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sucahyono\2026 BTS\"/>
    </mc:Choice>
  </mc:AlternateContent>
  <xr:revisionPtr revIDLastSave="0" documentId="8_{7D38DB0E-FAA5-4C7B-98BD-87D6611B42BE}" xr6:coauthVersionLast="47" xr6:coauthVersionMax="47" xr10:uidLastSave="{00000000-0000-0000-0000-000000000000}"/>
  <bookViews>
    <workbookView xWindow="0" yWindow="0" windowWidth="28785" windowHeight="15585" xr2:uid="{00000000-000D-0000-FFFF-FFFF00000000}"/>
  </bookViews>
  <sheets>
    <sheet name="For WH" sheetId="1" r:id="rId1"/>
    <sheet name="SO" sheetId="2" r:id="rId2"/>
    <sheet name="Sheet1" sheetId="3" r:id="rId3"/>
    <sheet name="AWD Return" sheetId="4" r:id="rId4"/>
    <sheet name="For WH Single" sheetId="5" r:id="rId5"/>
    <sheet name="Bundles" sheetId="6" r:id="rId6"/>
    <sheet name="AWD" sheetId="7" r:id="rId7"/>
    <sheet name="Data1" sheetId="8" r:id="rId8"/>
    <sheet name="Instruction" sheetId="9" r:id="rId9"/>
    <sheet name="Data2" sheetId="10" r:id="rId10"/>
    <sheet name="Claim" sheetId="11" r:id="rId11"/>
    <sheet name="Optimize AWD Inbound Pack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7" hidden="1">Data1!$A$1:$C$4922</definedName>
    <definedName name="_xlnm._FilterDatabase" localSheetId="9" hidden="1">Data2!$A$1:$F$1616</definedName>
    <definedName name="_xlnm._FilterDatabase" localSheetId="8" hidden="1">Instruction!$A$1:$J$1035</definedName>
    <definedName name="_xlnm._FilterDatabase" localSheetId="11" hidden="1">'Optimize AWD Inbound Pack'!$A$1:$N$787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92" i="1" l="1"/>
  <c r="K993" i="1"/>
  <c r="K994" i="1"/>
  <c r="K995" i="1"/>
  <c r="K996" i="1"/>
  <c r="N787" i="12"/>
  <c r="G787" i="12"/>
  <c r="H787" i="12" s="1"/>
  <c r="E787" i="12"/>
  <c r="F787" i="12" s="1"/>
  <c r="N786" i="12"/>
  <c r="G786" i="12"/>
  <c r="H786" i="12" s="1"/>
  <c r="F786" i="12"/>
  <c r="E786" i="12"/>
  <c r="N785" i="12"/>
  <c r="G785" i="12"/>
  <c r="H785" i="12" s="1"/>
  <c r="F785" i="12"/>
  <c r="E785" i="12"/>
  <c r="N784" i="12"/>
  <c r="G784" i="12"/>
  <c r="H784" i="12" s="1"/>
  <c r="F784" i="12"/>
  <c r="E784" i="12"/>
  <c r="N783" i="12"/>
  <c r="H783" i="12"/>
  <c r="G783" i="12"/>
  <c r="F783" i="12"/>
  <c r="E783" i="12"/>
  <c r="N782" i="12"/>
  <c r="H782" i="12"/>
  <c r="G782" i="12"/>
  <c r="E782" i="12"/>
  <c r="F782" i="12" s="1"/>
  <c r="N781" i="12"/>
  <c r="H781" i="12"/>
  <c r="G781" i="12"/>
  <c r="F781" i="12"/>
  <c r="E781" i="12"/>
  <c r="N780" i="12"/>
  <c r="G780" i="12"/>
  <c r="H780" i="12" s="1"/>
  <c r="F780" i="12"/>
  <c r="E780" i="12"/>
  <c r="N779" i="12"/>
  <c r="H779" i="12"/>
  <c r="G779" i="12"/>
  <c r="F779" i="12"/>
  <c r="E779" i="12"/>
  <c r="N778" i="12"/>
  <c r="H778" i="12"/>
  <c r="G778" i="12"/>
  <c r="F778" i="12"/>
  <c r="E778" i="12"/>
  <c r="N777" i="12"/>
  <c r="H777" i="12"/>
  <c r="G777" i="12"/>
  <c r="F777" i="12"/>
  <c r="E777" i="12"/>
  <c r="N776" i="12"/>
  <c r="H776" i="12"/>
  <c r="G776" i="12"/>
  <c r="N775" i="12"/>
  <c r="H775" i="12"/>
  <c r="G775" i="12"/>
  <c r="N774" i="12"/>
  <c r="G774" i="12"/>
  <c r="H774" i="12" s="1"/>
  <c r="N773" i="12"/>
  <c r="G773" i="12"/>
  <c r="H773" i="12" s="1"/>
  <c r="F773" i="12"/>
  <c r="E773" i="12"/>
  <c r="N772" i="12"/>
  <c r="G772" i="12"/>
  <c r="H772" i="12" s="1"/>
  <c r="F772" i="12"/>
  <c r="E772" i="12"/>
  <c r="N771" i="12"/>
  <c r="H771" i="12"/>
  <c r="G771" i="12"/>
  <c r="F771" i="12"/>
  <c r="E771" i="12"/>
  <c r="N770" i="12"/>
  <c r="H770" i="12"/>
  <c r="G770" i="12"/>
  <c r="N769" i="12"/>
  <c r="H769" i="12"/>
  <c r="G769" i="12"/>
  <c r="N768" i="12"/>
  <c r="G768" i="12"/>
  <c r="H768" i="12" s="1"/>
  <c r="N767" i="12"/>
  <c r="G767" i="12"/>
  <c r="H767" i="12" s="1"/>
  <c r="N766" i="12"/>
  <c r="G766" i="12"/>
  <c r="H766" i="12" s="1"/>
  <c r="N765" i="12"/>
  <c r="G765" i="12"/>
  <c r="H765" i="12" s="1"/>
  <c r="E765" i="12"/>
  <c r="F765" i="12" s="1"/>
  <c r="N764" i="12"/>
  <c r="G764" i="12"/>
  <c r="H764" i="12" s="1"/>
  <c r="E764" i="12"/>
  <c r="F764" i="12" s="1"/>
  <c r="N763" i="12"/>
  <c r="G763" i="12"/>
  <c r="H763" i="12" s="1"/>
  <c r="F763" i="12"/>
  <c r="E763" i="12"/>
  <c r="N762" i="12"/>
  <c r="G762" i="12"/>
  <c r="H762" i="12" s="1"/>
  <c r="N761" i="12"/>
  <c r="G761" i="12"/>
  <c r="H761" i="12" s="1"/>
  <c r="N760" i="12"/>
  <c r="G760" i="12"/>
  <c r="H760" i="12" s="1"/>
  <c r="N759" i="12"/>
  <c r="G759" i="12"/>
  <c r="H759" i="12" s="1"/>
  <c r="E759" i="12"/>
  <c r="F759" i="12" s="1"/>
  <c r="N758" i="12"/>
  <c r="G758" i="12"/>
  <c r="H758" i="12" s="1"/>
  <c r="E758" i="12"/>
  <c r="F758" i="12" s="1"/>
  <c r="N757" i="12"/>
  <c r="G757" i="12"/>
  <c r="H757" i="12" s="1"/>
  <c r="N756" i="12"/>
  <c r="G756" i="12"/>
  <c r="H756" i="12" s="1"/>
  <c r="N755" i="12"/>
  <c r="G755" i="12"/>
  <c r="H755" i="12" s="1"/>
  <c r="N754" i="12"/>
  <c r="G754" i="12"/>
  <c r="H754" i="12" s="1"/>
  <c r="N753" i="12"/>
  <c r="H753" i="12"/>
  <c r="G753" i="12"/>
  <c r="N752" i="12"/>
  <c r="H752" i="12"/>
  <c r="G752" i="12"/>
  <c r="N751" i="12"/>
  <c r="H751" i="12"/>
  <c r="G751" i="12"/>
  <c r="N750" i="12"/>
  <c r="H750" i="12"/>
  <c r="G750" i="12"/>
  <c r="N749" i="12"/>
  <c r="G749" i="12"/>
  <c r="H749" i="12" s="1"/>
  <c r="N748" i="12"/>
  <c r="G748" i="12"/>
  <c r="H748" i="12" s="1"/>
  <c r="N747" i="12"/>
  <c r="G747" i="12"/>
  <c r="H747" i="12" s="1"/>
  <c r="N746" i="12"/>
  <c r="G746" i="12"/>
  <c r="H746" i="12" s="1"/>
  <c r="N745" i="12"/>
  <c r="H745" i="12"/>
  <c r="G745" i="12"/>
  <c r="N744" i="12"/>
  <c r="H744" i="12"/>
  <c r="G744" i="12"/>
  <c r="N743" i="12"/>
  <c r="H743" i="12"/>
  <c r="G743" i="12"/>
  <c r="N742" i="12"/>
  <c r="G742" i="12"/>
  <c r="H742" i="12" s="1"/>
  <c r="N741" i="12"/>
  <c r="G741" i="12"/>
  <c r="H741" i="12" s="1"/>
  <c r="N740" i="12"/>
  <c r="G740" i="12"/>
  <c r="H740" i="12" s="1"/>
  <c r="N739" i="12"/>
  <c r="G739" i="12"/>
  <c r="H739" i="12" s="1"/>
  <c r="N738" i="12"/>
  <c r="G738" i="12"/>
  <c r="H738" i="12" s="1"/>
  <c r="N737" i="12"/>
  <c r="G737" i="12"/>
  <c r="H737" i="12" s="1"/>
  <c r="N736" i="12"/>
  <c r="H736" i="12"/>
  <c r="G736" i="12"/>
  <c r="N735" i="12"/>
  <c r="H735" i="12"/>
  <c r="G735" i="12"/>
  <c r="N734" i="12"/>
  <c r="H734" i="12"/>
  <c r="G734" i="12"/>
  <c r="N733" i="12"/>
  <c r="G733" i="12"/>
  <c r="H733" i="12" s="1"/>
  <c r="N732" i="12"/>
  <c r="G732" i="12"/>
  <c r="H732" i="12" s="1"/>
  <c r="N731" i="12"/>
  <c r="G731" i="12"/>
  <c r="H731" i="12" s="1"/>
  <c r="N730" i="12"/>
  <c r="G730" i="12"/>
  <c r="H730" i="12" s="1"/>
  <c r="N729" i="12"/>
  <c r="G729" i="12"/>
  <c r="H729" i="12" s="1"/>
  <c r="N728" i="12"/>
  <c r="M728" i="12"/>
  <c r="G728" i="12"/>
  <c r="H728" i="12" s="1"/>
  <c r="F728" i="12"/>
  <c r="E728" i="12"/>
  <c r="N727" i="12"/>
  <c r="M727" i="12"/>
  <c r="G727" i="12"/>
  <c r="H727" i="12" s="1"/>
  <c r="E727" i="12"/>
  <c r="F727" i="12" s="1"/>
  <c r="N726" i="12"/>
  <c r="M726" i="12"/>
  <c r="G726" i="12"/>
  <c r="H726" i="12" s="1"/>
  <c r="E726" i="12"/>
  <c r="F726" i="12" s="1"/>
  <c r="N725" i="12"/>
  <c r="M725" i="12"/>
  <c r="H725" i="12"/>
  <c r="G725" i="12"/>
  <c r="E725" i="12"/>
  <c r="F725" i="12" s="1"/>
  <c r="N724" i="12"/>
  <c r="M724" i="12"/>
  <c r="H724" i="12"/>
  <c r="G724" i="12"/>
  <c r="F724" i="12"/>
  <c r="E724" i="12"/>
  <c r="N723" i="12"/>
  <c r="M723" i="12"/>
  <c r="G723" i="12"/>
  <c r="H723" i="12" s="1"/>
  <c r="F723" i="12"/>
  <c r="E723" i="12"/>
  <c r="N722" i="12"/>
  <c r="M722" i="12"/>
  <c r="H722" i="12"/>
  <c r="G722" i="12"/>
  <c r="E722" i="12"/>
  <c r="F722" i="12" s="1"/>
  <c r="N721" i="12"/>
  <c r="M721" i="12"/>
  <c r="H721" i="12"/>
  <c r="G721" i="12"/>
  <c r="F721" i="12"/>
  <c r="E721" i="12"/>
  <c r="N720" i="12"/>
  <c r="M720" i="12"/>
  <c r="H720" i="12"/>
  <c r="G720" i="12"/>
  <c r="F720" i="12"/>
  <c r="E720" i="12"/>
  <c r="N719" i="12"/>
  <c r="M719" i="12"/>
  <c r="G719" i="12"/>
  <c r="H719" i="12" s="1"/>
  <c r="F719" i="12"/>
  <c r="E719" i="12"/>
  <c r="N718" i="12"/>
  <c r="M718" i="12"/>
  <c r="H718" i="12"/>
  <c r="G718" i="12"/>
  <c r="E718" i="12"/>
  <c r="F718" i="12" s="1"/>
  <c r="N717" i="12"/>
  <c r="M717" i="12"/>
  <c r="H717" i="12"/>
  <c r="G717" i="12"/>
  <c r="F717" i="12"/>
  <c r="E717" i="12"/>
  <c r="N716" i="12"/>
  <c r="M716" i="12"/>
  <c r="H716" i="12"/>
  <c r="G716" i="12"/>
  <c r="F716" i="12"/>
  <c r="E716" i="12"/>
  <c r="N715" i="12"/>
  <c r="M715" i="12"/>
  <c r="H715" i="12"/>
  <c r="G715" i="12"/>
  <c r="F715" i="12"/>
  <c r="E715" i="12"/>
  <c r="N714" i="12"/>
  <c r="M714" i="12"/>
  <c r="H714" i="12"/>
  <c r="G714" i="12"/>
  <c r="E714" i="12"/>
  <c r="F714" i="12" s="1"/>
  <c r="N713" i="12"/>
  <c r="M713" i="12"/>
  <c r="H713" i="12"/>
  <c r="G713" i="12"/>
  <c r="F713" i="12"/>
  <c r="E713" i="12"/>
  <c r="N712" i="12"/>
  <c r="M712" i="12"/>
  <c r="H712" i="12"/>
  <c r="G712" i="12"/>
  <c r="F712" i="12"/>
  <c r="E712" i="12"/>
  <c r="N711" i="12"/>
  <c r="M711" i="12"/>
  <c r="G711" i="12"/>
  <c r="H711" i="12" s="1"/>
  <c r="F711" i="12"/>
  <c r="E711" i="12"/>
  <c r="N710" i="12"/>
  <c r="M710" i="12"/>
  <c r="H710" i="12"/>
  <c r="G710" i="12"/>
  <c r="E710" i="12"/>
  <c r="F710" i="12" s="1"/>
  <c r="N709" i="12"/>
  <c r="M709" i="12"/>
  <c r="H709" i="12"/>
  <c r="G709" i="12"/>
  <c r="F709" i="12"/>
  <c r="E709" i="12"/>
  <c r="N708" i="12"/>
  <c r="M708" i="12"/>
  <c r="H708" i="12"/>
  <c r="G708" i="12"/>
  <c r="F708" i="12"/>
  <c r="E708" i="12"/>
  <c r="N707" i="12"/>
  <c r="M707" i="12"/>
  <c r="H707" i="12"/>
  <c r="G707" i="12"/>
  <c r="F707" i="12"/>
  <c r="E707" i="12"/>
  <c r="N706" i="12"/>
  <c r="M706" i="12"/>
  <c r="H706" i="12"/>
  <c r="G706" i="12"/>
  <c r="F706" i="12"/>
  <c r="E706" i="12"/>
  <c r="N705" i="12"/>
  <c r="M705" i="12"/>
  <c r="H705" i="12"/>
  <c r="G705" i="12"/>
  <c r="F705" i="12"/>
  <c r="E705" i="12"/>
  <c r="N704" i="12"/>
  <c r="M704" i="12"/>
  <c r="H704" i="12"/>
  <c r="G704" i="12"/>
  <c r="F704" i="12"/>
  <c r="E704" i="12"/>
  <c r="N703" i="12"/>
  <c r="M703" i="12"/>
  <c r="H703" i="12"/>
  <c r="G703" i="12"/>
  <c r="F703" i="12"/>
  <c r="E703" i="12"/>
  <c r="N702" i="12"/>
  <c r="M702" i="12"/>
  <c r="H702" i="12"/>
  <c r="G702" i="12"/>
  <c r="F702" i="12"/>
  <c r="E702" i="12"/>
  <c r="N701" i="12"/>
  <c r="M701" i="12"/>
  <c r="H701" i="12"/>
  <c r="G701" i="12"/>
  <c r="F701" i="12"/>
  <c r="E701" i="12"/>
  <c r="N700" i="12"/>
  <c r="M700" i="12"/>
  <c r="H700" i="12"/>
  <c r="G700" i="12"/>
  <c r="F700" i="12"/>
  <c r="E700" i="12"/>
  <c r="N699" i="12"/>
  <c r="M699" i="12"/>
  <c r="H699" i="12"/>
  <c r="G699" i="12"/>
  <c r="F699" i="12"/>
  <c r="E699" i="12"/>
  <c r="N698" i="12"/>
  <c r="M698" i="12"/>
  <c r="H698" i="12"/>
  <c r="G698" i="12"/>
  <c r="F698" i="12"/>
  <c r="E698" i="12"/>
  <c r="N697" i="12"/>
  <c r="M697" i="12"/>
  <c r="H697" i="12"/>
  <c r="G697" i="12"/>
  <c r="F697" i="12"/>
  <c r="E697" i="12"/>
  <c r="N696" i="12"/>
  <c r="M696" i="12"/>
  <c r="H696" i="12"/>
  <c r="G696" i="12"/>
  <c r="F696" i="12"/>
  <c r="E696" i="12"/>
  <c r="N695" i="12"/>
  <c r="M695" i="12"/>
  <c r="H695" i="12"/>
  <c r="G695" i="12"/>
  <c r="F695" i="12"/>
  <c r="E695" i="12"/>
  <c r="N694" i="12"/>
  <c r="M694" i="12"/>
  <c r="H694" i="12"/>
  <c r="G694" i="12"/>
  <c r="F694" i="12"/>
  <c r="E694" i="12"/>
  <c r="N693" i="12"/>
  <c r="M693" i="12"/>
  <c r="H693" i="12"/>
  <c r="G693" i="12"/>
  <c r="N692" i="12"/>
  <c r="M692" i="12"/>
  <c r="H692" i="12"/>
  <c r="G692" i="12"/>
  <c r="N691" i="12"/>
  <c r="M691" i="12"/>
  <c r="H691" i="12"/>
  <c r="G691" i="12"/>
  <c r="N690" i="12"/>
  <c r="M690" i="12"/>
  <c r="H690" i="12"/>
  <c r="G690" i="12"/>
  <c r="N689" i="12"/>
  <c r="M689" i="12"/>
  <c r="H689" i="12"/>
  <c r="G689" i="12"/>
  <c r="F689" i="12"/>
  <c r="E689" i="12"/>
  <c r="N688" i="12"/>
  <c r="M688" i="12"/>
  <c r="H688" i="12"/>
  <c r="G688" i="12"/>
  <c r="N687" i="12"/>
  <c r="M687" i="12"/>
  <c r="H687" i="12"/>
  <c r="G687" i="12"/>
  <c r="N686" i="12"/>
  <c r="M686" i="12"/>
  <c r="H686" i="12"/>
  <c r="G686" i="12"/>
  <c r="F686" i="12"/>
  <c r="E686" i="12"/>
  <c r="N685" i="12"/>
  <c r="M685" i="12"/>
  <c r="H685" i="12"/>
  <c r="G685" i="12"/>
  <c r="N684" i="12"/>
  <c r="M684" i="12"/>
  <c r="H684" i="12"/>
  <c r="G684" i="12"/>
  <c r="N683" i="12"/>
  <c r="M683" i="12"/>
  <c r="H683" i="12"/>
  <c r="G683" i="12"/>
  <c r="N682" i="12"/>
  <c r="M682" i="12"/>
  <c r="H682" i="12"/>
  <c r="G682" i="12"/>
  <c r="N681" i="12"/>
  <c r="M681" i="12"/>
  <c r="H681" i="12"/>
  <c r="G681" i="12"/>
  <c r="N680" i="12"/>
  <c r="M680" i="12"/>
  <c r="H680" i="12"/>
  <c r="G680" i="12"/>
  <c r="N679" i="12"/>
  <c r="M679" i="12"/>
  <c r="H679" i="12"/>
  <c r="G679" i="12"/>
  <c r="N678" i="12"/>
  <c r="M678" i="12"/>
  <c r="H678" i="12"/>
  <c r="G678" i="12"/>
  <c r="N677" i="12"/>
  <c r="M677" i="12"/>
  <c r="H677" i="12"/>
  <c r="G677" i="12"/>
  <c r="N676" i="12"/>
  <c r="M676" i="12"/>
  <c r="H676" i="12"/>
  <c r="G676" i="12"/>
  <c r="N675" i="12"/>
  <c r="M675" i="12"/>
  <c r="H675" i="12"/>
  <c r="G675" i="12"/>
  <c r="N674" i="12"/>
  <c r="M674" i="12"/>
  <c r="H674" i="12"/>
  <c r="G674" i="12"/>
  <c r="N673" i="12"/>
  <c r="M673" i="12"/>
  <c r="H673" i="12"/>
  <c r="G673" i="12"/>
  <c r="N672" i="12"/>
  <c r="M672" i="12"/>
  <c r="H672" i="12"/>
  <c r="G672" i="12"/>
  <c r="F672" i="12"/>
  <c r="E672" i="12"/>
  <c r="N671" i="12"/>
  <c r="M671" i="12"/>
  <c r="H671" i="12"/>
  <c r="G671" i="12"/>
  <c r="F671" i="12"/>
  <c r="E671" i="12"/>
  <c r="N670" i="12"/>
  <c r="M670" i="12"/>
  <c r="H670" i="12"/>
  <c r="G670" i="12"/>
  <c r="F670" i="12"/>
  <c r="E670" i="12"/>
  <c r="N669" i="12"/>
  <c r="M669" i="12"/>
  <c r="H669" i="12"/>
  <c r="G669" i="12"/>
  <c r="F669" i="12"/>
  <c r="E669" i="12"/>
  <c r="N668" i="12"/>
  <c r="M668" i="12"/>
  <c r="H668" i="12"/>
  <c r="G668" i="12"/>
  <c r="F668" i="12"/>
  <c r="E668" i="12"/>
  <c r="N667" i="12"/>
  <c r="M667" i="12"/>
  <c r="H667" i="12"/>
  <c r="G667" i="12"/>
  <c r="F667" i="12"/>
  <c r="E667" i="12"/>
  <c r="N666" i="12"/>
  <c r="M666" i="12"/>
  <c r="H666" i="12"/>
  <c r="G666" i="12"/>
  <c r="F666" i="12"/>
  <c r="E666" i="12"/>
  <c r="N665" i="12"/>
  <c r="M665" i="12"/>
  <c r="H665" i="12"/>
  <c r="G665" i="12"/>
  <c r="F665" i="12"/>
  <c r="E665" i="12"/>
  <c r="N664" i="12"/>
  <c r="M664" i="12"/>
  <c r="H664" i="12"/>
  <c r="G664" i="12"/>
  <c r="F664" i="12"/>
  <c r="E664" i="12"/>
  <c r="N663" i="12"/>
  <c r="M663" i="12"/>
  <c r="H663" i="12"/>
  <c r="G663" i="12"/>
  <c r="F663" i="12"/>
  <c r="E663" i="12"/>
  <c r="N662" i="12"/>
  <c r="M662" i="12"/>
  <c r="H662" i="12"/>
  <c r="G662" i="12"/>
  <c r="F662" i="12"/>
  <c r="E662" i="12"/>
  <c r="N661" i="12"/>
  <c r="M661" i="12"/>
  <c r="H661" i="12"/>
  <c r="G661" i="12"/>
  <c r="F661" i="12"/>
  <c r="E661" i="12"/>
  <c r="N660" i="12"/>
  <c r="M660" i="12"/>
  <c r="H660" i="12"/>
  <c r="G660" i="12"/>
  <c r="F660" i="12"/>
  <c r="E660" i="12"/>
  <c r="N659" i="12"/>
  <c r="M659" i="12"/>
  <c r="H659" i="12"/>
  <c r="G659" i="12"/>
  <c r="F659" i="12"/>
  <c r="E659" i="12"/>
  <c r="N658" i="12"/>
  <c r="M658" i="12"/>
  <c r="H658" i="12"/>
  <c r="G658" i="12"/>
  <c r="N657" i="12"/>
  <c r="M657" i="12"/>
  <c r="H657" i="12"/>
  <c r="G657" i="12"/>
  <c r="N656" i="12"/>
  <c r="M656" i="12"/>
  <c r="H656" i="12"/>
  <c r="G656" i="12"/>
  <c r="N655" i="12"/>
  <c r="M655" i="12"/>
  <c r="H655" i="12"/>
  <c r="G655" i="12"/>
  <c r="N654" i="12"/>
  <c r="M654" i="12"/>
  <c r="H654" i="12"/>
  <c r="G654" i="12"/>
  <c r="F654" i="12"/>
  <c r="E654" i="12"/>
  <c r="N653" i="12"/>
  <c r="M653" i="12"/>
  <c r="H653" i="12"/>
  <c r="G653" i="12"/>
  <c r="F653" i="12"/>
  <c r="E653" i="12"/>
  <c r="N652" i="12"/>
  <c r="M652" i="12"/>
  <c r="H652" i="12"/>
  <c r="G652" i="12"/>
  <c r="F652" i="12"/>
  <c r="E652" i="12"/>
  <c r="N651" i="12"/>
  <c r="M651" i="12"/>
  <c r="H651" i="12"/>
  <c r="G651" i="12"/>
  <c r="F651" i="12"/>
  <c r="E651" i="12"/>
  <c r="N650" i="12"/>
  <c r="M650" i="12"/>
  <c r="H650" i="12"/>
  <c r="G650" i="12"/>
  <c r="F650" i="12"/>
  <c r="E650" i="12"/>
  <c r="N649" i="12"/>
  <c r="M649" i="12"/>
  <c r="H649" i="12"/>
  <c r="G649" i="12"/>
  <c r="N648" i="12"/>
  <c r="M648" i="12"/>
  <c r="H648" i="12"/>
  <c r="G648" i="12"/>
  <c r="N647" i="12"/>
  <c r="M647" i="12"/>
  <c r="H647" i="12"/>
  <c r="G647" i="12"/>
  <c r="N646" i="12"/>
  <c r="M646" i="12"/>
  <c r="H646" i="12"/>
  <c r="G646" i="12"/>
  <c r="N645" i="12"/>
  <c r="M645" i="12"/>
  <c r="H645" i="12"/>
  <c r="G645" i="12"/>
  <c r="N644" i="12"/>
  <c r="M644" i="12"/>
  <c r="H644" i="12"/>
  <c r="G644" i="12"/>
  <c r="N643" i="12"/>
  <c r="M643" i="12"/>
  <c r="H643" i="12"/>
  <c r="G643" i="12"/>
  <c r="N642" i="12"/>
  <c r="M642" i="12"/>
  <c r="H642" i="12"/>
  <c r="G642" i="12"/>
  <c r="F642" i="12"/>
  <c r="E642" i="12"/>
  <c r="N641" i="12"/>
  <c r="M641" i="12"/>
  <c r="H641" i="12"/>
  <c r="G641" i="12"/>
  <c r="F641" i="12"/>
  <c r="E641" i="12"/>
  <c r="N640" i="12"/>
  <c r="M640" i="12"/>
  <c r="H640" i="12"/>
  <c r="G640" i="12"/>
  <c r="F640" i="12"/>
  <c r="E640" i="12"/>
  <c r="N639" i="12"/>
  <c r="M639" i="12"/>
  <c r="H639" i="12"/>
  <c r="G639" i="12"/>
  <c r="F639" i="12"/>
  <c r="E639" i="12"/>
  <c r="N638" i="12"/>
  <c r="M638" i="12"/>
  <c r="H638" i="12"/>
  <c r="G638" i="12"/>
  <c r="F638" i="12"/>
  <c r="E638" i="12"/>
  <c r="N637" i="12"/>
  <c r="M637" i="12"/>
  <c r="H637" i="12"/>
  <c r="G637" i="12"/>
  <c r="F637" i="12"/>
  <c r="E637" i="12"/>
  <c r="N636" i="12"/>
  <c r="M636" i="12"/>
  <c r="H636" i="12"/>
  <c r="G636" i="12"/>
  <c r="N635" i="12"/>
  <c r="M635" i="12"/>
  <c r="H635" i="12"/>
  <c r="G635" i="12"/>
  <c r="N634" i="12"/>
  <c r="M634" i="12"/>
  <c r="H634" i="12"/>
  <c r="G634" i="12"/>
  <c r="N633" i="12"/>
  <c r="M633" i="12"/>
  <c r="H633" i="12"/>
  <c r="G633" i="12"/>
  <c r="N632" i="12"/>
  <c r="M632" i="12"/>
  <c r="H632" i="12"/>
  <c r="G632" i="12"/>
  <c r="N631" i="12"/>
  <c r="M631" i="12"/>
  <c r="H631" i="12"/>
  <c r="G631" i="12"/>
  <c r="N630" i="12"/>
  <c r="M630" i="12"/>
  <c r="H630" i="12"/>
  <c r="G630" i="12"/>
  <c r="N629" i="12"/>
  <c r="M629" i="12"/>
  <c r="H629" i="12"/>
  <c r="G629" i="12"/>
  <c r="N628" i="12"/>
  <c r="M628" i="12"/>
  <c r="H628" i="12"/>
  <c r="G628" i="12"/>
  <c r="N627" i="12"/>
  <c r="M627" i="12"/>
  <c r="H627" i="12"/>
  <c r="G627" i="12"/>
  <c r="F627" i="12"/>
  <c r="E627" i="12"/>
  <c r="N626" i="12"/>
  <c r="M626" i="12"/>
  <c r="H626" i="12"/>
  <c r="G626" i="12"/>
  <c r="F626" i="12"/>
  <c r="E626" i="12"/>
  <c r="N625" i="12"/>
  <c r="M625" i="12"/>
  <c r="H625" i="12"/>
  <c r="G625" i="12"/>
  <c r="F625" i="12"/>
  <c r="E625" i="12"/>
  <c r="N624" i="12"/>
  <c r="M624" i="12"/>
  <c r="H624" i="12"/>
  <c r="G624" i="12"/>
  <c r="F624" i="12"/>
  <c r="E624" i="12"/>
  <c r="N623" i="12"/>
  <c r="M623" i="12"/>
  <c r="H623" i="12"/>
  <c r="G623" i="12"/>
  <c r="F623" i="12"/>
  <c r="E623" i="12"/>
  <c r="N622" i="12"/>
  <c r="M622" i="12"/>
  <c r="H622" i="12"/>
  <c r="G622" i="12"/>
  <c r="F622" i="12"/>
  <c r="E622" i="12"/>
  <c r="N621" i="12"/>
  <c r="M621" i="12"/>
  <c r="H621" i="12"/>
  <c r="G621" i="12"/>
  <c r="N620" i="12"/>
  <c r="M620" i="12"/>
  <c r="H620" i="12"/>
  <c r="G620" i="12"/>
  <c r="N619" i="12"/>
  <c r="M619" i="12"/>
  <c r="H619" i="12"/>
  <c r="G619" i="12"/>
  <c r="N618" i="12"/>
  <c r="M618" i="12"/>
  <c r="H618" i="12"/>
  <c r="G618" i="12"/>
  <c r="N617" i="12"/>
  <c r="M617" i="12"/>
  <c r="H617" i="12"/>
  <c r="G617" i="12"/>
  <c r="F617" i="12"/>
  <c r="E617" i="12"/>
  <c r="N616" i="12"/>
  <c r="M616" i="12"/>
  <c r="H616" i="12"/>
  <c r="G616" i="12"/>
  <c r="F616" i="12"/>
  <c r="E616" i="12"/>
  <c r="N615" i="12"/>
  <c r="M615" i="12"/>
  <c r="H615" i="12"/>
  <c r="G615" i="12"/>
  <c r="F615" i="12"/>
  <c r="E615" i="12"/>
  <c r="N614" i="12"/>
  <c r="M614" i="12"/>
  <c r="H614" i="12"/>
  <c r="G614" i="12"/>
  <c r="F614" i="12"/>
  <c r="E614" i="12"/>
  <c r="N613" i="12"/>
  <c r="M613" i="12"/>
  <c r="H613" i="12"/>
  <c r="G613" i="12"/>
  <c r="F613" i="12"/>
  <c r="E613" i="12"/>
  <c r="N612" i="12"/>
  <c r="M612" i="12"/>
  <c r="H612" i="12"/>
  <c r="G612" i="12"/>
  <c r="N611" i="12"/>
  <c r="M611" i="12"/>
  <c r="H611" i="12"/>
  <c r="G611" i="12"/>
  <c r="N610" i="12"/>
  <c r="M610" i="12"/>
  <c r="H610" i="12"/>
  <c r="G610" i="12"/>
  <c r="F610" i="12"/>
  <c r="E610" i="12"/>
  <c r="N609" i="12"/>
  <c r="M609" i="12"/>
  <c r="H609" i="12"/>
  <c r="G609" i="12"/>
  <c r="N608" i="12"/>
  <c r="M608" i="12"/>
  <c r="H608" i="12"/>
  <c r="G608" i="12"/>
  <c r="N607" i="12"/>
  <c r="M607" i="12"/>
  <c r="H607" i="12"/>
  <c r="G607" i="12"/>
  <c r="N606" i="12"/>
  <c r="M606" i="12"/>
  <c r="H606" i="12"/>
  <c r="G606" i="12"/>
  <c r="N605" i="12"/>
  <c r="M605" i="12"/>
  <c r="H605" i="12"/>
  <c r="G605" i="12"/>
  <c r="N604" i="12"/>
  <c r="M604" i="12"/>
  <c r="H604" i="12"/>
  <c r="G604" i="12"/>
  <c r="F604" i="12"/>
  <c r="E604" i="12"/>
  <c r="N603" i="12"/>
  <c r="M603" i="12"/>
  <c r="H603" i="12"/>
  <c r="G603" i="12"/>
  <c r="F603" i="12"/>
  <c r="E603" i="12"/>
  <c r="N602" i="12"/>
  <c r="M602" i="12"/>
  <c r="H602" i="12"/>
  <c r="G602" i="12"/>
  <c r="F602" i="12"/>
  <c r="E602" i="12"/>
  <c r="N601" i="12"/>
  <c r="M601" i="12"/>
  <c r="H601" i="12"/>
  <c r="G601" i="12"/>
  <c r="F601" i="12"/>
  <c r="E601" i="12"/>
  <c r="N600" i="12"/>
  <c r="M600" i="12"/>
  <c r="H600" i="12"/>
  <c r="G600" i="12"/>
  <c r="F600" i="12"/>
  <c r="E600" i="12"/>
  <c r="N599" i="12"/>
  <c r="M599" i="12"/>
  <c r="H599" i="12"/>
  <c r="G599" i="12"/>
  <c r="F599" i="12"/>
  <c r="E599" i="12"/>
  <c r="N598" i="12"/>
  <c r="M598" i="12"/>
  <c r="H598" i="12"/>
  <c r="G598" i="12"/>
  <c r="N597" i="12"/>
  <c r="M597" i="12"/>
  <c r="H597" i="12"/>
  <c r="G597" i="12"/>
  <c r="N596" i="12"/>
  <c r="M596" i="12"/>
  <c r="H596" i="12"/>
  <c r="G596" i="12"/>
  <c r="F596" i="12"/>
  <c r="E596" i="12"/>
  <c r="N595" i="12"/>
  <c r="M595" i="12"/>
  <c r="H595" i="12"/>
  <c r="G595" i="12"/>
  <c r="F595" i="12"/>
  <c r="E595" i="12"/>
  <c r="N594" i="12"/>
  <c r="M594" i="12"/>
  <c r="H594" i="12"/>
  <c r="G594" i="12"/>
  <c r="F594" i="12"/>
  <c r="E594" i="12"/>
  <c r="N593" i="12"/>
  <c r="M593" i="12"/>
  <c r="H593" i="12"/>
  <c r="G593" i="12"/>
  <c r="F593" i="12"/>
  <c r="E593" i="12"/>
  <c r="N592" i="12"/>
  <c r="M592" i="12"/>
  <c r="H592" i="12"/>
  <c r="G592" i="12"/>
  <c r="F592" i="12"/>
  <c r="E592" i="12"/>
  <c r="N591" i="12"/>
  <c r="M591" i="12"/>
  <c r="H591" i="12"/>
  <c r="G591" i="12"/>
  <c r="F591" i="12"/>
  <c r="E591" i="12"/>
  <c r="N590" i="12"/>
  <c r="M590" i="12"/>
  <c r="H590" i="12"/>
  <c r="G590" i="12"/>
  <c r="F590" i="12"/>
  <c r="E590" i="12"/>
  <c r="N589" i="12"/>
  <c r="M589" i="12"/>
  <c r="H589" i="12"/>
  <c r="G589" i="12"/>
  <c r="F589" i="12"/>
  <c r="E589" i="12"/>
  <c r="N588" i="12"/>
  <c r="M588" i="12"/>
  <c r="H588" i="12"/>
  <c r="G588" i="12"/>
  <c r="F588" i="12"/>
  <c r="E588" i="12"/>
  <c r="N587" i="12"/>
  <c r="M587" i="12"/>
  <c r="H587" i="12"/>
  <c r="G587" i="12"/>
  <c r="F587" i="12"/>
  <c r="E587" i="12"/>
  <c r="N586" i="12"/>
  <c r="M586" i="12"/>
  <c r="H586" i="12"/>
  <c r="G586" i="12"/>
  <c r="F586" i="12"/>
  <c r="E586" i="12"/>
  <c r="N585" i="12"/>
  <c r="M585" i="12"/>
  <c r="H585" i="12"/>
  <c r="G585" i="12"/>
  <c r="F585" i="12"/>
  <c r="E585" i="12"/>
  <c r="N584" i="12"/>
  <c r="M584" i="12"/>
  <c r="H584" i="12"/>
  <c r="G584" i="12"/>
  <c r="F584" i="12"/>
  <c r="E584" i="12"/>
  <c r="N583" i="12"/>
  <c r="M583" i="12"/>
  <c r="H583" i="12"/>
  <c r="G583" i="12"/>
  <c r="N582" i="12"/>
  <c r="M582" i="12"/>
  <c r="H582" i="12"/>
  <c r="G582" i="12"/>
  <c r="N581" i="12"/>
  <c r="M581" i="12"/>
  <c r="H581" i="12"/>
  <c r="G581" i="12"/>
  <c r="N580" i="12"/>
  <c r="M580" i="12"/>
  <c r="H580" i="12"/>
  <c r="G580" i="12"/>
  <c r="F580" i="12"/>
  <c r="E580" i="12"/>
  <c r="N579" i="12"/>
  <c r="M579" i="12"/>
  <c r="H579" i="12"/>
  <c r="G579" i="12"/>
  <c r="F579" i="12"/>
  <c r="E579" i="12"/>
  <c r="N578" i="12"/>
  <c r="M578" i="12"/>
  <c r="H578" i="12"/>
  <c r="G578" i="12"/>
  <c r="F578" i="12"/>
  <c r="E578" i="12"/>
  <c r="N577" i="12"/>
  <c r="M577" i="12"/>
  <c r="H577" i="12"/>
  <c r="G577" i="12"/>
  <c r="F577" i="12"/>
  <c r="E577" i="12"/>
  <c r="N576" i="12"/>
  <c r="M576" i="12"/>
  <c r="H576" i="12"/>
  <c r="G576" i="12"/>
  <c r="N575" i="12"/>
  <c r="M575" i="12"/>
  <c r="H575" i="12"/>
  <c r="G575" i="12"/>
  <c r="F575" i="12"/>
  <c r="E575" i="12"/>
  <c r="N574" i="12"/>
  <c r="M574" i="12"/>
  <c r="H574" i="12"/>
  <c r="G574" i="12"/>
  <c r="N573" i="12"/>
  <c r="M573" i="12"/>
  <c r="H573" i="12"/>
  <c r="G573" i="12"/>
  <c r="N572" i="12"/>
  <c r="M572" i="12"/>
  <c r="H572" i="12"/>
  <c r="G572" i="12"/>
  <c r="N571" i="12"/>
  <c r="M571" i="12"/>
  <c r="H571" i="12"/>
  <c r="G571" i="12"/>
  <c r="F571" i="12"/>
  <c r="E571" i="12"/>
  <c r="N570" i="12"/>
  <c r="M570" i="12"/>
  <c r="H570" i="12"/>
  <c r="G570" i="12"/>
  <c r="F570" i="12"/>
  <c r="E570" i="12"/>
  <c r="N569" i="12"/>
  <c r="M569" i="12"/>
  <c r="H569" i="12"/>
  <c r="G569" i="12"/>
  <c r="F569" i="12"/>
  <c r="E569" i="12"/>
  <c r="N568" i="12"/>
  <c r="M568" i="12"/>
  <c r="H568" i="12"/>
  <c r="G568" i="12"/>
  <c r="N567" i="12"/>
  <c r="M567" i="12"/>
  <c r="H567" i="12"/>
  <c r="G567" i="12"/>
  <c r="F567" i="12"/>
  <c r="E567" i="12"/>
  <c r="N566" i="12"/>
  <c r="M566" i="12"/>
  <c r="H566" i="12"/>
  <c r="G566" i="12"/>
  <c r="N565" i="12"/>
  <c r="M565" i="12"/>
  <c r="H565" i="12"/>
  <c r="G565" i="12"/>
  <c r="F565" i="12"/>
  <c r="E565" i="12"/>
  <c r="N564" i="12"/>
  <c r="M564" i="12"/>
  <c r="H564" i="12"/>
  <c r="G564" i="12"/>
  <c r="F564" i="12"/>
  <c r="E564" i="12"/>
  <c r="N563" i="12"/>
  <c r="M563" i="12"/>
  <c r="H563" i="12"/>
  <c r="G563" i="12"/>
  <c r="F563" i="12"/>
  <c r="E563" i="12"/>
  <c r="N562" i="12"/>
  <c r="M562" i="12"/>
  <c r="H562" i="12"/>
  <c r="G562" i="12"/>
  <c r="F562" i="12"/>
  <c r="E562" i="12"/>
  <c r="N561" i="12"/>
  <c r="M561" i="12"/>
  <c r="H561" i="12"/>
  <c r="G561" i="12"/>
  <c r="F561" i="12"/>
  <c r="E561" i="12"/>
  <c r="N560" i="12"/>
  <c r="M560" i="12"/>
  <c r="H560" i="12"/>
  <c r="G560" i="12"/>
  <c r="F560" i="12"/>
  <c r="E560" i="12"/>
  <c r="N559" i="12"/>
  <c r="M559" i="12"/>
  <c r="H559" i="12"/>
  <c r="G559" i="12"/>
  <c r="F559" i="12"/>
  <c r="E559" i="12"/>
  <c r="N558" i="12"/>
  <c r="M558" i="12"/>
  <c r="H558" i="12"/>
  <c r="G558" i="12"/>
  <c r="N557" i="12"/>
  <c r="M557" i="12"/>
  <c r="H557" i="12"/>
  <c r="G557" i="12"/>
  <c r="N556" i="12"/>
  <c r="M556" i="12"/>
  <c r="H556" i="12"/>
  <c r="G556" i="12"/>
  <c r="F556" i="12"/>
  <c r="E556" i="12"/>
  <c r="N555" i="12"/>
  <c r="M555" i="12"/>
  <c r="H555" i="12"/>
  <c r="G555" i="12"/>
  <c r="N554" i="12"/>
  <c r="M554" i="12"/>
  <c r="H554" i="12"/>
  <c r="G554" i="12"/>
  <c r="N553" i="12"/>
  <c r="M553" i="12"/>
  <c r="H553" i="12"/>
  <c r="G553" i="12"/>
  <c r="N552" i="12"/>
  <c r="M552" i="12"/>
  <c r="H552" i="12"/>
  <c r="G552" i="12"/>
  <c r="N551" i="12"/>
  <c r="M551" i="12"/>
  <c r="H551" i="12"/>
  <c r="G551" i="12"/>
  <c r="N550" i="12"/>
  <c r="M550" i="12"/>
  <c r="H550" i="12"/>
  <c r="G550" i="12"/>
  <c r="N549" i="12"/>
  <c r="M549" i="12"/>
  <c r="H549" i="12"/>
  <c r="G549" i="12"/>
  <c r="F549" i="12"/>
  <c r="E549" i="12"/>
  <c r="N548" i="12"/>
  <c r="M548" i="12"/>
  <c r="H548" i="12"/>
  <c r="G548" i="12"/>
  <c r="N547" i="12"/>
  <c r="M547" i="12"/>
  <c r="H547" i="12"/>
  <c r="G547" i="12"/>
  <c r="F547" i="12"/>
  <c r="E547" i="12"/>
  <c r="N546" i="12"/>
  <c r="M546" i="12"/>
  <c r="H546" i="12"/>
  <c r="G546" i="12"/>
  <c r="N545" i="12"/>
  <c r="M545" i="12"/>
  <c r="H545" i="12"/>
  <c r="G545" i="12"/>
  <c r="F545" i="12"/>
  <c r="E545" i="12"/>
  <c r="N544" i="12"/>
  <c r="M544" i="12"/>
  <c r="H544" i="12"/>
  <c r="G544" i="12"/>
  <c r="N543" i="12"/>
  <c r="M543" i="12"/>
  <c r="H543" i="12"/>
  <c r="G543" i="12"/>
  <c r="F543" i="12"/>
  <c r="E543" i="12"/>
  <c r="N542" i="12"/>
  <c r="M542" i="12"/>
  <c r="H542" i="12"/>
  <c r="G542" i="12"/>
  <c r="N541" i="12"/>
  <c r="M541" i="12"/>
  <c r="H541" i="12"/>
  <c r="G541" i="12"/>
  <c r="F541" i="12"/>
  <c r="E541" i="12"/>
  <c r="N540" i="12"/>
  <c r="M540" i="12"/>
  <c r="H540" i="12"/>
  <c r="G540" i="12"/>
  <c r="N539" i="12"/>
  <c r="M539" i="12"/>
  <c r="H539" i="12"/>
  <c r="G539" i="12"/>
  <c r="N538" i="12"/>
  <c r="M538" i="12"/>
  <c r="H538" i="12"/>
  <c r="G538" i="12"/>
  <c r="F538" i="12"/>
  <c r="E538" i="12"/>
  <c r="N537" i="12"/>
  <c r="M537" i="12"/>
  <c r="H537" i="12"/>
  <c r="G537" i="12"/>
  <c r="N536" i="12"/>
  <c r="M536" i="12"/>
  <c r="H536" i="12"/>
  <c r="G536" i="12"/>
  <c r="F536" i="12"/>
  <c r="E536" i="12"/>
  <c r="N535" i="12"/>
  <c r="M535" i="12"/>
  <c r="H535" i="12"/>
  <c r="G535" i="12"/>
  <c r="F535" i="12"/>
  <c r="E535" i="12"/>
  <c r="N534" i="12"/>
  <c r="M534" i="12"/>
  <c r="H534" i="12"/>
  <c r="G534" i="12"/>
  <c r="N533" i="12"/>
  <c r="M533" i="12"/>
  <c r="H533" i="12"/>
  <c r="G533" i="12"/>
  <c r="F533" i="12"/>
  <c r="E533" i="12"/>
  <c r="N532" i="12"/>
  <c r="M532" i="12"/>
  <c r="H532" i="12"/>
  <c r="G532" i="12"/>
  <c r="F532" i="12"/>
  <c r="E532" i="12"/>
  <c r="N531" i="12"/>
  <c r="M531" i="12"/>
  <c r="H531" i="12"/>
  <c r="G531" i="12"/>
  <c r="F531" i="12"/>
  <c r="E531" i="12"/>
  <c r="N530" i="12"/>
  <c r="M530" i="12"/>
  <c r="H530" i="12"/>
  <c r="G530" i="12"/>
  <c r="F530" i="12"/>
  <c r="E530" i="12"/>
  <c r="N529" i="12"/>
  <c r="M529" i="12"/>
  <c r="H529" i="12"/>
  <c r="G529" i="12"/>
  <c r="N528" i="12"/>
  <c r="M528" i="12"/>
  <c r="H528" i="12"/>
  <c r="G528" i="12"/>
  <c r="N527" i="12"/>
  <c r="M527" i="12"/>
  <c r="H527" i="12"/>
  <c r="G527" i="12"/>
  <c r="F527" i="12"/>
  <c r="E527" i="12"/>
  <c r="N526" i="12"/>
  <c r="M526" i="12"/>
  <c r="H526" i="12"/>
  <c r="G526" i="12"/>
  <c r="F526" i="12"/>
  <c r="E526" i="12"/>
  <c r="N525" i="12"/>
  <c r="M525" i="12"/>
  <c r="H525" i="12"/>
  <c r="G525" i="12"/>
  <c r="F525" i="12"/>
  <c r="E525" i="12"/>
  <c r="N524" i="12"/>
  <c r="M524" i="12"/>
  <c r="H524" i="12"/>
  <c r="G524" i="12"/>
  <c r="F524" i="12"/>
  <c r="E524" i="12"/>
  <c r="N523" i="12"/>
  <c r="M523" i="12"/>
  <c r="H523" i="12"/>
  <c r="G523" i="12"/>
  <c r="N522" i="12"/>
  <c r="M522" i="12"/>
  <c r="H522" i="12"/>
  <c r="G522" i="12"/>
  <c r="N521" i="12"/>
  <c r="M521" i="12"/>
  <c r="H521" i="12"/>
  <c r="G521" i="12"/>
  <c r="F521" i="12"/>
  <c r="E521" i="12"/>
  <c r="N520" i="12"/>
  <c r="M520" i="12"/>
  <c r="H520" i="12"/>
  <c r="G520" i="12"/>
  <c r="N519" i="12"/>
  <c r="M519" i="12"/>
  <c r="H519" i="12"/>
  <c r="G519" i="12"/>
  <c r="N518" i="12"/>
  <c r="M518" i="12"/>
  <c r="H518" i="12"/>
  <c r="G518" i="12"/>
  <c r="F518" i="12"/>
  <c r="E518" i="12"/>
  <c r="N517" i="12"/>
  <c r="M517" i="12"/>
  <c r="H517" i="12"/>
  <c r="G517" i="12"/>
  <c r="F517" i="12"/>
  <c r="E517" i="12"/>
  <c r="N516" i="12"/>
  <c r="M516" i="12"/>
  <c r="H516" i="12"/>
  <c r="G516" i="12"/>
  <c r="F516" i="12"/>
  <c r="E516" i="12"/>
  <c r="N515" i="12"/>
  <c r="M515" i="12"/>
  <c r="H515" i="12"/>
  <c r="G515" i="12"/>
  <c r="N514" i="12"/>
  <c r="M514" i="12"/>
  <c r="H514" i="12"/>
  <c r="G514" i="12"/>
  <c r="F514" i="12"/>
  <c r="E514" i="12"/>
  <c r="N513" i="12"/>
  <c r="M513" i="12"/>
  <c r="H513" i="12"/>
  <c r="G513" i="12"/>
  <c r="F513" i="12"/>
  <c r="E513" i="12"/>
  <c r="N512" i="12"/>
  <c r="M512" i="12"/>
  <c r="H512" i="12"/>
  <c r="G512" i="12"/>
  <c r="F512" i="12"/>
  <c r="E512" i="12"/>
  <c r="N511" i="12"/>
  <c r="M511" i="12"/>
  <c r="H511" i="12"/>
  <c r="G511" i="12"/>
  <c r="F511" i="12"/>
  <c r="E511" i="12"/>
  <c r="N510" i="12"/>
  <c r="M510" i="12"/>
  <c r="H510" i="12"/>
  <c r="G510" i="12"/>
  <c r="N509" i="12"/>
  <c r="M509" i="12"/>
  <c r="H509" i="12"/>
  <c r="G509" i="12"/>
  <c r="F509" i="12"/>
  <c r="E509" i="12"/>
  <c r="N508" i="12"/>
  <c r="M508" i="12"/>
  <c r="H508" i="12"/>
  <c r="G508" i="12"/>
  <c r="F508" i="12"/>
  <c r="E508" i="12"/>
  <c r="N507" i="12"/>
  <c r="M507" i="12"/>
  <c r="H507" i="12"/>
  <c r="G507" i="12"/>
  <c r="F507" i="12"/>
  <c r="E507" i="12"/>
  <c r="N506" i="12"/>
  <c r="M506" i="12"/>
  <c r="H506" i="12"/>
  <c r="G506" i="12"/>
  <c r="F506" i="12"/>
  <c r="E506" i="12"/>
  <c r="N505" i="12"/>
  <c r="M505" i="12"/>
  <c r="H505" i="12"/>
  <c r="G505" i="12"/>
  <c r="F505" i="12"/>
  <c r="E505" i="12"/>
  <c r="N504" i="12"/>
  <c r="M504" i="12"/>
  <c r="H504" i="12"/>
  <c r="G504" i="12"/>
  <c r="F504" i="12"/>
  <c r="E504" i="12"/>
  <c r="N503" i="12"/>
  <c r="M503" i="12"/>
  <c r="H503" i="12"/>
  <c r="G503" i="12"/>
  <c r="N502" i="12"/>
  <c r="M502" i="12"/>
  <c r="H502" i="12"/>
  <c r="G502" i="12"/>
  <c r="F502" i="12"/>
  <c r="E502" i="12"/>
  <c r="N501" i="12"/>
  <c r="M501" i="12"/>
  <c r="H501" i="12"/>
  <c r="G501" i="12"/>
  <c r="N500" i="12"/>
  <c r="M500" i="12"/>
  <c r="H500" i="12"/>
  <c r="G500" i="12"/>
  <c r="F500" i="12"/>
  <c r="E500" i="12"/>
  <c r="N499" i="12"/>
  <c r="M499" i="12"/>
  <c r="H499" i="12"/>
  <c r="G499" i="12"/>
  <c r="N498" i="12"/>
  <c r="M498" i="12"/>
  <c r="H498" i="12"/>
  <c r="G498" i="12"/>
  <c r="N497" i="12"/>
  <c r="M497" i="12"/>
  <c r="H497" i="12"/>
  <c r="G497" i="12"/>
  <c r="N496" i="12"/>
  <c r="M496" i="12"/>
  <c r="H496" i="12"/>
  <c r="G496" i="12"/>
  <c r="F496" i="12"/>
  <c r="E496" i="12"/>
  <c r="N495" i="12"/>
  <c r="M495" i="12"/>
  <c r="H495" i="12"/>
  <c r="G495" i="12"/>
  <c r="N494" i="12"/>
  <c r="M494" i="12"/>
  <c r="H494" i="12"/>
  <c r="G494" i="12"/>
  <c r="F494" i="12"/>
  <c r="E494" i="12"/>
  <c r="N493" i="12"/>
  <c r="M493" i="12"/>
  <c r="H493" i="12"/>
  <c r="G493" i="12"/>
  <c r="F493" i="12"/>
  <c r="E493" i="12"/>
  <c r="N492" i="12"/>
  <c r="M492" i="12"/>
  <c r="H492" i="12"/>
  <c r="G492" i="12"/>
  <c r="N491" i="12"/>
  <c r="M491" i="12"/>
  <c r="H491" i="12"/>
  <c r="G491" i="12"/>
  <c r="F491" i="12"/>
  <c r="E491" i="12"/>
  <c r="N490" i="12"/>
  <c r="M490" i="12"/>
  <c r="H490" i="12"/>
  <c r="G490" i="12"/>
  <c r="N489" i="12"/>
  <c r="M489" i="12"/>
  <c r="H489" i="12"/>
  <c r="G489" i="12"/>
  <c r="F489" i="12"/>
  <c r="E489" i="12"/>
  <c r="N488" i="12"/>
  <c r="M488" i="12"/>
  <c r="H488" i="12"/>
  <c r="G488" i="12"/>
  <c r="N487" i="12"/>
  <c r="M487" i="12"/>
  <c r="H487" i="12"/>
  <c r="G487" i="12"/>
  <c r="F487" i="12"/>
  <c r="E487" i="12"/>
  <c r="N486" i="12"/>
  <c r="M486" i="12"/>
  <c r="H486" i="12"/>
  <c r="G486" i="12"/>
  <c r="N485" i="12"/>
  <c r="M485" i="12"/>
  <c r="H485" i="12"/>
  <c r="G485" i="12"/>
  <c r="F485" i="12"/>
  <c r="E485" i="12"/>
  <c r="N484" i="12"/>
  <c r="M484" i="12"/>
  <c r="H484" i="12"/>
  <c r="G484" i="12"/>
  <c r="F484" i="12"/>
  <c r="E484" i="12"/>
  <c r="N483" i="12"/>
  <c r="M483" i="12"/>
  <c r="H483" i="12"/>
  <c r="G483" i="12"/>
  <c r="N482" i="12"/>
  <c r="M482" i="12"/>
  <c r="H482" i="12"/>
  <c r="G482" i="12"/>
  <c r="N481" i="12"/>
  <c r="M481" i="12"/>
  <c r="H481" i="12"/>
  <c r="G481" i="12"/>
  <c r="N480" i="12"/>
  <c r="M480" i="12"/>
  <c r="H480" i="12"/>
  <c r="G480" i="12"/>
  <c r="F480" i="12"/>
  <c r="E480" i="12"/>
  <c r="N479" i="12"/>
  <c r="M479" i="12"/>
  <c r="H479" i="12"/>
  <c r="G479" i="12"/>
  <c r="F479" i="12"/>
  <c r="E479" i="12"/>
  <c r="N478" i="12"/>
  <c r="M478" i="12"/>
  <c r="H478" i="12"/>
  <c r="G478" i="12"/>
  <c r="N477" i="12"/>
  <c r="M477" i="12"/>
  <c r="H477" i="12"/>
  <c r="G477" i="12"/>
  <c r="N476" i="12"/>
  <c r="M476" i="12"/>
  <c r="H476" i="12"/>
  <c r="G476" i="12"/>
  <c r="N475" i="12"/>
  <c r="M475" i="12"/>
  <c r="H475" i="12"/>
  <c r="G475" i="12"/>
  <c r="N474" i="12"/>
  <c r="M474" i="12"/>
  <c r="H474" i="12"/>
  <c r="G474" i="12"/>
  <c r="F474" i="12"/>
  <c r="E474" i="12"/>
  <c r="N473" i="12"/>
  <c r="M473" i="12"/>
  <c r="H473" i="12"/>
  <c r="G473" i="12"/>
  <c r="F473" i="12"/>
  <c r="E473" i="12"/>
  <c r="N472" i="12"/>
  <c r="M472" i="12"/>
  <c r="H472" i="12"/>
  <c r="G472" i="12"/>
  <c r="F472" i="12"/>
  <c r="E472" i="12"/>
  <c r="N471" i="12"/>
  <c r="M471" i="12"/>
  <c r="H471" i="12"/>
  <c r="G471" i="12"/>
  <c r="F471" i="12"/>
  <c r="E471" i="12"/>
  <c r="N470" i="12"/>
  <c r="M470" i="12"/>
  <c r="H470" i="12"/>
  <c r="G470" i="12"/>
  <c r="N469" i="12"/>
  <c r="M469" i="12"/>
  <c r="H469" i="12"/>
  <c r="G469" i="12"/>
  <c r="F469" i="12"/>
  <c r="E469" i="12"/>
  <c r="N468" i="12"/>
  <c r="M468" i="12"/>
  <c r="H468" i="12"/>
  <c r="G468" i="12"/>
  <c r="F468" i="12"/>
  <c r="E468" i="12"/>
  <c r="N467" i="12"/>
  <c r="M467" i="12"/>
  <c r="H467" i="12"/>
  <c r="G467" i="12"/>
  <c r="N466" i="12"/>
  <c r="M466" i="12"/>
  <c r="H466" i="12"/>
  <c r="G466" i="12"/>
  <c r="N465" i="12"/>
  <c r="M465" i="12"/>
  <c r="H465" i="12"/>
  <c r="G465" i="12"/>
  <c r="N464" i="12"/>
  <c r="M464" i="12"/>
  <c r="H464" i="12"/>
  <c r="G464" i="12"/>
  <c r="F464" i="12"/>
  <c r="E464" i="12"/>
  <c r="N463" i="12"/>
  <c r="M463" i="12"/>
  <c r="H463" i="12"/>
  <c r="G463" i="12"/>
  <c r="N462" i="12"/>
  <c r="M462" i="12"/>
  <c r="H462" i="12"/>
  <c r="G462" i="12"/>
  <c r="F462" i="12"/>
  <c r="E462" i="12"/>
  <c r="N461" i="12"/>
  <c r="M461" i="12"/>
  <c r="H461" i="12"/>
  <c r="G461" i="12"/>
  <c r="F461" i="12"/>
  <c r="E461" i="12"/>
  <c r="N460" i="12"/>
  <c r="M460" i="12"/>
  <c r="H460" i="12"/>
  <c r="G460" i="12"/>
  <c r="F460" i="12"/>
  <c r="E460" i="12"/>
  <c r="N459" i="12"/>
  <c r="M459" i="12"/>
  <c r="H459" i="12"/>
  <c r="G459" i="12"/>
  <c r="N458" i="12"/>
  <c r="M458" i="12"/>
  <c r="H458" i="12"/>
  <c r="G458" i="12"/>
  <c r="F458" i="12"/>
  <c r="E458" i="12"/>
  <c r="N457" i="12"/>
  <c r="M457" i="12"/>
  <c r="H457" i="12"/>
  <c r="G457" i="12"/>
  <c r="N456" i="12"/>
  <c r="M456" i="12"/>
  <c r="H456" i="12"/>
  <c r="G456" i="12"/>
  <c r="N455" i="12"/>
  <c r="M455" i="12"/>
  <c r="H455" i="12"/>
  <c r="G455" i="12"/>
  <c r="F455" i="12"/>
  <c r="E455" i="12"/>
  <c r="N454" i="12"/>
  <c r="M454" i="12"/>
  <c r="H454" i="12"/>
  <c r="G454" i="12"/>
  <c r="F454" i="12"/>
  <c r="E454" i="12"/>
  <c r="N453" i="12"/>
  <c r="M453" i="12"/>
  <c r="H453" i="12"/>
  <c r="G453" i="12"/>
  <c r="F453" i="12"/>
  <c r="E453" i="12"/>
  <c r="N452" i="12"/>
  <c r="M452" i="12"/>
  <c r="H452" i="12"/>
  <c r="G452" i="12"/>
  <c r="N451" i="12"/>
  <c r="M451" i="12"/>
  <c r="H451" i="12"/>
  <c r="G451" i="12"/>
  <c r="N450" i="12"/>
  <c r="M450" i="12"/>
  <c r="H450" i="12"/>
  <c r="G450" i="12"/>
  <c r="N449" i="12"/>
  <c r="M449" i="12"/>
  <c r="H449" i="12"/>
  <c r="G449" i="12"/>
  <c r="N448" i="12"/>
  <c r="M448" i="12"/>
  <c r="H448" i="12"/>
  <c r="G448" i="12"/>
  <c r="F448" i="12"/>
  <c r="E448" i="12"/>
  <c r="N447" i="12"/>
  <c r="M447" i="12"/>
  <c r="H447" i="12"/>
  <c r="G447" i="12"/>
  <c r="F447" i="12"/>
  <c r="E447" i="12"/>
  <c r="N446" i="12"/>
  <c r="M446" i="12"/>
  <c r="H446" i="12"/>
  <c r="G446" i="12"/>
  <c r="N445" i="12"/>
  <c r="M445" i="12"/>
  <c r="H445" i="12"/>
  <c r="G445" i="12"/>
  <c r="N444" i="12"/>
  <c r="M444" i="12"/>
  <c r="H444" i="12"/>
  <c r="G444" i="12"/>
  <c r="F444" i="12"/>
  <c r="E444" i="12"/>
  <c r="N443" i="12"/>
  <c r="M443" i="12"/>
  <c r="H443" i="12"/>
  <c r="G443" i="12"/>
  <c r="N442" i="12"/>
  <c r="M442" i="12"/>
  <c r="H442" i="12"/>
  <c r="G442" i="12"/>
  <c r="N441" i="12"/>
  <c r="M441" i="12"/>
  <c r="H441" i="12"/>
  <c r="G441" i="12"/>
  <c r="F441" i="12"/>
  <c r="E441" i="12"/>
  <c r="N440" i="12"/>
  <c r="M440" i="12"/>
  <c r="H440" i="12"/>
  <c r="G440" i="12"/>
  <c r="F440" i="12"/>
  <c r="E440" i="12"/>
  <c r="N439" i="12"/>
  <c r="M439" i="12"/>
  <c r="H439" i="12"/>
  <c r="G439" i="12"/>
  <c r="F439" i="12"/>
  <c r="E439" i="12"/>
  <c r="N438" i="12"/>
  <c r="M438" i="12"/>
  <c r="H438" i="12"/>
  <c r="G438" i="12"/>
  <c r="F438" i="12"/>
  <c r="E438" i="12"/>
  <c r="N437" i="12"/>
  <c r="M437" i="12"/>
  <c r="H437" i="12"/>
  <c r="G437" i="12"/>
  <c r="F437" i="12"/>
  <c r="E437" i="12"/>
  <c r="N436" i="12"/>
  <c r="M436" i="12"/>
  <c r="H436" i="12"/>
  <c r="G436" i="12"/>
  <c r="F436" i="12"/>
  <c r="E436" i="12"/>
  <c r="N435" i="12"/>
  <c r="M435" i="12"/>
  <c r="H435" i="12"/>
  <c r="G435" i="12"/>
  <c r="F435" i="12"/>
  <c r="E435" i="12"/>
  <c r="N434" i="12"/>
  <c r="M434" i="12"/>
  <c r="H434" i="12"/>
  <c r="G434" i="12"/>
  <c r="N433" i="12"/>
  <c r="M433" i="12"/>
  <c r="H433" i="12"/>
  <c r="G433" i="12"/>
  <c r="F433" i="12"/>
  <c r="E433" i="12"/>
  <c r="N432" i="12"/>
  <c r="M432" i="12"/>
  <c r="H432" i="12"/>
  <c r="G432" i="12"/>
  <c r="F432" i="12"/>
  <c r="E432" i="12"/>
  <c r="N431" i="12"/>
  <c r="M431" i="12"/>
  <c r="H431" i="12"/>
  <c r="G431" i="12"/>
  <c r="N430" i="12"/>
  <c r="M430" i="12"/>
  <c r="H430" i="12"/>
  <c r="G430" i="12"/>
  <c r="F430" i="12"/>
  <c r="E430" i="12"/>
  <c r="N429" i="12"/>
  <c r="M429" i="12"/>
  <c r="H429" i="12"/>
  <c r="G429" i="12"/>
  <c r="N428" i="12"/>
  <c r="M428" i="12"/>
  <c r="H428" i="12"/>
  <c r="G428" i="12"/>
  <c r="F428" i="12"/>
  <c r="E428" i="12"/>
  <c r="N427" i="12"/>
  <c r="M427" i="12"/>
  <c r="H427" i="12"/>
  <c r="G427" i="12"/>
  <c r="F427" i="12"/>
  <c r="E427" i="12"/>
  <c r="N426" i="12"/>
  <c r="M426" i="12"/>
  <c r="H426" i="12"/>
  <c r="G426" i="12"/>
  <c r="F426" i="12"/>
  <c r="E426" i="12"/>
  <c r="N425" i="12"/>
  <c r="M425" i="12"/>
  <c r="H425" i="12"/>
  <c r="G425" i="12"/>
  <c r="F425" i="12"/>
  <c r="E425" i="12"/>
  <c r="N424" i="12"/>
  <c r="M424" i="12"/>
  <c r="H424" i="12"/>
  <c r="G424" i="12"/>
  <c r="F424" i="12"/>
  <c r="E424" i="12"/>
  <c r="N423" i="12"/>
  <c r="M423" i="12"/>
  <c r="H423" i="12"/>
  <c r="G423" i="12"/>
  <c r="F423" i="12"/>
  <c r="E423" i="12"/>
  <c r="N422" i="12"/>
  <c r="M422" i="12"/>
  <c r="H422" i="12"/>
  <c r="G422" i="12"/>
  <c r="N421" i="12"/>
  <c r="M421" i="12"/>
  <c r="H421" i="12"/>
  <c r="G421" i="12"/>
  <c r="F421" i="12"/>
  <c r="E421" i="12"/>
  <c r="N420" i="12"/>
  <c r="M420" i="12"/>
  <c r="H420" i="12"/>
  <c r="G420" i="12"/>
  <c r="F420" i="12"/>
  <c r="E420" i="12"/>
  <c r="N419" i="12"/>
  <c r="M419" i="12"/>
  <c r="H419" i="12"/>
  <c r="G419" i="12"/>
  <c r="N418" i="12"/>
  <c r="M418" i="12"/>
  <c r="H418" i="12"/>
  <c r="G418" i="12"/>
  <c r="N417" i="12"/>
  <c r="M417" i="12"/>
  <c r="H417" i="12"/>
  <c r="G417" i="12"/>
  <c r="F417" i="12"/>
  <c r="E417" i="12"/>
  <c r="N416" i="12"/>
  <c r="M416" i="12"/>
  <c r="H416" i="12"/>
  <c r="G416" i="12"/>
  <c r="N415" i="12"/>
  <c r="M415" i="12"/>
  <c r="H415" i="12"/>
  <c r="G415" i="12"/>
  <c r="F415" i="12"/>
  <c r="E415" i="12"/>
  <c r="N414" i="12"/>
  <c r="M414" i="12"/>
  <c r="H414" i="12"/>
  <c r="G414" i="12"/>
  <c r="N413" i="12"/>
  <c r="M413" i="12"/>
  <c r="H413" i="12"/>
  <c r="G413" i="12"/>
  <c r="N412" i="12"/>
  <c r="M412" i="12"/>
  <c r="H412" i="12"/>
  <c r="G412" i="12"/>
  <c r="F412" i="12"/>
  <c r="E412" i="12"/>
  <c r="N411" i="12"/>
  <c r="M411" i="12"/>
  <c r="H411" i="12"/>
  <c r="G411" i="12"/>
  <c r="F411" i="12"/>
  <c r="E411" i="12"/>
  <c r="N410" i="12"/>
  <c r="M410" i="12"/>
  <c r="H410" i="12"/>
  <c r="G410" i="12"/>
  <c r="N409" i="12"/>
  <c r="M409" i="12"/>
  <c r="H409" i="12"/>
  <c r="G409" i="12"/>
  <c r="F409" i="12"/>
  <c r="E409" i="12"/>
  <c r="N408" i="12"/>
  <c r="M408" i="12"/>
  <c r="H408" i="12"/>
  <c r="G408" i="12"/>
  <c r="F408" i="12"/>
  <c r="E408" i="12"/>
  <c r="N407" i="12"/>
  <c r="M407" i="12"/>
  <c r="H407" i="12"/>
  <c r="G407" i="12"/>
  <c r="N406" i="12"/>
  <c r="M406" i="12"/>
  <c r="H406" i="12"/>
  <c r="G406" i="12"/>
  <c r="F406" i="12"/>
  <c r="E406" i="12"/>
  <c r="N405" i="12"/>
  <c r="M405" i="12"/>
  <c r="H405" i="12"/>
  <c r="G405" i="12"/>
  <c r="F405" i="12"/>
  <c r="E405" i="12"/>
  <c r="N404" i="12"/>
  <c r="M404" i="12"/>
  <c r="H404" i="12"/>
  <c r="G404" i="12"/>
  <c r="N403" i="12"/>
  <c r="M403" i="12"/>
  <c r="H403" i="12"/>
  <c r="G403" i="12"/>
  <c r="N402" i="12"/>
  <c r="M402" i="12"/>
  <c r="H402" i="12"/>
  <c r="G402" i="12"/>
  <c r="N401" i="12"/>
  <c r="M401" i="12"/>
  <c r="H401" i="12"/>
  <c r="G401" i="12"/>
  <c r="N400" i="12"/>
  <c r="M400" i="12"/>
  <c r="H400" i="12"/>
  <c r="G400" i="12"/>
  <c r="N399" i="12"/>
  <c r="M399" i="12"/>
  <c r="H399" i="12"/>
  <c r="G399" i="12"/>
  <c r="F399" i="12"/>
  <c r="E399" i="12"/>
  <c r="N398" i="12"/>
  <c r="M398" i="12"/>
  <c r="H398" i="12"/>
  <c r="G398" i="12"/>
  <c r="F398" i="12"/>
  <c r="E398" i="12"/>
  <c r="N397" i="12"/>
  <c r="M397" i="12"/>
  <c r="H397" i="12"/>
  <c r="G397" i="12"/>
  <c r="F397" i="12"/>
  <c r="E397" i="12"/>
  <c r="N396" i="12"/>
  <c r="M396" i="12"/>
  <c r="H396" i="12"/>
  <c r="G396" i="12"/>
  <c r="F396" i="12"/>
  <c r="E396" i="12"/>
  <c r="N395" i="12"/>
  <c r="M395" i="12"/>
  <c r="H395" i="12"/>
  <c r="G395" i="12"/>
  <c r="F395" i="12"/>
  <c r="E395" i="12"/>
  <c r="N394" i="12"/>
  <c r="M394" i="12"/>
  <c r="H394" i="12"/>
  <c r="G394" i="12"/>
  <c r="F394" i="12"/>
  <c r="E394" i="12"/>
  <c r="N393" i="12"/>
  <c r="M393" i="12"/>
  <c r="H393" i="12"/>
  <c r="G393" i="12"/>
  <c r="N392" i="12"/>
  <c r="M392" i="12"/>
  <c r="H392" i="12"/>
  <c r="G392" i="12"/>
  <c r="F392" i="12"/>
  <c r="E392" i="12"/>
  <c r="N391" i="12"/>
  <c r="M391" i="12"/>
  <c r="H391" i="12"/>
  <c r="G391" i="12"/>
  <c r="F391" i="12"/>
  <c r="E391" i="12"/>
  <c r="N390" i="12"/>
  <c r="M390" i="12"/>
  <c r="H390" i="12"/>
  <c r="G390" i="12"/>
  <c r="N389" i="12"/>
  <c r="M389" i="12"/>
  <c r="H389" i="12"/>
  <c r="G389" i="12"/>
  <c r="F389" i="12"/>
  <c r="E389" i="12"/>
  <c r="N388" i="12"/>
  <c r="M388" i="12"/>
  <c r="H388" i="12"/>
  <c r="G388" i="12"/>
  <c r="N387" i="12"/>
  <c r="M387" i="12"/>
  <c r="H387" i="12"/>
  <c r="G387" i="12"/>
  <c r="N386" i="12"/>
  <c r="M386" i="12"/>
  <c r="H386" i="12"/>
  <c r="G386" i="12"/>
  <c r="F386" i="12"/>
  <c r="E386" i="12"/>
  <c r="N385" i="12"/>
  <c r="M385" i="12"/>
  <c r="H385" i="12"/>
  <c r="G385" i="12"/>
  <c r="N384" i="12"/>
  <c r="M384" i="12"/>
  <c r="H384" i="12"/>
  <c r="G384" i="12"/>
  <c r="F384" i="12"/>
  <c r="E384" i="12"/>
  <c r="N383" i="12"/>
  <c r="M383" i="12"/>
  <c r="H383" i="12"/>
  <c r="G383" i="12"/>
  <c r="F383" i="12"/>
  <c r="E383" i="12"/>
  <c r="N382" i="12"/>
  <c r="M382" i="12"/>
  <c r="H382" i="12"/>
  <c r="G382" i="12"/>
  <c r="F382" i="12"/>
  <c r="E382" i="12"/>
  <c r="N381" i="12"/>
  <c r="M381" i="12"/>
  <c r="H381" i="12"/>
  <c r="G381" i="12"/>
  <c r="F381" i="12"/>
  <c r="E381" i="12"/>
  <c r="N380" i="12"/>
  <c r="M380" i="12"/>
  <c r="H380" i="12"/>
  <c r="G380" i="12"/>
  <c r="N379" i="12"/>
  <c r="M379" i="12"/>
  <c r="H379" i="12"/>
  <c r="G379" i="12"/>
  <c r="F379" i="12"/>
  <c r="E379" i="12"/>
  <c r="N378" i="12"/>
  <c r="M378" i="12"/>
  <c r="H378" i="12"/>
  <c r="G378" i="12"/>
  <c r="F378" i="12"/>
  <c r="E378" i="12"/>
  <c r="N377" i="12"/>
  <c r="M377" i="12"/>
  <c r="H377" i="12"/>
  <c r="G377" i="12"/>
  <c r="F377" i="12"/>
  <c r="E377" i="12"/>
  <c r="N376" i="12"/>
  <c r="M376" i="12"/>
  <c r="H376" i="12"/>
  <c r="G376" i="12"/>
  <c r="F376" i="12"/>
  <c r="E376" i="12"/>
  <c r="N375" i="12"/>
  <c r="M375" i="12"/>
  <c r="H375" i="12"/>
  <c r="G375" i="12"/>
  <c r="F375" i="12"/>
  <c r="E375" i="12"/>
  <c r="N374" i="12"/>
  <c r="M374" i="12"/>
  <c r="H374" i="12"/>
  <c r="G374" i="12"/>
  <c r="F374" i="12"/>
  <c r="E374" i="12"/>
  <c r="N373" i="12"/>
  <c r="M373" i="12"/>
  <c r="H373" i="12"/>
  <c r="G373" i="12"/>
  <c r="F373" i="12"/>
  <c r="E373" i="12"/>
  <c r="N372" i="12"/>
  <c r="M372" i="12"/>
  <c r="H372" i="12"/>
  <c r="G372" i="12"/>
  <c r="F372" i="12"/>
  <c r="E372" i="12"/>
  <c r="N371" i="12"/>
  <c r="M371" i="12"/>
  <c r="H371" i="12"/>
  <c r="G371" i="12"/>
  <c r="N370" i="12"/>
  <c r="M370" i="12"/>
  <c r="H370" i="12"/>
  <c r="G370" i="12"/>
  <c r="N369" i="12"/>
  <c r="M369" i="12"/>
  <c r="H369" i="12"/>
  <c r="G369" i="12"/>
  <c r="N368" i="12"/>
  <c r="M368" i="12"/>
  <c r="H368" i="12"/>
  <c r="G368" i="12"/>
  <c r="F368" i="12"/>
  <c r="E368" i="12"/>
  <c r="N367" i="12"/>
  <c r="M367" i="12"/>
  <c r="H367" i="12"/>
  <c r="G367" i="12"/>
  <c r="F367" i="12"/>
  <c r="E367" i="12"/>
  <c r="N366" i="12"/>
  <c r="M366" i="12"/>
  <c r="H366" i="12"/>
  <c r="G366" i="12"/>
  <c r="N365" i="12"/>
  <c r="M365" i="12"/>
  <c r="H365" i="12"/>
  <c r="G365" i="12"/>
  <c r="N364" i="12"/>
  <c r="M364" i="12"/>
  <c r="H364" i="12"/>
  <c r="G364" i="12"/>
  <c r="N363" i="12"/>
  <c r="M363" i="12"/>
  <c r="H363" i="12"/>
  <c r="G363" i="12"/>
  <c r="N362" i="12"/>
  <c r="M362" i="12"/>
  <c r="H362" i="12"/>
  <c r="G362" i="12"/>
  <c r="N361" i="12"/>
  <c r="M361" i="12"/>
  <c r="H361" i="12"/>
  <c r="G361" i="12"/>
  <c r="F361" i="12"/>
  <c r="E361" i="12"/>
  <c r="N360" i="12"/>
  <c r="M360" i="12"/>
  <c r="H360" i="12"/>
  <c r="G360" i="12"/>
  <c r="N359" i="12"/>
  <c r="M359" i="12"/>
  <c r="H359" i="12"/>
  <c r="G359" i="12"/>
  <c r="F359" i="12"/>
  <c r="E359" i="12"/>
  <c r="N358" i="12"/>
  <c r="M358" i="12"/>
  <c r="H358" i="12"/>
  <c r="G358" i="12"/>
  <c r="F358" i="12"/>
  <c r="E358" i="12"/>
  <c r="N357" i="12"/>
  <c r="M357" i="12"/>
  <c r="H357" i="12"/>
  <c r="G357" i="12"/>
  <c r="F357" i="12"/>
  <c r="E357" i="12"/>
  <c r="N356" i="12"/>
  <c r="M356" i="12"/>
  <c r="H356" i="12"/>
  <c r="G356" i="12"/>
  <c r="F356" i="12"/>
  <c r="E356" i="12"/>
  <c r="N355" i="12"/>
  <c r="M355" i="12"/>
  <c r="H355" i="12"/>
  <c r="G355" i="12"/>
  <c r="F355" i="12"/>
  <c r="E355" i="12"/>
  <c r="N354" i="12"/>
  <c r="M354" i="12"/>
  <c r="H354" i="12"/>
  <c r="G354" i="12"/>
  <c r="N353" i="12"/>
  <c r="M353" i="12"/>
  <c r="H353" i="12"/>
  <c r="G353" i="12"/>
  <c r="F353" i="12"/>
  <c r="E353" i="12"/>
  <c r="N352" i="12"/>
  <c r="M352" i="12"/>
  <c r="H352" i="12"/>
  <c r="G352" i="12"/>
  <c r="F352" i="12"/>
  <c r="E352" i="12"/>
  <c r="N351" i="12"/>
  <c r="M351" i="12"/>
  <c r="H351" i="12"/>
  <c r="G351" i="12"/>
  <c r="F351" i="12"/>
  <c r="E351" i="12"/>
  <c r="N350" i="12"/>
  <c r="M350" i="12"/>
  <c r="H350" i="12"/>
  <c r="G350" i="12"/>
  <c r="N349" i="12"/>
  <c r="M349" i="12"/>
  <c r="H349" i="12"/>
  <c r="G349" i="12"/>
  <c r="N348" i="12"/>
  <c r="M348" i="12"/>
  <c r="H348" i="12"/>
  <c r="G348" i="12"/>
  <c r="N347" i="12"/>
  <c r="M347" i="12"/>
  <c r="H347" i="12"/>
  <c r="G347" i="12"/>
  <c r="N346" i="12"/>
  <c r="M346" i="12"/>
  <c r="H346" i="12"/>
  <c r="G346" i="12"/>
  <c r="N345" i="12"/>
  <c r="M345" i="12"/>
  <c r="H345" i="12"/>
  <c r="G345" i="12"/>
  <c r="N344" i="12"/>
  <c r="M344" i="12"/>
  <c r="H344" i="12"/>
  <c r="G344" i="12"/>
  <c r="N343" i="12"/>
  <c r="M343" i="12"/>
  <c r="H343" i="12"/>
  <c r="G343" i="12"/>
  <c r="F343" i="12"/>
  <c r="E343" i="12"/>
  <c r="N342" i="12"/>
  <c r="M342" i="12"/>
  <c r="H342" i="12"/>
  <c r="G342" i="12"/>
  <c r="N341" i="12"/>
  <c r="M341" i="12"/>
  <c r="H341" i="12"/>
  <c r="G341" i="12"/>
  <c r="F341" i="12"/>
  <c r="E341" i="12"/>
  <c r="N340" i="12"/>
  <c r="M340" i="12"/>
  <c r="H340" i="12"/>
  <c r="G340" i="12"/>
  <c r="N339" i="12"/>
  <c r="M339" i="12"/>
  <c r="H339" i="12"/>
  <c r="G339" i="12"/>
  <c r="F339" i="12"/>
  <c r="E339" i="12"/>
  <c r="N338" i="12"/>
  <c r="M338" i="12"/>
  <c r="H338" i="12"/>
  <c r="G338" i="12"/>
  <c r="F338" i="12"/>
  <c r="E338" i="12"/>
  <c r="N337" i="12"/>
  <c r="M337" i="12"/>
  <c r="H337" i="12"/>
  <c r="G337" i="12"/>
  <c r="N336" i="12"/>
  <c r="M336" i="12"/>
  <c r="H336" i="12"/>
  <c r="G336" i="12"/>
  <c r="N335" i="12"/>
  <c r="M335" i="12"/>
  <c r="H335" i="12"/>
  <c r="G335" i="12"/>
  <c r="F335" i="12"/>
  <c r="E335" i="12"/>
  <c r="N334" i="12"/>
  <c r="M334" i="12"/>
  <c r="H334" i="12"/>
  <c r="G334" i="12"/>
  <c r="F334" i="12"/>
  <c r="E334" i="12"/>
  <c r="N333" i="12"/>
  <c r="M333" i="12"/>
  <c r="H333" i="12"/>
  <c r="G333" i="12"/>
  <c r="F333" i="12"/>
  <c r="E333" i="12"/>
  <c r="N332" i="12"/>
  <c r="M332" i="12"/>
  <c r="H332" i="12"/>
  <c r="G332" i="12"/>
  <c r="F332" i="12"/>
  <c r="E332" i="12"/>
  <c r="N331" i="12"/>
  <c r="M331" i="12"/>
  <c r="H331" i="12"/>
  <c r="G331" i="12"/>
  <c r="N330" i="12"/>
  <c r="M330" i="12"/>
  <c r="H330" i="12"/>
  <c r="G330" i="12"/>
  <c r="N329" i="12"/>
  <c r="M329" i="12"/>
  <c r="H329" i="12"/>
  <c r="G329" i="12"/>
  <c r="F329" i="12"/>
  <c r="E329" i="12"/>
  <c r="N328" i="12"/>
  <c r="M328" i="12"/>
  <c r="H328" i="12"/>
  <c r="G328" i="12"/>
  <c r="F328" i="12"/>
  <c r="E328" i="12"/>
  <c r="N327" i="12"/>
  <c r="M327" i="12"/>
  <c r="H327" i="12"/>
  <c r="G327" i="12"/>
  <c r="F327" i="12"/>
  <c r="E327" i="12"/>
  <c r="N326" i="12"/>
  <c r="M326" i="12"/>
  <c r="H326" i="12"/>
  <c r="G326" i="12"/>
  <c r="N325" i="12"/>
  <c r="M325" i="12"/>
  <c r="H325" i="12"/>
  <c r="G325" i="12"/>
  <c r="N324" i="12"/>
  <c r="M324" i="12"/>
  <c r="H324" i="12"/>
  <c r="G324" i="12"/>
  <c r="F324" i="12"/>
  <c r="E324" i="12"/>
  <c r="N323" i="12"/>
  <c r="M323" i="12"/>
  <c r="H323" i="12"/>
  <c r="G323" i="12"/>
  <c r="F323" i="12"/>
  <c r="E323" i="12"/>
  <c r="N322" i="12"/>
  <c r="M322" i="12"/>
  <c r="H322" i="12"/>
  <c r="G322" i="12"/>
  <c r="F322" i="12"/>
  <c r="E322" i="12"/>
  <c r="N321" i="12"/>
  <c r="M321" i="12"/>
  <c r="H321" i="12"/>
  <c r="G321" i="12"/>
  <c r="N320" i="12"/>
  <c r="M320" i="12"/>
  <c r="H320" i="12"/>
  <c r="G320" i="12"/>
  <c r="F320" i="12"/>
  <c r="E320" i="12"/>
  <c r="N319" i="12"/>
  <c r="M319" i="12"/>
  <c r="H319" i="12"/>
  <c r="G319" i="12"/>
  <c r="N318" i="12"/>
  <c r="M318" i="12"/>
  <c r="H318" i="12"/>
  <c r="G318" i="12"/>
  <c r="F318" i="12"/>
  <c r="E318" i="12"/>
  <c r="N317" i="12"/>
  <c r="M317" i="12"/>
  <c r="H317" i="12"/>
  <c r="G317" i="12"/>
  <c r="F317" i="12"/>
  <c r="E317" i="12"/>
  <c r="N316" i="12"/>
  <c r="M316" i="12"/>
  <c r="H316" i="12"/>
  <c r="G316" i="12"/>
  <c r="F316" i="12"/>
  <c r="E316" i="12"/>
  <c r="N315" i="12"/>
  <c r="M315" i="12"/>
  <c r="H315" i="12"/>
  <c r="G315" i="12"/>
  <c r="F315" i="12"/>
  <c r="E315" i="12"/>
  <c r="N314" i="12"/>
  <c r="M314" i="12"/>
  <c r="H314" i="12"/>
  <c r="G314" i="12"/>
  <c r="N313" i="12"/>
  <c r="M313" i="12"/>
  <c r="H313" i="12"/>
  <c r="G313" i="12"/>
  <c r="N312" i="12"/>
  <c r="M312" i="12"/>
  <c r="H312" i="12"/>
  <c r="G312" i="12"/>
  <c r="F312" i="12"/>
  <c r="E312" i="12"/>
  <c r="N311" i="12"/>
  <c r="M311" i="12"/>
  <c r="H311" i="12"/>
  <c r="G311" i="12"/>
  <c r="N310" i="12"/>
  <c r="M310" i="12"/>
  <c r="H310" i="12"/>
  <c r="G310" i="12"/>
  <c r="F310" i="12"/>
  <c r="E310" i="12"/>
  <c r="N309" i="12"/>
  <c r="M309" i="12"/>
  <c r="H309" i="12"/>
  <c r="G309" i="12"/>
  <c r="F309" i="12"/>
  <c r="E309" i="12"/>
  <c r="N308" i="12"/>
  <c r="M308" i="12"/>
  <c r="H308" i="12"/>
  <c r="G308" i="12"/>
  <c r="N307" i="12"/>
  <c r="M307" i="12"/>
  <c r="H307" i="12"/>
  <c r="G307" i="12"/>
  <c r="N306" i="12"/>
  <c r="M306" i="12"/>
  <c r="H306" i="12"/>
  <c r="G306" i="12"/>
  <c r="F306" i="12"/>
  <c r="E306" i="12"/>
  <c r="N305" i="12"/>
  <c r="M305" i="12"/>
  <c r="H305" i="12"/>
  <c r="G305" i="12"/>
  <c r="N304" i="12"/>
  <c r="M304" i="12"/>
  <c r="H304" i="12"/>
  <c r="G304" i="12"/>
  <c r="F304" i="12"/>
  <c r="E304" i="12"/>
  <c r="N303" i="12"/>
  <c r="M303" i="12"/>
  <c r="H303" i="12"/>
  <c r="G303" i="12"/>
  <c r="F303" i="12"/>
  <c r="E303" i="12"/>
  <c r="N302" i="12"/>
  <c r="M302" i="12"/>
  <c r="H302" i="12"/>
  <c r="G302" i="12"/>
  <c r="F302" i="12"/>
  <c r="E302" i="12"/>
  <c r="N301" i="12"/>
  <c r="M301" i="12"/>
  <c r="H301" i="12"/>
  <c r="G301" i="12"/>
  <c r="N300" i="12"/>
  <c r="M300" i="12"/>
  <c r="H300" i="12"/>
  <c r="G300" i="12"/>
  <c r="F300" i="12"/>
  <c r="E300" i="12"/>
  <c r="N299" i="12"/>
  <c r="M299" i="12"/>
  <c r="H299" i="12"/>
  <c r="G299" i="12"/>
  <c r="F299" i="12"/>
  <c r="E299" i="12"/>
  <c r="N298" i="12"/>
  <c r="M298" i="12"/>
  <c r="H298" i="12"/>
  <c r="G298" i="12"/>
  <c r="F298" i="12"/>
  <c r="E298" i="12"/>
  <c r="N297" i="12"/>
  <c r="M297" i="12"/>
  <c r="H297" i="12"/>
  <c r="G297" i="12"/>
  <c r="F297" i="12"/>
  <c r="E297" i="12"/>
  <c r="N296" i="12"/>
  <c r="M296" i="12"/>
  <c r="H296" i="12"/>
  <c r="G296" i="12"/>
  <c r="N295" i="12"/>
  <c r="M295" i="12"/>
  <c r="H295" i="12"/>
  <c r="G295" i="12"/>
  <c r="F295" i="12"/>
  <c r="E295" i="12"/>
  <c r="N294" i="12"/>
  <c r="M294" i="12"/>
  <c r="H294" i="12"/>
  <c r="G294" i="12"/>
  <c r="N293" i="12"/>
  <c r="M293" i="12"/>
  <c r="H293" i="12"/>
  <c r="G293" i="12"/>
  <c r="N292" i="12"/>
  <c r="M292" i="12"/>
  <c r="H292" i="12"/>
  <c r="G292" i="12"/>
  <c r="N291" i="12"/>
  <c r="M291" i="12"/>
  <c r="H291" i="12"/>
  <c r="G291" i="12"/>
  <c r="F291" i="12"/>
  <c r="E291" i="12"/>
  <c r="N290" i="12"/>
  <c r="M290" i="12"/>
  <c r="H290" i="12"/>
  <c r="G290" i="12"/>
  <c r="F290" i="12"/>
  <c r="E290" i="12"/>
  <c r="N289" i="12"/>
  <c r="M289" i="12"/>
  <c r="H289" i="12"/>
  <c r="G289" i="12"/>
  <c r="F289" i="12"/>
  <c r="E289" i="12"/>
  <c r="N288" i="12"/>
  <c r="M288" i="12"/>
  <c r="H288" i="12"/>
  <c r="G288" i="12"/>
  <c r="F288" i="12"/>
  <c r="E288" i="12"/>
  <c r="N287" i="12"/>
  <c r="M287" i="12"/>
  <c r="H287" i="12"/>
  <c r="G287" i="12"/>
  <c r="N286" i="12"/>
  <c r="M286" i="12"/>
  <c r="H286" i="12"/>
  <c r="G286" i="12"/>
  <c r="N285" i="12"/>
  <c r="M285" i="12"/>
  <c r="H285" i="12"/>
  <c r="G285" i="12"/>
  <c r="N284" i="12"/>
  <c r="M284" i="12"/>
  <c r="H284" i="12"/>
  <c r="G284" i="12"/>
  <c r="N283" i="12"/>
  <c r="M283" i="12"/>
  <c r="H283" i="12"/>
  <c r="G283" i="12"/>
  <c r="N282" i="12"/>
  <c r="M282" i="12"/>
  <c r="H282" i="12"/>
  <c r="G282" i="12"/>
  <c r="N281" i="12"/>
  <c r="M281" i="12"/>
  <c r="H281" i="12"/>
  <c r="G281" i="12"/>
  <c r="N280" i="12"/>
  <c r="M280" i="12"/>
  <c r="H280" i="12"/>
  <c r="G280" i="12"/>
  <c r="N279" i="12"/>
  <c r="M279" i="12"/>
  <c r="H279" i="12"/>
  <c r="G279" i="12"/>
  <c r="N278" i="12"/>
  <c r="M278" i="12"/>
  <c r="H278" i="12"/>
  <c r="G278" i="12"/>
  <c r="F278" i="12"/>
  <c r="E278" i="12"/>
  <c r="N277" i="12"/>
  <c r="M277" i="12"/>
  <c r="H277" i="12"/>
  <c r="G277" i="12"/>
  <c r="F277" i="12"/>
  <c r="E277" i="12"/>
  <c r="N276" i="12"/>
  <c r="M276" i="12"/>
  <c r="H276" i="12"/>
  <c r="G276" i="12"/>
  <c r="F276" i="12"/>
  <c r="E276" i="12"/>
  <c r="N275" i="12"/>
  <c r="M275" i="12"/>
  <c r="H275" i="12"/>
  <c r="G275" i="12"/>
  <c r="F275" i="12"/>
  <c r="E275" i="12"/>
  <c r="N274" i="12"/>
  <c r="M274" i="12"/>
  <c r="H274" i="12"/>
  <c r="G274" i="12"/>
  <c r="N273" i="12"/>
  <c r="M273" i="12"/>
  <c r="H273" i="12"/>
  <c r="G273" i="12"/>
  <c r="F273" i="12"/>
  <c r="E273" i="12"/>
  <c r="N272" i="12"/>
  <c r="M272" i="12"/>
  <c r="H272" i="12"/>
  <c r="G272" i="12"/>
  <c r="F272" i="12"/>
  <c r="E272" i="12"/>
  <c r="N271" i="12"/>
  <c r="M271" i="12"/>
  <c r="H271" i="12"/>
  <c r="G271" i="12"/>
  <c r="N270" i="12"/>
  <c r="M270" i="12"/>
  <c r="H270" i="12"/>
  <c r="G270" i="12"/>
  <c r="N269" i="12"/>
  <c r="M269" i="12"/>
  <c r="H269" i="12"/>
  <c r="G269" i="12"/>
  <c r="F269" i="12"/>
  <c r="E269" i="12"/>
  <c r="N268" i="12"/>
  <c r="M268" i="12"/>
  <c r="H268" i="12"/>
  <c r="G268" i="12"/>
  <c r="F268" i="12"/>
  <c r="E268" i="12"/>
  <c r="N267" i="12"/>
  <c r="M267" i="12"/>
  <c r="L267" i="12"/>
  <c r="K267" i="12"/>
  <c r="J267" i="12"/>
  <c r="I267" i="12"/>
  <c r="H267" i="12"/>
  <c r="G267" i="12"/>
  <c r="F267" i="12"/>
  <c r="E267" i="12"/>
  <c r="N266" i="12"/>
  <c r="M266" i="12"/>
  <c r="L266" i="12"/>
  <c r="K266" i="12"/>
  <c r="J266" i="12"/>
  <c r="I266" i="12"/>
  <c r="H266" i="12"/>
  <c r="G266" i="12"/>
  <c r="F266" i="12"/>
  <c r="E266" i="12"/>
  <c r="N265" i="12"/>
  <c r="M265" i="12"/>
  <c r="L265" i="12"/>
  <c r="K265" i="12"/>
  <c r="J265" i="12"/>
  <c r="I265" i="12"/>
  <c r="H265" i="12"/>
  <c r="G265" i="12"/>
  <c r="N264" i="12"/>
  <c r="M264" i="12"/>
  <c r="L264" i="12"/>
  <c r="K264" i="12"/>
  <c r="J264" i="12"/>
  <c r="I264" i="12"/>
  <c r="H264" i="12"/>
  <c r="G264" i="12"/>
  <c r="N263" i="12"/>
  <c r="M263" i="12"/>
  <c r="L263" i="12"/>
  <c r="K263" i="12"/>
  <c r="J263" i="12"/>
  <c r="I263" i="12"/>
  <c r="H263" i="12"/>
  <c r="G263" i="12"/>
  <c r="N262" i="12"/>
  <c r="M262" i="12"/>
  <c r="L262" i="12"/>
  <c r="K262" i="12"/>
  <c r="J262" i="12"/>
  <c r="I262" i="12"/>
  <c r="H262" i="12"/>
  <c r="G262" i="12"/>
  <c r="F262" i="12"/>
  <c r="E262" i="12"/>
  <c r="N261" i="12"/>
  <c r="M261" i="12"/>
  <c r="L261" i="12"/>
  <c r="K261" i="12"/>
  <c r="J261" i="12"/>
  <c r="I261" i="12"/>
  <c r="H261" i="12"/>
  <c r="G261" i="12"/>
  <c r="F261" i="12"/>
  <c r="E261" i="12"/>
  <c r="N260" i="12"/>
  <c r="M260" i="12"/>
  <c r="L260" i="12"/>
  <c r="K260" i="12"/>
  <c r="J260" i="12"/>
  <c r="I260" i="12"/>
  <c r="H260" i="12"/>
  <c r="G260" i="12"/>
  <c r="F260" i="12"/>
  <c r="E260" i="12"/>
  <c r="N259" i="12"/>
  <c r="M259" i="12"/>
  <c r="L259" i="12"/>
  <c r="K259" i="12"/>
  <c r="J259" i="12"/>
  <c r="I259" i="12"/>
  <c r="H259" i="12"/>
  <c r="G259" i="12"/>
  <c r="F259" i="12"/>
  <c r="E259" i="12"/>
  <c r="N258" i="12"/>
  <c r="M258" i="12"/>
  <c r="L258" i="12"/>
  <c r="K258" i="12"/>
  <c r="J258" i="12"/>
  <c r="I258" i="12"/>
  <c r="H258" i="12"/>
  <c r="G258" i="12"/>
  <c r="F258" i="12"/>
  <c r="E258" i="12"/>
  <c r="N257" i="12"/>
  <c r="M257" i="12"/>
  <c r="L257" i="12"/>
  <c r="K257" i="12"/>
  <c r="J257" i="12"/>
  <c r="I257" i="12"/>
  <c r="H257" i="12"/>
  <c r="G257" i="12"/>
  <c r="F257" i="12"/>
  <c r="E257" i="12"/>
  <c r="N256" i="12"/>
  <c r="M256" i="12"/>
  <c r="L256" i="12"/>
  <c r="K256" i="12"/>
  <c r="J256" i="12"/>
  <c r="I256" i="12"/>
  <c r="H256" i="12"/>
  <c r="G256" i="12"/>
  <c r="F256" i="12"/>
  <c r="E256" i="12"/>
  <c r="N255" i="12"/>
  <c r="M255" i="12"/>
  <c r="L255" i="12"/>
  <c r="K255" i="12"/>
  <c r="J255" i="12"/>
  <c r="I255" i="12"/>
  <c r="H255" i="12"/>
  <c r="G255" i="12"/>
  <c r="N254" i="12"/>
  <c r="M254" i="12"/>
  <c r="L254" i="12"/>
  <c r="K254" i="12"/>
  <c r="J254" i="12"/>
  <c r="I254" i="12"/>
  <c r="H254" i="12"/>
  <c r="G254" i="12"/>
  <c r="N253" i="12"/>
  <c r="M253" i="12"/>
  <c r="L253" i="12"/>
  <c r="K253" i="12"/>
  <c r="J253" i="12"/>
  <c r="I253" i="12"/>
  <c r="H253" i="12"/>
  <c r="G253" i="12"/>
  <c r="F253" i="12"/>
  <c r="E253" i="12"/>
  <c r="N252" i="12"/>
  <c r="M252" i="12"/>
  <c r="L252" i="12"/>
  <c r="K252" i="12"/>
  <c r="J252" i="12"/>
  <c r="I252" i="12"/>
  <c r="H252" i="12"/>
  <c r="G252" i="12"/>
  <c r="F252" i="12"/>
  <c r="E252" i="12"/>
  <c r="N251" i="12"/>
  <c r="M251" i="12"/>
  <c r="L251" i="12"/>
  <c r="K251" i="12"/>
  <c r="J251" i="12"/>
  <c r="I251" i="12"/>
  <c r="H251" i="12"/>
  <c r="G251" i="12"/>
  <c r="N250" i="12"/>
  <c r="M250" i="12"/>
  <c r="L250" i="12"/>
  <c r="K250" i="12"/>
  <c r="J250" i="12"/>
  <c r="I250" i="12"/>
  <c r="H250" i="12"/>
  <c r="G250" i="12"/>
  <c r="F250" i="12"/>
  <c r="E250" i="12"/>
  <c r="N249" i="12"/>
  <c r="M249" i="12"/>
  <c r="L249" i="12"/>
  <c r="K249" i="12"/>
  <c r="J249" i="12"/>
  <c r="I249" i="12"/>
  <c r="H249" i="12"/>
  <c r="G249" i="12"/>
  <c r="F249" i="12"/>
  <c r="E249" i="12"/>
  <c r="N248" i="12"/>
  <c r="M248" i="12"/>
  <c r="L248" i="12"/>
  <c r="K248" i="12"/>
  <c r="J248" i="12"/>
  <c r="I248" i="12"/>
  <c r="H248" i="12"/>
  <c r="G248" i="12"/>
  <c r="F248" i="12"/>
  <c r="E248" i="12"/>
  <c r="N247" i="12"/>
  <c r="M247" i="12"/>
  <c r="L247" i="12"/>
  <c r="K247" i="12"/>
  <c r="J247" i="12"/>
  <c r="I247" i="12"/>
  <c r="H247" i="12"/>
  <c r="G247" i="12"/>
  <c r="F247" i="12"/>
  <c r="E247" i="12"/>
  <c r="N246" i="12"/>
  <c r="M246" i="12"/>
  <c r="L246" i="12"/>
  <c r="K246" i="12"/>
  <c r="J246" i="12"/>
  <c r="I246" i="12"/>
  <c r="H246" i="12"/>
  <c r="G246" i="12"/>
  <c r="N245" i="12"/>
  <c r="M245" i="12"/>
  <c r="L245" i="12"/>
  <c r="K245" i="12"/>
  <c r="J245" i="12"/>
  <c r="I245" i="12"/>
  <c r="H245" i="12"/>
  <c r="G245" i="12"/>
  <c r="F245" i="12"/>
  <c r="E245" i="12"/>
  <c r="N244" i="12"/>
  <c r="M244" i="12"/>
  <c r="L244" i="12"/>
  <c r="K244" i="12"/>
  <c r="J244" i="12"/>
  <c r="I244" i="12"/>
  <c r="H244" i="12"/>
  <c r="G244" i="12"/>
  <c r="N243" i="12"/>
  <c r="M243" i="12"/>
  <c r="L243" i="12"/>
  <c r="K243" i="12"/>
  <c r="J243" i="12"/>
  <c r="I243" i="12"/>
  <c r="H243" i="12"/>
  <c r="G243" i="12"/>
  <c r="F243" i="12"/>
  <c r="E243" i="12"/>
  <c r="N242" i="12"/>
  <c r="M242" i="12"/>
  <c r="L242" i="12"/>
  <c r="K242" i="12"/>
  <c r="J242" i="12"/>
  <c r="I242" i="12"/>
  <c r="H242" i="12"/>
  <c r="G242" i="12"/>
  <c r="F242" i="12"/>
  <c r="E242" i="12"/>
  <c r="N241" i="12"/>
  <c r="M241" i="12"/>
  <c r="L241" i="12"/>
  <c r="K241" i="12"/>
  <c r="J241" i="12"/>
  <c r="I241" i="12"/>
  <c r="H241" i="12"/>
  <c r="G241" i="12"/>
  <c r="N240" i="12"/>
  <c r="M240" i="12"/>
  <c r="L240" i="12"/>
  <c r="K240" i="12"/>
  <c r="J240" i="12"/>
  <c r="I240" i="12"/>
  <c r="H240" i="12"/>
  <c r="G240" i="12"/>
  <c r="F240" i="12"/>
  <c r="E240" i="12"/>
  <c r="N239" i="12"/>
  <c r="M239" i="12"/>
  <c r="L239" i="12"/>
  <c r="K239" i="12"/>
  <c r="J239" i="12"/>
  <c r="I239" i="12"/>
  <c r="H239" i="12"/>
  <c r="G239" i="12"/>
  <c r="F239" i="12"/>
  <c r="E239" i="12"/>
  <c r="N238" i="12"/>
  <c r="M238" i="12"/>
  <c r="L238" i="12"/>
  <c r="K238" i="12"/>
  <c r="J238" i="12"/>
  <c r="I238" i="12"/>
  <c r="H238" i="12"/>
  <c r="G238" i="12"/>
  <c r="F238" i="12"/>
  <c r="E238" i="12"/>
  <c r="N237" i="12"/>
  <c r="M237" i="12"/>
  <c r="L237" i="12"/>
  <c r="K237" i="12"/>
  <c r="J237" i="12"/>
  <c r="I237" i="12"/>
  <c r="H237" i="12"/>
  <c r="G237" i="12"/>
  <c r="N236" i="12"/>
  <c r="M236" i="12"/>
  <c r="L236" i="12"/>
  <c r="K236" i="12"/>
  <c r="J236" i="12"/>
  <c r="I236" i="12"/>
  <c r="H236" i="12"/>
  <c r="G236" i="12"/>
  <c r="F236" i="12"/>
  <c r="E236" i="12"/>
  <c r="N235" i="12"/>
  <c r="M235" i="12"/>
  <c r="L235" i="12"/>
  <c r="K235" i="12"/>
  <c r="J235" i="12"/>
  <c r="I235" i="12"/>
  <c r="H235" i="12"/>
  <c r="G235" i="12"/>
  <c r="N234" i="12"/>
  <c r="M234" i="12"/>
  <c r="L234" i="12"/>
  <c r="K234" i="12"/>
  <c r="J234" i="12"/>
  <c r="I234" i="12"/>
  <c r="H234" i="12"/>
  <c r="G234" i="12"/>
  <c r="N233" i="12"/>
  <c r="M233" i="12"/>
  <c r="L233" i="12"/>
  <c r="K233" i="12"/>
  <c r="J233" i="12"/>
  <c r="I233" i="12"/>
  <c r="H233" i="12"/>
  <c r="G233" i="12"/>
  <c r="N232" i="12"/>
  <c r="M232" i="12"/>
  <c r="L232" i="12"/>
  <c r="K232" i="12"/>
  <c r="J232" i="12"/>
  <c r="I232" i="12"/>
  <c r="H232" i="12"/>
  <c r="G232" i="12"/>
  <c r="F232" i="12"/>
  <c r="E232" i="12"/>
  <c r="N231" i="12"/>
  <c r="M231" i="12"/>
  <c r="L231" i="12"/>
  <c r="K231" i="12"/>
  <c r="J231" i="12"/>
  <c r="I231" i="12"/>
  <c r="H231" i="12"/>
  <c r="G231" i="12"/>
  <c r="N230" i="12"/>
  <c r="M230" i="12"/>
  <c r="L230" i="12"/>
  <c r="K230" i="12"/>
  <c r="J230" i="12"/>
  <c r="I230" i="12"/>
  <c r="H230" i="12"/>
  <c r="G230" i="12"/>
  <c r="F230" i="12"/>
  <c r="E230" i="12"/>
  <c r="N229" i="12"/>
  <c r="M229" i="12"/>
  <c r="L229" i="12"/>
  <c r="K229" i="12"/>
  <c r="J229" i="12"/>
  <c r="I229" i="12"/>
  <c r="H229" i="12"/>
  <c r="G229" i="12"/>
  <c r="F229" i="12"/>
  <c r="E229" i="12"/>
  <c r="N228" i="12"/>
  <c r="M228" i="12"/>
  <c r="L228" i="12"/>
  <c r="K228" i="12"/>
  <c r="J228" i="12"/>
  <c r="I228" i="12"/>
  <c r="H228" i="12"/>
  <c r="G228" i="12"/>
  <c r="F228" i="12"/>
  <c r="E228" i="12"/>
  <c r="N227" i="12"/>
  <c r="M227" i="12"/>
  <c r="L227" i="12"/>
  <c r="K227" i="12"/>
  <c r="J227" i="12"/>
  <c r="I227" i="12"/>
  <c r="H227" i="12"/>
  <c r="G227" i="12"/>
  <c r="N226" i="12"/>
  <c r="M226" i="12"/>
  <c r="L226" i="12"/>
  <c r="K226" i="12"/>
  <c r="J226" i="12"/>
  <c r="I226" i="12"/>
  <c r="H226" i="12"/>
  <c r="G226" i="12"/>
  <c r="F226" i="12"/>
  <c r="E226" i="12"/>
  <c r="N225" i="12"/>
  <c r="M225" i="12"/>
  <c r="L225" i="12"/>
  <c r="K225" i="12"/>
  <c r="J225" i="12"/>
  <c r="I225" i="12"/>
  <c r="H225" i="12"/>
  <c r="G225" i="12"/>
  <c r="N224" i="12"/>
  <c r="M224" i="12"/>
  <c r="L224" i="12"/>
  <c r="K224" i="12"/>
  <c r="J224" i="12"/>
  <c r="I224" i="12"/>
  <c r="H224" i="12"/>
  <c r="G224" i="12"/>
  <c r="F224" i="12"/>
  <c r="E224" i="12"/>
  <c r="N223" i="12"/>
  <c r="M223" i="12"/>
  <c r="L223" i="12"/>
  <c r="K223" i="12"/>
  <c r="J223" i="12"/>
  <c r="I223" i="12"/>
  <c r="H223" i="12"/>
  <c r="G223" i="12"/>
  <c r="N222" i="12"/>
  <c r="M222" i="12"/>
  <c r="L222" i="12"/>
  <c r="K222" i="12"/>
  <c r="J222" i="12"/>
  <c r="I222" i="12"/>
  <c r="H222" i="12"/>
  <c r="G222" i="12"/>
  <c r="N221" i="12"/>
  <c r="M221" i="12"/>
  <c r="L221" i="12"/>
  <c r="K221" i="12"/>
  <c r="J221" i="12"/>
  <c r="I221" i="12"/>
  <c r="H221" i="12"/>
  <c r="G221" i="12"/>
  <c r="F221" i="12"/>
  <c r="E221" i="12"/>
  <c r="N220" i="12"/>
  <c r="M220" i="12"/>
  <c r="L220" i="12"/>
  <c r="K220" i="12"/>
  <c r="J220" i="12"/>
  <c r="I220" i="12"/>
  <c r="H220" i="12"/>
  <c r="G220" i="12"/>
  <c r="N219" i="12"/>
  <c r="M219" i="12"/>
  <c r="L219" i="12"/>
  <c r="K219" i="12"/>
  <c r="J219" i="12"/>
  <c r="I219" i="12"/>
  <c r="H219" i="12"/>
  <c r="G219" i="12"/>
  <c r="F219" i="12"/>
  <c r="E219" i="12"/>
  <c r="N218" i="12"/>
  <c r="M218" i="12"/>
  <c r="L218" i="12"/>
  <c r="K218" i="12"/>
  <c r="J218" i="12"/>
  <c r="I218" i="12"/>
  <c r="H218" i="12"/>
  <c r="G218" i="12"/>
  <c r="N217" i="12"/>
  <c r="M217" i="12"/>
  <c r="L217" i="12"/>
  <c r="K217" i="12"/>
  <c r="J217" i="12"/>
  <c r="I217" i="12"/>
  <c r="H217" i="12"/>
  <c r="G217" i="12"/>
  <c r="F217" i="12"/>
  <c r="E217" i="12"/>
  <c r="N216" i="12"/>
  <c r="M216" i="12"/>
  <c r="L216" i="12"/>
  <c r="K216" i="12"/>
  <c r="J216" i="12"/>
  <c r="I216" i="12"/>
  <c r="H216" i="12"/>
  <c r="G216" i="12"/>
  <c r="F216" i="12"/>
  <c r="E216" i="12"/>
  <c r="N215" i="12"/>
  <c r="M215" i="12"/>
  <c r="L215" i="12"/>
  <c r="K215" i="12"/>
  <c r="J215" i="12"/>
  <c r="I215" i="12"/>
  <c r="H215" i="12"/>
  <c r="G215" i="12"/>
  <c r="F215" i="12"/>
  <c r="E215" i="12"/>
  <c r="N214" i="12"/>
  <c r="M214" i="12"/>
  <c r="L214" i="12"/>
  <c r="K214" i="12"/>
  <c r="J214" i="12"/>
  <c r="I214" i="12"/>
  <c r="H214" i="12"/>
  <c r="G214" i="12"/>
  <c r="F214" i="12"/>
  <c r="E214" i="12"/>
  <c r="N213" i="12"/>
  <c r="M213" i="12"/>
  <c r="L213" i="12"/>
  <c r="K213" i="12"/>
  <c r="J213" i="12"/>
  <c r="I213" i="12"/>
  <c r="H213" i="12"/>
  <c r="G213" i="12"/>
  <c r="N212" i="12"/>
  <c r="M212" i="12"/>
  <c r="L212" i="12"/>
  <c r="K212" i="12"/>
  <c r="J212" i="12"/>
  <c r="I212" i="12"/>
  <c r="H212" i="12"/>
  <c r="G212" i="12"/>
  <c r="F212" i="12"/>
  <c r="E212" i="12"/>
  <c r="N211" i="12"/>
  <c r="M211" i="12"/>
  <c r="L211" i="12"/>
  <c r="K211" i="12"/>
  <c r="J211" i="12"/>
  <c r="I211" i="12"/>
  <c r="H211" i="12"/>
  <c r="G211" i="12"/>
  <c r="N210" i="12"/>
  <c r="M210" i="12"/>
  <c r="L210" i="12"/>
  <c r="K210" i="12"/>
  <c r="J210" i="12"/>
  <c r="I210" i="12"/>
  <c r="H210" i="12"/>
  <c r="G210" i="12"/>
  <c r="N209" i="12"/>
  <c r="M209" i="12"/>
  <c r="L209" i="12"/>
  <c r="K209" i="12"/>
  <c r="J209" i="12"/>
  <c r="I209" i="12"/>
  <c r="H209" i="12"/>
  <c r="G209" i="12"/>
  <c r="N208" i="12"/>
  <c r="M208" i="12"/>
  <c r="L208" i="12"/>
  <c r="K208" i="12"/>
  <c r="J208" i="12"/>
  <c r="I208" i="12"/>
  <c r="H208" i="12"/>
  <c r="G208" i="12"/>
  <c r="N207" i="12"/>
  <c r="M207" i="12"/>
  <c r="L207" i="12"/>
  <c r="K207" i="12"/>
  <c r="J207" i="12"/>
  <c r="I207" i="12"/>
  <c r="H207" i="12"/>
  <c r="G207" i="12"/>
  <c r="N206" i="12"/>
  <c r="M206" i="12"/>
  <c r="L206" i="12"/>
  <c r="K206" i="12"/>
  <c r="J206" i="12"/>
  <c r="I206" i="12"/>
  <c r="H206" i="12"/>
  <c r="G206" i="12"/>
  <c r="N205" i="12"/>
  <c r="M205" i="12"/>
  <c r="L205" i="12"/>
  <c r="K205" i="12"/>
  <c r="J205" i="12"/>
  <c r="I205" i="12"/>
  <c r="H205" i="12"/>
  <c r="G205" i="12"/>
  <c r="N204" i="12"/>
  <c r="M204" i="12"/>
  <c r="L204" i="12"/>
  <c r="K204" i="12"/>
  <c r="J204" i="12"/>
  <c r="I204" i="12"/>
  <c r="H204" i="12"/>
  <c r="G204" i="12"/>
  <c r="F204" i="12"/>
  <c r="E204" i="12"/>
  <c r="N203" i="12"/>
  <c r="M203" i="12"/>
  <c r="L203" i="12"/>
  <c r="K203" i="12"/>
  <c r="J203" i="12"/>
  <c r="I203" i="12"/>
  <c r="H203" i="12"/>
  <c r="G203" i="12"/>
  <c r="N202" i="12"/>
  <c r="M202" i="12"/>
  <c r="L202" i="12"/>
  <c r="K202" i="12"/>
  <c r="J202" i="12"/>
  <c r="I202" i="12"/>
  <c r="H202" i="12"/>
  <c r="G202" i="12"/>
  <c r="N201" i="12"/>
  <c r="M201" i="12"/>
  <c r="L201" i="12"/>
  <c r="K201" i="12"/>
  <c r="J201" i="12"/>
  <c r="I201" i="12"/>
  <c r="H201" i="12"/>
  <c r="G201" i="12"/>
  <c r="F201" i="12"/>
  <c r="E201" i="12"/>
  <c r="N200" i="12"/>
  <c r="M200" i="12"/>
  <c r="L200" i="12"/>
  <c r="K200" i="12"/>
  <c r="J200" i="12"/>
  <c r="I200" i="12"/>
  <c r="H200" i="12"/>
  <c r="G200" i="12"/>
  <c r="F200" i="12"/>
  <c r="E200" i="12"/>
  <c r="N199" i="12"/>
  <c r="M199" i="12"/>
  <c r="L199" i="12"/>
  <c r="K199" i="12"/>
  <c r="J199" i="12"/>
  <c r="I199" i="12"/>
  <c r="H199" i="12"/>
  <c r="G199" i="12"/>
  <c r="N198" i="12"/>
  <c r="M198" i="12"/>
  <c r="L198" i="12"/>
  <c r="K198" i="12"/>
  <c r="J198" i="12"/>
  <c r="I198" i="12"/>
  <c r="H198" i="12"/>
  <c r="G198" i="12"/>
  <c r="N197" i="12"/>
  <c r="M197" i="12"/>
  <c r="L197" i="12"/>
  <c r="K197" i="12"/>
  <c r="J197" i="12"/>
  <c r="I197" i="12"/>
  <c r="H197" i="12"/>
  <c r="G197" i="12"/>
  <c r="N196" i="12"/>
  <c r="M196" i="12"/>
  <c r="L196" i="12"/>
  <c r="K196" i="12"/>
  <c r="J196" i="12"/>
  <c r="I196" i="12"/>
  <c r="H196" i="12"/>
  <c r="G196" i="12"/>
  <c r="N195" i="12"/>
  <c r="M195" i="12"/>
  <c r="L195" i="12"/>
  <c r="K195" i="12"/>
  <c r="J195" i="12"/>
  <c r="I195" i="12"/>
  <c r="H195" i="12"/>
  <c r="G195" i="12"/>
  <c r="F195" i="12"/>
  <c r="E195" i="12"/>
  <c r="N194" i="12"/>
  <c r="M194" i="12"/>
  <c r="L194" i="12"/>
  <c r="K194" i="12"/>
  <c r="J194" i="12"/>
  <c r="I194" i="12"/>
  <c r="H194" i="12"/>
  <c r="G194" i="12"/>
  <c r="F194" i="12"/>
  <c r="E194" i="12"/>
  <c r="N193" i="12"/>
  <c r="M193" i="12"/>
  <c r="L193" i="12"/>
  <c r="K193" i="12"/>
  <c r="J193" i="12"/>
  <c r="I193" i="12"/>
  <c r="H193" i="12"/>
  <c r="G193" i="12"/>
  <c r="F193" i="12"/>
  <c r="E193" i="12"/>
  <c r="N192" i="12"/>
  <c r="M192" i="12"/>
  <c r="L192" i="12"/>
  <c r="K192" i="12"/>
  <c r="J192" i="12"/>
  <c r="I192" i="12"/>
  <c r="H192" i="12"/>
  <c r="G192" i="12"/>
  <c r="F192" i="12"/>
  <c r="E192" i="12"/>
  <c r="N191" i="12"/>
  <c r="M191" i="12"/>
  <c r="L191" i="12"/>
  <c r="K191" i="12"/>
  <c r="J191" i="12"/>
  <c r="I191" i="12"/>
  <c r="H191" i="12"/>
  <c r="G191" i="12"/>
  <c r="F191" i="12"/>
  <c r="E191" i="12"/>
  <c r="N190" i="12"/>
  <c r="M190" i="12"/>
  <c r="L190" i="12"/>
  <c r="K190" i="12"/>
  <c r="J190" i="12"/>
  <c r="I190" i="12"/>
  <c r="H190" i="12"/>
  <c r="G190" i="12"/>
  <c r="N189" i="12"/>
  <c r="M189" i="12"/>
  <c r="L189" i="12"/>
  <c r="K189" i="12"/>
  <c r="J189" i="12"/>
  <c r="I189" i="12"/>
  <c r="H189" i="12"/>
  <c r="G189" i="12"/>
  <c r="N188" i="12"/>
  <c r="M188" i="12"/>
  <c r="L188" i="12"/>
  <c r="K188" i="12"/>
  <c r="J188" i="12"/>
  <c r="I188" i="12"/>
  <c r="H188" i="12"/>
  <c r="G188" i="12"/>
  <c r="F188" i="12"/>
  <c r="E188" i="12"/>
  <c r="N187" i="12"/>
  <c r="M187" i="12"/>
  <c r="L187" i="12"/>
  <c r="K187" i="12"/>
  <c r="J187" i="12"/>
  <c r="I187" i="12"/>
  <c r="H187" i="12"/>
  <c r="G187" i="12"/>
  <c r="N186" i="12"/>
  <c r="M186" i="12"/>
  <c r="L186" i="12"/>
  <c r="K186" i="12"/>
  <c r="J186" i="12"/>
  <c r="I186" i="12"/>
  <c r="H186" i="12"/>
  <c r="G186" i="12"/>
  <c r="F186" i="12"/>
  <c r="E186" i="12"/>
  <c r="N185" i="12"/>
  <c r="M185" i="12"/>
  <c r="L185" i="12"/>
  <c r="K185" i="12"/>
  <c r="J185" i="12"/>
  <c r="I185" i="12"/>
  <c r="H185" i="12"/>
  <c r="G185" i="12"/>
  <c r="F185" i="12"/>
  <c r="E185" i="12"/>
  <c r="N184" i="12"/>
  <c r="M184" i="12"/>
  <c r="L184" i="12"/>
  <c r="K184" i="12"/>
  <c r="J184" i="12"/>
  <c r="I184" i="12"/>
  <c r="H184" i="12"/>
  <c r="G184" i="12"/>
  <c r="F184" i="12"/>
  <c r="E184" i="12"/>
  <c r="N183" i="12"/>
  <c r="M183" i="12"/>
  <c r="L183" i="12"/>
  <c r="K183" i="12"/>
  <c r="J183" i="12"/>
  <c r="I183" i="12"/>
  <c r="H183" i="12"/>
  <c r="G183" i="12"/>
  <c r="N182" i="12"/>
  <c r="M182" i="12"/>
  <c r="L182" i="12"/>
  <c r="K182" i="12"/>
  <c r="J182" i="12"/>
  <c r="I182" i="12"/>
  <c r="H182" i="12"/>
  <c r="G182" i="12"/>
  <c r="F182" i="12"/>
  <c r="E182" i="12"/>
  <c r="N181" i="12"/>
  <c r="M181" i="12"/>
  <c r="L181" i="12"/>
  <c r="K181" i="12"/>
  <c r="J181" i="12"/>
  <c r="I181" i="12"/>
  <c r="H181" i="12"/>
  <c r="G181" i="12"/>
  <c r="N180" i="12"/>
  <c r="M180" i="12"/>
  <c r="L180" i="12"/>
  <c r="K180" i="12"/>
  <c r="J180" i="12"/>
  <c r="I180" i="12"/>
  <c r="H180" i="12"/>
  <c r="G180" i="12"/>
  <c r="N179" i="12"/>
  <c r="M179" i="12"/>
  <c r="L179" i="12"/>
  <c r="K179" i="12"/>
  <c r="J179" i="12"/>
  <c r="I179" i="12"/>
  <c r="H179" i="12"/>
  <c r="G179" i="12"/>
  <c r="N178" i="12"/>
  <c r="M178" i="12"/>
  <c r="L178" i="12"/>
  <c r="K178" i="12"/>
  <c r="J178" i="12"/>
  <c r="I178" i="12"/>
  <c r="H178" i="12"/>
  <c r="G178" i="12"/>
  <c r="F178" i="12"/>
  <c r="E178" i="12"/>
  <c r="N177" i="12"/>
  <c r="M177" i="12"/>
  <c r="L177" i="12"/>
  <c r="K177" i="12"/>
  <c r="J177" i="12"/>
  <c r="I177" i="12"/>
  <c r="H177" i="12"/>
  <c r="G177" i="12"/>
  <c r="F177" i="12"/>
  <c r="E177" i="12"/>
  <c r="N176" i="12"/>
  <c r="M176" i="12"/>
  <c r="L176" i="12"/>
  <c r="K176" i="12"/>
  <c r="J176" i="12"/>
  <c r="I176" i="12"/>
  <c r="H176" i="12"/>
  <c r="G176" i="12"/>
  <c r="N175" i="12"/>
  <c r="M175" i="12"/>
  <c r="L175" i="12"/>
  <c r="K175" i="12"/>
  <c r="J175" i="12"/>
  <c r="I175" i="12"/>
  <c r="H175" i="12"/>
  <c r="G175" i="12"/>
  <c r="N174" i="12"/>
  <c r="M174" i="12"/>
  <c r="L174" i="12"/>
  <c r="K174" i="12"/>
  <c r="J174" i="12"/>
  <c r="I174" i="12"/>
  <c r="H174" i="12"/>
  <c r="G174" i="12"/>
  <c r="F174" i="12"/>
  <c r="E174" i="12"/>
  <c r="N173" i="12"/>
  <c r="M173" i="12"/>
  <c r="L173" i="12"/>
  <c r="K173" i="12"/>
  <c r="J173" i="12"/>
  <c r="I173" i="12"/>
  <c r="H173" i="12"/>
  <c r="G173" i="12"/>
  <c r="F173" i="12"/>
  <c r="E173" i="12"/>
  <c r="N172" i="12"/>
  <c r="M172" i="12"/>
  <c r="L172" i="12"/>
  <c r="K172" i="12"/>
  <c r="J172" i="12"/>
  <c r="I172" i="12"/>
  <c r="H172" i="12"/>
  <c r="G172" i="12"/>
  <c r="F172" i="12"/>
  <c r="E172" i="12"/>
  <c r="N171" i="12"/>
  <c r="M171" i="12"/>
  <c r="L171" i="12"/>
  <c r="K171" i="12"/>
  <c r="J171" i="12"/>
  <c r="I171" i="12"/>
  <c r="H171" i="12"/>
  <c r="G171" i="12"/>
  <c r="N170" i="12"/>
  <c r="M170" i="12"/>
  <c r="L170" i="12"/>
  <c r="K170" i="12"/>
  <c r="J170" i="12"/>
  <c r="I170" i="12"/>
  <c r="H170" i="12"/>
  <c r="G170" i="12"/>
  <c r="F170" i="12"/>
  <c r="E170" i="12"/>
  <c r="N169" i="12"/>
  <c r="M169" i="12"/>
  <c r="L169" i="12"/>
  <c r="K169" i="12"/>
  <c r="J169" i="12"/>
  <c r="I169" i="12"/>
  <c r="H169" i="12"/>
  <c r="G169" i="12"/>
  <c r="N168" i="12"/>
  <c r="M168" i="12"/>
  <c r="L168" i="12"/>
  <c r="K168" i="12"/>
  <c r="J168" i="12"/>
  <c r="I168" i="12"/>
  <c r="H168" i="12"/>
  <c r="G168" i="12"/>
  <c r="F168" i="12"/>
  <c r="E168" i="12"/>
  <c r="N167" i="12"/>
  <c r="M167" i="12"/>
  <c r="L167" i="12"/>
  <c r="K167" i="12"/>
  <c r="J167" i="12"/>
  <c r="I167" i="12"/>
  <c r="H167" i="12"/>
  <c r="G167" i="12"/>
  <c r="N166" i="12"/>
  <c r="M166" i="12"/>
  <c r="L166" i="12"/>
  <c r="K166" i="12"/>
  <c r="J166" i="12"/>
  <c r="I166" i="12"/>
  <c r="H166" i="12"/>
  <c r="G166" i="12"/>
  <c r="F166" i="12"/>
  <c r="E166" i="12"/>
  <c r="N165" i="12"/>
  <c r="M165" i="12"/>
  <c r="L165" i="12"/>
  <c r="K165" i="12"/>
  <c r="J165" i="12"/>
  <c r="I165" i="12"/>
  <c r="H165" i="12"/>
  <c r="G165" i="12"/>
  <c r="F165" i="12"/>
  <c r="E165" i="12"/>
  <c r="N164" i="12"/>
  <c r="M164" i="12"/>
  <c r="L164" i="12"/>
  <c r="K164" i="12"/>
  <c r="J164" i="12"/>
  <c r="I164" i="12"/>
  <c r="H164" i="12"/>
  <c r="G164" i="12"/>
  <c r="F164" i="12"/>
  <c r="E164" i="12"/>
  <c r="N163" i="12"/>
  <c r="M163" i="12"/>
  <c r="L163" i="12"/>
  <c r="K163" i="12"/>
  <c r="J163" i="12"/>
  <c r="I163" i="12"/>
  <c r="H163" i="12"/>
  <c r="G163" i="12"/>
  <c r="N162" i="12"/>
  <c r="M162" i="12"/>
  <c r="L162" i="12"/>
  <c r="K162" i="12"/>
  <c r="J162" i="12"/>
  <c r="I162" i="12"/>
  <c r="H162" i="12"/>
  <c r="G162" i="12"/>
  <c r="N161" i="12"/>
  <c r="M161" i="12"/>
  <c r="L161" i="12"/>
  <c r="K161" i="12"/>
  <c r="J161" i="12"/>
  <c r="I161" i="12"/>
  <c r="H161" i="12"/>
  <c r="G161" i="12"/>
  <c r="F161" i="12"/>
  <c r="E161" i="12"/>
  <c r="N160" i="12"/>
  <c r="M160" i="12"/>
  <c r="L160" i="12"/>
  <c r="K160" i="12"/>
  <c r="J160" i="12"/>
  <c r="I160" i="12"/>
  <c r="H160" i="12"/>
  <c r="G160" i="12"/>
  <c r="F160" i="12"/>
  <c r="E160" i="12"/>
  <c r="N159" i="12"/>
  <c r="M159" i="12"/>
  <c r="L159" i="12"/>
  <c r="K159" i="12"/>
  <c r="J159" i="12"/>
  <c r="I159" i="12"/>
  <c r="H159" i="12"/>
  <c r="G159" i="12"/>
  <c r="F159" i="12"/>
  <c r="E159" i="12"/>
  <c r="N158" i="12"/>
  <c r="M158" i="12"/>
  <c r="L158" i="12"/>
  <c r="K158" i="12"/>
  <c r="J158" i="12"/>
  <c r="I158" i="12"/>
  <c r="H158" i="12"/>
  <c r="G158" i="12"/>
  <c r="F158" i="12"/>
  <c r="E158" i="12"/>
  <c r="N157" i="12"/>
  <c r="M157" i="12"/>
  <c r="L157" i="12"/>
  <c r="K157" i="12"/>
  <c r="J157" i="12"/>
  <c r="I157" i="12"/>
  <c r="H157" i="12"/>
  <c r="G157" i="12"/>
  <c r="F157" i="12"/>
  <c r="E157" i="12"/>
  <c r="N156" i="12"/>
  <c r="M156" i="12"/>
  <c r="L156" i="12"/>
  <c r="K156" i="12"/>
  <c r="J156" i="12"/>
  <c r="I156" i="12"/>
  <c r="H156" i="12"/>
  <c r="G156" i="12"/>
  <c r="N155" i="12"/>
  <c r="M155" i="12"/>
  <c r="L155" i="12"/>
  <c r="K155" i="12"/>
  <c r="J155" i="12"/>
  <c r="I155" i="12"/>
  <c r="H155" i="12"/>
  <c r="G155" i="12"/>
  <c r="F155" i="12"/>
  <c r="E155" i="12"/>
  <c r="N154" i="12"/>
  <c r="M154" i="12"/>
  <c r="L154" i="12"/>
  <c r="K154" i="12"/>
  <c r="J154" i="12"/>
  <c r="I154" i="12"/>
  <c r="H154" i="12"/>
  <c r="G154" i="12"/>
  <c r="N153" i="12"/>
  <c r="M153" i="12"/>
  <c r="L153" i="12"/>
  <c r="K153" i="12"/>
  <c r="J153" i="12"/>
  <c r="I153" i="12"/>
  <c r="H153" i="12"/>
  <c r="G153" i="12"/>
  <c r="F153" i="12"/>
  <c r="E153" i="12"/>
  <c r="N152" i="12"/>
  <c r="M152" i="12"/>
  <c r="L152" i="12"/>
  <c r="K152" i="12"/>
  <c r="J152" i="12"/>
  <c r="I152" i="12"/>
  <c r="H152" i="12"/>
  <c r="G152" i="12"/>
  <c r="N151" i="12"/>
  <c r="M151" i="12"/>
  <c r="L151" i="12"/>
  <c r="K151" i="12"/>
  <c r="J151" i="12"/>
  <c r="I151" i="12"/>
  <c r="H151" i="12"/>
  <c r="G151" i="12"/>
  <c r="N150" i="12"/>
  <c r="M150" i="12"/>
  <c r="L150" i="12"/>
  <c r="K150" i="12"/>
  <c r="J150" i="12"/>
  <c r="I150" i="12"/>
  <c r="H150" i="12"/>
  <c r="G150" i="12"/>
  <c r="N149" i="12"/>
  <c r="M149" i="12"/>
  <c r="L149" i="12"/>
  <c r="K149" i="12"/>
  <c r="J149" i="12"/>
  <c r="I149" i="12"/>
  <c r="H149" i="12"/>
  <c r="G149" i="12"/>
  <c r="F149" i="12"/>
  <c r="E149" i="12"/>
  <c r="N148" i="12"/>
  <c r="M148" i="12"/>
  <c r="L148" i="12"/>
  <c r="K148" i="12"/>
  <c r="J148" i="12"/>
  <c r="I148" i="12"/>
  <c r="H148" i="12"/>
  <c r="G148" i="12"/>
  <c r="N147" i="12"/>
  <c r="M147" i="12"/>
  <c r="L147" i="12"/>
  <c r="K147" i="12"/>
  <c r="J147" i="12"/>
  <c r="I147" i="12"/>
  <c r="H147" i="12"/>
  <c r="G147" i="12"/>
  <c r="N146" i="12"/>
  <c r="M146" i="12"/>
  <c r="L146" i="12"/>
  <c r="K146" i="12"/>
  <c r="J146" i="12"/>
  <c r="I146" i="12"/>
  <c r="H146" i="12"/>
  <c r="G146" i="12"/>
  <c r="N145" i="12"/>
  <c r="M145" i="12"/>
  <c r="L145" i="12"/>
  <c r="K145" i="12"/>
  <c r="J145" i="12"/>
  <c r="I145" i="12"/>
  <c r="H145" i="12"/>
  <c r="G145" i="12"/>
  <c r="N144" i="12"/>
  <c r="M144" i="12"/>
  <c r="L144" i="12"/>
  <c r="K144" i="12"/>
  <c r="J144" i="12"/>
  <c r="I144" i="12"/>
  <c r="H144" i="12"/>
  <c r="G144" i="12"/>
  <c r="N143" i="12"/>
  <c r="M143" i="12"/>
  <c r="L143" i="12"/>
  <c r="K143" i="12"/>
  <c r="J143" i="12"/>
  <c r="I143" i="12"/>
  <c r="H143" i="12"/>
  <c r="G143" i="12"/>
  <c r="F143" i="12"/>
  <c r="E143" i="12"/>
  <c r="N142" i="12"/>
  <c r="M142" i="12"/>
  <c r="L142" i="12"/>
  <c r="K142" i="12"/>
  <c r="J142" i="12"/>
  <c r="I142" i="12"/>
  <c r="H142" i="12"/>
  <c r="G142" i="12"/>
  <c r="N141" i="12"/>
  <c r="M141" i="12"/>
  <c r="L141" i="12"/>
  <c r="K141" i="12"/>
  <c r="J141" i="12"/>
  <c r="I141" i="12"/>
  <c r="H141" i="12"/>
  <c r="G141" i="12"/>
  <c r="F141" i="12"/>
  <c r="E141" i="12"/>
  <c r="N140" i="12"/>
  <c r="M140" i="12"/>
  <c r="L140" i="12"/>
  <c r="K140" i="12"/>
  <c r="J140" i="12"/>
  <c r="I140" i="12"/>
  <c r="H140" i="12"/>
  <c r="G140" i="12"/>
  <c r="N139" i="12"/>
  <c r="M139" i="12"/>
  <c r="L139" i="12"/>
  <c r="K139" i="12"/>
  <c r="J139" i="12"/>
  <c r="I139" i="12"/>
  <c r="H139" i="12"/>
  <c r="G139" i="12"/>
  <c r="N138" i="12"/>
  <c r="M138" i="12"/>
  <c r="L138" i="12"/>
  <c r="K138" i="12"/>
  <c r="J138" i="12"/>
  <c r="I138" i="12"/>
  <c r="H138" i="12"/>
  <c r="G138" i="12"/>
  <c r="F138" i="12"/>
  <c r="E138" i="12"/>
  <c r="N137" i="12"/>
  <c r="M137" i="12"/>
  <c r="L137" i="12"/>
  <c r="K137" i="12"/>
  <c r="J137" i="12"/>
  <c r="I137" i="12"/>
  <c r="H137" i="12"/>
  <c r="G137" i="12"/>
  <c r="F137" i="12"/>
  <c r="E137" i="12"/>
  <c r="N136" i="12"/>
  <c r="M136" i="12"/>
  <c r="L136" i="12"/>
  <c r="K136" i="12"/>
  <c r="J136" i="12"/>
  <c r="I136" i="12"/>
  <c r="H136" i="12"/>
  <c r="G136" i="12"/>
  <c r="N135" i="12"/>
  <c r="M135" i="12"/>
  <c r="L135" i="12"/>
  <c r="K135" i="12"/>
  <c r="J135" i="12"/>
  <c r="I135" i="12"/>
  <c r="H135" i="12"/>
  <c r="G135" i="12"/>
  <c r="N134" i="12"/>
  <c r="M134" i="12"/>
  <c r="L134" i="12"/>
  <c r="K134" i="12"/>
  <c r="J134" i="12"/>
  <c r="I134" i="12"/>
  <c r="H134" i="12"/>
  <c r="G134" i="12"/>
  <c r="F134" i="12"/>
  <c r="E134" i="12"/>
  <c r="N133" i="12"/>
  <c r="M133" i="12"/>
  <c r="L133" i="12"/>
  <c r="K133" i="12"/>
  <c r="J133" i="12"/>
  <c r="I133" i="12"/>
  <c r="H133" i="12"/>
  <c r="G133" i="12"/>
  <c r="F133" i="12"/>
  <c r="E133" i="12"/>
  <c r="N132" i="12"/>
  <c r="M132" i="12"/>
  <c r="L132" i="12"/>
  <c r="K132" i="12"/>
  <c r="J132" i="12"/>
  <c r="I132" i="12"/>
  <c r="H132" i="12"/>
  <c r="G132" i="12"/>
  <c r="F132" i="12"/>
  <c r="E132" i="12"/>
  <c r="N131" i="12"/>
  <c r="M131" i="12"/>
  <c r="L131" i="12"/>
  <c r="K131" i="12"/>
  <c r="J131" i="12"/>
  <c r="I131" i="12"/>
  <c r="H131" i="12"/>
  <c r="G131" i="12"/>
  <c r="N130" i="12"/>
  <c r="M130" i="12"/>
  <c r="L130" i="12"/>
  <c r="K130" i="12"/>
  <c r="J130" i="12"/>
  <c r="I130" i="12"/>
  <c r="H130" i="12"/>
  <c r="G130" i="12"/>
  <c r="N129" i="12"/>
  <c r="M129" i="12"/>
  <c r="L129" i="12"/>
  <c r="K129" i="12"/>
  <c r="J129" i="12"/>
  <c r="I129" i="12"/>
  <c r="H129" i="12"/>
  <c r="G129" i="12"/>
  <c r="F129" i="12"/>
  <c r="E129" i="12"/>
  <c r="N128" i="12"/>
  <c r="M128" i="12"/>
  <c r="L128" i="12"/>
  <c r="K128" i="12"/>
  <c r="J128" i="12"/>
  <c r="I128" i="12"/>
  <c r="H128" i="12"/>
  <c r="G128" i="12"/>
  <c r="N127" i="12"/>
  <c r="M127" i="12"/>
  <c r="L127" i="12"/>
  <c r="K127" i="12"/>
  <c r="J127" i="12"/>
  <c r="I127" i="12"/>
  <c r="H127" i="12"/>
  <c r="G127" i="12"/>
  <c r="N126" i="12"/>
  <c r="M126" i="12"/>
  <c r="L126" i="12"/>
  <c r="K126" i="12"/>
  <c r="J126" i="12"/>
  <c r="I126" i="12"/>
  <c r="H126" i="12"/>
  <c r="G126" i="12"/>
  <c r="F126" i="12"/>
  <c r="E126" i="12"/>
  <c r="N125" i="12"/>
  <c r="M125" i="12"/>
  <c r="L125" i="12"/>
  <c r="K125" i="12"/>
  <c r="J125" i="12"/>
  <c r="I125" i="12"/>
  <c r="H125" i="12"/>
  <c r="G125" i="12"/>
  <c r="F125" i="12"/>
  <c r="E125" i="12"/>
  <c r="N124" i="12"/>
  <c r="M124" i="12"/>
  <c r="L124" i="12"/>
  <c r="K124" i="12"/>
  <c r="J124" i="12"/>
  <c r="I124" i="12"/>
  <c r="H124" i="12"/>
  <c r="G124" i="12"/>
  <c r="N123" i="12"/>
  <c r="M123" i="12"/>
  <c r="L123" i="12"/>
  <c r="K123" i="12"/>
  <c r="J123" i="12"/>
  <c r="I123" i="12"/>
  <c r="H123" i="12"/>
  <c r="G123" i="12"/>
  <c r="F123" i="12"/>
  <c r="E123" i="12"/>
  <c r="N122" i="12"/>
  <c r="M122" i="12"/>
  <c r="L122" i="12"/>
  <c r="K122" i="12"/>
  <c r="J122" i="12"/>
  <c r="I122" i="12"/>
  <c r="H122" i="12"/>
  <c r="G122" i="12"/>
  <c r="N121" i="12"/>
  <c r="M121" i="12"/>
  <c r="L121" i="12"/>
  <c r="K121" i="12"/>
  <c r="J121" i="12"/>
  <c r="I121" i="12"/>
  <c r="H121" i="12"/>
  <c r="G121" i="12"/>
  <c r="N120" i="12"/>
  <c r="M120" i="12"/>
  <c r="L120" i="12"/>
  <c r="K120" i="12"/>
  <c r="J120" i="12"/>
  <c r="I120" i="12"/>
  <c r="H120" i="12"/>
  <c r="G120" i="12"/>
  <c r="N119" i="12"/>
  <c r="M119" i="12"/>
  <c r="L119" i="12"/>
  <c r="K119" i="12"/>
  <c r="J119" i="12"/>
  <c r="I119" i="12"/>
  <c r="H119" i="12"/>
  <c r="G119" i="12"/>
  <c r="N118" i="12"/>
  <c r="M118" i="12"/>
  <c r="L118" i="12"/>
  <c r="K118" i="12"/>
  <c r="J118" i="12"/>
  <c r="I118" i="12"/>
  <c r="H118" i="12"/>
  <c r="G118" i="12"/>
  <c r="F118" i="12"/>
  <c r="E118" i="12"/>
  <c r="N117" i="12"/>
  <c r="M117" i="12"/>
  <c r="L117" i="12"/>
  <c r="K117" i="12"/>
  <c r="J117" i="12"/>
  <c r="I117" i="12"/>
  <c r="H117" i="12"/>
  <c r="G117" i="12"/>
  <c r="F117" i="12"/>
  <c r="E117" i="12"/>
  <c r="N116" i="12"/>
  <c r="M116" i="12"/>
  <c r="L116" i="12"/>
  <c r="K116" i="12"/>
  <c r="J116" i="12"/>
  <c r="I116" i="12"/>
  <c r="H116" i="12"/>
  <c r="G116" i="12"/>
  <c r="N115" i="12"/>
  <c r="M115" i="12"/>
  <c r="L115" i="12"/>
  <c r="K115" i="12"/>
  <c r="J115" i="12"/>
  <c r="I115" i="12"/>
  <c r="H115" i="12"/>
  <c r="G115" i="12"/>
  <c r="N114" i="12"/>
  <c r="M114" i="12"/>
  <c r="L114" i="12"/>
  <c r="K114" i="12"/>
  <c r="J114" i="12"/>
  <c r="I114" i="12"/>
  <c r="H114" i="12"/>
  <c r="G114" i="12"/>
  <c r="N113" i="12"/>
  <c r="M113" i="12"/>
  <c r="L113" i="12"/>
  <c r="K113" i="12"/>
  <c r="J113" i="12"/>
  <c r="I113" i="12"/>
  <c r="H113" i="12"/>
  <c r="G113" i="12"/>
  <c r="N112" i="12"/>
  <c r="M112" i="12"/>
  <c r="L112" i="12"/>
  <c r="K112" i="12"/>
  <c r="J112" i="12"/>
  <c r="I112" i="12"/>
  <c r="H112" i="12"/>
  <c r="G112" i="12"/>
  <c r="F112" i="12"/>
  <c r="E112" i="12"/>
  <c r="N111" i="12"/>
  <c r="M111" i="12"/>
  <c r="L111" i="12"/>
  <c r="K111" i="12"/>
  <c r="J111" i="12"/>
  <c r="I111" i="12"/>
  <c r="H111" i="12"/>
  <c r="G111" i="12"/>
  <c r="N110" i="12"/>
  <c r="M110" i="12"/>
  <c r="L110" i="12"/>
  <c r="K110" i="12"/>
  <c r="J110" i="12"/>
  <c r="I110" i="12"/>
  <c r="H110" i="12"/>
  <c r="G110" i="12"/>
  <c r="N109" i="12"/>
  <c r="M109" i="12"/>
  <c r="L109" i="12"/>
  <c r="K109" i="12"/>
  <c r="J109" i="12"/>
  <c r="I109" i="12"/>
  <c r="H109" i="12"/>
  <c r="G109" i="12"/>
  <c r="F109" i="12"/>
  <c r="E109" i="12"/>
  <c r="N108" i="12"/>
  <c r="M108" i="12"/>
  <c r="L108" i="12"/>
  <c r="K108" i="12"/>
  <c r="J108" i="12"/>
  <c r="I108" i="12"/>
  <c r="H108" i="12"/>
  <c r="G108" i="12"/>
  <c r="N107" i="12"/>
  <c r="M107" i="12"/>
  <c r="L107" i="12"/>
  <c r="K107" i="12"/>
  <c r="J107" i="12"/>
  <c r="I107" i="12"/>
  <c r="H107" i="12"/>
  <c r="G107" i="12"/>
  <c r="F107" i="12"/>
  <c r="E107" i="12"/>
  <c r="N106" i="12"/>
  <c r="M106" i="12"/>
  <c r="L106" i="12"/>
  <c r="K106" i="12"/>
  <c r="J106" i="12"/>
  <c r="I106" i="12"/>
  <c r="H106" i="12"/>
  <c r="G106" i="12"/>
  <c r="F106" i="12"/>
  <c r="E106" i="12"/>
  <c r="N105" i="12"/>
  <c r="M105" i="12"/>
  <c r="L105" i="12"/>
  <c r="K105" i="12"/>
  <c r="J105" i="12"/>
  <c r="I105" i="12"/>
  <c r="H105" i="12"/>
  <c r="G105" i="12"/>
  <c r="N104" i="12"/>
  <c r="M104" i="12"/>
  <c r="L104" i="12"/>
  <c r="K104" i="12"/>
  <c r="J104" i="12"/>
  <c r="I104" i="12"/>
  <c r="H104" i="12"/>
  <c r="G104" i="12"/>
  <c r="F104" i="12"/>
  <c r="E104" i="12"/>
  <c r="N103" i="12"/>
  <c r="M103" i="12"/>
  <c r="L103" i="12"/>
  <c r="K103" i="12"/>
  <c r="J103" i="12"/>
  <c r="I103" i="12"/>
  <c r="H103" i="12"/>
  <c r="G103" i="12"/>
  <c r="N102" i="12"/>
  <c r="M102" i="12"/>
  <c r="L102" i="12"/>
  <c r="K102" i="12"/>
  <c r="J102" i="12"/>
  <c r="I102" i="12"/>
  <c r="H102" i="12"/>
  <c r="G102" i="12"/>
  <c r="F102" i="12"/>
  <c r="E102" i="12"/>
  <c r="N101" i="12"/>
  <c r="M101" i="12"/>
  <c r="L101" i="12"/>
  <c r="K101" i="12"/>
  <c r="J101" i="12"/>
  <c r="I101" i="12"/>
  <c r="H101" i="12"/>
  <c r="G101" i="12"/>
  <c r="F101" i="12"/>
  <c r="E101" i="12"/>
  <c r="N100" i="12"/>
  <c r="M100" i="12"/>
  <c r="L100" i="12"/>
  <c r="K100" i="12"/>
  <c r="J100" i="12"/>
  <c r="I100" i="12"/>
  <c r="H100" i="12"/>
  <c r="G100" i="12"/>
  <c r="N99" i="12"/>
  <c r="M99" i="12"/>
  <c r="L99" i="12"/>
  <c r="K99" i="12"/>
  <c r="J99" i="12"/>
  <c r="I99" i="12"/>
  <c r="H99" i="12"/>
  <c r="G99" i="12"/>
  <c r="N98" i="12"/>
  <c r="M98" i="12"/>
  <c r="L98" i="12"/>
  <c r="K98" i="12"/>
  <c r="J98" i="12"/>
  <c r="I98" i="12"/>
  <c r="H98" i="12"/>
  <c r="G98" i="12"/>
  <c r="N97" i="12"/>
  <c r="M97" i="12"/>
  <c r="L97" i="12"/>
  <c r="K97" i="12"/>
  <c r="J97" i="12"/>
  <c r="I97" i="12"/>
  <c r="H97" i="12"/>
  <c r="G97" i="12"/>
  <c r="F97" i="12"/>
  <c r="E97" i="12"/>
  <c r="N96" i="12"/>
  <c r="M96" i="12"/>
  <c r="L96" i="12"/>
  <c r="K96" i="12"/>
  <c r="J96" i="12"/>
  <c r="I96" i="12"/>
  <c r="H96" i="12"/>
  <c r="G96" i="12"/>
  <c r="N95" i="12"/>
  <c r="M95" i="12"/>
  <c r="L95" i="12"/>
  <c r="K95" i="12"/>
  <c r="J95" i="12"/>
  <c r="I95" i="12"/>
  <c r="H95" i="12"/>
  <c r="G95" i="12"/>
  <c r="N94" i="12"/>
  <c r="M94" i="12"/>
  <c r="L94" i="12"/>
  <c r="K94" i="12"/>
  <c r="J94" i="12"/>
  <c r="I94" i="12"/>
  <c r="H94" i="12"/>
  <c r="G94" i="12"/>
  <c r="N93" i="12"/>
  <c r="M93" i="12"/>
  <c r="L93" i="12"/>
  <c r="K93" i="12"/>
  <c r="J93" i="12"/>
  <c r="I93" i="12"/>
  <c r="H93" i="12"/>
  <c r="G93" i="12"/>
  <c r="F93" i="12"/>
  <c r="E93" i="12"/>
  <c r="N92" i="12"/>
  <c r="M92" i="12"/>
  <c r="L92" i="12"/>
  <c r="K92" i="12"/>
  <c r="J92" i="12"/>
  <c r="I92" i="12"/>
  <c r="H92" i="12"/>
  <c r="G92" i="12"/>
  <c r="N91" i="12"/>
  <c r="M91" i="12"/>
  <c r="L91" i="12"/>
  <c r="K91" i="12"/>
  <c r="J91" i="12"/>
  <c r="I91" i="12"/>
  <c r="H91" i="12"/>
  <c r="G91" i="12"/>
  <c r="N90" i="12"/>
  <c r="M90" i="12"/>
  <c r="L90" i="12"/>
  <c r="K90" i="12"/>
  <c r="J90" i="12"/>
  <c r="I90" i="12"/>
  <c r="H90" i="12"/>
  <c r="G90" i="12"/>
  <c r="F90" i="12"/>
  <c r="E90" i="12"/>
  <c r="N89" i="12"/>
  <c r="M89" i="12"/>
  <c r="L89" i="12"/>
  <c r="K89" i="12"/>
  <c r="J89" i="12"/>
  <c r="I89" i="12"/>
  <c r="H89" i="12"/>
  <c r="G89" i="12"/>
  <c r="F89" i="12"/>
  <c r="E89" i="12"/>
  <c r="N88" i="12"/>
  <c r="M88" i="12"/>
  <c r="L88" i="12"/>
  <c r="K88" i="12"/>
  <c r="J88" i="12"/>
  <c r="I88" i="12"/>
  <c r="H88" i="12"/>
  <c r="G88" i="12"/>
  <c r="N87" i="12"/>
  <c r="M87" i="12"/>
  <c r="L87" i="12"/>
  <c r="K87" i="12"/>
  <c r="J87" i="12"/>
  <c r="I87" i="12"/>
  <c r="H87" i="12"/>
  <c r="G87" i="12"/>
  <c r="N86" i="12"/>
  <c r="M86" i="12"/>
  <c r="L86" i="12"/>
  <c r="K86" i="12"/>
  <c r="J86" i="12"/>
  <c r="I86" i="12"/>
  <c r="H86" i="12"/>
  <c r="G86" i="12"/>
  <c r="F86" i="12"/>
  <c r="E86" i="12"/>
  <c r="N85" i="12"/>
  <c r="M85" i="12"/>
  <c r="L85" i="12"/>
  <c r="K85" i="12"/>
  <c r="J85" i="12"/>
  <c r="I85" i="12"/>
  <c r="H85" i="12"/>
  <c r="G85" i="12"/>
  <c r="F85" i="12"/>
  <c r="E85" i="12"/>
  <c r="N84" i="12"/>
  <c r="M84" i="12"/>
  <c r="L84" i="12"/>
  <c r="K84" i="12"/>
  <c r="J84" i="12"/>
  <c r="I84" i="12"/>
  <c r="H84" i="12"/>
  <c r="G84" i="12"/>
  <c r="F84" i="12"/>
  <c r="E84" i="12"/>
  <c r="N83" i="12"/>
  <c r="M83" i="12"/>
  <c r="L83" i="12"/>
  <c r="K83" i="12"/>
  <c r="J83" i="12"/>
  <c r="I83" i="12"/>
  <c r="H83" i="12"/>
  <c r="G83" i="12"/>
  <c r="N82" i="12"/>
  <c r="M82" i="12"/>
  <c r="L82" i="12"/>
  <c r="K82" i="12"/>
  <c r="J82" i="12"/>
  <c r="I82" i="12"/>
  <c r="H82" i="12"/>
  <c r="G82" i="12"/>
  <c r="F82" i="12"/>
  <c r="E82" i="12"/>
  <c r="N81" i="12"/>
  <c r="M81" i="12"/>
  <c r="L81" i="12"/>
  <c r="K81" i="12"/>
  <c r="J81" i="12"/>
  <c r="I81" i="12"/>
  <c r="H81" i="12"/>
  <c r="G81" i="12"/>
  <c r="N80" i="12"/>
  <c r="M80" i="12"/>
  <c r="L80" i="12"/>
  <c r="K80" i="12"/>
  <c r="J80" i="12"/>
  <c r="I80" i="12"/>
  <c r="H80" i="12"/>
  <c r="G80" i="12"/>
  <c r="N79" i="12"/>
  <c r="M79" i="12"/>
  <c r="L79" i="12"/>
  <c r="K79" i="12"/>
  <c r="J79" i="12"/>
  <c r="I79" i="12"/>
  <c r="H79" i="12"/>
  <c r="G79" i="12"/>
  <c r="F79" i="12"/>
  <c r="E79" i="12"/>
  <c r="N78" i="12"/>
  <c r="M78" i="12"/>
  <c r="L78" i="12"/>
  <c r="K78" i="12"/>
  <c r="J78" i="12"/>
  <c r="I78" i="12"/>
  <c r="H78" i="12"/>
  <c r="G78" i="12"/>
  <c r="F78" i="12"/>
  <c r="E78" i="12"/>
  <c r="N77" i="12"/>
  <c r="M77" i="12"/>
  <c r="L77" i="12"/>
  <c r="K77" i="12"/>
  <c r="J77" i="12"/>
  <c r="I77" i="12"/>
  <c r="H77" i="12"/>
  <c r="G77" i="12"/>
  <c r="F77" i="12"/>
  <c r="E77" i="12"/>
  <c r="N76" i="12"/>
  <c r="M76" i="12"/>
  <c r="L76" i="12"/>
  <c r="K76" i="12"/>
  <c r="J76" i="12"/>
  <c r="I76" i="12"/>
  <c r="H76" i="12"/>
  <c r="G76" i="12"/>
  <c r="N75" i="12"/>
  <c r="M75" i="12"/>
  <c r="L75" i="12"/>
  <c r="K75" i="12"/>
  <c r="J75" i="12"/>
  <c r="I75" i="12"/>
  <c r="H75" i="12"/>
  <c r="G75" i="12"/>
  <c r="F75" i="12"/>
  <c r="E75" i="12"/>
  <c r="N74" i="12"/>
  <c r="M74" i="12"/>
  <c r="L74" i="12"/>
  <c r="K74" i="12"/>
  <c r="J74" i="12"/>
  <c r="I74" i="12"/>
  <c r="H74" i="12"/>
  <c r="G74" i="12"/>
  <c r="N73" i="12"/>
  <c r="M73" i="12"/>
  <c r="L73" i="12"/>
  <c r="K73" i="12"/>
  <c r="J73" i="12"/>
  <c r="I73" i="12"/>
  <c r="H73" i="12"/>
  <c r="G73" i="12"/>
  <c r="F73" i="12"/>
  <c r="E73" i="12"/>
  <c r="N72" i="12"/>
  <c r="M72" i="12"/>
  <c r="L72" i="12"/>
  <c r="K72" i="12"/>
  <c r="J72" i="12"/>
  <c r="I72" i="12"/>
  <c r="H72" i="12"/>
  <c r="G72" i="12"/>
  <c r="F72" i="12"/>
  <c r="E72" i="12"/>
  <c r="N71" i="12"/>
  <c r="M71" i="12"/>
  <c r="L71" i="12"/>
  <c r="K71" i="12"/>
  <c r="J71" i="12"/>
  <c r="I71" i="12"/>
  <c r="H71" i="12"/>
  <c r="G71" i="12"/>
  <c r="N70" i="12"/>
  <c r="M70" i="12"/>
  <c r="L70" i="12"/>
  <c r="K70" i="12"/>
  <c r="J70" i="12"/>
  <c r="I70" i="12"/>
  <c r="H70" i="12"/>
  <c r="G70" i="12"/>
  <c r="F70" i="12"/>
  <c r="E70" i="12"/>
  <c r="N69" i="12"/>
  <c r="M69" i="12"/>
  <c r="L69" i="12"/>
  <c r="K69" i="12"/>
  <c r="J69" i="12"/>
  <c r="I69" i="12"/>
  <c r="H69" i="12"/>
  <c r="G69" i="12"/>
  <c r="N68" i="12"/>
  <c r="M68" i="12"/>
  <c r="L68" i="12"/>
  <c r="K68" i="12"/>
  <c r="J68" i="12"/>
  <c r="I68" i="12"/>
  <c r="H68" i="12"/>
  <c r="G68" i="12"/>
  <c r="N67" i="12"/>
  <c r="M67" i="12"/>
  <c r="L67" i="12"/>
  <c r="K67" i="12"/>
  <c r="J67" i="12"/>
  <c r="I67" i="12"/>
  <c r="H67" i="12"/>
  <c r="G67" i="12"/>
  <c r="F67" i="12"/>
  <c r="E67" i="12"/>
  <c r="N66" i="12"/>
  <c r="M66" i="12"/>
  <c r="L66" i="12"/>
  <c r="K66" i="12"/>
  <c r="J66" i="12"/>
  <c r="I66" i="12"/>
  <c r="H66" i="12"/>
  <c r="G66" i="12"/>
  <c r="N65" i="12"/>
  <c r="M65" i="12"/>
  <c r="L65" i="12"/>
  <c r="K65" i="12"/>
  <c r="J65" i="12"/>
  <c r="I65" i="12"/>
  <c r="H65" i="12"/>
  <c r="G65" i="12"/>
  <c r="N64" i="12"/>
  <c r="M64" i="12"/>
  <c r="L64" i="12"/>
  <c r="K64" i="12"/>
  <c r="J64" i="12"/>
  <c r="I64" i="12"/>
  <c r="H64" i="12"/>
  <c r="G64" i="12"/>
  <c r="N63" i="12"/>
  <c r="M63" i="12"/>
  <c r="L63" i="12"/>
  <c r="K63" i="12"/>
  <c r="J63" i="12"/>
  <c r="I63" i="12"/>
  <c r="H63" i="12"/>
  <c r="G63" i="12"/>
  <c r="N62" i="12"/>
  <c r="M62" i="12"/>
  <c r="L62" i="12"/>
  <c r="K62" i="12"/>
  <c r="J62" i="12"/>
  <c r="I62" i="12"/>
  <c r="H62" i="12"/>
  <c r="G62" i="12"/>
  <c r="N61" i="12"/>
  <c r="M61" i="12"/>
  <c r="L61" i="12"/>
  <c r="K61" i="12"/>
  <c r="J61" i="12"/>
  <c r="I61" i="12"/>
  <c r="H61" i="12"/>
  <c r="G61" i="12"/>
  <c r="F61" i="12"/>
  <c r="E61" i="12"/>
  <c r="N60" i="12"/>
  <c r="M60" i="12"/>
  <c r="L60" i="12"/>
  <c r="K60" i="12"/>
  <c r="J60" i="12"/>
  <c r="I60" i="12"/>
  <c r="H60" i="12"/>
  <c r="G60" i="12"/>
  <c r="F60" i="12"/>
  <c r="E60" i="12"/>
  <c r="N59" i="12"/>
  <c r="M59" i="12"/>
  <c r="L59" i="12"/>
  <c r="K59" i="12"/>
  <c r="J59" i="12"/>
  <c r="I59" i="12"/>
  <c r="H59" i="12"/>
  <c r="G59" i="12"/>
  <c r="F59" i="12"/>
  <c r="E59" i="12"/>
  <c r="N58" i="12"/>
  <c r="M58" i="12"/>
  <c r="L58" i="12"/>
  <c r="K58" i="12"/>
  <c r="J58" i="12"/>
  <c r="I58" i="12"/>
  <c r="H58" i="12"/>
  <c r="G58" i="12"/>
  <c r="F58" i="12"/>
  <c r="E58" i="12"/>
  <c r="N57" i="12"/>
  <c r="M57" i="12"/>
  <c r="L57" i="12"/>
  <c r="K57" i="12"/>
  <c r="J57" i="12"/>
  <c r="I57" i="12"/>
  <c r="H57" i="12"/>
  <c r="G57" i="12"/>
  <c r="N56" i="12"/>
  <c r="M56" i="12"/>
  <c r="L56" i="12"/>
  <c r="K56" i="12"/>
  <c r="J56" i="12"/>
  <c r="I56" i="12"/>
  <c r="H56" i="12"/>
  <c r="G56" i="12"/>
  <c r="F56" i="12"/>
  <c r="E56" i="12"/>
  <c r="N55" i="12"/>
  <c r="M55" i="12"/>
  <c r="L55" i="12"/>
  <c r="K55" i="12"/>
  <c r="J55" i="12"/>
  <c r="I55" i="12"/>
  <c r="H55" i="12"/>
  <c r="G55" i="12"/>
  <c r="F55" i="12"/>
  <c r="E55" i="12"/>
  <c r="N54" i="12"/>
  <c r="M54" i="12"/>
  <c r="L54" i="12"/>
  <c r="K54" i="12"/>
  <c r="J54" i="12"/>
  <c r="I54" i="12"/>
  <c r="H54" i="12"/>
  <c r="G54" i="12"/>
  <c r="N53" i="12"/>
  <c r="M53" i="12"/>
  <c r="L53" i="12"/>
  <c r="K53" i="12"/>
  <c r="J53" i="12"/>
  <c r="I53" i="12"/>
  <c r="H53" i="12"/>
  <c r="G53" i="12"/>
  <c r="F53" i="12"/>
  <c r="E53" i="12"/>
  <c r="N52" i="12"/>
  <c r="M52" i="12"/>
  <c r="L52" i="12"/>
  <c r="K52" i="12"/>
  <c r="J52" i="12"/>
  <c r="I52" i="12"/>
  <c r="H52" i="12"/>
  <c r="G52" i="12"/>
  <c r="F52" i="12"/>
  <c r="E52" i="12"/>
  <c r="N51" i="12"/>
  <c r="M51" i="12"/>
  <c r="L51" i="12"/>
  <c r="K51" i="12"/>
  <c r="J51" i="12"/>
  <c r="I51" i="12"/>
  <c r="H51" i="12"/>
  <c r="G51" i="12"/>
  <c r="F51" i="12"/>
  <c r="E51" i="12"/>
  <c r="N50" i="12"/>
  <c r="M50" i="12"/>
  <c r="L50" i="12"/>
  <c r="K50" i="12"/>
  <c r="J50" i="12"/>
  <c r="I50" i="12"/>
  <c r="H50" i="12"/>
  <c r="G50" i="12"/>
  <c r="F50" i="12"/>
  <c r="E50" i="12"/>
  <c r="N49" i="12"/>
  <c r="M49" i="12"/>
  <c r="L49" i="12"/>
  <c r="K49" i="12"/>
  <c r="J49" i="12"/>
  <c r="I49" i="12"/>
  <c r="H49" i="12"/>
  <c r="G49" i="12"/>
  <c r="F49" i="12"/>
  <c r="E49" i="12"/>
  <c r="N48" i="12"/>
  <c r="M48" i="12"/>
  <c r="L48" i="12"/>
  <c r="K48" i="12"/>
  <c r="J48" i="12"/>
  <c r="I48" i="12"/>
  <c r="H48" i="12"/>
  <c r="G48" i="12"/>
  <c r="F48" i="12"/>
  <c r="E48" i="12"/>
  <c r="N47" i="12"/>
  <c r="M47" i="12"/>
  <c r="L47" i="12"/>
  <c r="K47" i="12"/>
  <c r="J47" i="12"/>
  <c r="I47" i="12"/>
  <c r="H47" i="12"/>
  <c r="G47" i="12"/>
  <c r="N46" i="12"/>
  <c r="M46" i="12"/>
  <c r="L46" i="12"/>
  <c r="K46" i="12"/>
  <c r="J46" i="12"/>
  <c r="I46" i="12"/>
  <c r="H46" i="12"/>
  <c r="G46" i="12"/>
  <c r="N45" i="12"/>
  <c r="M45" i="12"/>
  <c r="L45" i="12"/>
  <c r="K45" i="12"/>
  <c r="J45" i="12"/>
  <c r="I45" i="12"/>
  <c r="H45" i="12"/>
  <c r="G45" i="12"/>
  <c r="F45" i="12"/>
  <c r="E45" i="12"/>
  <c r="N44" i="12"/>
  <c r="M44" i="12"/>
  <c r="L44" i="12"/>
  <c r="K44" i="12"/>
  <c r="J44" i="12"/>
  <c r="I44" i="12"/>
  <c r="H44" i="12"/>
  <c r="G44" i="12"/>
  <c r="F44" i="12"/>
  <c r="E44" i="12"/>
  <c r="N43" i="12"/>
  <c r="M43" i="12"/>
  <c r="L43" i="12"/>
  <c r="K43" i="12"/>
  <c r="J43" i="12"/>
  <c r="I43" i="12"/>
  <c r="H43" i="12"/>
  <c r="G43" i="12"/>
  <c r="F43" i="12"/>
  <c r="E43" i="12"/>
  <c r="N42" i="12"/>
  <c r="M42" i="12"/>
  <c r="L42" i="12"/>
  <c r="K42" i="12"/>
  <c r="J42" i="12"/>
  <c r="I42" i="12"/>
  <c r="H42" i="12"/>
  <c r="G42" i="12"/>
  <c r="F42" i="12"/>
  <c r="E42" i="12"/>
  <c r="N41" i="12"/>
  <c r="M41" i="12"/>
  <c r="L41" i="12"/>
  <c r="K41" i="12"/>
  <c r="J41" i="12"/>
  <c r="I41" i="12"/>
  <c r="H41" i="12"/>
  <c r="G41" i="12"/>
  <c r="F41" i="12"/>
  <c r="E41" i="12"/>
  <c r="N40" i="12"/>
  <c r="M40" i="12"/>
  <c r="L40" i="12"/>
  <c r="K40" i="12"/>
  <c r="J40" i="12"/>
  <c r="I40" i="12"/>
  <c r="H40" i="12"/>
  <c r="G40" i="12"/>
  <c r="F40" i="12"/>
  <c r="E40" i="12"/>
  <c r="N39" i="12"/>
  <c r="M39" i="12"/>
  <c r="L39" i="12"/>
  <c r="K39" i="12"/>
  <c r="J39" i="12"/>
  <c r="I39" i="12"/>
  <c r="H39" i="12"/>
  <c r="G39" i="12"/>
  <c r="N38" i="12"/>
  <c r="M38" i="12"/>
  <c r="L38" i="12"/>
  <c r="K38" i="12"/>
  <c r="J38" i="12"/>
  <c r="I38" i="12"/>
  <c r="H38" i="12"/>
  <c r="G38" i="12"/>
  <c r="N37" i="12"/>
  <c r="M37" i="12"/>
  <c r="L37" i="12"/>
  <c r="K37" i="12"/>
  <c r="J37" i="12"/>
  <c r="I37" i="12"/>
  <c r="H37" i="12"/>
  <c r="G37" i="12"/>
  <c r="N36" i="12"/>
  <c r="M36" i="12"/>
  <c r="L36" i="12"/>
  <c r="K36" i="12"/>
  <c r="J36" i="12"/>
  <c r="I36" i="12"/>
  <c r="H36" i="12"/>
  <c r="G36" i="12"/>
  <c r="N35" i="12"/>
  <c r="M35" i="12"/>
  <c r="L35" i="12"/>
  <c r="K35" i="12"/>
  <c r="J35" i="12"/>
  <c r="I35" i="12"/>
  <c r="H35" i="12"/>
  <c r="G35" i="12"/>
  <c r="F35" i="12"/>
  <c r="E35" i="12"/>
  <c r="N34" i="12"/>
  <c r="M34" i="12"/>
  <c r="L34" i="12"/>
  <c r="K34" i="12"/>
  <c r="J34" i="12"/>
  <c r="I34" i="12"/>
  <c r="H34" i="12"/>
  <c r="G34" i="12"/>
  <c r="F34" i="12"/>
  <c r="E34" i="12"/>
  <c r="N33" i="12"/>
  <c r="M33" i="12"/>
  <c r="L33" i="12"/>
  <c r="K33" i="12"/>
  <c r="J33" i="12"/>
  <c r="I33" i="12"/>
  <c r="H33" i="12"/>
  <c r="G33" i="12"/>
  <c r="F33" i="12"/>
  <c r="E33" i="12"/>
  <c r="N32" i="12"/>
  <c r="M32" i="12"/>
  <c r="L32" i="12"/>
  <c r="K32" i="12"/>
  <c r="J32" i="12"/>
  <c r="I32" i="12"/>
  <c r="H32" i="12"/>
  <c r="G32" i="12"/>
  <c r="N31" i="12"/>
  <c r="M31" i="12"/>
  <c r="L31" i="12"/>
  <c r="K31" i="12"/>
  <c r="J31" i="12"/>
  <c r="I31" i="12"/>
  <c r="H31" i="12"/>
  <c r="G31" i="12"/>
  <c r="N30" i="12"/>
  <c r="M30" i="12"/>
  <c r="L30" i="12"/>
  <c r="K30" i="12"/>
  <c r="J30" i="12"/>
  <c r="I30" i="12"/>
  <c r="H30" i="12"/>
  <c r="G30" i="12"/>
  <c r="F30" i="12"/>
  <c r="E30" i="12"/>
  <c r="N29" i="12"/>
  <c r="M29" i="12"/>
  <c r="L29" i="12"/>
  <c r="K29" i="12"/>
  <c r="J29" i="12"/>
  <c r="I29" i="12"/>
  <c r="H29" i="12"/>
  <c r="G29" i="12"/>
  <c r="F29" i="12"/>
  <c r="E29" i="12"/>
  <c r="N28" i="12"/>
  <c r="M28" i="12"/>
  <c r="L28" i="12"/>
  <c r="K28" i="12"/>
  <c r="J28" i="12"/>
  <c r="I28" i="12"/>
  <c r="H28" i="12"/>
  <c r="G28" i="12"/>
  <c r="F28" i="12"/>
  <c r="E28" i="12"/>
  <c r="N27" i="12"/>
  <c r="M27" i="12"/>
  <c r="L27" i="12"/>
  <c r="K27" i="12"/>
  <c r="J27" i="12"/>
  <c r="I27" i="12"/>
  <c r="H27" i="12"/>
  <c r="G27" i="12"/>
  <c r="F27" i="12"/>
  <c r="E27" i="12"/>
  <c r="N26" i="12"/>
  <c r="M26" i="12"/>
  <c r="L26" i="12"/>
  <c r="K26" i="12"/>
  <c r="J26" i="12"/>
  <c r="I26" i="12"/>
  <c r="H26" i="12"/>
  <c r="G26" i="12"/>
  <c r="N25" i="12"/>
  <c r="M25" i="12"/>
  <c r="L25" i="12"/>
  <c r="K25" i="12"/>
  <c r="J25" i="12"/>
  <c r="I25" i="12"/>
  <c r="H25" i="12"/>
  <c r="G25" i="12"/>
  <c r="N24" i="12"/>
  <c r="M24" i="12"/>
  <c r="L24" i="12"/>
  <c r="K24" i="12"/>
  <c r="J24" i="12"/>
  <c r="I24" i="12"/>
  <c r="H24" i="12"/>
  <c r="G24" i="12"/>
  <c r="N23" i="12"/>
  <c r="M23" i="12"/>
  <c r="L23" i="12"/>
  <c r="K23" i="12"/>
  <c r="J23" i="12"/>
  <c r="I23" i="12"/>
  <c r="H23" i="12"/>
  <c r="G23" i="12"/>
  <c r="N22" i="12"/>
  <c r="M22" i="12"/>
  <c r="L22" i="12"/>
  <c r="K22" i="12"/>
  <c r="J22" i="12"/>
  <c r="I22" i="12"/>
  <c r="H22" i="12"/>
  <c r="G22" i="12"/>
  <c r="N21" i="12"/>
  <c r="M21" i="12"/>
  <c r="L21" i="12"/>
  <c r="K21" i="12"/>
  <c r="J21" i="12"/>
  <c r="I21" i="12"/>
  <c r="H21" i="12"/>
  <c r="G21" i="12"/>
  <c r="N20" i="12"/>
  <c r="M20" i="12"/>
  <c r="L20" i="12"/>
  <c r="K20" i="12"/>
  <c r="J20" i="12"/>
  <c r="I20" i="12"/>
  <c r="H20" i="12"/>
  <c r="G20" i="12"/>
  <c r="N19" i="12"/>
  <c r="M19" i="12"/>
  <c r="L19" i="12"/>
  <c r="K19" i="12"/>
  <c r="J19" i="12"/>
  <c r="I19" i="12"/>
  <c r="H19" i="12"/>
  <c r="G19" i="12"/>
  <c r="N18" i="12"/>
  <c r="M18" i="12"/>
  <c r="L18" i="12"/>
  <c r="K18" i="12"/>
  <c r="J18" i="12"/>
  <c r="I18" i="12"/>
  <c r="H18" i="12"/>
  <c r="G18" i="12"/>
  <c r="N17" i="12"/>
  <c r="M17" i="12"/>
  <c r="L17" i="12"/>
  <c r="K17" i="12"/>
  <c r="J17" i="12"/>
  <c r="I17" i="12"/>
  <c r="H17" i="12"/>
  <c r="G17" i="12"/>
  <c r="N16" i="12"/>
  <c r="M16" i="12"/>
  <c r="L16" i="12"/>
  <c r="K16" i="12"/>
  <c r="J16" i="12"/>
  <c r="I16" i="12"/>
  <c r="H16" i="12"/>
  <c r="G16" i="12"/>
  <c r="N15" i="12"/>
  <c r="M15" i="12"/>
  <c r="L15" i="12"/>
  <c r="K15" i="12"/>
  <c r="J15" i="12"/>
  <c r="I15" i="12"/>
  <c r="H15" i="12"/>
  <c r="G15" i="12"/>
  <c r="N14" i="12"/>
  <c r="M14" i="12"/>
  <c r="L14" i="12"/>
  <c r="K14" i="12"/>
  <c r="J14" i="12"/>
  <c r="I14" i="12"/>
  <c r="H14" i="12"/>
  <c r="G14" i="12"/>
  <c r="N13" i="12"/>
  <c r="M13" i="12"/>
  <c r="L13" i="12"/>
  <c r="K13" i="12"/>
  <c r="J13" i="12"/>
  <c r="I13" i="12"/>
  <c r="H13" i="12"/>
  <c r="G13" i="12"/>
  <c r="N12" i="12"/>
  <c r="M12" i="12"/>
  <c r="L12" i="12"/>
  <c r="K12" i="12"/>
  <c r="J12" i="12"/>
  <c r="I12" i="12"/>
  <c r="H12" i="12"/>
  <c r="G12" i="12"/>
  <c r="N11" i="12"/>
  <c r="M11" i="12"/>
  <c r="L11" i="12"/>
  <c r="K11" i="12"/>
  <c r="J11" i="12"/>
  <c r="I11" i="12"/>
  <c r="H11" i="12"/>
  <c r="G11" i="12"/>
  <c r="N10" i="12"/>
  <c r="M10" i="12"/>
  <c r="L10" i="12"/>
  <c r="K10" i="12"/>
  <c r="J10" i="12"/>
  <c r="I10" i="12"/>
  <c r="H10" i="12"/>
  <c r="G10" i="12"/>
  <c r="N9" i="12"/>
  <c r="M9" i="12"/>
  <c r="L9" i="12"/>
  <c r="K9" i="12"/>
  <c r="J9" i="12"/>
  <c r="I9" i="12"/>
  <c r="H9" i="12"/>
  <c r="G9" i="12"/>
  <c r="N8" i="12"/>
  <c r="M8" i="12"/>
  <c r="L8" i="12"/>
  <c r="K8" i="12"/>
  <c r="J8" i="12"/>
  <c r="I8" i="12"/>
  <c r="H8" i="12"/>
  <c r="G8" i="12"/>
  <c r="N7" i="12"/>
  <c r="M7" i="12"/>
  <c r="L7" i="12"/>
  <c r="K7" i="12"/>
  <c r="J7" i="12"/>
  <c r="I7" i="12"/>
  <c r="H7" i="12"/>
  <c r="G7" i="12"/>
  <c r="N6" i="12"/>
  <c r="M6" i="12"/>
  <c r="L6" i="12"/>
  <c r="K6" i="12"/>
  <c r="J6" i="12"/>
  <c r="I6" i="12"/>
  <c r="H6" i="12"/>
  <c r="G6" i="12"/>
  <c r="N5" i="12"/>
  <c r="M5" i="12"/>
  <c r="L5" i="12"/>
  <c r="K5" i="12"/>
  <c r="J5" i="12"/>
  <c r="I5" i="12"/>
  <c r="H5" i="12"/>
  <c r="G5" i="12"/>
  <c r="N4" i="12"/>
  <c r="M4" i="12"/>
  <c r="L4" i="12"/>
  <c r="K4" i="12"/>
  <c r="J4" i="12"/>
  <c r="I4" i="12"/>
  <c r="H4" i="12"/>
  <c r="G4" i="12"/>
  <c r="N3" i="12"/>
  <c r="M3" i="12"/>
  <c r="L3" i="12"/>
  <c r="K3" i="12"/>
  <c r="J3" i="12"/>
  <c r="I3" i="12"/>
  <c r="H3" i="12"/>
  <c r="G3" i="12"/>
  <c r="N2" i="12"/>
  <c r="M2" i="12"/>
  <c r="L2" i="12"/>
  <c r="K2" i="12"/>
  <c r="J2" i="12"/>
  <c r="I2" i="12"/>
  <c r="H2" i="12"/>
  <c r="G2" i="12"/>
  <c r="R31" i="11"/>
  <c r="Q31" i="11"/>
  <c r="S29" i="11"/>
  <c r="P28" i="11"/>
  <c r="P27" i="11"/>
  <c r="P26" i="11"/>
  <c r="S25" i="11"/>
  <c r="H25" i="11"/>
  <c r="S24" i="11"/>
  <c r="S31" i="11" s="1"/>
  <c r="P23" i="11"/>
  <c r="S22" i="11"/>
  <c r="J22" i="11"/>
  <c r="P21" i="11"/>
  <c r="P31" i="11" s="1"/>
  <c r="J21" i="11"/>
  <c r="J24" i="11" s="1"/>
  <c r="J25" i="11" s="1"/>
  <c r="J27" i="11" s="1"/>
  <c r="J19" i="11"/>
  <c r="H9" i="11"/>
  <c r="J9" i="11" s="1"/>
  <c r="K9" i="11" s="1"/>
  <c r="J8" i="11"/>
  <c r="K8" i="11" s="1"/>
  <c r="J7" i="11"/>
  <c r="K7" i="11" s="1"/>
  <c r="J4" i="11"/>
  <c r="K4" i="11" s="1"/>
  <c r="J3" i="11"/>
  <c r="K3" i="11" s="1"/>
  <c r="J2" i="11"/>
  <c r="K2" i="11" s="1"/>
  <c r="C1625" i="10"/>
  <c r="C1624" i="10"/>
  <c r="D1622" i="10"/>
  <c r="C1622" i="10"/>
  <c r="I1024" i="9"/>
  <c r="I1023" i="9"/>
  <c r="I1022" i="9"/>
  <c r="I1020" i="9"/>
  <c r="I1019" i="9"/>
  <c r="I1018" i="9"/>
  <c r="I1017" i="9"/>
  <c r="I1016" i="9"/>
  <c r="I1015" i="9"/>
  <c r="I1014" i="9"/>
  <c r="I1013" i="9"/>
  <c r="I1012" i="9"/>
  <c r="I1011" i="9"/>
  <c r="I1010" i="9"/>
  <c r="I1009" i="9"/>
  <c r="I1008" i="9"/>
  <c r="I1007" i="9"/>
  <c r="I1006" i="9"/>
  <c r="I1005" i="9"/>
  <c r="I1004" i="9"/>
  <c r="I1003" i="9"/>
  <c r="I1002" i="9"/>
  <c r="I1001" i="9"/>
  <c r="I1000" i="9"/>
  <c r="I999" i="9"/>
  <c r="I998" i="9"/>
  <c r="I997" i="9"/>
  <c r="I996" i="9"/>
  <c r="I995" i="9"/>
  <c r="I994" i="9"/>
  <c r="I993" i="9"/>
  <c r="I992" i="9"/>
  <c r="I991" i="9"/>
  <c r="I990" i="9"/>
  <c r="I989" i="9"/>
  <c r="I988" i="9"/>
  <c r="I987" i="9"/>
  <c r="I986" i="9"/>
  <c r="I985" i="9"/>
  <c r="I984" i="9"/>
  <c r="I983" i="9"/>
  <c r="I982" i="9"/>
  <c r="I981" i="9"/>
  <c r="I980" i="9"/>
  <c r="I979" i="9"/>
  <c r="I978" i="9"/>
  <c r="I977" i="9"/>
  <c r="I976" i="9"/>
  <c r="I975" i="9"/>
  <c r="I974" i="9"/>
  <c r="I973" i="9"/>
  <c r="I972" i="9"/>
  <c r="I971" i="9"/>
  <c r="I970" i="9"/>
  <c r="I969" i="9"/>
  <c r="I968" i="9"/>
  <c r="I967" i="9"/>
  <c r="I966" i="9"/>
  <c r="I965" i="9"/>
  <c r="I964" i="9"/>
  <c r="I963" i="9"/>
  <c r="I962" i="9"/>
  <c r="I960" i="9"/>
  <c r="I957" i="9"/>
  <c r="I955" i="9"/>
  <c r="I954" i="9"/>
  <c r="I953" i="9"/>
  <c r="I952" i="9"/>
  <c r="I951" i="9"/>
  <c r="I950" i="9"/>
  <c r="I949" i="9"/>
  <c r="I948" i="9"/>
  <c r="I947" i="9"/>
  <c r="I946" i="9"/>
  <c r="I945" i="9"/>
  <c r="I944" i="9"/>
  <c r="I943" i="9"/>
  <c r="I942" i="9"/>
  <c r="I941" i="9"/>
  <c r="I940" i="9"/>
  <c r="I939" i="9"/>
  <c r="I938" i="9"/>
  <c r="I937" i="9"/>
  <c r="I936" i="9"/>
  <c r="I935" i="9"/>
  <c r="I934" i="9"/>
  <c r="I933" i="9"/>
  <c r="I932" i="9"/>
  <c r="I931" i="9"/>
  <c r="I930" i="9"/>
  <c r="I929" i="9"/>
  <c r="I928" i="9"/>
  <c r="I927" i="9"/>
  <c r="I926" i="9"/>
  <c r="I925" i="9"/>
  <c r="I924" i="9"/>
  <c r="I923" i="9"/>
  <c r="I922" i="9"/>
  <c r="I921" i="9"/>
  <c r="I920" i="9"/>
  <c r="I919" i="9"/>
  <c r="I918" i="9"/>
  <c r="I917" i="9"/>
  <c r="I916" i="9"/>
  <c r="I915" i="9"/>
  <c r="I914" i="9"/>
  <c r="I913" i="9"/>
  <c r="I912" i="9"/>
  <c r="I911" i="9"/>
  <c r="I910" i="9"/>
  <c r="I909" i="9"/>
  <c r="I908" i="9"/>
  <c r="I907" i="9"/>
  <c r="I906" i="9"/>
  <c r="I905" i="9"/>
  <c r="I904" i="9"/>
  <c r="I903" i="9"/>
  <c r="I902" i="9"/>
  <c r="I901" i="9"/>
  <c r="I900" i="9"/>
  <c r="I899" i="9"/>
  <c r="I898" i="9"/>
  <c r="I897" i="9"/>
  <c r="I896" i="9"/>
  <c r="I895" i="9"/>
  <c r="I894" i="9"/>
  <c r="I892" i="9"/>
  <c r="I891" i="9"/>
  <c r="I890" i="9"/>
  <c r="I889" i="9"/>
  <c r="I888" i="9"/>
  <c r="I887" i="9"/>
  <c r="I886" i="9"/>
  <c r="I885" i="9"/>
  <c r="I884" i="9"/>
  <c r="I883" i="9"/>
  <c r="I882" i="9"/>
  <c r="I881" i="9"/>
  <c r="I880" i="9"/>
  <c r="I879" i="9"/>
  <c r="I878" i="9"/>
  <c r="I877" i="9"/>
  <c r="I876" i="9"/>
  <c r="I875" i="9"/>
  <c r="I874" i="9"/>
  <c r="I873" i="9"/>
  <c r="I872" i="9"/>
  <c r="I871" i="9"/>
  <c r="I870" i="9"/>
  <c r="I869" i="9"/>
  <c r="I868" i="9"/>
  <c r="I867" i="9"/>
  <c r="I866" i="9"/>
  <c r="I865" i="9"/>
  <c r="I864" i="9"/>
  <c r="I863" i="9"/>
  <c r="I862" i="9"/>
  <c r="I861" i="9"/>
  <c r="I860" i="9"/>
  <c r="I859" i="9"/>
  <c r="I858" i="9"/>
  <c r="I857" i="9"/>
  <c r="I856" i="9"/>
  <c r="I855" i="9"/>
  <c r="I854" i="9"/>
  <c r="I853" i="9"/>
  <c r="I852" i="9"/>
  <c r="I851" i="9"/>
  <c r="I850" i="9"/>
  <c r="I849" i="9"/>
  <c r="I848" i="9"/>
  <c r="I847" i="9"/>
  <c r="I846" i="9"/>
  <c r="I845" i="9"/>
  <c r="I844" i="9"/>
  <c r="I843" i="9"/>
  <c r="I842" i="9"/>
  <c r="I841" i="9"/>
  <c r="I840" i="9"/>
  <c r="I839" i="9"/>
  <c r="I838" i="9"/>
  <c r="I837" i="9"/>
  <c r="I836" i="9"/>
  <c r="I835" i="9"/>
  <c r="I834" i="9"/>
  <c r="I833" i="9"/>
  <c r="I832" i="9"/>
  <c r="I831" i="9"/>
  <c r="I830" i="9"/>
  <c r="I829" i="9"/>
  <c r="I828" i="9"/>
  <c r="I826" i="9"/>
  <c r="I825" i="9"/>
  <c r="I824" i="9"/>
  <c r="I823" i="9"/>
  <c r="I822" i="9"/>
  <c r="I821" i="9"/>
  <c r="I820" i="9"/>
  <c r="I819" i="9"/>
  <c r="I818" i="9"/>
  <c r="I817" i="9"/>
  <c r="I816" i="9"/>
  <c r="I815" i="9"/>
  <c r="I814" i="9"/>
  <c r="I813" i="9"/>
  <c r="I812" i="9"/>
  <c r="I811" i="9"/>
  <c r="I810" i="9"/>
  <c r="I809" i="9"/>
  <c r="I808" i="9"/>
  <c r="I807" i="9"/>
  <c r="I806" i="9"/>
  <c r="I805" i="9"/>
  <c r="I804" i="9"/>
  <c r="I803" i="9"/>
  <c r="I802" i="9"/>
  <c r="I801" i="9"/>
  <c r="I800" i="9"/>
  <c r="I799" i="9"/>
  <c r="I798" i="9"/>
  <c r="I797" i="9"/>
  <c r="I796" i="9"/>
  <c r="I795" i="9"/>
  <c r="I794" i="9"/>
  <c r="I793" i="9"/>
  <c r="I792" i="9"/>
  <c r="I791" i="9"/>
  <c r="I790" i="9"/>
  <c r="I789" i="9"/>
  <c r="I788" i="9"/>
  <c r="I787" i="9"/>
  <c r="I786" i="9"/>
  <c r="I785" i="9"/>
  <c r="I784" i="9"/>
  <c r="I783" i="9"/>
  <c r="I782" i="9"/>
  <c r="I781" i="9"/>
  <c r="I780" i="9"/>
  <c r="I779" i="9"/>
  <c r="I778" i="9"/>
  <c r="I777" i="9"/>
  <c r="I776" i="9"/>
  <c r="I775" i="9"/>
  <c r="I774" i="9"/>
  <c r="I773" i="9"/>
  <c r="I772" i="9"/>
  <c r="I771" i="9"/>
  <c r="I770" i="9"/>
  <c r="I769" i="9"/>
  <c r="I768" i="9"/>
  <c r="I767" i="9"/>
  <c r="I766" i="9"/>
  <c r="I765" i="9"/>
  <c r="I764" i="9"/>
  <c r="I763" i="9"/>
  <c r="I762" i="9"/>
  <c r="I761" i="9"/>
  <c r="I760" i="9"/>
  <c r="I759" i="9"/>
  <c r="I758" i="9"/>
  <c r="I757" i="9"/>
  <c r="I756" i="9"/>
  <c r="I755" i="9"/>
  <c r="I754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1" i="9"/>
  <c r="I710" i="9"/>
  <c r="I709" i="9"/>
  <c r="I708" i="9"/>
  <c r="I707" i="9"/>
  <c r="I706" i="9"/>
  <c r="I705" i="9"/>
  <c r="I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73" i="9"/>
  <c r="I672" i="9"/>
  <c r="I671" i="9"/>
  <c r="I670" i="9"/>
  <c r="I669" i="9"/>
  <c r="I668" i="9"/>
  <c r="I667" i="9"/>
  <c r="I666" i="9"/>
  <c r="I665" i="9"/>
  <c r="I664" i="9"/>
  <c r="I663" i="9"/>
  <c r="I662" i="9"/>
  <c r="I661" i="9"/>
  <c r="I660" i="9"/>
  <c r="I659" i="9"/>
  <c r="I658" i="9"/>
  <c r="I657" i="9"/>
  <c r="I656" i="9"/>
  <c r="I655" i="9"/>
  <c r="I654" i="9"/>
  <c r="I653" i="9"/>
  <c r="I652" i="9"/>
  <c r="I651" i="9"/>
  <c r="I650" i="9"/>
  <c r="I649" i="9"/>
  <c r="I648" i="9"/>
  <c r="I647" i="9"/>
  <c r="I646" i="9"/>
  <c r="I645" i="9"/>
  <c r="I644" i="9"/>
  <c r="I643" i="9"/>
  <c r="I642" i="9"/>
  <c r="I641" i="9"/>
  <c r="I640" i="9"/>
  <c r="I639" i="9"/>
  <c r="I638" i="9"/>
  <c r="I637" i="9"/>
  <c r="I636" i="9"/>
  <c r="I635" i="9"/>
  <c r="I634" i="9"/>
  <c r="I633" i="9"/>
  <c r="I632" i="9"/>
  <c r="I631" i="9"/>
  <c r="I630" i="9"/>
  <c r="I629" i="9"/>
  <c r="I628" i="9"/>
  <c r="I627" i="9"/>
  <c r="I626" i="9"/>
  <c r="I625" i="9"/>
  <c r="I624" i="9"/>
  <c r="I623" i="9"/>
  <c r="I622" i="9"/>
  <c r="I621" i="9"/>
  <c r="I620" i="9"/>
  <c r="I619" i="9"/>
  <c r="I618" i="9"/>
  <c r="I617" i="9"/>
  <c r="I616" i="9"/>
  <c r="I615" i="9"/>
  <c r="I614" i="9"/>
  <c r="I613" i="9"/>
  <c r="I612" i="9"/>
  <c r="I611" i="9"/>
  <c r="I610" i="9"/>
  <c r="I609" i="9"/>
  <c r="I608" i="9"/>
  <c r="I607" i="9"/>
  <c r="I606" i="9"/>
  <c r="I605" i="9"/>
  <c r="I604" i="9"/>
  <c r="I603" i="9"/>
  <c r="I602" i="9"/>
  <c r="I601" i="9"/>
  <c r="I600" i="9"/>
  <c r="I599" i="9"/>
  <c r="I598" i="9"/>
  <c r="I597" i="9"/>
  <c r="I596" i="9"/>
  <c r="I595" i="9"/>
  <c r="I594" i="9"/>
  <c r="I593" i="9"/>
  <c r="I592" i="9"/>
  <c r="I591" i="9"/>
  <c r="I590" i="9"/>
  <c r="I589" i="9"/>
  <c r="I588" i="9"/>
  <c r="I587" i="9"/>
  <c r="I586" i="9"/>
  <c r="I585" i="9"/>
  <c r="I584" i="9"/>
  <c r="I583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I544" i="9"/>
  <c r="I543" i="9"/>
  <c r="I542" i="9"/>
  <c r="I541" i="9"/>
  <c r="I540" i="9"/>
  <c r="I539" i="9"/>
  <c r="I538" i="9"/>
  <c r="I537" i="9"/>
  <c r="I536" i="9"/>
  <c r="I535" i="9"/>
  <c r="I534" i="9"/>
  <c r="I533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  <c r="I502" i="9"/>
  <c r="I501" i="9"/>
  <c r="I500" i="9"/>
  <c r="I499" i="9"/>
  <c r="I498" i="9"/>
  <c r="I497" i="9"/>
  <c r="I496" i="9"/>
  <c r="I495" i="9"/>
  <c r="I494" i="9"/>
  <c r="I493" i="9"/>
  <c r="I491" i="9"/>
  <c r="I490" i="9"/>
  <c r="I489" i="9"/>
  <c r="I488" i="9"/>
  <c r="I487" i="9"/>
  <c r="I486" i="9"/>
  <c r="I485" i="9"/>
  <c r="I484" i="9"/>
  <c r="I483" i="9"/>
  <c r="I482" i="9"/>
  <c r="I481" i="9"/>
  <c r="I480" i="9"/>
  <c r="I479" i="9"/>
  <c r="I478" i="9"/>
  <c r="I477" i="9"/>
  <c r="I476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8" i="9"/>
  <c r="I387" i="9"/>
  <c r="I386" i="9"/>
  <c r="I385" i="9"/>
  <c r="I384" i="9"/>
  <c r="I383" i="9"/>
  <c r="I381" i="9"/>
  <c r="I380" i="9"/>
  <c r="I379" i="9"/>
  <c r="I378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7" i="9"/>
  <c r="I246" i="9"/>
  <c r="I245" i="9"/>
  <c r="I244" i="9"/>
  <c r="I243" i="9"/>
  <c r="I242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Q141" i="7"/>
  <c r="P140" i="7"/>
  <c r="N140" i="7"/>
  <c r="E140" i="7" s="1"/>
  <c r="M140" i="7"/>
  <c r="L140" i="7"/>
  <c r="K140" i="7"/>
  <c r="J140" i="7"/>
  <c r="F140" i="7"/>
  <c r="D140" i="7"/>
  <c r="R139" i="7"/>
  <c r="P139" i="7"/>
  <c r="N139" i="7"/>
  <c r="M139" i="7"/>
  <c r="L139" i="7"/>
  <c r="K139" i="7"/>
  <c r="J139" i="7"/>
  <c r="H139" i="7"/>
  <c r="I139" i="7" s="1"/>
  <c r="F139" i="7"/>
  <c r="E139" i="7"/>
  <c r="D139" i="7"/>
  <c r="O139" i="7" s="1"/>
  <c r="O138" i="7"/>
  <c r="N138" i="7"/>
  <c r="M138" i="7"/>
  <c r="L138" i="7"/>
  <c r="K138" i="7"/>
  <c r="J138" i="7"/>
  <c r="E138" i="7"/>
  <c r="D138" i="7"/>
  <c r="P138" i="7" s="1"/>
  <c r="O137" i="7"/>
  <c r="N137" i="7"/>
  <c r="M137" i="7"/>
  <c r="L137" i="7"/>
  <c r="K137" i="7"/>
  <c r="J137" i="7"/>
  <c r="E137" i="7"/>
  <c r="D137" i="7"/>
  <c r="P137" i="7" s="1"/>
  <c r="R136" i="7"/>
  <c r="P136" i="7"/>
  <c r="O136" i="7"/>
  <c r="N136" i="7"/>
  <c r="M136" i="7"/>
  <c r="L136" i="7"/>
  <c r="K136" i="7"/>
  <c r="J136" i="7" s="1"/>
  <c r="F136" i="7"/>
  <c r="I136" i="7" s="1"/>
  <c r="E136" i="7"/>
  <c r="H136" i="7" s="1"/>
  <c r="D136" i="7"/>
  <c r="N135" i="7"/>
  <c r="E135" i="7" s="1"/>
  <c r="F135" i="7" s="1"/>
  <c r="M135" i="7"/>
  <c r="L135" i="7"/>
  <c r="K135" i="7"/>
  <c r="J135" i="7" s="1"/>
  <c r="D135" i="7"/>
  <c r="P135" i="7" s="1"/>
  <c r="N134" i="7"/>
  <c r="E134" i="7" s="1"/>
  <c r="M134" i="7"/>
  <c r="L134" i="7"/>
  <c r="K134" i="7"/>
  <c r="J134" i="7" s="1"/>
  <c r="D134" i="7"/>
  <c r="P134" i="7" s="1"/>
  <c r="N133" i="7"/>
  <c r="M133" i="7"/>
  <c r="L133" i="7"/>
  <c r="K133" i="7"/>
  <c r="J133" i="7" s="1"/>
  <c r="F133" i="7"/>
  <c r="E133" i="7"/>
  <c r="D133" i="7"/>
  <c r="N132" i="7"/>
  <c r="M132" i="7"/>
  <c r="L132" i="7"/>
  <c r="K132" i="7"/>
  <c r="J132" i="7" s="1"/>
  <c r="E132" i="7"/>
  <c r="F132" i="7" s="1"/>
  <c r="D132" i="7"/>
  <c r="R131" i="7"/>
  <c r="N131" i="7"/>
  <c r="M131" i="7"/>
  <c r="L131" i="7"/>
  <c r="K131" i="7"/>
  <c r="J131" i="7"/>
  <c r="F131" i="7"/>
  <c r="E131" i="7"/>
  <c r="D131" i="7"/>
  <c r="P131" i="7" s="1"/>
  <c r="P130" i="7"/>
  <c r="O130" i="7"/>
  <c r="N130" i="7"/>
  <c r="M130" i="7"/>
  <c r="L130" i="7"/>
  <c r="K130" i="7"/>
  <c r="J130" i="7"/>
  <c r="H130" i="7"/>
  <c r="E130" i="7"/>
  <c r="F130" i="7" s="1"/>
  <c r="I130" i="7" s="1"/>
  <c r="D130" i="7"/>
  <c r="R130" i="7" s="1"/>
  <c r="R129" i="7"/>
  <c r="N129" i="7"/>
  <c r="E129" i="7" s="1"/>
  <c r="M129" i="7"/>
  <c r="L129" i="7"/>
  <c r="K129" i="7"/>
  <c r="J129" i="7" s="1"/>
  <c r="D129" i="7"/>
  <c r="R128" i="7"/>
  <c r="P128" i="7"/>
  <c r="O128" i="7"/>
  <c r="N128" i="7"/>
  <c r="M128" i="7"/>
  <c r="L128" i="7"/>
  <c r="K128" i="7"/>
  <c r="J128" i="7"/>
  <c r="F128" i="7"/>
  <c r="I128" i="7" s="1"/>
  <c r="E128" i="7"/>
  <c r="H128" i="7" s="1"/>
  <c r="D128" i="7"/>
  <c r="R127" i="7"/>
  <c r="P127" i="7"/>
  <c r="O127" i="7"/>
  <c r="N127" i="7"/>
  <c r="M127" i="7"/>
  <c r="L127" i="7"/>
  <c r="K127" i="7"/>
  <c r="J127" i="7" s="1"/>
  <c r="E127" i="7"/>
  <c r="F127" i="7" s="1"/>
  <c r="D127" i="7"/>
  <c r="N126" i="7"/>
  <c r="E126" i="7" s="1"/>
  <c r="F126" i="7" s="1"/>
  <c r="I126" i="7" s="1"/>
  <c r="M126" i="7"/>
  <c r="L126" i="7"/>
  <c r="K126" i="7"/>
  <c r="J126" i="7"/>
  <c r="D126" i="7"/>
  <c r="O126" i="7" s="1"/>
  <c r="N125" i="7"/>
  <c r="M125" i="7"/>
  <c r="L125" i="7"/>
  <c r="K125" i="7"/>
  <c r="J125" i="7"/>
  <c r="F125" i="7"/>
  <c r="E125" i="7"/>
  <c r="D125" i="7"/>
  <c r="N124" i="7"/>
  <c r="M124" i="7"/>
  <c r="L124" i="7"/>
  <c r="K124" i="7"/>
  <c r="J124" i="7" s="1"/>
  <c r="E124" i="7"/>
  <c r="D124" i="7"/>
  <c r="R123" i="7"/>
  <c r="P123" i="7"/>
  <c r="O123" i="7"/>
  <c r="N123" i="7"/>
  <c r="M123" i="7"/>
  <c r="L123" i="7"/>
  <c r="K123" i="7"/>
  <c r="J123" i="7"/>
  <c r="I123" i="7"/>
  <c r="F123" i="7"/>
  <c r="E123" i="7"/>
  <c r="H123" i="7" s="1"/>
  <c r="D123" i="7"/>
  <c r="P122" i="7"/>
  <c r="N122" i="7"/>
  <c r="M122" i="7"/>
  <c r="L122" i="7"/>
  <c r="K122" i="7"/>
  <c r="J122" i="7" s="1"/>
  <c r="E122" i="7"/>
  <c r="H122" i="7" s="1"/>
  <c r="D122" i="7"/>
  <c r="R122" i="7" s="1"/>
  <c r="P121" i="7"/>
  <c r="N121" i="7"/>
  <c r="M121" i="7"/>
  <c r="L121" i="7"/>
  <c r="K121" i="7"/>
  <c r="J121" i="7" s="1"/>
  <c r="E121" i="7"/>
  <c r="D121" i="7"/>
  <c r="O121" i="7" s="1"/>
  <c r="R120" i="7"/>
  <c r="N120" i="7"/>
  <c r="M120" i="7"/>
  <c r="L120" i="7"/>
  <c r="K120" i="7"/>
  <c r="J120" i="7" s="1"/>
  <c r="E120" i="7"/>
  <c r="D120" i="7"/>
  <c r="P120" i="7" s="1"/>
  <c r="O119" i="7"/>
  <c r="N119" i="7"/>
  <c r="M119" i="7"/>
  <c r="L119" i="7"/>
  <c r="K119" i="7"/>
  <c r="J119" i="7"/>
  <c r="E119" i="7"/>
  <c r="F119" i="7" s="1"/>
  <c r="D119" i="7"/>
  <c r="R119" i="7" s="1"/>
  <c r="R118" i="7"/>
  <c r="N118" i="7"/>
  <c r="M118" i="7"/>
  <c r="L118" i="7"/>
  <c r="K118" i="7"/>
  <c r="J118" i="7" s="1"/>
  <c r="I118" i="7"/>
  <c r="F118" i="7"/>
  <c r="E118" i="7"/>
  <c r="D118" i="7"/>
  <c r="P118" i="7" s="1"/>
  <c r="H118" i="7" s="1"/>
  <c r="N117" i="7"/>
  <c r="M117" i="7"/>
  <c r="L117" i="7"/>
  <c r="K117" i="7"/>
  <c r="J117" i="7"/>
  <c r="E117" i="7"/>
  <c r="F117" i="7" s="1"/>
  <c r="D117" i="7"/>
  <c r="N116" i="7"/>
  <c r="E116" i="7" s="1"/>
  <c r="M116" i="7"/>
  <c r="L116" i="7"/>
  <c r="K116" i="7"/>
  <c r="J116" i="7"/>
  <c r="D116" i="7"/>
  <c r="R115" i="7"/>
  <c r="P115" i="7"/>
  <c r="O115" i="7"/>
  <c r="N115" i="7"/>
  <c r="M115" i="7"/>
  <c r="L115" i="7"/>
  <c r="K115" i="7"/>
  <c r="J115" i="7"/>
  <c r="G115" i="7"/>
  <c r="E115" i="7"/>
  <c r="F115" i="7" s="1"/>
  <c r="D115" i="7"/>
  <c r="R114" i="7"/>
  <c r="P114" i="7"/>
  <c r="H114" i="7" s="1"/>
  <c r="I114" i="7" s="1"/>
  <c r="O114" i="7"/>
  <c r="N114" i="7"/>
  <c r="M114" i="7"/>
  <c r="L114" i="7"/>
  <c r="K114" i="7"/>
  <c r="J114" i="7" s="1"/>
  <c r="F114" i="7"/>
  <c r="E114" i="7"/>
  <c r="D114" i="7"/>
  <c r="R113" i="7"/>
  <c r="N113" i="7"/>
  <c r="E113" i="7" s="1"/>
  <c r="F113" i="7" s="1"/>
  <c r="M113" i="7"/>
  <c r="L113" i="7"/>
  <c r="K113" i="7"/>
  <c r="J113" i="7"/>
  <c r="D113" i="7"/>
  <c r="R112" i="7"/>
  <c r="P112" i="7"/>
  <c r="N112" i="7"/>
  <c r="M112" i="7"/>
  <c r="L112" i="7"/>
  <c r="K112" i="7"/>
  <c r="J112" i="7"/>
  <c r="I112" i="7"/>
  <c r="H112" i="7"/>
  <c r="E112" i="7"/>
  <c r="F112" i="7" s="1"/>
  <c r="D112" i="7"/>
  <c r="O112" i="7" s="1"/>
  <c r="N111" i="7"/>
  <c r="E111" i="7" s="1"/>
  <c r="M111" i="7"/>
  <c r="L111" i="7"/>
  <c r="K111" i="7"/>
  <c r="J111" i="7" s="1"/>
  <c r="F111" i="7"/>
  <c r="D111" i="7"/>
  <c r="P110" i="7"/>
  <c r="O110" i="7"/>
  <c r="G110" i="7" s="1"/>
  <c r="N110" i="7"/>
  <c r="M110" i="7"/>
  <c r="L110" i="7"/>
  <c r="K110" i="7"/>
  <c r="J110" i="7"/>
  <c r="F110" i="7"/>
  <c r="I110" i="7" s="1"/>
  <c r="E110" i="7"/>
  <c r="D110" i="7"/>
  <c r="R110" i="7" s="1"/>
  <c r="R109" i="7"/>
  <c r="N109" i="7"/>
  <c r="E109" i="7" s="1"/>
  <c r="M109" i="7"/>
  <c r="L109" i="7"/>
  <c r="K109" i="7"/>
  <c r="J109" i="7"/>
  <c r="D109" i="7"/>
  <c r="P109" i="7" s="1"/>
  <c r="N108" i="7"/>
  <c r="E108" i="7" s="1"/>
  <c r="M108" i="7"/>
  <c r="L108" i="7"/>
  <c r="K108" i="7"/>
  <c r="J108" i="7" s="1"/>
  <c r="D108" i="7"/>
  <c r="R107" i="7"/>
  <c r="P107" i="7"/>
  <c r="O107" i="7"/>
  <c r="N107" i="7"/>
  <c r="M107" i="7"/>
  <c r="L107" i="7"/>
  <c r="K107" i="7"/>
  <c r="J107" i="7"/>
  <c r="E107" i="7"/>
  <c r="H107" i="7" s="1"/>
  <c r="D107" i="7"/>
  <c r="N106" i="7"/>
  <c r="E106" i="7" s="1"/>
  <c r="M106" i="7"/>
  <c r="L106" i="7"/>
  <c r="K106" i="7"/>
  <c r="J106" i="7" s="1"/>
  <c r="D106" i="7"/>
  <c r="N105" i="7"/>
  <c r="M105" i="7"/>
  <c r="L105" i="7"/>
  <c r="K105" i="7"/>
  <c r="J105" i="7" s="1"/>
  <c r="E105" i="7"/>
  <c r="D105" i="7"/>
  <c r="R104" i="7"/>
  <c r="P104" i="7"/>
  <c r="O104" i="7"/>
  <c r="N104" i="7"/>
  <c r="M104" i="7"/>
  <c r="L104" i="7"/>
  <c r="K104" i="7"/>
  <c r="J104" i="7" s="1"/>
  <c r="E104" i="7"/>
  <c r="H104" i="7" s="1"/>
  <c r="D104" i="7"/>
  <c r="N103" i="7"/>
  <c r="E103" i="7" s="1"/>
  <c r="M103" i="7"/>
  <c r="L103" i="7"/>
  <c r="K103" i="7"/>
  <c r="J103" i="7" s="1"/>
  <c r="D103" i="7"/>
  <c r="R102" i="7"/>
  <c r="P102" i="7"/>
  <c r="O102" i="7"/>
  <c r="N102" i="7"/>
  <c r="M102" i="7"/>
  <c r="L102" i="7"/>
  <c r="K102" i="7"/>
  <c r="J102" i="7"/>
  <c r="I102" i="7"/>
  <c r="H102" i="7"/>
  <c r="F102" i="7"/>
  <c r="E102" i="7"/>
  <c r="D102" i="7"/>
  <c r="P101" i="7"/>
  <c r="N101" i="7"/>
  <c r="E101" i="7" s="1"/>
  <c r="M101" i="7"/>
  <c r="L101" i="7"/>
  <c r="K101" i="7"/>
  <c r="J101" i="7"/>
  <c r="D101" i="7"/>
  <c r="R101" i="7" s="1"/>
  <c r="R100" i="7"/>
  <c r="O100" i="7"/>
  <c r="N100" i="7"/>
  <c r="M100" i="7"/>
  <c r="L100" i="7"/>
  <c r="K100" i="7"/>
  <c r="J100" i="7" s="1"/>
  <c r="F100" i="7"/>
  <c r="I100" i="7" s="1"/>
  <c r="E100" i="7"/>
  <c r="H100" i="7" s="1"/>
  <c r="D100" i="7"/>
  <c r="P100" i="7" s="1"/>
  <c r="R99" i="7"/>
  <c r="P99" i="7"/>
  <c r="O99" i="7"/>
  <c r="N99" i="7"/>
  <c r="M99" i="7"/>
  <c r="L99" i="7"/>
  <c r="K99" i="7"/>
  <c r="J99" i="7" s="1"/>
  <c r="E99" i="7"/>
  <c r="H99" i="7" s="1"/>
  <c r="D99" i="7"/>
  <c r="R98" i="7"/>
  <c r="P98" i="7"/>
  <c r="O98" i="7"/>
  <c r="N98" i="7"/>
  <c r="M98" i="7"/>
  <c r="L98" i="7"/>
  <c r="K98" i="7"/>
  <c r="J98" i="7" s="1"/>
  <c r="F98" i="7"/>
  <c r="E98" i="7"/>
  <c r="D98" i="7"/>
  <c r="R97" i="7"/>
  <c r="N97" i="7"/>
  <c r="E97" i="7" s="1"/>
  <c r="M97" i="7"/>
  <c r="L97" i="7"/>
  <c r="K97" i="7"/>
  <c r="J97" i="7" s="1"/>
  <c r="D97" i="7"/>
  <c r="O97" i="7" s="1"/>
  <c r="R96" i="7"/>
  <c r="P96" i="7"/>
  <c r="O96" i="7"/>
  <c r="N96" i="7"/>
  <c r="E96" i="7" s="1"/>
  <c r="M96" i="7"/>
  <c r="L96" i="7"/>
  <c r="K96" i="7"/>
  <c r="J96" i="7" s="1"/>
  <c r="D96" i="7"/>
  <c r="N95" i="7"/>
  <c r="E95" i="7" s="1"/>
  <c r="M95" i="7"/>
  <c r="L95" i="7"/>
  <c r="K95" i="7"/>
  <c r="J95" i="7"/>
  <c r="D95" i="7"/>
  <c r="R95" i="7" s="1"/>
  <c r="R94" i="7"/>
  <c r="P94" i="7"/>
  <c r="O94" i="7"/>
  <c r="N94" i="7"/>
  <c r="M94" i="7"/>
  <c r="L94" i="7"/>
  <c r="K94" i="7"/>
  <c r="J94" i="7"/>
  <c r="H94" i="7"/>
  <c r="I94" i="7" s="1"/>
  <c r="F94" i="7"/>
  <c r="E94" i="7"/>
  <c r="D94" i="7"/>
  <c r="R93" i="7"/>
  <c r="N93" i="7"/>
  <c r="M93" i="7"/>
  <c r="L93" i="7"/>
  <c r="K93" i="7"/>
  <c r="J93" i="7"/>
  <c r="F93" i="7"/>
  <c r="E93" i="7"/>
  <c r="D93" i="7"/>
  <c r="P93" i="7" s="1"/>
  <c r="R92" i="7"/>
  <c r="O92" i="7"/>
  <c r="N92" i="7"/>
  <c r="M92" i="7"/>
  <c r="L92" i="7"/>
  <c r="K92" i="7"/>
  <c r="J92" i="7" s="1"/>
  <c r="E92" i="7"/>
  <c r="H92" i="7" s="1"/>
  <c r="D92" i="7"/>
  <c r="P92" i="7" s="1"/>
  <c r="R91" i="7"/>
  <c r="P91" i="7"/>
  <c r="O91" i="7"/>
  <c r="N91" i="7"/>
  <c r="M91" i="7"/>
  <c r="L91" i="7"/>
  <c r="K91" i="7"/>
  <c r="J91" i="7" s="1"/>
  <c r="I91" i="7"/>
  <c r="H91" i="7"/>
  <c r="E91" i="7"/>
  <c r="F91" i="7" s="1"/>
  <c r="D91" i="7"/>
  <c r="R90" i="7"/>
  <c r="O90" i="7"/>
  <c r="N90" i="7"/>
  <c r="M90" i="7"/>
  <c r="L90" i="7"/>
  <c r="K90" i="7"/>
  <c r="J90" i="7"/>
  <c r="H90" i="7"/>
  <c r="F90" i="7"/>
  <c r="I90" i="7" s="1"/>
  <c r="E90" i="7"/>
  <c r="D90" i="7"/>
  <c r="R89" i="7"/>
  <c r="P89" i="7"/>
  <c r="N89" i="7"/>
  <c r="M89" i="7"/>
  <c r="L89" i="7"/>
  <c r="K89" i="7"/>
  <c r="J89" i="7" s="1"/>
  <c r="H89" i="7"/>
  <c r="F89" i="7"/>
  <c r="I89" i="7" s="1"/>
  <c r="E89" i="7"/>
  <c r="D89" i="7"/>
  <c r="O89" i="7" s="1"/>
  <c r="R88" i="7"/>
  <c r="P88" i="7"/>
  <c r="N88" i="7"/>
  <c r="M88" i="7"/>
  <c r="L88" i="7"/>
  <c r="K88" i="7"/>
  <c r="J88" i="7"/>
  <c r="E88" i="7"/>
  <c r="F88" i="7" s="1"/>
  <c r="D88" i="7"/>
  <c r="O88" i="7" s="1"/>
  <c r="O87" i="7"/>
  <c r="N87" i="7"/>
  <c r="M87" i="7"/>
  <c r="L87" i="7"/>
  <c r="K87" i="7"/>
  <c r="J87" i="7"/>
  <c r="E87" i="7"/>
  <c r="D87" i="7"/>
  <c r="P87" i="7" s="1"/>
  <c r="R86" i="7"/>
  <c r="P86" i="7"/>
  <c r="O86" i="7"/>
  <c r="N86" i="7"/>
  <c r="E86" i="7" s="1"/>
  <c r="M86" i="7"/>
  <c r="L86" i="7"/>
  <c r="K86" i="7"/>
  <c r="J86" i="7" s="1"/>
  <c r="D86" i="7"/>
  <c r="O85" i="7"/>
  <c r="N85" i="7"/>
  <c r="M85" i="7"/>
  <c r="L85" i="7"/>
  <c r="K85" i="7"/>
  <c r="J85" i="7" s="1"/>
  <c r="E85" i="7"/>
  <c r="D85" i="7"/>
  <c r="P85" i="7" s="1"/>
  <c r="N84" i="7"/>
  <c r="E84" i="7" s="1"/>
  <c r="F84" i="7" s="1"/>
  <c r="M84" i="7"/>
  <c r="L84" i="7"/>
  <c r="K84" i="7"/>
  <c r="J84" i="7"/>
  <c r="D84" i="7"/>
  <c r="O83" i="7"/>
  <c r="N83" i="7"/>
  <c r="M83" i="7"/>
  <c r="L83" i="7"/>
  <c r="K83" i="7"/>
  <c r="J83" i="7"/>
  <c r="F83" i="7"/>
  <c r="E83" i="7"/>
  <c r="D83" i="7"/>
  <c r="R83" i="7" s="1"/>
  <c r="P82" i="7"/>
  <c r="N82" i="7"/>
  <c r="E82" i="7" s="1"/>
  <c r="F82" i="7" s="1"/>
  <c r="M82" i="7"/>
  <c r="L82" i="7"/>
  <c r="K82" i="7"/>
  <c r="J82" i="7"/>
  <c r="D82" i="7"/>
  <c r="N81" i="7"/>
  <c r="M81" i="7"/>
  <c r="L81" i="7"/>
  <c r="K81" i="7"/>
  <c r="J81" i="7"/>
  <c r="F81" i="7"/>
  <c r="E81" i="7"/>
  <c r="D81" i="7"/>
  <c r="R81" i="7" s="1"/>
  <c r="N80" i="7"/>
  <c r="E80" i="7" s="1"/>
  <c r="M80" i="7"/>
  <c r="L80" i="7"/>
  <c r="K80" i="7"/>
  <c r="J80" i="7"/>
  <c r="D80" i="7"/>
  <c r="R79" i="7"/>
  <c r="N79" i="7"/>
  <c r="E79" i="7" s="1"/>
  <c r="M79" i="7"/>
  <c r="L79" i="7"/>
  <c r="K79" i="7"/>
  <c r="J79" i="7"/>
  <c r="D79" i="7"/>
  <c r="P79" i="7" s="1"/>
  <c r="R78" i="7"/>
  <c r="P78" i="7"/>
  <c r="O78" i="7"/>
  <c r="N78" i="7"/>
  <c r="E78" i="7" s="1"/>
  <c r="M78" i="7"/>
  <c r="L78" i="7"/>
  <c r="K78" i="7"/>
  <c r="J78" i="7"/>
  <c r="D78" i="7"/>
  <c r="R77" i="7"/>
  <c r="P77" i="7"/>
  <c r="N77" i="7"/>
  <c r="E77" i="7" s="1"/>
  <c r="F77" i="7" s="1"/>
  <c r="M77" i="7"/>
  <c r="L77" i="7"/>
  <c r="K77" i="7"/>
  <c r="J77" i="7" s="1"/>
  <c r="H77" i="7"/>
  <c r="D77" i="7"/>
  <c r="O77" i="7" s="1"/>
  <c r="N76" i="7"/>
  <c r="E76" i="7" s="1"/>
  <c r="M76" i="7"/>
  <c r="L76" i="7"/>
  <c r="K76" i="7"/>
  <c r="J76" i="7" s="1"/>
  <c r="D76" i="7"/>
  <c r="R75" i="7"/>
  <c r="N75" i="7"/>
  <c r="M75" i="7"/>
  <c r="L75" i="7"/>
  <c r="K75" i="7"/>
  <c r="J75" i="7"/>
  <c r="E75" i="7"/>
  <c r="D75" i="7"/>
  <c r="O75" i="7" s="1"/>
  <c r="N74" i="7"/>
  <c r="M74" i="7"/>
  <c r="L74" i="7"/>
  <c r="K74" i="7"/>
  <c r="J74" i="7"/>
  <c r="E74" i="7"/>
  <c r="F74" i="7" s="1"/>
  <c r="D74" i="7"/>
  <c r="O73" i="7"/>
  <c r="G73" i="7" s="1"/>
  <c r="N73" i="7"/>
  <c r="M73" i="7"/>
  <c r="L73" i="7"/>
  <c r="K73" i="7"/>
  <c r="J73" i="7" s="1"/>
  <c r="F73" i="7"/>
  <c r="E73" i="7"/>
  <c r="D73" i="7"/>
  <c r="R73" i="7" s="1"/>
  <c r="P72" i="7"/>
  <c r="O72" i="7"/>
  <c r="N72" i="7"/>
  <c r="M72" i="7"/>
  <c r="L72" i="7"/>
  <c r="K72" i="7"/>
  <c r="J72" i="7"/>
  <c r="F72" i="7"/>
  <c r="I72" i="7" s="1"/>
  <c r="E72" i="7"/>
  <c r="G72" i="7" s="1"/>
  <c r="D72" i="7"/>
  <c r="R72" i="7" s="1"/>
  <c r="N71" i="7"/>
  <c r="E71" i="7" s="1"/>
  <c r="M71" i="7"/>
  <c r="L71" i="7"/>
  <c r="K71" i="7"/>
  <c r="J71" i="7" s="1"/>
  <c r="D71" i="7"/>
  <c r="R70" i="7"/>
  <c r="P70" i="7"/>
  <c r="O70" i="7"/>
  <c r="N70" i="7"/>
  <c r="M70" i="7"/>
  <c r="L70" i="7"/>
  <c r="K70" i="7"/>
  <c r="J70" i="7"/>
  <c r="E70" i="7"/>
  <c r="D70" i="7"/>
  <c r="R69" i="7"/>
  <c r="P69" i="7"/>
  <c r="O69" i="7"/>
  <c r="N69" i="7"/>
  <c r="M69" i="7"/>
  <c r="L69" i="7"/>
  <c r="K69" i="7"/>
  <c r="J69" i="7" s="1"/>
  <c r="E69" i="7"/>
  <c r="H69" i="7" s="1"/>
  <c r="D69" i="7"/>
  <c r="N68" i="7"/>
  <c r="E68" i="7" s="1"/>
  <c r="F68" i="7" s="1"/>
  <c r="M68" i="7"/>
  <c r="L68" i="7"/>
  <c r="K68" i="7"/>
  <c r="J68" i="7"/>
  <c r="D68" i="7"/>
  <c r="O68" i="7" s="1"/>
  <c r="R67" i="7"/>
  <c r="P67" i="7"/>
  <c r="O67" i="7"/>
  <c r="N67" i="7"/>
  <c r="M67" i="7"/>
  <c r="L67" i="7"/>
  <c r="K67" i="7"/>
  <c r="J67" i="7"/>
  <c r="G67" i="7"/>
  <c r="E67" i="7"/>
  <c r="F67" i="7" s="1"/>
  <c r="I67" i="7" s="1"/>
  <c r="D67" i="7"/>
  <c r="P66" i="7"/>
  <c r="N66" i="7"/>
  <c r="M66" i="7"/>
  <c r="L66" i="7"/>
  <c r="K66" i="7"/>
  <c r="J66" i="7"/>
  <c r="E66" i="7"/>
  <c r="D66" i="7"/>
  <c r="R66" i="7" s="1"/>
  <c r="R65" i="7"/>
  <c r="P65" i="7"/>
  <c r="H65" i="7" s="1"/>
  <c r="O65" i="7"/>
  <c r="N65" i="7"/>
  <c r="M65" i="7"/>
  <c r="L65" i="7"/>
  <c r="K65" i="7"/>
  <c r="J65" i="7" s="1"/>
  <c r="F65" i="7"/>
  <c r="E65" i="7"/>
  <c r="D65" i="7"/>
  <c r="N64" i="7"/>
  <c r="M64" i="7"/>
  <c r="L64" i="7"/>
  <c r="K64" i="7"/>
  <c r="J64" i="7"/>
  <c r="E64" i="7"/>
  <c r="F64" i="7" s="1"/>
  <c r="D64" i="7"/>
  <c r="R63" i="7"/>
  <c r="O63" i="7"/>
  <c r="N63" i="7"/>
  <c r="M63" i="7"/>
  <c r="L63" i="7"/>
  <c r="K63" i="7"/>
  <c r="J63" i="7"/>
  <c r="I63" i="7"/>
  <c r="F63" i="7"/>
  <c r="E63" i="7"/>
  <c r="H63" i="7" s="1"/>
  <c r="D63" i="7"/>
  <c r="P63" i="7" s="1"/>
  <c r="R62" i="7"/>
  <c r="P62" i="7"/>
  <c r="O62" i="7"/>
  <c r="N62" i="7"/>
  <c r="E62" i="7" s="1"/>
  <c r="H62" i="7" s="1"/>
  <c r="M62" i="7"/>
  <c r="L62" i="7"/>
  <c r="K62" i="7"/>
  <c r="J62" i="7" s="1"/>
  <c r="F62" i="7"/>
  <c r="I62" i="7" s="1"/>
  <c r="D62" i="7"/>
  <c r="R61" i="7"/>
  <c r="N61" i="7"/>
  <c r="E61" i="7" s="1"/>
  <c r="M61" i="7"/>
  <c r="L61" i="7"/>
  <c r="K61" i="7"/>
  <c r="J61" i="7" s="1"/>
  <c r="F61" i="7"/>
  <c r="D61" i="7"/>
  <c r="O61" i="7" s="1"/>
  <c r="R60" i="7"/>
  <c r="N60" i="7"/>
  <c r="E60" i="7" s="1"/>
  <c r="M60" i="7"/>
  <c r="L60" i="7"/>
  <c r="K60" i="7"/>
  <c r="J60" i="7" s="1"/>
  <c r="D60" i="7"/>
  <c r="O60" i="7" s="1"/>
  <c r="N59" i="7"/>
  <c r="M59" i="7"/>
  <c r="L59" i="7"/>
  <c r="K59" i="7"/>
  <c r="J59" i="7" s="1"/>
  <c r="F59" i="7"/>
  <c r="E59" i="7"/>
  <c r="D59" i="7"/>
  <c r="N58" i="7"/>
  <c r="M58" i="7"/>
  <c r="L58" i="7"/>
  <c r="K58" i="7"/>
  <c r="J58" i="7" s="1"/>
  <c r="H58" i="7"/>
  <c r="F58" i="7"/>
  <c r="E58" i="7"/>
  <c r="D58" i="7"/>
  <c r="R58" i="7" s="1"/>
  <c r="N57" i="7"/>
  <c r="M57" i="7"/>
  <c r="L57" i="7"/>
  <c r="K57" i="7"/>
  <c r="J57" i="7"/>
  <c r="F57" i="7"/>
  <c r="E57" i="7"/>
  <c r="D57" i="7"/>
  <c r="R56" i="7"/>
  <c r="P56" i="7"/>
  <c r="O56" i="7"/>
  <c r="N56" i="7"/>
  <c r="M56" i="7"/>
  <c r="L56" i="7"/>
  <c r="K56" i="7"/>
  <c r="J56" i="7"/>
  <c r="I56" i="7"/>
  <c r="H56" i="7"/>
  <c r="F56" i="7"/>
  <c r="E56" i="7"/>
  <c r="D56" i="7"/>
  <c r="R55" i="7"/>
  <c r="N55" i="7"/>
  <c r="E55" i="7" s="1"/>
  <c r="F55" i="7" s="1"/>
  <c r="M55" i="7"/>
  <c r="L55" i="7"/>
  <c r="K55" i="7"/>
  <c r="J55" i="7" s="1"/>
  <c r="D55" i="7"/>
  <c r="R54" i="7"/>
  <c r="P54" i="7"/>
  <c r="O54" i="7"/>
  <c r="N54" i="7"/>
  <c r="M54" i="7"/>
  <c r="L54" i="7"/>
  <c r="K54" i="7"/>
  <c r="J54" i="7"/>
  <c r="H54" i="7"/>
  <c r="F54" i="7"/>
  <c r="I54" i="7" s="1"/>
  <c r="E54" i="7"/>
  <c r="D54" i="7"/>
  <c r="N53" i="7"/>
  <c r="E53" i="7" s="1"/>
  <c r="M53" i="7"/>
  <c r="L53" i="7"/>
  <c r="K53" i="7"/>
  <c r="J53" i="7" s="1"/>
  <c r="D53" i="7"/>
  <c r="P53" i="7" s="1"/>
  <c r="R52" i="7"/>
  <c r="P52" i="7"/>
  <c r="N52" i="7"/>
  <c r="M52" i="7"/>
  <c r="L52" i="7"/>
  <c r="K52" i="7"/>
  <c r="J52" i="7"/>
  <c r="E52" i="7"/>
  <c r="F52" i="7" s="1"/>
  <c r="D52" i="7"/>
  <c r="O52" i="7" s="1"/>
  <c r="P51" i="7"/>
  <c r="N51" i="7"/>
  <c r="M51" i="7"/>
  <c r="L51" i="7"/>
  <c r="K51" i="7"/>
  <c r="J51" i="7" s="1"/>
  <c r="E51" i="7"/>
  <c r="F51" i="7" s="1"/>
  <c r="D51" i="7"/>
  <c r="P50" i="7"/>
  <c r="O50" i="7"/>
  <c r="N50" i="7"/>
  <c r="M50" i="7"/>
  <c r="L50" i="7"/>
  <c r="K50" i="7"/>
  <c r="J50" i="7"/>
  <c r="G50" i="7"/>
  <c r="F50" i="7"/>
  <c r="I50" i="7" s="1"/>
  <c r="E50" i="7"/>
  <c r="D50" i="7"/>
  <c r="R50" i="7" s="1"/>
  <c r="N49" i="7"/>
  <c r="M49" i="7"/>
  <c r="L49" i="7"/>
  <c r="K49" i="7"/>
  <c r="J49" i="7" s="1"/>
  <c r="F49" i="7"/>
  <c r="E49" i="7"/>
  <c r="D49" i="7"/>
  <c r="N48" i="7"/>
  <c r="M48" i="7"/>
  <c r="L48" i="7"/>
  <c r="K48" i="7"/>
  <c r="J48" i="7"/>
  <c r="E48" i="7"/>
  <c r="F48" i="7" s="1"/>
  <c r="D48" i="7"/>
  <c r="O48" i="7" s="1"/>
  <c r="N47" i="7"/>
  <c r="E47" i="7" s="1"/>
  <c r="M47" i="7"/>
  <c r="L47" i="7"/>
  <c r="K47" i="7"/>
  <c r="J47" i="7"/>
  <c r="D47" i="7"/>
  <c r="R46" i="7"/>
  <c r="P46" i="7"/>
  <c r="O46" i="7"/>
  <c r="N46" i="7"/>
  <c r="M46" i="7"/>
  <c r="L46" i="7"/>
  <c r="K46" i="7"/>
  <c r="J46" i="7"/>
  <c r="I46" i="7"/>
  <c r="H46" i="7"/>
  <c r="E46" i="7"/>
  <c r="F46" i="7" s="1"/>
  <c r="D46" i="7"/>
  <c r="P45" i="7"/>
  <c r="N45" i="7"/>
  <c r="E45" i="7" s="1"/>
  <c r="M45" i="7"/>
  <c r="L45" i="7"/>
  <c r="K45" i="7"/>
  <c r="J45" i="7" s="1"/>
  <c r="D45" i="7"/>
  <c r="R45" i="7" s="1"/>
  <c r="N44" i="7"/>
  <c r="E44" i="7" s="1"/>
  <c r="F44" i="7" s="1"/>
  <c r="M44" i="7"/>
  <c r="L44" i="7"/>
  <c r="K44" i="7"/>
  <c r="J44" i="7"/>
  <c r="D44" i="7"/>
  <c r="R43" i="7"/>
  <c r="O43" i="7"/>
  <c r="N43" i="7"/>
  <c r="M43" i="7"/>
  <c r="L43" i="7"/>
  <c r="K43" i="7"/>
  <c r="J43" i="7"/>
  <c r="E43" i="7"/>
  <c r="D43" i="7"/>
  <c r="P43" i="7" s="1"/>
  <c r="N42" i="7"/>
  <c r="E42" i="7" s="1"/>
  <c r="M42" i="7"/>
  <c r="L42" i="7"/>
  <c r="K42" i="7"/>
  <c r="J42" i="7"/>
  <c r="F42" i="7"/>
  <c r="D42" i="7"/>
  <c r="O41" i="7"/>
  <c r="G41" i="7" s="1"/>
  <c r="N41" i="7"/>
  <c r="M41" i="7"/>
  <c r="L41" i="7"/>
  <c r="K41" i="7"/>
  <c r="J41" i="7"/>
  <c r="F41" i="7"/>
  <c r="I41" i="7" s="1"/>
  <c r="E41" i="7"/>
  <c r="D41" i="7"/>
  <c r="P41" i="7" s="1"/>
  <c r="R40" i="7"/>
  <c r="O40" i="7"/>
  <c r="N40" i="7"/>
  <c r="E40" i="7" s="1"/>
  <c r="M40" i="7"/>
  <c r="L40" i="7"/>
  <c r="K40" i="7"/>
  <c r="J40" i="7"/>
  <c r="D40" i="7"/>
  <c r="P40" i="7" s="1"/>
  <c r="R39" i="7"/>
  <c r="N39" i="7"/>
  <c r="M39" i="7"/>
  <c r="L39" i="7"/>
  <c r="K39" i="7"/>
  <c r="J39" i="7"/>
  <c r="F39" i="7"/>
  <c r="I39" i="7" s="1"/>
  <c r="E39" i="7"/>
  <c r="H39" i="7" s="1"/>
  <c r="D39" i="7"/>
  <c r="P39" i="7" s="1"/>
  <c r="R38" i="7"/>
  <c r="P38" i="7"/>
  <c r="O38" i="7"/>
  <c r="N38" i="7"/>
  <c r="E38" i="7" s="1"/>
  <c r="M38" i="7"/>
  <c r="L38" i="7"/>
  <c r="K38" i="7"/>
  <c r="J38" i="7" s="1"/>
  <c r="D38" i="7"/>
  <c r="R37" i="7"/>
  <c r="P37" i="7"/>
  <c r="N37" i="7"/>
  <c r="M37" i="7"/>
  <c r="L37" i="7"/>
  <c r="K37" i="7"/>
  <c r="J37" i="7" s="1"/>
  <c r="E37" i="7"/>
  <c r="D37" i="7"/>
  <c r="O37" i="7" s="1"/>
  <c r="N36" i="7"/>
  <c r="E36" i="7" s="1"/>
  <c r="M36" i="7"/>
  <c r="L36" i="7"/>
  <c r="K36" i="7"/>
  <c r="J36" i="7"/>
  <c r="D36" i="7"/>
  <c r="P35" i="7"/>
  <c r="O35" i="7"/>
  <c r="N35" i="7"/>
  <c r="M35" i="7"/>
  <c r="L35" i="7"/>
  <c r="K35" i="7"/>
  <c r="J35" i="7" s="1"/>
  <c r="F35" i="7"/>
  <c r="E35" i="7"/>
  <c r="H35" i="7" s="1"/>
  <c r="D35" i="7"/>
  <c r="R35" i="7" s="1"/>
  <c r="N34" i="7"/>
  <c r="E34" i="7" s="1"/>
  <c r="M34" i="7"/>
  <c r="L34" i="7"/>
  <c r="K34" i="7"/>
  <c r="J34" i="7"/>
  <c r="D34" i="7"/>
  <c r="P33" i="7"/>
  <c r="H33" i="7" s="1"/>
  <c r="O33" i="7"/>
  <c r="N33" i="7"/>
  <c r="M33" i="7"/>
  <c r="L33" i="7"/>
  <c r="K33" i="7"/>
  <c r="J33" i="7" s="1"/>
  <c r="F33" i="7"/>
  <c r="E33" i="7"/>
  <c r="D33" i="7"/>
  <c r="R33" i="7" s="1"/>
  <c r="O32" i="7"/>
  <c r="N32" i="7"/>
  <c r="M32" i="7"/>
  <c r="L32" i="7"/>
  <c r="K32" i="7"/>
  <c r="J32" i="7"/>
  <c r="F32" i="7"/>
  <c r="E32" i="7"/>
  <c r="D32" i="7"/>
  <c r="R32" i="7" s="1"/>
  <c r="N31" i="7"/>
  <c r="E31" i="7" s="1"/>
  <c r="M31" i="7"/>
  <c r="L31" i="7"/>
  <c r="K31" i="7"/>
  <c r="J31" i="7" s="1"/>
  <c r="D31" i="7"/>
  <c r="P31" i="7" s="1"/>
  <c r="R30" i="7"/>
  <c r="P30" i="7"/>
  <c r="H30" i="7" s="1"/>
  <c r="O30" i="7"/>
  <c r="N30" i="7"/>
  <c r="M30" i="7"/>
  <c r="L30" i="7"/>
  <c r="K30" i="7"/>
  <c r="J30" i="7"/>
  <c r="F30" i="7"/>
  <c r="E30" i="7"/>
  <c r="D30" i="7"/>
  <c r="R29" i="7"/>
  <c r="P29" i="7"/>
  <c r="O29" i="7"/>
  <c r="N29" i="7"/>
  <c r="M29" i="7"/>
  <c r="L29" i="7"/>
  <c r="K29" i="7"/>
  <c r="J29" i="7" s="1"/>
  <c r="H29" i="7"/>
  <c r="F29" i="7"/>
  <c r="I29" i="7" s="1"/>
  <c r="E29" i="7"/>
  <c r="D29" i="7"/>
  <c r="R28" i="7"/>
  <c r="P28" i="7"/>
  <c r="N28" i="7"/>
  <c r="M28" i="7"/>
  <c r="L28" i="7"/>
  <c r="K28" i="7"/>
  <c r="J28" i="7" s="1"/>
  <c r="E28" i="7"/>
  <c r="F28" i="7" s="1"/>
  <c r="D28" i="7"/>
  <c r="O28" i="7" s="1"/>
  <c r="R27" i="7"/>
  <c r="P27" i="7"/>
  <c r="O27" i="7"/>
  <c r="N27" i="7"/>
  <c r="M27" i="7"/>
  <c r="L27" i="7"/>
  <c r="K27" i="7"/>
  <c r="J27" i="7" s="1"/>
  <c r="E27" i="7"/>
  <c r="D27" i="7"/>
  <c r="N26" i="7"/>
  <c r="M26" i="7"/>
  <c r="L26" i="7"/>
  <c r="K26" i="7"/>
  <c r="J26" i="7"/>
  <c r="F26" i="7"/>
  <c r="E26" i="7"/>
  <c r="D26" i="7"/>
  <c r="R26" i="7" s="1"/>
  <c r="R25" i="7"/>
  <c r="P25" i="7"/>
  <c r="N25" i="7"/>
  <c r="M25" i="7"/>
  <c r="L25" i="7"/>
  <c r="K25" i="7"/>
  <c r="J25" i="7"/>
  <c r="I25" i="7"/>
  <c r="H25" i="7"/>
  <c r="F25" i="7"/>
  <c r="E25" i="7"/>
  <c r="D25" i="7"/>
  <c r="O25" i="7" s="1"/>
  <c r="N24" i="7"/>
  <c r="E24" i="7" s="1"/>
  <c r="M24" i="7"/>
  <c r="L24" i="7"/>
  <c r="K24" i="7"/>
  <c r="J24" i="7"/>
  <c r="D24" i="7"/>
  <c r="P24" i="7" s="1"/>
  <c r="R23" i="7"/>
  <c r="O23" i="7"/>
  <c r="N23" i="7"/>
  <c r="M23" i="7"/>
  <c r="L23" i="7"/>
  <c r="K23" i="7"/>
  <c r="J23" i="7"/>
  <c r="F23" i="7"/>
  <c r="I23" i="7" s="1"/>
  <c r="E23" i="7"/>
  <c r="H23" i="7" s="1"/>
  <c r="D23" i="7"/>
  <c r="P23" i="7" s="1"/>
  <c r="R22" i="7"/>
  <c r="P22" i="7"/>
  <c r="O22" i="7"/>
  <c r="N22" i="7"/>
  <c r="E22" i="7" s="1"/>
  <c r="F22" i="7" s="1"/>
  <c r="M22" i="7"/>
  <c r="L22" i="7"/>
  <c r="K22" i="7"/>
  <c r="J22" i="7" s="1"/>
  <c r="D22" i="7"/>
  <c r="P21" i="7"/>
  <c r="N21" i="7"/>
  <c r="M21" i="7"/>
  <c r="L21" i="7"/>
  <c r="K21" i="7"/>
  <c r="J21" i="7" s="1"/>
  <c r="E21" i="7"/>
  <c r="F21" i="7" s="1"/>
  <c r="D21" i="7"/>
  <c r="N20" i="7"/>
  <c r="E20" i="7" s="1"/>
  <c r="M20" i="7"/>
  <c r="L20" i="7"/>
  <c r="K20" i="7"/>
  <c r="J20" i="7"/>
  <c r="D20" i="7"/>
  <c r="N19" i="7"/>
  <c r="E19" i="7" s="1"/>
  <c r="F19" i="7" s="1"/>
  <c r="M19" i="7"/>
  <c r="L19" i="7"/>
  <c r="K19" i="7"/>
  <c r="J19" i="7" s="1"/>
  <c r="D19" i="7"/>
  <c r="R19" i="7" s="1"/>
  <c r="P18" i="7"/>
  <c r="H18" i="7" s="1"/>
  <c r="O18" i="7"/>
  <c r="N18" i="7"/>
  <c r="M18" i="7"/>
  <c r="L18" i="7"/>
  <c r="K18" i="7"/>
  <c r="J18" i="7" s="1"/>
  <c r="F18" i="7"/>
  <c r="E18" i="7"/>
  <c r="D18" i="7"/>
  <c r="R18" i="7" s="1"/>
  <c r="N17" i="7"/>
  <c r="M17" i="7"/>
  <c r="L17" i="7"/>
  <c r="K17" i="7"/>
  <c r="J17" i="7"/>
  <c r="F17" i="7"/>
  <c r="E17" i="7"/>
  <c r="D17" i="7"/>
  <c r="R16" i="7"/>
  <c r="O16" i="7"/>
  <c r="N16" i="7"/>
  <c r="M16" i="7"/>
  <c r="L16" i="7"/>
  <c r="K16" i="7"/>
  <c r="J16" i="7"/>
  <c r="E16" i="7"/>
  <c r="H16" i="7" s="1"/>
  <c r="D16" i="7"/>
  <c r="P16" i="7" s="1"/>
  <c r="R15" i="7"/>
  <c r="O15" i="7"/>
  <c r="N15" i="7"/>
  <c r="M15" i="7"/>
  <c r="L15" i="7"/>
  <c r="K15" i="7"/>
  <c r="J15" i="7"/>
  <c r="E15" i="7"/>
  <c r="D15" i="7"/>
  <c r="P15" i="7" s="1"/>
  <c r="R14" i="7"/>
  <c r="P14" i="7"/>
  <c r="O14" i="7"/>
  <c r="N14" i="7"/>
  <c r="M14" i="7"/>
  <c r="L14" i="7"/>
  <c r="K14" i="7"/>
  <c r="J14" i="7" s="1"/>
  <c r="E14" i="7"/>
  <c r="D14" i="7"/>
  <c r="R13" i="7"/>
  <c r="N13" i="7"/>
  <c r="E13" i="7" s="1"/>
  <c r="F13" i="7" s="1"/>
  <c r="M13" i="7"/>
  <c r="L13" i="7"/>
  <c r="K13" i="7"/>
  <c r="J13" i="7" s="1"/>
  <c r="D13" i="7"/>
  <c r="O13" i="7" s="1"/>
  <c r="R12" i="7"/>
  <c r="P12" i="7"/>
  <c r="N12" i="7"/>
  <c r="M12" i="7"/>
  <c r="L12" i="7"/>
  <c r="K12" i="7"/>
  <c r="J12" i="7" s="1"/>
  <c r="H12" i="7"/>
  <c r="E12" i="7"/>
  <c r="F12" i="7" s="1"/>
  <c r="D12" i="7"/>
  <c r="O12" i="7" s="1"/>
  <c r="N11" i="7"/>
  <c r="E11" i="7" s="1"/>
  <c r="M11" i="7"/>
  <c r="L11" i="7"/>
  <c r="K11" i="7"/>
  <c r="J11" i="7" s="1"/>
  <c r="F11" i="7"/>
  <c r="D11" i="7"/>
  <c r="R11" i="7" s="1"/>
  <c r="N10" i="7"/>
  <c r="E10" i="7" s="1"/>
  <c r="F10" i="7" s="1"/>
  <c r="M10" i="7"/>
  <c r="L10" i="7"/>
  <c r="K10" i="7"/>
  <c r="J10" i="7"/>
  <c r="D10" i="7"/>
  <c r="N9" i="7"/>
  <c r="M9" i="7"/>
  <c r="L9" i="7"/>
  <c r="K9" i="7"/>
  <c r="J9" i="7"/>
  <c r="F9" i="7"/>
  <c r="E9" i="7"/>
  <c r="D9" i="7"/>
  <c r="R8" i="7"/>
  <c r="P8" i="7"/>
  <c r="O8" i="7"/>
  <c r="N8" i="7"/>
  <c r="M8" i="7"/>
  <c r="L8" i="7"/>
  <c r="K8" i="7"/>
  <c r="J8" i="7"/>
  <c r="F8" i="7"/>
  <c r="E8" i="7"/>
  <c r="G8" i="7" s="1"/>
  <c r="D8" i="7"/>
  <c r="O7" i="7"/>
  <c r="N7" i="7"/>
  <c r="E7" i="7" s="1"/>
  <c r="M7" i="7"/>
  <c r="L7" i="7"/>
  <c r="K7" i="7"/>
  <c r="J7" i="7" s="1"/>
  <c r="D7" i="7"/>
  <c r="P7" i="7" s="1"/>
  <c r="R6" i="7"/>
  <c r="P6" i="7"/>
  <c r="O6" i="7"/>
  <c r="N6" i="7"/>
  <c r="M6" i="7"/>
  <c r="L6" i="7"/>
  <c r="K6" i="7"/>
  <c r="J6" i="7"/>
  <c r="F6" i="7"/>
  <c r="E6" i="7"/>
  <c r="H6" i="7" s="1"/>
  <c r="D6" i="7"/>
  <c r="R5" i="7"/>
  <c r="P5" i="7"/>
  <c r="O5" i="7"/>
  <c r="N5" i="7"/>
  <c r="M5" i="7"/>
  <c r="L5" i="7"/>
  <c r="K5" i="7"/>
  <c r="J5" i="7" s="1"/>
  <c r="H5" i="7"/>
  <c r="F5" i="7"/>
  <c r="I5" i="7" s="1"/>
  <c r="E5" i="7"/>
  <c r="D5" i="7"/>
  <c r="P4" i="7"/>
  <c r="N4" i="7"/>
  <c r="M4" i="7"/>
  <c r="L4" i="7"/>
  <c r="K4" i="7"/>
  <c r="J4" i="7"/>
  <c r="E4" i="7"/>
  <c r="D4" i="7"/>
  <c r="O4" i="7" s="1"/>
  <c r="P3" i="7"/>
  <c r="O3" i="7"/>
  <c r="N3" i="7"/>
  <c r="E3" i="7" s="1"/>
  <c r="M3" i="7"/>
  <c r="L3" i="7"/>
  <c r="K3" i="7"/>
  <c r="J3" i="7" s="1"/>
  <c r="D3" i="7"/>
  <c r="R3" i="7" s="1"/>
  <c r="O2" i="7"/>
  <c r="N2" i="7"/>
  <c r="M2" i="7"/>
  <c r="L2" i="7"/>
  <c r="K2" i="7"/>
  <c r="J2" i="7"/>
  <c r="E2" i="7"/>
  <c r="D2" i="7"/>
  <c r="R2" i="7" s="1"/>
  <c r="J79" i="6"/>
  <c r="I79" i="6"/>
  <c r="H79" i="6"/>
  <c r="E79" i="6"/>
  <c r="J78" i="6"/>
  <c r="I78" i="6"/>
  <c r="H78" i="6"/>
  <c r="E78" i="6"/>
  <c r="J75" i="6"/>
  <c r="I75" i="6"/>
  <c r="H75" i="6"/>
  <c r="J74" i="6"/>
  <c r="I74" i="6"/>
  <c r="H74" i="6"/>
  <c r="J73" i="6"/>
  <c r="I73" i="6"/>
  <c r="H73" i="6"/>
  <c r="J70" i="6"/>
  <c r="I70" i="6"/>
  <c r="H70" i="6"/>
  <c r="E70" i="6"/>
  <c r="J69" i="6"/>
  <c r="I69" i="6"/>
  <c r="H69" i="6"/>
  <c r="E69" i="6"/>
  <c r="J66" i="6"/>
  <c r="I66" i="6"/>
  <c r="H66" i="6"/>
  <c r="J65" i="6"/>
  <c r="I65" i="6"/>
  <c r="H65" i="6"/>
  <c r="J62" i="6"/>
  <c r="I62" i="6"/>
  <c r="H62" i="6"/>
  <c r="J61" i="6"/>
  <c r="I61" i="6"/>
  <c r="H61" i="6"/>
  <c r="J60" i="6"/>
  <c r="I60" i="6"/>
  <c r="H60" i="6"/>
  <c r="J57" i="6"/>
  <c r="I57" i="6"/>
  <c r="H57" i="6"/>
  <c r="J56" i="6"/>
  <c r="I56" i="6"/>
  <c r="H56" i="6"/>
  <c r="J53" i="6"/>
  <c r="I53" i="6"/>
  <c r="H53" i="6"/>
  <c r="J52" i="6"/>
  <c r="I52" i="6"/>
  <c r="H52" i="6"/>
  <c r="J51" i="6"/>
  <c r="I51" i="6"/>
  <c r="H51" i="6"/>
  <c r="J50" i="6"/>
  <c r="I50" i="6"/>
  <c r="H50" i="6"/>
  <c r="J47" i="6"/>
  <c r="I47" i="6"/>
  <c r="H47" i="6"/>
  <c r="J46" i="6"/>
  <c r="I46" i="6"/>
  <c r="H46" i="6"/>
  <c r="J45" i="6"/>
  <c r="I45" i="6"/>
  <c r="H45" i="6"/>
  <c r="J42" i="6"/>
  <c r="I42" i="6"/>
  <c r="H42" i="6"/>
  <c r="J41" i="6"/>
  <c r="I41" i="6"/>
  <c r="H41" i="6"/>
  <c r="J38" i="6"/>
  <c r="I38" i="6"/>
  <c r="H38" i="6"/>
  <c r="J37" i="6"/>
  <c r="I37" i="6"/>
  <c r="H37" i="6"/>
  <c r="J34" i="6"/>
  <c r="I34" i="6"/>
  <c r="H34" i="6"/>
  <c r="J33" i="6"/>
  <c r="I33" i="6"/>
  <c r="H33" i="6"/>
  <c r="J32" i="6"/>
  <c r="I32" i="6"/>
  <c r="H32" i="6"/>
  <c r="J31" i="6"/>
  <c r="I31" i="6"/>
  <c r="H31" i="6"/>
  <c r="J28" i="6"/>
  <c r="I28" i="6"/>
  <c r="H28" i="6"/>
  <c r="J27" i="6"/>
  <c r="I27" i="6"/>
  <c r="H27" i="6"/>
  <c r="J26" i="6"/>
  <c r="I26" i="6"/>
  <c r="H26" i="6"/>
  <c r="J23" i="6"/>
  <c r="I23" i="6"/>
  <c r="H23" i="6"/>
  <c r="J22" i="6"/>
  <c r="I22" i="6"/>
  <c r="H22" i="6"/>
  <c r="J19" i="6"/>
  <c r="I19" i="6"/>
  <c r="H19" i="6"/>
  <c r="E19" i="6"/>
  <c r="J18" i="6"/>
  <c r="I18" i="6"/>
  <c r="H18" i="6"/>
  <c r="E18" i="6"/>
  <c r="J17" i="6"/>
  <c r="I17" i="6"/>
  <c r="H17" i="6"/>
  <c r="E17" i="6"/>
  <c r="J14" i="6"/>
  <c r="I14" i="6"/>
  <c r="H14" i="6"/>
  <c r="J13" i="6"/>
  <c r="I13" i="6"/>
  <c r="H13" i="6"/>
  <c r="J10" i="6"/>
  <c r="I10" i="6"/>
  <c r="H10" i="6"/>
  <c r="E10" i="6"/>
  <c r="J9" i="6"/>
  <c r="I9" i="6"/>
  <c r="H9" i="6"/>
  <c r="E9" i="6"/>
  <c r="J8" i="6"/>
  <c r="I8" i="6"/>
  <c r="H8" i="6"/>
  <c r="E8" i="6"/>
  <c r="J5" i="6"/>
  <c r="I5" i="6"/>
  <c r="H5" i="6"/>
  <c r="E5" i="6"/>
  <c r="J4" i="6"/>
  <c r="I4" i="6"/>
  <c r="H4" i="6"/>
  <c r="E4" i="6"/>
  <c r="J3" i="6"/>
  <c r="I3" i="6"/>
  <c r="H3" i="6"/>
  <c r="E3" i="6"/>
  <c r="J2" i="6"/>
  <c r="I2" i="6"/>
  <c r="H2" i="6"/>
  <c r="E2" i="6"/>
  <c r="L19" i="5"/>
  <c r="J19" i="5"/>
  <c r="F19" i="5"/>
  <c r="E19" i="5"/>
  <c r="D19" i="5"/>
  <c r="P19" i="5" s="1"/>
  <c r="P18" i="5"/>
  <c r="L18" i="5"/>
  <c r="J18" i="5"/>
  <c r="F18" i="5"/>
  <c r="E18" i="5"/>
  <c r="D18" i="5"/>
  <c r="P17" i="5"/>
  <c r="L17" i="5"/>
  <c r="E17" i="5" s="1"/>
  <c r="J17" i="5"/>
  <c r="F17" i="5"/>
  <c r="D17" i="5"/>
  <c r="P16" i="5"/>
  <c r="L16" i="5"/>
  <c r="E16" i="5" s="1"/>
  <c r="J16" i="5"/>
  <c r="F16" i="5"/>
  <c r="D16" i="5"/>
  <c r="L15" i="5"/>
  <c r="E15" i="5" s="1"/>
  <c r="J15" i="5"/>
  <c r="F15" i="5"/>
  <c r="D15" i="5"/>
  <c r="P15" i="5" s="1"/>
  <c r="P14" i="5"/>
  <c r="L14" i="5"/>
  <c r="J14" i="5"/>
  <c r="F14" i="5"/>
  <c r="E14" i="5"/>
  <c r="D14" i="5"/>
  <c r="L13" i="5"/>
  <c r="E13" i="5" s="1"/>
  <c r="J13" i="5"/>
  <c r="F13" i="5"/>
  <c r="D13" i="5"/>
  <c r="P13" i="5" s="1"/>
  <c r="P12" i="5"/>
  <c r="L12" i="5"/>
  <c r="J12" i="5"/>
  <c r="F12" i="5"/>
  <c r="E12" i="5"/>
  <c r="D12" i="5"/>
  <c r="L11" i="5"/>
  <c r="J11" i="5"/>
  <c r="F11" i="5"/>
  <c r="E11" i="5"/>
  <c r="D11" i="5"/>
  <c r="P11" i="5" s="1"/>
  <c r="L10" i="5"/>
  <c r="J10" i="5"/>
  <c r="F10" i="5"/>
  <c r="E10" i="5"/>
  <c r="D10" i="5"/>
  <c r="P10" i="5" s="1"/>
  <c r="L9" i="5"/>
  <c r="E9" i="5" s="1"/>
  <c r="J9" i="5"/>
  <c r="F9" i="5"/>
  <c r="D9" i="5"/>
  <c r="P9" i="5" s="1"/>
  <c r="P8" i="5"/>
  <c r="L8" i="5"/>
  <c r="E8" i="5" s="1"/>
  <c r="J8" i="5"/>
  <c r="F8" i="5"/>
  <c r="D8" i="5"/>
  <c r="L7" i="5"/>
  <c r="J7" i="5"/>
  <c r="F7" i="5"/>
  <c r="E7" i="5"/>
  <c r="D7" i="5"/>
  <c r="P7" i="5" s="1"/>
  <c r="P6" i="5"/>
  <c r="L6" i="5"/>
  <c r="J6" i="5"/>
  <c r="F6" i="5"/>
  <c r="E6" i="5"/>
  <c r="D6" i="5"/>
  <c r="P5" i="5"/>
  <c r="L5" i="5"/>
  <c r="E5" i="5" s="1"/>
  <c r="J5" i="5"/>
  <c r="F5" i="5"/>
  <c r="D5" i="5"/>
  <c r="P4" i="5"/>
  <c r="L4" i="5"/>
  <c r="J4" i="5"/>
  <c r="F4" i="5"/>
  <c r="E4" i="5"/>
  <c r="D4" i="5"/>
  <c r="L3" i="5"/>
  <c r="E3" i="5" s="1"/>
  <c r="J3" i="5"/>
  <c r="F3" i="5"/>
  <c r="D3" i="5"/>
  <c r="P3" i="5" s="1"/>
  <c r="P2" i="5"/>
  <c r="L2" i="5"/>
  <c r="J2" i="5"/>
  <c r="F2" i="5"/>
  <c r="E2" i="5"/>
  <c r="D2" i="5"/>
  <c r="C3" i="4"/>
  <c r="O996" i="1"/>
  <c r="N996" i="1"/>
  <c r="O995" i="1"/>
  <c r="N995" i="1"/>
  <c r="O994" i="1"/>
  <c r="N994" i="1"/>
  <c r="O993" i="1"/>
  <c r="N993" i="1"/>
  <c r="O992" i="1"/>
  <c r="N992" i="1"/>
  <c r="M991" i="1"/>
  <c r="E991" i="1" s="1"/>
  <c r="L991" i="1"/>
  <c r="K991" i="1"/>
  <c r="J991" i="1"/>
  <c r="D991" i="1"/>
  <c r="O991" i="1" s="1"/>
  <c r="M990" i="1"/>
  <c r="E990" i="1" s="1"/>
  <c r="L990" i="1"/>
  <c r="K990" i="1"/>
  <c r="J990" i="1"/>
  <c r="D990" i="1"/>
  <c r="M989" i="1"/>
  <c r="E989" i="1" s="1"/>
  <c r="L989" i="1"/>
  <c r="K989" i="1"/>
  <c r="J989" i="1"/>
  <c r="D989" i="1"/>
  <c r="M988" i="1"/>
  <c r="L988" i="1"/>
  <c r="K988" i="1"/>
  <c r="J988" i="1"/>
  <c r="E988" i="1"/>
  <c r="D988" i="1"/>
  <c r="N988" i="1" s="1"/>
  <c r="M987" i="1"/>
  <c r="E987" i="1" s="1"/>
  <c r="L987" i="1"/>
  <c r="K987" i="1"/>
  <c r="J987" i="1"/>
  <c r="D987" i="1"/>
  <c r="O987" i="1" s="1"/>
  <c r="M986" i="1"/>
  <c r="E986" i="1" s="1"/>
  <c r="L986" i="1"/>
  <c r="K986" i="1"/>
  <c r="J986" i="1"/>
  <c r="D986" i="1"/>
  <c r="N986" i="1" s="1"/>
  <c r="M985" i="1"/>
  <c r="E985" i="1" s="1"/>
  <c r="F985" i="1" s="1"/>
  <c r="L985" i="1"/>
  <c r="K985" i="1"/>
  <c r="J985" i="1"/>
  <c r="D985" i="1"/>
  <c r="N985" i="1" s="1"/>
  <c r="M984" i="1"/>
  <c r="E984" i="1" s="1"/>
  <c r="L984" i="1"/>
  <c r="K984" i="1"/>
  <c r="J984" i="1"/>
  <c r="D984" i="1"/>
  <c r="M983" i="1"/>
  <c r="E983" i="1" s="1"/>
  <c r="L983" i="1"/>
  <c r="K983" i="1"/>
  <c r="J983" i="1"/>
  <c r="D983" i="1"/>
  <c r="N983" i="1" s="1"/>
  <c r="M982" i="1"/>
  <c r="E982" i="1" s="1"/>
  <c r="L982" i="1"/>
  <c r="K982" i="1"/>
  <c r="J982" i="1"/>
  <c r="D982" i="1"/>
  <c r="M981" i="1"/>
  <c r="E981" i="1" s="1"/>
  <c r="L981" i="1"/>
  <c r="K981" i="1"/>
  <c r="J981" i="1"/>
  <c r="D981" i="1"/>
  <c r="O981" i="1" s="1"/>
  <c r="M980" i="1"/>
  <c r="E980" i="1" s="1"/>
  <c r="L980" i="1"/>
  <c r="K980" i="1"/>
  <c r="J980" i="1"/>
  <c r="D980" i="1"/>
  <c r="N980" i="1" s="1"/>
  <c r="M979" i="1"/>
  <c r="E979" i="1" s="1"/>
  <c r="F979" i="1" s="1"/>
  <c r="L979" i="1"/>
  <c r="K979" i="1"/>
  <c r="J979" i="1"/>
  <c r="D979" i="1"/>
  <c r="M978" i="1"/>
  <c r="E978" i="1" s="1"/>
  <c r="L978" i="1"/>
  <c r="K978" i="1"/>
  <c r="J978" i="1"/>
  <c r="D978" i="1"/>
  <c r="N978" i="1" s="1"/>
  <c r="M977" i="1"/>
  <c r="E977" i="1" s="1"/>
  <c r="L977" i="1"/>
  <c r="K977" i="1"/>
  <c r="J977" i="1"/>
  <c r="D977" i="1"/>
  <c r="O977" i="1" s="1"/>
  <c r="M976" i="1"/>
  <c r="E976" i="1" s="1"/>
  <c r="F976" i="1" s="1"/>
  <c r="L976" i="1"/>
  <c r="K976" i="1"/>
  <c r="J976" i="1"/>
  <c r="D976" i="1"/>
  <c r="M975" i="1"/>
  <c r="E975" i="1" s="1"/>
  <c r="L975" i="1"/>
  <c r="K975" i="1"/>
  <c r="J975" i="1"/>
  <c r="D975" i="1"/>
  <c r="M974" i="1"/>
  <c r="E974" i="1" s="1"/>
  <c r="G974" i="1" s="1"/>
  <c r="L974" i="1"/>
  <c r="K974" i="1"/>
  <c r="J974" i="1"/>
  <c r="D974" i="1"/>
  <c r="N974" i="1" s="1"/>
  <c r="M973" i="1"/>
  <c r="E973" i="1" s="1"/>
  <c r="L973" i="1"/>
  <c r="J973" i="1"/>
  <c r="D973" i="1"/>
  <c r="O973" i="1" s="1"/>
  <c r="M972" i="1"/>
  <c r="E972" i="1" s="1"/>
  <c r="L972" i="1"/>
  <c r="K972" i="1"/>
  <c r="J972" i="1"/>
  <c r="D972" i="1"/>
  <c r="N972" i="1" s="1"/>
  <c r="M971" i="1"/>
  <c r="E971" i="1" s="1"/>
  <c r="L971" i="1"/>
  <c r="K971" i="1"/>
  <c r="J971" i="1"/>
  <c r="D971" i="1"/>
  <c r="O971" i="1" s="1"/>
  <c r="M970" i="1"/>
  <c r="E970" i="1" s="1"/>
  <c r="F970" i="1" s="1"/>
  <c r="L970" i="1"/>
  <c r="K970" i="1"/>
  <c r="J970" i="1"/>
  <c r="D970" i="1"/>
  <c r="N970" i="1" s="1"/>
  <c r="M969" i="1"/>
  <c r="E969" i="1" s="1"/>
  <c r="L969" i="1"/>
  <c r="K969" i="1"/>
  <c r="J969" i="1"/>
  <c r="D969" i="1"/>
  <c r="N969" i="1" s="1"/>
  <c r="M968" i="1"/>
  <c r="E968" i="1" s="1"/>
  <c r="F968" i="1" s="1"/>
  <c r="L968" i="1"/>
  <c r="K968" i="1"/>
  <c r="J968" i="1"/>
  <c r="D968" i="1"/>
  <c r="M967" i="1"/>
  <c r="E967" i="1" s="1"/>
  <c r="L967" i="1"/>
  <c r="J967" i="1"/>
  <c r="D967" i="1"/>
  <c r="N967" i="1" s="1"/>
  <c r="M966" i="1"/>
  <c r="E966" i="1" s="1"/>
  <c r="L966" i="1"/>
  <c r="J966" i="1"/>
  <c r="D966" i="1"/>
  <c r="O966" i="1" s="1"/>
  <c r="M965" i="1"/>
  <c r="E965" i="1" s="1"/>
  <c r="L965" i="1"/>
  <c r="K965" i="1"/>
  <c r="J965" i="1"/>
  <c r="D965" i="1"/>
  <c r="O965" i="1" s="1"/>
  <c r="M964" i="1"/>
  <c r="E964" i="1" s="1"/>
  <c r="L964" i="1"/>
  <c r="K964" i="1"/>
  <c r="J964" i="1"/>
  <c r="D964" i="1"/>
  <c r="O964" i="1" s="1"/>
  <c r="M963" i="1"/>
  <c r="E963" i="1" s="1"/>
  <c r="L963" i="1"/>
  <c r="K963" i="1"/>
  <c r="J963" i="1"/>
  <c r="D963" i="1"/>
  <c r="O963" i="1" s="1"/>
  <c r="M962" i="1"/>
  <c r="E962" i="1" s="1"/>
  <c r="L962" i="1"/>
  <c r="K962" i="1"/>
  <c r="J962" i="1"/>
  <c r="D962" i="1"/>
  <c r="O962" i="1" s="1"/>
  <c r="M961" i="1"/>
  <c r="E961" i="1" s="1"/>
  <c r="L961" i="1"/>
  <c r="J961" i="1"/>
  <c r="D961" i="1"/>
  <c r="O961" i="1" s="1"/>
  <c r="M960" i="1"/>
  <c r="E960" i="1" s="1"/>
  <c r="F960" i="1" s="1"/>
  <c r="L960" i="1"/>
  <c r="K960" i="1"/>
  <c r="J960" i="1"/>
  <c r="D960" i="1"/>
  <c r="N960" i="1" s="1"/>
  <c r="M959" i="1"/>
  <c r="E959" i="1" s="1"/>
  <c r="F959" i="1" s="1"/>
  <c r="L959" i="1"/>
  <c r="J959" i="1"/>
  <c r="D959" i="1"/>
  <c r="M958" i="1"/>
  <c r="E958" i="1" s="1"/>
  <c r="L958" i="1"/>
  <c r="K958" i="1"/>
  <c r="J958" i="1"/>
  <c r="D958" i="1"/>
  <c r="O958" i="1" s="1"/>
  <c r="M957" i="1"/>
  <c r="E957" i="1" s="1"/>
  <c r="F957" i="1" s="1"/>
  <c r="L957" i="1"/>
  <c r="K957" i="1"/>
  <c r="J957" i="1"/>
  <c r="D957" i="1"/>
  <c r="O957" i="1" s="1"/>
  <c r="M956" i="1"/>
  <c r="E956" i="1" s="1"/>
  <c r="F956" i="1" s="1"/>
  <c r="L956" i="1"/>
  <c r="K956" i="1"/>
  <c r="J956" i="1"/>
  <c r="D956" i="1"/>
  <c r="N956" i="1" s="1"/>
  <c r="M955" i="1"/>
  <c r="E955" i="1" s="1"/>
  <c r="F955" i="1" s="1"/>
  <c r="L955" i="1"/>
  <c r="K955" i="1"/>
  <c r="J955" i="1"/>
  <c r="D955" i="1"/>
  <c r="O955" i="1" s="1"/>
  <c r="M954" i="1"/>
  <c r="E954" i="1" s="1"/>
  <c r="F954" i="1" s="1"/>
  <c r="L954" i="1"/>
  <c r="K954" i="1"/>
  <c r="J954" i="1"/>
  <c r="D954" i="1"/>
  <c r="O954" i="1" s="1"/>
  <c r="H954" i="1" s="1"/>
  <c r="M953" i="1"/>
  <c r="E953" i="1" s="1"/>
  <c r="L953" i="1"/>
  <c r="K953" i="1"/>
  <c r="J953" i="1"/>
  <c r="D953" i="1"/>
  <c r="N953" i="1" s="1"/>
  <c r="M952" i="1"/>
  <c r="E952" i="1" s="1"/>
  <c r="L952" i="1"/>
  <c r="J952" i="1"/>
  <c r="D952" i="1"/>
  <c r="O952" i="1" s="1"/>
  <c r="M951" i="1"/>
  <c r="E951" i="1" s="1"/>
  <c r="L951" i="1"/>
  <c r="K951" i="1"/>
  <c r="J951" i="1"/>
  <c r="D951" i="1"/>
  <c r="O951" i="1" s="1"/>
  <c r="M950" i="1"/>
  <c r="E950" i="1" s="1"/>
  <c r="F950" i="1" s="1"/>
  <c r="L950" i="1"/>
  <c r="K950" i="1"/>
  <c r="J950" i="1"/>
  <c r="D950" i="1"/>
  <c r="O950" i="1" s="1"/>
  <c r="M949" i="1"/>
  <c r="E949" i="1" s="1"/>
  <c r="L949" i="1"/>
  <c r="K949" i="1"/>
  <c r="J949" i="1"/>
  <c r="D949" i="1"/>
  <c r="O949" i="1" s="1"/>
  <c r="M948" i="1"/>
  <c r="E948" i="1" s="1"/>
  <c r="F948" i="1" s="1"/>
  <c r="L948" i="1"/>
  <c r="K948" i="1"/>
  <c r="J948" i="1"/>
  <c r="D948" i="1"/>
  <c r="N948" i="1" s="1"/>
  <c r="M947" i="1"/>
  <c r="E947" i="1" s="1"/>
  <c r="L947" i="1"/>
  <c r="K947" i="1"/>
  <c r="J947" i="1"/>
  <c r="D947" i="1"/>
  <c r="O947" i="1" s="1"/>
  <c r="M946" i="1"/>
  <c r="E946" i="1" s="1"/>
  <c r="L946" i="1"/>
  <c r="K946" i="1"/>
  <c r="J946" i="1"/>
  <c r="D946" i="1"/>
  <c r="O946" i="1" s="1"/>
  <c r="M945" i="1"/>
  <c r="E945" i="1" s="1"/>
  <c r="L945" i="1"/>
  <c r="K945" i="1"/>
  <c r="J945" i="1"/>
  <c r="D945" i="1"/>
  <c r="O945" i="1" s="1"/>
  <c r="M944" i="1"/>
  <c r="E944" i="1" s="1"/>
  <c r="F944" i="1" s="1"/>
  <c r="L944" i="1"/>
  <c r="J944" i="1"/>
  <c r="D944" i="1"/>
  <c r="O944" i="1" s="1"/>
  <c r="M943" i="1"/>
  <c r="E943" i="1" s="1"/>
  <c r="L943" i="1"/>
  <c r="K943" i="1"/>
  <c r="J943" i="1"/>
  <c r="D943" i="1"/>
  <c r="N943" i="1" s="1"/>
  <c r="M942" i="1"/>
  <c r="E942" i="1" s="1"/>
  <c r="L942" i="1"/>
  <c r="K942" i="1"/>
  <c r="J942" i="1"/>
  <c r="D942" i="1"/>
  <c r="O942" i="1" s="1"/>
  <c r="M941" i="1"/>
  <c r="E941" i="1" s="1"/>
  <c r="F941" i="1" s="1"/>
  <c r="L941" i="1"/>
  <c r="K941" i="1"/>
  <c r="J941" i="1"/>
  <c r="D941" i="1"/>
  <c r="O941" i="1" s="1"/>
  <c r="M940" i="1"/>
  <c r="E940" i="1" s="1"/>
  <c r="L940" i="1"/>
  <c r="K940" i="1"/>
  <c r="J940" i="1"/>
  <c r="D940" i="1"/>
  <c r="O940" i="1" s="1"/>
  <c r="M939" i="1"/>
  <c r="E939" i="1" s="1"/>
  <c r="L939" i="1"/>
  <c r="K939" i="1"/>
  <c r="J939" i="1"/>
  <c r="D939" i="1"/>
  <c r="N939" i="1" s="1"/>
  <c r="M938" i="1"/>
  <c r="E938" i="1" s="1"/>
  <c r="L938" i="1"/>
  <c r="K938" i="1"/>
  <c r="J938" i="1"/>
  <c r="D938" i="1"/>
  <c r="O938" i="1" s="1"/>
  <c r="M937" i="1"/>
  <c r="E937" i="1" s="1"/>
  <c r="L937" i="1"/>
  <c r="K937" i="1"/>
  <c r="J937" i="1"/>
  <c r="D937" i="1"/>
  <c r="N937" i="1" s="1"/>
  <c r="M936" i="1"/>
  <c r="E936" i="1" s="1"/>
  <c r="L936" i="1"/>
  <c r="J936" i="1"/>
  <c r="D936" i="1"/>
  <c r="O936" i="1" s="1"/>
  <c r="M935" i="1"/>
  <c r="E935" i="1" s="1"/>
  <c r="L935" i="1"/>
  <c r="J935" i="1"/>
  <c r="D935" i="1"/>
  <c r="N935" i="1" s="1"/>
  <c r="M934" i="1"/>
  <c r="E934" i="1" s="1"/>
  <c r="L934" i="1"/>
  <c r="K934" i="1"/>
  <c r="J934" i="1"/>
  <c r="D934" i="1"/>
  <c r="N934" i="1" s="1"/>
  <c r="M933" i="1"/>
  <c r="E933" i="1" s="1"/>
  <c r="L933" i="1"/>
  <c r="K933" i="1"/>
  <c r="J933" i="1"/>
  <c r="D933" i="1"/>
  <c r="N933" i="1" s="1"/>
  <c r="M932" i="1"/>
  <c r="E932" i="1" s="1"/>
  <c r="F932" i="1" s="1"/>
  <c r="L932" i="1"/>
  <c r="K932" i="1"/>
  <c r="J932" i="1"/>
  <c r="D932" i="1"/>
  <c r="O932" i="1" s="1"/>
  <c r="M931" i="1"/>
  <c r="E931" i="1" s="1"/>
  <c r="L931" i="1"/>
  <c r="K931" i="1"/>
  <c r="J931" i="1"/>
  <c r="D931" i="1"/>
  <c r="N931" i="1" s="1"/>
  <c r="M930" i="1"/>
  <c r="E930" i="1" s="1"/>
  <c r="L930" i="1"/>
  <c r="K930" i="1"/>
  <c r="J930" i="1"/>
  <c r="D930" i="1"/>
  <c r="N930" i="1" s="1"/>
  <c r="M929" i="1"/>
  <c r="E929" i="1" s="1"/>
  <c r="L929" i="1"/>
  <c r="K929" i="1"/>
  <c r="J929" i="1"/>
  <c r="D929" i="1"/>
  <c r="O929" i="1" s="1"/>
  <c r="M928" i="1"/>
  <c r="E928" i="1" s="1"/>
  <c r="F928" i="1" s="1"/>
  <c r="L928" i="1"/>
  <c r="K928" i="1"/>
  <c r="J928" i="1"/>
  <c r="D928" i="1"/>
  <c r="N928" i="1" s="1"/>
  <c r="M927" i="1"/>
  <c r="E927" i="1" s="1"/>
  <c r="L927" i="1"/>
  <c r="K927" i="1"/>
  <c r="J927" i="1"/>
  <c r="D927" i="1"/>
  <c r="N927" i="1" s="1"/>
  <c r="M926" i="1"/>
  <c r="E926" i="1" s="1"/>
  <c r="L926" i="1"/>
  <c r="J926" i="1"/>
  <c r="D926" i="1"/>
  <c r="O926" i="1" s="1"/>
  <c r="M925" i="1"/>
  <c r="E925" i="1" s="1"/>
  <c r="L925" i="1"/>
  <c r="K925" i="1"/>
  <c r="J925" i="1"/>
  <c r="D925" i="1"/>
  <c r="O925" i="1" s="1"/>
  <c r="M924" i="1"/>
  <c r="E924" i="1" s="1"/>
  <c r="L924" i="1"/>
  <c r="K924" i="1"/>
  <c r="J924" i="1"/>
  <c r="D924" i="1"/>
  <c r="O924" i="1" s="1"/>
  <c r="M923" i="1"/>
  <c r="E923" i="1" s="1"/>
  <c r="L923" i="1"/>
  <c r="K923" i="1"/>
  <c r="J923" i="1"/>
  <c r="D923" i="1"/>
  <c r="N923" i="1" s="1"/>
  <c r="M922" i="1"/>
  <c r="E922" i="1" s="1"/>
  <c r="L922" i="1"/>
  <c r="K922" i="1"/>
  <c r="J922" i="1"/>
  <c r="D922" i="1"/>
  <c r="O922" i="1" s="1"/>
  <c r="M921" i="1"/>
  <c r="E921" i="1" s="1"/>
  <c r="F921" i="1" s="1"/>
  <c r="L921" i="1"/>
  <c r="K921" i="1"/>
  <c r="J921" i="1"/>
  <c r="D921" i="1"/>
  <c r="M920" i="1"/>
  <c r="E920" i="1" s="1"/>
  <c r="L920" i="1"/>
  <c r="K920" i="1"/>
  <c r="J920" i="1"/>
  <c r="D920" i="1"/>
  <c r="N920" i="1" s="1"/>
  <c r="M919" i="1"/>
  <c r="E919" i="1" s="1"/>
  <c r="F919" i="1" s="1"/>
  <c r="L919" i="1"/>
  <c r="K919" i="1"/>
  <c r="J919" i="1"/>
  <c r="D919" i="1"/>
  <c r="O919" i="1" s="1"/>
  <c r="N918" i="1"/>
  <c r="M918" i="1"/>
  <c r="E918" i="1" s="1"/>
  <c r="L918" i="1"/>
  <c r="K918" i="1"/>
  <c r="J918" i="1"/>
  <c r="D918" i="1"/>
  <c r="O918" i="1" s="1"/>
  <c r="M917" i="1"/>
  <c r="E917" i="1" s="1"/>
  <c r="L917" i="1"/>
  <c r="K917" i="1"/>
  <c r="J917" i="1"/>
  <c r="D917" i="1"/>
  <c r="O917" i="1" s="1"/>
  <c r="M916" i="1"/>
  <c r="E916" i="1" s="1"/>
  <c r="L916" i="1"/>
  <c r="K916" i="1"/>
  <c r="J916" i="1"/>
  <c r="D916" i="1"/>
  <c r="O916" i="1" s="1"/>
  <c r="N915" i="1"/>
  <c r="M915" i="1"/>
  <c r="E915" i="1" s="1"/>
  <c r="L915" i="1"/>
  <c r="K915" i="1"/>
  <c r="J915" i="1"/>
  <c r="D915" i="1"/>
  <c r="O915" i="1" s="1"/>
  <c r="M914" i="1"/>
  <c r="E914" i="1" s="1"/>
  <c r="L914" i="1"/>
  <c r="J914" i="1"/>
  <c r="D914" i="1"/>
  <c r="N914" i="1" s="1"/>
  <c r="M913" i="1"/>
  <c r="E913" i="1" s="1"/>
  <c r="F913" i="1" s="1"/>
  <c r="L913" i="1"/>
  <c r="K913" i="1"/>
  <c r="J913" i="1"/>
  <c r="D913" i="1"/>
  <c r="M912" i="1"/>
  <c r="E912" i="1" s="1"/>
  <c r="F912" i="1" s="1"/>
  <c r="L912" i="1"/>
  <c r="K912" i="1"/>
  <c r="J912" i="1"/>
  <c r="D912" i="1"/>
  <c r="O912" i="1" s="1"/>
  <c r="M911" i="1"/>
  <c r="E911" i="1" s="1"/>
  <c r="L911" i="1"/>
  <c r="K911" i="1"/>
  <c r="J911" i="1"/>
  <c r="D911" i="1"/>
  <c r="O911" i="1" s="1"/>
  <c r="O910" i="1"/>
  <c r="M910" i="1"/>
  <c r="L910" i="1"/>
  <c r="K910" i="1"/>
  <c r="J910" i="1"/>
  <c r="E910" i="1"/>
  <c r="D910" i="1"/>
  <c r="N910" i="1" s="1"/>
  <c r="M909" i="1"/>
  <c r="E909" i="1" s="1"/>
  <c r="F909" i="1" s="1"/>
  <c r="L909" i="1"/>
  <c r="K909" i="1"/>
  <c r="J909" i="1"/>
  <c r="D909" i="1"/>
  <c r="O909" i="1" s="1"/>
  <c r="M908" i="1"/>
  <c r="E908" i="1" s="1"/>
  <c r="L908" i="1"/>
  <c r="K908" i="1"/>
  <c r="J908" i="1"/>
  <c r="D908" i="1"/>
  <c r="O908" i="1" s="1"/>
  <c r="M907" i="1"/>
  <c r="E907" i="1" s="1"/>
  <c r="F907" i="1" s="1"/>
  <c r="L907" i="1"/>
  <c r="K907" i="1"/>
  <c r="J907" i="1"/>
  <c r="D907" i="1"/>
  <c r="O906" i="1"/>
  <c r="M906" i="1"/>
  <c r="E906" i="1" s="1"/>
  <c r="F906" i="1" s="1"/>
  <c r="L906" i="1"/>
  <c r="K906" i="1"/>
  <c r="J906" i="1"/>
  <c r="D906" i="1"/>
  <c r="N906" i="1" s="1"/>
  <c r="M905" i="1"/>
  <c r="E905" i="1" s="1"/>
  <c r="L905" i="1"/>
  <c r="K905" i="1"/>
  <c r="J905" i="1"/>
  <c r="D905" i="1"/>
  <c r="O905" i="1" s="1"/>
  <c r="M904" i="1"/>
  <c r="E904" i="1" s="1"/>
  <c r="L904" i="1"/>
  <c r="J904" i="1"/>
  <c r="D904" i="1"/>
  <c r="M903" i="1"/>
  <c r="E903" i="1" s="1"/>
  <c r="L903" i="1"/>
  <c r="K903" i="1"/>
  <c r="J903" i="1"/>
  <c r="D903" i="1"/>
  <c r="M902" i="1"/>
  <c r="E902" i="1" s="1"/>
  <c r="L902" i="1"/>
  <c r="K902" i="1"/>
  <c r="J902" i="1"/>
  <c r="D902" i="1"/>
  <c r="O902" i="1" s="1"/>
  <c r="O901" i="1"/>
  <c r="M901" i="1"/>
  <c r="E901" i="1" s="1"/>
  <c r="F901" i="1" s="1"/>
  <c r="L901" i="1"/>
  <c r="J901" i="1"/>
  <c r="D901" i="1"/>
  <c r="N901" i="1" s="1"/>
  <c r="M900" i="1"/>
  <c r="E900" i="1" s="1"/>
  <c r="L900" i="1"/>
  <c r="K900" i="1"/>
  <c r="J900" i="1"/>
  <c r="D900" i="1"/>
  <c r="N900" i="1" s="1"/>
  <c r="M899" i="1"/>
  <c r="E899" i="1" s="1"/>
  <c r="L899" i="1"/>
  <c r="K899" i="1"/>
  <c r="J899" i="1"/>
  <c r="D899" i="1"/>
  <c r="O899" i="1" s="1"/>
  <c r="H899" i="1" s="1"/>
  <c r="M898" i="1"/>
  <c r="E898" i="1" s="1"/>
  <c r="F898" i="1" s="1"/>
  <c r="L898" i="1"/>
  <c r="K898" i="1"/>
  <c r="J898" i="1"/>
  <c r="D898" i="1"/>
  <c r="O898" i="1" s="1"/>
  <c r="M897" i="1"/>
  <c r="E897" i="1" s="1"/>
  <c r="L897" i="1"/>
  <c r="K897" i="1"/>
  <c r="J897" i="1"/>
  <c r="D897" i="1"/>
  <c r="N897" i="1" s="1"/>
  <c r="M896" i="1"/>
  <c r="E896" i="1" s="1"/>
  <c r="L896" i="1"/>
  <c r="K896" i="1"/>
  <c r="J896" i="1"/>
  <c r="D896" i="1"/>
  <c r="M895" i="1"/>
  <c r="E895" i="1" s="1"/>
  <c r="L895" i="1"/>
  <c r="K895" i="1"/>
  <c r="J895" i="1"/>
  <c r="D895" i="1"/>
  <c r="O895" i="1" s="1"/>
  <c r="M894" i="1"/>
  <c r="E894" i="1" s="1"/>
  <c r="F894" i="1" s="1"/>
  <c r="L894" i="1"/>
  <c r="K894" i="1"/>
  <c r="J894" i="1"/>
  <c r="D894" i="1"/>
  <c r="N894" i="1" s="1"/>
  <c r="M893" i="1"/>
  <c r="E893" i="1" s="1"/>
  <c r="F893" i="1" s="1"/>
  <c r="L893" i="1"/>
  <c r="K893" i="1"/>
  <c r="J893" i="1"/>
  <c r="D893" i="1"/>
  <c r="O893" i="1" s="1"/>
  <c r="M892" i="1"/>
  <c r="E892" i="1" s="1"/>
  <c r="L892" i="1"/>
  <c r="J892" i="1"/>
  <c r="D892" i="1"/>
  <c r="O892" i="1" s="1"/>
  <c r="M891" i="1"/>
  <c r="E891" i="1" s="1"/>
  <c r="L891" i="1"/>
  <c r="K891" i="1"/>
  <c r="J891" i="1"/>
  <c r="D891" i="1"/>
  <c r="N891" i="1" s="1"/>
  <c r="M890" i="1"/>
  <c r="E890" i="1" s="1"/>
  <c r="F890" i="1" s="1"/>
  <c r="L890" i="1"/>
  <c r="K890" i="1"/>
  <c r="J890" i="1"/>
  <c r="D890" i="1"/>
  <c r="O890" i="1" s="1"/>
  <c r="M889" i="1"/>
  <c r="E889" i="1" s="1"/>
  <c r="L889" i="1"/>
  <c r="K889" i="1"/>
  <c r="J889" i="1"/>
  <c r="D889" i="1"/>
  <c r="O889" i="1" s="1"/>
  <c r="M888" i="1"/>
  <c r="E888" i="1" s="1"/>
  <c r="F888" i="1" s="1"/>
  <c r="L888" i="1"/>
  <c r="K888" i="1"/>
  <c r="J888" i="1"/>
  <c r="D888" i="1"/>
  <c r="N888" i="1" s="1"/>
  <c r="M887" i="1"/>
  <c r="E887" i="1" s="1"/>
  <c r="L887" i="1"/>
  <c r="K887" i="1"/>
  <c r="J887" i="1"/>
  <c r="D887" i="1"/>
  <c r="N887" i="1" s="1"/>
  <c r="M886" i="1"/>
  <c r="E886" i="1" s="1"/>
  <c r="F886" i="1" s="1"/>
  <c r="L886" i="1"/>
  <c r="J886" i="1"/>
  <c r="D886" i="1"/>
  <c r="O886" i="1" s="1"/>
  <c r="M885" i="1"/>
  <c r="E885" i="1" s="1"/>
  <c r="L885" i="1"/>
  <c r="K885" i="1"/>
  <c r="J885" i="1"/>
  <c r="D885" i="1"/>
  <c r="N885" i="1" s="1"/>
  <c r="M884" i="1"/>
  <c r="E884" i="1" s="1"/>
  <c r="L884" i="1"/>
  <c r="J884" i="1"/>
  <c r="D884" i="1"/>
  <c r="O884" i="1" s="1"/>
  <c r="M883" i="1"/>
  <c r="E883" i="1" s="1"/>
  <c r="L883" i="1"/>
  <c r="K883" i="1"/>
  <c r="J883" i="1"/>
  <c r="D883" i="1"/>
  <c r="O883" i="1" s="1"/>
  <c r="M882" i="1"/>
  <c r="E882" i="1" s="1"/>
  <c r="L882" i="1"/>
  <c r="K882" i="1"/>
  <c r="J882" i="1"/>
  <c r="D882" i="1"/>
  <c r="M881" i="1"/>
  <c r="E881" i="1" s="1"/>
  <c r="F881" i="1" s="1"/>
  <c r="L881" i="1"/>
  <c r="K881" i="1"/>
  <c r="J881" i="1"/>
  <c r="D881" i="1"/>
  <c r="M880" i="1"/>
  <c r="E880" i="1" s="1"/>
  <c r="L880" i="1"/>
  <c r="K880" i="1"/>
  <c r="J880" i="1"/>
  <c r="D880" i="1"/>
  <c r="O879" i="1"/>
  <c r="M879" i="1"/>
  <c r="E879" i="1" s="1"/>
  <c r="L879" i="1"/>
  <c r="K879" i="1"/>
  <c r="J879" i="1"/>
  <c r="D879" i="1"/>
  <c r="N879" i="1" s="1"/>
  <c r="M878" i="1"/>
  <c r="E878" i="1" s="1"/>
  <c r="L878" i="1"/>
  <c r="K878" i="1"/>
  <c r="J878" i="1"/>
  <c r="D878" i="1"/>
  <c r="N878" i="1" s="1"/>
  <c r="M877" i="1"/>
  <c r="E877" i="1" s="1"/>
  <c r="L877" i="1"/>
  <c r="K877" i="1"/>
  <c r="J877" i="1"/>
  <c r="D877" i="1"/>
  <c r="O877" i="1" s="1"/>
  <c r="M876" i="1"/>
  <c r="E876" i="1" s="1"/>
  <c r="L876" i="1"/>
  <c r="K876" i="1"/>
  <c r="J876" i="1"/>
  <c r="D876" i="1"/>
  <c r="M875" i="1"/>
  <c r="E875" i="1" s="1"/>
  <c r="F875" i="1" s="1"/>
  <c r="L875" i="1"/>
  <c r="K875" i="1"/>
  <c r="J875" i="1"/>
  <c r="D875" i="1"/>
  <c r="M874" i="1"/>
  <c r="E874" i="1" s="1"/>
  <c r="L874" i="1"/>
  <c r="K874" i="1"/>
  <c r="J874" i="1"/>
  <c r="D874" i="1"/>
  <c r="N874" i="1" s="1"/>
  <c r="M873" i="1"/>
  <c r="E873" i="1" s="1"/>
  <c r="L873" i="1"/>
  <c r="J873" i="1"/>
  <c r="D873" i="1"/>
  <c r="N873" i="1" s="1"/>
  <c r="M872" i="1"/>
  <c r="E872" i="1" s="1"/>
  <c r="L872" i="1"/>
  <c r="J872" i="1"/>
  <c r="D872" i="1"/>
  <c r="M871" i="1"/>
  <c r="E871" i="1" s="1"/>
  <c r="F871" i="1" s="1"/>
  <c r="L871" i="1"/>
  <c r="K871" i="1"/>
  <c r="J871" i="1"/>
  <c r="D871" i="1"/>
  <c r="O871" i="1" s="1"/>
  <c r="M870" i="1"/>
  <c r="E870" i="1" s="1"/>
  <c r="L870" i="1"/>
  <c r="K870" i="1"/>
  <c r="J870" i="1"/>
  <c r="D870" i="1"/>
  <c r="O870" i="1" s="1"/>
  <c r="M869" i="1"/>
  <c r="E869" i="1" s="1"/>
  <c r="L869" i="1"/>
  <c r="K869" i="1"/>
  <c r="J869" i="1"/>
  <c r="D869" i="1"/>
  <c r="N869" i="1" s="1"/>
  <c r="M868" i="1"/>
  <c r="E868" i="1" s="1"/>
  <c r="L868" i="1"/>
  <c r="K868" i="1"/>
  <c r="J868" i="1"/>
  <c r="D868" i="1"/>
  <c r="O868" i="1" s="1"/>
  <c r="M867" i="1"/>
  <c r="E867" i="1" s="1"/>
  <c r="L867" i="1"/>
  <c r="K867" i="1"/>
  <c r="J867" i="1"/>
  <c r="D867" i="1"/>
  <c r="M866" i="1"/>
  <c r="E866" i="1" s="1"/>
  <c r="L866" i="1"/>
  <c r="K866" i="1"/>
  <c r="J866" i="1"/>
  <c r="D866" i="1"/>
  <c r="O866" i="1" s="1"/>
  <c r="M865" i="1"/>
  <c r="E865" i="1" s="1"/>
  <c r="L865" i="1"/>
  <c r="K865" i="1"/>
  <c r="J865" i="1"/>
  <c r="D865" i="1"/>
  <c r="N865" i="1" s="1"/>
  <c r="M864" i="1"/>
  <c r="E864" i="1" s="1"/>
  <c r="L864" i="1"/>
  <c r="K864" i="1"/>
  <c r="J864" i="1"/>
  <c r="D864" i="1"/>
  <c r="M863" i="1"/>
  <c r="E863" i="1" s="1"/>
  <c r="L863" i="1"/>
  <c r="J863" i="1"/>
  <c r="D863" i="1"/>
  <c r="O863" i="1" s="1"/>
  <c r="M862" i="1"/>
  <c r="E862" i="1" s="1"/>
  <c r="F862" i="1" s="1"/>
  <c r="L862" i="1"/>
  <c r="K862" i="1"/>
  <c r="J862" i="1"/>
  <c r="D862" i="1"/>
  <c r="N862" i="1" s="1"/>
  <c r="G862" i="1" s="1"/>
  <c r="M861" i="1"/>
  <c r="E861" i="1" s="1"/>
  <c r="L861" i="1"/>
  <c r="K861" i="1"/>
  <c r="J861" i="1"/>
  <c r="D861" i="1"/>
  <c r="O861" i="1" s="1"/>
  <c r="M860" i="1"/>
  <c r="E860" i="1" s="1"/>
  <c r="L860" i="1"/>
  <c r="K860" i="1"/>
  <c r="J860" i="1"/>
  <c r="D860" i="1"/>
  <c r="O860" i="1" s="1"/>
  <c r="M859" i="1"/>
  <c r="E859" i="1" s="1"/>
  <c r="L859" i="1"/>
  <c r="K859" i="1"/>
  <c r="J859" i="1"/>
  <c r="D859" i="1"/>
  <c r="O859" i="1" s="1"/>
  <c r="M858" i="1"/>
  <c r="E858" i="1" s="1"/>
  <c r="L858" i="1"/>
  <c r="K858" i="1"/>
  <c r="J858" i="1"/>
  <c r="D858" i="1"/>
  <c r="M857" i="1"/>
  <c r="E857" i="1" s="1"/>
  <c r="L857" i="1"/>
  <c r="J857" i="1"/>
  <c r="D857" i="1"/>
  <c r="M856" i="1"/>
  <c r="E856" i="1" s="1"/>
  <c r="L856" i="1"/>
  <c r="K856" i="1"/>
  <c r="J856" i="1"/>
  <c r="D856" i="1"/>
  <c r="M855" i="1"/>
  <c r="E855" i="1" s="1"/>
  <c r="L855" i="1"/>
  <c r="K855" i="1"/>
  <c r="J855" i="1"/>
  <c r="D855" i="1"/>
  <c r="N855" i="1" s="1"/>
  <c r="M854" i="1"/>
  <c r="E854" i="1" s="1"/>
  <c r="F854" i="1" s="1"/>
  <c r="L854" i="1"/>
  <c r="K854" i="1"/>
  <c r="J854" i="1"/>
  <c r="D854" i="1"/>
  <c r="O854" i="1" s="1"/>
  <c r="M853" i="1"/>
  <c r="E853" i="1" s="1"/>
  <c r="L853" i="1"/>
  <c r="K853" i="1"/>
  <c r="J853" i="1"/>
  <c r="D853" i="1"/>
  <c r="N853" i="1" s="1"/>
  <c r="M852" i="1"/>
  <c r="E852" i="1" s="1"/>
  <c r="L852" i="1"/>
  <c r="K852" i="1"/>
  <c r="J852" i="1"/>
  <c r="D852" i="1"/>
  <c r="M851" i="1"/>
  <c r="E851" i="1" s="1"/>
  <c r="L851" i="1"/>
  <c r="K851" i="1"/>
  <c r="J851" i="1"/>
  <c r="D851" i="1"/>
  <c r="N851" i="1" s="1"/>
  <c r="N850" i="1"/>
  <c r="M850" i="1"/>
  <c r="E850" i="1" s="1"/>
  <c r="L850" i="1"/>
  <c r="K850" i="1"/>
  <c r="J850" i="1"/>
  <c r="D850" i="1"/>
  <c r="O850" i="1" s="1"/>
  <c r="M849" i="1"/>
  <c r="E849" i="1" s="1"/>
  <c r="L849" i="1"/>
  <c r="K849" i="1"/>
  <c r="J849" i="1"/>
  <c r="D849" i="1"/>
  <c r="N849" i="1" s="1"/>
  <c r="M848" i="1"/>
  <c r="L848" i="1"/>
  <c r="K848" i="1"/>
  <c r="J848" i="1"/>
  <c r="E848" i="1"/>
  <c r="F848" i="1" s="1"/>
  <c r="D848" i="1"/>
  <c r="N848" i="1" s="1"/>
  <c r="M847" i="1"/>
  <c r="E847" i="1" s="1"/>
  <c r="L847" i="1"/>
  <c r="K847" i="1"/>
  <c r="J847" i="1"/>
  <c r="D847" i="1"/>
  <c r="N847" i="1" s="1"/>
  <c r="M846" i="1"/>
  <c r="E846" i="1" s="1"/>
  <c r="L846" i="1"/>
  <c r="K846" i="1"/>
  <c r="J846" i="1"/>
  <c r="D846" i="1"/>
  <c r="M845" i="1"/>
  <c r="E845" i="1" s="1"/>
  <c r="F845" i="1" s="1"/>
  <c r="L845" i="1"/>
  <c r="K845" i="1"/>
  <c r="J845" i="1"/>
  <c r="D845" i="1"/>
  <c r="N845" i="1" s="1"/>
  <c r="M844" i="1"/>
  <c r="E844" i="1" s="1"/>
  <c r="L844" i="1"/>
  <c r="K844" i="1"/>
  <c r="J844" i="1"/>
  <c r="D844" i="1"/>
  <c r="M843" i="1"/>
  <c r="E843" i="1" s="1"/>
  <c r="L843" i="1"/>
  <c r="K843" i="1"/>
  <c r="J843" i="1"/>
  <c r="D843" i="1"/>
  <c r="M842" i="1"/>
  <c r="E842" i="1" s="1"/>
  <c r="L842" i="1"/>
  <c r="J842" i="1"/>
  <c r="D842" i="1"/>
  <c r="O842" i="1" s="1"/>
  <c r="M841" i="1"/>
  <c r="E841" i="1" s="1"/>
  <c r="F841" i="1" s="1"/>
  <c r="L841" i="1"/>
  <c r="K841" i="1"/>
  <c r="J841" i="1"/>
  <c r="D841" i="1"/>
  <c r="M840" i="1"/>
  <c r="E840" i="1" s="1"/>
  <c r="L840" i="1"/>
  <c r="K840" i="1"/>
  <c r="J840" i="1"/>
  <c r="D840" i="1"/>
  <c r="O840" i="1" s="1"/>
  <c r="M839" i="1"/>
  <c r="E839" i="1" s="1"/>
  <c r="F839" i="1" s="1"/>
  <c r="L839" i="1"/>
  <c r="K839" i="1"/>
  <c r="J839" i="1"/>
  <c r="D839" i="1"/>
  <c r="O838" i="1"/>
  <c r="M838" i="1"/>
  <c r="E838" i="1" s="1"/>
  <c r="L838" i="1"/>
  <c r="K838" i="1"/>
  <c r="J838" i="1"/>
  <c r="D838" i="1"/>
  <c r="N838" i="1" s="1"/>
  <c r="M837" i="1"/>
  <c r="E837" i="1" s="1"/>
  <c r="L837" i="1"/>
  <c r="K837" i="1"/>
  <c r="J837" i="1"/>
  <c r="D837" i="1"/>
  <c r="N837" i="1" s="1"/>
  <c r="M836" i="1"/>
  <c r="L836" i="1"/>
  <c r="K836" i="1"/>
  <c r="J836" i="1"/>
  <c r="E836" i="1"/>
  <c r="D836" i="1"/>
  <c r="O836" i="1" s="1"/>
  <c r="M835" i="1"/>
  <c r="E835" i="1" s="1"/>
  <c r="F835" i="1" s="1"/>
  <c r="L835" i="1"/>
  <c r="K835" i="1"/>
  <c r="J835" i="1"/>
  <c r="D835" i="1"/>
  <c r="M834" i="1"/>
  <c r="E834" i="1" s="1"/>
  <c r="L834" i="1"/>
  <c r="K834" i="1"/>
  <c r="J834" i="1"/>
  <c r="D834" i="1"/>
  <c r="O834" i="1" s="1"/>
  <c r="M833" i="1"/>
  <c r="E833" i="1" s="1"/>
  <c r="F833" i="1" s="1"/>
  <c r="L833" i="1"/>
  <c r="K833" i="1"/>
  <c r="J833" i="1"/>
  <c r="D833" i="1"/>
  <c r="O833" i="1" s="1"/>
  <c r="M832" i="1"/>
  <c r="E832" i="1" s="1"/>
  <c r="L832" i="1"/>
  <c r="K832" i="1"/>
  <c r="J832" i="1"/>
  <c r="D832" i="1"/>
  <c r="N832" i="1" s="1"/>
  <c r="M831" i="1"/>
  <c r="E831" i="1" s="1"/>
  <c r="F831" i="1" s="1"/>
  <c r="L831" i="1"/>
  <c r="K831" i="1"/>
  <c r="J831" i="1"/>
  <c r="D831" i="1"/>
  <c r="N831" i="1" s="1"/>
  <c r="M830" i="1"/>
  <c r="E830" i="1" s="1"/>
  <c r="L830" i="1"/>
  <c r="J830" i="1"/>
  <c r="D830" i="1"/>
  <c r="N830" i="1" s="1"/>
  <c r="M829" i="1"/>
  <c r="E829" i="1" s="1"/>
  <c r="L829" i="1"/>
  <c r="K829" i="1"/>
  <c r="J829" i="1"/>
  <c r="D829" i="1"/>
  <c r="O829" i="1" s="1"/>
  <c r="M828" i="1"/>
  <c r="E828" i="1" s="1"/>
  <c r="L828" i="1"/>
  <c r="K828" i="1"/>
  <c r="J828" i="1"/>
  <c r="D828" i="1"/>
  <c r="O828" i="1" s="1"/>
  <c r="M827" i="1"/>
  <c r="E827" i="1" s="1"/>
  <c r="L827" i="1"/>
  <c r="K827" i="1"/>
  <c r="J827" i="1"/>
  <c r="D827" i="1"/>
  <c r="M826" i="1"/>
  <c r="E826" i="1" s="1"/>
  <c r="L826" i="1"/>
  <c r="K826" i="1"/>
  <c r="J826" i="1"/>
  <c r="D826" i="1"/>
  <c r="N826" i="1" s="1"/>
  <c r="M825" i="1"/>
  <c r="E825" i="1" s="1"/>
  <c r="L825" i="1"/>
  <c r="J825" i="1"/>
  <c r="D825" i="1"/>
  <c r="O825" i="1" s="1"/>
  <c r="M824" i="1"/>
  <c r="E824" i="1" s="1"/>
  <c r="F824" i="1" s="1"/>
  <c r="L824" i="1"/>
  <c r="K824" i="1"/>
  <c r="J824" i="1"/>
  <c r="D824" i="1"/>
  <c r="M823" i="1"/>
  <c r="E823" i="1" s="1"/>
  <c r="L823" i="1"/>
  <c r="K823" i="1"/>
  <c r="J823" i="1"/>
  <c r="D823" i="1"/>
  <c r="M822" i="1"/>
  <c r="E822" i="1" s="1"/>
  <c r="L822" i="1"/>
  <c r="K822" i="1"/>
  <c r="J822" i="1"/>
  <c r="D822" i="1"/>
  <c r="N822" i="1" s="1"/>
  <c r="M821" i="1"/>
  <c r="E821" i="1" s="1"/>
  <c r="L821" i="1"/>
  <c r="K821" i="1"/>
  <c r="J821" i="1"/>
  <c r="D821" i="1"/>
  <c r="N821" i="1" s="1"/>
  <c r="M820" i="1"/>
  <c r="E820" i="1" s="1"/>
  <c r="L820" i="1"/>
  <c r="K820" i="1"/>
  <c r="J820" i="1"/>
  <c r="D820" i="1"/>
  <c r="M819" i="1"/>
  <c r="E819" i="1" s="1"/>
  <c r="L819" i="1"/>
  <c r="K819" i="1"/>
  <c r="J819" i="1"/>
  <c r="D819" i="1"/>
  <c r="N819" i="1" s="1"/>
  <c r="M818" i="1"/>
  <c r="E818" i="1" s="1"/>
  <c r="F818" i="1" s="1"/>
  <c r="L818" i="1"/>
  <c r="K818" i="1"/>
  <c r="J818" i="1"/>
  <c r="D818" i="1"/>
  <c r="M817" i="1"/>
  <c r="E817" i="1" s="1"/>
  <c r="L817" i="1"/>
  <c r="K817" i="1"/>
  <c r="J817" i="1"/>
  <c r="D817" i="1"/>
  <c r="M816" i="1"/>
  <c r="E816" i="1" s="1"/>
  <c r="L816" i="1"/>
  <c r="K816" i="1"/>
  <c r="J816" i="1"/>
  <c r="D816" i="1"/>
  <c r="O816" i="1" s="1"/>
  <c r="M815" i="1"/>
  <c r="E815" i="1" s="1"/>
  <c r="L815" i="1"/>
  <c r="K815" i="1"/>
  <c r="J815" i="1"/>
  <c r="D815" i="1"/>
  <c r="N815" i="1" s="1"/>
  <c r="M814" i="1"/>
  <c r="E814" i="1" s="1"/>
  <c r="L814" i="1"/>
  <c r="K814" i="1"/>
  <c r="J814" i="1"/>
  <c r="D814" i="1"/>
  <c r="N814" i="1" s="1"/>
  <c r="M813" i="1"/>
  <c r="L813" i="1"/>
  <c r="K813" i="1"/>
  <c r="J813" i="1"/>
  <c r="E813" i="1"/>
  <c r="D813" i="1"/>
  <c r="N813" i="1" s="1"/>
  <c r="M812" i="1"/>
  <c r="E812" i="1" s="1"/>
  <c r="L812" i="1"/>
  <c r="K812" i="1"/>
  <c r="J812" i="1"/>
  <c r="D812" i="1"/>
  <c r="M811" i="1"/>
  <c r="E811" i="1" s="1"/>
  <c r="L811" i="1"/>
  <c r="K811" i="1"/>
  <c r="J811" i="1"/>
  <c r="D811" i="1"/>
  <c r="N811" i="1" s="1"/>
  <c r="M810" i="1"/>
  <c r="E810" i="1" s="1"/>
  <c r="L810" i="1"/>
  <c r="K810" i="1"/>
  <c r="J810" i="1"/>
  <c r="D810" i="1"/>
  <c r="O810" i="1" s="1"/>
  <c r="M809" i="1"/>
  <c r="E809" i="1" s="1"/>
  <c r="L809" i="1"/>
  <c r="K809" i="1"/>
  <c r="J809" i="1"/>
  <c r="D809" i="1"/>
  <c r="N809" i="1" s="1"/>
  <c r="M808" i="1"/>
  <c r="E808" i="1" s="1"/>
  <c r="F808" i="1" s="1"/>
  <c r="L808" i="1"/>
  <c r="K808" i="1"/>
  <c r="J808" i="1"/>
  <c r="D808" i="1"/>
  <c r="N808" i="1" s="1"/>
  <c r="M807" i="1"/>
  <c r="E807" i="1" s="1"/>
  <c r="L807" i="1"/>
  <c r="K807" i="1"/>
  <c r="J807" i="1"/>
  <c r="D807" i="1"/>
  <c r="N807" i="1" s="1"/>
  <c r="M806" i="1"/>
  <c r="E806" i="1" s="1"/>
  <c r="L806" i="1"/>
  <c r="K806" i="1"/>
  <c r="J806" i="1"/>
  <c r="D806" i="1"/>
  <c r="O806" i="1" s="1"/>
  <c r="M805" i="1"/>
  <c r="E805" i="1" s="1"/>
  <c r="L805" i="1"/>
  <c r="J805" i="1"/>
  <c r="D805" i="1"/>
  <c r="N805" i="1" s="1"/>
  <c r="M804" i="1"/>
  <c r="E804" i="1" s="1"/>
  <c r="L804" i="1"/>
  <c r="K804" i="1"/>
  <c r="J804" i="1"/>
  <c r="D804" i="1"/>
  <c r="M803" i="1"/>
  <c r="E803" i="1" s="1"/>
  <c r="F803" i="1" s="1"/>
  <c r="L803" i="1"/>
  <c r="K803" i="1"/>
  <c r="J803" i="1"/>
  <c r="D803" i="1"/>
  <c r="O803" i="1" s="1"/>
  <c r="M802" i="1"/>
  <c r="E802" i="1" s="1"/>
  <c r="F802" i="1" s="1"/>
  <c r="L802" i="1"/>
  <c r="J802" i="1"/>
  <c r="D802" i="1"/>
  <c r="M801" i="1"/>
  <c r="E801" i="1" s="1"/>
  <c r="L801" i="1"/>
  <c r="K801" i="1"/>
  <c r="J801" i="1"/>
  <c r="D801" i="1"/>
  <c r="O801" i="1" s="1"/>
  <c r="M800" i="1"/>
  <c r="E800" i="1" s="1"/>
  <c r="L800" i="1"/>
  <c r="K800" i="1"/>
  <c r="J800" i="1"/>
  <c r="D800" i="1"/>
  <c r="M799" i="1"/>
  <c r="L799" i="1"/>
  <c r="K799" i="1"/>
  <c r="J799" i="1"/>
  <c r="E799" i="1"/>
  <c r="F799" i="1" s="1"/>
  <c r="D799" i="1"/>
  <c r="N799" i="1" s="1"/>
  <c r="M798" i="1"/>
  <c r="E798" i="1" s="1"/>
  <c r="L798" i="1"/>
  <c r="K798" i="1"/>
  <c r="J798" i="1"/>
  <c r="D798" i="1"/>
  <c r="O798" i="1" s="1"/>
  <c r="M797" i="1"/>
  <c r="E797" i="1" s="1"/>
  <c r="L797" i="1"/>
  <c r="K797" i="1"/>
  <c r="J797" i="1"/>
  <c r="D797" i="1"/>
  <c r="N797" i="1" s="1"/>
  <c r="M796" i="1"/>
  <c r="E796" i="1" s="1"/>
  <c r="F796" i="1" s="1"/>
  <c r="L796" i="1"/>
  <c r="K796" i="1"/>
  <c r="J796" i="1"/>
  <c r="D796" i="1"/>
  <c r="M795" i="1"/>
  <c r="E795" i="1" s="1"/>
  <c r="L795" i="1"/>
  <c r="K795" i="1"/>
  <c r="J795" i="1"/>
  <c r="D795" i="1"/>
  <c r="N795" i="1" s="1"/>
  <c r="M794" i="1"/>
  <c r="E794" i="1" s="1"/>
  <c r="L794" i="1"/>
  <c r="J794" i="1"/>
  <c r="D794" i="1"/>
  <c r="M793" i="1"/>
  <c r="E793" i="1" s="1"/>
  <c r="L793" i="1"/>
  <c r="K793" i="1"/>
  <c r="J793" i="1"/>
  <c r="D793" i="1"/>
  <c r="M792" i="1"/>
  <c r="E792" i="1" s="1"/>
  <c r="L792" i="1"/>
  <c r="K792" i="1"/>
  <c r="J792" i="1"/>
  <c r="D792" i="1"/>
  <c r="O792" i="1" s="1"/>
  <c r="M791" i="1"/>
  <c r="E791" i="1" s="1"/>
  <c r="F791" i="1" s="1"/>
  <c r="L791" i="1"/>
  <c r="K791" i="1"/>
  <c r="J791" i="1"/>
  <c r="D791" i="1"/>
  <c r="O791" i="1" s="1"/>
  <c r="M790" i="1"/>
  <c r="E790" i="1" s="1"/>
  <c r="L790" i="1"/>
  <c r="K790" i="1"/>
  <c r="J790" i="1"/>
  <c r="D790" i="1"/>
  <c r="O790" i="1" s="1"/>
  <c r="M789" i="1"/>
  <c r="E789" i="1" s="1"/>
  <c r="L789" i="1"/>
  <c r="K789" i="1"/>
  <c r="J789" i="1"/>
  <c r="D789" i="1"/>
  <c r="N789" i="1" s="1"/>
  <c r="M788" i="1"/>
  <c r="E788" i="1" s="1"/>
  <c r="L788" i="1"/>
  <c r="K788" i="1"/>
  <c r="J788" i="1"/>
  <c r="D788" i="1"/>
  <c r="O788" i="1" s="1"/>
  <c r="M787" i="1"/>
  <c r="E787" i="1" s="1"/>
  <c r="L787" i="1"/>
  <c r="K787" i="1"/>
  <c r="J787" i="1"/>
  <c r="D787" i="1"/>
  <c r="M786" i="1"/>
  <c r="E786" i="1" s="1"/>
  <c r="L786" i="1"/>
  <c r="K786" i="1"/>
  <c r="J786" i="1"/>
  <c r="D786" i="1"/>
  <c r="O786" i="1" s="1"/>
  <c r="M785" i="1"/>
  <c r="E785" i="1" s="1"/>
  <c r="F785" i="1" s="1"/>
  <c r="L785" i="1"/>
  <c r="K785" i="1"/>
  <c r="J785" i="1"/>
  <c r="D785" i="1"/>
  <c r="N784" i="1"/>
  <c r="M784" i="1"/>
  <c r="E784" i="1" s="1"/>
  <c r="L784" i="1"/>
  <c r="K784" i="1"/>
  <c r="J784" i="1"/>
  <c r="D784" i="1"/>
  <c r="O784" i="1" s="1"/>
  <c r="M783" i="1"/>
  <c r="E783" i="1" s="1"/>
  <c r="L783" i="1"/>
  <c r="J783" i="1"/>
  <c r="D783" i="1"/>
  <c r="M782" i="1"/>
  <c r="E782" i="1" s="1"/>
  <c r="L782" i="1"/>
  <c r="K782" i="1"/>
  <c r="J782" i="1"/>
  <c r="D782" i="1"/>
  <c r="N782" i="1" s="1"/>
  <c r="M781" i="1"/>
  <c r="E781" i="1" s="1"/>
  <c r="F781" i="1" s="1"/>
  <c r="L781" i="1"/>
  <c r="K781" i="1"/>
  <c r="J781" i="1"/>
  <c r="D781" i="1"/>
  <c r="M780" i="1"/>
  <c r="E780" i="1" s="1"/>
  <c r="L780" i="1"/>
  <c r="K780" i="1"/>
  <c r="J780" i="1"/>
  <c r="D780" i="1"/>
  <c r="N780" i="1" s="1"/>
  <c r="M779" i="1"/>
  <c r="E779" i="1" s="1"/>
  <c r="L779" i="1"/>
  <c r="K779" i="1"/>
  <c r="J779" i="1"/>
  <c r="D779" i="1"/>
  <c r="O779" i="1" s="1"/>
  <c r="M778" i="1"/>
  <c r="E778" i="1" s="1"/>
  <c r="L778" i="1"/>
  <c r="K778" i="1"/>
  <c r="J778" i="1"/>
  <c r="D778" i="1"/>
  <c r="M777" i="1"/>
  <c r="E777" i="1" s="1"/>
  <c r="L777" i="1"/>
  <c r="K777" i="1"/>
  <c r="J777" i="1"/>
  <c r="D777" i="1"/>
  <c r="N777" i="1" s="1"/>
  <c r="M776" i="1"/>
  <c r="E776" i="1" s="1"/>
  <c r="L776" i="1"/>
  <c r="K776" i="1"/>
  <c r="J776" i="1"/>
  <c r="D776" i="1"/>
  <c r="N776" i="1" s="1"/>
  <c r="M775" i="1"/>
  <c r="E775" i="1" s="1"/>
  <c r="L775" i="1"/>
  <c r="K775" i="1"/>
  <c r="J775" i="1"/>
  <c r="D775" i="1"/>
  <c r="O775" i="1" s="1"/>
  <c r="M774" i="1"/>
  <c r="E774" i="1" s="1"/>
  <c r="L774" i="1"/>
  <c r="K774" i="1"/>
  <c r="J774" i="1"/>
  <c r="D774" i="1"/>
  <c r="O773" i="1"/>
  <c r="M773" i="1"/>
  <c r="E773" i="1" s="1"/>
  <c r="L773" i="1"/>
  <c r="K773" i="1"/>
  <c r="J773" i="1"/>
  <c r="D773" i="1"/>
  <c r="N773" i="1" s="1"/>
  <c r="M772" i="1"/>
  <c r="E772" i="1" s="1"/>
  <c r="L772" i="1"/>
  <c r="K772" i="1"/>
  <c r="J772" i="1"/>
  <c r="D772" i="1"/>
  <c r="N772" i="1" s="1"/>
  <c r="M771" i="1"/>
  <c r="E771" i="1" s="1"/>
  <c r="L771" i="1"/>
  <c r="K771" i="1"/>
  <c r="J771" i="1"/>
  <c r="D771" i="1"/>
  <c r="M770" i="1"/>
  <c r="E770" i="1" s="1"/>
  <c r="L770" i="1"/>
  <c r="K770" i="1"/>
  <c r="J770" i="1"/>
  <c r="D770" i="1"/>
  <c r="M769" i="1"/>
  <c r="E769" i="1" s="1"/>
  <c r="L769" i="1"/>
  <c r="K769" i="1"/>
  <c r="J769" i="1"/>
  <c r="D769" i="1"/>
  <c r="M768" i="1"/>
  <c r="E768" i="1" s="1"/>
  <c r="L768" i="1"/>
  <c r="K768" i="1"/>
  <c r="J768" i="1"/>
  <c r="D768" i="1"/>
  <c r="N768" i="1" s="1"/>
  <c r="M767" i="1"/>
  <c r="E767" i="1" s="1"/>
  <c r="L767" i="1"/>
  <c r="K767" i="1"/>
  <c r="J767" i="1"/>
  <c r="D767" i="1"/>
  <c r="N767" i="1" s="1"/>
  <c r="M766" i="1"/>
  <c r="E766" i="1" s="1"/>
  <c r="L766" i="1"/>
  <c r="K766" i="1"/>
  <c r="J766" i="1"/>
  <c r="D766" i="1"/>
  <c r="O766" i="1" s="1"/>
  <c r="M765" i="1"/>
  <c r="E765" i="1" s="1"/>
  <c r="L765" i="1"/>
  <c r="K765" i="1"/>
  <c r="J765" i="1"/>
  <c r="D765" i="1"/>
  <c r="M764" i="1"/>
  <c r="E764" i="1" s="1"/>
  <c r="L764" i="1"/>
  <c r="K764" i="1"/>
  <c r="J764" i="1"/>
  <c r="D764" i="1"/>
  <c r="N764" i="1" s="1"/>
  <c r="M763" i="1"/>
  <c r="E763" i="1" s="1"/>
  <c r="L763" i="1"/>
  <c r="K763" i="1"/>
  <c r="J763" i="1"/>
  <c r="D763" i="1"/>
  <c r="M762" i="1"/>
  <c r="E762" i="1" s="1"/>
  <c r="L762" i="1"/>
  <c r="K762" i="1"/>
  <c r="J762" i="1"/>
  <c r="D762" i="1"/>
  <c r="M761" i="1"/>
  <c r="E761" i="1" s="1"/>
  <c r="L761" i="1"/>
  <c r="K761" i="1"/>
  <c r="J761" i="1"/>
  <c r="D761" i="1"/>
  <c r="O761" i="1" s="1"/>
  <c r="M760" i="1"/>
  <c r="E760" i="1" s="1"/>
  <c r="L760" i="1"/>
  <c r="K760" i="1"/>
  <c r="J760" i="1"/>
  <c r="D760" i="1"/>
  <c r="O760" i="1" s="1"/>
  <c r="M759" i="1"/>
  <c r="E759" i="1" s="1"/>
  <c r="L759" i="1"/>
  <c r="K759" i="1"/>
  <c r="J759" i="1"/>
  <c r="D759" i="1"/>
  <c r="O759" i="1" s="1"/>
  <c r="M758" i="1"/>
  <c r="E758" i="1" s="1"/>
  <c r="F758" i="1" s="1"/>
  <c r="L758" i="1"/>
  <c r="K758" i="1"/>
  <c r="J758" i="1"/>
  <c r="D758" i="1"/>
  <c r="M757" i="1"/>
  <c r="E757" i="1" s="1"/>
  <c r="L757" i="1"/>
  <c r="K757" i="1"/>
  <c r="J757" i="1"/>
  <c r="D757" i="1"/>
  <c r="N757" i="1" s="1"/>
  <c r="M756" i="1"/>
  <c r="E756" i="1" s="1"/>
  <c r="L756" i="1"/>
  <c r="K756" i="1"/>
  <c r="J756" i="1"/>
  <c r="D756" i="1"/>
  <c r="N756" i="1" s="1"/>
  <c r="M755" i="1"/>
  <c r="E755" i="1" s="1"/>
  <c r="L755" i="1"/>
  <c r="K755" i="1"/>
  <c r="J755" i="1"/>
  <c r="D755" i="1"/>
  <c r="O755" i="1" s="1"/>
  <c r="N754" i="1"/>
  <c r="M754" i="1"/>
  <c r="E754" i="1" s="1"/>
  <c r="F754" i="1" s="1"/>
  <c r="L754" i="1"/>
  <c r="K754" i="1"/>
  <c r="J754" i="1"/>
  <c r="D754" i="1"/>
  <c r="O754" i="1" s="1"/>
  <c r="O753" i="1"/>
  <c r="M753" i="1"/>
  <c r="E753" i="1" s="1"/>
  <c r="G753" i="1" s="1"/>
  <c r="L753" i="1"/>
  <c r="K753" i="1"/>
  <c r="J753" i="1"/>
  <c r="D753" i="1"/>
  <c r="N753" i="1" s="1"/>
  <c r="M752" i="1"/>
  <c r="E752" i="1" s="1"/>
  <c r="L752" i="1"/>
  <c r="J752" i="1"/>
  <c r="D752" i="1"/>
  <c r="M751" i="1"/>
  <c r="E751" i="1" s="1"/>
  <c r="F751" i="1" s="1"/>
  <c r="L751" i="1"/>
  <c r="K751" i="1"/>
  <c r="J751" i="1"/>
  <c r="D751" i="1"/>
  <c r="M750" i="1"/>
  <c r="E750" i="1" s="1"/>
  <c r="L750" i="1"/>
  <c r="J750" i="1"/>
  <c r="D750" i="1"/>
  <c r="O750" i="1" s="1"/>
  <c r="M749" i="1"/>
  <c r="E749" i="1" s="1"/>
  <c r="L749" i="1"/>
  <c r="K749" i="1"/>
  <c r="J749" i="1"/>
  <c r="D749" i="1"/>
  <c r="N749" i="1" s="1"/>
  <c r="M748" i="1"/>
  <c r="E748" i="1" s="1"/>
  <c r="L748" i="1"/>
  <c r="K748" i="1"/>
  <c r="J748" i="1"/>
  <c r="D748" i="1"/>
  <c r="M747" i="1"/>
  <c r="E747" i="1" s="1"/>
  <c r="L747" i="1"/>
  <c r="K747" i="1"/>
  <c r="J747" i="1"/>
  <c r="D747" i="1"/>
  <c r="N747" i="1" s="1"/>
  <c r="M746" i="1"/>
  <c r="E746" i="1" s="1"/>
  <c r="L746" i="1"/>
  <c r="K746" i="1"/>
  <c r="J746" i="1"/>
  <c r="D746" i="1"/>
  <c r="O746" i="1" s="1"/>
  <c r="M745" i="1"/>
  <c r="E745" i="1" s="1"/>
  <c r="L745" i="1"/>
  <c r="K745" i="1"/>
  <c r="J745" i="1"/>
  <c r="D745" i="1"/>
  <c r="N745" i="1" s="1"/>
  <c r="M744" i="1"/>
  <c r="E744" i="1" s="1"/>
  <c r="F744" i="1" s="1"/>
  <c r="L744" i="1"/>
  <c r="K744" i="1"/>
  <c r="J744" i="1"/>
  <c r="D744" i="1"/>
  <c r="N744" i="1" s="1"/>
  <c r="M743" i="1"/>
  <c r="E743" i="1" s="1"/>
  <c r="L743" i="1"/>
  <c r="K743" i="1"/>
  <c r="J743" i="1"/>
  <c r="D743" i="1"/>
  <c r="M742" i="1"/>
  <c r="E742" i="1" s="1"/>
  <c r="L742" i="1"/>
  <c r="J742" i="1"/>
  <c r="D742" i="1"/>
  <c r="M741" i="1"/>
  <c r="E741" i="1" s="1"/>
  <c r="F741" i="1" s="1"/>
  <c r="L741" i="1"/>
  <c r="K741" i="1"/>
  <c r="J741" i="1"/>
  <c r="D741" i="1"/>
  <c r="O741" i="1" s="1"/>
  <c r="M740" i="1"/>
  <c r="E740" i="1" s="1"/>
  <c r="L740" i="1"/>
  <c r="K740" i="1"/>
  <c r="J740" i="1"/>
  <c r="D740" i="1"/>
  <c r="M739" i="1"/>
  <c r="E739" i="1" s="1"/>
  <c r="L739" i="1"/>
  <c r="J739" i="1"/>
  <c r="D739" i="1"/>
  <c r="M738" i="1"/>
  <c r="E738" i="1" s="1"/>
  <c r="L738" i="1"/>
  <c r="J738" i="1"/>
  <c r="D738" i="1"/>
  <c r="M737" i="1"/>
  <c r="E737" i="1" s="1"/>
  <c r="L737" i="1"/>
  <c r="K737" i="1"/>
  <c r="J737" i="1"/>
  <c r="D737" i="1"/>
  <c r="M736" i="1"/>
  <c r="E736" i="1" s="1"/>
  <c r="L736" i="1"/>
  <c r="K736" i="1"/>
  <c r="J736" i="1"/>
  <c r="D736" i="1"/>
  <c r="O736" i="1" s="1"/>
  <c r="M735" i="1"/>
  <c r="E735" i="1" s="1"/>
  <c r="L735" i="1"/>
  <c r="K735" i="1"/>
  <c r="J735" i="1"/>
  <c r="D735" i="1"/>
  <c r="O735" i="1" s="1"/>
  <c r="M734" i="1"/>
  <c r="E734" i="1" s="1"/>
  <c r="L734" i="1"/>
  <c r="K734" i="1"/>
  <c r="J734" i="1"/>
  <c r="D734" i="1"/>
  <c r="O734" i="1" s="1"/>
  <c r="M733" i="1"/>
  <c r="E733" i="1" s="1"/>
  <c r="F733" i="1" s="1"/>
  <c r="L733" i="1"/>
  <c r="K733" i="1"/>
  <c r="J733" i="1"/>
  <c r="D733" i="1"/>
  <c r="M732" i="1"/>
  <c r="E732" i="1" s="1"/>
  <c r="L732" i="1"/>
  <c r="K732" i="1"/>
  <c r="J732" i="1"/>
  <c r="D732" i="1"/>
  <c r="O732" i="1" s="1"/>
  <c r="M731" i="1"/>
  <c r="E731" i="1" s="1"/>
  <c r="F731" i="1" s="1"/>
  <c r="L731" i="1"/>
  <c r="J731" i="1"/>
  <c r="D731" i="1"/>
  <c r="N731" i="1" s="1"/>
  <c r="M730" i="1"/>
  <c r="E730" i="1" s="1"/>
  <c r="F730" i="1" s="1"/>
  <c r="L730" i="1"/>
  <c r="K730" i="1"/>
  <c r="J730" i="1"/>
  <c r="D730" i="1"/>
  <c r="M729" i="1"/>
  <c r="E729" i="1" s="1"/>
  <c r="F729" i="1" s="1"/>
  <c r="L729" i="1"/>
  <c r="K729" i="1"/>
  <c r="J729" i="1"/>
  <c r="D729" i="1"/>
  <c r="O729" i="1" s="1"/>
  <c r="O728" i="1"/>
  <c r="M728" i="1"/>
  <c r="E728" i="1" s="1"/>
  <c r="F728" i="1" s="1"/>
  <c r="L728" i="1"/>
  <c r="J728" i="1"/>
  <c r="D728" i="1"/>
  <c r="N728" i="1" s="1"/>
  <c r="N727" i="1"/>
  <c r="M727" i="1"/>
  <c r="E727" i="1" s="1"/>
  <c r="L727" i="1"/>
  <c r="K727" i="1"/>
  <c r="J727" i="1"/>
  <c r="D727" i="1"/>
  <c r="O727" i="1" s="1"/>
  <c r="M726" i="1"/>
  <c r="E726" i="1" s="1"/>
  <c r="F726" i="1" s="1"/>
  <c r="L726" i="1"/>
  <c r="K726" i="1"/>
  <c r="J726" i="1"/>
  <c r="D726" i="1"/>
  <c r="O726" i="1" s="1"/>
  <c r="M725" i="1"/>
  <c r="E725" i="1" s="1"/>
  <c r="L725" i="1"/>
  <c r="K725" i="1"/>
  <c r="J725" i="1"/>
  <c r="D725" i="1"/>
  <c r="O725" i="1" s="1"/>
  <c r="M724" i="1"/>
  <c r="E724" i="1" s="1"/>
  <c r="F724" i="1" s="1"/>
  <c r="L724" i="1"/>
  <c r="K724" i="1"/>
  <c r="J724" i="1"/>
  <c r="D724" i="1"/>
  <c r="M723" i="1"/>
  <c r="L723" i="1"/>
  <c r="J723" i="1"/>
  <c r="E723" i="1"/>
  <c r="D723" i="1"/>
  <c r="O723" i="1" s="1"/>
  <c r="M722" i="1"/>
  <c r="E722" i="1" s="1"/>
  <c r="L722" i="1"/>
  <c r="J722" i="1"/>
  <c r="D722" i="1"/>
  <c r="M721" i="1"/>
  <c r="E721" i="1" s="1"/>
  <c r="L721" i="1"/>
  <c r="K721" i="1"/>
  <c r="J721" i="1"/>
  <c r="D721" i="1"/>
  <c r="M720" i="1"/>
  <c r="E720" i="1" s="1"/>
  <c r="L720" i="1"/>
  <c r="K720" i="1"/>
  <c r="J720" i="1"/>
  <c r="D720" i="1"/>
  <c r="N720" i="1" s="1"/>
  <c r="M719" i="1"/>
  <c r="E719" i="1" s="1"/>
  <c r="F719" i="1" s="1"/>
  <c r="L719" i="1"/>
  <c r="K719" i="1"/>
  <c r="J719" i="1"/>
  <c r="D719" i="1"/>
  <c r="O719" i="1" s="1"/>
  <c r="M718" i="1"/>
  <c r="E718" i="1" s="1"/>
  <c r="L718" i="1"/>
  <c r="K718" i="1"/>
  <c r="J718" i="1"/>
  <c r="D718" i="1"/>
  <c r="M717" i="1"/>
  <c r="E717" i="1" s="1"/>
  <c r="F717" i="1" s="1"/>
  <c r="L717" i="1"/>
  <c r="K717" i="1"/>
  <c r="J717" i="1"/>
  <c r="D717" i="1"/>
  <c r="O717" i="1" s="1"/>
  <c r="M716" i="1"/>
  <c r="E716" i="1" s="1"/>
  <c r="F716" i="1" s="1"/>
  <c r="L716" i="1"/>
  <c r="K716" i="1"/>
  <c r="J716" i="1"/>
  <c r="D716" i="1"/>
  <c r="N716" i="1" s="1"/>
  <c r="M715" i="1"/>
  <c r="E715" i="1" s="1"/>
  <c r="L715" i="1"/>
  <c r="K715" i="1"/>
  <c r="J715" i="1"/>
  <c r="D715" i="1"/>
  <c r="M714" i="1"/>
  <c r="E714" i="1" s="1"/>
  <c r="L714" i="1"/>
  <c r="K714" i="1"/>
  <c r="J714" i="1"/>
  <c r="D714" i="1"/>
  <c r="M713" i="1"/>
  <c r="E713" i="1" s="1"/>
  <c r="F713" i="1" s="1"/>
  <c r="L713" i="1"/>
  <c r="K713" i="1"/>
  <c r="J713" i="1"/>
  <c r="D713" i="1"/>
  <c r="M712" i="1"/>
  <c r="E712" i="1" s="1"/>
  <c r="L712" i="1"/>
  <c r="K712" i="1"/>
  <c r="J712" i="1"/>
  <c r="D712" i="1"/>
  <c r="O712" i="1" s="1"/>
  <c r="M711" i="1"/>
  <c r="E711" i="1" s="1"/>
  <c r="L711" i="1"/>
  <c r="K711" i="1"/>
  <c r="J711" i="1"/>
  <c r="D711" i="1"/>
  <c r="M710" i="1"/>
  <c r="E710" i="1" s="1"/>
  <c r="L710" i="1"/>
  <c r="K710" i="1"/>
  <c r="J710" i="1"/>
  <c r="D710" i="1"/>
  <c r="O710" i="1" s="1"/>
  <c r="M709" i="1"/>
  <c r="E709" i="1" s="1"/>
  <c r="L709" i="1"/>
  <c r="K709" i="1"/>
  <c r="J709" i="1"/>
  <c r="D709" i="1"/>
  <c r="O709" i="1" s="1"/>
  <c r="M708" i="1"/>
  <c r="E708" i="1" s="1"/>
  <c r="L708" i="1"/>
  <c r="K708" i="1"/>
  <c r="J708" i="1"/>
  <c r="D708" i="1"/>
  <c r="N708" i="1" s="1"/>
  <c r="M707" i="1"/>
  <c r="E707" i="1" s="1"/>
  <c r="F707" i="1" s="1"/>
  <c r="L707" i="1"/>
  <c r="K707" i="1"/>
  <c r="J707" i="1"/>
  <c r="D707" i="1"/>
  <c r="O707" i="1" s="1"/>
  <c r="M706" i="1"/>
  <c r="E706" i="1" s="1"/>
  <c r="L706" i="1"/>
  <c r="K706" i="1"/>
  <c r="J706" i="1"/>
  <c r="D706" i="1"/>
  <c r="O706" i="1" s="1"/>
  <c r="M705" i="1"/>
  <c r="E705" i="1" s="1"/>
  <c r="F705" i="1" s="1"/>
  <c r="L705" i="1"/>
  <c r="K705" i="1"/>
  <c r="J705" i="1"/>
  <c r="D705" i="1"/>
  <c r="M704" i="1"/>
  <c r="E704" i="1" s="1"/>
  <c r="L704" i="1"/>
  <c r="K704" i="1"/>
  <c r="J704" i="1"/>
  <c r="D704" i="1"/>
  <c r="O704" i="1" s="1"/>
  <c r="M703" i="1"/>
  <c r="E703" i="1" s="1"/>
  <c r="L703" i="1"/>
  <c r="K703" i="1"/>
  <c r="J703" i="1"/>
  <c r="D703" i="1"/>
  <c r="O703" i="1" s="1"/>
  <c r="N702" i="1"/>
  <c r="M702" i="1"/>
  <c r="E702" i="1" s="1"/>
  <c r="L702" i="1"/>
  <c r="K702" i="1"/>
  <c r="J702" i="1"/>
  <c r="D702" i="1"/>
  <c r="O702" i="1" s="1"/>
  <c r="M701" i="1"/>
  <c r="E701" i="1" s="1"/>
  <c r="L701" i="1"/>
  <c r="K701" i="1"/>
  <c r="J701" i="1"/>
  <c r="D701" i="1"/>
  <c r="M700" i="1"/>
  <c r="E700" i="1" s="1"/>
  <c r="F700" i="1" s="1"/>
  <c r="L700" i="1"/>
  <c r="K700" i="1"/>
  <c r="J700" i="1"/>
  <c r="D700" i="1"/>
  <c r="M699" i="1"/>
  <c r="E699" i="1" s="1"/>
  <c r="F699" i="1" s="1"/>
  <c r="L699" i="1"/>
  <c r="K699" i="1"/>
  <c r="J699" i="1"/>
  <c r="D699" i="1"/>
  <c r="M698" i="1"/>
  <c r="E698" i="1" s="1"/>
  <c r="F698" i="1" s="1"/>
  <c r="L698" i="1"/>
  <c r="K698" i="1"/>
  <c r="J698" i="1"/>
  <c r="D698" i="1"/>
  <c r="O698" i="1" s="1"/>
  <c r="M697" i="1"/>
  <c r="E697" i="1" s="1"/>
  <c r="L697" i="1"/>
  <c r="K697" i="1"/>
  <c r="J697" i="1"/>
  <c r="D697" i="1"/>
  <c r="M696" i="1"/>
  <c r="E696" i="1" s="1"/>
  <c r="L696" i="1"/>
  <c r="K696" i="1"/>
  <c r="J696" i="1"/>
  <c r="D696" i="1"/>
  <c r="M695" i="1"/>
  <c r="E695" i="1" s="1"/>
  <c r="L695" i="1"/>
  <c r="K695" i="1"/>
  <c r="J695" i="1"/>
  <c r="D695" i="1"/>
  <c r="M694" i="1"/>
  <c r="E694" i="1" s="1"/>
  <c r="L694" i="1"/>
  <c r="K694" i="1"/>
  <c r="J694" i="1"/>
  <c r="D694" i="1"/>
  <c r="O694" i="1" s="1"/>
  <c r="M693" i="1"/>
  <c r="E693" i="1" s="1"/>
  <c r="L693" i="1"/>
  <c r="K693" i="1"/>
  <c r="J693" i="1"/>
  <c r="D693" i="1"/>
  <c r="O693" i="1" s="1"/>
  <c r="M692" i="1"/>
  <c r="E692" i="1" s="1"/>
  <c r="F692" i="1" s="1"/>
  <c r="L692" i="1"/>
  <c r="K692" i="1"/>
  <c r="J692" i="1"/>
  <c r="D692" i="1"/>
  <c r="O692" i="1" s="1"/>
  <c r="M691" i="1"/>
  <c r="E691" i="1" s="1"/>
  <c r="F691" i="1" s="1"/>
  <c r="L691" i="1"/>
  <c r="K691" i="1"/>
  <c r="J691" i="1"/>
  <c r="D691" i="1"/>
  <c r="O691" i="1" s="1"/>
  <c r="M690" i="1"/>
  <c r="E690" i="1" s="1"/>
  <c r="F690" i="1" s="1"/>
  <c r="L690" i="1"/>
  <c r="K690" i="1"/>
  <c r="J690" i="1"/>
  <c r="D690" i="1"/>
  <c r="O690" i="1" s="1"/>
  <c r="M689" i="1"/>
  <c r="E689" i="1" s="1"/>
  <c r="L689" i="1"/>
  <c r="K689" i="1"/>
  <c r="J689" i="1"/>
  <c r="D689" i="1"/>
  <c r="M688" i="1"/>
  <c r="E688" i="1" s="1"/>
  <c r="F688" i="1" s="1"/>
  <c r="L688" i="1"/>
  <c r="K688" i="1"/>
  <c r="J688" i="1"/>
  <c r="D688" i="1"/>
  <c r="M687" i="1"/>
  <c r="E687" i="1" s="1"/>
  <c r="L687" i="1"/>
  <c r="K687" i="1"/>
  <c r="J687" i="1"/>
  <c r="D687" i="1"/>
  <c r="M686" i="1"/>
  <c r="L686" i="1"/>
  <c r="K686" i="1"/>
  <c r="J686" i="1"/>
  <c r="E686" i="1"/>
  <c r="D686" i="1"/>
  <c r="M685" i="1"/>
  <c r="E685" i="1" s="1"/>
  <c r="L685" i="1"/>
  <c r="J685" i="1"/>
  <c r="D685" i="1"/>
  <c r="M684" i="1"/>
  <c r="E684" i="1" s="1"/>
  <c r="L684" i="1"/>
  <c r="K684" i="1"/>
  <c r="J684" i="1"/>
  <c r="D684" i="1"/>
  <c r="N684" i="1" s="1"/>
  <c r="M683" i="1"/>
  <c r="E683" i="1" s="1"/>
  <c r="L683" i="1"/>
  <c r="K683" i="1"/>
  <c r="J683" i="1"/>
  <c r="D683" i="1"/>
  <c r="M682" i="1"/>
  <c r="E682" i="1" s="1"/>
  <c r="L682" i="1"/>
  <c r="K682" i="1"/>
  <c r="J682" i="1"/>
  <c r="D682" i="1"/>
  <c r="O682" i="1" s="1"/>
  <c r="M681" i="1"/>
  <c r="E681" i="1" s="1"/>
  <c r="L681" i="1"/>
  <c r="K681" i="1"/>
  <c r="J681" i="1"/>
  <c r="D681" i="1"/>
  <c r="N681" i="1" s="1"/>
  <c r="M680" i="1"/>
  <c r="L680" i="1"/>
  <c r="K680" i="1"/>
  <c r="J680" i="1"/>
  <c r="E680" i="1"/>
  <c r="D680" i="1"/>
  <c r="N680" i="1" s="1"/>
  <c r="M679" i="1"/>
  <c r="E679" i="1" s="1"/>
  <c r="L679" i="1"/>
  <c r="K679" i="1"/>
  <c r="J679" i="1"/>
  <c r="D679" i="1"/>
  <c r="N679" i="1" s="1"/>
  <c r="M678" i="1"/>
  <c r="E678" i="1" s="1"/>
  <c r="L678" i="1"/>
  <c r="K678" i="1"/>
  <c r="J678" i="1"/>
  <c r="D678" i="1"/>
  <c r="N678" i="1" s="1"/>
  <c r="M677" i="1"/>
  <c r="E677" i="1" s="1"/>
  <c r="L677" i="1"/>
  <c r="J677" i="1"/>
  <c r="D677" i="1"/>
  <c r="N677" i="1" s="1"/>
  <c r="M676" i="1"/>
  <c r="E676" i="1" s="1"/>
  <c r="F676" i="1" s="1"/>
  <c r="L676" i="1"/>
  <c r="K676" i="1"/>
  <c r="J676" i="1"/>
  <c r="D676" i="1"/>
  <c r="N676" i="1" s="1"/>
  <c r="M675" i="1"/>
  <c r="E675" i="1" s="1"/>
  <c r="L675" i="1"/>
  <c r="K675" i="1"/>
  <c r="J675" i="1"/>
  <c r="D675" i="1"/>
  <c r="N675" i="1" s="1"/>
  <c r="M674" i="1"/>
  <c r="E674" i="1" s="1"/>
  <c r="F674" i="1" s="1"/>
  <c r="L674" i="1"/>
  <c r="K674" i="1"/>
  <c r="J674" i="1"/>
  <c r="D674" i="1"/>
  <c r="M673" i="1"/>
  <c r="E673" i="1" s="1"/>
  <c r="L673" i="1"/>
  <c r="K673" i="1"/>
  <c r="J673" i="1"/>
  <c r="D673" i="1"/>
  <c r="O673" i="1" s="1"/>
  <c r="M672" i="1"/>
  <c r="E672" i="1" s="1"/>
  <c r="L672" i="1"/>
  <c r="K672" i="1"/>
  <c r="J672" i="1"/>
  <c r="D672" i="1"/>
  <c r="O672" i="1" s="1"/>
  <c r="M671" i="1"/>
  <c r="E671" i="1" s="1"/>
  <c r="F671" i="1" s="1"/>
  <c r="L671" i="1"/>
  <c r="K671" i="1"/>
  <c r="J671" i="1"/>
  <c r="D671" i="1"/>
  <c r="N671" i="1" s="1"/>
  <c r="M670" i="1"/>
  <c r="E670" i="1" s="1"/>
  <c r="F670" i="1" s="1"/>
  <c r="L670" i="1"/>
  <c r="K670" i="1"/>
  <c r="J670" i="1"/>
  <c r="D670" i="1"/>
  <c r="O670" i="1" s="1"/>
  <c r="M669" i="1"/>
  <c r="E669" i="1" s="1"/>
  <c r="L669" i="1"/>
  <c r="K669" i="1"/>
  <c r="J669" i="1"/>
  <c r="D669" i="1"/>
  <c r="N668" i="1"/>
  <c r="M668" i="1"/>
  <c r="E668" i="1" s="1"/>
  <c r="F668" i="1" s="1"/>
  <c r="L668" i="1"/>
  <c r="K668" i="1"/>
  <c r="J668" i="1"/>
  <c r="D668" i="1"/>
  <c r="O668" i="1" s="1"/>
  <c r="M667" i="1"/>
  <c r="E667" i="1" s="1"/>
  <c r="L667" i="1"/>
  <c r="K667" i="1"/>
  <c r="J667" i="1"/>
  <c r="D667" i="1"/>
  <c r="M666" i="1"/>
  <c r="E666" i="1" s="1"/>
  <c r="F666" i="1" s="1"/>
  <c r="L666" i="1"/>
  <c r="K666" i="1"/>
  <c r="J666" i="1"/>
  <c r="D666" i="1"/>
  <c r="N666" i="1" s="1"/>
  <c r="N665" i="1"/>
  <c r="M665" i="1"/>
  <c r="E665" i="1" s="1"/>
  <c r="F665" i="1" s="1"/>
  <c r="L665" i="1"/>
  <c r="K665" i="1"/>
  <c r="J665" i="1"/>
  <c r="D665" i="1"/>
  <c r="O665" i="1" s="1"/>
  <c r="M664" i="1"/>
  <c r="E664" i="1" s="1"/>
  <c r="L664" i="1"/>
  <c r="K664" i="1"/>
  <c r="J664" i="1"/>
  <c r="D664" i="1"/>
  <c r="N664" i="1" s="1"/>
  <c r="M663" i="1"/>
  <c r="E663" i="1" s="1"/>
  <c r="F663" i="1" s="1"/>
  <c r="L663" i="1"/>
  <c r="K663" i="1"/>
  <c r="J663" i="1"/>
  <c r="D663" i="1"/>
  <c r="O663" i="1" s="1"/>
  <c r="M662" i="1"/>
  <c r="E662" i="1" s="1"/>
  <c r="L662" i="1"/>
  <c r="J662" i="1"/>
  <c r="D662" i="1"/>
  <c r="O662" i="1" s="1"/>
  <c r="M661" i="1"/>
  <c r="E661" i="1" s="1"/>
  <c r="L661" i="1"/>
  <c r="K661" i="1"/>
  <c r="J661" i="1"/>
  <c r="D661" i="1"/>
  <c r="M660" i="1"/>
  <c r="E660" i="1" s="1"/>
  <c r="L660" i="1"/>
  <c r="K660" i="1"/>
  <c r="J660" i="1"/>
  <c r="D660" i="1"/>
  <c r="M659" i="1"/>
  <c r="E659" i="1" s="1"/>
  <c r="L659" i="1"/>
  <c r="K659" i="1"/>
  <c r="J659" i="1"/>
  <c r="D659" i="1"/>
  <c r="O659" i="1" s="1"/>
  <c r="M658" i="1"/>
  <c r="E658" i="1" s="1"/>
  <c r="L658" i="1"/>
  <c r="K658" i="1"/>
  <c r="J658" i="1"/>
  <c r="D658" i="1"/>
  <c r="M657" i="1"/>
  <c r="E657" i="1" s="1"/>
  <c r="L657" i="1"/>
  <c r="K657" i="1"/>
  <c r="J657" i="1"/>
  <c r="D657" i="1"/>
  <c r="N657" i="1" s="1"/>
  <c r="M656" i="1"/>
  <c r="E656" i="1" s="1"/>
  <c r="L656" i="1"/>
  <c r="K656" i="1"/>
  <c r="J656" i="1"/>
  <c r="D656" i="1"/>
  <c r="N656" i="1" s="1"/>
  <c r="M655" i="1"/>
  <c r="E655" i="1" s="1"/>
  <c r="L655" i="1"/>
  <c r="K655" i="1"/>
  <c r="J655" i="1"/>
  <c r="D655" i="1"/>
  <c r="O655" i="1" s="1"/>
  <c r="M654" i="1"/>
  <c r="E654" i="1" s="1"/>
  <c r="L654" i="1"/>
  <c r="K654" i="1"/>
  <c r="J654" i="1"/>
  <c r="D654" i="1"/>
  <c r="M653" i="1"/>
  <c r="L653" i="1"/>
  <c r="K653" i="1"/>
  <c r="J653" i="1"/>
  <c r="E653" i="1"/>
  <c r="D653" i="1"/>
  <c r="M652" i="1"/>
  <c r="E652" i="1" s="1"/>
  <c r="L652" i="1"/>
  <c r="K652" i="1"/>
  <c r="J652" i="1"/>
  <c r="D652" i="1"/>
  <c r="O652" i="1" s="1"/>
  <c r="N651" i="1"/>
  <c r="M651" i="1"/>
  <c r="E651" i="1" s="1"/>
  <c r="H651" i="1" s="1"/>
  <c r="L651" i="1"/>
  <c r="K651" i="1"/>
  <c r="J651" i="1"/>
  <c r="D651" i="1"/>
  <c r="O651" i="1" s="1"/>
  <c r="O650" i="1"/>
  <c r="M650" i="1"/>
  <c r="E650" i="1" s="1"/>
  <c r="L650" i="1"/>
  <c r="K650" i="1"/>
  <c r="J650" i="1"/>
  <c r="D650" i="1"/>
  <c r="N650" i="1" s="1"/>
  <c r="M649" i="1"/>
  <c r="E649" i="1" s="1"/>
  <c r="L649" i="1"/>
  <c r="K649" i="1"/>
  <c r="J649" i="1"/>
  <c r="D649" i="1"/>
  <c r="M648" i="1"/>
  <c r="E648" i="1" s="1"/>
  <c r="L648" i="1"/>
  <c r="K648" i="1"/>
  <c r="J648" i="1"/>
  <c r="D648" i="1"/>
  <c r="N648" i="1" s="1"/>
  <c r="M647" i="1"/>
  <c r="E647" i="1" s="1"/>
  <c r="L647" i="1"/>
  <c r="K647" i="1"/>
  <c r="J647" i="1"/>
  <c r="D647" i="1"/>
  <c r="O647" i="1" s="1"/>
  <c r="M646" i="1"/>
  <c r="E646" i="1" s="1"/>
  <c r="L646" i="1"/>
  <c r="K646" i="1"/>
  <c r="J646" i="1"/>
  <c r="D646" i="1"/>
  <c r="N646" i="1" s="1"/>
  <c r="O645" i="1"/>
  <c r="M645" i="1"/>
  <c r="E645" i="1" s="1"/>
  <c r="L645" i="1"/>
  <c r="K645" i="1"/>
  <c r="J645" i="1"/>
  <c r="D645" i="1"/>
  <c r="N645" i="1" s="1"/>
  <c r="N644" i="1"/>
  <c r="M644" i="1"/>
  <c r="E644" i="1" s="1"/>
  <c r="L644" i="1"/>
  <c r="J644" i="1"/>
  <c r="D644" i="1"/>
  <c r="O644" i="1" s="1"/>
  <c r="M643" i="1"/>
  <c r="E643" i="1" s="1"/>
  <c r="F643" i="1" s="1"/>
  <c r="L643" i="1"/>
  <c r="K643" i="1"/>
  <c r="J643" i="1"/>
  <c r="D643" i="1"/>
  <c r="O643" i="1" s="1"/>
  <c r="M642" i="1"/>
  <c r="E642" i="1" s="1"/>
  <c r="F642" i="1" s="1"/>
  <c r="L642" i="1"/>
  <c r="K642" i="1"/>
  <c r="J642" i="1"/>
  <c r="D642" i="1"/>
  <c r="O642" i="1" s="1"/>
  <c r="M641" i="1"/>
  <c r="E641" i="1" s="1"/>
  <c r="F641" i="1" s="1"/>
  <c r="L641" i="1"/>
  <c r="K641" i="1"/>
  <c r="J641" i="1"/>
  <c r="D641" i="1"/>
  <c r="M640" i="1"/>
  <c r="L640" i="1"/>
  <c r="K640" i="1"/>
  <c r="J640" i="1"/>
  <c r="E640" i="1"/>
  <c r="D640" i="1"/>
  <c r="O640" i="1" s="1"/>
  <c r="M639" i="1"/>
  <c r="E639" i="1" s="1"/>
  <c r="F639" i="1" s="1"/>
  <c r="L639" i="1"/>
  <c r="K639" i="1"/>
  <c r="J639" i="1"/>
  <c r="D639" i="1"/>
  <c r="M638" i="1"/>
  <c r="E638" i="1" s="1"/>
  <c r="L638" i="1"/>
  <c r="K638" i="1"/>
  <c r="J638" i="1"/>
  <c r="D638" i="1"/>
  <c r="O638" i="1" s="1"/>
  <c r="M637" i="1"/>
  <c r="E637" i="1" s="1"/>
  <c r="L637" i="1"/>
  <c r="K637" i="1"/>
  <c r="J637" i="1"/>
  <c r="D637" i="1"/>
  <c r="O637" i="1" s="1"/>
  <c r="M636" i="1"/>
  <c r="E636" i="1" s="1"/>
  <c r="L636" i="1"/>
  <c r="J636" i="1"/>
  <c r="D636" i="1"/>
  <c r="O636" i="1" s="1"/>
  <c r="M635" i="1"/>
  <c r="E635" i="1" s="1"/>
  <c r="F635" i="1" s="1"/>
  <c r="L635" i="1"/>
  <c r="K635" i="1"/>
  <c r="J635" i="1"/>
  <c r="D635" i="1"/>
  <c r="M634" i="1"/>
  <c r="E634" i="1" s="1"/>
  <c r="L634" i="1"/>
  <c r="K634" i="1"/>
  <c r="J634" i="1"/>
  <c r="D634" i="1"/>
  <c r="N634" i="1" s="1"/>
  <c r="M633" i="1"/>
  <c r="E633" i="1" s="1"/>
  <c r="L633" i="1"/>
  <c r="K633" i="1"/>
  <c r="J633" i="1"/>
  <c r="D633" i="1"/>
  <c r="N633" i="1" s="1"/>
  <c r="M632" i="1"/>
  <c r="L632" i="1"/>
  <c r="K632" i="1"/>
  <c r="J632" i="1"/>
  <c r="E632" i="1"/>
  <c r="D632" i="1"/>
  <c r="O632" i="1" s="1"/>
  <c r="M631" i="1"/>
  <c r="E631" i="1" s="1"/>
  <c r="F631" i="1" s="1"/>
  <c r="L631" i="1"/>
  <c r="J631" i="1"/>
  <c r="D631" i="1"/>
  <c r="O631" i="1" s="1"/>
  <c r="M630" i="1"/>
  <c r="E630" i="1" s="1"/>
  <c r="F630" i="1" s="1"/>
  <c r="L630" i="1"/>
  <c r="K630" i="1"/>
  <c r="J630" i="1"/>
  <c r="D630" i="1"/>
  <c r="O630" i="1" s="1"/>
  <c r="M629" i="1"/>
  <c r="E629" i="1" s="1"/>
  <c r="L629" i="1"/>
  <c r="K629" i="1"/>
  <c r="J629" i="1"/>
  <c r="D629" i="1"/>
  <c r="M628" i="1"/>
  <c r="E628" i="1" s="1"/>
  <c r="L628" i="1"/>
  <c r="K628" i="1"/>
  <c r="J628" i="1"/>
  <c r="D628" i="1"/>
  <c r="O628" i="1" s="1"/>
  <c r="M627" i="1"/>
  <c r="E627" i="1" s="1"/>
  <c r="L627" i="1"/>
  <c r="K627" i="1"/>
  <c r="J627" i="1"/>
  <c r="D627" i="1"/>
  <c r="M626" i="1"/>
  <c r="L626" i="1"/>
  <c r="K626" i="1"/>
  <c r="J626" i="1"/>
  <c r="E626" i="1"/>
  <c r="D626" i="1"/>
  <c r="O626" i="1" s="1"/>
  <c r="M625" i="1"/>
  <c r="E625" i="1" s="1"/>
  <c r="L625" i="1"/>
  <c r="K625" i="1"/>
  <c r="J625" i="1"/>
  <c r="D625" i="1"/>
  <c r="M624" i="1"/>
  <c r="E624" i="1" s="1"/>
  <c r="L624" i="1"/>
  <c r="J624" i="1"/>
  <c r="D624" i="1"/>
  <c r="O624" i="1" s="1"/>
  <c r="M623" i="1"/>
  <c r="L623" i="1"/>
  <c r="K623" i="1"/>
  <c r="J623" i="1"/>
  <c r="E623" i="1"/>
  <c r="F623" i="1" s="1"/>
  <c r="D623" i="1"/>
  <c r="N623" i="1" s="1"/>
  <c r="M622" i="1"/>
  <c r="E622" i="1" s="1"/>
  <c r="L622" i="1"/>
  <c r="K622" i="1"/>
  <c r="J622" i="1"/>
  <c r="D622" i="1"/>
  <c r="M621" i="1"/>
  <c r="L621" i="1"/>
  <c r="K621" i="1"/>
  <c r="J621" i="1"/>
  <c r="E621" i="1"/>
  <c r="F621" i="1" s="1"/>
  <c r="D621" i="1"/>
  <c r="M620" i="1"/>
  <c r="E620" i="1" s="1"/>
  <c r="L620" i="1"/>
  <c r="K620" i="1"/>
  <c r="J620" i="1"/>
  <c r="D620" i="1"/>
  <c r="M619" i="1"/>
  <c r="E619" i="1" s="1"/>
  <c r="F619" i="1" s="1"/>
  <c r="L619" i="1"/>
  <c r="K619" i="1"/>
  <c r="J619" i="1"/>
  <c r="D619" i="1"/>
  <c r="O619" i="1" s="1"/>
  <c r="M618" i="1"/>
  <c r="E618" i="1" s="1"/>
  <c r="L618" i="1"/>
  <c r="K618" i="1"/>
  <c r="J618" i="1"/>
  <c r="D618" i="1"/>
  <c r="M617" i="1"/>
  <c r="E617" i="1" s="1"/>
  <c r="L617" i="1"/>
  <c r="J617" i="1"/>
  <c r="D617" i="1"/>
  <c r="O617" i="1" s="1"/>
  <c r="M616" i="1"/>
  <c r="E616" i="1" s="1"/>
  <c r="F616" i="1" s="1"/>
  <c r="L616" i="1"/>
  <c r="K616" i="1"/>
  <c r="J616" i="1"/>
  <c r="D616" i="1"/>
  <c r="N616" i="1" s="1"/>
  <c r="M615" i="1"/>
  <c r="E615" i="1" s="1"/>
  <c r="L615" i="1"/>
  <c r="K615" i="1"/>
  <c r="J615" i="1"/>
  <c r="D615" i="1"/>
  <c r="N615" i="1" s="1"/>
  <c r="M614" i="1"/>
  <c r="E614" i="1" s="1"/>
  <c r="F614" i="1" s="1"/>
  <c r="L614" i="1"/>
  <c r="K614" i="1"/>
  <c r="J614" i="1"/>
  <c r="D614" i="1"/>
  <c r="N614" i="1" s="1"/>
  <c r="M613" i="1"/>
  <c r="E613" i="1" s="1"/>
  <c r="L613" i="1"/>
  <c r="J613" i="1"/>
  <c r="D613" i="1"/>
  <c r="M612" i="1"/>
  <c r="E612" i="1" s="1"/>
  <c r="F612" i="1" s="1"/>
  <c r="L612" i="1"/>
  <c r="J612" i="1"/>
  <c r="D612" i="1"/>
  <c r="O612" i="1" s="1"/>
  <c r="M611" i="1"/>
  <c r="E611" i="1" s="1"/>
  <c r="L611" i="1"/>
  <c r="K611" i="1"/>
  <c r="J611" i="1"/>
  <c r="D611" i="1"/>
  <c r="O611" i="1" s="1"/>
  <c r="M610" i="1"/>
  <c r="E610" i="1" s="1"/>
  <c r="L610" i="1"/>
  <c r="K610" i="1"/>
  <c r="J610" i="1"/>
  <c r="D610" i="1"/>
  <c r="N610" i="1" s="1"/>
  <c r="M609" i="1"/>
  <c r="E609" i="1" s="1"/>
  <c r="L609" i="1"/>
  <c r="K609" i="1"/>
  <c r="J609" i="1"/>
  <c r="D609" i="1"/>
  <c r="O609" i="1" s="1"/>
  <c r="M608" i="1"/>
  <c r="E608" i="1" s="1"/>
  <c r="L608" i="1"/>
  <c r="K608" i="1"/>
  <c r="J608" i="1"/>
  <c r="D608" i="1"/>
  <c r="N608" i="1" s="1"/>
  <c r="M607" i="1"/>
  <c r="E607" i="1" s="1"/>
  <c r="F607" i="1" s="1"/>
  <c r="L607" i="1"/>
  <c r="K607" i="1"/>
  <c r="J607" i="1"/>
  <c r="D607" i="1"/>
  <c r="O607" i="1" s="1"/>
  <c r="M606" i="1"/>
  <c r="E606" i="1" s="1"/>
  <c r="F606" i="1" s="1"/>
  <c r="L606" i="1"/>
  <c r="K606" i="1"/>
  <c r="J606" i="1"/>
  <c r="D606" i="1"/>
  <c r="N606" i="1" s="1"/>
  <c r="M605" i="1"/>
  <c r="E605" i="1" s="1"/>
  <c r="L605" i="1"/>
  <c r="K605" i="1"/>
  <c r="J605" i="1"/>
  <c r="D605" i="1"/>
  <c r="O605" i="1" s="1"/>
  <c r="M604" i="1"/>
  <c r="E604" i="1" s="1"/>
  <c r="L604" i="1"/>
  <c r="K604" i="1"/>
  <c r="J604" i="1"/>
  <c r="D604" i="1"/>
  <c r="M603" i="1"/>
  <c r="E603" i="1" s="1"/>
  <c r="F603" i="1" s="1"/>
  <c r="L603" i="1"/>
  <c r="K603" i="1"/>
  <c r="J603" i="1"/>
  <c r="D603" i="1"/>
  <c r="O603" i="1" s="1"/>
  <c r="M602" i="1"/>
  <c r="E602" i="1" s="1"/>
  <c r="L602" i="1"/>
  <c r="J602" i="1"/>
  <c r="D602" i="1"/>
  <c r="N602" i="1" s="1"/>
  <c r="M601" i="1"/>
  <c r="E601" i="1" s="1"/>
  <c r="F601" i="1" s="1"/>
  <c r="L601" i="1"/>
  <c r="K601" i="1"/>
  <c r="J601" i="1"/>
  <c r="D601" i="1"/>
  <c r="N601" i="1" s="1"/>
  <c r="M600" i="1"/>
  <c r="E600" i="1" s="1"/>
  <c r="F600" i="1" s="1"/>
  <c r="L600" i="1"/>
  <c r="K600" i="1"/>
  <c r="J600" i="1"/>
  <c r="D600" i="1"/>
  <c r="M599" i="1"/>
  <c r="E599" i="1" s="1"/>
  <c r="F599" i="1" s="1"/>
  <c r="L599" i="1"/>
  <c r="J599" i="1"/>
  <c r="D599" i="1"/>
  <c r="M598" i="1"/>
  <c r="E598" i="1" s="1"/>
  <c r="L598" i="1"/>
  <c r="J598" i="1"/>
  <c r="F598" i="1"/>
  <c r="D598" i="1"/>
  <c r="N598" i="1" s="1"/>
  <c r="M597" i="1"/>
  <c r="E597" i="1" s="1"/>
  <c r="F597" i="1" s="1"/>
  <c r="L597" i="1"/>
  <c r="K597" i="1"/>
  <c r="J597" i="1"/>
  <c r="D597" i="1"/>
  <c r="M596" i="1"/>
  <c r="E596" i="1" s="1"/>
  <c r="L596" i="1"/>
  <c r="K596" i="1"/>
  <c r="J596" i="1"/>
  <c r="D596" i="1"/>
  <c r="M595" i="1"/>
  <c r="E595" i="1" s="1"/>
  <c r="L595" i="1"/>
  <c r="K595" i="1"/>
  <c r="J595" i="1"/>
  <c r="D595" i="1"/>
  <c r="N595" i="1" s="1"/>
  <c r="M594" i="1"/>
  <c r="E594" i="1" s="1"/>
  <c r="L594" i="1"/>
  <c r="K594" i="1"/>
  <c r="J594" i="1"/>
  <c r="D594" i="1"/>
  <c r="O594" i="1" s="1"/>
  <c r="M593" i="1"/>
  <c r="E593" i="1" s="1"/>
  <c r="F593" i="1" s="1"/>
  <c r="L593" i="1"/>
  <c r="K593" i="1"/>
  <c r="J593" i="1"/>
  <c r="D593" i="1"/>
  <c r="N593" i="1" s="1"/>
  <c r="M592" i="1"/>
  <c r="E592" i="1" s="1"/>
  <c r="F592" i="1" s="1"/>
  <c r="L592" i="1"/>
  <c r="K592" i="1"/>
  <c r="J592" i="1"/>
  <c r="D592" i="1"/>
  <c r="M591" i="1"/>
  <c r="E591" i="1" s="1"/>
  <c r="L591" i="1"/>
  <c r="K591" i="1"/>
  <c r="J591" i="1"/>
  <c r="D591" i="1"/>
  <c r="M590" i="1"/>
  <c r="E590" i="1" s="1"/>
  <c r="F590" i="1" s="1"/>
  <c r="L590" i="1"/>
  <c r="K590" i="1"/>
  <c r="J590" i="1"/>
  <c r="D590" i="1"/>
  <c r="O590" i="1" s="1"/>
  <c r="M589" i="1"/>
  <c r="E589" i="1" s="1"/>
  <c r="L589" i="1"/>
  <c r="K589" i="1"/>
  <c r="J589" i="1"/>
  <c r="D589" i="1"/>
  <c r="N588" i="1"/>
  <c r="M588" i="1"/>
  <c r="E588" i="1" s="1"/>
  <c r="L588" i="1"/>
  <c r="J588" i="1"/>
  <c r="D588" i="1"/>
  <c r="O588" i="1" s="1"/>
  <c r="M587" i="1"/>
  <c r="E587" i="1" s="1"/>
  <c r="F587" i="1" s="1"/>
  <c r="L587" i="1"/>
  <c r="K587" i="1"/>
  <c r="J587" i="1"/>
  <c r="D587" i="1"/>
  <c r="M586" i="1"/>
  <c r="E586" i="1" s="1"/>
  <c r="L586" i="1"/>
  <c r="K586" i="1"/>
  <c r="J586" i="1"/>
  <c r="D586" i="1"/>
  <c r="O586" i="1" s="1"/>
  <c r="H586" i="1" s="1"/>
  <c r="M585" i="1"/>
  <c r="E585" i="1" s="1"/>
  <c r="F585" i="1" s="1"/>
  <c r="L585" i="1"/>
  <c r="K585" i="1"/>
  <c r="J585" i="1"/>
  <c r="D585" i="1"/>
  <c r="M584" i="1"/>
  <c r="L584" i="1"/>
  <c r="K584" i="1"/>
  <c r="J584" i="1"/>
  <c r="E584" i="1"/>
  <c r="D584" i="1"/>
  <c r="O584" i="1" s="1"/>
  <c r="M583" i="1"/>
  <c r="E583" i="1" s="1"/>
  <c r="L583" i="1"/>
  <c r="K583" i="1"/>
  <c r="J583" i="1"/>
  <c r="F583" i="1"/>
  <c r="D583" i="1"/>
  <c r="M582" i="1"/>
  <c r="E582" i="1" s="1"/>
  <c r="L582" i="1"/>
  <c r="K582" i="1"/>
  <c r="J582" i="1"/>
  <c r="D582" i="1"/>
  <c r="O582" i="1" s="1"/>
  <c r="M581" i="1"/>
  <c r="E581" i="1" s="1"/>
  <c r="F581" i="1" s="1"/>
  <c r="L581" i="1"/>
  <c r="K581" i="1"/>
  <c r="J581" i="1"/>
  <c r="D581" i="1"/>
  <c r="M580" i="1"/>
  <c r="E580" i="1" s="1"/>
  <c r="L580" i="1"/>
  <c r="K580" i="1"/>
  <c r="J580" i="1"/>
  <c r="D580" i="1"/>
  <c r="O580" i="1" s="1"/>
  <c r="M579" i="1"/>
  <c r="E579" i="1" s="1"/>
  <c r="F579" i="1" s="1"/>
  <c r="L579" i="1"/>
  <c r="K579" i="1"/>
  <c r="J579" i="1"/>
  <c r="D579" i="1"/>
  <c r="M578" i="1"/>
  <c r="E578" i="1" s="1"/>
  <c r="L578" i="1"/>
  <c r="K578" i="1"/>
  <c r="J578" i="1"/>
  <c r="D578" i="1"/>
  <c r="O578" i="1" s="1"/>
  <c r="M577" i="1"/>
  <c r="E577" i="1" s="1"/>
  <c r="F577" i="1" s="1"/>
  <c r="L577" i="1"/>
  <c r="K577" i="1"/>
  <c r="J577" i="1"/>
  <c r="D577" i="1"/>
  <c r="M576" i="1"/>
  <c r="E576" i="1" s="1"/>
  <c r="L576" i="1"/>
  <c r="K576" i="1"/>
  <c r="J576" i="1"/>
  <c r="D576" i="1"/>
  <c r="O576" i="1" s="1"/>
  <c r="M575" i="1"/>
  <c r="L575" i="1"/>
  <c r="K575" i="1"/>
  <c r="J575" i="1"/>
  <c r="E575" i="1"/>
  <c r="F575" i="1" s="1"/>
  <c r="D575" i="1"/>
  <c r="M574" i="1"/>
  <c r="E574" i="1" s="1"/>
  <c r="L574" i="1"/>
  <c r="K574" i="1"/>
  <c r="J574" i="1"/>
  <c r="D574" i="1"/>
  <c r="O574" i="1" s="1"/>
  <c r="M573" i="1"/>
  <c r="E573" i="1" s="1"/>
  <c r="F573" i="1" s="1"/>
  <c r="L573" i="1"/>
  <c r="K573" i="1"/>
  <c r="J573" i="1"/>
  <c r="D573" i="1"/>
  <c r="M572" i="1"/>
  <c r="E572" i="1" s="1"/>
  <c r="L572" i="1"/>
  <c r="K572" i="1"/>
  <c r="J572" i="1"/>
  <c r="D572" i="1"/>
  <c r="O572" i="1" s="1"/>
  <c r="M571" i="1"/>
  <c r="E571" i="1" s="1"/>
  <c r="F571" i="1" s="1"/>
  <c r="L571" i="1"/>
  <c r="K571" i="1"/>
  <c r="J571" i="1"/>
  <c r="D571" i="1"/>
  <c r="M570" i="1"/>
  <c r="E570" i="1" s="1"/>
  <c r="L570" i="1"/>
  <c r="K570" i="1"/>
  <c r="J570" i="1"/>
  <c r="D570" i="1"/>
  <c r="O570" i="1" s="1"/>
  <c r="M569" i="1"/>
  <c r="E569" i="1" s="1"/>
  <c r="F569" i="1" s="1"/>
  <c r="L569" i="1"/>
  <c r="K569" i="1"/>
  <c r="J569" i="1"/>
  <c r="D569" i="1"/>
  <c r="M568" i="1"/>
  <c r="E568" i="1" s="1"/>
  <c r="L568" i="1"/>
  <c r="K568" i="1"/>
  <c r="J568" i="1"/>
  <c r="D568" i="1"/>
  <c r="O568" i="1" s="1"/>
  <c r="M567" i="1"/>
  <c r="E567" i="1" s="1"/>
  <c r="F567" i="1" s="1"/>
  <c r="L567" i="1"/>
  <c r="K567" i="1"/>
  <c r="J567" i="1"/>
  <c r="D567" i="1"/>
  <c r="M566" i="1"/>
  <c r="E566" i="1" s="1"/>
  <c r="L566" i="1"/>
  <c r="J566" i="1"/>
  <c r="D566" i="1"/>
  <c r="O566" i="1" s="1"/>
  <c r="M565" i="1"/>
  <c r="E565" i="1" s="1"/>
  <c r="L565" i="1"/>
  <c r="K565" i="1"/>
  <c r="J565" i="1"/>
  <c r="D565" i="1"/>
  <c r="O565" i="1" s="1"/>
  <c r="M564" i="1"/>
  <c r="E564" i="1" s="1"/>
  <c r="F564" i="1" s="1"/>
  <c r="L564" i="1"/>
  <c r="K564" i="1"/>
  <c r="J564" i="1"/>
  <c r="D564" i="1"/>
  <c r="N564" i="1" s="1"/>
  <c r="M563" i="1"/>
  <c r="E563" i="1" s="1"/>
  <c r="L563" i="1"/>
  <c r="K563" i="1"/>
  <c r="J563" i="1"/>
  <c r="D563" i="1"/>
  <c r="N563" i="1" s="1"/>
  <c r="M562" i="1"/>
  <c r="E562" i="1" s="1"/>
  <c r="F562" i="1" s="1"/>
  <c r="L562" i="1"/>
  <c r="K562" i="1"/>
  <c r="J562" i="1"/>
  <c r="D562" i="1"/>
  <c r="N562" i="1" s="1"/>
  <c r="M561" i="1"/>
  <c r="E561" i="1" s="1"/>
  <c r="F561" i="1" s="1"/>
  <c r="L561" i="1"/>
  <c r="K561" i="1"/>
  <c r="J561" i="1"/>
  <c r="D561" i="1"/>
  <c r="N561" i="1" s="1"/>
  <c r="M560" i="1"/>
  <c r="E560" i="1" s="1"/>
  <c r="F560" i="1" s="1"/>
  <c r="L560" i="1"/>
  <c r="K560" i="1"/>
  <c r="J560" i="1"/>
  <c r="D560" i="1"/>
  <c r="N560" i="1" s="1"/>
  <c r="M559" i="1"/>
  <c r="E559" i="1" s="1"/>
  <c r="L559" i="1"/>
  <c r="K559" i="1"/>
  <c r="J559" i="1"/>
  <c r="D559" i="1"/>
  <c r="N559" i="1" s="1"/>
  <c r="M558" i="1"/>
  <c r="E558" i="1" s="1"/>
  <c r="L558" i="1"/>
  <c r="K558" i="1"/>
  <c r="J558" i="1"/>
  <c r="D558" i="1"/>
  <c r="N558" i="1" s="1"/>
  <c r="M557" i="1"/>
  <c r="E557" i="1" s="1"/>
  <c r="L557" i="1"/>
  <c r="K557" i="1"/>
  <c r="J557" i="1"/>
  <c r="D557" i="1"/>
  <c r="N557" i="1" s="1"/>
  <c r="M556" i="1"/>
  <c r="E556" i="1" s="1"/>
  <c r="F556" i="1" s="1"/>
  <c r="L556" i="1"/>
  <c r="K556" i="1"/>
  <c r="J556" i="1"/>
  <c r="D556" i="1"/>
  <c r="N556" i="1" s="1"/>
  <c r="M555" i="1"/>
  <c r="E555" i="1" s="1"/>
  <c r="L555" i="1"/>
  <c r="J555" i="1"/>
  <c r="D555" i="1"/>
  <c r="N555" i="1" s="1"/>
  <c r="M554" i="1"/>
  <c r="E554" i="1" s="1"/>
  <c r="F554" i="1" s="1"/>
  <c r="L554" i="1"/>
  <c r="K554" i="1"/>
  <c r="J554" i="1"/>
  <c r="D554" i="1"/>
  <c r="O553" i="1"/>
  <c r="M553" i="1"/>
  <c r="E553" i="1" s="1"/>
  <c r="F553" i="1" s="1"/>
  <c r="L553" i="1"/>
  <c r="J553" i="1"/>
  <c r="D553" i="1"/>
  <c r="N553" i="1" s="1"/>
  <c r="M552" i="1"/>
  <c r="E552" i="1" s="1"/>
  <c r="L552" i="1"/>
  <c r="K552" i="1"/>
  <c r="J552" i="1"/>
  <c r="D552" i="1"/>
  <c r="N551" i="1"/>
  <c r="M551" i="1"/>
  <c r="E551" i="1" s="1"/>
  <c r="L551" i="1"/>
  <c r="K551" i="1"/>
  <c r="J551" i="1"/>
  <c r="D551" i="1"/>
  <c r="O551" i="1" s="1"/>
  <c r="M550" i="1"/>
  <c r="E550" i="1" s="1"/>
  <c r="L550" i="1"/>
  <c r="K550" i="1"/>
  <c r="J550" i="1"/>
  <c r="D550" i="1"/>
  <c r="O550" i="1" s="1"/>
  <c r="M549" i="1"/>
  <c r="E549" i="1" s="1"/>
  <c r="F549" i="1" s="1"/>
  <c r="L549" i="1"/>
  <c r="K549" i="1"/>
  <c r="J549" i="1"/>
  <c r="D549" i="1"/>
  <c r="O549" i="1" s="1"/>
  <c r="M548" i="1"/>
  <c r="E548" i="1" s="1"/>
  <c r="L548" i="1"/>
  <c r="K548" i="1"/>
  <c r="J548" i="1"/>
  <c r="D548" i="1"/>
  <c r="M547" i="1"/>
  <c r="E547" i="1" s="1"/>
  <c r="L547" i="1"/>
  <c r="K547" i="1"/>
  <c r="J547" i="1"/>
  <c r="D547" i="1"/>
  <c r="O547" i="1" s="1"/>
  <c r="M546" i="1"/>
  <c r="L546" i="1"/>
  <c r="K546" i="1"/>
  <c r="J546" i="1"/>
  <c r="E546" i="1"/>
  <c r="D546" i="1"/>
  <c r="O546" i="1" s="1"/>
  <c r="M545" i="1"/>
  <c r="E545" i="1" s="1"/>
  <c r="L545" i="1"/>
  <c r="K545" i="1"/>
  <c r="J545" i="1"/>
  <c r="D545" i="1"/>
  <c r="O545" i="1" s="1"/>
  <c r="M544" i="1"/>
  <c r="E544" i="1" s="1"/>
  <c r="L544" i="1"/>
  <c r="K544" i="1"/>
  <c r="J544" i="1"/>
  <c r="D544" i="1"/>
  <c r="M543" i="1"/>
  <c r="E543" i="1" s="1"/>
  <c r="L543" i="1"/>
  <c r="K543" i="1"/>
  <c r="J543" i="1"/>
  <c r="D543" i="1"/>
  <c r="O543" i="1" s="1"/>
  <c r="M542" i="1"/>
  <c r="E542" i="1" s="1"/>
  <c r="L542" i="1"/>
  <c r="K542" i="1"/>
  <c r="J542" i="1"/>
  <c r="D542" i="1"/>
  <c r="M541" i="1"/>
  <c r="E541" i="1" s="1"/>
  <c r="L541" i="1"/>
  <c r="K541" i="1"/>
  <c r="J541" i="1"/>
  <c r="D541" i="1"/>
  <c r="O541" i="1" s="1"/>
  <c r="M540" i="1"/>
  <c r="L540" i="1"/>
  <c r="K540" i="1"/>
  <c r="J540" i="1"/>
  <c r="E540" i="1"/>
  <c r="F540" i="1" s="1"/>
  <c r="D540" i="1"/>
  <c r="O540" i="1" s="1"/>
  <c r="M539" i="1"/>
  <c r="E539" i="1" s="1"/>
  <c r="L539" i="1"/>
  <c r="K539" i="1"/>
  <c r="J539" i="1"/>
  <c r="D539" i="1"/>
  <c r="O539" i="1" s="1"/>
  <c r="M538" i="1"/>
  <c r="E538" i="1" s="1"/>
  <c r="L538" i="1"/>
  <c r="K538" i="1"/>
  <c r="J538" i="1"/>
  <c r="D538" i="1"/>
  <c r="N538" i="1" s="1"/>
  <c r="M537" i="1"/>
  <c r="E537" i="1" s="1"/>
  <c r="F537" i="1" s="1"/>
  <c r="L537" i="1"/>
  <c r="K537" i="1"/>
  <c r="J537" i="1"/>
  <c r="D537" i="1"/>
  <c r="O537" i="1" s="1"/>
  <c r="M536" i="1"/>
  <c r="E536" i="1" s="1"/>
  <c r="F536" i="1" s="1"/>
  <c r="L536" i="1"/>
  <c r="K536" i="1"/>
  <c r="J536" i="1"/>
  <c r="D536" i="1"/>
  <c r="O536" i="1" s="1"/>
  <c r="M535" i="1"/>
  <c r="E535" i="1" s="1"/>
  <c r="L535" i="1"/>
  <c r="K535" i="1"/>
  <c r="J535" i="1"/>
  <c r="D535" i="1"/>
  <c r="O535" i="1" s="1"/>
  <c r="M534" i="1"/>
  <c r="E534" i="1" s="1"/>
  <c r="L534" i="1"/>
  <c r="K534" i="1"/>
  <c r="J534" i="1"/>
  <c r="D534" i="1"/>
  <c r="O534" i="1" s="1"/>
  <c r="M533" i="1"/>
  <c r="E533" i="1" s="1"/>
  <c r="F533" i="1" s="1"/>
  <c r="L533" i="1"/>
  <c r="K533" i="1"/>
  <c r="J533" i="1"/>
  <c r="D533" i="1"/>
  <c r="O533" i="1" s="1"/>
  <c r="M532" i="1"/>
  <c r="E532" i="1" s="1"/>
  <c r="L532" i="1"/>
  <c r="J532" i="1"/>
  <c r="D532" i="1"/>
  <c r="O532" i="1" s="1"/>
  <c r="M531" i="1"/>
  <c r="E531" i="1" s="1"/>
  <c r="F531" i="1" s="1"/>
  <c r="L531" i="1"/>
  <c r="J531" i="1"/>
  <c r="D531" i="1"/>
  <c r="M530" i="1"/>
  <c r="E530" i="1" s="1"/>
  <c r="L530" i="1"/>
  <c r="K530" i="1"/>
  <c r="J530" i="1"/>
  <c r="D530" i="1"/>
  <c r="M529" i="1"/>
  <c r="E529" i="1" s="1"/>
  <c r="L529" i="1"/>
  <c r="K529" i="1"/>
  <c r="J529" i="1"/>
  <c r="D529" i="1"/>
  <c r="N529" i="1" s="1"/>
  <c r="M528" i="1"/>
  <c r="E528" i="1" s="1"/>
  <c r="L528" i="1"/>
  <c r="J528" i="1"/>
  <c r="D528" i="1"/>
  <c r="O528" i="1" s="1"/>
  <c r="M527" i="1"/>
  <c r="E527" i="1" s="1"/>
  <c r="F527" i="1" s="1"/>
  <c r="L527" i="1"/>
  <c r="K527" i="1"/>
  <c r="J527" i="1"/>
  <c r="D527" i="1"/>
  <c r="M526" i="1"/>
  <c r="E526" i="1" s="1"/>
  <c r="L526" i="1"/>
  <c r="K526" i="1"/>
  <c r="J526" i="1"/>
  <c r="D526" i="1"/>
  <c r="M525" i="1"/>
  <c r="E525" i="1" s="1"/>
  <c r="L525" i="1"/>
  <c r="K525" i="1"/>
  <c r="J525" i="1"/>
  <c r="F525" i="1"/>
  <c r="D525" i="1"/>
  <c r="N525" i="1" s="1"/>
  <c r="G525" i="1" s="1"/>
  <c r="M524" i="1"/>
  <c r="E524" i="1" s="1"/>
  <c r="L524" i="1"/>
  <c r="K524" i="1"/>
  <c r="J524" i="1"/>
  <c r="D524" i="1"/>
  <c r="O524" i="1" s="1"/>
  <c r="M523" i="1"/>
  <c r="E523" i="1" s="1"/>
  <c r="L523" i="1"/>
  <c r="K523" i="1"/>
  <c r="J523" i="1"/>
  <c r="D523" i="1"/>
  <c r="M522" i="1"/>
  <c r="E522" i="1" s="1"/>
  <c r="L522" i="1"/>
  <c r="K522" i="1"/>
  <c r="J522" i="1"/>
  <c r="D522" i="1"/>
  <c r="O522" i="1" s="1"/>
  <c r="M521" i="1"/>
  <c r="E521" i="1" s="1"/>
  <c r="L521" i="1"/>
  <c r="K521" i="1"/>
  <c r="J521" i="1"/>
  <c r="D521" i="1"/>
  <c r="N521" i="1" s="1"/>
  <c r="M520" i="1"/>
  <c r="E520" i="1" s="1"/>
  <c r="L520" i="1"/>
  <c r="K520" i="1"/>
  <c r="J520" i="1"/>
  <c r="D520" i="1"/>
  <c r="N520" i="1" s="1"/>
  <c r="M519" i="1"/>
  <c r="E519" i="1" s="1"/>
  <c r="F519" i="1" s="1"/>
  <c r="L519" i="1"/>
  <c r="K519" i="1"/>
  <c r="J519" i="1"/>
  <c r="D519" i="1"/>
  <c r="M518" i="1"/>
  <c r="E518" i="1" s="1"/>
  <c r="L518" i="1"/>
  <c r="K518" i="1"/>
  <c r="J518" i="1"/>
  <c r="D518" i="1"/>
  <c r="M517" i="1"/>
  <c r="E517" i="1" s="1"/>
  <c r="F517" i="1" s="1"/>
  <c r="L517" i="1"/>
  <c r="K517" i="1"/>
  <c r="J517" i="1"/>
  <c r="D517" i="1"/>
  <c r="O517" i="1" s="1"/>
  <c r="M516" i="1"/>
  <c r="E516" i="1" s="1"/>
  <c r="L516" i="1"/>
  <c r="K516" i="1"/>
  <c r="J516" i="1"/>
  <c r="D516" i="1"/>
  <c r="M515" i="1"/>
  <c r="E515" i="1" s="1"/>
  <c r="F515" i="1" s="1"/>
  <c r="L515" i="1"/>
  <c r="K515" i="1"/>
  <c r="J515" i="1"/>
  <c r="D515" i="1"/>
  <c r="O515" i="1" s="1"/>
  <c r="M514" i="1"/>
  <c r="E514" i="1" s="1"/>
  <c r="L514" i="1"/>
  <c r="K514" i="1"/>
  <c r="J514" i="1"/>
  <c r="D514" i="1"/>
  <c r="O514" i="1" s="1"/>
  <c r="M513" i="1"/>
  <c r="E513" i="1" s="1"/>
  <c r="F513" i="1" s="1"/>
  <c r="L513" i="1"/>
  <c r="K513" i="1"/>
  <c r="J513" i="1"/>
  <c r="D513" i="1"/>
  <c r="N513" i="1" s="1"/>
  <c r="M512" i="1"/>
  <c r="E512" i="1" s="1"/>
  <c r="L512" i="1"/>
  <c r="K512" i="1"/>
  <c r="J512" i="1"/>
  <c r="D512" i="1"/>
  <c r="N512" i="1" s="1"/>
  <c r="M511" i="1"/>
  <c r="E511" i="1" s="1"/>
  <c r="F511" i="1" s="1"/>
  <c r="L511" i="1"/>
  <c r="K511" i="1"/>
  <c r="J511" i="1"/>
  <c r="D511" i="1"/>
  <c r="M510" i="1"/>
  <c r="E510" i="1" s="1"/>
  <c r="L510" i="1"/>
  <c r="K510" i="1"/>
  <c r="J510" i="1"/>
  <c r="D510" i="1"/>
  <c r="N510" i="1" s="1"/>
  <c r="M509" i="1"/>
  <c r="E509" i="1" s="1"/>
  <c r="L509" i="1"/>
  <c r="K509" i="1"/>
  <c r="J509" i="1"/>
  <c r="D509" i="1"/>
  <c r="N509" i="1" s="1"/>
  <c r="M508" i="1"/>
  <c r="E508" i="1" s="1"/>
  <c r="L508" i="1"/>
  <c r="K508" i="1"/>
  <c r="J508" i="1"/>
  <c r="D508" i="1"/>
  <c r="O508" i="1" s="1"/>
  <c r="M507" i="1"/>
  <c r="E507" i="1" s="1"/>
  <c r="L507" i="1"/>
  <c r="K507" i="1"/>
  <c r="J507" i="1"/>
  <c r="D507" i="1"/>
  <c r="N507" i="1" s="1"/>
  <c r="M506" i="1"/>
  <c r="E506" i="1" s="1"/>
  <c r="L506" i="1"/>
  <c r="K506" i="1"/>
  <c r="J506" i="1"/>
  <c r="D506" i="1"/>
  <c r="O506" i="1" s="1"/>
  <c r="M505" i="1"/>
  <c r="E505" i="1" s="1"/>
  <c r="F505" i="1" s="1"/>
  <c r="L505" i="1"/>
  <c r="K505" i="1"/>
  <c r="J505" i="1"/>
  <c r="D505" i="1"/>
  <c r="M504" i="1"/>
  <c r="E504" i="1" s="1"/>
  <c r="L504" i="1"/>
  <c r="K504" i="1"/>
  <c r="J504" i="1"/>
  <c r="D504" i="1"/>
  <c r="M503" i="1"/>
  <c r="E503" i="1" s="1"/>
  <c r="F503" i="1" s="1"/>
  <c r="L503" i="1"/>
  <c r="K503" i="1"/>
  <c r="J503" i="1"/>
  <c r="D503" i="1"/>
  <c r="N503" i="1" s="1"/>
  <c r="M502" i="1"/>
  <c r="E502" i="1" s="1"/>
  <c r="F502" i="1" s="1"/>
  <c r="L502" i="1"/>
  <c r="K502" i="1"/>
  <c r="J502" i="1"/>
  <c r="D502" i="1"/>
  <c r="M501" i="1"/>
  <c r="E501" i="1" s="1"/>
  <c r="F501" i="1" s="1"/>
  <c r="L501" i="1"/>
  <c r="K501" i="1"/>
  <c r="J501" i="1"/>
  <c r="D501" i="1"/>
  <c r="M500" i="1"/>
  <c r="E500" i="1" s="1"/>
  <c r="L500" i="1"/>
  <c r="K500" i="1"/>
  <c r="J500" i="1"/>
  <c r="D500" i="1"/>
  <c r="O500" i="1" s="1"/>
  <c r="M499" i="1"/>
  <c r="E499" i="1" s="1"/>
  <c r="F499" i="1" s="1"/>
  <c r="L499" i="1"/>
  <c r="K499" i="1"/>
  <c r="J499" i="1"/>
  <c r="D499" i="1"/>
  <c r="O499" i="1" s="1"/>
  <c r="M498" i="1"/>
  <c r="E498" i="1" s="1"/>
  <c r="L498" i="1"/>
  <c r="K498" i="1"/>
  <c r="J498" i="1"/>
  <c r="D498" i="1"/>
  <c r="O498" i="1" s="1"/>
  <c r="M497" i="1"/>
  <c r="E497" i="1" s="1"/>
  <c r="F497" i="1" s="1"/>
  <c r="L497" i="1"/>
  <c r="K497" i="1"/>
  <c r="J497" i="1"/>
  <c r="D497" i="1"/>
  <c r="O497" i="1" s="1"/>
  <c r="M496" i="1"/>
  <c r="E496" i="1" s="1"/>
  <c r="F496" i="1" s="1"/>
  <c r="L496" i="1"/>
  <c r="J496" i="1"/>
  <c r="D496" i="1"/>
  <c r="N496" i="1" s="1"/>
  <c r="M495" i="1"/>
  <c r="E495" i="1" s="1"/>
  <c r="L495" i="1"/>
  <c r="K495" i="1"/>
  <c r="J495" i="1"/>
  <c r="D495" i="1"/>
  <c r="O495" i="1" s="1"/>
  <c r="M494" i="1"/>
  <c r="E494" i="1" s="1"/>
  <c r="L494" i="1"/>
  <c r="K494" i="1"/>
  <c r="J494" i="1"/>
  <c r="D494" i="1"/>
  <c r="O494" i="1" s="1"/>
  <c r="M493" i="1"/>
  <c r="E493" i="1" s="1"/>
  <c r="L493" i="1"/>
  <c r="K493" i="1"/>
  <c r="J493" i="1"/>
  <c r="D493" i="1"/>
  <c r="O493" i="1" s="1"/>
  <c r="M492" i="1"/>
  <c r="E492" i="1" s="1"/>
  <c r="F492" i="1" s="1"/>
  <c r="L492" i="1"/>
  <c r="K492" i="1"/>
  <c r="J492" i="1"/>
  <c r="D492" i="1"/>
  <c r="O492" i="1" s="1"/>
  <c r="M491" i="1"/>
  <c r="L491" i="1"/>
  <c r="K491" i="1"/>
  <c r="J491" i="1"/>
  <c r="E491" i="1"/>
  <c r="F491" i="1" s="1"/>
  <c r="D491" i="1"/>
  <c r="O491" i="1" s="1"/>
  <c r="M490" i="1"/>
  <c r="E490" i="1" s="1"/>
  <c r="F490" i="1" s="1"/>
  <c r="L490" i="1"/>
  <c r="K490" i="1"/>
  <c r="J490" i="1"/>
  <c r="D490" i="1"/>
  <c r="O490" i="1" s="1"/>
  <c r="M489" i="1"/>
  <c r="E489" i="1" s="1"/>
  <c r="F489" i="1" s="1"/>
  <c r="L489" i="1"/>
  <c r="J489" i="1"/>
  <c r="D489" i="1"/>
  <c r="N489" i="1" s="1"/>
  <c r="M488" i="1"/>
  <c r="E488" i="1" s="1"/>
  <c r="L488" i="1"/>
  <c r="K488" i="1"/>
  <c r="J488" i="1"/>
  <c r="D488" i="1"/>
  <c r="M487" i="1"/>
  <c r="E487" i="1" s="1"/>
  <c r="L487" i="1"/>
  <c r="K487" i="1"/>
  <c r="J487" i="1"/>
  <c r="D487" i="1"/>
  <c r="O487" i="1" s="1"/>
  <c r="M486" i="1"/>
  <c r="E486" i="1" s="1"/>
  <c r="L486" i="1"/>
  <c r="K486" i="1"/>
  <c r="J486" i="1"/>
  <c r="D486" i="1"/>
  <c r="M485" i="1"/>
  <c r="E485" i="1" s="1"/>
  <c r="F485" i="1" s="1"/>
  <c r="L485" i="1"/>
  <c r="K485" i="1"/>
  <c r="J485" i="1"/>
  <c r="D485" i="1"/>
  <c r="O485" i="1" s="1"/>
  <c r="M484" i="1"/>
  <c r="E484" i="1" s="1"/>
  <c r="L484" i="1"/>
  <c r="K484" i="1"/>
  <c r="J484" i="1"/>
  <c r="D484" i="1"/>
  <c r="M483" i="1"/>
  <c r="E483" i="1" s="1"/>
  <c r="L483" i="1"/>
  <c r="K483" i="1"/>
  <c r="J483" i="1"/>
  <c r="D483" i="1"/>
  <c r="M482" i="1"/>
  <c r="E482" i="1" s="1"/>
  <c r="L482" i="1"/>
  <c r="K482" i="1"/>
  <c r="J482" i="1"/>
  <c r="D482" i="1"/>
  <c r="M481" i="1"/>
  <c r="E481" i="1" s="1"/>
  <c r="F481" i="1" s="1"/>
  <c r="L481" i="1"/>
  <c r="K481" i="1"/>
  <c r="J481" i="1"/>
  <c r="D481" i="1"/>
  <c r="O481" i="1" s="1"/>
  <c r="M480" i="1"/>
  <c r="E480" i="1" s="1"/>
  <c r="L480" i="1"/>
  <c r="K480" i="1"/>
  <c r="J480" i="1"/>
  <c r="D480" i="1"/>
  <c r="M479" i="1"/>
  <c r="E479" i="1" s="1"/>
  <c r="L479" i="1"/>
  <c r="K479" i="1"/>
  <c r="J479" i="1"/>
  <c r="D479" i="1"/>
  <c r="M478" i="1"/>
  <c r="E478" i="1" s="1"/>
  <c r="L478" i="1"/>
  <c r="K478" i="1"/>
  <c r="J478" i="1"/>
  <c r="D478" i="1"/>
  <c r="M477" i="1"/>
  <c r="E477" i="1" s="1"/>
  <c r="F477" i="1" s="1"/>
  <c r="L477" i="1"/>
  <c r="K477" i="1"/>
  <c r="J477" i="1"/>
  <c r="D477" i="1"/>
  <c r="O477" i="1" s="1"/>
  <c r="M476" i="1"/>
  <c r="E476" i="1" s="1"/>
  <c r="L476" i="1"/>
  <c r="K476" i="1"/>
  <c r="J476" i="1"/>
  <c r="D476" i="1"/>
  <c r="M475" i="1"/>
  <c r="E475" i="1" s="1"/>
  <c r="L475" i="1"/>
  <c r="K475" i="1"/>
  <c r="J475" i="1"/>
  <c r="D475" i="1"/>
  <c r="M474" i="1"/>
  <c r="E474" i="1" s="1"/>
  <c r="L474" i="1"/>
  <c r="K474" i="1"/>
  <c r="J474" i="1"/>
  <c r="D474" i="1"/>
  <c r="M473" i="1"/>
  <c r="E473" i="1" s="1"/>
  <c r="F473" i="1" s="1"/>
  <c r="L473" i="1"/>
  <c r="J473" i="1"/>
  <c r="D473" i="1"/>
  <c r="O473" i="1" s="1"/>
  <c r="M472" i="1"/>
  <c r="E472" i="1" s="1"/>
  <c r="L472" i="1"/>
  <c r="K472" i="1"/>
  <c r="J472" i="1"/>
  <c r="D472" i="1"/>
  <c r="N472" i="1" s="1"/>
  <c r="M471" i="1"/>
  <c r="E471" i="1" s="1"/>
  <c r="L471" i="1"/>
  <c r="K471" i="1"/>
  <c r="J471" i="1"/>
  <c r="D471" i="1"/>
  <c r="O471" i="1" s="1"/>
  <c r="M470" i="1"/>
  <c r="E470" i="1" s="1"/>
  <c r="F470" i="1" s="1"/>
  <c r="L470" i="1"/>
  <c r="K470" i="1"/>
  <c r="J470" i="1"/>
  <c r="D470" i="1"/>
  <c r="N470" i="1" s="1"/>
  <c r="M469" i="1"/>
  <c r="E469" i="1" s="1"/>
  <c r="L469" i="1"/>
  <c r="K469" i="1"/>
  <c r="J469" i="1"/>
  <c r="D469" i="1"/>
  <c r="M468" i="1"/>
  <c r="E468" i="1" s="1"/>
  <c r="L468" i="1"/>
  <c r="K468" i="1"/>
  <c r="J468" i="1"/>
  <c r="D468" i="1"/>
  <c r="N468" i="1" s="1"/>
  <c r="M467" i="1"/>
  <c r="E467" i="1" s="1"/>
  <c r="L467" i="1"/>
  <c r="K467" i="1"/>
  <c r="J467" i="1"/>
  <c r="D467" i="1"/>
  <c r="M466" i="1"/>
  <c r="E466" i="1" s="1"/>
  <c r="F466" i="1" s="1"/>
  <c r="L466" i="1"/>
  <c r="K466" i="1"/>
  <c r="J466" i="1"/>
  <c r="D466" i="1"/>
  <c r="M465" i="1"/>
  <c r="E465" i="1" s="1"/>
  <c r="F465" i="1" s="1"/>
  <c r="L465" i="1"/>
  <c r="K465" i="1"/>
  <c r="J465" i="1"/>
  <c r="D465" i="1"/>
  <c r="N465" i="1" s="1"/>
  <c r="M464" i="1"/>
  <c r="E464" i="1" s="1"/>
  <c r="L464" i="1"/>
  <c r="K464" i="1"/>
  <c r="J464" i="1"/>
  <c r="D464" i="1"/>
  <c r="N464" i="1" s="1"/>
  <c r="M463" i="1"/>
  <c r="E463" i="1" s="1"/>
  <c r="F463" i="1" s="1"/>
  <c r="L463" i="1"/>
  <c r="K463" i="1"/>
  <c r="J463" i="1"/>
  <c r="D463" i="1"/>
  <c r="O463" i="1" s="1"/>
  <c r="M462" i="1"/>
  <c r="E462" i="1" s="1"/>
  <c r="L462" i="1"/>
  <c r="K462" i="1"/>
  <c r="J462" i="1"/>
  <c r="D462" i="1"/>
  <c r="N462" i="1" s="1"/>
  <c r="M461" i="1"/>
  <c r="E461" i="1" s="1"/>
  <c r="F461" i="1" s="1"/>
  <c r="L461" i="1"/>
  <c r="J461" i="1"/>
  <c r="D461" i="1"/>
  <c r="O461" i="1" s="1"/>
  <c r="M460" i="1"/>
  <c r="E460" i="1" s="1"/>
  <c r="F460" i="1" s="1"/>
  <c r="L460" i="1"/>
  <c r="K460" i="1"/>
  <c r="J460" i="1"/>
  <c r="D460" i="1"/>
  <c r="N460" i="1" s="1"/>
  <c r="M459" i="1"/>
  <c r="E459" i="1" s="1"/>
  <c r="L459" i="1"/>
  <c r="K459" i="1"/>
  <c r="J459" i="1"/>
  <c r="F459" i="1"/>
  <c r="D459" i="1"/>
  <c r="O459" i="1" s="1"/>
  <c r="M458" i="1"/>
  <c r="E458" i="1" s="1"/>
  <c r="F458" i="1" s="1"/>
  <c r="L458" i="1"/>
  <c r="J458" i="1"/>
  <c r="D458" i="1"/>
  <c r="O458" i="1" s="1"/>
  <c r="M457" i="1"/>
  <c r="E457" i="1" s="1"/>
  <c r="L457" i="1"/>
  <c r="K457" i="1"/>
  <c r="J457" i="1"/>
  <c r="D457" i="1"/>
  <c r="O457" i="1" s="1"/>
  <c r="M456" i="1"/>
  <c r="L456" i="1"/>
  <c r="K456" i="1"/>
  <c r="J456" i="1"/>
  <c r="E456" i="1"/>
  <c r="F456" i="1" s="1"/>
  <c r="D456" i="1"/>
  <c r="N456" i="1" s="1"/>
  <c r="M455" i="1"/>
  <c r="E455" i="1" s="1"/>
  <c r="L455" i="1"/>
  <c r="K455" i="1"/>
  <c r="J455" i="1"/>
  <c r="D455" i="1"/>
  <c r="O455" i="1" s="1"/>
  <c r="M454" i="1"/>
  <c r="E454" i="1" s="1"/>
  <c r="L454" i="1"/>
  <c r="K454" i="1"/>
  <c r="J454" i="1"/>
  <c r="D454" i="1"/>
  <c r="M453" i="1"/>
  <c r="E453" i="1" s="1"/>
  <c r="L453" i="1"/>
  <c r="K453" i="1"/>
  <c r="J453" i="1"/>
  <c r="D453" i="1"/>
  <c r="O452" i="1"/>
  <c r="M452" i="1"/>
  <c r="E452" i="1" s="1"/>
  <c r="F452" i="1" s="1"/>
  <c r="L452" i="1"/>
  <c r="K452" i="1"/>
  <c r="J452" i="1"/>
  <c r="D452" i="1"/>
  <c r="N452" i="1" s="1"/>
  <c r="M451" i="1"/>
  <c r="E451" i="1" s="1"/>
  <c r="L451" i="1"/>
  <c r="K451" i="1"/>
  <c r="J451" i="1"/>
  <c r="D451" i="1"/>
  <c r="O451" i="1" s="1"/>
  <c r="M450" i="1"/>
  <c r="E450" i="1" s="1"/>
  <c r="L450" i="1"/>
  <c r="K450" i="1"/>
  <c r="J450" i="1"/>
  <c r="D450" i="1"/>
  <c r="O450" i="1" s="1"/>
  <c r="M449" i="1"/>
  <c r="E449" i="1" s="1"/>
  <c r="F449" i="1" s="1"/>
  <c r="L449" i="1"/>
  <c r="K449" i="1"/>
  <c r="J449" i="1"/>
  <c r="D449" i="1"/>
  <c r="O449" i="1" s="1"/>
  <c r="O448" i="1"/>
  <c r="M448" i="1"/>
  <c r="E448" i="1" s="1"/>
  <c r="L448" i="1"/>
  <c r="K448" i="1"/>
  <c r="J448" i="1"/>
  <c r="D448" i="1"/>
  <c r="N448" i="1" s="1"/>
  <c r="M447" i="1"/>
  <c r="E447" i="1" s="1"/>
  <c r="L447" i="1"/>
  <c r="J447" i="1"/>
  <c r="D447" i="1"/>
  <c r="O447" i="1" s="1"/>
  <c r="M446" i="1"/>
  <c r="E446" i="1" s="1"/>
  <c r="L446" i="1"/>
  <c r="J446" i="1"/>
  <c r="D446" i="1"/>
  <c r="O446" i="1" s="1"/>
  <c r="M445" i="1"/>
  <c r="E445" i="1" s="1"/>
  <c r="L445" i="1"/>
  <c r="K445" i="1"/>
  <c r="J445" i="1"/>
  <c r="D445" i="1"/>
  <c r="N445" i="1" s="1"/>
  <c r="M444" i="1"/>
  <c r="E444" i="1" s="1"/>
  <c r="F444" i="1" s="1"/>
  <c r="L444" i="1"/>
  <c r="J444" i="1"/>
  <c r="D444" i="1"/>
  <c r="O444" i="1" s="1"/>
  <c r="M443" i="1"/>
  <c r="E443" i="1" s="1"/>
  <c r="L443" i="1"/>
  <c r="K443" i="1"/>
  <c r="J443" i="1"/>
  <c r="D443" i="1"/>
  <c r="N443" i="1" s="1"/>
  <c r="M442" i="1"/>
  <c r="E442" i="1" s="1"/>
  <c r="L442" i="1"/>
  <c r="J442" i="1"/>
  <c r="D442" i="1"/>
  <c r="M441" i="1"/>
  <c r="E441" i="1" s="1"/>
  <c r="L441" i="1"/>
  <c r="K441" i="1"/>
  <c r="J441" i="1"/>
  <c r="D441" i="1"/>
  <c r="N441" i="1" s="1"/>
  <c r="M440" i="1"/>
  <c r="E440" i="1" s="1"/>
  <c r="L440" i="1"/>
  <c r="K440" i="1"/>
  <c r="J440" i="1"/>
  <c r="F440" i="1"/>
  <c r="D440" i="1"/>
  <c r="O440" i="1" s="1"/>
  <c r="N439" i="1"/>
  <c r="M439" i="1"/>
  <c r="L439" i="1"/>
  <c r="K439" i="1"/>
  <c r="J439" i="1"/>
  <c r="E439" i="1"/>
  <c r="D439" i="1"/>
  <c r="O439" i="1" s="1"/>
  <c r="M438" i="1"/>
  <c r="E438" i="1" s="1"/>
  <c r="L438" i="1"/>
  <c r="K438" i="1"/>
  <c r="J438" i="1"/>
  <c r="D438" i="1"/>
  <c r="O438" i="1" s="1"/>
  <c r="M437" i="1"/>
  <c r="E437" i="1" s="1"/>
  <c r="L437" i="1"/>
  <c r="K437" i="1"/>
  <c r="J437" i="1"/>
  <c r="D437" i="1"/>
  <c r="O437" i="1" s="1"/>
  <c r="M436" i="1"/>
  <c r="E436" i="1" s="1"/>
  <c r="L436" i="1"/>
  <c r="K436" i="1"/>
  <c r="J436" i="1"/>
  <c r="D436" i="1"/>
  <c r="O436" i="1" s="1"/>
  <c r="M435" i="1"/>
  <c r="E435" i="1" s="1"/>
  <c r="F435" i="1" s="1"/>
  <c r="L435" i="1"/>
  <c r="K435" i="1"/>
  <c r="J435" i="1"/>
  <c r="D435" i="1"/>
  <c r="N435" i="1" s="1"/>
  <c r="M434" i="1"/>
  <c r="E434" i="1" s="1"/>
  <c r="L434" i="1"/>
  <c r="K434" i="1"/>
  <c r="J434" i="1"/>
  <c r="D434" i="1"/>
  <c r="O434" i="1" s="1"/>
  <c r="M433" i="1"/>
  <c r="E433" i="1" s="1"/>
  <c r="L433" i="1"/>
  <c r="K433" i="1"/>
  <c r="J433" i="1"/>
  <c r="D433" i="1"/>
  <c r="N433" i="1" s="1"/>
  <c r="M432" i="1"/>
  <c r="E432" i="1" s="1"/>
  <c r="L432" i="1"/>
  <c r="K432" i="1"/>
  <c r="J432" i="1"/>
  <c r="D432" i="1"/>
  <c r="O432" i="1" s="1"/>
  <c r="M431" i="1"/>
  <c r="E431" i="1" s="1"/>
  <c r="L431" i="1"/>
  <c r="K431" i="1"/>
  <c r="J431" i="1"/>
  <c r="D431" i="1"/>
  <c r="N431" i="1" s="1"/>
  <c r="M430" i="1"/>
  <c r="E430" i="1" s="1"/>
  <c r="L430" i="1"/>
  <c r="K430" i="1"/>
  <c r="J430" i="1"/>
  <c r="D430" i="1"/>
  <c r="O430" i="1" s="1"/>
  <c r="M429" i="1"/>
  <c r="E429" i="1" s="1"/>
  <c r="L429" i="1"/>
  <c r="J429" i="1"/>
  <c r="D429" i="1"/>
  <c r="N429" i="1" s="1"/>
  <c r="M428" i="1"/>
  <c r="E428" i="1" s="1"/>
  <c r="L428" i="1"/>
  <c r="K428" i="1"/>
  <c r="J428" i="1"/>
  <c r="D428" i="1"/>
  <c r="M427" i="1"/>
  <c r="E427" i="1" s="1"/>
  <c r="F427" i="1" s="1"/>
  <c r="L427" i="1"/>
  <c r="K427" i="1"/>
  <c r="J427" i="1"/>
  <c r="D427" i="1"/>
  <c r="O427" i="1" s="1"/>
  <c r="M426" i="1"/>
  <c r="E426" i="1" s="1"/>
  <c r="L426" i="1"/>
  <c r="K426" i="1"/>
  <c r="J426" i="1"/>
  <c r="D426" i="1"/>
  <c r="M425" i="1"/>
  <c r="E425" i="1" s="1"/>
  <c r="L425" i="1"/>
  <c r="K425" i="1"/>
  <c r="J425" i="1"/>
  <c r="D425" i="1"/>
  <c r="O425" i="1" s="1"/>
  <c r="M424" i="1"/>
  <c r="E424" i="1" s="1"/>
  <c r="F424" i="1" s="1"/>
  <c r="L424" i="1"/>
  <c r="K424" i="1"/>
  <c r="J424" i="1"/>
  <c r="D424" i="1"/>
  <c r="M423" i="1"/>
  <c r="L423" i="1"/>
  <c r="K423" i="1"/>
  <c r="J423" i="1"/>
  <c r="E423" i="1"/>
  <c r="F423" i="1" s="1"/>
  <c r="D423" i="1"/>
  <c r="O423" i="1" s="1"/>
  <c r="M422" i="1"/>
  <c r="E422" i="1" s="1"/>
  <c r="L422" i="1"/>
  <c r="K422" i="1"/>
  <c r="J422" i="1"/>
  <c r="D422" i="1"/>
  <c r="N422" i="1" s="1"/>
  <c r="M421" i="1"/>
  <c r="E421" i="1" s="1"/>
  <c r="F421" i="1" s="1"/>
  <c r="L421" i="1"/>
  <c r="K421" i="1"/>
  <c r="J421" i="1"/>
  <c r="D421" i="1"/>
  <c r="O421" i="1" s="1"/>
  <c r="M420" i="1"/>
  <c r="E420" i="1" s="1"/>
  <c r="L420" i="1"/>
  <c r="K420" i="1"/>
  <c r="J420" i="1"/>
  <c r="D420" i="1"/>
  <c r="M419" i="1"/>
  <c r="E419" i="1" s="1"/>
  <c r="F419" i="1" s="1"/>
  <c r="L419" i="1"/>
  <c r="K419" i="1"/>
  <c r="J419" i="1"/>
  <c r="D419" i="1"/>
  <c r="O419" i="1" s="1"/>
  <c r="M418" i="1"/>
  <c r="E418" i="1" s="1"/>
  <c r="F418" i="1" s="1"/>
  <c r="L418" i="1"/>
  <c r="K418" i="1"/>
  <c r="J418" i="1"/>
  <c r="D418" i="1"/>
  <c r="O418" i="1" s="1"/>
  <c r="M417" i="1"/>
  <c r="E417" i="1" s="1"/>
  <c r="F417" i="1" s="1"/>
  <c r="L417" i="1"/>
  <c r="K417" i="1"/>
  <c r="J417" i="1"/>
  <c r="D417" i="1"/>
  <c r="O417" i="1" s="1"/>
  <c r="M416" i="1"/>
  <c r="E416" i="1" s="1"/>
  <c r="F416" i="1" s="1"/>
  <c r="L416" i="1"/>
  <c r="K416" i="1"/>
  <c r="J416" i="1"/>
  <c r="D416" i="1"/>
  <c r="O416" i="1" s="1"/>
  <c r="M415" i="1"/>
  <c r="E415" i="1" s="1"/>
  <c r="F415" i="1" s="1"/>
  <c r="L415" i="1"/>
  <c r="K415" i="1"/>
  <c r="J415" i="1"/>
  <c r="D415" i="1"/>
  <c r="O415" i="1" s="1"/>
  <c r="M414" i="1"/>
  <c r="E414" i="1" s="1"/>
  <c r="F414" i="1" s="1"/>
  <c r="L414" i="1"/>
  <c r="K414" i="1"/>
  <c r="J414" i="1"/>
  <c r="D414" i="1"/>
  <c r="O414" i="1" s="1"/>
  <c r="M413" i="1"/>
  <c r="E413" i="1" s="1"/>
  <c r="F413" i="1" s="1"/>
  <c r="L413" i="1"/>
  <c r="K413" i="1"/>
  <c r="J413" i="1"/>
  <c r="D413" i="1"/>
  <c r="O413" i="1" s="1"/>
  <c r="M412" i="1"/>
  <c r="E412" i="1" s="1"/>
  <c r="F412" i="1" s="1"/>
  <c r="L412" i="1"/>
  <c r="K412" i="1"/>
  <c r="J412" i="1"/>
  <c r="D412" i="1"/>
  <c r="O412" i="1" s="1"/>
  <c r="M411" i="1"/>
  <c r="E411" i="1" s="1"/>
  <c r="F411" i="1" s="1"/>
  <c r="L411" i="1"/>
  <c r="K411" i="1"/>
  <c r="J411" i="1"/>
  <c r="D411" i="1"/>
  <c r="O411" i="1" s="1"/>
  <c r="M410" i="1"/>
  <c r="E410" i="1" s="1"/>
  <c r="F410" i="1" s="1"/>
  <c r="L410" i="1"/>
  <c r="K410" i="1"/>
  <c r="J410" i="1"/>
  <c r="D410" i="1"/>
  <c r="O410" i="1" s="1"/>
  <c r="M409" i="1"/>
  <c r="E409" i="1" s="1"/>
  <c r="L409" i="1"/>
  <c r="J409" i="1"/>
  <c r="D409" i="1"/>
  <c r="O409" i="1" s="1"/>
  <c r="M408" i="1"/>
  <c r="L408" i="1"/>
  <c r="K408" i="1"/>
  <c r="J408" i="1"/>
  <c r="E408" i="1"/>
  <c r="D408" i="1"/>
  <c r="N408" i="1" s="1"/>
  <c r="G408" i="1" s="1"/>
  <c r="M407" i="1"/>
  <c r="E407" i="1" s="1"/>
  <c r="L407" i="1"/>
  <c r="K407" i="1"/>
  <c r="J407" i="1"/>
  <c r="D407" i="1"/>
  <c r="N407" i="1" s="1"/>
  <c r="M406" i="1"/>
  <c r="E406" i="1" s="1"/>
  <c r="L406" i="1"/>
  <c r="K406" i="1"/>
  <c r="J406" i="1"/>
  <c r="D406" i="1"/>
  <c r="N406" i="1" s="1"/>
  <c r="M405" i="1"/>
  <c r="E405" i="1" s="1"/>
  <c r="L405" i="1"/>
  <c r="K405" i="1"/>
  <c r="J405" i="1"/>
  <c r="D405" i="1"/>
  <c r="M404" i="1"/>
  <c r="E404" i="1" s="1"/>
  <c r="L404" i="1"/>
  <c r="K404" i="1"/>
  <c r="J404" i="1"/>
  <c r="D404" i="1"/>
  <c r="M403" i="1"/>
  <c r="E403" i="1" s="1"/>
  <c r="L403" i="1"/>
  <c r="K403" i="1"/>
  <c r="J403" i="1"/>
  <c r="D403" i="1"/>
  <c r="N403" i="1" s="1"/>
  <c r="M402" i="1"/>
  <c r="E402" i="1" s="1"/>
  <c r="L402" i="1"/>
  <c r="K402" i="1"/>
  <c r="J402" i="1"/>
  <c r="D402" i="1"/>
  <c r="N402" i="1" s="1"/>
  <c r="M401" i="1"/>
  <c r="E401" i="1" s="1"/>
  <c r="L401" i="1"/>
  <c r="K401" i="1"/>
  <c r="J401" i="1"/>
  <c r="D401" i="1"/>
  <c r="N401" i="1" s="1"/>
  <c r="M400" i="1"/>
  <c r="E400" i="1" s="1"/>
  <c r="L400" i="1"/>
  <c r="K400" i="1"/>
  <c r="J400" i="1"/>
  <c r="D400" i="1"/>
  <c r="N400" i="1" s="1"/>
  <c r="M399" i="1"/>
  <c r="E399" i="1" s="1"/>
  <c r="L399" i="1"/>
  <c r="K399" i="1"/>
  <c r="J399" i="1"/>
  <c r="D399" i="1"/>
  <c r="N399" i="1" s="1"/>
  <c r="M398" i="1"/>
  <c r="E398" i="1" s="1"/>
  <c r="L398" i="1"/>
  <c r="K398" i="1"/>
  <c r="J398" i="1"/>
  <c r="D398" i="1"/>
  <c r="N398" i="1" s="1"/>
  <c r="M397" i="1"/>
  <c r="E397" i="1" s="1"/>
  <c r="L397" i="1"/>
  <c r="K397" i="1"/>
  <c r="J397" i="1"/>
  <c r="D397" i="1"/>
  <c r="M396" i="1"/>
  <c r="E396" i="1" s="1"/>
  <c r="L396" i="1"/>
  <c r="K396" i="1"/>
  <c r="J396" i="1"/>
  <c r="D396" i="1"/>
  <c r="M395" i="1"/>
  <c r="E395" i="1" s="1"/>
  <c r="L395" i="1"/>
  <c r="K395" i="1"/>
  <c r="J395" i="1"/>
  <c r="D395" i="1"/>
  <c r="M394" i="1"/>
  <c r="E394" i="1" s="1"/>
  <c r="L394" i="1"/>
  <c r="K394" i="1"/>
  <c r="J394" i="1"/>
  <c r="D394" i="1"/>
  <c r="N394" i="1" s="1"/>
  <c r="N393" i="1"/>
  <c r="M393" i="1"/>
  <c r="E393" i="1" s="1"/>
  <c r="L393" i="1"/>
  <c r="K393" i="1"/>
  <c r="J393" i="1"/>
  <c r="D393" i="1"/>
  <c r="O393" i="1" s="1"/>
  <c r="O392" i="1"/>
  <c r="M392" i="1"/>
  <c r="E392" i="1" s="1"/>
  <c r="L392" i="1"/>
  <c r="K392" i="1"/>
  <c r="J392" i="1"/>
  <c r="D392" i="1"/>
  <c r="N392" i="1" s="1"/>
  <c r="M391" i="1"/>
  <c r="E391" i="1" s="1"/>
  <c r="L391" i="1"/>
  <c r="K391" i="1"/>
  <c r="J391" i="1"/>
  <c r="D391" i="1"/>
  <c r="O391" i="1" s="1"/>
  <c r="M390" i="1"/>
  <c r="E390" i="1" s="1"/>
  <c r="L390" i="1"/>
  <c r="K390" i="1"/>
  <c r="J390" i="1"/>
  <c r="D390" i="1"/>
  <c r="O389" i="1"/>
  <c r="M389" i="1"/>
  <c r="E389" i="1" s="1"/>
  <c r="L389" i="1"/>
  <c r="K389" i="1"/>
  <c r="J389" i="1"/>
  <c r="D389" i="1"/>
  <c r="N389" i="1" s="1"/>
  <c r="M388" i="1"/>
  <c r="E388" i="1" s="1"/>
  <c r="L388" i="1"/>
  <c r="K388" i="1"/>
  <c r="J388" i="1"/>
  <c r="D388" i="1"/>
  <c r="N388" i="1" s="1"/>
  <c r="M387" i="1"/>
  <c r="E387" i="1" s="1"/>
  <c r="L387" i="1"/>
  <c r="K387" i="1"/>
  <c r="J387" i="1"/>
  <c r="D387" i="1"/>
  <c r="N387" i="1" s="1"/>
  <c r="M386" i="1"/>
  <c r="E386" i="1" s="1"/>
  <c r="L386" i="1"/>
  <c r="K386" i="1"/>
  <c r="J386" i="1"/>
  <c r="D386" i="1"/>
  <c r="M385" i="1"/>
  <c r="E385" i="1" s="1"/>
  <c r="L385" i="1"/>
  <c r="K385" i="1"/>
  <c r="J385" i="1"/>
  <c r="D385" i="1"/>
  <c r="O385" i="1" s="1"/>
  <c r="M384" i="1"/>
  <c r="E384" i="1" s="1"/>
  <c r="L384" i="1"/>
  <c r="K384" i="1"/>
  <c r="J384" i="1"/>
  <c r="D384" i="1"/>
  <c r="N383" i="1"/>
  <c r="M383" i="1"/>
  <c r="E383" i="1" s="1"/>
  <c r="L383" i="1"/>
  <c r="K383" i="1"/>
  <c r="J383" i="1"/>
  <c r="D383" i="1"/>
  <c r="O383" i="1" s="1"/>
  <c r="M382" i="1"/>
  <c r="E382" i="1" s="1"/>
  <c r="L382" i="1"/>
  <c r="K382" i="1"/>
  <c r="J382" i="1"/>
  <c r="D382" i="1"/>
  <c r="M381" i="1"/>
  <c r="E381" i="1" s="1"/>
  <c r="L381" i="1"/>
  <c r="K381" i="1"/>
  <c r="J381" i="1"/>
  <c r="D381" i="1"/>
  <c r="O381" i="1" s="1"/>
  <c r="O380" i="1"/>
  <c r="M380" i="1"/>
  <c r="E380" i="1" s="1"/>
  <c r="L380" i="1"/>
  <c r="K380" i="1"/>
  <c r="J380" i="1"/>
  <c r="D380" i="1"/>
  <c r="N380" i="1" s="1"/>
  <c r="M379" i="1"/>
  <c r="E379" i="1" s="1"/>
  <c r="L379" i="1"/>
  <c r="K379" i="1"/>
  <c r="J379" i="1"/>
  <c r="D379" i="1"/>
  <c r="N379" i="1" s="1"/>
  <c r="M378" i="1"/>
  <c r="E378" i="1" s="1"/>
  <c r="L378" i="1"/>
  <c r="K378" i="1"/>
  <c r="J378" i="1"/>
  <c r="D378" i="1"/>
  <c r="M377" i="1"/>
  <c r="E377" i="1" s="1"/>
  <c r="L377" i="1"/>
  <c r="K377" i="1"/>
  <c r="J377" i="1"/>
  <c r="D377" i="1"/>
  <c r="O377" i="1" s="1"/>
  <c r="M376" i="1"/>
  <c r="E376" i="1" s="1"/>
  <c r="L376" i="1"/>
  <c r="K376" i="1"/>
  <c r="J376" i="1"/>
  <c r="D376" i="1"/>
  <c r="M375" i="1"/>
  <c r="E375" i="1" s="1"/>
  <c r="L375" i="1"/>
  <c r="K375" i="1"/>
  <c r="J375" i="1"/>
  <c r="D375" i="1"/>
  <c r="O375" i="1" s="1"/>
  <c r="M374" i="1"/>
  <c r="E374" i="1" s="1"/>
  <c r="L374" i="1"/>
  <c r="K374" i="1"/>
  <c r="J374" i="1"/>
  <c r="D374" i="1"/>
  <c r="N374" i="1" s="1"/>
  <c r="M373" i="1"/>
  <c r="E373" i="1" s="1"/>
  <c r="L373" i="1"/>
  <c r="K373" i="1"/>
  <c r="J373" i="1"/>
  <c r="D373" i="1"/>
  <c r="O373" i="1" s="1"/>
  <c r="M372" i="1"/>
  <c r="E372" i="1" s="1"/>
  <c r="L372" i="1"/>
  <c r="K372" i="1"/>
  <c r="J372" i="1"/>
  <c r="D372" i="1"/>
  <c r="N372" i="1" s="1"/>
  <c r="M371" i="1"/>
  <c r="E371" i="1" s="1"/>
  <c r="L371" i="1"/>
  <c r="K371" i="1"/>
  <c r="J371" i="1"/>
  <c r="D371" i="1"/>
  <c r="M370" i="1"/>
  <c r="E370" i="1" s="1"/>
  <c r="L370" i="1"/>
  <c r="K370" i="1"/>
  <c r="J370" i="1"/>
  <c r="D370" i="1"/>
  <c r="M369" i="1"/>
  <c r="E369" i="1" s="1"/>
  <c r="L369" i="1"/>
  <c r="K369" i="1"/>
  <c r="J369" i="1"/>
  <c r="D369" i="1"/>
  <c r="M368" i="1"/>
  <c r="E368" i="1" s="1"/>
  <c r="L368" i="1"/>
  <c r="K368" i="1"/>
  <c r="J368" i="1"/>
  <c r="D368" i="1"/>
  <c r="N368" i="1" s="1"/>
  <c r="M367" i="1"/>
  <c r="E367" i="1" s="1"/>
  <c r="L367" i="1"/>
  <c r="K367" i="1"/>
  <c r="J367" i="1"/>
  <c r="D367" i="1"/>
  <c r="O367" i="1" s="1"/>
  <c r="M366" i="1"/>
  <c r="E366" i="1" s="1"/>
  <c r="L366" i="1"/>
  <c r="K366" i="1"/>
  <c r="J366" i="1"/>
  <c r="D366" i="1"/>
  <c r="N366" i="1" s="1"/>
  <c r="M365" i="1"/>
  <c r="E365" i="1" s="1"/>
  <c r="L365" i="1"/>
  <c r="K365" i="1"/>
  <c r="J365" i="1"/>
  <c r="D365" i="1"/>
  <c r="O365" i="1" s="1"/>
  <c r="M364" i="1"/>
  <c r="E364" i="1" s="1"/>
  <c r="L364" i="1"/>
  <c r="K364" i="1"/>
  <c r="J364" i="1"/>
  <c r="D364" i="1"/>
  <c r="N364" i="1" s="1"/>
  <c r="M363" i="1"/>
  <c r="E363" i="1" s="1"/>
  <c r="L363" i="1"/>
  <c r="K363" i="1"/>
  <c r="J363" i="1"/>
  <c r="D363" i="1"/>
  <c r="O363" i="1" s="1"/>
  <c r="M362" i="1"/>
  <c r="E362" i="1" s="1"/>
  <c r="L362" i="1"/>
  <c r="K362" i="1"/>
  <c r="J362" i="1"/>
  <c r="D362" i="1"/>
  <c r="N362" i="1" s="1"/>
  <c r="M361" i="1"/>
  <c r="E361" i="1" s="1"/>
  <c r="L361" i="1"/>
  <c r="K361" i="1"/>
  <c r="J361" i="1"/>
  <c r="D361" i="1"/>
  <c r="M360" i="1"/>
  <c r="E360" i="1" s="1"/>
  <c r="L360" i="1"/>
  <c r="K360" i="1"/>
  <c r="J360" i="1"/>
  <c r="D360" i="1"/>
  <c r="M359" i="1"/>
  <c r="E359" i="1" s="1"/>
  <c r="L359" i="1"/>
  <c r="K359" i="1"/>
  <c r="J359" i="1"/>
  <c r="D359" i="1"/>
  <c r="N359" i="1" s="1"/>
  <c r="M358" i="1"/>
  <c r="E358" i="1" s="1"/>
  <c r="L358" i="1"/>
  <c r="K358" i="1"/>
  <c r="J358" i="1"/>
  <c r="D358" i="1"/>
  <c r="N358" i="1" s="1"/>
  <c r="M357" i="1"/>
  <c r="E357" i="1" s="1"/>
  <c r="L357" i="1"/>
  <c r="K357" i="1"/>
  <c r="J357" i="1"/>
  <c r="D357" i="1"/>
  <c r="O357" i="1" s="1"/>
  <c r="M356" i="1"/>
  <c r="E356" i="1" s="1"/>
  <c r="L356" i="1"/>
  <c r="K356" i="1"/>
  <c r="J356" i="1"/>
  <c r="D356" i="1"/>
  <c r="N356" i="1" s="1"/>
  <c r="M355" i="1"/>
  <c r="E355" i="1" s="1"/>
  <c r="L355" i="1"/>
  <c r="K355" i="1"/>
  <c r="J355" i="1"/>
  <c r="D355" i="1"/>
  <c r="O355" i="1" s="1"/>
  <c r="M354" i="1"/>
  <c r="E354" i="1" s="1"/>
  <c r="L354" i="1"/>
  <c r="K354" i="1"/>
  <c r="J354" i="1"/>
  <c r="D354" i="1"/>
  <c r="N354" i="1" s="1"/>
  <c r="M353" i="1"/>
  <c r="E353" i="1" s="1"/>
  <c r="L353" i="1"/>
  <c r="K353" i="1"/>
  <c r="J353" i="1"/>
  <c r="D353" i="1"/>
  <c r="N353" i="1" s="1"/>
  <c r="M352" i="1"/>
  <c r="E352" i="1" s="1"/>
  <c r="L352" i="1"/>
  <c r="K352" i="1"/>
  <c r="J352" i="1"/>
  <c r="D352" i="1"/>
  <c r="N352" i="1" s="1"/>
  <c r="M351" i="1"/>
  <c r="E351" i="1" s="1"/>
  <c r="L351" i="1"/>
  <c r="K351" i="1"/>
  <c r="J351" i="1"/>
  <c r="D351" i="1"/>
  <c r="O351" i="1" s="1"/>
  <c r="M350" i="1"/>
  <c r="E350" i="1" s="1"/>
  <c r="F350" i="1" s="1"/>
  <c r="L350" i="1"/>
  <c r="J350" i="1"/>
  <c r="D350" i="1"/>
  <c r="N350" i="1" s="1"/>
  <c r="M349" i="1"/>
  <c r="E349" i="1" s="1"/>
  <c r="L349" i="1"/>
  <c r="K349" i="1"/>
  <c r="J349" i="1"/>
  <c r="D349" i="1"/>
  <c r="O349" i="1" s="1"/>
  <c r="M348" i="1"/>
  <c r="E348" i="1" s="1"/>
  <c r="L348" i="1"/>
  <c r="K348" i="1"/>
  <c r="J348" i="1"/>
  <c r="D348" i="1"/>
  <c r="M347" i="1"/>
  <c r="E347" i="1" s="1"/>
  <c r="L347" i="1"/>
  <c r="K347" i="1"/>
  <c r="J347" i="1"/>
  <c r="D347" i="1"/>
  <c r="O347" i="1" s="1"/>
  <c r="M346" i="1"/>
  <c r="E346" i="1" s="1"/>
  <c r="F346" i="1" s="1"/>
  <c r="L346" i="1"/>
  <c r="J346" i="1"/>
  <c r="D346" i="1"/>
  <c r="N346" i="1" s="1"/>
  <c r="M345" i="1"/>
  <c r="E345" i="1" s="1"/>
  <c r="F345" i="1" s="1"/>
  <c r="L345" i="1"/>
  <c r="K345" i="1"/>
  <c r="J345" i="1"/>
  <c r="D345" i="1"/>
  <c r="N345" i="1" s="1"/>
  <c r="M344" i="1"/>
  <c r="E344" i="1" s="1"/>
  <c r="L344" i="1"/>
  <c r="K344" i="1"/>
  <c r="J344" i="1"/>
  <c r="D344" i="1"/>
  <c r="O344" i="1" s="1"/>
  <c r="M343" i="1"/>
  <c r="E343" i="1" s="1"/>
  <c r="L343" i="1"/>
  <c r="K343" i="1"/>
  <c r="J343" i="1"/>
  <c r="D343" i="1"/>
  <c r="M342" i="1"/>
  <c r="E342" i="1" s="1"/>
  <c r="L342" i="1"/>
  <c r="K342" i="1"/>
  <c r="J342" i="1"/>
  <c r="D342" i="1"/>
  <c r="O342" i="1" s="1"/>
  <c r="M341" i="1"/>
  <c r="E341" i="1" s="1"/>
  <c r="L341" i="1"/>
  <c r="K341" i="1"/>
  <c r="J341" i="1"/>
  <c r="D341" i="1"/>
  <c r="O341" i="1" s="1"/>
  <c r="M340" i="1"/>
  <c r="L340" i="1"/>
  <c r="K340" i="1"/>
  <c r="J340" i="1"/>
  <c r="E340" i="1"/>
  <c r="F340" i="1" s="1"/>
  <c r="D340" i="1"/>
  <c r="M339" i="1"/>
  <c r="E339" i="1" s="1"/>
  <c r="L339" i="1"/>
  <c r="K339" i="1"/>
  <c r="J339" i="1"/>
  <c r="D339" i="1"/>
  <c r="M338" i="1"/>
  <c r="E338" i="1" s="1"/>
  <c r="L338" i="1"/>
  <c r="K338" i="1"/>
  <c r="J338" i="1"/>
  <c r="D338" i="1"/>
  <c r="O338" i="1" s="1"/>
  <c r="M337" i="1"/>
  <c r="E337" i="1" s="1"/>
  <c r="L337" i="1"/>
  <c r="K337" i="1"/>
  <c r="J337" i="1"/>
  <c r="D337" i="1"/>
  <c r="O337" i="1" s="1"/>
  <c r="N336" i="1"/>
  <c r="M336" i="1"/>
  <c r="E336" i="1" s="1"/>
  <c r="L336" i="1"/>
  <c r="K336" i="1"/>
  <c r="J336" i="1"/>
  <c r="D336" i="1"/>
  <c r="O336" i="1" s="1"/>
  <c r="M335" i="1"/>
  <c r="E335" i="1" s="1"/>
  <c r="L335" i="1"/>
  <c r="K335" i="1"/>
  <c r="J335" i="1"/>
  <c r="D335" i="1"/>
  <c r="O335" i="1" s="1"/>
  <c r="M334" i="1"/>
  <c r="E334" i="1" s="1"/>
  <c r="L334" i="1"/>
  <c r="K334" i="1"/>
  <c r="J334" i="1"/>
  <c r="D334" i="1"/>
  <c r="O334" i="1" s="1"/>
  <c r="M333" i="1"/>
  <c r="E333" i="1" s="1"/>
  <c r="F333" i="1" s="1"/>
  <c r="L333" i="1"/>
  <c r="K333" i="1"/>
  <c r="J333" i="1"/>
  <c r="D333" i="1"/>
  <c r="O333" i="1" s="1"/>
  <c r="M332" i="1"/>
  <c r="E332" i="1" s="1"/>
  <c r="L332" i="1"/>
  <c r="K332" i="1"/>
  <c r="J332" i="1"/>
  <c r="D332" i="1"/>
  <c r="O332" i="1" s="1"/>
  <c r="M331" i="1"/>
  <c r="E331" i="1" s="1"/>
  <c r="L331" i="1"/>
  <c r="K331" i="1"/>
  <c r="J331" i="1"/>
  <c r="D331" i="1"/>
  <c r="N331" i="1" s="1"/>
  <c r="M330" i="1"/>
  <c r="E330" i="1" s="1"/>
  <c r="L330" i="1"/>
  <c r="K330" i="1"/>
  <c r="J330" i="1"/>
  <c r="D330" i="1"/>
  <c r="O330" i="1" s="1"/>
  <c r="M329" i="1"/>
  <c r="E329" i="1" s="1"/>
  <c r="L329" i="1"/>
  <c r="K329" i="1"/>
  <c r="J329" i="1"/>
  <c r="D329" i="1"/>
  <c r="O329" i="1" s="1"/>
  <c r="M328" i="1"/>
  <c r="E328" i="1" s="1"/>
  <c r="F328" i="1" s="1"/>
  <c r="L328" i="1"/>
  <c r="K328" i="1"/>
  <c r="J328" i="1"/>
  <c r="D328" i="1"/>
  <c r="N327" i="1"/>
  <c r="M327" i="1"/>
  <c r="E327" i="1" s="1"/>
  <c r="L327" i="1"/>
  <c r="K327" i="1"/>
  <c r="J327" i="1"/>
  <c r="D327" i="1"/>
  <c r="O327" i="1" s="1"/>
  <c r="M326" i="1"/>
  <c r="E326" i="1" s="1"/>
  <c r="L326" i="1"/>
  <c r="K326" i="1"/>
  <c r="J326" i="1"/>
  <c r="D326" i="1"/>
  <c r="M325" i="1"/>
  <c r="E325" i="1" s="1"/>
  <c r="L325" i="1"/>
  <c r="K325" i="1"/>
  <c r="J325" i="1"/>
  <c r="D325" i="1"/>
  <c r="O325" i="1" s="1"/>
  <c r="M324" i="1"/>
  <c r="E324" i="1" s="1"/>
  <c r="L324" i="1"/>
  <c r="K324" i="1"/>
  <c r="J324" i="1"/>
  <c r="D324" i="1"/>
  <c r="N324" i="1" s="1"/>
  <c r="M323" i="1"/>
  <c r="E323" i="1" s="1"/>
  <c r="L323" i="1"/>
  <c r="K323" i="1"/>
  <c r="J323" i="1"/>
  <c r="D323" i="1"/>
  <c r="M322" i="1"/>
  <c r="E322" i="1" s="1"/>
  <c r="F322" i="1" s="1"/>
  <c r="L322" i="1"/>
  <c r="K322" i="1"/>
  <c r="J322" i="1"/>
  <c r="D322" i="1"/>
  <c r="O322" i="1" s="1"/>
  <c r="M321" i="1"/>
  <c r="E321" i="1" s="1"/>
  <c r="L321" i="1"/>
  <c r="K321" i="1"/>
  <c r="J321" i="1"/>
  <c r="D321" i="1"/>
  <c r="O321" i="1" s="1"/>
  <c r="M320" i="1"/>
  <c r="E320" i="1" s="1"/>
  <c r="L320" i="1"/>
  <c r="K320" i="1"/>
  <c r="J320" i="1"/>
  <c r="D320" i="1"/>
  <c r="N320" i="1" s="1"/>
  <c r="M319" i="1"/>
  <c r="E319" i="1" s="1"/>
  <c r="L319" i="1"/>
  <c r="K319" i="1"/>
  <c r="J319" i="1"/>
  <c r="D319" i="1"/>
  <c r="O319" i="1" s="1"/>
  <c r="M318" i="1"/>
  <c r="E318" i="1" s="1"/>
  <c r="L318" i="1"/>
  <c r="K318" i="1"/>
  <c r="J318" i="1"/>
  <c r="D318" i="1"/>
  <c r="N318" i="1" s="1"/>
  <c r="M317" i="1"/>
  <c r="E317" i="1" s="1"/>
  <c r="L317" i="1"/>
  <c r="K317" i="1"/>
  <c r="J317" i="1"/>
  <c r="D317" i="1"/>
  <c r="N317" i="1" s="1"/>
  <c r="M316" i="1"/>
  <c r="E316" i="1" s="1"/>
  <c r="L316" i="1"/>
  <c r="K316" i="1"/>
  <c r="J316" i="1"/>
  <c r="D316" i="1"/>
  <c r="N316" i="1" s="1"/>
  <c r="M315" i="1"/>
  <c r="E315" i="1" s="1"/>
  <c r="L315" i="1"/>
  <c r="K315" i="1"/>
  <c r="J315" i="1"/>
  <c r="D315" i="1"/>
  <c r="M314" i="1"/>
  <c r="E314" i="1" s="1"/>
  <c r="L314" i="1"/>
  <c r="K314" i="1"/>
  <c r="J314" i="1"/>
  <c r="D314" i="1"/>
  <c r="O314" i="1" s="1"/>
  <c r="M313" i="1"/>
  <c r="E313" i="1" s="1"/>
  <c r="L313" i="1"/>
  <c r="K313" i="1"/>
  <c r="J313" i="1"/>
  <c r="D313" i="1"/>
  <c r="N313" i="1" s="1"/>
  <c r="M312" i="1"/>
  <c r="E312" i="1" s="1"/>
  <c r="L312" i="1"/>
  <c r="K312" i="1"/>
  <c r="J312" i="1"/>
  <c r="D312" i="1"/>
  <c r="O312" i="1" s="1"/>
  <c r="M311" i="1"/>
  <c r="E311" i="1" s="1"/>
  <c r="F311" i="1" s="1"/>
  <c r="L311" i="1"/>
  <c r="K311" i="1"/>
  <c r="J311" i="1"/>
  <c r="D311" i="1"/>
  <c r="N311" i="1" s="1"/>
  <c r="M310" i="1"/>
  <c r="E310" i="1" s="1"/>
  <c r="L310" i="1"/>
  <c r="K310" i="1"/>
  <c r="J310" i="1"/>
  <c r="D310" i="1"/>
  <c r="N310" i="1" s="1"/>
  <c r="M309" i="1"/>
  <c r="E309" i="1" s="1"/>
  <c r="L309" i="1"/>
  <c r="K309" i="1"/>
  <c r="J309" i="1"/>
  <c r="D309" i="1"/>
  <c r="O309" i="1" s="1"/>
  <c r="M308" i="1"/>
  <c r="E308" i="1" s="1"/>
  <c r="L308" i="1"/>
  <c r="K308" i="1"/>
  <c r="J308" i="1"/>
  <c r="D308" i="1"/>
  <c r="M307" i="1"/>
  <c r="E307" i="1" s="1"/>
  <c r="F307" i="1" s="1"/>
  <c r="L307" i="1"/>
  <c r="K307" i="1"/>
  <c r="J307" i="1"/>
  <c r="D307" i="1"/>
  <c r="O307" i="1" s="1"/>
  <c r="M306" i="1"/>
  <c r="E306" i="1" s="1"/>
  <c r="F306" i="1" s="1"/>
  <c r="L306" i="1"/>
  <c r="K306" i="1"/>
  <c r="J306" i="1"/>
  <c r="D306" i="1"/>
  <c r="O306" i="1" s="1"/>
  <c r="M305" i="1"/>
  <c r="E305" i="1" s="1"/>
  <c r="L305" i="1"/>
  <c r="K305" i="1"/>
  <c r="J305" i="1"/>
  <c r="D305" i="1"/>
  <c r="O305" i="1" s="1"/>
  <c r="M304" i="1"/>
  <c r="E304" i="1" s="1"/>
  <c r="F304" i="1" s="1"/>
  <c r="L304" i="1"/>
  <c r="K304" i="1"/>
  <c r="J304" i="1"/>
  <c r="D304" i="1"/>
  <c r="O304" i="1" s="1"/>
  <c r="M303" i="1"/>
  <c r="E303" i="1" s="1"/>
  <c r="F303" i="1" s="1"/>
  <c r="L303" i="1"/>
  <c r="K303" i="1"/>
  <c r="J303" i="1"/>
  <c r="D303" i="1"/>
  <c r="O303" i="1" s="1"/>
  <c r="M302" i="1"/>
  <c r="E302" i="1" s="1"/>
  <c r="F302" i="1" s="1"/>
  <c r="L302" i="1"/>
  <c r="K302" i="1"/>
  <c r="J302" i="1"/>
  <c r="D302" i="1"/>
  <c r="N302" i="1" s="1"/>
  <c r="M301" i="1"/>
  <c r="E301" i="1" s="1"/>
  <c r="L301" i="1"/>
  <c r="K301" i="1"/>
  <c r="J301" i="1"/>
  <c r="D301" i="1"/>
  <c r="O301" i="1" s="1"/>
  <c r="M300" i="1"/>
  <c r="E300" i="1" s="1"/>
  <c r="L300" i="1"/>
  <c r="K300" i="1"/>
  <c r="J300" i="1"/>
  <c r="D300" i="1"/>
  <c r="N300" i="1" s="1"/>
  <c r="M299" i="1"/>
  <c r="E299" i="1" s="1"/>
  <c r="F299" i="1" s="1"/>
  <c r="L299" i="1"/>
  <c r="K299" i="1"/>
  <c r="J299" i="1"/>
  <c r="D299" i="1"/>
  <c r="O299" i="1" s="1"/>
  <c r="M298" i="1"/>
  <c r="E298" i="1" s="1"/>
  <c r="F298" i="1" s="1"/>
  <c r="L298" i="1"/>
  <c r="K298" i="1"/>
  <c r="J298" i="1"/>
  <c r="D298" i="1"/>
  <c r="O298" i="1" s="1"/>
  <c r="M297" i="1"/>
  <c r="E297" i="1" s="1"/>
  <c r="L297" i="1"/>
  <c r="K297" i="1"/>
  <c r="J297" i="1"/>
  <c r="D297" i="1"/>
  <c r="O297" i="1" s="1"/>
  <c r="M296" i="1"/>
  <c r="E296" i="1" s="1"/>
  <c r="L296" i="1"/>
  <c r="K296" i="1"/>
  <c r="J296" i="1"/>
  <c r="D296" i="1"/>
  <c r="O296" i="1" s="1"/>
  <c r="M295" i="1"/>
  <c r="E295" i="1" s="1"/>
  <c r="F295" i="1" s="1"/>
  <c r="L295" i="1"/>
  <c r="K295" i="1"/>
  <c r="J295" i="1"/>
  <c r="D295" i="1"/>
  <c r="O295" i="1" s="1"/>
  <c r="M294" i="1"/>
  <c r="E294" i="1" s="1"/>
  <c r="L294" i="1"/>
  <c r="K294" i="1"/>
  <c r="J294" i="1"/>
  <c r="D294" i="1"/>
  <c r="N294" i="1" s="1"/>
  <c r="M293" i="1"/>
  <c r="E293" i="1" s="1"/>
  <c r="L293" i="1"/>
  <c r="K293" i="1"/>
  <c r="J293" i="1"/>
  <c r="D293" i="1"/>
  <c r="O293" i="1" s="1"/>
  <c r="N292" i="1"/>
  <c r="M292" i="1"/>
  <c r="E292" i="1" s="1"/>
  <c r="F292" i="1" s="1"/>
  <c r="L292" i="1"/>
  <c r="K292" i="1"/>
  <c r="J292" i="1"/>
  <c r="D292" i="1"/>
  <c r="O292" i="1" s="1"/>
  <c r="M291" i="1"/>
  <c r="E291" i="1" s="1"/>
  <c r="F291" i="1" s="1"/>
  <c r="L291" i="1"/>
  <c r="K291" i="1"/>
  <c r="J291" i="1"/>
  <c r="D291" i="1"/>
  <c r="O291" i="1" s="1"/>
  <c r="M290" i="1"/>
  <c r="E290" i="1" s="1"/>
  <c r="F290" i="1" s="1"/>
  <c r="L290" i="1"/>
  <c r="K290" i="1"/>
  <c r="J290" i="1"/>
  <c r="D290" i="1"/>
  <c r="N290" i="1" s="1"/>
  <c r="M289" i="1"/>
  <c r="E289" i="1" s="1"/>
  <c r="L289" i="1"/>
  <c r="K289" i="1"/>
  <c r="J289" i="1"/>
  <c r="D289" i="1"/>
  <c r="O289" i="1" s="1"/>
  <c r="M288" i="1"/>
  <c r="E288" i="1" s="1"/>
  <c r="L288" i="1"/>
  <c r="K288" i="1"/>
  <c r="J288" i="1"/>
  <c r="D288" i="1"/>
  <c r="N288" i="1" s="1"/>
  <c r="M287" i="1"/>
  <c r="E287" i="1" s="1"/>
  <c r="F287" i="1" s="1"/>
  <c r="L287" i="1"/>
  <c r="K287" i="1"/>
  <c r="J287" i="1"/>
  <c r="D287" i="1"/>
  <c r="O287" i="1" s="1"/>
  <c r="M286" i="1"/>
  <c r="E286" i="1" s="1"/>
  <c r="L286" i="1"/>
  <c r="K286" i="1"/>
  <c r="J286" i="1"/>
  <c r="D286" i="1"/>
  <c r="O286" i="1" s="1"/>
  <c r="M285" i="1"/>
  <c r="E285" i="1" s="1"/>
  <c r="L285" i="1"/>
  <c r="K285" i="1"/>
  <c r="J285" i="1"/>
  <c r="D285" i="1"/>
  <c r="O285" i="1" s="1"/>
  <c r="M284" i="1"/>
  <c r="E284" i="1" s="1"/>
  <c r="F284" i="1" s="1"/>
  <c r="L284" i="1"/>
  <c r="K284" i="1"/>
  <c r="J284" i="1"/>
  <c r="D284" i="1"/>
  <c r="M283" i="1"/>
  <c r="E283" i="1" s="1"/>
  <c r="F283" i="1" s="1"/>
  <c r="L283" i="1"/>
  <c r="K283" i="1"/>
  <c r="J283" i="1"/>
  <c r="D283" i="1"/>
  <c r="O283" i="1" s="1"/>
  <c r="M282" i="1"/>
  <c r="L282" i="1"/>
  <c r="K282" i="1"/>
  <c r="J282" i="1"/>
  <c r="E282" i="1"/>
  <c r="D282" i="1"/>
  <c r="O282" i="1" s="1"/>
  <c r="M281" i="1"/>
  <c r="E281" i="1" s="1"/>
  <c r="L281" i="1"/>
  <c r="K281" i="1"/>
  <c r="J281" i="1"/>
  <c r="D281" i="1"/>
  <c r="O281" i="1" s="1"/>
  <c r="M280" i="1"/>
  <c r="E280" i="1" s="1"/>
  <c r="L280" i="1"/>
  <c r="K280" i="1"/>
  <c r="J280" i="1"/>
  <c r="D280" i="1"/>
  <c r="O280" i="1" s="1"/>
  <c r="M279" i="1"/>
  <c r="E279" i="1" s="1"/>
  <c r="L279" i="1"/>
  <c r="K279" i="1"/>
  <c r="J279" i="1"/>
  <c r="F279" i="1"/>
  <c r="D279" i="1"/>
  <c r="O279" i="1" s="1"/>
  <c r="M278" i="1"/>
  <c r="E278" i="1" s="1"/>
  <c r="L278" i="1"/>
  <c r="J278" i="1"/>
  <c r="D278" i="1"/>
  <c r="O278" i="1" s="1"/>
  <c r="M277" i="1"/>
  <c r="E277" i="1" s="1"/>
  <c r="L277" i="1"/>
  <c r="K277" i="1"/>
  <c r="J277" i="1"/>
  <c r="D277" i="1"/>
  <c r="M276" i="1"/>
  <c r="E276" i="1" s="1"/>
  <c r="L276" i="1"/>
  <c r="K276" i="1"/>
  <c r="J276" i="1"/>
  <c r="D276" i="1"/>
  <c r="O276" i="1" s="1"/>
  <c r="M275" i="1"/>
  <c r="E275" i="1" s="1"/>
  <c r="L275" i="1"/>
  <c r="K275" i="1"/>
  <c r="J275" i="1"/>
  <c r="D275" i="1"/>
  <c r="M274" i="1"/>
  <c r="E274" i="1" s="1"/>
  <c r="L274" i="1"/>
  <c r="K274" i="1"/>
  <c r="J274" i="1"/>
  <c r="D274" i="1"/>
  <c r="N274" i="1" s="1"/>
  <c r="M273" i="1"/>
  <c r="E273" i="1" s="1"/>
  <c r="L273" i="1"/>
  <c r="K273" i="1"/>
  <c r="J273" i="1"/>
  <c r="D273" i="1"/>
  <c r="O272" i="1"/>
  <c r="M272" i="1"/>
  <c r="E272" i="1" s="1"/>
  <c r="L272" i="1"/>
  <c r="K272" i="1"/>
  <c r="J272" i="1"/>
  <c r="D272" i="1"/>
  <c r="N272" i="1" s="1"/>
  <c r="M271" i="1"/>
  <c r="E271" i="1" s="1"/>
  <c r="L271" i="1"/>
  <c r="K271" i="1"/>
  <c r="J271" i="1"/>
  <c r="D271" i="1"/>
  <c r="M270" i="1"/>
  <c r="E270" i="1" s="1"/>
  <c r="H270" i="1" s="1"/>
  <c r="L270" i="1"/>
  <c r="K270" i="1"/>
  <c r="J270" i="1"/>
  <c r="D270" i="1"/>
  <c r="O270" i="1" s="1"/>
  <c r="M269" i="1"/>
  <c r="E269" i="1" s="1"/>
  <c r="L269" i="1"/>
  <c r="K269" i="1"/>
  <c r="J269" i="1"/>
  <c r="D269" i="1"/>
  <c r="M268" i="1"/>
  <c r="E268" i="1" s="1"/>
  <c r="F268" i="1" s="1"/>
  <c r="L268" i="1"/>
  <c r="K268" i="1"/>
  <c r="J268" i="1"/>
  <c r="D268" i="1"/>
  <c r="N268" i="1" s="1"/>
  <c r="M267" i="1"/>
  <c r="E267" i="1" s="1"/>
  <c r="L267" i="1"/>
  <c r="K267" i="1"/>
  <c r="J267" i="1"/>
  <c r="D267" i="1"/>
  <c r="M266" i="1"/>
  <c r="E266" i="1" s="1"/>
  <c r="H266" i="1" s="1"/>
  <c r="L266" i="1"/>
  <c r="K266" i="1"/>
  <c r="J266" i="1"/>
  <c r="D266" i="1"/>
  <c r="O266" i="1" s="1"/>
  <c r="M265" i="1"/>
  <c r="E265" i="1" s="1"/>
  <c r="L265" i="1"/>
  <c r="K265" i="1"/>
  <c r="J265" i="1"/>
  <c r="D265" i="1"/>
  <c r="M264" i="1"/>
  <c r="E264" i="1" s="1"/>
  <c r="L264" i="1"/>
  <c r="K264" i="1"/>
  <c r="J264" i="1"/>
  <c r="D264" i="1"/>
  <c r="N264" i="1" s="1"/>
  <c r="M263" i="1"/>
  <c r="E263" i="1" s="1"/>
  <c r="L263" i="1"/>
  <c r="K263" i="1"/>
  <c r="J263" i="1"/>
  <c r="D263" i="1"/>
  <c r="M262" i="1"/>
  <c r="E262" i="1" s="1"/>
  <c r="L262" i="1"/>
  <c r="K262" i="1"/>
  <c r="J262" i="1"/>
  <c r="D262" i="1"/>
  <c r="N262" i="1" s="1"/>
  <c r="M261" i="1"/>
  <c r="E261" i="1" s="1"/>
  <c r="L261" i="1"/>
  <c r="K261" i="1"/>
  <c r="J261" i="1"/>
  <c r="D261" i="1"/>
  <c r="N260" i="1"/>
  <c r="M260" i="1"/>
  <c r="E260" i="1" s="1"/>
  <c r="L260" i="1"/>
  <c r="K260" i="1"/>
  <c r="J260" i="1"/>
  <c r="D260" i="1"/>
  <c r="O260" i="1" s="1"/>
  <c r="M259" i="1"/>
  <c r="E259" i="1" s="1"/>
  <c r="L259" i="1"/>
  <c r="K259" i="1"/>
  <c r="J259" i="1"/>
  <c r="D259" i="1"/>
  <c r="M258" i="1"/>
  <c r="L258" i="1"/>
  <c r="K258" i="1"/>
  <c r="J258" i="1"/>
  <c r="E258" i="1"/>
  <c r="F258" i="1" s="1"/>
  <c r="D258" i="1"/>
  <c r="N258" i="1" s="1"/>
  <c r="M257" i="1"/>
  <c r="E257" i="1" s="1"/>
  <c r="L257" i="1"/>
  <c r="K257" i="1"/>
  <c r="J257" i="1"/>
  <c r="D257" i="1"/>
  <c r="M256" i="1"/>
  <c r="E256" i="1" s="1"/>
  <c r="L256" i="1"/>
  <c r="K256" i="1"/>
  <c r="J256" i="1"/>
  <c r="D256" i="1"/>
  <c r="O256" i="1" s="1"/>
  <c r="M255" i="1"/>
  <c r="E255" i="1" s="1"/>
  <c r="L255" i="1"/>
  <c r="K255" i="1"/>
  <c r="J255" i="1"/>
  <c r="D255" i="1"/>
  <c r="M254" i="1"/>
  <c r="E254" i="1" s="1"/>
  <c r="L254" i="1"/>
  <c r="K254" i="1"/>
  <c r="J254" i="1"/>
  <c r="D254" i="1"/>
  <c r="O254" i="1" s="1"/>
  <c r="M253" i="1"/>
  <c r="E253" i="1" s="1"/>
  <c r="L253" i="1"/>
  <c r="K253" i="1"/>
  <c r="J253" i="1"/>
  <c r="D253" i="1"/>
  <c r="M252" i="1"/>
  <c r="E252" i="1" s="1"/>
  <c r="L252" i="1"/>
  <c r="K252" i="1"/>
  <c r="J252" i="1"/>
  <c r="D252" i="1"/>
  <c r="N252" i="1" s="1"/>
  <c r="M251" i="1"/>
  <c r="E251" i="1" s="1"/>
  <c r="L251" i="1"/>
  <c r="K251" i="1"/>
  <c r="J251" i="1"/>
  <c r="D251" i="1"/>
  <c r="M250" i="1"/>
  <c r="E250" i="1" s="1"/>
  <c r="H250" i="1" s="1"/>
  <c r="L250" i="1"/>
  <c r="K250" i="1"/>
  <c r="J250" i="1"/>
  <c r="D250" i="1"/>
  <c r="O250" i="1" s="1"/>
  <c r="M249" i="1"/>
  <c r="E249" i="1" s="1"/>
  <c r="L249" i="1"/>
  <c r="K249" i="1"/>
  <c r="J249" i="1"/>
  <c r="D249" i="1"/>
  <c r="M248" i="1"/>
  <c r="E248" i="1" s="1"/>
  <c r="L248" i="1"/>
  <c r="K248" i="1"/>
  <c r="J248" i="1"/>
  <c r="D248" i="1"/>
  <c r="N248" i="1" s="1"/>
  <c r="M247" i="1"/>
  <c r="E247" i="1" s="1"/>
  <c r="L247" i="1"/>
  <c r="K247" i="1"/>
  <c r="J247" i="1"/>
  <c r="D247" i="1"/>
  <c r="M246" i="1"/>
  <c r="E246" i="1" s="1"/>
  <c r="F246" i="1" s="1"/>
  <c r="L246" i="1"/>
  <c r="K246" i="1"/>
  <c r="J246" i="1"/>
  <c r="D246" i="1"/>
  <c r="N246" i="1" s="1"/>
  <c r="M245" i="1"/>
  <c r="E245" i="1" s="1"/>
  <c r="L245" i="1"/>
  <c r="K245" i="1"/>
  <c r="J245" i="1"/>
  <c r="D245" i="1"/>
  <c r="M244" i="1"/>
  <c r="E244" i="1" s="1"/>
  <c r="L244" i="1"/>
  <c r="K244" i="1"/>
  <c r="J244" i="1"/>
  <c r="D244" i="1"/>
  <c r="M243" i="1"/>
  <c r="E243" i="1" s="1"/>
  <c r="L243" i="1"/>
  <c r="J243" i="1"/>
  <c r="D243" i="1"/>
  <c r="M242" i="1"/>
  <c r="E242" i="1" s="1"/>
  <c r="L242" i="1"/>
  <c r="K242" i="1"/>
  <c r="J242" i="1"/>
  <c r="D242" i="1"/>
  <c r="O242" i="1" s="1"/>
  <c r="M241" i="1"/>
  <c r="L241" i="1"/>
  <c r="K241" i="1"/>
  <c r="J241" i="1"/>
  <c r="E241" i="1"/>
  <c r="F241" i="1" s="1"/>
  <c r="D241" i="1"/>
  <c r="M240" i="1"/>
  <c r="E240" i="1" s="1"/>
  <c r="L240" i="1"/>
  <c r="K240" i="1"/>
  <c r="J240" i="1"/>
  <c r="D240" i="1"/>
  <c r="N240" i="1" s="1"/>
  <c r="M239" i="1"/>
  <c r="E239" i="1" s="1"/>
  <c r="F239" i="1" s="1"/>
  <c r="L239" i="1"/>
  <c r="K239" i="1"/>
  <c r="J239" i="1"/>
  <c r="D239" i="1"/>
  <c r="M238" i="1"/>
  <c r="E238" i="1" s="1"/>
  <c r="L238" i="1"/>
  <c r="K238" i="1"/>
  <c r="J238" i="1"/>
  <c r="D238" i="1"/>
  <c r="O238" i="1" s="1"/>
  <c r="M237" i="1"/>
  <c r="E237" i="1" s="1"/>
  <c r="F237" i="1" s="1"/>
  <c r="L237" i="1"/>
  <c r="K237" i="1"/>
  <c r="J237" i="1"/>
  <c r="D237" i="1"/>
  <c r="O236" i="1"/>
  <c r="M236" i="1"/>
  <c r="E236" i="1" s="1"/>
  <c r="L236" i="1"/>
  <c r="K236" i="1"/>
  <c r="J236" i="1"/>
  <c r="D236" i="1"/>
  <c r="N236" i="1" s="1"/>
  <c r="M235" i="1"/>
  <c r="E235" i="1" s="1"/>
  <c r="F235" i="1" s="1"/>
  <c r="L235" i="1"/>
  <c r="K235" i="1"/>
  <c r="J235" i="1"/>
  <c r="D235" i="1"/>
  <c r="M234" i="1"/>
  <c r="E234" i="1" s="1"/>
  <c r="F234" i="1" s="1"/>
  <c r="L234" i="1"/>
  <c r="K234" i="1"/>
  <c r="J234" i="1"/>
  <c r="D234" i="1"/>
  <c r="O234" i="1" s="1"/>
  <c r="M233" i="1"/>
  <c r="E233" i="1" s="1"/>
  <c r="F233" i="1" s="1"/>
  <c r="L233" i="1"/>
  <c r="K233" i="1"/>
  <c r="J233" i="1"/>
  <c r="D233" i="1"/>
  <c r="M232" i="1"/>
  <c r="E232" i="1" s="1"/>
  <c r="L232" i="1"/>
  <c r="K232" i="1"/>
  <c r="J232" i="1"/>
  <c r="D232" i="1"/>
  <c r="N232" i="1" s="1"/>
  <c r="M231" i="1"/>
  <c r="L231" i="1"/>
  <c r="K231" i="1"/>
  <c r="J231" i="1"/>
  <c r="E231" i="1"/>
  <c r="F231" i="1" s="1"/>
  <c r="D231" i="1"/>
  <c r="N231" i="1" s="1"/>
  <c r="M230" i="1"/>
  <c r="E230" i="1" s="1"/>
  <c r="L230" i="1"/>
  <c r="K230" i="1"/>
  <c r="J230" i="1"/>
  <c r="D230" i="1"/>
  <c r="M229" i="1"/>
  <c r="E229" i="1" s="1"/>
  <c r="F229" i="1" s="1"/>
  <c r="L229" i="1"/>
  <c r="K229" i="1"/>
  <c r="J229" i="1"/>
  <c r="D229" i="1"/>
  <c r="N229" i="1" s="1"/>
  <c r="M228" i="1"/>
  <c r="E228" i="1" s="1"/>
  <c r="L228" i="1"/>
  <c r="K228" i="1"/>
  <c r="J228" i="1"/>
  <c r="D228" i="1"/>
  <c r="N228" i="1" s="1"/>
  <c r="M227" i="1"/>
  <c r="E227" i="1" s="1"/>
  <c r="F227" i="1" s="1"/>
  <c r="L227" i="1"/>
  <c r="K227" i="1"/>
  <c r="J227" i="1"/>
  <c r="D227" i="1"/>
  <c r="N227" i="1" s="1"/>
  <c r="M226" i="1"/>
  <c r="E226" i="1" s="1"/>
  <c r="L226" i="1"/>
  <c r="K226" i="1"/>
  <c r="J226" i="1"/>
  <c r="D226" i="1"/>
  <c r="O226" i="1" s="1"/>
  <c r="M225" i="1"/>
  <c r="E225" i="1" s="1"/>
  <c r="L225" i="1"/>
  <c r="K225" i="1"/>
  <c r="J225" i="1"/>
  <c r="D225" i="1"/>
  <c r="M224" i="1"/>
  <c r="E224" i="1" s="1"/>
  <c r="L224" i="1"/>
  <c r="K224" i="1"/>
  <c r="J224" i="1"/>
  <c r="D224" i="1"/>
  <c r="O224" i="1" s="1"/>
  <c r="M223" i="1"/>
  <c r="E223" i="1" s="1"/>
  <c r="L223" i="1"/>
  <c r="K223" i="1"/>
  <c r="J223" i="1"/>
  <c r="D223" i="1"/>
  <c r="N223" i="1" s="1"/>
  <c r="M222" i="1"/>
  <c r="E222" i="1" s="1"/>
  <c r="F222" i="1" s="1"/>
  <c r="L222" i="1"/>
  <c r="K222" i="1"/>
  <c r="J222" i="1"/>
  <c r="D222" i="1"/>
  <c r="O222" i="1" s="1"/>
  <c r="M221" i="1"/>
  <c r="E221" i="1" s="1"/>
  <c r="L221" i="1"/>
  <c r="K221" i="1"/>
  <c r="J221" i="1"/>
  <c r="D221" i="1"/>
  <c r="N221" i="1" s="1"/>
  <c r="M220" i="1"/>
  <c r="E220" i="1" s="1"/>
  <c r="L220" i="1"/>
  <c r="K220" i="1"/>
  <c r="J220" i="1"/>
  <c r="D220" i="1"/>
  <c r="N220" i="1" s="1"/>
  <c r="M219" i="1"/>
  <c r="E219" i="1" s="1"/>
  <c r="F219" i="1" s="1"/>
  <c r="L219" i="1"/>
  <c r="J219" i="1"/>
  <c r="D219" i="1"/>
  <c r="N219" i="1" s="1"/>
  <c r="M218" i="1"/>
  <c r="E218" i="1" s="1"/>
  <c r="L218" i="1"/>
  <c r="K218" i="1"/>
  <c r="J218" i="1"/>
  <c r="D218" i="1"/>
  <c r="N218" i="1" s="1"/>
  <c r="M217" i="1"/>
  <c r="E217" i="1" s="1"/>
  <c r="F217" i="1" s="1"/>
  <c r="L217" i="1"/>
  <c r="K217" i="1"/>
  <c r="J217" i="1"/>
  <c r="D217" i="1"/>
  <c r="O217" i="1" s="1"/>
  <c r="M216" i="1"/>
  <c r="E216" i="1" s="1"/>
  <c r="L216" i="1"/>
  <c r="K216" i="1"/>
  <c r="J216" i="1"/>
  <c r="D216" i="1"/>
  <c r="N216" i="1" s="1"/>
  <c r="M215" i="1"/>
  <c r="E215" i="1" s="1"/>
  <c r="F215" i="1" s="1"/>
  <c r="L215" i="1"/>
  <c r="K215" i="1"/>
  <c r="J215" i="1"/>
  <c r="D215" i="1"/>
  <c r="O215" i="1" s="1"/>
  <c r="M214" i="1"/>
  <c r="E214" i="1" s="1"/>
  <c r="L214" i="1"/>
  <c r="K214" i="1"/>
  <c r="J214" i="1"/>
  <c r="D214" i="1"/>
  <c r="O214" i="1" s="1"/>
  <c r="M213" i="1"/>
  <c r="E213" i="1" s="1"/>
  <c r="F213" i="1" s="1"/>
  <c r="L213" i="1"/>
  <c r="K213" i="1"/>
  <c r="J213" i="1"/>
  <c r="D213" i="1"/>
  <c r="O213" i="1" s="1"/>
  <c r="M212" i="1"/>
  <c r="E212" i="1" s="1"/>
  <c r="L212" i="1"/>
  <c r="K212" i="1"/>
  <c r="J212" i="1"/>
  <c r="D212" i="1"/>
  <c r="O212" i="1" s="1"/>
  <c r="M211" i="1"/>
  <c r="E211" i="1" s="1"/>
  <c r="F211" i="1" s="1"/>
  <c r="L211" i="1"/>
  <c r="K211" i="1"/>
  <c r="J211" i="1"/>
  <c r="D211" i="1"/>
  <c r="M210" i="1"/>
  <c r="E210" i="1" s="1"/>
  <c r="L210" i="1"/>
  <c r="K210" i="1"/>
  <c r="J210" i="1"/>
  <c r="D210" i="1"/>
  <c r="M209" i="1"/>
  <c r="E209" i="1" s="1"/>
  <c r="L209" i="1"/>
  <c r="K209" i="1"/>
  <c r="J209" i="1"/>
  <c r="D209" i="1"/>
  <c r="N209" i="1" s="1"/>
  <c r="M208" i="1"/>
  <c r="E208" i="1" s="1"/>
  <c r="L208" i="1"/>
  <c r="K208" i="1"/>
  <c r="J208" i="1"/>
  <c r="D208" i="1"/>
  <c r="M207" i="1"/>
  <c r="E207" i="1" s="1"/>
  <c r="F207" i="1" s="1"/>
  <c r="L207" i="1"/>
  <c r="K207" i="1"/>
  <c r="J207" i="1"/>
  <c r="D207" i="1"/>
  <c r="M206" i="1"/>
  <c r="E206" i="1" s="1"/>
  <c r="L206" i="1"/>
  <c r="K206" i="1"/>
  <c r="J206" i="1"/>
  <c r="D206" i="1"/>
  <c r="O206" i="1" s="1"/>
  <c r="M205" i="1"/>
  <c r="E205" i="1" s="1"/>
  <c r="L205" i="1"/>
  <c r="K205" i="1"/>
  <c r="J205" i="1"/>
  <c r="D205" i="1"/>
  <c r="O205" i="1" s="1"/>
  <c r="M204" i="1"/>
  <c r="E204" i="1" s="1"/>
  <c r="F204" i="1" s="1"/>
  <c r="L204" i="1"/>
  <c r="K204" i="1"/>
  <c r="J204" i="1"/>
  <c r="D204" i="1"/>
  <c r="M203" i="1"/>
  <c r="E203" i="1" s="1"/>
  <c r="F203" i="1" s="1"/>
  <c r="L203" i="1"/>
  <c r="J203" i="1"/>
  <c r="D203" i="1"/>
  <c r="M202" i="1"/>
  <c r="E202" i="1" s="1"/>
  <c r="L202" i="1"/>
  <c r="K202" i="1"/>
  <c r="J202" i="1"/>
  <c r="D202" i="1"/>
  <c r="O202" i="1" s="1"/>
  <c r="M201" i="1"/>
  <c r="E201" i="1" s="1"/>
  <c r="L201" i="1"/>
  <c r="K201" i="1"/>
  <c r="J201" i="1"/>
  <c r="D201" i="1"/>
  <c r="O201" i="1" s="1"/>
  <c r="M200" i="1"/>
  <c r="E200" i="1" s="1"/>
  <c r="H200" i="1" s="1"/>
  <c r="L200" i="1"/>
  <c r="K200" i="1"/>
  <c r="J200" i="1"/>
  <c r="D200" i="1"/>
  <c r="O200" i="1" s="1"/>
  <c r="M199" i="1"/>
  <c r="E199" i="1" s="1"/>
  <c r="F199" i="1" s="1"/>
  <c r="L199" i="1"/>
  <c r="K199" i="1"/>
  <c r="J199" i="1"/>
  <c r="D199" i="1"/>
  <c r="N199" i="1" s="1"/>
  <c r="M198" i="1"/>
  <c r="E198" i="1" s="1"/>
  <c r="L198" i="1"/>
  <c r="K198" i="1"/>
  <c r="J198" i="1"/>
  <c r="D198" i="1"/>
  <c r="O198" i="1" s="1"/>
  <c r="M197" i="1"/>
  <c r="E197" i="1" s="1"/>
  <c r="L197" i="1"/>
  <c r="K197" i="1"/>
  <c r="J197" i="1"/>
  <c r="D197" i="1"/>
  <c r="N197" i="1" s="1"/>
  <c r="M196" i="1"/>
  <c r="E196" i="1" s="1"/>
  <c r="F196" i="1" s="1"/>
  <c r="L196" i="1"/>
  <c r="K196" i="1"/>
  <c r="J196" i="1"/>
  <c r="D196" i="1"/>
  <c r="M195" i="1"/>
  <c r="E195" i="1" s="1"/>
  <c r="F195" i="1" s="1"/>
  <c r="L195" i="1"/>
  <c r="K195" i="1"/>
  <c r="J195" i="1"/>
  <c r="D195" i="1"/>
  <c r="N195" i="1" s="1"/>
  <c r="M194" i="1"/>
  <c r="E194" i="1" s="1"/>
  <c r="L194" i="1"/>
  <c r="K194" i="1"/>
  <c r="J194" i="1"/>
  <c r="D194" i="1"/>
  <c r="M193" i="1"/>
  <c r="E193" i="1" s="1"/>
  <c r="F193" i="1" s="1"/>
  <c r="L193" i="1"/>
  <c r="K193" i="1"/>
  <c r="J193" i="1"/>
  <c r="D193" i="1"/>
  <c r="M192" i="1"/>
  <c r="E192" i="1" s="1"/>
  <c r="L192" i="1"/>
  <c r="K192" i="1"/>
  <c r="J192" i="1"/>
  <c r="D192" i="1"/>
  <c r="O192" i="1" s="1"/>
  <c r="M191" i="1"/>
  <c r="E191" i="1" s="1"/>
  <c r="G191" i="1" s="1"/>
  <c r="L191" i="1"/>
  <c r="K191" i="1"/>
  <c r="J191" i="1"/>
  <c r="D191" i="1"/>
  <c r="N191" i="1" s="1"/>
  <c r="M190" i="1"/>
  <c r="L190" i="1"/>
  <c r="K190" i="1"/>
  <c r="J190" i="1"/>
  <c r="E190" i="1"/>
  <c r="D190" i="1"/>
  <c r="O190" i="1" s="1"/>
  <c r="M189" i="1"/>
  <c r="E189" i="1" s="1"/>
  <c r="L189" i="1"/>
  <c r="K189" i="1"/>
  <c r="J189" i="1"/>
  <c r="D189" i="1"/>
  <c r="N189" i="1" s="1"/>
  <c r="O188" i="1"/>
  <c r="M188" i="1"/>
  <c r="E188" i="1" s="1"/>
  <c r="L188" i="1"/>
  <c r="K188" i="1"/>
  <c r="J188" i="1"/>
  <c r="D188" i="1"/>
  <c r="N188" i="1" s="1"/>
  <c r="M187" i="1"/>
  <c r="E187" i="1" s="1"/>
  <c r="L187" i="1"/>
  <c r="K187" i="1"/>
  <c r="J187" i="1"/>
  <c r="D187" i="1"/>
  <c r="N187" i="1" s="1"/>
  <c r="M186" i="1"/>
  <c r="E186" i="1" s="1"/>
  <c r="F186" i="1" s="1"/>
  <c r="L186" i="1"/>
  <c r="K186" i="1"/>
  <c r="J186" i="1"/>
  <c r="D186" i="1"/>
  <c r="O186" i="1" s="1"/>
  <c r="M185" i="1"/>
  <c r="E185" i="1" s="1"/>
  <c r="L185" i="1"/>
  <c r="K185" i="1"/>
  <c r="J185" i="1"/>
  <c r="D185" i="1"/>
  <c r="M184" i="1"/>
  <c r="E184" i="1" s="1"/>
  <c r="L184" i="1"/>
  <c r="K184" i="1"/>
  <c r="J184" i="1"/>
  <c r="D184" i="1"/>
  <c r="O184" i="1" s="1"/>
  <c r="M183" i="1"/>
  <c r="E183" i="1" s="1"/>
  <c r="F183" i="1" s="1"/>
  <c r="L183" i="1"/>
  <c r="K183" i="1"/>
  <c r="J183" i="1"/>
  <c r="D183" i="1"/>
  <c r="O183" i="1" s="1"/>
  <c r="M182" i="1"/>
  <c r="E182" i="1" s="1"/>
  <c r="L182" i="1"/>
  <c r="K182" i="1"/>
  <c r="J182" i="1"/>
  <c r="D182" i="1"/>
  <c r="O182" i="1" s="1"/>
  <c r="M181" i="1"/>
  <c r="E181" i="1" s="1"/>
  <c r="L181" i="1"/>
  <c r="K181" i="1"/>
  <c r="J181" i="1"/>
  <c r="D181" i="1"/>
  <c r="O181" i="1" s="1"/>
  <c r="O180" i="1"/>
  <c r="M180" i="1"/>
  <c r="E180" i="1" s="1"/>
  <c r="L180" i="1"/>
  <c r="K180" i="1"/>
  <c r="J180" i="1"/>
  <c r="D180" i="1"/>
  <c r="N180" i="1" s="1"/>
  <c r="O179" i="1"/>
  <c r="M179" i="1"/>
  <c r="E179" i="1" s="1"/>
  <c r="F179" i="1" s="1"/>
  <c r="L179" i="1"/>
  <c r="K179" i="1"/>
  <c r="J179" i="1"/>
  <c r="D179" i="1"/>
  <c r="N179" i="1" s="1"/>
  <c r="M178" i="1"/>
  <c r="E178" i="1" s="1"/>
  <c r="L178" i="1"/>
  <c r="K178" i="1"/>
  <c r="J178" i="1"/>
  <c r="D178" i="1"/>
  <c r="N178" i="1" s="1"/>
  <c r="M177" i="1"/>
  <c r="E177" i="1" s="1"/>
  <c r="L177" i="1"/>
  <c r="K177" i="1"/>
  <c r="J177" i="1"/>
  <c r="D177" i="1"/>
  <c r="O177" i="1" s="1"/>
  <c r="O176" i="1"/>
  <c r="M176" i="1"/>
  <c r="E176" i="1" s="1"/>
  <c r="L176" i="1"/>
  <c r="K176" i="1"/>
  <c r="J176" i="1"/>
  <c r="D176" i="1"/>
  <c r="N176" i="1" s="1"/>
  <c r="M175" i="1"/>
  <c r="E175" i="1" s="1"/>
  <c r="L175" i="1"/>
  <c r="K175" i="1"/>
  <c r="J175" i="1"/>
  <c r="D175" i="1"/>
  <c r="N175" i="1" s="1"/>
  <c r="M174" i="1"/>
  <c r="E174" i="1" s="1"/>
  <c r="L174" i="1"/>
  <c r="K174" i="1"/>
  <c r="J174" i="1"/>
  <c r="D174" i="1"/>
  <c r="M173" i="1"/>
  <c r="E173" i="1" s="1"/>
  <c r="L173" i="1"/>
  <c r="K173" i="1"/>
  <c r="J173" i="1"/>
  <c r="D173" i="1"/>
  <c r="N173" i="1" s="1"/>
  <c r="M172" i="1"/>
  <c r="E172" i="1" s="1"/>
  <c r="L172" i="1"/>
  <c r="K172" i="1"/>
  <c r="J172" i="1"/>
  <c r="D172" i="1"/>
  <c r="M171" i="1"/>
  <c r="E171" i="1" s="1"/>
  <c r="L171" i="1"/>
  <c r="K171" i="1"/>
  <c r="J171" i="1"/>
  <c r="D171" i="1"/>
  <c r="N171" i="1" s="1"/>
  <c r="M170" i="1"/>
  <c r="E170" i="1" s="1"/>
  <c r="L170" i="1"/>
  <c r="K170" i="1"/>
  <c r="J170" i="1"/>
  <c r="D170" i="1"/>
  <c r="M169" i="1"/>
  <c r="E169" i="1" s="1"/>
  <c r="F169" i="1" s="1"/>
  <c r="L169" i="1"/>
  <c r="K169" i="1"/>
  <c r="J169" i="1"/>
  <c r="D169" i="1"/>
  <c r="O169" i="1" s="1"/>
  <c r="M168" i="1"/>
  <c r="E168" i="1" s="1"/>
  <c r="L168" i="1"/>
  <c r="K168" i="1"/>
  <c r="J168" i="1"/>
  <c r="D168" i="1"/>
  <c r="N168" i="1" s="1"/>
  <c r="M167" i="1"/>
  <c r="E167" i="1" s="1"/>
  <c r="L167" i="1"/>
  <c r="K167" i="1"/>
  <c r="J167" i="1"/>
  <c r="D167" i="1"/>
  <c r="N167" i="1" s="1"/>
  <c r="M166" i="1"/>
  <c r="E166" i="1" s="1"/>
  <c r="L166" i="1"/>
  <c r="K166" i="1"/>
  <c r="J166" i="1"/>
  <c r="D166" i="1"/>
  <c r="N166" i="1" s="1"/>
  <c r="M165" i="1"/>
  <c r="E165" i="1" s="1"/>
  <c r="L165" i="1"/>
  <c r="J165" i="1"/>
  <c r="D165" i="1"/>
  <c r="M164" i="1"/>
  <c r="E164" i="1" s="1"/>
  <c r="F164" i="1" s="1"/>
  <c r="L164" i="1"/>
  <c r="K164" i="1"/>
  <c r="J164" i="1"/>
  <c r="D164" i="1"/>
  <c r="O164" i="1" s="1"/>
  <c r="M163" i="1"/>
  <c r="L163" i="1"/>
  <c r="K163" i="1"/>
  <c r="J163" i="1"/>
  <c r="G163" i="1"/>
  <c r="I163" i="1" s="1"/>
  <c r="E163" i="1"/>
  <c r="F163" i="1" s="1"/>
  <c r="D163" i="1"/>
  <c r="N163" i="1" s="1"/>
  <c r="M162" i="1"/>
  <c r="L162" i="1"/>
  <c r="K162" i="1"/>
  <c r="J162" i="1"/>
  <c r="E162" i="1"/>
  <c r="F162" i="1" s="1"/>
  <c r="D162" i="1"/>
  <c r="O162" i="1" s="1"/>
  <c r="M161" i="1"/>
  <c r="E161" i="1" s="1"/>
  <c r="F161" i="1" s="1"/>
  <c r="L161" i="1"/>
  <c r="K161" i="1"/>
  <c r="J161" i="1"/>
  <c r="D161" i="1"/>
  <c r="N161" i="1" s="1"/>
  <c r="M160" i="1"/>
  <c r="E160" i="1" s="1"/>
  <c r="L160" i="1"/>
  <c r="K160" i="1"/>
  <c r="J160" i="1"/>
  <c r="D160" i="1"/>
  <c r="M159" i="1"/>
  <c r="E159" i="1" s="1"/>
  <c r="L159" i="1"/>
  <c r="K159" i="1"/>
  <c r="J159" i="1"/>
  <c r="D159" i="1"/>
  <c r="N159" i="1" s="1"/>
  <c r="M158" i="1"/>
  <c r="E158" i="1" s="1"/>
  <c r="F158" i="1" s="1"/>
  <c r="L158" i="1"/>
  <c r="K158" i="1"/>
  <c r="J158" i="1"/>
  <c r="D158" i="1"/>
  <c r="O158" i="1" s="1"/>
  <c r="N157" i="1"/>
  <c r="M157" i="1"/>
  <c r="E157" i="1" s="1"/>
  <c r="F157" i="1" s="1"/>
  <c r="L157" i="1"/>
  <c r="K157" i="1"/>
  <c r="J157" i="1"/>
  <c r="D157" i="1"/>
  <c r="O157" i="1" s="1"/>
  <c r="M156" i="1"/>
  <c r="E156" i="1" s="1"/>
  <c r="F156" i="1" s="1"/>
  <c r="L156" i="1"/>
  <c r="K156" i="1"/>
  <c r="J156" i="1"/>
  <c r="D156" i="1"/>
  <c r="O156" i="1" s="1"/>
  <c r="M155" i="1"/>
  <c r="E155" i="1" s="1"/>
  <c r="L155" i="1"/>
  <c r="K155" i="1"/>
  <c r="J155" i="1"/>
  <c r="D155" i="1"/>
  <c r="N155" i="1" s="1"/>
  <c r="M154" i="1"/>
  <c r="E154" i="1" s="1"/>
  <c r="F154" i="1" s="1"/>
  <c r="L154" i="1"/>
  <c r="K154" i="1"/>
  <c r="J154" i="1"/>
  <c r="D154" i="1"/>
  <c r="O154" i="1" s="1"/>
  <c r="M153" i="1"/>
  <c r="E153" i="1" s="1"/>
  <c r="L153" i="1"/>
  <c r="K153" i="1"/>
  <c r="J153" i="1"/>
  <c r="D153" i="1"/>
  <c r="O153" i="1" s="1"/>
  <c r="M152" i="1"/>
  <c r="E152" i="1" s="1"/>
  <c r="F152" i="1" s="1"/>
  <c r="L152" i="1"/>
  <c r="K152" i="1"/>
  <c r="J152" i="1"/>
  <c r="D152" i="1"/>
  <c r="O152" i="1" s="1"/>
  <c r="M151" i="1"/>
  <c r="E151" i="1" s="1"/>
  <c r="F151" i="1" s="1"/>
  <c r="L151" i="1"/>
  <c r="K151" i="1"/>
  <c r="J151" i="1"/>
  <c r="D151" i="1"/>
  <c r="O151" i="1" s="1"/>
  <c r="M150" i="1"/>
  <c r="E150" i="1" s="1"/>
  <c r="F150" i="1" s="1"/>
  <c r="L150" i="1"/>
  <c r="K150" i="1"/>
  <c r="J150" i="1"/>
  <c r="D150" i="1"/>
  <c r="O150" i="1" s="1"/>
  <c r="M149" i="1"/>
  <c r="E149" i="1" s="1"/>
  <c r="F149" i="1" s="1"/>
  <c r="L149" i="1"/>
  <c r="K149" i="1"/>
  <c r="J149" i="1"/>
  <c r="D149" i="1"/>
  <c r="O149" i="1" s="1"/>
  <c r="M148" i="1"/>
  <c r="E148" i="1" s="1"/>
  <c r="F148" i="1" s="1"/>
  <c r="L148" i="1"/>
  <c r="K148" i="1"/>
  <c r="J148" i="1"/>
  <c r="D148" i="1"/>
  <c r="M147" i="1"/>
  <c r="L147" i="1"/>
  <c r="K147" i="1"/>
  <c r="J147" i="1"/>
  <c r="E147" i="1"/>
  <c r="D147" i="1"/>
  <c r="N147" i="1" s="1"/>
  <c r="M146" i="1"/>
  <c r="E146" i="1" s="1"/>
  <c r="F146" i="1" s="1"/>
  <c r="L146" i="1"/>
  <c r="K146" i="1"/>
  <c r="J146" i="1"/>
  <c r="D146" i="1"/>
  <c r="O146" i="1" s="1"/>
  <c r="M145" i="1"/>
  <c r="E145" i="1" s="1"/>
  <c r="F145" i="1" s="1"/>
  <c r="L145" i="1"/>
  <c r="K145" i="1"/>
  <c r="J145" i="1"/>
  <c r="D145" i="1"/>
  <c r="M144" i="1"/>
  <c r="E144" i="1" s="1"/>
  <c r="F144" i="1" s="1"/>
  <c r="L144" i="1"/>
  <c r="K144" i="1"/>
  <c r="J144" i="1"/>
  <c r="D144" i="1"/>
  <c r="M143" i="1"/>
  <c r="E143" i="1" s="1"/>
  <c r="L143" i="1"/>
  <c r="K143" i="1"/>
  <c r="J143" i="1"/>
  <c r="D143" i="1"/>
  <c r="N143" i="1" s="1"/>
  <c r="M142" i="1"/>
  <c r="E142" i="1" s="1"/>
  <c r="F142" i="1" s="1"/>
  <c r="L142" i="1"/>
  <c r="K142" i="1"/>
  <c r="J142" i="1"/>
  <c r="D142" i="1"/>
  <c r="O142" i="1" s="1"/>
  <c r="N141" i="1"/>
  <c r="M141" i="1"/>
  <c r="E141" i="1" s="1"/>
  <c r="F141" i="1" s="1"/>
  <c r="L141" i="1"/>
  <c r="K141" i="1"/>
  <c r="J141" i="1"/>
  <c r="D141" i="1"/>
  <c r="O141" i="1" s="1"/>
  <c r="M140" i="1"/>
  <c r="E140" i="1" s="1"/>
  <c r="L140" i="1"/>
  <c r="K140" i="1"/>
  <c r="J140" i="1"/>
  <c r="D140" i="1"/>
  <c r="O140" i="1" s="1"/>
  <c r="M139" i="1"/>
  <c r="E139" i="1" s="1"/>
  <c r="F139" i="1" s="1"/>
  <c r="L139" i="1"/>
  <c r="K139" i="1"/>
  <c r="J139" i="1"/>
  <c r="D139" i="1"/>
  <c r="N139" i="1" s="1"/>
  <c r="M138" i="1"/>
  <c r="E138" i="1" s="1"/>
  <c r="F138" i="1" s="1"/>
  <c r="L138" i="1"/>
  <c r="K138" i="1"/>
  <c r="J138" i="1"/>
  <c r="D138" i="1"/>
  <c r="M137" i="1"/>
  <c r="E137" i="1" s="1"/>
  <c r="L137" i="1"/>
  <c r="K137" i="1"/>
  <c r="J137" i="1"/>
  <c r="D137" i="1"/>
  <c r="N137" i="1" s="1"/>
  <c r="M136" i="1"/>
  <c r="E136" i="1" s="1"/>
  <c r="L136" i="1"/>
  <c r="K136" i="1"/>
  <c r="J136" i="1"/>
  <c r="D136" i="1"/>
  <c r="O136" i="1" s="1"/>
  <c r="M135" i="1"/>
  <c r="E135" i="1" s="1"/>
  <c r="F135" i="1" s="1"/>
  <c r="L135" i="1"/>
  <c r="K135" i="1"/>
  <c r="J135" i="1"/>
  <c r="D135" i="1"/>
  <c r="N135" i="1" s="1"/>
  <c r="M134" i="1"/>
  <c r="E134" i="1" s="1"/>
  <c r="L134" i="1"/>
  <c r="K134" i="1"/>
  <c r="J134" i="1"/>
  <c r="D134" i="1"/>
  <c r="O134" i="1" s="1"/>
  <c r="M133" i="1"/>
  <c r="E133" i="1" s="1"/>
  <c r="L133" i="1"/>
  <c r="K133" i="1"/>
  <c r="J133" i="1"/>
  <c r="D133" i="1"/>
  <c r="N133" i="1" s="1"/>
  <c r="M132" i="1"/>
  <c r="E132" i="1" s="1"/>
  <c r="L132" i="1"/>
  <c r="K132" i="1"/>
  <c r="J132" i="1"/>
  <c r="D132" i="1"/>
  <c r="O132" i="1" s="1"/>
  <c r="M131" i="1"/>
  <c r="L131" i="1"/>
  <c r="K131" i="1"/>
  <c r="J131" i="1"/>
  <c r="E131" i="1"/>
  <c r="F131" i="1" s="1"/>
  <c r="D131" i="1"/>
  <c r="M130" i="1"/>
  <c r="E130" i="1" s="1"/>
  <c r="L130" i="1"/>
  <c r="K130" i="1"/>
  <c r="J130" i="1"/>
  <c r="D130" i="1"/>
  <c r="O130" i="1" s="1"/>
  <c r="O129" i="1"/>
  <c r="M129" i="1"/>
  <c r="E129" i="1" s="1"/>
  <c r="F129" i="1" s="1"/>
  <c r="L129" i="1"/>
  <c r="K129" i="1"/>
  <c r="J129" i="1"/>
  <c r="D129" i="1"/>
  <c r="N129" i="1" s="1"/>
  <c r="M128" i="1"/>
  <c r="E128" i="1" s="1"/>
  <c r="L128" i="1"/>
  <c r="K128" i="1"/>
  <c r="J128" i="1"/>
  <c r="D128" i="1"/>
  <c r="O128" i="1" s="1"/>
  <c r="M127" i="1"/>
  <c r="L127" i="1"/>
  <c r="K127" i="1"/>
  <c r="J127" i="1"/>
  <c r="E127" i="1"/>
  <c r="D127" i="1"/>
  <c r="N127" i="1" s="1"/>
  <c r="M126" i="1"/>
  <c r="E126" i="1" s="1"/>
  <c r="F126" i="1" s="1"/>
  <c r="L126" i="1"/>
  <c r="K126" i="1"/>
  <c r="J126" i="1"/>
  <c r="D126" i="1"/>
  <c r="M125" i="1"/>
  <c r="E125" i="1" s="1"/>
  <c r="F125" i="1" s="1"/>
  <c r="L125" i="1"/>
  <c r="K125" i="1"/>
  <c r="J125" i="1"/>
  <c r="D125" i="1"/>
  <c r="N125" i="1" s="1"/>
  <c r="M124" i="1"/>
  <c r="E124" i="1" s="1"/>
  <c r="L124" i="1"/>
  <c r="K124" i="1"/>
  <c r="J124" i="1"/>
  <c r="D124" i="1"/>
  <c r="O124" i="1" s="1"/>
  <c r="M123" i="1"/>
  <c r="E123" i="1" s="1"/>
  <c r="L123" i="1"/>
  <c r="K123" i="1"/>
  <c r="J123" i="1"/>
  <c r="D123" i="1"/>
  <c r="N123" i="1" s="1"/>
  <c r="N122" i="1"/>
  <c r="M122" i="1"/>
  <c r="E122" i="1" s="1"/>
  <c r="F122" i="1" s="1"/>
  <c r="L122" i="1"/>
  <c r="K122" i="1"/>
  <c r="J122" i="1"/>
  <c r="D122" i="1"/>
  <c r="O122" i="1" s="1"/>
  <c r="M121" i="1"/>
  <c r="E121" i="1" s="1"/>
  <c r="F121" i="1" s="1"/>
  <c r="L121" i="1"/>
  <c r="K121" i="1"/>
  <c r="J121" i="1"/>
  <c r="D121" i="1"/>
  <c r="N121" i="1" s="1"/>
  <c r="M120" i="1"/>
  <c r="E120" i="1" s="1"/>
  <c r="L120" i="1"/>
  <c r="K120" i="1"/>
  <c r="J120" i="1"/>
  <c r="D120" i="1"/>
  <c r="O120" i="1" s="1"/>
  <c r="M119" i="1"/>
  <c r="E119" i="1" s="1"/>
  <c r="F119" i="1" s="1"/>
  <c r="L119" i="1"/>
  <c r="K119" i="1"/>
  <c r="J119" i="1"/>
  <c r="D119" i="1"/>
  <c r="N119" i="1" s="1"/>
  <c r="M118" i="1"/>
  <c r="L118" i="1"/>
  <c r="K118" i="1"/>
  <c r="J118" i="1"/>
  <c r="E118" i="1"/>
  <c r="D118" i="1"/>
  <c r="O118" i="1" s="1"/>
  <c r="M117" i="1"/>
  <c r="E117" i="1" s="1"/>
  <c r="L117" i="1"/>
  <c r="K117" i="1"/>
  <c r="J117" i="1"/>
  <c r="D117" i="1"/>
  <c r="N117" i="1" s="1"/>
  <c r="M116" i="1"/>
  <c r="E116" i="1" s="1"/>
  <c r="L116" i="1"/>
  <c r="K116" i="1"/>
  <c r="J116" i="1"/>
  <c r="D116" i="1"/>
  <c r="O116" i="1" s="1"/>
  <c r="M115" i="1"/>
  <c r="E115" i="1" s="1"/>
  <c r="L115" i="1"/>
  <c r="K115" i="1"/>
  <c r="J115" i="1"/>
  <c r="D115" i="1"/>
  <c r="N115" i="1" s="1"/>
  <c r="M114" i="1"/>
  <c r="E114" i="1" s="1"/>
  <c r="L114" i="1"/>
  <c r="K114" i="1"/>
  <c r="J114" i="1"/>
  <c r="D114" i="1"/>
  <c r="M113" i="1"/>
  <c r="E113" i="1" s="1"/>
  <c r="F113" i="1" s="1"/>
  <c r="L113" i="1"/>
  <c r="K113" i="1"/>
  <c r="J113" i="1"/>
  <c r="D113" i="1"/>
  <c r="N113" i="1" s="1"/>
  <c r="M112" i="1"/>
  <c r="E112" i="1" s="1"/>
  <c r="L112" i="1"/>
  <c r="K112" i="1"/>
  <c r="J112" i="1"/>
  <c r="D112" i="1"/>
  <c r="O112" i="1" s="1"/>
  <c r="M111" i="1"/>
  <c r="E111" i="1" s="1"/>
  <c r="L111" i="1"/>
  <c r="K111" i="1"/>
  <c r="J111" i="1"/>
  <c r="D111" i="1"/>
  <c r="M110" i="1"/>
  <c r="E110" i="1" s="1"/>
  <c r="F110" i="1" s="1"/>
  <c r="L110" i="1"/>
  <c r="K110" i="1"/>
  <c r="J110" i="1"/>
  <c r="D110" i="1"/>
  <c r="O110" i="1" s="1"/>
  <c r="M109" i="1"/>
  <c r="E109" i="1" s="1"/>
  <c r="F109" i="1" s="1"/>
  <c r="L109" i="1"/>
  <c r="K109" i="1"/>
  <c r="J109" i="1"/>
  <c r="D109" i="1"/>
  <c r="N109" i="1" s="1"/>
  <c r="M108" i="1"/>
  <c r="E108" i="1" s="1"/>
  <c r="L108" i="1"/>
  <c r="K108" i="1"/>
  <c r="J108" i="1"/>
  <c r="D108" i="1"/>
  <c r="O108" i="1" s="1"/>
  <c r="M107" i="1"/>
  <c r="E107" i="1" s="1"/>
  <c r="L107" i="1"/>
  <c r="K107" i="1"/>
  <c r="J107" i="1"/>
  <c r="D107" i="1"/>
  <c r="N107" i="1" s="1"/>
  <c r="M106" i="1"/>
  <c r="E106" i="1" s="1"/>
  <c r="F106" i="1" s="1"/>
  <c r="L106" i="1"/>
  <c r="K106" i="1"/>
  <c r="J106" i="1"/>
  <c r="D106" i="1"/>
  <c r="O106" i="1" s="1"/>
  <c r="M105" i="1"/>
  <c r="E105" i="1" s="1"/>
  <c r="F105" i="1" s="1"/>
  <c r="L105" i="1"/>
  <c r="K105" i="1"/>
  <c r="J105" i="1"/>
  <c r="D105" i="1"/>
  <c r="N105" i="1" s="1"/>
  <c r="M104" i="1"/>
  <c r="E104" i="1" s="1"/>
  <c r="L104" i="1"/>
  <c r="K104" i="1"/>
  <c r="J104" i="1"/>
  <c r="D104" i="1"/>
  <c r="O104" i="1" s="1"/>
  <c r="M103" i="1"/>
  <c r="E103" i="1" s="1"/>
  <c r="F103" i="1" s="1"/>
  <c r="L103" i="1"/>
  <c r="K103" i="1"/>
  <c r="J103" i="1"/>
  <c r="D103" i="1"/>
  <c r="M102" i="1"/>
  <c r="L102" i="1"/>
  <c r="K102" i="1"/>
  <c r="J102" i="1"/>
  <c r="E102" i="1"/>
  <c r="D102" i="1"/>
  <c r="O102" i="1" s="1"/>
  <c r="M101" i="1"/>
  <c r="E101" i="1" s="1"/>
  <c r="L101" i="1"/>
  <c r="K101" i="1"/>
  <c r="J101" i="1"/>
  <c r="D101" i="1"/>
  <c r="N101" i="1" s="1"/>
  <c r="M100" i="1"/>
  <c r="E100" i="1" s="1"/>
  <c r="L100" i="1"/>
  <c r="J100" i="1"/>
  <c r="D100" i="1"/>
  <c r="O100" i="1" s="1"/>
  <c r="M99" i="1"/>
  <c r="E99" i="1" s="1"/>
  <c r="L99" i="1"/>
  <c r="K99" i="1"/>
  <c r="J99" i="1"/>
  <c r="D99" i="1"/>
  <c r="O99" i="1" s="1"/>
  <c r="M98" i="1"/>
  <c r="E98" i="1" s="1"/>
  <c r="L98" i="1"/>
  <c r="K98" i="1"/>
  <c r="J98" i="1"/>
  <c r="D98" i="1"/>
  <c r="M97" i="1"/>
  <c r="E97" i="1" s="1"/>
  <c r="F97" i="1" s="1"/>
  <c r="L97" i="1"/>
  <c r="K97" i="1"/>
  <c r="J97" i="1"/>
  <c r="D97" i="1"/>
  <c r="O97" i="1" s="1"/>
  <c r="M96" i="1"/>
  <c r="E96" i="1" s="1"/>
  <c r="L96" i="1"/>
  <c r="K96" i="1"/>
  <c r="J96" i="1"/>
  <c r="D96" i="1"/>
  <c r="M95" i="1"/>
  <c r="E95" i="1" s="1"/>
  <c r="F95" i="1" s="1"/>
  <c r="L95" i="1"/>
  <c r="K95" i="1"/>
  <c r="J95" i="1"/>
  <c r="D95" i="1"/>
  <c r="N95" i="1" s="1"/>
  <c r="M94" i="1"/>
  <c r="E94" i="1" s="1"/>
  <c r="L94" i="1"/>
  <c r="K94" i="1"/>
  <c r="J94" i="1"/>
  <c r="D94" i="1"/>
  <c r="M93" i="1"/>
  <c r="E93" i="1" s="1"/>
  <c r="L93" i="1"/>
  <c r="K93" i="1"/>
  <c r="J93" i="1"/>
  <c r="D93" i="1"/>
  <c r="N93" i="1" s="1"/>
  <c r="M92" i="1"/>
  <c r="E92" i="1" s="1"/>
  <c r="L92" i="1"/>
  <c r="K92" i="1"/>
  <c r="J92" i="1"/>
  <c r="D92" i="1"/>
  <c r="M91" i="1"/>
  <c r="E91" i="1" s="1"/>
  <c r="L91" i="1"/>
  <c r="K91" i="1"/>
  <c r="J91" i="1"/>
  <c r="D91" i="1"/>
  <c r="O91" i="1" s="1"/>
  <c r="M90" i="1"/>
  <c r="E90" i="1" s="1"/>
  <c r="L90" i="1"/>
  <c r="J90" i="1"/>
  <c r="D90" i="1"/>
  <c r="M89" i="1"/>
  <c r="E89" i="1" s="1"/>
  <c r="L89" i="1"/>
  <c r="K89" i="1"/>
  <c r="J89" i="1"/>
  <c r="D89" i="1"/>
  <c r="N89" i="1" s="1"/>
  <c r="M88" i="1"/>
  <c r="E88" i="1" s="1"/>
  <c r="F88" i="1" s="1"/>
  <c r="L88" i="1"/>
  <c r="K88" i="1"/>
  <c r="J88" i="1"/>
  <c r="D88" i="1"/>
  <c r="M87" i="1"/>
  <c r="E87" i="1" s="1"/>
  <c r="L87" i="1"/>
  <c r="K87" i="1"/>
  <c r="J87" i="1"/>
  <c r="D87" i="1"/>
  <c r="O87" i="1" s="1"/>
  <c r="M86" i="1"/>
  <c r="E86" i="1" s="1"/>
  <c r="F86" i="1" s="1"/>
  <c r="L86" i="1"/>
  <c r="K86" i="1"/>
  <c r="J86" i="1"/>
  <c r="D86" i="1"/>
  <c r="M85" i="1"/>
  <c r="E85" i="1" s="1"/>
  <c r="L85" i="1"/>
  <c r="K85" i="1"/>
  <c r="J85" i="1"/>
  <c r="D85" i="1"/>
  <c r="O85" i="1" s="1"/>
  <c r="M84" i="1"/>
  <c r="E84" i="1" s="1"/>
  <c r="F84" i="1" s="1"/>
  <c r="L84" i="1"/>
  <c r="K84" i="1"/>
  <c r="J84" i="1"/>
  <c r="D84" i="1"/>
  <c r="M83" i="1"/>
  <c r="L83" i="1"/>
  <c r="K83" i="1"/>
  <c r="J83" i="1"/>
  <c r="E83" i="1"/>
  <c r="F83" i="1" s="1"/>
  <c r="D83" i="1"/>
  <c r="O83" i="1" s="1"/>
  <c r="M82" i="1"/>
  <c r="E82" i="1" s="1"/>
  <c r="F82" i="1" s="1"/>
  <c r="L82" i="1"/>
  <c r="K82" i="1"/>
  <c r="J82" i="1"/>
  <c r="D82" i="1"/>
  <c r="M81" i="1"/>
  <c r="E81" i="1" s="1"/>
  <c r="L81" i="1"/>
  <c r="K81" i="1"/>
  <c r="J81" i="1"/>
  <c r="D81" i="1"/>
  <c r="O81" i="1" s="1"/>
  <c r="M80" i="1"/>
  <c r="E80" i="1" s="1"/>
  <c r="F80" i="1" s="1"/>
  <c r="L80" i="1"/>
  <c r="K80" i="1"/>
  <c r="J80" i="1"/>
  <c r="D80" i="1"/>
  <c r="M79" i="1"/>
  <c r="E79" i="1" s="1"/>
  <c r="L79" i="1"/>
  <c r="K79" i="1"/>
  <c r="J79" i="1"/>
  <c r="D79" i="1"/>
  <c r="O79" i="1" s="1"/>
  <c r="M78" i="1"/>
  <c r="E78" i="1" s="1"/>
  <c r="F78" i="1" s="1"/>
  <c r="L78" i="1"/>
  <c r="K78" i="1"/>
  <c r="J78" i="1"/>
  <c r="D78" i="1"/>
  <c r="M77" i="1"/>
  <c r="E77" i="1" s="1"/>
  <c r="L77" i="1"/>
  <c r="K77" i="1"/>
  <c r="J77" i="1"/>
  <c r="D77" i="1"/>
  <c r="O77" i="1" s="1"/>
  <c r="M76" i="1"/>
  <c r="E76" i="1" s="1"/>
  <c r="F76" i="1" s="1"/>
  <c r="L76" i="1"/>
  <c r="K76" i="1"/>
  <c r="J76" i="1"/>
  <c r="D76" i="1"/>
  <c r="M75" i="1"/>
  <c r="E75" i="1" s="1"/>
  <c r="L75" i="1"/>
  <c r="K75" i="1"/>
  <c r="J75" i="1"/>
  <c r="D75" i="1"/>
  <c r="N75" i="1" s="1"/>
  <c r="M74" i="1"/>
  <c r="E74" i="1" s="1"/>
  <c r="F74" i="1" s="1"/>
  <c r="L74" i="1"/>
  <c r="K74" i="1"/>
  <c r="J74" i="1"/>
  <c r="D74" i="1"/>
  <c r="M73" i="1"/>
  <c r="E73" i="1" s="1"/>
  <c r="L73" i="1"/>
  <c r="K73" i="1"/>
  <c r="J73" i="1"/>
  <c r="D73" i="1"/>
  <c r="O73" i="1" s="1"/>
  <c r="M72" i="1"/>
  <c r="E72" i="1" s="1"/>
  <c r="F72" i="1" s="1"/>
  <c r="L72" i="1"/>
  <c r="K72" i="1"/>
  <c r="J72" i="1"/>
  <c r="D72" i="1"/>
  <c r="M71" i="1"/>
  <c r="E71" i="1" s="1"/>
  <c r="L71" i="1"/>
  <c r="K71" i="1"/>
  <c r="J71" i="1"/>
  <c r="D71" i="1"/>
  <c r="O71" i="1" s="1"/>
  <c r="M70" i="1"/>
  <c r="E70" i="1" s="1"/>
  <c r="F70" i="1" s="1"/>
  <c r="L70" i="1"/>
  <c r="K70" i="1"/>
  <c r="J70" i="1"/>
  <c r="D70" i="1"/>
  <c r="M69" i="1"/>
  <c r="E69" i="1" s="1"/>
  <c r="L69" i="1"/>
  <c r="K69" i="1"/>
  <c r="J69" i="1"/>
  <c r="D69" i="1"/>
  <c r="N69" i="1" s="1"/>
  <c r="M68" i="1"/>
  <c r="E68" i="1" s="1"/>
  <c r="F68" i="1" s="1"/>
  <c r="L68" i="1"/>
  <c r="K68" i="1"/>
  <c r="J68" i="1"/>
  <c r="D68" i="1"/>
  <c r="M67" i="1"/>
  <c r="E67" i="1" s="1"/>
  <c r="L67" i="1"/>
  <c r="K67" i="1"/>
  <c r="J67" i="1"/>
  <c r="D67" i="1"/>
  <c r="N67" i="1" s="1"/>
  <c r="M66" i="1"/>
  <c r="E66" i="1" s="1"/>
  <c r="F66" i="1" s="1"/>
  <c r="L66" i="1"/>
  <c r="K66" i="1"/>
  <c r="J66" i="1"/>
  <c r="D66" i="1"/>
  <c r="M65" i="1"/>
  <c r="E65" i="1" s="1"/>
  <c r="L65" i="1"/>
  <c r="K65" i="1"/>
  <c r="J65" i="1"/>
  <c r="D65" i="1"/>
  <c r="O65" i="1" s="1"/>
  <c r="M64" i="1"/>
  <c r="E64" i="1" s="1"/>
  <c r="F64" i="1" s="1"/>
  <c r="L64" i="1"/>
  <c r="K64" i="1"/>
  <c r="J64" i="1"/>
  <c r="D64" i="1"/>
  <c r="M63" i="1"/>
  <c r="E63" i="1" s="1"/>
  <c r="L63" i="1"/>
  <c r="K63" i="1"/>
  <c r="J63" i="1"/>
  <c r="D63" i="1"/>
  <c r="N63" i="1" s="1"/>
  <c r="M62" i="1"/>
  <c r="E62" i="1" s="1"/>
  <c r="F62" i="1" s="1"/>
  <c r="L62" i="1"/>
  <c r="K62" i="1"/>
  <c r="J62" i="1"/>
  <c r="D62" i="1"/>
  <c r="M61" i="1"/>
  <c r="E61" i="1" s="1"/>
  <c r="L61" i="1"/>
  <c r="K61" i="1"/>
  <c r="J61" i="1"/>
  <c r="D61" i="1"/>
  <c r="O61" i="1" s="1"/>
  <c r="M60" i="1"/>
  <c r="L60" i="1"/>
  <c r="K60" i="1"/>
  <c r="J60" i="1"/>
  <c r="E60" i="1"/>
  <c r="F60" i="1" s="1"/>
  <c r="D60" i="1"/>
  <c r="M59" i="1"/>
  <c r="E59" i="1" s="1"/>
  <c r="L59" i="1"/>
  <c r="K59" i="1"/>
  <c r="J59" i="1"/>
  <c r="D59" i="1"/>
  <c r="N59" i="1" s="1"/>
  <c r="M58" i="1"/>
  <c r="E58" i="1" s="1"/>
  <c r="F58" i="1" s="1"/>
  <c r="L58" i="1"/>
  <c r="K58" i="1"/>
  <c r="J58" i="1"/>
  <c r="D58" i="1"/>
  <c r="M57" i="1"/>
  <c r="E57" i="1" s="1"/>
  <c r="L57" i="1"/>
  <c r="K57" i="1"/>
  <c r="J57" i="1"/>
  <c r="D57" i="1"/>
  <c r="N57" i="1" s="1"/>
  <c r="M56" i="1"/>
  <c r="E56" i="1" s="1"/>
  <c r="F56" i="1" s="1"/>
  <c r="L56" i="1"/>
  <c r="K56" i="1"/>
  <c r="J56" i="1"/>
  <c r="D56" i="1"/>
  <c r="M55" i="1"/>
  <c r="E55" i="1" s="1"/>
  <c r="L55" i="1"/>
  <c r="K55" i="1"/>
  <c r="J55" i="1"/>
  <c r="D55" i="1"/>
  <c r="O55" i="1" s="1"/>
  <c r="M54" i="1"/>
  <c r="E54" i="1" s="1"/>
  <c r="F54" i="1" s="1"/>
  <c r="L54" i="1"/>
  <c r="K54" i="1"/>
  <c r="J54" i="1"/>
  <c r="D54" i="1"/>
  <c r="O53" i="1"/>
  <c r="M53" i="1"/>
  <c r="E53" i="1" s="1"/>
  <c r="L53" i="1"/>
  <c r="K53" i="1"/>
  <c r="J53" i="1"/>
  <c r="D53" i="1"/>
  <c r="N53" i="1" s="1"/>
  <c r="M52" i="1"/>
  <c r="E52" i="1" s="1"/>
  <c r="F52" i="1" s="1"/>
  <c r="L52" i="1"/>
  <c r="K52" i="1"/>
  <c r="J52" i="1"/>
  <c r="D52" i="1"/>
  <c r="M51" i="1"/>
  <c r="E51" i="1" s="1"/>
  <c r="F51" i="1" s="1"/>
  <c r="L51" i="1"/>
  <c r="K51" i="1"/>
  <c r="J51" i="1"/>
  <c r="D51" i="1"/>
  <c r="O51" i="1" s="1"/>
  <c r="M50" i="1"/>
  <c r="E50" i="1" s="1"/>
  <c r="F50" i="1" s="1"/>
  <c r="L50" i="1"/>
  <c r="K50" i="1"/>
  <c r="J50" i="1"/>
  <c r="D50" i="1"/>
  <c r="M49" i="1"/>
  <c r="E49" i="1" s="1"/>
  <c r="L49" i="1"/>
  <c r="K49" i="1"/>
  <c r="J49" i="1"/>
  <c r="D49" i="1"/>
  <c r="N49" i="1" s="1"/>
  <c r="M48" i="1"/>
  <c r="E48" i="1" s="1"/>
  <c r="F48" i="1" s="1"/>
  <c r="L48" i="1"/>
  <c r="K48" i="1"/>
  <c r="J48" i="1"/>
  <c r="D48" i="1"/>
  <c r="M47" i="1"/>
  <c r="E47" i="1" s="1"/>
  <c r="L47" i="1"/>
  <c r="K47" i="1"/>
  <c r="J47" i="1"/>
  <c r="D47" i="1"/>
  <c r="O47" i="1" s="1"/>
  <c r="M46" i="1"/>
  <c r="E46" i="1" s="1"/>
  <c r="F46" i="1" s="1"/>
  <c r="L46" i="1"/>
  <c r="K46" i="1"/>
  <c r="J46" i="1"/>
  <c r="D46" i="1"/>
  <c r="M45" i="1"/>
  <c r="E45" i="1" s="1"/>
  <c r="L45" i="1"/>
  <c r="K45" i="1"/>
  <c r="J45" i="1"/>
  <c r="D45" i="1"/>
  <c r="O45" i="1" s="1"/>
  <c r="M44" i="1"/>
  <c r="E44" i="1" s="1"/>
  <c r="F44" i="1" s="1"/>
  <c r="L44" i="1"/>
  <c r="K44" i="1"/>
  <c r="J44" i="1"/>
  <c r="D44" i="1"/>
  <c r="M43" i="1"/>
  <c r="E43" i="1" s="1"/>
  <c r="L43" i="1"/>
  <c r="K43" i="1"/>
  <c r="J43" i="1"/>
  <c r="D43" i="1"/>
  <c r="N43" i="1" s="1"/>
  <c r="M42" i="1"/>
  <c r="E42" i="1" s="1"/>
  <c r="F42" i="1" s="1"/>
  <c r="L42" i="1"/>
  <c r="K42" i="1"/>
  <c r="J42" i="1"/>
  <c r="D42" i="1"/>
  <c r="M41" i="1"/>
  <c r="E41" i="1" s="1"/>
  <c r="L41" i="1"/>
  <c r="K41" i="1"/>
  <c r="J41" i="1"/>
  <c r="D41" i="1"/>
  <c r="N41" i="1" s="1"/>
  <c r="M40" i="1"/>
  <c r="E40" i="1" s="1"/>
  <c r="L40" i="1"/>
  <c r="K40" i="1"/>
  <c r="J40" i="1"/>
  <c r="D40" i="1"/>
  <c r="M39" i="1"/>
  <c r="E39" i="1" s="1"/>
  <c r="L39" i="1"/>
  <c r="K39" i="1"/>
  <c r="J39" i="1"/>
  <c r="D39" i="1"/>
  <c r="O39" i="1" s="1"/>
  <c r="M38" i="1"/>
  <c r="E38" i="1" s="1"/>
  <c r="L38" i="1"/>
  <c r="K38" i="1"/>
  <c r="J38" i="1"/>
  <c r="D38" i="1"/>
  <c r="N37" i="1"/>
  <c r="M37" i="1"/>
  <c r="E37" i="1" s="1"/>
  <c r="L37" i="1"/>
  <c r="K37" i="1"/>
  <c r="J37" i="1"/>
  <c r="D37" i="1"/>
  <c r="O37" i="1" s="1"/>
  <c r="M36" i="1"/>
  <c r="E36" i="1" s="1"/>
  <c r="L36" i="1"/>
  <c r="K36" i="1"/>
  <c r="J36" i="1"/>
  <c r="D36" i="1"/>
  <c r="M35" i="1"/>
  <c r="E35" i="1" s="1"/>
  <c r="L35" i="1"/>
  <c r="K35" i="1"/>
  <c r="J35" i="1"/>
  <c r="D35" i="1"/>
  <c r="O35" i="1" s="1"/>
  <c r="M34" i="1"/>
  <c r="E34" i="1" s="1"/>
  <c r="L34" i="1"/>
  <c r="K34" i="1"/>
  <c r="J34" i="1"/>
  <c r="D34" i="1"/>
  <c r="M33" i="1"/>
  <c r="E33" i="1" s="1"/>
  <c r="L33" i="1"/>
  <c r="K33" i="1"/>
  <c r="J33" i="1"/>
  <c r="D33" i="1"/>
  <c r="O33" i="1" s="1"/>
  <c r="M32" i="1"/>
  <c r="E32" i="1" s="1"/>
  <c r="L32" i="1"/>
  <c r="K32" i="1"/>
  <c r="J32" i="1"/>
  <c r="D32" i="1"/>
  <c r="M31" i="1"/>
  <c r="E31" i="1" s="1"/>
  <c r="L31" i="1"/>
  <c r="K31" i="1"/>
  <c r="J31" i="1"/>
  <c r="D31" i="1"/>
  <c r="O31" i="1" s="1"/>
  <c r="M30" i="1"/>
  <c r="E30" i="1" s="1"/>
  <c r="L30" i="1"/>
  <c r="K30" i="1"/>
  <c r="J30" i="1"/>
  <c r="D30" i="1"/>
  <c r="M29" i="1"/>
  <c r="E29" i="1" s="1"/>
  <c r="L29" i="1"/>
  <c r="K29" i="1"/>
  <c r="J29" i="1"/>
  <c r="D29" i="1"/>
  <c r="O29" i="1" s="1"/>
  <c r="M28" i="1"/>
  <c r="E28" i="1" s="1"/>
  <c r="L28" i="1"/>
  <c r="K28" i="1"/>
  <c r="J28" i="1"/>
  <c r="D28" i="1"/>
  <c r="M27" i="1"/>
  <c r="E27" i="1" s="1"/>
  <c r="L27" i="1"/>
  <c r="K27" i="1"/>
  <c r="J27" i="1"/>
  <c r="D27" i="1"/>
  <c r="O27" i="1" s="1"/>
  <c r="M26" i="1"/>
  <c r="L26" i="1"/>
  <c r="K26" i="1"/>
  <c r="J26" i="1"/>
  <c r="E26" i="1"/>
  <c r="D26" i="1"/>
  <c r="M25" i="1"/>
  <c r="E25" i="1" s="1"/>
  <c r="L25" i="1"/>
  <c r="K25" i="1"/>
  <c r="J25" i="1"/>
  <c r="D25" i="1"/>
  <c r="N25" i="1" s="1"/>
  <c r="M24" i="1"/>
  <c r="E24" i="1" s="1"/>
  <c r="L24" i="1"/>
  <c r="K24" i="1"/>
  <c r="J24" i="1"/>
  <c r="D24" i="1"/>
  <c r="M23" i="1"/>
  <c r="E23" i="1" s="1"/>
  <c r="L23" i="1"/>
  <c r="K23" i="1"/>
  <c r="J23" i="1"/>
  <c r="D23" i="1"/>
  <c r="N23" i="1" s="1"/>
  <c r="M22" i="1"/>
  <c r="E22" i="1" s="1"/>
  <c r="L22" i="1"/>
  <c r="K22" i="1"/>
  <c r="J22" i="1"/>
  <c r="D22" i="1"/>
  <c r="M21" i="1"/>
  <c r="E21" i="1" s="1"/>
  <c r="L21" i="1"/>
  <c r="K21" i="1"/>
  <c r="J21" i="1"/>
  <c r="D21" i="1"/>
  <c r="O21" i="1" s="1"/>
  <c r="M20" i="1"/>
  <c r="E20" i="1" s="1"/>
  <c r="L20" i="1"/>
  <c r="K20" i="1"/>
  <c r="J20" i="1"/>
  <c r="D20" i="1"/>
  <c r="M19" i="1"/>
  <c r="E19" i="1" s="1"/>
  <c r="L19" i="1"/>
  <c r="K19" i="1"/>
  <c r="J19" i="1"/>
  <c r="D19" i="1"/>
  <c r="O19" i="1" s="1"/>
  <c r="M18" i="1"/>
  <c r="E18" i="1" s="1"/>
  <c r="L18" i="1"/>
  <c r="K18" i="1"/>
  <c r="J18" i="1"/>
  <c r="D18" i="1"/>
  <c r="M17" i="1"/>
  <c r="E17" i="1" s="1"/>
  <c r="L17" i="1"/>
  <c r="K17" i="1"/>
  <c r="J17" i="1"/>
  <c r="D17" i="1"/>
  <c r="N17" i="1" s="1"/>
  <c r="M16" i="1"/>
  <c r="E16" i="1" s="1"/>
  <c r="L16" i="1"/>
  <c r="K16" i="1"/>
  <c r="J16" i="1"/>
  <c r="D16" i="1"/>
  <c r="M15" i="1"/>
  <c r="E15" i="1" s="1"/>
  <c r="L15" i="1"/>
  <c r="K15" i="1"/>
  <c r="J15" i="1"/>
  <c r="D15" i="1"/>
  <c r="O15" i="1" s="1"/>
  <c r="M14" i="1"/>
  <c r="E14" i="1" s="1"/>
  <c r="L14" i="1"/>
  <c r="K14" i="1"/>
  <c r="J14" i="1"/>
  <c r="D14" i="1"/>
  <c r="M13" i="1"/>
  <c r="E13" i="1" s="1"/>
  <c r="L13" i="1"/>
  <c r="K13" i="1"/>
  <c r="J13" i="1"/>
  <c r="D13" i="1"/>
  <c r="O13" i="1" s="1"/>
  <c r="M12" i="1"/>
  <c r="E12" i="1" s="1"/>
  <c r="L12" i="1"/>
  <c r="K12" i="1"/>
  <c r="J12" i="1"/>
  <c r="D12" i="1"/>
  <c r="M11" i="1"/>
  <c r="E11" i="1" s="1"/>
  <c r="L11" i="1"/>
  <c r="K11" i="1"/>
  <c r="J11" i="1"/>
  <c r="D11" i="1"/>
  <c r="O11" i="1" s="1"/>
  <c r="M10" i="1"/>
  <c r="E10" i="1" s="1"/>
  <c r="L10" i="1"/>
  <c r="K10" i="1"/>
  <c r="J10" i="1"/>
  <c r="D10" i="1"/>
  <c r="M9" i="1"/>
  <c r="E9" i="1" s="1"/>
  <c r="L9" i="1"/>
  <c r="K9" i="1"/>
  <c r="J9" i="1"/>
  <c r="D9" i="1"/>
  <c r="N9" i="1" s="1"/>
  <c r="M8" i="1"/>
  <c r="E8" i="1" s="1"/>
  <c r="L8" i="1"/>
  <c r="K8" i="1"/>
  <c r="J8" i="1"/>
  <c r="D8" i="1"/>
  <c r="M7" i="1"/>
  <c r="E7" i="1" s="1"/>
  <c r="L7" i="1"/>
  <c r="K7" i="1"/>
  <c r="J7" i="1"/>
  <c r="D7" i="1"/>
  <c r="N7" i="1" s="1"/>
  <c r="M6" i="1"/>
  <c r="E6" i="1" s="1"/>
  <c r="L6" i="1"/>
  <c r="K6" i="1"/>
  <c r="J6" i="1"/>
  <c r="D6" i="1"/>
  <c r="M5" i="1"/>
  <c r="E5" i="1" s="1"/>
  <c r="L5" i="1"/>
  <c r="K5" i="1"/>
  <c r="J5" i="1"/>
  <c r="D5" i="1"/>
  <c r="O5" i="1" s="1"/>
  <c r="M4" i="1"/>
  <c r="E4" i="1" s="1"/>
  <c r="L4" i="1"/>
  <c r="K4" i="1"/>
  <c r="J4" i="1"/>
  <c r="D4" i="1"/>
  <c r="M3" i="1"/>
  <c r="E3" i="1" s="1"/>
  <c r="L3" i="1"/>
  <c r="K3" i="1"/>
  <c r="J3" i="1"/>
  <c r="D3" i="1"/>
  <c r="O3" i="1" s="1"/>
  <c r="M2" i="1"/>
  <c r="E2" i="1" s="1"/>
  <c r="L2" i="1"/>
  <c r="K2" i="1"/>
  <c r="J2" i="1"/>
  <c r="D2" i="1"/>
  <c r="F472" i="1" l="1"/>
  <c r="G472" i="1"/>
  <c r="H572" i="1"/>
  <c r="G602" i="1"/>
  <c r="N672" i="1"/>
  <c r="N712" i="1"/>
  <c r="N761" i="1"/>
  <c r="O764" i="1"/>
  <c r="O837" i="1"/>
  <c r="N886" i="1"/>
  <c r="N21" i="1"/>
  <c r="N110" i="1"/>
  <c r="O159" i="1"/>
  <c r="O175" i="1"/>
  <c r="O220" i="1"/>
  <c r="N306" i="1"/>
  <c r="N365" i="1"/>
  <c r="O7" i="1"/>
  <c r="N201" i="1"/>
  <c r="N254" i="1"/>
  <c r="G310" i="1"/>
  <c r="G433" i="1"/>
  <c r="H517" i="1"/>
  <c r="H534" i="1"/>
  <c r="G561" i="1"/>
  <c r="H655" i="1"/>
  <c r="H659" i="1"/>
  <c r="N755" i="1"/>
  <c r="G780" i="1"/>
  <c r="N870" i="1"/>
  <c r="O956" i="1"/>
  <c r="O63" i="1"/>
  <c r="O69" i="1"/>
  <c r="O133" i="1"/>
  <c r="O168" i="1"/>
  <c r="O171" i="1"/>
  <c r="O248" i="1"/>
  <c r="H248" i="1" s="1"/>
  <c r="O264" i="1"/>
  <c r="O353" i="1"/>
  <c r="G364" i="1"/>
  <c r="O399" i="1"/>
  <c r="O402" i="1"/>
  <c r="N413" i="1"/>
  <c r="O510" i="1"/>
  <c r="O708" i="1"/>
  <c r="H924" i="1"/>
  <c r="H991" i="1"/>
  <c r="N866" i="1"/>
  <c r="O869" i="1"/>
  <c r="N924" i="1"/>
  <c r="H987" i="1"/>
  <c r="H773" i="1"/>
  <c r="G147" i="1"/>
  <c r="H179" i="1"/>
  <c r="G159" i="1"/>
  <c r="G189" i="1"/>
  <c r="N238" i="1"/>
  <c r="O318" i="1"/>
  <c r="N332" i="1"/>
  <c r="O366" i="1"/>
  <c r="N437" i="1"/>
  <c r="N495" i="1"/>
  <c r="O608" i="1"/>
  <c r="O684" i="1"/>
  <c r="H709" i="1"/>
  <c r="O797" i="1"/>
  <c r="O805" i="1"/>
  <c r="G888" i="1"/>
  <c r="O900" i="1"/>
  <c r="H900" i="1" s="1"/>
  <c r="F708" i="1"/>
  <c r="G708" i="1"/>
  <c r="N11" i="1"/>
  <c r="O23" i="1"/>
  <c r="O57" i="1"/>
  <c r="N130" i="1"/>
  <c r="O166" i="1"/>
  <c r="O189" i="1"/>
  <c r="H189" i="1" s="1"/>
  <c r="O240" i="1"/>
  <c r="H304" i="1"/>
  <c r="N322" i="1"/>
  <c r="N334" i="1"/>
  <c r="N349" i="1"/>
  <c r="H473" i="1"/>
  <c r="N477" i="1"/>
  <c r="G477" i="1" s="1"/>
  <c r="N491" i="1"/>
  <c r="G491" i="1" s="1"/>
  <c r="N536" i="1"/>
  <c r="G536" i="1" s="1"/>
  <c r="N732" i="1"/>
  <c r="N792" i="1"/>
  <c r="G792" i="1" s="1"/>
  <c r="G799" i="1"/>
  <c r="N806" i="1"/>
  <c r="G808" i="1"/>
  <c r="I808" i="1" s="1"/>
  <c r="O851" i="1"/>
  <c r="N902" i="1"/>
  <c r="G902" i="1" s="1"/>
  <c r="O967" i="1"/>
  <c r="N973" i="1"/>
  <c r="H432" i="1"/>
  <c r="O525" i="1"/>
  <c r="H525" i="1" s="1"/>
  <c r="I525" i="1" s="1"/>
  <c r="G588" i="1"/>
  <c r="O716" i="1"/>
  <c r="H716" i="1" s="1"/>
  <c r="I716" i="1" s="1"/>
  <c r="O756" i="1"/>
  <c r="H797" i="1"/>
  <c r="H889" i="1"/>
  <c r="N919" i="1"/>
  <c r="G919" i="1" s="1"/>
  <c r="G848" i="1"/>
  <c r="O934" i="1"/>
  <c r="G939" i="1"/>
  <c r="G127" i="1"/>
  <c r="H180" i="1"/>
  <c r="N33" i="1"/>
  <c r="G33" i="1" s="1"/>
  <c r="N55" i="1"/>
  <c r="N200" i="1"/>
  <c r="O320" i="1"/>
  <c r="G664" i="1"/>
  <c r="N834" i="1"/>
  <c r="H910" i="1"/>
  <c r="G928" i="1"/>
  <c r="N977" i="1"/>
  <c r="G977" i="1" s="1"/>
  <c r="G292" i="1"/>
  <c r="N106" i="1"/>
  <c r="H151" i="1"/>
  <c r="G179" i="1"/>
  <c r="O197" i="1"/>
  <c r="N250" i="1"/>
  <c r="N27" i="1"/>
  <c r="N71" i="1"/>
  <c r="G71" i="1" s="1"/>
  <c r="O109" i="1"/>
  <c r="H109" i="1" s="1"/>
  <c r="I109" i="1" s="1"/>
  <c r="G119" i="1"/>
  <c r="G143" i="1"/>
  <c r="N162" i="1"/>
  <c r="O163" i="1"/>
  <c r="N164" i="1"/>
  <c r="O288" i="1"/>
  <c r="N344" i="1"/>
  <c r="G344" i="1" s="1"/>
  <c r="G352" i="1"/>
  <c r="N373" i="1"/>
  <c r="N450" i="1"/>
  <c r="G450" i="1" s="1"/>
  <c r="G470" i="1"/>
  <c r="O610" i="1"/>
  <c r="O615" i="1"/>
  <c r="G648" i="1"/>
  <c r="O664" i="1"/>
  <c r="H664" i="1" s="1"/>
  <c r="H775" i="1"/>
  <c r="H779" i="1"/>
  <c r="N825" i="1"/>
  <c r="G972" i="1"/>
  <c r="H499" i="1"/>
  <c r="I499" i="1" s="1"/>
  <c r="O17" i="1"/>
  <c r="N45" i="1"/>
  <c r="G45" i="1" s="1"/>
  <c r="O67" i="1"/>
  <c r="N83" i="1"/>
  <c r="G173" i="1"/>
  <c r="N177" i="1"/>
  <c r="N190" i="1"/>
  <c r="G190" i="1" s="1"/>
  <c r="G216" i="1"/>
  <c r="N222" i="1"/>
  <c r="G252" i="1"/>
  <c r="N266" i="1"/>
  <c r="N270" i="1"/>
  <c r="G270" i="1" s="1"/>
  <c r="N276" i="1"/>
  <c r="H292" i="1"/>
  <c r="O387" i="1"/>
  <c r="N417" i="1"/>
  <c r="N540" i="1"/>
  <c r="N546" i="1"/>
  <c r="G546" i="1" s="1"/>
  <c r="O595" i="1"/>
  <c r="O606" i="1"/>
  <c r="O680" i="1"/>
  <c r="N717" i="1"/>
  <c r="N723" i="1"/>
  <c r="N736" i="1"/>
  <c r="G749" i="1"/>
  <c r="O757" i="1"/>
  <c r="H757" i="1" s="1"/>
  <c r="N766" i="1"/>
  <c r="O795" i="1"/>
  <c r="G814" i="1"/>
  <c r="O822" i="1"/>
  <c r="H822" i="1" s="1"/>
  <c r="O830" i="1"/>
  <c r="N833" i="1"/>
  <c r="H911" i="1"/>
  <c r="O920" i="1"/>
  <c r="F939" i="1"/>
  <c r="H973" i="1"/>
  <c r="G464" i="1"/>
  <c r="I464" i="1" s="1"/>
  <c r="F464" i="1"/>
  <c r="G826" i="1"/>
  <c r="F826" i="1"/>
  <c r="G209" i="1"/>
  <c r="F209" i="1"/>
  <c r="F523" i="1"/>
  <c r="G115" i="1"/>
  <c r="F91" i="1"/>
  <c r="H91" i="1"/>
  <c r="G137" i="1"/>
  <c r="F137" i="1"/>
  <c r="G462" i="1"/>
  <c r="F462" i="1"/>
  <c r="O519" i="1"/>
  <c r="N519" i="1"/>
  <c r="O542" i="1"/>
  <c r="N542" i="1"/>
  <c r="N552" i="1"/>
  <c r="O552" i="1"/>
  <c r="O623" i="1"/>
  <c r="H623" i="1" s="1"/>
  <c r="I623" i="1" s="1"/>
  <c r="N722" i="1"/>
  <c r="O722" i="1"/>
  <c r="N875" i="1"/>
  <c r="O875" i="1"/>
  <c r="N326" i="1"/>
  <c r="O326" i="1"/>
  <c r="O369" i="1"/>
  <c r="N369" i="1"/>
  <c r="G369" i="1" s="1"/>
  <c r="N382" i="1"/>
  <c r="O382" i="1"/>
  <c r="O49" i="1"/>
  <c r="H49" i="1" s="1"/>
  <c r="H63" i="1"/>
  <c r="N97" i="1"/>
  <c r="N150" i="1"/>
  <c r="N153" i="1"/>
  <c r="G153" i="1" s="1"/>
  <c r="H169" i="1"/>
  <c r="I169" i="1" s="1"/>
  <c r="O178" i="1"/>
  <c r="H178" i="1" s="1"/>
  <c r="G180" i="1"/>
  <c r="N183" i="1"/>
  <c r="G195" i="1"/>
  <c r="N202" i="1"/>
  <c r="G202" i="1" s="1"/>
  <c r="N205" i="1"/>
  <c r="O216" i="1"/>
  <c r="G231" i="1"/>
  <c r="N296" i="1"/>
  <c r="O300" i="1"/>
  <c r="H300" i="1" s="1"/>
  <c r="O348" i="1"/>
  <c r="N348" i="1"/>
  <c r="O362" i="1"/>
  <c r="N367" i="1"/>
  <c r="O403" i="1"/>
  <c r="G413" i="1"/>
  <c r="I413" i="1" s="1"/>
  <c r="O435" i="1"/>
  <c r="H435" i="1" s="1"/>
  <c r="N550" i="1"/>
  <c r="O557" i="1"/>
  <c r="G593" i="1"/>
  <c r="O598" i="1"/>
  <c r="H617" i="1"/>
  <c r="N619" i="1"/>
  <c r="N693" i="1"/>
  <c r="G693" i="1" s="1"/>
  <c r="H698" i="1"/>
  <c r="I698" i="1" s="1"/>
  <c r="O701" i="1"/>
  <c r="H701" i="1" s="1"/>
  <c r="N701" i="1"/>
  <c r="N743" i="1"/>
  <c r="O743" i="1"/>
  <c r="H801" i="1"/>
  <c r="O813" i="1"/>
  <c r="H813" i="1" s="1"/>
  <c r="N818" i="1"/>
  <c r="G818" i="1" s="1"/>
  <c r="I818" i="1" s="1"/>
  <c r="O818" i="1"/>
  <c r="N852" i="1"/>
  <c r="O852" i="1"/>
  <c r="O872" i="1"/>
  <c r="N872" i="1"/>
  <c r="G121" i="1"/>
  <c r="G227" i="1"/>
  <c r="I227" i="1" s="1"/>
  <c r="H234" i="1"/>
  <c r="I234" i="1" s="1"/>
  <c r="O244" i="1"/>
  <c r="N244" i="1"/>
  <c r="H409" i="1"/>
  <c r="G507" i="1"/>
  <c r="F507" i="1"/>
  <c r="N589" i="1"/>
  <c r="O589" i="1"/>
  <c r="N629" i="1"/>
  <c r="G629" i="1" s="1"/>
  <c r="O629" i="1"/>
  <c r="H642" i="1"/>
  <c r="G676" i="1"/>
  <c r="O714" i="1"/>
  <c r="H714" i="1" s="1"/>
  <c r="N714" i="1"/>
  <c r="N738" i="1"/>
  <c r="O738" i="1"/>
  <c r="N740" i="1"/>
  <c r="G740" i="1" s="1"/>
  <c r="O740" i="1"/>
  <c r="H872" i="1"/>
  <c r="H934" i="1"/>
  <c r="G934" i="1"/>
  <c r="F934" i="1"/>
  <c r="N81" i="1"/>
  <c r="O209" i="1"/>
  <c r="H209" i="1" s="1"/>
  <c r="H213" i="1"/>
  <c r="I213" i="1" s="1"/>
  <c r="O230" i="1"/>
  <c r="H230" i="1" s="1"/>
  <c r="N230" i="1"/>
  <c r="O246" i="1"/>
  <c r="N278" i="1"/>
  <c r="G278" i="1" s="1"/>
  <c r="O315" i="1"/>
  <c r="N315" i="1"/>
  <c r="N328" i="1"/>
  <c r="O328" i="1"/>
  <c r="O371" i="1"/>
  <c r="N371" i="1"/>
  <c r="N384" i="1"/>
  <c r="O384" i="1"/>
  <c r="N409" i="1"/>
  <c r="H417" i="1"/>
  <c r="I417" i="1" s="1"/>
  <c r="H421" i="1"/>
  <c r="I421" i="1" s="1"/>
  <c r="N432" i="1"/>
  <c r="O433" i="1"/>
  <c r="O462" i="1"/>
  <c r="H462" i="1" s="1"/>
  <c r="O520" i="1"/>
  <c r="O554" i="1"/>
  <c r="H554" i="1" s="1"/>
  <c r="N554" i="1"/>
  <c r="O561" i="1"/>
  <c r="H561" i="1" s="1"/>
  <c r="I561" i="1" s="1"/>
  <c r="N603" i="1"/>
  <c r="H619" i="1"/>
  <c r="I619" i="1" s="1"/>
  <c r="O658" i="1"/>
  <c r="N658" i="1"/>
  <c r="O765" i="1"/>
  <c r="N765" i="1"/>
  <c r="F823" i="1"/>
  <c r="G831" i="1"/>
  <c r="H47" i="1"/>
  <c r="O147" i="1"/>
  <c r="H149" i="1"/>
  <c r="I149" i="1" s="1"/>
  <c r="O294" i="1"/>
  <c r="N298" i="1"/>
  <c r="O317" i="1"/>
  <c r="H317" i="1" s="1"/>
  <c r="N340" i="1"/>
  <c r="O340" i="1"/>
  <c r="H340" i="1" s="1"/>
  <c r="O343" i="1"/>
  <c r="N343" i="1"/>
  <c r="G343" i="1" s="1"/>
  <c r="N467" i="1"/>
  <c r="O467" i="1"/>
  <c r="N500" i="1"/>
  <c r="N511" i="1"/>
  <c r="G511" i="1" s="1"/>
  <c r="O511" i="1"/>
  <c r="H511" i="1" s="1"/>
  <c r="I511" i="1" s="1"/>
  <c r="O513" i="1"/>
  <c r="H513" i="1" s="1"/>
  <c r="I513" i="1" s="1"/>
  <c r="G556" i="1"/>
  <c r="I556" i="1" s="1"/>
  <c r="G562" i="1"/>
  <c r="I562" i="1" s="1"/>
  <c r="H582" i="1"/>
  <c r="N612" i="1"/>
  <c r="O744" i="1"/>
  <c r="H744" i="1" s="1"/>
  <c r="I744" i="1" s="1"/>
  <c r="N87" i="1"/>
  <c r="N91" i="1"/>
  <c r="G91" i="1" s="1"/>
  <c r="O135" i="1"/>
  <c r="H135" i="1" s="1"/>
  <c r="I135" i="1" s="1"/>
  <c r="N308" i="1"/>
  <c r="G308" i="1" s="1"/>
  <c r="O308" i="1"/>
  <c r="O313" i="1"/>
  <c r="H348" i="1"/>
  <c r="N357" i="1"/>
  <c r="O372" i="1"/>
  <c r="N385" i="1"/>
  <c r="F433" i="1"/>
  <c r="O441" i="1"/>
  <c r="O489" i="1"/>
  <c r="H489" i="1" s="1"/>
  <c r="O501" i="1"/>
  <c r="H501" i="1" s="1"/>
  <c r="N501" i="1"/>
  <c r="G501" i="1" s="1"/>
  <c r="O509" i="1"/>
  <c r="O538" i="1"/>
  <c r="H588" i="1"/>
  <c r="H663" i="1"/>
  <c r="I663" i="1" s="1"/>
  <c r="N707" i="1"/>
  <c r="N823" i="1"/>
  <c r="G823" i="1" s="1"/>
  <c r="O823" i="1"/>
  <c r="N864" i="1"/>
  <c r="O864" i="1"/>
  <c r="N867" i="1"/>
  <c r="O867" i="1"/>
  <c r="F930" i="1"/>
  <c r="G930" i="1"/>
  <c r="N39" i="1"/>
  <c r="N47" i="1"/>
  <c r="G105" i="1"/>
  <c r="O218" i="1"/>
  <c r="O228" i="1"/>
  <c r="N5" i="1"/>
  <c r="G5" i="1" s="1"/>
  <c r="O43" i="1"/>
  <c r="H43" i="1" s="1"/>
  <c r="N65" i="1"/>
  <c r="O95" i="1"/>
  <c r="H95" i="1" s="1"/>
  <c r="I95" i="1" s="1"/>
  <c r="G113" i="1"/>
  <c r="O127" i="1"/>
  <c r="H127" i="1" s="1"/>
  <c r="H141" i="1"/>
  <c r="I141" i="1" s="1"/>
  <c r="F147" i="1"/>
  <c r="O155" i="1"/>
  <c r="H155" i="1" s="1"/>
  <c r="H157" i="1"/>
  <c r="I157" i="1" s="1"/>
  <c r="N169" i="1"/>
  <c r="N181" i="1"/>
  <c r="G181" i="1" s="1"/>
  <c r="H184" i="1"/>
  <c r="O199" i="1"/>
  <c r="H199" i="1" s="1"/>
  <c r="I199" i="1" s="1"/>
  <c r="N214" i="1"/>
  <c r="H222" i="1"/>
  <c r="G229" i="1"/>
  <c r="O262" i="1"/>
  <c r="G268" i="1"/>
  <c r="O274" i="1"/>
  <c r="H274" i="1" s="1"/>
  <c r="I274" i="1" s="1"/>
  <c r="O316" i="1"/>
  <c r="O345" i="1"/>
  <c r="O364" i="1"/>
  <c r="O388" i="1"/>
  <c r="O407" i="1"/>
  <c r="H407" i="1" s="1"/>
  <c r="O408" i="1"/>
  <c r="N430" i="1"/>
  <c r="O442" i="1"/>
  <c r="N442" i="1"/>
  <c r="O460" i="1"/>
  <c r="H460" i="1" s="1"/>
  <c r="I460" i="1" s="1"/>
  <c r="N499" i="1"/>
  <c r="O512" i="1"/>
  <c r="H512" i="1" s="1"/>
  <c r="N523" i="1"/>
  <c r="G523" i="1" s="1"/>
  <c r="O523" i="1"/>
  <c r="H523" i="1" s="1"/>
  <c r="O559" i="1"/>
  <c r="O597" i="1"/>
  <c r="N597" i="1"/>
  <c r="G597" i="1" s="1"/>
  <c r="O633" i="1"/>
  <c r="H633" i="1" s="1"/>
  <c r="N659" i="1"/>
  <c r="N673" i="1"/>
  <c r="G723" i="1"/>
  <c r="O758" i="1"/>
  <c r="N758" i="1"/>
  <c r="F773" i="1"/>
  <c r="H823" i="1"/>
  <c r="O858" i="1"/>
  <c r="H858" i="1" s="1"/>
  <c r="N858" i="1"/>
  <c r="N876" i="1"/>
  <c r="O876" i="1"/>
  <c r="H876" i="1" s="1"/>
  <c r="G920" i="1"/>
  <c r="N79" i="1"/>
  <c r="G95" i="1"/>
  <c r="O115" i="1"/>
  <c r="H115" i="1" s="1"/>
  <c r="N154" i="1"/>
  <c r="H159" i="1"/>
  <c r="G166" i="1"/>
  <c r="O173" i="1"/>
  <c r="H173" i="1" s="1"/>
  <c r="N184" i="1"/>
  <c r="O195" i="1"/>
  <c r="N312" i="1"/>
  <c r="G312" i="1" s="1"/>
  <c r="O356" i="1"/>
  <c r="N361" i="1"/>
  <c r="O361" i="1"/>
  <c r="N363" i="1"/>
  <c r="N381" i="1"/>
  <c r="G381" i="1" s="1"/>
  <c r="O443" i="1"/>
  <c r="O453" i="1"/>
  <c r="N453" i="1"/>
  <c r="G456" i="1"/>
  <c r="O456" i="1"/>
  <c r="H456" i="1" s="1"/>
  <c r="G460" i="1"/>
  <c r="H595" i="1"/>
  <c r="O646" i="1"/>
  <c r="H646" i="1" s="1"/>
  <c r="G665" i="1"/>
  <c r="H670" i="1"/>
  <c r="O674" i="1"/>
  <c r="H674" i="1" s="1"/>
  <c r="N674" i="1"/>
  <c r="G674" i="1" s="1"/>
  <c r="I674" i="1" s="1"/>
  <c r="O794" i="1"/>
  <c r="N794" i="1"/>
  <c r="O847" i="1"/>
  <c r="O848" i="1"/>
  <c r="H848" i="1" s="1"/>
  <c r="H863" i="1"/>
  <c r="O943" i="1"/>
  <c r="O953" i="1"/>
  <c r="O972" i="1"/>
  <c r="H972" i="1" s="1"/>
  <c r="N987" i="1"/>
  <c r="G901" i="1"/>
  <c r="I901" i="1" s="1"/>
  <c r="G910" i="1"/>
  <c r="H932" i="1"/>
  <c r="I932" i="1" s="1"/>
  <c r="H296" i="1"/>
  <c r="G302" i="1"/>
  <c r="O324" i="1"/>
  <c r="H324" i="1" s="1"/>
  <c r="O346" i="1"/>
  <c r="H346" i="1" s="1"/>
  <c r="N355" i="1"/>
  <c r="G372" i="1"/>
  <c r="N391" i="1"/>
  <c r="N497" i="1"/>
  <c r="G497" i="1" s="1"/>
  <c r="O521" i="1"/>
  <c r="G560" i="1"/>
  <c r="H643" i="1"/>
  <c r="G678" i="1"/>
  <c r="G716" i="1"/>
  <c r="G773" i="1"/>
  <c r="O776" i="1"/>
  <c r="H776" i="1" s="1"/>
  <c r="G797" i="1"/>
  <c r="H816" i="1"/>
  <c r="O887" i="1"/>
  <c r="H887" i="1" s="1"/>
  <c r="O930" i="1"/>
  <c r="H930" i="1" s="1"/>
  <c r="I930" i="1" s="1"/>
  <c r="H953" i="1"/>
  <c r="G987" i="1"/>
  <c r="H971" i="1"/>
  <c r="H692" i="1"/>
  <c r="F863" i="1"/>
  <c r="G887" i="1"/>
  <c r="H901" i="1"/>
  <c r="N944" i="1"/>
  <c r="N947" i="1"/>
  <c r="G248" i="1"/>
  <c r="H497" i="1"/>
  <c r="I517" i="1"/>
  <c r="H580" i="1"/>
  <c r="H693" i="1"/>
  <c r="H741" i="1"/>
  <c r="G772" i="1"/>
  <c r="H941" i="1"/>
  <c r="I941" i="1" s="1"/>
  <c r="H963" i="1"/>
  <c r="G948" i="1"/>
  <c r="N950" i="1"/>
  <c r="H955" i="1"/>
  <c r="I955" i="1" s="1"/>
  <c r="O988" i="1"/>
  <c r="G232" i="1"/>
  <c r="G123" i="1"/>
  <c r="F123" i="1"/>
  <c r="H276" i="1"/>
  <c r="F276" i="1"/>
  <c r="F101" i="1"/>
  <c r="G101" i="1"/>
  <c r="F187" i="1"/>
  <c r="F272" i="1"/>
  <c r="H272" i="1"/>
  <c r="F278" i="1"/>
  <c r="H278" i="1"/>
  <c r="F75" i="1"/>
  <c r="F111" i="1"/>
  <c r="F153" i="1"/>
  <c r="H205" i="1"/>
  <c r="G205" i="1"/>
  <c r="F205" i="1"/>
  <c r="F107" i="1"/>
  <c r="G107" i="1"/>
  <c r="N3" i="1"/>
  <c r="G3" i="1" s="1"/>
  <c r="O9" i="1"/>
  <c r="H9" i="1" s="1"/>
  <c r="N19" i="1"/>
  <c r="G19" i="1" s="1"/>
  <c r="O25" i="1"/>
  <c r="N35" i="1"/>
  <c r="G35" i="1" s="1"/>
  <c r="O41" i="1"/>
  <c r="H41" i="1" s="1"/>
  <c r="O89" i="1"/>
  <c r="O113" i="1"/>
  <c r="H113" i="1" s="1"/>
  <c r="I113" i="1" s="1"/>
  <c r="F115" i="1"/>
  <c r="O126" i="1"/>
  <c r="N126" i="1"/>
  <c r="F127" i="1"/>
  <c r="O138" i="1"/>
  <c r="H138" i="1" s="1"/>
  <c r="I138" i="1" s="1"/>
  <c r="N138" i="1"/>
  <c r="G138" i="1" s="1"/>
  <c r="G139" i="1"/>
  <c r="H140" i="1"/>
  <c r="F140" i="1"/>
  <c r="O148" i="1"/>
  <c r="N148" i="1"/>
  <c r="O161" i="1"/>
  <c r="H161" i="1" s="1"/>
  <c r="N165" i="1"/>
  <c r="G165" i="1" s="1"/>
  <c r="O165" i="1"/>
  <c r="H165" i="1" s="1"/>
  <c r="O167" i="1"/>
  <c r="H167" i="1" s="1"/>
  <c r="F173" i="1"/>
  <c r="I179" i="1"/>
  <c r="F189" i="1"/>
  <c r="I189" i="1" s="1"/>
  <c r="N196" i="1"/>
  <c r="O196" i="1"/>
  <c r="G199" i="1"/>
  <c r="F202" i="1"/>
  <c r="F221" i="1"/>
  <c r="G221" i="1"/>
  <c r="N234" i="1"/>
  <c r="G234" i="1" s="1"/>
  <c r="F248" i="1"/>
  <c r="I248" i="1" s="1"/>
  <c r="F252" i="1"/>
  <c r="H254" i="1"/>
  <c r="G254" i="1"/>
  <c r="F256" i="1"/>
  <c r="H256" i="1"/>
  <c r="F274" i="1"/>
  <c r="G274" i="1"/>
  <c r="F310" i="1"/>
  <c r="N13" i="1"/>
  <c r="G13" i="1" s="1"/>
  <c r="N29" i="1"/>
  <c r="G29" i="1" s="1"/>
  <c r="O59" i="1"/>
  <c r="H59" i="1" s="1"/>
  <c r="F67" i="1"/>
  <c r="H67" i="1"/>
  <c r="N99" i="1"/>
  <c r="G99" i="1" s="1"/>
  <c r="O114" i="1"/>
  <c r="H114" i="1" s="1"/>
  <c r="N114" i="1"/>
  <c r="F133" i="1"/>
  <c r="G133" i="1"/>
  <c r="H133" i="1"/>
  <c r="O145" i="1"/>
  <c r="H145" i="1" s="1"/>
  <c r="I145" i="1" s="1"/>
  <c r="N145" i="1"/>
  <c r="G145" i="1" s="1"/>
  <c r="F177" i="1"/>
  <c r="G177" i="1"/>
  <c r="F197" i="1"/>
  <c r="H197" i="1"/>
  <c r="G197" i="1"/>
  <c r="H201" i="1"/>
  <c r="G214" i="1"/>
  <c r="H214" i="1"/>
  <c r="O221" i="1"/>
  <c r="H221" i="1" s="1"/>
  <c r="O284" i="1"/>
  <c r="H284" i="1" s="1"/>
  <c r="I284" i="1" s="1"/>
  <c r="N284" i="1"/>
  <c r="G284" i="1" s="1"/>
  <c r="N51" i="1"/>
  <c r="G51" i="1" s="1"/>
  <c r="G67" i="1"/>
  <c r="O75" i="1"/>
  <c r="H75" i="1" s="1"/>
  <c r="I75" i="1" s="1"/>
  <c r="O143" i="1"/>
  <c r="H143" i="1" s="1"/>
  <c r="N172" i="1"/>
  <c r="G172" i="1" s="1"/>
  <c r="O172" i="1"/>
  <c r="H172" i="1" s="1"/>
  <c r="O185" i="1"/>
  <c r="H185" i="1" s="1"/>
  <c r="N185" i="1"/>
  <c r="O203" i="1"/>
  <c r="N203" i="1"/>
  <c r="G203" i="1" s="1"/>
  <c r="N210" i="1"/>
  <c r="O210" i="1"/>
  <c r="G246" i="1"/>
  <c r="I246" i="1" s="1"/>
  <c r="N282" i="1"/>
  <c r="G282" i="1" s="1"/>
  <c r="F324" i="1"/>
  <c r="G324" i="1"/>
  <c r="F335" i="1"/>
  <c r="H79" i="1"/>
  <c r="O93" i="1"/>
  <c r="H93" i="1" s="1"/>
  <c r="F99" i="1"/>
  <c r="H99" i="1"/>
  <c r="O144" i="1"/>
  <c r="H144" i="1" s="1"/>
  <c r="I144" i="1" s="1"/>
  <c r="N144" i="1"/>
  <c r="N156" i="1"/>
  <c r="O160" i="1"/>
  <c r="H160" i="1" s="1"/>
  <c r="N160" i="1"/>
  <c r="G160" i="1" s="1"/>
  <c r="G161" i="1"/>
  <c r="I161" i="1" s="1"/>
  <c r="G183" i="1"/>
  <c r="O194" i="1"/>
  <c r="N194" i="1"/>
  <c r="O208" i="1"/>
  <c r="N208" i="1"/>
  <c r="N225" i="1"/>
  <c r="G225" i="1" s="1"/>
  <c r="O225" i="1"/>
  <c r="H225" i="1" s="1"/>
  <c r="G236" i="1"/>
  <c r="H236" i="1"/>
  <c r="H246" i="1"/>
  <c r="O258" i="1"/>
  <c r="H258" i="1" s="1"/>
  <c r="I258" i="1" s="1"/>
  <c r="H260" i="1"/>
  <c r="F260" i="1"/>
  <c r="O268" i="1"/>
  <c r="H268" i="1" s="1"/>
  <c r="I268" i="1" s="1"/>
  <c r="F280" i="1"/>
  <c r="H280" i="1"/>
  <c r="F312" i="1"/>
  <c r="H349" i="1"/>
  <c r="G349" i="1"/>
  <c r="H443" i="1"/>
  <c r="F443" i="1"/>
  <c r="H65" i="1"/>
  <c r="G83" i="1"/>
  <c r="G97" i="1"/>
  <c r="O121" i="1"/>
  <c r="H121" i="1" s="1"/>
  <c r="I121" i="1" s="1"/>
  <c r="F159" i="1"/>
  <c r="I159" i="1" s="1"/>
  <c r="F160" i="1"/>
  <c r="F171" i="1"/>
  <c r="G171" i="1"/>
  <c r="H171" i="1"/>
  <c r="N207" i="1"/>
  <c r="G207" i="1" s="1"/>
  <c r="O207" i="1"/>
  <c r="H207" i="1" s="1"/>
  <c r="I207" i="1" s="1"/>
  <c r="F225" i="1"/>
  <c r="H244" i="1"/>
  <c r="F244" i="1"/>
  <c r="G264" i="1"/>
  <c r="F264" i="1"/>
  <c r="H264" i="1"/>
  <c r="N280" i="1"/>
  <c r="G280" i="1" s="1"/>
  <c r="H282" i="1"/>
  <c r="F288" i="1"/>
  <c r="H288" i="1"/>
  <c r="H51" i="1"/>
  <c r="I51" i="1" s="1"/>
  <c r="H81" i="1"/>
  <c r="G93" i="1"/>
  <c r="N103" i="1"/>
  <c r="G103" i="1" s="1"/>
  <c r="O103" i="1"/>
  <c r="H103" i="1" s="1"/>
  <c r="I103" i="1" s="1"/>
  <c r="F117" i="1"/>
  <c r="F143" i="1"/>
  <c r="N152" i="1"/>
  <c r="G152" i="1" s="1"/>
  <c r="G157" i="1"/>
  <c r="H177" i="1"/>
  <c r="F223" i="1"/>
  <c r="G223" i="1"/>
  <c r="N256" i="1"/>
  <c r="G256" i="1" s="1"/>
  <c r="F282" i="1"/>
  <c r="F286" i="1"/>
  <c r="H286" i="1"/>
  <c r="H308" i="1"/>
  <c r="F308" i="1"/>
  <c r="F319" i="1"/>
  <c r="F326" i="1"/>
  <c r="G326" i="1"/>
  <c r="N15" i="1"/>
  <c r="N31" i="1"/>
  <c r="N61" i="1"/>
  <c r="G61" i="1" s="1"/>
  <c r="N73" i="1"/>
  <c r="N77" i="1"/>
  <c r="G77" i="1" s="1"/>
  <c r="N85" i="1"/>
  <c r="G85" i="1" s="1"/>
  <c r="F93" i="1"/>
  <c r="O101" i="1"/>
  <c r="H101" i="1" s="1"/>
  <c r="O105" i="1"/>
  <c r="H105" i="1" s="1"/>
  <c r="I105" i="1" s="1"/>
  <c r="G117" i="1"/>
  <c r="O119" i="1"/>
  <c r="H119" i="1" s="1"/>
  <c r="I119" i="1" s="1"/>
  <c r="O139" i="1"/>
  <c r="H139" i="1" s="1"/>
  <c r="I139" i="1" s="1"/>
  <c r="G141" i="1"/>
  <c r="N149" i="1"/>
  <c r="G149" i="1" s="1"/>
  <c r="N151" i="1"/>
  <c r="G151" i="1" s="1"/>
  <c r="H153" i="1"/>
  <c r="F155" i="1"/>
  <c r="G155" i="1"/>
  <c r="F167" i="1"/>
  <c r="I167" i="1" s="1"/>
  <c r="G167" i="1"/>
  <c r="N170" i="1"/>
  <c r="G170" i="1" s="1"/>
  <c r="O170" i="1"/>
  <c r="H170" i="1" s="1"/>
  <c r="F175" i="1"/>
  <c r="G175" i="1"/>
  <c r="H175" i="1"/>
  <c r="F181" i="1"/>
  <c r="H181" i="1"/>
  <c r="H183" i="1"/>
  <c r="I183" i="1" s="1"/>
  <c r="N193" i="1"/>
  <c r="G193" i="1" s="1"/>
  <c r="O193" i="1"/>
  <c r="H193" i="1" s="1"/>
  <c r="I193" i="1" s="1"/>
  <c r="F216" i="1"/>
  <c r="I216" i="1" s="1"/>
  <c r="G258" i="1"/>
  <c r="F294" i="1"/>
  <c r="H294" i="1"/>
  <c r="H97" i="1"/>
  <c r="I97" i="1" s="1"/>
  <c r="N111" i="1"/>
  <c r="G111" i="1" s="1"/>
  <c r="O111" i="1"/>
  <c r="H111" i="1" s="1"/>
  <c r="I151" i="1"/>
  <c r="H163" i="1"/>
  <c r="N174" i="1"/>
  <c r="G174" i="1" s="1"/>
  <c r="O174" i="1"/>
  <c r="H174" i="1" s="1"/>
  <c r="O204" i="1"/>
  <c r="H204" i="1" s="1"/>
  <c r="I204" i="1" s="1"/>
  <c r="N204" i="1"/>
  <c r="G204" i="1" s="1"/>
  <c r="N211" i="1"/>
  <c r="G211" i="1" s="1"/>
  <c r="O211" i="1"/>
  <c r="H211" i="1" s="1"/>
  <c r="I211" i="1" s="1"/>
  <c r="F262" i="1"/>
  <c r="G262" i="1"/>
  <c r="H262" i="1"/>
  <c r="H312" i="1"/>
  <c r="H314" i="1"/>
  <c r="H336" i="1"/>
  <c r="G336" i="1"/>
  <c r="H129" i="1"/>
  <c r="I129" i="1" s="1"/>
  <c r="O137" i="1"/>
  <c r="H137" i="1" s="1"/>
  <c r="I137" i="1" s="1"/>
  <c r="H147" i="1"/>
  <c r="I147" i="1" s="1"/>
  <c r="H168" i="1"/>
  <c r="H176" i="1"/>
  <c r="G178" i="1"/>
  <c r="H190" i="1"/>
  <c r="O191" i="1"/>
  <c r="H191" i="1" s="1"/>
  <c r="G290" i="1"/>
  <c r="G298" i="1"/>
  <c r="G300" i="1"/>
  <c r="I304" i="1"/>
  <c r="H306" i="1"/>
  <c r="I306" i="1" s="1"/>
  <c r="O310" i="1"/>
  <c r="H310" i="1" s="1"/>
  <c r="H328" i="1"/>
  <c r="I328" i="1" s="1"/>
  <c r="O358" i="1"/>
  <c r="O368" i="1"/>
  <c r="O374" i="1"/>
  <c r="O379" i="1"/>
  <c r="H379" i="1" s="1"/>
  <c r="O394" i="1"/>
  <c r="H413" i="1"/>
  <c r="H439" i="1"/>
  <c r="G439" i="1"/>
  <c r="F439" i="1"/>
  <c r="G443" i="1"/>
  <c r="G445" i="1"/>
  <c r="O454" i="1"/>
  <c r="H454" i="1" s="1"/>
  <c r="N454" i="1"/>
  <c r="G509" i="1"/>
  <c r="F509" i="1"/>
  <c r="N516" i="1"/>
  <c r="O516" i="1"/>
  <c r="F557" i="1"/>
  <c r="G557" i="1"/>
  <c r="O593" i="1"/>
  <c r="H593" i="1" s="1"/>
  <c r="N661" i="1"/>
  <c r="O661" i="1"/>
  <c r="H661" i="1" s="1"/>
  <c r="O687" i="1"/>
  <c r="H687" i="1" s="1"/>
  <c r="N687" i="1"/>
  <c r="G687" i="1" s="1"/>
  <c r="G837" i="1"/>
  <c r="F837" i="1"/>
  <c r="N370" i="1"/>
  <c r="O370" i="1"/>
  <c r="H370" i="1" s="1"/>
  <c r="O395" i="1"/>
  <c r="N395" i="1"/>
  <c r="G395" i="1" s="1"/>
  <c r="O405" i="1"/>
  <c r="H405" i="1" s="1"/>
  <c r="N405" i="1"/>
  <c r="G441" i="1"/>
  <c r="G452" i="1"/>
  <c r="G614" i="1"/>
  <c r="G650" i="1"/>
  <c r="F650" i="1"/>
  <c r="H668" i="1"/>
  <c r="N683" i="1"/>
  <c r="G683" i="1" s="1"/>
  <c r="O683" i="1"/>
  <c r="H683" i="1" s="1"/>
  <c r="G296" i="1"/>
  <c r="H298" i="1"/>
  <c r="I298" i="1" s="1"/>
  <c r="F300" i="1"/>
  <c r="N319" i="1"/>
  <c r="G319" i="1" s="1"/>
  <c r="H322" i="1"/>
  <c r="H326" i="1"/>
  <c r="N333" i="1"/>
  <c r="G333" i="1" s="1"/>
  <c r="I333" i="1" s="1"/>
  <c r="G345" i="1"/>
  <c r="G348" i="1"/>
  <c r="H369" i="1"/>
  <c r="N386" i="1"/>
  <c r="O386" i="1"/>
  <c r="H386" i="1" s="1"/>
  <c r="G448" i="1"/>
  <c r="H448" i="1"/>
  <c r="F448" i="1"/>
  <c r="F493" i="1"/>
  <c r="H493" i="1"/>
  <c r="G521" i="1"/>
  <c r="F521" i="1"/>
  <c r="I521" i="1" s="1"/>
  <c r="O548" i="1"/>
  <c r="H548" i="1" s="1"/>
  <c r="N548" i="1"/>
  <c r="F563" i="1"/>
  <c r="G563" i="1"/>
  <c r="G615" i="1"/>
  <c r="H615" i="1"/>
  <c r="F629" i="1"/>
  <c r="O649" i="1"/>
  <c r="H649" i="1" s="1"/>
  <c r="N649" i="1"/>
  <c r="G288" i="1"/>
  <c r="G328" i="1"/>
  <c r="N335" i="1"/>
  <c r="G335" i="1" s="1"/>
  <c r="N390" i="1"/>
  <c r="O390" i="1"/>
  <c r="H452" i="1"/>
  <c r="I452" i="1" s="1"/>
  <c r="N592" i="1"/>
  <c r="O592" i="1"/>
  <c r="F636" i="1"/>
  <c r="H636" i="1"/>
  <c r="N667" i="1"/>
  <c r="O667" i="1"/>
  <c r="H667" i="1" s="1"/>
  <c r="O733" i="1"/>
  <c r="H733" i="1" s="1"/>
  <c r="N733" i="1"/>
  <c r="G733" i="1" s="1"/>
  <c r="I733" i="1" s="1"/>
  <c r="O123" i="1"/>
  <c r="H123" i="1" s="1"/>
  <c r="G135" i="1"/>
  <c r="H166" i="1"/>
  <c r="H216" i="1"/>
  <c r="N217" i="1"/>
  <c r="G217" i="1" s="1"/>
  <c r="G222" i="1"/>
  <c r="O232" i="1"/>
  <c r="H232" i="1" s="1"/>
  <c r="N286" i="1"/>
  <c r="G286" i="1" s="1"/>
  <c r="G294" i="1"/>
  <c r="F296" i="1"/>
  <c r="I296" i="1" s="1"/>
  <c r="N330" i="1"/>
  <c r="G330" i="1" s="1"/>
  <c r="N351" i="1"/>
  <c r="G351" i="1" s="1"/>
  <c r="N377" i="1"/>
  <c r="G377" i="1" s="1"/>
  <c r="O397" i="1"/>
  <c r="H397" i="1" s="1"/>
  <c r="N397" i="1"/>
  <c r="N404" i="1"/>
  <c r="G404" i="1" s="1"/>
  <c r="O404" i="1"/>
  <c r="F445" i="1"/>
  <c r="G529" i="1"/>
  <c r="F529" i="1"/>
  <c r="N544" i="1"/>
  <c r="O544" i="1"/>
  <c r="H544" i="1" s="1"/>
  <c r="O613" i="1"/>
  <c r="N613" i="1"/>
  <c r="F651" i="1"/>
  <c r="I651" i="1" s="1"/>
  <c r="G651" i="1"/>
  <c r="O695" i="1"/>
  <c r="H695" i="1" s="1"/>
  <c r="N695" i="1"/>
  <c r="H195" i="1"/>
  <c r="I195" i="1" s="1"/>
  <c r="H215" i="1"/>
  <c r="I215" i="1" s="1"/>
  <c r="H217" i="1"/>
  <c r="I217" i="1" s="1"/>
  <c r="N233" i="1"/>
  <c r="G233" i="1" s="1"/>
  <c r="O233" i="1"/>
  <c r="H233" i="1" s="1"/>
  <c r="I233" i="1" s="1"/>
  <c r="G272" i="1"/>
  <c r="N314" i="1"/>
  <c r="G314" i="1" s="1"/>
  <c r="H342" i="1"/>
  <c r="H343" i="1"/>
  <c r="F348" i="1"/>
  <c r="N378" i="1"/>
  <c r="O378" i="1"/>
  <c r="H378" i="1" s="1"/>
  <c r="H381" i="1"/>
  <c r="G401" i="1"/>
  <c r="G468" i="1"/>
  <c r="F468" i="1"/>
  <c r="O475" i="1"/>
  <c r="N475" i="1"/>
  <c r="F559" i="1"/>
  <c r="H559" i="1"/>
  <c r="G559" i="1"/>
  <c r="H672" i="1"/>
  <c r="G672" i="1"/>
  <c r="F672" i="1"/>
  <c r="O302" i="1"/>
  <c r="H302" i="1" s="1"/>
  <c r="I302" i="1" s="1"/>
  <c r="N304" i="1"/>
  <c r="G304" i="1" s="1"/>
  <c r="G306" i="1"/>
  <c r="N338" i="1"/>
  <c r="G338" i="1" s="1"/>
  <c r="N342" i="1"/>
  <c r="O359" i="1"/>
  <c r="N375" i="1"/>
  <c r="G375" i="1" s="1"/>
  <c r="N396" i="1"/>
  <c r="G396" i="1" s="1"/>
  <c r="O396" i="1"/>
  <c r="H396" i="1" s="1"/>
  <c r="O401" i="1"/>
  <c r="H401" i="1" s="1"/>
  <c r="G417" i="1"/>
  <c r="H419" i="1"/>
  <c r="I419" i="1" s="1"/>
  <c r="H450" i="1"/>
  <c r="F450" i="1"/>
  <c r="N505" i="1"/>
  <c r="G505" i="1" s="1"/>
  <c r="O505" i="1"/>
  <c r="H505" i="1" s="1"/>
  <c r="H629" i="1"/>
  <c r="G109" i="1"/>
  <c r="O117" i="1"/>
  <c r="H117" i="1" s="1"/>
  <c r="N131" i="1"/>
  <c r="G131" i="1" s="1"/>
  <c r="O131" i="1"/>
  <c r="H131" i="1" s="1"/>
  <c r="I131" i="1" s="1"/>
  <c r="N158" i="1"/>
  <c r="G158" i="1" s="1"/>
  <c r="G169" i="1"/>
  <c r="G176" i="1"/>
  <c r="N186" i="1"/>
  <c r="G186" i="1" s="1"/>
  <c r="O187" i="1"/>
  <c r="H187" i="1" s="1"/>
  <c r="H203" i="1"/>
  <c r="I203" i="1" s="1"/>
  <c r="O252" i="1"/>
  <c r="H252" i="1" s="1"/>
  <c r="O290" i="1"/>
  <c r="H290" i="1" s="1"/>
  <c r="I290" i="1" s="1"/>
  <c r="H330" i="1"/>
  <c r="O354" i="1"/>
  <c r="H354" i="1" s="1"/>
  <c r="N360" i="1"/>
  <c r="O360" i="1"/>
  <c r="N376" i="1"/>
  <c r="G376" i="1" s="1"/>
  <c r="O376" i="1"/>
  <c r="H376" i="1" s="1"/>
  <c r="H377" i="1"/>
  <c r="H410" i="1"/>
  <c r="H412" i="1"/>
  <c r="H414" i="1"/>
  <c r="H416" i="1"/>
  <c r="I416" i="1" s="1"/>
  <c r="O483" i="1"/>
  <c r="N483" i="1"/>
  <c r="G483" i="1" s="1"/>
  <c r="N527" i="1"/>
  <c r="G527" i="1" s="1"/>
  <c r="I527" i="1" s="1"/>
  <c r="O527" i="1"/>
  <c r="H527" i="1" s="1"/>
  <c r="G558" i="1"/>
  <c r="F558" i="1"/>
  <c r="N639" i="1"/>
  <c r="G639" i="1" s="1"/>
  <c r="O639" i="1"/>
  <c r="H639" i="1" s="1"/>
  <c r="I639" i="1" s="1"/>
  <c r="O107" i="1"/>
  <c r="H107" i="1" s="1"/>
  <c r="I107" i="1" s="1"/>
  <c r="G125" i="1"/>
  <c r="O125" i="1"/>
  <c r="H125" i="1" s="1"/>
  <c r="I125" i="1" s="1"/>
  <c r="G129" i="1"/>
  <c r="G168" i="1"/>
  <c r="G219" i="1"/>
  <c r="I219" i="1" s="1"/>
  <c r="O398" i="1"/>
  <c r="O406" i="1"/>
  <c r="H423" i="1"/>
  <c r="H477" i="1"/>
  <c r="I477" i="1" s="1"/>
  <c r="H481" i="1"/>
  <c r="I481" i="1" s="1"/>
  <c r="H485" i="1"/>
  <c r="I485" i="1" s="1"/>
  <c r="N493" i="1"/>
  <c r="O503" i="1"/>
  <c r="H503" i="1" s="1"/>
  <c r="N526" i="1"/>
  <c r="G526" i="1" s="1"/>
  <c r="O526" i="1"/>
  <c r="H526" i="1" s="1"/>
  <c r="N528" i="1"/>
  <c r="G528" i="1" s="1"/>
  <c r="N565" i="1"/>
  <c r="G565" i="1" s="1"/>
  <c r="H570" i="1"/>
  <c r="N590" i="1"/>
  <c r="I593" i="1"/>
  <c r="N621" i="1"/>
  <c r="G621" i="1" s="1"/>
  <c r="O621" i="1"/>
  <c r="H621" i="1" s="1"/>
  <c r="I621" i="1" s="1"/>
  <c r="N625" i="1"/>
  <c r="O625" i="1"/>
  <c r="N631" i="1"/>
  <c r="G631" i="1" s="1"/>
  <c r="G633" i="1"/>
  <c r="F633" i="1"/>
  <c r="N647" i="1"/>
  <c r="O657" i="1"/>
  <c r="O671" i="1"/>
  <c r="F681" i="1"/>
  <c r="G681" i="1"/>
  <c r="I681" i="1" s="1"/>
  <c r="N760" i="1"/>
  <c r="G760" i="1" s="1"/>
  <c r="G805" i="1"/>
  <c r="F805" i="1"/>
  <c r="N421" i="1"/>
  <c r="G421" i="1" s="1"/>
  <c r="N457" i="1"/>
  <c r="N458" i="1"/>
  <c r="G458" i="1" s="1"/>
  <c r="I458" i="1" s="1"/>
  <c r="N471" i="1"/>
  <c r="G471" i="1" s="1"/>
  <c r="G495" i="1"/>
  <c r="G503" i="1"/>
  <c r="I503" i="1" s="1"/>
  <c r="N504" i="1"/>
  <c r="G504" i="1" s="1"/>
  <c r="O504" i="1"/>
  <c r="H509" i="1"/>
  <c r="H519" i="1"/>
  <c r="I519" i="1" s="1"/>
  <c r="G548" i="1"/>
  <c r="N591" i="1"/>
  <c r="G591" i="1" s="1"/>
  <c r="O591" i="1"/>
  <c r="H591" i="1" s="1"/>
  <c r="F638" i="1"/>
  <c r="I665" i="1"/>
  <c r="N692" i="1"/>
  <c r="G692" i="1" s="1"/>
  <c r="H750" i="1"/>
  <c r="F750" i="1"/>
  <c r="F766" i="1"/>
  <c r="G766" i="1"/>
  <c r="H766" i="1"/>
  <c r="G768" i="1"/>
  <c r="F815" i="1"/>
  <c r="G815" i="1"/>
  <c r="H495" i="1"/>
  <c r="N502" i="1"/>
  <c r="G502" i="1" s="1"/>
  <c r="O502" i="1"/>
  <c r="N517" i="1"/>
  <c r="G517" i="1" s="1"/>
  <c r="H520" i="1"/>
  <c r="N534" i="1"/>
  <c r="G534" i="1" s="1"/>
  <c r="H536" i="1"/>
  <c r="I536" i="1" s="1"/>
  <c r="F542" i="1"/>
  <c r="G542" i="1"/>
  <c r="H550" i="1"/>
  <c r="O563" i="1"/>
  <c r="H563" i="1" s="1"/>
  <c r="F565" i="1"/>
  <c r="H565" i="1"/>
  <c r="H578" i="1"/>
  <c r="H612" i="1"/>
  <c r="I612" i="1" s="1"/>
  <c r="N654" i="1"/>
  <c r="G654" i="1" s="1"/>
  <c r="O654" i="1"/>
  <c r="G658" i="1"/>
  <c r="F658" i="1"/>
  <c r="F664" i="1"/>
  <c r="H665" i="1"/>
  <c r="N742" i="1"/>
  <c r="O742" i="1"/>
  <c r="F769" i="1"/>
  <c r="G435" i="1"/>
  <c r="N515" i="1"/>
  <c r="G515" i="1" s="1"/>
  <c r="N518" i="1"/>
  <c r="G518" i="1" s="1"/>
  <c r="O518" i="1"/>
  <c r="H518" i="1" s="1"/>
  <c r="G540" i="1"/>
  <c r="I540" i="1" s="1"/>
  <c r="G564" i="1"/>
  <c r="G603" i="1"/>
  <c r="H603" i="1"/>
  <c r="I603" i="1" s="1"/>
  <c r="N617" i="1"/>
  <c r="G617" i="1" s="1"/>
  <c r="G619" i="1"/>
  <c r="N627" i="1"/>
  <c r="O627" i="1"/>
  <c r="H627" i="1" s="1"/>
  <c r="N653" i="1"/>
  <c r="O653" i="1"/>
  <c r="H653" i="1" s="1"/>
  <c r="H706" i="1"/>
  <c r="F706" i="1"/>
  <c r="I435" i="1"/>
  <c r="G499" i="1"/>
  <c r="I501" i="1"/>
  <c r="O507" i="1"/>
  <c r="H507" i="1" s="1"/>
  <c r="G513" i="1"/>
  <c r="H515" i="1"/>
  <c r="I515" i="1" s="1"/>
  <c r="H538" i="1"/>
  <c r="H540" i="1"/>
  <c r="G554" i="1"/>
  <c r="I554" i="1" s="1"/>
  <c r="G668" i="1"/>
  <c r="I668" i="1" s="1"/>
  <c r="H557" i="1"/>
  <c r="N655" i="1"/>
  <c r="G655" i="1" s="1"/>
  <c r="O688" i="1"/>
  <c r="N688" i="1"/>
  <c r="G688" i="1" s="1"/>
  <c r="H694" i="1"/>
  <c r="O718" i="1"/>
  <c r="N718" i="1"/>
  <c r="H722" i="1"/>
  <c r="F722" i="1"/>
  <c r="G722" i="1"/>
  <c r="N730" i="1"/>
  <c r="G730" i="1" s="1"/>
  <c r="I730" i="1" s="1"/>
  <c r="O730" i="1"/>
  <c r="F739" i="1"/>
  <c r="O400" i="1"/>
  <c r="H400" i="1" s="1"/>
  <c r="H411" i="1"/>
  <c r="I411" i="1" s="1"/>
  <c r="H415" i="1"/>
  <c r="H418" i="1"/>
  <c r="H427" i="1"/>
  <c r="I427" i="1" s="1"/>
  <c r="O468" i="1"/>
  <c r="H468" i="1" s="1"/>
  <c r="O479" i="1"/>
  <c r="N479" i="1"/>
  <c r="G479" i="1" s="1"/>
  <c r="N481" i="1"/>
  <c r="G481" i="1" s="1"/>
  <c r="N485" i="1"/>
  <c r="G485" i="1" s="1"/>
  <c r="H510" i="1"/>
  <c r="F510" i="1"/>
  <c r="H576" i="1"/>
  <c r="G612" i="1"/>
  <c r="F617" i="1"/>
  <c r="N638" i="1"/>
  <c r="G638" i="1" s="1"/>
  <c r="F659" i="1"/>
  <c r="G659" i="1"/>
  <c r="O666" i="1"/>
  <c r="H666" i="1" s="1"/>
  <c r="G684" i="1"/>
  <c r="F684" i="1"/>
  <c r="N694" i="1"/>
  <c r="G510" i="1"/>
  <c r="G519" i="1"/>
  <c r="H521" i="1"/>
  <c r="O555" i="1"/>
  <c r="H555" i="1" s="1"/>
  <c r="O677" i="1"/>
  <c r="N698" i="1"/>
  <c r="G698" i="1" s="1"/>
  <c r="H708" i="1"/>
  <c r="I708" i="1" s="1"/>
  <c r="N710" i="1"/>
  <c r="G744" i="1"/>
  <c r="H760" i="1"/>
  <c r="F760" i="1"/>
  <c r="H795" i="1"/>
  <c r="F795" i="1"/>
  <c r="N704" i="1"/>
  <c r="N709" i="1"/>
  <c r="O711" i="1"/>
  <c r="H711" i="1" s="1"/>
  <c r="N711" i="1"/>
  <c r="G711" i="1" s="1"/>
  <c r="N725" i="1"/>
  <c r="G725" i="1" s="1"/>
  <c r="F749" i="1"/>
  <c r="I749" i="1" s="1"/>
  <c r="O787" i="1"/>
  <c r="N787" i="1"/>
  <c r="G787" i="1" s="1"/>
  <c r="O681" i="1"/>
  <c r="H681" i="1" s="1"/>
  <c r="H684" i="1"/>
  <c r="H726" i="1"/>
  <c r="F757" i="1"/>
  <c r="G757" i="1"/>
  <c r="G764" i="1"/>
  <c r="F764" i="1"/>
  <c r="F832" i="1"/>
  <c r="G832" i="1"/>
  <c r="O685" i="1"/>
  <c r="H685" i="1" s="1"/>
  <c r="N685" i="1"/>
  <c r="H688" i="1"/>
  <c r="I688" i="1" s="1"/>
  <c r="F709" i="1"/>
  <c r="I709" i="1" s="1"/>
  <c r="O739" i="1"/>
  <c r="H739" i="1" s="1"/>
  <c r="N739" i="1"/>
  <c r="O769" i="1"/>
  <c r="H769" i="1" s="1"/>
  <c r="N769" i="1"/>
  <c r="G769" i="1" s="1"/>
  <c r="F776" i="1"/>
  <c r="G776" i="1"/>
  <c r="F810" i="1"/>
  <c r="H810" i="1"/>
  <c r="H546" i="1"/>
  <c r="H584" i="1"/>
  <c r="G616" i="1"/>
  <c r="O616" i="1"/>
  <c r="H616" i="1" s="1"/>
  <c r="I616" i="1" s="1"/>
  <c r="G677" i="1"/>
  <c r="H690" i="1"/>
  <c r="I690" i="1" s="1"/>
  <c r="H728" i="1"/>
  <c r="O762" i="1"/>
  <c r="H762" i="1" s="1"/>
  <c r="N762" i="1"/>
  <c r="F790" i="1"/>
  <c r="H790" i="1"/>
  <c r="H568" i="1"/>
  <c r="H574" i="1"/>
  <c r="O614" i="1"/>
  <c r="H614" i="1" s="1"/>
  <c r="I614" i="1" s="1"/>
  <c r="G623" i="1"/>
  <c r="O745" i="1"/>
  <c r="N783" i="1"/>
  <c r="G783" i="1" s="1"/>
  <c r="O783" i="1"/>
  <c r="H783" i="1" s="1"/>
  <c r="F801" i="1"/>
  <c r="I801" i="1" s="1"/>
  <c r="O814" i="1"/>
  <c r="H814" i="1" s="1"/>
  <c r="O815" i="1"/>
  <c r="H815" i="1" s="1"/>
  <c r="I815" i="1" s="1"/>
  <c r="H833" i="1"/>
  <c r="I848" i="1"/>
  <c r="G850" i="1"/>
  <c r="F850" i="1"/>
  <c r="H868" i="1"/>
  <c r="G891" i="1"/>
  <c r="F891" i="1"/>
  <c r="H895" i="1"/>
  <c r="F899" i="1"/>
  <c r="H905" i="1"/>
  <c r="F905" i="1"/>
  <c r="G755" i="1"/>
  <c r="H764" i="1"/>
  <c r="F793" i="1"/>
  <c r="N796" i="1"/>
  <c r="G796" i="1" s="1"/>
  <c r="O796" i="1"/>
  <c r="F804" i="1"/>
  <c r="H859" i="1"/>
  <c r="F859" i="1"/>
  <c r="N706" i="1"/>
  <c r="G706" i="1" s="1"/>
  <c r="N737" i="1"/>
  <c r="G737" i="1" s="1"/>
  <c r="O737" i="1"/>
  <c r="N741" i="1"/>
  <c r="G741" i="1" s="1"/>
  <c r="I741" i="1" s="1"/>
  <c r="O749" i="1"/>
  <c r="H749" i="1" s="1"/>
  <c r="F797" i="1"/>
  <c r="H836" i="1"/>
  <c r="F836" i="1"/>
  <c r="H838" i="1"/>
  <c r="F838" i="1"/>
  <c r="F853" i="1"/>
  <c r="G853" i="1"/>
  <c r="N719" i="1"/>
  <c r="G719" i="1" s="1"/>
  <c r="I719" i="1" s="1"/>
  <c r="H738" i="1"/>
  <c r="H754" i="1"/>
  <c r="I754" i="1" s="1"/>
  <c r="O768" i="1"/>
  <c r="H768" i="1" s="1"/>
  <c r="O777" i="1"/>
  <c r="H777" i="1" s="1"/>
  <c r="F813" i="1"/>
  <c r="I813" i="1" s="1"/>
  <c r="G813" i="1"/>
  <c r="H877" i="1"/>
  <c r="F877" i="1"/>
  <c r="H883" i="1"/>
  <c r="O793" i="1"/>
  <c r="H793" i="1" s="1"/>
  <c r="N793" i="1"/>
  <c r="G793" i="1" s="1"/>
  <c r="O804" i="1"/>
  <c r="H804" i="1" s="1"/>
  <c r="N804" i="1"/>
  <c r="G804" i="1" s="1"/>
  <c r="F807" i="1"/>
  <c r="G807" i="1"/>
  <c r="N829" i="1"/>
  <c r="G829" i="1" s="1"/>
  <c r="F855" i="1"/>
  <c r="G855" i="1"/>
  <c r="H864" i="1"/>
  <c r="G864" i="1"/>
  <c r="F864" i="1"/>
  <c r="F868" i="1"/>
  <c r="F940" i="1"/>
  <c r="G830" i="1"/>
  <c r="G833" i="1"/>
  <c r="I833" i="1" s="1"/>
  <c r="H837" i="1"/>
  <c r="H925" i="1"/>
  <c r="F991" i="1"/>
  <c r="I991" i="1" s="1"/>
  <c r="H830" i="1"/>
  <c r="F830" i="1"/>
  <c r="N841" i="1"/>
  <c r="G841" i="1" s="1"/>
  <c r="I841" i="1" s="1"/>
  <c r="O841" i="1"/>
  <c r="H841" i="1" s="1"/>
  <c r="G845" i="1"/>
  <c r="G869" i="1"/>
  <c r="F897" i="1"/>
  <c r="G897" i="1"/>
  <c r="F916" i="1"/>
  <c r="H916" i="1"/>
  <c r="O799" i="1"/>
  <c r="H818" i="1"/>
  <c r="O826" i="1"/>
  <c r="H826" i="1" s="1"/>
  <c r="I826" i="1" s="1"/>
  <c r="G851" i="1"/>
  <c r="G858" i="1"/>
  <c r="O891" i="1"/>
  <c r="H891" i="1" s="1"/>
  <c r="H920" i="1"/>
  <c r="O931" i="1"/>
  <c r="N932" i="1"/>
  <c r="G932" i="1" s="1"/>
  <c r="O933" i="1"/>
  <c r="N945" i="1"/>
  <c r="G945" i="1" s="1"/>
  <c r="F858" i="1"/>
  <c r="N859" i="1"/>
  <c r="G859" i="1" s="1"/>
  <c r="N868" i="1"/>
  <c r="G868" i="1" s="1"/>
  <c r="N877" i="1"/>
  <c r="G877" i="1" s="1"/>
  <c r="F887" i="1"/>
  <c r="F972" i="1"/>
  <c r="I972" i="1" s="1"/>
  <c r="N981" i="1"/>
  <c r="G981" i="1" s="1"/>
  <c r="O985" i="1"/>
  <c r="H985" i="1" s="1"/>
  <c r="I985" i="1" s="1"/>
  <c r="F987" i="1"/>
  <c r="I987" i="1" s="1"/>
  <c r="O845" i="1"/>
  <c r="H845" i="1" s="1"/>
  <c r="I845" i="1" s="1"/>
  <c r="O865" i="1"/>
  <c r="F910" i="1"/>
  <c r="I910" i="1" s="1"/>
  <c r="N912" i="1"/>
  <c r="G912" i="1" s="1"/>
  <c r="N952" i="1"/>
  <c r="G952" i="1" s="1"/>
  <c r="N961" i="1"/>
  <c r="N966" i="1"/>
  <c r="F973" i="1"/>
  <c r="G985" i="1"/>
  <c r="H867" i="1"/>
  <c r="N871" i="1"/>
  <c r="O873" i="1"/>
  <c r="H873" i="1" s="1"/>
  <c r="N926" i="1"/>
  <c r="G926" i="1" s="1"/>
  <c r="N940" i="1"/>
  <c r="G940" i="1" s="1"/>
  <c r="N949" i="1"/>
  <c r="G949" i="1" s="1"/>
  <c r="N955" i="1"/>
  <c r="G955" i="1" s="1"/>
  <c r="G973" i="1"/>
  <c r="N883" i="1"/>
  <c r="N922" i="1"/>
  <c r="G922" i="1" s="1"/>
  <c r="O923" i="1"/>
  <c r="N925" i="1"/>
  <c r="N938" i="1"/>
  <c r="G938" i="1" s="1"/>
  <c r="N941" i="1"/>
  <c r="G941" i="1" s="1"/>
  <c r="N951" i="1"/>
  <c r="O983" i="1"/>
  <c r="O853" i="1"/>
  <c r="H853" i="1" s="1"/>
  <c r="O855" i="1"/>
  <c r="H855" i="1" s="1"/>
  <c r="F869" i="1"/>
  <c r="F895" i="1"/>
  <c r="N895" i="1"/>
  <c r="G895" i="1" s="1"/>
  <c r="N905" i="1"/>
  <c r="G905" i="1" s="1"/>
  <c r="O914" i="1"/>
  <c r="N936" i="1"/>
  <c r="O937" i="1"/>
  <c r="H937" i="1" s="1"/>
  <c r="O948" i="1"/>
  <c r="H948" i="1" s="1"/>
  <c r="I948" i="1" s="1"/>
  <c r="F953" i="1"/>
  <c r="H957" i="1"/>
  <c r="O960" i="1"/>
  <c r="H960" i="1" s="1"/>
  <c r="I960" i="1" s="1"/>
  <c r="O969" i="1"/>
  <c r="H969" i="1" s="1"/>
  <c r="O970" i="1"/>
  <c r="H970" i="1" s="1"/>
  <c r="N971" i="1"/>
  <c r="G971" i="1" s="1"/>
  <c r="N991" i="1"/>
  <c r="G991" i="1" s="1"/>
  <c r="N801" i="1"/>
  <c r="G801" i="1" s="1"/>
  <c r="H803" i="1"/>
  <c r="H805" i="1"/>
  <c r="O807" i="1"/>
  <c r="H807" i="1" s="1"/>
  <c r="N810" i="1"/>
  <c r="G810" i="1" s="1"/>
  <c r="G838" i="1"/>
  <c r="I838" i="1" s="1"/>
  <c r="G872" i="1"/>
  <c r="N889" i="1"/>
  <c r="G889" i="1" s="1"/>
  <c r="N892" i="1"/>
  <c r="G892" i="1" s="1"/>
  <c r="O897" i="1"/>
  <c r="H897" i="1" s="1"/>
  <c r="N899" i="1"/>
  <c r="G899" i="1" s="1"/>
  <c r="N916" i="1"/>
  <c r="G916" i="1" s="1"/>
  <c r="F920" i="1"/>
  <c r="G953" i="1"/>
  <c r="G960" i="1"/>
  <c r="N964" i="1"/>
  <c r="G970" i="1"/>
  <c r="N790" i="1"/>
  <c r="G790" i="1" s="1"/>
  <c r="O808" i="1"/>
  <c r="H808" i="1" s="1"/>
  <c r="F872" i="1"/>
  <c r="I872" i="1" s="1"/>
  <c r="H893" i="1"/>
  <c r="N909" i="1"/>
  <c r="N929" i="1"/>
  <c r="G929" i="1" s="1"/>
  <c r="N963" i="1"/>
  <c r="O974" i="1"/>
  <c r="H974" i="1" s="1"/>
  <c r="H13" i="1"/>
  <c r="F13" i="1"/>
  <c r="H29" i="1"/>
  <c r="F29" i="1"/>
  <c r="H53" i="1"/>
  <c r="G53" i="1"/>
  <c r="F53" i="1"/>
  <c r="H77" i="1"/>
  <c r="F77" i="1"/>
  <c r="F89" i="1"/>
  <c r="H89" i="1"/>
  <c r="G89" i="1"/>
  <c r="H108" i="1"/>
  <c r="F108" i="1"/>
  <c r="H112" i="1"/>
  <c r="F112" i="1"/>
  <c r="H132" i="1"/>
  <c r="F132" i="1"/>
  <c r="I132" i="1" s="1"/>
  <c r="H7" i="1"/>
  <c r="G7" i="1"/>
  <c r="F7" i="1"/>
  <c r="H23" i="1"/>
  <c r="G23" i="1"/>
  <c r="F23" i="1"/>
  <c r="H39" i="1"/>
  <c r="G39" i="1"/>
  <c r="F39" i="1"/>
  <c r="H61" i="1"/>
  <c r="F61" i="1"/>
  <c r="H104" i="1"/>
  <c r="F104" i="1"/>
  <c r="F17" i="1"/>
  <c r="H17" i="1"/>
  <c r="G17" i="1"/>
  <c r="F33" i="1"/>
  <c r="H33" i="1"/>
  <c r="F73" i="1"/>
  <c r="H73" i="1"/>
  <c r="G73" i="1"/>
  <c r="H87" i="1"/>
  <c r="G87" i="1"/>
  <c r="F87" i="1"/>
  <c r="H124" i="1"/>
  <c r="F124" i="1"/>
  <c r="H11" i="1"/>
  <c r="G11" i="1"/>
  <c r="F11" i="1"/>
  <c r="H27" i="1"/>
  <c r="G27" i="1"/>
  <c r="F27" i="1"/>
  <c r="H45" i="1"/>
  <c r="F45" i="1"/>
  <c r="I45" i="1" s="1"/>
  <c r="H120" i="1"/>
  <c r="F120" i="1"/>
  <c r="H5" i="1"/>
  <c r="F5" i="1"/>
  <c r="H21" i="1"/>
  <c r="G21" i="1"/>
  <c r="F21" i="1"/>
  <c r="H37" i="1"/>
  <c r="G37" i="1"/>
  <c r="F37" i="1"/>
  <c r="F57" i="1"/>
  <c r="H57" i="1"/>
  <c r="G57" i="1"/>
  <c r="H71" i="1"/>
  <c r="F71" i="1"/>
  <c r="H85" i="1"/>
  <c r="F85" i="1"/>
  <c r="I85" i="1" s="1"/>
  <c r="F98" i="1"/>
  <c r="H15" i="1"/>
  <c r="G15" i="1"/>
  <c r="F15" i="1"/>
  <c r="H31" i="1"/>
  <c r="G31" i="1"/>
  <c r="F31" i="1"/>
  <c r="F96" i="1"/>
  <c r="G114" i="1"/>
  <c r="F114" i="1"/>
  <c r="H136" i="1"/>
  <c r="F136" i="1"/>
  <c r="F9" i="1"/>
  <c r="G9" i="1"/>
  <c r="F25" i="1"/>
  <c r="H25" i="1"/>
  <c r="G25" i="1"/>
  <c r="F41" i="1"/>
  <c r="G41" i="1"/>
  <c r="H55" i="1"/>
  <c r="G55" i="1"/>
  <c r="F55" i="1"/>
  <c r="H69" i="1"/>
  <c r="G69" i="1"/>
  <c r="F69" i="1"/>
  <c r="F94" i="1"/>
  <c r="H116" i="1"/>
  <c r="F116" i="1"/>
  <c r="H3" i="1"/>
  <c r="F3" i="1"/>
  <c r="H19" i="1"/>
  <c r="F19" i="1"/>
  <c r="H35" i="1"/>
  <c r="F35" i="1"/>
  <c r="H130" i="1"/>
  <c r="G130" i="1"/>
  <c r="F130" i="1"/>
  <c r="O2" i="1"/>
  <c r="H2" i="1" s="1"/>
  <c r="N2" i="1"/>
  <c r="G2" i="1" s="1"/>
  <c r="O10" i="1"/>
  <c r="H10" i="1" s="1"/>
  <c r="N10" i="1"/>
  <c r="G10" i="1" s="1"/>
  <c r="O18" i="1"/>
  <c r="H18" i="1" s="1"/>
  <c r="N18" i="1"/>
  <c r="G18" i="1" s="1"/>
  <c r="O26" i="1"/>
  <c r="H26" i="1" s="1"/>
  <c r="N26" i="1"/>
  <c r="G26" i="1" s="1"/>
  <c r="O34" i="1"/>
  <c r="H34" i="1" s="1"/>
  <c r="N34" i="1"/>
  <c r="G34" i="1" s="1"/>
  <c r="O42" i="1"/>
  <c r="H42" i="1" s="1"/>
  <c r="I42" i="1" s="1"/>
  <c r="N42" i="1"/>
  <c r="G42" i="1" s="1"/>
  <c r="F47" i="1"/>
  <c r="I47" i="1" s="1"/>
  <c r="O58" i="1"/>
  <c r="H58" i="1" s="1"/>
  <c r="I58" i="1" s="1"/>
  <c r="N58" i="1"/>
  <c r="G58" i="1" s="1"/>
  <c r="F63" i="1"/>
  <c r="I63" i="1" s="1"/>
  <c r="O74" i="1"/>
  <c r="H74" i="1" s="1"/>
  <c r="I74" i="1" s="1"/>
  <c r="N74" i="1"/>
  <c r="G74" i="1" s="1"/>
  <c r="F79" i="1"/>
  <c r="H83" i="1"/>
  <c r="I83" i="1" s="1"/>
  <c r="O90" i="1"/>
  <c r="H90" i="1" s="1"/>
  <c r="N90" i="1"/>
  <c r="G90" i="1" s="1"/>
  <c r="N112" i="1"/>
  <c r="G112" i="1" s="1"/>
  <c r="N128" i="1"/>
  <c r="G128" i="1" s="1"/>
  <c r="H150" i="1"/>
  <c r="H158" i="1"/>
  <c r="I158" i="1" s="1"/>
  <c r="F165" i="1"/>
  <c r="H242" i="1"/>
  <c r="F242" i="1"/>
  <c r="F271" i="1"/>
  <c r="H293" i="1"/>
  <c r="F293" i="1"/>
  <c r="H297" i="1"/>
  <c r="F297" i="1"/>
  <c r="H361" i="1"/>
  <c r="G361" i="1"/>
  <c r="F361" i="1"/>
  <c r="G47" i="1"/>
  <c r="O48" i="1"/>
  <c r="H48" i="1" s="1"/>
  <c r="I48" i="1" s="1"/>
  <c r="N48" i="1"/>
  <c r="G48" i="1" s="1"/>
  <c r="G63" i="1"/>
  <c r="O64" i="1"/>
  <c r="H64" i="1" s="1"/>
  <c r="I64" i="1" s="1"/>
  <c r="N64" i="1"/>
  <c r="G64" i="1" s="1"/>
  <c r="G79" i="1"/>
  <c r="O80" i="1"/>
  <c r="H80" i="1" s="1"/>
  <c r="I80" i="1" s="1"/>
  <c r="N80" i="1"/>
  <c r="G80" i="1" s="1"/>
  <c r="O92" i="1"/>
  <c r="H92" i="1" s="1"/>
  <c r="N92" i="1"/>
  <c r="N102" i="1"/>
  <c r="G102" i="1" s="1"/>
  <c r="H106" i="1"/>
  <c r="I106" i="1" s="1"/>
  <c r="G106" i="1"/>
  <c r="N118" i="1"/>
  <c r="H122" i="1"/>
  <c r="I122" i="1" s="1"/>
  <c r="G122" i="1"/>
  <c r="N134" i="1"/>
  <c r="G134" i="1" s="1"/>
  <c r="N140" i="1"/>
  <c r="G140" i="1" s="1"/>
  <c r="I150" i="1"/>
  <c r="H188" i="1"/>
  <c r="G188" i="1"/>
  <c r="F188" i="1"/>
  <c r="H218" i="1"/>
  <c r="G218" i="1"/>
  <c r="F218" i="1"/>
  <c r="F249" i="1"/>
  <c r="H301" i="1"/>
  <c r="F301" i="1"/>
  <c r="H385" i="1"/>
  <c r="G385" i="1"/>
  <c r="F385" i="1"/>
  <c r="O4" i="1"/>
  <c r="H4" i="1" s="1"/>
  <c r="N4" i="1"/>
  <c r="G4" i="1" s="1"/>
  <c r="O12" i="1"/>
  <c r="H12" i="1" s="1"/>
  <c r="N12" i="1"/>
  <c r="G12" i="1" s="1"/>
  <c r="O20" i="1"/>
  <c r="H20" i="1" s="1"/>
  <c r="N20" i="1"/>
  <c r="G20" i="1" s="1"/>
  <c r="O28" i="1"/>
  <c r="H28" i="1" s="1"/>
  <c r="N28" i="1"/>
  <c r="G28" i="1" s="1"/>
  <c r="O36" i="1"/>
  <c r="H36" i="1" s="1"/>
  <c r="N36" i="1"/>
  <c r="G36" i="1" s="1"/>
  <c r="F43" i="1"/>
  <c r="O54" i="1"/>
  <c r="H54" i="1" s="1"/>
  <c r="I54" i="1" s="1"/>
  <c r="N54" i="1"/>
  <c r="G54" i="1" s="1"/>
  <c r="F59" i="1"/>
  <c r="O70" i="1"/>
  <c r="H70" i="1" s="1"/>
  <c r="I70" i="1" s="1"/>
  <c r="N70" i="1"/>
  <c r="G70" i="1" s="1"/>
  <c r="O86" i="1"/>
  <c r="H86" i="1" s="1"/>
  <c r="I86" i="1" s="1"/>
  <c r="N86" i="1"/>
  <c r="G86" i="1" s="1"/>
  <c r="G92" i="1"/>
  <c r="F92" i="1"/>
  <c r="H100" i="1"/>
  <c r="F100" i="1"/>
  <c r="N108" i="1"/>
  <c r="G108" i="1" s="1"/>
  <c r="N124" i="1"/>
  <c r="G124" i="1" s="1"/>
  <c r="H128" i="1"/>
  <c r="N146" i="1"/>
  <c r="H152" i="1"/>
  <c r="I152" i="1" s="1"/>
  <c r="H210" i="1"/>
  <c r="G210" i="1"/>
  <c r="F210" i="1"/>
  <c r="F245" i="1"/>
  <c r="H305" i="1"/>
  <c r="F305" i="1"/>
  <c r="H316" i="1"/>
  <c r="G316" i="1"/>
  <c r="F316" i="1"/>
  <c r="H353" i="1"/>
  <c r="G353" i="1"/>
  <c r="F353" i="1"/>
  <c r="G43" i="1"/>
  <c r="O44" i="1"/>
  <c r="H44" i="1" s="1"/>
  <c r="I44" i="1" s="1"/>
  <c r="N44" i="1"/>
  <c r="G44" i="1" s="1"/>
  <c r="F49" i="1"/>
  <c r="G59" i="1"/>
  <c r="O60" i="1"/>
  <c r="H60" i="1" s="1"/>
  <c r="I60" i="1" s="1"/>
  <c r="N60" i="1"/>
  <c r="G60" i="1" s="1"/>
  <c r="F65" i="1"/>
  <c r="I65" i="1" s="1"/>
  <c r="G75" i="1"/>
  <c r="O76" i="1"/>
  <c r="H76" i="1" s="1"/>
  <c r="I76" i="1" s="1"/>
  <c r="N76" i="1"/>
  <c r="G76" i="1" s="1"/>
  <c r="F81" i="1"/>
  <c r="I81" i="1" s="1"/>
  <c r="O94" i="1"/>
  <c r="H94" i="1" s="1"/>
  <c r="N94" i="1"/>
  <c r="G94" i="1" s="1"/>
  <c r="H102" i="1"/>
  <c r="H118" i="1"/>
  <c r="G118" i="1"/>
  <c r="F128" i="1"/>
  <c r="H134" i="1"/>
  <c r="H192" i="1"/>
  <c r="F192" i="1"/>
  <c r="F206" i="1"/>
  <c r="H206" i="1"/>
  <c r="H212" i="1"/>
  <c r="F212" i="1"/>
  <c r="H226" i="1"/>
  <c r="F226" i="1"/>
  <c r="F265" i="1"/>
  <c r="H309" i="1"/>
  <c r="F309" i="1"/>
  <c r="H320" i="1"/>
  <c r="G320" i="1"/>
  <c r="F320" i="1"/>
  <c r="H334" i="1"/>
  <c r="G334" i="1"/>
  <c r="F334" i="1"/>
  <c r="H338" i="1"/>
  <c r="F338" i="1"/>
  <c r="F397" i="1"/>
  <c r="G397" i="1"/>
  <c r="G405" i="1"/>
  <c r="F405" i="1"/>
  <c r="O6" i="1"/>
  <c r="H6" i="1" s="1"/>
  <c r="N6" i="1"/>
  <c r="O14" i="1"/>
  <c r="H14" i="1" s="1"/>
  <c r="N14" i="1"/>
  <c r="G14" i="1" s="1"/>
  <c r="O22" i="1"/>
  <c r="H22" i="1" s="1"/>
  <c r="N22" i="1"/>
  <c r="G22" i="1" s="1"/>
  <c r="O30" i="1"/>
  <c r="H30" i="1" s="1"/>
  <c r="N30" i="1"/>
  <c r="G30" i="1" s="1"/>
  <c r="O38" i="1"/>
  <c r="H38" i="1" s="1"/>
  <c r="N38" i="1"/>
  <c r="G38" i="1" s="1"/>
  <c r="G49" i="1"/>
  <c r="O50" i="1"/>
  <c r="H50" i="1" s="1"/>
  <c r="I50" i="1" s="1"/>
  <c r="N50" i="1"/>
  <c r="G50" i="1" s="1"/>
  <c r="G65" i="1"/>
  <c r="O66" i="1"/>
  <c r="H66" i="1" s="1"/>
  <c r="I66" i="1" s="1"/>
  <c r="N66" i="1"/>
  <c r="G66" i="1" s="1"/>
  <c r="G81" i="1"/>
  <c r="O82" i="1"/>
  <c r="H82" i="1" s="1"/>
  <c r="I82" i="1" s="1"/>
  <c r="N82" i="1"/>
  <c r="G82" i="1" s="1"/>
  <c r="F90" i="1"/>
  <c r="F102" i="1"/>
  <c r="I102" i="1" s="1"/>
  <c r="N104" i="1"/>
  <c r="G104" i="1" s="1"/>
  <c r="F118" i="1"/>
  <c r="N120" i="1"/>
  <c r="G120" i="1" s="1"/>
  <c r="F134" i="1"/>
  <c r="N136" i="1"/>
  <c r="G136" i="1" s="1"/>
  <c r="N142" i="1"/>
  <c r="G142" i="1" s="1"/>
  <c r="H146" i="1"/>
  <c r="I146" i="1" s="1"/>
  <c r="H154" i="1"/>
  <c r="I154" i="1" s="1"/>
  <c r="H162" i="1"/>
  <c r="I162" i="1" s="1"/>
  <c r="H198" i="1"/>
  <c r="F198" i="1"/>
  <c r="H220" i="1"/>
  <c r="G220" i="1"/>
  <c r="F220" i="1"/>
  <c r="H238" i="1"/>
  <c r="H240" i="1"/>
  <c r="G240" i="1"/>
  <c r="F240" i="1"/>
  <c r="F261" i="1"/>
  <c r="I292" i="1"/>
  <c r="H313" i="1"/>
  <c r="F313" i="1"/>
  <c r="G313" i="1"/>
  <c r="H365" i="1"/>
  <c r="F365" i="1"/>
  <c r="G365" i="1"/>
  <c r="H373" i="1"/>
  <c r="G373" i="1"/>
  <c r="F373" i="1"/>
  <c r="H389" i="1"/>
  <c r="G389" i="1"/>
  <c r="F389" i="1"/>
  <c r="G6" i="1"/>
  <c r="O56" i="1"/>
  <c r="H56" i="1" s="1"/>
  <c r="I56" i="1" s="1"/>
  <c r="N56" i="1"/>
  <c r="G56" i="1" s="1"/>
  <c r="O72" i="1"/>
  <c r="H72" i="1" s="1"/>
  <c r="I72" i="1" s="1"/>
  <c r="N72" i="1"/>
  <c r="G72" i="1" s="1"/>
  <c r="O88" i="1"/>
  <c r="H88" i="1" s="1"/>
  <c r="I88" i="1" s="1"/>
  <c r="N88" i="1"/>
  <c r="G88" i="1" s="1"/>
  <c r="O96" i="1"/>
  <c r="H96" i="1" s="1"/>
  <c r="N96" i="1"/>
  <c r="G96" i="1" s="1"/>
  <c r="F224" i="1"/>
  <c r="H224" i="1"/>
  <c r="H281" i="1"/>
  <c r="F281" i="1"/>
  <c r="G331" i="1"/>
  <c r="F331" i="1"/>
  <c r="H357" i="1"/>
  <c r="G357" i="1"/>
  <c r="F357" i="1"/>
  <c r="O8" i="1"/>
  <c r="H8" i="1" s="1"/>
  <c r="N8" i="1"/>
  <c r="G8" i="1" s="1"/>
  <c r="O16" i="1"/>
  <c r="H16" i="1" s="1"/>
  <c r="N16" i="1"/>
  <c r="G16" i="1" s="1"/>
  <c r="O24" i="1"/>
  <c r="H24" i="1" s="1"/>
  <c r="N24" i="1"/>
  <c r="G24" i="1" s="1"/>
  <c r="O32" i="1"/>
  <c r="H32" i="1" s="1"/>
  <c r="N32" i="1"/>
  <c r="G32" i="1" s="1"/>
  <c r="O40" i="1"/>
  <c r="H40" i="1" s="1"/>
  <c r="N40" i="1"/>
  <c r="G40" i="1" s="1"/>
  <c r="O46" i="1"/>
  <c r="H46" i="1" s="1"/>
  <c r="I46" i="1" s="1"/>
  <c r="N46" i="1"/>
  <c r="G46" i="1" s="1"/>
  <c r="O62" i="1"/>
  <c r="H62" i="1" s="1"/>
  <c r="I62" i="1" s="1"/>
  <c r="N62" i="1"/>
  <c r="O78" i="1"/>
  <c r="H78" i="1" s="1"/>
  <c r="I78" i="1" s="1"/>
  <c r="N78" i="1"/>
  <c r="G78" i="1" s="1"/>
  <c r="N100" i="1"/>
  <c r="G100" i="1" s="1"/>
  <c r="N116" i="1"/>
  <c r="G116" i="1" s="1"/>
  <c r="N132" i="1"/>
  <c r="G132" i="1" s="1"/>
  <c r="H142" i="1"/>
  <c r="I142" i="1" s="1"/>
  <c r="H148" i="1"/>
  <c r="I148" i="1" s="1"/>
  <c r="H156" i="1"/>
  <c r="I156" i="1" s="1"/>
  <c r="H164" i="1"/>
  <c r="I164" i="1" s="1"/>
  <c r="H182" i="1"/>
  <c r="F182" i="1"/>
  <c r="I187" i="1"/>
  <c r="H208" i="1"/>
  <c r="H228" i="1"/>
  <c r="G228" i="1"/>
  <c r="F228" i="1"/>
  <c r="F255" i="1"/>
  <c r="F277" i="1"/>
  <c r="H285" i="1"/>
  <c r="F285" i="1"/>
  <c r="O52" i="1"/>
  <c r="H52" i="1" s="1"/>
  <c r="I52" i="1" s="1"/>
  <c r="N52" i="1"/>
  <c r="G52" i="1" s="1"/>
  <c r="G62" i="1"/>
  <c r="O68" i="1"/>
  <c r="H68" i="1" s="1"/>
  <c r="I68" i="1" s="1"/>
  <c r="N68" i="1"/>
  <c r="G68" i="1" s="1"/>
  <c r="O84" i="1"/>
  <c r="H84" i="1" s="1"/>
  <c r="I84" i="1" s="1"/>
  <c r="N84" i="1"/>
  <c r="G84" i="1" s="1"/>
  <c r="O98" i="1"/>
  <c r="H98" i="1" s="1"/>
  <c r="N98" i="1"/>
  <c r="G98" i="1" s="1"/>
  <c r="H110" i="1"/>
  <c r="I110" i="1" s="1"/>
  <c r="G110" i="1"/>
  <c r="H126" i="1"/>
  <c r="I126" i="1" s="1"/>
  <c r="G126" i="1"/>
  <c r="H289" i="1"/>
  <c r="F289" i="1"/>
  <c r="H327" i="1"/>
  <c r="G327" i="1"/>
  <c r="F327" i="1"/>
  <c r="H329" i="1"/>
  <c r="F329" i="1"/>
  <c r="H341" i="1"/>
  <c r="F341" i="1"/>
  <c r="H347" i="1"/>
  <c r="F347" i="1"/>
  <c r="H393" i="1"/>
  <c r="G393" i="1"/>
  <c r="F393" i="1"/>
  <c r="H186" i="1"/>
  <c r="I186" i="1" s="1"/>
  <c r="H202" i="1"/>
  <c r="O235" i="1"/>
  <c r="H235" i="1" s="1"/>
  <c r="N235" i="1"/>
  <c r="G235" i="1" s="1"/>
  <c r="I235" i="1" s="1"/>
  <c r="F251" i="1"/>
  <c r="O257" i="1"/>
  <c r="H257" i="1" s="1"/>
  <c r="N257" i="1"/>
  <c r="F267" i="1"/>
  <c r="O273" i="1"/>
  <c r="H273" i="1" s="1"/>
  <c r="N273" i="1"/>
  <c r="G273" i="1" s="1"/>
  <c r="O311" i="1"/>
  <c r="H311" i="1" s="1"/>
  <c r="I311" i="1" s="1"/>
  <c r="G317" i="1"/>
  <c r="G322" i="1"/>
  <c r="I322" i="1" s="1"/>
  <c r="O323" i="1"/>
  <c r="H323" i="1" s="1"/>
  <c r="N323" i="1"/>
  <c r="G323" i="1" s="1"/>
  <c r="N325" i="1"/>
  <c r="G325" i="1" s="1"/>
  <c r="O331" i="1"/>
  <c r="H331" i="1" s="1"/>
  <c r="G346" i="1"/>
  <c r="I346" i="1" s="1"/>
  <c r="O350" i="1"/>
  <c r="H350" i="1" s="1"/>
  <c r="I350" i="1" s="1"/>
  <c r="F354" i="1"/>
  <c r="G354" i="1"/>
  <c r="H359" i="1"/>
  <c r="F359" i="1"/>
  <c r="G359" i="1"/>
  <c r="F369" i="1"/>
  <c r="F376" i="1"/>
  <c r="F386" i="1"/>
  <c r="G386" i="1"/>
  <c r="H391" i="1"/>
  <c r="F391" i="1"/>
  <c r="G391" i="1"/>
  <c r="F401" i="1"/>
  <c r="F408" i="1"/>
  <c r="H408" i="1"/>
  <c r="N410" i="1"/>
  <c r="G410" i="1" s="1"/>
  <c r="I410" i="1" s="1"/>
  <c r="H438" i="1"/>
  <c r="F438" i="1"/>
  <c r="I438" i="1" s="1"/>
  <c r="O219" i="1"/>
  <c r="H219" i="1" s="1"/>
  <c r="I222" i="1"/>
  <c r="O241" i="1"/>
  <c r="H241" i="1" s="1"/>
  <c r="I241" i="1" s="1"/>
  <c r="N241" i="1"/>
  <c r="G241" i="1" s="1"/>
  <c r="F243" i="1"/>
  <c r="O247" i="1"/>
  <c r="H247" i="1" s="1"/>
  <c r="N247" i="1"/>
  <c r="G247" i="1" s="1"/>
  <c r="G257" i="1"/>
  <c r="F257" i="1"/>
  <c r="O263" i="1"/>
  <c r="N263" i="1"/>
  <c r="G263" i="1" s="1"/>
  <c r="F273" i="1"/>
  <c r="H279" i="1"/>
  <c r="I279" i="1" s="1"/>
  <c r="H283" i="1"/>
  <c r="I283" i="1" s="1"/>
  <c r="H287" i="1"/>
  <c r="I287" i="1" s="1"/>
  <c r="H291" i="1"/>
  <c r="H295" i="1"/>
  <c r="H299" i="1"/>
  <c r="I299" i="1" s="1"/>
  <c r="H303" i="1"/>
  <c r="H307" i="1"/>
  <c r="I307" i="1" s="1"/>
  <c r="G311" i="1"/>
  <c r="H318" i="1"/>
  <c r="G318" i="1"/>
  <c r="H337" i="1"/>
  <c r="F337" i="1"/>
  <c r="F358" i="1"/>
  <c r="H358" i="1"/>
  <c r="G358" i="1"/>
  <c r="H363" i="1"/>
  <c r="F363" i="1"/>
  <c r="G363" i="1"/>
  <c r="F380" i="1"/>
  <c r="H380" i="1"/>
  <c r="F390" i="1"/>
  <c r="H390" i="1"/>
  <c r="G390" i="1"/>
  <c r="H395" i="1"/>
  <c r="F395" i="1"/>
  <c r="H437" i="1"/>
  <c r="F437" i="1"/>
  <c r="G437" i="1"/>
  <c r="N182" i="1"/>
  <c r="G182" i="1" s="1"/>
  <c r="F184" i="1"/>
  <c r="I184" i="1" s="1"/>
  <c r="F191" i="1"/>
  <c r="N198" i="1"/>
  <c r="G198" i="1" s="1"/>
  <c r="F200" i="1"/>
  <c r="I200" i="1" s="1"/>
  <c r="N212" i="1"/>
  <c r="G212" i="1" s="1"/>
  <c r="F214" i="1"/>
  <c r="I214" i="1" s="1"/>
  <c r="N226" i="1"/>
  <c r="G226" i="1" s="1"/>
  <c r="O229" i="1"/>
  <c r="H229" i="1" s="1"/>
  <c r="I229" i="1" s="1"/>
  <c r="F232" i="1"/>
  <c r="I232" i="1" s="1"/>
  <c r="F236" i="1"/>
  <c r="I236" i="1" s="1"/>
  <c r="N242" i="1"/>
  <c r="G242" i="1" s="1"/>
  <c r="F247" i="1"/>
  <c r="I247" i="1" s="1"/>
  <c r="O253" i="1"/>
  <c r="H253" i="1" s="1"/>
  <c r="N253" i="1"/>
  <c r="G253" i="1" s="1"/>
  <c r="H263" i="1"/>
  <c r="F263" i="1"/>
  <c r="O269" i="1"/>
  <c r="H269" i="1" s="1"/>
  <c r="N269" i="1"/>
  <c r="I295" i="1"/>
  <c r="H315" i="1"/>
  <c r="F318" i="1"/>
  <c r="N329" i="1"/>
  <c r="G329" i="1" s="1"/>
  <c r="H332" i="1"/>
  <c r="G332" i="1"/>
  <c r="F332" i="1"/>
  <c r="F339" i="1"/>
  <c r="F343" i="1"/>
  <c r="I343" i="1" s="1"/>
  <c r="F349" i="1"/>
  <c r="I349" i="1" s="1"/>
  <c r="H351" i="1"/>
  <c r="F351" i="1"/>
  <c r="F362" i="1"/>
  <c r="H362" i="1"/>
  <c r="G362" i="1"/>
  <c r="H367" i="1"/>
  <c r="F367" i="1"/>
  <c r="G367" i="1"/>
  <c r="F377" i="1"/>
  <c r="I377" i="1" s="1"/>
  <c r="G380" i="1"/>
  <c r="F384" i="1"/>
  <c r="H384" i="1"/>
  <c r="F394" i="1"/>
  <c r="H394" i="1"/>
  <c r="G394" i="1"/>
  <c r="H399" i="1"/>
  <c r="F399" i="1"/>
  <c r="G399" i="1"/>
  <c r="F409" i="1"/>
  <c r="F166" i="1"/>
  <c r="F168" i="1"/>
  <c r="F170" i="1"/>
  <c r="F172" i="1"/>
  <c r="F174" i="1"/>
  <c r="F176" i="1"/>
  <c r="I176" i="1" s="1"/>
  <c r="F178" i="1"/>
  <c r="F180" i="1"/>
  <c r="I180" i="1" s="1"/>
  <c r="G184" i="1"/>
  <c r="H196" i="1"/>
  <c r="I196" i="1" s="1"/>
  <c r="G200" i="1"/>
  <c r="O223" i="1"/>
  <c r="H223" i="1" s="1"/>
  <c r="I223" i="1" s="1"/>
  <c r="O237" i="1"/>
  <c r="H237" i="1" s="1"/>
  <c r="I237" i="1" s="1"/>
  <c r="N237" i="1"/>
  <c r="G237" i="1" s="1"/>
  <c r="F253" i="1"/>
  <c r="F254" i="1"/>
  <c r="O259" i="1"/>
  <c r="H259" i="1" s="1"/>
  <c r="N259" i="1"/>
  <c r="G259" i="1" s="1"/>
  <c r="G269" i="1"/>
  <c r="F269" i="1"/>
  <c r="F270" i="1"/>
  <c r="O275" i="1"/>
  <c r="H275" i="1" s="1"/>
  <c r="N275" i="1"/>
  <c r="G275" i="1" s="1"/>
  <c r="N281" i="1"/>
  <c r="G281" i="1" s="1"/>
  <c r="N285" i="1"/>
  <c r="G285" i="1" s="1"/>
  <c r="N289" i="1"/>
  <c r="G289" i="1" s="1"/>
  <c r="N293" i="1"/>
  <c r="G293" i="1" s="1"/>
  <c r="N297" i="1"/>
  <c r="G297" i="1" s="1"/>
  <c r="N301" i="1"/>
  <c r="G301" i="1" s="1"/>
  <c r="N305" i="1"/>
  <c r="G305" i="1" s="1"/>
  <c r="N309" i="1"/>
  <c r="G309" i="1" s="1"/>
  <c r="F315" i="1"/>
  <c r="H325" i="1"/>
  <c r="F325" i="1"/>
  <c r="H333" i="1"/>
  <c r="F336" i="1"/>
  <c r="F356" i="1"/>
  <c r="H356" i="1"/>
  <c r="F366" i="1"/>
  <c r="H366" i="1"/>
  <c r="G366" i="1"/>
  <c r="H371" i="1"/>
  <c r="F371" i="1"/>
  <c r="G371" i="1"/>
  <c r="F381" i="1"/>
  <c r="G384" i="1"/>
  <c r="F388" i="1"/>
  <c r="H388" i="1"/>
  <c r="F398" i="1"/>
  <c r="H398" i="1"/>
  <c r="G398" i="1"/>
  <c r="H403" i="1"/>
  <c r="F403" i="1"/>
  <c r="G403" i="1"/>
  <c r="G409" i="1"/>
  <c r="H425" i="1"/>
  <c r="F425" i="1"/>
  <c r="H471" i="1"/>
  <c r="F471" i="1"/>
  <c r="H500" i="1"/>
  <c r="G500" i="1"/>
  <c r="F500" i="1"/>
  <c r="H194" i="1"/>
  <c r="O243" i="1"/>
  <c r="H243" i="1" s="1"/>
  <c r="N243" i="1"/>
  <c r="G243" i="1" s="1"/>
  <c r="O249" i="1"/>
  <c r="H249" i="1" s="1"/>
  <c r="N249" i="1"/>
  <c r="G249" i="1" s="1"/>
  <c r="F259" i="1"/>
  <c r="O265" i="1"/>
  <c r="H265" i="1" s="1"/>
  <c r="N265" i="1"/>
  <c r="G265" i="1" s="1"/>
  <c r="F275" i="1"/>
  <c r="G315" i="1"/>
  <c r="H321" i="1"/>
  <c r="F321" i="1"/>
  <c r="F344" i="1"/>
  <c r="H344" i="1"/>
  <c r="G356" i="1"/>
  <c r="F360" i="1"/>
  <c r="H360" i="1"/>
  <c r="F370" i="1"/>
  <c r="G370" i="1"/>
  <c r="H375" i="1"/>
  <c r="F375" i="1"/>
  <c r="G388" i="1"/>
  <c r="F392" i="1"/>
  <c r="H392" i="1"/>
  <c r="F402" i="1"/>
  <c r="H402" i="1"/>
  <c r="G402" i="1"/>
  <c r="F407" i="1"/>
  <c r="G407" i="1"/>
  <c r="F431" i="1"/>
  <c r="G431" i="1"/>
  <c r="G454" i="1"/>
  <c r="F454" i="1"/>
  <c r="H475" i="1"/>
  <c r="G475" i="1"/>
  <c r="F475" i="1"/>
  <c r="E997" i="1"/>
  <c r="G144" i="1"/>
  <c r="G146" i="1"/>
  <c r="G148" i="1"/>
  <c r="G150" i="1"/>
  <c r="G154" i="1"/>
  <c r="G156" i="1"/>
  <c r="G162" i="1"/>
  <c r="G164" i="1"/>
  <c r="F185" i="1"/>
  <c r="G187" i="1"/>
  <c r="N192" i="1"/>
  <c r="G192" i="1" s="1"/>
  <c r="F194" i="1"/>
  <c r="I194" i="1" s="1"/>
  <c r="G196" i="1"/>
  <c r="F201" i="1"/>
  <c r="I201" i="1" s="1"/>
  <c r="N206" i="1"/>
  <c r="G206" i="1" s="1"/>
  <c r="F208" i="1"/>
  <c r="N215" i="1"/>
  <c r="G215" i="1" s="1"/>
  <c r="N224" i="1"/>
  <c r="G224" i="1" s="1"/>
  <c r="O227" i="1"/>
  <c r="H227" i="1" s="1"/>
  <c r="F230" i="1"/>
  <c r="F238" i="1"/>
  <c r="G244" i="1"/>
  <c r="I244" i="1" s="1"/>
  <c r="F250" i="1"/>
  <c r="I250" i="1" s="1"/>
  <c r="O255" i="1"/>
  <c r="H255" i="1" s="1"/>
  <c r="N255" i="1"/>
  <c r="G255" i="1" s="1"/>
  <c r="G260" i="1"/>
  <c r="F266" i="1"/>
  <c r="I266" i="1" s="1"/>
  <c r="O271" i="1"/>
  <c r="H271" i="1" s="1"/>
  <c r="N271" i="1"/>
  <c r="G271" i="1" s="1"/>
  <c r="G276" i="1"/>
  <c r="F323" i="1"/>
  <c r="O339" i="1"/>
  <c r="H339" i="1" s="1"/>
  <c r="N339" i="1"/>
  <c r="G339" i="1" s="1"/>
  <c r="G340" i="1"/>
  <c r="I340" i="1" s="1"/>
  <c r="N341" i="1"/>
  <c r="G341" i="1" s="1"/>
  <c r="F342" i="1"/>
  <c r="I342" i="1" s="1"/>
  <c r="G342" i="1"/>
  <c r="N347" i="1"/>
  <c r="G347" i="1" s="1"/>
  <c r="G360" i="1"/>
  <c r="F364" i="1"/>
  <c r="H364" i="1"/>
  <c r="F374" i="1"/>
  <c r="H374" i="1"/>
  <c r="G374" i="1"/>
  <c r="F379" i="1"/>
  <c r="G379" i="1"/>
  <c r="G392" i="1"/>
  <c r="F396" i="1"/>
  <c r="F406" i="1"/>
  <c r="H406" i="1"/>
  <c r="G406" i="1"/>
  <c r="H479" i="1"/>
  <c r="F479" i="1"/>
  <c r="F2" i="1"/>
  <c r="F4" i="1"/>
  <c r="F6" i="1"/>
  <c r="F8" i="1"/>
  <c r="I8" i="1" s="1"/>
  <c r="F10" i="1"/>
  <c r="F12" i="1"/>
  <c r="F14" i="1"/>
  <c r="I14" i="1" s="1"/>
  <c r="F16" i="1"/>
  <c r="F18" i="1"/>
  <c r="F20" i="1"/>
  <c r="F22" i="1"/>
  <c r="F24" i="1"/>
  <c r="F26" i="1"/>
  <c r="I26" i="1" s="1"/>
  <c r="F28" i="1"/>
  <c r="F30" i="1"/>
  <c r="F32" i="1"/>
  <c r="F34" i="1"/>
  <c r="F36" i="1"/>
  <c r="F38" i="1"/>
  <c r="F40" i="1"/>
  <c r="I40" i="1" s="1"/>
  <c r="G185" i="1"/>
  <c r="G194" i="1"/>
  <c r="G201" i="1"/>
  <c r="G208" i="1"/>
  <c r="N213" i="1"/>
  <c r="G213" i="1" s="1"/>
  <c r="G230" i="1"/>
  <c r="G238" i="1"/>
  <c r="O239" i="1"/>
  <c r="H239" i="1" s="1"/>
  <c r="I239" i="1" s="1"/>
  <c r="N239" i="1"/>
  <c r="G239" i="1" s="1"/>
  <c r="O245" i="1"/>
  <c r="H245" i="1" s="1"/>
  <c r="N245" i="1"/>
  <c r="G245" i="1" s="1"/>
  <c r="G250" i="1"/>
  <c r="O261" i="1"/>
  <c r="H261" i="1" s="1"/>
  <c r="N261" i="1"/>
  <c r="G261" i="1" s="1"/>
  <c r="G266" i="1"/>
  <c r="O277" i="1"/>
  <c r="H277" i="1" s="1"/>
  <c r="N277" i="1"/>
  <c r="G277" i="1" s="1"/>
  <c r="F368" i="1"/>
  <c r="H368" i="1"/>
  <c r="F378" i="1"/>
  <c r="G378" i="1"/>
  <c r="H383" i="1"/>
  <c r="F383" i="1"/>
  <c r="G383" i="1"/>
  <c r="F400" i="1"/>
  <c r="H483" i="1"/>
  <c r="F483" i="1"/>
  <c r="F190" i="1"/>
  <c r="I190" i="1" s="1"/>
  <c r="O231" i="1"/>
  <c r="H231" i="1" s="1"/>
  <c r="I231" i="1" s="1"/>
  <c r="O251" i="1"/>
  <c r="H251" i="1" s="1"/>
  <c r="N251" i="1"/>
  <c r="G251" i="1" s="1"/>
  <c r="O267" i="1"/>
  <c r="H267" i="1" s="1"/>
  <c r="N267" i="1"/>
  <c r="G267" i="1" s="1"/>
  <c r="N279" i="1"/>
  <c r="G279" i="1" s="1"/>
  <c r="N283" i="1"/>
  <c r="G283" i="1" s="1"/>
  <c r="N287" i="1"/>
  <c r="G287" i="1" s="1"/>
  <c r="N291" i="1"/>
  <c r="G291" i="1" s="1"/>
  <c r="I291" i="1" s="1"/>
  <c r="N295" i="1"/>
  <c r="G295" i="1" s="1"/>
  <c r="N299" i="1"/>
  <c r="G299" i="1" s="1"/>
  <c r="N303" i="1"/>
  <c r="G303" i="1" s="1"/>
  <c r="I303" i="1" s="1"/>
  <c r="N307" i="1"/>
  <c r="G307" i="1" s="1"/>
  <c r="F317" i="1"/>
  <c r="G350" i="1"/>
  <c r="H355" i="1"/>
  <c r="F355" i="1"/>
  <c r="G355" i="1"/>
  <c r="G368" i="1"/>
  <c r="F372" i="1"/>
  <c r="H372" i="1"/>
  <c r="F382" i="1"/>
  <c r="H382" i="1"/>
  <c r="G382" i="1"/>
  <c r="H387" i="1"/>
  <c r="F387" i="1"/>
  <c r="G387" i="1"/>
  <c r="G400" i="1"/>
  <c r="F404" i="1"/>
  <c r="I404" i="1" s="1"/>
  <c r="H404" i="1"/>
  <c r="H487" i="1"/>
  <c r="F487" i="1"/>
  <c r="F352" i="1"/>
  <c r="I352" i="1" s="1"/>
  <c r="O422" i="1"/>
  <c r="H422" i="1" s="1"/>
  <c r="H433" i="1"/>
  <c r="F441" i="1"/>
  <c r="H441" i="1"/>
  <c r="N446" i="1"/>
  <c r="G446" i="1" s="1"/>
  <c r="N449" i="1"/>
  <c r="G449" i="1" s="1"/>
  <c r="H451" i="1"/>
  <c r="F451" i="1"/>
  <c r="N463" i="1"/>
  <c r="G463" i="1" s="1"/>
  <c r="I463" i="1" s="1"/>
  <c r="F474" i="1"/>
  <c r="F488" i="1"/>
  <c r="G496" i="1"/>
  <c r="H514" i="1"/>
  <c r="F514" i="1"/>
  <c r="F518" i="1"/>
  <c r="N524" i="1"/>
  <c r="G524" i="1" s="1"/>
  <c r="H541" i="1"/>
  <c r="F541" i="1"/>
  <c r="H547" i="1"/>
  <c r="F547" i="1"/>
  <c r="F422" i="1"/>
  <c r="N423" i="1"/>
  <c r="G423" i="1" s="1"/>
  <c r="F426" i="1"/>
  <c r="F484" i="1"/>
  <c r="N494" i="1"/>
  <c r="G494" i="1" s="1"/>
  <c r="O496" i="1"/>
  <c r="H496" i="1" s="1"/>
  <c r="I496" i="1" s="1"/>
  <c r="H498" i="1"/>
  <c r="F498" i="1"/>
  <c r="I498" i="1" s="1"/>
  <c r="H508" i="1"/>
  <c r="F508" i="1"/>
  <c r="G422" i="1"/>
  <c r="N424" i="1"/>
  <c r="G424" i="1" s="1"/>
  <c r="I424" i="1" s="1"/>
  <c r="O424" i="1"/>
  <c r="H424" i="1" s="1"/>
  <c r="N425" i="1"/>
  <c r="G425" i="1" s="1"/>
  <c r="G429" i="1"/>
  <c r="H442" i="1"/>
  <c r="G442" i="1"/>
  <c r="H463" i="1"/>
  <c r="G467" i="1"/>
  <c r="F469" i="1"/>
  <c r="F480" i="1"/>
  <c r="N487" i="1"/>
  <c r="G487" i="1" s="1"/>
  <c r="H490" i="1"/>
  <c r="I490" i="1" s="1"/>
  <c r="H491" i="1"/>
  <c r="G493" i="1"/>
  <c r="H502" i="1"/>
  <c r="H589" i="1"/>
  <c r="G589" i="1"/>
  <c r="F589" i="1"/>
  <c r="N414" i="1"/>
  <c r="N418" i="1"/>
  <c r="G418" i="1" s="1"/>
  <c r="I423" i="1"/>
  <c r="N426" i="1"/>
  <c r="G426" i="1" s="1"/>
  <c r="O426" i="1"/>
  <c r="H426" i="1" s="1"/>
  <c r="N427" i="1"/>
  <c r="G427" i="1" s="1"/>
  <c r="F428" i="1"/>
  <c r="O429" i="1"/>
  <c r="H429" i="1" s="1"/>
  <c r="H434" i="1"/>
  <c r="F434" i="1"/>
  <c r="N436" i="1"/>
  <c r="G436" i="1" s="1"/>
  <c r="F442" i="1"/>
  <c r="H446" i="1"/>
  <c r="H457" i="1"/>
  <c r="G457" i="1"/>
  <c r="F457" i="1"/>
  <c r="O465" i="1"/>
  <c r="H465" i="1" s="1"/>
  <c r="I465" i="1" s="1"/>
  <c r="F476" i="1"/>
  <c r="I491" i="1"/>
  <c r="I502" i="1"/>
  <c r="H506" i="1"/>
  <c r="F506" i="1"/>
  <c r="H524" i="1"/>
  <c r="F524" i="1"/>
  <c r="O530" i="1"/>
  <c r="H530" i="1" s="1"/>
  <c r="N530" i="1"/>
  <c r="G530" i="1" s="1"/>
  <c r="H535" i="1"/>
  <c r="F535" i="1"/>
  <c r="H545" i="1"/>
  <c r="F545" i="1"/>
  <c r="H552" i="1"/>
  <c r="F552" i="1"/>
  <c r="G552" i="1"/>
  <c r="G414" i="1"/>
  <c r="I414" i="1" s="1"/>
  <c r="F446" i="1"/>
  <c r="N466" i="1"/>
  <c r="G466" i="1" s="1"/>
  <c r="O466" i="1"/>
  <c r="H466" i="1" s="1"/>
  <c r="I466" i="1" s="1"/>
  <c r="O486" i="1"/>
  <c r="H486" i="1" s="1"/>
  <c r="N486" i="1"/>
  <c r="G486" i="1" s="1"/>
  <c r="H494" i="1"/>
  <c r="F494" i="1"/>
  <c r="I497" i="1"/>
  <c r="N411" i="1"/>
  <c r="G411" i="1" s="1"/>
  <c r="N415" i="1"/>
  <c r="G415" i="1" s="1"/>
  <c r="I418" i="1"/>
  <c r="N419" i="1"/>
  <c r="G419" i="1" s="1"/>
  <c r="F420" i="1"/>
  <c r="N428" i="1"/>
  <c r="G428" i="1" s="1"/>
  <c r="O428" i="1"/>
  <c r="H428" i="1" s="1"/>
  <c r="F429" i="1"/>
  <c r="G430" i="1"/>
  <c r="O431" i="1"/>
  <c r="H431" i="1" s="1"/>
  <c r="H436" i="1"/>
  <c r="H440" i="1"/>
  <c r="I440" i="1" s="1"/>
  <c r="F447" i="1"/>
  <c r="H447" i="1"/>
  <c r="H453" i="1"/>
  <c r="G453" i="1"/>
  <c r="H461" i="1"/>
  <c r="I461" i="1" s="1"/>
  <c r="G465" i="1"/>
  <c r="F467" i="1"/>
  <c r="O469" i="1"/>
  <c r="N469" i="1"/>
  <c r="G469" i="1" s="1"/>
  <c r="O482" i="1"/>
  <c r="H482" i="1" s="1"/>
  <c r="N482" i="1"/>
  <c r="G482" i="1" s="1"/>
  <c r="F486" i="1"/>
  <c r="H504" i="1"/>
  <c r="F504" i="1"/>
  <c r="H522" i="1"/>
  <c r="F522" i="1"/>
  <c r="F526" i="1"/>
  <c r="I526" i="1" s="1"/>
  <c r="H551" i="1"/>
  <c r="G551" i="1"/>
  <c r="F551" i="1"/>
  <c r="F314" i="1"/>
  <c r="I314" i="1" s="1"/>
  <c r="N321" i="1"/>
  <c r="G321" i="1" s="1"/>
  <c r="F330" i="1"/>
  <c r="N337" i="1"/>
  <c r="G337" i="1" s="1"/>
  <c r="I415" i="1"/>
  <c r="F430" i="1"/>
  <c r="F436" i="1"/>
  <c r="N440" i="1"/>
  <c r="G440" i="1" s="1"/>
  <c r="N447" i="1"/>
  <c r="G447" i="1" s="1"/>
  <c r="F453" i="1"/>
  <c r="H455" i="1"/>
  <c r="F455" i="1"/>
  <c r="I456" i="1"/>
  <c r="N459" i="1"/>
  <c r="G459" i="1" s="1"/>
  <c r="H467" i="1"/>
  <c r="H469" i="1"/>
  <c r="N473" i="1"/>
  <c r="G473" i="1" s="1"/>
  <c r="I473" i="1" s="1"/>
  <c r="O478" i="1"/>
  <c r="H478" i="1" s="1"/>
  <c r="N478" i="1"/>
  <c r="G478" i="1" s="1"/>
  <c r="F482" i="1"/>
  <c r="I505" i="1"/>
  <c r="N508" i="1"/>
  <c r="G508" i="1" s="1"/>
  <c r="H516" i="1"/>
  <c r="G516" i="1"/>
  <c r="F516" i="1"/>
  <c r="H543" i="1"/>
  <c r="F543" i="1"/>
  <c r="H319" i="1"/>
  <c r="I319" i="1" s="1"/>
  <c r="H335" i="1"/>
  <c r="H345" i="1"/>
  <c r="I345" i="1" s="1"/>
  <c r="O352" i="1"/>
  <c r="H352" i="1" s="1"/>
  <c r="N412" i="1"/>
  <c r="G412" i="1" s="1"/>
  <c r="I412" i="1" s="1"/>
  <c r="N416" i="1"/>
  <c r="G416" i="1" s="1"/>
  <c r="N420" i="1"/>
  <c r="G420" i="1" s="1"/>
  <c r="O420" i="1"/>
  <c r="H420" i="1" s="1"/>
  <c r="H430" i="1"/>
  <c r="G432" i="1"/>
  <c r="F432" i="1"/>
  <c r="I432" i="1" s="1"/>
  <c r="I439" i="1"/>
  <c r="H444" i="1"/>
  <c r="I444" i="1" s="1"/>
  <c r="H449" i="1"/>
  <c r="I449" i="1" s="1"/>
  <c r="O474" i="1"/>
  <c r="H474" i="1" s="1"/>
  <c r="N474" i="1"/>
  <c r="G474" i="1" s="1"/>
  <c r="F478" i="1"/>
  <c r="G489" i="1"/>
  <c r="I489" i="1" s="1"/>
  <c r="H492" i="1"/>
  <c r="I492" i="1" s="1"/>
  <c r="F530" i="1"/>
  <c r="F532" i="1"/>
  <c r="H532" i="1"/>
  <c r="H528" i="1"/>
  <c r="N533" i="1"/>
  <c r="G533" i="1" s="1"/>
  <c r="I533" i="1" s="1"/>
  <c r="H539" i="1"/>
  <c r="N549" i="1"/>
  <c r="G549" i="1" s="1"/>
  <c r="O560" i="1"/>
  <c r="H560" i="1" s="1"/>
  <c r="I560" i="1" s="1"/>
  <c r="O573" i="1"/>
  <c r="H573" i="1" s="1"/>
  <c r="N573" i="1"/>
  <c r="G573" i="1" s="1"/>
  <c r="I573" i="1" s="1"/>
  <c r="O581" i="1"/>
  <c r="H581" i="1" s="1"/>
  <c r="N581" i="1"/>
  <c r="G581" i="1" s="1"/>
  <c r="I581" i="1" s="1"/>
  <c r="H594" i="1"/>
  <c r="F594" i="1"/>
  <c r="H609" i="1"/>
  <c r="F609" i="1"/>
  <c r="H613" i="1"/>
  <c r="G613" i="1"/>
  <c r="H628" i="1"/>
  <c r="F628" i="1"/>
  <c r="O660" i="1"/>
  <c r="H660" i="1" s="1"/>
  <c r="N660" i="1"/>
  <c r="G879" i="1"/>
  <c r="F879" i="1"/>
  <c r="H879" i="1"/>
  <c r="O445" i="1"/>
  <c r="H445" i="1" s="1"/>
  <c r="I445" i="1" s="1"/>
  <c r="H458" i="1"/>
  <c r="H459" i="1"/>
  <c r="I459" i="1" s="1"/>
  <c r="O470" i="1"/>
  <c r="H470" i="1" s="1"/>
  <c r="I470" i="1" s="1"/>
  <c r="N490" i="1"/>
  <c r="G490" i="1" s="1"/>
  <c r="F512" i="1"/>
  <c r="F520" i="1"/>
  <c r="I520" i="1" s="1"/>
  <c r="F528" i="1"/>
  <c r="H533" i="1"/>
  <c r="F539" i="1"/>
  <c r="H542" i="1"/>
  <c r="N543" i="1"/>
  <c r="G543" i="1" s="1"/>
  <c r="F546" i="1"/>
  <c r="H549" i="1"/>
  <c r="I549" i="1" s="1"/>
  <c r="H553" i="1"/>
  <c r="G553" i="1"/>
  <c r="I553" i="1" s="1"/>
  <c r="H590" i="1"/>
  <c r="O596" i="1"/>
  <c r="H596" i="1" s="1"/>
  <c r="N596" i="1"/>
  <c r="G596" i="1" s="1"/>
  <c r="F604" i="1"/>
  <c r="F627" i="1"/>
  <c r="G627" i="1"/>
  <c r="N630" i="1"/>
  <c r="G630" i="1" s="1"/>
  <c r="N641" i="1"/>
  <c r="G641" i="1" s="1"/>
  <c r="O641" i="1"/>
  <c r="H641" i="1" s="1"/>
  <c r="I641" i="1" s="1"/>
  <c r="F649" i="1"/>
  <c r="G649" i="1"/>
  <c r="F679" i="1"/>
  <c r="G679" i="1"/>
  <c r="O686" i="1"/>
  <c r="H686" i="1" s="1"/>
  <c r="N686" i="1"/>
  <c r="G686" i="1" s="1"/>
  <c r="G512" i="1"/>
  <c r="G520" i="1"/>
  <c r="O529" i="1"/>
  <c r="H529" i="1" s="1"/>
  <c r="I529" i="1" s="1"/>
  <c r="N537" i="1"/>
  <c r="G537" i="1" s="1"/>
  <c r="O556" i="1"/>
  <c r="H556" i="1" s="1"/>
  <c r="O571" i="1"/>
  <c r="H571" i="1" s="1"/>
  <c r="N571" i="1"/>
  <c r="G571" i="1" s="1"/>
  <c r="I571" i="1" s="1"/>
  <c r="O579" i="1"/>
  <c r="H579" i="1" s="1"/>
  <c r="I579" i="1" s="1"/>
  <c r="N579" i="1"/>
  <c r="G579" i="1" s="1"/>
  <c r="O587" i="1"/>
  <c r="H587" i="1" s="1"/>
  <c r="N587" i="1"/>
  <c r="G587" i="1" s="1"/>
  <c r="I587" i="1" s="1"/>
  <c r="F591" i="1"/>
  <c r="O600" i="1"/>
  <c r="H600" i="1" s="1"/>
  <c r="I600" i="1" s="1"/>
  <c r="N600" i="1"/>
  <c r="G600" i="1" s="1"/>
  <c r="F622" i="1"/>
  <c r="G634" i="1"/>
  <c r="F634" i="1"/>
  <c r="G644" i="1"/>
  <c r="H644" i="1"/>
  <c r="F644" i="1"/>
  <c r="F657" i="1"/>
  <c r="H657" i="1"/>
  <c r="G657" i="1"/>
  <c r="F534" i="1"/>
  <c r="H537" i="1"/>
  <c r="I537" i="1" s="1"/>
  <c r="N547" i="1"/>
  <c r="G547" i="1" s="1"/>
  <c r="F550" i="1"/>
  <c r="O562" i="1"/>
  <c r="H562" i="1" s="1"/>
  <c r="H598" i="1"/>
  <c r="I598" i="1" s="1"/>
  <c r="G598" i="1"/>
  <c r="H654" i="1"/>
  <c r="F654" i="1"/>
  <c r="G675" i="1"/>
  <c r="F675" i="1"/>
  <c r="O699" i="1"/>
  <c r="N699" i="1"/>
  <c r="G699" i="1" s="1"/>
  <c r="H718" i="1"/>
  <c r="G718" i="1"/>
  <c r="F718" i="1"/>
  <c r="N541" i="1"/>
  <c r="G541" i="1" s="1"/>
  <c r="F544" i="1"/>
  <c r="G550" i="1"/>
  <c r="F555" i="1"/>
  <c r="I555" i="1" s="1"/>
  <c r="O569" i="1"/>
  <c r="H569" i="1" s="1"/>
  <c r="I569" i="1" s="1"/>
  <c r="N569" i="1"/>
  <c r="G569" i="1" s="1"/>
  <c r="O577" i="1"/>
  <c r="H577" i="1" s="1"/>
  <c r="N577" i="1"/>
  <c r="G577" i="1" s="1"/>
  <c r="I577" i="1" s="1"/>
  <c r="O585" i="1"/>
  <c r="H585" i="1" s="1"/>
  <c r="N585" i="1"/>
  <c r="G585" i="1" s="1"/>
  <c r="I585" i="1" s="1"/>
  <c r="H607" i="1"/>
  <c r="I607" i="1" s="1"/>
  <c r="H682" i="1"/>
  <c r="F682" i="1"/>
  <c r="N434" i="1"/>
  <c r="G434" i="1" s="1"/>
  <c r="N444" i="1"/>
  <c r="G444" i="1" s="1"/>
  <c r="N451" i="1"/>
  <c r="G451" i="1" s="1"/>
  <c r="N461" i="1"/>
  <c r="G461" i="1" s="1"/>
  <c r="N498" i="1"/>
  <c r="G498" i="1" s="1"/>
  <c r="N506" i="1"/>
  <c r="G506" i="1" s="1"/>
  <c r="N514" i="1"/>
  <c r="G514" i="1" s="1"/>
  <c r="N522" i="1"/>
  <c r="G522" i="1" s="1"/>
  <c r="N535" i="1"/>
  <c r="G535" i="1" s="1"/>
  <c r="F538" i="1"/>
  <c r="I538" i="1" s="1"/>
  <c r="G544" i="1"/>
  <c r="G555" i="1"/>
  <c r="O558" i="1"/>
  <c r="H558" i="1" s="1"/>
  <c r="I563" i="1"/>
  <c r="F566" i="1"/>
  <c r="H566" i="1"/>
  <c r="F596" i="1"/>
  <c r="N599" i="1"/>
  <c r="G599" i="1" s="1"/>
  <c r="O599" i="1"/>
  <c r="H599" i="1" s="1"/>
  <c r="I599" i="1" s="1"/>
  <c r="N604" i="1"/>
  <c r="G604" i="1" s="1"/>
  <c r="O604" i="1"/>
  <c r="H604" i="1" s="1"/>
  <c r="F610" i="1"/>
  <c r="H610" i="1"/>
  <c r="G610" i="1"/>
  <c r="F613" i="1"/>
  <c r="F625" i="1"/>
  <c r="H625" i="1"/>
  <c r="G625" i="1"/>
  <c r="G656" i="1"/>
  <c r="F656" i="1"/>
  <c r="N691" i="1"/>
  <c r="G691" i="1" s="1"/>
  <c r="O476" i="1"/>
  <c r="H476" i="1" s="1"/>
  <c r="N476" i="1"/>
  <c r="G476" i="1" s="1"/>
  <c r="O480" i="1"/>
  <c r="H480" i="1" s="1"/>
  <c r="N480" i="1"/>
  <c r="G480" i="1" s="1"/>
  <c r="O484" i="1"/>
  <c r="H484" i="1" s="1"/>
  <c r="N484" i="1"/>
  <c r="G484" i="1" s="1"/>
  <c r="O488" i="1"/>
  <c r="H488" i="1" s="1"/>
  <c r="N488" i="1"/>
  <c r="G488" i="1" s="1"/>
  <c r="N492" i="1"/>
  <c r="G492" i="1" s="1"/>
  <c r="F495" i="1"/>
  <c r="I495" i="1" s="1"/>
  <c r="O531" i="1"/>
  <c r="H531" i="1" s="1"/>
  <c r="I531" i="1" s="1"/>
  <c r="N531" i="1"/>
  <c r="G531" i="1" s="1"/>
  <c r="N532" i="1"/>
  <c r="G532" i="1" s="1"/>
  <c r="G538" i="1"/>
  <c r="N545" i="1"/>
  <c r="G545" i="1" s="1"/>
  <c r="F548" i="1"/>
  <c r="O564" i="1"/>
  <c r="H564" i="1" s="1"/>
  <c r="I564" i="1" s="1"/>
  <c r="O567" i="1"/>
  <c r="H567" i="1" s="1"/>
  <c r="I567" i="1" s="1"/>
  <c r="N567" i="1"/>
  <c r="G567" i="1" s="1"/>
  <c r="O575" i="1"/>
  <c r="H575" i="1" s="1"/>
  <c r="I575" i="1" s="1"/>
  <c r="N575" i="1"/>
  <c r="G575" i="1" s="1"/>
  <c r="O583" i="1"/>
  <c r="H583" i="1" s="1"/>
  <c r="N583" i="1"/>
  <c r="G583" i="1" s="1"/>
  <c r="I583" i="1" s="1"/>
  <c r="G595" i="1"/>
  <c r="F595" i="1"/>
  <c r="I595" i="1" s="1"/>
  <c r="H605" i="1"/>
  <c r="F605" i="1"/>
  <c r="F608" i="1"/>
  <c r="H608" i="1"/>
  <c r="G608" i="1"/>
  <c r="F711" i="1"/>
  <c r="N438" i="1"/>
  <c r="G438" i="1" s="1"/>
  <c r="N455" i="1"/>
  <c r="G455" i="1" s="1"/>
  <c r="O464" i="1"/>
  <c r="H464" i="1" s="1"/>
  <c r="O472" i="1"/>
  <c r="H472" i="1" s="1"/>
  <c r="I472" i="1" s="1"/>
  <c r="N539" i="1"/>
  <c r="G539" i="1" s="1"/>
  <c r="O618" i="1"/>
  <c r="H618" i="1" s="1"/>
  <c r="N618" i="1"/>
  <c r="G618" i="1" s="1"/>
  <c r="N635" i="1"/>
  <c r="G635" i="1" s="1"/>
  <c r="I635" i="1" s="1"/>
  <c r="O635" i="1"/>
  <c r="H635" i="1" s="1"/>
  <c r="H652" i="1"/>
  <c r="F652" i="1"/>
  <c r="H673" i="1"/>
  <c r="G673" i="1"/>
  <c r="F673" i="1"/>
  <c r="N609" i="1"/>
  <c r="G609" i="1" s="1"/>
  <c r="F618" i="1"/>
  <c r="H630" i="1"/>
  <c r="I630" i="1" s="1"/>
  <c r="O656" i="1"/>
  <c r="H656" i="1" s="1"/>
  <c r="G660" i="1"/>
  <c r="F660" i="1"/>
  <c r="F661" i="1"/>
  <c r="G661" i="1"/>
  <c r="N662" i="1"/>
  <c r="G662" i="1" s="1"/>
  <c r="G666" i="1"/>
  <c r="I666" i="1" s="1"/>
  <c r="G671" i="1"/>
  <c r="I671" i="1" s="1"/>
  <c r="H671" i="1"/>
  <c r="O675" i="1"/>
  <c r="H675" i="1" s="1"/>
  <c r="O676" i="1"/>
  <c r="H676" i="1" s="1"/>
  <c r="I676" i="1" s="1"/>
  <c r="O697" i="1"/>
  <c r="H697" i="1" s="1"/>
  <c r="N697" i="1"/>
  <c r="G697" i="1" s="1"/>
  <c r="G701" i="1"/>
  <c r="F701" i="1"/>
  <c r="F704" i="1"/>
  <c r="H704" i="1"/>
  <c r="G704" i="1"/>
  <c r="G710" i="1"/>
  <c r="F710" i="1"/>
  <c r="I710" i="1" s="1"/>
  <c r="H710" i="1"/>
  <c r="F715" i="1"/>
  <c r="F624" i="1"/>
  <c r="N626" i="1"/>
  <c r="N632" i="1"/>
  <c r="G632" i="1" s="1"/>
  <c r="N637" i="1"/>
  <c r="G637" i="1" s="1"/>
  <c r="H640" i="1"/>
  <c r="F640" i="1"/>
  <c r="N643" i="1"/>
  <c r="G643" i="1" s="1"/>
  <c r="N670" i="1"/>
  <c r="G670" i="1" s="1"/>
  <c r="I670" i="1" s="1"/>
  <c r="F685" i="1"/>
  <c r="G685" i="1"/>
  <c r="O689" i="1"/>
  <c r="H689" i="1" s="1"/>
  <c r="N689" i="1"/>
  <c r="O696" i="1"/>
  <c r="N696" i="1"/>
  <c r="G696" i="1" s="1"/>
  <c r="G702" i="1"/>
  <c r="H702" i="1"/>
  <c r="F703" i="1"/>
  <c r="H703" i="1"/>
  <c r="N594" i="1"/>
  <c r="G594" i="1" s="1"/>
  <c r="N605" i="1"/>
  <c r="G605" i="1" s="1"/>
  <c r="F615" i="1"/>
  <c r="I615" i="1" s="1"/>
  <c r="O620" i="1"/>
  <c r="H620" i="1" s="1"/>
  <c r="N620" i="1"/>
  <c r="G620" i="1" s="1"/>
  <c r="H624" i="1"/>
  <c r="H626" i="1"/>
  <c r="G626" i="1"/>
  <c r="H632" i="1"/>
  <c r="H637" i="1"/>
  <c r="F645" i="1"/>
  <c r="G645" i="1"/>
  <c r="F647" i="1"/>
  <c r="G647" i="1"/>
  <c r="H662" i="1"/>
  <c r="N663" i="1"/>
  <c r="G663" i="1" s="1"/>
  <c r="O669" i="1"/>
  <c r="H669" i="1" s="1"/>
  <c r="N669" i="1"/>
  <c r="G669" i="1" s="1"/>
  <c r="I692" i="1"/>
  <c r="G695" i="1"/>
  <c r="F695" i="1"/>
  <c r="I695" i="1" s="1"/>
  <c r="F702" i="1"/>
  <c r="N729" i="1"/>
  <c r="G729" i="1" s="1"/>
  <c r="H742" i="1"/>
  <c r="F742" i="1"/>
  <c r="G742" i="1"/>
  <c r="H592" i="1"/>
  <c r="O601" i="1"/>
  <c r="N611" i="1"/>
  <c r="G611" i="1" s="1"/>
  <c r="F620" i="1"/>
  <c r="F626" i="1"/>
  <c r="H631" i="1"/>
  <c r="I631" i="1" s="1"/>
  <c r="F632" i="1"/>
  <c r="F637" i="1"/>
  <c r="I643" i="1"/>
  <c r="H645" i="1"/>
  <c r="N652" i="1"/>
  <c r="G652" i="1" s="1"/>
  <c r="F662" i="1"/>
  <c r="F669" i="1"/>
  <c r="F735" i="1"/>
  <c r="H735" i="1"/>
  <c r="F771" i="1"/>
  <c r="O802" i="1"/>
  <c r="H802" i="1" s="1"/>
  <c r="N802" i="1"/>
  <c r="G802" i="1" s="1"/>
  <c r="I802" i="1" s="1"/>
  <c r="H806" i="1"/>
  <c r="G806" i="1"/>
  <c r="F806" i="1"/>
  <c r="O602" i="1"/>
  <c r="H602" i="1" s="1"/>
  <c r="H611" i="1"/>
  <c r="N628" i="1"/>
  <c r="G628" i="1" s="1"/>
  <c r="F678" i="1"/>
  <c r="H680" i="1"/>
  <c r="F680" i="1"/>
  <c r="G680" i="1"/>
  <c r="G794" i="1"/>
  <c r="F794" i="1"/>
  <c r="H794" i="1"/>
  <c r="N566" i="1"/>
  <c r="G566" i="1" s="1"/>
  <c r="F568" i="1"/>
  <c r="N568" i="1"/>
  <c r="G568" i="1" s="1"/>
  <c r="F570" i="1"/>
  <c r="I570" i="1" s="1"/>
  <c r="N570" i="1"/>
  <c r="G570" i="1" s="1"/>
  <c r="F572" i="1"/>
  <c r="I572" i="1" s="1"/>
  <c r="N572" i="1"/>
  <c r="G572" i="1" s="1"/>
  <c r="F574" i="1"/>
  <c r="I574" i="1" s="1"/>
  <c r="N574" i="1"/>
  <c r="G574" i="1" s="1"/>
  <c r="F576" i="1"/>
  <c r="N576" i="1"/>
  <c r="G576" i="1" s="1"/>
  <c r="F578" i="1"/>
  <c r="N578" i="1"/>
  <c r="G578" i="1" s="1"/>
  <c r="F580" i="1"/>
  <c r="I580" i="1" s="1"/>
  <c r="N580" i="1"/>
  <c r="G580" i="1" s="1"/>
  <c r="F582" i="1"/>
  <c r="I582" i="1" s="1"/>
  <c r="N582" i="1"/>
  <c r="G582" i="1" s="1"/>
  <c r="F584" i="1"/>
  <c r="N584" i="1"/>
  <c r="G584" i="1" s="1"/>
  <c r="F586" i="1"/>
  <c r="N586" i="1"/>
  <c r="G586" i="1" s="1"/>
  <c r="F588" i="1"/>
  <c r="I588" i="1" s="1"/>
  <c r="G590" i="1"/>
  <c r="I590" i="1" s="1"/>
  <c r="G592" i="1"/>
  <c r="I592" i="1" s="1"/>
  <c r="H597" i="1"/>
  <c r="I597" i="1" s="1"/>
  <c r="G601" i="1"/>
  <c r="I601" i="1" s="1"/>
  <c r="F602" i="1"/>
  <c r="I602" i="1" s="1"/>
  <c r="G606" i="1"/>
  <c r="N607" i="1"/>
  <c r="G607" i="1" s="1"/>
  <c r="F611" i="1"/>
  <c r="O622" i="1"/>
  <c r="H622" i="1" s="1"/>
  <c r="N622" i="1"/>
  <c r="G622" i="1" s="1"/>
  <c r="F646" i="1"/>
  <c r="O648" i="1"/>
  <c r="H648" i="1" s="1"/>
  <c r="F653" i="1"/>
  <c r="G653" i="1"/>
  <c r="F655" i="1"/>
  <c r="I655" i="1" s="1"/>
  <c r="G667" i="1"/>
  <c r="F667" i="1"/>
  <c r="F677" i="1"/>
  <c r="H677" i="1"/>
  <c r="N682" i="1"/>
  <c r="G682" i="1" s="1"/>
  <c r="H727" i="1"/>
  <c r="G727" i="1"/>
  <c r="F727" i="1"/>
  <c r="F743" i="1"/>
  <c r="H743" i="1"/>
  <c r="G743" i="1"/>
  <c r="H601" i="1"/>
  <c r="H606" i="1"/>
  <c r="I606" i="1" s="1"/>
  <c r="N624" i="1"/>
  <c r="G624" i="1" s="1"/>
  <c r="O634" i="1"/>
  <c r="H634" i="1" s="1"/>
  <c r="N640" i="1"/>
  <c r="G640" i="1" s="1"/>
  <c r="G646" i="1"/>
  <c r="H647" i="1"/>
  <c r="F648" i="1"/>
  <c r="G689" i="1"/>
  <c r="F689" i="1"/>
  <c r="N700" i="1"/>
  <c r="G700" i="1" s="1"/>
  <c r="I700" i="1" s="1"/>
  <c r="O700" i="1"/>
  <c r="H700" i="1" s="1"/>
  <c r="N703" i="1"/>
  <c r="G703" i="1" s="1"/>
  <c r="F712" i="1"/>
  <c r="H712" i="1"/>
  <c r="G712" i="1"/>
  <c r="G767" i="1"/>
  <c r="F767" i="1"/>
  <c r="N636" i="1"/>
  <c r="G636" i="1" s="1"/>
  <c r="H638" i="1"/>
  <c r="I638" i="1" s="1"/>
  <c r="N642" i="1"/>
  <c r="G642" i="1" s="1"/>
  <c r="I642" i="1" s="1"/>
  <c r="F686" i="1"/>
  <c r="F687" i="1"/>
  <c r="N690" i="1"/>
  <c r="G690" i="1" s="1"/>
  <c r="H696" i="1"/>
  <c r="F696" i="1"/>
  <c r="H699" i="1"/>
  <c r="I699" i="1" s="1"/>
  <c r="G709" i="1"/>
  <c r="H729" i="1"/>
  <c r="I729" i="1" s="1"/>
  <c r="G732" i="1"/>
  <c r="H732" i="1"/>
  <c r="F732" i="1"/>
  <c r="I732" i="1" s="1"/>
  <c r="N734" i="1"/>
  <c r="G734" i="1" s="1"/>
  <c r="F747" i="1"/>
  <c r="G747" i="1"/>
  <c r="H758" i="1"/>
  <c r="G758" i="1"/>
  <c r="O800" i="1"/>
  <c r="H800" i="1" s="1"/>
  <c r="N800" i="1"/>
  <c r="G800" i="1" s="1"/>
  <c r="F874" i="1"/>
  <c r="G874" i="1"/>
  <c r="G736" i="1"/>
  <c r="F736" i="1"/>
  <c r="F746" i="1"/>
  <c r="H746" i="1"/>
  <c r="F752" i="1"/>
  <c r="H756" i="1"/>
  <c r="G756" i="1"/>
  <c r="F756" i="1"/>
  <c r="I758" i="1"/>
  <c r="F762" i="1"/>
  <c r="O763" i="1"/>
  <c r="H763" i="1" s="1"/>
  <c r="N763" i="1"/>
  <c r="G763" i="1" s="1"/>
  <c r="G777" i="1"/>
  <c r="F777" i="1"/>
  <c r="N817" i="1"/>
  <c r="O817" i="1"/>
  <c r="H817" i="1" s="1"/>
  <c r="O713" i="1"/>
  <c r="H713" i="1" s="1"/>
  <c r="N713" i="1"/>
  <c r="G713" i="1" s="1"/>
  <c r="I713" i="1" s="1"/>
  <c r="G714" i="1"/>
  <c r="O715" i="1"/>
  <c r="H715" i="1" s="1"/>
  <c r="N715" i="1"/>
  <c r="G715" i="1" s="1"/>
  <c r="G720" i="1"/>
  <c r="H736" i="1"/>
  <c r="H740" i="1"/>
  <c r="F740" i="1"/>
  <c r="F745" i="1"/>
  <c r="G745" i="1"/>
  <c r="H745" i="1"/>
  <c r="G762" i="1"/>
  <c r="H765" i="1"/>
  <c r="G765" i="1"/>
  <c r="F765" i="1"/>
  <c r="F782" i="1"/>
  <c r="G782" i="1"/>
  <c r="H787" i="1"/>
  <c r="O827" i="1"/>
  <c r="H827" i="1" s="1"/>
  <c r="N827" i="1"/>
  <c r="G827" i="1" s="1"/>
  <c r="O705" i="1"/>
  <c r="H705" i="1" s="1"/>
  <c r="I705" i="1" s="1"/>
  <c r="N705" i="1"/>
  <c r="G705" i="1" s="1"/>
  <c r="G707" i="1"/>
  <c r="I707" i="1" s="1"/>
  <c r="H707" i="1"/>
  <c r="F714" i="1"/>
  <c r="I714" i="1" s="1"/>
  <c r="G717" i="1"/>
  <c r="O720" i="1"/>
  <c r="H720" i="1" s="1"/>
  <c r="F734" i="1"/>
  <c r="H734" i="1"/>
  <c r="G738" i="1"/>
  <c r="F738" i="1"/>
  <c r="F748" i="1"/>
  <c r="H753" i="1"/>
  <c r="F753" i="1"/>
  <c r="I753" i="1" s="1"/>
  <c r="O767" i="1"/>
  <c r="H767" i="1" s="1"/>
  <c r="I773" i="1"/>
  <c r="O785" i="1"/>
  <c r="H785" i="1" s="1"/>
  <c r="N785" i="1"/>
  <c r="G785" i="1" s="1"/>
  <c r="I785" i="1" s="1"/>
  <c r="F786" i="1"/>
  <c r="F787" i="1"/>
  <c r="H791" i="1"/>
  <c r="I791" i="1" s="1"/>
  <c r="O752" i="1"/>
  <c r="H752" i="1" s="1"/>
  <c r="N752" i="1"/>
  <c r="G752" i="1" s="1"/>
  <c r="F770" i="1"/>
  <c r="F778" i="1"/>
  <c r="G784" i="1"/>
  <c r="H784" i="1"/>
  <c r="H786" i="1"/>
  <c r="F800" i="1"/>
  <c r="O678" i="1"/>
  <c r="H678" i="1" s="1"/>
  <c r="O679" i="1"/>
  <c r="H679" i="1" s="1"/>
  <c r="H717" i="1"/>
  <c r="I717" i="1" s="1"/>
  <c r="F720" i="1"/>
  <c r="I722" i="1"/>
  <c r="O724" i="1"/>
  <c r="H724" i="1" s="1"/>
  <c r="N724" i="1"/>
  <c r="G724" i="1" s="1"/>
  <c r="I724" i="1" s="1"/>
  <c r="N726" i="1"/>
  <c r="G726" i="1" s="1"/>
  <c r="I726" i="1" s="1"/>
  <c r="G731" i="1"/>
  <c r="I731" i="1" s="1"/>
  <c r="H737" i="1"/>
  <c r="F737" i="1"/>
  <c r="N750" i="1"/>
  <c r="G750" i="1" s="1"/>
  <c r="H755" i="1"/>
  <c r="F755" i="1"/>
  <c r="F763" i="1"/>
  <c r="O781" i="1"/>
  <c r="H781" i="1" s="1"/>
  <c r="I781" i="1" s="1"/>
  <c r="N781" i="1"/>
  <c r="G781" i="1" s="1"/>
  <c r="F783" i="1"/>
  <c r="F784" i="1"/>
  <c r="H650" i="1"/>
  <c r="H658" i="1"/>
  <c r="I658" i="1" s="1"/>
  <c r="F693" i="1"/>
  <c r="G694" i="1"/>
  <c r="F694" i="1"/>
  <c r="I694" i="1" s="1"/>
  <c r="H723" i="1"/>
  <c r="F723" i="1"/>
  <c r="F725" i="1"/>
  <c r="H725" i="1"/>
  <c r="O731" i="1"/>
  <c r="H731" i="1" s="1"/>
  <c r="N748" i="1"/>
  <c r="G748" i="1" s="1"/>
  <c r="O748" i="1"/>
  <c r="H748" i="1" s="1"/>
  <c r="O751" i="1"/>
  <c r="H751" i="1" s="1"/>
  <c r="I751" i="1" s="1"/>
  <c r="N751" i="1"/>
  <c r="G751" i="1" s="1"/>
  <c r="H759" i="1"/>
  <c r="F759" i="1"/>
  <c r="F775" i="1"/>
  <c r="I775" i="1" s="1"/>
  <c r="F780" i="1"/>
  <c r="I780" i="1" s="1"/>
  <c r="H788" i="1"/>
  <c r="F788" i="1"/>
  <c r="F827" i="1"/>
  <c r="F683" i="1"/>
  <c r="H691" i="1"/>
  <c r="I691" i="1" s="1"/>
  <c r="O721" i="1"/>
  <c r="H721" i="1" s="1"/>
  <c r="N721" i="1"/>
  <c r="G728" i="1"/>
  <c r="I728" i="1" s="1"/>
  <c r="F772" i="1"/>
  <c r="F774" i="1"/>
  <c r="O780" i="1"/>
  <c r="H780" i="1" s="1"/>
  <c r="N791" i="1"/>
  <c r="G791" i="1" s="1"/>
  <c r="H796" i="1"/>
  <c r="I796" i="1" s="1"/>
  <c r="H798" i="1"/>
  <c r="F798" i="1"/>
  <c r="F817" i="1"/>
  <c r="G817" i="1"/>
  <c r="H842" i="1"/>
  <c r="F842" i="1"/>
  <c r="N846" i="1"/>
  <c r="G846" i="1" s="1"/>
  <c r="O846" i="1"/>
  <c r="H846" i="1" s="1"/>
  <c r="F882" i="1"/>
  <c r="F812" i="1"/>
  <c r="F821" i="1"/>
  <c r="G821" i="1"/>
  <c r="O839" i="1"/>
  <c r="H839" i="1" s="1"/>
  <c r="N839" i="1"/>
  <c r="G839" i="1" s="1"/>
  <c r="I839" i="1" s="1"/>
  <c r="F856" i="1"/>
  <c r="F866" i="1"/>
  <c r="G866" i="1"/>
  <c r="H866" i="1"/>
  <c r="G873" i="1"/>
  <c r="F873" i="1"/>
  <c r="F885" i="1"/>
  <c r="G885" i="1"/>
  <c r="F889" i="1"/>
  <c r="N803" i="1"/>
  <c r="G803" i="1" s="1"/>
  <c r="O809" i="1"/>
  <c r="H809" i="1" s="1"/>
  <c r="F811" i="1"/>
  <c r="G811" i="1"/>
  <c r="F820" i="1"/>
  <c r="H828" i="1"/>
  <c r="F828" i="1"/>
  <c r="O831" i="1"/>
  <c r="H831" i="1" s="1"/>
  <c r="I831" i="1" s="1"/>
  <c r="I859" i="1"/>
  <c r="H860" i="1"/>
  <c r="F860" i="1"/>
  <c r="F870" i="1"/>
  <c r="H870" i="1"/>
  <c r="G870" i="1"/>
  <c r="H908" i="1"/>
  <c r="F908" i="1"/>
  <c r="O747" i="1"/>
  <c r="H747" i="1" s="1"/>
  <c r="O771" i="1"/>
  <c r="H771" i="1" s="1"/>
  <c r="N771" i="1"/>
  <c r="G771" i="1" s="1"/>
  <c r="N774" i="1"/>
  <c r="G774" i="1" s="1"/>
  <c r="O774" i="1"/>
  <c r="H774" i="1" s="1"/>
  <c r="H799" i="1"/>
  <c r="I799" i="1" s="1"/>
  <c r="F809" i="1"/>
  <c r="G809" i="1"/>
  <c r="F819" i="1"/>
  <c r="G819" i="1"/>
  <c r="F822" i="1"/>
  <c r="F840" i="1"/>
  <c r="H840" i="1"/>
  <c r="N843" i="1"/>
  <c r="G843" i="1" s="1"/>
  <c r="O843" i="1"/>
  <c r="F846" i="1"/>
  <c r="F884" i="1"/>
  <c r="H884" i="1"/>
  <c r="H902" i="1"/>
  <c r="F902" i="1"/>
  <c r="G822" i="1"/>
  <c r="O824" i="1"/>
  <c r="H824" i="1" s="1"/>
  <c r="I824" i="1" s="1"/>
  <c r="N824" i="1"/>
  <c r="G824" i="1" s="1"/>
  <c r="I830" i="1"/>
  <c r="F857" i="1"/>
  <c r="F697" i="1"/>
  <c r="H719" i="1"/>
  <c r="G721" i="1"/>
  <c r="F721" i="1"/>
  <c r="H730" i="1"/>
  <c r="G739" i="1"/>
  <c r="I739" i="1" s="1"/>
  <c r="N770" i="1"/>
  <c r="G770" i="1" s="1"/>
  <c r="O770" i="1"/>
  <c r="H770" i="1" s="1"/>
  <c r="F789" i="1"/>
  <c r="G789" i="1"/>
  <c r="F814" i="1"/>
  <c r="I814" i="1" s="1"/>
  <c r="F825" i="1"/>
  <c r="G825" i="1"/>
  <c r="H825" i="1"/>
  <c r="F834" i="1"/>
  <c r="H834" i="1"/>
  <c r="G834" i="1"/>
  <c r="G918" i="1"/>
  <c r="F918" i="1"/>
  <c r="H918" i="1"/>
  <c r="N828" i="1"/>
  <c r="G828" i="1" s="1"/>
  <c r="H850" i="1"/>
  <c r="I850" i="1" s="1"/>
  <c r="N854" i="1"/>
  <c r="G854" i="1" s="1"/>
  <c r="N882" i="1"/>
  <c r="G882" i="1" s="1"/>
  <c r="O882" i="1"/>
  <c r="H882" i="1" s="1"/>
  <c r="O885" i="1"/>
  <c r="H885" i="1" s="1"/>
  <c r="H892" i="1"/>
  <c r="N893" i="1"/>
  <c r="G893" i="1" s="1"/>
  <c r="I893" i="1" s="1"/>
  <c r="G906" i="1"/>
  <c r="I906" i="1" s="1"/>
  <c r="O907" i="1"/>
  <c r="H907" i="1" s="1"/>
  <c r="I907" i="1" s="1"/>
  <c r="N907" i="1"/>
  <c r="H983" i="1"/>
  <c r="F983" i="1"/>
  <c r="G983" i="1"/>
  <c r="N778" i="1"/>
  <c r="G778" i="1" s="1"/>
  <c r="O778" i="1"/>
  <c r="H778" i="1" s="1"/>
  <c r="N788" i="1"/>
  <c r="G788" i="1" s="1"/>
  <c r="O819" i="1"/>
  <c r="H819" i="1" s="1"/>
  <c r="N835" i="1"/>
  <c r="G835" i="1" s="1"/>
  <c r="O835" i="1"/>
  <c r="H835" i="1" s="1"/>
  <c r="I835" i="1" s="1"/>
  <c r="N840" i="1"/>
  <c r="G840" i="1" s="1"/>
  <c r="H854" i="1"/>
  <c r="I854" i="1" s="1"/>
  <c r="F876" i="1"/>
  <c r="G876" i="1"/>
  <c r="F880" i="1"/>
  <c r="F883" i="1"/>
  <c r="F892" i="1"/>
  <c r="F900" i="1"/>
  <c r="N903" i="1"/>
  <c r="G903" i="1" s="1"/>
  <c r="O903" i="1"/>
  <c r="H903" i="1" s="1"/>
  <c r="H906" i="1"/>
  <c r="N917" i="1"/>
  <c r="G917" i="1" s="1"/>
  <c r="F925" i="1"/>
  <c r="I925" i="1" s="1"/>
  <c r="F935" i="1"/>
  <c r="G935" i="1"/>
  <c r="H946" i="1"/>
  <c r="F946" i="1"/>
  <c r="F975" i="1"/>
  <c r="H761" i="1"/>
  <c r="I803" i="1"/>
  <c r="O811" i="1"/>
  <c r="H811" i="1" s="1"/>
  <c r="N820" i="1"/>
  <c r="G820" i="1" s="1"/>
  <c r="O820" i="1"/>
  <c r="H820" i="1" s="1"/>
  <c r="N836" i="1"/>
  <c r="G836" i="1" s="1"/>
  <c r="F847" i="1"/>
  <c r="G847" i="1"/>
  <c r="H847" i="1"/>
  <c r="H861" i="1"/>
  <c r="F861" i="1"/>
  <c r="O878" i="1"/>
  <c r="H878" i="1" s="1"/>
  <c r="N881" i="1"/>
  <c r="G881" i="1" s="1"/>
  <c r="O881" i="1"/>
  <c r="H881" i="1" s="1"/>
  <c r="I881" i="1" s="1"/>
  <c r="G883" i="1"/>
  <c r="H890" i="1"/>
  <c r="H898" i="1"/>
  <c r="I898" i="1" s="1"/>
  <c r="G900" i="1"/>
  <c r="F904" i="1"/>
  <c r="G925" i="1"/>
  <c r="G931" i="1"/>
  <c r="F931" i="1"/>
  <c r="N735" i="1"/>
  <c r="G735" i="1" s="1"/>
  <c r="N746" i="1"/>
  <c r="G746" i="1" s="1"/>
  <c r="G754" i="1"/>
  <c r="N759" i="1"/>
  <c r="G759" i="1" s="1"/>
  <c r="F761" i="1"/>
  <c r="F768" i="1"/>
  <c r="I768" i="1" s="1"/>
  <c r="O772" i="1"/>
  <c r="H772" i="1" s="1"/>
  <c r="N775" i="1"/>
  <c r="G775" i="1" s="1"/>
  <c r="F779" i="1"/>
  <c r="I779" i="1" s="1"/>
  <c r="N779" i="1"/>
  <c r="G779" i="1" s="1"/>
  <c r="O782" i="1"/>
  <c r="H782" i="1" s="1"/>
  <c r="O789" i="1"/>
  <c r="H789" i="1" s="1"/>
  <c r="F792" i="1"/>
  <c r="G795" i="1"/>
  <c r="N798" i="1"/>
  <c r="G798" i="1" s="1"/>
  <c r="N812" i="1"/>
  <c r="G812" i="1" s="1"/>
  <c r="O812" i="1"/>
  <c r="H812" i="1" s="1"/>
  <c r="F816" i="1"/>
  <c r="N816" i="1"/>
  <c r="G816" i="1" s="1"/>
  <c r="O821" i="1"/>
  <c r="H821" i="1" s="1"/>
  <c r="F829" i="1"/>
  <c r="F844" i="1"/>
  <c r="O849" i="1"/>
  <c r="H849" i="1" s="1"/>
  <c r="N856" i="1"/>
  <c r="G856" i="1" s="1"/>
  <c r="O856" i="1"/>
  <c r="H856" i="1" s="1"/>
  <c r="O857" i="1"/>
  <c r="H857" i="1" s="1"/>
  <c r="N857" i="1"/>
  <c r="G857" i="1" s="1"/>
  <c r="N861" i="1"/>
  <c r="G861" i="1" s="1"/>
  <c r="F867" i="1"/>
  <c r="I867" i="1" s="1"/>
  <c r="H871" i="1"/>
  <c r="I871" i="1" s="1"/>
  <c r="G871" i="1"/>
  <c r="F878" i="1"/>
  <c r="G878" i="1"/>
  <c r="N890" i="1"/>
  <c r="G890" i="1" s="1"/>
  <c r="I890" i="1" s="1"/>
  <c r="N898" i="1"/>
  <c r="G898" i="1" s="1"/>
  <c r="H917" i="1"/>
  <c r="F917" i="1"/>
  <c r="H931" i="1"/>
  <c r="G966" i="1"/>
  <c r="H966" i="1"/>
  <c r="F966" i="1"/>
  <c r="I966" i="1" s="1"/>
  <c r="H977" i="1"/>
  <c r="F977" i="1"/>
  <c r="F986" i="1"/>
  <c r="G986" i="1"/>
  <c r="G761" i="1"/>
  <c r="N786" i="1"/>
  <c r="G786" i="1" s="1"/>
  <c r="H792" i="1"/>
  <c r="I804" i="1"/>
  <c r="H829" i="1"/>
  <c r="I836" i="1"/>
  <c r="N842" i="1"/>
  <c r="G842" i="1" s="1"/>
  <c r="F849" i="1"/>
  <c r="G849" i="1"/>
  <c r="F851" i="1"/>
  <c r="H851" i="1"/>
  <c r="N860" i="1"/>
  <c r="G860" i="1" s="1"/>
  <c r="G867" i="1"/>
  <c r="O896" i="1"/>
  <c r="H896" i="1" s="1"/>
  <c r="N896" i="1"/>
  <c r="G896" i="1" s="1"/>
  <c r="F911" i="1"/>
  <c r="H912" i="1"/>
  <c r="I912" i="1" s="1"/>
  <c r="O913" i="1"/>
  <c r="H913" i="1" s="1"/>
  <c r="N913" i="1"/>
  <c r="G913" i="1" s="1"/>
  <c r="I913" i="1" s="1"/>
  <c r="H933" i="1"/>
  <c r="F933" i="1"/>
  <c r="G933" i="1"/>
  <c r="H952" i="1"/>
  <c r="F952" i="1"/>
  <c r="F958" i="1"/>
  <c r="H958" i="1"/>
  <c r="H967" i="1"/>
  <c r="G967" i="1"/>
  <c r="F967" i="1"/>
  <c r="N844" i="1"/>
  <c r="G844" i="1" s="1"/>
  <c r="O844" i="1"/>
  <c r="H844" i="1" s="1"/>
  <c r="O874" i="1"/>
  <c r="H874" i="1" s="1"/>
  <c r="N880" i="1"/>
  <c r="G880" i="1" s="1"/>
  <c r="O880" i="1"/>
  <c r="H880" i="1" s="1"/>
  <c r="F896" i="1"/>
  <c r="F903" i="1"/>
  <c r="G907" i="1"/>
  <c r="H914" i="1"/>
  <c r="G914" i="1"/>
  <c r="F914" i="1"/>
  <c r="N921" i="1"/>
  <c r="G921" i="1" s="1"/>
  <c r="I921" i="1" s="1"/>
  <c r="O921" i="1"/>
  <c r="H921" i="1" s="1"/>
  <c r="F922" i="1"/>
  <c r="H922" i="1"/>
  <c r="F936" i="1"/>
  <c r="H936" i="1"/>
  <c r="G936" i="1"/>
  <c r="F942" i="1"/>
  <c r="H942" i="1"/>
  <c r="H949" i="1"/>
  <c r="F949" i="1"/>
  <c r="O904" i="1"/>
  <c r="H904" i="1" s="1"/>
  <c r="N904" i="1"/>
  <c r="G904" i="1" s="1"/>
  <c r="N908" i="1"/>
  <c r="G908" i="1" s="1"/>
  <c r="G927" i="1"/>
  <c r="F927" i="1"/>
  <c r="F945" i="1"/>
  <c r="H945" i="1"/>
  <c r="G947" i="1"/>
  <c r="F947" i="1"/>
  <c r="H947" i="1"/>
  <c r="H964" i="1"/>
  <c r="G964" i="1"/>
  <c r="F964" i="1"/>
  <c r="O968" i="1"/>
  <c r="H968" i="1" s="1"/>
  <c r="I968" i="1" s="1"/>
  <c r="N968" i="1"/>
  <c r="G968" i="1" s="1"/>
  <c r="F984" i="1"/>
  <c r="F843" i="1"/>
  <c r="H843" i="1"/>
  <c r="F852" i="1"/>
  <c r="G852" i="1"/>
  <c r="H852" i="1"/>
  <c r="H865" i="1"/>
  <c r="G865" i="1"/>
  <c r="F865" i="1"/>
  <c r="H875" i="1"/>
  <c r="G875" i="1"/>
  <c r="I875" i="1" s="1"/>
  <c r="G894" i="1"/>
  <c r="I894" i="1" s="1"/>
  <c r="H923" i="1"/>
  <c r="G923" i="1"/>
  <c r="F923" i="1"/>
  <c r="O928" i="1"/>
  <c r="H928" i="1" s="1"/>
  <c r="I928" i="1" s="1"/>
  <c r="H943" i="1"/>
  <c r="G943" i="1"/>
  <c r="F943" i="1"/>
  <c r="N957" i="1"/>
  <c r="G957" i="1" s="1"/>
  <c r="I957" i="1" s="1"/>
  <c r="F980" i="1"/>
  <c r="G980" i="1"/>
  <c r="H869" i="1"/>
  <c r="I869" i="1" s="1"/>
  <c r="O888" i="1"/>
  <c r="H888" i="1" s="1"/>
  <c r="I888" i="1" s="1"/>
  <c r="H915" i="1"/>
  <c r="F915" i="1"/>
  <c r="G915" i="1"/>
  <c r="G924" i="1"/>
  <c r="F924" i="1"/>
  <c r="F929" i="1"/>
  <c r="H929" i="1"/>
  <c r="O935" i="1"/>
  <c r="H935" i="1" s="1"/>
  <c r="H950" i="1"/>
  <c r="G950" i="1"/>
  <c r="I950" i="1" s="1"/>
  <c r="F974" i="1"/>
  <c r="F978" i="1"/>
  <c r="G978" i="1"/>
  <c r="N982" i="1"/>
  <c r="G982" i="1" s="1"/>
  <c r="O982" i="1"/>
  <c r="H982" i="1" s="1"/>
  <c r="O989" i="1"/>
  <c r="H989" i="1" s="1"/>
  <c r="N989" i="1"/>
  <c r="G989" i="1" s="1"/>
  <c r="N911" i="1"/>
  <c r="G911" i="1" s="1"/>
  <c r="I920" i="1"/>
  <c r="F937" i="1"/>
  <c r="I937" i="1" s="1"/>
  <c r="G937" i="1"/>
  <c r="O939" i="1"/>
  <c r="H939" i="1" s="1"/>
  <c r="I939" i="1" s="1"/>
  <c r="N954" i="1"/>
  <c r="G954" i="1" s="1"/>
  <c r="F961" i="1"/>
  <c r="I961" i="1" s="1"/>
  <c r="H961" i="1"/>
  <c r="G961" i="1"/>
  <c r="H962" i="1"/>
  <c r="F962" i="1"/>
  <c r="H981" i="1"/>
  <c r="F988" i="1"/>
  <c r="H988" i="1"/>
  <c r="H938" i="1"/>
  <c r="H951" i="1"/>
  <c r="G951" i="1"/>
  <c r="F965" i="1"/>
  <c r="F981" i="1"/>
  <c r="G988" i="1"/>
  <c r="F938" i="1"/>
  <c r="F951" i="1"/>
  <c r="I954" i="1"/>
  <c r="G963" i="1"/>
  <c r="F963" i="1"/>
  <c r="I963" i="1" s="1"/>
  <c r="G886" i="1"/>
  <c r="H886" i="1"/>
  <c r="I886" i="1" s="1"/>
  <c r="G909" i="1"/>
  <c r="H909" i="1"/>
  <c r="I909" i="1" s="1"/>
  <c r="H919" i="1"/>
  <c r="I919" i="1" s="1"/>
  <c r="H926" i="1"/>
  <c r="F926" i="1"/>
  <c r="N946" i="1"/>
  <c r="G946" i="1" s="1"/>
  <c r="H956" i="1"/>
  <c r="I956" i="1" s="1"/>
  <c r="G956" i="1"/>
  <c r="N959" i="1"/>
  <c r="G959" i="1" s="1"/>
  <c r="I959" i="1" s="1"/>
  <c r="O959" i="1"/>
  <c r="H959" i="1" s="1"/>
  <c r="H965" i="1"/>
  <c r="F969" i="1"/>
  <c r="O978" i="1"/>
  <c r="H978" i="1" s="1"/>
  <c r="F982" i="1"/>
  <c r="F989" i="1"/>
  <c r="G969" i="1"/>
  <c r="I970" i="1"/>
  <c r="O979" i="1"/>
  <c r="H979" i="1" s="1"/>
  <c r="I979" i="1" s="1"/>
  <c r="N979" i="1"/>
  <c r="G979" i="1" s="1"/>
  <c r="N984" i="1"/>
  <c r="G984" i="1" s="1"/>
  <c r="O984" i="1"/>
  <c r="H984" i="1" s="1"/>
  <c r="O832" i="1"/>
  <c r="H832" i="1" s="1"/>
  <c r="I832" i="1" s="1"/>
  <c r="O862" i="1"/>
  <c r="H862" i="1" s="1"/>
  <c r="I862" i="1" s="1"/>
  <c r="N863" i="1"/>
  <c r="G863" i="1" s="1"/>
  <c r="I863" i="1" s="1"/>
  <c r="G944" i="1"/>
  <c r="I944" i="1" s="1"/>
  <c r="H944" i="1"/>
  <c r="O975" i="1"/>
  <c r="H975" i="1" s="1"/>
  <c r="N975" i="1"/>
  <c r="G975" i="1" s="1"/>
  <c r="O980" i="1"/>
  <c r="H980" i="1" s="1"/>
  <c r="H7" i="7"/>
  <c r="F7" i="7"/>
  <c r="F47" i="7"/>
  <c r="N942" i="1"/>
  <c r="G942" i="1" s="1"/>
  <c r="F37" i="7"/>
  <c r="H37" i="7"/>
  <c r="H3" i="7"/>
  <c r="F3" i="7"/>
  <c r="I6" i="7"/>
  <c r="I12" i="7"/>
  <c r="H14" i="7"/>
  <c r="F14" i="7"/>
  <c r="I14" i="7" s="1"/>
  <c r="I30" i="7"/>
  <c r="O894" i="1"/>
  <c r="H894" i="1" s="1"/>
  <c r="O927" i="1"/>
  <c r="H927" i="1" s="1"/>
  <c r="O986" i="1"/>
  <c r="H986" i="1" s="1"/>
  <c r="N958" i="1"/>
  <c r="G958" i="1" s="1"/>
  <c r="N962" i="1"/>
  <c r="G962" i="1" s="1"/>
  <c r="N965" i="1"/>
  <c r="G965" i="1" s="1"/>
  <c r="F971" i="1"/>
  <c r="I971" i="1" s="1"/>
  <c r="O990" i="1"/>
  <c r="H990" i="1" s="1"/>
  <c r="N990" i="1"/>
  <c r="G990" i="1" s="1"/>
  <c r="H940" i="1"/>
  <c r="I940" i="1" s="1"/>
  <c r="N976" i="1"/>
  <c r="G976" i="1" s="1"/>
  <c r="O976" i="1"/>
  <c r="H976" i="1" s="1"/>
  <c r="I976" i="1" s="1"/>
  <c r="F990" i="1"/>
  <c r="R7" i="7"/>
  <c r="I18" i="7"/>
  <c r="I35" i="7"/>
  <c r="F96" i="7"/>
  <c r="I96" i="7" s="1"/>
  <c r="H96" i="7"/>
  <c r="F97" i="7"/>
  <c r="P116" i="7"/>
  <c r="O116" i="7"/>
  <c r="R116" i="7"/>
  <c r="F120" i="7"/>
  <c r="P124" i="7"/>
  <c r="R124" i="7"/>
  <c r="O124" i="7"/>
  <c r="E141" i="7"/>
  <c r="F2" i="7"/>
  <c r="H15" i="7"/>
  <c r="F15" i="7"/>
  <c r="I15" i="7" s="1"/>
  <c r="G27" i="7"/>
  <c r="F27" i="7"/>
  <c r="H43" i="7"/>
  <c r="F43" i="7"/>
  <c r="H87" i="7"/>
  <c r="F87" i="7"/>
  <c r="I88" i="7"/>
  <c r="H38" i="7"/>
  <c r="F38" i="7"/>
  <c r="I38" i="7" s="1"/>
  <c r="F80" i="7"/>
  <c r="N884" i="1"/>
  <c r="G884" i="1" s="1"/>
  <c r="F4" i="7"/>
  <c r="H4" i="7"/>
  <c r="I8" i="7"/>
  <c r="O11" i="7"/>
  <c r="F16" i="7"/>
  <c r="I16" i="7" s="1"/>
  <c r="F20" i="7"/>
  <c r="G20" i="7"/>
  <c r="F24" i="7"/>
  <c r="H45" i="7"/>
  <c r="F45" i="7"/>
  <c r="I61" i="7"/>
  <c r="R9" i="7"/>
  <c r="P9" i="7"/>
  <c r="H9" i="7" s="1"/>
  <c r="I9" i="7" s="1"/>
  <c r="O9" i="7"/>
  <c r="P11" i="7"/>
  <c r="H11" i="7" s="1"/>
  <c r="I11" i="7" s="1"/>
  <c r="R17" i="7"/>
  <c r="O17" i="7"/>
  <c r="O21" i="7"/>
  <c r="R21" i="7"/>
  <c r="G22" i="7"/>
  <c r="I22" i="7" s="1"/>
  <c r="H40" i="7"/>
  <c r="F40" i="7"/>
  <c r="R10" i="7"/>
  <c r="P10" i="7"/>
  <c r="O10" i="7"/>
  <c r="G10" i="7" s="1"/>
  <c r="I10" i="7" s="1"/>
  <c r="P17" i="7"/>
  <c r="H17" i="7" s="1"/>
  <c r="I17" i="7" s="1"/>
  <c r="O20" i="7"/>
  <c r="R20" i="7"/>
  <c r="P20" i="7"/>
  <c r="H31" i="7"/>
  <c r="F31" i="7"/>
  <c r="F34" i="7"/>
  <c r="F36" i="7"/>
  <c r="F53" i="7"/>
  <c r="I53" i="7" s="1"/>
  <c r="H53" i="7"/>
  <c r="I57" i="7"/>
  <c r="H66" i="7"/>
  <c r="F66" i="7"/>
  <c r="P133" i="7"/>
  <c r="O133" i="7"/>
  <c r="R133" i="7"/>
  <c r="H21" i="7"/>
  <c r="I21" i="7" s="1"/>
  <c r="O24" i="7"/>
  <c r="G24" i="7" s="1"/>
  <c r="O26" i="7"/>
  <c r="G28" i="7"/>
  <c r="O31" i="7"/>
  <c r="R34" i="7"/>
  <c r="P34" i="7"/>
  <c r="H34" i="7" s="1"/>
  <c r="O34" i="7"/>
  <c r="O44" i="7"/>
  <c r="G44" i="7" s="1"/>
  <c r="I44" i="7" s="1"/>
  <c r="P44" i="7"/>
  <c r="R44" i="7"/>
  <c r="P55" i="7"/>
  <c r="H55" i="7" s="1"/>
  <c r="I55" i="7" s="1"/>
  <c r="O55" i="7"/>
  <c r="I83" i="7"/>
  <c r="H95" i="7"/>
  <c r="F95" i="7"/>
  <c r="H106" i="7"/>
  <c r="F106" i="7"/>
  <c r="R132" i="7"/>
  <c r="P132" i="7"/>
  <c r="O132" i="7"/>
  <c r="O19" i="7"/>
  <c r="R24" i="7"/>
  <c r="P26" i="7"/>
  <c r="H26" i="7" s="1"/>
  <c r="I26" i="7" s="1"/>
  <c r="R31" i="7"/>
  <c r="O45" i="7"/>
  <c r="P48" i="7"/>
  <c r="H48" i="7" s="1"/>
  <c r="I48" i="7" s="1"/>
  <c r="H51" i="7"/>
  <c r="I51" i="7" s="1"/>
  <c r="H52" i="7"/>
  <c r="I52" i="7" s="1"/>
  <c r="O53" i="7"/>
  <c r="R64" i="7"/>
  <c r="O64" i="7"/>
  <c r="G64" i="7" s="1"/>
  <c r="I64" i="7" s="1"/>
  <c r="P64" i="7"/>
  <c r="P80" i="7"/>
  <c r="H80" i="7" s="1"/>
  <c r="O80" i="7"/>
  <c r="R80" i="7"/>
  <c r="F86" i="7"/>
  <c r="I86" i="7" s="1"/>
  <c r="H86" i="7"/>
  <c r="H98" i="7"/>
  <c r="I98" i="7" s="1"/>
  <c r="H101" i="7"/>
  <c r="F101" i="7"/>
  <c r="F134" i="7"/>
  <c r="I134" i="7" s="1"/>
  <c r="H134" i="7"/>
  <c r="P19" i="7"/>
  <c r="H19" i="7" s="1"/>
  <c r="I19" i="7" s="1"/>
  <c r="R48" i="7"/>
  <c r="R53" i="7"/>
  <c r="F70" i="7"/>
  <c r="I70" i="7" s="1"/>
  <c r="H70" i="7"/>
  <c r="F129" i="7"/>
  <c r="R41" i="7"/>
  <c r="R49" i="7"/>
  <c r="O49" i="7"/>
  <c r="G49" i="7" s="1"/>
  <c r="I49" i="7" s="1"/>
  <c r="P49" i="7"/>
  <c r="F60" i="7"/>
  <c r="P71" i="7"/>
  <c r="R71" i="7"/>
  <c r="O71" i="7"/>
  <c r="F75" i="7"/>
  <c r="P108" i="7"/>
  <c r="O108" i="7"/>
  <c r="R108" i="7"/>
  <c r="H116" i="7"/>
  <c r="F116" i="7"/>
  <c r="I116" i="7" s="1"/>
  <c r="H138" i="7"/>
  <c r="F138" i="7"/>
  <c r="I138" i="7" s="1"/>
  <c r="P2" i="7"/>
  <c r="H2" i="7" s="1"/>
  <c r="R4" i="7"/>
  <c r="P13" i="7"/>
  <c r="H13" i="7" s="1"/>
  <c r="I13" i="7" s="1"/>
  <c r="P32" i="7"/>
  <c r="H32" i="7" s="1"/>
  <c r="I32" i="7" s="1"/>
  <c r="O36" i="7"/>
  <c r="R36" i="7"/>
  <c r="P36" i="7"/>
  <c r="H36" i="7" s="1"/>
  <c r="O39" i="7"/>
  <c r="R42" i="7"/>
  <c r="O42" i="7"/>
  <c r="P42" i="7"/>
  <c r="H42" i="7" s="1"/>
  <c r="R57" i="7"/>
  <c r="P57" i="7"/>
  <c r="H57" i="7" s="1"/>
  <c r="O57" i="7"/>
  <c r="I65" i="7"/>
  <c r="I73" i="7"/>
  <c r="F103" i="7"/>
  <c r="O106" i="7"/>
  <c r="R106" i="7"/>
  <c r="P106" i="7"/>
  <c r="P125" i="7"/>
  <c r="O125" i="7"/>
  <c r="R125" i="7"/>
  <c r="I42" i="7"/>
  <c r="R59" i="7"/>
  <c r="O59" i="7"/>
  <c r="P59" i="7"/>
  <c r="H59" i="7" s="1"/>
  <c r="I59" i="7" s="1"/>
  <c r="I77" i="7"/>
  <c r="G78" i="7"/>
  <c r="F78" i="7"/>
  <c r="I78" i="7" s="1"/>
  <c r="H109" i="7"/>
  <c r="F109" i="7"/>
  <c r="I28" i="7"/>
  <c r="I33" i="7"/>
  <c r="P47" i="7"/>
  <c r="H47" i="7" s="1"/>
  <c r="R47" i="7"/>
  <c r="O47" i="7"/>
  <c r="R51" i="7"/>
  <c r="O51" i="7"/>
  <c r="I58" i="7"/>
  <c r="H71" i="7"/>
  <c r="F71" i="7"/>
  <c r="F76" i="7"/>
  <c r="H79" i="7"/>
  <c r="F79" i="7"/>
  <c r="R82" i="7"/>
  <c r="O82" i="7"/>
  <c r="F85" i="7"/>
  <c r="I85" i="7" s="1"/>
  <c r="H85" i="7"/>
  <c r="G93" i="7"/>
  <c r="I93" i="7" s="1"/>
  <c r="F105" i="7"/>
  <c r="H108" i="7"/>
  <c r="F108" i="7"/>
  <c r="O66" i="7"/>
  <c r="R68" i="7"/>
  <c r="P75" i="7"/>
  <c r="H75" i="7" s="1"/>
  <c r="H82" i="7"/>
  <c r="I82" i="7" s="1"/>
  <c r="R85" i="7"/>
  <c r="F92" i="7"/>
  <c r="I92" i="7" s="1"/>
  <c r="O101" i="7"/>
  <c r="F121" i="7"/>
  <c r="H121" i="7"/>
  <c r="O122" i="7"/>
  <c r="P126" i="7"/>
  <c r="P129" i="7"/>
  <c r="H129" i="7" s="1"/>
  <c r="O129" i="7"/>
  <c r="H132" i="7"/>
  <c r="R111" i="7"/>
  <c r="O111" i="7"/>
  <c r="P111" i="7"/>
  <c r="H111" i="7" s="1"/>
  <c r="I111" i="7" s="1"/>
  <c r="R117" i="7"/>
  <c r="O117" i="7"/>
  <c r="G117" i="7" s="1"/>
  <c r="I117" i="7" s="1"/>
  <c r="P117" i="7"/>
  <c r="R126" i="7"/>
  <c r="O134" i="7"/>
  <c r="R134" i="7"/>
  <c r="R135" i="7"/>
  <c r="O135" i="7"/>
  <c r="P73" i="7"/>
  <c r="O76" i="7"/>
  <c r="G76" i="7" s="1"/>
  <c r="R76" i="7"/>
  <c r="P76" i="7"/>
  <c r="P83" i="7"/>
  <c r="H83" i="7" s="1"/>
  <c r="G88" i="7"/>
  <c r="P97" i="7"/>
  <c r="H97" i="7" s="1"/>
  <c r="F99" i="7"/>
  <c r="I99" i="7" s="1"/>
  <c r="F104" i="7"/>
  <c r="I104" i="7" s="1"/>
  <c r="O109" i="7"/>
  <c r="O118" i="7"/>
  <c r="F122" i="7"/>
  <c r="I122" i="7" s="1"/>
  <c r="H140" i="7"/>
  <c r="P60" i="7"/>
  <c r="H60" i="7" s="1"/>
  <c r="F69" i="7"/>
  <c r="I69" i="7" s="1"/>
  <c r="O81" i="7"/>
  <c r="O93" i="7"/>
  <c r="O95" i="7"/>
  <c r="R74" i="7"/>
  <c r="P74" i="7"/>
  <c r="H74" i="7" s="1"/>
  <c r="O74" i="7"/>
  <c r="O79" i="7"/>
  <c r="P81" i="7"/>
  <c r="H81" i="7" s="1"/>
  <c r="I81" i="7" s="1"/>
  <c r="O84" i="7"/>
  <c r="P84" i="7"/>
  <c r="H84" i="7" s="1"/>
  <c r="I84" i="7" s="1"/>
  <c r="R84" i="7"/>
  <c r="P95" i="7"/>
  <c r="F107" i="7"/>
  <c r="I107" i="7" s="1"/>
  <c r="I115" i="7"/>
  <c r="H127" i="7"/>
  <c r="I127" i="7" s="1"/>
  <c r="O131" i="7"/>
  <c r="G131" i="7" s="1"/>
  <c r="I131" i="7" s="1"/>
  <c r="R140" i="7"/>
  <c r="O140" i="7"/>
  <c r="O58" i="7"/>
  <c r="P61" i="7"/>
  <c r="H61" i="7" s="1"/>
  <c r="I74" i="7"/>
  <c r="O105" i="7"/>
  <c r="R105" i="7"/>
  <c r="P105" i="7"/>
  <c r="H105" i="7" s="1"/>
  <c r="I119" i="7"/>
  <c r="O120" i="7"/>
  <c r="G120" i="7" s="1"/>
  <c r="G137" i="7"/>
  <c r="F137" i="7"/>
  <c r="I137" i="7" s="1"/>
  <c r="I140" i="7"/>
  <c r="P68" i="7"/>
  <c r="H68" i="7" s="1"/>
  <c r="I68" i="7" s="1"/>
  <c r="R87" i="7"/>
  <c r="R103" i="7"/>
  <c r="P103" i="7"/>
  <c r="O103" i="7"/>
  <c r="G103" i="7" s="1"/>
  <c r="O113" i="7"/>
  <c r="P113" i="7"/>
  <c r="H113" i="7" s="1"/>
  <c r="I113" i="7" s="1"/>
  <c r="H124" i="7"/>
  <c r="F124" i="7"/>
  <c r="I124" i="7" s="1"/>
  <c r="H125" i="7"/>
  <c r="I125" i="7" s="1"/>
  <c r="I132" i="7"/>
  <c r="H133" i="7"/>
  <c r="I133" i="7" s="1"/>
  <c r="H135" i="7"/>
  <c r="I135" i="7" s="1"/>
  <c r="R138" i="7"/>
  <c r="P119" i="7"/>
  <c r="H119" i="7" s="1"/>
  <c r="R121" i="7"/>
  <c r="R137" i="7"/>
  <c r="I442" i="1" l="1"/>
  <c r="I30" i="1"/>
  <c r="I100" i="1"/>
  <c r="I706" i="1"/>
  <c r="I450" i="1"/>
  <c r="I640" i="1"/>
  <c r="I270" i="1"/>
  <c r="I664" i="1"/>
  <c r="I900" i="1"/>
  <c r="I757" i="1"/>
  <c r="I629" i="1"/>
  <c r="I209" i="1"/>
  <c r="I153" i="1"/>
  <c r="I914" i="1"/>
  <c r="I355" i="1"/>
  <c r="I425" i="1"/>
  <c r="I727" i="1"/>
  <c r="I124" i="1"/>
  <c r="I140" i="1"/>
  <c r="I276" i="1"/>
  <c r="I776" i="1"/>
  <c r="I851" i="1"/>
  <c r="I544" i="1"/>
  <c r="I475" i="1"/>
  <c r="I405" i="1"/>
  <c r="I334" i="1"/>
  <c r="I723" i="1"/>
  <c r="I784" i="1"/>
  <c r="I317" i="1"/>
  <c r="I22" i="1"/>
  <c r="I407" i="1"/>
  <c r="I168" i="1"/>
  <c r="I389" i="1"/>
  <c r="I118" i="1"/>
  <c r="I59" i="1"/>
  <c r="I542" i="1"/>
  <c r="I750" i="1"/>
  <c r="I348" i="1"/>
  <c r="I123" i="1"/>
  <c r="I650" i="1"/>
  <c r="I947" i="1"/>
  <c r="I911" i="1"/>
  <c r="I433" i="1"/>
  <c r="I797" i="1"/>
  <c r="I101" i="1"/>
  <c r="I127" i="1"/>
  <c r="I969" i="1"/>
  <c r="I926" i="1"/>
  <c r="I689" i="1"/>
  <c r="I628" i="1"/>
  <c r="I916" i="1"/>
  <c r="I810" i="1"/>
  <c r="I822" i="1"/>
  <c r="I160" i="1"/>
  <c r="I701" i="1"/>
  <c r="I409" i="1"/>
  <c r="I165" i="1"/>
  <c r="I568" i="1"/>
  <c r="I518" i="1"/>
  <c r="I368" i="1"/>
  <c r="I379" i="1"/>
  <c r="I323" i="1"/>
  <c r="I402" i="1"/>
  <c r="I356" i="1"/>
  <c r="I272" i="1"/>
  <c r="I887" i="1"/>
  <c r="I943" i="1"/>
  <c r="I792" i="1"/>
  <c r="I883" i="1"/>
  <c r="I840" i="1"/>
  <c r="I889" i="1"/>
  <c r="I755" i="1"/>
  <c r="I752" i="1"/>
  <c r="I687" i="1"/>
  <c r="I453" i="1"/>
  <c r="I28" i="1"/>
  <c r="I12" i="1"/>
  <c r="I370" i="1"/>
  <c r="I336" i="1"/>
  <c r="I391" i="1"/>
  <c r="I359" i="1"/>
  <c r="I393" i="1"/>
  <c r="I33" i="1"/>
  <c r="I953" i="1"/>
  <c r="I468" i="1"/>
  <c r="I252" i="1"/>
  <c r="I786" i="1"/>
  <c r="I742" i="1"/>
  <c r="I10" i="1"/>
  <c r="I188" i="1"/>
  <c r="I55" i="1"/>
  <c r="I136" i="1"/>
  <c r="I877" i="1"/>
  <c r="I155" i="1"/>
  <c r="I280" i="1"/>
  <c r="I115" i="1"/>
  <c r="I823" i="1"/>
  <c r="I462" i="1"/>
  <c r="I967" i="1"/>
  <c r="I474" i="1"/>
  <c r="I230" i="1"/>
  <c r="I325" i="1"/>
  <c r="I293" i="1"/>
  <c r="I300" i="1"/>
  <c r="I636" i="1"/>
  <c r="I288" i="1"/>
  <c r="I197" i="1"/>
  <c r="I981" i="1"/>
  <c r="I865" i="1"/>
  <c r="I927" i="1"/>
  <c r="I734" i="1"/>
  <c r="I702" i="1"/>
  <c r="I605" i="1"/>
  <c r="I524" i="1"/>
  <c r="I387" i="1"/>
  <c r="I483" i="1"/>
  <c r="I36" i="1"/>
  <c r="I4" i="1"/>
  <c r="I500" i="1"/>
  <c r="I394" i="1"/>
  <c r="I853" i="1"/>
  <c r="I256" i="1"/>
  <c r="I934" i="1"/>
  <c r="I507" i="1"/>
  <c r="I721" i="1"/>
  <c r="I846" i="1"/>
  <c r="I309" i="1"/>
  <c r="I43" i="1"/>
  <c r="I3" i="1"/>
  <c r="I120" i="1"/>
  <c r="I11" i="1"/>
  <c r="I7" i="1"/>
  <c r="I659" i="1"/>
  <c r="I510" i="1"/>
  <c r="I672" i="1"/>
  <c r="I177" i="1"/>
  <c r="I278" i="1"/>
  <c r="I523" i="1"/>
  <c r="I543" i="1"/>
  <c r="I16" i="1"/>
  <c r="I178" i="1"/>
  <c r="I273" i="1"/>
  <c r="I347" i="1"/>
  <c r="I240" i="1"/>
  <c r="I218" i="1"/>
  <c r="I29" i="1"/>
  <c r="I855" i="1"/>
  <c r="I760" i="1"/>
  <c r="I633" i="1"/>
  <c r="I49" i="1"/>
  <c r="I316" i="1"/>
  <c r="I308" i="1"/>
  <c r="I990" i="1"/>
  <c r="I787" i="1"/>
  <c r="I680" i="1"/>
  <c r="I673" i="1"/>
  <c r="I382" i="1"/>
  <c r="I174" i="1"/>
  <c r="I868" i="1"/>
  <c r="I91" i="1"/>
  <c r="I896" i="1"/>
  <c r="I816" i="1"/>
  <c r="I951" i="1"/>
  <c r="I974" i="1"/>
  <c r="I918" i="1"/>
  <c r="I657" i="1"/>
  <c r="I372" i="1"/>
  <c r="I392" i="1"/>
  <c r="I864" i="1"/>
  <c r="I938" i="1"/>
  <c r="I852" i="1"/>
  <c r="I844" i="1"/>
  <c r="I892" i="1"/>
  <c r="I842" i="1"/>
  <c r="I661" i="1"/>
  <c r="I566" i="1"/>
  <c r="I644" i="1"/>
  <c r="I508" i="1"/>
  <c r="I313" i="1"/>
  <c r="I220" i="1"/>
  <c r="I684" i="1"/>
  <c r="I559" i="1"/>
  <c r="I949" i="1"/>
  <c r="I550" i="1"/>
  <c r="I539" i="1"/>
  <c r="I988" i="1"/>
  <c r="I915" i="1"/>
  <c r="I964" i="1"/>
  <c r="I829" i="1"/>
  <c r="I793" i="1"/>
  <c r="I899" i="1"/>
  <c r="I922" i="1"/>
  <c r="I800" i="1"/>
  <c r="I685" i="1"/>
  <c r="I973" i="1"/>
  <c r="I558" i="1"/>
  <c r="I849" i="1"/>
  <c r="I870" i="1"/>
  <c r="I777" i="1"/>
  <c r="I208" i="1"/>
  <c r="I281" i="1"/>
  <c r="I895" i="1"/>
  <c r="I923" i="1"/>
  <c r="I933" i="1"/>
  <c r="I878" i="1"/>
  <c r="I809" i="1"/>
  <c r="I885" i="1"/>
  <c r="I696" i="1"/>
  <c r="I625" i="1"/>
  <c r="I384" i="1"/>
  <c r="I61" i="1"/>
  <c r="I807" i="1"/>
  <c r="I686" i="1"/>
  <c r="I667" i="1"/>
  <c r="I646" i="1"/>
  <c r="I715" i="1"/>
  <c r="I718" i="1"/>
  <c r="I594" i="1"/>
  <c r="I551" i="1"/>
  <c r="I504" i="1"/>
  <c r="I378" i="1"/>
  <c r="I18" i="1"/>
  <c r="I396" i="1"/>
  <c r="I321" i="1"/>
  <c r="I381" i="1"/>
  <c r="I254" i="1"/>
  <c r="I166" i="1"/>
  <c r="I202" i="1"/>
  <c r="I373" i="1"/>
  <c r="I397" i="1"/>
  <c r="I320" i="1"/>
  <c r="I212" i="1"/>
  <c r="I353" i="1"/>
  <c r="I361" i="1"/>
  <c r="I130" i="1"/>
  <c r="I9" i="1"/>
  <c r="I71" i="1"/>
  <c r="I87" i="1"/>
  <c r="I104" i="1"/>
  <c r="I23" i="1"/>
  <c r="I13" i="1"/>
  <c r="I764" i="1"/>
  <c r="I795" i="1"/>
  <c r="I805" i="1"/>
  <c r="I93" i="1"/>
  <c r="I326" i="1"/>
  <c r="I171" i="1"/>
  <c r="I324" i="1"/>
  <c r="I143" i="1"/>
  <c r="I221" i="1"/>
  <c r="I225" i="1"/>
  <c r="I443" i="1"/>
  <c r="I117" i="1"/>
  <c r="I181" i="1"/>
  <c r="I260" i="1"/>
  <c r="I310" i="1"/>
  <c r="I173" i="1"/>
  <c r="I790" i="1"/>
  <c r="I294" i="1"/>
  <c r="I335" i="1"/>
  <c r="I330" i="1"/>
  <c r="I24" i="1"/>
  <c r="I172" i="1"/>
  <c r="I380" i="1"/>
  <c r="I408" i="1"/>
  <c r="I354" i="1"/>
  <c r="I79" i="1"/>
  <c r="I57" i="1"/>
  <c r="I73" i="1"/>
  <c r="I858" i="1"/>
  <c r="I897" i="1"/>
  <c r="I891" i="1"/>
  <c r="I565" i="1"/>
  <c r="I493" i="1"/>
  <c r="I262" i="1"/>
  <c r="I264" i="1"/>
  <c r="I111" i="1"/>
  <c r="I711" i="1"/>
  <c r="I613" i="1"/>
  <c r="I596" i="1"/>
  <c r="I591" i="1"/>
  <c r="I436" i="1"/>
  <c r="I446" i="1"/>
  <c r="I422" i="1"/>
  <c r="I487" i="1"/>
  <c r="I406" i="1"/>
  <c r="I170" i="1"/>
  <c r="I401" i="1"/>
  <c r="I175" i="1"/>
  <c r="I286" i="1"/>
  <c r="I312" i="1"/>
  <c r="I133" i="1"/>
  <c r="I67" i="1"/>
  <c r="I205" i="1"/>
  <c r="I798" i="1"/>
  <c r="I725" i="1"/>
  <c r="I765" i="1"/>
  <c r="I677" i="1"/>
  <c r="I637" i="1"/>
  <c r="I652" i="1"/>
  <c r="I548" i="1"/>
  <c r="I654" i="1"/>
  <c r="I634" i="1"/>
  <c r="I604" i="1"/>
  <c r="I546" i="1"/>
  <c r="I512" i="1"/>
  <c r="I482" i="1"/>
  <c r="I467" i="1"/>
  <c r="I506" i="1"/>
  <c r="I589" i="1"/>
  <c r="I547" i="1"/>
  <c r="I238" i="1"/>
  <c r="I366" i="1"/>
  <c r="I315" i="1"/>
  <c r="I191" i="1"/>
  <c r="I395" i="1"/>
  <c r="I363" i="1"/>
  <c r="I369" i="1"/>
  <c r="I198" i="1"/>
  <c r="I92" i="1"/>
  <c r="I385" i="1"/>
  <c r="I116" i="1"/>
  <c r="I15" i="1"/>
  <c r="I77" i="1"/>
  <c r="I905" i="1"/>
  <c r="I617" i="1"/>
  <c r="I769" i="1"/>
  <c r="I766" i="1"/>
  <c r="I509" i="1"/>
  <c r="I448" i="1"/>
  <c r="I837" i="1"/>
  <c r="I557" i="1"/>
  <c r="I282" i="1"/>
  <c r="I99" i="1"/>
  <c r="G141" i="7"/>
  <c r="H141" i="7"/>
  <c r="I79" i="7"/>
  <c r="I103" i="7"/>
  <c r="I978" i="1"/>
  <c r="I958" i="1"/>
  <c r="I761" i="1"/>
  <c r="I931" i="1"/>
  <c r="I819" i="1"/>
  <c r="I882" i="1"/>
  <c r="I788" i="1"/>
  <c r="I763" i="1"/>
  <c r="I767" i="1"/>
  <c r="I662" i="1"/>
  <c r="I532" i="1"/>
  <c r="I478" i="1"/>
  <c r="I420" i="1"/>
  <c r="I434" i="1"/>
  <c r="I480" i="1"/>
  <c r="I34" i="1"/>
  <c r="F997" i="1"/>
  <c r="I2" i="1"/>
  <c r="I257" i="1"/>
  <c r="I289" i="1"/>
  <c r="I60" i="7"/>
  <c r="I101" i="7"/>
  <c r="I66" i="7"/>
  <c r="I34" i="7"/>
  <c r="I45" i="7"/>
  <c r="I27" i="7"/>
  <c r="I97" i="7"/>
  <c r="I3" i="7"/>
  <c r="I982" i="1"/>
  <c r="I980" i="1"/>
  <c r="I952" i="1"/>
  <c r="I986" i="1"/>
  <c r="I917" i="1"/>
  <c r="I861" i="1"/>
  <c r="I946" i="1"/>
  <c r="I983" i="1"/>
  <c r="I825" i="1"/>
  <c r="I697" i="1"/>
  <c r="I820" i="1"/>
  <c r="I817" i="1"/>
  <c r="I759" i="1"/>
  <c r="I745" i="1"/>
  <c r="I611" i="1"/>
  <c r="I794" i="1"/>
  <c r="I678" i="1"/>
  <c r="I806" i="1"/>
  <c r="I626" i="1"/>
  <c r="I618" i="1"/>
  <c r="I675" i="1"/>
  <c r="I622" i="1"/>
  <c r="I609" i="1"/>
  <c r="I530" i="1"/>
  <c r="I516" i="1"/>
  <c r="I430" i="1"/>
  <c r="I522" i="1"/>
  <c r="I457" i="1"/>
  <c r="I488" i="1"/>
  <c r="I32" i="1"/>
  <c r="I479" i="1"/>
  <c r="I364" i="1"/>
  <c r="I403" i="1"/>
  <c r="I367" i="1"/>
  <c r="I376" i="1"/>
  <c r="I251" i="1"/>
  <c r="I329" i="1"/>
  <c r="I365" i="1"/>
  <c r="I261" i="1"/>
  <c r="I226" i="1"/>
  <c r="I206" i="1"/>
  <c r="I305" i="1"/>
  <c r="I297" i="1"/>
  <c r="I69" i="1"/>
  <c r="I41" i="1"/>
  <c r="I114" i="1"/>
  <c r="I5" i="1"/>
  <c r="I105" i="7"/>
  <c r="I106" i="7"/>
  <c r="I31" i="7"/>
  <c r="I7" i="7"/>
  <c r="I942" i="1"/>
  <c r="I977" i="1"/>
  <c r="I866" i="1"/>
  <c r="I821" i="1"/>
  <c r="I774" i="1"/>
  <c r="I782" i="1"/>
  <c r="I740" i="1"/>
  <c r="I620" i="1"/>
  <c r="I624" i="1"/>
  <c r="I455" i="1"/>
  <c r="I494" i="1"/>
  <c r="I552" i="1"/>
  <c r="I469" i="1"/>
  <c r="I484" i="1"/>
  <c r="G997" i="1"/>
  <c r="I400" i="1"/>
  <c r="I344" i="1"/>
  <c r="I253" i="1"/>
  <c r="I318" i="1"/>
  <c r="I255" i="1"/>
  <c r="I338" i="1"/>
  <c r="I128" i="1"/>
  <c r="I242" i="1"/>
  <c r="I19" i="1"/>
  <c r="I76" i="7"/>
  <c r="I75" i="7"/>
  <c r="I24" i="7"/>
  <c r="I120" i="7"/>
  <c r="I903" i="1"/>
  <c r="I884" i="1"/>
  <c r="I811" i="1"/>
  <c r="I874" i="1"/>
  <c r="I735" i="1"/>
  <c r="I660" i="1"/>
  <c r="I431" i="1"/>
  <c r="I259" i="1"/>
  <c r="I339" i="1"/>
  <c r="I192" i="1"/>
  <c r="I301" i="1"/>
  <c r="H997" i="1"/>
  <c r="I37" i="1"/>
  <c r="I17" i="1"/>
  <c r="I112" i="1"/>
  <c r="I89" i="1"/>
  <c r="I71" i="7"/>
  <c r="I95" i="7"/>
  <c r="I40" i="7"/>
  <c r="I4" i="7"/>
  <c r="I87" i="7"/>
  <c r="I37" i="7"/>
  <c r="I989" i="1"/>
  <c r="I965" i="1"/>
  <c r="I929" i="1"/>
  <c r="I984" i="1"/>
  <c r="I880" i="1"/>
  <c r="I828" i="1"/>
  <c r="I812" i="1"/>
  <c r="I772" i="1"/>
  <c r="I683" i="1"/>
  <c r="I783" i="1"/>
  <c r="I762" i="1"/>
  <c r="I747" i="1"/>
  <c r="I653" i="1"/>
  <c r="I586" i="1"/>
  <c r="I578" i="1"/>
  <c r="I704" i="1"/>
  <c r="I679" i="1"/>
  <c r="I447" i="1"/>
  <c r="I429" i="1"/>
  <c r="I545" i="1"/>
  <c r="I383" i="1"/>
  <c r="I371" i="1"/>
  <c r="I269" i="1"/>
  <c r="I390" i="1"/>
  <c r="I358" i="1"/>
  <c r="I267" i="1"/>
  <c r="I327" i="1"/>
  <c r="I285" i="1"/>
  <c r="I182" i="1"/>
  <c r="I357" i="1"/>
  <c r="I245" i="1"/>
  <c r="I25" i="1"/>
  <c r="I96" i="1"/>
  <c r="F141" i="7"/>
  <c r="I2" i="7"/>
  <c r="I924" i="1"/>
  <c r="I904" i="1"/>
  <c r="I935" i="1"/>
  <c r="I873" i="1"/>
  <c r="I856" i="1"/>
  <c r="I827" i="1"/>
  <c r="I778" i="1"/>
  <c r="I748" i="1"/>
  <c r="I746" i="1"/>
  <c r="I648" i="1"/>
  <c r="I647" i="1"/>
  <c r="I608" i="1"/>
  <c r="I627" i="1"/>
  <c r="I476" i="1"/>
  <c r="I428" i="1"/>
  <c r="I514" i="1"/>
  <c r="I441" i="1"/>
  <c r="I185" i="1"/>
  <c r="I360" i="1"/>
  <c r="I398" i="1"/>
  <c r="I362" i="1"/>
  <c r="I437" i="1"/>
  <c r="I337" i="1"/>
  <c r="I243" i="1"/>
  <c r="I90" i="1"/>
  <c r="I121" i="7"/>
  <c r="I129" i="7"/>
  <c r="I20" i="7"/>
  <c r="I80" i="7"/>
  <c r="I936" i="1"/>
  <c r="I834" i="1"/>
  <c r="I789" i="1"/>
  <c r="I902" i="1"/>
  <c r="I712" i="1"/>
  <c r="I584" i="1"/>
  <c r="I576" i="1"/>
  <c r="I703" i="1"/>
  <c r="I656" i="1"/>
  <c r="I528" i="1"/>
  <c r="I486" i="1"/>
  <c r="I426" i="1"/>
  <c r="I541" i="1"/>
  <c r="I38" i="1"/>
  <c r="I6" i="1"/>
  <c r="I275" i="1"/>
  <c r="I351" i="1"/>
  <c r="I332" i="1"/>
  <c r="I341" i="1"/>
  <c r="I224" i="1"/>
  <c r="I265" i="1"/>
  <c r="I249" i="1"/>
  <c r="I94" i="1"/>
  <c r="I21" i="1"/>
  <c r="I108" i="1"/>
  <c r="I108" i="7"/>
  <c r="I109" i="7"/>
  <c r="I36" i="7"/>
  <c r="I43" i="7"/>
  <c r="I47" i="7"/>
  <c r="I962" i="1"/>
  <c r="I843" i="1"/>
  <c r="I945" i="1"/>
  <c r="I847" i="1"/>
  <c r="I975" i="1"/>
  <c r="I876" i="1"/>
  <c r="I857" i="1"/>
  <c r="I908" i="1"/>
  <c r="I860" i="1"/>
  <c r="I693" i="1"/>
  <c r="I737" i="1"/>
  <c r="I720" i="1"/>
  <c r="I770" i="1"/>
  <c r="I738" i="1"/>
  <c r="I756" i="1"/>
  <c r="I736" i="1"/>
  <c r="I743" i="1"/>
  <c r="I771" i="1"/>
  <c r="I669" i="1"/>
  <c r="I632" i="1"/>
  <c r="I645" i="1"/>
  <c r="I610" i="1"/>
  <c r="I682" i="1"/>
  <c r="I534" i="1"/>
  <c r="I649" i="1"/>
  <c r="I879" i="1"/>
  <c r="I535" i="1"/>
  <c r="I451" i="1"/>
  <c r="I20" i="1"/>
  <c r="I374" i="1"/>
  <c r="I454" i="1"/>
  <c r="I375" i="1"/>
  <c r="I471" i="1"/>
  <c r="I388" i="1"/>
  <c r="I399" i="1"/>
  <c r="I263" i="1"/>
  <c r="I386" i="1"/>
  <c r="I277" i="1"/>
  <c r="I228" i="1"/>
  <c r="I331" i="1"/>
  <c r="I134" i="1"/>
  <c r="I210" i="1"/>
  <c r="I271" i="1"/>
  <c r="I35" i="1"/>
  <c r="I31" i="1"/>
  <c r="I98" i="1"/>
  <c r="I27" i="1"/>
  <c r="I39" i="1"/>
  <c r="I53" i="1"/>
</calcChain>
</file>

<file path=xl/sharedStrings.xml><?xml version="1.0" encoding="utf-8"?>
<sst xmlns="http://schemas.openxmlformats.org/spreadsheetml/2006/main" count="20800" uniqueCount="10077">
  <si>
    <t>SKU</t>
  </si>
  <si>
    <t>ITEM</t>
  </si>
  <si>
    <t>UOM</t>
  </si>
  <si>
    <t>**3167-SET4 (10 Sets in BX191313)</t>
  </si>
  <si>
    <t>3167-PACK2 (8 Sets original case)</t>
  </si>
  <si>
    <t>1011-CASE</t>
  </si>
  <si>
    <t>**532-EA+533-EA+534-EA+535-EA - 24 SETS/CASE</t>
  </si>
  <si>
    <t>1011-EACH</t>
  </si>
  <si>
    <t>1011-PACK4</t>
  </si>
  <si>
    <t>102210-CASE</t>
  </si>
  <si>
    <t>102269-CASE</t>
  </si>
  <si>
    <t>102863-CASE</t>
  </si>
  <si>
    <t>102889-CASE</t>
  </si>
  <si>
    <t>1030-CASE</t>
  </si>
  <si>
    <t>1030-EACH</t>
  </si>
  <si>
    <t>1030-PACK6</t>
  </si>
  <si>
    <t>103119-CASE</t>
  </si>
  <si>
    <t>103176-CASE</t>
  </si>
  <si>
    <t>1031-CASE</t>
  </si>
  <si>
    <t>1031-EACH</t>
  </si>
  <si>
    <t>1031-PACK6</t>
  </si>
  <si>
    <t>1032-CASE</t>
  </si>
  <si>
    <t>1032-EACH</t>
  </si>
  <si>
    <t>1032-PACK6</t>
  </si>
  <si>
    <t>103325-CASE</t>
  </si>
  <si>
    <t>103382-CASE</t>
  </si>
  <si>
    <t>1033-CASE</t>
  </si>
  <si>
    <t>1033-EACH</t>
  </si>
  <si>
    <t>1033-PACK6</t>
  </si>
  <si>
    <t>1034-CASE</t>
  </si>
  <si>
    <t>1034-EACH</t>
  </si>
  <si>
    <t>1034-PACK6</t>
  </si>
  <si>
    <t>1035-CASE</t>
  </si>
  <si>
    <t>1035-EACH</t>
  </si>
  <si>
    <t>1035-PACK6</t>
  </si>
  <si>
    <t>1036-CASE</t>
  </si>
  <si>
    <t>1036-EACH</t>
  </si>
  <si>
    <t>1036-PACK6</t>
  </si>
  <si>
    <t>103770-CASE</t>
  </si>
  <si>
    <t>1037-CASE</t>
  </si>
  <si>
    <t>1037-EACH</t>
  </si>
  <si>
    <t>1037-PACK6</t>
  </si>
  <si>
    <t>103820-CASE</t>
  </si>
  <si>
    <t>1038-CASE</t>
  </si>
  <si>
    <t>1038-EACH</t>
  </si>
  <si>
    <t>1038-PACK6</t>
  </si>
  <si>
    <t>1039-CASE</t>
  </si>
  <si>
    <t>1039-EACH</t>
  </si>
  <si>
    <t>1039-PACK6</t>
  </si>
  <si>
    <t>1050-CASE</t>
  </si>
  <si>
    <t>1050-EACH</t>
  </si>
  <si>
    <t>1050-PACK4</t>
  </si>
  <si>
    <t>1051-CASE</t>
  </si>
  <si>
    <t>1051-EACH</t>
  </si>
  <si>
    <t>1051-PACK4</t>
  </si>
  <si>
    <t>1052-CASE</t>
  </si>
  <si>
    <t>1052-EACH</t>
  </si>
  <si>
    <t>1052-PACK4</t>
  </si>
  <si>
    <t>1053-CASE</t>
  </si>
  <si>
    <t>1053-EACH</t>
  </si>
  <si>
    <t>1053-PACK4</t>
  </si>
  <si>
    <t>1054-CASE</t>
  </si>
  <si>
    <t>1054-EACH</t>
  </si>
  <si>
    <t>1054-PACK4</t>
  </si>
  <si>
    <t>1055-CASE</t>
  </si>
  <si>
    <t>1055-EACH</t>
  </si>
  <si>
    <t>1055-PACK4</t>
  </si>
  <si>
    <t>1056-CASE</t>
  </si>
  <si>
    <t>1056-EACH</t>
  </si>
  <si>
    <t>1056-PACK4</t>
  </si>
  <si>
    <t>1057-CASE</t>
  </si>
  <si>
    <t>1057-EACH</t>
  </si>
  <si>
    <t>1057-PACK4</t>
  </si>
  <si>
    <t>1058-CASE</t>
  </si>
  <si>
    <t>1058-EACH</t>
  </si>
  <si>
    <t>1058-PACK4</t>
  </si>
  <si>
    <t>1059-CASE</t>
  </si>
  <si>
    <t>1059-EACH</t>
  </si>
  <si>
    <t>1059-PACK4</t>
  </si>
  <si>
    <t>1070-CASE</t>
  </si>
  <si>
    <t>1070-EACH</t>
  </si>
  <si>
    <t>1070-PACK2</t>
  </si>
  <si>
    <t>1071-CASE</t>
  </si>
  <si>
    <t>1071-EACH</t>
  </si>
  <si>
    <t>1071-PACK2</t>
  </si>
  <si>
    <t>1072-CASE</t>
  </si>
  <si>
    <t>1072-EACH</t>
  </si>
  <si>
    <t>1072-PACK2</t>
  </si>
  <si>
    <t>1073-CASE</t>
  </si>
  <si>
    <t>1073-EACH</t>
  </si>
  <si>
    <t>1073-PACK2</t>
  </si>
  <si>
    <t>1074-CASE</t>
  </si>
  <si>
    <t>1074-EACH</t>
  </si>
  <si>
    <t>1074-PACK2</t>
  </si>
  <si>
    <t>1075-CASE</t>
  </si>
  <si>
    <t>1075-EACH</t>
  </si>
  <si>
    <t>1075-PACK2</t>
  </si>
  <si>
    <t>111-BOX</t>
  </si>
  <si>
    <t>111-EACH</t>
  </si>
  <si>
    <t>111-PACK2</t>
  </si>
  <si>
    <t>114-BOX</t>
  </si>
  <si>
    <t>114-EACH</t>
  </si>
  <si>
    <t>114-PACK2</t>
  </si>
  <si>
    <t>115-BOX</t>
  </si>
  <si>
    <t>115-EACH</t>
  </si>
  <si>
    <t>115-PACK4</t>
  </si>
  <si>
    <t>117-BOX</t>
  </si>
  <si>
    <t>117-EACH</t>
  </si>
  <si>
    <t>117-PACK4</t>
  </si>
  <si>
    <t>12009-CASE</t>
  </si>
  <si>
    <t>12009-SET2</t>
  </si>
  <si>
    <t>1200-BOX</t>
  </si>
  <si>
    <t>1200-EACH</t>
  </si>
  <si>
    <t>1200-PACK2</t>
  </si>
  <si>
    <t>1201-BOX</t>
  </si>
  <si>
    <t>1201-EACH</t>
  </si>
  <si>
    <t>1201-PACK2</t>
  </si>
  <si>
    <t>12023-SET2</t>
  </si>
  <si>
    <t>1202-BOX</t>
  </si>
  <si>
    <t>1202-EACH</t>
  </si>
  <si>
    <t>1202-PACK2</t>
  </si>
  <si>
    <t>1203-BOX</t>
  </si>
  <si>
    <t>1203-EACH</t>
  </si>
  <si>
    <t>1203-PACK2</t>
  </si>
  <si>
    <t>1204-BOX</t>
  </si>
  <si>
    <t>1204-EACH</t>
  </si>
  <si>
    <t>1204-PACK2</t>
  </si>
  <si>
    <t>1206-BOX</t>
  </si>
  <si>
    <t>1206-EACH</t>
  </si>
  <si>
    <t>1206-PACK2</t>
  </si>
  <si>
    <t>1207-CASE</t>
  </si>
  <si>
    <t>1207-EACH</t>
  </si>
  <si>
    <t>1207-PACK2</t>
  </si>
  <si>
    <t>1208-BOX</t>
  </si>
  <si>
    <t>1208-EACH</t>
  </si>
  <si>
    <t>1208-PACK2</t>
  </si>
  <si>
    <t>1209-BOX</t>
  </si>
  <si>
    <t>1209-SET2</t>
  </si>
  <si>
    <t>1209-SET3</t>
  </si>
  <si>
    <t>120-BOX</t>
  </si>
  <si>
    <t>120-EACH</t>
  </si>
  <si>
    <t>120-PACK2</t>
  </si>
  <si>
    <t>12108-CASE</t>
  </si>
  <si>
    <t>12108-SET2</t>
  </si>
  <si>
    <t>1210-BOX</t>
  </si>
  <si>
    <t>1210-EACH</t>
  </si>
  <si>
    <t>1210-PACK2</t>
  </si>
  <si>
    <t>12122-CASE</t>
  </si>
  <si>
    <t>12122-SET2</t>
  </si>
  <si>
    <t>1213-BOX</t>
  </si>
  <si>
    <t>1213-EACH</t>
  </si>
  <si>
    <t>1213-PACK2</t>
  </si>
  <si>
    <t>12146-CASE</t>
  </si>
  <si>
    <t>12146-SET2</t>
  </si>
  <si>
    <t>12153-CASE</t>
  </si>
  <si>
    <t>12153-SET2</t>
  </si>
  <si>
    <t>1216-BOX</t>
  </si>
  <si>
    <t>1216-EACH</t>
  </si>
  <si>
    <t>1216-PACK2</t>
  </si>
  <si>
    <t>1217-BOX</t>
  </si>
  <si>
    <t>1217-EACH</t>
  </si>
  <si>
    <t>1217-PACK2</t>
  </si>
  <si>
    <t>1220-BOX</t>
  </si>
  <si>
    <t>1220-EACH</t>
  </si>
  <si>
    <t>1220-PACK2</t>
  </si>
  <si>
    <t>1221-PACK2</t>
  </si>
  <si>
    <t>1223-BOX</t>
  </si>
  <si>
    <t>1223-EACH</t>
  </si>
  <si>
    <t>1223-PACK2</t>
  </si>
  <si>
    <t>1224-BOX</t>
  </si>
  <si>
    <t>1224-EACH</t>
  </si>
  <si>
    <t>1224-PACK2</t>
  </si>
  <si>
    <t>1225-BOX</t>
  </si>
  <si>
    <t>1225-EACH</t>
  </si>
  <si>
    <t>1225-PACK2</t>
  </si>
  <si>
    <t>1226-BOX</t>
  </si>
  <si>
    <t>1226-SET6</t>
  </si>
  <si>
    <t>1227-CASE</t>
  </si>
  <si>
    <t>1227-EACH</t>
  </si>
  <si>
    <t>1227-PACK2</t>
  </si>
  <si>
    <t>1228-BOX</t>
  </si>
  <si>
    <t>1228-EACH</t>
  </si>
  <si>
    <t>1228-PACK2</t>
  </si>
  <si>
    <t>12290-CASE</t>
  </si>
  <si>
    <t>12290-SET2</t>
  </si>
  <si>
    <t>12313-CASE</t>
  </si>
  <si>
    <t>12313-SET2</t>
  </si>
  <si>
    <t>1233-BOX</t>
  </si>
  <si>
    <t>1233-EACH</t>
  </si>
  <si>
    <t>1233-PACK2</t>
  </si>
  <si>
    <t>1234-BOX</t>
  </si>
  <si>
    <t>1234-EACH</t>
  </si>
  <si>
    <t>1234-PACK2</t>
  </si>
  <si>
    <t>1235-CASE</t>
  </si>
  <si>
    <t>1235-EACH</t>
  </si>
  <si>
    <t>1236-BOX</t>
  </si>
  <si>
    <t>1236-EACH</t>
  </si>
  <si>
    <t>1236-PACK2</t>
  </si>
  <si>
    <t>1237-BOX</t>
  </si>
  <si>
    <t>1237-EACH</t>
  </si>
  <si>
    <t>1237-PACK2</t>
  </si>
  <si>
    <t>12399-CASE</t>
  </si>
  <si>
    <t>12399-SET2</t>
  </si>
  <si>
    <t>1240-BOX</t>
  </si>
  <si>
    <t>1240-SET8</t>
  </si>
  <si>
    <t>1242-BOX</t>
  </si>
  <si>
    <t>1242-EACH</t>
  </si>
  <si>
    <t>1242-PACK2</t>
  </si>
  <si>
    <t>1245-BOX</t>
  </si>
  <si>
    <t>1245-EACH</t>
  </si>
  <si>
    <t>1245-PACK2</t>
  </si>
  <si>
    <t>1246-BOX</t>
  </si>
  <si>
    <t>1246-EACH</t>
  </si>
  <si>
    <t>1246-PACK2</t>
  </si>
  <si>
    <t>1247-BOX</t>
  </si>
  <si>
    <t>1247-EACH</t>
  </si>
  <si>
    <t>1247-PACK2</t>
  </si>
  <si>
    <t>1248-BOX</t>
  </si>
  <si>
    <t>1248-EACH</t>
  </si>
  <si>
    <t>1248-PACK2</t>
  </si>
  <si>
    <t>1249-BOX</t>
  </si>
  <si>
    <t>1249-EACH</t>
  </si>
  <si>
    <t>12504-CASE</t>
  </si>
  <si>
    <t>12504-SET2</t>
  </si>
  <si>
    <t>1250-BOX</t>
  </si>
  <si>
    <t>1250-EACH</t>
  </si>
  <si>
    <t>1250-PACK2</t>
  </si>
  <si>
    <t>1251-BOX</t>
  </si>
  <si>
    <t>1251-EACH</t>
  </si>
  <si>
    <t>1251-PACK2</t>
  </si>
  <si>
    <t>1254-BOX</t>
  </si>
  <si>
    <t>1254-EACH</t>
  </si>
  <si>
    <t>1255-BOX</t>
  </si>
  <si>
    <t>1255-EACH</t>
  </si>
  <si>
    <t>1255-PACK2</t>
  </si>
  <si>
    <t>1256-BOX</t>
  </si>
  <si>
    <t>1256-EACH</t>
  </si>
  <si>
    <t>1256-PACK2</t>
  </si>
  <si>
    <t>1257-BOX</t>
  </si>
  <si>
    <t>1257-EACH</t>
  </si>
  <si>
    <t>1257-PACK2</t>
  </si>
  <si>
    <t>1258-BOX</t>
  </si>
  <si>
    <t>1258-EACH</t>
  </si>
  <si>
    <t>1258-PACK2</t>
  </si>
  <si>
    <t>1259-BOX</t>
  </si>
  <si>
    <t>1259-EACH</t>
  </si>
  <si>
    <t>1259-PACK2</t>
  </si>
  <si>
    <t>12601-CASE</t>
  </si>
  <si>
    <t>12601-SET2</t>
  </si>
  <si>
    <t>12603-SET2</t>
  </si>
  <si>
    <t>12627-CASE</t>
  </si>
  <si>
    <t>12627-SET2</t>
  </si>
  <si>
    <t>1262-BOX</t>
  </si>
  <si>
    <t>1262-EACH</t>
  </si>
  <si>
    <t>1262-PACK2</t>
  </si>
  <si>
    <t>1263-BOX</t>
  </si>
  <si>
    <t>1263-EACH</t>
  </si>
  <si>
    <t>1263-PACK2</t>
  </si>
  <si>
    <t>1270-BOX</t>
  </si>
  <si>
    <t>1270-EACH</t>
  </si>
  <si>
    <t>1270-PACK2</t>
  </si>
  <si>
    <t>1271-BOX</t>
  </si>
  <si>
    <t>1271-EACH</t>
  </si>
  <si>
    <t>1272-BOX</t>
  </si>
  <si>
    <t>1272-EACH</t>
  </si>
  <si>
    <t>1272-PACK2</t>
  </si>
  <si>
    <t>1273-BOX</t>
  </si>
  <si>
    <t>1273-EACH</t>
  </si>
  <si>
    <t>1273-PACK2</t>
  </si>
  <si>
    <t>1274-BOX</t>
  </si>
  <si>
    <t>1274-EACH</t>
  </si>
  <si>
    <t>1274-PACK2</t>
  </si>
  <si>
    <t>127-BOX</t>
  </si>
  <si>
    <t>127-EACH</t>
  </si>
  <si>
    <t>127-PACK2</t>
  </si>
  <si>
    <t>1280-BOX</t>
  </si>
  <si>
    <t>1280-EACH</t>
  </si>
  <si>
    <t>1280-PACK2</t>
  </si>
  <si>
    <t>1281-BOX</t>
  </si>
  <si>
    <t>1281-EACH</t>
  </si>
  <si>
    <t>1281-PACK2</t>
  </si>
  <si>
    <t>1282-BOX</t>
  </si>
  <si>
    <t>1282-EACH</t>
  </si>
  <si>
    <t>1282-PACK2</t>
  </si>
  <si>
    <t>1283-BOX</t>
  </si>
  <si>
    <t>1283-EACH</t>
  </si>
  <si>
    <t>1283-PACK2</t>
  </si>
  <si>
    <t>1285-BOX</t>
  </si>
  <si>
    <t>1285-EACH</t>
  </si>
  <si>
    <t>1285-PACK2</t>
  </si>
  <si>
    <t>1286-BOX</t>
  </si>
  <si>
    <t>1286-EACH</t>
  </si>
  <si>
    <t>1286-PACK2</t>
  </si>
  <si>
    <t>1290-BOX</t>
  </si>
  <si>
    <t>1290-EACH</t>
  </si>
  <si>
    <t>1290-PACK2</t>
  </si>
  <si>
    <t>1291-BOX</t>
  </si>
  <si>
    <t>1291-EACH</t>
  </si>
  <si>
    <t>1291-PACK2</t>
  </si>
  <si>
    <t>1295-BOX</t>
  </si>
  <si>
    <t>1295-EACH</t>
  </si>
  <si>
    <t>1295-PACK2</t>
  </si>
  <si>
    <t>1301-BOX</t>
  </si>
  <si>
    <t>1301-SET4</t>
  </si>
  <si>
    <t>13068-CASE</t>
  </si>
  <si>
    <t>13068-SET2</t>
  </si>
  <si>
    <t>13075-CASE</t>
  </si>
  <si>
    <t>13075-SET2</t>
  </si>
  <si>
    <t>130-BOX</t>
  </si>
  <si>
    <t>130-SET4</t>
  </si>
  <si>
    <t>1320-CASE</t>
  </si>
  <si>
    <t>1320-SET6</t>
  </si>
  <si>
    <t>13334-CASE</t>
  </si>
  <si>
    <t>13334-SET2</t>
  </si>
  <si>
    <t>13389-CASE</t>
  </si>
  <si>
    <t>13389-SET2</t>
  </si>
  <si>
    <t>13402-SET2</t>
  </si>
  <si>
    <t>13426-CASE</t>
  </si>
  <si>
    <t>13426-SET2</t>
  </si>
  <si>
    <t>13501-CASE</t>
  </si>
  <si>
    <t>13501-SET2</t>
  </si>
  <si>
    <t>13518-CASE</t>
  </si>
  <si>
    <t>13518-SET2</t>
  </si>
  <si>
    <t>13617-CASE</t>
  </si>
  <si>
    <t>13617-SET2</t>
  </si>
  <si>
    <t>13624-CASE</t>
  </si>
  <si>
    <t>13624-SET2</t>
  </si>
  <si>
    <t>13662-CASE</t>
  </si>
  <si>
    <t>13662-SET2</t>
  </si>
  <si>
    <t>13800-CASE</t>
  </si>
  <si>
    <t>13800-SET2</t>
  </si>
  <si>
    <t>139-BOX</t>
  </si>
  <si>
    <t>139-SET2</t>
  </si>
  <si>
    <t>1402-CASE</t>
  </si>
  <si>
    <t>1402-PACK3</t>
  </si>
  <si>
    <t>1403-CASE</t>
  </si>
  <si>
    <t>1403-PACK3</t>
  </si>
  <si>
    <t>1404-CASE</t>
  </si>
  <si>
    <t>1404-PACK2</t>
  </si>
  <si>
    <t>1405-CASE</t>
  </si>
  <si>
    <t>1405-PACK3</t>
  </si>
  <si>
    <t>142-BOX</t>
  </si>
  <si>
    <t>142-EACH</t>
  </si>
  <si>
    <t>142-PACK2</t>
  </si>
  <si>
    <t>14591976NS-SET2</t>
  </si>
  <si>
    <t>14591976NS</t>
  </si>
  <si>
    <t>145-BOX</t>
  </si>
  <si>
    <t>145-SET3</t>
  </si>
  <si>
    <t>147-BOX</t>
  </si>
  <si>
    <t>147-EACH</t>
  </si>
  <si>
    <t>147-PACK4</t>
  </si>
  <si>
    <t>149-BOX</t>
  </si>
  <si>
    <t>149-SET6</t>
  </si>
  <si>
    <t>1501-BOX</t>
  </si>
  <si>
    <t>1501-SET2</t>
  </si>
  <si>
    <t>1502-BOX</t>
  </si>
  <si>
    <t>1502-SET2</t>
  </si>
  <si>
    <t>1611-BOX</t>
  </si>
  <si>
    <t>1611-EACH</t>
  </si>
  <si>
    <t>1611-PACK2</t>
  </si>
  <si>
    <t>1612-BOX</t>
  </si>
  <si>
    <t>1612-EACH</t>
  </si>
  <si>
    <t>1612-PACK2</t>
  </si>
  <si>
    <t>1613-BOX</t>
  </si>
  <si>
    <t>1613-EACH</t>
  </si>
  <si>
    <t>1613-PACK2</t>
  </si>
  <si>
    <t>1614-BOX</t>
  </si>
  <si>
    <t>1614-EACH</t>
  </si>
  <si>
    <t>1614-PACK2</t>
  </si>
  <si>
    <t>1615-BOX</t>
  </si>
  <si>
    <t>1615-EACH</t>
  </si>
  <si>
    <t>1615-PACK2</t>
  </si>
  <si>
    <t>1616-BOX</t>
  </si>
  <si>
    <t>1616-EACH</t>
  </si>
  <si>
    <t>1616-PACK2</t>
  </si>
  <si>
    <t>1617-A-BOX</t>
  </si>
  <si>
    <t>1617-A</t>
  </si>
  <si>
    <t>1617-BOX</t>
  </si>
  <si>
    <t>1617-EACH</t>
  </si>
  <si>
    <t>1621-BOX</t>
  </si>
  <si>
    <t>1621-EACH</t>
  </si>
  <si>
    <t>1621-PACK2</t>
  </si>
  <si>
    <t>16267-CASE</t>
  </si>
  <si>
    <t>16267-SET4</t>
  </si>
  <si>
    <t>1630-BOX</t>
  </si>
  <si>
    <t>1630-SET3</t>
  </si>
  <si>
    <t>1631-BOX</t>
  </si>
  <si>
    <t>1631-SET4</t>
  </si>
  <si>
    <t>1632-BOX</t>
  </si>
  <si>
    <t>1632-SET4</t>
  </si>
  <si>
    <t>1633-BOX</t>
  </si>
  <si>
    <t>1633-SET4</t>
  </si>
  <si>
    <t>1634-BOX</t>
  </si>
  <si>
    <t>1634-SET3</t>
  </si>
  <si>
    <t>1635-BOX</t>
  </si>
  <si>
    <t>1635-SET4</t>
  </si>
  <si>
    <t>1636-BOX</t>
  </si>
  <si>
    <t>1636-SET4</t>
  </si>
  <si>
    <t>1637-CASE</t>
  </si>
  <si>
    <t>1637-EACH</t>
  </si>
  <si>
    <t>1637-PACK4</t>
  </si>
  <si>
    <t>1638-BOX</t>
  </si>
  <si>
    <t>1638-SET6</t>
  </si>
  <si>
    <t>16500-CASE</t>
  </si>
  <si>
    <t>16500-SET3</t>
  </si>
  <si>
    <t>168030-CASE</t>
  </si>
  <si>
    <t>17004-BOX</t>
  </si>
  <si>
    <t>17004-EACH</t>
  </si>
  <si>
    <t>17004-PACK2</t>
  </si>
  <si>
    <t>17005-BOX</t>
  </si>
  <si>
    <t>17005-EACH</t>
  </si>
  <si>
    <t>17005-PACK2</t>
  </si>
  <si>
    <t>17006-BOX</t>
  </si>
  <si>
    <t>17006-EACH</t>
  </si>
  <si>
    <t>17006-PACK2</t>
  </si>
  <si>
    <t>17016-BOX</t>
  </si>
  <si>
    <t>17016-EACH</t>
  </si>
  <si>
    <t>17016-PACK2</t>
  </si>
  <si>
    <t>17017-BOX</t>
  </si>
  <si>
    <t>17017-EACH</t>
  </si>
  <si>
    <t>17017-PACK2</t>
  </si>
  <si>
    <t>17018-A-BOX</t>
  </si>
  <si>
    <t>17018-A</t>
  </si>
  <si>
    <t>17018-A-EACH</t>
  </si>
  <si>
    <t>17018-a-PACK4</t>
  </si>
  <si>
    <t>17018-a</t>
  </si>
  <si>
    <t>17018-BOX</t>
  </si>
  <si>
    <t>17018-EACH</t>
  </si>
  <si>
    <t>17019-BOX</t>
  </si>
  <si>
    <t>17019-EACH</t>
  </si>
  <si>
    <t>17019-PACK2</t>
  </si>
  <si>
    <t>17020-BOX</t>
  </si>
  <si>
    <t>17020-EACH</t>
  </si>
  <si>
    <t>17020-PACK2</t>
  </si>
  <si>
    <t>17021-BOX</t>
  </si>
  <si>
    <t>17021-EACH</t>
  </si>
  <si>
    <t>17021-PACK2</t>
  </si>
  <si>
    <t>17022-BOX</t>
  </si>
  <si>
    <t>17022-EACH</t>
  </si>
  <si>
    <t>17022-PACK2</t>
  </si>
  <si>
    <t>17023-BOX</t>
  </si>
  <si>
    <t>17023-EACH</t>
  </si>
  <si>
    <t>17023-PACK2</t>
  </si>
  <si>
    <t>17024-BOX</t>
  </si>
  <si>
    <t>17024-EACH</t>
  </si>
  <si>
    <t>17024-PACK2</t>
  </si>
  <si>
    <t>17025-BOX</t>
  </si>
  <si>
    <t>17025-EACH</t>
  </si>
  <si>
    <t>17025-PACK2</t>
  </si>
  <si>
    <t>17026-BOX</t>
  </si>
  <si>
    <t>17026-EACH</t>
  </si>
  <si>
    <t>17026-PACK2</t>
  </si>
  <si>
    <t>17027-BOX</t>
  </si>
  <si>
    <t>17027-EACH</t>
  </si>
  <si>
    <t>17027-PACK2</t>
  </si>
  <si>
    <t>17028-BOX</t>
  </si>
  <si>
    <t>17028-EACH</t>
  </si>
  <si>
    <t>17028-PACK2</t>
  </si>
  <si>
    <t>1702-BOX</t>
  </si>
  <si>
    <t>1702-EACH</t>
  </si>
  <si>
    <t>1702-PACK2</t>
  </si>
  <si>
    <t>17030-BOX</t>
  </si>
  <si>
    <t>17030-EACH</t>
  </si>
  <si>
    <t>17030-PACK2</t>
  </si>
  <si>
    <t>17037-BOX</t>
  </si>
  <si>
    <t>17037-EACH</t>
  </si>
  <si>
    <t>17037-PACK2</t>
  </si>
  <si>
    <t>17038-BOX</t>
  </si>
  <si>
    <t>17038-EACH</t>
  </si>
  <si>
    <t>17038-PACK2</t>
  </si>
  <si>
    <t>17039-BOX</t>
  </si>
  <si>
    <t>17039-EACH</t>
  </si>
  <si>
    <t>17039-PACK2</t>
  </si>
  <si>
    <t>1703-BOX</t>
  </si>
  <si>
    <t>1703-EACH</t>
  </si>
  <si>
    <t>1703-PACK2</t>
  </si>
  <si>
    <t>17041-BOX</t>
  </si>
  <si>
    <t>17041-EACH</t>
  </si>
  <si>
    <t>17041-PACK2</t>
  </si>
  <si>
    <t>17047-BOX</t>
  </si>
  <si>
    <t>17047-EACH</t>
  </si>
  <si>
    <t>17047-PACK2</t>
  </si>
  <si>
    <t>17048-BOX</t>
  </si>
  <si>
    <t>17048-EACH</t>
  </si>
  <si>
    <t>17048-PACK2</t>
  </si>
  <si>
    <t>17049-BOX</t>
  </si>
  <si>
    <t>17049-EACH</t>
  </si>
  <si>
    <t>17049-PACK2</t>
  </si>
  <si>
    <t>1704-BOX</t>
  </si>
  <si>
    <t>1704-EACH</t>
  </si>
  <si>
    <t>1704-PACK2</t>
  </si>
  <si>
    <t>17050-BOX</t>
  </si>
  <si>
    <t>17050-EACH</t>
  </si>
  <si>
    <t>17050-PACK2</t>
  </si>
  <si>
    <t>17052-BOX</t>
  </si>
  <si>
    <t>17052-EACH</t>
  </si>
  <si>
    <t>17052-PACK2</t>
  </si>
  <si>
    <t>17053-BOX</t>
  </si>
  <si>
    <t>17053-EACH</t>
  </si>
  <si>
    <t>17054-BOX</t>
  </si>
  <si>
    <t>17054-EACH</t>
  </si>
  <si>
    <t>17054-PACK2</t>
  </si>
  <si>
    <t>17059-BOX</t>
  </si>
  <si>
    <t>17059-EACH</t>
  </si>
  <si>
    <t>17059-PACK2</t>
  </si>
  <si>
    <t>1705-BOX</t>
  </si>
  <si>
    <t>1705-EACH</t>
  </si>
  <si>
    <t>1705-PACK2</t>
  </si>
  <si>
    <t>17061-BOX</t>
  </si>
  <si>
    <t>17061-SET2</t>
  </si>
  <si>
    <t>17062-BOX</t>
  </si>
  <si>
    <t>17062-EACH</t>
  </si>
  <si>
    <t>17062-PACK4</t>
  </si>
  <si>
    <t>17063-BOX</t>
  </si>
  <si>
    <t>17063-EACH</t>
  </si>
  <si>
    <t>17063-PACK4</t>
  </si>
  <si>
    <t>17064-BOX</t>
  </si>
  <si>
    <t>17064-EACH</t>
  </si>
  <si>
    <t>17064-PACK4</t>
  </si>
  <si>
    <t>17065-BOX</t>
  </si>
  <si>
    <t>17065-EACH</t>
  </si>
  <si>
    <t>17065-PACK2</t>
  </si>
  <si>
    <t>17066-BOX</t>
  </si>
  <si>
    <t>17066-EACH</t>
  </si>
  <si>
    <t>17066-PACK4</t>
  </si>
  <si>
    <t>17067-BOX</t>
  </si>
  <si>
    <t>17067-EACH</t>
  </si>
  <si>
    <t>17067-PACK2</t>
  </si>
  <si>
    <t>17069-EACH</t>
  </si>
  <si>
    <t>17069-PACK2</t>
  </si>
  <si>
    <t>1706-BOX</t>
  </si>
  <si>
    <t>1706-EACH</t>
  </si>
  <si>
    <t>1706-PACK2</t>
  </si>
  <si>
    <t>17070-BOX</t>
  </si>
  <si>
    <t>17070-EACH</t>
  </si>
  <si>
    <t>17070-PACK2</t>
  </si>
  <si>
    <t>17071-BOX</t>
  </si>
  <si>
    <t>17071-EACH</t>
  </si>
  <si>
    <t>17071-PACK2</t>
  </si>
  <si>
    <t>17075-BOX</t>
  </si>
  <si>
    <t>17075-SET5</t>
  </si>
  <si>
    <t>17076-BOX</t>
  </si>
  <si>
    <t>17076-EACH</t>
  </si>
  <si>
    <t>17076-PACK2</t>
  </si>
  <si>
    <t>17077-BOX</t>
  </si>
  <si>
    <t>17077-EACH</t>
  </si>
  <si>
    <t>17077-PACK2</t>
  </si>
  <si>
    <t>1707-BOX</t>
  </si>
  <si>
    <t>1707-EACH</t>
  </si>
  <si>
    <t>1707-PACK2</t>
  </si>
  <si>
    <t>17080-BOX</t>
  </si>
  <si>
    <t>17080-EACH</t>
  </si>
  <si>
    <t>17080-PACK2</t>
  </si>
  <si>
    <t>17081-BOX</t>
  </si>
  <si>
    <t>17081-EACH</t>
  </si>
  <si>
    <t>17081-PACK2</t>
  </si>
  <si>
    <t>17082-BOX</t>
  </si>
  <si>
    <t>17082-EACH</t>
  </si>
  <si>
    <t>17082-PACK2</t>
  </si>
  <si>
    <t>17083-BOX</t>
  </si>
  <si>
    <t>17083-EACH</t>
  </si>
  <si>
    <t>17083-PACK2</t>
  </si>
  <si>
    <t>1708-BOX</t>
  </si>
  <si>
    <t>1708-EACH</t>
  </si>
  <si>
    <t>1708-PACK2</t>
  </si>
  <si>
    <t>17090-A-BOX</t>
  </si>
  <si>
    <t>17090-A</t>
  </si>
  <si>
    <t>17090-A-EACH</t>
  </si>
  <si>
    <t>17090-a-PACK2</t>
  </si>
  <si>
    <t>17090-a</t>
  </si>
  <si>
    <t>17090-BOX</t>
  </si>
  <si>
    <t>17090-EACH</t>
  </si>
  <si>
    <t>17091-BOX</t>
  </si>
  <si>
    <t>17091-EACH</t>
  </si>
  <si>
    <t>17091-PACK2</t>
  </si>
  <si>
    <t>17092-BOX</t>
  </si>
  <si>
    <t>17092-SET8</t>
  </si>
  <si>
    <t>1711-BOX</t>
  </si>
  <si>
    <t>1711-SET4</t>
  </si>
  <si>
    <t>1713-BOX</t>
  </si>
  <si>
    <t>1713-EACH</t>
  </si>
  <si>
    <t>1713-PACK2</t>
  </si>
  <si>
    <t>1718-BOX</t>
  </si>
  <si>
    <t>1718-SET4</t>
  </si>
  <si>
    <t>1720-BOX</t>
  </si>
  <si>
    <t>1720-EACH</t>
  </si>
  <si>
    <t>1720-PACK2</t>
  </si>
  <si>
    <t>1721-BOX</t>
  </si>
  <si>
    <t>1721-EACH</t>
  </si>
  <si>
    <t>1721-PACK2</t>
  </si>
  <si>
    <t>1722-BOX</t>
  </si>
  <si>
    <t>1722-EACH</t>
  </si>
  <si>
    <t>1722-PACK2</t>
  </si>
  <si>
    <t>1723-BOX</t>
  </si>
  <si>
    <t>1723-EACH</t>
  </si>
  <si>
    <t>1723-PACK2</t>
  </si>
  <si>
    <t>1724-BOX</t>
  </si>
  <si>
    <t>1724-SET6</t>
  </si>
  <si>
    <t>1725-BOX</t>
  </si>
  <si>
    <t>1725-SET3</t>
  </si>
  <si>
    <t>1732-BOX</t>
  </si>
  <si>
    <t>1732-EACH</t>
  </si>
  <si>
    <t>1732-PACK2</t>
  </si>
  <si>
    <t>1733-BOX</t>
  </si>
  <si>
    <t>1733-SET4</t>
  </si>
  <si>
    <t>1734-BOX</t>
  </si>
  <si>
    <t>1734-EACH</t>
  </si>
  <si>
    <t>1734-PACK2</t>
  </si>
  <si>
    <t>1735-BOX</t>
  </si>
  <si>
    <t>1735-EACH</t>
  </si>
  <si>
    <t>1735-PACK2</t>
  </si>
  <si>
    <t>1736-BOX</t>
  </si>
  <si>
    <t>1736-EACH</t>
  </si>
  <si>
    <t>1736-PACK2</t>
  </si>
  <si>
    <t>1737-BOX</t>
  </si>
  <si>
    <t>1737-EACH</t>
  </si>
  <si>
    <t>1737-PACK2</t>
  </si>
  <si>
    <t>1738-BOX</t>
  </si>
  <si>
    <t>1738-EACH</t>
  </si>
  <si>
    <t>1738-PACK2</t>
  </si>
  <si>
    <t>1739-BOX</t>
  </si>
  <si>
    <t>1739-EACH</t>
  </si>
  <si>
    <t>1739-PACK2</t>
  </si>
  <si>
    <t>1741-BOX</t>
  </si>
  <si>
    <t>1741-EACH</t>
  </si>
  <si>
    <t>1741-PACK2</t>
  </si>
  <si>
    <t>1742-BOX</t>
  </si>
  <si>
    <t>1742-EACH</t>
  </si>
  <si>
    <t>1742-PACK2</t>
  </si>
  <si>
    <t>1743-BOX</t>
  </si>
  <si>
    <t>1743-EACH</t>
  </si>
  <si>
    <t>1743-PACK2</t>
  </si>
  <si>
    <t>1748-BOX</t>
  </si>
  <si>
    <t>1748-SET4</t>
  </si>
  <si>
    <t>17526-CASE</t>
  </si>
  <si>
    <t>1752-BOX</t>
  </si>
  <si>
    <t>1752-EACH</t>
  </si>
  <si>
    <t>1752-PACK2</t>
  </si>
  <si>
    <t>1753-BOX</t>
  </si>
  <si>
    <t>1753-EACH</t>
  </si>
  <si>
    <t>1753-PACK2</t>
  </si>
  <si>
    <t>1754-BOX</t>
  </si>
  <si>
    <t>1754-EACH</t>
  </si>
  <si>
    <t>1754-PACK2</t>
  </si>
  <si>
    <t>1755-BOX</t>
  </si>
  <si>
    <t>1755-EACH</t>
  </si>
  <si>
    <t>1755-PACK2</t>
  </si>
  <si>
    <t>1756-BOX</t>
  </si>
  <si>
    <t>1756-EACH</t>
  </si>
  <si>
    <t>1756-PACK2</t>
  </si>
  <si>
    <t>1763-BOX</t>
  </si>
  <si>
    <t>1763-SET4</t>
  </si>
  <si>
    <t>1769-BOX</t>
  </si>
  <si>
    <t>1769-EACH</t>
  </si>
  <si>
    <t>1769-PACK2</t>
  </si>
  <si>
    <t>176-CASE</t>
  </si>
  <si>
    <t>176-SET2</t>
  </si>
  <si>
    <t>1770-BOX</t>
  </si>
  <si>
    <t>1770-EACH</t>
  </si>
  <si>
    <t>1770-PACK2</t>
  </si>
  <si>
    <t>1771-EACH</t>
  </si>
  <si>
    <t>1771-PACK2</t>
  </si>
  <si>
    <t>1772-EACH</t>
  </si>
  <si>
    <t>1772-PACK2</t>
  </si>
  <si>
    <t>1775-BOX</t>
  </si>
  <si>
    <t>1775-EACH</t>
  </si>
  <si>
    <t>1775-PACK2</t>
  </si>
  <si>
    <t>1776-BOX</t>
  </si>
  <si>
    <t>1776-EACH</t>
  </si>
  <si>
    <t>1776-PACK2</t>
  </si>
  <si>
    <t>1778-BOX</t>
  </si>
  <si>
    <t>1778-EACH</t>
  </si>
  <si>
    <t>1778-PACK2</t>
  </si>
  <si>
    <t>1780-BOX</t>
  </si>
  <si>
    <t>1780-EACH</t>
  </si>
  <si>
    <t>1780-PACK2</t>
  </si>
  <si>
    <t>1781-BOX</t>
  </si>
  <si>
    <t>1781-EACH</t>
  </si>
  <si>
    <t>1781-PACK2</t>
  </si>
  <si>
    <t>1788-BOX</t>
  </si>
  <si>
    <t>1788-EACH</t>
  </si>
  <si>
    <t>1788-PACK2</t>
  </si>
  <si>
    <t>1793-BOX</t>
  </si>
  <si>
    <t>1793-EACH</t>
  </si>
  <si>
    <t>1793-PACK2</t>
  </si>
  <si>
    <t>1794-BOX</t>
  </si>
  <si>
    <t>1794-EACH</t>
  </si>
  <si>
    <t>1794-PACK2</t>
  </si>
  <si>
    <t>1795-BOX</t>
  </si>
  <si>
    <t>1795-EACH</t>
  </si>
  <si>
    <t>1795-PACK2</t>
  </si>
  <si>
    <t>1796-BOX</t>
  </si>
  <si>
    <t>1796-EACH</t>
  </si>
  <si>
    <t>1796-PACK2</t>
  </si>
  <si>
    <t>1797-BOX</t>
  </si>
  <si>
    <t>1797-EACH</t>
  </si>
  <si>
    <t>1797-PACK2</t>
  </si>
  <si>
    <t>1801-BOX</t>
  </si>
  <si>
    <t>1801-SET4</t>
  </si>
  <si>
    <t>1802-BOX</t>
  </si>
  <si>
    <t>1802-EACH</t>
  </si>
  <si>
    <t>1802-PACK4</t>
  </si>
  <si>
    <t>1803-CASE</t>
  </si>
  <si>
    <t>1803-EACH</t>
  </si>
  <si>
    <t>1803-PACK4</t>
  </si>
  <si>
    <t>1804-CASE</t>
  </si>
  <si>
    <t>1804-EACH</t>
  </si>
  <si>
    <t>1804-PACK4</t>
  </si>
  <si>
    <t>1805-CASE</t>
  </si>
  <si>
    <t>1805-EACH</t>
  </si>
  <si>
    <t>1805-PACK4</t>
  </si>
  <si>
    <t>1806-CASE</t>
  </si>
  <si>
    <t>1806-SET4</t>
  </si>
  <si>
    <t>1807-SET6</t>
  </si>
  <si>
    <t>1809-CASE</t>
  </si>
  <si>
    <t>1809-SET4</t>
  </si>
  <si>
    <t>1810-CASE</t>
  </si>
  <si>
    <t>1810-SET2</t>
  </si>
  <si>
    <t>1812-CASE</t>
  </si>
  <si>
    <t>1812-SET6</t>
  </si>
  <si>
    <t>1812-SET6-BAZIC</t>
  </si>
  <si>
    <t>1813-CASE</t>
  </si>
  <si>
    <t>1813-SET6</t>
  </si>
  <si>
    <t>1814-CASE</t>
  </si>
  <si>
    <t>1814-SET6</t>
  </si>
  <si>
    <t>1815-CASE</t>
  </si>
  <si>
    <t>1815-SET4</t>
  </si>
  <si>
    <t>1816-CASE</t>
  </si>
  <si>
    <t>1816-SET4</t>
  </si>
  <si>
    <t>1828-CASE</t>
  </si>
  <si>
    <t>1828-SET6</t>
  </si>
  <si>
    <t>1829-CASE</t>
  </si>
  <si>
    <t>1829-SET4</t>
  </si>
  <si>
    <t>18834-CASE</t>
  </si>
  <si>
    <t>18834-SET6</t>
  </si>
  <si>
    <t>19008-CASE</t>
  </si>
  <si>
    <t>19008-EACH</t>
  </si>
  <si>
    <t>1903-BOX</t>
  </si>
  <si>
    <t>1903-EACH</t>
  </si>
  <si>
    <t>1903-PACK2</t>
  </si>
  <si>
    <t>1904-BOX</t>
  </si>
  <si>
    <t>1904-SET6</t>
  </si>
  <si>
    <t>1906-BOX</t>
  </si>
  <si>
    <t>1906-EACH</t>
  </si>
  <si>
    <t>1906-PACK2</t>
  </si>
  <si>
    <t>1907-BOX</t>
  </si>
  <si>
    <t>1907-SET3</t>
  </si>
  <si>
    <t>1908-BOX</t>
  </si>
  <si>
    <t>1908-SET6</t>
  </si>
  <si>
    <t>1909-BOX</t>
  </si>
  <si>
    <t>1909-EACH</t>
  </si>
  <si>
    <t>1909-PACK2</t>
  </si>
  <si>
    <t>1910-BOX</t>
  </si>
  <si>
    <t>1910-SET6</t>
  </si>
  <si>
    <t>1911-BOX</t>
  </si>
  <si>
    <t>1911-SET4</t>
  </si>
  <si>
    <t>1911-SET6</t>
  </si>
  <si>
    <t>1912-BOX</t>
  </si>
  <si>
    <t>1912-EACH</t>
  </si>
  <si>
    <t>1912-PACK2</t>
  </si>
  <si>
    <t>1913-BOX</t>
  </si>
  <si>
    <t>1913-SET6</t>
  </si>
  <si>
    <t>1914-BOX</t>
  </si>
  <si>
    <t>1914-SET6</t>
  </si>
  <si>
    <t>1915-BOX</t>
  </si>
  <si>
    <t>1915-SET6</t>
  </si>
  <si>
    <t>1916-BOX</t>
  </si>
  <si>
    <t>1916-EACH</t>
  </si>
  <si>
    <t>1916-PACK2</t>
  </si>
  <si>
    <t>1917-BOX</t>
  </si>
  <si>
    <t>1917-EACH</t>
  </si>
  <si>
    <t>1917-PACK2</t>
  </si>
  <si>
    <t>1918-BOX</t>
  </si>
  <si>
    <t>1918-EACH</t>
  </si>
  <si>
    <t>1918-PACK2</t>
  </si>
  <si>
    <t>1919-BOX</t>
  </si>
  <si>
    <t>1919-EACH</t>
  </si>
  <si>
    <t>1919-PACK2</t>
  </si>
  <si>
    <t>1920-BOX</t>
  </si>
  <si>
    <t>1920-SET6</t>
  </si>
  <si>
    <t>1921-BOX</t>
  </si>
  <si>
    <t>1921-EACH</t>
  </si>
  <si>
    <t>1921-PACK2</t>
  </si>
  <si>
    <t>1925-BOX</t>
  </si>
  <si>
    <t>1925-SET3</t>
  </si>
  <si>
    <t>1926-BOX</t>
  </si>
  <si>
    <t>1926-SET6</t>
  </si>
  <si>
    <t>1927-BOX</t>
  </si>
  <si>
    <t>1927-SET3</t>
  </si>
  <si>
    <t>1928-BOX</t>
  </si>
  <si>
    <t>1928-SET3</t>
  </si>
  <si>
    <t>1929-BOX</t>
  </si>
  <si>
    <t>1929-EACH</t>
  </si>
  <si>
    <t>1929-PACK2</t>
  </si>
  <si>
    <t>1933-BOX</t>
  </si>
  <si>
    <t>1933-SET6</t>
  </si>
  <si>
    <t>1934-BOX</t>
  </si>
  <si>
    <t>1934-SET6</t>
  </si>
  <si>
    <t>1939-BOX</t>
  </si>
  <si>
    <t>1939-EACH</t>
  </si>
  <si>
    <t>1939-PACK4</t>
  </si>
  <si>
    <t>1940-BOX</t>
  </si>
  <si>
    <t>1940-CASE</t>
  </si>
  <si>
    <t>1941-BOX</t>
  </si>
  <si>
    <t>1941-EACH</t>
  </si>
  <si>
    <t>2000-BOX</t>
  </si>
  <si>
    <t>2000-EACH</t>
  </si>
  <si>
    <t>2000-PACK2</t>
  </si>
  <si>
    <t>20017-CASE</t>
  </si>
  <si>
    <t>20018-CASE</t>
  </si>
  <si>
    <t>2001-BOX</t>
  </si>
  <si>
    <t>2001-EACH</t>
  </si>
  <si>
    <t>2001-PACK2</t>
  </si>
  <si>
    <t>20050-CASE</t>
  </si>
  <si>
    <t>2005-BOX</t>
  </si>
  <si>
    <t>2005-EACH</t>
  </si>
  <si>
    <t>2005-PACK2</t>
  </si>
  <si>
    <t>2006-BOX</t>
  </si>
  <si>
    <t>2006-EACH</t>
  </si>
  <si>
    <t>2006-PACK2</t>
  </si>
  <si>
    <t>20070-CASE</t>
  </si>
  <si>
    <t>20077-CASE</t>
  </si>
  <si>
    <t>2007-BAIZIC</t>
  </si>
  <si>
    <t>2007-BOX</t>
  </si>
  <si>
    <t>2007-EACH</t>
  </si>
  <si>
    <t>2007-PACK2</t>
  </si>
  <si>
    <t>20080-CASE</t>
  </si>
  <si>
    <t>20081-CASE</t>
  </si>
  <si>
    <t>2008-BOX</t>
  </si>
  <si>
    <t>2008-EACH</t>
  </si>
  <si>
    <t>2008-PACK2</t>
  </si>
  <si>
    <t>2009-EACH</t>
  </si>
  <si>
    <t>2010-BOX</t>
  </si>
  <si>
    <t>2010-EACH</t>
  </si>
  <si>
    <t>2010-PACK2</t>
  </si>
  <si>
    <t>2011-BOX</t>
  </si>
  <si>
    <t>2011-EACH</t>
  </si>
  <si>
    <t>2011-PACK2</t>
  </si>
  <si>
    <t>2012-BOX</t>
  </si>
  <si>
    <t>2012-EACH</t>
  </si>
  <si>
    <t>2012-PACK2</t>
  </si>
  <si>
    <t>2013-CASE</t>
  </si>
  <si>
    <t>2013-EACH</t>
  </si>
  <si>
    <t>2013-PACK4</t>
  </si>
  <si>
    <t>2014-CASE</t>
  </si>
  <si>
    <t>2014-EACH</t>
  </si>
  <si>
    <t>2014-PACK2</t>
  </si>
  <si>
    <t>2015-BOX</t>
  </si>
  <si>
    <t>2015-EACH</t>
  </si>
  <si>
    <t>2015-PACK2</t>
  </si>
  <si>
    <t>2017-BOX</t>
  </si>
  <si>
    <t>2017-EACH</t>
  </si>
  <si>
    <t>2017-PACK2</t>
  </si>
  <si>
    <t>2019-CASE</t>
  </si>
  <si>
    <t>2019-EACH</t>
  </si>
  <si>
    <t>2022-BOX</t>
  </si>
  <si>
    <t>2022-EACH</t>
  </si>
  <si>
    <t>2022-PACK2</t>
  </si>
  <si>
    <t>2023-BOX</t>
  </si>
  <si>
    <t>2023-EACH</t>
  </si>
  <si>
    <t>2023-PACK2</t>
  </si>
  <si>
    <t>2024-BOX</t>
  </si>
  <si>
    <t>2024-EACH</t>
  </si>
  <si>
    <t>2024-PACK2</t>
  </si>
  <si>
    <t>2025-BAZIC</t>
  </si>
  <si>
    <t>2025-BOX</t>
  </si>
  <si>
    <t>2025-EACH</t>
  </si>
  <si>
    <t>2025-PACK2</t>
  </si>
  <si>
    <t>2027-BOX</t>
  </si>
  <si>
    <t>2027-EACH</t>
  </si>
  <si>
    <t>2027-PACK2</t>
  </si>
  <si>
    <t>2028-BOX</t>
  </si>
  <si>
    <t>2028-EACH</t>
  </si>
  <si>
    <t>2028-PACK2</t>
  </si>
  <si>
    <t>2029-BOX</t>
  </si>
  <si>
    <t>2029-EACH</t>
  </si>
  <si>
    <t>2029-PACK2</t>
  </si>
  <si>
    <t>2030-BOX</t>
  </si>
  <si>
    <t>2030-EACH</t>
  </si>
  <si>
    <t>2030-PACK2</t>
  </si>
  <si>
    <t>203-BOX</t>
  </si>
  <si>
    <t>203-EACH</t>
  </si>
  <si>
    <t>203-PACK2</t>
  </si>
  <si>
    <t>2042-BOX</t>
  </si>
  <si>
    <t>2042-EACH</t>
  </si>
  <si>
    <t>2042-PACK2</t>
  </si>
  <si>
    <t>2043-BOX</t>
  </si>
  <si>
    <t>2043-EACH</t>
  </si>
  <si>
    <t>2043-PACK2</t>
  </si>
  <si>
    <t>2044-CASE</t>
  </si>
  <si>
    <t>2044-EACH</t>
  </si>
  <si>
    <t>2044-PACK2</t>
  </si>
  <si>
    <t>2045-CASE</t>
  </si>
  <si>
    <t>2045-EACH</t>
  </si>
  <si>
    <t>2046-CASE</t>
  </si>
  <si>
    <t>2046-SET4</t>
  </si>
  <si>
    <t>2049-BOX</t>
  </si>
  <si>
    <t>2049-CASE</t>
  </si>
  <si>
    <t>2049-SET3</t>
  </si>
  <si>
    <t>204-BAZIC</t>
  </si>
  <si>
    <t>204-BOX</t>
  </si>
  <si>
    <t>204-EACH</t>
  </si>
  <si>
    <t>204-PACK2</t>
  </si>
  <si>
    <t>2050-BOX</t>
  </si>
  <si>
    <t>2050-EACH</t>
  </si>
  <si>
    <t>2050-PACK2</t>
  </si>
  <si>
    <t>2051-BOX</t>
  </si>
  <si>
    <t>2051-EACH</t>
  </si>
  <si>
    <t>2051-PACK2</t>
  </si>
  <si>
    <t>2052-BOX</t>
  </si>
  <si>
    <t>2052-EACH</t>
  </si>
  <si>
    <t>2052-PACK2</t>
  </si>
  <si>
    <t>2053-BOX</t>
  </si>
  <si>
    <t>2053-CASE</t>
  </si>
  <si>
    <t>2054-BOX</t>
  </si>
  <si>
    <t>2054-CASE</t>
  </si>
  <si>
    <t>2055-BOX</t>
  </si>
  <si>
    <t>2055-CASE</t>
  </si>
  <si>
    <t>205-BOX</t>
  </si>
  <si>
    <t>205-EACH</t>
  </si>
  <si>
    <t>205-PACK2</t>
  </si>
  <si>
    <t>20650-CASE</t>
  </si>
  <si>
    <t>20650-SET4</t>
  </si>
  <si>
    <t>206-BOX</t>
  </si>
  <si>
    <t>206-EACH</t>
  </si>
  <si>
    <t>206-PACK2</t>
  </si>
  <si>
    <t>2070-BOX</t>
  </si>
  <si>
    <t>2070-CASE</t>
  </si>
  <si>
    <t>2070-EACH</t>
  </si>
  <si>
    <t>2070-PACK2</t>
  </si>
  <si>
    <t>2071-BOX</t>
  </si>
  <si>
    <t>2071-CASE</t>
  </si>
  <si>
    <t>2071-EACH</t>
  </si>
  <si>
    <t>2071-PACK2</t>
  </si>
  <si>
    <t>207-BOX</t>
  </si>
  <si>
    <t>207-EACH</t>
  </si>
  <si>
    <t>207-PACK2</t>
  </si>
  <si>
    <t>2080-BOX</t>
  </si>
  <si>
    <t>2080-SET3</t>
  </si>
  <si>
    <t>208-BOX</t>
  </si>
  <si>
    <t>208-EACH</t>
  </si>
  <si>
    <t>208-PACK2</t>
  </si>
  <si>
    <t>2090-BOX</t>
  </si>
  <si>
    <t>2090-EACH</t>
  </si>
  <si>
    <t>2090-PACK2</t>
  </si>
  <si>
    <t>2091-CASE</t>
  </si>
  <si>
    <t>2091-EACH</t>
  </si>
  <si>
    <t>2091-PACK2</t>
  </si>
  <si>
    <t>2092-BOX</t>
  </si>
  <si>
    <t>2092-EACH</t>
  </si>
  <si>
    <t>2092-PACK2</t>
  </si>
  <si>
    <t>2093-BOX</t>
  </si>
  <si>
    <t>2093-EACH</t>
  </si>
  <si>
    <t>2093-PACK2</t>
  </si>
  <si>
    <t>2094-BOX</t>
  </si>
  <si>
    <t>2094-EACH</t>
  </si>
  <si>
    <t>2094-PACK2</t>
  </si>
  <si>
    <t>2099-CASE</t>
  </si>
  <si>
    <t>2099-EACH</t>
  </si>
  <si>
    <t>2099-PACK4</t>
  </si>
  <si>
    <t>209-BOX</t>
  </si>
  <si>
    <t>209-EACH</t>
  </si>
  <si>
    <t>209-PACK2</t>
  </si>
  <si>
    <t>210-BOX</t>
  </si>
  <si>
    <t>210-EACH</t>
  </si>
  <si>
    <t>210-PACK2</t>
  </si>
  <si>
    <t>211-BOX</t>
  </si>
  <si>
    <t>211-EACH</t>
  </si>
  <si>
    <t>212-BOX</t>
  </si>
  <si>
    <t>212-EACH</t>
  </si>
  <si>
    <t>212-PACK2</t>
  </si>
  <si>
    <t>2130-BOX</t>
  </si>
  <si>
    <t>2130-EACH</t>
  </si>
  <si>
    <t>2130-PACK4</t>
  </si>
  <si>
    <t>2131-CASE</t>
  </si>
  <si>
    <t>2131-EACH</t>
  </si>
  <si>
    <t>2131-PACK2</t>
  </si>
  <si>
    <t>2132-BOX</t>
  </si>
  <si>
    <t>2132-EACH</t>
  </si>
  <si>
    <t>2132-PACK4</t>
  </si>
  <si>
    <t>2133-CASE</t>
  </si>
  <si>
    <t>2133-EACH</t>
  </si>
  <si>
    <t>2133-PACK2</t>
  </si>
  <si>
    <t>2138-CASE</t>
  </si>
  <si>
    <t>2138-SET6</t>
  </si>
  <si>
    <t>2139-CASE</t>
  </si>
  <si>
    <t>2139-SET6</t>
  </si>
  <si>
    <t>213-BOX</t>
  </si>
  <si>
    <t>213-EACH</t>
  </si>
  <si>
    <t>213-PACK2</t>
  </si>
  <si>
    <t>2140-CASE</t>
  </si>
  <si>
    <t>2140-SET6</t>
  </si>
  <si>
    <t>214-BOX</t>
  </si>
  <si>
    <t>214-EACH</t>
  </si>
  <si>
    <t>214-PACK2</t>
  </si>
  <si>
    <t>215-BOX</t>
  </si>
  <si>
    <t>215-EACH</t>
  </si>
  <si>
    <t>215-PACK3</t>
  </si>
  <si>
    <t>2163-CASE</t>
  </si>
  <si>
    <t>2163-SET2</t>
  </si>
  <si>
    <t>2163-SET4</t>
  </si>
  <si>
    <t>2167-CASE</t>
  </si>
  <si>
    <t>2167-SET2</t>
  </si>
  <si>
    <t>2170-CASE</t>
  </si>
  <si>
    <t>2170-SET6</t>
  </si>
  <si>
    <t>2171-CASE</t>
  </si>
  <si>
    <t>2171-SET6</t>
  </si>
  <si>
    <t>2172-CASE</t>
  </si>
  <si>
    <t>2172-SET6</t>
  </si>
  <si>
    <t>2173-CASE</t>
  </si>
  <si>
    <t>2173-SET6</t>
  </si>
  <si>
    <t>2174-CASE</t>
  </si>
  <si>
    <t>2174-SET6</t>
  </si>
  <si>
    <t>2176-CASE</t>
  </si>
  <si>
    <t>2176-SET8</t>
  </si>
  <si>
    <t>2180-CASE</t>
  </si>
  <si>
    <t>2180-EACH</t>
  </si>
  <si>
    <t>2180-PACK2</t>
  </si>
  <si>
    <t>2181-CASE</t>
  </si>
  <si>
    <t>2181-EACH</t>
  </si>
  <si>
    <t>2181-PACK2</t>
  </si>
  <si>
    <t>2182-CASE</t>
  </si>
  <si>
    <t>2182-EACH</t>
  </si>
  <si>
    <t>2182-PACK2</t>
  </si>
  <si>
    <t>2183-CASE</t>
  </si>
  <si>
    <t>2183-EACH</t>
  </si>
  <si>
    <t>2183-PACK2</t>
  </si>
  <si>
    <t>2184-CASE</t>
  </si>
  <si>
    <t>2184-EACH</t>
  </si>
  <si>
    <t>2184-PACK2</t>
  </si>
  <si>
    <t>2185-CASE</t>
  </si>
  <si>
    <t>2185-EACH</t>
  </si>
  <si>
    <t>2185-PACK2</t>
  </si>
  <si>
    <t>2195-CASE</t>
  </si>
  <si>
    <t>2195-EACH</t>
  </si>
  <si>
    <t>2196-CASE</t>
  </si>
  <si>
    <t>2196-EACH</t>
  </si>
  <si>
    <t>2197-CASE</t>
  </si>
  <si>
    <t>2197-EACH</t>
  </si>
  <si>
    <t>2198-CASE</t>
  </si>
  <si>
    <t>2198-EACH</t>
  </si>
  <si>
    <t>2199-CASE</t>
  </si>
  <si>
    <t>2199-EACH</t>
  </si>
  <si>
    <t>2201-BOX</t>
  </si>
  <si>
    <t>2201-EACH</t>
  </si>
  <si>
    <t>2201-PACK2</t>
  </si>
  <si>
    <t>2202-BOX</t>
  </si>
  <si>
    <t>2202-EACH</t>
  </si>
  <si>
    <t>2202-PACK2</t>
  </si>
  <si>
    <t>2204-BOX</t>
  </si>
  <si>
    <t>2204-EACH</t>
  </si>
  <si>
    <t>2204-PACK2</t>
  </si>
  <si>
    <t>2205-BOX</t>
  </si>
  <si>
    <t>2205-EACH</t>
  </si>
  <si>
    <t>2205-PACK2</t>
  </si>
  <si>
    <t>2206-BOX</t>
  </si>
  <si>
    <t>2206-EACH</t>
  </si>
  <si>
    <t>2206-PACK2</t>
  </si>
  <si>
    <t>2207-BOX</t>
  </si>
  <si>
    <t>2207-EACH</t>
  </si>
  <si>
    <t>2207-PACK2</t>
  </si>
  <si>
    <t>2209-BOX</t>
  </si>
  <si>
    <t>2209-EACH</t>
  </si>
  <si>
    <t>2209-PACK2</t>
  </si>
  <si>
    <t>2211-BOX</t>
  </si>
  <si>
    <t>2211-SET4</t>
  </si>
  <si>
    <t>2216-BOX</t>
  </si>
  <si>
    <t>2216-SET6</t>
  </si>
  <si>
    <t>2223-BOX</t>
  </si>
  <si>
    <t>2223-EACH</t>
  </si>
  <si>
    <t>2223-PACK2</t>
  </si>
  <si>
    <t>2225-BAZIC</t>
  </si>
  <si>
    <t>2225-BOX</t>
  </si>
  <si>
    <t>2225-EACH</t>
  </si>
  <si>
    <t>2225-PACK2</t>
  </si>
  <si>
    <t>2226-BOX</t>
  </si>
  <si>
    <t>2226-EACH</t>
  </si>
  <si>
    <t>2226-PACK2</t>
  </si>
  <si>
    <t>2227-BOX</t>
  </si>
  <si>
    <t>2227-EACH</t>
  </si>
  <si>
    <t>2227-PACK2</t>
  </si>
  <si>
    <t>2228-BOX</t>
  </si>
  <si>
    <t>2228-EACH</t>
  </si>
  <si>
    <t>2228-PACK2</t>
  </si>
  <si>
    <t>2228-SET2-BAZIC</t>
  </si>
  <si>
    <t>2229-EACH</t>
  </si>
  <si>
    <t>2229-PACK2</t>
  </si>
  <si>
    <t>222-BOX</t>
  </si>
  <si>
    <t>222-EACH</t>
  </si>
  <si>
    <t>222-PACK2</t>
  </si>
  <si>
    <t>2230-BOX</t>
  </si>
  <si>
    <t>2230-EACH</t>
  </si>
  <si>
    <t>2230-PACK2</t>
  </si>
  <si>
    <t>2232-BOX</t>
  </si>
  <si>
    <t>2232-EACH</t>
  </si>
  <si>
    <t>2232-PACK2</t>
  </si>
  <si>
    <t>2233-BOX</t>
  </si>
  <si>
    <t>2233-EACH</t>
  </si>
  <si>
    <t>2233-PACK2</t>
  </si>
  <si>
    <t>2234-BOX</t>
  </si>
  <si>
    <t>2234-EACH</t>
  </si>
  <si>
    <t>2234-PACK2</t>
  </si>
  <si>
    <t>2235-BOX</t>
  </si>
  <si>
    <t>2235-CASE</t>
  </si>
  <si>
    <t>2236-CASE</t>
  </si>
  <si>
    <t>2236-EACH</t>
  </si>
  <si>
    <t>223-BOX</t>
  </si>
  <si>
    <t>223-EACH</t>
  </si>
  <si>
    <t>223-PACK2</t>
  </si>
  <si>
    <t>2240-SET3</t>
  </si>
  <si>
    <t>2241-BOX</t>
  </si>
  <si>
    <t>2241-SET4</t>
  </si>
  <si>
    <t>229-BOX</t>
  </si>
  <si>
    <t>229-EACH</t>
  </si>
  <si>
    <t>229-PACK2</t>
  </si>
  <si>
    <t>2300-BOX</t>
  </si>
  <si>
    <t>2300-EACH</t>
  </si>
  <si>
    <t>2300-PACK2</t>
  </si>
  <si>
    <t>2301-BOX</t>
  </si>
  <si>
    <t>2301-EACH</t>
  </si>
  <si>
    <t>2301-PACK2</t>
  </si>
  <si>
    <t>2303-BOX</t>
  </si>
  <si>
    <t>2303-EACH</t>
  </si>
  <si>
    <t>2304-BOX</t>
  </si>
  <si>
    <t>2304-EACH</t>
  </si>
  <si>
    <t>2306-BAZIC</t>
  </si>
  <si>
    <t>2306-BOX</t>
  </si>
  <si>
    <t>2306-EACH</t>
  </si>
  <si>
    <t>2306-PACK2</t>
  </si>
  <si>
    <t>2307-BOX</t>
  </si>
  <si>
    <t>2307-SET3</t>
  </si>
  <si>
    <t>230-BAZIC</t>
  </si>
  <si>
    <t>230-BOX</t>
  </si>
  <si>
    <t>230-EACH</t>
  </si>
  <si>
    <t>230-PACK2</t>
  </si>
  <si>
    <t>2314-BOX</t>
  </si>
  <si>
    <t>2314-SET4</t>
  </si>
  <si>
    <t>2315-BOX</t>
  </si>
  <si>
    <t>2315-EACH</t>
  </si>
  <si>
    <t>2315-PACK2</t>
  </si>
  <si>
    <t>2317-BOX</t>
  </si>
  <si>
    <t>2317-EACH</t>
  </si>
  <si>
    <t>2317-PACK2</t>
  </si>
  <si>
    <t>2319-BOX</t>
  </si>
  <si>
    <t>2319-SET2</t>
  </si>
  <si>
    <t>231-BOX</t>
  </si>
  <si>
    <t>231-EACH</t>
  </si>
  <si>
    <t>231-PACK2</t>
  </si>
  <si>
    <t>2320-BOX</t>
  </si>
  <si>
    <t>2320-EACH</t>
  </si>
  <si>
    <t>2320-PACK2</t>
  </si>
  <si>
    <t>2321-BOX</t>
  </si>
  <si>
    <t>2321-EACH</t>
  </si>
  <si>
    <t>2321-PACK2</t>
  </si>
  <si>
    <t>2323-BOX</t>
  </si>
  <si>
    <t>2323-SET3</t>
  </si>
  <si>
    <t>2325-BOX</t>
  </si>
  <si>
    <t>2325-SET2</t>
  </si>
  <si>
    <t>2326-BOX</t>
  </si>
  <si>
    <t>2326-EACH</t>
  </si>
  <si>
    <t>2326-PACK2</t>
  </si>
  <si>
    <t>2330-BOX</t>
  </si>
  <si>
    <t>2330-EACH</t>
  </si>
  <si>
    <t>2330-PACK2</t>
  </si>
  <si>
    <t>2331-BOX</t>
  </si>
  <si>
    <t>2331-EACH</t>
  </si>
  <si>
    <t>2331-PACK2</t>
  </si>
  <si>
    <t>2332-BOX</t>
  </si>
  <si>
    <t>2332-EACH</t>
  </si>
  <si>
    <t>2332-PACK2</t>
  </si>
  <si>
    <t>2333-BOX</t>
  </si>
  <si>
    <t>2333-EACH</t>
  </si>
  <si>
    <t>2333-PACK2</t>
  </si>
  <si>
    <t>2339-BOX</t>
  </si>
  <si>
    <t>2339-SET2</t>
  </si>
  <si>
    <t>2341-BOX</t>
  </si>
  <si>
    <t>2341-EACH</t>
  </si>
  <si>
    <t>2341-PACK2</t>
  </si>
  <si>
    <t>2343-BOX</t>
  </si>
  <si>
    <t>2343-SET2</t>
  </si>
  <si>
    <t>2344-BOX</t>
  </si>
  <si>
    <t>2344-EACH</t>
  </si>
  <si>
    <t>2344-PACK2</t>
  </si>
  <si>
    <t>2345-BOX</t>
  </si>
  <si>
    <t>2345-EACH</t>
  </si>
  <si>
    <t>2345-PACK2</t>
  </si>
  <si>
    <t>2346-BOX</t>
  </si>
  <si>
    <t>2346-EACH</t>
  </si>
  <si>
    <t>2346-PACK2</t>
  </si>
  <si>
    <t>2401-CASE</t>
  </si>
  <si>
    <t>2401-EACH</t>
  </si>
  <si>
    <t>2401-PACK2</t>
  </si>
  <si>
    <t>2401-PACK4</t>
  </si>
  <si>
    <t>2402-BAZIC</t>
  </si>
  <si>
    <t>2402-BOX</t>
  </si>
  <si>
    <t>2402-EACH</t>
  </si>
  <si>
    <t>2402-PACK2</t>
  </si>
  <si>
    <t>2402-PACK3</t>
  </si>
  <si>
    <t>2402-PACK4</t>
  </si>
  <si>
    <t>2402-SET2</t>
  </si>
  <si>
    <t>2402-SET2-B</t>
  </si>
  <si>
    <t>2402-SET2-BAZIC</t>
  </si>
  <si>
    <t>2402-SET3</t>
  </si>
  <si>
    <t>2405-CASE</t>
  </si>
  <si>
    <t>2405-EACH</t>
  </si>
  <si>
    <t>2405-PACK4</t>
  </si>
  <si>
    <t>2406-CASE</t>
  </si>
  <si>
    <t>2406-EACH</t>
  </si>
  <si>
    <t>2406-PACK3</t>
  </si>
  <si>
    <t>2406-PACK4</t>
  </si>
  <si>
    <t>2406-SET3</t>
  </si>
  <si>
    <t>2406-SET4</t>
  </si>
  <si>
    <t>2409-CASE</t>
  </si>
  <si>
    <t>2409-EACH</t>
  </si>
  <si>
    <t>2409-SET4</t>
  </si>
  <si>
    <t>240-BOX</t>
  </si>
  <si>
    <t>240-EACH</t>
  </si>
  <si>
    <t>240-SET6</t>
  </si>
  <si>
    <t>2501-BOX</t>
  </si>
  <si>
    <t>2501-EACH</t>
  </si>
  <si>
    <t>2501-PACK2</t>
  </si>
  <si>
    <t>2504-PACK2</t>
  </si>
  <si>
    <t>2505-BOX</t>
  </si>
  <si>
    <t>2505-EACH</t>
  </si>
  <si>
    <t>2505-PACK2</t>
  </si>
  <si>
    <t>2506-BOX</t>
  </si>
  <si>
    <t>2506-EACH</t>
  </si>
  <si>
    <t>2506-PACK2</t>
  </si>
  <si>
    <t>2507-BOX</t>
  </si>
  <si>
    <t>2507-EACH</t>
  </si>
  <si>
    <t>2507-PACK2</t>
  </si>
  <si>
    <t>2510-CASE</t>
  </si>
  <si>
    <t>2510-EACH</t>
  </si>
  <si>
    <t>2510-PACK4</t>
  </si>
  <si>
    <t>2511-BOX</t>
  </si>
  <si>
    <t>2511-EACH</t>
  </si>
  <si>
    <t>2511-PACK2</t>
  </si>
  <si>
    <t>2512-BOX</t>
  </si>
  <si>
    <t>2512-EACH</t>
  </si>
  <si>
    <t>2512-PACK2</t>
  </si>
  <si>
    <t>2513-BOX</t>
  </si>
  <si>
    <t>2513-EACH</t>
  </si>
  <si>
    <t>2513-PACK2</t>
  </si>
  <si>
    <t>2514-BOX</t>
  </si>
  <si>
    <t>2514-EACH</t>
  </si>
  <si>
    <t>2514-PACK2</t>
  </si>
  <si>
    <t>2515-CASE</t>
  </si>
  <si>
    <t>2515-EACH</t>
  </si>
  <si>
    <t>2515-PACK2</t>
  </si>
  <si>
    <t>2516-BOX</t>
  </si>
  <si>
    <t>2516-EACH</t>
  </si>
  <si>
    <t>2516-PACK2</t>
  </si>
  <si>
    <t>2517-BOX</t>
  </si>
  <si>
    <t>2517-EACH</t>
  </si>
  <si>
    <t>2517-PACK2</t>
  </si>
  <si>
    <t>2518-BOX</t>
  </si>
  <si>
    <t>2518-EACH</t>
  </si>
  <si>
    <t>2518-PACK2</t>
  </si>
  <si>
    <t>2519-BOX</t>
  </si>
  <si>
    <t>2519-EACH</t>
  </si>
  <si>
    <t>2519-PACK2</t>
  </si>
  <si>
    <t>2530-BOX</t>
  </si>
  <si>
    <t>2530-EACH</t>
  </si>
  <si>
    <t>2530-PACK2</t>
  </si>
  <si>
    <t>2539-BOX</t>
  </si>
  <si>
    <t>2539-EACH</t>
  </si>
  <si>
    <t>2539-PACK2</t>
  </si>
  <si>
    <t>2550-BOX</t>
  </si>
  <si>
    <t>2550-EACH</t>
  </si>
  <si>
    <t>2550-PACK2</t>
  </si>
  <si>
    <t>260-BOX</t>
  </si>
  <si>
    <t>260-EACH</t>
  </si>
  <si>
    <t>260-PACK3</t>
  </si>
  <si>
    <t>261-BOX</t>
  </si>
  <si>
    <t>261-EACH</t>
  </si>
  <si>
    <t>261-PACK2</t>
  </si>
  <si>
    <t>262-BOX</t>
  </si>
  <si>
    <t>262-EACH</t>
  </si>
  <si>
    <t>262-PACK2</t>
  </si>
  <si>
    <t>263-BOX</t>
  </si>
  <si>
    <t>263-EACH</t>
  </si>
  <si>
    <t>263-PACK3</t>
  </si>
  <si>
    <t>264-BOX</t>
  </si>
  <si>
    <t>264-EACH</t>
  </si>
  <si>
    <t>264-PACK2</t>
  </si>
  <si>
    <t>265-BOX</t>
  </si>
  <si>
    <t>265-EACH</t>
  </si>
  <si>
    <t>265-PACK2</t>
  </si>
  <si>
    <t>266-BOX</t>
  </si>
  <si>
    <t>266-EACH</t>
  </si>
  <si>
    <t>266-PACK2</t>
  </si>
  <si>
    <t>267-CASE</t>
  </si>
  <si>
    <t>267-EACH</t>
  </si>
  <si>
    <t>267-PACK4</t>
  </si>
  <si>
    <t>2705-BOX</t>
  </si>
  <si>
    <t>2705-EACH</t>
  </si>
  <si>
    <t>2705-PACK2</t>
  </si>
  <si>
    <t>2707-BOX</t>
  </si>
  <si>
    <t>2707-EACH</t>
  </si>
  <si>
    <t>2707-PACK2</t>
  </si>
  <si>
    <t>2711-BOX</t>
  </si>
  <si>
    <t>2711-EACH</t>
  </si>
  <si>
    <t>2711-PACK2</t>
  </si>
  <si>
    <t>2713-BOX</t>
  </si>
  <si>
    <t>2713-SET6</t>
  </si>
  <si>
    <t>272-BOX</t>
  </si>
  <si>
    <t>272-EACH</t>
  </si>
  <si>
    <t>272-PACK2</t>
  </si>
  <si>
    <t>273-BOX</t>
  </si>
  <si>
    <t>273-EACH</t>
  </si>
  <si>
    <t>273-PACK2</t>
  </si>
  <si>
    <t>274-BOX</t>
  </si>
  <si>
    <t>274-SET6</t>
  </si>
  <si>
    <t>275-BOX</t>
  </si>
  <si>
    <t>275-SET4</t>
  </si>
  <si>
    <t>2805-BOX</t>
  </si>
  <si>
    <t>2805-EACH</t>
  </si>
  <si>
    <t>2805-PACK2</t>
  </si>
  <si>
    <t>2805-PACK4</t>
  </si>
  <si>
    <t>2806-BOX</t>
  </si>
  <si>
    <t>2806-SET4</t>
  </si>
  <si>
    <t>2807-BOX</t>
  </si>
  <si>
    <t>2807-SET4</t>
  </si>
  <si>
    <t>2808-BOX</t>
  </si>
  <si>
    <t>2808-SET4</t>
  </si>
  <si>
    <t>2901-CASE</t>
  </si>
  <si>
    <t>2901-EACH</t>
  </si>
  <si>
    <t>2901-PACK2</t>
  </si>
  <si>
    <t>290-CASE</t>
  </si>
  <si>
    <t>290-EACH</t>
  </si>
  <si>
    <t>290-PACK4</t>
  </si>
  <si>
    <t>3000-EACH</t>
  </si>
  <si>
    <t>3000-PACK2</t>
  </si>
  <si>
    <t>3001-BOX</t>
  </si>
  <si>
    <t>3001-EACH</t>
  </si>
  <si>
    <t>3001-PACK2</t>
  </si>
  <si>
    <t>3002-BOX</t>
  </si>
  <si>
    <t>3002-SET4</t>
  </si>
  <si>
    <t>3003-BOX</t>
  </si>
  <si>
    <t>3003-EACH</t>
  </si>
  <si>
    <t>3003-PACK2</t>
  </si>
  <si>
    <t>3004-BOX</t>
  </si>
  <si>
    <t>3004-EACH</t>
  </si>
  <si>
    <t>3004-PACK2</t>
  </si>
  <si>
    <t>3006-BOX</t>
  </si>
  <si>
    <t>3006-SET6</t>
  </si>
  <si>
    <t>3008-BOX</t>
  </si>
  <si>
    <t>3008-EACH</t>
  </si>
  <si>
    <t>3008-PACK2</t>
  </si>
  <si>
    <t>3009-BOX</t>
  </si>
  <si>
    <t>3009-SET6</t>
  </si>
  <si>
    <t>3011-CASE</t>
  </si>
  <si>
    <t>3011-EACH</t>
  </si>
  <si>
    <t>3011-PACK4</t>
  </si>
  <si>
    <t>3012-BOX</t>
  </si>
  <si>
    <t>3012-EACH</t>
  </si>
  <si>
    <t>3012-PACK2</t>
  </si>
  <si>
    <t>3015-CASE</t>
  </si>
  <si>
    <t>3015-SET2</t>
  </si>
  <si>
    <t>3020-BOX</t>
  </si>
  <si>
    <t>3020-EACH</t>
  </si>
  <si>
    <t>3020-PACK2</t>
  </si>
  <si>
    <t>3021-BOX</t>
  </si>
  <si>
    <t>3021-SET3</t>
  </si>
  <si>
    <t>302-BOX</t>
  </si>
  <si>
    <t>302-SET6</t>
  </si>
  <si>
    <t>303-BOX</t>
  </si>
  <si>
    <t>303-SET4</t>
  </si>
  <si>
    <t>30400-CASE</t>
  </si>
  <si>
    <t>30400-SET2</t>
  </si>
  <si>
    <t>304-BOX</t>
  </si>
  <si>
    <t>304-EACH</t>
  </si>
  <si>
    <t>304-PACK2</t>
  </si>
  <si>
    <t>305-BOX</t>
  </si>
  <si>
    <t>305-SET6</t>
  </si>
  <si>
    <t>306-BOX</t>
  </si>
  <si>
    <t>306-EACH</t>
  </si>
  <si>
    <t>306-PACK2</t>
  </si>
  <si>
    <t>307-BOX</t>
  </si>
  <si>
    <t>307-SET6</t>
  </si>
  <si>
    <t>3100-CASE</t>
  </si>
  <si>
    <t>3100-EACH</t>
  </si>
  <si>
    <t>3100-PACK4</t>
  </si>
  <si>
    <t>3101-CASE</t>
  </si>
  <si>
    <t>3101-EACH</t>
  </si>
  <si>
    <t>3101-PACK2</t>
  </si>
  <si>
    <t>3102-BOX</t>
  </si>
  <si>
    <t>3102-EACH</t>
  </si>
  <si>
    <t>3102-PACK4</t>
  </si>
  <si>
    <t>3103-CASE</t>
  </si>
  <si>
    <t>3103-EACH</t>
  </si>
  <si>
    <t>3103-PACK4</t>
  </si>
  <si>
    <t>3104-BOX</t>
  </si>
  <si>
    <t>3104-SET6</t>
  </si>
  <si>
    <t>3105-BOX</t>
  </si>
  <si>
    <t>3105-SET6</t>
  </si>
  <si>
    <t>3107-BOX</t>
  </si>
  <si>
    <t>3107-EACH</t>
  </si>
  <si>
    <t>3107-PACK4</t>
  </si>
  <si>
    <t>3108-BOX</t>
  </si>
  <si>
    <t>3108-EACH</t>
  </si>
  <si>
    <t>3108-PACK4</t>
  </si>
  <si>
    <t>3109-CASE</t>
  </si>
  <si>
    <t>3109-EACH</t>
  </si>
  <si>
    <t>3109-PACK4</t>
  </si>
  <si>
    <t>310-BOX</t>
  </si>
  <si>
    <t>310-EACH</t>
  </si>
  <si>
    <t>310-PACK2</t>
  </si>
  <si>
    <t>3110-CASE</t>
  </si>
  <si>
    <t>3110-SET6</t>
  </si>
  <si>
    <t>3111-CASE</t>
  </si>
  <si>
    <t>3111-SET4</t>
  </si>
  <si>
    <t>3112-BOX</t>
  </si>
  <si>
    <t>3112-SET6</t>
  </si>
  <si>
    <t>3113-CASE</t>
  </si>
  <si>
    <t>3113-A</t>
  </si>
  <si>
    <t>3113-EACH</t>
  </si>
  <si>
    <t>3113-PACK4</t>
  </si>
  <si>
    <t>3114-BOX</t>
  </si>
  <si>
    <t>3114-EACH</t>
  </si>
  <si>
    <t>3114-PACK4</t>
  </si>
  <si>
    <t>3115-CASE</t>
  </si>
  <si>
    <t>3115-SET6</t>
  </si>
  <si>
    <t>3115-SET6-BAZIC</t>
  </si>
  <si>
    <t>3116-BOX</t>
  </si>
  <si>
    <t>3116-SET6</t>
  </si>
  <si>
    <t>3117-BOX</t>
  </si>
  <si>
    <t>3117-EACH</t>
  </si>
  <si>
    <t>3117-PACK4</t>
  </si>
  <si>
    <t>3118-BOX</t>
  </si>
  <si>
    <t>3118-EACH</t>
  </si>
  <si>
    <t>3118-PACK4</t>
  </si>
  <si>
    <t>3119-BOX</t>
  </si>
  <si>
    <t>3119-SET6</t>
  </si>
  <si>
    <t>311-CASE</t>
  </si>
  <si>
    <t>311-SET2</t>
  </si>
  <si>
    <t>3120-BOX</t>
  </si>
  <si>
    <t>3120-EACH</t>
  </si>
  <si>
    <t>3120-PACK4</t>
  </si>
  <si>
    <t>3121-CASE</t>
  </si>
  <si>
    <t>3121-SET6</t>
  </si>
  <si>
    <t>3122-CASE</t>
  </si>
  <si>
    <t>3122-EACH</t>
  </si>
  <si>
    <t>3122-PACK2</t>
  </si>
  <si>
    <t>3123-CASE</t>
  </si>
  <si>
    <t>3123-SET4</t>
  </si>
  <si>
    <t>3124-CASE</t>
  </si>
  <si>
    <t>3124-EACH</t>
  </si>
  <si>
    <t>3124-SET4</t>
  </si>
  <si>
    <t>3125-CASE</t>
  </si>
  <si>
    <t>3125-SET6</t>
  </si>
  <si>
    <t>3126-CASE</t>
  </si>
  <si>
    <t>3126-SET6</t>
  </si>
  <si>
    <t>3128-CASE</t>
  </si>
  <si>
    <t>3128-SET4</t>
  </si>
  <si>
    <t>3129-BOX</t>
  </si>
  <si>
    <t>3129-SET2</t>
  </si>
  <si>
    <t>3130-CASE</t>
  </si>
  <si>
    <t>3130-SET6</t>
  </si>
  <si>
    <t>3132-CASE</t>
  </si>
  <si>
    <t>3132-SET6</t>
  </si>
  <si>
    <t>3133-A-CASE</t>
  </si>
  <si>
    <t>3133-A</t>
  </si>
  <si>
    <t>3133-A-EACH</t>
  </si>
  <si>
    <t>3133-A-PACK4</t>
  </si>
  <si>
    <t>3133-CASE</t>
  </si>
  <si>
    <t>3133-EACH</t>
  </si>
  <si>
    <t>3133-PACK4</t>
  </si>
  <si>
    <t>3134-A-CASE</t>
  </si>
  <si>
    <t>3134-A</t>
  </si>
  <si>
    <t>3134-A-EACH</t>
  </si>
  <si>
    <t>3134-A-PACK4</t>
  </si>
  <si>
    <t>3134-CASE</t>
  </si>
  <si>
    <t>3134-EACH</t>
  </si>
  <si>
    <t>3134-PACK4</t>
  </si>
  <si>
    <t>3135-CASE</t>
  </si>
  <si>
    <t>3135-SET4</t>
  </si>
  <si>
    <t>3136-CASE</t>
  </si>
  <si>
    <t>3137-CASE</t>
  </si>
  <si>
    <t>3137-EACH</t>
  </si>
  <si>
    <t>3137-PACK2</t>
  </si>
  <si>
    <t>3138-CASE</t>
  </si>
  <si>
    <t>3138-EACH</t>
  </si>
  <si>
    <t>3138-A</t>
  </si>
  <si>
    <t>3138-PACK4</t>
  </si>
  <si>
    <t>313-BOX</t>
  </si>
  <si>
    <t>313-EACH</t>
  </si>
  <si>
    <t>313-PACK2</t>
  </si>
  <si>
    <t>3141-CASE</t>
  </si>
  <si>
    <t>3141-EACH</t>
  </si>
  <si>
    <t>3141-PACK4</t>
  </si>
  <si>
    <t>3142-CASE</t>
  </si>
  <si>
    <t>3142-EACH</t>
  </si>
  <si>
    <t>3142-PACK4</t>
  </si>
  <si>
    <t>3143-CASE</t>
  </si>
  <si>
    <t>3143-SET6</t>
  </si>
  <si>
    <t>3144-CASE</t>
  </si>
  <si>
    <t>3144-SET6</t>
  </si>
  <si>
    <t>3145-CASE</t>
  </si>
  <si>
    <t>3145-SET6</t>
  </si>
  <si>
    <t>3146-CASE</t>
  </si>
  <si>
    <t>3146-SET6</t>
  </si>
  <si>
    <t>3147-CASE</t>
  </si>
  <si>
    <t>3147-EACH</t>
  </si>
  <si>
    <t>3147-PACK2</t>
  </si>
  <si>
    <t>3148-CASE</t>
  </si>
  <si>
    <t>3148-EACH</t>
  </si>
  <si>
    <t>3148-PACK2</t>
  </si>
  <si>
    <t>314-CASE</t>
  </si>
  <si>
    <t>314-SET2</t>
  </si>
  <si>
    <t>3150-CASE</t>
  </si>
  <si>
    <t>3150-EACH</t>
  </si>
  <si>
    <t>3150-PACK2</t>
  </si>
  <si>
    <t>31518-CASE</t>
  </si>
  <si>
    <t>31518-SET2</t>
  </si>
  <si>
    <t>3151-CASE</t>
  </si>
  <si>
    <t>3151-EACH</t>
  </si>
  <si>
    <t>3151-PACK2</t>
  </si>
  <si>
    <t>3152-BOX</t>
  </si>
  <si>
    <t>3152-SET6</t>
  </si>
  <si>
    <t>3156-CASE</t>
  </si>
  <si>
    <t>3156-SET4</t>
  </si>
  <si>
    <t>3157-CASE</t>
  </si>
  <si>
    <t>3157-SET2</t>
  </si>
  <si>
    <t>3158-CASE</t>
  </si>
  <si>
    <t>3158-SET8</t>
  </si>
  <si>
    <t>3159-CASE</t>
  </si>
  <si>
    <t>3159-SET8</t>
  </si>
  <si>
    <t>315-BOX</t>
  </si>
  <si>
    <t>315-SET6</t>
  </si>
  <si>
    <t>3161-CASE</t>
  </si>
  <si>
    <t>3161-EACH</t>
  </si>
  <si>
    <t>3161-PACK3</t>
  </si>
  <si>
    <t>3163-CASE</t>
  </si>
  <si>
    <t>3163-SET6</t>
  </si>
  <si>
    <t>3164-CASE</t>
  </si>
  <si>
    <t>3164-EACH</t>
  </si>
  <si>
    <t>3164-PACK4</t>
  </si>
  <si>
    <t>3165-CASE</t>
  </si>
  <si>
    <t>3165-SET6</t>
  </si>
  <si>
    <t>3166-BOX</t>
  </si>
  <si>
    <t>3166-SET4</t>
  </si>
  <si>
    <t>3167-CASE</t>
  </si>
  <si>
    <t>3167-SET4</t>
  </si>
  <si>
    <t>3168-CASE</t>
  </si>
  <si>
    <t>3168-SET4</t>
  </si>
  <si>
    <t>3169-CASE</t>
  </si>
  <si>
    <t>3169-SET6</t>
  </si>
  <si>
    <t>316-BOX</t>
  </si>
  <si>
    <t>316-EACH</t>
  </si>
  <si>
    <t>316-PACK2</t>
  </si>
  <si>
    <t>3170-CASE</t>
  </si>
  <si>
    <t>3170-SET6</t>
  </si>
  <si>
    <t>3172-BOX</t>
  </si>
  <si>
    <t>3172-SET6</t>
  </si>
  <si>
    <t>3174-CASE</t>
  </si>
  <si>
    <t>3174-EACH</t>
  </si>
  <si>
    <t>3174-PACK2</t>
  </si>
  <si>
    <t>3175-CASE</t>
  </si>
  <si>
    <t>3175-EACH</t>
  </si>
  <si>
    <t>3175-PACK2</t>
  </si>
  <si>
    <t>3176-CASE</t>
  </si>
  <si>
    <t>3176-SET4</t>
  </si>
  <si>
    <t>3177-CASE</t>
  </si>
  <si>
    <t>3177-SET6</t>
  </si>
  <si>
    <t>3178-CASE</t>
  </si>
  <si>
    <t>3178-SET6</t>
  </si>
  <si>
    <t>3179-BOX</t>
  </si>
  <si>
    <t>3179-SET4</t>
  </si>
  <si>
    <t>3180-CASE</t>
  </si>
  <si>
    <t>3180-SET6</t>
  </si>
  <si>
    <t>3181-CASE</t>
  </si>
  <si>
    <t>3181-EACH</t>
  </si>
  <si>
    <t>3181-PACK2</t>
  </si>
  <si>
    <t>3182-CASE</t>
  </si>
  <si>
    <t>3182-SET6</t>
  </si>
  <si>
    <t>3183-CASE</t>
  </si>
  <si>
    <t>3183-SET6</t>
  </si>
  <si>
    <t>3184-CASE</t>
  </si>
  <si>
    <t>3184-EACH</t>
  </si>
  <si>
    <t>3184-PACK2</t>
  </si>
  <si>
    <t>3185-BOX</t>
  </si>
  <si>
    <t>3185-EACH</t>
  </si>
  <si>
    <t>3185-PACK4</t>
  </si>
  <si>
    <t>3186-BOX</t>
  </si>
  <si>
    <t>3186-EACH</t>
  </si>
  <si>
    <t>3186-PACK4</t>
  </si>
  <si>
    <t>3187-BOX</t>
  </si>
  <si>
    <t>3187-EACH</t>
  </si>
  <si>
    <t>3187-PACK4</t>
  </si>
  <si>
    <t>3188-BOX</t>
  </si>
  <si>
    <t>3188-SET6</t>
  </si>
  <si>
    <t>3189-BOX</t>
  </si>
  <si>
    <t>3189-SET6</t>
  </si>
  <si>
    <t>318-BOX</t>
  </si>
  <si>
    <t>318-SET6</t>
  </si>
  <si>
    <t>3190-CASE</t>
  </si>
  <si>
    <t>3190-EACH</t>
  </si>
  <si>
    <t>3190-PACK4</t>
  </si>
  <si>
    <t>3191-CASE</t>
  </si>
  <si>
    <t>3191-EACH</t>
  </si>
  <si>
    <t>3191-PACK2</t>
  </si>
  <si>
    <t>3192-CASE</t>
  </si>
  <si>
    <t>3192-EACH</t>
  </si>
  <si>
    <t>3192-PACK2</t>
  </si>
  <si>
    <t>3193-CASE</t>
  </si>
  <si>
    <t>3193-EACH</t>
  </si>
  <si>
    <t>3193-PACK2</t>
  </si>
  <si>
    <t>3194-CASE</t>
  </si>
  <si>
    <t>3194-EACH</t>
  </si>
  <si>
    <t>3194-PACK2</t>
  </si>
  <si>
    <t>3196-BOX</t>
  </si>
  <si>
    <t>3196-SET6</t>
  </si>
  <si>
    <t>3197-BOX</t>
  </si>
  <si>
    <t>3197-SET3</t>
  </si>
  <si>
    <t>3198-BOX</t>
  </si>
  <si>
    <t>3198-EACH</t>
  </si>
  <si>
    <t>3198-PACK4</t>
  </si>
  <si>
    <t>3200-BOX</t>
  </si>
  <si>
    <t>3200-SET6</t>
  </si>
  <si>
    <t>3201-BOX</t>
  </si>
  <si>
    <t>3201-EACH</t>
  </si>
  <si>
    <t>3201-PACK2</t>
  </si>
  <si>
    <t>3202-BOX</t>
  </si>
  <si>
    <t>3202-SET3</t>
  </si>
  <si>
    <t>3203-CASE</t>
  </si>
  <si>
    <t>3203-EACH</t>
  </si>
  <si>
    <t>3203-PACK2</t>
  </si>
  <si>
    <t>320-BOX</t>
  </si>
  <si>
    <t>320-SET6</t>
  </si>
  <si>
    <t>321-BOX</t>
  </si>
  <si>
    <t>321-EACH</t>
  </si>
  <si>
    <t>321-PACK4</t>
  </si>
  <si>
    <t>322-BOX</t>
  </si>
  <si>
    <t>322-SET6</t>
  </si>
  <si>
    <t>325-BOX</t>
  </si>
  <si>
    <t>325-EACH</t>
  </si>
  <si>
    <t>325-PACK2</t>
  </si>
  <si>
    <t>3309-CASE</t>
  </si>
  <si>
    <t>3309-EACH</t>
  </si>
  <si>
    <t>3309-PACK4</t>
  </si>
  <si>
    <t>3310-CASE</t>
  </si>
  <si>
    <t>3310-EACH</t>
  </si>
  <si>
    <t>3310-PACK2</t>
  </si>
  <si>
    <t>3311-CASE</t>
  </si>
  <si>
    <t>3311-EACH</t>
  </si>
  <si>
    <t>3311-PACK2</t>
  </si>
  <si>
    <t>3312-CASE</t>
  </si>
  <si>
    <t>3312-EACH</t>
  </si>
  <si>
    <t>3312-PACK2</t>
  </si>
  <si>
    <t>33160-CASE</t>
  </si>
  <si>
    <t>33160-SET2</t>
  </si>
  <si>
    <t>332-BOX</t>
  </si>
  <si>
    <t>332-EACH</t>
  </si>
  <si>
    <t>332-PACK2</t>
  </si>
  <si>
    <t>3331-CASE</t>
  </si>
  <si>
    <t>3331-EACH</t>
  </si>
  <si>
    <t>3331-PACK2</t>
  </si>
  <si>
    <t>3332-CASE</t>
  </si>
  <si>
    <t>3332-EACH</t>
  </si>
  <si>
    <t>3332-PACK2</t>
  </si>
  <si>
    <t>3333-CASE</t>
  </si>
  <si>
    <t>3333-EACH</t>
  </si>
  <si>
    <t>3333-PACK2</t>
  </si>
  <si>
    <t>3334-CASE</t>
  </si>
  <si>
    <t>3334-EACH</t>
  </si>
  <si>
    <t>3334-PACK2</t>
  </si>
  <si>
    <t>3335-CASE</t>
  </si>
  <si>
    <t>3335-EACH</t>
  </si>
  <si>
    <t>3335-PACK2</t>
  </si>
  <si>
    <t>3336-CASE</t>
  </si>
  <si>
    <t>3336-EACH</t>
  </si>
  <si>
    <t>3336-PACK2</t>
  </si>
  <si>
    <t>3337-CASE</t>
  </si>
  <si>
    <t>3337-EACH</t>
  </si>
  <si>
    <t>3337-PACK2</t>
  </si>
  <si>
    <t>3338-CASE</t>
  </si>
  <si>
    <t>3338-EACH</t>
  </si>
  <si>
    <t>3338-PACK2</t>
  </si>
  <si>
    <t>3339-CASE</t>
  </si>
  <si>
    <t>3339-EACH</t>
  </si>
  <si>
    <t>3339-PACK2</t>
  </si>
  <si>
    <t>333-BOX</t>
  </si>
  <si>
    <t>333-SET6</t>
  </si>
  <si>
    <t>3340-CASE</t>
  </si>
  <si>
    <t>3340-EACH</t>
  </si>
  <si>
    <t>3340-PACK2</t>
  </si>
  <si>
    <t>3342-BOX</t>
  </si>
  <si>
    <t>3342-EACH</t>
  </si>
  <si>
    <t>3342-PACK2</t>
  </si>
  <si>
    <t>3343-CASE</t>
  </si>
  <si>
    <t>3343-EACH</t>
  </si>
  <si>
    <t>3343-PACK4</t>
  </si>
  <si>
    <t>3344-BOX</t>
  </si>
  <si>
    <t>3344-EACH</t>
  </si>
  <si>
    <t>3344-PACK4</t>
  </si>
  <si>
    <t>3345-CASE</t>
  </si>
  <si>
    <t>3345-EACH</t>
  </si>
  <si>
    <t>3345-PACK2</t>
  </si>
  <si>
    <t>3350-CASE</t>
  </si>
  <si>
    <t>3350-SET6</t>
  </si>
  <si>
    <t>3351-CASE</t>
  </si>
  <si>
    <t>3351-EACH</t>
  </si>
  <si>
    <t>3351-SET6</t>
  </si>
  <si>
    <t>3352-CASE</t>
  </si>
  <si>
    <t>3352-EACH</t>
  </si>
  <si>
    <t>3352-PACK2</t>
  </si>
  <si>
    <t>3353-CASE</t>
  </si>
  <si>
    <t>3353-EACH</t>
  </si>
  <si>
    <t>3353-PACK2</t>
  </si>
  <si>
    <t>335-BOX</t>
  </si>
  <si>
    <t>335-EACH</t>
  </si>
  <si>
    <t>335-PACK2</t>
  </si>
  <si>
    <t>3364-CASE</t>
  </si>
  <si>
    <t>3364-SET2</t>
  </si>
  <si>
    <t>3364-SET2-BAZIC</t>
  </si>
  <si>
    <t>336-BAZIC</t>
  </si>
  <si>
    <t>336-BOX</t>
  </si>
  <si>
    <t>336-EACH</t>
  </si>
  <si>
    <t>336-PACK2</t>
  </si>
  <si>
    <t>33800-CASE</t>
  </si>
  <si>
    <t>33800-SET2</t>
  </si>
  <si>
    <t>3388-CASE</t>
  </si>
  <si>
    <t>3388-SET3</t>
  </si>
  <si>
    <t>338-BOX</t>
  </si>
  <si>
    <t>338-EACH</t>
  </si>
  <si>
    <t>338-PACK2</t>
  </si>
  <si>
    <t>3390-CASE</t>
  </si>
  <si>
    <t>3390-SET2</t>
  </si>
  <si>
    <t>3393-CASE</t>
  </si>
  <si>
    <t>3393-SET2</t>
  </si>
  <si>
    <t>3401-EACH</t>
  </si>
  <si>
    <t>3401-PACK2</t>
  </si>
  <si>
    <t>3402-BOX</t>
  </si>
  <si>
    <t>3402-EACH</t>
  </si>
  <si>
    <t>3402-PACK2</t>
  </si>
  <si>
    <t>3403-BOX</t>
  </si>
  <si>
    <t>3403-EACH</t>
  </si>
  <si>
    <t>3403-PACK2</t>
  </si>
  <si>
    <t>3404-BOX</t>
  </si>
  <si>
    <t>3404-EACH</t>
  </si>
  <si>
    <t>3404-PACK2</t>
  </si>
  <si>
    <t>3405-BOX</t>
  </si>
  <si>
    <t>3405-EACH</t>
  </si>
  <si>
    <t>3405-PACK2</t>
  </si>
  <si>
    <t>3408-BOX</t>
  </si>
  <si>
    <t>3408-EACH</t>
  </si>
  <si>
    <t>3408-PACK2</t>
  </si>
  <si>
    <t>3409-PACK2</t>
  </si>
  <si>
    <t>3411-BOX</t>
  </si>
  <si>
    <t>3411-EACH</t>
  </si>
  <si>
    <t>3414-SET6</t>
  </si>
  <si>
    <t>3415-BOX</t>
  </si>
  <si>
    <t>3418-CASE</t>
  </si>
  <si>
    <t>3418-EACH</t>
  </si>
  <si>
    <t>3418-PACK2</t>
  </si>
  <si>
    <t>3421-BOX</t>
  </si>
  <si>
    <t>3421-EACH</t>
  </si>
  <si>
    <t>3421-PACK2</t>
  </si>
  <si>
    <t>3422-BOX</t>
  </si>
  <si>
    <t>3422-EACH</t>
  </si>
  <si>
    <t>3422-PACK2</t>
  </si>
  <si>
    <t>3423-BOX</t>
  </si>
  <si>
    <t>3423-EACH</t>
  </si>
  <si>
    <t>3423-PACK2</t>
  </si>
  <si>
    <t>3424+5040-EACH</t>
  </si>
  <si>
    <t>3941+5040</t>
  </si>
  <si>
    <t>3424-BOX</t>
  </si>
  <si>
    <t>3424-EACH</t>
  </si>
  <si>
    <t>3424-PACK4</t>
  </si>
  <si>
    <t>3431-BOX</t>
  </si>
  <si>
    <t>3431-EACH</t>
  </si>
  <si>
    <t>3432-BOX</t>
  </si>
  <si>
    <t>3432-EACH</t>
  </si>
  <si>
    <t>3433-BAZIC</t>
  </si>
  <si>
    <t>3433-BOX</t>
  </si>
  <si>
    <t>3433-EACH</t>
  </si>
  <si>
    <t>3434-BAZIC</t>
  </si>
  <si>
    <t>3434-BOX</t>
  </si>
  <si>
    <t>3434-EACH</t>
  </si>
  <si>
    <t>3435-CASE</t>
  </si>
  <si>
    <t>3435-EACH</t>
  </si>
  <si>
    <t>3435-PACK2</t>
  </si>
  <si>
    <t>3436-CASE</t>
  </si>
  <si>
    <t>3436-EACH</t>
  </si>
  <si>
    <t>3436-PACK2</t>
  </si>
  <si>
    <t>3438-BAZIC</t>
  </si>
  <si>
    <t>3438-BOX</t>
  </si>
  <si>
    <t>3438-EACH</t>
  </si>
  <si>
    <t>3438-SET3-BAZIC</t>
  </si>
  <si>
    <t>3439-BOX</t>
  </si>
  <si>
    <t>3439-EACH</t>
  </si>
  <si>
    <t>3440-BOX</t>
  </si>
  <si>
    <t>3440-EACH</t>
  </si>
  <si>
    <t>3441-BOX</t>
  </si>
  <si>
    <t>3441-SET2</t>
  </si>
  <si>
    <t>3442-BOX</t>
  </si>
  <si>
    <t>3442-SET2</t>
  </si>
  <si>
    <t>3443-BOX</t>
  </si>
  <si>
    <t>3443-SET6</t>
  </si>
  <si>
    <t>3444-BOX</t>
  </si>
  <si>
    <t>3444-SET6</t>
  </si>
  <si>
    <t>3445-BOX</t>
  </si>
  <si>
    <t>3445-SET6</t>
  </si>
  <si>
    <t>3446-BOX</t>
  </si>
  <si>
    <t>3448-BOX</t>
  </si>
  <si>
    <t>3448-EACH</t>
  </si>
  <si>
    <t>3449-BOX</t>
  </si>
  <si>
    <t>3449-SET3</t>
  </si>
  <si>
    <t>3450-BOX</t>
  </si>
  <si>
    <t>3450-CASE</t>
  </si>
  <si>
    <t>3450-SET6</t>
  </si>
  <si>
    <t>3451-BOX</t>
  </si>
  <si>
    <t>3451-CASE</t>
  </si>
  <si>
    <t>3451-SET6</t>
  </si>
  <si>
    <t>3456-A-CASE</t>
  </si>
  <si>
    <t>3456-A</t>
  </si>
  <si>
    <t>3456-A-SET3</t>
  </si>
  <si>
    <t>3456-BOX</t>
  </si>
  <si>
    <t>3456-a</t>
  </si>
  <si>
    <t>3456-CASE</t>
  </si>
  <si>
    <t>3456-SET3</t>
  </si>
  <si>
    <t>3457-BOX</t>
  </si>
  <si>
    <t>3457-EACH</t>
  </si>
  <si>
    <t>3459-A-CASE</t>
  </si>
  <si>
    <t>3459-A</t>
  </si>
  <si>
    <t>3459-A-SET3</t>
  </si>
  <si>
    <t>3459-BOX</t>
  </si>
  <si>
    <t>3459-CASE</t>
  </si>
  <si>
    <t>3459-SET3</t>
  </si>
  <si>
    <t>3460-BOX</t>
  </si>
  <si>
    <t>3460-EACH</t>
  </si>
  <si>
    <t>3462-BOX</t>
  </si>
  <si>
    <t>3462-EACH</t>
  </si>
  <si>
    <t>3463-A-CASE</t>
  </si>
  <si>
    <t>3463-A</t>
  </si>
  <si>
    <t>3463-A-SET6</t>
  </si>
  <si>
    <t>3463-BOX</t>
  </si>
  <si>
    <t>3463-SET6</t>
  </si>
  <si>
    <t>3464-A-CASE</t>
  </si>
  <si>
    <t>3464-A</t>
  </si>
  <si>
    <t>3464-A-SET6</t>
  </si>
  <si>
    <t>3464-BOX</t>
  </si>
  <si>
    <t>3464-CASE</t>
  </si>
  <si>
    <t>3464-SET6</t>
  </si>
  <si>
    <t>3464-SET6-BAZIC</t>
  </si>
  <si>
    <t>3465-A-CASE</t>
  </si>
  <si>
    <t>3465-A</t>
  </si>
  <si>
    <t>3465-A-SET6</t>
  </si>
  <si>
    <t>3465-BOX</t>
  </si>
  <si>
    <t>3465-SET6</t>
  </si>
  <si>
    <t>3466-A-CASE</t>
  </si>
  <si>
    <t>3466-A</t>
  </si>
  <si>
    <t>3466-A-SET6</t>
  </si>
  <si>
    <t>3466-BOX</t>
  </si>
  <si>
    <t>3466-CASE</t>
  </si>
  <si>
    <t>3466-SET6</t>
  </si>
  <si>
    <t>3467-BAZIC</t>
  </si>
  <si>
    <t>3467-BOX</t>
  </si>
  <si>
    <t>3467-EACH</t>
  </si>
  <si>
    <t>3468-BAZIC</t>
  </si>
  <si>
    <t>3468-BOX</t>
  </si>
  <si>
    <t>3468-EACH</t>
  </si>
  <si>
    <t>3469-EACH</t>
  </si>
  <si>
    <t>3469-PACK2</t>
  </si>
  <si>
    <t>34700-CASE</t>
  </si>
  <si>
    <t>34700-SET2</t>
  </si>
  <si>
    <t>3470-BOX</t>
  </si>
  <si>
    <t>3470-EACH</t>
  </si>
  <si>
    <t>3471-BOX</t>
  </si>
  <si>
    <t>3471-EACH</t>
  </si>
  <si>
    <t>3473-BOX</t>
  </si>
  <si>
    <t>3473-EACH</t>
  </si>
  <si>
    <t>3474-BOX</t>
  </si>
  <si>
    <t>3474-EACH</t>
  </si>
  <si>
    <t>3475-BOX</t>
  </si>
  <si>
    <t>3475-EACH</t>
  </si>
  <si>
    <t>3476-BOX</t>
  </si>
  <si>
    <t>3476-EACH</t>
  </si>
  <si>
    <t>3477-BOX</t>
  </si>
  <si>
    <t>3477-EACH</t>
  </si>
  <si>
    <t>3478-BOX</t>
  </si>
  <si>
    <t>3478-EACH</t>
  </si>
  <si>
    <t>3479-BOX</t>
  </si>
  <si>
    <t>3479-EACH</t>
  </si>
  <si>
    <t>3480-BOX</t>
  </si>
  <si>
    <t>3480-EACH</t>
  </si>
  <si>
    <t>3481-BOX</t>
  </si>
  <si>
    <t>3481-EACH</t>
  </si>
  <si>
    <t>3482-BOX</t>
  </si>
  <si>
    <t>3482-EACH</t>
  </si>
  <si>
    <t>3483-BOX</t>
  </si>
  <si>
    <t>3483-EACH</t>
  </si>
  <si>
    <t>3490-CASE</t>
  </si>
  <si>
    <t>3490-EACH</t>
  </si>
  <si>
    <t>3490-PACK2</t>
  </si>
  <si>
    <t>3491-CASE</t>
  </si>
  <si>
    <t>3491-EACH</t>
  </si>
  <si>
    <t>3491-PACK2</t>
  </si>
  <si>
    <t>3492-CASE</t>
  </si>
  <si>
    <t>3492-EACH</t>
  </si>
  <si>
    <t>3492-PACK2</t>
  </si>
  <si>
    <t>3493-CASE</t>
  </si>
  <si>
    <t>3493-EACH</t>
  </si>
  <si>
    <t>3493-PACK2</t>
  </si>
  <si>
    <t>3494-CASE</t>
  </si>
  <si>
    <t>3494-EACH</t>
  </si>
  <si>
    <t>3494-PACK2</t>
  </si>
  <si>
    <t>3495-CASE</t>
  </si>
  <si>
    <t>3495-EACH</t>
  </si>
  <si>
    <t>3495-PACK2</t>
  </si>
  <si>
    <t>3496-CASE</t>
  </si>
  <si>
    <t>3496-EACH</t>
  </si>
  <si>
    <t>3496-PACK2</t>
  </si>
  <si>
    <t>3497-CASE</t>
  </si>
  <si>
    <t>3497-EACH</t>
  </si>
  <si>
    <t>3497-PACK2</t>
  </si>
  <si>
    <t>35019-CASE</t>
  </si>
  <si>
    <t>35019-SET2</t>
  </si>
  <si>
    <t>362-CASE</t>
  </si>
  <si>
    <t>362-SET2</t>
  </si>
  <si>
    <t>371-CASE</t>
  </si>
  <si>
    <t>371-SET2</t>
  </si>
  <si>
    <t>375-CASE</t>
  </si>
  <si>
    <t>375-SET2</t>
  </si>
  <si>
    <t>37600-CASE</t>
  </si>
  <si>
    <t>37600-SET2</t>
  </si>
  <si>
    <t>3801-BOX</t>
  </si>
  <si>
    <t>3801-EACH</t>
  </si>
  <si>
    <t>3801-PACK2</t>
  </si>
  <si>
    <t>3802-BOX</t>
  </si>
  <si>
    <t>3802-EACH</t>
  </si>
  <si>
    <t>3802-PACK2</t>
  </si>
  <si>
    <t>3803-BOX</t>
  </si>
  <si>
    <t>3803-EACH</t>
  </si>
  <si>
    <t>3803-PACK4</t>
  </si>
  <si>
    <t>3804-BOX</t>
  </si>
  <si>
    <t>3804-EACH</t>
  </si>
  <si>
    <t>3804-PACK4</t>
  </si>
  <si>
    <t>3805-BOX</t>
  </si>
  <si>
    <t>3805-EACH</t>
  </si>
  <si>
    <t>3805-PACK4</t>
  </si>
  <si>
    <t>3806-BOX</t>
  </si>
  <si>
    <t>3806-EACH</t>
  </si>
  <si>
    <t>3806-PACK4</t>
  </si>
  <si>
    <t>3807-BOX</t>
  </si>
  <si>
    <t>3807-EACH</t>
  </si>
  <si>
    <t>3807-PACK2</t>
  </si>
  <si>
    <t>3808-BOX</t>
  </si>
  <si>
    <t>3808-EACH</t>
  </si>
  <si>
    <t>3808-PACK2</t>
  </si>
  <si>
    <t>3809-BOX</t>
  </si>
  <si>
    <t>3809-EACH</t>
  </si>
  <si>
    <t>3809-PACK4</t>
  </si>
  <si>
    <t>3810-BOX</t>
  </si>
  <si>
    <t>3810-EACH</t>
  </si>
  <si>
    <t>3810-PACK4</t>
  </si>
  <si>
    <t>3811-BOX</t>
  </si>
  <si>
    <t>3811-EACH</t>
  </si>
  <si>
    <t>3811-PACK2</t>
  </si>
  <si>
    <t>3812-BOX</t>
  </si>
  <si>
    <t>3812-EACH</t>
  </si>
  <si>
    <t>3812-PACK2</t>
  </si>
  <si>
    <t>3813-BOX</t>
  </si>
  <si>
    <t>3813-EACH</t>
  </si>
  <si>
    <t>3813-PACK4</t>
  </si>
  <si>
    <t>3814-BOX</t>
  </si>
  <si>
    <t>3814-EACH</t>
  </si>
  <si>
    <t>3814-PACK2</t>
  </si>
  <si>
    <t>38150-CASE</t>
  </si>
  <si>
    <t>38150-SET8</t>
  </si>
  <si>
    <t>3815-BOX</t>
  </si>
  <si>
    <t>3815-EACH</t>
  </si>
  <si>
    <t>3815-PACK4</t>
  </si>
  <si>
    <t>3817-BOX</t>
  </si>
  <si>
    <t>3817-EACH</t>
  </si>
  <si>
    <t>3817-PACK2</t>
  </si>
  <si>
    <t>3818-BOX</t>
  </si>
  <si>
    <t>3818-EACH</t>
  </si>
  <si>
    <t>3818-PACK2</t>
  </si>
  <si>
    <t>3821-BOX</t>
  </si>
  <si>
    <t>3821-SET6</t>
  </si>
  <si>
    <t>3822-BOX</t>
  </si>
  <si>
    <t>3822-SET6</t>
  </si>
  <si>
    <t>3823-BOX</t>
  </si>
  <si>
    <t>3823-SET6</t>
  </si>
  <si>
    <t>3824-BOX</t>
  </si>
  <si>
    <t>3824-EACH</t>
  </si>
  <si>
    <t>3824-PACK2</t>
  </si>
  <si>
    <t>3825-BOX</t>
  </si>
  <si>
    <t>3825-EACH</t>
  </si>
  <si>
    <t>3825-PACK2</t>
  </si>
  <si>
    <t>3826-BOX</t>
  </si>
  <si>
    <t>3826-EACH</t>
  </si>
  <si>
    <t>3826-PACK2</t>
  </si>
  <si>
    <t>3827-BOX</t>
  </si>
  <si>
    <t>3827-EACH</t>
  </si>
  <si>
    <t>3827-PACK2</t>
  </si>
  <si>
    <t>3828-BOX</t>
  </si>
  <si>
    <t>3828-EACH</t>
  </si>
  <si>
    <t>3828-PACK2</t>
  </si>
  <si>
    <t>3860-CASE</t>
  </si>
  <si>
    <t>3860-EACH</t>
  </si>
  <si>
    <t>3860-PACK2</t>
  </si>
  <si>
    <t>3861-CASE</t>
  </si>
  <si>
    <t>3861-EACH</t>
  </si>
  <si>
    <t>3861-PACK2</t>
  </si>
  <si>
    <t>3862-CASE</t>
  </si>
  <si>
    <t>3862-EACH</t>
  </si>
  <si>
    <t>3862-PACK2</t>
  </si>
  <si>
    <t>3863-CASE</t>
  </si>
  <si>
    <t>3863-EACH</t>
  </si>
  <si>
    <t>3863-PACK2</t>
  </si>
  <si>
    <t>3864-BOX</t>
  </si>
  <si>
    <t>3864-EACH</t>
  </si>
  <si>
    <t>3864-PACK4</t>
  </si>
  <si>
    <t>3865-BOX</t>
  </si>
  <si>
    <t>3865-EACH</t>
  </si>
  <si>
    <t>3865-PACK4</t>
  </si>
  <si>
    <t>386-CASE</t>
  </si>
  <si>
    <t>386-SET2</t>
  </si>
  <si>
    <t>3870-BOX</t>
  </si>
  <si>
    <t>3870-EACH</t>
  </si>
  <si>
    <t>3870-PACK2</t>
  </si>
  <si>
    <t>3871-BOX</t>
  </si>
  <si>
    <t>3871-EACH</t>
  </si>
  <si>
    <t>3871-PACK2</t>
  </si>
  <si>
    <t>3872-BOX</t>
  </si>
  <si>
    <t>3872-EACH</t>
  </si>
  <si>
    <t>3872-PACK2</t>
  </si>
  <si>
    <t>3873-BOX</t>
  </si>
  <si>
    <t>3873-EACH</t>
  </si>
  <si>
    <t>3873-PACK2</t>
  </si>
  <si>
    <t>3874-BOX</t>
  </si>
  <si>
    <t>3874-EACH</t>
  </si>
  <si>
    <t>3874-PACK2</t>
  </si>
  <si>
    <t>3900-BOX</t>
  </si>
  <si>
    <t>3900-EACH</t>
  </si>
  <si>
    <t>3900-PACK2</t>
  </si>
  <si>
    <t>3901-BOX</t>
  </si>
  <si>
    <t>3901-EACH</t>
  </si>
  <si>
    <t>3901-PACK2</t>
  </si>
  <si>
    <t>3910-BOX</t>
  </si>
  <si>
    <t>3910-EACH</t>
  </si>
  <si>
    <t>3910-PACK2</t>
  </si>
  <si>
    <t>3911-BOX</t>
  </si>
  <si>
    <t>3911-EACH</t>
  </si>
  <si>
    <t>3911-PACK2</t>
  </si>
  <si>
    <t>3912-BOX</t>
  </si>
  <si>
    <t>3912-EACH</t>
  </si>
  <si>
    <t>3912-PACK2</t>
  </si>
  <si>
    <t>3913-BOX</t>
  </si>
  <si>
    <t>3913-EACH</t>
  </si>
  <si>
    <t>3913-PACK2</t>
  </si>
  <si>
    <t>3914-CASE</t>
  </si>
  <si>
    <t>3914-EACH</t>
  </si>
  <si>
    <t>3914-PACK2</t>
  </si>
  <si>
    <t>39200-CASE</t>
  </si>
  <si>
    <t>39200-SET2</t>
  </si>
  <si>
    <t>39200-SET3</t>
  </si>
  <si>
    <t>39200-SET4</t>
  </si>
  <si>
    <t>3920-BOX</t>
  </si>
  <si>
    <t>3920-EACH</t>
  </si>
  <si>
    <t>3920-PACK2</t>
  </si>
  <si>
    <t>3921-BOX</t>
  </si>
  <si>
    <t>3921-CASE</t>
  </si>
  <si>
    <t>3921-EACH</t>
  </si>
  <si>
    <t>3921-PACK2</t>
  </si>
  <si>
    <t>3930-BOX</t>
  </si>
  <si>
    <t>3930-EACH</t>
  </si>
  <si>
    <t>3930-PACK2</t>
  </si>
  <si>
    <t>3939-BOX</t>
  </si>
  <si>
    <t>3939-EACH</t>
  </si>
  <si>
    <t>3939-PACK2</t>
  </si>
  <si>
    <t>3940-CASE</t>
  </si>
  <si>
    <t>3940-EACH</t>
  </si>
  <si>
    <t>3941+5040-EACH</t>
  </si>
  <si>
    <t>3941-BOX</t>
  </si>
  <si>
    <t>3941-EACH</t>
  </si>
  <si>
    <t>3941-PACK2</t>
  </si>
  <si>
    <t>3980-BOX</t>
  </si>
  <si>
    <t>3980-EACH</t>
  </si>
  <si>
    <t>3980-PACK2</t>
  </si>
  <si>
    <t>3981-BOX</t>
  </si>
  <si>
    <t>3981-EACH</t>
  </si>
  <si>
    <t>3981-PACK4</t>
  </si>
  <si>
    <t>3982-BOX</t>
  </si>
  <si>
    <t>3982-EACH</t>
  </si>
  <si>
    <t>3982-EACH1</t>
  </si>
  <si>
    <t>3982-PACK4</t>
  </si>
  <si>
    <t>3983-BOX</t>
  </si>
  <si>
    <t>3983-EACH</t>
  </si>
  <si>
    <t>3983-PACK2</t>
  </si>
  <si>
    <t>3984-BOX</t>
  </si>
  <si>
    <t>3984-EACH</t>
  </si>
  <si>
    <t>3984-PACK2</t>
  </si>
  <si>
    <t>3985-BOX</t>
  </si>
  <si>
    <t>3985-EACH</t>
  </si>
  <si>
    <t>3985-PACK2</t>
  </si>
  <si>
    <t>3986-BOX</t>
  </si>
  <si>
    <t>3986-EACH</t>
  </si>
  <si>
    <t>3986-PACK2</t>
  </si>
  <si>
    <t>3987-BOX</t>
  </si>
  <si>
    <t>3987-SET6</t>
  </si>
  <si>
    <t>3988-BOX</t>
  </si>
  <si>
    <t>3988-EACH</t>
  </si>
  <si>
    <t>3988-PACK2</t>
  </si>
  <si>
    <t>3998-BOX</t>
  </si>
  <si>
    <t>3998-EACH</t>
  </si>
  <si>
    <t>3998-PACK2</t>
  </si>
  <si>
    <t>3998-SET2</t>
  </si>
  <si>
    <t>3999-BOX</t>
  </si>
  <si>
    <t>3999-EACH</t>
  </si>
  <si>
    <t>3999-PACK2</t>
  </si>
  <si>
    <t>3999-SET2</t>
  </si>
  <si>
    <t>4001-BOX</t>
  </si>
  <si>
    <t>4001-SET6</t>
  </si>
  <si>
    <t>4002-BOX</t>
  </si>
  <si>
    <t>4002-EACH</t>
  </si>
  <si>
    <t>4002-PACK2</t>
  </si>
  <si>
    <t>4003-BOX</t>
  </si>
  <si>
    <t>4003-EACH</t>
  </si>
  <si>
    <t>4003-PACK4</t>
  </si>
  <si>
    <t>4004-BOX</t>
  </si>
  <si>
    <t>4004-EACH</t>
  </si>
  <si>
    <t>4004-PACK2</t>
  </si>
  <si>
    <t>41001-SET4</t>
  </si>
  <si>
    <t>4100-CASE</t>
  </si>
  <si>
    <t>4100-EACH</t>
  </si>
  <si>
    <t>4100-PACK4</t>
  </si>
  <si>
    <t>4101-CASE</t>
  </si>
  <si>
    <t>4101-EACH</t>
  </si>
  <si>
    <t>4101-PACK4</t>
  </si>
  <si>
    <t>4102-CASE</t>
  </si>
  <si>
    <t>4102-EACH</t>
  </si>
  <si>
    <t>4102-PACK4</t>
  </si>
  <si>
    <t>4103-CASE</t>
  </si>
  <si>
    <t>4103-EACH</t>
  </si>
  <si>
    <t>4103-PACK4</t>
  </si>
  <si>
    <t>4104-CASE</t>
  </si>
  <si>
    <t>4104-EACH</t>
  </si>
  <si>
    <t>4104-PACK4</t>
  </si>
  <si>
    <t>4105-CASE</t>
  </si>
  <si>
    <t>4105-EACH</t>
  </si>
  <si>
    <t>4105-PACK4</t>
  </si>
  <si>
    <t>4106-CASE</t>
  </si>
  <si>
    <t>4106-EACH</t>
  </si>
  <si>
    <t>4106-PACK4</t>
  </si>
  <si>
    <t>4107-CASE</t>
  </si>
  <si>
    <t>4107-EACH</t>
  </si>
  <si>
    <t>4107-PACK4</t>
  </si>
  <si>
    <t>4120-CASE</t>
  </si>
  <si>
    <t>4120-EACH</t>
  </si>
  <si>
    <t>4120-PACK2</t>
  </si>
  <si>
    <t>4121-CASE</t>
  </si>
  <si>
    <t>4121-EACH</t>
  </si>
  <si>
    <t>4121-PACK2</t>
  </si>
  <si>
    <t>4122-CASE</t>
  </si>
  <si>
    <t>4122-EACH</t>
  </si>
  <si>
    <t>4122-PACK2</t>
  </si>
  <si>
    <t>4123-CASE</t>
  </si>
  <si>
    <t>4123-CASE-BAZIC</t>
  </si>
  <si>
    <t>4123-EACH</t>
  </si>
  <si>
    <t>4123-PACK2</t>
  </si>
  <si>
    <t>4124-CASE</t>
  </si>
  <si>
    <t>4124-EACH</t>
  </si>
  <si>
    <t>4124-PACK2</t>
  </si>
  <si>
    <t>4125-CASE</t>
  </si>
  <si>
    <t>4125-EACH</t>
  </si>
  <si>
    <t>4125-PACK2</t>
  </si>
  <si>
    <t>4126-CASE</t>
  </si>
  <si>
    <t>4126-EACH</t>
  </si>
  <si>
    <t>4126-PACK2</t>
  </si>
  <si>
    <t>4127-CASE</t>
  </si>
  <si>
    <t>4127-EACH</t>
  </si>
  <si>
    <t>4127-PACK2</t>
  </si>
  <si>
    <t>4130-EACH</t>
  </si>
  <si>
    <t>4130-PACK4</t>
  </si>
  <si>
    <t>4131-CASE</t>
  </si>
  <si>
    <t>4131-EACH</t>
  </si>
  <si>
    <t>4131-PACK4</t>
  </si>
  <si>
    <t>4132-EACH</t>
  </si>
  <si>
    <t>4132-PACK4</t>
  </si>
  <si>
    <t>4133-EACH</t>
  </si>
  <si>
    <t>4133-PACK4</t>
  </si>
  <si>
    <t>4134-PACK4</t>
  </si>
  <si>
    <t>4140-CASE</t>
  </si>
  <si>
    <t>4140-EACH</t>
  </si>
  <si>
    <t>4140-PACK2</t>
  </si>
  <si>
    <t>4141-CASE</t>
  </si>
  <si>
    <t>4141-EACH</t>
  </si>
  <si>
    <t>4141-PACK2</t>
  </si>
  <si>
    <t>4142-CASE</t>
  </si>
  <si>
    <t>4142-EACH</t>
  </si>
  <si>
    <t>4142-PACK2</t>
  </si>
  <si>
    <t>4143-CASE</t>
  </si>
  <si>
    <t>4143-EACH</t>
  </si>
  <si>
    <t>4143-PACK2</t>
  </si>
  <si>
    <t>4144-CASE</t>
  </si>
  <si>
    <t>4144-EACH</t>
  </si>
  <si>
    <t>4144-PACK2</t>
  </si>
  <si>
    <t>4145-CASE</t>
  </si>
  <si>
    <t>4145-EACH</t>
  </si>
  <si>
    <t>4145-PACK2</t>
  </si>
  <si>
    <t>4146-CASE</t>
  </si>
  <si>
    <t>4146-EACH</t>
  </si>
  <si>
    <t>4146-PACK2</t>
  </si>
  <si>
    <t>4147-CASE</t>
  </si>
  <si>
    <t>4147-EACH</t>
  </si>
  <si>
    <t>4147-PACK2</t>
  </si>
  <si>
    <t>4150-CASE</t>
  </si>
  <si>
    <t>4150-EACH</t>
  </si>
  <si>
    <t>4150-PACK2</t>
  </si>
  <si>
    <t>4151-CASE</t>
  </si>
  <si>
    <t>4151-EACH</t>
  </si>
  <si>
    <t>4151-PACK2</t>
  </si>
  <si>
    <t>4152-CASE</t>
  </si>
  <si>
    <t>4152-EACH</t>
  </si>
  <si>
    <t>4152-PACK2</t>
  </si>
  <si>
    <t>4153-CASE</t>
  </si>
  <si>
    <t>4153-EACH</t>
  </si>
  <si>
    <t>4153-PACK2</t>
  </si>
  <si>
    <t>4160-CASE</t>
  </si>
  <si>
    <t>4160-EACH</t>
  </si>
  <si>
    <t>4160-PACK2</t>
  </si>
  <si>
    <t>4161-CASE</t>
  </si>
  <si>
    <t>4161-EACH</t>
  </si>
  <si>
    <t>4161-PACK2</t>
  </si>
  <si>
    <t>4162-CASE</t>
  </si>
  <si>
    <t>4162-EACH</t>
  </si>
  <si>
    <t>4162-PACK2</t>
  </si>
  <si>
    <t>4163-CASE</t>
  </si>
  <si>
    <t>4163-EACH</t>
  </si>
  <si>
    <t>4163-PACK2</t>
  </si>
  <si>
    <t>4398-BOX</t>
  </si>
  <si>
    <t>4398-EACH</t>
  </si>
  <si>
    <t>4398-PACK2</t>
  </si>
  <si>
    <t>4399-BOX</t>
  </si>
  <si>
    <t>4399-EACH</t>
  </si>
  <si>
    <t>4399-PACK2</t>
  </si>
  <si>
    <t>4400-BOX</t>
  </si>
  <si>
    <t>4400-SET2</t>
  </si>
  <si>
    <t>4401-BOX</t>
  </si>
  <si>
    <t>4401-SET6</t>
  </si>
  <si>
    <t>4410-BOX</t>
  </si>
  <si>
    <t>4410-SET6</t>
  </si>
  <si>
    <t>4411-BOX</t>
  </si>
  <si>
    <t>4411-SET4</t>
  </si>
  <si>
    <t>4412-BOX</t>
  </si>
  <si>
    <t>4412-SET4</t>
  </si>
  <si>
    <t>4413-BOX</t>
  </si>
  <si>
    <t>4413-SET6</t>
  </si>
  <si>
    <t>4414-BOX</t>
  </si>
  <si>
    <t>4414-SET6</t>
  </si>
  <si>
    <t>4420-BOX</t>
  </si>
  <si>
    <t>4420-CASE</t>
  </si>
  <si>
    <t>4429-BOX</t>
  </si>
  <si>
    <t>4429-SET6</t>
  </si>
  <si>
    <t>4430-BOX</t>
  </si>
  <si>
    <t>4430-SET6</t>
  </si>
  <si>
    <t>4431-BOX</t>
  </si>
  <si>
    <t>4431-SET6</t>
  </si>
  <si>
    <t>4432-BOX</t>
  </si>
  <si>
    <t>4432-SET6</t>
  </si>
  <si>
    <t>4433-BOX</t>
  </si>
  <si>
    <t>4433-SET4</t>
  </si>
  <si>
    <t>4434-BOX</t>
  </si>
  <si>
    <t>4434-SET4</t>
  </si>
  <si>
    <t>4435-BOX</t>
  </si>
  <si>
    <t>4435-SET4</t>
  </si>
  <si>
    <t>4436-BOX</t>
  </si>
  <si>
    <t>4436-SET4</t>
  </si>
  <si>
    <t>4438-BOX</t>
  </si>
  <si>
    <t>4438-SET6</t>
  </si>
  <si>
    <t>4439-BOX</t>
  </si>
  <si>
    <t>4439-SET4</t>
  </si>
  <si>
    <t>4440-BOX</t>
  </si>
  <si>
    <t>4440-SET6</t>
  </si>
  <si>
    <t>4441-BOX</t>
  </si>
  <si>
    <t>4441-SET3</t>
  </si>
  <si>
    <t>4442-BOX</t>
  </si>
  <si>
    <t>4442-SET4</t>
  </si>
  <si>
    <t>4475636-CASE</t>
  </si>
  <si>
    <t>4475636-EACH</t>
  </si>
  <si>
    <t>45089-CASE</t>
  </si>
  <si>
    <t>45089-EACH</t>
  </si>
  <si>
    <t>45090-CASE</t>
  </si>
  <si>
    <t>45090-EACH</t>
  </si>
  <si>
    <t>450-A-BOX</t>
  </si>
  <si>
    <t>450-A</t>
  </si>
  <si>
    <t>450-A-SET2</t>
  </si>
  <si>
    <t>450-BOX</t>
  </si>
  <si>
    <t>450-SET2</t>
  </si>
  <si>
    <t>451-BOX</t>
  </si>
  <si>
    <t>451-EACH</t>
  </si>
  <si>
    <t>451-PACK2</t>
  </si>
  <si>
    <t>452-BOX</t>
  </si>
  <si>
    <t>452-SET3</t>
  </si>
  <si>
    <t>453-BOX</t>
  </si>
  <si>
    <t>453-SET4</t>
  </si>
  <si>
    <t>45723-CASE</t>
  </si>
  <si>
    <t>45723-EACH</t>
  </si>
  <si>
    <t>4575236-BAZIC</t>
  </si>
  <si>
    <t>4575236-CASE</t>
  </si>
  <si>
    <t>4575236-EACH</t>
  </si>
  <si>
    <t>4575936-CASE</t>
  </si>
  <si>
    <t>4575936-SET2</t>
  </si>
  <si>
    <t>4576136-CASE</t>
  </si>
  <si>
    <t>4576136-SET2</t>
  </si>
  <si>
    <t>4576236-CASE</t>
  </si>
  <si>
    <t>4576236-EACH</t>
  </si>
  <si>
    <t>4576236-SET2</t>
  </si>
  <si>
    <t>4576336-CASE</t>
  </si>
  <si>
    <t>4576336-SET2</t>
  </si>
  <si>
    <t>4576436-CASE</t>
  </si>
  <si>
    <t>4576436-SET2</t>
  </si>
  <si>
    <t>4577036-CASE</t>
  </si>
  <si>
    <t>4577036-SET2</t>
  </si>
  <si>
    <t>465-1</t>
  </si>
  <si>
    <t>465-BAZIC</t>
  </si>
  <si>
    <t>465-CASE</t>
  </si>
  <si>
    <t>465-EACH</t>
  </si>
  <si>
    <t>465-PACK4</t>
  </si>
  <si>
    <t>465-SET2</t>
  </si>
  <si>
    <t>465-SET4</t>
  </si>
  <si>
    <t>46947-SET2</t>
  </si>
  <si>
    <t>47100-CASE</t>
  </si>
  <si>
    <t>47100-SET2</t>
  </si>
  <si>
    <t>47170-CASE</t>
  </si>
  <si>
    <t>47170-SET2</t>
  </si>
  <si>
    <t>4721636-CASE</t>
  </si>
  <si>
    <t>4721636-EACH</t>
  </si>
  <si>
    <t>4735836-CASE</t>
  </si>
  <si>
    <t>4735836-EACH</t>
  </si>
  <si>
    <t>48503-CASE</t>
  </si>
  <si>
    <t>48503-SET2</t>
  </si>
  <si>
    <t>4881436-CASE</t>
  </si>
  <si>
    <t>4881436-EACH</t>
  </si>
  <si>
    <t>4881536-CASE</t>
  </si>
  <si>
    <t>4881536-SET2</t>
  </si>
  <si>
    <t>48924-CASE</t>
  </si>
  <si>
    <t>48924-SET2</t>
  </si>
  <si>
    <t>48925-SET2</t>
  </si>
  <si>
    <t>49175-CASE</t>
  </si>
  <si>
    <t>49175-EACH</t>
  </si>
  <si>
    <t>5000-CASE</t>
  </si>
  <si>
    <t>5000-EACH</t>
  </si>
  <si>
    <t>5000-PACK3</t>
  </si>
  <si>
    <t>5001-CASE</t>
  </si>
  <si>
    <t>5001-EACH</t>
  </si>
  <si>
    <t>5001-PACK2</t>
  </si>
  <si>
    <t>5002-CASE</t>
  </si>
  <si>
    <t>5002-EACH</t>
  </si>
  <si>
    <t>5002-PACK2</t>
  </si>
  <si>
    <t>5003-CASE</t>
  </si>
  <si>
    <t>5003-EACH</t>
  </si>
  <si>
    <t>5003-PACK2</t>
  </si>
  <si>
    <t>5004-CASE</t>
  </si>
  <si>
    <t>5004-EACH</t>
  </si>
  <si>
    <t>5004-PACK2</t>
  </si>
  <si>
    <t>5005-CASE</t>
  </si>
  <si>
    <t>5005-EACH</t>
  </si>
  <si>
    <t>5005-PACK4</t>
  </si>
  <si>
    <t>5009-CASE</t>
  </si>
  <si>
    <t>5009-EACH</t>
  </si>
  <si>
    <t>5009-PACK2</t>
  </si>
  <si>
    <t>5010-CASE</t>
  </si>
  <si>
    <t>5010-EACH</t>
  </si>
  <si>
    <t>5010-PACK2</t>
  </si>
  <si>
    <t>5010-PACK5</t>
  </si>
  <si>
    <t>5010-SET5-BAZIC</t>
  </si>
  <si>
    <t>5011-BAZIC</t>
  </si>
  <si>
    <t>5011-CASE</t>
  </si>
  <si>
    <t>5011-EACH</t>
  </si>
  <si>
    <t>5011-PACK2</t>
  </si>
  <si>
    <t>5011-PACK4</t>
  </si>
  <si>
    <t>5011-SET2-BAZIC</t>
  </si>
  <si>
    <t>5011-SET4-BAZIC</t>
  </si>
  <si>
    <t>5012-CASE</t>
  </si>
  <si>
    <t>5012-EACH</t>
  </si>
  <si>
    <t>5012-PACK2</t>
  </si>
  <si>
    <t>5012-PACK6</t>
  </si>
  <si>
    <t>5012-SET2-BAZIC</t>
  </si>
  <si>
    <t>5012-SET6-BAZIC</t>
  </si>
  <si>
    <t>5013-BAZIC</t>
  </si>
  <si>
    <t>5013-CASE</t>
  </si>
  <si>
    <t>5013-EACH</t>
  </si>
  <si>
    <t>5013-PACK2</t>
  </si>
  <si>
    <t>5013-PACK4</t>
  </si>
  <si>
    <t>5013-SET2-BAZIC</t>
  </si>
  <si>
    <t>5013-SET4-BAZIC</t>
  </si>
  <si>
    <t>5014-CASE</t>
  </si>
  <si>
    <t>5014-EACH</t>
  </si>
  <si>
    <t>5014-PACK2</t>
  </si>
  <si>
    <t>5015-CASE</t>
  </si>
  <si>
    <t>5016-CASE</t>
  </si>
  <si>
    <t>5017-CASE</t>
  </si>
  <si>
    <t>5018-CASE</t>
  </si>
  <si>
    <t>5019-CASE</t>
  </si>
  <si>
    <t>501-BOX</t>
  </si>
  <si>
    <t>501-SET4</t>
  </si>
  <si>
    <t>5020-CASE</t>
  </si>
  <si>
    <t>5021-CASE</t>
  </si>
  <si>
    <t>5022-CASE</t>
  </si>
  <si>
    <t>5023-CASE</t>
  </si>
  <si>
    <t>5024-CASE</t>
  </si>
  <si>
    <t>5025-CASE</t>
  </si>
  <si>
    <t>5026-CASE</t>
  </si>
  <si>
    <t>5027-CASE</t>
  </si>
  <si>
    <t>5027-EACH</t>
  </si>
  <si>
    <t>5027-PACK2</t>
  </si>
  <si>
    <t>5028-CASE</t>
  </si>
  <si>
    <t>5029-CASE</t>
  </si>
  <si>
    <t>5030-CASE</t>
  </si>
  <si>
    <t>5031-CASE</t>
  </si>
  <si>
    <t>5032-CASE</t>
  </si>
  <si>
    <t>5033-CASE</t>
  </si>
  <si>
    <t>5033-EACH</t>
  </si>
  <si>
    <t>5033-PACK2</t>
  </si>
  <si>
    <t>5034-CASE</t>
  </si>
  <si>
    <t>5034-EACH</t>
  </si>
  <si>
    <t>5034-PACK2</t>
  </si>
  <si>
    <t>5035-CASE</t>
  </si>
  <si>
    <t>5035-SET4</t>
  </si>
  <si>
    <t>5038-CASE</t>
  </si>
  <si>
    <t>5038-EACH</t>
  </si>
  <si>
    <t>5038-PACK2</t>
  </si>
  <si>
    <t>5039-CASE</t>
  </si>
  <si>
    <t>5039-EACH</t>
  </si>
  <si>
    <t>5039-PACK2</t>
  </si>
  <si>
    <t>503-BOX</t>
  </si>
  <si>
    <t>503-SET4</t>
  </si>
  <si>
    <t>5040-CASE</t>
  </si>
  <si>
    <t>5040-EACH</t>
  </si>
  <si>
    <t>5040-PACK4</t>
  </si>
  <si>
    <t>5042-CASE</t>
  </si>
  <si>
    <t>5042-SET2</t>
  </si>
  <si>
    <t>5043-CASE</t>
  </si>
  <si>
    <t>5043-EACH</t>
  </si>
  <si>
    <t>5043-PACK12</t>
  </si>
  <si>
    <t>5043-PACK12-B</t>
  </si>
  <si>
    <t>5043-PACK2</t>
  </si>
  <si>
    <t>5044-CASE</t>
  </si>
  <si>
    <t>5044-EACH</t>
  </si>
  <si>
    <t>5044-PACK2</t>
  </si>
  <si>
    <t>5044-PACK3-B</t>
  </si>
  <si>
    <t>5045-BAZIC</t>
  </si>
  <si>
    <t>5045-CASE</t>
  </si>
  <si>
    <t>5045-EACH</t>
  </si>
  <si>
    <t>5045-PACK2</t>
  </si>
  <si>
    <t>5046-CASE</t>
  </si>
  <si>
    <t>5046-EACH</t>
  </si>
  <si>
    <t>5046-PACK4</t>
  </si>
  <si>
    <t>5047-CASE</t>
  </si>
  <si>
    <t>5047-EACH</t>
  </si>
  <si>
    <t>5047-PACK4</t>
  </si>
  <si>
    <t>5048-CASE</t>
  </si>
  <si>
    <t>5048-EACH</t>
  </si>
  <si>
    <t>5048-PACK4</t>
  </si>
  <si>
    <t>5049-CASE</t>
  </si>
  <si>
    <t>5049-EACH</t>
  </si>
  <si>
    <t>5049-PACK4</t>
  </si>
  <si>
    <t>5050-CASE</t>
  </si>
  <si>
    <t>5050-EACH</t>
  </si>
  <si>
    <t>5050-PACK4</t>
  </si>
  <si>
    <t>5051-CASE</t>
  </si>
  <si>
    <t>5051-EACH</t>
  </si>
  <si>
    <t>5051-PACK4</t>
  </si>
  <si>
    <t>5052-CASE</t>
  </si>
  <si>
    <t>5052-EACH</t>
  </si>
  <si>
    <t>5052-PACK4</t>
  </si>
  <si>
    <t>5053-CASE</t>
  </si>
  <si>
    <t>5053-SET2</t>
  </si>
  <si>
    <t>5054-BOX</t>
  </si>
  <si>
    <t>5054-SET5</t>
  </si>
  <si>
    <t>5055-CASE</t>
  </si>
  <si>
    <t>5056-CASE</t>
  </si>
  <si>
    <t>5057-CASE</t>
  </si>
  <si>
    <t>5059-CASE</t>
  </si>
  <si>
    <t>5059-EACH</t>
  </si>
  <si>
    <t>5059-PACK2</t>
  </si>
  <si>
    <t>5064-CASE</t>
  </si>
  <si>
    <t>5064-EACH</t>
  </si>
  <si>
    <t>5064-PACK2</t>
  </si>
  <si>
    <t>5065-CASE</t>
  </si>
  <si>
    <t>5065-EACH</t>
  </si>
  <si>
    <t>5065-PACK4</t>
  </si>
  <si>
    <t>5066-CASE</t>
  </si>
  <si>
    <t>5066-EACH</t>
  </si>
  <si>
    <t>5066-PACK4</t>
  </si>
  <si>
    <t>5067-CASE</t>
  </si>
  <si>
    <t>5067-EACH</t>
  </si>
  <si>
    <t>5067-PACK4</t>
  </si>
  <si>
    <t>5068-CASE</t>
  </si>
  <si>
    <t>5068-EACH</t>
  </si>
  <si>
    <t>5068-PACK2</t>
  </si>
  <si>
    <t>506-BAZIC</t>
  </si>
  <si>
    <t>506-CASE</t>
  </si>
  <si>
    <t>506-EACH</t>
  </si>
  <si>
    <t>506-PACK2</t>
  </si>
  <si>
    <t>5071-CASE</t>
  </si>
  <si>
    <t>5071-EACH</t>
  </si>
  <si>
    <t>5071-PACK2</t>
  </si>
  <si>
    <t>5072-CASE</t>
  </si>
  <si>
    <t>5072-EACH</t>
  </si>
  <si>
    <t>5072-PACK2</t>
  </si>
  <si>
    <t>5073-CASE</t>
  </si>
  <si>
    <t>5073-EACH</t>
  </si>
  <si>
    <t>5073-PACK2</t>
  </si>
  <si>
    <t>5074-BOX</t>
  </si>
  <si>
    <t>5074-EACH</t>
  </si>
  <si>
    <t>5074-PACK2</t>
  </si>
  <si>
    <t>5075-BOX</t>
  </si>
  <si>
    <t>5075-EACH</t>
  </si>
  <si>
    <t>5075-PACK2</t>
  </si>
  <si>
    <t>5076-BOX</t>
  </si>
  <si>
    <t>5076-EACH</t>
  </si>
  <si>
    <t>5076-PACK2</t>
  </si>
  <si>
    <t>5077-BOX</t>
  </si>
  <si>
    <t>5077-EACH</t>
  </si>
  <si>
    <t>5077-PACK2</t>
  </si>
  <si>
    <t>5078-CASE</t>
  </si>
  <si>
    <t>5078-EACH</t>
  </si>
  <si>
    <t>5078-PACK6</t>
  </si>
  <si>
    <t>5079-CASE</t>
  </si>
  <si>
    <t>5079-EACH</t>
  </si>
  <si>
    <t>5079-PACK6</t>
  </si>
  <si>
    <t>507-CASE</t>
  </si>
  <si>
    <t>507-SET6</t>
  </si>
  <si>
    <t>50810-CASE</t>
  </si>
  <si>
    <t>50810-SET4</t>
  </si>
  <si>
    <t>50827-CASE</t>
  </si>
  <si>
    <t>50827-SET4</t>
  </si>
  <si>
    <t>5086-CASE</t>
  </si>
  <si>
    <t>5086-EACH</t>
  </si>
  <si>
    <t>5086-PACK2</t>
  </si>
  <si>
    <t>5087-CASE</t>
  </si>
  <si>
    <t>5087-EACH</t>
  </si>
  <si>
    <t>5087-PACK4</t>
  </si>
  <si>
    <t>5088-CASE</t>
  </si>
  <si>
    <t>5088-SET8</t>
  </si>
  <si>
    <t>5089-CASE</t>
  </si>
  <si>
    <t>5089-SET8</t>
  </si>
  <si>
    <t>508-CASE</t>
  </si>
  <si>
    <t>508-EACH</t>
  </si>
  <si>
    <t>508-PACK4</t>
  </si>
  <si>
    <t>5090-CASE</t>
  </si>
  <si>
    <t>5090-EACH</t>
  </si>
  <si>
    <t>5090-PACK4</t>
  </si>
  <si>
    <t>5091-CASE</t>
  </si>
  <si>
    <t>5091-EACH</t>
  </si>
  <si>
    <t>5091-PACK4</t>
  </si>
  <si>
    <t>5093-BOX</t>
  </si>
  <si>
    <t>5093-EACH</t>
  </si>
  <si>
    <t>5093-PACK2</t>
  </si>
  <si>
    <t>5094-BOX</t>
  </si>
  <si>
    <t>5094-EACH</t>
  </si>
  <si>
    <t>5094-PACK2</t>
  </si>
  <si>
    <t>5095-BOX</t>
  </si>
  <si>
    <t>5095-EACH</t>
  </si>
  <si>
    <t>5095-PACK2</t>
  </si>
  <si>
    <t>5096-BOX</t>
  </si>
  <si>
    <t>5096-EACH</t>
  </si>
  <si>
    <t>5096-PACK2</t>
  </si>
  <si>
    <t>509-CASE</t>
  </si>
  <si>
    <t>509-SET4</t>
  </si>
  <si>
    <t>5100-BOX</t>
  </si>
  <si>
    <t>5100-EACH</t>
  </si>
  <si>
    <t>5100-PACK2</t>
  </si>
  <si>
    <t>5101-BOX</t>
  </si>
  <si>
    <t>5101-SET2</t>
  </si>
  <si>
    <t>5102-BOX</t>
  </si>
  <si>
    <t>5102-EACH</t>
  </si>
  <si>
    <t>5102-PACK2</t>
  </si>
  <si>
    <t>5103-BOX</t>
  </si>
  <si>
    <t>5103-EACH</t>
  </si>
  <si>
    <t>5103-PACK2</t>
  </si>
  <si>
    <t>5104-BOX</t>
  </si>
  <si>
    <t>5104-EACH</t>
  </si>
  <si>
    <t>5104-PACK2</t>
  </si>
  <si>
    <t>5105-BOX</t>
  </si>
  <si>
    <t>5105-SET4</t>
  </si>
  <si>
    <t>5106-BOX</t>
  </si>
  <si>
    <t>5106-SET4</t>
  </si>
  <si>
    <t>5108-BOX</t>
  </si>
  <si>
    <t>5108-SET4</t>
  </si>
  <si>
    <t>510-CASE</t>
  </si>
  <si>
    <t>510-EACH</t>
  </si>
  <si>
    <t>510-PACK2</t>
  </si>
  <si>
    <t>5112-BOX</t>
  </si>
  <si>
    <t>5112-EACH</t>
  </si>
  <si>
    <t>5112-PACK2</t>
  </si>
  <si>
    <t>5112-SET4</t>
  </si>
  <si>
    <t>5113-BOX</t>
  </si>
  <si>
    <t>5113-SET4</t>
  </si>
  <si>
    <t>5114-BOX</t>
  </si>
  <si>
    <t>5114-SET4</t>
  </si>
  <si>
    <t>511-CASE</t>
  </si>
  <si>
    <t>511-EACH</t>
  </si>
  <si>
    <t>511-PACK2</t>
  </si>
  <si>
    <t>5121-BOX</t>
  </si>
  <si>
    <t>5121-SET4</t>
  </si>
  <si>
    <t>5122-BOX</t>
  </si>
  <si>
    <t>5122-SET4</t>
  </si>
  <si>
    <t>512-CASE</t>
  </si>
  <si>
    <t>512-EACH</t>
  </si>
  <si>
    <t>512-PACK2</t>
  </si>
  <si>
    <t>5131-BOX</t>
  </si>
  <si>
    <t>5131-EACH</t>
  </si>
  <si>
    <t>5131-PACK2</t>
  </si>
  <si>
    <t>5132-BOX</t>
  </si>
  <si>
    <t>5132-EACH</t>
  </si>
  <si>
    <t>5132-PACK2</t>
  </si>
  <si>
    <t>513-CASE</t>
  </si>
  <si>
    <t>513-EACH</t>
  </si>
  <si>
    <t>513-PACK2</t>
  </si>
  <si>
    <t>5142-BOX</t>
  </si>
  <si>
    <t>5142-EACH</t>
  </si>
  <si>
    <t>5142-PACK2</t>
  </si>
  <si>
    <t>5143-BOX</t>
  </si>
  <si>
    <t>5143-EACH</t>
  </si>
  <si>
    <t>5143-PACK2</t>
  </si>
  <si>
    <t>514-CASE</t>
  </si>
  <si>
    <t>514-SET4</t>
  </si>
  <si>
    <t>5153-BOX</t>
  </si>
  <si>
    <t>5153-EACH</t>
  </si>
  <si>
    <t>5153-PACK2</t>
  </si>
  <si>
    <t>5153-PACK4</t>
  </si>
  <si>
    <t>5154-BOX</t>
  </si>
  <si>
    <t>5154-EACH</t>
  </si>
  <si>
    <t>5154-PACK2</t>
  </si>
  <si>
    <t>5154-PACK4</t>
  </si>
  <si>
    <t>5155-BOX</t>
  </si>
  <si>
    <t>5155-EACH</t>
  </si>
  <si>
    <t>5155-PACK2</t>
  </si>
  <si>
    <t>5155-PACK4</t>
  </si>
  <si>
    <t>5156-BOX</t>
  </si>
  <si>
    <t>5156-EACH</t>
  </si>
  <si>
    <t>5156-PACK2</t>
  </si>
  <si>
    <t>5156-PACK4</t>
  </si>
  <si>
    <t>5157-BOX</t>
  </si>
  <si>
    <t>5157-EACH</t>
  </si>
  <si>
    <t>5157-PACK2</t>
  </si>
  <si>
    <t>515-CASE</t>
  </si>
  <si>
    <t>515-EACH</t>
  </si>
  <si>
    <t>515-PACK4</t>
  </si>
  <si>
    <t>5160-CASE</t>
  </si>
  <si>
    <t>5160-EACH</t>
  </si>
  <si>
    <t>5160-PACK2</t>
  </si>
  <si>
    <t>5161-CASE</t>
  </si>
  <si>
    <t>5161-EACH</t>
  </si>
  <si>
    <t>5161-PACK2</t>
  </si>
  <si>
    <t>5162-CASE</t>
  </si>
  <si>
    <t>5162-EACH</t>
  </si>
  <si>
    <t>5162-PACK2</t>
  </si>
  <si>
    <t>516-CASE</t>
  </si>
  <si>
    <t>516-EACH</t>
  </si>
  <si>
    <t>516-PACK4</t>
  </si>
  <si>
    <t>5170-BOX</t>
  </si>
  <si>
    <t>5170-EACH</t>
  </si>
  <si>
    <t>5170-PACK2</t>
  </si>
  <si>
    <t>5170-PACK4</t>
  </si>
  <si>
    <t>5171-BOX</t>
  </si>
  <si>
    <t>5171-EACH</t>
  </si>
  <si>
    <t>5171-PACK2</t>
  </si>
  <si>
    <t>5171-PACK4</t>
  </si>
  <si>
    <t>5172-BOX</t>
  </si>
  <si>
    <t>5172-EACH</t>
  </si>
  <si>
    <t>5172-PACK2</t>
  </si>
  <si>
    <t>5172-PACK4</t>
  </si>
  <si>
    <t>5173-BOX</t>
  </si>
  <si>
    <t>5173-SET6</t>
  </si>
  <si>
    <t>5174-BOX</t>
  </si>
  <si>
    <t>5174-EACH</t>
  </si>
  <si>
    <t>5174-PACK2</t>
  </si>
  <si>
    <t>5174-PACK4</t>
  </si>
  <si>
    <t>517-CASE</t>
  </si>
  <si>
    <t>517-EACH</t>
  </si>
  <si>
    <t>517-PACK2</t>
  </si>
  <si>
    <t>518-CASE</t>
  </si>
  <si>
    <t>518-SET4</t>
  </si>
  <si>
    <t>519-CASE</t>
  </si>
  <si>
    <t>519-EACH</t>
  </si>
  <si>
    <t>519-PACK2</t>
  </si>
  <si>
    <t>519-SET6-BAZIC</t>
  </si>
  <si>
    <t>520-CASE</t>
  </si>
  <si>
    <t>520-EACH</t>
  </si>
  <si>
    <t>520-PACK2</t>
  </si>
  <si>
    <t>523-CASE</t>
  </si>
  <si>
    <t>523-EACH</t>
  </si>
  <si>
    <t>523-PACK4</t>
  </si>
  <si>
    <t>524-CASE</t>
  </si>
  <si>
    <t>524-EACH</t>
  </si>
  <si>
    <t>524-PACK2</t>
  </si>
  <si>
    <t>525-CASE</t>
  </si>
  <si>
    <t>525-EACH</t>
  </si>
  <si>
    <t>525-PACK2</t>
  </si>
  <si>
    <t>526-CASE</t>
  </si>
  <si>
    <t>526-EACH</t>
  </si>
  <si>
    <t>526-PACK2</t>
  </si>
  <si>
    <t>527-CASE</t>
  </si>
  <si>
    <t>527-EACH</t>
  </si>
  <si>
    <t>527-PACK4</t>
  </si>
  <si>
    <t>528342-CASE</t>
  </si>
  <si>
    <t>528342-SET2</t>
  </si>
  <si>
    <t>528343-CASE</t>
  </si>
  <si>
    <t>528343-SET2</t>
  </si>
  <si>
    <t>528-CASE</t>
  </si>
  <si>
    <t>528-EACH</t>
  </si>
  <si>
    <t>528-PACK2</t>
  </si>
  <si>
    <t>529-CASE</t>
  </si>
  <si>
    <t>529-EACH</t>
  </si>
  <si>
    <t>529-PACK2</t>
  </si>
  <si>
    <t>530-CASE</t>
  </si>
  <si>
    <t>530-EACH</t>
  </si>
  <si>
    <t>530-PACK4</t>
  </si>
  <si>
    <t>532-BOX</t>
  </si>
  <si>
    <t>532-EA+533-EA</t>
  </si>
  <si>
    <t>532+533</t>
  </si>
  <si>
    <t>532-EA+533-EA+534-EA+535-EA</t>
  </si>
  <si>
    <t>532+533+534+535</t>
  </si>
  <si>
    <t>532-EACH</t>
  </si>
  <si>
    <t>532-PACK2</t>
  </si>
  <si>
    <t>533-BOX</t>
  </si>
  <si>
    <t>533-EACH</t>
  </si>
  <si>
    <t>533-PACK2</t>
  </si>
  <si>
    <t>534-BOX</t>
  </si>
  <si>
    <t>534-EA+535-EA</t>
  </si>
  <si>
    <t>534+535</t>
  </si>
  <si>
    <t>534-EACH</t>
  </si>
  <si>
    <t>534-PACK2</t>
  </si>
  <si>
    <t>535-BOX</t>
  </si>
  <si>
    <t>535-EACH</t>
  </si>
  <si>
    <t>535-PACK2</t>
  </si>
  <si>
    <t>537-CASE</t>
  </si>
  <si>
    <t>537-SET8</t>
  </si>
  <si>
    <t>538-CASE</t>
  </si>
  <si>
    <t>538-SET8</t>
  </si>
  <si>
    <t>539-CASE</t>
  </si>
  <si>
    <t>539-EACH</t>
  </si>
  <si>
    <t>539-PACK2</t>
  </si>
  <si>
    <t>5400-CASE</t>
  </si>
  <si>
    <t>5401-CASE</t>
  </si>
  <si>
    <t>5402-CASE</t>
  </si>
  <si>
    <t>5403-CASE</t>
  </si>
  <si>
    <t>5407-CASE</t>
  </si>
  <si>
    <t>5408-CASE</t>
  </si>
  <si>
    <t>5409-CASE</t>
  </si>
  <si>
    <t>5412-CASE</t>
  </si>
  <si>
    <t>5412-EACH</t>
  </si>
  <si>
    <t>5412-PACK2</t>
  </si>
  <si>
    <t>5413-CASE</t>
  </si>
  <si>
    <t>5413-EACH</t>
  </si>
  <si>
    <t>5413-SET3</t>
  </si>
  <si>
    <t>5414-CASE</t>
  </si>
  <si>
    <t>5414-EACH</t>
  </si>
  <si>
    <t>5414-PACK3</t>
  </si>
  <si>
    <t>5418-CASE</t>
  </si>
  <si>
    <t>5419-CASE</t>
  </si>
  <si>
    <t>541-CASE</t>
  </si>
  <si>
    <t>541-EACH</t>
  </si>
  <si>
    <t>541-PACK4</t>
  </si>
  <si>
    <t>5420-CASE</t>
  </si>
  <si>
    <t>5420-EACH</t>
  </si>
  <si>
    <t>5421-CASE</t>
  </si>
  <si>
    <t>5422-CASE</t>
  </si>
  <si>
    <t>5425-CASE</t>
  </si>
  <si>
    <t>5425-SET4</t>
  </si>
  <si>
    <t>5426-CASE</t>
  </si>
  <si>
    <t>5426-SET4</t>
  </si>
  <si>
    <t>5427-CASE</t>
  </si>
  <si>
    <t>5427-SET4</t>
  </si>
  <si>
    <t>542-CASE</t>
  </si>
  <si>
    <t>542-EACH</t>
  </si>
  <si>
    <t>542-PACK2</t>
  </si>
  <si>
    <t>543-CASE</t>
  </si>
  <si>
    <t>543-EACH</t>
  </si>
  <si>
    <t>543-PACK2</t>
  </si>
  <si>
    <t>544-BOX</t>
  </si>
  <si>
    <t>544-EACH</t>
  </si>
  <si>
    <t>544-PACK2</t>
  </si>
  <si>
    <t>5450-CASE</t>
  </si>
  <si>
    <t>5450-EACH</t>
  </si>
  <si>
    <t>5450-PACK2</t>
  </si>
  <si>
    <t>5451-CASE</t>
  </si>
  <si>
    <t>5451-EACH</t>
  </si>
  <si>
    <t>5451-PACK2</t>
  </si>
  <si>
    <t>5452-CASE</t>
  </si>
  <si>
    <t>5452-EACH</t>
  </si>
  <si>
    <t>5452-PACK2</t>
  </si>
  <si>
    <t>5456-CASE</t>
  </si>
  <si>
    <t>5456-EACH</t>
  </si>
  <si>
    <t>5456-PACK4</t>
  </si>
  <si>
    <t>5457-CASE</t>
  </si>
  <si>
    <t>5457-EACH</t>
  </si>
  <si>
    <t>5457-PACK2</t>
  </si>
  <si>
    <t>545-BOX</t>
  </si>
  <si>
    <t>545-SET4</t>
  </si>
  <si>
    <t>5460-CASE</t>
  </si>
  <si>
    <t>5460-SET8</t>
  </si>
  <si>
    <t>546-CASE</t>
  </si>
  <si>
    <t>546-SET4</t>
  </si>
  <si>
    <t>5470-CASE</t>
  </si>
  <si>
    <t>5470-SET6</t>
  </si>
  <si>
    <t>5471-CASE</t>
  </si>
  <si>
    <t>5471-SET6</t>
  </si>
  <si>
    <t>547-CASE</t>
  </si>
  <si>
    <t>547-EACH</t>
  </si>
  <si>
    <t>547-PACK2</t>
  </si>
  <si>
    <t>548-BOX</t>
  </si>
  <si>
    <t>548-EACH</t>
  </si>
  <si>
    <t>548-PACK2</t>
  </si>
  <si>
    <t>5490-CASE</t>
  </si>
  <si>
    <t>5490-SET6</t>
  </si>
  <si>
    <t>5492-CASE</t>
  </si>
  <si>
    <t>5492-SET6</t>
  </si>
  <si>
    <t>5493-CASE</t>
  </si>
  <si>
    <t>5493-SET6</t>
  </si>
  <si>
    <t>5494-CASE</t>
  </si>
  <si>
    <t>5494-SET6</t>
  </si>
  <si>
    <t>549-BOX</t>
  </si>
  <si>
    <t>549-EACH</t>
  </si>
  <si>
    <t>549-PACK2</t>
  </si>
  <si>
    <t>5500-CASE</t>
  </si>
  <si>
    <t>5500-SET4</t>
  </si>
  <si>
    <t>5502-CASE</t>
  </si>
  <si>
    <t>5502-SET4</t>
  </si>
  <si>
    <t>550-CASE</t>
  </si>
  <si>
    <t>550-EACH</t>
  </si>
  <si>
    <t>550-PACK4</t>
  </si>
  <si>
    <t>551-CASE</t>
  </si>
  <si>
    <t>551-EACH</t>
  </si>
  <si>
    <t>551-PACK2</t>
  </si>
  <si>
    <t>552-CASE</t>
  </si>
  <si>
    <t>552-EACH</t>
  </si>
  <si>
    <t>552-PACK2</t>
  </si>
  <si>
    <t>554-CASE</t>
  </si>
  <si>
    <t>554-EACH</t>
  </si>
  <si>
    <t>554-PACK4</t>
  </si>
  <si>
    <t>555-CASE</t>
  </si>
  <si>
    <t>555-EACH</t>
  </si>
  <si>
    <t>555-PACK6</t>
  </si>
  <si>
    <t>556-CASE</t>
  </si>
  <si>
    <t>556-EACH</t>
  </si>
  <si>
    <t>556-PACK6</t>
  </si>
  <si>
    <t>557-CASE</t>
  </si>
  <si>
    <t>557-EACH</t>
  </si>
  <si>
    <t>557-PACK2</t>
  </si>
  <si>
    <t>558-CASE</t>
  </si>
  <si>
    <t>558-SET6</t>
  </si>
  <si>
    <t>559-CASE</t>
  </si>
  <si>
    <t>559-SET6</t>
  </si>
  <si>
    <t>560-CASE</t>
  </si>
  <si>
    <t>560-EACH</t>
  </si>
  <si>
    <t>560-PACK6</t>
  </si>
  <si>
    <t>561-CASE</t>
  </si>
  <si>
    <t>561-SET6</t>
  </si>
  <si>
    <t>562-CASE</t>
  </si>
  <si>
    <t>562-SET6</t>
  </si>
  <si>
    <t>563-CASE</t>
  </si>
  <si>
    <t>563-SET6</t>
  </si>
  <si>
    <t>564-CASE</t>
  </si>
  <si>
    <t>564-SET6</t>
  </si>
  <si>
    <t>565-CASE</t>
  </si>
  <si>
    <t>565-EACH</t>
  </si>
  <si>
    <t>565-PACK6</t>
  </si>
  <si>
    <t>566-CASE</t>
  </si>
  <si>
    <t>566-EACH</t>
  </si>
  <si>
    <t>566-PACK6</t>
  </si>
  <si>
    <t>567-CASE</t>
  </si>
  <si>
    <t>567-EACH</t>
  </si>
  <si>
    <t>567-PACK6</t>
  </si>
  <si>
    <t>568-CASE</t>
  </si>
  <si>
    <t>568-EACH</t>
  </si>
  <si>
    <t>568-PACK6</t>
  </si>
  <si>
    <t>569-CASE</t>
  </si>
  <si>
    <t>569-EACH</t>
  </si>
  <si>
    <t>569-PACK6</t>
  </si>
  <si>
    <t>570-CASE</t>
  </si>
  <si>
    <t>570-SET6</t>
  </si>
  <si>
    <t>571-CASE</t>
  </si>
  <si>
    <t>571-EACH</t>
  </si>
  <si>
    <t>571-PACK2</t>
  </si>
  <si>
    <t>572-CASE</t>
  </si>
  <si>
    <t>572-EACH</t>
  </si>
  <si>
    <t>572-PACK4</t>
  </si>
  <si>
    <t>573-CASE</t>
  </si>
  <si>
    <t>573-EACH</t>
  </si>
  <si>
    <t>573-PACK4</t>
  </si>
  <si>
    <t>573-SET4-BAIZIC</t>
  </si>
  <si>
    <t>574-CASE</t>
  </si>
  <si>
    <t>574-EACH</t>
  </si>
  <si>
    <t>574-PACK4</t>
  </si>
  <si>
    <t>575-CASE</t>
  </si>
  <si>
    <t>575-EACH</t>
  </si>
  <si>
    <t>575-PACK4</t>
  </si>
  <si>
    <t>577-CASE</t>
  </si>
  <si>
    <t>577-EACH</t>
  </si>
  <si>
    <t>577-PACK2</t>
  </si>
  <si>
    <t>578-CASE</t>
  </si>
  <si>
    <t>578-SET4</t>
  </si>
  <si>
    <t>579-CASE</t>
  </si>
  <si>
    <t>579-SET6</t>
  </si>
  <si>
    <t>580-CASE</t>
  </si>
  <si>
    <t>580-SET6</t>
  </si>
  <si>
    <t>581-CASE</t>
  </si>
  <si>
    <t>581-SET6</t>
  </si>
  <si>
    <t>582-CASE</t>
  </si>
  <si>
    <t>582-SET6</t>
  </si>
  <si>
    <t>583-CASE</t>
  </si>
  <si>
    <t>583-EACH</t>
  </si>
  <si>
    <t>583-PACK2</t>
  </si>
  <si>
    <t>588-CASE</t>
  </si>
  <si>
    <t>588-SET2</t>
  </si>
  <si>
    <t>589-CASE</t>
  </si>
  <si>
    <t>590-CASE</t>
  </si>
  <si>
    <t>591-CASE</t>
  </si>
  <si>
    <t>592-CASE</t>
  </si>
  <si>
    <t>593-CASE</t>
  </si>
  <si>
    <t>594-CASE</t>
  </si>
  <si>
    <t>595-CASE</t>
  </si>
  <si>
    <t>596-CASE</t>
  </si>
  <si>
    <t>596-EACH</t>
  </si>
  <si>
    <t>596-PACK2</t>
  </si>
  <si>
    <t>597-CASE</t>
  </si>
  <si>
    <t>597-EACH</t>
  </si>
  <si>
    <t>597-PACK6</t>
  </si>
  <si>
    <t>598-CASE</t>
  </si>
  <si>
    <t>598-EACH</t>
  </si>
  <si>
    <t>598-PACK6</t>
  </si>
  <si>
    <t>599-CASE</t>
  </si>
  <si>
    <t>599-SET2</t>
  </si>
  <si>
    <t>6001-BOX</t>
  </si>
  <si>
    <t>6001-EACH</t>
  </si>
  <si>
    <t>6001-PACK4</t>
  </si>
  <si>
    <t>6002-BOX</t>
  </si>
  <si>
    <t>6002-EACH</t>
  </si>
  <si>
    <t>6002-PACK2</t>
  </si>
  <si>
    <t>6003-BOX</t>
  </si>
  <si>
    <t>6003-EACH</t>
  </si>
  <si>
    <t>6003-PACK2</t>
  </si>
  <si>
    <t>6003-PACK4</t>
  </si>
  <si>
    <t>6004-BOX</t>
  </si>
  <si>
    <t>6004-EACH</t>
  </si>
  <si>
    <t>6004-PACK2</t>
  </si>
  <si>
    <t>6005-BOX</t>
  </si>
  <si>
    <t>6005-EACH</t>
  </si>
  <si>
    <t>6005-PACK4</t>
  </si>
  <si>
    <t>6007-BOX</t>
  </si>
  <si>
    <t>6007-SET3</t>
  </si>
  <si>
    <t>600-BOX</t>
  </si>
  <si>
    <t>600-SET6</t>
  </si>
  <si>
    <t>6010-CASE</t>
  </si>
  <si>
    <t>6010-EACH</t>
  </si>
  <si>
    <t>6010-PACK2</t>
  </si>
  <si>
    <t>6011-CASE</t>
  </si>
  <si>
    <t>6011-EACH</t>
  </si>
  <si>
    <t>6011-PACK4</t>
  </si>
  <si>
    <t>6012-CASE</t>
  </si>
  <si>
    <t>6012-EACH</t>
  </si>
  <si>
    <t>6012-PACK4</t>
  </si>
  <si>
    <t>6013-CASE</t>
  </si>
  <si>
    <t>6013-EACH</t>
  </si>
  <si>
    <t>6013-PACK4</t>
  </si>
  <si>
    <t>6015-CASE</t>
  </si>
  <si>
    <t>6015-SET4</t>
  </si>
  <si>
    <t>6016-BOX</t>
  </si>
  <si>
    <t>6016-SET6</t>
  </si>
  <si>
    <t>6017-CASE</t>
  </si>
  <si>
    <t>6017-EACH</t>
  </si>
  <si>
    <t>6017-PACK2</t>
  </si>
  <si>
    <t>6018-CASE</t>
  </si>
  <si>
    <t>6018-EA+1201-EA</t>
  </si>
  <si>
    <t>6018+1203</t>
  </si>
  <si>
    <t>6018-EA+1204-EA</t>
  </si>
  <si>
    <t>6018+1204</t>
  </si>
  <si>
    <t>6018-EACH</t>
  </si>
  <si>
    <t>6018-PACK2</t>
  </si>
  <si>
    <t>601-BOX</t>
  </si>
  <si>
    <t>601-SET6</t>
  </si>
  <si>
    <t>6030-CASE</t>
  </si>
  <si>
    <t>6030-EACH</t>
  </si>
  <si>
    <t>6030-PACK2</t>
  </si>
  <si>
    <t>6040-CASE</t>
  </si>
  <si>
    <t>6040-SET4</t>
  </si>
  <si>
    <t>6041-CASE</t>
  </si>
  <si>
    <t>6041-EACH</t>
  </si>
  <si>
    <t>6041-PACK2</t>
  </si>
  <si>
    <t>6042-CASE</t>
  </si>
  <si>
    <t>6042-SET4</t>
  </si>
  <si>
    <t>604-BOX</t>
  </si>
  <si>
    <t>604-SET3</t>
  </si>
  <si>
    <t>6050-CASE</t>
  </si>
  <si>
    <t>6050-EACH</t>
  </si>
  <si>
    <t>6051-CASE</t>
  </si>
  <si>
    <t>6051-EACH</t>
  </si>
  <si>
    <t>6051-PACK2</t>
  </si>
  <si>
    <t>6052-CASE</t>
  </si>
  <si>
    <t>6052-EACH</t>
  </si>
  <si>
    <t>6052-PACK2</t>
  </si>
  <si>
    <t>608-BAZIC</t>
  </si>
  <si>
    <t>608-BOX</t>
  </si>
  <si>
    <t>608-EACH</t>
  </si>
  <si>
    <t>608-PACK2</t>
  </si>
  <si>
    <t>6090-CASE</t>
  </si>
  <si>
    <t>6090-EACH</t>
  </si>
  <si>
    <t>6091-CASE</t>
  </si>
  <si>
    <t>6091-SET5</t>
  </si>
  <si>
    <t>609-BAZIC</t>
  </si>
  <si>
    <t>609-BOX</t>
  </si>
  <si>
    <t>609-EACH</t>
  </si>
  <si>
    <t>609-PACK2</t>
  </si>
  <si>
    <t>6100-CASE</t>
  </si>
  <si>
    <t>6100-EACH</t>
  </si>
  <si>
    <t>6100-PACK2</t>
  </si>
  <si>
    <t>6101-CASE</t>
  </si>
  <si>
    <t>6101-EACH</t>
  </si>
  <si>
    <t>6101-PACK2</t>
  </si>
  <si>
    <t>6102-CASE</t>
  </si>
  <si>
    <t>6102-EACH</t>
  </si>
  <si>
    <t>6102-PACK2</t>
  </si>
  <si>
    <t>6110-CASE</t>
  </si>
  <si>
    <t>6110-EACH</t>
  </si>
  <si>
    <t>6110-PACK2</t>
  </si>
  <si>
    <t>613-BOX</t>
  </si>
  <si>
    <t>613-SET6</t>
  </si>
  <si>
    <t>61400-CASE</t>
  </si>
  <si>
    <t>61400-SET2</t>
  </si>
  <si>
    <t>619-BOX</t>
  </si>
  <si>
    <t>619-SET6</t>
  </si>
  <si>
    <t>620000-CASE</t>
  </si>
  <si>
    <t>620000-PACK4</t>
  </si>
  <si>
    <t>620000-SET4</t>
  </si>
  <si>
    <t>620-BOX</t>
  </si>
  <si>
    <t>620-SET4</t>
  </si>
  <si>
    <t>621-BOX</t>
  </si>
  <si>
    <t>621-EACH</t>
  </si>
  <si>
    <t>621-PACK4</t>
  </si>
  <si>
    <t>622-BOX</t>
  </si>
  <si>
    <t>622-SET6</t>
  </si>
  <si>
    <t>623-BOX</t>
  </si>
  <si>
    <t>623-SET3</t>
  </si>
  <si>
    <t>624-BOX</t>
  </si>
  <si>
    <t>624-SET4</t>
  </si>
  <si>
    <t>6301-BOX</t>
  </si>
  <si>
    <t>6301-EACH</t>
  </si>
  <si>
    <t>6301-PACK2</t>
  </si>
  <si>
    <t>6302-BOX</t>
  </si>
  <si>
    <t>6302-EACH</t>
  </si>
  <si>
    <t>6302-PACK2</t>
  </si>
  <si>
    <t>6303-BOX</t>
  </si>
  <si>
    <t>6303-EACH</t>
  </si>
  <si>
    <t>6303-PACK2</t>
  </si>
  <si>
    <t>6326-SET4</t>
  </si>
  <si>
    <t>6328-CASE</t>
  </si>
  <si>
    <t>6328-SET8</t>
  </si>
  <si>
    <t>6367-CASE</t>
  </si>
  <si>
    <t>6367-SET8</t>
  </si>
  <si>
    <t>640000-CASE</t>
  </si>
  <si>
    <t>640000-SET4</t>
  </si>
  <si>
    <t>660-CASE</t>
  </si>
  <si>
    <t>660-SET2</t>
  </si>
  <si>
    <t>6731-CASE</t>
  </si>
  <si>
    <t>6731-SET5</t>
  </si>
  <si>
    <t>680-CASE</t>
  </si>
  <si>
    <t>680-EACH</t>
  </si>
  <si>
    <t>680-PACK4</t>
  </si>
  <si>
    <t>681-CASE</t>
  </si>
  <si>
    <t>681-EACH</t>
  </si>
  <si>
    <t>681-PACK4</t>
  </si>
  <si>
    <t>696-CASE</t>
  </si>
  <si>
    <t>696-SET3</t>
  </si>
  <si>
    <t>697-BOX</t>
  </si>
  <si>
    <t>697-SET6</t>
  </si>
  <si>
    <t>698-CASE</t>
  </si>
  <si>
    <t>698-SET2</t>
  </si>
  <si>
    <t>699-CASE</t>
  </si>
  <si>
    <t>699-SET3</t>
  </si>
  <si>
    <t>700-CASE</t>
  </si>
  <si>
    <t>700-EACH</t>
  </si>
  <si>
    <t>700-PACK4</t>
  </si>
  <si>
    <t>70115-CASE</t>
  </si>
  <si>
    <t>70115-SET4</t>
  </si>
  <si>
    <t>70122-CASE</t>
  </si>
  <si>
    <t>70122-SET4</t>
  </si>
  <si>
    <t>70146-CASE</t>
  </si>
  <si>
    <t>70146-SET4</t>
  </si>
  <si>
    <t>701-BOX</t>
  </si>
  <si>
    <t>701-EACH</t>
  </si>
  <si>
    <t>701-PACK2</t>
  </si>
  <si>
    <t>70283-CASE</t>
  </si>
  <si>
    <t>70283-SET4</t>
  </si>
  <si>
    <t>702-BOX</t>
  </si>
  <si>
    <t>702-EACH</t>
  </si>
  <si>
    <t>702-PACK2</t>
  </si>
  <si>
    <t>70375-CASE</t>
  </si>
  <si>
    <t>70375-SET3</t>
  </si>
  <si>
    <t>703-BOX</t>
  </si>
  <si>
    <t>703-EACH</t>
  </si>
  <si>
    <t>703-PACK2</t>
  </si>
  <si>
    <t>70405-CASE</t>
  </si>
  <si>
    <t>70405-SET4</t>
  </si>
  <si>
    <t>70443-CASE</t>
  </si>
  <si>
    <t>70443-SET4</t>
  </si>
  <si>
    <t>70559-CASE</t>
  </si>
  <si>
    <t>70559-SET8</t>
  </si>
  <si>
    <t>705-BOX</t>
  </si>
  <si>
    <t>705-EACH</t>
  </si>
  <si>
    <t>705-PACK2</t>
  </si>
  <si>
    <t>70702-CASE</t>
  </si>
  <si>
    <t>70702-SET2</t>
  </si>
  <si>
    <t>70719-CASE</t>
  </si>
  <si>
    <t>70719-SET2</t>
  </si>
  <si>
    <t>70726-CASE</t>
  </si>
  <si>
    <t>70726-SET2</t>
  </si>
  <si>
    <t>707-BOX</t>
  </si>
  <si>
    <t>707-EACH</t>
  </si>
  <si>
    <t>707-PACK2</t>
  </si>
  <si>
    <t>708-BOX</t>
  </si>
  <si>
    <t>708-EACH</t>
  </si>
  <si>
    <t>708-PACK2</t>
  </si>
  <si>
    <t>712-BOX</t>
  </si>
  <si>
    <t>712-EACH</t>
  </si>
  <si>
    <t>712-PACK2</t>
  </si>
  <si>
    <t>713-BOX</t>
  </si>
  <si>
    <t>713-EACH</t>
  </si>
  <si>
    <t>713-PACK2</t>
  </si>
  <si>
    <t>714-BOX</t>
  </si>
  <si>
    <t>714-EACH</t>
  </si>
  <si>
    <t>714-PACK2</t>
  </si>
  <si>
    <t>715-CASE</t>
  </si>
  <si>
    <t>715-EACH</t>
  </si>
  <si>
    <t>715-PACK2</t>
  </si>
  <si>
    <t>716-BAZIC</t>
  </si>
  <si>
    <t>716-BOX</t>
  </si>
  <si>
    <t>716-EACH</t>
  </si>
  <si>
    <t>716-PACK2</t>
  </si>
  <si>
    <t>717-BOX</t>
  </si>
  <si>
    <t>717-EACH</t>
  </si>
  <si>
    <t>717-PACK2</t>
  </si>
  <si>
    <t>718-BOX</t>
  </si>
  <si>
    <t>718-EACH</t>
  </si>
  <si>
    <t>718-PACK2</t>
  </si>
  <si>
    <t>720-BOX</t>
  </si>
  <si>
    <t>720-EACH</t>
  </si>
  <si>
    <t>720-PACK2</t>
  </si>
  <si>
    <t>721-BOX</t>
  </si>
  <si>
    <t>721-EACH</t>
  </si>
  <si>
    <t>721-PACK2</t>
  </si>
  <si>
    <t>72300-SET2</t>
  </si>
  <si>
    <t>724-BOX</t>
  </si>
  <si>
    <t>724-SET2</t>
  </si>
  <si>
    <t>725-BOX</t>
  </si>
  <si>
    <t>725-EACH</t>
  </si>
  <si>
    <t>725-PACK2</t>
  </si>
  <si>
    <t>727-BOX</t>
  </si>
  <si>
    <t>727-EACH</t>
  </si>
  <si>
    <t>727-PACK2</t>
  </si>
  <si>
    <t>728-BOX</t>
  </si>
  <si>
    <t>728-EACH</t>
  </si>
  <si>
    <t>728-PACK2</t>
  </si>
  <si>
    <t>729-BOX</t>
  </si>
  <si>
    <t>729-EACH</t>
  </si>
  <si>
    <t>729-PACK2</t>
  </si>
  <si>
    <t>730-BOX</t>
  </si>
  <si>
    <t>730-EACH</t>
  </si>
  <si>
    <t>730-PACK2</t>
  </si>
  <si>
    <t>731-BOX</t>
  </si>
  <si>
    <t>731-EACH</t>
  </si>
  <si>
    <t>731-PACK2</t>
  </si>
  <si>
    <t>73300-SET2</t>
  </si>
  <si>
    <t>733-BOX</t>
  </si>
  <si>
    <t>733-SET6</t>
  </si>
  <si>
    <t>734-CASE</t>
  </si>
  <si>
    <t>734-SET2</t>
  </si>
  <si>
    <t>736-BOX</t>
  </si>
  <si>
    <t>736-EACH</t>
  </si>
  <si>
    <t>736-PACK2</t>
  </si>
  <si>
    <t>737-BOX</t>
  </si>
  <si>
    <t>737-SET2</t>
  </si>
  <si>
    <t>738-BOX</t>
  </si>
  <si>
    <t>738-EACH</t>
  </si>
  <si>
    <t>738-PACK2</t>
  </si>
  <si>
    <t>739-BOX</t>
  </si>
  <si>
    <t>739-SET6</t>
  </si>
  <si>
    <t>740-BOX</t>
  </si>
  <si>
    <t>740-EACH</t>
  </si>
  <si>
    <t>740-PACK2</t>
  </si>
  <si>
    <t>741-BOX</t>
  </si>
  <si>
    <t>741-EACH</t>
  </si>
  <si>
    <t>741-PACK2</t>
  </si>
  <si>
    <t>742-BOX</t>
  </si>
  <si>
    <t>742-SET4</t>
  </si>
  <si>
    <t>742-SET6</t>
  </si>
  <si>
    <t>744-BOX</t>
  </si>
  <si>
    <t>744-EACH</t>
  </si>
  <si>
    <t>744-PACK2</t>
  </si>
  <si>
    <t>745-BOX</t>
  </si>
  <si>
    <t>745-EACH</t>
  </si>
  <si>
    <t>745-PACK2</t>
  </si>
  <si>
    <t>746-BOX</t>
  </si>
  <si>
    <t>746-EACH</t>
  </si>
  <si>
    <t>746-PACK2</t>
  </si>
  <si>
    <t>74700-CASE</t>
  </si>
  <si>
    <t>74700-SET2</t>
  </si>
  <si>
    <t>747-BOX</t>
  </si>
  <si>
    <t>747-EACH</t>
  </si>
  <si>
    <t>747-PACK2</t>
  </si>
  <si>
    <t>751-BOX</t>
  </si>
  <si>
    <t>751-SET4</t>
  </si>
  <si>
    <t>752-BOX</t>
  </si>
  <si>
    <t>752-EACH</t>
  </si>
  <si>
    <t>752-PACK2</t>
  </si>
  <si>
    <t>755-BOX</t>
  </si>
  <si>
    <t>755-EACH</t>
  </si>
  <si>
    <t>755-PACK2</t>
  </si>
  <si>
    <t>760-BOX</t>
  </si>
  <si>
    <t>760-EACH</t>
  </si>
  <si>
    <t>760-PACK2</t>
  </si>
  <si>
    <t>761-BOX</t>
  </si>
  <si>
    <t>761-EACH</t>
  </si>
  <si>
    <t>761-PACK2</t>
  </si>
  <si>
    <t>763-BOX</t>
  </si>
  <si>
    <t>763-EACH</t>
  </si>
  <si>
    <t>763-PACK2</t>
  </si>
  <si>
    <t>765-BOX</t>
  </si>
  <si>
    <t>765-EACH</t>
  </si>
  <si>
    <t>765-PACK2</t>
  </si>
  <si>
    <t>766-CASE</t>
  </si>
  <si>
    <t>766-EACH</t>
  </si>
  <si>
    <t>767-BOX</t>
  </si>
  <si>
    <t>767-EACH</t>
  </si>
  <si>
    <t>767-PACK2</t>
  </si>
  <si>
    <t>768-BOX</t>
  </si>
  <si>
    <t>768-EACH</t>
  </si>
  <si>
    <t>768-PACK2</t>
  </si>
  <si>
    <t>769-BOX</t>
  </si>
  <si>
    <t>769-EACH</t>
  </si>
  <si>
    <t>769-PACK2</t>
  </si>
  <si>
    <t>770-BOX</t>
  </si>
  <si>
    <t>770-EACH</t>
  </si>
  <si>
    <t>770-PACK2</t>
  </si>
  <si>
    <t>771-BOX</t>
  </si>
  <si>
    <t>771-EACH</t>
  </si>
  <si>
    <t>771-PACK2</t>
  </si>
  <si>
    <t>772-BOX</t>
  </si>
  <si>
    <t>772-SET2</t>
  </si>
  <si>
    <t>776-BOX</t>
  </si>
  <si>
    <t>776-EACH</t>
  </si>
  <si>
    <t>776-PACK2</t>
  </si>
  <si>
    <t>780-BOX</t>
  </si>
  <si>
    <t>780-EACH</t>
  </si>
  <si>
    <t>780-PACK2</t>
  </si>
  <si>
    <t>781-BOX</t>
  </si>
  <si>
    <t>781-EACH</t>
  </si>
  <si>
    <t>781-PACK2</t>
  </si>
  <si>
    <t>782-BOX</t>
  </si>
  <si>
    <t>782-EACH</t>
  </si>
  <si>
    <t>782-PACK2</t>
  </si>
  <si>
    <t>784-BOX</t>
  </si>
  <si>
    <t>784-EACH</t>
  </si>
  <si>
    <t>784-PACK2</t>
  </si>
  <si>
    <t>785-BOX</t>
  </si>
  <si>
    <t>785-EACH</t>
  </si>
  <si>
    <t>785-PACK2</t>
  </si>
  <si>
    <t>786-BOX</t>
  </si>
  <si>
    <t>786-EACH</t>
  </si>
  <si>
    <t>786-PACK2</t>
  </si>
  <si>
    <t>787-BOX</t>
  </si>
  <si>
    <t>787-EACH</t>
  </si>
  <si>
    <t>787-PACK2</t>
  </si>
  <si>
    <t>790-BOX</t>
  </si>
  <si>
    <t>790-EACH</t>
  </si>
  <si>
    <t>790-PACK2</t>
  </si>
  <si>
    <t>790-PACK4</t>
  </si>
  <si>
    <t>791-BOX</t>
  </si>
  <si>
    <t>791-EACH</t>
  </si>
  <si>
    <t>791-PACK2</t>
  </si>
  <si>
    <t>791-PACK4</t>
  </si>
  <si>
    <t>792-BOX</t>
  </si>
  <si>
    <t>792-EACH</t>
  </si>
  <si>
    <t>792-PACK2</t>
  </si>
  <si>
    <t>792-PACK4</t>
  </si>
  <si>
    <t>793-BOX</t>
  </si>
  <si>
    <t>793-EACH</t>
  </si>
  <si>
    <t>793-PACK2</t>
  </si>
  <si>
    <t>793-PACK4</t>
  </si>
  <si>
    <t>79513-CASE</t>
  </si>
  <si>
    <t>79513-EACH</t>
  </si>
  <si>
    <t>8004-CASE</t>
  </si>
  <si>
    <t>8005-CASE</t>
  </si>
  <si>
    <t>8006-CASE</t>
  </si>
  <si>
    <t>801-BOX</t>
  </si>
  <si>
    <t>801-SET4</t>
  </si>
  <si>
    <t>80251-CASE</t>
  </si>
  <si>
    <t>80251-SET2</t>
  </si>
  <si>
    <t>802-BOX</t>
  </si>
  <si>
    <t>802-SET6</t>
  </si>
  <si>
    <t>803-BOX</t>
  </si>
  <si>
    <t>803-SET4</t>
  </si>
  <si>
    <t>803-SET4+804-SET6</t>
  </si>
  <si>
    <t>803+804</t>
  </si>
  <si>
    <t>804-BOX</t>
  </si>
  <si>
    <t>804-BOX-BAZIC</t>
  </si>
  <si>
    <t>804-CASE-BAZIC</t>
  </si>
  <si>
    <t>804-SET6</t>
  </si>
  <si>
    <t>804-SET6-BAZIC</t>
  </si>
  <si>
    <t>805-BOX</t>
  </si>
  <si>
    <t>805-SET6</t>
  </si>
  <si>
    <t>806-BOX</t>
  </si>
  <si>
    <t>806-SET6</t>
  </si>
  <si>
    <t>807-BOX</t>
  </si>
  <si>
    <t>807-SET6</t>
  </si>
  <si>
    <t>812-CASE</t>
  </si>
  <si>
    <t>812-SET6</t>
  </si>
  <si>
    <t>816-CASE</t>
  </si>
  <si>
    <t>816-SET6</t>
  </si>
  <si>
    <t>825-CASE</t>
  </si>
  <si>
    <t>825-SET2</t>
  </si>
  <si>
    <t>836-BOX</t>
  </si>
  <si>
    <t>836-CASE-BAZIC</t>
  </si>
  <si>
    <t>836-SET4</t>
  </si>
  <si>
    <t>837-BOX</t>
  </si>
  <si>
    <t>837-SET4</t>
  </si>
  <si>
    <t>837-SET6</t>
  </si>
  <si>
    <t>839-CASE</t>
  </si>
  <si>
    <t>839-SET3</t>
  </si>
  <si>
    <t>839-SET4</t>
  </si>
  <si>
    <t>839-SET4-BAZIC</t>
  </si>
  <si>
    <t>840-CASE</t>
  </si>
  <si>
    <t>840-EACH</t>
  </si>
  <si>
    <t>840-PACK2</t>
  </si>
  <si>
    <t>840-PACK4</t>
  </si>
  <si>
    <t>841-CASE</t>
  </si>
  <si>
    <t>841-SET4</t>
  </si>
  <si>
    <t>84200-CASE</t>
  </si>
  <si>
    <t>84200-SET2</t>
  </si>
  <si>
    <t>842-CASE</t>
  </si>
  <si>
    <t>842-SET4</t>
  </si>
  <si>
    <t>84300-CASE</t>
  </si>
  <si>
    <t>84300-SET2</t>
  </si>
  <si>
    <t>844-CASE</t>
  </si>
  <si>
    <t>844-SET2</t>
  </si>
  <si>
    <t>845-CASE</t>
  </si>
  <si>
    <t>845-SET4</t>
  </si>
  <si>
    <t>845-SET6</t>
  </si>
  <si>
    <t>846-CASE</t>
  </si>
  <si>
    <t>846-SET4</t>
  </si>
  <si>
    <t>847-CASE</t>
  </si>
  <si>
    <t>847-EACH</t>
  </si>
  <si>
    <t>847-PACK4</t>
  </si>
  <si>
    <t>84914-1/2-PALLET</t>
  </si>
  <si>
    <t>84914-1-PALLET</t>
  </si>
  <si>
    <t>84914-CASE</t>
  </si>
  <si>
    <t>84914-EACH</t>
  </si>
  <si>
    <t>84914-PACK2</t>
  </si>
  <si>
    <t>84914-PACK3</t>
  </si>
  <si>
    <t>850-CASE</t>
  </si>
  <si>
    <t>850-SET4</t>
  </si>
  <si>
    <t>9000-CASE</t>
  </si>
  <si>
    <t>9000-SET6</t>
  </si>
  <si>
    <t>9001-CASE</t>
  </si>
  <si>
    <t>9001-SET6</t>
  </si>
  <si>
    <t>9002-CASE</t>
  </si>
  <si>
    <t>9002-SET6</t>
  </si>
  <si>
    <t>9003-CASE</t>
  </si>
  <si>
    <t>9003-SET6</t>
  </si>
  <si>
    <t>9004-CASE</t>
  </si>
  <si>
    <t>9004-SET6</t>
  </si>
  <si>
    <t>9005-CASE</t>
  </si>
  <si>
    <t>9005-SET6</t>
  </si>
  <si>
    <t>9006-CASE</t>
  </si>
  <si>
    <t>9006-SET6</t>
  </si>
  <si>
    <t>9007-CASE</t>
  </si>
  <si>
    <t>9007-SET6</t>
  </si>
  <si>
    <t>9008-CASE</t>
  </si>
  <si>
    <t>9008-SET6</t>
  </si>
  <si>
    <t>9009-CASE</t>
  </si>
  <si>
    <t>9009-SET6</t>
  </si>
  <si>
    <t>9010-CASE</t>
  </si>
  <si>
    <t>9010-SET6</t>
  </si>
  <si>
    <t>9011-CASE</t>
  </si>
  <si>
    <t>9011-SET6</t>
  </si>
  <si>
    <t>9012-CASE</t>
  </si>
  <si>
    <t>9012-SET6</t>
  </si>
  <si>
    <t>9013-CASE</t>
  </si>
  <si>
    <t>9013-SET6</t>
  </si>
  <si>
    <t>901-BOX</t>
  </si>
  <si>
    <t>901-EACH</t>
  </si>
  <si>
    <t>901-PACK2</t>
  </si>
  <si>
    <t>902-BOX</t>
  </si>
  <si>
    <t>902-EACH</t>
  </si>
  <si>
    <t>902-PACK2</t>
  </si>
  <si>
    <t>903-BOX</t>
  </si>
  <si>
    <t>903-EACH</t>
  </si>
  <si>
    <t>903-PACK2</t>
  </si>
  <si>
    <t>904-BOX</t>
  </si>
  <si>
    <t>904-EACH</t>
  </si>
  <si>
    <t>904-PACK2</t>
  </si>
  <si>
    <t>905-BOX</t>
  </si>
  <si>
    <t>905-EACH</t>
  </si>
  <si>
    <t>905-PACK2</t>
  </si>
  <si>
    <t>906-CASE</t>
  </si>
  <si>
    <t>906-EACH</t>
  </si>
  <si>
    <t>906-PACK4</t>
  </si>
  <si>
    <t>907-CASE</t>
  </si>
  <si>
    <t>907-EACH</t>
  </si>
  <si>
    <t>907-PACK4</t>
  </si>
  <si>
    <t>909-CASE</t>
  </si>
  <si>
    <t>909-EACH</t>
  </si>
  <si>
    <t>909-PACK12</t>
  </si>
  <si>
    <t>910-CASE</t>
  </si>
  <si>
    <t>910-SET6</t>
  </si>
  <si>
    <t>910-SET6-BAZIC</t>
  </si>
  <si>
    <t>912-BOX</t>
  </si>
  <si>
    <t>912-EACH</t>
  </si>
  <si>
    <t>912-PACK2</t>
  </si>
  <si>
    <t>914-CASE</t>
  </si>
  <si>
    <t>914-EACH</t>
  </si>
  <si>
    <t>914-PACK2</t>
  </si>
  <si>
    <t>915-CASE</t>
  </si>
  <si>
    <t>915-EACH</t>
  </si>
  <si>
    <t>915-PACK2</t>
  </si>
  <si>
    <t>916-CASE</t>
  </si>
  <si>
    <t>916-EACH</t>
  </si>
  <si>
    <t>916-PACK2</t>
  </si>
  <si>
    <t>917-CASE</t>
  </si>
  <si>
    <t>917-EACH</t>
  </si>
  <si>
    <t>917-PACK2</t>
  </si>
  <si>
    <t>920-CASE</t>
  </si>
  <si>
    <t>920-EACH</t>
  </si>
  <si>
    <t>920-PACK2</t>
  </si>
  <si>
    <t>921-CASE</t>
  </si>
  <si>
    <t>921-EACH</t>
  </si>
  <si>
    <t>921-PACK4</t>
  </si>
  <si>
    <t>922-CASE</t>
  </si>
  <si>
    <t>922-EACH</t>
  </si>
  <si>
    <t>922-PACK4</t>
  </si>
  <si>
    <t>923-CASE</t>
  </si>
  <si>
    <t>923-EACH</t>
  </si>
  <si>
    <t>923-PACK4</t>
  </si>
  <si>
    <t>924-CASE</t>
  </si>
  <si>
    <t>924-EACH</t>
  </si>
  <si>
    <t>924-PACK4</t>
  </si>
  <si>
    <t>925-BOX</t>
  </si>
  <si>
    <t>925-EACH</t>
  </si>
  <si>
    <t>925-PACK2</t>
  </si>
  <si>
    <t>926-BOX</t>
  </si>
  <si>
    <t>926-EACH</t>
  </si>
  <si>
    <t>926-PACK2</t>
  </si>
  <si>
    <t>926-SET2</t>
  </si>
  <si>
    <t>927-BOX</t>
  </si>
  <si>
    <t>927-EACH</t>
  </si>
  <si>
    <t>927-PACK2</t>
  </si>
  <si>
    <t>928-BOX</t>
  </si>
  <si>
    <t>928-EACH</t>
  </si>
  <si>
    <t>928-PACK2</t>
  </si>
  <si>
    <t>929-BOX</t>
  </si>
  <si>
    <t>929-EACH</t>
  </si>
  <si>
    <t>929-PACK2</t>
  </si>
  <si>
    <t>930-BOX</t>
  </si>
  <si>
    <t>930-EACH</t>
  </si>
  <si>
    <t>930-PACK2</t>
  </si>
  <si>
    <t>932-BOX</t>
  </si>
  <si>
    <t>932-EACH</t>
  </si>
  <si>
    <t>932-PACK2</t>
  </si>
  <si>
    <t>936-BOX</t>
  </si>
  <si>
    <t>936-EACH</t>
  </si>
  <si>
    <t>936-PACK4</t>
  </si>
  <si>
    <t>937-BOX</t>
  </si>
  <si>
    <t>937-EACH</t>
  </si>
  <si>
    <t>937-PACK4</t>
  </si>
  <si>
    <t>938-CASE</t>
  </si>
  <si>
    <t>939-CASE</t>
  </si>
  <si>
    <t>940-CASE</t>
  </si>
  <si>
    <t>940-EACH</t>
  </si>
  <si>
    <t>940-PACK4</t>
  </si>
  <si>
    <t>942-A-CASE</t>
  </si>
  <si>
    <t>942-A</t>
  </si>
  <si>
    <t>942-A-SET6</t>
  </si>
  <si>
    <t>942-CASE</t>
  </si>
  <si>
    <t>942-SET6</t>
  </si>
  <si>
    <t>943-CASE</t>
  </si>
  <si>
    <t>943-SET6</t>
  </si>
  <si>
    <t>945-CASE</t>
  </si>
  <si>
    <t>945-SET8</t>
  </si>
  <si>
    <t>950-CASE</t>
  </si>
  <si>
    <t>950-EACH</t>
  </si>
  <si>
    <t>950-PACK2</t>
  </si>
  <si>
    <t>951-CASE</t>
  </si>
  <si>
    <t>951-EACH</t>
  </si>
  <si>
    <t>951-PACK2</t>
  </si>
  <si>
    <t>952-CASE</t>
  </si>
  <si>
    <t>952-EACH</t>
  </si>
  <si>
    <t>952-PACK2</t>
  </si>
  <si>
    <t>953-CASE</t>
  </si>
  <si>
    <t>953-EACH</t>
  </si>
  <si>
    <t>953-PACK2</t>
  </si>
  <si>
    <t>954-CASE</t>
  </si>
  <si>
    <t>954-EACH</t>
  </si>
  <si>
    <t>954-PACK2</t>
  </si>
  <si>
    <t>955-CASE</t>
  </si>
  <si>
    <t>955-EACH</t>
  </si>
  <si>
    <t>955-PACK2</t>
  </si>
  <si>
    <t>956-CASE</t>
  </si>
  <si>
    <t>956-EACH</t>
  </si>
  <si>
    <t>956-PACK4</t>
  </si>
  <si>
    <t>960-CASE</t>
  </si>
  <si>
    <t>960-SET6</t>
  </si>
  <si>
    <t>961-CASE</t>
  </si>
  <si>
    <t>961-SET6</t>
  </si>
  <si>
    <t>970-CASE</t>
  </si>
  <si>
    <t>970-EACH</t>
  </si>
  <si>
    <t>970-PACK4</t>
  </si>
  <si>
    <t>971-CASE</t>
  </si>
  <si>
    <t>971-EACH</t>
  </si>
  <si>
    <t>971-PACK4</t>
  </si>
  <si>
    <t>972-CASE</t>
  </si>
  <si>
    <t>972-EACH</t>
  </si>
  <si>
    <t>972-PACK4</t>
  </si>
  <si>
    <t>973-CASE</t>
  </si>
  <si>
    <t>973-EACH</t>
  </si>
  <si>
    <t>973-PACK4</t>
  </si>
  <si>
    <t>974-CASE</t>
  </si>
  <si>
    <t>974-EACH</t>
  </si>
  <si>
    <t>974-PACK4</t>
  </si>
  <si>
    <t>975-CASE</t>
  </si>
  <si>
    <t>975-EACH</t>
  </si>
  <si>
    <t>975-PACK4</t>
  </si>
  <si>
    <t>976-CASE</t>
  </si>
  <si>
    <t>976-EACH</t>
  </si>
  <si>
    <t>976-PACK4</t>
  </si>
  <si>
    <t>977-CASE</t>
  </si>
  <si>
    <t>977-EACH</t>
  </si>
  <si>
    <t>977-PACK4</t>
  </si>
  <si>
    <t>978-CASE</t>
  </si>
  <si>
    <t>978-EACH</t>
  </si>
  <si>
    <t>978-PACK12</t>
  </si>
  <si>
    <t>979-CASE</t>
  </si>
  <si>
    <t>979-SET6</t>
  </si>
  <si>
    <t>980-BOX</t>
  </si>
  <si>
    <t>980-EACH</t>
  </si>
  <si>
    <t>980-PACK2</t>
  </si>
  <si>
    <t>981-BOX</t>
  </si>
  <si>
    <t>981-EACH</t>
  </si>
  <si>
    <t>981-PACK2</t>
  </si>
  <si>
    <t>991-CASE</t>
  </si>
  <si>
    <t>991-EACH</t>
  </si>
  <si>
    <t>991-PACK4</t>
  </si>
  <si>
    <t>992-CASE</t>
  </si>
  <si>
    <t>992-EACH</t>
  </si>
  <si>
    <t>992-PACK2</t>
  </si>
  <si>
    <t>992-PACK3</t>
  </si>
  <si>
    <t>CTC1211-EACH</t>
  </si>
  <si>
    <t>CTC1211</t>
  </si>
  <si>
    <t>L-10-BOX</t>
  </si>
  <si>
    <t>L-10</t>
  </si>
  <si>
    <t>L-10-EACH</t>
  </si>
  <si>
    <t>L-10-PACK2</t>
  </si>
  <si>
    <t>L-11-BOX</t>
  </si>
  <si>
    <t>L-11</t>
  </si>
  <si>
    <t>L-11-EACH</t>
  </si>
  <si>
    <t>L-11-PACK2</t>
  </si>
  <si>
    <t>L-12-BOX</t>
  </si>
  <si>
    <t>L-12</t>
  </si>
  <si>
    <t>L-12-EACH</t>
  </si>
  <si>
    <t>L-12-PACK2</t>
  </si>
  <si>
    <t>L-13-BOX</t>
  </si>
  <si>
    <t>L-13</t>
  </si>
  <si>
    <t>L-13-EACH</t>
  </si>
  <si>
    <t>L-13-PACK2</t>
  </si>
  <si>
    <t>L-14-BOX</t>
  </si>
  <si>
    <t>L-14</t>
  </si>
  <si>
    <t>L-14-EACH</t>
  </si>
  <si>
    <t>L-14-PACK2</t>
  </si>
  <si>
    <t>L-15-BOX</t>
  </si>
  <si>
    <t>L-15</t>
  </si>
  <si>
    <t>L-15-EACH</t>
  </si>
  <si>
    <t>L-15-PACK2</t>
  </si>
  <si>
    <t>L-16-BOX</t>
  </si>
  <si>
    <t>L-16</t>
  </si>
  <si>
    <t>L-16-EACH</t>
  </si>
  <si>
    <t>L-16-PACK2</t>
  </si>
  <si>
    <t>L-17-BOX</t>
  </si>
  <si>
    <t>L-17</t>
  </si>
  <si>
    <t>L-17-EACH</t>
  </si>
  <si>
    <t>L-17-PACK2</t>
  </si>
  <si>
    <t>L-19-BOX</t>
  </si>
  <si>
    <t>L-19</t>
  </si>
  <si>
    <t>L-19-EACH</t>
  </si>
  <si>
    <t>L-19-PACK2</t>
  </si>
  <si>
    <t>L-1-BOX</t>
  </si>
  <si>
    <t>L-1</t>
  </si>
  <si>
    <t>L-1-EACH</t>
  </si>
  <si>
    <t>L-1-PACK2</t>
  </si>
  <si>
    <t>L-20-BAZIC</t>
  </si>
  <si>
    <t>L-20</t>
  </si>
  <si>
    <t>L-20-BOX</t>
  </si>
  <si>
    <t>L-20-EACH</t>
  </si>
  <si>
    <t>L-20-PACK2</t>
  </si>
  <si>
    <t>L-23-BOX</t>
  </si>
  <si>
    <t>L-23</t>
  </si>
  <si>
    <t>L-23-EACH</t>
  </si>
  <si>
    <t>L-23-PACK2</t>
  </si>
  <si>
    <t>L-24-BOX</t>
  </si>
  <si>
    <t>L-24</t>
  </si>
  <si>
    <t>L-24-EACH</t>
  </si>
  <si>
    <t>L-24-PACK2</t>
  </si>
  <si>
    <t>L-28-BOX</t>
  </si>
  <si>
    <t>L-28</t>
  </si>
  <si>
    <t>L-28-EACH</t>
  </si>
  <si>
    <t>L-28-PACK2</t>
  </si>
  <si>
    <t>L-29-BOX</t>
  </si>
  <si>
    <t>L-29</t>
  </si>
  <si>
    <t>L-29-EACH</t>
  </si>
  <si>
    <t>L-29-PACK2</t>
  </si>
  <si>
    <t>L-2-BOX</t>
  </si>
  <si>
    <t>L-2</t>
  </si>
  <si>
    <t>L-2-EACH</t>
  </si>
  <si>
    <t>L-2-PACK2</t>
  </si>
  <si>
    <t>L-30-BOX</t>
  </si>
  <si>
    <t>L-30</t>
  </si>
  <si>
    <t>L-30-EACH</t>
  </si>
  <si>
    <t>L-30-PACK2</t>
  </si>
  <si>
    <t>L-31-BOX</t>
  </si>
  <si>
    <t>L-31</t>
  </si>
  <si>
    <t>L-31-EACH</t>
  </si>
  <si>
    <t>L-31-PACK2</t>
  </si>
  <si>
    <t>L-32-BOX</t>
  </si>
  <si>
    <t>L-32</t>
  </si>
  <si>
    <t>L-32-EACH</t>
  </si>
  <si>
    <t>L-32-PACK2</t>
  </si>
  <si>
    <t>L-3-BOX</t>
  </si>
  <si>
    <t>L-3</t>
  </si>
  <si>
    <t>L-3-EACH</t>
  </si>
  <si>
    <t>L-3-PACK2</t>
  </si>
  <si>
    <t>L-42-BOX</t>
  </si>
  <si>
    <t>L-42</t>
  </si>
  <si>
    <t>L-42-EACH</t>
  </si>
  <si>
    <t>L-42-PACK2</t>
  </si>
  <si>
    <t>L-45-BOX</t>
  </si>
  <si>
    <t>L-45</t>
  </si>
  <si>
    <t>L-45-EACH</t>
  </si>
  <si>
    <t>L-45-PACK2</t>
  </si>
  <si>
    <t>L-46-BOX</t>
  </si>
  <si>
    <t>L-46</t>
  </si>
  <si>
    <t>L-46-EACH</t>
  </si>
  <si>
    <t>L-46-PACK2</t>
  </si>
  <si>
    <t>L-4-BOX</t>
  </si>
  <si>
    <t>L-4</t>
  </si>
  <si>
    <t>L-4-EACH</t>
  </si>
  <si>
    <t>L-4-PACK2</t>
  </si>
  <si>
    <t>L-50-BOX</t>
  </si>
  <si>
    <t>L-50</t>
  </si>
  <si>
    <t>L-50-EACH</t>
  </si>
  <si>
    <t>L-50-PACK2</t>
  </si>
  <si>
    <t>L-52-BOX</t>
  </si>
  <si>
    <t>L-52</t>
  </si>
  <si>
    <t>L-52-EACH</t>
  </si>
  <si>
    <t>L-52-PACK2</t>
  </si>
  <si>
    <t>L-53-BOX</t>
  </si>
  <si>
    <t>L-53</t>
  </si>
  <si>
    <t>L-53-EACH</t>
  </si>
  <si>
    <t>L-53-PACK2</t>
  </si>
  <si>
    <t>L-55-BOX</t>
  </si>
  <si>
    <t>L-55</t>
  </si>
  <si>
    <t>L-55-EACH</t>
  </si>
  <si>
    <t>L-55-PACK2</t>
  </si>
  <si>
    <t>L-5-BOX</t>
  </si>
  <si>
    <t>L-5</t>
  </si>
  <si>
    <t>L-5-EACH</t>
  </si>
  <si>
    <t>L-5-PACK2</t>
  </si>
  <si>
    <t>L-9-BOX</t>
  </si>
  <si>
    <t>L-9</t>
  </si>
  <si>
    <t>L-9-EACH</t>
  </si>
  <si>
    <t>L-9-PACK2</t>
  </si>
  <si>
    <t>S-10-BOX</t>
  </si>
  <si>
    <t>S-10</t>
  </si>
  <si>
    <t>S-10-EACH</t>
  </si>
  <si>
    <t>S-10-PACK4</t>
  </si>
  <si>
    <t>S-11-BOX</t>
  </si>
  <si>
    <t>S-11</t>
  </si>
  <si>
    <t>S-11-EACH</t>
  </si>
  <si>
    <t>S-11-PACK4</t>
  </si>
  <si>
    <t>S-12-BOX</t>
  </si>
  <si>
    <t>S-12</t>
  </si>
  <si>
    <t>S-12-EACH</t>
  </si>
  <si>
    <t>S-12-PACK4</t>
  </si>
  <si>
    <t>S-13-BOX</t>
  </si>
  <si>
    <t>S-13</t>
  </si>
  <si>
    <t>S-13-EACH</t>
  </si>
  <si>
    <t>S-13-PACK4</t>
  </si>
  <si>
    <t>S-14-BOX</t>
  </si>
  <si>
    <t>S-14</t>
  </si>
  <si>
    <t>S-14-EACH</t>
  </si>
  <si>
    <t>S-14-PACK4</t>
  </si>
  <si>
    <t>S-15-BOX</t>
  </si>
  <si>
    <t>S-15</t>
  </si>
  <si>
    <t>S-15-EACH</t>
  </si>
  <si>
    <t>S-15-PACK4</t>
  </si>
  <si>
    <t>S-16-BOX</t>
  </si>
  <si>
    <t>S-16</t>
  </si>
  <si>
    <t>S-16-EACH</t>
  </si>
  <si>
    <t>S-16-PACK4</t>
  </si>
  <si>
    <t>S-17-BOX</t>
  </si>
  <si>
    <t>S-17</t>
  </si>
  <si>
    <t>S-17-EACH</t>
  </si>
  <si>
    <t>S-17-PACK4</t>
  </si>
  <si>
    <t>S-19-BOX</t>
  </si>
  <si>
    <t>S-19</t>
  </si>
  <si>
    <t>S-19-EACH</t>
  </si>
  <si>
    <t>S-19-PACK4</t>
  </si>
  <si>
    <t>S-1-BOX</t>
  </si>
  <si>
    <t>S-1</t>
  </si>
  <si>
    <t>S-1-EACH</t>
  </si>
  <si>
    <t>S-1-PACK4</t>
  </si>
  <si>
    <t>S-20-BOX</t>
  </si>
  <si>
    <t>S-20</t>
  </si>
  <si>
    <t>S-20-EACH</t>
  </si>
  <si>
    <t>S-20-PACK4</t>
  </si>
  <si>
    <t>S-23-BOX</t>
  </si>
  <si>
    <t>S-23</t>
  </si>
  <si>
    <t>S-23-EACH</t>
  </si>
  <si>
    <t>S-23-PACK4</t>
  </si>
  <si>
    <t>S-24-BOX</t>
  </si>
  <si>
    <t>S-24</t>
  </si>
  <si>
    <t>S-24-EACH</t>
  </si>
  <si>
    <t>S-24-PACK4</t>
  </si>
  <si>
    <t>S-28-BOX</t>
  </si>
  <si>
    <t>S-28</t>
  </si>
  <si>
    <t>S-28-EACH</t>
  </si>
  <si>
    <t>S-28-PACK4</t>
  </si>
  <si>
    <t>S-29-BOX</t>
  </si>
  <si>
    <t>S-29</t>
  </si>
  <si>
    <t>S-29-EACH</t>
  </si>
  <si>
    <t>S-29-PACK4</t>
  </si>
  <si>
    <t>S-2-BOX</t>
  </si>
  <si>
    <t>S-2</t>
  </si>
  <si>
    <t>S-2-EACH</t>
  </si>
  <si>
    <t>S-2-PACK4</t>
  </si>
  <si>
    <t>S-30-BOX</t>
  </si>
  <si>
    <t>S-30</t>
  </si>
  <si>
    <t>S-30-EACH</t>
  </si>
  <si>
    <t>S-30-PACK4</t>
  </si>
  <si>
    <t>S-31-BOX</t>
  </si>
  <si>
    <t>S-31</t>
  </si>
  <si>
    <t>S-31-EACH</t>
  </si>
  <si>
    <t>S-31-PACK4</t>
  </si>
  <si>
    <t>S-32-BOX</t>
  </si>
  <si>
    <t>S-32</t>
  </si>
  <si>
    <t>S-32-EACH</t>
  </si>
  <si>
    <t>S-32-PACK4</t>
  </si>
  <si>
    <t>S-3-BOX</t>
  </si>
  <si>
    <t>S-3</t>
  </si>
  <si>
    <t>S-3-EACH</t>
  </si>
  <si>
    <t>S-3-PACK4</t>
  </si>
  <si>
    <t>S-42-BOX</t>
  </si>
  <si>
    <t>S-42</t>
  </si>
  <si>
    <t>S-42-EACH</t>
  </si>
  <si>
    <t>S-42-PACK4</t>
  </si>
  <si>
    <t>S-45-BOX</t>
  </si>
  <si>
    <t>S-45</t>
  </si>
  <si>
    <t>S-45-EACH</t>
  </si>
  <si>
    <t>S-45-PACK4</t>
  </si>
  <si>
    <t>S-46-BOX</t>
  </si>
  <si>
    <t>S-46</t>
  </si>
  <si>
    <t>S-46-EACH</t>
  </si>
  <si>
    <t>S-46-PACK4</t>
  </si>
  <si>
    <t>S-4-BOX</t>
  </si>
  <si>
    <t>S-4</t>
  </si>
  <si>
    <t>S-4-EACH</t>
  </si>
  <si>
    <t>S-4-PACK4</t>
  </si>
  <si>
    <t>S-50-BOX</t>
  </si>
  <si>
    <t>S-50</t>
  </si>
  <si>
    <t>S-50-EACH</t>
  </si>
  <si>
    <t>S-50-PACK4</t>
  </si>
  <si>
    <t>S-52-BOX</t>
  </si>
  <si>
    <t>S-52</t>
  </si>
  <si>
    <t>S-52-EACH</t>
  </si>
  <si>
    <t>S-52-PACK4</t>
  </si>
  <si>
    <t>S-53-BOX</t>
  </si>
  <si>
    <t>S-53</t>
  </si>
  <si>
    <t>S-53-EACH</t>
  </si>
  <si>
    <t>S-53-PACK4</t>
  </si>
  <si>
    <t>S-55-BOX</t>
  </si>
  <si>
    <t>S-55</t>
  </si>
  <si>
    <t>S-55-EACH</t>
  </si>
  <si>
    <t>S-55-PACK4</t>
  </si>
  <si>
    <t>S-5-BOX</t>
  </si>
  <si>
    <t>S-5</t>
  </si>
  <si>
    <t>S-5-EACH</t>
  </si>
  <si>
    <t>S-5-PACK4</t>
  </si>
  <si>
    <t>S-9-BOX</t>
  </si>
  <si>
    <t>S-9</t>
  </si>
  <si>
    <t>S-9-EACH</t>
  </si>
  <si>
    <t>S-9-PACK4</t>
  </si>
  <si>
    <t>2901-PACK4</t>
  </si>
  <si>
    <t>851-EACH</t>
  </si>
  <si>
    <t>851-PACK4</t>
  </si>
  <si>
    <t>3144-SET4</t>
  </si>
  <si>
    <t>3145-SET4</t>
  </si>
  <si>
    <t>5080-EACH</t>
  </si>
  <si>
    <t>5080-PACK4</t>
  </si>
  <si>
    <t>5080-CASE</t>
  </si>
  <si>
    <t>5081-EACH</t>
  </si>
  <si>
    <t>5081-PACK4</t>
  </si>
  <si>
    <t>5081-CASE</t>
  </si>
  <si>
    <t>72000-SET4</t>
  </si>
  <si>
    <t>72000-CASE</t>
  </si>
  <si>
    <t>72001-SET4</t>
  </si>
  <si>
    <t>72001-CASE</t>
  </si>
  <si>
    <t>71082-SET4</t>
  </si>
  <si>
    <t>71082-CASE</t>
  </si>
  <si>
    <t>80282-SET4</t>
  </si>
  <si>
    <t>80282-CASE</t>
  </si>
  <si>
    <t>3989-EACH</t>
  </si>
  <si>
    <t>3989-PACK2</t>
  </si>
  <si>
    <t>3989-BOX</t>
  </si>
  <si>
    <t>3990-EACH</t>
  </si>
  <si>
    <t>3990-PACK2</t>
  </si>
  <si>
    <t>3990-BOX</t>
  </si>
  <si>
    <t>17084-EACH</t>
  </si>
  <si>
    <t>17084-PACK2</t>
  </si>
  <si>
    <t>17084-BOX</t>
  </si>
  <si>
    <t>17085-EACH</t>
  </si>
  <si>
    <t>17085-PACK2</t>
  </si>
  <si>
    <t>17085-BOX</t>
  </si>
  <si>
    <t>17086-EACH</t>
  </si>
  <si>
    <t>17086-PACK2</t>
  </si>
  <si>
    <t>17086-CASE</t>
  </si>
  <si>
    <t>5077-A-PACK4</t>
  </si>
  <si>
    <t>5077-A</t>
  </si>
  <si>
    <t>5077-A-EACH</t>
  </si>
  <si>
    <t>5077-A-CASE</t>
  </si>
  <si>
    <t>5472-SET8</t>
  </si>
  <si>
    <t>5472-CASE</t>
  </si>
  <si>
    <t>5476-SET8</t>
  </si>
  <si>
    <t>5476-CASE</t>
  </si>
  <si>
    <t>1040-EACH</t>
  </si>
  <si>
    <t>1040-PACK2</t>
  </si>
  <si>
    <t>1040-CASE</t>
  </si>
  <si>
    <t>1041-EACH</t>
  </si>
  <si>
    <t>1041-PACK2</t>
  </si>
  <si>
    <t>1041-CASE</t>
  </si>
  <si>
    <t>1042-EACH</t>
  </si>
  <si>
    <t>1042-PACK2</t>
  </si>
  <si>
    <t>1042-CASE</t>
  </si>
  <si>
    <t>1060-EACH</t>
  </si>
  <si>
    <t>1060-PACK2</t>
  </si>
  <si>
    <t>1060-CASE</t>
  </si>
  <si>
    <t>1061-EACH</t>
  </si>
  <si>
    <t>1061-PACK2</t>
  </si>
  <si>
    <t>1061-CASE</t>
  </si>
  <si>
    <t>1062-EACH</t>
  </si>
  <si>
    <t>1062-PACK2</t>
  </si>
  <si>
    <t>1062-CASE</t>
  </si>
  <si>
    <t>2041-BOX</t>
  </si>
  <si>
    <t>5430-EACH</t>
  </si>
  <si>
    <t>5430-CASE</t>
  </si>
  <si>
    <t>5431-EACH</t>
  </si>
  <si>
    <t>5431-CASE</t>
  </si>
  <si>
    <t>5432-EACH</t>
  </si>
  <si>
    <t>5432-CASE</t>
  </si>
  <si>
    <t>5435-EACH</t>
  </si>
  <si>
    <t>5435-CASE</t>
  </si>
  <si>
    <t>5436-EACH</t>
  </si>
  <si>
    <t>5436-CASE</t>
  </si>
  <si>
    <t>5437-EACH</t>
  </si>
  <si>
    <t>5437-CASE</t>
  </si>
  <si>
    <t>530-PACK2</t>
  </si>
  <si>
    <t>530-PACK3</t>
  </si>
  <si>
    <t>23187-SET2</t>
  </si>
  <si>
    <t>23187-CASE</t>
  </si>
  <si>
    <t>23170-SET2</t>
  </si>
  <si>
    <t>23170-CASE</t>
  </si>
  <si>
    <t>23156-SET2</t>
  </si>
  <si>
    <t>23156-CASE</t>
  </si>
  <si>
    <t>23149-SET2</t>
  </si>
  <si>
    <t>23149-CASE</t>
  </si>
  <si>
    <t>72749-SET2</t>
  </si>
  <si>
    <t>72749-CASE</t>
  </si>
  <si>
    <t>72751-SET2</t>
  </si>
  <si>
    <t>72751-CASE</t>
  </si>
  <si>
    <t>72752-SET2</t>
  </si>
  <si>
    <t>72752-CASE</t>
  </si>
  <si>
    <t>3195-EACH</t>
  </si>
  <si>
    <t>3195-PACK4</t>
  </si>
  <si>
    <t>3195-BOX</t>
  </si>
  <si>
    <t>783-EACH</t>
  </si>
  <si>
    <t>783-PACK2</t>
  </si>
  <si>
    <t>783-BOX</t>
  </si>
  <si>
    <t>803-BOX+804-BOX</t>
  </si>
  <si>
    <t>3138-A-EACH</t>
  </si>
  <si>
    <t>519-PACK6-BAZIC</t>
  </si>
  <si>
    <t>1753-PACK4</t>
  </si>
  <si>
    <t>5087-PACK2</t>
  </si>
  <si>
    <t>2306-PACK4</t>
  </si>
  <si>
    <t>8000-EACH</t>
  </si>
  <si>
    <t>5051-PACK2</t>
  </si>
  <si>
    <t>5052-PACK2</t>
  </si>
  <si>
    <t>5079-PACK2</t>
  </si>
  <si>
    <t>5090-PACK2</t>
  </si>
  <si>
    <t>5091-PACK2</t>
  </si>
  <si>
    <t>566-PACK2</t>
  </si>
  <si>
    <t>567-PACK2</t>
  </si>
  <si>
    <t>568-PACK2</t>
  </si>
  <si>
    <t>508-PACK2</t>
  </si>
  <si>
    <t>5078-PACK2</t>
  </si>
  <si>
    <t>569-PACK2</t>
  </si>
  <si>
    <t>565-PACK2</t>
  </si>
  <si>
    <t>5050-PACK2</t>
  </si>
  <si>
    <t>609-PACK4</t>
  </si>
  <si>
    <t>BRP-5202-EACH</t>
  </si>
  <si>
    <t>BRP-5202</t>
  </si>
  <si>
    <t>6726-EACH</t>
  </si>
  <si>
    <t>6790-EACH</t>
  </si>
  <si>
    <t>6789-BOX</t>
  </si>
  <si>
    <t>6718-BOX</t>
  </si>
  <si>
    <t>6727-BOX</t>
  </si>
  <si>
    <t>6798-BOX</t>
  </si>
  <si>
    <t>6731-BOX</t>
  </si>
  <si>
    <t>6810-EACH</t>
  </si>
  <si>
    <t>6810-PACK2</t>
  </si>
  <si>
    <t>6810-BOX</t>
  </si>
  <si>
    <t>6811-EACH</t>
  </si>
  <si>
    <t>6811-PACK2</t>
  </si>
  <si>
    <t>6811-BOX</t>
  </si>
  <si>
    <t>6812-EACH</t>
  </si>
  <si>
    <t>6812-PACK2</t>
  </si>
  <si>
    <t>6812-BOX</t>
  </si>
  <si>
    <t>6813-EACH</t>
  </si>
  <si>
    <t>6813-PACK2</t>
  </si>
  <si>
    <t>6813-BOX</t>
  </si>
  <si>
    <t>6120-EACH</t>
  </si>
  <si>
    <t>6120-PACK2</t>
  </si>
  <si>
    <t>6120-CASE</t>
  </si>
  <si>
    <t>808-EACH</t>
  </si>
  <si>
    <t>808-PACK4</t>
  </si>
  <si>
    <t>808-PACK12</t>
  </si>
  <si>
    <t>808-BOX</t>
  </si>
  <si>
    <t>808-CASE</t>
  </si>
  <si>
    <t>809-SET6</t>
  </si>
  <si>
    <t>809-BOX</t>
  </si>
  <si>
    <t>809-CASE</t>
  </si>
  <si>
    <t>810-SET6</t>
  </si>
  <si>
    <t>810-BOX</t>
  </si>
  <si>
    <t>810-CASE</t>
  </si>
  <si>
    <t>811-SET4</t>
  </si>
  <si>
    <t>811-BOX</t>
  </si>
  <si>
    <t>811-CASE</t>
  </si>
  <si>
    <t>6727-EACH</t>
  </si>
  <si>
    <t>541-PACK2</t>
  </si>
  <si>
    <t>3173-EACH</t>
  </si>
  <si>
    <t>3173-PACK2</t>
  </si>
  <si>
    <t>3173-CASE</t>
  </si>
  <si>
    <t>5496-SET4</t>
  </si>
  <si>
    <t>5496-CASE</t>
  </si>
  <si>
    <t>8000-CASE</t>
  </si>
  <si>
    <t>802-CASE</t>
  </si>
  <si>
    <t>803-CASE</t>
  </si>
  <si>
    <t>804-CASE</t>
  </si>
  <si>
    <t>804-CASE-B</t>
  </si>
  <si>
    <t>807-CASE</t>
  </si>
  <si>
    <t>808-PACK10</t>
  </si>
  <si>
    <t>809--SET6</t>
  </si>
  <si>
    <t>851-CASE</t>
  </si>
  <si>
    <t>1753-PACK12</t>
  </si>
  <si>
    <t>808-PACK2</t>
  </si>
  <si>
    <t>6802-EACH</t>
  </si>
  <si>
    <t>560-PACK3</t>
  </si>
  <si>
    <t>2007-BAZIC</t>
  </si>
  <si>
    <t>750-SET2</t>
  </si>
  <si>
    <t>750-CASE</t>
  </si>
  <si>
    <t>34280-SET2</t>
  </si>
  <si>
    <t>34280-CASE</t>
  </si>
  <si>
    <t>31741-SET2</t>
  </si>
  <si>
    <t>31741-CASE</t>
  </si>
  <si>
    <t>70513-SET2</t>
  </si>
  <si>
    <t>70513-CASE</t>
  </si>
  <si>
    <t>1264-EACH</t>
  </si>
  <si>
    <t>1264-PACK2</t>
  </si>
  <si>
    <t>1264-BOX</t>
  </si>
  <si>
    <t>1265-EACH</t>
  </si>
  <si>
    <t>1265-PACK2</t>
  </si>
  <si>
    <t>1265-BOX</t>
  </si>
  <si>
    <t>5476-SET2</t>
  </si>
  <si>
    <t>573-PACK4-BAZIC</t>
  </si>
  <si>
    <t>6800-BOX</t>
  </si>
  <si>
    <t>6800-EACH</t>
  </si>
  <si>
    <t>6801-BOX</t>
  </si>
  <si>
    <t>6801-EACH</t>
  </si>
  <si>
    <t>6802-BOX</t>
  </si>
  <si>
    <t>809--BOX</t>
  </si>
  <si>
    <t>6803-EACH</t>
  </si>
  <si>
    <t>6804-EACH</t>
  </si>
  <si>
    <t>809-BOX-BAZIC</t>
  </si>
  <si>
    <t>6006-SET4</t>
  </si>
  <si>
    <t>3113-A-EACH</t>
  </si>
  <si>
    <t>41166-EACH</t>
  </si>
  <si>
    <t>3180-SET4</t>
  </si>
  <si>
    <t>6803-PACK2</t>
  </si>
  <si>
    <t>41166-PACK3</t>
  </si>
  <si>
    <t>2569-EACH</t>
  </si>
  <si>
    <t>6809-EACH</t>
  </si>
  <si>
    <t>2561-EACH</t>
  </si>
  <si>
    <t>1830-SET4</t>
  </si>
  <si>
    <t>93591-EACH</t>
  </si>
  <si>
    <t>93578-EACH</t>
  </si>
  <si>
    <t>3867-EACH</t>
  </si>
  <si>
    <t>4440-SET4</t>
  </si>
  <si>
    <t>6798-1</t>
  </si>
  <si>
    <t>BRB-5201SA-5</t>
  </si>
  <si>
    <t>BRB-5201SA</t>
  </si>
  <si>
    <t>A323-SET4</t>
  </si>
  <si>
    <t>A323</t>
  </si>
  <si>
    <t>J5113-8</t>
  </si>
  <si>
    <t>J5113</t>
  </si>
  <si>
    <t>6760-4</t>
  </si>
  <si>
    <t>02242-SET4</t>
  </si>
  <si>
    <t>2560-EACH</t>
  </si>
  <si>
    <t>3312-SET3</t>
  </si>
  <si>
    <t>1268-EACH</t>
  </si>
  <si>
    <t>1267-EACH</t>
  </si>
  <si>
    <t>2151-EACH</t>
  </si>
  <si>
    <t>544-EA+548-EA+549-EA</t>
  </si>
  <si>
    <t>544+548+549</t>
  </si>
  <si>
    <t>275-SET3</t>
  </si>
  <si>
    <t>1266-EACH</t>
  </si>
  <si>
    <t>37600-SET3</t>
  </si>
  <si>
    <t>2562-EACH</t>
  </si>
  <si>
    <t>30354-EACH</t>
  </si>
  <si>
    <t>719-EACH</t>
  </si>
  <si>
    <t>1922-EACH</t>
  </si>
  <si>
    <t>1922-PACK2</t>
  </si>
  <si>
    <t>2150-EACH</t>
  </si>
  <si>
    <t>2150-PACK2</t>
  </si>
  <si>
    <t>2151-PACK2</t>
  </si>
  <si>
    <t>1267-PACK2</t>
  </si>
  <si>
    <t>1268-PACK2</t>
  </si>
  <si>
    <t>3816-EACH</t>
  </si>
  <si>
    <t>3816-PACK2</t>
  </si>
  <si>
    <t>YW-2301-BOX</t>
  </si>
  <si>
    <t>YW-2301</t>
  </si>
  <si>
    <t>YW-2301-CASE</t>
  </si>
  <si>
    <t>GR-2301-BOX</t>
  </si>
  <si>
    <t>GR-2301</t>
  </si>
  <si>
    <t>GR-2301-CASE</t>
  </si>
  <si>
    <t>112-EACH</t>
  </si>
  <si>
    <t>112-PACK2</t>
  </si>
  <si>
    <t>112-BOX</t>
  </si>
  <si>
    <t>72780-SET4</t>
  </si>
  <si>
    <t>72780-CASE</t>
  </si>
  <si>
    <t>72781-SET4</t>
  </si>
  <si>
    <t>72781-CASE</t>
  </si>
  <si>
    <t>72786-SET4</t>
  </si>
  <si>
    <t>72786-CASE</t>
  </si>
  <si>
    <t>72822-SET4</t>
  </si>
  <si>
    <t>72822-CASE</t>
  </si>
  <si>
    <t>72321-SET2</t>
  </si>
  <si>
    <t>72321-CASE</t>
  </si>
  <si>
    <t>72322-SET2</t>
  </si>
  <si>
    <t>72322-CASE</t>
  </si>
  <si>
    <t>13556-SET2</t>
  </si>
  <si>
    <t>13556-CASE</t>
  </si>
  <si>
    <t>72823-SET4</t>
  </si>
  <si>
    <t>72823-CASE</t>
  </si>
  <si>
    <t>989-EACH</t>
  </si>
  <si>
    <t>989-PACK2</t>
  </si>
  <si>
    <t>989-BOX</t>
  </si>
  <si>
    <t>5512-EACH</t>
  </si>
  <si>
    <t>5512-PACK4</t>
  </si>
  <si>
    <t>5512-CASE</t>
  </si>
  <si>
    <t>5513-EACH</t>
  </si>
  <si>
    <t>5513-PACK4</t>
  </si>
  <si>
    <t>5513-CASE</t>
  </si>
  <si>
    <t>5514-SET4</t>
  </si>
  <si>
    <t>5514-CASE</t>
  </si>
  <si>
    <t>2561-BOX</t>
  </si>
  <si>
    <t>6808-EACH</t>
  </si>
  <si>
    <t>103820-EACH</t>
  </si>
  <si>
    <t>MP-2201-PKN-EACH</t>
  </si>
  <si>
    <t>MP-2201-PKN</t>
  </si>
  <si>
    <t>38601-12</t>
  </si>
  <si>
    <t>71159-1</t>
  </si>
  <si>
    <t>A313-BOX</t>
  </si>
  <si>
    <t>A313</t>
  </si>
  <si>
    <t>6006-BOX</t>
  </si>
  <si>
    <t>3815-CASE</t>
  </si>
  <si>
    <t>1922-BOX</t>
  </si>
  <si>
    <t>719-BOX</t>
  </si>
  <si>
    <t>1267-BOX</t>
  </si>
  <si>
    <t>1268-BOX</t>
  </si>
  <si>
    <t>803-BOX-B</t>
  </si>
  <si>
    <t>2151-BOX</t>
  </si>
  <si>
    <t>2150-BOX</t>
  </si>
  <si>
    <t>3311-SET3</t>
  </si>
  <si>
    <t>3816-BOX</t>
  </si>
  <si>
    <t>02242-CASE</t>
  </si>
  <si>
    <t>1913-CASE</t>
  </si>
  <si>
    <t>1904-CASE</t>
  </si>
  <si>
    <t>1910-CASE</t>
  </si>
  <si>
    <t>1926-CASE</t>
  </si>
  <si>
    <t>1934-CASE</t>
  </si>
  <si>
    <t>1933-CASE</t>
  </si>
  <si>
    <t>1908-CASE</t>
  </si>
  <si>
    <t>1914-CASE</t>
  </si>
  <si>
    <t>2562-CASE</t>
  </si>
  <si>
    <t>3986-CASE</t>
  </si>
  <si>
    <t>3152-CASE</t>
  </si>
  <si>
    <t>4001-CASE</t>
  </si>
  <si>
    <t>1501-CASE</t>
  </si>
  <si>
    <t>4003-CASE</t>
  </si>
  <si>
    <t>3105-CASE</t>
  </si>
  <si>
    <t>3166-CASE</t>
  </si>
  <si>
    <t>3188-CASE</t>
  </si>
  <si>
    <t>3187-CASE</t>
  </si>
  <si>
    <t>3179-CASE</t>
  </si>
  <si>
    <t>4429-CASE</t>
  </si>
  <si>
    <t>17063-CASE</t>
  </si>
  <si>
    <t>17062-CASE</t>
  </si>
  <si>
    <t>17064-CASE</t>
  </si>
  <si>
    <t>2806-CASE</t>
  </si>
  <si>
    <t>1906-CASE</t>
  </si>
  <si>
    <t>1927-CASE</t>
  </si>
  <si>
    <t>1928-CASE</t>
  </si>
  <si>
    <t>1915-CASE</t>
  </si>
  <si>
    <t>1909-CASE</t>
  </si>
  <si>
    <t>1636-CASE</t>
  </si>
  <si>
    <t>1907-CASE</t>
  </si>
  <si>
    <t>6006-CASE</t>
  </si>
  <si>
    <t>2008-CASE</t>
  </si>
  <si>
    <t>4002-CASE</t>
  </si>
  <si>
    <t>17075-CASE</t>
  </si>
  <si>
    <t>17066-CASE</t>
  </si>
  <si>
    <t>1635-CASE</t>
  </si>
  <si>
    <t>1630-CASE</t>
  </si>
  <si>
    <t>1638-CASE</t>
  </si>
  <si>
    <t>733-CASE</t>
  </si>
  <si>
    <t>17071-CASE</t>
  </si>
  <si>
    <t>1763-CASE</t>
  </si>
  <si>
    <t>1213-CASE</t>
  </si>
  <si>
    <t>3195-CASE</t>
  </si>
  <si>
    <t>3196-CASE</t>
  </si>
  <si>
    <t>2001-CASE</t>
  </si>
  <si>
    <t>1733-CASE</t>
  </si>
  <si>
    <t>2011-CASE</t>
  </si>
  <si>
    <t>981-CASE</t>
  </si>
  <si>
    <t>1929-CASE</t>
  </si>
  <si>
    <t>980-CASE</t>
  </si>
  <si>
    <t>240-CASE</t>
  </si>
  <si>
    <t>837-CASE</t>
  </si>
  <si>
    <t>836-CASE</t>
  </si>
  <si>
    <t>1920-CASE</t>
  </si>
  <si>
    <t>3998-CASE</t>
  </si>
  <si>
    <t>6004-CASE</t>
  </si>
  <si>
    <t>790-CASE</t>
  </si>
  <si>
    <t>3342-CASE</t>
  </si>
  <si>
    <t>3344-CASE</t>
  </si>
  <si>
    <t>2012-CASE</t>
  </si>
  <si>
    <t>2028-CASE</t>
  </si>
  <si>
    <t>2201-CASE</t>
  </si>
  <si>
    <t>2015-CASE</t>
  </si>
  <si>
    <t>2512-CASE</t>
  </si>
  <si>
    <t>6001-CASE</t>
  </si>
  <si>
    <t>5076-CASE</t>
  </si>
  <si>
    <t>5075-CASE</t>
  </si>
  <si>
    <t>3941-CASE</t>
  </si>
  <si>
    <t>6002-CASE</t>
  </si>
  <si>
    <t>266-CASE</t>
  </si>
  <si>
    <t>3930-CASE</t>
  </si>
  <si>
    <t>2513-CASE</t>
  </si>
  <si>
    <t>6804-CASE</t>
  </si>
  <si>
    <t>784-CASE</t>
  </si>
  <si>
    <t>2517-CASE</t>
  </si>
  <si>
    <t>786-CASE</t>
  </si>
  <si>
    <t>5096-CASE</t>
  </si>
  <si>
    <t>5102-CASE</t>
  </si>
  <si>
    <t>608-CASE</t>
  </si>
  <si>
    <t>5100-CASE</t>
  </si>
  <si>
    <t>925-CASE</t>
  </si>
  <si>
    <t>3467-CASE</t>
  </si>
  <si>
    <t>3468-CASE</t>
  </si>
  <si>
    <t>3457-CASE</t>
  </si>
  <si>
    <t>3910-CASE</t>
  </si>
  <si>
    <t>2514-CASE</t>
  </si>
  <si>
    <t>5104-CASE</t>
  </si>
  <si>
    <t>503-CASE</t>
  </si>
  <si>
    <t>2225-CASE</t>
  </si>
  <si>
    <t>262-CASE</t>
  </si>
  <si>
    <t>2207-CASE</t>
  </si>
  <si>
    <t>2209-CASE</t>
  </si>
  <si>
    <t>5105-CASE</t>
  </si>
  <si>
    <t>2042-CASE</t>
  </si>
  <si>
    <t>3460-CASE</t>
  </si>
  <si>
    <t>203-CASE</t>
  </si>
  <si>
    <t>787-CASE</t>
  </si>
  <si>
    <t>6800-CASE</t>
  </si>
  <si>
    <t>2511-CASE</t>
  </si>
  <si>
    <t>5112-CASE</t>
  </si>
  <si>
    <t>2132-CASE</t>
  </si>
  <si>
    <t>5054-CASE</t>
  </si>
  <si>
    <t>2024-CASE</t>
  </si>
  <si>
    <t>2227-CASE</t>
  </si>
  <si>
    <t>2025-CASE</t>
  </si>
  <si>
    <t>3185-CASE</t>
  </si>
  <si>
    <t>3186-CASE</t>
  </si>
  <si>
    <t>2232-CASE</t>
  </si>
  <si>
    <t>501-CASE</t>
  </si>
  <si>
    <t>2230-CASE</t>
  </si>
  <si>
    <t>5074-CASE</t>
  </si>
  <si>
    <t>785-CASE</t>
  </si>
  <si>
    <t>2550-CASE</t>
  </si>
  <si>
    <t>2205-CASE</t>
  </si>
  <si>
    <t>205-CASE</t>
  </si>
  <si>
    <t>3462-CASE</t>
  </si>
  <si>
    <t>3107-CASE</t>
  </si>
  <si>
    <t>3102-CASE</t>
  </si>
  <si>
    <t>2518-CASE</t>
  </si>
  <si>
    <t>5103-CASE</t>
  </si>
  <si>
    <t>2204-CASE</t>
  </si>
  <si>
    <t>2041-CASE</t>
  </si>
  <si>
    <t>204-CASE</t>
  </si>
  <si>
    <t>335-CASE</t>
  </si>
  <si>
    <t>305-CASE</t>
  </si>
  <si>
    <t>1612-CASE</t>
  </si>
  <si>
    <t>3108-CASE</t>
  </si>
  <si>
    <t>937-CASE</t>
  </si>
  <si>
    <t>261-CASE</t>
  </si>
  <si>
    <t>2516-CASE</t>
  </si>
  <si>
    <t>2223-CASE</t>
  </si>
  <si>
    <t>3129-CASE</t>
  </si>
  <si>
    <t>3120-CASE</t>
  </si>
  <si>
    <t>3197-CASE</t>
  </si>
  <si>
    <t>272-CASE</t>
  </si>
  <si>
    <t>3912-CASE</t>
  </si>
  <si>
    <t>2130-CASE</t>
  </si>
  <si>
    <t>1223-CASE</t>
  </si>
  <si>
    <t>3441-CASE</t>
  </si>
  <si>
    <t>302-CASE</t>
  </si>
  <si>
    <t>936-CASE</t>
  </si>
  <si>
    <t>1613-CASE</t>
  </si>
  <si>
    <t>3442-CASE</t>
  </si>
  <si>
    <t>2233-CASE</t>
  </si>
  <si>
    <t>2234-CASE</t>
  </si>
  <si>
    <t>3114-CASE</t>
  </si>
  <si>
    <t>3818-CASE</t>
  </si>
  <si>
    <t>1228-CASE</t>
  </si>
  <si>
    <t>3817-CASE</t>
  </si>
  <si>
    <t>3870-CASE</t>
  </si>
  <si>
    <t>609-CASE</t>
  </si>
  <si>
    <t>3118-CASE</t>
  </si>
  <si>
    <t>731-CASE</t>
  </si>
  <si>
    <t>2051-CASE</t>
  </si>
  <si>
    <t>2530-CASE</t>
  </si>
  <si>
    <t>1220-CASE</t>
  </si>
  <si>
    <t>2029-CASE</t>
  </si>
  <si>
    <t>307-CASE</t>
  </si>
  <si>
    <t>2050-CASE</t>
  </si>
  <si>
    <t>2211-CASE</t>
  </si>
  <si>
    <t>2216-CASE</t>
  </si>
  <si>
    <t>5106-CASE</t>
  </si>
  <si>
    <t>2519-CASE</t>
  </si>
  <si>
    <t>2092-CASE</t>
  </si>
  <si>
    <t>332-CASE</t>
  </si>
  <si>
    <t>905-CASE</t>
  </si>
  <si>
    <t>763-CASE</t>
  </si>
  <si>
    <t>2539-CASE</t>
  </si>
  <si>
    <t>1225-CASE</t>
  </si>
  <si>
    <t>2094-CASE</t>
  </si>
  <si>
    <t>3113-A-CASE</t>
  </si>
  <si>
    <t>3138-A-CASE</t>
  </si>
  <si>
    <t>145-CASE</t>
  </si>
  <si>
    <t>222-CASE</t>
  </si>
  <si>
    <t>1802-CASE</t>
  </si>
  <si>
    <t>2030-CASE</t>
  </si>
  <si>
    <t>2027-CASE</t>
  </si>
  <si>
    <t>264-CASE</t>
  </si>
  <si>
    <t>904-CASE</t>
  </si>
  <si>
    <t>120-CASE</t>
  </si>
  <si>
    <t>4440-CASE</t>
  </si>
  <si>
    <t>1226-CASE</t>
  </si>
  <si>
    <t>1224-CASE</t>
  </si>
  <si>
    <t>3939-CASE</t>
  </si>
  <si>
    <t>3920-CASE</t>
  </si>
  <si>
    <t>1285-CASE</t>
  </si>
  <si>
    <t>2023-CASE</t>
  </si>
  <si>
    <t>2022-CASE</t>
  </si>
  <si>
    <t>6007-CASE</t>
  </si>
  <si>
    <t>533-CASE</t>
  </si>
  <si>
    <t>549-CASE</t>
  </si>
  <si>
    <t>544-CASE</t>
  </si>
  <si>
    <t>534-CASE</t>
  </si>
  <si>
    <t>223-CASE</t>
  </si>
  <si>
    <t>545-CASE</t>
  </si>
  <si>
    <t>535-CASE</t>
  </si>
  <si>
    <t>548-CASE</t>
  </si>
  <si>
    <t>532-CASE</t>
  </si>
  <si>
    <t>2226-CASE</t>
  </si>
  <si>
    <t>6802-CASE</t>
  </si>
  <si>
    <t>929-CASE</t>
  </si>
  <si>
    <t>928-CASE</t>
  </si>
  <si>
    <t>2093-CASE</t>
  </si>
  <si>
    <t>4441-CASE</t>
  </si>
  <si>
    <t>3482-CASE</t>
  </si>
  <si>
    <t>3483-CASE</t>
  </si>
  <si>
    <t>903-CASE</t>
  </si>
  <si>
    <t>761-CASE</t>
  </si>
  <si>
    <t>1283-CASE</t>
  </si>
  <si>
    <t>6801-CASE</t>
  </si>
  <si>
    <t>L-13-CASE</t>
  </si>
  <si>
    <t>L-20-CASE</t>
  </si>
  <si>
    <t>L-28-CASE</t>
  </si>
  <si>
    <t>L-45-CASE</t>
  </si>
  <si>
    <t>6803-CASE</t>
  </si>
  <si>
    <t>2090-CASE</t>
  </si>
  <si>
    <t>2043-CASE</t>
  </si>
  <si>
    <t>L-12-CASE</t>
  </si>
  <si>
    <t>L-15-CASE</t>
  </si>
  <si>
    <t>L-17-CASE</t>
  </si>
  <si>
    <t>L-30-CASE</t>
  </si>
  <si>
    <t>L-32-CASE</t>
  </si>
  <si>
    <t>L-52-CASE</t>
  </si>
  <si>
    <t>L-53-CASE</t>
  </si>
  <si>
    <t>L-5-CASE</t>
  </si>
  <si>
    <t>L-1-CASE</t>
  </si>
  <si>
    <t>L-10-CASE</t>
  </si>
  <si>
    <t>L-11-CASE</t>
  </si>
  <si>
    <t>L-14-CASE</t>
  </si>
  <si>
    <t>L-16-CASE</t>
  </si>
  <si>
    <t>L-19-CASE</t>
  </si>
  <si>
    <t>L-23-CASE</t>
  </si>
  <si>
    <t>L-29-CASE</t>
  </si>
  <si>
    <t>L-2-CASE</t>
  </si>
  <si>
    <t>L-31-CASE</t>
  </si>
  <si>
    <t>L-42-CASE</t>
  </si>
  <si>
    <t>L-46-CASE</t>
  </si>
  <si>
    <t>L-55-CASE</t>
  </si>
  <si>
    <t>L-9-CASE</t>
  </si>
  <si>
    <t>730-CASE</t>
  </si>
  <si>
    <t>746-CASE</t>
  </si>
  <si>
    <t>1617-A-CASE</t>
  </si>
  <si>
    <t>A323-CASE</t>
  </si>
  <si>
    <t>L-3-CASE</t>
  </si>
  <si>
    <t>L-4-CASE</t>
  </si>
  <si>
    <t>3901-CASE</t>
  </si>
  <si>
    <t>6810-CASE</t>
  </si>
  <si>
    <t>6812-CASE</t>
  </si>
  <si>
    <t>2501-CASE</t>
  </si>
  <si>
    <t>902-CASE</t>
  </si>
  <si>
    <t>2052-CASE</t>
  </si>
  <si>
    <t>765-CASE</t>
  </si>
  <si>
    <t>3449-CASE</t>
  </si>
  <si>
    <t>3445-CASE</t>
  </si>
  <si>
    <t>142-CASE</t>
  </si>
  <si>
    <t>1301-CASE</t>
  </si>
  <si>
    <t>926-CASE</t>
  </si>
  <si>
    <t>1282-CASE</t>
  </si>
  <si>
    <t>783-CASE</t>
  </si>
  <si>
    <t>6813-CASE</t>
  </si>
  <si>
    <t>3119-CASE</t>
  </si>
  <si>
    <t>3198-CASE</t>
  </si>
  <si>
    <t>1266-CASE</t>
  </si>
  <si>
    <t>1801-CASE</t>
  </si>
  <si>
    <t>333-CASE</t>
  </si>
  <si>
    <t>17039-CASE</t>
  </si>
  <si>
    <t>L-24-CASE</t>
  </si>
  <si>
    <t>L-50-CASE</t>
  </si>
  <si>
    <t>3172-CASE</t>
  </si>
  <si>
    <t>17037-CASE</t>
  </si>
  <si>
    <t>1242-CASE</t>
  </si>
  <si>
    <t>4412-CASE</t>
  </si>
  <si>
    <t>1720-CASE</t>
  </si>
  <si>
    <t>3112-CASE</t>
  </si>
  <si>
    <t>5131-CASE</t>
  </si>
  <si>
    <t>604-CASE</t>
  </si>
  <si>
    <t>450-A-CASE</t>
  </si>
  <si>
    <t>5121-CASE</t>
  </si>
  <si>
    <t>1611-CASE</t>
  </si>
  <si>
    <t>3471-CASE</t>
  </si>
  <si>
    <t>767-CASE</t>
  </si>
  <si>
    <t>1217-CASE</t>
  </si>
  <si>
    <t>1216-CASE</t>
  </si>
  <si>
    <t>4438-CASE</t>
  </si>
  <si>
    <t>3446-CASE</t>
  </si>
  <si>
    <t>230-CASE</t>
  </si>
  <si>
    <t>2344-CASE</t>
  </si>
  <si>
    <t>304-CASE</t>
  </si>
  <si>
    <t>303-CASE</t>
  </si>
  <si>
    <t>2206-CASE</t>
  </si>
  <si>
    <t>229-CASE</t>
  </si>
  <si>
    <t>273-CASE</t>
  </si>
  <si>
    <t>3999-CASE</t>
  </si>
  <si>
    <t>1240-CASE</t>
  </si>
  <si>
    <t>5142-CASE</t>
  </si>
  <si>
    <t>3911-CASE</t>
  </si>
  <si>
    <t>3871-CASE</t>
  </si>
  <si>
    <t>6003-CASE</t>
  </si>
  <si>
    <t>2150-CASE</t>
  </si>
  <si>
    <t>1265-CASE</t>
  </si>
  <si>
    <t>2705-CASE</t>
  </si>
  <si>
    <t>3872-CASE</t>
  </si>
  <si>
    <t>5122-CASE</t>
  </si>
  <si>
    <t>2202-CASE</t>
  </si>
  <si>
    <t>215-CASE</t>
  </si>
  <si>
    <t>310-CASE</t>
  </si>
  <si>
    <t>1614-CASE</t>
  </si>
  <si>
    <t>5101-CASE</t>
  </si>
  <si>
    <t>231-CASE</t>
  </si>
  <si>
    <t>2151-CASE</t>
  </si>
  <si>
    <t>3913-CASE</t>
  </si>
  <si>
    <t>S-13-CASE</t>
  </si>
  <si>
    <t>S-19-CASE</t>
  </si>
  <si>
    <t>S-20-CASE</t>
  </si>
  <si>
    <t>S-30-CASE</t>
  </si>
  <si>
    <t>S-32-CASE</t>
  </si>
  <si>
    <t>S-46-CASE</t>
  </si>
  <si>
    <t>S-52-CASE</t>
  </si>
  <si>
    <t>S-5-CASE</t>
  </si>
  <si>
    <t>S-9-CASE</t>
  </si>
  <si>
    <t>S-24-CASE</t>
  </si>
  <si>
    <t>3001-CASE</t>
  </si>
  <si>
    <t>1273-CASE</t>
  </si>
  <si>
    <t>1274-CASE</t>
  </si>
  <si>
    <t>127-CASE</t>
  </si>
  <si>
    <t>213-CASE</t>
  </si>
  <si>
    <t>260-CASE</t>
  </si>
  <si>
    <t>S-10-CASE</t>
  </si>
  <si>
    <t>S-11-CASE</t>
  </si>
  <si>
    <t>S-12-CASE</t>
  </si>
  <si>
    <t>S-14-CASE</t>
  </si>
  <si>
    <t>S-15-CASE</t>
  </si>
  <si>
    <t>S-16-CASE</t>
  </si>
  <si>
    <t>S-17-CASE</t>
  </si>
  <si>
    <t>S-23-CASE</t>
  </si>
  <si>
    <t>S-28-CASE</t>
  </si>
  <si>
    <t>S-2-CASE</t>
  </si>
  <si>
    <t>S-31-CASE</t>
  </si>
  <si>
    <t>S-3-CASE</t>
  </si>
  <si>
    <t>S-4-CASE</t>
  </si>
  <si>
    <t>S-53-CASE</t>
  </si>
  <si>
    <t>17025-CASE</t>
  </si>
  <si>
    <t>621-CASE</t>
  </si>
  <si>
    <t>17023-CASE</t>
  </si>
  <si>
    <t>S-1-CASE</t>
  </si>
  <si>
    <t>17024-CASE</t>
  </si>
  <si>
    <t>6016-CASE</t>
  </si>
  <si>
    <t>1280-CASE</t>
  </si>
  <si>
    <t>5113-CASE</t>
  </si>
  <si>
    <t>3117-CASE</t>
  </si>
  <si>
    <t>274-CASE</t>
  </si>
  <si>
    <t>214-CASE</t>
  </si>
  <si>
    <t>1925-CASE</t>
  </si>
  <si>
    <t>139-CASE</t>
  </si>
  <si>
    <t>3444-CASE</t>
  </si>
  <si>
    <t>322-CASE</t>
  </si>
  <si>
    <t>622-CASE</t>
  </si>
  <si>
    <t>S-50-CASE</t>
  </si>
  <si>
    <t>325-CASE</t>
  </si>
  <si>
    <t>S-29-CASE</t>
  </si>
  <si>
    <t>S-42-CASE</t>
  </si>
  <si>
    <t>S-45-CASE</t>
  </si>
  <si>
    <t>780-CASE</t>
  </si>
  <si>
    <t>2346-CASE</t>
  </si>
  <si>
    <t>2506-CASE</t>
  </si>
  <si>
    <t>452-CASE</t>
  </si>
  <si>
    <t>451-CASE</t>
  </si>
  <si>
    <t>211-CASE</t>
  </si>
  <si>
    <t>927-CASE</t>
  </si>
  <si>
    <t>901-CASE</t>
  </si>
  <si>
    <t>3104-CASE</t>
  </si>
  <si>
    <t>738-CASE</t>
  </si>
  <si>
    <t>3200-CASE</t>
  </si>
  <si>
    <t>17081-CASE</t>
  </si>
  <si>
    <t>17082-CASE</t>
  </si>
  <si>
    <t>17083-CASE</t>
  </si>
  <si>
    <t>2331-CASE</t>
  </si>
  <si>
    <t>2332-CASE</t>
  </si>
  <si>
    <t>5114-CASE</t>
  </si>
  <si>
    <t>912-CASE</t>
  </si>
  <si>
    <t>718-CASE</t>
  </si>
  <si>
    <t>336-CASE</t>
  </si>
  <si>
    <t>697-CASE</t>
  </si>
  <si>
    <t>1917-CASE</t>
  </si>
  <si>
    <t>453-CASE</t>
  </si>
  <si>
    <t>1234-CASE</t>
  </si>
  <si>
    <t>263-CASE</t>
  </si>
  <si>
    <t>624-CASE</t>
  </si>
  <si>
    <t>1257-CASE</t>
  </si>
  <si>
    <t>1290-CASE</t>
  </si>
  <si>
    <t>1291-CASE</t>
  </si>
  <si>
    <t>1295-CASE</t>
  </si>
  <si>
    <t>1286-CASE</t>
  </si>
  <si>
    <t>1830-CASE</t>
  </si>
  <si>
    <t>265-CASE</t>
  </si>
  <si>
    <t>3802-CASE</t>
  </si>
  <si>
    <t>1208-CASE</t>
  </si>
  <si>
    <t>1264-CASE</t>
  </si>
  <si>
    <t>5132-CASE</t>
  </si>
  <si>
    <t>1922-CASE</t>
  </si>
  <si>
    <t>623-CASE</t>
  </si>
  <si>
    <t>209-CASE</t>
  </si>
  <si>
    <t>1706-CASE</t>
  </si>
  <si>
    <t>1903-CASE</t>
  </si>
  <si>
    <t>2343-CASE</t>
  </si>
  <si>
    <t>2345-CASE</t>
  </si>
  <si>
    <t>149-CASE</t>
  </si>
  <si>
    <t>747-CASE</t>
  </si>
  <si>
    <t>801-CASE</t>
  </si>
  <si>
    <t>1266-BOX</t>
  </si>
  <si>
    <t>2561-CASE</t>
  </si>
  <si>
    <t>2707-CASE</t>
  </si>
  <si>
    <t>2560-CASE</t>
  </si>
  <si>
    <t>208-CASE</t>
  </si>
  <si>
    <t>1621-CASE</t>
  </si>
  <si>
    <t>206-CASE</t>
  </si>
  <si>
    <t>3440-CASE</t>
  </si>
  <si>
    <t>3900-CASE</t>
  </si>
  <si>
    <t>2507-CASE</t>
  </si>
  <si>
    <t>111-CASE</t>
  </si>
  <si>
    <t>5108-CASE</t>
  </si>
  <si>
    <t>4436-CASE</t>
  </si>
  <si>
    <t>768-CASE</t>
  </si>
  <si>
    <t>1911-CASE</t>
  </si>
  <si>
    <t>620-CASE</t>
  </si>
  <si>
    <t>4434-CASE</t>
  </si>
  <si>
    <t>1246-CASE</t>
  </si>
  <si>
    <t>17006-CASE</t>
  </si>
  <si>
    <t>2325-CASE</t>
  </si>
  <si>
    <t>1756-CASE</t>
  </si>
  <si>
    <t>2326-CASE</t>
  </si>
  <si>
    <t>1752-CASE</t>
  </si>
  <si>
    <t>1754-CASE</t>
  </si>
  <si>
    <t>17004-CASE</t>
  </si>
  <si>
    <t>1755-CASE</t>
  </si>
  <si>
    <t>776-CASE</t>
  </si>
  <si>
    <t>2323-CASE</t>
  </si>
  <si>
    <t>2314-CASE</t>
  </si>
  <si>
    <t>3443-CASE</t>
  </si>
  <si>
    <t>5143-CASE</t>
  </si>
  <si>
    <t>207-CASE</t>
  </si>
  <si>
    <t>4400-CASE</t>
  </si>
  <si>
    <t>3473-CASE</t>
  </si>
  <si>
    <t>3478-CASE</t>
  </si>
  <si>
    <t>3479-CASE</t>
  </si>
  <si>
    <t>3477-CASE</t>
  </si>
  <si>
    <t>2713-CASE</t>
  </si>
  <si>
    <t>3480-CASE</t>
  </si>
  <si>
    <t>3474-CASE</t>
  </si>
  <si>
    <t>3475-CASE</t>
  </si>
  <si>
    <t>320-CASE</t>
  </si>
  <si>
    <t>4439-CASE</t>
  </si>
  <si>
    <t>3116-CASE</t>
  </si>
  <si>
    <t>4442-CASE</t>
  </si>
  <si>
    <t>1912-CASE</t>
  </si>
  <si>
    <t>1921-CASE</t>
  </si>
  <si>
    <t>1941-CASE</t>
  </si>
  <si>
    <t>1245-CASE</t>
  </si>
  <si>
    <t>17005-CASE</t>
  </si>
  <si>
    <t>2711-CASE</t>
  </si>
  <si>
    <t>2569-CASE</t>
  </si>
  <si>
    <t>4431-CASE</t>
  </si>
  <si>
    <t>4430-CASE</t>
  </si>
  <si>
    <t>1247-CASE</t>
  </si>
  <si>
    <t>1206-CASE</t>
  </si>
  <si>
    <t>1210-CASE</t>
  </si>
  <si>
    <t>1248-CASE</t>
  </si>
  <si>
    <t>3189-CASE</t>
  </si>
  <si>
    <t>4432-CASE</t>
  </si>
  <si>
    <t>716-CASE</t>
  </si>
  <si>
    <t>275-CASE</t>
  </si>
  <si>
    <t>210-CASE</t>
  </si>
  <si>
    <t>712-CASE</t>
  </si>
  <si>
    <t>4414-CASE</t>
  </si>
  <si>
    <t>3824-CASE</t>
  </si>
  <si>
    <t>212-CASE</t>
  </si>
  <si>
    <t>3825-CASE</t>
  </si>
  <si>
    <t>3476-CASE</t>
  </si>
  <si>
    <t>6811-CASE</t>
  </si>
  <si>
    <t>3801-CASE</t>
  </si>
  <si>
    <t>3808-CASE</t>
  </si>
  <si>
    <t>17020-CASE</t>
  </si>
  <si>
    <t>17022-CASE</t>
  </si>
  <si>
    <t>17019-CASE</t>
  </si>
  <si>
    <t>17021-CASE</t>
  </si>
  <si>
    <t>1939-CASE</t>
  </si>
  <si>
    <t>338-CASE</t>
  </si>
  <si>
    <t>1251-CASE</t>
  </si>
  <si>
    <t>1249-CASE</t>
  </si>
  <si>
    <t>760-CASE</t>
  </si>
  <si>
    <t>1250-CASE</t>
  </si>
  <si>
    <t>771-CASE</t>
  </si>
  <si>
    <t>1725-CASE</t>
  </si>
  <si>
    <t>2303-CASE</t>
  </si>
  <si>
    <t>3867-CASE</t>
  </si>
  <si>
    <t>3866-CASE</t>
  </si>
  <si>
    <t>3868-CASE</t>
  </si>
  <si>
    <t>755-CASE</t>
  </si>
  <si>
    <t>315-CASE</t>
  </si>
  <si>
    <t>4410-CASE</t>
  </si>
  <si>
    <t>3823-CASE</t>
  </si>
  <si>
    <t>4413-CASE</t>
  </si>
  <si>
    <t>3821-CASE</t>
  </si>
  <si>
    <t>1616-CASE</t>
  </si>
  <si>
    <t>1272-CASE</t>
  </si>
  <si>
    <t>1270-CASE</t>
  </si>
  <si>
    <t>3201-CASE</t>
  </si>
  <si>
    <t>1271-CASE</t>
  </si>
  <si>
    <t>17047-CASE</t>
  </si>
  <si>
    <t>717-CASE</t>
  </si>
  <si>
    <t>1788-CASE</t>
  </si>
  <si>
    <t>17049-CASE</t>
  </si>
  <si>
    <t>17028-CASE</t>
  </si>
  <si>
    <t>17030-CASE</t>
  </si>
  <si>
    <t>17026-CASE</t>
  </si>
  <si>
    <t>17027-CASE</t>
  </si>
  <si>
    <t>1769-CASE</t>
  </si>
  <si>
    <t>1770-CASE</t>
  </si>
  <si>
    <t>17048-CASE</t>
  </si>
  <si>
    <t>3470-CASE</t>
  </si>
  <si>
    <t>1742-CASE</t>
  </si>
  <si>
    <t>1796-CASE</t>
  </si>
  <si>
    <t>1732-CASE</t>
  </si>
  <si>
    <t>1734-CASE</t>
  </si>
  <si>
    <t>17080-CASE</t>
  </si>
  <si>
    <t>17052-CASE</t>
  </si>
  <si>
    <t>4435-CASE</t>
  </si>
  <si>
    <t>2301-CASE</t>
  </si>
  <si>
    <t>1209-CASE</t>
  </si>
  <si>
    <t>2300-CASE</t>
  </si>
  <si>
    <t>2319-CASE</t>
  </si>
  <si>
    <t>2320-CASE</t>
  </si>
  <si>
    <t>3822-CASE</t>
  </si>
  <si>
    <t>3827-CASE</t>
  </si>
  <si>
    <t>3828-CASE</t>
  </si>
  <si>
    <t>772-CASE</t>
  </si>
  <si>
    <t>4004-CASE</t>
  </si>
  <si>
    <t>2007-CASE</t>
  </si>
  <si>
    <t>2807-CASE</t>
  </si>
  <si>
    <t>2317-CASE</t>
  </si>
  <si>
    <t>3988-CASE</t>
  </si>
  <si>
    <t>2569-BOX</t>
  </si>
  <si>
    <t>3481-CASE</t>
  </si>
  <si>
    <t>708-CASE</t>
  </si>
  <si>
    <t>770-CASE</t>
  </si>
  <si>
    <t>714-CASE</t>
  </si>
  <si>
    <t>4401-CASE</t>
  </si>
  <si>
    <t>2304-CASE</t>
  </si>
  <si>
    <t>741-CASE</t>
  </si>
  <si>
    <t>1743-CASE</t>
  </si>
  <si>
    <t>1741-CASE</t>
  </si>
  <si>
    <t>2805-CASE</t>
  </si>
  <si>
    <t>3826-CASE</t>
  </si>
  <si>
    <t>4398-CASE</t>
  </si>
  <si>
    <t>4399-CASE</t>
  </si>
  <si>
    <t>1203-CASE</t>
  </si>
  <si>
    <t>1202-CASE</t>
  </si>
  <si>
    <t>803-CASE-B</t>
  </si>
  <si>
    <t>769-CASE</t>
  </si>
  <si>
    <t>1259-CASE</t>
  </si>
  <si>
    <t>6005-CASE</t>
  </si>
  <si>
    <t>1736-CASE</t>
  </si>
  <si>
    <t>1738-CASE</t>
  </si>
  <si>
    <t>1739-CASE</t>
  </si>
  <si>
    <t>1737-CASE</t>
  </si>
  <si>
    <t>1735-CASE</t>
  </si>
  <si>
    <t>2339-CASE</t>
  </si>
  <si>
    <t>6301-CASE</t>
  </si>
  <si>
    <t>17016-CASE</t>
  </si>
  <si>
    <t>4411-CASE</t>
  </si>
  <si>
    <t>713-CASE</t>
  </si>
  <si>
    <t>1263-CASE</t>
  </si>
  <si>
    <t>4433-CASE</t>
  </si>
  <si>
    <t>720-CASE</t>
  </si>
  <si>
    <t>2321-CASE</t>
  </si>
  <si>
    <t>2560-BOX</t>
  </si>
  <si>
    <t>316-CASE</t>
  </si>
  <si>
    <t>2307-CASE</t>
  </si>
  <si>
    <t>740-CASE</t>
  </si>
  <si>
    <t>702-CASE</t>
  </si>
  <si>
    <t>2006-CASE</t>
  </si>
  <si>
    <t>724-CASE</t>
  </si>
  <si>
    <t>1204-CASE</t>
  </si>
  <si>
    <t>1200-CASE</t>
  </si>
  <si>
    <t>727-CASE</t>
  </si>
  <si>
    <t>1201-CASE</t>
  </si>
  <si>
    <t>745-CASE</t>
  </si>
  <si>
    <t>781-CASE</t>
  </si>
  <si>
    <t>3202-CASE</t>
  </si>
  <si>
    <t>1080-CASE</t>
  </si>
  <si>
    <t>2010-CASE</t>
  </si>
  <si>
    <t>737-CASE</t>
  </si>
  <si>
    <t>1615-CASE</t>
  </si>
  <si>
    <t>17085-CASE</t>
  </si>
  <si>
    <t>725-CASE</t>
  </si>
  <si>
    <t>17059-CASE</t>
  </si>
  <si>
    <t>2808-CASE</t>
  </si>
  <si>
    <t>17053-CASE</t>
  </si>
  <si>
    <t>17017-CASE</t>
  </si>
  <si>
    <t>17018-A-CASE</t>
  </si>
  <si>
    <t>930-CASE</t>
  </si>
  <si>
    <t>2315-CASE</t>
  </si>
  <si>
    <t>1722-CASE</t>
  </si>
  <si>
    <t>1723-CASE</t>
  </si>
  <si>
    <t>613-CASE</t>
  </si>
  <si>
    <t>1721-CASE</t>
  </si>
  <si>
    <t>1080-SET6</t>
  </si>
  <si>
    <t>782-CASE</t>
  </si>
  <si>
    <t>2505-CASE</t>
  </si>
  <si>
    <t>791-CASE</t>
  </si>
  <si>
    <t>3811-CASE</t>
  </si>
  <si>
    <t>3805-CASE</t>
  </si>
  <si>
    <t>3812-CASE</t>
  </si>
  <si>
    <t>1502-CASE</t>
  </si>
  <si>
    <t>721-CASE</t>
  </si>
  <si>
    <t>701-CASE</t>
  </si>
  <si>
    <t>130-CASE</t>
  </si>
  <si>
    <t>306-CASE</t>
  </si>
  <si>
    <t>707-CASE</t>
  </si>
  <si>
    <t>1702-CASE</t>
  </si>
  <si>
    <t>1707-CASE</t>
  </si>
  <si>
    <t>1708-CASE</t>
  </si>
  <si>
    <t>2306-CASE</t>
  </si>
  <si>
    <t>3989-CASE</t>
  </si>
  <si>
    <t>793-CASE</t>
  </si>
  <si>
    <t>792-CASE</t>
  </si>
  <si>
    <t>619-CASE</t>
  </si>
  <si>
    <t>17084-CASE</t>
  </si>
  <si>
    <t>321-CASE</t>
  </si>
  <si>
    <t>736-CASE</t>
  </si>
  <si>
    <t>114-CASE</t>
  </si>
  <si>
    <t>1704-CASE</t>
  </si>
  <si>
    <t>3002-CASE</t>
  </si>
  <si>
    <t>1254-CASE</t>
  </si>
  <si>
    <t>1255-CASE</t>
  </si>
  <si>
    <t>17061-CASE</t>
  </si>
  <si>
    <t>1781-CASE</t>
  </si>
  <si>
    <t>1778-CASE</t>
  </si>
  <si>
    <t>1711-CASE</t>
  </si>
  <si>
    <t>S-55-CASE</t>
  </si>
  <si>
    <t>3874-CASE</t>
  </si>
  <si>
    <t>3873-CASE</t>
  </si>
  <si>
    <t>729-CASE</t>
  </si>
  <si>
    <t>728-CASE</t>
  </si>
  <si>
    <t>1919-CASE</t>
  </si>
  <si>
    <t>1916-CASE</t>
  </si>
  <si>
    <t>2330-CASE</t>
  </si>
  <si>
    <t>6303-CASE</t>
  </si>
  <si>
    <t>6302-CASE</t>
  </si>
  <si>
    <t>1703-CASE</t>
  </si>
  <si>
    <t>3980-CASE</t>
  </si>
  <si>
    <t>17070-CASE</t>
  </si>
  <si>
    <t>3008-CASE</t>
  </si>
  <si>
    <t>17092-CASE</t>
  </si>
  <si>
    <t>17091-CASE</t>
  </si>
  <si>
    <t>17090-A-CASE</t>
  </si>
  <si>
    <t>3987-CASE</t>
  </si>
  <si>
    <t>1237-CASE</t>
  </si>
  <si>
    <t>3003-CASE</t>
  </si>
  <si>
    <t>719-CASE</t>
  </si>
  <si>
    <t>806-CASE</t>
  </si>
  <si>
    <t>2341-CASE</t>
  </si>
  <si>
    <t>601-CASE</t>
  </si>
  <si>
    <t>1776-CASE</t>
  </si>
  <si>
    <t>1775-CASE</t>
  </si>
  <si>
    <t>1705-CASE</t>
  </si>
  <si>
    <t>1258-CASE</t>
  </si>
  <si>
    <t>1256-CASE</t>
  </si>
  <si>
    <t>1795-CASE</t>
  </si>
  <si>
    <t>1794-CASE</t>
  </si>
  <si>
    <t>1793-CASE</t>
  </si>
  <si>
    <t>1797-CASE</t>
  </si>
  <si>
    <t>1753-CASE</t>
  </si>
  <si>
    <t>744-CASE</t>
  </si>
  <si>
    <t>3985-CASE</t>
  </si>
  <si>
    <t>600-CASE</t>
  </si>
  <si>
    <t>117-CASE</t>
  </si>
  <si>
    <t>739-CASE</t>
  </si>
  <si>
    <t>705-CASE</t>
  </si>
  <si>
    <t>703-CASE</t>
  </si>
  <si>
    <t>3438-CASE</t>
  </si>
  <si>
    <t>2333-CASE</t>
  </si>
  <si>
    <t>1718-CASE</t>
  </si>
  <si>
    <t>17054-CASE</t>
  </si>
  <si>
    <t>3020-CASE</t>
  </si>
  <si>
    <t>1631-CASE</t>
  </si>
  <si>
    <t>115-CASE</t>
  </si>
  <si>
    <t>3004-CASE</t>
  </si>
  <si>
    <t>3990-CASE</t>
  </si>
  <si>
    <t>2005-CASE</t>
  </si>
  <si>
    <t>3981-CASE</t>
  </si>
  <si>
    <t>1724-CASE</t>
  </si>
  <si>
    <t>3982-CASE</t>
  </si>
  <si>
    <t>1634-CASE</t>
  </si>
  <si>
    <t>3439-CASE</t>
  </si>
  <si>
    <t>1236-CASE</t>
  </si>
  <si>
    <t>805-CASE</t>
  </si>
  <si>
    <t>3813-CASE</t>
  </si>
  <si>
    <t>3814-CASE</t>
  </si>
  <si>
    <t>3807-CASE</t>
  </si>
  <si>
    <t>3009-CASE</t>
  </si>
  <si>
    <t>2080-CASE</t>
  </si>
  <si>
    <t>147-CASE</t>
  </si>
  <si>
    <t>742-CASE</t>
  </si>
  <si>
    <t>751-CASE</t>
  </si>
  <si>
    <t>3012-CASE</t>
  </si>
  <si>
    <t>3984-CASE</t>
  </si>
  <si>
    <t>1713-CASE</t>
  </si>
  <si>
    <t>1748-CASE</t>
  </si>
  <si>
    <t>17041-CASE</t>
  </si>
  <si>
    <t>6808-CASE</t>
  </si>
  <si>
    <t>3804-CASE</t>
  </si>
  <si>
    <t>3810-CASE</t>
  </si>
  <si>
    <t>3806-CASE</t>
  </si>
  <si>
    <t>3006-CASE</t>
  </si>
  <si>
    <t>3864-CASE</t>
  </si>
  <si>
    <t>5157-CASE</t>
  </si>
  <si>
    <t>6809-CASE</t>
  </si>
  <si>
    <t>1633-CASE</t>
  </si>
  <si>
    <t>3983-CASE</t>
  </si>
  <si>
    <t>1632-CASE</t>
  </si>
  <si>
    <t>5153-CASE</t>
  </si>
  <si>
    <t>3809-CASE</t>
  </si>
  <si>
    <t>3803-CASE</t>
  </si>
  <si>
    <t>3021-CASE</t>
  </si>
  <si>
    <t>3865-CASE</t>
  </si>
  <si>
    <t>5154-CASE</t>
  </si>
  <si>
    <t>5155-CASE</t>
  </si>
  <si>
    <t>17065-CASE</t>
  </si>
  <si>
    <t>2000-CASE</t>
  </si>
  <si>
    <t>17067-CASE</t>
  </si>
  <si>
    <t>5171-CASE</t>
  </si>
  <si>
    <t>5172-CASE</t>
  </si>
  <si>
    <t>5170-CASE</t>
  </si>
  <si>
    <t>5174-CASE</t>
  </si>
  <si>
    <t>5173-CASE</t>
  </si>
  <si>
    <t>5156-CASE</t>
  </si>
  <si>
    <t>6803-BOX</t>
  </si>
  <si>
    <t>6808-PACK2</t>
  </si>
  <si>
    <t>6809-PACK2</t>
  </si>
  <si>
    <t>719-PACK2</t>
  </si>
  <si>
    <t>3866-EACH</t>
  </si>
  <si>
    <t>3868-EACH</t>
  </si>
  <si>
    <t>2560-PACK2</t>
  </si>
  <si>
    <t>3866-PACK2</t>
  </si>
  <si>
    <t>3867-PACK2</t>
  </si>
  <si>
    <t>3868-PACK2</t>
  </si>
  <si>
    <t>1266-PACK2</t>
  </si>
  <si>
    <t>2561-PACK2</t>
  </si>
  <si>
    <t>1080-EACH</t>
  </si>
  <si>
    <t>2569-PACK2</t>
  </si>
  <si>
    <t>2562-PACK2</t>
  </si>
  <si>
    <t>6808-BOX</t>
  </si>
  <si>
    <t>6809-BOX</t>
  </si>
  <si>
    <t>519-PACK6</t>
  </si>
  <si>
    <t>1617-A-EACH</t>
  </si>
  <si>
    <t>1617-a</t>
  </si>
  <si>
    <t>2211-SET2</t>
  </si>
  <si>
    <t>A313-SET4</t>
  </si>
  <si>
    <t>4735836-SET2</t>
  </si>
  <si>
    <t>168030-EACH</t>
  </si>
  <si>
    <t>MM-7310-1</t>
  </si>
  <si>
    <t>MM-7310</t>
  </si>
  <si>
    <t>J5113-1</t>
  </si>
  <si>
    <t>504-SET6</t>
  </si>
  <si>
    <t>8010-EACH</t>
  </si>
  <si>
    <t>CTC105X-CASE</t>
  </si>
  <si>
    <t>CTC105X</t>
  </si>
  <si>
    <t>504-BOX</t>
  </si>
  <si>
    <t>764-EACH</t>
  </si>
  <si>
    <t>764-PACK2</t>
  </si>
  <si>
    <t>764-BOX</t>
  </si>
  <si>
    <t>1832-SET6</t>
  </si>
  <si>
    <t>1832-CASE</t>
  </si>
  <si>
    <t>1241-EACH</t>
  </si>
  <si>
    <t>1241-PACK2</t>
  </si>
  <si>
    <t>1241-BOX</t>
  </si>
  <si>
    <t>918-CASE</t>
  </si>
  <si>
    <t>919-CASE</t>
  </si>
  <si>
    <t>809--CASE</t>
  </si>
  <si>
    <t>804-BOX-1</t>
  </si>
  <si>
    <t>6021-EACH</t>
  </si>
  <si>
    <t>6021-PACK2</t>
  </si>
  <si>
    <t>6021-BOX</t>
  </si>
  <si>
    <t>6043-EACH</t>
  </si>
  <si>
    <t>6043-PACK2</t>
  </si>
  <si>
    <t>6043-CASE</t>
  </si>
  <si>
    <t>2410-EACH</t>
  </si>
  <si>
    <t>2410-PACK2</t>
  </si>
  <si>
    <t>2410-BOX</t>
  </si>
  <si>
    <t>602-SET4</t>
  </si>
  <si>
    <t>602-BOX</t>
  </si>
  <si>
    <t>FBA_41166-EACH</t>
  </si>
  <si>
    <t>30353-EACH</t>
  </si>
  <si>
    <t>2227-EACH-1</t>
  </si>
  <si>
    <t>314-SET3</t>
  </si>
  <si>
    <t>1502-EACH</t>
  </si>
  <si>
    <t>5476-SET6</t>
  </si>
  <si>
    <t>6022-EACH</t>
  </si>
  <si>
    <t>5191-EACH</t>
  </si>
  <si>
    <t>810-BL-PACK2</t>
  </si>
  <si>
    <t>810-GN-PACK2</t>
  </si>
  <si>
    <t>810-GY-PACK2</t>
  </si>
  <si>
    <t>810-OR-PACK2</t>
  </si>
  <si>
    <t>810-PNK-PACK2</t>
  </si>
  <si>
    <t>810-PP-PACK2</t>
  </si>
  <si>
    <t>5190-EACH</t>
  </si>
  <si>
    <t>5009-PACK4</t>
  </si>
  <si>
    <t>5190-PACK2</t>
  </si>
  <si>
    <t>5033-PACK4</t>
  </si>
  <si>
    <t>5086-PACK4</t>
  </si>
  <si>
    <t>804-BLUE-PACK2</t>
  </si>
  <si>
    <t>804-ORANGE-PACK2</t>
  </si>
  <si>
    <t>804-LIMEGREEN-PACK2</t>
  </si>
  <si>
    <t>804-PURPLE-PACK2</t>
  </si>
  <si>
    <t>5096-BOX-1</t>
  </si>
  <si>
    <t>804-YELLOW-PACK2</t>
  </si>
  <si>
    <t>804-PINK-PACK2</t>
  </si>
  <si>
    <t>465-EACH-B</t>
  </si>
  <si>
    <t>5045-EACH-B</t>
  </si>
  <si>
    <t>809-SETOF6</t>
  </si>
  <si>
    <t>465-EACH-1</t>
  </si>
  <si>
    <t>540-EACH</t>
  </si>
  <si>
    <t>5050-CASE-B</t>
  </si>
  <si>
    <t>5053-CASE-B</t>
  </si>
  <si>
    <t>508-PACK6</t>
  </si>
  <si>
    <t>560-PACK3-B</t>
  </si>
  <si>
    <t>608-EACH-1</t>
  </si>
  <si>
    <t>3467-EACH-1</t>
  </si>
  <si>
    <t>V05283-EACH</t>
  </si>
  <si>
    <t>V05283</t>
  </si>
  <si>
    <t>560-EACH-B</t>
  </si>
  <si>
    <t>2309-PACK2</t>
  </si>
  <si>
    <t>2204-EACH-1</t>
  </si>
  <si>
    <t>510-EACH-B</t>
  </si>
  <si>
    <t>2309-PACK4</t>
  </si>
  <si>
    <t>5053-SET6</t>
  </si>
  <si>
    <t>5191-PACK2</t>
  </si>
  <si>
    <t>1747-SET4</t>
  </si>
  <si>
    <t>804-BOX-0</t>
  </si>
  <si>
    <t>3167-EA-BL</t>
  </si>
  <si>
    <t>3167-EA-PK</t>
  </si>
  <si>
    <t>2309-EACH</t>
  </si>
  <si>
    <t>3167-EA-GN</t>
  </si>
  <si>
    <t>3167-EA-PP</t>
  </si>
  <si>
    <t>2306-EACH-1</t>
  </si>
  <si>
    <t>5502-EACH</t>
  </si>
  <si>
    <t>713-EACH-1</t>
  </si>
  <si>
    <t>302-EACH</t>
  </si>
  <si>
    <t>5500-EACH</t>
  </si>
  <si>
    <t>3145-SET10</t>
  </si>
  <si>
    <t>5012-PACK4</t>
  </si>
  <si>
    <t>3144-SET10</t>
  </si>
  <si>
    <t>211-EACH-1</t>
  </si>
  <si>
    <t>41166-EACH-1</t>
  </si>
  <si>
    <t>3171-EACH</t>
  </si>
  <si>
    <t>2403-EACH</t>
  </si>
  <si>
    <t>2309-EACH-B</t>
  </si>
  <si>
    <t>6053-EACH</t>
  </si>
  <si>
    <t>6023-SET4</t>
  </si>
  <si>
    <t>4003-EACH-1</t>
  </si>
  <si>
    <t>5009-EACH-1</t>
  </si>
  <si>
    <t>6081-EACH</t>
  </si>
  <si>
    <t>8026-CASE</t>
  </si>
  <si>
    <t>2155-PACK25</t>
  </si>
  <si>
    <t>8027-CASE</t>
  </si>
  <si>
    <t>2347-EACH</t>
  </si>
  <si>
    <t>8025-CASE</t>
  </si>
  <si>
    <t>803-BOX-BAZIC</t>
  </si>
  <si>
    <t>3167-SET4+810-SET6</t>
  </si>
  <si>
    <t>3167+810</t>
  </si>
  <si>
    <t>5051-PACK6</t>
  </si>
  <si>
    <t>5087-PACK6</t>
  </si>
  <si>
    <t>60756-SET2</t>
  </si>
  <si>
    <t>641-SET2</t>
  </si>
  <si>
    <t>6049-EACH</t>
  </si>
  <si>
    <t>3171-PACK4</t>
  </si>
  <si>
    <t>804-BOX-B</t>
  </si>
  <si>
    <t>230-EACH-1</t>
  </si>
  <si>
    <t>5014-PACK4</t>
  </si>
  <si>
    <t>1717-SET3</t>
  </si>
  <si>
    <t>760-EACH-1</t>
  </si>
  <si>
    <t>735-EACH</t>
  </si>
  <si>
    <t>3128-SET6</t>
  </si>
  <si>
    <t>835-SET4</t>
  </si>
  <si>
    <t>835-SET4-b</t>
  </si>
  <si>
    <t>3014-SET6</t>
  </si>
  <si>
    <t>1931-SET4</t>
  </si>
  <si>
    <t>17036-EACH</t>
  </si>
  <si>
    <t>4403-SET6</t>
  </si>
  <si>
    <t>709-EACH</t>
  </si>
  <si>
    <t>1277-EACH</t>
  </si>
  <si>
    <t>17035-EACH</t>
  </si>
  <si>
    <t>1215-EACH</t>
  </si>
  <si>
    <t>3301-EACH</t>
  </si>
  <si>
    <t>3300-EACH</t>
  </si>
  <si>
    <t>1748-SET4-B</t>
  </si>
  <si>
    <t>2080-EACH</t>
  </si>
  <si>
    <t>5191-CASE</t>
  </si>
  <si>
    <t>6023-CASE</t>
  </si>
  <si>
    <t>5190-BOX</t>
  </si>
  <si>
    <t>8005-CASE-1</t>
  </si>
  <si>
    <t>53169-EACH</t>
  </si>
  <si>
    <t>942-A-EA-GN</t>
  </si>
  <si>
    <t>942-A-EA-BG</t>
  </si>
  <si>
    <t>942-A-EA-PK</t>
  </si>
  <si>
    <t>942-A-EA-BL</t>
  </si>
  <si>
    <t>547-EACH-1</t>
  </si>
  <si>
    <t>2028-EACH-1</t>
  </si>
  <si>
    <t>2178-SET6</t>
  </si>
  <si>
    <t>2309-BOX</t>
  </si>
  <si>
    <t>808-BOX-1</t>
  </si>
  <si>
    <t>1293-EACH</t>
  </si>
  <si>
    <t>1225-EACH-1</t>
  </si>
  <si>
    <t>5053-EACH-1</t>
  </si>
  <si>
    <t>3132-CASE-B</t>
  </si>
  <si>
    <t>5096-CASE-1</t>
  </si>
  <si>
    <t>5066-EACH-1</t>
  </si>
  <si>
    <t>1292-EACH</t>
  </si>
  <si>
    <t>2043-EACH-1</t>
  </si>
  <si>
    <t>1753-PACK3</t>
  </si>
  <si>
    <t>5087-EACH-1</t>
  </si>
  <si>
    <t>2028-EACH-UPC</t>
  </si>
  <si>
    <t>2227-EACH-UPC</t>
  </si>
  <si>
    <t>5027-EACH-1</t>
  </si>
  <si>
    <t>62133-SET2</t>
  </si>
  <si>
    <t>2056-EACH</t>
  </si>
  <si>
    <t>737-EACH</t>
  </si>
  <si>
    <t>1716-SET4</t>
  </si>
  <si>
    <t>2222-PACK2</t>
  </si>
  <si>
    <t>834-EACH</t>
  </si>
  <si>
    <t>560-BAZIC</t>
  </si>
  <si>
    <t>AZ2030P2</t>
  </si>
  <si>
    <t>AZ2170P6</t>
  </si>
  <si>
    <t>AZ2172P6</t>
  </si>
  <si>
    <t>AZ2174P6</t>
  </si>
  <si>
    <t>AZ3130P6</t>
  </si>
  <si>
    <t>AZ3144P10</t>
  </si>
  <si>
    <t>AZ3167P4</t>
  </si>
  <si>
    <t>AZ3182P6</t>
  </si>
  <si>
    <t>AZ5053P2</t>
  </si>
  <si>
    <t>AZ5053P6</t>
  </si>
  <si>
    <t>AZ508P6</t>
  </si>
  <si>
    <t>AZ808P2</t>
  </si>
  <si>
    <t>AZ847P4</t>
  </si>
  <si>
    <t>AZ851P4</t>
  </si>
  <si>
    <t>1731-EACH</t>
  </si>
  <si>
    <t>3388-SET2</t>
  </si>
  <si>
    <t>61500-SET2</t>
  </si>
  <si>
    <t>2520-PACK2</t>
  </si>
  <si>
    <t>3001-EACH-1</t>
  </si>
  <si>
    <t>9029-EACH</t>
  </si>
  <si>
    <t>8256-CASE</t>
  </si>
  <si>
    <t>8258-CASE</t>
  </si>
  <si>
    <t>6100-EACH-M2</t>
  </si>
  <si>
    <t>3171-CASE</t>
  </si>
  <si>
    <t>2222-EACH</t>
  </si>
  <si>
    <t>2023-EACH-1</t>
  </si>
  <si>
    <t>1943-SET4</t>
  </si>
  <si>
    <t>861-SET3</t>
  </si>
  <si>
    <t>8005-CASE-B</t>
  </si>
  <si>
    <t>8204-EACH</t>
  </si>
  <si>
    <t>8205-EACH-1</t>
  </si>
  <si>
    <t>323-EACH</t>
  </si>
  <si>
    <t>4569945741-SET2</t>
  </si>
  <si>
    <t>5601-EACH</t>
  </si>
  <si>
    <t>834-CASE</t>
  </si>
  <si>
    <t>835-CASE</t>
  </si>
  <si>
    <t>61500-SET2-B</t>
  </si>
  <si>
    <t>2350-EACH</t>
  </si>
  <si>
    <t>362-SET3</t>
  </si>
  <si>
    <t>3127-CASE</t>
  </si>
  <si>
    <t>835-EACH</t>
  </si>
  <si>
    <t>5090-PACK6</t>
  </si>
  <si>
    <t>576-SET6</t>
  </si>
  <si>
    <t>834-PACK4</t>
  </si>
  <si>
    <t>942-A-SET4</t>
  </si>
  <si>
    <t>5082-PACK4</t>
  </si>
  <si>
    <t>749-PACK4</t>
  </si>
  <si>
    <t>735-BOX</t>
  </si>
  <si>
    <t>5037-CASE</t>
  </si>
  <si>
    <t>105-SET2</t>
  </si>
  <si>
    <t>501-SET3</t>
  </si>
  <si>
    <t>3127-SET6</t>
  </si>
  <si>
    <t>2351-EACH</t>
  </si>
  <si>
    <t>84300-SET4</t>
  </si>
  <si>
    <t>2156-SET5</t>
  </si>
  <si>
    <t>8204-CASE</t>
  </si>
  <si>
    <t>3013-PACK4</t>
  </si>
  <si>
    <t>323-PACK4</t>
  </si>
  <si>
    <t>2155-EACH</t>
  </si>
  <si>
    <t>8050-EACH</t>
  </si>
  <si>
    <t>2156-SET10</t>
  </si>
  <si>
    <t>1729-PACK4</t>
  </si>
  <si>
    <t>251-PACK2</t>
  </si>
  <si>
    <t>2250-SET4</t>
  </si>
  <si>
    <t>307-SET4</t>
  </si>
  <si>
    <t>749-EACH</t>
  </si>
  <si>
    <t>8250-EACH</t>
  </si>
  <si>
    <t>3355-SET6</t>
  </si>
  <si>
    <t>1260-EACH</t>
  </si>
  <si>
    <t>706-SET3</t>
  </si>
  <si>
    <t>2520-EACH</t>
  </si>
  <si>
    <t>2252-SET4</t>
  </si>
  <si>
    <t>3320-EACH</t>
  </si>
  <si>
    <t>5091-PACK6</t>
  </si>
  <si>
    <t>2343-EACH</t>
  </si>
  <si>
    <t>1911-EACH</t>
  </si>
  <si>
    <t>2308-PACK4</t>
  </si>
  <si>
    <t>2157-EACH</t>
  </si>
  <si>
    <t>1712-PACK4</t>
  </si>
  <si>
    <t>465-PACK2</t>
  </si>
  <si>
    <t>17089-EACH</t>
  </si>
  <si>
    <t>2155-PACK10</t>
  </si>
  <si>
    <t>1201-EACH-M2</t>
  </si>
  <si>
    <t>17001-SET6</t>
  </si>
  <si>
    <t>1728-EACH</t>
  </si>
  <si>
    <t>4403-BOX</t>
  </si>
  <si>
    <t>1712-EACH</t>
  </si>
  <si>
    <t>105-CASE</t>
  </si>
  <si>
    <t>2322-EACH</t>
  </si>
  <si>
    <t>641-CASE</t>
  </si>
  <si>
    <t>5082-BOX</t>
  </si>
  <si>
    <t>8241-EACH-1</t>
  </si>
  <si>
    <t>1292-PACK2</t>
  </si>
  <si>
    <t>2177-SET4</t>
  </si>
  <si>
    <t>2251-SET4</t>
  </si>
  <si>
    <t>5496-SET8</t>
  </si>
  <si>
    <t>1231-EACH</t>
  </si>
  <si>
    <t>1293-PACK2</t>
  </si>
  <si>
    <t>2308-BOX</t>
  </si>
  <si>
    <t>1930-EACH</t>
  </si>
  <si>
    <t>250-PACK2</t>
  </si>
  <si>
    <t>861-CASE</t>
  </si>
  <si>
    <t>521-EACH</t>
  </si>
  <si>
    <t>2347-PACK2</t>
  </si>
  <si>
    <t>2260-BOX</t>
  </si>
  <si>
    <t>714-PACK2-1</t>
  </si>
  <si>
    <t>4443-SET4</t>
  </si>
  <si>
    <t>2156-SET25</t>
  </si>
  <si>
    <t>ASIN</t>
  </si>
  <si>
    <t>FNSKU</t>
  </si>
  <si>
    <t>Item #</t>
  </si>
  <si>
    <t>Total EA (Transfer to WH06)</t>
  </si>
  <si>
    <t>Sellable Unit/Set/box to ship</t>
  </si>
  <si>
    <t>Box to pull</t>
  </si>
  <si>
    <t>Case to pull</t>
  </si>
  <si>
    <t>Sets per Box/Case</t>
  </si>
  <si>
    <t>Label</t>
  </si>
  <si>
    <t>Packing Instructions</t>
  </si>
  <si>
    <t>Supplies</t>
  </si>
  <si>
    <t>UoM</t>
  </si>
  <si>
    <t>BOX</t>
  </si>
  <si>
    <t>CASE</t>
  </si>
  <si>
    <t>Recommended Replenishment Qty</t>
  </si>
  <si>
    <t>Actual Qty Replenished</t>
  </si>
  <si>
    <t>Current WH Inventory</t>
  </si>
  <si>
    <t>Pack Unit</t>
  </si>
  <si>
    <t>B0BG14KCKZ</t>
  </si>
  <si>
    <t>X003XE2C7F</t>
  </si>
  <si>
    <t>B001BNW7QA</t>
  </si>
  <si>
    <t>B003BNZVI4</t>
  </si>
  <si>
    <t>B09DP3TR4F</t>
  </si>
  <si>
    <t>B00H9Z198Q</t>
  </si>
  <si>
    <t>B0018MN4RA</t>
  </si>
  <si>
    <t>B07S4GZW7L</t>
  </si>
  <si>
    <t>X003BBR0T5</t>
  </si>
  <si>
    <t>B00ZPRYV0I</t>
  </si>
  <si>
    <t>B07S64FRBG</t>
  </si>
  <si>
    <t>X003AUSTNN</t>
  </si>
  <si>
    <t>B0BB8R9HGQ</t>
  </si>
  <si>
    <t>B008ZHNN68</t>
  </si>
  <si>
    <t>B07Q5VPWCP</t>
  </si>
  <si>
    <t>X003SC97LL</t>
  </si>
  <si>
    <t>B07S964BMT</t>
  </si>
  <si>
    <t>X003SC1YG7</t>
  </si>
  <si>
    <t>B003BMX65A</t>
  </si>
  <si>
    <t>X003TIPAXN</t>
  </si>
  <si>
    <t>B07Q97RZJC</t>
  </si>
  <si>
    <t>X003L8UNND</t>
  </si>
  <si>
    <t>B07S94M6P6</t>
  </si>
  <si>
    <t>X003DE6G1X</t>
  </si>
  <si>
    <t>B07Q84RJLP</t>
  </si>
  <si>
    <t>X003L8W44J</t>
  </si>
  <si>
    <t>B07S165T2T</t>
  </si>
  <si>
    <t>X003SBSK1F</t>
  </si>
  <si>
    <t>B07SFKBQ7F</t>
  </si>
  <si>
    <t>X003GYE2EX</t>
  </si>
  <si>
    <t>B0BCL7XWNT</t>
  </si>
  <si>
    <t>X003SFUYF1</t>
  </si>
  <si>
    <t>B076F13SG5</t>
  </si>
  <si>
    <t>B09DJVP3DS</t>
  </si>
  <si>
    <t>B07RPR34BJ</t>
  </si>
  <si>
    <t>X002GAOOB9</t>
  </si>
  <si>
    <t>B07QXVJFTP</t>
  </si>
  <si>
    <t>X0044R3N1J</t>
  </si>
  <si>
    <t>B01HTYG3LE</t>
  </si>
  <si>
    <t>B00FBOMTA4</t>
  </si>
  <si>
    <t>B08FK78Z2B</t>
  </si>
  <si>
    <t>X003BXWZTX</t>
  </si>
  <si>
    <t>B075VWXGFL</t>
  </si>
  <si>
    <t>B07Q9PJ727</t>
  </si>
  <si>
    <t>X003SBSK1P</t>
  </si>
  <si>
    <t>B075VXY8MQ</t>
  </si>
  <si>
    <t>B07S97LHGW</t>
  </si>
  <si>
    <t>X003L8UNOH</t>
  </si>
  <si>
    <t>B07Q8WY4R5</t>
  </si>
  <si>
    <t>X003L8UNPL</t>
  </si>
  <si>
    <t>B0BCMBR7L9</t>
  </si>
  <si>
    <t>B0BCL6MSMS</t>
  </si>
  <si>
    <t>B08LP2FGJM</t>
  </si>
  <si>
    <t>X003BVZHKJ</t>
  </si>
  <si>
    <t>B07Q8XTMXF</t>
  </si>
  <si>
    <t>X003SC97MF</t>
  </si>
  <si>
    <t>B093CPW1HK</t>
  </si>
  <si>
    <t>B002WFI620</t>
  </si>
  <si>
    <t>B001E75OY0</t>
  </si>
  <si>
    <t>B00IIN3K5I</t>
  </si>
  <si>
    <t>B0964KDHSP</t>
  </si>
  <si>
    <t>X003ENT3U9</t>
  </si>
  <si>
    <t>B07RBC11NP</t>
  </si>
  <si>
    <t>X003SC38J3</t>
  </si>
  <si>
    <t>B07QC4LBSK</t>
  </si>
  <si>
    <t>X003L8Z45Z</t>
  </si>
  <si>
    <t>B00CDB9FSW</t>
  </si>
  <si>
    <t>B07Q712K7L</t>
  </si>
  <si>
    <t>X003SC97JN</t>
  </si>
  <si>
    <t>B07Q4RD2W3</t>
  </si>
  <si>
    <t>X003SC1YAX</t>
  </si>
  <si>
    <t>B08P3W6YN6</t>
  </si>
  <si>
    <t>B07Q8ZFP5P</t>
  </si>
  <si>
    <t>X003SC97WP</t>
  </si>
  <si>
    <t>B07S9118WX</t>
  </si>
  <si>
    <t>X0044RLTFB</t>
  </si>
  <si>
    <t>B09BBRDFT8</t>
  </si>
  <si>
    <t>X0042U86B5</t>
  </si>
  <si>
    <t>B07S2TFVRK</t>
  </si>
  <si>
    <t>B07Q713Y6M</t>
  </si>
  <si>
    <t>X003SBSJAR</t>
  </si>
  <si>
    <t>B003BLQHFM</t>
  </si>
  <si>
    <t>B0BS2CSG4Q</t>
  </si>
  <si>
    <t>X003YW88L5</t>
  </si>
  <si>
    <t>B0019IMFSW</t>
  </si>
  <si>
    <t>B00Z3BPRRW</t>
  </si>
  <si>
    <t>B07RCM1LXW</t>
  </si>
  <si>
    <t>X0042UE50L</t>
  </si>
  <si>
    <t>B09MDRGNCP</t>
  </si>
  <si>
    <t>B001GE6ACG</t>
  </si>
  <si>
    <t>B07RWLD5MR</t>
  </si>
  <si>
    <t>X003SC97SJ</t>
  </si>
  <si>
    <t>B00YAXRY8O</t>
  </si>
  <si>
    <t>X004GZ0A3X</t>
  </si>
  <si>
    <t>B08P3T1TWJ</t>
  </si>
  <si>
    <t>X0042QSBIR</t>
  </si>
  <si>
    <t>B00KO8DHVC</t>
  </si>
  <si>
    <t>X004HP06TF</t>
  </si>
  <si>
    <t>B0BG1Q72N8</t>
  </si>
  <si>
    <t>X003XE2X7T</t>
  </si>
  <si>
    <t>B00GKINMJ2</t>
  </si>
  <si>
    <t>B0019IKY5I</t>
  </si>
  <si>
    <t>B07RC8TSKL</t>
  </si>
  <si>
    <t>X003SCCXSP</t>
  </si>
  <si>
    <t>B08FBR7YW1</t>
  </si>
  <si>
    <t>X003BT4VIF</t>
  </si>
  <si>
    <t>B0019ILQ3M</t>
  </si>
  <si>
    <t>B0C4VY1LR7</t>
  </si>
  <si>
    <t>B08DF5N2RF</t>
  </si>
  <si>
    <t>X0040DT235</t>
  </si>
  <si>
    <t>B07SFD3KHB</t>
  </si>
  <si>
    <t>X004KT3PH3</t>
  </si>
  <si>
    <t>B08DF97S7L</t>
  </si>
  <si>
    <t>X003SC97RP</t>
  </si>
  <si>
    <t>B0BKRCH9RQ</t>
  </si>
  <si>
    <t>X0042TSMV5</t>
  </si>
  <si>
    <t>B0CFGGD44R</t>
  </si>
  <si>
    <t>X003XEDBK7</t>
  </si>
  <si>
    <t>B005OYUL24</t>
  </si>
  <si>
    <t>B00ESWRD10</t>
  </si>
  <si>
    <t>B07SH9KVKW</t>
  </si>
  <si>
    <t>B002URU9G6</t>
  </si>
  <si>
    <t>B07S4H1PF7</t>
  </si>
  <si>
    <t>X003SBSK5B</t>
  </si>
  <si>
    <t>B07RZ3BBSR</t>
  </si>
  <si>
    <t>X003SC5KIP</t>
  </si>
  <si>
    <t>B00FIJTHZW</t>
  </si>
  <si>
    <t>X003DEKDWV</t>
  </si>
  <si>
    <t>B09BBLKGY9</t>
  </si>
  <si>
    <t>X0044RG65T</t>
  </si>
  <si>
    <t>B08F77T22M</t>
  </si>
  <si>
    <t>X003WOGAXD</t>
  </si>
  <si>
    <t>B07TCRK63W</t>
  </si>
  <si>
    <t>B07XQL67K5</t>
  </si>
  <si>
    <t>X003SC980V</t>
  </si>
  <si>
    <t>B093CRKPKJ</t>
  </si>
  <si>
    <t>X003SCA9TF</t>
  </si>
  <si>
    <t>B08DFHV95M</t>
  </si>
  <si>
    <t>X0040DZIND</t>
  </si>
  <si>
    <t>B07RFTSF59</t>
  </si>
  <si>
    <t>• Use FNSKU to label each item (cover barcode). 
• Put item back to CASE. Discard inner box
• Apply outer case label accordingly to match item# (Cover all existing barcodes on the case)</t>
  </si>
  <si>
    <t>B0127E8W0Q</t>
  </si>
  <si>
    <t>B08DQHV4BN</t>
  </si>
  <si>
    <t>X0044R3MG5</t>
  </si>
  <si>
    <t>B09C2RFDFH</t>
  </si>
  <si>
    <t>X0044R3MO7</t>
  </si>
  <si>
    <t>B0BP5Q88DW</t>
  </si>
  <si>
    <t>X0040DP2BL</t>
  </si>
  <si>
    <t>B096BNMBLN</t>
  </si>
  <si>
    <t>X003EGLP2Z</t>
  </si>
  <si>
    <t>B07Q97RHBH</t>
  </si>
  <si>
    <t>X003SBSJEN</t>
  </si>
  <si>
    <t>B07S962L7Q</t>
  </si>
  <si>
    <t>X0044RLTFV</t>
  </si>
  <si>
    <t>B0BP5FBZKF</t>
  </si>
  <si>
    <t>X003TDI6Z7</t>
  </si>
  <si>
    <t>B07Q97R8X9</t>
  </si>
  <si>
    <t>X003SC1YCL</t>
  </si>
  <si>
    <t>B07RZMG648</t>
  </si>
  <si>
    <t>B08QRLYMJ4</t>
  </si>
  <si>
    <t>X003SCCXUD</t>
  </si>
  <si>
    <t>B08579RYRM</t>
  </si>
  <si>
    <t>X003UI8KTN</t>
  </si>
  <si>
    <t>B07XL4V3N1</t>
  </si>
  <si>
    <t>X003GHJQB9</t>
  </si>
  <si>
    <t>B07R95PGYJ</t>
  </si>
  <si>
    <t>X003SCCWXL</t>
  </si>
  <si>
    <t>B0D98ZL8R2</t>
  </si>
  <si>
    <t>X004HPCH5V</t>
  </si>
  <si>
    <t>B07Q8WM9D9</t>
  </si>
  <si>
    <t>X003SBSK33</t>
  </si>
  <si>
    <t>B003BMWZ48</t>
  </si>
  <si>
    <t>X003EGFQKR</t>
  </si>
  <si>
    <t>B07R81PNF1</t>
  </si>
  <si>
    <t>X003SCIA87</t>
  </si>
  <si>
    <t>B08GWYQ4S5</t>
  </si>
  <si>
    <t>X0044R3MPB</t>
  </si>
  <si>
    <t>B0BS2CW31B</t>
  </si>
  <si>
    <t>X003YW3OSR</t>
  </si>
  <si>
    <t>B00914XF5S</t>
  </si>
  <si>
    <t>B08CYBRWPF</t>
  </si>
  <si>
    <t>X003X0BFG3</t>
  </si>
  <si>
    <t>B07XQN9MYD</t>
  </si>
  <si>
    <t>X002Z8CR1V</t>
  </si>
  <si>
    <t>B0BG9KF2MB</t>
  </si>
  <si>
    <t>X003Y77WNF</t>
  </si>
  <si>
    <t>B07Q5VRSMZ</t>
  </si>
  <si>
    <t>X003SBLVGB</t>
  </si>
  <si>
    <t>B0049HU5PA</t>
  </si>
  <si>
    <t>B08GWH9HWJ</t>
  </si>
  <si>
    <t>X0044RLX4N</t>
  </si>
  <si>
    <t>B003BUJXSQ</t>
  </si>
  <si>
    <t>B07S28XR7S</t>
  </si>
  <si>
    <t>X003SBSK1Z</t>
  </si>
  <si>
    <t>B00GTJD0V2</t>
  </si>
  <si>
    <t>B0019IMT7Y</t>
  </si>
  <si>
    <t>B07RQQ2SFV</t>
  </si>
  <si>
    <t>X0040DP1QH</t>
  </si>
  <si>
    <t>B08QRDCTXN</t>
  </si>
  <si>
    <t>B08BQZ1TTS</t>
  </si>
  <si>
    <t>X0040DRXXL</t>
  </si>
  <si>
    <t>B07Z6P9FTV</t>
  </si>
  <si>
    <t>B07XQGFLTT</t>
  </si>
  <si>
    <t>X0044R3MFV</t>
  </si>
  <si>
    <t>B07XQLG446</t>
  </si>
  <si>
    <t>X003SCIA37</t>
  </si>
  <si>
    <t>B07R289Y78</t>
  </si>
  <si>
    <t>X0044R3MJ7</t>
  </si>
  <si>
    <t>B093CS5SYX</t>
  </si>
  <si>
    <t>B07RP467JB</t>
  </si>
  <si>
    <t>B07RX2FHFP</t>
  </si>
  <si>
    <t>X003SC97JX</t>
  </si>
  <si>
    <t>B003BNZVHU</t>
  </si>
  <si>
    <t>B07XQKHYRP</t>
  </si>
  <si>
    <t>X0044RLX07</t>
  </si>
  <si>
    <t>B08G3XTB2Z</t>
  </si>
  <si>
    <t>X003Y722CV</t>
  </si>
  <si>
    <t>B003BS9A54</t>
  </si>
  <si>
    <t>B07Q713R9G</t>
  </si>
  <si>
    <t>X003SC97MP</t>
  </si>
  <si>
    <t>B08FBQM8VF</t>
  </si>
  <si>
    <t>X003SFDOWB</t>
  </si>
  <si>
    <t>B0CFGH34FV</t>
  </si>
  <si>
    <t>X003XEHNGP</t>
  </si>
  <si>
    <t>B07S96S8LT</t>
  </si>
  <si>
    <t>X003SLYPRN</t>
  </si>
  <si>
    <t>B08F6W23QR</t>
  </si>
  <si>
    <t>X004JMREUF</t>
  </si>
  <si>
    <t>B08DDHRDDF</t>
  </si>
  <si>
    <t>X0042UB9EB</t>
  </si>
  <si>
    <t>B0019IOFNA</t>
  </si>
  <si>
    <t>B091BN4MV1</t>
  </si>
  <si>
    <t>B09DK3BKGB</t>
  </si>
  <si>
    <t>B07QC4W9YJ</t>
  </si>
  <si>
    <t>X003SC97OX</t>
  </si>
  <si>
    <t>B07SLD9TY1</t>
  </si>
  <si>
    <t>X003YI1N7P</t>
  </si>
  <si>
    <t>B00ZADK142</t>
  </si>
  <si>
    <t>X0044RG66D</t>
  </si>
  <si>
    <t>B0D7RN1FV3</t>
  </si>
  <si>
    <t>B0B8QRTPL6</t>
  </si>
  <si>
    <t>X003SC1Y8F</t>
  </si>
  <si>
    <t>B08L41SRH8</t>
  </si>
  <si>
    <t>X004KT5ZE9</t>
  </si>
  <si>
    <t>B08NSJ1SFC</t>
  </si>
  <si>
    <t>B08QR8VLQ6</t>
  </si>
  <si>
    <t>X003SCAA3F</t>
  </si>
  <si>
    <t>B00IIN3U1M</t>
  </si>
  <si>
    <t>B08FBN6YKB</t>
  </si>
  <si>
    <t>X0044RLTSN</t>
  </si>
  <si>
    <t>B07HY4Z2YL</t>
  </si>
  <si>
    <t>B09343BG1P</t>
  </si>
  <si>
    <t>X003EGISIT</t>
  </si>
  <si>
    <t>B07RX2WKJW</t>
  </si>
  <si>
    <t>X003SC1YMB</t>
  </si>
  <si>
    <t>B09C2QNFTV</t>
  </si>
  <si>
    <t>X0044RLX89</t>
  </si>
  <si>
    <t>B0CFGHTZQ1</t>
  </si>
  <si>
    <t>X003XEJBS3</t>
  </si>
  <si>
    <t>B0BCLC7Y4R</t>
  </si>
  <si>
    <t>X003WOIMP7</t>
  </si>
  <si>
    <t>B07SCHDND7</t>
  </si>
  <si>
    <t>X0044RLX6B</t>
  </si>
  <si>
    <t>B07Q8Y29ZR</t>
  </si>
  <si>
    <t>X0044RG61X</t>
  </si>
  <si>
    <t>B00J8IK3YI</t>
  </si>
  <si>
    <t>X004DMV5X3</t>
  </si>
  <si>
    <t>B08BQJPQ4P</t>
  </si>
  <si>
    <t>B07RL4KKRS</t>
  </si>
  <si>
    <t>B003BNYACC</t>
  </si>
  <si>
    <t>X00484N5OX</t>
  </si>
  <si>
    <t>B07S164JS2</t>
  </si>
  <si>
    <t>X003YHO1JX</t>
  </si>
  <si>
    <t>B07XQM13CX</t>
  </si>
  <si>
    <t>X003SBSJ93</t>
  </si>
  <si>
    <t>B09C7TDTY1</t>
  </si>
  <si>
    <t>X003SC1YD5</t>
  </si>
  <si>
    <t>B08FK9Z656</t>
  </si>
  <si>
    <t>X003SBSJE3</t>
  </si>
  <si>
    <t>B0CFGGNJG7</t>
  </si>
  <si>
    <t>X003XEGL6N</t>
  </si>
  <si>
    <t>B08CYZYPRN</t>
  </si>
  <si>
    <t>X0044RG645</t>
  </si>
  <si>
    <t>B07SFT8ZG7</t>
  </si>
  <si>
    <t>X0040DLEAJ</t>
  </si>
  <si>
    <t>B07SCL3C9Y</t>
  </si>
  <si>
    <t>X003SVW1PV</t>
  </si>
  <si>
    <t>B002NLIS7G</t>
  </si>
  <si>
    <t>B07XQLD8PX</t>
  </si>
  <si>
    <t>B0019IKAES</t>
  </si>
  <si>
    <t>B07XQLWVWP</t>
  </si>
  <si>
    <t>X0044RMLB7</t>
  </si>
  <si>
    <t>B07XQLGMSV</t>
  </si>
  <si>
    <t>X0044RLXAR</t>
  </si>
  <si>
    <t>B08DQB54VJ</t>
  </si>
  <si>
    <t>X0040DULGR</t>
  </si>
  <si>
    <t>B07Q84V32B</t>
  </si>
  <si>
    <t>X003Y7CZSH</t>
  </si>
  <si>
    <t>B07SB6PGTB</t>
  </si>
  <si>
    <t>X003X7GJZD</t>
  </si>
  <si>
    <t>B08GWSZ1H9</t>
  </si>
  <si>
    <t>X0045JC9U7</t>
  </si>
  <si>
    <t>B07Q713CKC</t>
  </si>
  <si>
    <t>X0042TT2C3</t>
  </si>
  <si>
    <t>B008RD8Y6Y</t>
  </si>
  <si>
    <t>B08G8YX6FP</t>
  </si>
  <si>
    <t>X0044RLXLB</t>
  </si>
  <si>
    <t>B084JMW3MJ</t>
  </si>
  <si>
    <t>X003BT3R3Z</t>
  </si>
  <si>
    <t>B07S9HP4W5</t>
  </si>
  <si>
    <t>X003UID51L</t>
  </si>
  <si>
    <t>B0019IO3VY</t>
  </si>
  <si>
    <t>B08VD2K1K6</t>
  </si>
  <si>
    <t>X003Y78JBT</t>
  </si>
  <si>
    <t>B07QB4ZHL3</t>
  </si>
  <si>
    <t>X003SBSJ9X</t>
  </si>
  <si>
    <t>B0019IHJIS</t>
  </si>
  <si>
    <t>B07RCB9JSP</t>
  </si>
  <si>
    <t>X0043UZ1HB</t>
  </si>
  <si>
    <t>B0BP58T3VN</t>
  </si>
  <si>
    <t>X0042UCXKF</t>
  </si>
  <si>
    <t>B07SGY8JRM</t>
  </si>
  <si>
    <t>X0044RJ647</t>
  </si>
  <si>
    <t>B08FKH28ZM</t>
  </si>
  <si>
    <t>X003SC1YFN</t>
  </si>
  <si>
    <t>B07QF46PKK</t>
  </si>
  <si>
    <t>X003SC97NT</t>
  </si>
  <si>
    <t>B09NMXGBYP</t>
  </si>
  <si>
    <t>X0044R3MNN</t>
  </si>
  <si>
    <t>B003BOUYCG</t>
  </si>
  <si>
    <t>B08CYCJ3B6</t>
  </si>
  <si>
    <t>X003ZH1VNB</t>
  </si>
  <si>
    <t>B07YL7F2X6</t>
  </si>
  <si>
    <t>X0044RLTA1</t>
  </si>
  <si>
    <t>B07QG6PYDZ</t>
  </si>
  <si>
    <t>X003SBSK3N</t>
  </si>
  <si>
    <t>B08DL3ZP26</t>
  </si>
  <si>
    <t>• Insert 2 pcs into poly bag, apply FNSKU label.
• Put back to CASE (Cover all existing barcodes on the box/case)</t>
  </si>
  <si>
    <t>B07SC5B46P</t>
  </si>
  <si>
    <t>X0044RLX93</t>
  </si>
  <si>
    <t>B07XQJYFHJ</t>
  </si>
  <si>
    <t>X003SCCWXB</t>
  </si>
  <si>
    <t>B0B8QH1XGH</t>
  </si>
  <si>
    <t>X0044R3MFL</t>
  </si>
  <si>
    <t>B003BLQHZ2</t>
  </si>
  <si>
    <t>B00TQ5WT4U</t>
  </si>
  <si>
    <t>B07Q5VSDJZ</t>
  </si>
  <si>
    <t>X003Y74FUN</t>
  </si>
  <si>
    <t>B07Q84PXRP</t>
  </si>
  <si>
    <t>X003SBSK2T</t>
  </si>
  <si>
    <t>B07RBBZRBK</t>
  </si>
  <si>
    <t>X003SC3AO1</t>
  </si>
  <si>
    <t>B07S7GG12K</t>
  </si>
  <si>
    <t>X003GYJU0J</t>
  </si>
  <si>
    <t>B07RJTVW1K</t>
  </si>
  <si>
    <t>B00U9UC766</t>
  </si>
  <si>
    <t>B00275E9XU</t>
  </si>
  <si>
    <t>B08P3WZTXG</t>
  </si>
  <si>
    <t>B08DFGT3Q5</t>
  </si>
  <si>
    <t>X003SC3CT9</t>
  </si>
  <si>
    <t>B07RJZNHX4</t>
  </si>
  <si>
    <t>B003BT3MXO</t>
  </si>
  <si>
    <t>B07XQNRXHD</t>
  </si>
  <si>
    <t>X003SCIA3H</t>
  </si>
  <si>
    <t>B07XQJSP6F</t>
  </si>
  <si>
    <t>X003SBLVG1</t>
  </si>
  <si>
    <t>B0BH8F1LSN</t>
  </si>
  <si>
    <t>X004LGA0Y1</t>
  </si>
  <si>
    <t>B07RBBZNRL</t>
  </si>
  <si>
    <t>X003SCCX03</t>
  </si>
  <si>
    <t>B0018MN4NO</t>
  </si>
  <si>
    <t>B07SB6HLD3</t>
  </si>
  <si>
    <t>X0044RLTSD</t>
  </si>
  <si>
    <t>B01N8POJPJ</t>
  </si>
  <si>
    <t>B003BMX3T4</t>
  </si>
  <si>
    <t>B008FK5W0A</t>
  </si>
  <si>
    <t>B08DFJTJHB</t>
  </si>
  <si>
    <t>X0044RG6DL</t>
  </si>
  <si>
    <t>B0D79WTBKT</t>
  </si>
  <si>
    <t>X004JMIAXF</t>
  </si>
  <si>
    <t>B0BPJJ5YWM</t>
  </si>
  <si>
    <t>X003KDV75R</t>
  </si>
  <si>
    <t>B07H9KM8DS</t>
  </si>
  <si>
    <t>X004VND36V</t>
  </si>
  <si>
    <t>B0BLRRXMS6</t>
  </si>
  <si>
    <t>X003UIBTHD</t>
  </si>
  <si>
    <t>B07X45PFMQ</t>
  </si>
  <si>
    <t>X003SC1YFD</t>
  </si>
  <si>
    <t>B00R3O62M6</t>
  </si>
  <si>
    <t>B07XQKKGNW</t>
  </si>
  <si>
    <t>X0044RLX9X</t>
  </si>
  <si>
    <t>B003BLQHYI</t>
  </si>
  <si>
    <t>B094XLGQL9</t>
  </si>
  <si>
    <t>X0043UZ5ZJ</t>
  </si>
  <si>
    <t>B07SBH958C</t>
  </si>
  <si>
    <t>X003SVW1MJ</t>
  </si>
  <si>
    <t>B08DFDYV8Y</t>
  </si>
  <si>
    <t>X0042TNTXB</t>
  </si>
  <si>
    <t>B07X22QHGF</t>
  </si>
  <si>
    <t>X003SC1YHV</t>
  </si>
  <si>
    <t>B0B2335Y6M</t>
  </si>
  <si>
    <t>X0039H5C4B</t>
  </si>
  <si>
    <t>B0CYFJQ68W</t>
  </si>
  <si>
    <t>B0B23836TN</t>
  </si>
  <si>
    <t>X0039GX5X7</t>
  </si>
  <si>
    <t>B08FPHTGDD</t>
  </si>
  <si>
    <t>X0044RLTER</t>
  </si>
  <si>
    <t>B0B23FT6G9</t>
  </si>
  <si>
    <t>X0039H5FST</t>
  </si>
  <si>
    <t>B07X576XMT</t>
  </si>
  <si>
    <t>B07RZ2X267</t>
  </si>
  <si>
    <t>X003YVSSPR</t>
  </si>
  <si>
    <t>B07S6D27NC</t>
  </si>
  <si>
    <t>X003SFVDQ5</t>
  </si>
  <si>
    <t>B07S6DCY9F</t>
  </si>
  <si>
    <t>X003SVW1N3</t>
  </si>
  <si>
    <t>B00CBL5ROA</t>
  </si>
  <si>
    <t>B0964J2MQ5</t>
  </si>
  <si>
    <t>X0040DSASN</t>
  </si>
  <si>
    <t>B0DH6D6Z17</t>
  </si>
  <si>
    <t>B07QC4VNF4</t>
  </si>
  <si>
    <t>X003SCFQP7</t>
  </si>
  <si>
    <t>B08GX2ZKXB</t>
  </si>
  <si>
    <t>B08FRS3TML</t>
  </si>
  <si>
    <t>X0044RG6BN</t>
  </si>
  <si>
    <t>B00275EBHE</t>
  </si>
  <si>
    <t>X003SC3FBT</t>
  </si>
  <si>
    <t>B07QC4VQ8V</t>
  </si>
  <si>
    <t>X0044RLTGZ</t>
  </si>
  <si>
    <t>B09C73Z1MX</t>
  </si>
  <si>
    <t>X003SC97Q1</t>
  </si>
  <si>
    <t>B01LZ4HWFD</t>
  </si>
  <si>
    <t>B0D79X1M7W</t>
  </si>
  <si>
    <t>X004X6YT1J</t>
  </si>
  <si>
    <t>B0BYFL1Y8X</t>
  </si>
  <si>
    <t>B0856ZGDWW</t>
  </si>
  <si>
    <t>X0043UZ3TH</t>
  </si>
  <si>
    <t>B08DQ29JP6</t>
  </si>
  <si>
    <t>X0044RG64P</t>
  </si>
  <si>
    <t>B08DDKLXPJ</t>
  </si>
  <si>
    <t>B08G3SRN4M</t>
  </si>
  <si>
    <t>X0044RLTD3</t>
  </si>
  <si>
    <t>B07RX344Q6</t>
  </si>
  <si>
    <t>X003SC97RF</t>
  </si>
  <si>
    <t>B07XQLT9N7</t>
  </si>
  <si>
    <t>X0044RLXL1</t>
  </si>
  <si>
    <t>B07S9468GC</t>
  </si>
  <si>
    <t>X0044RLTNX</t>
  </si>
  <si>
    <t>B07S65NJNN</t>
  </si>
  <si>
    <t>X004JM6TPB</t>
  </si>
  <si>
    <t>B07RC79KYS</t>
  </si>
  <si>
    <t>X003SCCWW7</t>
  </si>
  <si>
    <t>B07SDL9T22</t>
  </si>
  <si>
    <t>X0044RLX7F</t>
  </si>
  <si>
    <t>B07S96JCPM</t>
  </si>
  <si>
    <t>X003Z19JM7</t>
  </si>
  <si>
    <t>B07Q5VS39Q</t>
  </si>
  <si>
    <t>X003SBSJB1</t>
  </si>
  <si>
    <t>B09BDGVCHW</t>
  </si>
  <si>
    <t>X0042U5H0N</t>
  </si>
  <si>
    <t>B08KJTG4YT</t>
  </si>
  <si>
    <t>B08BQMHJ97</t>
  </si>
  <si>
    <t>B0DL7SBP5V</t>
  </si>
  <si>
    <t>B00R16YNZO</t>
  </si>
  <si>
    <t>B08BQWB7QZ</t>
  </si>
  <si>
    <t>B08YPCDFFS</t>
  </si>
  <si>
    <t>X003SCH60Z</t>
  </si>
  <si>
    <t>B08CYC1P9N</t>
  </si>
  <si>
    <t>X003Y793Z5</t>
  </si>
  <si>
    <t>B07XQQ6T8H</t>
  </si>
  <si>
    <t>X004KSN8R1</t>
  </si>
  <si>
    <t>B08FBQ7D8L</t>
  </si>
  <si>
    <t>X0044R3MRJ</t>
  </si>
  <si>
    <t>B07WZXYW4S</t>
  </si>
  <si>
    <t>X003SC1Y71</t>
  </si>
  <si>
    <t>B0127E92VE</t>
  </si>
  <si>
    <t>B07QD3BG5L</t>
  </si>
  <si>
    <t>X003SC97ZR</t>
  </si>
  <si>
    <t>B094Q4JFP1</t>
  </si>
  <si>
    <t>X0044RLXMF</t>
  </si>
  <si>
    <t>B0019IPV2O</t>
  </si>
  <si>
    <t>B09C7NBHPS</t>
  </si>
  <si>
    <t>X0044R3MT7</t>
  </si>
  <si>
    <t>B07TGB6SPM</t>
  </si>
  <si>
    <t>B07SBKBSP6</t>
  </si>
  <si>
    <t>X004JMRDOH</t>
  </si>
  <si>
    <t>B07XQJMS3Y</t>
  </si>
  <si>
    <t>X0044R3MHT</t>
  </si>
  <si>
    <t>B0019IOEQ8</t>
  </si>
  <si>
    <t>B087WN4S84</t>
  </si>
  <si>
    <t>B07RBBZCF4</t>
  </si>
  <si>
    <t>X0044RLTLZ</t>
  </si>
  <si>
    <t>B07SD9P6HS</t>
  </si>
  <si>
    <t>X0040DP13P</t>
  </si>
  <si>
    <t>B0C7J2ZG4B</t>
  </si>
  <si>
    <t>X0044RLTGP</t>
  </si>
  <si>
    <t>B09C2PF8Q7</t>
  </si>
  <si>
    <t>X0042TYVB5</t>
  </si>
  <si>
    <t>B075VXKDMN</t>
  </si>
  <si>
    <t>B07RXPJGG7</t>
  </si>
  <si>
    <t>X0046CBMRT</t>
  </si>
  <si>
    <t>B07XQQ61M4</t>
  </si>
  <si>
    <t>X003SBSJFH</t>
  </si>
  <si>
    <t>B08GWN6RS8</t>
  </si>
  <si>
    <t>X0044RLTND</t>
  </si>
  <si>
    <t>B0BH8LJQ68</t>
  </si>
  <si>
    <t>B07SFZY4T8</t>
  </si>
  <si>
    <t>X0044RS1QV</t>
  </si>
  <si>
    <t>B07XQJZL28</t>
  </si>
  <si>
    <t>X0045A6VWX</t>
  </si>
  <si>
    <t>B07RCL7XGY</t>
  </si>
  <si>
    <t>X0044RG613</t>
  </si>
  <si>
    <t>B08G3W5DPX</t>
  </si>
  <si>
    <t>X0042TXTLN</t>
  </si>
  <si>
    <t>B07QD3GHFT</t>
  </si>
  <si>
    <t>X004KT3ZH3</t>
  </si>
  <si>
    <t>B0BDSRHG1G</t>
  </si>
  <si>
    <t>B09F18RK89</t>
  </si>
  <si>
    <t>X003SBSJ89</t>
  </si>
  <si>
    <t>B0C5ZHCQQ6</t>
  </si>
  <si>
    <t>X003VV298R</t>
  </si>
  <si>
    <t>B07XL51NKC</t>
  </si>
  <si>
    <t>X0044RLTG5</t>
  </si>
  <si>
    <t>B0BG9FZZQ5</t>
  </si>
  <si>
    <t>X003Y79MGZ</t>
  </si>
  <si>
    <t>B00PYV2454</t>
  </si>
  <si>
    <t>B0DPNH4P7J</t>
  </si>
  <si>
    <t>B0019IGM0E</t>
  </si>
  <si>
    <t>B0897CBHTZ</t>
  </si>
  <si>
    <t>B08G9P6XK8</t>
  </si>
  <si>
    <t>X0044RLXDJ</t>
  </si>
  <si>
    <t>B001HTHRDG</t>
  </si>
  <si>
    <t>B08BQPP9FX</t>
  </si>
  <si>
    <t>B08GWR5K52</t>
  </si>
  <si>
    <t>X0044R3MDX</t>
  </si>
  <si>
    <t>B07QG7PTJ4</t>
  </si>
  <si>
    <t>X0044R3MVZ</t>
  </si>
  <si>
    <t>B08DQ15MSH</t>
  </si>
  <si>
    <t>X0044RLX43</t>
  </si>
  <si>
    <t>B07XQMBN86</t>
  </si>
  <si>
    <t>X0044RLTO7</t>
  </si>
  <si>
    <t>B0921MD44J</t>
  </si>
  <si>
    <t>B0BCM2D62W</t>
  </si>
  <si>
    <t>X003GYFQHF</t>
  </si>
  <si>
    <t>B08DQ5CPT1</t>
  </si>
  <si>
    <t>X0044RLTLP</t>
  </si>
  <si>
    <t>B0C6R78W3C</t>
  </si>
  <si>
    <t>X004517Y69</t>
  </si>
  <si>
    <t>B07SBL2P12</t>
  </si>
  <si>
    <t>X0042UCZ67</t>
  </si>
  <si>
    <t>B0DJTQ229Z</t>
  </si>
  <si>
    <t>X004X833YB</t>
  </si>
  <si>
    <t>B07XQKKVXY</t>
  </si>
  <si>
    <t>X003SC3HJJ</t>
  </si>
  <si>
    <t>B0CJMR5Y5L</t>
  </si>
  <si>
    <t>X004HP7C3N</t>
  </si>
  <si>
    <t>B0BCMFQ1ZD</t>
  </si>
  <si>
    <t>B07S86H6GC</t>
  </si>
  <si>
    <t>X0042TSW0B</t>
  </si>
  <si>
    <t>B07QF4V3CC</t>
  </si>
  <si>
    <t>X0044RG6IB</t>
  </si>
  <si>
    <t>B015T84GY8</t>
  </si>
  <si>
    <t>B07SJ92M86</t>
  </si>
  <si>
    <t>X0044RLX3T</t>
  </si>
  <si>
    <t>B07QC4R1XN</t>
  </si>
  <si>
    <t>B08DDHS5LN</t>
  </si>
  <si>
    <t>B08FRRVXYG</t>
  </si>
  <si>
    <t>X0044RPF33</t>
  </si>
  <si>
    <t>B07XJRP786</t>
  </si>
  <si>
    <t>X004KT3ZWX</t>
  </si>
  <si>
    <t>B08FBN927H</t>
  </si>
  <si>
    <t>X0044RLT9R</t>
  </si>
  <si>
    <t>B07RZMHDSJ</t>
  </si>
  <si>
    <t>X0043V3K0P</t>
  </si>
  <si>
    <t>B08BQXSGRP</t>
  </si>
  <si>
    <t>B07RJZRZ9N</t>
  </si>
  <si>
    <t>X0045JPPCV</t>
  </si>
  <si>
    <t>B07SD8LDKN</t>
  </si>
  <si>
    <t>X0042U0GH7</t>
  </si>
  <si>
    <t>B0D7R1R3YG</t>
  </si>
  <si>
    <t>B0CCBTHXWD</t>
  </si>
  <si>
    <t>B0CSMD7XMS</t>
  </si>
  <si>
    <t>B09T8WFN57</t>
  </si>
  <si>
    <t>X003S7ZFTJ</t>
  </si>
  <si>
    <t>B08DHNM91D</t>
  </si>
  <si>
    <t>B07TJDN1VN</t>
  </si>
  <si>
    <t>X0044RLXBB</t>
  </si>
  <si>
    <t>B08GWQRWMD</t>
  </si>
  <si>
    <t>X003T8CQYJ</t>
  </si>
  <si>
    <t>B08DQ44MTT</t>
  </si>
  <si>
    <t>X0044RLWZX</t>
  </si>
  <si>
    <t>B07Q97RWD9</t>
  </si>
  <si>
    <t>X0044RG6BD</t>
  </si>
  <si>
    <t>B08F75DNC5</t>
  </si>
  <si>
    <t>X0042TK4S9</t>
  </si>
  <si>
    <t>B0CQ67CVM7</t>
  </si>
  <si>
    <t>X0043UZRXT</t>
  </si>
  <si>
    <t>B07XQMDNV9</t>
  </si>
  <si>
    <t>X003SBSJ6B</t>
  </si>
  <si>
    <t>B07XQLKXF4</t>
  </si>
  <si>
    <t>X0044R3MSD</t>
  </si>
  <si>
    <t>B07XQLVXN5</t>
  </si>
  <si>
    <t>X0044RG6CH</t>
  </si>
  <si>
    <t>B00NWWHE6Q</t>
  </si>
  <si>
    <t>B07XQFRSTT</t>
  </si>
  <si>
    <t>X0044RG61N</t>
  </si>
  <si>
    <t>B07CCJ5K5H</t>
  </si>
  <si>
    <t>B09BDGRXKC</t>
  </si>
  <si>
    <t>X0044RLXBL</t>
  </si>
  <si>
    <t>B08G9L2NWY</t>
  </si>
  <si>
    <t>B08DHTKJXY</t>
  </si>
  <si>
    <t>X003SW56RP</t>
  </si>
  <si>
    <t>B08FF4TJ73</t>
  </si>
  <si>
    <t>B07S6DCMZ2</t>
  </si>
  <si>
    <t>X002GASSLL</t>
  </si>
  <si>
    <t>B00N7JGSHU</t>
  </si>
  <si>
    <t>X004KFCPFZ</t>
  </si>
  <si>
    <t>B07X43FN4G</t>
  </si>
  <si>
    <t>X003SC97X9</t>
  </si>
  <si>
    <t>B07Q84SJRL</t>
  </si>
  <si>
    <t>X003SC97O3</t>
  </si>
  <si>
    <t>B07XL4MPHX</t>
  </si>
  <si>
    <t>X0044RLX1L</t>
  </si>
  <si>
    <t>B0964GKWS5</t>
  </si>
  <si>
    <t>X003SC1YBR</t>
  </si>
  <si>
    <t>B07QG69WDQ</t>
  </si>
  <si>
    <t>X004KSH7N7</t>
  </si>
  <si>
    <t>B07X45NX3C</t>
  </si>
  <si>
    <t>X003SC97N9</t>
  </si>
  <si>
    <t>B07XQJ3LGW</t>
  </si>
  <si>
    <t>X0044RLTEH</t>
  </si>
  <si>
    <t>B07XQLGGF1</t>
  </si>
  <si>
    <t>X0044RLTHT</t>
  </si>
  <si>
    <t>B086334ZCX</t>
  </si>
  <si>
    <t>X0044R3MJH</t>
  </si>
  <si>
    <t>B07XQJNLJY</t>
  </si>
  <si>
    <t>X003SCCWVD</t>
  </si>
  <si>
    <t>B07X22QMN2</t>
  </si>
  <si>
    <t>X004VNSON3</t>
  </si>
  <si>
    <t>B07Q3T57VD</t>
  </si>
  <si>
    <t>B07S6614MB</t>
  </si>
  <si>
    <t>B07XL4V285</t>
  </si>
  <si>
    <t>X0044R3MP1</t>
  </si>
  <si>
    <t>B094PT8QB5</t>
  </si>
  <si>
    <t>X0046JANJF</t>
  </si>
  <si>
    <t>B07XQJFXT3</t>
  </si>
  <si>
    <t>X0044RPD0X</t>
  </si>
  <si>
    <t>B07QB54G2X</t>
  </si>
  <si>
    <t>X0044RLTID</t>
  </si>
  <si>
    <t>B005OYUIVS</t>
  </si>
  <si>
    <t>X003SC3AUP</t>
  </si>
  <si>
    <t>B07RX2LKCS</t>
  </si>
  <si>
    <t>X0044RG6N1</t>
  </si>
  <si>
    <t>B08C4B5SYS</t>
  </si>
  <si>
    <t>X004X6X3U7</t>
  </si>
  <si>
    <t>B07S2XQNWH</t>
  </si>
  <si>
    <t>X0044RML2L</t>
  </si>
  <si>
    <t>B07SLDNB3M</t>
  </si>
  <si>
    <t>X0044RLTNN</t>
  </si>
  <si>
    <t>B07S65QQ82</t>
  </si>
  <si>
    <t>X0044RLTMJ</t>
  </si>
  <si>
    <t>B07XQNH2SQ</t>
  </si>
  <si>
    <t>X0038DRDGB</t>
  </si>
  <si>
    <t>B0BP5RLPWM</t>
  </si>
  <si>
    <t>X003VUYUIF</t>
  </si>
  <si>
    <t>B08DPVHFYK</t>
  </si>
  <si>
    <t>X0044RLTAL</t>
  </si>
  <si>
    <t>B08P3WZ7DB</t>
  </si>
  <si>
    <t>X0044RG5ZZ</t>
  </si>
  <si>
    <t>B08JD2FTVC</t>
  </si>
  <si>
    <t>B08976PZBP</t>
  </si>
  <si>
    <t>X004JQK5ZH</t>
  </si>
  <si>
    <t>B07BXRN8PQ</t>
  </si>
  <si>
    <t>B07171NTSZ</t>
  </si>
  <si>
    <t>B07SCHQZRS</t>
  </si>
  <si>
    <t>B07QD3BLRJ</t>
  </si>
  <si>
    <t>X0044RLXCZ</t>
  </si>
  <si>
    <t>B08L42MYDV</t>
  </si>
  <si>
    <t>B08DQG518M</t>
  </si>
  <si>
    <t>B07QF6K66R</t>
  </si>
  <si>
    <t>X0044RLTIX</t>
  </si>
  <si>
    <t>B07QG6PGZW</t>
  </si>
  <si>
    <t>X003SC97QB</t>
  </si>
  <si>
    <t>B09FYQGGV4</t>
  </si>
  <si>
    <t>X003SC97R5</t>
  </si>
  <si>
    <t>B07RGMD182</t>
  </si>
  <si>
    <t>B09DJSF21H</t>
  </si>
  <si>
    <t>X0044RG65J</t>
  </si>
  <si>
    <t>B07Q5VR7FQ</t>
  </si>
  <si>
    <t>B07SB3B26Y</t>
  </si>
  <si>
    <t>B08GWRHDJ3</t>
  </si>
  <si>
    <t>B08GWH7K1W</t>
  </si>
  <si>
    <t>X0044RLXA7</t>
  </si>
  <si>
    <t>B09C11F6V4</t>
  </si>
  <si>
    <t>X0044RG6CR</t>
  </si>
  <si>
    <t>B0BDSTG7V4</t>
  </si>
  <si>
    <t>B07X65G9CB</t>
  </si>
  <si>
    <t>X0044R3MHJ</t>
  </si>
  <si>
    <t>B07XQJJP1Z</t>
  </si>
  <si>
    <t>B07XJZGN34</t>
  </si>
  <si>
    <t>X003SC3AV9</t>
  </si>
  <si>
    <t>B07T9PH2FD</t>
  </si>
  <si>
    <t>X0043UZ1JJ</t>
  </si>
  <si>
    <t>B07QF61WN3</t>
  </si>
  <si>
    <t>X003SC97LB</t>
  </si>
  <si>
    <t>B0019IMQFE</t>
  </si>
  <si>
    <t>X0044VTEV3</t>
  </si>
  <si>
    <t>B07Q3T595W</t>
  </si>
  <si>
    <t>B0F4Z4CZ64</t>
  </si>
  <si>
    <t>B08DPXR889</t>
  </si>
  <si>
    <t>X0044RG5YL</t>
  </si>
  <si>
    <t>B07S64FV5X</t>
  </si>
  <si>
    <t>X004KSN961</t>
  </si>
  <si>
    <t>B07X58LRS6</t>
  </si>
  <si>
    <t>X0044R3MDN</t>
  </si>
  <si>
    <t>B08DHSRY9P</t>
  </si>
  <si>
    <t>X003S7ZA5X</t>
  </si>
  <si>
    <t>B08BQX344H</t>
  </si>
  <si>
    <t>B07SBCJ6XH</t>
  </si>
  <si>
    <t>B08FF4H3BT</t>
  </si>
  <si>
    <t>X003SBSK5V</t>
  </si>
  <si>
    <t>B07Q84SJRK</t>
  </si>
  <si>
    <t>B0CZM2CG84</t>
  </si>
  <si>
    <t>B08F7GX9TV</t>
  </si>
  <si>
    <t>X0044RLTN3</t>
  </si>
  <si>
    <t>B08FFCWTSJ</t>
  </si>
  <si>
    <t>X003SC97ON</t>
  </si>
  <si>
    <t>B07S5DR4W6</t>
  </si>
  <si>
    <t>B08DL7LD32</t>
  </si>
  <si>
    <t>X003X0GELJ</t>
  </si>
  <si>
    <t>B07QF57YXG</t>
  </si>
  <si>
    <t>X0044R3MPL</t>
  </si>
  <si>
    <t>B07S64DR26</t>
  </si>
  <si>
    <t>X003Z125OL</t>
  </si>
  <si>
    <t>B0F5FJF8VL</t>
  </si>
  <si>
    <t>B0091MD3HA</t>
  </si>
  <si>
    <t>B08BQJHHZC</t>
  </si>
  <si>
    <t>B07X31BJ5K</t>
  </si>
  <si>
    <t>X003SC9B2L</t>
  </si>
  <si>
    <t>B08BX6XDJT</t>
  </si>
  <si>
    <t>B08DQCJ93D</t>
  </si>
  <si>
    <t>B09HWHTQXS</t>
  </si>
  <si>
    <t>B08FRRPCFB</t>
  </si>
  <si>
    <t>B07SKBW7VP</t>
  </si>
  <si>
    <t>B07XQGM3NY</t>
  </si>
  <si>
    <t>X003SC97RZ</t>
  </si>
  <si>
    <t>B07SKF1B25</t>
  </si>
  <si>
    <t>X00446K72N</t>
  </si>
  <si>
    <t>B0019IOWY2</t>
  </si>
  <si>
    <t>B0856WZDJT</t>
  </si>
  <si>
    <t>X0044RLWZN</t>
  </si>
  <si>
    <t>B07XQJJSLZ</t>
  </si>
  <si>
    <t>X003SC3F9L</t>
  </si>
  <si>
    <t>B07XQNLTYD</t>
  </si>
  <si>
    <t>X0044RLX0H</t>
  </si>
  <si>
    <t>B08FBPY3DM</t>
  </si>
  <si>
    <t>X0044RLTKB</t>
  </si>
  <si>
    <t>B08DQ1MNK7</t>
  </si>
  <si>
    <t>X0044R3MF1</t>
  </si>
  <si>
    <t>B07QXTDSRL</t>
  </si>
  <si>
    <t>X003SBSK7T</t>
  </si>
  <si>
    <t>B08GX19QQF</t>
  </si>
  <si>
    <t>B002URLZTG</t>
  </si>
  <si>
    <t>B07QB54MGY</t>
  </si>
  <si>
    <t>B08DFSL1V5</t>
  </si>
  <si>
    <t>B08VCBYNJC</t>
  </si>
  <si>
    <t>X004JMIBBL</t>
  </si>
  <si>
    <t>B0B3SLDRVQ</t>
  </si>
  <si>
    <t>X003UETLNL</t>
  </si>
  <si>
    <t>B00FBOS1SI</t>
  </si>
  <si>
    <t>B07XQMQ6QC</t>
  </si>
  <si>
    <t>X0044RG5ZP</t>
  </si>
  <si>
    <t>B07XF89H5T</t>
  </si>
  <si>
    <t>X004KT3UK5</t>
  </si>
  <si>
    <t>B07QB546ZG</t>
  </si>
  <si>
    <t>X003SBSJ9D</t>
  </si>
  <si>
    <t>B07RLQKKD7</t>
  </si>
  <si>
    <t>X0038DZ65L</t>
  </si>
  <si>
    <t>B00272NKT2</t>
  </si>
  <si>
    <t>X004X6Y33N</t>
  </si>
  <si>
    <t>B00275EBGU</t>
  </si>
  <si>
    <t>B07YL75NTZ</t>
  </si>
  <si>
    <t>X0044RLXD9</t>
  </si>
  <si>
    <t>B07QF4DFYG</t>
  </si>
  <si>
    <t>X003SC9BNP</t>
  </si>
  <si>
    <t>B07RXPYR7W</t>
  </si>
  <si>
    <t>B01DX0UJLS</t>
  </si>
  <si>
    <t>B07WZW8BYH</t>
  </si>
  <si>
    <t>X004VNSOFV</t>
  </si>
  <si>
    <t>B08KJFGXVN</t>
  </si>
  <si>
    <t>B07WZX5SPF</t>
  </si>
  <si>
    <t>X0044RG5Y1</t>
  </si>
  <si>
    <t>B08FPC71ZH</t>
  </si>
  <si>
    <t>B0C6R6WRWJ</t>
  </si>
  <si>
    <t>X0044RLXAH</t>
  </si>
  <si>
    <t>B07XQLWTP9</t>
  </si>
  <si>
    <t>X004KSZLWB</t>
  </si>
  <si>
    <t>B0CCC13R34</t>
  </si>
  <si>
    <t>B09BBP5VMX</t>
  </si>
  <si>
    <t>B093NN5RDX</t>
  </si>
  <si>
    <t>X003SC3ASR</t>
  </si>
  <si>
    <t>B0883G1XYM</t>
  </si>
  <si>
    <t>B07SG9BYRR</t>
  </si>
  <si>
    <t>X004X6XESX</t>
  </si>
  <si>
    <t>B08F7DFZ8Q</t>
  </si>
  <si>
    <t>X0044RLTWJ</t>
  </si>
  <si>
    <t>B09C2QV3NQ</t>
  </si>
  <si>
    <t>X0044R3MFB</t>
  </si>
  <si>
    <t>B0BP5VG3LW</t>
  </si>
  <si>
    <t>X004KSH7AP</t>
  </si>
  <si>
    <t>B08DDHX4Z9</t>
  </si>
  <si>
    <t>B00ANT4AAY</t>
  </si>
  <si>
    <t>B08DQ2HC52</t>
  </si>
  <si>
    <t>B07Q5VRB3P</t>
  </si>
  <si>
    <t>X0044RLTOH</t>
  </si>
  <si>
    <t>B07Q7147TG</t>
  </si>
  <si>
    <t>B08DPYNLKP</t>
  </si>
  <si>
    <t>B08FBPJTZS</t>
  </si>
  <si>
    <t>B0B8QLMQW8</t>
  </si>
  <si>
    <t xml:space="preserve">• Put 6 pcs into polybag and apply FNSKU labels on each of the poly bags.
• Insert the poly-bagged sets back to CASE (Cover all existing barcodes on the box/case) </t>
  </si>
  <si>
    <t>B07QN88VV2</t>
  </si>
  <si>
    <t>B07S3DWYRL</t>
  </si>
  <si>
    <t>X0044RG6VX</t>
  </si>
  <si>
    <t>B0DJCGRCTQ</t>
  </si>
  <si>
    <t>X004VNA6TN</t>
  </si>
  <si>
    <t>B08DPXZ72H</t>
  </si>
  <si>
    <t>X0044RLX6L</t>
  </si>
  <si>
    <t>B073RWXVQD</t>
  </si>
  <si>
    <t>B0CMVC9XQT</t>
  </si>
  <si>
    <t>B076DXVLWX</t>
  </si>
  <si>
    <t>X0044F7CA9</t>
  </si>
  <si>
    <t>B0921Q3T2Q</t>
  </si>
  <si>
    <t>X0044R3MVP</t>
  </si>
  <si>
    <t>B09DK2JXYZ</t>
  </si>
  <si>
    <t>B0D7R1N4Y1</t>
  </si>
  <si>
    <t>X004KT3ZTB</t>
  </si>
  <si>
    <t>B00FBOM490</t>
  </si>
  <si>
    <t>B00G62AY02</t>
  </si>
  <si>
    <t>B0CV2M1FH7</t>
  </si>
  <si>
    <t>B08DQ5LPMR</t>
  </si>
  <si>
    <t>B07XQN8FJQ</t>
  </si>
  <si>
    <t>X0044RLWXZ</t>
  </si>
  <si>
    <t>B07XPKG7B5</t>
  </si>
  <si>
    <t>X003SC97OD</t>
  </si>
  <si>
    <t>B0BCM88KR4</t>
  </si>
  <si>
    <t>B00PHWFNV2</t>
  </si>
  <si>
    <t>B07S64FDYZ</t>
  </si>
  <si>
    <t>B07XL4XRFN</t>
  </si>
  <si>
    <t>X004KSH2RX</t>
  </si>
  <si>
    <t>B07QD3GBBV</t>
  </si>
  <si>
    <t>X004KSH81D</t>
  </si>
  <si>
    <t>B003BLQHWK</t>
  </si>
  <si>
    <t>B08KJKTKCY</t>
  </si>
  <si>
    <t>B07X32GS5B</t>
  </si>
  <si>
    <t>X003SC1Y7B</t>
  </si>
  <si>
    <t>B00X8JUJ6A</t>
  </si>
  <si>
    <t>B0CMV9XNCC</t>
  </si>
  <si>
    <t>B07XQFFNLB</t>
  </si>
  <si>
    <t>X003SBSJ8T</t>
  </si>
  <si>
    <t>B0018MSNCG</t>
  </si>
  <si>
    <t>B07XQH9G5K</t>
  </si>
  <si>
    <t>X0044RPEXT</t>
  </si>
  <si>
    <t>B07SF72V1F</t>
  </si>
  <si>
    <t>X0042U0F0P</t>
  </si>
  <si>
    <t>B0DL1XSQ72</t>
  </si>
  <si>
    <t>X004VNH9UR</t>
  </si>
  <si>
    <t>B07S86KWQR</t>
  </si>
  <si>
    <t>B095PYBTY3</t>
  </si>
  <si>
    <t>B07J1P11CM</t>
  </si>
  <si>
    <t>B08BQYBBCN</t>
  </si>
  <si>
    <t>B08FPGQ262</t>
  </si>
  <si>
    <t>B07RJZSWFB</t>
  </si>
  <si>
    <t>B08JQPJGTJ</t>
  </si>
  <si>
    <t>X0044RLWZD</t>
  </si>
  <si>
    <t>B07S2Z1XNL</t>
  </si>
  <si>
    <t>B08DQ46Y42</t>
  </si>
  <si>
    <t>X0044RG68V</t>
  </si>
  <si>
    <t>B001H48TWO</t>
  </si>
  <si>
    <t>B07T766984</t>
  </si>
  <si>
    <t>X003T9Y59H</t>
  </si>
  <si>
    <t>B09F14QT9F</t>
  </si>
  <si>
    <t>X003SC1YC1</t>
  </si>
  <si>
    <t>B0CQ66C7RL</t>
  </si>
  <si>
    <t>X0043UNGZ5</t>
  </si>
  <si>
    <t>B07X31WJMN</t>
  </si>
  <si>
    <t>X0044R3MKL</t>
  </si>
  <si>
    <t>B09BBSHNQH</t>
  </si>
  <si>
    <t>B0D88XKTXQ</t>
  </si>
  <si>
    <t>B002URSBSE</t>
  </si>
  <si>
    <t>B0018MSDKI</t>
  </si>
  <si>
    <t>X004MNJSFF</t>
  </si>
  <si>
    <t>B0019IMXMA</t>
  </si>
  <si>
    <t>B0BDSR46YY</t>
  </si>
  <si>
    <t>B0BTN598GK</t>
  </si>
  <si>
    <t>B07X32GMTR</t>
  </si>
  <si>
    <t>B091RLHF4T</t>
  </si>
  <si>
    <t>B08DFJRNGH</t>
  </si>
  <si>
    <t>X004X730UT</t>
  </si>
  <si>
    <t>B0B7ZN8GSL</t>
  </si>
  <si>
    <t>B08DDKHB9Q</t>
  </si>
  <si>
    <t>B07RLWKPR6</t>
  </si>
  <si>
    <t>B0BYCB6NWV</t>
  </si>
  <si>
    <t>B0CQB9KCFD</t>
  </si>
  <si>
    <t>B07S3DCZJY</t>
  </si>
  <si>
    <t>B07S7785GM</t>
  </si>
  <si>
    <t>B08G8Z6GWK</t>
  </si>
  <si>
    <t>B08KJRDY6J</t>
  </si>
  <si>
    <t>B07Q9PHXWJ</t>
  </si>
  <si>
    <t>B07R3R6V45</t>
  </si>
  <si>
    <t>X0044R3MOH</t>
  </si>
  <si>
    <t>B07S3DM8B5</t>
  </si>
  <si>
    <t>B0F5FDQYGF</t>
  </si>
  <si>
    <t>B09BBPZRV4</t>
  </si>
  <si>
    <t>X0044R3MC9</t>
  </si>
  <si>
    <t>B002URGFGO</t>
  </si>
  <si>
    <t>B0CV2THBWP</t>
  </si>
  <si>
    <t>X0044KM19B</t>
  </si>
  <si>
    <t>B005177VPE</t>
  </si>
  <si>
    <t>X003UM9A39</t>
  </si>
  <si>
    <t>B07XF6PJJB</t>
  </si>
  <si>
    <t>B08KJR2L6D</t>
  </si>
  <si>
    <t>X004VNVO2B</t>
  </si>
  <si>
    <t>B0F4YLQRNJ</t>
  </si>
  <si>
    <t>B07D4LHGHX</t>
  </si>
  <si>
    <t>B08XBN1CQY</t>
  </si>
  <si>
    <t>B07QB54K2P</t>
  </si>
  <si>
    <t>X003SCFQPH</t>
  </si>
  <si>
    <t>B0CV2V1PMN</t>
  </si>
  <si>
    <t>X0044KM2AT</t>
  </si>
  <si>
    <t>B08DDHW2QF</t>
  </si>
  <si>
    <t>B07RX33GN1</t>
  </si>
  <si>
    <t>B0BWSQZ7Q4</t>
  </si>
  <si>
    <t>X0042U0E2T</t>
  </si>
  <si>
    <t>B0711V8GY7</t>
  </si>
  <si>
    <t>B07WZX16VY</t>
  </si>
  <si>
    <t>B07S99NZX2</t>
  </si>
  <si>
    <t>B07T3H792W</t>
  </si>
  <si>
    <t>B07S65BYXP</t>
  </si>
  <si>
    <t>B09CJ9J6C4</t>
  </si>
  <si>
    <t>B0CGW5J3SV</t>
  </si>
  <si>
    <t>X0043V3OBP</t>
  </si>
  <si>
    <t>B07S65BBY9</t>
  </si>
  <si>
    <t>B08VBQBLGL</t>
  </si>
  <si>
    <t>B07RZV667Y</t>
  </si>
  <si>
    <t>B08F7K5KRK</t>
  </si>
  <si>
    <t>B07QXV2LYB</t>
  </si>
  <si>
    <t>B07XPSG9N2</t>
  </si>
  <si>
    <t>B07SC5D6P5</t>
  </si>
  <si>
    <t>B08DQ4KF1K</t>
  </si>
  <si>
    <t>B08DPX58X1</t>
  </si>
  <si>
    <t>B07XQFXWMH</t>
  </si>
  <si>
    <t>X0044RG6BX</t>
  </si>
  <si>
    <t>B08DPVCH93</t>
  </si>
  <si>
    <t>B07XQM9RV3</t>
  </si>
  <si>
    <t>X003SBSJEX</t>
  </si>
  <si>
    <t>B0B3SJQ1Z2</t>
  </si>
  <si>
    <t>• For inner box: apply FNSKU label and “THIS IS A SET” label
• Cover all visible barcodes on the box/case
• Place all the inner boxes back into the CASE. 
• Apply outer case label (Cover barcodes on the CASE)</t>
  </si>
  <si>
    <t>B08DFGMWRB</t>
  </si>
  <si>
    <t>B08BR2XZ2S</t>
  </si>
  <si>
    <t>B08JQPGGLM</t>
  </si>
  <si>
    <t>X0044R3MSX</t>
  </si>
  <si>
    <t>B07SKCBN85</t>
  </si>
  <si>
    <t>B09NMPB1H4</t>
  </si>
  <si>
    <t>X0044RG6JP</t>
  </si>
  <si>
    <t>B08DFJD25N</t>
  </si>
  <si>
    <t>B00275E9FI</t>
  </si>
  <si>
    <t>B07XL51JV6</t>
  </si>
  <si>
    <t>X0044RLTMT</t>
  </si>
  <si>
    <t>B0BP634RQF</t>
  </si>
  <si>
    <t>X0044R3MKV</t>
  </si>
  <si>
    <t>B08GWPYYVX</t>
  </si>
  <si>
    <t>B09DP1XY7N</t>
  </si>
  <si>
    <t>X00384Y0NT</t>
  </si>
  <si>
    <t>B07XL4V893</t>
  </si>
  <si>
    <t>X0044RG61D</t>
  </si>
  <si>
    <t>B07S99KHHL</t>
  </si>
  <si>
    <t>B09C77DNQG</t>
  </si>
  <si>
    <t>B0BSP4V9PZ</t>
  </si>
  <si>
    <t>• Put 5 pcs into polybag (different color) and apply FNSKU labels on each of the poly bags.
• Insert the poly-bagged sets back to CASE (Cover all existing barcodes on the box/case)</t>
  </si>
  <si>
    <t>B00275ECZ0</t>
  </si>
  <si>
    <t>B07X58MJ8C</t>
  </si>
  <si>
    <t>B0F8X6FD7W</t>
  </si>
  <si>
    <t>B07RHWJ9HJ</t>
  </si>
  <si>
    <t>• Put 3 pcs into polybag (different color) and apply FNSKU labels on each of the poly bags.
• Insert the poly-bagged sets back to CASE. Discard inner box (Cover all existing barcodes on the box/case)</t>
  </si>
  <si>
    <t>B0CNTY3M5Z</t>
  </si>
  <si>
    <t>B08DPYK8L8</t>
  </si>
  <si>
    <t>X0044RG663</t>
  </si>
  <si>
    <t>B08LP22YC8</t>
  </si>
  <si>
    <t>X0044RLX0R</t>
  </si>
  <si>
    <t>B094PW68GT</t>
  </si>
  <si>
    <t>X0044RLXCF</t>
  </si>
  <si>
    <t>B08DQ9JTMD</t>
  </si>
  <si>
    <t>B08G3THJ9Y</t>
  </si>
  <si>
    <t>B07S6CZYKW</t>
  </si>
  <si>
    <t>B07XQJMZ4Q</t>
  </si>
  <si>
    <t>X0044RLX8J</t>
  </si>
  <si>
    <t>B0B8Q6P62G</t>
  </si>
  <si>
    <t>B08B9TCTL9</t>
  </si>
  <si>
    <t>B08BQH6T88</t>
  </si>
  <si>
    <t>B0CYFH6YB1</t>
  </si>
  <si>
    <t>B07S2VVY88</t>
  </si>
  <si>
    <t>X004KT365J</t>
  </si>
  <si>
    <t>B0BSP5D8VT</t>
  </si>
  <si>
    <t>B08BQX4GN5</t>
  </si>
  <si>
    <t>B08FBPB244</t>
  </si>
  <si>
    <t>B0B6GT4GK2</t>
  </si>
  <si>
    <t>B005KQ924Y</t>
  </si>
  <si>
    <t>B07XQLHDVG</t>
  </si>
  <si>
    <t>• Prepack. Seal box. Apply FNSKU label on box.
• Pack in BX-191313
• Apply outer case label (Cover all existing barcodes on case)</t>
  </si>
  <si>
    <t>B07TDYSHJJ</t>
  </si>
  <si>
    <t>B0FBHPB9BS</t>
  </si>
  <si>
    <t>B096L8DN38</t>
  </si>
  <si>
    <t>B0CV2WM9FJ</t>
  </si>
  <si>
    <t>X0044KCA65</t>
  </si>
  <si>
    <t>B07S954FRP</t>
  </si>
  <si>
    <t>B07QY2QTH7</t>
  </si>
  <si>
    <t>B0BRNSWP12</t>
  </si>
  <si>
    <t>X0043V3DCZ</t>
  </si>
  <si>
    <t>B09C7Q5743</t>
  </si>
  <si>
    <t>B07QD3GNSD</t>
  </si>
  <si>
    <t>B005KQ9316</t>
  </si>
  <si>
    <t>B07XQJ1Y7T</t>
  </si>
  <si>
    <t>X0044RLTKV</t>
  </si>
  <si>
    <t>B005177WCG</t>
  </si>
  <si>
    <t>B0CV2WLXLC</t>
  </si>
  <si>
    <t>X0044K5Z1H</t>
  </si>
  <si>
    <t>B07RJZVKK1</t>
  </si>
  <si>
    <t>B07RX2S5S6</t>
  </si>
  <si>
    <t>B08DQBLTG5</t>
  </si>
  <si>
    <t>B08GX3FTSL</t>
  </si>
  <si>
    <t>B07SBCJFHB</t>
  </si>
  <si>
    <t>B08DQ57PPC</t>
  </si>
  <si>
    <t>B096L8XN1F</t>
  </si>
  <si>
    <t>B08DQ6N3MS</t>
  </si>
  <si>
    <t>B07QB52K3Y</t>
  </si>
  <si>
    <t>X0044RG68L</t>
  </si>
  <si>
    <t>B07S3ZW4Y4</t>
  </si>
  <si>
    <t>B0BSP7M34W</t>
  </si>
  <si>
    <t>B07S87F4C6</t>
  </si>
  <si>
    <t>B07R3TB99Y</t>
  </si>
  <si>
    <t>• Insert 4 pcs per poly bag (Blue, Purple, Green, Pink). Apply FNSKU labels on each of the poly bags.
• Insert the poly-bagged sets back to BX-191313</t>
  </si>
  <si>
    <t>B07XQKFRFL</t>
  </si>
  <si>
    <t>B08DFHL48P</t>
  </si>
  <si>
    <t>B08QTWVF27</t>
  </si>
  <si>
    <t>B08F79XRGR</t>
  </si>
  <si>
    <t>X0044RW2Z7</t>
  </si>
  <si>
    <t>B07QZYWFLN</t>
  </si>
  <si>
    <t>B0D4RBPT82</t>
  </si>
  <si>
    <t>B08X9WSPR9</t>
  </si>
  <si>
    <t>B09ZWBBXNQ</t>
  </si>
  <si>
    <t>B0CRK3M5FN</t>
  </si>
  <si>
    <t>B07XQLDLLR</t>
  </si>
  <si>
    <t>B07F6Z3KCG</t>
  </si>
  <si>
    <t>B07S97XLTH</t>
  </si>
  <si>
    <t>B08KJNN14N</t>
  </si>
  <si>
    <t>B08DQ32M5Z</t>
  </si>
  <si>
    <t>B0CX5SHG6K</t>
  </si>
  <si>
    <t>B07XKWQDLF</t>
  </si>
  <si>
    <t>X003SBSJ61</t>
  </si>
  <si>
    <t>B09NMSV1KG</t>
  </si>
  <si>
    <t>B08FRSLZ4F</t>
  </si>
  <si>
    <t>B07SFY6GFR</t>
  </si>
  <si>
    <t>B0B9Q8LBNN</t>
  </si>
  <si>
    <t>B07SB2N1DV</t>
  </si>
  <si>
    <t>B072LPT43Q</t>
  </si>
  <si>
    <t>B08FRRKKHM</t>
  </si>
  <si>
    <t>B088814R5C</t>
  </si>
  <si>
    <t>B07XQJXBKD</t>
  </si>
  <si>
    <t>B08DQ38RJX</t>
  </si>
  <si>
    <t>B08FRPXDLB</t>
  </si>
  <si>
    <t>B0CPRPLLFH</t>
  </si>
  <si>
    <t>B07X2233CN</t>
  </si>
  <si>
    <t>B001BX912S</t>
  </si>
  <si>
    <t>B0D895591X</t>
  </si>
  <si>
    <t>B0F8WYWKD4</t>
  </si>
  <si>
    <t>B075VXJ9VG</t>
  </si>
  <si>
    <t>B08P3VRWLD</t>
  </si>
  <si>
    <t>X0044R3MR9</t>
  </si>
  <si>
    <t>B08DQ48KRH</t>
  </si>
  <si>
    <t>B094Q3GTVD</t>
  </si>
  <si>
    <t>X0046J49KT</t>
  </si>
  <si>
    <t>B07Q3T4TGN</t>
  </si>
  <si>
    <t>B08DBTZCVR</t>
  </si>
  <si>
    <t>B07XQPT3L8</t>
  </si>
  <si>
    <t>X003SC3YUB</t>
  </si>
  <si>
    <t>B08KJPG7V7</t>
  </si>
  <si>
    <t>B07QF5BKN4</t>
  </si>
  <si>
    <t>B07XQJRKVQ</t>
  </si>
  <si>
    <t>B01N3Y6RFM</t>
  </si>
  <si>
    <t>B07S2YDBWW</t>
  </si>
  <si>
    <t>B088LL4WKK</t>
  </si>
  <si>
    <t>B07XQGKN48</t>
  </si>
  <si>
    <t>B08XBBQVFH</t>
  </si>
  <si>
    <t>B07SGZ8BTW</t>
  </si>
  <si>
    <t>B0DD5S1BGR</t>
  </si>
  <si>
    <t>B09DNY2RSF</t>
  </si>
  <si>
    <t>X003SBSK51</t>
  </si>
  <si>
    <t>B07RFNVSXJ</t>
  </si>
  <si>
    <t>B08F7DVJP4</t>
  </si>
  <si>
    <t>B07XQJ91LC</t>
  </si>
  <si>
    <t>B08KJNPNG4</t>
  </si>
  <si>
    <t>B07XJZP25T</t>
  </si>
  <si>
    <t>B0F4Y4N2RK</t>
  </si>
  <si>
    <t>B07SFCRHJH</t>
  </si>
  <si>
    <t>B07XJZ89LB</t>
  </si>
  <si>
    <t>B07XQK5G74</t>
  </si>
  <si>
    <t>B07XQM3FXF</t>
  </si>
  <si>
    <t>B08DBX7MFT</t>
  </si>
  <si>
    <t>B08F7H5JPM</t>
  </si>
  <si>
    <t>B08F7KDWXG</t>
  </si>
  <si>
    <t>B0C7J6JL7Z</t>
  </si>
  <si>
    <t>B09QD4WSTT</t>
  </si>
  <si>
    <t>B07SG9G6LZ</t>
  </si>
  <si>
    <t>B07XL4RJMJ</t>
  </si>
  <si>
    <t>X0044RLX2Z</t>
  </si>
  <si>
    <t>B07SH3DCTD</t>
  </si>
  <si>
    <t>B091XWJKS5</t>
  </si>
  <si>
    <t>B07XQLGG6D</t>
  </si>
  <si>
    <t>B08JQQ3DWP</t>
  </si>
  <si>
    <t>B07X315YKB</t>
  </si>
  <si>
    <t>X0044RJ5WP</t>
  </si>
  <si>
    <t>B07S9HCYV9</t>
  </si>
  <si>
    <t>B07SBCHQ33</t>
  </si>
  <si>
    <t>B07X57319T</t>
  </si>
  <si>
    <t>B08DBP6GZP</t>
  </si>
  <si>
    <t>B08GCYNV45</t>
  </si>
  <si>
    <t>B0BH8KZL33</t>
  </si>
  <si>
    <t>B09DQ8QR75</t>
  </si>
  <si>
    <t>B0CX68HNM8</t>
  </si>
  <si>
    <t>B07XQJTV1T</t>
  </si>
  <si>
    <t>B07YL6H3GK</t>
  </si>
  <si>
    <t>B0BQ51H64W</t>
  </si>
  <si>
    <t>B07QF6LVWK</t>
  </si>
  <si>
    <t>X003SBSJ9N</t>
  </si>
  <si>
    <t>B07S977PL7</t>
  </si>
  <si>
    <t>B08DQ9W2SF</t>
  </si>
  <si>
    <t>B08G3RRV6T</t>
  </si>
  <si>
    <t>B09C7KQ748</t>
  </si>
  <si>
    <t>B09NMWB93P</t>
  </si>
  <si>
    <t>B0B8QP7PGR</t>
  </si>
  <si>
    <t>B08FRT9YBW</t>
  </si>
  <si>
    <t>B07XQK85BP</t>
  </si>
  <si>
    <t>B08BX74CMB</t>
  </si>
  <si>
    <t>B08FRRL17D</t>
  </si>
  <si>
    <t>B09DK51B74</t>
  </si>
  <si>
    <t>X0044R3MZV</t>
  </si>
  <si>
    <t>B08DQ42G2N</t>
  </si>
  <si>
    <t>B0018MSA9C</t>
  </si>
  <si>
    <t>B07XQM278Y</t>
  </si>
  <si>
    <t>X0044R3MRT</t>
  </si>
  <si>
    <t>B07R28BG4D</t>
  </si>
  <si>
    <t>B07RXLWZT7</t>
  </si>
  <si>
    <t>B07SFZD81Z</t>
  </si>
  <si>
    <t>B09DK8VF74</t>
  </si>
  <si>
    <t>B0049HYLB4</t>
  </si>
  <si>
    <t>B07QF4JDTG</t>
  </si>
  <si>
    <t>B09ZGK6CCD</t>
  </si>
  <si>
    <t>B07S76B9RK</t>
  </si>
  <si>
    <t>B0BP5YQWGZ</t>
  </si>
  <si>
    <t>B09BBSHNQG</t>
  </si>
  <si>
    <t>B07XQJJWT7</t>
  </si>
  <si>
    <t>B00275EBKG</t>
  </si>
  <si>
    <t>B07XQMZTSK</t>
  </si>
  <si>
    <t>B08DFHTR4W</t>
  </si>
  <si>
    <t>B0DJDXCRK9</t>
  </si>
  <si>
    <t>B07C5VRSQR</t>
  </si>
  <si>
    <t>B07XQHVCKT</t>
  </si>
  <si>
    <t>B07XQJMQ6Y</t>
  </si>
  <si>
    <t>X003SBSKAB</t>
  </si>
  <si>
    <t>B07XQLMB72</t>
  </si>
  <si>
    <t>X003SC3YY7</t>
  </si>
  <si>
    <t>B003BNZUFI</t>
  </si>
  <si>
    <t>B072LP49MC</t>
  </si>
  <si>
    <t>B07RBC8Z1F</t>
  </si>
  <si>
    <t>B07S9581C2</t>
  </si>
  <si>
    <t>• Insert 8 pcs per poly bag (8 different color). Apply FNSKU labels on each of the poly bags.
• Insert the poly-bagged sets back to CASE (Cover all existing barcodes on the box/case)
• New box size BX- 13.25 x 10.75 x 12.75</t>
  </si>
  <si>
    <t>B08DDK2WQ7</t>
  </si>
  <si>
    <t>B08FVCC9BP</t>
  </si>
  <si>
    <t>B08DQ19N3R</t>
  </si>
  <si>
    <t>B08JXR1316</t>
  </si>
  <si>
    <t>B08DFC7CRC</t>
  </si>
  <si>
    <t>B0C2SLW8VB</t>
  </si>
  <si>
    <t>X003SJO485</t>
  </si>
  <si>
    <t>B07S6D2F26</t>
  </si>
  <si>
    <t>B07RXPM1ZG</t>
  </si>
  <si>
    <t>B07S382J39</t>
  </si>
  <si>
    <t>B08F77CTJJ</t>
  </si>
  <si>
    <t>B0C5Z2P1XY</t>
  </si>
  <si>
    <t>B0019IKABG</t>
  </si>
  <si>
    <t>B09C7LRW78</t>
  </si>
  <si>
    <t>X0044RG659</t>
  </si>
  <si>
    <t>B0G1CY7QR2</t>
  </si>
  <si>
    <t>B07RDML67P</t>
  </si>
  <si>
    <t>B07XQNXK2D</t>
  </si>
  <si>
    <t>B08F7LGP6Z</t>
  </si>
  <si>
    <t>B07X447DCC</t>
  </si>
  <si>
    <t>B07SFZHXHL</t>
  </si>
  <si>
    <t>B08G9LFS39</t>
  </si>
  <si>
    <t>B0DGB387D5</t>
  </si>
  <si>
    <t>B07RJV344J</t>
  </si>
  <si>
    <t>B07XQK7YBM</t>
  </si>
  <si>
    <t>B08F7BGH6W</t>
  </si>
  <si>
    <t>B08GQFG241</t>
  </si>
  <si>
    <t>B07XL51BZ3</t>
  </si>
  <si>
    <t>B07XQNXZWK</t>
  </si>
  <si>
    <t>B08CQCLSV6</t>
  </si>
  <si>
    <t>B09NMVP5D1</t>
  </si>
  <si>
    <t>B08CYXWS6P</t>
  </si>
  <si>
    <t>B0CM9XP3M7</t>
  </si>
  <si>
    <t>B07XQKDQ8L</t>
  </si>
  <si>
    <t>B07S993WNX</t>
  </si>
  <si>
    <t>B07XQK5BVD</t>
  </si>
  <si>
    <t>B08JD5ZHP5</t>
  </si>
  <si>
    <t>B07XL4MXDQ</t>
  </si>
  <si>
    <t>B0875LVZVC</t>
  </si>
  <si>
    <t>B0BSP3ZWKB</t>
  </si>
  <si>
    <t>B08XBHDN66</t>
  </si>
  <si>
    <t>B096L7V7QG</t>
  </si>
  <si>
    <t>B09NMQTFCL</t>
  </si>
  <si>
    <t>B0B8KSGCSC</t>
  </si>
  <si>
    <t>B0D4879Q7S</t>
  </si>
  <si>
    <t>B07S1XPF5S</t>
  </si>
  <si>
    <t>B08FBQ99ZH</t>
  </si>
  <si>
    <t>B08QDZ96R8</t>
  </si>
  <si>
    <t>B0D79XHYB8</t>
  </si>
  <si>
    <t>• Insert 6 pcs per poly bag (6 different color). Apply FNSKU labels on each of the poly bags.
• Put the poly-bagged sets back to BX-191313</t>
  </si>
  <si>
    <t>B00275E9WG</t>
  </si>
  <si>
    <t>B07Q4RDFPL</t>
  </si>
  <si>
    <t>B07S87CYMF</t>
  </si>
  <si>
    <t>B07S8F486S</t>
  </si>
  <si>
    <t>B07XDCZZ44</t>
  </si>
  <si>
    <t>B07XQJF2M3</t>
  </si>
  <si>
    <t>B08FRSLPR5</t>
  </si>
  <si>
    <t>B08L4225C9</t>
  </si>
  <si>
    <t>B0032VKNHE</t>
  </si>
  <si>
    <t>B07XQML9YS</t>
  </si>
  <si>
    <t>B0D4RFMKMX</t>
  </si>
  <si>
    <t>X004LGVO8H</t>
  </si>
  <si>
    <t>B07RZ2XFZV</t>
  </si>
  <si>
    <t>B07S7G2P5Y</t>
  </si>
  <si>
    <t>B07XJZ7SYX</t>
  </si>
  <si>
    <t>B07XQKD2TB</t>
  </si>
  <si>
    <t>B0D4SY9PCG</t>
  </si>
  <si>
    <t>B0BRNVH583</t>
  </si>
  <si>
    <t>B0DG9P91PM</t>
  </si>
  <si>
    <t>B08DHQ5MTQ</t>
  </si>
  <si>
    <t>X003SW83GV</t>
  </si>
  <si>
    <t>B07X221JCJ</t>
  </si>
  <si>
    <t>B07XQN6WVF</t>
  </si>
  <si>
    <t>B07XQPH615</t>
  </si>
  <si>
    <t>B08F76RG1L</t>
  </si>
  <si>
    <t>B08GD1ZMDD</t>
  </si>
  <si>
    <t>B08KJN5K9Y</t>
  </si>
  <si>
    <t>B07XL4S2CR</t>
  </si>
  <si>
    <t>B08FVL17G2</t>
  </si>
  <si>
    <t>B09ZWCGDB1</t>
  </si>
  <si>
    <t>B0BYBD6642</t>
  </si>
  <si>
    <t>B0CC3ZF5BH</t>
  </si>
  <si>
    <t>B07QC4VV2J</t>
  </si>
  <si>
    <t>X0044RLWXP</t>
  </si>
  <si>
    <t>B07C5X5C65</t>
  </si>
  <si>
    <t>B07S3F41DQ</t>
  </si>
  <si>
    <t>B07S4GQ32F</t>
  </si>
  <si>
    <t>B07SBL7HQ1</t>
  </si>
  <si>
    <t>B07SHC6VJP</t>
  </si>
  <si>
    <t>B07XL4TX88</t>
  </si>
  <si>
    <t>B07XPG59GS</t>
  </si>
  <si>
    <t>B07XQLGGF4</t>
  </si>
  <si>
    <t>B07XQNDHV6</t>
  </si>
  <si>
    <t>B088BRP13H</t>
  </si>
  <si>
    <t>B08BQW4759</t>
  </si>
  <si>
    <t>B08FRR4MM9</t>
  </si>
  <si>
    <t>B08GX15SXB</t>
  </si>
  <si>
    <t>B08L426QRQ</t>
  </si>
  <si>
    <t>B0B5YPSHN6</t>
  </si>
  <si>
    <t>B0BYFQLJ4H</t>
  </si>
  <si>
    <t>B07S85KW13</t>
  </si>
  <si>
    <t>B07XQKP563</t>
  </si>
  <si>
    <t>B08BQT238F</t>
  </si>
  <si>
    <t>B00275EDAE</t>
  </si>
  <si>
    <t>B07C5K2XGP</t>
  </si>
  <si>
    <t>B07X4BDNM4</t>
  </si>
  <si>
    <t>B0875TY6YS</t>
  </si>
  <si>
    <t>B08H4BDQ24</t>
  </si>
  <si>
    <t>B0921GBVLW</t>
  </si>
  <si>
    <t>B0DL1TVZD3</t>
  </si>
  <si>
    <t>B09HWH9Q6T</t>
  </si>
  <si>
    <t>B09XC2P11N</t>
  </si>
  <si>
    <t>B0019IJKPI</t>
  </si>
  <si>
    <t>B07RKFL1PL</t>
  </si>
  <si>
    <t>B07RPZPX14</t>
  </si>
  <si>
    <t>B07S77YZYK</t>
  </si>
  <si>
    <t>B07S3DWYRM</t>
  </si>
  <si>
    <t>B07RGMDV7C</t>
  </si>
  <si>
    <t>B07X44LT8S</t>
  </si>
  <si>
    <t>B07XQNMMMF</t>
  </si>
  <si>
    <t>B08FBN3KDN</t>
  </si>
  <si>
    <t>B0B9PXH98B</t>
  </si>
  <si>
    <t>B0C7HY1WNL</t>
  </si>
  <si>
    <t>B0CX6B9DGR</t>
  </si>
  <si>
    <t>B0018MMYIK</t>
  </si>
  <si>
    <t>B07Q8WF2LJ</t>
  </si>
  <si>
    <t>B07S95GRW3</t>
  </si>
  <si>
    <t>B07SLBR8H2</t>
  </si>
  <si>
    <t>B07S8F5WZ8</t>
  </si>
  <si>
    <t>B07XJZ7XN8</t>
  </si>
  <si>
    <t>B07YL4YRP5</t>
  </si>
  <si>
    <t>B08DQ87KJY</t>
  </si>
  <si>
    <t>B08DQHTGQL</t>
  </si>
  <si>
    <t>B00O6EYE6W</t>
  </si>
  <si>
    <t>B07Q84TQ9L</t>
  </si>
  <si>
    <t>B07RGSC9CW</t>
  </si>
  <si>
    <t>B07SH9LR35</t>
  </si>
  <si>
    <t>B07XJZ7HZC</t>
  </si>
  <si>
    <t>B07XKWQ83V</t>
  </si>
  <si>
    <t>B07XPCZQ5G</t>
  </si>
  <si>
    <t>B07XQNCRP6</t>
  </si>
  <si>
    <t>B07XQQ2TKK</t>
  </si>
  <si>
    <t>B085JY6L65</t>
  </si>
  <si>
    <t>B08VC6RLGF</t>
  </si>
  <si>
    <t>B0B8TLNCP7</t>
  </si>
  <si>
    <t>B0BFRDT22T</t>
  </si>
  <si>
    <t>B08BZW4GQT</t>
  </si>
  <si>
    <t>B08DQ9YNVG</t>
  </si>
  <si>
    <t>B08FBJYYLP</t>
  </si>
  <si>
    <t>B08FBPMMX3</t>
  </si>
  <si>
    <t>B08GD18656</t>
  </si>
  <si>
    <t>B07S769KND</t>
  </si>
  <si>
    <t>B07YL8GG52</t>
  </si>
  <si>
    <t>B084JLHG1W</t>
  </si>
  <si>
    <t>B07QD3G8SS</t>
  </si>
  <si>
    <t>B07R4RNLKK</t>
  </si>
  <si>
    <t>B07R95QW19</t>
  </si>
  <si>
    <t>B07RNPZ28Z</t>
  </si>
  <si>
    <t>B07S85KBN3</t>
  </si>
  <si>
    <t>B07XJRMMSQ</t>
  </si>
  <si>
    <t>B07XPFF415</t>
  </si>
  <si>
    <t>B07XQLNKRL</t>
  </si>
  <si>
    <t>B07XQLYFSK</t>
  </si>
  <si>
    <t>B087WK9LZR</t>
  </si>
  <si>
    <t>B08F7LMXQP</t>
  </si>
  <si>
    <t>B08FRSHPZG</t>
  </si>
  <si>
    <t>B08GH6TP6Q</t>
  </si>
  <si>
    <t>B08GX2TBSK</t>
  </si>
  <si>
    <t>B0B9PD33XV</t>
  </si>
  <si>
    <t>B0B9Q4Q2HR</t>
  </si>
  <si>
    <t>B0BP62LSBW</t>
  </si>
  <si>
    <t>B0CGW2GW3Y</t>
  </si>
  <si>
    <t>B0CRK5KBJ7</t>
  </si>
  <si>
    <t>B07QF4W2NJ</t>
  </si>
  <si>
    <t>B07RZ3JN69</t>
  </si>
  <si>
    <t>B07X32GT34</t>
  </si>
  <si>
    <t>B07X4BJ28N</t>
  </si>
  <si>
    <t>B07XPGRT44</t>
  </si>
  <si>
    <t>B07XQK725L</t>
  </si>
  <si>
    <t>B08GX2TCWC</t>
  </si>
  <si>
    <t>B08JRFCZZM</t>
  </si>
  <si>
    <t>B09BBVTW2V</t>
  </si>
  <si>
    <t>B09C7PFSG1</t>
  </si>
  <si>
    <t>B0DJTQ4XBK</t>
  </si>
  <si>
    <t>B07C5WZXQ4</t>
  </si>
  <si>
    <t>B07XJZP53V</t>
  </si>
  <si>
    <t>B07YL6TY41</t>
  </si>
  <si>
    <t>B09NMW7X1W</t>
  </si>
  <si>
    <t>B0BQ59HSJC</t>
  </si>
  <si>
    <t>B0BWSNC3FT</t>
  </si>
  <si>
    <t>B0D5P6X145</t>
  </si>
  <si>
    <t>B008XGTPCM</t>
  </si>
  <si>
    <t>B07C5VRRFD</t>
  </si>
  <si>
    <t>B07RCVTJYR</t>
  </si>
  <si>
    <t>B07RHWKY2J</t>
  </si>
  <si>
    <t>B07RZMGLPG</t>
  </si>
  <si>
    <t>B07XJZ9Y7G</t>
  </si>
  <si>
    <t>B07XJZH7G5</t>
  </si>
  <si>
    <t>B07XL4XZPF</t>
  </si>
  <si>
    <t>B07XQHCLN9</t>
  </si>
  <si>
    <t>B07XQJPZWB</t>
  </si>
  <si>
    <t>B07XQKHXYC</t>
  </si>
  <si>
    <t>B07XQN96TJ</t>
  </si>
  <si>
    <t>B07XQP1S7G</t>
  </si>
  <si>
    <t>B084SL1V7F</t>
  </si>
  <si>
    <t>B085JR6G7V</t>
  </si>
  <si>
    <t>B08DBSZ68Z</t>
  </si>
  <si>
    <t>B08FF4WLSZ</t>
  </si>
  <si>
    <t>B08GCZJGBX</t>
  </si>
  <si>
    <t>B09NMSRZJT</t>
  </si>
  <si>
    <t>B09QDYKXRW</t>
  </si>
  <si>
    <t>B09XCF5VLR</t>
  </si>
  <si>
    <t>B0BRNSXKTY</t>
  </si>
  <si>
    <t>B0BSP5NM33</t>
  </si>
  <si>
    <t>B08DHKDQ7J</t>
  </si>
  <si>
    <t>X003Z1GPEH</t>
  </si>
  <si>
    <t>534, 535</t>
  </si>
  <si>
    <t>B08DHQ1V4K</t>
  </si>
  <si>
    <t>X0040L9N1N</t>
  </si>
  <si>
    <t>532, 533, 534, 535</t>
  </si>
  <si>
    <t>B08DHL4NH5</t>
  </si>
  <si>
    <t>532, 533</t>
  </si>
  <si>
    <t>B08S5YS4WT</t>
  </si>
  <si>
    <t>X002SZ3PLH</t>
  </si>
  <si>
    <t>803, 804</t>
  </si>
  <si>
    <t>B096488J5R</t>
  </si>
  <si>
    <t>X0044RG5ZF</t>
  </si>
  <si>
    <t>TOTALS</t>
  </si>
  <si>
    <t>ATTENTION: AWD removal</t>
  </si>
  <si>
    <t>Qty</t>
  </si>
  <si>
    <t>Used</t>
  </si>
  <si>
    <t>Item#</t>
  </si>
  <si>
    <t>Workflow name</t>
  </si>
  <si>
    <t>wf9547a679-894d-4f41-afc0-a2dbe4aa3f05</t>
  </si>
  <si>
    <t>Shipment ID</t>
  </si>
  <si>
    <t>STAR-VKFAPNKKS6S4A</t>
  </si>
  <si>
    <t>Shipment name</t>
  </si>
  <si>
    <t>To be assigned</t>
  </si>
  <si>
    <t>Ship to</t>
  </si>
  <si>
    <t>NORTH EAST, MD</t>
  </si>
  <si>
    <t>Boxes</t>
  </si>
  <si>
    <t>SKUs</t>
  </si>
  <si>
    <t>Units</t>
  </si>
  <si>
    <t>Case packed (241 boxes)</t>
  </si>
  <si>
    <t>Title</t>
  </si>
  <si>
    <t>Case pack template name</t>
  </si>
  <si>
    <t>Condition</t>
  </si>
  <si>
    <t>Who preps units?</t>
  </si>
  <si>
    <t>Who labels units?</t>
  </si>
  <si>
    <t>Prep type</t>
  </si>
  <si>
    <t>Box weight (lb)</t>
  </si>
  <si>
    <t>Box length (inch)</t>
  </si>
  <si>
    <t>Box width (inch)</t>
  </si>
  <si>
    <t>Box height (inch)</t>
  </si>
  <si>
    <t>Units per box</t>
  </si>
  <si>
    <t>Total boxes</t>
  </si>
  <si>
    <t>Total units</t>
  </si>
  <si>
    <t>Box ID</t>
  </si>
  <si>
    <t>FBA_533-BOX</t>
  </si>
  <si>
    <t>BAZIC Subtraction Flash Cards, Numbers Math Flashcards Game at School Home, Problem Solving (36/Pack), 24-Packs</t>
  </si>
  <si>
    <t>Case (3 boxes)</t>
  </si>
  <si>
    <t>New</t>
  </si>
  <si>
    <t>By seller</t>
  </si>
  <si>
    <t>No prep needed</t>
  </si>
  <si>
    <t>FBA_508-EACH</t>
  </si>
  <si>
    <t>BAZIC Composition Book Wide Ruled 100 Sheet Black Marble Notebook, Writing Journal Comp Lined Notebooks for School, 1-Pack</t>
  </si>
  <si>
    <t>ASDN_DEFAULT_CONFIG</t>
  </si>
  <si>
    <t>-</t>
  </si>
  <si>
    <t>FBA_3107-BOX</t>
  </si>
  <si>
    <t>BAZIC Binder Dividers w/ 10 Color Tabs 8. 5" x 11", 11 Hole Punch Plastic Index Divider with Tab for 3 Ring Binders, (10/Pack), 24-Packs</t>
  </si>
  <si>
    <t>Case (6 boxes)</t>
  </si>
  <si>
    <t>FBA_942-A-EA-BL</t>
  </si>
  <si>
    <t>BAZIC Desktop Tape Dispenser w/Tape Refill 3/4" x 250", 1" Core Weighted Non-Skid Base, Sharpe Blade Tapes Holder, Blue Color, 1-Pack</t>
  </si>
  <si>
    <t>Case (12)</t>
  </si>
  <si>
    <t>FBA_3191-CASE</t>
  </si>
  <si>
    <t>BAZIC 3 Ring Binder 1" Economy View Binders Organizer - Blue, Round Ring, Hold 175 Sheets Paper, for School Office Home, 12-Count</t>
  </si>
  <si>
    <t>B07QF5ZS6P</t>
  </si>
  <si>
    <t>X003SBSJJN</t>
  </si>
  <si>
    <t>1 Case</t>
  </si>
  <si>
    <t>FBA_3467-EACH</t>
  </si>
  <si>
    <t>BAZIC Glitter Glue Tube Classic Color, Non-Toxic Washable Glitter Glue for Slime Paints DIY Art Crafts Party (120ml/Pack), 1-Pack</t>
  </si>
  <si>
    <t>B01HDJMKBM</t>
  </si>
  <si>
    <t>Case (72)</t>
  </si>
  <si>
    <t>FBA_3167-SET4</t>
  </si>
  <si>
    <t>BAZIC 3 Ring Binder 1" Economy View Binders Organizer - Pastel Color, Round Ring, Hold 175 Sheets Paper, for School Office Home, 4-Count</t>
  </si>
  <si>
    <t>Case Pack (10 Sets)</t>
  </si>
  <si>
    <t>FBA_609-PACK4</t>
  </si>
  <si>
    <t>BAZIC Staples Standard (26/6) Metallic Color 3000/Pack, Stapler Refill Standard Size Staple, Assorted Colors, 4-Packs</t>
  </si>
  <si>
    <t>Case (18)</t>
  </si>
  <si>
    <t>FBA_5414-PACK3</t>
  </si>
  <si>
    <t>BAZIC Poster Board Glitter Color 11" X 14", Sparkling Frame Colored Poster Board Paper for Christmas Wedding Birthday Craft Project (5/Pack), 3-Packs</t>
  </si>
  <si>
    <t>B08FZR2GLR</t>
  </si>
  <si>
    <t>X00468H3EJ</t>
  </si>
  <si>
    <t>FBA_4577036-SET2</t>
  </si>
  <si>
    <t>Disney Princess Coloring Book 2 Titles, Fun Game Workbook for Learning Drawing Coloring, Gift for Kids Toddler Activity at Classroom Home, 80 Pages, 2-Pack</t>
  </si>
  <si>
    <t>X004BHUY9L</t>
  </si>
  <si>
    <t>Case (18 Sets)</t>
  </si>
  <si>
    <t>FBA_5043-PACK2</t>
  </si>
  <si>
    <t>BAZIC Sketch Pad 50 Sheet 6" X 8", Top Bound Spiral Sketchbook Drawing Pads, Sketching Paper Coloring Book for Artist School, 2-Pack</t>
  </si>
  <si>
    <t>B08DFJW6V4</t>
  </si>
  <si>
    <t>X0040DSNM1</t>
  </si>
  <si>
    <t>Case (24)</t>
  </si>
  <si>
    <t>FBA_2405-EACH</t>
  </si>
  <si>
    <t>BAZIC White Chalk, Standard Size Blackboard Chalkboard Chalks, Great Game Activity for Kids, Art Teacher Office School Home (24/Pack), 1-Pack</t>
  </si>
  <si>
    <t>B003BUK0UG</t>
  </si>
  <si>
    <t>FBA_3467-EACH-1</t>
  </si>
  <si>
    <t>BAZIC 6 Color Glitter Glue Set 20 Milliliter Bottles - Classic Colors - Green, Gold, red, Silver, Blue, and Purple</t>
  </si>
  <si>
    <t>Sold as set</t>
  </si>
  <si>
    <t>FBA_4122-EACH</t>
  </si>
  <si>
    <t>BAZIC 3 Ring Binder 1" Economy View Binders Organizer - Green, Round Ring, Hold 175 Sheets Paper, for School Office Home, 1-Count</t>
  </si>
  <si>
    <t>FBA_530-EACH</t>
  </si>
  <si>
    <t>BAZIC Poster Board 22" X 14" White Poster Board Paper for School Craft Project Presentation Drawing Graphic Display (3/Pack), 1-Pack</t>
  </si>
  <si>
    <t>Case Pack (48)</t>
  </si>
  <si>
    <t>FBA_942-A-EA-BG</t>
  </si>
  <si>
    <t>BAZIC Desktop Tape Dispenser w/Tape Refill 3/4" x 250", 1" Core Weighted Non-Skid Base, Sharpe Blade Tapes Holder, Beige Color, 1-Pack</t>
  </si>
  <si>
    <t>FBA_5043-EACH</t>
  </si>
  <si>
    <t>BAZIC Sketch Pad 50 Sheet 6" X 8", Top Bound Spiral Sketchbook Drawing Pads, Sketching Paper Coloring Book for Artist School, 1-Pack</t>
  </si>
  <si>
    <t>FBA_532-BOX</t>
  </si>
  <si>
    <t>BAZIC Addition Flash Cards, Numbers Math Flashcards Game at School Home, Problem Solving (36/Pack), 24-Packs</t>
  </si>
  <si>
    <t>FBA_4103-EACH</t>
  </si>
  <si>
    <t>BAZIC 3 Ring Binder 1/2" Economy View Binders Organizer - Red, Round Ring, Hold 100 Sheets Paper, for School Office Home, 1-Count</t>
  </si>
  <si>
    <t>FBA_609-EACH</t>
  </si>
  <si>
    <t>BAZIC Staples Standard (26/6) Metallic Color 3000/Pack, Stapler Refill Standard Size Staple, Assorted Colors, 1-Pack</t>
  </si>
  <si>
    <t>Case Pack (72)</t>
  </si>
  <si>
    <t>FBA_608-EACH</t>
  </si>
  <si>
    <t>BAZIC Staples Standard (26/6) 5000/Pack, Stapler Refill Standard Size Staple, Silver Colors, 1-Pack</t>
  </si>
  <si>
    <t>FBA_552-PACK2</t>
  </si>
  <si>
    <t>BAZIC Color Paper Cube w/Durable Tray, 3" X 3" 300 Count/Pack, Mini Memo Papers Pads Note Paper Reminders (Non Sticky), Assorted Colors, 2-Pack</t>
  </si>
  <si>
    <t>B08DFCSDB9</t>
  </si>
  <si>
    <t>X004HP6RV1</t>
  </si>
  <si>
    <t>FBA_609-PACK2</t>
  </si>
  <si>
    <t>BAZIC Staples Standard (26/6) Metallic Color 3000/Pack, Stapler Refill Standard Size Staple, Assorted Colors, 2-Packs</t>
  </si>
  <si>
    <t>Box (12)</t>
  </si>
  <si>
    <t>FBA_203-EACH</t>
  </si>
  <si>
    <t>BAZIC Paper Clips Mega Jumbo 100mm, Color Coated Paper Clip, Super Large Paperclips Colored Document Clamp for Office School (10/Pack), 1-Pack</t>
  </si>
  <si>
    <t>B08VCZ11NP</t>
  </si>
  <si>
    <t>X003Y7AI45</t>
  </si>
  <si>
    <t>FBA_1753-PACK3</t>
  </si>
  <si>
    <t>BAZIC Ballpoint Pen Palm Mini Pens w/Key Ring, Black Ink 1.0 mm Bold Point Smooth Writing, for Office School Teacher (5/Pack), 3-Packs</t>
  </si>
  <si>
    <t>Case (48)</t>
  </si>
  <si>
    <t>FBA_2204-PACK2</t>
  </si>
  <si>
    <t>BAZIC Eraser Top, Latex Free Pencil Tops Erasers (50/Pack), Neon Color Arrowhead Caps Erasers for Student Art Drawing School Supplies, 2-Packs</t>
  </si>
  <si>
    <t>B09BBQNGN3</t>
  </si>
  <si>
    <t>X003SBSJAH</t>
  </si>
  <si>
    <t>Box Pack (12)</t>
  </si>
  <si>
    <t>FBA_812-SET6</t>
  </si>
  <si>
    <t>BAZIC Slider Pencil Case, Utility Storage Box Snap Closure, Bright Color Multi Purpose Organizer, 6-Pack</t>
  </si>
  <si>
    <t>Case (6)</t>
  </si>
  <si>
    <t>FBA_3459-A-SET3</t>
  </si>
  <si>
    <t>BAZIC Glitter Glue Silver Gold Iridescent Metallic Color, Non-Toxic Washable Glitter Glue for Slime Paints Art Crafts (6.76oz/Pack), 3-Packs</t>
  </si>
  <si>
    <t>Case (8 Sets)</t>
  </si>
  <si>
    <t>FBA_2043-PACK2</t>
  </si>
  <si>
    <t>BAZIC Washable Colored Glue Stick 8g/0.28 Oz, All Purpose Acid Glue Sticks for Kids Photos Paper Kids at School Home Office (4/Pack), 1-Pack</t>
  </si>
  <si>
    <t>FBA_942-A-EA-PK</t>
  </si>
  <si>
    <t>BAZIC Desktop Tape Dispenser w/Tape Refill 3/4" x 250", 1" Core Weighted Non-Skid Base, Sharpe Blade Tapes Holder, Pink Color, 1-Pack</t>
  </si>
  <si>
    <t>FBA_569-EACH</t>
  </si>
  <si>
    <t>BAZIC 100 Ct. 4-1" Quad-Ruled Filler Paper</t>
  </si>
  <si>
    <t>B003BLQHZM</t>
  </si>
  <si>
    <t>FBA_1301-BOX</t>
  </si>
  <si>
    <t>BAZIC Magnetic Locker Mirror 7" x 5.5", Sticks to Metal Surface, Back to School Essentials, for School Locker Bathroom Refrigerator Cabinet, 24-Pack</t>
  </si>
  <si>
    <t>Case (3)</t>
  </si>
  <si>
    <t>FBA_5066-EACH-1</t>
  </si>
  <si>
    <t>BAZIC Security Self Seal Envelope 3 5/8" x 6 1/2" #6, No Window Tint Pattern Mailing Envelopes, Peel &amp; Seal, Office Checks Invoices (55/Pack), 1-Pack</t>
  </si>
  <si>
    <t>B008005REQ</t>
  </si>
  <si>
    <t>FBA_39200-CASE</t>
  </si>
  <si>
    <t>Kappa Easy to Read Word Finds - 8" x 5" Digest Size 2 Titles, 24-Pack, Word Search Find Words Books for Adults Teens, Training Learning with Game, 24-Pack</t>
  </si>
  <si>
    <t>X0045CJPAL</t>
  </si>
  <si>
    <t>FBA_534-EACH</t>
  </si>
  <si>
    <t>BAZIC Multiplication Flash Cards, Numbers Elementary Math Flashcards Game at School, Problem Solving (36/Pack), 1-Pack</t>
  </si>
  <si>
    <t>FBA_2012-EACH</t>
  </si>
  <si>
    <t>BAZIC Washable Stationery Clear Glue Pen 2.7 Oz. (80 mL), Liquid Clear Glues Adhesive, for Art Crafts Project for School Home (2/Pack), 1-Pack</t>
  </si>
  <si>
    <t>B07S1Q41RH</t>
  </si>
  <si>
    <t>X0044RLTF1</t>
  </si>
  <si>
    <t>FBA_S-2-PACK4</t>
  </si>
  <si>
    <t>BAZIC For Sale Sign Car Auto Sales 9"X12" (2-Line), Model Year Phone Number, Cars Trucks Indoor Signage, High Visibility Signs, 4-Pack</t>
  </si>
  <si>
    <t>B08DCBGTNV</t>
  </si>
  <si>
    <t>X003UID4HV</t>
  </si>
  <si>
    <t>Box Pack (6 sets)</t>
  </si>
  <si>
    <t>FBA_5027-EACH-1</t>
  </si>
  <si>
    <t>BAZIC Poster Board 11" X 14" Assorted Neon Colored Poster Board Paper for School Craft Project Presentation Drawing Graphic Display (5/Pack), 1-Pack</t>
  </si>
  <si>
    <t>FBA_2043-EACH-1</t>
  </si>
  <si>
    <t>FBA_5053-SET2</t>
  </si>
  <si>
    <t>BAZIC Primary Journal Composition Book Marble, 100 Sheet Drawing &amp; Writing Grades K- 2 Notebook Journal Comp Notebooks for Kindergarten School, 2-Pack</t>
  </si>
  <si>
    <t>FBA_2227-EACH-UPC</t>
  </si>
  <si>
    <t>BAZIC Pink Eraser, Latex Free Bevel Erasers, Large Size Block Erasers for Art Drawing School Office Kids Teachers (4/Pack), 1-Pack</t>
  </si>
  <si>
    <t>FBA_2044-EACH</t>
  </si>
  <si>
    <t>BAZIC Washable Clear School Glue 5 Oz. (147 mL), Liquid Clear Glues Adhesive, for Making Slime Art Crafts at School Home Office, 1-Pack</t>
  </si>
  <si>
    <t>FBA_835-SET4-b</t>
  </si>
  <si>
    <t>BAZIC Plastic Pencil Case 8" Storage Box, Assorted Color, Hard Pencil Case, Translucent Multi Purpose Organizer, 4-Pack</t>
  </si>
  <si>
    <t>Case (6 Sets)</t>
  </si>
  <si>
    <t>FBA_3451-SET6</t>
  </si>
  <si>
    <t>BAZIC 6 Color 6.8 Oz. Glitter Glue, Washable Sparkling Slime Colors, Large Pack for Classroom Kids Artist</t>
  </si>
  <si>
    <t>Case Pack (4)</t>
  </si>
  <si>
    <t>FBA_2028-EACH-UPC</t>
  </si>
  <si>
    <t>BAZIC Washable Glue Pen 1.7 Oz. (50 mL), Liquid Clear Glues Bond Adhesive for Art Crafts Project at School Home Office (2/Pack), 1-Pack</t>
  </si>
  <si>
    <t>FBA_767-PACK2</t>
  </si>
  <si>
    <t>BAZIC Colored Pencils 24 Color, Mini Coloring Pencil Set Soft Core, for Art Drawing Sketching, Gift for Artist Adult (24/Pack), 2-Packs</t>
  </si>
  <si>
    <t>FBA_53169-EACH</t>
  </si>
  <si>
    <t>Transformers Coloring Book 1 Title, Fun Game Workbook for Learning Drawing Coloring, Gift for Kids Toddler Activity at Classroom Home, 80 Pages 1-Pack</t>
  </si>
  <si>
    <t>B0CNKYLS4Z</t>
  </si>
  <si>
    <t>X0045UZP2F</t>
  </si>
  <si>
    <t>Case (36)</t>
  </si>
  <si>
    <t>FBA_2204-EACH-1</t>
  </si>
  <si>
    <t>BAZIC Eraser Top, Latex Free Pencil Tops Erasers (50/Pack), Neon Color Arrowhead Caps Erasers for Student Art Drawing School Supplies, 1-Pack</t>
  </si>
  <si>
    <t>FBA_582-SET6</t>
  </si>
  <si>
    <t>BAZIC Notebook Wide Ruled 1 Subject 80 Sheets Wireless Notebooks, 3 Punched Holes Lined Composition Book, Assorted Color, 6-Pack</t>
  </si>
  <si>
    <t>Case Pack (4 Sets)</t>
  </si>
  <si>
    <t>FBA_465-EACH-B</t>
  </si>
  <si>
    <t>BAZIC Assorted Dimensions 227g/0.5 lbs. Rubber Bands, Multi Color</t>
  </si>
  <si>
    <t>B000BLJEKU</t>
  </si>
  <si>
    <t>FBA_5074-EACH</t>
  </si>
  <si>
    <t>BAZIC Cash Money or Rent Receipt Book, 50 Sets 7 1/2" x 2 3/4" 2-Part Carbonless, White &amp; Canary, Bound Wraparound Cover (50 Sets/Pack), 1-Pack</t>
  </si>
  <si>
    <t>Box Pack (24)</t>
  </si>
  <si>
    <t>FBA_4576436-SET2</t>
  </si>
  <si>
    <t>Spiderman Coloring Book, 2 Title, Hero Workbook for Learning Drawing Coloring, Gift for Kids Toddler Activity at School Home, 2-Pack</t>
  </si>
  <si>
    <t>X004HAUUQT</t>
  </si>
  <si>
    <t>FBA_847-PACK4</t>
  </si>
  <si>
    <t>BAZIC Plastic Pencil Case Utility Storage Box, Clear Color, Multi Purpose Organizer for Pens Pencils, 4-Pack</t>
  </si>
  <si>
    <t>Case Pack (6 Sets)</t>
  </si>
  <si>
    <t>FBA_41166-EACH-1</t>
  </si>
  <si>
    <t>Tree Free Copy Paper, 20 LB, 8.5" x 11", 92 Bright, 100% Tree Free Carbon Neutral Acid Free, Made from Sugarcane Waste Fiber (500/Ream)</t>
  </si>
  <si>
    <t>FBA_4102-PACK4</t>
  </si>
  <si>
    <t>BAZIC 3 Ring Binder 1/2" Economy View Binders Organizer - Green, Round Ring, Hold 100 Sheets Paper, for School Office Home, 4-Count</t>
  </si>
  <si>
    <t>Case (3 Sets)</t>
  </si>
  <si>
    <t>FBA_6303-BOX</t>
  </si>
  <si>
    <t>BAZIC Paid Self Inking Rubber Stamp (Red Ink), Stamp Impression Size 1.41" x 0.47", Great for Office, Shipping, Receiving, Accounting, Expiration, Due Dates, 24-Pack</t>
  </si>
  <si>
    <t>Case (6 Boxes)</t>
  </si>
  <si>
    <t>FBA_1293-EACH</t>
  </si>
  <si>
    <t>BAZIC Felt Washable Markers 20 Colors, Fine Line Coloring Marker, Non Toxic Art Supplies, Gift for School (20/Pack), 1-Pack</t>
  </si>
  <si>
    <t>B0B9PNPMH2</t>
  </si>
  <si>
    <t>FBA_5075-BOX</t>
  </si>
  <si>
    <t>BAZIC Sales Order Book, 50 Sets 5 9/16" x 8 7/16" 2-Part Carbonless, White &amp; Canary, Bound Wraparound Cover (50 Sets/Pack), 24-Packs</t>
  </si>
  <si>
    <t>FBA_5173-SET6</t>
  </si>
  <si>
    <t>BAZIC Neon Page Markers Dispensers 1x1.7 Neon Colored PET Flag Index Tabs, Page Marker Bookmarks File Tab (60 Flags/Pack), 6-Packs</t>
  </si>
  <si>
    <t>Case (48 Sets)</t>
  </si>
  <si>
    <t>FBA_5087-EACH-1</t>
  </si>
  <si>
    <t>BAZIC Primary Journal Composition Book Blue Marble, 100 Sheet Writing Grades K- 2 Notebook Journal Comp Notebooks for Kindergarten Kids School, 1-Pack</t>
  </si>
  <si>
    <t>B084GC6RYF</t>
  </si>
  <si>
    <t>X004F8SJVB</t>
  </si>
  <si>
    <t>Case (48) AWD</t>
  </si>
  <si>
    <t>FBA_3190-EACH</t>
  </si>
  <si>
    <t>BAZIC 3 Ring Binder 1/2" Economy View Binders Organizer - Blue, Round Ring, Hold 175 Sheets Paper, for School Office Home, 1-Count</t>
  </si>
  <si>
    <t>FBA_2028-PACK2</t>
  </si>
  <si>
    <t>BAZIC Washable Glue Pen 1.7 Oz. (50 mL), Liquid Clear Glues Bond Adhesive for Art Crafts Project at School Home Office (2/Pack), 2-Pack</t>
  </si>
  <si>
    <t>Case (36 Sets)</t>
  </si>
  <si>
    <t>FBA_5190-PACK2</t>
  </si>
  <si>
    <t>BAZIC 25 Sheets Pastel Color Multipurpose Paper 8.5"x11", Colored Copy Paper Fax Laser Printing for Office School (25/Pack), 2-Packs</t>
  </si>
  <si>
    <t>FBA_2225-EACH</t>
  </si>
  <si>
    <t>BAZIC Erasers + Pencil Top Erasers Set (12/Pack), Block Bevel Erasers Neon Color, Arrowhead Caps Tops, Latex Free, for Art Drawing School, 1-Pack</t>
  </si>
  <si>
    <t>B001BO004K</t>
  </si>
  <si>
    <t>FBA_4576336-SET2</t>
  </si>
  <si>
    <t>PAW Patrol Coloring Book 2-Title, Fun Game Workbook for Learning Drawing Coloring, Gift for Kids Toddler Activity at Classroom Home, 2-Pack</t>
  </si>
  <si>
    <t>B08BX4PKB1</t>
  </si>
  <si>
    <t>X0045UZMN7</t>
  </si>
  <si>
    <t>FBA_4151-EACH</t>
  </si>
  <si>
    <t>BAZIC 3 Ring Binder 2" View Binders Slant D Ring Organizer - Grey, Hold 480 Sheets Paper, for School Office Home, 1-Count</t>
  </si>
  <si>
    <t>FBA_713-EACH</t>
  </si>
  <si>
    <t>BAZIC Wood Pencil Glitter Metallic Pencils, Latex Free Eraser, Unsharpened Rewards Glitter Pencil (8/Pack), 1-Pack</t>
  </si>
  <si>
    <t>Box (24)</t>
  </si>
  <si>
    <t>FBA_942-A-EA-GN</t>
  </si>
  <si>
    <t>BAZIC Desktop Tape Dispenser w/Tape Refill 3/4" x 250", 1" Core Weighted Non-Skid Base, Sharpe Blade Tapes Holder, Green Color, 1-Pack</t>
  </si>
  <si>
    <t>FBA_3163-CASE</t>
  </si>
  <si>
    <t>BAZIC 8 Pockets Poly Folder Portfolio, Letter Size Plastic Folders Holder for Office Documents Paper Organizer, Assorted Color, 24-Pack</t>
  </si>
  <si>
    <t>FBA_837-BOX</t>
  </si>
  <si>
    <t>BAZIC Plastic Pencil Case 8" Double Deck Utility Storage Box, Bright Color, Multi Purpose Organizer, 24-Pack</t>
  </si>
  <si>
    <t>1 Box - Case exceed 25 in</t>
  </si>
  <si>
    <t>FBA_1286-PACK2</t>
  </si>
  <si>
    <t>BAZIC Washable Fruit Scented Markers Broad Line 10 Color, Chisel Tip Broad Fine Line, Non Toxic Marcadorc Art School Supplies (10/Pack), 2-Packs</t>
  </si>
  <si>
    <t>FBA_560-PACK6</t>
  </si>
  <si>
    <t>BAZIC Writing Pad 100 Sheets 6" X 9", Lined Ruled Memo Writing Notebook, Easy Tear Note Paper for Office School Home, 6-Pack [unknown_binding]</t>
  </si>
  <si>
    <t>Item</t>
  </si>
  <si>
    <t>Qty (EA)</t>
  </si>
  <si>
    <t>Box 1 units</t>
  </si>
  <si>
    <t>Box 2 units</t>
  </si>
  <si>
    <t>--</t>
  </si>
  <si>
    <t>--2</t>
  </si>
  <si>
    <t>Labeling</t>
  </si>
  <si>
    <t>B07SFT7P7X</t>
  </si>
  <si>
    <t>X0043UN7EF</t>
  </si>
  <si>
    <t>B07SKD994F</t>
  </si>
  <si>
    <t>X0043UN5TH</t>
  </si>
  <si>
    <t>B0CJMRSK5J</t>
  </si>
  <si>
    <t>X0043UN4H5</t>
  </si>
  <si>
    <t>B08WPW8T92</t>
  </si>
  <si>
    <t>X0043V3IBL</t>
  </si>
  <si>
    <t>B08R6JJP2L</t>
  </si>
  <si>
    <t>X0043V3CT9</t>
  </si>
  <si>
    <t>B09QD62R6R</t>
  </si>
  <si>
    <t>B0B9P3TD4K</t>
  </si>
  <si>
    <t>B003BS9G44</t>
  </si>
  <si>
    <t>B0CPRBHWH9</t>
  </si>
  <si>
    <t>B07S6D1VMB</t>
  </si>
  <si>
    <t>Sellable Set to ship</t>
  </si>
  <si>
    <t>Total EA (Transfer to WH07)</t>
  </si>
  <si>
    <t>Box</t>
  </si>
  <si>
    <t xml:space="preserve"> Case</t>
  </si>
  <si>
    <t>Box Uom</t>
  </si>
  <si>
    <t>Case Uom</t>
  </si>
  <si>
    <t>Inventory</t>
  </si>
  <si>
    <t>5600-EA+5601-EA+5602-EA</t>
  </si>
  <si>
    <t>4575936-SET2+765-EA+3860-EA</t>
  </si>
  <si>
    <t>4577036-SET2+4881536-EA+765-EA+3863-EA</t>
  </si>
  <si>
    <t>4569945741-SET2+2520-EA</t>
  </si>
  <si>
    <t>On Create Inbound Order template use this SKU:</t>
  </si>
  <si>
    <t>4576336-SET2+2520-EA</t>
  </si>
  <si>
    <t>60756-SET2+1224-EA</t>
  </si>
  <si>
    <t>49923-EA+734-SET2+2520-EA</t>
  </si>
  <si>
    <t>4577036-EA+4881536-EA+765-EA+3863-EA</t>
  </si>
  <si>
    <t>80169-EA+765-EA</t>
  </si>
  <si>
    <t>12627-SET2+2517-EA+3862-EA</t>
  </si>
  <si>
    <t>62133-EA+2520-EA</t>
  </si>
  <si>
    <t>5044-EA+744-EA+768-EA</t>
  </si>
  <si>
    <t>AWD Special</t>
  </si>
  <si>
    <t>B07Q8SQSQF</t>
  </si>
  <si>
    <t>X003SBSJBL</t>
  </si>
  <si>
    <t>B003BNZVHK</t>
  </si>
  <si>
    <t>B003BSF7ZG</t>
  </si>
  <si>
    <t>B003BMX6SC</t>
  </si>
  <si>
    <t>B003BLQH7A</t>
  </si>
  <si>
    <t>B00HZ0A98G</t>
  </si>
  <si>
    <t>X0044RLTCJ</t>
  </si>
  <si>
    <t>B003BOUX9A</t>
  </si>
  <si>
    <t>B07S2ZVL8K</t>
  </si>
  <si>
    <t>X003TJ47A9</t>
  </si>
  <si>
    <t>B07SC668W8</t>
  </si>
  <si>
    <t>X002GASSMF</t>
  </si>
  <si>
    <t>B00GSSDLMM</t>
  </si>
  <si>
    <t>B003BSFCMY</t>
  </si>
  <si>
    <t>B07Q714JRN</t>
  </si>
  <si>
    <t>B001BO40DC</t>
  </si>
  <si>
    <t>B08FF6RL8X</t>
  </si>
  <si>
    <t>B07T1JYHZC</t>
  </si>
  <si>
    <t>B07RLPFK92</t>
  </si>
  <si>
    <t>X003TJ1SWJ</t>
  </si>
  <si>
    <t>B0018ML7KG</t>
  </si>
  <si>
    <t>B003BMWQYC</t>
  </si>
  <si>
    <t>B07TGDNG2G</t>
  </si>
  <si>
    <t>X0040LGDTX</t>
  </si>
  <si>
    <t>B07S4BSLL5</t>
  </si>
  <si>
    <t>B001BO3JHA</t>
  </si>
  <si>
    <t>B003BUI01W</t>
  </si>
  <si>
    <t>B003BT3MP2</t>
  </si>
  <si>
    <t>B00FBOIJMG</t>
  </si>
  <si>
    <t>B07C3W3BXS</t>
  </si>
  <si>
    <t>B0BLRQNYFM</t>
  </si>
  <si>
    <t>X0040DXZ3D</t>
  </si>
  <si>
    <t>B07H9JDNRG</t>
  </si>
  <si>
    <t>FBA SKU</t>
  </si>
  <si>
    <t>Instruction FBA</t>
  </si>
  <si>
    <t>AWD</t>
  </si>
  <si>
    <t>Instruction WFS</t>
  </si>
  <si>
    <t>GTIN</t>
  </si>
  <si>
    <t>FBA_2309-EACH</t>
  </si>
  <si>
    <t>No Supplies</t>
  </si>
  <si>
    <t>FBA_3121-SET6</t>
  </si>
  <si>
    <t>• Insert 6 pcs per poly bag (6 different color). Apply Item labels on each of the poly bags.
• Put the poly-bagged sets back to BX-191313</t>
  </si>
  <si>
    <t>Poly Bag 14.5 x 19</t>
  </si>
  <si>
    <t>FBA_3125-SET6</t>
  </si>
  <si>
    <t>• Insert 6 pcs per poly bag (6 different color). Apply FNSKU labels on each of the poly bags.
• Insert the poly-bagged sets back to CASE (Cover all existing barcodes on the box/case)
• Buddle box size BX- 18 x 14 x 23</t>
  </si>
  <si>
    <t>• Put 6 pcs into polybag (different color), apply Item label on poly bags.
• Insert the poly-bagged sets back to CASE (Cover all existing barcodes on the box/case)</t>
  </si>
  <si>
    <t>FBA_3126-SET6</t>
  </si>
  <si>
    <t>• Put 6 pcs (different color) per poly bag. Apply FNSKU on the poly bags.
• Put the poly-bagged sets back to BX-191313</t>
  </si>
  <si>
    <t>Poly Bag 14.5 x 19. BX191313</t>
  </si>
  <si>
    <t>X0042TZLC3</t>
  </si>
  <si>
    <t>FBA_3128-SET6</t>
  </si>
  <si>
    <t>• Insert 6 pcs (different color) per poly bag. Apply FNSKU labels on each of the poly bags. Cover all existing barcode.
• Put the poly-bagged sets back to BX-191313</t>
  </si>
  <si>
    <t>• Put 6 pcs (different color) into polybag and apply FNSKU labels on each of the poly bags.
• Put the poly-bagged sets back to BX-191313</t>
  </si>
  <si>
    <t>• Insert 6 pcs per poly bag (different color). Apply Item labels on each of the poly bags.
• Put the poly-bagged sets back to BX-191313</t>
  </si>
  <si>
    <t>FBA_3161-PACK3</t>
  </si>
  <si>
    <t>• Put 3 pcs into polybag and apply FNSKU labels on each of the poly bags.
• Insert the poly-bagged sets back to CASE (Cover all existing barcodes on the box/case)
• New box size BX- 13.25 x 10.75 x 12.75</t>
  </si>
  <si>
    <t>• Put 3 pcs into polybag, apply Item label on poly bags.
• Insert the poly-bagged sets back to CASE (Cover all existing barcodes on the box/case)</t>
  </si>
  <si>
    <t>Poly Bag 12 x 15.5</t>
  </si>
  <si>
    <t>• Insert 4 pcs per poly bag (4 different color). Apply item label on each of the poly bags.
• Put the poly-bagged sets back to BX-191313</t>
  </si>
  <si>
    <t>Poly Bag 19 x 24. BX191313</t>
  </si>
  <si>
    <t>FBA_3450-SET6</t>
  </si>
  <si>
    <t>• Insert 6 pcs (different color) per poly bag. Apply FNSKU labels on each of the poly bags. Cover all existing barcode.
• Insert the poly-bagged sets back to CASE. (Cover all existing barcodes on the box/case)
• New box size BX- 13.25 x 10.75 x 12.75</t>
  </si>
  <si>
    <t>• Insert 6 pcs per poly bag (different color). Apply item label on each of the poly bags.
• Insert the poly-bagged sets to BX-191313</t>
  </si>
  <si>
    <t>Poly Bag 9 x 12</t>
  </si>
  <si>
    <t>• Insert 6 pcs per poly bag (different color). Apply FNSKU labels on each of the poly bags.
• Insert the poly-bagged sets back to BX-191313
• New box size BX- 14 x 13.75 x 16.75</t>
  </si>
  <si>
    <t>• Insert 6 pcs per poly bag (differnet color). Apply item label on each of the poly bags.
• Insert the poly-bagged sets to BX-191313</t>
  </si>
  <si>
    <t>Poly Bag 10 x 13</t>
  </si>
  <si>
    <t>• Put 4 pcs into poly bag, apply FNSKU label. 
• Insert the poly-bagged sets back to CASE. (Cover all existing barcodes on the box/case)
• New box size BX- 13.25 x 10.75 x 12.75</t>
  </si>
  <si>
    <t>FBA_5472-SET8</t>
  </si>
  <si>
    <t>• Put 8 pcs into polybag (different color), apply Item label on each of the poly bags.
• Insert the poly-bagged sets back to CASE (Cover all existing barcodes on the box/case)</t>
  </si>
  <si>
    <t>FBA_5476-SET6</t>
  </si>
  <si>
    <t>• Insert 6 pcs per poly bag (6 different color). Apply FNSKU labels on each of the poly bags.
• Insert the poly-bagged sets back to CASE (Cover all existing barcodes on the box/case)"
• New box size BX- 13.25 x 10.75 x 12.75</t>
  </si>
  <si>
    <t>• Insert 6 pcs per poly bag (different color). Apply Item label on each of the poly bags.
• Insert the poly-bagged sets back to CASE (Cover all existing barcodes on the box/case)</t>
  </si>
  <si>
    <t>FBA_581-SET6</t>
  </si>
  <si>
    <t>• Insert 6 pcs per poly bag (6 different color). Apply FNSKU labels on each of the poly bags.
• Insert the poly-bagged sets back to CASE (Cover all existing barcodes on the box/case)
• New box size BX- 13.25 x 10.75 x 12.75</t>
  </si>
  <si>
    <t>• Insert 6 pcs per poly bag (6 different color). Apply item labels on each of the poly bags.
• Insert the poly-bagged sets back to CASE (Cover all existing barcodes on the box/case)</t>
  </si>
  <si>
    <t>FBA_8000-EACH</t>
  </si>
  <si>
    <t>• Prepack. Seal box with clear label. 
• *DO NOT COVER BARCODE ON KIT BOX*
• 10 boxes per CASE BX-191313
• Apply outer case label (Cover all existing barcodes on case)</t>
  </si>
  <si>
    <t>• Prepack. Seal box with clear label. 
• *DO NOT COVER BARCODE ON KIT BOX*
• Apply outer box/case label accordingly to match item#</t>
  </si>
  <si>
    <t>Printed box #8000, Clear sticker. BX191313</t>
  </si>
  <si>
    <t>FBA_8004-CASE</t>
  </si>
  <si>
    <t>• Prepack. Seal box. Apply Item label on box.
• Pack in BX-191313
• Apply outer case label</t>
  </si>
  <si>
    <t>BX-12123, Seal w/ White sticker. BX191313</t>
  </si>
  <si>
    <t>FBA_8005-CASE</t>
  </si>
  <si>
    <t>B08GCXFF6T</t>
  </si>
  <si>
    <t>FBA_8005-CASE-B</t>
  </si>
  <si>
    <t>FBA_8006-CASE</t>
  </si>
  <si>
    <t>B0B3C4XXJ5</t>
  </si>
  <si>
    <t>FBA_8010-EACH</t>
  </si>
  <si>
    <t>Printed box #8010, Clear sticker. BX191313</t>
  </si>
  <si>
    <t>FBA_839-SET4</t>
  </si>
  <si>
    <t>• Insert 4 pcs per poly bag (different color). Apply FNSKU on the poly bags.
• Insert the poly-bagged sets back to CASE (Cover all existing barcodes on the box/case)
• Buddle box size BX- 17 x 16.5 x 22</t>
  </si>
  <si>
    <t>• Insert 4 pcs per poly bag (different color). Apply Item label on each of the poly bags.
• Insert the poly-bagged sets back to CASE (Cover all existing barcodes on the box/case)</t>
  </si>
  <si>
    <t>FBA_840-PACK4</t>
  </si>
  <si>
    <t>• Insert 4 pcs per poly bag. Apply FNSKU on the poly bags.
• Insert the poly-bagged sets back to CASE (Cover all existing barcodes on the box/case)
• Buddle box size BX- 17 x 16.5 x 22</t>
  </si>
  <si>
    <t>FBA_841-SET4</t>
  </si>
  <si>
    <t>• Insert 4 pcs per poly bag (different color). Apply FNSKU on the poly bags.
• Insert the poly-bagged sets back to CASE (Cover all existing barcodes on the box/case)
• Buddle box size BX- 16.75 x 16.5 x 22</t>
  </si>
  <si>
    <t>FBA_842-SET4</t>
  </si>
  <si>
    <t>• Insert 4 pcs per poly bag. Apply FNSKU on the poly bags.
• Insert the poly-bagged sets back to CASE (Cover all existing barcodes on the box/case)
• New box size BX- 21 x 11.5 x 18.5</t>
  </si>
  <si>
    <t>FBA_850-SET4</t>
  </si>
  <si>
    <t>• Insert 4 pcs per poly bag (different color). Apply FNSKU on the poly bags.
• Insert the poly-bagged sets back to CASE (Cover all existing barcodes on the box/case)
• Buddle box size BX- 16.5 x 14.25 x 22</t>
  </si>
  <si>
    <t>Poly bag 19 x 24</t>
  </si>
  <si>
    <t>FBA_851-PACK4</t>
  </si>
  <si>
    <t>• Insert 4 pcs per poly bag. Apply FNSKU on the poly bags.
• Insert the poly-bagged sets back to CASE (Cover all existing barcodes on the box/case)
• Buddle box size BX- 16.5 x 14 x 22.5</t>
  </si>
  <si>
    <t>• Put 4 pcs into polybag and apply item labels on each of the poly bags.
• Insert the poly-bagged sets back to CASE (Cover all existing barcodes on the box/case)</t>
  </si>
  <si>
    <t>FBA_5191-EACH</t>
  </si>
  <si>
    <t xml:space="preserve">Apply outer box/case label accordingly to match item# (Cover all existing barcodes on box and case) </t>
  </si>
  <si>
    <t xml:space="preserve">• Consolidate 3 Cases to 1 case
• Apply outer box/case label accordingly to match item# (Cover all existing barcodes on box/case) </t>
  </si>
  <si>
    <t>FBA_5191-PACK2</t>
  </si>
  <si>
    <t xml:space="preserve">• Consolidate 3 Cases to 1 case
• Insert 2 pcs into poly bag, apply FNSKU label.
• Put back to CASE (Cover all existing barcodes on the box/case)
• Apply outer box/case label accordingly to match item# (Cover all existing barcodes on box/case) </t>
  </si>
  <si>
    <t>• Put 2 pcs into polybag and apply item labels on each of the poly bags.
• Insert the poly-bagged sets back to CASE (Cover all existing barcodes on the box/case)</t>
  </si>
  <si>
    <t>FBA_3163-SET6</t>
  </si>
  <si>
    <t>• Insert 6 pcs per poly bag (6 different color). Apply FNSKU labels on each of the poly bags.
• Insert the poly-bagged sets back to CASE (Cover all existing barcodes on the box/case)</t>
  </si>
  <si>
    <t>• Insert 6 pcs per poly bag (6 different color). Apply FNSKU labels on each of the poly bags.
• Insert the poly-bagged sets back to CASE (Cover all existing barcodes on the box/case)
• Consolidate 4 cases to 1 case to ship</t>
  </si>
  <si>
    <t xml:space="preserve">• Put 4 pcs into polybag and apply FNSKU labels on each of the poly bags.
• Insert the poly-bagged sets back to CASE (Cover all existing barcodes on the box/case) </t>
  </si>
  <si>
    <t>• Put 4 pcs into polybag and apply FNSKU labels on each of the poly bags.
• Insert the poly-bagged sets back to CASE (Cover all existing barcodes on the box/case)
• Consolidate 3 cases to 1 case to ship</t>
  </si>
  <si>
    <t>B0018MOWBC</t>
  </si>
  <si>
    <t>B00GTEIYWM</t>
  </si>
  <si>
    <t>• Put 2 pcs into polybag and apply item labels on each of the poly bags.
• Insert the poly-bagged sets back to CASE. Discard inner box (Cover all existing barcodes on the box/case)</t>
  </si>
  <si>
    <t>Poly Bag 6 x 9</t>
  </si>
  <si>
    <t>• Put 2 pcs into polybag and apply FNSKU labels on each of the poly bags.
• Insert the poly-bagged sets back to BOX (Cover all existing barcodes on the box/case)</t>
  </si>
  <si>
    <t xml:space="preserve">Apply outer box/case label accordingly to match item# (Cover all existing barcodes on the box/case) </t>
  </si>
  <si>
    <t>FBA_120-EACH</t>
  </si>
  <si>
    <t>B0019IGN8U</t>
  </si>
  <si>
    <t>B0019IH7IK</t>
  </si>
  <si>
    <t>FBA_1215-EACH</t>
  </si>
  <si>
    <t xml:space="preserve">• Use FNSKU to label each item (cover barcode). Apply outer box/case label accordingly to match item# (Cover all existing barcodes on the box/case) </t>
  </si>
  <si>
    <t>B0019IIQRG</t>
  </si>
  <si>
    <t>B0019IMW5I</t>
  </si>
  <si>
    <t>B0019IO4F4</t>
  </si>
  <si>
    <t>FBA_1225-EACH</t>
  </si>
  <si>
    <t xml:space="preserve">Apply outer box/case label accordingly to match item# (Cover all existing barcodes on the box and case) </t>
  </si>
  <si>
    <t>FBA_1225-EACH-1</t>
  </si>
  <si>
    <t>FBA_1227-EACH</t>
  </si>
  <si>
    <t xml:space="preserve">• Use FNSKU to label each item (cover barcode). Apply outer case label accordingly to match item# (Cover all existing barcodes on the case) </t>
  </si>
  <si>
    <t>B08FRRVHV5</t>
  </si>
  <si>
    <t>Poly Bag 7.5 x 10.5</t>
  </si>
  <si>
    <t>B001EQ0A1S</t>
  </si>
  <si>
    <t>B002KIIA98</t>
  </si>
  <si>
    <t>B002UKOKPO</t>
  </si>
  <si>
    <t>FBA_1263-EACH</t>
  </si>
  <si>
    <t>B07S421XBP</t>
  </si>
  <si>
    <t>FBA_1277-EACH</t>
  </si>
  <si>
    <t>FBA_1286-EACH</t>
  </si>
  <si>
    <t xml:space="preserve">• Put 2 pcs into polybag and apply FNSKU labels on each of the poly bags.
• Insert the poly-bagged sets back to CASE. Discard inner box (Cover all existing barcodes on the box/case) </t>
  </si>
  <si>
    <t>• Put 2 pcs into polybag and apply item labels on each of the poly bags.
• Insert the poly-bagged sets back to BOX (Cover all existing barcodes on the box/case)</t>
  </si>
  <si>
    <t>• Put 6 pcs (different color) per poly bag. Apply FNSKU on the poly bags.
• Put the poly-bagged sets back to CASE (Cover all existing barcodes on the box/case)</t>
  </si>
  <si>
    <t>B084JDH3RZ</t>
  </si>
  <si>
    <t>• Put 2 pcs into polybag (different assortment)(hide the barcode), apply Item label on each of the poly bags.
• Insert the poly-bagged sets back to BOX (Cover all existing barcodes on the box/case)</t>
  </si>
  <si>
    <t>FBA_1502-EACH</t>
  </si>
  <si>
    <t xml:space="preserve">Cover inner box barcode. Apply outer case label accordingly to match item# (Cover barcodes on the case) </t>
  </si>
  <si>
    <t>FBA_1502-SET2</t>
  </si>
  <si>
    <t>• Put 2 pcs into polybag (different assortment)(hide the barcode), apply FNSKU labels on each of the poly bags.
• Insert the poly-bagged sets back to CASE. (discard inner box) (Cover all existing barcodes on the box/case)</t>
  </si>
  <si>
    <t>• Put 2 pcs into polybag (different assortment)(hide the barcode), apply Item label on each of the poly bags.
• Insert the poly-bagged sets back to BOX (discard inner box) (Cover all existing barcodes on the box/case)</t>
  </si>
  <si>
    <t>FBA_1612-EACH</t>
  </si>
  <si>
    <t>B002URNQZ2</t>
  </si>
  <si>
    <t>FBA_1613-EACH</t>
  </si>
  <si>
    <t>B003BNYACM</t>
  </si>
  <si>
    <t>B003BOT5OY</t>
  </si>
  <si>
    <t>B0049HU5R8</t>
  </si>
  <si>
    <t>• For inner box: apply “THIS IS A SET” label. *DO NOT cover Box barcode*
• Apply outer case label</t>
  </si>
  <si>
    <t>B006AY3XHW</t>
  </si>
  <si>
    <t>B00ESWXZYY</t>
  </si>
  <si>
    <t>B00FBOTGSW</t>
  </si>
  <si>
    <t>FBA_17035-EACH</t>
  </si>
  <si>
    <t>FBA_17036-EACH</t>
  </si>
  <si>
    <t>• Apply label “THIS IS A SET” **DO NOT COVER CASE BARCODE**
• Apply outer case label accordingly to match item#</t>
  </si>
  <si>
    <t>B015T8DWIE</t>
  </si>
  <si>
    <t>B07S77YTC3</t>
  </si>
  <si>
    <t>X0042TNYP9</t>
  </si>
  <si>
    <t>FBA_17075-SET5</t>
  </si>
  <si>
    <t>FBA_17081-EACH</t>
  </si>
  <si>
    <t>B07F98QVZ6</t>
  </si>
  <si>
    <t>FBA_17082-EACH</t>
  </si>
  <si>
    <t>B07NDLQMM4</t>
  </si>
  <si>
    <t>FBA_17083-EACH</t>
  </si>
  <si>
    <t>B094PM76L6</t>
  </si>
  <si>
    <t>FBA_17084-EACH</t>
  </si>
  <si>
    <t>B094PZZNHZ</t>
  </si>
  <si>
    <t>FBA_17086-EACH</t>
  </si>
  <si>
    <t>B003BLQHMA</t>
  </si>
  <si>
    <t>• Put 4 pcs into polybag (different color) and apply FNSKU labels on each of the poly bags.
• Insert the poly-bagged sets back to BOX/CASE. Discard inner box (Cover all existing barcodes on the box/case)</t>
  </si>
  <si>
    <t>• Insert 4 pcs per poly bag (differnet color). Apply item label on each of the poly bags.
• Insert the poly-bagged sets back to CASE (Cover all existing barcodes on the box/case)</t>
  </si>
  <si>
    <t>FBA_1717-SET3</t>
  </si>
  <si>
    <t>FBA_1718-SET4</t>
  </si>
  <si>
    <t>• Put 4 pcs into polybag (different color) and apply FNSKU labels on each of the poly bags.
• Insert the poly-bagged sets back to BOX. (Cover all existing barcodes on the box/case)</t>
  </si>
  <si>
    <t>FBA_1747-SET4</t>
  </si>
  <si>
    <t>• Put 2 pcs per poly bag. Apply FNSKU on the poly bags.
• Put the poly-bagged sets back to CASE. Discard inner box (Cover all existing barcodes on the box/case)</t>
  </si>
  <si>
    <t>FBA_1748-SET4-B</t>
  </si>
  <si>
    <t>• Put 4 pcs into poly bag (different color), apply FNSKU label. 
• Insert the poly-bagged sets back to CASE. Discard inner box (Cover all existing barcodes on the box/case)</t>
  </si>
  <si>
    <t>B07XQP9HMF</t>
  </si>
  <si>
    <t>FBA_1753-EACH</t>
  </si>
  <si>
    <t>• Put 12 pcs into polybag and apply FNSKU labels on each of the poly bags.
• Insert the poly-bagged sets back to CASE (Cover all existing barcodes on the box/case)</t>
  </si>
  <si>
    <t xml:space="preserve">• Put 3 pcs into polybag and apply FNSKU labels on each of the poly bags.
• Insert the poly-bagged sets back to BOX (Cover all existing barcodes on the box/case) </t>
  </si>
  <si>
    <t>FBA_1753-PACK4</t>
  </si>
  <si>
    <t xml:space="preserve">• Insert 4 pcs per poly bag. Apply FNSKU labels on each of the poly bags. Cover all existing barcode.
• Insert the poly-bagged sets back to CASE. Discard inner box (Cover all existing barcodes on the box/case) </t>
  </si>
  <si>
    <t>• Insert 2 pcs per poly bag. Apply Item label on each of the poly bags.
• Insert the poly-bagged sets back to BOX (Cover all existing barcodes on the box/case)</t>
  </si>
  <si>
    <t>B00GSSDKB4</t>
  </si>
  <si>
    <t>B0018MN80I</t>
  </si>
  <si>
    <t>FBA_1756-EACH</t>
  </si>
  <si>
    <t>B002WFLZ9G</t>
  </si>
  <si>
    <t>• Put 4 pcs (different color) into polybag and apply FNSKU labels on each of the poly bags.
• Insert the poly-bagged sets back to CASE (Cover all existing barcodes on the box/case)</t>
  </si>
  <si>
    <t>FBA_1812-SET6</t>
  </si>
  <si>
    <t>• Put 6 pcs into polybag (different color) and apply FNSKU labels on each of the poly bags.
• Insert the poly-bagged sets back to CASE. (Cover all existing barcodes on the box/case)</t>
  </si>
  <si>
    <t>B00OSAG38Q</t>
  </si>
  <si>
    <t>B0B5YQ83WF</t>
  </si>
  <si>
    <t>• Put 6 pcs (different color) into polybag and apply FNSKU labels on each of the poly bags.
• Insert the poly-bagged sets back to CASE (Cover all existing barcodes on the box/case)</t>
  </si>
  <si>
    <t>B003BMX3EY</t>
  </si>
  <si>
    <t>B0CGW49BHG</t>
  </si>
  <si>
    <t>X0043V3CQH</t>
  </si>
  <si>
    <t>FBA_1931-SET4</t>
  </si>
  <si>
    <t>• Insert 4 pcs (different color) per poly bag. Apply FNSKU labels on each of the poly bags. Cover all existing barcode.
• Insert the poly-bagged sets back to BOX. (Cover all existing barcodes on the box/case)</t>
  </si>
  <si>
    <t>FBA_20050-CASE</t>
  </si>
  <si>
    <t>• Apply label “THIS IS A SET”. Apply FNSKU to each case.
• *Make sure all labels stick securely on the case*. Apply outer case label. Cover all visible barcodes on case</t>
  </si>
  <si>
    <t>B07YL8HJQL</t>
  </si>
  <si>
    <t>B08GXCMX5Z</t>
  </si>
  <si>
    <t>X003TJ1YZ5</t>
  </si>
  <si>
    <t>FBA_2005-PACK2</t>
  </si>
  <si>
    <t xml:space="preserve">• Put 2 pcs per poly bag. Apply FNSKU on the poly bags.
• Put the poly-bagged sets back to BOX. (Cover all existing barcodes on the box/case) </t>
  </si>
  <si>
    <t>B07YL8PNHY</t>
  </si>
  <si>
    <t>FBA_2007-EACH</t>
  </si>
  <si>
    <t>FBA_2007-PACK2</t>
  </si>
  <si>
    <t>FBA_20080-CASE</t>
  </si>
  <si>
    <t>• Put 2 pcs into polybag and apply FNSKU labels on each of the poly bags.
• Insert the poly-bagged sets back to CASE (Cover all existing barcodes on the box/case)</t>
  </si>
  <si>
    <t>B08GWV8J5S</t>
  </si>
  <si>
    <t>B00489OPT6</t>
  </si>
  <si>
    <t>FBA_2028-EACH</t>
  </si>
  <si>
    <t>X0046CDOIJ</t>
  </si>
  <si>
    <t>FBA_2028-EACH-1</t>
  </si>
  <si>
    <t>B07YL7V4YB</t>
  </si>
  <si>
    <t>X0040DT1B3</t>
  </si>
  <si>
    <t>FBA_2030-BOX</t>
  </si>
  <si>
    <t>B09NMQKZ96</t>
  </si>
  <si>
    <t>B07SW927JM</t>
  </si>
  <si>
    <t>FBA_2030</t>
  </si>
  <si>
    <t>B08GWY7YNX</t>
  </si>
  <si>
    <t>X003TDH80V</t>
  </si>
  <si>
    <t>FBA_2030-PACK2</t>
  </si>
  <si>
    <t xml:space="preserve">• Put 2 pcs per poly bag. Apply FNSKU on the poly bags.
• Put the poly-bagged sets back to CASE. Discard inner box (Cover all existing barcodes on the box/case) </t>
  </si>
  <si>
    <t>• Insert 2 pcs per poly bag. Apply Item label on each of the poly bags.
• *DO NOT USE PDQ* Insert the poly-bagged set to a new box/case (Cover all existing barcodes on the box/case)</t>
  </si>
  <si>
    <t>B01BWMW2AK</t>
  </si>
  <si>
    <t>FBA_2043-EACH</t>
  </si>
  <si>
    <t xml:space="preserve">Apply outer case label accordingly to match item# (Cover all existing barcodes on the case) </t>
  </si>
  <si>
    <t>B08GWQ19HB</t>
  </si>
  <si>
    <t>X0045UZHSR</t>
  </si>
  <si>
    <t>B07RJV25T3</t>
  </si>
  <si>
    <t>B01HFB2C1G</t>
  </si>
  <si>
    <t>B07RJV3FTZ</t>
  </si>
  <si>
    <t>FBA_2080-SET3</t>
  </si>
  <si>
    <t>• Put 3 pcs into polybag (different color) and apply FNSKU labels on each of the poly bags.
• Insert the poly-bagged sets back to BOX (Cover all existing barcodes on the box/case)</t>
  </si>
  <si>
    <t>FBA_210-EACH</t>
  </si>
  <si>
    <t>FBA_211-EACH-1</t>
  </si>
  <si>
    <t>FBA_212-EACH</t>
  </si>
  <si>
    <t>B07S15TNLQ</t>
  </si>
  <si>
    <t>B07H9LVLQ2</t>
  </si>
  <si>
    <t>FBA_2140-SET6</t>
  </si>
  <si>
    <t>B07H9N2X7F</t>
  </si>
  <si>
    <t>B0BSP3S8DS</t>
  </si>
  <si>
    <t>• Insert 25 pcs per poly bag. Apply Item label on each of the poly bags.
• Insert the poly-bagged sets back to CASE (Cover all existing barcodes on the box/case)</t>
  </si>
  <si>
    <t>B076DSM8BP</t>
  </si>
  <si>
    <t>B07C59RXBS</t>
  </si>
  <si>
    <t>B0019IGLC8</t>
  </si>
  <si>
    <t>FBA_215-EACH</t>
  </si>
  <si>
    <t>FBA_2170-CASE</t>
  </si>
  <si>
    <t>FBA_2170-SET6</t>
  </si>
  <si>
    <t>FBA_2172-SET6</t>
  </si>
  <si>
    <t>• Insert 6 pcs per poly bag (differnet color). Apply item label on each of the poly bags.
• Insert the poly-bagged sets back to CASE (Cover all existing barcodes on the box/case)</t>
  </si>
  <si>
    <t>FBA_2174-SET6</t>
  </si>
  <si>
    <t>• Put 8 pcs (different color) into polybag and apply item labels on each of the poly bags.
• Insert the poly-bagged sets back to CASE. (Cover all existing barcodes on the box/case)</t>
  </si>
  <si>
    <t>• Insert 4 pcs per poly bag (different color). Apply Item label on each of the poly bags.
• Insert the poly-bagged sets back to CASE</t>
  </si>
  <si>
    <t>FBA_2201-EACH</t>
  </si>
  <si>
    <t>FBA_2202-EACH</t>
  </si>
  <si>
    <t>B09BBPZQBV</t>
  </si>
  <si>
    <t>X003SBSJBB</t>
  </si>
  <si>
    <t>FBA_2202-PACK2</t>
  </si>
  <si>
    <t>• Put 2 pcs into poly bag, apply FNSKU label. 
• Put back to CASE (discard inner box) (Cover all existing barcodes on the box/case)</t>
  </si>
  <si>
    <t>• Insert 2 pcs into poly bag, apply Item label label.
• Insert poly bags back to BOX (Cover all existing barcodes on the box/case)</t>
  </si>
  <si>
    <t>B07XPH8G1W</t>
  </si>
  <si>
    <t>FBA_2205-EACH</t>
  </si>
  <si>
    <t>FBA_2206-EACH</t>
  </si>
  <si>
    <t>B09BC5L9F5</t>
  </si>
  <si>
    <t>FBA_2209-EACH</t>
  </si>
  <si>
    <t>B07RQQ2872</t>
  </si>
  <si>
    <t>• Put 2 pcs (different color) into polybag and apply FNSKU labels on each of the poly bags.
• Insert the poly-bagged sets back to CASE (Cover all existing barcodes on the box/case)</t>
  </si>
  <si>
    <t>B004BFFSYS</t>
  </si>
  <si>
    <t>• Put 4 pcs (different color) into polybag and apply FNSKU labels on each of the poly bags.
• Insert the poly-bagged sets back to BOX (Cover all existing barcodes on the box/case)</t>
  </si>
  <si>
    <t>• Insert 4 pcs per poly bag (different color). Apply Item label on each of the poly bags.
• Insert the poly-bagged sets back to BOX (Cover all existing barcodes on the box/case)</t>
  </si>
  <si>
    <t>B07RGMM5HG</t>
  </si>
  <si>
    <t>• Put 2 pcs per poly bag. Apply FNSKU on the poly bags.
• Put the poly-bagged sets back to BOX/CASE. Discard inner box (Cover all existing barcodes on the box/case)</t>
  </si>
  <si>
    <t>B07RQNYZCT</t>
  </si>
  <si>
    <t>X003SCFQ4X</t>
  </si>
  <si>
    <t>FBA_2227-EACH</t>
  </si>
  <si>
    <t>X003BVQU4V</t>
  </si>
  <si>
    <t>FBA_2227-EACH-1</t>
  </si>
  <si>
    <t>B09BBP343Q</t>
  </si>
  <si>
    <t>X0042QSCSL</t>
  </si>
  <si>
    <t>FBA_2227-PACK2</t>
  </si>
  <si>
    <t xml:space="preserve">• Put 2 pcs per poly bag. Apply FNSKU on the poly bags.
• Put the poly-bagged sets back to CASE. Discard inner box. (Cover all existing barcodes on the box/case) </t>
  </si>
  <si>
    <t>• Insert 2 pcs per poly bag. Apply item label on each of the poly bags.
• Insert the poly-bagged sets back to BOX (Cover all existing barcodes on the box/case)</t>
  </si>
  <si>
    <t>B005KQ9294</t>
  </si>
  <si>
    <t>FBA_2233-PACK2</t>
  </si>
  <si>
    <t xml:space="preserve">• Put 2 pcs into polybag and apply FNSKU labels on each of the poly bags.
• Insert the poly-bagged sets back to CASE. Discard inner box. (Cover all existing barcodes on the box/case) </t>
  </si>
  <si>
    <t>• Put 2 pcs into polybag and apply item labels on each of the poly bags.
• Insert the poly-bagged sets back to BOX. (Cover all existing barcodes on the box/case)</t>
  </si>
  <si>
    <t xml:space="preserve">• Apply item label to each inner box (cover barcode)
• Apply outer case label accordingly to match item# (Cover all existing barcodes on case) </t>
  </si>
  <si>
    <t>FBA_2236-CASE</t>
  </si>
  <si>
    <t>FBA_2236-EACH</t>
  </si>
  <si>
    <t>• Insert 3 pcs per poly bag (different color). Apply item label on each of the poly bags.
• Insert the poly-bagged sets back to BOX (Cover all existing barcodes on the box/case)</t>
  </si>
  <si>
    <t>B07RJV1R6M</t>
  </si>
  <si>
    <t>• Insert 6 pcs per poly bag (different color). Apply Item label on each of the poly bags.
• Insert the poly-bagged sets back to BOX (Cover all existing barcodes on the box/case)</t>
  </si>
  <si>
    <t>FBA_229-EACH</t>
  </si>
  <si>
    <t>FBA_2306-EACH-1</t>
  </si>
  <si>
    <t xml:space="preserve">• Put 2 pcs into polybag and apply FNSKU labels on each of the poly bags.
• Insert the poly-bagged sets back to CASE. Discard inner box  (Cover all existing barcodes on the box/case) </t>
  </si>
  <si>
    <t>FBA_2306-PACK4</t>
  </si>
  <si>
    <t xml:space="preserve">• Put 4 pcs into polybag and apply FNSKU labels on each of the poly bags.
• Insert the poly-bagged sets back to CASE. Discard inner box (Cover all existing barcodes on the box/case) </t>
  </si>
  <si>
    <t>FBA_2309-EACH-B</t>
  </si>
  <si>
    <t>FBA_2309-PACK2</t>
  </si>
  <si>
    <t xml:space="preserve">• Put 2 pcs per poly bag. Apply FNSKU labels on each of the poly bags.
• Put the poly-bagged sets back to CASE. Discard inner box (Cover all existing barcodes on the box/case) </t>
  </si>
  <si>
    <t>FBA_2309-PACK4</t>
  </si>
  <si>
    <t xml:space="preserve">• Put 4 pcs per poly bag. Apply FNSKU labels on each of the poly bags.
• Put the poly-bagged sets back to CASE. Discard inner box (Cover all existing barcodes on the box/case) </t>
  </si>
  <si>
    <t>B07RLQNTG3</t>
  </si>
  <si>
    <t>FBA_230-EACH-1</t>
  </si>
  <si>
    <t>B07R3CL5B7</t>
  </si>
  <si>
    <t>X003TNL0CN</t>
  </si>
  <si>
    <t>FBA_2319-SET2</t>
  </si>
  <si>
    <t>• Put 2 pcs into polybag (different color) and apply FNSKU labels on each of the poly bags.
• Insert the poly-bagged sets back to BOX (Cover all existing barcodes on the box/case)</t>
  </si>
  <si>
    <t>FBA_2330-EACH</t>
  </si>
  <si>
    <t>FBA_2331-EACH</t>
  </si>
  <si>
    <t>B07RQ1Y5SB</t>
  </si>
  <si>
    <t>B0BWSR4XPV</t>
  </si>
  <si>
    <t>B07RY4PCLL</t>
  </si>
  <si>
    <t>2348-EACH</t>
  </si>
  <si>
    <t>B0BWSP2XCW</t>
  </si>
  <si>
    <t>FBA_2402-EACH</t>
  </si>
  <si>
    <t>B07S1XNSF8</t>
  </si>
  <si>
    <t>FBA_2403-EACH</t>
  </si>
  <si>
    <t>B08XBDYBYY</t>
  </si>
  <si>
    <t>FBA_2409-EACH</t>
  </si>
  <si>
    <t>B07S3DNB87</t>
  </si>
  <si>
    <t>B07QW4FDPD</t>
  </si>
  <si>
    <t>X003DE25M7</t>
  </si>
  <si>
    <t>FBA_2511-EACH</t>
  </si>
  <si>
    <t>B003BSBG5Q</t>
  </si>
  <si>
    <t>FBA_2561-EACH</t>
  </si>
  <si>
    <t>• Insert 3 pcs per poly bag (different color). Apply Item label on each of the poly bags.
• Insert the poly-bagged sets back to BOX (Cover all existing barcodes on the box/case)</t>
  </si>
  <si>
    <t>B07RDMSVNS</t>
  </si>
  <si>
    <t xml:space="preserve">• Remove item from PDQ and put item in other box.
• Apply outer box/case label accordingly to match item# (Cover all existing barcodes on box and case) </t>
  </si>
  <si>
    <t>B092MWN41X</t>
  </si>
  <si>
    <t>• Insert 2 pcs per poly bag. Apply item label. 
• *DO NOT USE PDQ*. Insert poly bags to new BOX (Cover all existing barcodes on the box/case)</t>
  </si>
  <si>
    <t>B07S51VTB2</t>
  </si>
  <si>
    <t>B07JWF85V4</t>
  </si>
  <si>
    <t xml:space="preserve">• Remove item from PDQ and put item in other box.
• Apply outer box/case label accordingly to match item# (Cover all existing barcodes on box and case) 
</t>
  </si>
  <si>
    <t>• Put 2 pcs into polybag and apply item labels on each of the poly bags.
• *DO NOT USE THE PDQ BOX* Insert the poly-bagged sets in a new BOX (Cover all existing barcodes on the box/case)</t>
  </si>
  <si>
    <t>B07S64G356</t>
  </si>
  <si>
    <t>B07S6D236S</t>
  </si>
  <si>
    <t>B07S85L5W1</t>
  </si>
  <si>
    <t>• Insert 8 pcs per poly bag (differnet color). Apply item label on each of the poly bags.
• Insert the poly-bagged sets back to CASE (Cover all existing barcodes on the box/case)</t>
  </si>
  <si>
    <t>B07S95ZS91</t>
  </si>
  <si>
    <t>• Insert 5 pcs per poly bag (different color). Apply Item label on each of the poly bags.
• Insert the poly-bagged sets back to BOX (Cover all existing barcodes on the box/case)</t>
  </si>
  <si>
    <t>FBA_2806-BOX</t>
  </si>
  <si>
    <t>B07RL4GTCF</t>
  </si>
  <si>
    <t>• Insert 4 pcs (different color) per poly bag. Apply FNSKU labels on each of the poly bags. Cover all existing barcode.
• Insert the poly-bagged sets back to CASE. (Cover all existing barcodes on the box/case)</t>
  </si>
  <si>
    <t>• Insert 4 pcs per poly bag (4 different color). Apply item label on each of the poly bags.
• Insert the poly-bagged sets back to BOX (Cover all existing barcodes on the box/case)</t>
  </si>
  <si>
    <t>FBA_2807-BOX</t>
  </si>
  <si>
    <t>B07RJZND6F</t>
  </si>
  <si>
    <t>X003SCFQOX</t>
  </si>
  <si>
    <t>FBA_2807-SET4</t>
  </si>
  <si>
    <t>• Put 4 pcs per poly bag (Blue, Purple, Green, Pink). Apply FNSKU labels on each of the poly bags.
• Put the poly-bagged sets back to BOX (Cover all existing barcodes on the box/case)</t>
  </si>
  <si>
    <t>• Insert 4 pcs per poly bag (Blue, Purple, Green, Pink). Apply Item label on each of the poly bags.
• Insert the poly-bagged sets back to BOX (Cover all existing barcodes on the box/case)</t>
  </si>
  <si>
    <t>FBA_2901-EACH</t>
  </si>
  <si>
    <t>B08D6GNBHJ</t>
  </si>
  <si>
    <t>X003BT4VKX</t>
  </si>
  <si>
    <t>FBA_2901-PACK2</t>
  </si>
  <si>
    <t xml:space="preserve">• Use masking tape to tape 2 pcs together (top and bottom) and apply FNSKU labels. Cover exist barcode.
• Insert the sets back to CASE. (Cover all existing barcodes on the box/case) </t>
  </si>
  <si>
    <t>TAPE</t>
  </si>
  <si>
    <t>FBA_2901-PACK4</t>
  </si>
  <si>
    <t xml:space="preserve">• Use masking tape to tape 4 pcs together (top and bottom) and apply FNSKU labels. Cover exist barcode.
• Insert the sets back to CASE. (Cover all existing barcodes on the box/case) </t>
  </si>
  <si>
    <t>B07S96CVT7</t>
  </si>
  <si>
    <t>• Insert 8 pcs per poly bag (different color). Apply Item label on each of the poly bags.
• Insert the poly-bagged sets back to CASE (Cover all existing barcodes on the box/case)</t>
  </si>
  <si>
    <t>B07SB74CTX</t>
  </si>
  <si>
    <t>B00275E9H6</t>
  </si>
  <si>
    <t>• For inner box: apply “THIS IS A SET” label. *DO NOT cover Box barcode*
• Apply outer case label accordingly to match item# (Cover barcodes on the CASE)</t>
  </si>
  <si>
    <t>FBA_3006-SET6</t>
  </si>
  <si>
    <t>• Put 6 pcs into polybag (different color) and apply FNSKU labels on each of the poly bags.
• Insert the poly-bagged sets back to CASE (Cover all existing barcodes on the box/case)</t>
  </si>
  <si>
    <t>B01MPY4VUB</t>
  </si>
  <si>
    <t>FBA_3009-BOX</t>
  </si>
  <si>
    <t>B07SC65VL7</t>
  </si>
  <si>
    <t>B0CNTW3TNY</t>
  </si>
  <si>
    <t>FBA_3014-SET6</t>
  </si>
  <si>
    <t>FBA_302-EACH</t>
  </si>
  <si>
    <t>FBA_306-EACH</t>
  </si>
  <si>
    <t>FBA_3100-EACH</t>
  </si>
  <si>
    <t>B07SH1PKP5</t>
  </si>
  <si>
    <t xml:space="preserve">• Insert 3 pcs (Different design) per poly bag. Apply item label. 
• Insert poly bags back to CASE. (Discard Inner box) (Cover all existing barcodes on the box/case)
</t>
  </si>
  <si>
    <t>B07TC46CX8</t>
  </si>
  <si>
    <t>FBA_787-EACH</t>
  </si>
  <si>
    <t>B07RX2H2V5</t>
  </si>
  <si>
    <t>B07XJZ7TRK</t>
  </si>
  <si>
    <t>FBA_3103-EACH</t>
  </si>
  <si>
    <t>FBA_3107-EACH</t>
  </si>
  <si>
    <t>• Put 4 pcs into polybag and apply item labels on each of the poly bags.
• Insert the poly-bagged sets back to BOX (Cover all existing barcodes on the box/case)</t>
  </si>
  <si>
    <t>B0018MQA7G</t>
  </si>
  <si>
    <t>B08G3SPDKB</t>
  </si>
  <si>
    <t>• Insert 4 pcs per poly bag. Apply item label. 
• Insert poly bags back to BOX. (Cover all existing barcodes on the box/case)</t>
  </si>
  <si>
    <t>B07XL4N7JZ</t>
  </si>
  <si>
    <t>FBA_3109-EACH</t>
  </si>
  <si>
    <t>FBA_3109-PACK4</t>
  </si>
  <si>
    <t xml:space="preserve">• Put 4 pcs into polybag and apply FNSKU labels on each of the poly bags.
• Insert the poly-bagged sets back to CASE. (Cover all existing barcodes on the box/case) </t>
  </si>
  <si>
    <t>• Put 4 pcs into polybag and apply Item label on each of the poly bags.
• Insert the poly-bagged sets back to CASE (Cover all existing barcodes on the box/case)</t>
  </si>
  <si>
    <t>B004UJXKS6</t>
  </si>
  <si>
    <t>B07RZ2XFZW</t>
  </si>
  <si>
    <t>• Put 6 pcs (different color) into polybag and apply FNSKU labels on each of the poly bags.
• Insert the poly-bagged sets back to CASE. (Cover all existing barcodes on the box/case)</t>
  </si>
  <si>
    <t>B07TH9FBXJ</t>
  </si>
  <si>
    <t>B07RZ37Q95</t>
  </si>
  <si>
    <t>B08G41T7XY</t>
  </si>
  <si>
    <t>• Insert 4 pcs per poly bag. Apply Item label on each of the poly bags.
• Insert the poly-bagged sets back to BOX (Cover all existing barcodes on the box/case)</t>
  </si>
  <si>
    <t>• Apply label “THIS IS A SET” *DO NOT cover Case barcode*
• Apply outer case label</t>
  </si>
  <si>
    <t>FBA_3124-EACH</t>
  </si>
  <si>
    <t>FBA_3130-CASE</t>
  </si>
  <si>
    <t>FBA_3130-SET6</t>
  </si>
  <si>
    <t>• Put 6 pcs (different color) into polybag. Apply FNSKU labels on each of the poly bags.
• Insert the poly-bagged sets back to CASE (Cover all existing barcodes on the box/case)</t>
  </si>
  <si>
    <t>Poly Bag 19 x 24</t>
  </si>
  <si>
    <t>FBA_3132-CASE</t>
  </si>
  <si>
    <t>FBA_3137-EACH</t>
  </si>
  <si>
    <t>FBA_3142-EACH</t>
  </si>
  <si>
    <t>B07V1X81SJ</t>
  </si>
  <si>
    <t>FBA_3144-SET10</t>
  </si>
  <si>
    <t>• Insert 10 pcs per poly bag (X2 pc - red, yellow, blue, green. X1 pc - purple, orange). Apply FNSKU labels on each of the poly bags.
• Insert the poly-bagged sets back to CASE. (Cover all existing barcodes on the box/case)</t>
  </si>
  <si>
    <t>FBA_3145-SET10</t>
  </si>
  <si>
    <t>• Put 10 pcs (2pc: red, yellow, blue, green. 1pc: purple, orange) into polybag and apply item labels on each of the poly bags.
• Insert the poly-bagged sets back to CASE. (Cover all existing barcodes on the box/case)</t>
  </si>
  <si>
    <t>B07VHR63TQ</t>
  </si>
  <si>
    <t>• Put 3 pcs into polybag and apply item labels on each of the poly bags.
• Insert the poly-bagged sets back to BOX (Cover all existing barcodes on the box/case)</t>
  </si>
  <si>
    <t>FBA_3147-EACH</t>
  </si>
  <si>
    <t>B08BQV985P</t>
  </si>
  <si>
    <t>B07RX2H3VL</t>
  </si>
  <si>
    <t>X003SBSK65</t>
  </si>
  <si>
    <t>FBA_3158-SET8</t>
  </si>
  <si>
    <t>• Insert 8 pcs per poly bag (8 different color). Apply FNSKU labels on each of the poly bags.
• Insert the poly-bagged sets back to CASE (Cover all existing barcodes on the box/case)</t>
  </si>
  <si>
    <t>• Insert 8 pcs per poly bag (8 different color). Apply item labels on each of the poly bags.
• Insert the poly-bagged sets back to CASE (Cover all existing barcodes on the box/case)</t>
  </si>
  <si>
    <t>FBA_3161-CASE</t>
  </si>
  <si>
    <t>FBA_3161-EACH</t>
  </si>
  <si>
    <t>FBA_3164-EACH</t>
  </si>
  <si>
    <t>FBA_3167-EA-BL</t>
  </si>
  <si>
    <t xml:space="preserve">• Use FNSKU to label each item (cover barcode). 
• Put 24 units Same color back to original CASE
• Apply outer case label accordingly to match item# (Cover all existing barcodes on the case) </t>
  </si>
  <si>
    <t xml:space="preserve">• Apply item label to each item (cover barcode). Apply outer box/case label accordingly to match item# (Cover all existing barcodes on box and case) </t>
  </si>
  <si>
    <t>FBA_3167-EA-GN</t>
  </si>
  <si>
    <t>FBA_3167-EA-PK</t>
  </si>
  <si>
    <t>FBA_3167-EA-PP</t>
  </si>
  <si>
    <t>B07XL4SPYZ</t>
  </si>
  <si>
    <t>B07XPHGNCK</t>
  </si>
  <si>
    <t>B07XPJV9GS</t>
  </si>
  <si>
    <t>B07XQHTMR1</t>
  </si>
  <si>
    <t>FBA_3169-SET6</t>
  </si>
  <si>
    <t>FBA_3171-EACH</t>
  </si>
  <si>
    <t>FBA_3171-PACK4</t>
  </si>
  <si>
    <t>B09FN9YCZY</t>
  </si>
  <si>
    <t>X0043UN6CN</t>
  </si>
  <si>
    <t>FBA_3173-EACH</t>
  </si>
  <si>
    <t>• Insert 2 pcs per poly bag (different volume). Apply Item label on each of the poly bags.
• Insert the poly-bagged sets back to CASE (Cover all existing barcodes on the box/case)</t>
  </si>
  <si>
    <t>B07XQLV9X3</t>
  </si>
  <si>
    <t>FBA_3179-SET4</t>
  </si>
  <si>
    <t>• Put 4 pcs (different color) per poly bag. Apply FNSKU labels on each of the poly bags.
• Put the poly-bagged sets back to CASE. (Cover all existing barcodes on the box/case)</t>
  </si>
  <si>
    <t>FBA_3182-SET6</t>
  </si>
  <si>
    <t>• Insert 6 pcs per poly bag (6 different color). Apply FNSKU labels on each of the poly bags.
• Insert the poly-bagged sets back to CASE.  (Cover all existing barcodes on the box/case)</t>
  </si>
  <si>
    <t>• Insert 6 pcs per poly bag (6 different color). Apply item label on each of the poly bags.
• Insert the poly-bagged sets back to CASE (Cover all existing barcodes on the box/case)</t>
  </si>
  <si>
    <t>B07XQN2SX6</t>
  </si>
  <si>
    <t>B08G3PK72S</t>
  </si>
  <si>
    <t>FBA_3187-PACK4</t>
  </si>
  <si>
    <t xml:space="preserve">• Put 4 pcs per poly bag. Apply FNSKU labels on each of the poly bags.
• Put the poly-bagged sets back to CASE. Discard inner box. (Cover all existing barcodes on the box/case) </t>
  </si>
  <si>
    <t>FBA_3192-CASE</t>
  </si>
  <si>
    <t>B07XQNL3CM</t>
  </si>
  <si>
    <t>FBA_3198-EACH</t>
  </si>
  <si>
    <t>B07XQN37TY</t>
  </si>
  <si>
    <t>X004KSH7PF</t>
  </si>
  <si>
    <t>FBA_321-EACH</t>
  </si>
  <si>
    <t>• Put 4 pcs into polybag and apply FNSKU labels on each of the poly bags.
• Insert the poly-bagged sets back to CASE</t>
  </si>
  <si>
    <t>B07XQNRTSD</t>
  </si>
  <si>
    <t>B07S8ZNJJN</t>
  </si>
  <si>
    <t>• Put 6 pcs (different color) into polybag and apply item labels on each of the poly bags.
• Insert the poly-bagged sets back to CASE. Discard inner box (Cover all existing barcodes on the box/case)</t>
  </si>
  <si>
    <t>FBA_3300-EACH</t>
  </si>
  <si>
    <t>FBA_3301-EACH</t>
  </si>
  <si>
    <t>B08BR2YBQ1</t>
  </si>
  <si>
    <t>• Put 2 pcs into polybag (different color) and apply FNSKU labels on each of the poly bags.
• Insert the poly-bagged sets back to CASE (Cover all existing barcodes on the box/case)</t>
  </si>
  <si>
    <t>B083NGQTVP</t>
  </si>
  <si>
    <t>B07SC5MBKY</t>
  </si>
  <si>
    <t>B002K42BII</t>
  </si>
  <si>
    <t>X004HP2K3F</t>
  </si>
  <si>
    <t>• Put 2 pcs (different color) per poly bag. Apply FNSKU on the poly bags.
• Put the poly-bagged sets back to CASE (Cover all existing barcodes on the box/case)</t>
  </si>
  <si>
    <t>B07XQK3SGP</t>
  </si>
  <si>
    <t>FBA_336-EACH</t>
  </si>
  <si>
    <t>B08DBP3ZQC</t>
  </si>
  <si>
    <t>• Insert 2 pcs per poly bag. Apply item label. 
• Insert poly bags back to BOX. (Cover all existing barcodes on the box/case)</t>
  </si>
  <si>
    <t>• Put 2 pcs into polybag and apply Item label on each of the poly bags.
• Insert back to original case</t>
  </si>
  <si>
    <t>X003TIXNWD</t>
  </si>
  <si>
    <t>FBA_3388-SET3</t>
  </si>
  <si>
    <t>• Put 3 pcs into polybag and apply FNSKU labels on each of the poly bags.
• Insert the poly-bagged sets back to CASE (Cover all existing barcodes on the box/case)</t>
  </si>
  <si>
    <t>FBA_338-EACH</t>
  </si>
  <si>
    <t>B09HWVH3VS</t>
  </si>
  <si>
    <t>• Put 3 pcs (different color) into polybag and apply FNSKU labels on each of the poly bags.
• Insert the poly-bagged sets back to CASE (Cover all existing barcodes on the box/case)</t>
  </si>
  <si>
    <t>B09JHS76N1</t>
  </si>
  <si>
    <t>X004KT5Q9D</t>
  </si>
  <si>
    <t>• Put 3 pcs (different color) per poly bag. Apply FNSKU on the poly bags.
• Put the poly-bagged sets back to CASE (Cover all existing barcodes on the box/case)</t>
  </si>
  <si>
    <t>• Insert 2 pcs per poly bag. Apply FNSKU on the poly bags.
• Insert the poly-bagged sets back to CASE (Cover all existing barcodes on the box/case)</t>
  </si>
  <si>
    <t>• Insert 2 pcs per poly bag. Apply Item label on each of the poly bags.
• Insert the poly-bagged sets back to CASE (Cover all existing barcodes on the box/case)</t>
  </si>
  <si>
    <t>B003BOT5I0</t>
  </si>
  <si>
    <t>FBA_3810-EACH</t>
  </si>
  <si>
    <t>B08DFJQZXD</t>
  </si>
  <si>
    <t>• Insert 4 pcs per poly bag. Apply item label. 
• Insert poly bags back to CASE. (Cover all existing barcodes on the box/case)</t>
  </si>
  <si>
    <t>B09YFZ6ND2</t>
  </si>
  <si>
    <t>B07S1S133D</t>
  </si>
  <si>
    <t>FBA_3824-EACH</t>
  </si>
  <si>
    <t>B07TD5T42M</t>
  </si>
  <si>
    <t>FBA_3865-EACH</t>
  </si>
  <si>
    <t>B08DFK3J18</t>
  </si>
  <si>
    <t>FBA_3913-EACH</t>
  </si>
  <si>
    <t>B08XB6JG86</t>
  </si>
  <si>
    <t>FBA_3914-EACH</t>
  </si>
  <si>
    <t>X004BHO2EJ</t>
  </si>
  <si>
    <t>B08NRSXZSC</t>
  </si>
  <si>
    <t>FBA_3920-EACH</t>
  </si>
  <si>
    <t>B07THD1Y38</t>
  </si>
  <si>
    <t>FBA_4003-EACH-1</t>
  </si>
  <si>
    <t>• Put 2 pcs (532+533) into polybag and apply Item label on each of the poly bags.
• Insert the poly-bagged sets to original BOX (Cover all existing barcodes on the box/case)</t>
  </si>
  <si>
    <t>FBA_4004-EACH</t>
  </si>
  <si>
    <t>FBA_4100-EACH</t>
  </si>
  <si>
    <t>FBA_4102-CASE</t>
  </si>
  <si>
    <t>FBA_4102-EACH</t>
  </si>
  <si>
    <t>FBA_4104-CASE</t>
  </si>
  <si>
    <t>FBA_4104-EACH</t>
  </si>
  <si>
    <t>FBA_4105-EACH</t>
  </si>
  <si>
    <t>FBA_4106-EACH</t>
  </si>
  <si>
    <t>FBA_4107-CASE</t>
  </si>
  <si>
    <t>FBA_4107-EACH</t>
  </si>
  <si>
    <t xml:space="preserve">• 9 UNITS PER CASE (take out 1 unit from original case)
• Apply outer case label accordingly to match item# (Cover all existing barcodes on the case) </t>
  </si>
  <si>
    <t>FBA_41166-PACK3</t>
  </si>
  <si>
    <t xml:space="preserve">• Put 3 pcs into polybag and apply FNSKU labels on each of the poly bags.
• Insert the poly-bagged sets back to CASE (Cover all existing barcodes on the box/case) </t>
  </si>
  <si>
    <t>• Put 3 pcs into polybag and apply item labels on each of the poly bags.
• Insert the poly-bagged sets back to CASE  (Cover all existing barcodes on the box/case)</t>
  </si>
  <si>
    <t>FBA_4120-EACH</t>
  </si>
  <si>
    <t>FBA_4121-CASE</t>
  </si>
  <si>
    <t>FBA_4121-EACH</t>
  </si>
  <si>
    <t>FBA_4122-CASE</t>
  </si>
  <si>
    <t>FBA_4124-EACH</t>
  </si>
  <si>
    <t>FBA_4125-EACH</t>
  </si>
  <si>
    <t>FBA_4126-EACH</t>
  </si>
  <si>
    <t>FBA_4127-CASE</t>
  </si>
  <si>
    <t>FBA_4127-EACH</t>
  </si>
  <si>
    <t>FBA_4140-CASE</t>
  </si>
  <si>
    <t>FBA_4140-EACH</t>
  </si>
  <si>
    <t>FBA_4141-EACH</t>
  </si>
  <si>
    <t xml:space="preserve">• Apply outer box/case label accordingly to match item# (Cover all existing barcodes on the box/case) </t>
  </si>
  <si>
    <t>FBA_4144-CASE</t>
  </si>
  <si>
    <t>FBA_4144-EACH</t>
  </si>
  <si>
    <t>FBA_4145-EACH</t>
  </si>
  <si>
    <t>FBA_4146-EACH</t>
  </si>
  <si>
    <t>FBA_4147-CASE</t>
  </si>
  <si>
    <t>FBA_4147-EACH</t>
  </si>
  <si>
    <t>FBA_4150-EACH</t>
  </si>
  <si>
    <t>FBA_4398-EACH</t>
  </si>
  <si>
    <t>FBA_4398-PACK2</t>
  </si>
  <si>
    <t>FBA_4400-SET2</t>
  </si>
  <si>
    <t>• Put 2 pcs (different color) per poly bag. Apply FNSKU on the poly bags.
• Put the poly-bagged sets back to BOX (Cover all existing barcodes on the box/case)</t>
  </si>
  <si>
    <t>• Insert 2 pcs per poly bag (differnet color). Apply item label on each of the poly bags.
• Insert the poly-bagged sets back to BOX (Cover all existing barcodes on the box/case)</t>
  </si>
  <si>
    <t>FBA_4401-SET6</t>
  </si>
  <si>
    <t>• Put 6 pcs into poly bag (Different color), apply FNSKU label. 
• Insert the poly-bagged sets back to CASE. Discard inner box.  (Cover all existing barcodes on the box/case)</t>
  </si>
  <si>
    <t>FBA_4403-SET6</t>
  </si>
  <si>
    <t>• Insert 6 pcs (different color) per poly bag. Apply FNSKU labels on each of the poly bags. Cover all existing barcode.
• Insert the poly-bagged sets back to BOX. (Cover all existing barcodes on the box/case)</t>
  </si>
  <si>
    <t>B07S8ZBSMN</t>
  </si>
  <si>
    <t>• Insert 4 pcs (Different color) per poly bag. Apply item label. 
• Insert poly bags back to BOX. (Cover all existing barcodes on the box/case)</t>
  </si>
  <si>
    <t>B08KWM92VL</t>
  </si>
  <si>
    <t>B08F789QFV</t>
  </si>
  <si>
    <t>45090-SET2</t>
  </si>
  <si>
    <t>B0CW25WS1Q</t>
  </si>
  <si>
    <t>X004BHQBUR</t>
  </si>
  <si>
    <t>• Put 2 pcs (different color) into polybag and apply item labels on each of the poly bags.
• Insert the poly-bagged sets back to CASE (Cover all existing barcodes on the box/case)</t>
  </si>
  <si>
    <t>B08F7GC6V4</t>
  </si>
  <si>
    <t>B07SJ91XHY</t>
  </si>
  <si>
    <t>B003BMWUZC</t>
  </si>
  <si>
    <t>B08F7KC9JP</t>
  </si>
  <si>
    <t>B08FBMWMYW</t>
  </si>
  <si>
    <t>• Insert 4 pcs per poly bag. Apply Item label on each of the poly bags.
• Insert the poly-bagged sets back to CASE (Cover all existing barcodes on the box/case)</t>
  </si>
  <si>
    <t>• Put 2 pcs (different color) into polybag and apply Item label on each of the poly bags.
• Insert the poly-bagged sets back to CASE (Cover all existing barcodes on the box/case)</t>
  </si>
  <si>
    <t>B08FBNW8LR</t>
  </si>
  <si>
    <t>• Put 6 pcs into polybag and apply item labels on each of the poly bags.
• Insert the poly-bagged sets back to CASE (Cover all existing barcodes on the box/case)</t>
  </si>
  <si>
    <t>B08FBNWS5X</t>
  </si>
  <si>
    <t>FBA_465-EACH-1</t>
  </si>
  <si>
    <t>B00886FNA0</t>
  </si>
  <si>
    <t>FBA_5002-EACH</t>
  </si>
  <si>
    <t>B07RP3MRY1</t>
  </si>
  <si>
    <t>B07RN31Z2R</t>
  </si>
  <si>
    <t>X0045V2QI5</t>
  </si>
  <si>
    <t>B0018MU7JI</t>
  </si>
  <si>
    <t>X00484NR4V</t>
  </si>
  <si>
    <t>FBA_5009-EACH</t>
  </si>
  <si>
    <t>FBA_5009-EACH-1</t>
  </si>
  <si>
    <t>B0BRTGS1V3</t>
  </si>
  <si>
    <t>X003LAOHXX</t>
  </si>
  <si>
    <t>FBA_5009-PACK4</t>
  </si>
  <si>
    <t xml:space="preserve">• Tape 4 pcs together. Apply FNSKU labels on each set. Cover barcode.
• Insert all Sets back to CASE. (Cover all existing barcodes on the box/case) </t>
  </si>
  <si>
    <t>FBA_5011-EACH</t>
  </si>
  <si>
    <t>FBA_5011-PACK2</t>
  </si>
  <si>
    <t>• Insert 2 pcs into poly bag, apply Item label label.
• Insert poly bags back to CASE. (Cover all existing barcodes on the box/case)</t>
  </si>
  <si>
    <t>FBA_5011-PACK4</t>
  </si>
  <si>
    <t>• Insert 4 pcs per poly bag. Apply FNSKU labels on each of the poly bags.
• Insert the poly-bagged sets back to CASE. (Cover all existing barcodes on the box/case)</t>
  </si>
  <si>
    <t>FBA_5012-EACH</t>
  </si>
  <si>
    <t>B00KDL1V7W</t>
  </si>
  <si>
    <t>X003Y6ZX1T</t>
  </si>
  <si>
    <t>FBA_5012-PACK2</t>
  </si>
  <si>
    <t>FBA_5012-PACK4</t>
  </si>
  <si>
    <t>FBA_5013-EACH</t>
  </si>
  <si>
    <t>B00KDLAYZ2</t>
  </si>
  <si>
    <t>FBA_5013-PACK2</t>
  </si>
  <si>
    <t>FBA_5013-PACK4</t>
  </si>
  <si>
    <t>FBA_5014-EACH</t>
  </si>
  <si>
    <t>FBA_5014-PACK2</t>
  </si>
  <si>
    <t>• Insert 2 pcs per poly bag. Apply FNSKU on the poly bags.
• Insert the poly-bagged sets back to CASE. (Cover all existing barcodes on the box/case)</t>
  </si>
  <si>
    <t>FBA_5014-PACK4</t>
  </si>
  <si>
    <t xml:space="preserve">• Insert 4 pcs per poly bag. Apply FNSKU labels on each of the poly bags. Cover all existing barcode.
• Insert the poly-bagged sets back to CASE. (Cover all existing barcodes on the box/case) </t>
  </si>
  <si>
    <t>FBA_5017-CASE</t>
  </si>
  <si>
    <t>FBA_5018-CASE</t>
  </si>
  <si>
    <t>FBA_5019-CASE</t>
  </si>
  <si>
    <t>B07X319SC6</t>
  </si>
  <si>
    <t>FBA_5025-CASE</t>
  </si>
  <si>
    <t>FBA_5027-CASE</t>
  </si>
  <si>
    <t>FBA_5027-EACH</t>
  </si>
  <si>
    <t>B08G3NX3B7</t>
  </si>
  <si>
    <t>FBA_5033-CASE</t>
  </si>
  <si>
    <t>FBA_5033-EACH</t>
  </si>
  <si>
    <t>FBA_5033-PACK2</t>
  </si>
  <si>
    <t xml:space="preserve">• Put 2 pcs into polybag and apply FNSKU labels on each of the poly bags.
• Insert the poly-bagged sets back to CASE (Cover all existing barcodes on the box/case) </t>
  </si>
  <si>
    <t>• Put 2 pcs into polybag and apply item labels on each of the poly bags.
• Insert the poly-bagged sets back to CASE (Cover all existing barcodes on the case)</t>
  </si>
  <si>
    <t>Clear bag 28 x 40</t>
  </si>
  <si>
    <t>FBA_5033-PACK4</t>
  </si>
  <si>
    <t>FBA_5034-CASE</t>
  </si>
  <si>
    <t>FBA_5034-EACH</t>
  </si>
  <si>
    <t>FBA_5034-PACK2</t>
  </si>
  <si>
    <t>FBA_5035-CASE</t>
  </si>
  <si>
    <t>B0CQMVKCTW</t>
  </si>
  <si>
    <t>• Insert 2 pcs per poly bag. Apply item label on each of the poly bags.
• Insert the poly-bagged sets back to CASE (Cover all existing barcodes on the box/case)</t>
  </si>
  <si>
    <t>B07S64G2GT</t>
  </si>
  <si>
    <t>• Put 2 pcs into poly bag (hide the barcode), apply FNSKU label. 
• Insert the poly-bagged sets back to CASE (Cover all existing barcodes on the box/case)</t>
  </si>
  <si>
    <t>• Insert 2 pcs per poly bag. Apply item label. 
• Insert poly bags back to CASE. (Cover all existing barcodes on the box/case)</t>
  </si>
  <si>
    <t>B08JQPTH9C</t>
  </si>
  <si>
    <t>B08L46BF7G</t>
  </si>
  <si>
    <t>FBA_5044-EACH</t>
  </si>
  <si>
    <t>FBA_5044-PACK2</t>
  </si>
  <si>
    <t>• Put 2 pcs into poly bag (hide the barcode), apply FNSKU label. 
• Insert the poly-bagged sets back to CASE. (Cover all existing barcodes on the box/case)</t>
  </si>
  <si>
    <t>B08S55DSWJ</t>
  </si>
  <si>
    <t>• Put 1pc #6018 and 1pc #1201 into polybag and apply item labels on each of the poly bags.
• Insert the poly-bagged sets to a new CASE</t>
  </si>
  <si>
    <t>FBA_5045-EACH</t>
  </si>
  <si>
    <t>FBA_5045-EACH-B</t>
  </si>
  <si>
    <t>FBA_5045-PACK2</t>
  </si>
  <si>
    <t xml:space="preserve">• Put 2 pcs per poly bag. Apply FNSKU on the poly bags.
• Put the poly-bagged sets back to CASE. (Cover all existing barcodes on the box/case) </t>
  </si>
  <si>
    <t>• Put 2 pcs into polybag and apply item labels on each of the poly bags.
• Insert the poly-bagged sets back to CASE. (Cover all existing barcodes on the box/case)</t>
  </si>
  <si>
    <t>B07RP1YGHD</t>
  </si>
  <si>
    <t>B09C7GMJBC</t>
  </si>
  <si>
    <t>FBA_504-SET6</t>
  </si>
  <si>
    <t>• Put 6 pcs into polybag and apply FNSKU labels on each of the poly bags.
• Insert the poly-bagged sets back to CASE (discard inner box) (Cover all existing barcodes on the box/case)</t>
  </si>
  <si>
    <t>• Insert 6 pcs per poly bag (different color). Apply Item label on each of the poly bags.
• Insert the poly-bagged sets back to CASE (discard inner box) (Cover all existing barcodes on the box/case)</t>
  </si>
  <si>
    <t>FBA_5050-CASE-B</t>
  </si>
  <si>
    <t>B09C7JPDVJ</t>
  </si>
  <si>
    <t>FBA_5051-CASE</t>
  </si>
  <si>
    <t>B00MTUZ4J6</t>
  </si>
  <si>
    <t xml:space="preserve">• Put 6 pcs per poly bag. Apply FNSKU on the poly bags.
• Put the poly-bagged sets back to CASE. (Cover all existing barcodes on the box/case) </t>
  </si>
  <si>
    <t>• Insert 6 pcs per poly bag. Apply item label. 
• Insert poly bags back to CASE. (Cover all existing barcodes on the box/case)</t>
  </si>
  <si>
    <t>FBA_5053-CASE</t>
  </si>
  <si>
    <t>FBA_5053-CASE-B</t>
  </si>
  <si>
    <t>• Insert 2 pcs per poly bag (Blue &amp; Red). Apply FNSKU labels on each of the poly bags.
• Insert the poly-bagged sets back to CASE (Cover all existing barcodes on the box/case)</t>
  </si>
  <si>
    <t>• Insert 2 pcs per poly bag (Blue &amp; Red). Apply Item label on each of the poly bags.
• Insert the poly-bagged sets back to CASE (Cover all existing barcodes on the box/case)</t>
  </si>
  <si>
    <t>B0B8TMWY6F</t>
  </si>
  <si>
    <t>X003UYGOUJ</t>
  </si>
  <si>
    <t>FBA_5053-SET6</t>
  </si>
  <si>
    <t>• Insert 6 pcs per poly bag (3 Blue &amp; 3 Red). Apply Item label on each of the poly bags.
• Insert the poly-bagged sets back to CASE (Cover all existing barcodes on the box/case)</t>
  </si>
  <si>
    <t>B09DK21KMR</t>
  </si>
  <si>
    <t>FBA_5059-EACH</t>
  </si>
  <si>
    <t>B07RPZ72GP</t>
  </si>
  <si>
    <t>FBA_5066-EACH</t>
  </si>
  <si>
    <t>B09DP6439N</t>
  </si>
  <si>
    <t>B007YX2KB8</t>
  </si>
  <si>
    <t>B09V6PKTKD</t>
  </si>
  <si>
    <t>• Put 3 pcs (544+548+549) into polybag and apply Item label on each of the poly bags.
• Insert the poly-bagged sets to original BOX/CASE (Cover all existing barcodes on the box/case)</t>
  </si>
  <si>
    <t>FBA_506-CASE</t>
  </si>
  <si>
    <t>B08DFC6PYS</t>
  </si>
  <si>
    <t>X003Y7BNFX</t>
  </si>
  <si>
    <t>FBA_5074-PACK2</t>
  </si>
  <si>
    <t xml:space="preserve">• Put 2 pcs per poly bag. Apply FNSKU labels on each of the poly bags.
• Put the poly-bagged sets back to BOX. (Cover all existing barcodes on the box/case) </t>
  </si>
  <si>
    <t>B09ZVQY35W</t>
  </si>
  <si>
    <t>• Insert 2 pcs per poly bag (different color). Apply Item label on each of the poly bags.
• Insert the poly-bagged sets back to CASE (Cover all existing barcodes on the box/case)</t>
  </si>
  <si>
    <t>FBA_5076-EACH</t>
  </si>
  <si>
    <t>B07XJZDPL5</t>
  </si>
  <si>
    <t>X003SBSK29</t>
  </si>
  <si>
    <t>FBA_5077-A-CASE</t>
  </si>
  <si>
    <t>B076F38VXC</t>
  </si>
  <si>
    <t>FBA_5077-A-EACH</t>
  </si>
  <si>
    <t>B08DFHV66S</t>
  </si>
  <si>
    <t>5050-PACK6</t>
  </si>
  <si>
    <t>B0B8QG48CL</t>
  </si>
  <si>
    <t>• Insert 6 pcs per poly bag. Apply Item label on each of the poly bags.
• Insert the poly-bagged sets back to CASE(Cover all existing barcodes on the box/case)</t>
  </si>
  <si>
    <t>B094WZY19T</t>
  </si>
  <si>
    <t>• Insert 6 pcs per poly bag. Apply Item label on each of the poly bags.
• Insert the poly-bagged sets back to CASE (Cover all existing barcodes on the box/case)</t>
  </si>
  <si>
    <t>FBA_5081-EACH</t>
  </si>
  <si>
    <t>FBA_5086-CASE</t>
  </si>
  <si>
    <t>FBA_5086-EACH</t>
  </si>
  <si>
    <t>FBA_5086-PACK2</t>
  </si>
  <si>
    <t>B0C2SQPPH9</t>
  </si>
  <si>
    <t>X003SJO51L</t>
  </si>
  <si>
    <t>FBA_5086-PACK4</t>
  </si>
  <si>
    <t>• Put 4 pcs into polybag and apply FNSKU labels on each of the poly bags.
• Insert the poly-bagged sets back to CASE (Cover all existing barcodes on the box/case) 
• The extra 2 pcs saved for next shipment.</t>
  </si>
  <si>
    <t>B084JC2TNZ</t>
  </si>
  <si>
    <t>X003SC1YAD</t>
  </si>
  <si>
    <t>FBA_5087-CASE</t>
  </si>
  <si>
    <t>FBA_5087-EACH</t>
  </si>
  <si>
    <t>fba_5087-EACH-1</t>
  </si>
  <si>
    <t>• Insert 4 pcs per poly bag. Apply item label on each of the poly bags.
• Insert the poly-bagged sets back to CASE (Cover all existing barcodes on the box/case)</t>
  </si>
  <si>
    <t>711011-EACH</t>
  </si>
  <si>
    <t>B0BN7HK513</t>
  </si>
  <si>
    <t xml:space="preserve">• Apply Item label on item (cover barcode)
• Apply outer box/case label accordingly to match item# (Cover all existing barcodes on box and case) </t>
  </si>
  <si>
    <t>FBA_508-PACK2</t>
  </si>
  <si>
    <t>B08FBLK835</t>
  </si>
  <si>
    <t>FBA_508-PACK6</t>
  </si>
  <si>
    <t>FBA_5090-EACH</t>
  </si>
  <si>
    <t>521-PACK4</t>
  </si>
  <si>
    <t>B0BQ5GG4FZ</t>
  </si>
  <si>
    <t>B00Z3BPU2O</t>
  </si>
  <si>
    <t>FBA_5091-EACH</t>
  </si>
  <si>
    <t>FBA_5091-PACK2</t>
  </si>
  <si>
    <t>• Insert 5 pcs per poly bag (different color). Apply Item label on each of the poly bags.
• Insert the poly-bagged sets back to CASE (Cover all existing barcodes on the box/case)</t>
  </si>
  <si>
    <t>FBA_5096-BOX</t>
  </si>
  <si>
    <t>FBA_5096-BOX-1</t>
  </si>
  <si>
    <t>FBA_509-CASE</t>
  </si>
  <si>
    <t>B07S84C9SY</t>
  </si>
  <si>
    <t>X003SC3FA5</t>
  </si>
  <si>
    <t>FBA_509-SET4</t>
  </si>
  <si>
    <t>• Insert 4 pcs per poly bag (Blue, Purple, Green, Red). Apply FNSKU labels on each of the poly bags.
• Insert the poly-bagged sets back to CASE (Cover all existing barcodes on the box/case)</t>
  </si>
  <si>
    <t>• Insert 4 pcs per poly bag (Blue, Purple, Green, Red). Apply item labels on each of the poly bags. 
• Insert the poly-bagged sets back to CASE (Cover all existing barcodes on the box/case)</t>
  </si>
  <si>
    <t>B01GORCP4G</t>
  </si>
  <si>
    <t>X003AUT045</t>
  </si>
  <si>
    <t>FBA_510-EACH</t>
  </si>
  <si>
    <t xml:space="preserve">Apply outer case label accordingly to match item# (Cover all existing barcodes on the box/case) </t>
  </si>
  <si>
    <t>FBA_510-EACH-B</t>
  </si>
  <si>
    <t>FBA_510-PACK2</t>
  </si>
  <si>
    <t>B07S966SHZ</t>
  </si>
  <si>
    <t>B08DFC9C3L</t>
  </si>
  <si>
    <t>FBA_512-EACH</t>
  </si>
  <si>
    <t>• Insert 4 pcs (Different design) per poly bag. Apply item label. 
• Insert poly bags back to CASE. (Discard Inner box) (Cover all existing barcodes on the box/case)</t>
  </si>
  <si>
    <t>B08JRJVQLX</t>
  </si>
  <si>
    <t>B08JQPXBQ2</t>
  </si>
  <si>
    <t>FBA_516-EACH</t>
  </si>
  <si>
    <t>B07XQKH8M2</t>
  </si>
  <si>
    <t>B07XJZMHRJ</t>
  </si>
  <si>
    <t>B07SKBCHNX</t>
  </si>
  <si>
    <t>FBA_5172-EACH</t>
  </si>
  <si>
    <t>B08JQQ2BML</t>
  </si>
  <si>
    <t>X003BTCGBT</t>
  </si>
  <si>
    <t>FBA_5172-PACK2</t>
  </si>
  <si>
    <t xml:space="preserve">• Put 2 pcs into polybag and apply FNSKU labels on each of the poly bags.
• Insert the poly-bagged sets back to CASE (discard inner box) (Cover all existing barcodes on the box/case) </t>
  </si>
  <si>
    <t>• Put 2 pcs (different color) into polybag and apply FNSKU labels on each of the poly bags.
• Insert the poly-bagged sets back to BOX (Cover all existing barcodes on the box/case)</t>
  </si>
  <si>
    <t>• Insert 6 pcs (Different olor) per poly bag. Apply item label. 
• Insert poly bags back to BOX. (Cover all existing barcodes on the box/case)</t>
  </si>
  <si>
    <t>FBA_5174-BOX</t>
  </si>
  <si>
    <t>FBA_5174-EACH</t>
  </si>
  <si>
    <t>B08JQQCY92</t>
  </si>
  <si>
    <t>X003BTB1G5</t>
  </si>
  <si>
    <t>FBA_5174-PACK2</t>
  </si>
  <si>
    <t>B0019IOF8A</t>
  </si>
  <si>
    <t>B08DFQ5HKH</t>
  </si>
  <si>
    <t>• Insert 6 pcs per poly bag (different style). Apply Item label on each of the poly bags.
• Insert the poly-bagged sets back to CASE (Cover all existing barcodes on the box/case)</t>
  </si>
  <si>
    <t>FBA_5190-EACH</t>
  </si>
  <si>
    <t>• Put 2 pcs into polybag and apply item labels on each of the poly bags.
• Insert the poly-bagged sets back to CASE (discard inner box) (Cover all existing barcodes on the box/case)</t>
  </si>
  <si>
    <t>17000-SET6</t>
  </si>
  <si>
    <t>B0D79YL5B2</t>
  </si>
  <si>
    <t>B00HA8MYEK</t>
  </si>
  <si>
    <t>1212-EACH</t>
  </si>
  <si>
    <t>B0DD5LM6TG</t>
  </si>
  <si>
    <t>1218-PACK4</t>
  </si>
  <si>
    <t>B0DD5RXQD3</t>
  </si>
  <si>
    <t>• Put 4 pcs into polybag and apply item labels on each of the poly bags.
• Insert the poly-bagged sets back to BOX/CASE (Cover all existing barcodes on the box/case)</t>
  </si>
  <si>
    <t>• Put 2pc #12627 (different color), 1pc #2517, 1pc #3862 into polybag and apply Item label on each of the poly bags.
• Insert the poly-bagged sets to CASE (Cover all existing barcodes on the box/case)</t>
  </si>
  <si>
    <t>203-PACK4</t>
  </si>
  <si>
    <t>• Put 4 pcs into polybag and apply item labels on each of the poly bags.
• Insert the poly-bagged sets back to BOX. (Cover all existing barcodes on the box/case)</t>
  </si>
  <si>
    <t>205-PACK4</t>
  </si>
  <si>
    <t>FBA_529-EACH</t>
  </si>
  <si>
    <t>2204-PACK4</t>
  </si>
  <si>
    <t>B07X32GX7V</t>
  </si>
  <si>
    <t>266-PACK4</t>
  </si>
  <si>
    <t>267-PACK2</t>
  </si>
  <si>
    <t>FBA_532-EA+533-EA+534-EA+535-EA</t>
  </si>
  <si>
    <t>• Put 1 of each (532+533+534+535) to poly bag. Apply FNSKU labels on each of the poly bags.
• Put the poly-bagged sets back to CASE.</t>
  </si>
  <si>
    <t>• Put 4 pcs (532+533+534+535) into polybag and apply Item label on each of the poly bags.
• Insert the poly-bagged sets to original BOX/CASE (Cover all existing barcodes on the box/case)</t>
  </si>
  <si>
    <t>FBA_532-EACH</t>
  </si>
  <si>
    <t>B001H4EHDY</t>
  </si>
  <si>
    <t>FBA_533-EACH</t>
  </si>
  <si>
    <t>273-PACK4</t>
  </si>
  <si>
    <t>FBA_534-EA+535-EA</t>
  </si>
  <si>
    <t>• Insert 1 of each 534&amp;535 to poly bag. Apply FNSKU labels on each of the poly bags.
• Insert the poly-bagged sets back to CASE.</t>
  </si>
  <si>
    <t>• Put 2 pcs (534+535) into polybag and apply Item label on each of the poly bags.
• Insert the poly-bagged sets to original BOX (Cover all existing barcodes on the box/case)</t>
  </si>
  <si>
    <t>FBA_535-EACH</t>
  </si>
  <si>
    <t>FBA_538-CASE</t>
  </si>
  <si>
    <t>FBA_539-PACK2</t>
  </si>
  <si>
    <t>FBA_540-EACH</t>
  </si>
  <si>
    <t>FBA_5412-EACH</t>
  </si>
  <si>
    <t>B075VXLS9F</t>
  </si>
  <si>
    <t>FBA_5413-EACH</t>
  </si>
  <si>
    <t>B07X58QZ8N</t>
  </si>
  <si>
    <t>FBA_5414-EACH</t>
  </si>
  <si>
    <t>• Put 3 pcs into polybag and apply item labels on each of the poly bags.
• Insert the poly-bagged sets back to CASE (Cover all existing barcodes on the box/case)</t>
  </si>
  <si>
    <t>FBA_5419-CASE</t>
  </si>
  <si>
    <t>FBA_542-EACH</t>
  </si>
  <si>
    <t>B08DF7PJ5P</t>
  </si>
  <si>
    <t>FBA_543-PACK2</t>
  </si>
  <si>
    <t>• Put 2 pcs into poly bag, apply FNSKU label. 
• Put back to CASE (Cover all existing barcodes on the box/case)</t>
  </si>
  <si>
    <t>3145-SET20</t>
  </si>
  <si>
    <t>• Put 20 pcs (4pc: red, yellow, blue, green. 2pc: purple, orange) into polybag and apply item labels on each of the poly bags.
• Insert the poly-bagged sets back to CASE. (Cover all existing barcodes on the box/case)</t>
  </si>
  <si>
    <t>3167-PACK2-BL</t>
  </si>
  <si>
    <t>• Put 2 pcs Blue color into polybag and apply Item label on each of the poly bags.
• Insert back to original case</t>
  </si>
  <si>
    <t>B00275EBTW</t>
  </si>
  <si>
    <t>FBA_546-CASE</t>
  </si>
  <si>
    <t>FBA_546-SET4</t>
  </si>
  <si>
    <t>• Insert 4 pcs per poly bag (different color). Apply FNSKU on the poly bags.
• Insert the poly-bagged sets back to CASE (Cover all existing barcodes on the box/case)</t>
  </si>
  <si>
    <t>FBA_5472-CASE</t>
  </si>
  <si>
    <t>FBA_5476-CASE</t>
  </si>
  <si>
    <t>B07SLQ4ZMM</t>
  </si>
  <si>
    <t>• Put 6 pcs (different color) into polybag and apply item labels on each of the poly bags.
• Insert the poly-bagged sets back to CASE. (Cover all existing barcodes on the box/case)</t>
  </si>
  <si>
    <t>B07S97LHGX</t>
  </si>
  <si>
    <t>• Insert 6 pcs (different color) per poly bag. Apply Item label on each of the poly bags.
• Insert the poly-bagged sets back to CASE (Cover all existing barcodes on the box/case)</t>
  </si>
  <si>
    <t>B07S85JMYT</t>
  </si>
  <si>
    <t>• Insert 6 pcs per poly bag (different patterns). Apply Item label on each of the poly bags.
• Insert the poly-bagged sets back to CASE (Cover all existing barcodes on the box/case)</t>
  </si>
  <si>
    <t>FBA_5496-SET4</t>
  </si>
  <si>
    <t>• Insert 4 pcs per poly bag (4 different patterns). Apply FNSKU labels on each of the poly bags.
• Insert the poly-bagged sets back to CASE (Cover all existing barcodes on the box/case)</t>
  </si>
  <si>
    <t>• Insert 4 pcs per poly bag (4 different patterns). Apply Item label on each of the poly bags.
• Insert the poly-bagged sets back to CASE (Cover all existing barcodes on the box/case)</t>
  </si>
  <si>
    <t>B087QRSW5X</t>
  </si>
  <si>
    <t>B087QQJ2WB</t>
  </si>
  <si>
    <t>FBA_550-CASE</t>
  </si>
  <si>
    <t>FBA_552-EACH</t>
  </si>
  <si>
    <t>3167-PACK2-GN</t>
  </si>
  <si>
    <t>• Put 2 pcs Green color into polybag and apply Item label on each of the poly bags.
• Insert back to original case</t>
  </si>
  <si>
    <t>B001BO00EU</t>
  </si>
  <si>
    <t>3167-PACK2-PK</t>
  </si>
  <si>
    <t>• Put 2 pcs Pink color into polybag and apply Item label on each of the poly bags.
• Insert back to original case</t>
  </si>
  <si>
    <t>FBA_557-EACH</t>
  </si>
  <si>
    <t>3167-PACK2-PP</t>
  </si>
  <si>
    <t>• Put 2 pcs Purple color into polybag and apply Item label on each of the poly bags.
• Insert back to original case</t>
  </si>
  <si>
    <t>• Put 4 pcs #3167 + 6 pcs #810 (different color) into polybag and apply Item label on each of the poly bags.
• Insert the poly-bagged sets to a new Case (Cover all existing barcodes on the box/case)</t>
  </si>
  <si>
    <t>3174-PACK4</t>
  </si>
  <si>
    <t>• Insert 4 pcs per poly bag. Apply item label. 
• Insert poly bags to BX191313</t>
  </si>
  <si>
    <t>3175-PACK4</t>
  </si>
  <si>
    <t>FBA_560-PACK3-B</t>
  </si>
  <si>
    <t>• Insert 3 pcs per poly bag. Apply Item label on each of the poly bags.
• Insert the poly-bagged sets back to CASE (Cover all existing barcodes on the box/case)</t>
  </si>
  <si>
    <t>• Put 6 pcs into polybag, apply Item label on poly bags.
• Insert the poly-bagged sets back to CASE (Cover all existing barcodes on the box/case)</t>
  </si>
  <si>
    <t>336-PACK6</t>
  </si>
  <si>
    <t>• Put 6 pcs into polybag and apply item labels on each of the poly bags.
• Insert the poly-bagged sets back to BOX (Cover all existing barcodes on the box/case)</t>
  </si>
  <si>
    <t>37200-SET2</t>
  </si>
  <si>
    <t>• Insert 2 pcs per poly bag (differnet color). Apply item label on each of the poly bags.
• Insert the poly-bagged sets back to CASE (Cover all existing barcodes on the box/case)</t>
  </si>
  <si>
    <t>B07XQJ2XTB</t>
  </si>
  <si>
    <t>X003SBSK6F</t>
  </si>
  <si>
    <t>FBA_566-CASE</t>
  </si>
  <si>
    <t>B0018MSGUU</t>
  </si>
  <si>
    <t>45090-SET2+2520-EA</t>
  </si>
  <si>
    <t>• Put 2 pcs #45090, 1pc #2520 into polybag and apply Item label on each of the poly bags.
• Insert the poly-bagged sets to CASE (Cover all existing barcodes on the box/case)</t>
  </si>
  <si>
    <t>B07XQN2F4Z</t>
  </si>
  <si>
    <t>X003SC97M5</t>
  </si>
  <si>
    <t>FBA_567-CASE</t>
  </si>
  <si>
    <t>B001BO41CW</t>
  </si>
  <si>
    <t>• Put 2pc #4575936 (different color) , 1pc #765, 1pc #3860 into polybag and apply Item label on each of the poly bags.
• Insert the poly-bagged sets to CASE (Cover all existing barcodes on the box/case)</t>
  </si>
  <si>
    <t>FBA_570-CASE</t>
  </si>
  <si>
    <t>B07X49ZTWW</t>
  </si>
  <si>
    <t>X003SC1YH1</t>
  </si>
  <si>
    <t>FBA_572-CASE</t>
  </si>
  <si>
    <t>X003TAEEQZ</t>
  </si>
  <si>
    <t>FBA_572-EACH</t>
  </si>
  <si>
    <t>B07X4BHDBC</t>
  </si>
  <si>
    <t>FBA_573-EACH</t>
  </si>
  <si>
    <t>• Put 2pc #4576336, 1pc #2520 into polybag and apply Item label on each of the poly bags.
• Insert the poly-bagged sets to CASE (Cover all existing barcodes on the box/case)</t>
  </si>
  <si>
    <t>FBA_574-EACH</t>
  </si>
  <si>
    <t>B003BLQHXO</t>
  </si>
  <si>
    <t>FBA_575-EACH</t>
  </si>
  <si>
    <t>• Put 1pc #4577036, 1pc #4881536, 1pc #765,  1pc #3863 into polybag and apply Item label on each of the poly bags.
• Insert the poly-bagged sets to CASE (Cover all existing barcodes on the box/case)</t>
  </si>
  <si>
    <t>FBA_577-EACH</t>
  </si>
  <si>
    <t>FBA_578-CASE</t>
  </si>
  <si>
    <t>FBA_581-CASE</t>
  </si>
  <si>
    <t>FBA_582-CASE</t>
  </si>
  <si>
    <t>B07WZWGPY5</t>
  </si>
  <si>
    <t>X0045456PH</t>
  </si>
  <si>
    <t>• Put 2pc #4577036, 1pc #4881536, 1pc #765,  1pc #3863 into polybag and apply Item label on each of the poly bags.
• Insert the poly-bagged sets to CASE (Cover all existing barcodes on the box/case)</t>
  </si>
  <si>
    <t>• Put 2pc #734 (different color), 1pc #49923, 1pc #2520 into polybag and apply Item label on each of the poly bags.
• Insert the poly-bagged sets to CASE (Cover all existing barcodes on the box/case)</t>
  </si>
  <si>
    <t>FBA_6003-EACH</t>
  </si>
  <si>
    <t>FBA_6003-PACK2</t>
  </si>
  <si>
    <t>• Put 2 pcs into polybag and apply Item label on each of the poly bags.
• Insert the poly-bagged sets back to BOX (Cover all existing barcodes on the box/case)</t>
  </si>
  <si>
    <t>B08JHHM6KN</t>
  </si>
  <si>
    <t>X003L8SD9T</t>
  </si>
  <si>
    <t>FBA_6003-PACK4</t>
  </si>
  <si>
    <t xml:space="preserve">• Put 4 pcs into polybag and apply FNSKU labels on each of the poly bags.
• Insert the poly-bagged sets back to BOX (Cover all existing barcodes on the box/case) </t>
  </si>
  <si>
    <t>B07XQHX8PC</t>
  </si>
  <si>
    <t>X003SCFQON</t>
  </si>
  <si>
    <t>FBA_600-BOX</t>
  </si>
  <si>
    <t>B07SH9N8QC</t>
  </si>
  <si>
    <t>FBA_6017-EACH</t>
  </si>
  <si>
    <t>B07XQKL3B2</t>
  </si>
  <si>
    <t>FBA_6018-EACH</t>
  </si>
  <si>
    <t>FBA_601-BOX</t>
  </si>
  <si>
    <t>• Put 6 pcs (different color) into polybag and apply FNSKU labels on each of the poly bags.
• Insert the poly-bagged sets back to BOX (Cover all existing barcodes on the box/case)</t>
  </si>
  <si>
    <t>FBA_6022-EACH</t>
  </si>
  <si>
    <t>FBA_6023-SET4</t>
  </si>
  <si>
    <t>• Put 4 pcs into polybag (different color) and apply FNSKU labels on each of the poly bags.
• Insert the poly-bagged sets back to CASE. (Cover all existing barcodes on the box/case)</t>
  </si>
  <si>
    <t>FBA_6030-EACH</t>
  </si>
  <si>
    <t>FBA_6041-EACH</t>
  </si>
  <si>
    <t>FBA_6049-EACH</t>
  </si>
  <si>
    <t>B07SFKTVJ7</t>
  </si>
  <si>
    <t>• Insert 3 pcs (different color) per poly bag. Apply Item label on each of the poly bags.
• Insert the poly-bagged sets back to BOX (Cover all existing barcodes on the box/case)</t>
  </si>
  <si>
    <t>B071FCBGKN</t>
  </si>
  <si>
    <t>FBA_6050-EACH</t>
  </si>
  <si>
    <t>FBA_6052-EACH</t>
  </si>
  <si>
    <t>FBA_6053-EACH</t>
  </si>
  <si>
    <t>B0CNKY7KPR</t>
  </si>
  <si>
    <t>• Insert 2 pcs into poly bag, Apply item label. Insert poly bags back to CASE. (Cover all existing barcodes on the box/case)</t>
  </si>
  <si>
    <t>5043-PACK4</t>
  </si>
  <si>
    <t>FBA_6081-EACH</t>
  </si>
  <si>
    <t>X003T8IZCL</t>
  </si>
  <si>
    <t>FBA_608-EACH-1</t>
  </si>
  <si>
    <t>B00X2JSBLQ</t>
  </si>
  <si>
    <t>X00468MJTX</t>
  </si>
  <si>
    <t>B07C56LHV3</t>
  </si>
  <si>
    <t>• Insert 5 pcs (different color) per poly bag. Apply Item label on each of the poly bags.
• Insert the poly-bagged sets back to CASE (Cover all existing barcodes on the box/case)</t>
  </si>
  <si>
    <t>FBA_6100-EACH</t>
  </si>
  <si>
    <t>FBA_6101-EACH</t>
  </si>
  <si>
    <t>• Put 1 pc #5044, 1pc #744, 1pc #768 into polybag and apply Item label on each of the poly bags.
• Insert the poly-bagged sets to CASE</t>
  </si>
  <si>
    <t>FBA_6110-EACH</t>
  </si>
  <si>
    <t>FBA_6120-EACH</t>
  </si>
  <si>
    <t>FBA_61400-SET2</t>
  </si>
  <si>
    <t>• Put 2 pcs into poly bag (Different volume), apply FNSKU label. 
• Insert the poly-bagged sets back to CASE. (Cover all existing barcodes on the box/case)</t>
  </si>
  <si>
    <t>5044-PACK3</t>
  </si>
  <si>
    <t>X004HOR94L</t>
  </si>
  <si>
    <t>5045-PACK3</t>
  </si>
  <si>
    <t>FBA_6301-EACH</t>
  </si>
  <si>
    <t>FBA_6301-PACK2</t>
  </si>
  <si>
    <t xml:space="preserve">• Put 2 pcs into polybag and apply Item label on each of the poly bags.
• Insert the poly-bagged sets back to BOX/CASE. (Cover all existing barcodes on the box/case) </t>
  </si>
  <si>
    <t>FBA_6303-EACH</t>
  </si>
  <si>
    <t>B08P3WNHGW</t>
  </si>
  <si>
    <t>X0040DNEH5</t>
  </si>
  <si>
    <t>FBA_6303-PACK2</t>
  </si>
  <si>
    <t xml:space="preserve">• Put 2 pcs per poly bag. Apply FNSKU labels on each of the poly bags.
• Put the poly-bagged sets to CASE. Discard inner box (Cover all existing barcodes on the box/case) </t>
  </si>
  <si>
    <t>5066-PACK3</t>
  </si>
  <si>
    <t>• Put 2 pcs into poly bag (different color), apply FNSKU label. 
• Insert the poly-bagged sets back to CASE (Cover all existing barcodes on the box/case)</t>
  </si>
  <si>
    <t>• Insert 2 pcs per poly bag. Apply item label. 
• Insert poly bags back to CASE (Cover all existing barcodes on the box/case)</t>
  </si>
  <si>
    <t>B09CCMFPX7</t>
  </si>
  <si>
    <t>5074-PACK6</t>
  </si>
  <si>
    <t>• Put 6 pcs into polybag and apply item labels on each of the poly bags.
• Insert the poly-bagged sets back to CASE. (Cover all existing barcodes on the box/case)</t>
  </si>
  <si>
    <t>FBA_6810-EACH</t>
  </si>
  <si>
    <t>B09DK2XQ18</t>
  </si>
  <si>
    <t>FBA_6812-EACH</t>
  </si>
  <si>
    <t>5080-PACK2</t>
  </si>
  <si>
    <t>• Put 2 pcs into polybag and apply item labels on each of the poly bags.
• Insert the poly-bagged sets back to CASE</t>
  </si>
  <si>
    <t>B071VW8SHF</t>
  </si>
  <si>
    <t>FBA_709-EACH</t>
  </si>
  <si>
    <t>512-PACK4</t>
  </si>
  <si>
    <t>B0019IJKJY</t>
  </si>
  <si>
    <t>X003YJ73J1</t>
  </si>
  <si>
    <t>FBA_713-EACH-1</t>
  </si>
  <si>
    <t>FBA_715-EACH</t>
  </si>
  <si>
    <t>FBA_716-EACH</t>
  </si>
  <si>
    <t>FBA_716-PACK2</t>
  </si>
  <si>
    <t>515-PACK3</t>
  </si>
  <si>
    <t>5172-PACK6</t>
  </si>
  <si>
    <t>• Put 6 pcs into polybag and apply item labels on each of the poly bags.
• Insert the poly-bagged sets back to BOX. (Cover all existing barcodes on the box/case)</t>
  </si>
  <si>
    <t>FBA_720-EACH</t>
  </si>
  <si>
    <t>FBA_720-PACK2</t>
  </si>
  <si>
    <t>517-PACK4</t>
  </si>
  <si>
    <t>520-PACK4</t>
  </si>
  <si>
    <t>FBA_735-EACH</t>
  </si>
  <si>
    <t>FBA_741-EACH</t>
  </si>
  <si>
    <t>529-PACK4</t>
  </si>
  <si>
    <t>FBA_760-EACH-1</t>
  </si>
  <si>
    <t>554-PACK3</t>
  </si>
  <si>
    <t>• Put 3 pcs into polybag and apply item labels on each of the poly bags.
• Insert the poly-bagged sets back to CASE</t>
  </si>
  <si>
    <t>FBA_761-EACH</t>
  </si>
  <si>
    <t>B08F759LCW</t>
  </si>
  <si>
    <t>X003WOIKTF</t>
  </si>
  <si>
    <t>FBA_761-PACK2</t>
  </si>
  <si>
    <t>FBA_768-EACH</t>
  </si>
  <si>
    <t>• Put 3 pcs (5600+5601+5602) into polybag and apply Item label on each of the poly bags.
• Insert the poly-bagged sets to original BOX (Cover all existing barcodes on the box/case)</t>
  </si>
  <si>
    <t>573-PACK3</t>
  </si>
  <si>
    <t>FBA_781-EACH</t>
  </si>
  <si>
    <t>B08F7LNQQS</t>
  </si>
  <si>
    <t>B07S9HDMF3</t>
  </si>
  <si>
    <t>• Put 2pc #60756(different color) , 1pc #1224 into polybag and apply Item label on each of the poly bags.
• Insert the poly-bagged sets to CASE (Cover all existing barcodes on the box/case)</t>
  </si>
  <si>
    <t>63081-SET2</t>
  </si>
  <si>
    <t>• Insert 2 pcs per poly bag (different color). Apply item label on each of the poly bags.
• Insert the poly-bagged sets back to CASE (Cover all existing barcodes on the box/case)</t>
  </si>
  <si>
    <t>• Put 2 pcs into polybag and apply Item label on each of the poly bags.
• Insert the poly-bagged sets back to CASE (Cover all existing barcodes on the box/case)</t>
  </si>
  <si>
    <t>FBA_801-SET4</t>
  </si>
  <si>
    <t>• Put 4 pcs into polybag (different color) and apply FNSKU labels on each of the poly bags.
• Insert the poly-bagged sets back to CASE. Discard inner box (Cover all existing barcodes on the box/case)</t>
  </si>
  <si>
    <t>• Insert 4 pcs per poly bag (4 different color). Apply Item label on each of the poly bags.
• 3Insert the poly-bagged sets back to CASE (discard inner box) (Cover all existing barcodes on the box/case)</t>
  </si>
  <si>
    <t>8007-CASE</t>
  </si>
  <si>
    <t>8008-CASE</t>
  </si>
  <si>
    <t>• Put item in pencil box. Insert pencil box in bubble mailer. 
• Apply Item label on box.
• 36 units per CASE BX-191313
• Apply outer case label</t>
  </si>
  <si>
    <t>BX191313</t>
  </si>
  <si>
    <t>• Put 1 pc #80169, 1pc #765 into polybag and apply Item label on each of the poly bags.
• Insert the poly-bagged sets to CASE (Cover all existing barcodes on the box/case)</t>
  </si>
  <si>
    <t>B07XQKN6SW</t>
  </si>
  <si>
    <t>B093VXYVR2</t>
  </si>
  <si>
    <t>X003SCD3HF</t>
  </si>
  <si>
    <t>FBA_802-CASE</t>
  </si>
  <si>
    <t>B07RCBC6X5</t>
  </si>
  <si>
    <t>FBA_803-BOX</t>
  </si>
  <si>
    <t>B00275ED2W</t>
  </si>
  <si>
    <t>B093TS1T13</t>
  </si>
  <si>
    <t>X003SCIHNZ</t>
  </si>
  <si>
    <t>FBA_803-CASE</t>
  </si>
  <si>
    <t>FBA_803-SET4</t>
  </si>
  <si>
    <t>• Put 4 pcs (different color) per poly bag. Apply FNSKU on the poly bags.
• Put the poly-bagged sets back to CASE. Discard inner box. (Cover all existing barcodes on the box/case)</t>
  </si>
  <si>
    <t>FBA_803-SET4+804-SET6</t>
  </si>
  <si>
    <t>• Put 4 pcs of #803 + 6pcs of #804 into polybag (different color) and apply FNSKU labels on each of the poly bags.
• Insert the poly-bagged sets back to CASE. Discard inner box. Cover Barcode on the outer Box/Case</t>
  </si>
  <si>
    <t>FBA_804-BLUE-PACK2</t>
  </si>
  <si>
    <t>• Put 2 pcs (same color) into polybag and apply FNSKU labels accordingly on each of the poly bags.
• Insert the poly-bagged sets back to BOX (Cover all existing barcodes on the box/case)</t>
  </si>
  <si>
    <t>80169-SET2+765-EA</t>
  </si>
  <si>
    <t>• Put 2 pc #80169, 1pc #765 into polybag and apply Item label on each of the poly bags.
• Insert the poly-bagged sets to CASE (Cover all existing barcodes on the box/case)</t>
  </si>
  <si>
    <t>FBA_804-BOX-0</t>
  </si>
  <si>
    <t>• Prepack. Seal box. Apply Item label on box.
• 6 boxes per CASE BX-191313
• Apply outer case label</t>
  </si>
  <si>
    <t>B004MTP43S</t>
  </si>
  <si>
    <t>X0038EG6DL</t>
  </si>
  <si>
    <t>FBA_804-BOX-B</t>
  </si>
  <si>
    <t>FBA_804-CASE</t>
  </si>
  <si>
    <t>FBA_804-CASE-B</t>
  </si>
  <si>
    <t>FBA_804-LIMEGREEN-PACK2</t>
  </si>
  <si>
    <t>B0B23DJ4QM</t>
  </si>
  <si>
    <t>X0039GZAT9</t>
  </si>
  <si>
    <t>FBA_804-ORANGE-PACK2</t>
  </si>
  <si>
    <t>B0B237QZCR</t>
  </si>
  <si>
    <t>X0039GZAY9</t>
  </si>
  <si>
    <t>FBA_804-PINK-PACK2</t>
  </si>
  <si>
    <t>FBA_804-PURPLE-PACK2</t>
  </si>
  <si>
    <t>FBA_804-SET6</t>
  </si>
  <si>
    <t>• Put 6 pcs per poly bag (6 different color). Apply FNSKU labels on each of the poly bags.
• Put the poly-bagged sets back to CASE (discard inner box) (Cover all existing barcodes on the box/case)</t>
  </si>
  <si>
    <t>• Insert 6 pcs per poly bag (6 different color). Apply item label. 
• Insert poly bags back to BOX. (Cover all existing barcodes on the box/case)</t>
  </si>
  <si>
    <t>B00PHEEW5I</t>
  </si>
  <si>
    <t>X0042TWDZB</t>
  </si>
  <si>
    <t>FBA_804-SET6-BAZIC</t>
  </si>
  <si>
    <t>• Put 6 pcs into polybag (different color) and apply FNSKU labels on each of the poly bags.
• Insert the poly-bagged sets back to CASE. Discard inner box (Cover all existing barcodes on the box/case)</t>
  </si>
  <si>
    <t>B0B23GZH2L</t>
  </si>
  <si>
    <t>X0039H5C55</t>
  </si>
  <si>
    <t>FBA_804-YELLOW-PACK2</t>
  </si>
  <si>
    <t>• Put 6 pcs into polybag (different color), apply Item label on poly bags.
• Insert the poly-bagged sets back to BOX (Cover all existing barcodes on the box/case)</t>
  </si>
  <si>
    <t>B07XJZGC3J</t>
  </si>
  <si>
    <t>X003SC38H5</t>
  </si>
  <si>
    <t>FBA_807-BOX</t>
  </si>
  <si>
    <t>B093VK3Y3P</t>
  </si>
  <si>
    <t>FBA_807-CASE</t>
  </si>
  <si>
    <t>B07T9NZN1N</t>
  </si>
  <si>
    <t>X003BSZ6JT</t>
  </si>
  <si>
    <t>FBA_807-SET6</t>
  </si>
  <si>
    <t>• Put 6 pcs per poly bag (different color). Apply FNSKU on the poly bags.
• Put the poly-bagged sets back to CASE. Discard inner box (Cover all existing barcodes on the box/case)</t>
  </si>
  <si>
    <t>• Insert 6 pcs per poly bag (6 different color). Apply item labels on each of the poly bags.
• Insert the poly-bagged sets back to BOX (Cover all existing barcodes on the box/case)</t>
  </si>
  <si>
    <t>FBA_808-BOX</t>
  </si>
  <si>
    <t>B0BFR4S7M2</t>
  </si>
  <si>
    <t>B09DP48BJS</t>
  </si>
  <si>
    <t>FBA_808-CASE</t>
  </si>
  <si>
    <t>FBA_808-EACH</t>
  </si>
  <si>
    <t>B09GD5961M</t>
  </si>
  <si>
    <t>X0039GZAX5</t>
  </si>
  <si>
    <t>FBA_808-PACK2</t>
  </si>
  <si>
    <t>• Put 2 pcs into polybag and apply item labels on each of the poly bags.
• Insert the poly-bagged sets back to CASE (Discard inner box) (Cover all existing barcodes on the box/case)</t>
  </si>
  <si>
    <t>Poly Bag 7.5 x 10</t>
  </si>
  <si>
    <t>B09DNNNHHH</t>
  </si>
  <si>
    <t>X003SCCY9X</t>
  </si>
  <si>
    <t>FBA_808-PACK4</t>
  </si>
  <si>
    <t>• Put 4 pcs into polybag and apply item labels on each of the poly bags.
• 3Insert the poly-bagged sets back to CASE. Discard inner box (Cover all existing barcodes on the box/case)</t>
  </si>
  <si>
    <t>B09DP3SMFY</t>
  </si>
  <si>
    <t>FBA_809-BOX</t>
  </si>
  <si>
    <t>• Apply label “THIS IS A SET”.
• *Make sure all labels stick securely on the case*. Apply outer case label. Cover all visible barcodes on case</t>
  </si>
  <si>
    <t>FBA_809--BOX</t>
  </si>
  <si>
    <t>B09JQN1H4Y</t>
  </si>
  <si>
    <t>X003SCA9NL</t>
  </si>
  <si>
    <t>FBA_809-BOX-BAZIC</t>
  </si>
  <si>
    <t>B09DNL2WQW</t>
  </si>
  <si>
    <t>FBA_809-CASE</t>
  </si>
  <si>
    <t>B09F14NZMZ</t>
  </si>
  <si>
    <t>X003SBSK47</t>
  </si>
  <si>
    <t>FBA_809--CASE</t>
  </si>
  <si>
    <t>B09HL5JHLT</t>
  </si>
  <si>
    <t>X0031MTKF1</t>
  </si>
  <si>
    <t>• Insert 6 pcs per poly bag (6 different color). Apply item label on each of the poly bags.
• Insert the poly-bagged sets back to BOX (Cover all existing barcodes on the box/case)</t>
  </si>
  <si>
    <t>FBA_809--SET6</t>
  </si>
  <si>
    <t>FBA_809-SETOF6</t>
  </si>
  <si>
    <t>B0BPJPD5R1</t>
  </si>
  <si>
    <t>X003KDW1BL</t>
  </si>
  <si>
    <t>FBA_810-BL-PACK2</t>
  </si>
  <si>
    <t>B09DNV6MG1</t>
  </si>
  <si>
    <t>FBA_810-BOX</t>
  </si>
  <si>
    <t>FBA_810-GN-PACK2</t>
  </si>
  <si>
    <t>B0BPJLZLLW</t>
  </si>
  <si>
    <t>X003KDQIZV</t>
  </si>
  <si>
    <t>FBA_810-GY-PACK2</t>
  </si>
  <si>
    <t>B0BPJW18HP</t>
  </si>
  <si>
    <t>X003KDRU5D</t>
  </si>
  <si>
    <t>FBA_810-OR-PACK2</t>
  </si>
  <si>
    <t>B0BPJPD5QX</t>
  </si>
  <si>
    <t>X003KDW1BV</t>
  </si>
  <si>
    <t>FBA_810-PNK-PACK2</t>
  </si>
  <si>
    <t>B0BPJTBHZN</t>
  </si>
  <si>
    <t>X003KDRU53</t>
  </si>
  <si>
    <t>FBA_810-PP-PACK2</t>
  </si>
  <si>
    <t>B09DPBCNJW</t>
  </si>
  <si>
    <t>X003S83OA5</t>
  </si>
  <si>
    <t>FBA_810-SET6</t>
  </si>
  <si>
    <t>• Prepack. Seal box. Apply Item label on box.
• Apply outer case label</t>
  </si>
  <si>
    <t>FBA_811-SET4</t>
  </si>
  <si>
    <t>FBA_812-CASE</t>
  </si>
  <si>
    <t>FBA_816-SET6</t>
  </si>
  <si>
    <t>• Insert 4 pcs per poly bag. Apply FNSKU on poly bags.
• Insert the poly-bagged sets back to CASE (Cover all existing barcodes on the box/case)</t>
  </si>
  <si>
    <t>FBA_835-SET4</t>
  </si>
  <si>
    <t>FBA_837-SET4</t>
  </si>
  <si>
    <t>FBA_840-CASE</t>
  </si>
  <si>
    <t>FBA_841-CASE</t>
  </si>
  <si>
    <t>X004BHQAU3</t>
  </si>
  <si>
    <t>FBA_842-CASE</t>
  </si>
  <si>
    <t>FBA_845-CASE</t>
  </si>
  <si>
    <t>FBA_845-SET4</t>
  </si>
  <si>
    <t>• Put 4 pcs into polybag (different color), apply Item label on poly bags.
• Insert the poly-bagged sets back to CASE (Cover all existing barcodes on the box/case)</t>
  </si>
  <si>
    <t>FBA_846-CASE</t>
  </si>
  <si>
    <t>FBA_846-SET4</t>
  </si>
  <si>
    <t>FBA_847-CASE</t>
  </si>
  <si>
    <t>FBA_847-EACH</t>
  </si>
  <si>
    <t>FBA_850-CASE</t>
  </si>
  <si>
    <t>FBA_851-CASE</t>
  </si>
  <si>
    <t>FBA_851-EACH</t>
  </si>
  <si>
    <t>• For inner box: apply “THIS IS A SET” label. Apply Item label (Cover barcode on box)
• Apply outer case label</t>
  </si>
  <si>
    <t>861-EACH-BL</t>
  </si>
  <si>
    <t xml:space="preserve">• Apply item label on each item (cover barcode). 
• Put 6 units same color back to original CASE
• Apply outer box/case label accordingly to match item# (Cover all existing barcodes on box and case) </t>
  </si>
  <si>
    <t>861-EACH-GN</t>
  </si>
  <si>
    <t>861-EACH-PP</t>
  </si>
  <si>
    <t>FBA_903-EACH</t>
  </si>
  <si>
    <t>B08GCZT4JH</t>
  </si>
  <si>
    <t>X0040DQ9YF</t>
  </si>
  <si>
    <t>FBA_903-PACK2</t>
  </si>
  <si>
    <t>• Put 2 pcs into poly bag, apply FNSKU label. 
• Insert the poly-bagged sets back to CASE. Discard inner box. (Cover all existing barcodes on the box/case)</t>
  </si>
  <si>
    <t>B08GD2QN1P</t>
  </si>
  <si>
    <t>FBA_905-EACH</t>
  </si>
  <si>
    <t>FBA_910-SET6</t>
  </si>
  <si>
    <t>FBA_914-EACH</t>
  </si>
  <si>
    <t>B0040PJQME</t>
  </si>
  <si>
    <t>B003BMWRE6</t>
  </si>
  <si>
    <t>S&amp;L_925-EACH</t>
  </si>
  <si>
    <t>B00GTJCXOW</t>
  </si>
  <si>
    <t>FBA_929-EACH</t>
  </si>
  <si>
    <t>B08GCYWBK1</t>
  </si>
  <si>
    <t>X0040DQF85</t>
  </si>
  <si>
    <t>FBA_929-PACK2</t>
  </si>
  <si>
    <t xml:space="preserve">• Put 2 pcs into poly bag, apply FNSKU label. 
• Insert the poly-bagged sets back to CASE. Discard inner box. (Cover all existing barcodes on the box/case) </t>
  </si>
  <si>
    <t xml:space="preserve">• Put 2 pcs into poly bag, apply item label. 
• Insert the poly-bagged sets back to CASE. Discard inner box. (Cover all existing barcodes on the box/case) </t>
  </si>
  <si>
    <t>FBA_930-EACH</t>
  </si>
  <si>
    <t xml:space="preserve">• BEIGE Color. Use FNSKU to label each item (cover barcode). 
• Put same color in the case
• Apply outer case label accordingly to match item# (Cover all existing barcodes on the case) </t>
  </si>
  <si>
    <t xml:space="preserve">• BLUE Color. Use FNSKU to label each item (cover barcode). 
• Put same color in the case
• Apply outer case label accordingly to match item# (Cover all existing barcodes on the case) </t>
  </si>
  <si>
    <t xml:space="preserve">• GREEN Color. Use FNSKU to label each item (cover barcode). 
• Put same color in the case
• Apply outer case label accordingly to match item# (Cover all existing barcodes on the case) </t>
  </si>
  <si>
    <t xml:space="preserve">• PINK Color. Use FNSKU to label each item (cover barcode). 
• Put same color in the case
• Apply outer case label accordingly to match item# (Cover all existing barcodes on the case) </t>
  </si>
  <si>
    <t>FBA_992-EACH</t>
  </si>
  <si>
    <t>FBA_L-24-EACH</t>
  </si>
  <si>
    <t>• Use a new box to ship
• Apply outer box label accordingly to match item# (Cover all existing barcodes on the box)</t>
  </si>
  <si>
    <t>B01M5ES7L7</t>
  </si>
  <si>
    <t>FBA_S-12-EACH</t>
  </si>
  <si>
    <t>• Use a new box to ship
• Apply outer box label (Cover all existing barcodes on the box)</t>
  </si>
  <si>
    <t xml:space="preserve">• Put 4 pcs per poly bag. Apply FNSKU labels on each of the poly bags.
• Put the poly-bagged sets to a BOX. (Cover all existing barcodes on the box/case) </t>
  </si>
  <si>
    <t>• Insert 4 pcs per poly bag. Apply Item label on each of the poly bags.
• Insert the poly-bagged sets to BX-13113</t>
  </si>
  <si>
    <t>B08DCWHXZQ</t>
  </si>
  <si>
    <t>X004KT40DV</t>
  </si>
  <si>
    <t>B0743RPFB2</t>
  </si>
  <si>
    <t>B07XB38P4K</t>
  </si>
  <si>
    <t>WM3126P6</t>
  </si>
  <si>
    <t>WM3158P8</t>
  </si>
  <si>
    <t>WM3167P4</t>
  </si>
  <si>
    <t>WM5053P2</t>
  </si>
  <si>
    <t>WM5053P6</t>
  </si>
  <si>
    <t>WM508P6</t>
  </si>
  <si>
    <t>WM509P4</t>
  </si>
  <si>
    <t>B0F1DLYW1T</t>
  </si>
  <si>
    <t>B0D487M6Z5</t>
  </si>
  <si>
    <t>8201-EACH</t>
  </si>
  <si>
    <t>714937-EACH</t>
  </si>
  <si>
    <t>• Insert 3 pcs per poly bag (different color). Apply FNSKU on the poly bags.
• Insert the poly-bagged sets back to CASE (Cover all existing barcodes on the box/case)</t>
  </si>
  <si>
    <t>• Put 3 pcs into polybag (different color), apply Item label on poly bags.
• Insert the poly-bagged sets back to CASE (Cover all existing barcodes on the box/case)</t>
  </si>
  <si>
    <t>8211-EACH-1</t>
  </si>
  <si>
    <t>8200-EACH</t>
  </si>
  <si>
    <t>• Put 2pc #4569945741, 1pc #2520 into polybag and apply Item label on each of the poly bags.
• Insert the poly-bagged sets to CASE (Cover all existing barcodes on the box/case)</t>
  </si>
  <si>
    <t xml:space="preserve"> FBA_808-PACK10</t>
  </si>
  <si>
    <t>• Put 10 pcs into polybag and apply FNSKU labels on each of the poly bags.
• Insert the poly-bagged sets back to CASE (Cover all existing barcodes on the box/case)</t>
  </si>
  <si>
    <t>FBA_2155-PACK10</t>
  </si>
  <si>
    <t xml:space="preserve"> FBA_2156-SET25</t>
  </si>
  <si>
    <t>• Insert 25 pcs per poly bag (X5 pc - black, purple, blue, green, pink). Apply FNSKU labels on each of the poly bags.
• Insert the poly-bagged sets back to CASE. (Cover all existing barcodes on the box/case)</t>
  </si>
  <si>
    <t>FBA_8204-EACH</t>
  </si>
  <si>
    <t>FBA_3930-EACH</t>
  </si>
  <si>
    <t>FBA_8205-EACH-1</t>
  </si>
  <si>
    <t>FBA_2808-SET4</t>
  </si>
  <si>
    <t>FBA_1616-EACH</t>
  </si>
  <si>
    <t>FBA_1613-PACK2</t>
  </si>
  <si>
    <t>FBA_3340-PACK2</t>
  </si>
  <si>
    <t>FBA_5601-EACH</t>
  </si>
  <si>
    <t>FBA_230-BAZIC</t>
  </si>
  <si>
    <t>FBA_2326-EACH</t>
  </si>
  <si>
    <t>FBA_1034-EACH</t>
  </si>
  <si>
    <t>FBA_6018-PACK2</t>
  </si>
  <si>
    <t>FBA_5020-CASE</t>
  </si>
  <si>
    <t>FBA_4101-EACH</t>
  </si>
  <si>
    <t>FBA_1707-EACH</t>
  </si>
  <si>
    <t>FBA_3351-SET6</t>
  </si>
  <si>
    <t>FBA_1724-SET6</t>
  </si>
  <si>
    <t>FBA_2345-PACK2</t>
  </si>
  <si>
    <t>FBA_4141-PACK2</t>
  </si>
  <si>
    <t>FBA_4123-EACH</t>
  </si>
  <si>
    <t>FBA_4433-SET4</t>
  </si>
  <si>
    <t>FBA_2051-PACK2</t>
  </si>
  <si>
    <t>FBA_320-BOX</t>
  </si>
  <si>
    <t>FBA_2350-EACH</t>
  </si>
  <si>
    <t>FBA_1788-EACH</t>
  </si>
  <si>
    <t>FBA_3202-SET3</t>
  </si>
  <si>
    <t>FBA_3127-CASE</t>
  </si>
  <si>
    <t>FBA_4105-PACK4</t>
  </si>
  <si>
    <t>FBA_5121-SET4</t>
  </si>
  <si>
    <t>FBA_4120-CASE</t>
  </si>
  <si>
    <t>FBA_2022-EACH</t>
  </si>
  <si>
    <t>FBA_2901-CASE</t>
  </si>
  <si>
    <t>FBA_5029-CASE</t>
  </si>
  <si>
    <t>FBA_3332-PACK2</t>
  </si>
  <si>
    <t>FBA_310-PACK2</t>
  </si>
  <si>
    <t>FBA_835-EACH</t>
  </si>
  <si>
    <t>FBA_2225-PACK2</t>
  </si>
  <si>
    <t>FBA_943-SET6</t>
  </si>
  <si>
    <t>FBA_4140-PACK2</t>
  </si>
  <si>
    <t>FBA_3141-EACH</t>
  </si>
  <si>
    <t>FBA_3147-PACK2</t>
  </si>
  <si>
    <t>FBA_5090-PACK4</t>
  </si>
  <si>
    <t>FBA_4142-CASE</t>
  </si>
  <si>
    <t>FBA_576-SET6</t>
  </si>
  <si>
    <t>FBA_1280-EACH</t>
  </si>
  <si>
    <t>FBA_6120-PACK2</t>
  </si>
  <si>
    <t>FBA_17039-EACH</t>
  </si>
  <si>
    <t>FBA_942-A-SET4</t>
  </si>
  <si>
    <t>FBA_4121-PACK2</t>
  </si>
  <si>
    <t>FBA_1272-EACH</t>
  </si>
  <si>
    <t>FBA_551-EACH</t>
  </si>
  <si>
    <t>FBA_3334-EACH</t>
  </si>
  <si>
    <t>FBA_5082-PACK4</t>
  </si>
  <si>
    <t>FBA_130-SET4</t>
  </si>
  <si>
    <t>FBA_1204-EACH</t>
  </si>
  <si>
    <t>FBA_532-CASE</t>
  </si>
  <si>
    <t>FBA_2232-PACK2</t>
  </si>
  <si>
    <t>FBA_749-PACK4</t>
  </si>
  <si>
    <t>FBA_1611-EACH</t>
  </si>
  <si>
    <t>FBA_735-BOX</t>
  </si>
  <si>
    <t>FBA_5023-CASE</t>
  </si>
  <si>
    <t>FBA_1638-SET6</t>
  </si>
  <si>
    <t>FBA_534-PACK2</t>
  </si>
  <si>
    <t>FBA_5037-CASE</t>
  </si>
  <si>
    <t>FBA_274-SET6</t>
  </si>
  <si>
    <t>FBA_501-SET3</t>
  </si>
  <si>
    <t>FBA_3105-SET6</t>
  </si>
  <si>
    <t>FBA_17092-SET8</t>
  </si>
  <si>
    <t>FBA_6030-PACK2</t>
  </si>
  <si>
    <t>FBA_3336-EACH</t>
  </si>
  <si>
    <t>FBA_3191-EACH</t>
  </si>
  <si>
    <t>FBA_2139-SET6</t>
  </si>
  <si>
    <t>FBA_3127-SET6</t>
  </si>
  <si>
    <t>FBA_2351-EACH</t>
  </si>
  <si>
    <t>FBA_3104-SET6</t>
  </si>
  <si>
    <t>FBA_6051-EACH</t>
  </si>
  <si>
    <t>FBA_5031-CASE</t>
  </si>
  <si>
    <t>FBA_1776-EACH</t>
  </si>
  <si>
    <t>FBA_5012-PACK6</t>
  </si>
  <si>
    <t>FBA_17054-EACH</t>
  </si>
  <si>
    <t>FBA_3825-EACH</t>
  </si>
  <si>
    <t>FBA_17017-EACH</t>
  </si>
  <si>
    <t>FBA_209-PACK2</t>
  </si>
  <si>
    <t>FBA_712-PACK2</t>
  </si>
  <si>
    <t>FBA_2321-EACH</t>
  </si>
  <si>
    <t>FBA_2207-BOX</t>
  </si>
  <si>
    <t>FBA_305-SET6</t>
  </si>
  <si>
    <t>FBA_4120-PACK2</t>
  </si>
  <si>
    <t>FBA_4151-PACK2</t>
  </si>
  <si>
    <t>FBA_4101-PACK4</t>
  </si>
  <si>
    <t>FBA_84300-SET4</t>
  </si>
  <si>
    <t>FBA_5096-PACK2</t>
  </si>
  <si>
    <t>FBA_3002-BOX</t>
  </si>
  <si>
    <t>FBA_2050-PACK2</t>
  </si>
  <si>
    <t>FBA_767-CASE</t>
  </si>
  <si>
    <t>FBA_5030-CASE</t>
  </si>
  <si>
    <t>FBA_8204-CASE</t>
  </si>
  <si>
    <t>FBA_3013-PACK4</t>
  </si>
  <si>
    <t>FBA_4150-PACK2</t>
  </si>
  <si>
    <t>FBA_3164-PACK4</t>
  </si>
  <si>
    <t>FBA_5112-SET4</t>
  </si>
  <si>
    <t>FBA_362-CASE</t>
  </si>
  <si>
    <t>FBA_323-PACK4</t>
  </si>
  <si>
    <t>FBA_375-CASE</t>
  </si>
  <si>
    <t>FBA_551-PACK2</t>
  </si>
  <si>
    <t>FBA_602-SET4</t>
  </si>
  <si>
    <t>FBA_725-EACH</t>
  </si>
  <si>
    <t>FBA_2014-EACH</t>
  </si>
  <si>
    <t>FBA_8050-EACH</t>
  </si>
  <si>
    <t>FBA_1060-EACH</t>
  </si>
  <si>
    <t>FBA_5470-SET6</t>
  </si>
  <si>
    <t>FBA_2507-EACH</t>
  </si>
  <si>
    <t>FBA_4126-CASE</t>
  </si>
  <si>
    <t>FBA_111-EACH</t>
  </si>
  <si>
    <t>FBA_3189-SET6</t>
  </si>
  <si>
    <t>FBA_4125-PACK2</t>
  </si>
  <si>
    <t>FBA_2012-PACK2</t>
  </si>
  <si>
    <t>FBA_1775-EACH</t>
  </si>
  <si>
    <t>FBA_4162-PACK2</t>
  </si>
  <si>
    <t>FBA_1040-PACK2</t>
  </si>
  <si>
    <t>FBA_4160-PACK2</t>
  </si>
  <si>
    <t>FBA_1242-EACH</t>
  </si>
  <si>
    <t>FBA_2156-SET10</t>
  </si>
  <si>
    <t>FBA_17090-A-EACH</t>
  </si>
  <si>
    <t>FBA_3117-BOX</t>
  </si>
  <si>
    <t>FBA_571-PACK2</t>
  </si>
  <si>
    <t>FBA_4429-SET6</t>
  </si>
  <si>
    <t>FBA_4141-CASE</t>
  </si>
  <si>
    <t>FBA_1729-PACK4</t>
  </si>
  <si>
    <t>FBA_5407-CASE</t>
  </si>
  <si>
    <t>FBA_112-PACK2</t>
  </si>
  <si>
    <t>FBA_251-PACK2</t>
  </si>
  <si>
    <t>FBA_1320-CASE</t>
  </si>
  <si>
    <t>FBA_510-CASE</t>
  </si>
  <si>
    <t>FBA_1794-EACH</t>
  </si>
  <si>
    <t>FBA_3332-EACH</t>
  </si>
  <si>
    <t>FBA_4122-PACK2</t>
  </si>
  <si>
    <t>FBA_1280-PACK2</t>
  </si>
  <si>
    <t>FBA_1920-SET6</t>
  </si>
  <si>
    <t>FBA_307-SET4</t>
  </si>
  <si>
    <t>FBA_2050-EACH</t>
  </si>
  <si>
    <t>FBA_4576236-EACH</t>
  </si>
  <si>
    <t>FBA_816-CASE</t>
  </si>
  <si>
    <t>FBA_3192-PACK2</t>
  </si>
  <si>
    <t>FBA_1285-PACK2</t>
  </si>
  <si>
    <t>FBA_937-EACH</t>
  </si>
  <si>
    <t>FBA_749-EACH</t>
  </si>
  <si>
    <t>FBA_8250-EACH</t>
  </si>
  <si>
    <t>FBA_786-EACH</t>
  </si>
  <si>
    <t>FBA_4147-PACK2</t>
  </si>
  <si>
    <t>FBA_5080-CASE</t>
  </si>
  <si>
    <t>FBA_4162-EACH</t>
  </si>
  <si>
    <t>FBA_229-PACK2</t>
  </si>
  <si>
    <t>FBA_3333-PACK2</t>
  </si>
  <si>
    <t>FBA_4146-CASE</t>
  </si>
  <si>
    <t>FBA_4401-BOX</t>
  </si>
  <si>
    <t>FBA_3012-BOX</t>
  </si>
  <si>
    <t>FBA_1240-SET8</t>
  </si>
  <si>
    <t>FBA_3998-PACK2</t>
  </si>
  <si>
    <t>FBA_2330-BOX</t>
  </si>
  <si>
    <t>FBA_5409-CASE</t>
  </si>
  <si>
    <t>FBA_1933-SET6</t>
  </si>
  <si>
    <t>FBA_3355-SET6</t>
  </si>
  <si>
    <t>FBA_3009-SET6</t>
  </si>
  <si>
    <t>FBA_702-PACK2</t>
  </si>
  <si>
    <t>FBA_3152-BOX</t>
  </si>
  <si>
    <t>FBA_3335-CASE</t>
  </si>
  <si>
    <t>FBA_6010-CASE</t>
  </si>
  <si>
    <t>FBA_1260-EACH</t>
  </si>
  <si>
    <t>FBA_310-EACH</t>
  </si>
  <si>
    <t>FBA_3172-BOX</t>
  </si>
  <si>
    <t>FBA_564-CASE</t>
  </si>
  <si>
    <t>FBA_769-PACK2</t>
  </si>
  <si>
    <t>FBA_746-PACK2</t>
  </si>
  <si>
    <t>FBA_706-SET3</t>
  </si>
  <si>
    <t>FBA_719-PACK2</t>
  </si>
  <si>
    <t>FBA_619-SET6</t>
  </si>
  <si>
    <t>FBA_725-BOX</t>
  </si>
  <si>
    <t>FBA_5142-PACK2</t>
  </si>
  <si>
    <t>FBA_712-EACH</t>
  </si>
  <si>
    <t>FBA_1743-EACH</t>
  </si>
  <si>
    <t>FBA_5055-CASE</t>
  </si>
  <si>
    <t>FBA_2520-EACH</t>
  </si>
  <si>
    <t>FBA_3112-BOX</t>
  </si>
  <si>
    <t>FBA_2012-BOX</t>
  </si>
  <si>
    <t>FBA_3320-EACH</t>
  </si>
  <si>
    <t>FBA_5096-EACH</t>
  </si>
  <si>
    <t>FBA_3137-PACK2</t>
  </si>
  <si>
    <t>FBA_3198-PACK4</t>
  </si>
  <si>
    <t>FBA_4431-CASE</t>
  </si>
  <si>
    <t>FBA_1225-PACK2</t>
  </si>
  <si>
    <t>FBA_1286-BOX</t>
  </si>
  <si>
    <t>FBA_4881436-EACH</t>
  </si>
  <si>
    <t>FBA_1282-PACK2</t>
  </si>
  <si>
    <t>FBA_4145-PACK2</t>
  </si>
  <si>
    <t>FBA_2343-EACH</t>
  </si>
  <si>
    <t>FBA_2090-EACH</t>
  </si>
  <si>
    <t>FBA_1911-EACH</t>
  </si>
  <si>
    <t>FBA_6812-BOX</t>
  </si>
  <si>
    <t>FBA_555-EACH</t>
  </si>
  <si>
    <t>FBA_3141-CASE</t>
  </si>
  <si>
    <t>FBA_3312-SET3</t>
  </si>
  <si>
    <t>FBA_2308-PACK4</t>
  </si>
  <si>
    <t>FBA_2207-PACK2</t>
  </si>
  <si>
    <t>FBA_5170-BOX</t>
  </si>
  <si>
    <t>FBA_516-CASE</t>
  </si>
  <si>
    <t>FBA_6091-CASE</t>
  </si>
  <si>
    <t>FBA_506-PACK2</t>
  </si>
  <si>
    <t>FBA_1030-EACH</t>
  </si>
  <si>
    <t>FBA_2300-BOX</t>
  </si>
  <si>
    <t>FBA_2506-BOX</t>
  </si>
  <si>
    <t>FBA_4399-PACK2</t>
  </si>
  <si>
    <t>FBA_336-PACK2</t>
  </si>
  <si>
    <t>FBA_3194-PACK2</t>
  </si>
  <si>
    <t>FBA_1941-EACH</t>
  </si>
  <si>
    <t>FBA_5076-PACK2</t>
  </si>
  <si>
    <t>FBA_792-EACH</t>
  </si>
  <si>
    <t>FBA_3861-EACH</t>
  </si>
  <si>
    <t>FBA_3200-SET6</t>
  </si>
  <si>
    <t>FBA_793-PACK2</t>
  </si>
  <si>
    <t>FBA_3008-EACH</t>
  </si>
  <si>
    <t>FBA_912-BOX</t>
  </si>
  <si>
    <t>FBA_747-PACK2</t>
  </si>
  <si>
    <t>FBA_5022-CASE</t>
  </si>
  <si>
    <t>FBA_6052-PACK2</t>
  </si>
  <si>
    <t>FBA_1712-PACK4</t>
  </si>
  <si>
    <t>FBA_3157-CASE</t>
  </si>
  <si>
    <t>FBA_790-PACK2</t>
  </si>
  <si>
    <t>FBA_1802-PACK4</t>
  </si>
  <si>
    <t>FBA_5153-BOX</t>
  </si>
  <si>
    <t>FBA_4431-BOX</t>
  </si>
  <si>
    <t>FBA_465-PACK2</t>
  </si>
  <si>
    <t>FBA_1621-CASE</t>
  </si>
  <si>
    <t>FBA_3124-CASE</t>
  </si>
  <si>
    <t>FBA_17089-EACH</t>
  </si>
  <si>
    <t>FBA_1775-BOX</t>
  </si>
  <si>
    <t>FBA_1708-EACH</t>
  </si>
  <si>
    <t>FBA_3801-BOX</t>
  </si>
  <si>
    <t>FBA_2805-PACK4</t>
  </si>
  <si>
    <t>FBA_2174-CASE</t>
  </si>
  <si>
    <t>FBA_3999-EACH</t>
  </si>
  <si>
    <t>FBA_5408-CASE</t>
  </si>
  <si>
    <t>FBA_1040-EACH</t>
  </si>
  <si>
    <t>FBA_315-CASE</t>
  </si>
  <si>
    <t>FBA_1201-EACH-M2</t>
  </si>
  <si>
    <t>FBA_556-PACK6</t>
  </si>
  <si>
    <t>FBA_3123-SET4</t>
  </si>
  <si>
    <t>FBA_3129-CASE</t>
  </si>
  <si>
    <t>FBA_3151-EACH</t>
  </si>
  <si>
    <t>FBA_1703-EACH</t>
  </si>
  <si>
    <t>FBA_765-EACH</t>
  </si>
  <si>
    <t>FBA_1034-CASE</t>
  </si>
  <si>
    <t>FBA_3202-BOX</t>
  </si>
  <si>
    <t>FBA_1202-PACK2</t>
  </si>
  <si>
    <t>FBA_2346-EACH</t>
  </si>
  <si>
    <t>FBA_730-EACH</t>
  </si>
  <si>
    <t>FBA_3170-CASE</t>
  </si>
  <si>
    <t>FBA_3179-BOX</t>
  </si>
  <si>
    <t>FBA_1728-EACH</t>
  </si>
  <si>
    <t>FBA_4403-BOX</t>
  </si>
  <si>
    <t>FBA_1712-EACH</t>
  </si>
  <si>
    <t>FBA_5412-CASE</t>
  </si>
  <si>
    <t>FBA_608-BOX</t>
  </si>
  <si>
    <t>FBA_925-BOX</t>
  </si>
  <si>
    <t>FBA_701-PACK2</t>
  </si>
  <si>
    <t>FBA_907-PACK4</t>
  </si>
  <si>
    <t>FBA_3334-CASE</t>
  </si>
  <si>
    <t>FBA_1285-BOX</t>
  </si>
  <si>
    <t>FBA_989-PACK2</t>
  </si>
  <si>
    <t>FBA_105-CASE</t>
  </si>
  <si>
    <t>FBA_2322-EACH</t>
  </si>
  <si>
    <t>FBA_1053-EACH</t>
  </si>
  <si>
    <t>FBA_3112-SET6</t>
  </si>
  <si>
    <t>FBA_751-SET4</t>
  </si>
  <si>
    <t>FBA_945-SET8</t>
  </si>
  <si>
    <t>FBA_5054-BOX</t>
  </si>
  <si>
    <t>FBA_229-BOX</t>
  </si>
  <si>
    <t>FBA_2172-CASE</t>
  </si>
  <si>
    <t>FBA_338-BOX</t>
  </si>
  <si>
    <t>FBA_4475636-EACH</t>
  </si>
  <si>
    <t>FBA_2013-PACK4</t>
  </si>
  <si>
    <t>FBA_2346-PACK2</t>
  </si>
  <si>
    <t>FBA_1241-EACH</t>
  </si>
  <si>
    <t>FBA_641-CASE</t>
  </si>
  <si>
    <t>FBA_5089-SET8</t>
  </si>
  <si>
    <t>FBA_943-CASE</t>
  </si>
  <si>
    <t>FBA_3390-CASE</t>
  </si>
  <si>
    <t>FBA_926-CASE</t>
  </si>
  <si>
    <t>FBA_1037-EACH</t>
  </si>
  <si>
    <t>FBA_5426-CASE</t>
  </si>
  <si>
    <t>FBA_1206-PACK2</t>
  </si>
  <si>
    <t>FBA_5082-BOX</t>
  </si>
  <si>
    <t>FBA_31741-CASE</t>
  </si>
  <si>
    <t>FBA_1268-PACK2</t>
  </si>
  <si>
    <t>FBA_701-EACH</t>
  </si>
  <si>
    <t>FBA_3459-A-CASE</t>
  </si>
  <si>
    <t>FBA_1704-EACH</t>
  </si>
  <si>
    <t>FBA_3152-SET6</t>
  </si>
  <si>
    <t>FBA_3021-SET3</t>
  </si>
  <si>
    <t>FBA_5400-CASE</t>
  </si>
  <si>
    <t>FBA_767-BOX</t>
  </si>
  <si>
    <t>FBA_550-PACK4</t>
  </si>
  <si>
    <t>FBA_1292-PACK2</t>
  </si>
  <si>
    <t>FBA_2177-SET4</t>
  </si>
  <si>
    <t>FBA_1736-EACH</t>
  </si>
  <si>
    <t>FBA_3194-EACH</t>
  </si>
  <si>
    <t>FBA_6016-SET6</t>
  </si>
  <si>
    <t>FBA_747-EACH</t>
  </si>
  <si>
    <t>FBA_3183-CASE</t>
  </si>
  <si>
    <t>FBA_2010-BOX</t>
  </si>
  <si>
    <t>FBA_3122-PACK2</t>
  </si>
  <si>
    <t>FBA_3191-PACK2</t>
  </si>
  <si>
    <t>FBA_609-CASE</t>
  </si>
  <si>
    <t>FBA_3150-EACH</t>
  </si>
  <si>
    <t>FBA_1630-SET3</t>
  </si>
  <si>
    <t>FBA_3104-BOX</t>
  </si>
  <si>
    <t>FBA_274-BOX</t>
  </si>
  <si>
    <t>FBA_2808-BOX</t>
  </si>
  <si>
    <t>FBA_1910-BOX</t>
  </si>
  <si>
    <t>FBA_713-BOX</t>
  </si>
  <si>
    <t>FBA_5426-SET4</t>
  </si>
  <si>
    <t>FBA_3166-SET4</t>
  </si>
  <si>
    <t>FBA_5496-SET8</t>
  </si>
  <si>
    <t>FBA_4003-BOX</t>
  </si>
  <si>
    <t>FBA_1249-EACH</t>
  </si>
  <si>
    <t>FBA_4124-PACK2</t>
  </si>
  <si>
    <t>FBA_555-PACK6</t>
  </si>
  <si>
    <t>FBA_906-PACK4</t>
  </si>
  <si>
    <t>FBA_579-SET6</t>
  </si>
  <si>
    <t>FBA_2050-BOX</t>
  </si>
  <si>
    <t>FBA_1502-BOX</t>
  </si>
  <si>
    <t>FBA_3151-CASE</t>
  </si>
  <si>
    <t>FBA_2323-SET3</t>
  </si>
  <si>
    <t>FBA_806-SET6</t>
  </si>
  <si>
    <t>FBA_1616-BOX</t>
  </si>
  <si>
    <t>FBA_2211-BOX</t>
  </si>
  <si>
    <t>FBA_560-CASE</t>
  </si>
  <si>
    <t>FBA_17091-BOX</t>
  </si>
  <si>
    <t>FBA_84200-CASE</t>
  </si>
  <si>
    <t>FBA_791-PACK2</t>
  </si>
  <si>
    <t>FBA_1290-PACK2</t>
  </si>
  <si>
    <t>FBA_2001-PACK2</t>
  </si>
  <si>
    <t>FBA_1231-EACH</t>
  </si>
  <si>
    <t>FBA_1293-PACK2</t>
  </si>
  <si>
    <t>FBA_2308-BOX</t>
  </si>
  <si>
    <t>FBA_1930-EACH</t>
  </si>
  <si>
    <t>FBA_250-PACK2</t>
  </si>
  <si>
    <t>FBA_3122-CASE</t>
  </si>
  <si>
    <t>FBA_5403-CASE</t>
  </si>
  <si>
    <t>FBA_5427-CASE</t>
  </si>
  <si>
    <t>FBA_120-BOX</t>
  </si>
  <si>
    <t>FBA_3809-BOX</t>
  </si>
  <si>
    <t>FBA_2090-PACK2</t>
  </si>
  <si>
    <t>FBA_5153-PACK2</t>
  </si>
  <si>
    <t>FBA_5052-PACK2</t>
  </si>
  <si>
    <t>FBA_1033-EACH</t>
  </si>
  <si>
    <t>FBA_927-BOX</t>
  </si>
  <si>
    <t>FBA_2011-BOX</t>
  </si>
  <si>
    <t>FBA_3112-CASE</t>
  </si>
  <si>
    <t>FBA_2260-BOX</t>
  </si>
  <si>
    <t>FBA_915-EACH</t>
  </si>
  <si>
    <t>FBA_1052-EACH</t>
  </si>
  <si>
    <t>FBA_2516-BOX</t>
  </si>
  <si>
    <t>FBA_117-EACH</t>
  </si>
  <si>
    <t>FBA_3802-BOX</t>
  </si>
  <si>
    <t>FBA_714-PACK2-1</t>
  </si>
  <si>
    <t>FBA_17049-BOX</t>
  </si>
  <si>
    <t>FBA_1916-BOX</t>
  </si>
  <si>
    <t>FBA_712-BOX</t>
  </si>
  <si>
    <t>FBA_942-A-CASE</t>
  </si>
  <si>
    <t>FBA_3176-CASE</t>
  </si>
  <si>
    <t>FBA_6090-CASE</t>
  </si>
  <si>
    <t>FBA_290-CASE</t>
  </si>
  <si>
    <t>FBA_5427-SET4</t>
  </si>
  <si>
    <t>FBA_215-PACK3</t>
  </si>
  <si>
    <t>FBA_2235-CASE</t>
  </si>
  <si>
    <t>FBA_980-PACK2</t>
  </si>
  <si>
    <t>FBA_2216-CASE</t>
  </si>
  <si>
    <t>FBA_2569-PACK2</t>
  </si>
  <si>
    <t>FBA_1267-BOX</t>
  </si>
  <si>
    <t>FBA_4443-SET4</t>
  </si>
  <si>
    <t>Item No.</t>
  </si>
  <si>
    <t>Item Description</t>
  </si>
  <si>
    <t>Case Qty</t>
  </si>
  <si>
    <t>Box Qty</t>
  </si>
  <si>
    <t>New Case Qty</t>
  </si>
  <si>
    <t>Note</t>
  </si>
  <si>
    <t>BAZIC Multi Purpose 3" X 5" Card File Box</t>
  </si>
  <si>
    <t>Buddle box size BX- 18 x 14 x 23</t>
  </si>
  <si>
    <t>BAZIC Glitter Bright Color Multipurpose Utility Box</t>
  </si>
  <si>
    <t>Buddle box size BX- 17 x 16.5 x 22</t>
  </si>
  <si>
    <t>BAZIC Clear Multipurpose Utility Box</t>
  </si>
  <si>
    <t>BAZIC Bright Color Multipurpose Utility Box</t>
  </si>
  <si>
    <t>Buddle box size BX- 16.75 x 16.5 x 22</t>
  </si>
  <si>
    <t>BAZIC Classic Multipurpose Utility Box</t>
  </si>
  <si>
    <t>BAZIC Bright Multipurpose Ruler Length Utility Box</t>
  </si>
  <si>
    <t>Buddle box size BX- 16.5 x 14.25 x 22</t>
  </si>
  <si>
    <t>BAZIC Clear Multipurpose Ruler Length Utility Box</t>
  </si>
  <si>
    <t>Buddle box size BX- 16.5 x 14 x 22.5</t>
  </si>
  <si>
    <t>BAZIC Asst. Color 8-Pocket Folder</t>
  </si>
  <si>
    <t>New box size BX- 13.25 x 10.75 x 12.75</t>
  </si>
  <si>
    <t>BAZIC 4 FL OZ (120 mL) Celestial Series Glitter Glue</t>
  </si>
  <si>
    <t>BAZIC 6.76 FL OZ (200 mL) Cosmic Series Glitter Glue</t>
  </si>
  <si>
    <t>New box size BX- 14 x 13.75 x 16.75</t>
  </si>
  <si>
    <t>BAZIC 1/2" Green 3-Ring View Binder w/ 2-Pockets</t>
  </si>
  <si>
    <t>BAZIC 80 Ct. 5" x 7" Poly Cover Personal Composition Book</t>
  </si>
  <si>
    <t>BAZIC 100 Ct. 5" X 7" Poly Cover Personal / Assignment Spiral Notebook</t>
  </si>
  <si>
    <t>BAZIC C/R 80 Ct. 1-Subject Wireless Notebook</t>
  </si>
  <si>
    <t>BAZIC W/R 80 Ct. 1-Subject Wireless Notebook</t>
  </si>
  <si>
    <t>BAZIC Basix Clear Multipurpose Utility Box</t>
  </si>
  <si>
    <t>New box size BX- 21 x 11.5 x 18.5</t>
  </si>
  <si>
    <t>Original Case Qty</t>
  </si>
  <si>
    <t>BAZIC 1" Swirl Poly 3-Ring Binder w/ Pocket</t>
  </si>
  <si>
    <t>BX-191313</t>
  </si>
  <si>
    <t>BAZIC 1" Matte Bright Color Poly 3-Ring Binder w/ Pocket</t>
  </si>
  <si>
    <t>BAZIC 1" Matte Color Poly 3-Ring Binder w/ Pocket</t>
  </si>
  <si>
    <t>BAZIC 1" Asst. Pastel Color 3-Ring View Binder w/ 2-Pockets</t>
  </si>
  <si>
    <t>BAZIC 1" Glitter Poly 3-Ring Binder w/ Pocket</t>
  </si>
  <si>
    <t>0.5 inch, ok to fit into original case</t>
  </si>
  <si>
    <t>BAZIC 1/2" Poly 3-Ring Presentation View Binder w/ Pocket</t>
  </si>
  <si>
    <t>OPTIMUS (92) 11" X 17" Ledger Size Copy Paper (5 Reams/Case)</t>
  </si>
  <si>
    <t>APEX PLUS 8.5" X 11" Super White Copy Paper (10 Reams/Case)</t>
  </si>
  <si>
    <t>4" X 4" Mini Tin Pail with Handle</t>
  </si>
  <si>
    <t>S Latex Examination Gloves (100/box)</t>
  </si>
  <si>
    <t>M Latex Examination Gloves (100/box)</t>
  </si>
  <si>
    <t>L Latex Examination Gloves (100/box)</t>
  </si>
  <si>
    <t>XL Latex Examination Gloves (100/box)</t>
  </si>
  <si>
    <t>BAZIC 16" Black Basic Backpack</t>
  </si>
  <si>
    <t>BAZIC 16" Blue Basic Backpack</t>
  </si>
  <si>
    <t>BAZIC 16" Red Basic Backpack</t>
  </si>
  <si>
    <t>BAZIC 16" Green Basic Backpack</t>
  </si>
  <si>
    <t>BAZIC 16" Lime Green Basic Backpack</t>
  </si>
  <si>
    <t>BAZIC 16" Fuchsia Basic Backpack</t>
  </si>
  <si>
    <t>BAZIC 16" Purple Basic Backpack</t>
  </si>
  <si>
    <t>HAMMERMILL 8.5" X 11" Turquoise Colored Paper (10 Reams/Case)</t>
  </si>
  <si>
    <t>BAZIC 16" Burgundy Basic Backpack</t>
  </si>
  <si>
    <t>BAZIC 16" Navy Blue Basic Backpack</t>
  </si>
  <si>
    <t>BAZIC 16" Gray Basic Backpack</t>
  </si>
  <si>
    <t>BAZIC 16" Mustard Basic Backpack</t>
  </si>
  <si>
    <t>BAZIC 17" Black Classic Backpack</t>
  </si>
  <si>
    <t>BAZIC 17" Blue Classic Backpack</t>
  </si>
  <si>
    <t>BAZIC 17" Red Classic Backpack</t>
  </si>
  <si>
    <t>BAZIC 17" Green Classic Backpack</t>
  </si>
  <si>
    <t>BAZIC 17" Lime Green Classic Backpack</t>
  </si>
  <si>
    <t>BAZIC 17" Cyan Classic Backpack</t>
  </si>
  <si>
    <t>BAZIC 17" Fuchsia Classic Backpack</t>
  </si>
  <si>
    <t>BAZIC 17" Purple Classic Backpack</t>
  </si>
  <si>
    <t>BAZIC 17" Orange Classic Backpack</t>
  </si>
  <si>
    <t>BAZIC 17" Burgundy Classic Backpack</t>
  </si>
  <si>
    <t>BAZIC 17" Navy Blue Classic Backpack</t>
  </si>
  <si>
    <t>BAZIC 17" Gray Classic Backpack</t>
  </si>
  <si>
    <t>BAZIC 17" Mustard Classic Backpack</t>
  </si>
  <si>
    <t>BAZIC 17" Olympus Backpack - Assorted Color</t>
  </si>
  <si>
    <t>BAZIC Multipurpose Utility Knife</t>
  </si>
  <si>
    <t>BAZIC Razor Replacement Blade with Tube (8/Tube)</t>
  </si>
  <si>
    <t>BAZIC Utility Knife Replacement Blade with tube (8/Tube)</t>
  </si>
  <si>
    <t>BAZIC Steel Top Multipurpose Cutter w/ Cushion Grip</t>
  </si>
  <si>
    <t>BAZIC Black Fine Tip Dry-Erase Markers (4/Pack)</t>
  </si>
  <si>
    <t>MY FIRST Coloring &amp; Activity Book</t>
  </si>
  <si>
    <t>BAZIC Assorted Colors Fine Tip Dry-Erase Markers (4/Pack)</t>
  </si>
  <si>
    <t>BAZIC Assorted Colors Fine Tip Dry-Erase Markers (6/Pack)</t>
  </si>
  <si>
    <t>BAZIC Bright Colors Fine Tip Dry-Erase Markers (6/Pack)</t>
  </si>
  <si>
    <t>BAZIC Bright Colors Fine Tip Dry-Erase Markers (4/Pack)</t>
  </si>
  <si>
    <t>BAZIC Black Fine Tip Permanent Markers w/ Pocket Clip (5/Pack)</t>
  </si>
  <si>
    <t>BAZIC Dry Erase Starter Kit</t>
  </si>
  <si>
    <t>BAZIC 3 Assorted Colors Chisel Tip Dry-Erase Markers w/ Eraser</t>
  </si>
  <si>
    <t>BAZIC Bright Colors Fine Tip Permanent Markers w/ Pocket Clip (5/Pack)</t>
  </si>
  <si>
    <t>BAZIC Assorted Colors Fine Tip Permanent Markers w/ Pocket Clip (5/Pack)</t>
  </si>
  <si>
    <t>JUMBO Fun Coloring &amp; Activity Book</t>
  </si>
  <si>
    <t>JUMBO PRINCESS Coloring &amp; Activity Book</t>
  </si>
  <si>
    <t>BAZIC 8 mm Jumbo Chisel Tip Permanent Markers (2/Pack)</t>
  </si>
  <si>
    <t>JUMBO FAIRIES / MERMAIDS Coloring &amp; Activity Book</t>
  </si>
  <si>
    <t>JUMBO MY FIRST Coloring Book</t>
  </si>
  <si>
    <t>BAZIC Assorted Colors Chisel Tip Jumbo Permanent Markers (3/Pk)</t>
  </si>
  <si>
    <t>BAZIC Black Chisel Tip Jumbo Permanent Markers (3/Pack)</t>
  </si>
  <si>
    <t>BAZIC 10 Colors Broad Line Mini Washable Markers</t>
  </si>
  <si>
    <t>BAZIC 10 Classic Colors Broad Line Jumbo Washable Markers</t>
  </si>
  <si>
    <t>BAZIC 10 Colors Super Tip Washable Markers</t>
  </si>
  <si>
    <t>BAZIC 8 Colors Broad Line Jumbo Washable Markers</t>
  </si>
  <si>
    <t>BAZIC Washable Dot Marker</t>
  </si>
  <si>
    <t>BAZIC 6 Colors Washable Dot Markers</t>
  </si>
  <si>
    <t>BAZIC 8 Colors Jumbo Triangle Washable Markers</t>
  </si>
  <si>
    <t>PRINCESS FOIL &amp; EMBOSSED Coloring &amp; Activity Book</t>
  </si>
  <si>
    <t>MERMAIDS FOIL &amp; EMBOSSED Coloring &amp; Activity Book</t>
  </si>
  <si>
    <t>BAZIC 8 Double-Tip Washable Markers</t>
  </si>
  <si>
    <t>BAZIC 8 Colors Broad Line Jumbo Washable Markers Classroom Pack (200 Ct)</t>
  </si>
  <si>
    <t>BAZIC 6 Metallic Colors Markers</t>
  </si>
  <si>
    <t>BAZIC Silver &amp; Gold Metallic Markers (2/Pack)</t>
  </si>
  <si>
    <t>BIBLE STORIES Coloring Book</t>
  </si>
  <si>
    <t>BAZIC 40 ml Bingo Marker</t>
  </si>
  <si>
    <t>BAZIC Black Double-Tip Permanent Markers (2/Pack)</t>
  </si>
  <si>
    <t>BAZIC Assorted Colors Double-Tip Permanent Markers (3/Pack)</t>
  </si>
  <si>
    <t>BAZIC Assorted Colors Chisel Tip Jumbo Permanent Markers w/ Grip (3/Pack)</t>
  </si>
  <si>
    <t>BAZIC Black Chisel Tip Jumbo Permanent Markers w/ Grip (3/Pack)</t>
  </si>
  <si>
    <t>BAZIC Assorted Colors Chisel Tip Desk Style Permanent Markers (3/Pack)</t>
  </si>
  <si>
    <t>BAZIC Black Chisel Tip Desk Style Permanent Markers (3/Pack)</t>
  </si>
  <si>
    <t>BAZIC Bright Colors Chisel Tip Dry-Erase Markers (3/Pack)</t>
  </si>
  <si>
    <t>BAZIC Assorted Colors Chisel Tip Dry-Erase Markers (3/Pack)</t>
  </si>
  <si>
    <t>JUMBO CRAZY CARZZZ Coloring &amp; Activity Books</t>
  </si>
  <si>
    <t>BAZIC Black Chisel Tip Dry-Erase Markers (3/Pack)</t>
  </si>
  <si>
    <t>BAZIC Bright Colors Magnetic Dry-Erase Markers (3/Pack)</t>
  </si>
  <si>
    <t>BAZIC Assorted Colors Magnetic Dry-Erase Markers (3/Pack)</t>
  </si>
  <si>
    <t>BAZIC Bright Colors Magnetic Dry-Erase Markers (6/Pack)</t>
  </si>
  <si>
    <t>BAZIC Assorted Colors Chisel Tip Dry-Erase Markers (4/Pack)</t>
  </si>
  <si>
    <t>BAZIC Assorted Colors Magnetic Dry-Erase Markers (6/Pack)</t>
  </si>
  <si>
    <t>BAZIC Bright Colors Chisel Tip Dry-Erase Markers (6/Pack)</t>
  </si>
  <si>
    <t>DINOSAURS Coloring &amp; Activity Book</t>
  </si>
  <si>
    <t>BAZIC Fancy Colors Mini Fine Point Permanent Markers w/ Cap Clip (6/Pack)</t>
  </si>
  <si>
    <t>BAZIC 10 Colors Fine Line Washable Markers</t>
  </si>
  <si>
    <t>BAZIC 20 Colors Fine Line Washable Markers</t>
  </si>
  <si>
    <t>BAZIC 20 Color Super Tip Washable Markers</t>
  </si>
  <si>
    <t>BAZIC 6 Pastel Colors Brush Markers</t>
  </si>
  <si>
    <t>BAZIC 6 Fluorescent Colors Brush Markers</t>
  </si>
  <si>
    <t>BAZIC Heavy Duty Self Loading Cutter w/ Grip + 2 Replacement Blades</t>
  </si>
  <si>
    <t>BAZIC Assorted Colors Chisel Tip Dry-Erase Markers (12/Box)</t>
  </si>
  <si>
    <t>BAZIC Black Chisel Tip Dry-Erase Markers (12/Box)</t>
  </si>
  <si>
    <t>BAZIC Bright Colors Chisel Tip Dry-Erase Markers (12/Box)</t>
  </si>
  <si>
    <t>BAZIC Assorted Colors Chisel Tip Desk Style Permanent Markers (12/Box)</t>
  </si>
  <si>
    <t>BAZIC Black Colors Chisel Tip Desk Style Permanent Markers (12/Box)</t>
  </si>
  <si>
    <t>BAZIC 12 Classic Colors Fine Line Washable Markers</t>
  </si>
  <si>
    <t>BAZIC 24 Classic Colors Fine Line Washable Markers</t>
  </si>
  <si>
    <t>BAZIC 6 Colors Washable Scented Markers</t>
  </si>
  <si>
    <t>BAZIC 10 Colors Washable Scented Markers</t>
  </si>
  <si>
    <t>BAZIC Bright Colors Fine Tip Permanent Markers w/ Pocket Clip (8/Pack)</t>
  </si>
  <si>
    <t>BAZIC Assorted Colors Fine Tip Permanent Markers w/ Pocket Clip (8/Pack)</t>
  </si>
  <si>
    <t>BAZIC Black Fine Tip Permanent Markers w/ Pocket Clip (8/Pack)</t>
  </si>
  <si>
    <t>BAZIC 9 mm Snap-Off Cutter w/ Cushion Grip</t>
  </si>
  <si>
    <t>BAZIC Magnetic Locker Mirror</t>
  </si>
  <si>
    <t>Brain Teasing Sudoku Puzzle Book Digest Size</t>
  </si>
  <si>
    <t>Brain Teaser Sudoku Puzzle Book</t>
  </si>
  <si>
    <t>BAZIC Magnetic Storage Box</t>
  </si>
  <si>
    <t>Large Print Find-A-Word Puzzles Book Digest Size</t>
  </si>
  <si>
    <t>Crucigrama-Sopas De Letras Digest Size</t>
  </si>
  <si>
    <t>Large Print Find a Word II Puzzles Book</t>
  </si>
  <si>
    <t>Sopa De Letras Gran Formato</t>
  </si>
  <si>
    <t>Spanish Big Print Find-A-Word II Digest Puzzle Books</t>
  </si>
  <si>
    <t>Spanish Find A Word Puzzle VII</t>
  </si>
  <si>
    <t>Spanish Find A Word Puzzle VIII</t>
  </si>
  <si>
    <t>Jumbo Print Find A Word Puzzle</t>
  </si>
  <si>
    <t>TYPE ITEM #304288</t>
  </si>
  <si>
    <t>KAPPA Maze Craze</t>
  </si>
  <si>
    <t>BAZIC Steel Top Multipurpose Cutter</t>
  </si>
  <si>
    <t>BAZIC 8.5" X 11" Document Frame w/ Gold Border</t>
  </si>
  <si>
    <t>BAZIC 8.5" X 11" Front Loading Document Frame w/ Glass Cover</t>
  </si>
  <si>
    <t>BAZIC 11" X 14" Multipurpose Certificate Frame w/ Glass Cover</t>
  </si>
  <si>
    <t>BAZIC 8.5" X 11" Multipurpose Document Frame w/ Glass Cover</t>
  </si>
  <si>
    <t>BAZIC Cutter Replacement Blades with Tube (8/Tube)</t>
  </si>
  <si>
    <t>BAZIC Jumbo &amp; Mini Multipurpose Cutter (4/Pack)</t>
  </si>
  <si>
    <t>ZHUYI 3-PLY Protective Disposable Kid's Face Mask (50/Pack)</t>
  </si>
  <si>
    <t>BAZIC Precision Knife</t>
  </si>
  <si>
    <t>BAZIC Jumbo Multipurpose Cutter (2/Pack)</t>
  </si>
  <si>
    <t>BAZIC Assorted Color &amp; Shape Foam Pencil / Pen Grip (8/Pack)</t>
  </si>
  <si>
    <t>BAZIC Assorted Color &amp; Shape Gel Pencil / Pen Grip (8/Pack)</t>
  </si>
  <si>
    <t>BAZIC 0.74 FL OZ (22 mL) 2 in 1 Correction w/ Foam Brush Applicator &amp; Pen Tip</t>
  </si>
  <si>
    <t>BAZIC 0.7 FL OZ (20 mL) Correction Fluid w/ Foam Brush (2/Pk)</t>
  </si>
  <si>
    <t>BAZIC 0.7 FL OZ (20 mL) Correction Fluid (2/Pack)</t>
  </si>
  <si>
    <t>BAZIC Metal Tip Correction Pen &amp; Correction Fluid (2/Pack)</t>
  </si>
  <si>
    <t>BAZIC 0.1 FL OZ (3 mL) Metal Tip Mini Correction Pen (3/Pack)</t>
  </si>
  <si>
    <t>BAZIC 0.17 FL OZ (5 mL) Metal Tip Mini Correction Pen (2/Pack)</t>
  </si>
  <si>
    <t>BAZIC 0.7 FL OZ (20 mL) Correction Fluid w/ Foam Brush</t>
  </si>
  <si>
    <t>BAZIC 0.2 FL OZ (7 mL) Metal Tip Correction Pen (2/Pack)</t>
  </si>
  <si>
    <t>BAZIC 5 mm x 394" Jumbo Correction Tape w/ Grip</t>
  </si>
  <si>
    <t>BAZIC 5 mm x 236" Correction Tape</t>
  </si>
  <si>
    <t>BAZIC 5 mm x 236" Fashion Mini Correction Tape</t>
  </si>
  <si>
    <t>BAZIC 5 mm x 196" Mini Correction Tape with Protective Cap</t>
  </si>
  <si>
    <t>BAZIC 5 mm x 196" Retractable Correction Tape</t>
  </si>
  <si>
    <t>BAZIC 5 mm x 236" Correction Tape w/ Grip</t>
  </si>
  <si>
    <t>BAZIC 5 mm x 394" Jumbo Correction Tape W/ Grip (10/Pack)</t>
  </si>
  <si>
    <t>BAZIC 5 mm x 394" Jumbo Correction Tape w/ Two Way Applicator</t>
  </si>
  <si>
    <t>KAPPA Assorted My First Series Activity Book</t>
  </si>
  <si>
    <t>HAMMERMILL 8.5" X 11" Cream Colored Paper (10 Reams/Case)</t>
  </si>
  <si>
    <t>BAZIC Nova Black Color Stick Pen (12/Box)</t>
  </si>
  <si>
    <t>BAZIC Nova Blue Color Stick Pen (12/Box)</t>
  </si>
  <si>
    <t>BAZIC Nova Red Color Stick Pen (12/Box)</t>
  </si>
  <si>
    <t>BAZIC Fiero Black Fiber Tip Fineliner Pen (4/Pack)</t>
  </si>
  <si>
    <t>BAZIC Fiero Blue Fiber Tip Fineliner Pen (4/Pack)</t>
  </si>
  <si>
    <t>BAZIC Fiero Red Fiber Tip Fineliner Pen (4/Pack)</t>
  </si>
  <si>
    <t>BAZIC GX-8 Asst. Color Oil-Gel Ink Pen (6/Pack)</t>
  </si>
  <si>
    <t>BAZIC Dayton Black Rollerball Pen with Metal Clip (3/Pack)</t>
  </si>
  <si>
    <t>BAZIC GX-8 Black Oil-Gel Ink Pen (6/Pack)</t>
  </si>
  <si>
    <t>BAZIC GX-8 Blue Oil-Gel Ink Pen (6/Pack)</t>
  </si>
  <si>
    <t>BAZIC GX-8 Red Oil-Gel Ink Pen (6/Pack)</t>
  </si>
  <si>
    <t>BAZIC GX-8 Black Oil-Gel Ink Pen (12/Box)</t>
  </si>
  <si>
    <t>BAZIC GX-8 Blue Oil-Gel Ink Pen (12/Box)</t>
  </si>
  <si>
    <t>BAZIC GX-8 Red Oil-Gel Ink Pen (12/Box)</t>
  </si>
  <si>
    <t>BAZIC G-Flex Asst. Color Oil-Gel Ink Pen w/ Cushion Grip (4/Pack)</t>
  </si>
  <si>
    <t>BAZIC G-Flex Black Oil-Gel Ink Pen w/ Cushion Grip (4/Pack)</t>
  </si>
  <si>
    <t>BAZIC G-Flex Blue Oil-Gel Ink Pen w/ Cushion Grip (4/Pack)</t>
  </si>
  <si>
    <t>BAZIC Taylor Assorted Color Rollerball Pen (3/Pack)</t>
  </si>
  <si>
    <t>BAZIC 4 Color G-Flex Oil-Gel Ink Pen w/ Cushion Grip</t>
  </si>
  <si>
    <t>BAZIC 12 Color Washable Fiber Tip Pen</t>
  </si>
  <si>
    <t>BAZIC 24 Color Washable Fiber Tip Pen</t>
  </si>
  <si>
    <t>BAZIC Taylor Black Rollerball Pen (3/Pack)</t>
  </si>
  <si>
    <t>BAZIC 5 Color Optima Oil-Gel Ink Retractable Pen</t>
  </si>
  <si>
    <t>BAZIC Spencer Black Retractable Pen w/ Cushion Grip (4/Pack)</t>
  </si>
  <si>
    <t>BAZIC Spencer Blue Retractable Pen w/ Cushion Grip (4/Pack)</t>
  </si>
  <si>
    <t>BAZIC Spencer Red Retractable Pen w/ Cushion Grip (4/Pack)</t>
  </si>
  <si>
    <t>BAZIC Dayton Asst. Color Rollerball Pen w/ Metal Clip (3/Pack)</t>
  </si>
  <si>
    <t>BAZIC 6 Fluorescent Color Essence Gel Pen w/ Cushion Grip</t>
  </si>
  <si>
    <t>BAZIC Fiero Fancy Color Fiber Tip Fineliner Pen (4/Pack)</t>
  </si>
  <si>
    <t>BAZIC 12 Color Fiero Fiber Tip Fineliner Pen</t>
  </si>
  <si>
    <t>BAZIC Fiero Assorted Color Fiber Tip Fineliner Pen (4/Pack)</t>
  </si>
  <si>
    <t>BAZIC 10 Pure Neon Color Stick Pen</t>
  </si>
  <si>
    <t>BAZIC Spyder Oil-Gel Ink Retractable Pen (4/Pack)</t>
  </si>
  <si>
    <t>BAZIC Frizz Black Erasable Gel Pen with Grip</t>
  </si>
  <si>
    <t>BAZIC Frizz Blue Erasable Gel Pen with Grip</t>
  </si>
  <si>
    <t>BAZIC Frizz Red Erasable Gel Pen with Grip</t>
  </si>
  <si>
    <t>BAZIC Frizz Assorted Color Erasable Gel Pen with Grip (3/Pack)</t>
  </si>
  <si>
    <t>BAZIC Frizz Black Erasable Gel Retractable Pen with Grip</t>
  </si>
  <si>
    <t>BAZIC Frizz Assorted Color Erasable Gel Retractable Pen with Grip (3/Pack)</t>
  </si>
  <si>
    <t>BAZIC York Black Rollerball Pen w/ Grip (3/Pack)</t>
  </si>
  <si>
    <t>BAZIC 10 Color G-Flex Oil-Gel Ink Pen w/ Cushion Grip</t>
  </si>
  <si>
    <t>BAZIC Comptoir Oil-Gel Ink Counter Pen</t>
  </si>
  <si>
    <t>BAZIC Frizz Fashion Color Erasable Gel Retractable Pen with Grip</t>
  </si>
  <si>
    <t>BAZIC York Asst. Color Rollerball Pen w/ Grip (3/Pack)</t>
  </si>
  <si>
    <t>BAZIC 6 Pastel Color Essence Gel Pen w/ Cushion Grip</t>
  </si>
  <si>
    <t>BAZIC 12 Fluorescent Color Collorelli Gel Pen</t>
  </si>
  <si>
    <t>BAZIC 12 Glitter Color Collorelli Gel Pen</t>
  </si>
  <si>
    <t>BAZIC 12 Pastel Color Collorelli Gel Pen</t>
  </si>
  <si>
    <t>BAZIC 10 Scented Glitter Color Collorelli Gel Pen</t>
  </si>
  <si>
    <t>BAZIC 5 Scented Glitter Color Essence Gel Pen w/ Cushion Grip</t>
  </si>
  <si>
    <t>BAZIC 24 Scented Essence Gel Pen w/ Cushion Grip</t>
  </si>
  <si>
    <t>BAZIC GR8 Black Oil-Gel Ink Pen w/ Rubberized Barrel (3/Pack)</t>
  </si>
  <si>
    <t>BAZIC GR8 Asst. Color Oil-Gel Ink Pen w/ Rubberized Barrel (3/Pack)</t>
  </si>
  <si>
    <t>BAZIC GR8 Dazzle Black Oil-Gel Ink Pen w/ Rubberized Barrel (3/Pack)</t>
  </si>
  <si>
    <t>BAZIC 6 Color Dayton Rollerball Pen w/ Metal Clip</t>
  </si>
  <si>
    <t>BAZIC Lynx Silver Top 4-Color Pen w/ Cushion Grip (2/Pack)</t>
  </si>
  <si>
    <t>BAZIC 10 Color Retractable Pen</t>
  </si>
  <si>
    <t>BAZIC Royal Assorted Color Rollerball Pen (3/Pack)</t>
  </si>
  <si>
    <t>BAZIC Royal Blue Rollerball Pen (3/Pack)</t>
  </si>
  <si>
    <t>BAZIC Royal Black Rollerball Pen (3/Pack)</t>
  </si>
  <si>
    <t>BAZIC Ciel Oil-Gel Ink Retractable Pen w/ Rubberized Barrel &amp; Metal Clip (2/Pack)</t>
  </si>
  <si>
    <t>BAZIC Carino Retractable Pen w/ Cushion Grip (4/Pack)</t>
  </si>
  <si>
    <t>BAZIC Essence Black Gel Pen w/ Cushion Grip (6/Pack)</t>
  </si>
  <si>
    <t>BAZIC Reward Ballpoint Pen w/ Finger Topper (2/Pack)</t>
  </si>
  <si>
    <t>BAZIC Essence Asst. Color Gel Pen w/ Cushion Grip (6/Pack)</t>
  </si>
  <si>
    <t>BAZIC Royal Red Rollerball Pen (3/Pack)</t>
  </si>
  <si>
    <t>BAZIC Prima Black Stick Pen w/ Cushion Grip (8/Pack)</t>
  </si>
  <si>
    <t>BAZIC Prima Blue Stick Pen w/ Cushion Grip (8/Pack)</t>
  </si>
  <si>
    <t>BAZIC Prima Assorted Color Stick Pen w/ Cushion Grip (8/Pack)</t>
  </si>
  <si>
    <t>BAZIC 8 Color Prima Stick Pen w/ Cushion Grip</t>
  </si>
  <si>
    <t>BAZIC Nova Assorted Color Stick Pen (12/Pack)</t>
  </si>
  <si>
    <t>BAZIC Nova Black Color Stick Pen (12/Pack)</t>
  </si>
  <si>
    <t>BAZIC Nova Blue Color Stick Pen (12/Pack)</t>
  </si>
  <si>
    <t>BAZIC 2-In-1 Mechanical Pencil &amp; 4-Color Pen w/ Grip</t>
  </si>
  <si>
    <t>BAZIC Pure Assorted Color Stick Pen (12/Pack)</t>
  </si>
  <si>
    <t>BAZIC Palm Mini Ballpoint Pen w/ Key Ring (5/Pack)</t>
  </si>
  <si>
    <t>BAZIC Pure Red Stick Pen (12/Pack)</t>
  </si>
  <si>
    <t>BAZIC Pure Black Stick Pen (12/Pack)</t>
  </si>
  <si>
    <t>BAZIC Pure Blue Stick Pen (12/Pack)</t>
  </si>
  <si>
    <t>KAPPA Bible Series Word Finds Puzzle Book</t>
  </si>
  <si>
    <t>BAZIC 4-Color Neck Pen w/ Cushion Grip (2/Pack)</t>
  </si>
  <si>
    <t>BAZIC Ixion Assorted Color Retractable Pen (5/Pack)</t>
  </si>
  <si>
    <t>BAZIC Ixion Dazzle Black Color Retractable Pen (5/Pack)</t>
  </si>
  <si>
    <t>BAZIC Norte Asst. Color Needle-Tip Rollerball Pen (3/Pack)</t>
  </si>
  <si>
    <t>BAZIC Norte Black Needle-Tip Rollerball Pen (3/Pack)</t>
  </si>
  <si>
    <t>BAZIC Lumiere Assorted Color Oil-Gel Ink Retractable Pen w/ Grip (3/Pack)</t>
  </si>
  <si>
    <t>BAZIC Lumiere Black Oil-Gel Ink Retractable Pen w/ Grip (3/Pack)</t>
  </si>
  <si>
    <t>BAZIC Spencer Asst. Color Retractable Pen w/ Cushion Grip (4/Pack)</t>
  </si>
  <si>
    <t>BAZIC Optima Red Oil-Gel Ink Retractable Pen w/ Grip (3/Pack)</t>
  </si>
  <si>
    <t>BAZIC Optima Assorted Color Oil-Gel Ink Retractable Pen w/ Grip (3/Pack)</t>
  </si>
  <si>
    <t>BAZIC Optima Black Oil-Gel Ink Retractable Pen w/ Grip (3/Pack)</t>
  </si>
  <si>
    <t>BAZIC 6 Glitter Color Essence Gel Pen w/ Cushion Grip</t>
  </si>
  <si>
    <t>BAZIC Optima Blue Oil-Gel Ink Retractable Pen w/ Grip (3/Pack)</t>
  </si>
  <si>
    <t>BAZIC Memo Size Plastic Clipboard w/ Low Profile Clip</t>
  </si>
  <si>
    <t>BAZIC Memo Size Hardboard Clipboard w/ Sturdy Spring Clip</t>
  </si>
  <si>
    <t>BAZIC Standard Size Hardboard Clipboard w/ Sturdy Spring Clip</t>
  </si>
  <si>
    <t>BAZIC Legal Size Hardboard Clipboard w/ Sturdy Spring Clip</t>
  </si>
  <si>
    <t>BAZIC Standard Size Hardboard Clipboard w/ Low Profile Clip</t>
  </si>
  <si>
    <t>BAZIC Standard Size Plastic Clipboard w/ Low Profile Clip</t>
  </si>
  <si>
    <t>BAZIC Clipboard Storage Case</t>
  </si>
  <si>
    <t>BAZIC Standard Size Confetti Polka Dot Paperboard Clipboard w/ Low Profile Clip</t>
  </si>
  <si>
    <t>BAZIC Translucent Clipboard Storage Case</t>
  </si>
  <si>
    <t>BAZIC Standard Size Vintage Hardboard Clipboard w/ Low Profile Clip</t>
  </si>
  <si>
    <t>BAZIC Standard Size Retro Hardboard Clipboard w/ Low Profile Clip</t>
  </si>
  <si>
    <t>BAZIC A4 Size PVC Clip Folder w/ Low Profile Clip</t>
  </si>
  <si>
    <t>BAZIC Bright Color PVC Standard Clipboard w/ Low Profile Clip</t>
  </si>
  <si>
    <t>BAZIC Standard Size Geometric Paperboard Clipboard w/ Gold Low Profile Clip</t>
  </si>
  <si>
    <t>BAZIC Standard Size Carnival Polka Dot Paperboard Clipboard w/ Low Profile Clip</t>
  </si>
  <si>
    <t>BAZIC Standard Size Gradient Paperboard Clipboard w/ Low Profile Clip</t>
  </si>
  <si>
    <t>Mandalas Coloring Book for Adults</t>
  </si>
  <si>
    <t>BAZIC Dual Blades Square Sharpener w/ Receptacle (4/Pack)</t>
  </si>
  <si>
    <t>BAZIC Single Hole Sharpener w/ Receptacle</t>
  </si>
  <si>
    <t>BAZIC Single Hole Sharpener w/ Receptacle (3/pack)</t>
  </si>
  <si>
    <t>BAZIC Dual Blades Sharpener w/ Round Receptacle (2/Pack)</t>
  </si>
  <si>
    <t>BAZIC Dual Blades Sharpener w/ Round Receptacle</t>
  </si>
  <si>
    <t>BAZIC Xtreme Oval Sharpener w/ Receptacle (3/Pack)</t>
  </si>
  <si>
    <t>BAZIC Xtreme Oval Sharpener w/ Receptacle</t>
  </si>
  <si>
    <t>BAZIC Dual Blades Sharpener w/ Lid &amp; Receptacle</t>
  </si>
  <si>
    <t>BAZIC Transparent Square Pencil Sharpener (12/pack)</t>
  </si>
  <si>
    <t>BAZIC Single Side Hole Sharpener w/ Receptacle</t>
  </si>
  <si>
    <t>BAZIC Dual Blades Sharpener w/ Diamond Receptacle</t>
  </si>
  <si>
    <t>BAZIC 2 Dual Blades Sharpener + 2 Round Receptacle Sharpener</t>
  </si>
  <si>
    <t>BAZIC Dual Blades Metal Pencil Sharpener (3/Pack)</t>
  </si>
  <si>
    <t>BAZIC Round Pencil Sharpener (12/Pack)</t>
  </si>
  <si>
    <t>BAZIC Single Hole Metal Pencil Sharpener (6/Pack)</t>
  </si>
  <si>
    <t>BAZIC Desktop Sharpener w/ Suction Cup Base</t>
  </si>
  <si>
    <t>BAZIC Dual Blades Square Sharpener (6/Pack)</t>
  </si>
  <si>
    <t>BAZIC Fun Shaped Pencil Sharpener (12/Pack)</t>
  </si>
  <si>
    <t>BAZIC Dual Blade Square Sharpener w/Receptacle (2/Pack)</t>
  </si>
  <si>
    <t>BAZIC Dual Blade Square Sharpener w/ Receptacle</t>
  </si>
  <si>
    <t>BAZIC Dual Blades Sharpener w/ Square Receptacle (2/Pack)</t>
  </si>
  <si>
    <t>BAZIC Dual Blades Sharpener w/ Triangle Receptacle (2/Pack)</t>
  </si>
  <si>
    <t>BAZIC Single Hole Sharpener w/ Round Receptacle (4/pack)</t>
  </si>
  <si>
    <t>BAZIC Dual Blades Sharpener w/ Square Receptacle</t>
  </si>
  <si>
    <t>BAZIC Dual Blades Sharpener w/ Triangle Receptacle</t>
  </si>
  <si>
    <t>BAZIC Pencil's Cap Sharpener (5/pack)</t>
  </si>
  <si>
    <t>BAZIC Square Pencil Sharpener (24/Box)</t>
  </si>
  <si>
    <t>TYPE ITEM #MSK099</t>
  </si>
  <si>
    <t>BAZIC 0.017 oz (0.5g) Super Glue Gel (5/Pack)</t>
  </si>
  <si>
    <t>BAZIC 0.07 oz (2g) Super Glue Gel (3/Pack)</t>
  </si>
  <si>
    <t>20014-20</t>
  </si>
  <si>
    <t>BAZIC Assorted Office Supplies Store Display (18sku/456pcs)</t>
  </si>
  <si>
    <t>20015-20</t>
  </si>
  <si>
    <t>BAZIC Assorted School Supplies Store Display (17sku/534pcs)</t>
  </si>
  <si>
    <t>20016-20</t>
  </si>
  <si>
    <t>BAZIC Mailing Supplies Store Display (17 SKU/511 pcs)</t>
  </si>
  <si>
    <t>20017-A</t>
  </si>
  <si>
    <t>BAZIC Assorted 1/2" View Binder w/2-Pockets PDQ Set (10sku/60pcs)</t>
  </si>
  <si>
    <t>20018-A</t>
  </si>
  <si>
    <t>BAZIC Assorted 1" View Binder w/2-Pockets PDQ Set (10sku/50pcs)</t>
  </si>
  <si>
    <t>BAZIC 0.036 oz (1g) Single Use Super Glue (6/Pack)</t>
  </si>
  <si>
    <t>BAZIC 20" X 30" 10-Slots Foam Board Display Rack</t>
  </si>
  <si>
    <t>BAZIC 0.10 oz (3g) Super Glue (4/Pack)</t>
  </si>
  <si>
    <t>BAZIC 0.10 oz (3g) Super Glue (6/Pack)</t>
  </si>
  <si>
    <t>BAZIC 9" x 12" &amp; 12" X 16" Sign 40-Slots Spinning Rack</t>
  </si>
  <si>
    <t>BAZIC 0.10 oz (3g) Super Glue Pen w/ Precision Tip Applicator</t>
  </si>
  <si>
    <t>BAZIC 22" X 28" 10-Slots Poster Board Display Rack</t>
  </si>
  <si>
    <t>BAZIC 1 FL OZ (30 mL) Contact Cement Adhesive</t>
  </si>
  <si>
    <t>BAZIC 0.2 oz (5.6g) Quick Setting Epoxy Glue w/ Syringe Applicator</t>
  </si>
  <si>
    <t>BAZIC 2.7 FL OZ (80 mL) Stationery Clear Glue (2/Pack)</t>
  </si>
  <si>
    <t>BAZIC 7 5/8 FL OZ (225 mL) Jumbo White Glue</t>
  </si>
  <si>
    <t>BAZIC 4 FL OZ (118 mL) White Glue</t>
  </si>
  <si>
    <t>BAZIC 2.7 FL OZ (80 mL) White Glue (2/Pack)</t>
  </si>
  <si>
    <t>BAZIC 1 Gallon White Glue</t>
  </si>
  <si>
    <t>BAZIC 0.7 oz (21g) Washable Disappearing Purple Glue Stick (2/Pack)</t>
  </si>
  <si>
    <t>BAZIC 0.28 oz (8g) Washable Disappearing Purple Glue Stick (4/Pack)</t>
  </si>
  <si>
    <t>BAZIC 1.27 oz (36g) Glue Stick (2/Pack)</t>
  </si>
  <si>
    <t>BAZIC 0.7 oz (21g) Glue Stick (3/Pack)</t>
  </si>
  <si>
    <t>BAZIC 0.28 oz (8g) Glue Stick (6/Pack)</t>
  </si>
  <si>
    <t>BAZIC 1.7 FL OZ (50 mL) Glue Pen (3/Pack)</t>
  </si>
  <si>
    <t>BAZIC 1 FL OZ (29.5 mL) Dual Tip Glue Pen</t>
  </si>
  <si>
    <t>BAZIC Mega (100mm) Color Paper Clips (10/Pack)</t>
  </si>
  <si>
    <t>BAZIC 3.38 FL OZ (100 mL) Silicone Glue</t>
  </si>
  <si>
    <t>BAZIC No.1 Regular (33mm) Color Paper Clips (200/Pack)</t>
  </si>
  <si>
    <t>BAZIC 0.28 oz (8g) Glue Stick</t>
  </si>
  <si>
    <t>BAZIC 0.28 oz (8g) Glue Stick (4/Pack)</t>
  </si>
  <si>
    <t>BAZIC 0.28 oz (8g) 4 Washable Colored Glue Stick</t>
  </si>
  <si>
    <t>BAZIC 5 FL OZ (147 mL) Washable Clear School Glue</t>
  </si>
  <si>
    <t>BAZIC 1 Gallon Washable Clear School Glue</t>
  </si>
  <si>
    <t>BAZIC 5 FL OZ (147 mL) Washable Clear Color School Glue</t>
  </si>
  <si>
    <t>BAZIC 5 FL OZ (147 mL) Glow In The Dark Glue</t>
  </si>
  <si>
    <t>BAZIC Jumbo (50mm) Color Paper Clips (100/Pack)</t>
  </si>
  <si>
    <t>BAZIC 0.28 oz (8g) Premium Glue Stick (4/Pack)</t>
  </si>
  <si>
    <t>BAZIC 0.7 oz (21g) Premium Glue Stick (2/Pack)</t>
  </si>
  <si>
    <t>BAZIC 1.27 oz (36g) Premium Glue Stick</t>
  </si>
  <si>
    <t>BAZIC 0.28 oz (8g) Premium Glue Stick</t>
  </si>
  <si>
    <t>BAZIC 0.7 oz (21g) Premium Glue Stick</t>
  </si>
  <si>
    <t>BAZIC 0.28 oz (8g) Washable Disappearing Purple Glue Stick</t>
  </si>
  <si>
    <t>BAZIC Assorted Color Push Pins (100/Pack)</t>
  </si>
  <si>
    <t>NICKELODEON Workbooks Assorted</t>
  </si>
  <si>
    <t>BAZIC Clear Transparent Push Pins (100/Pack)</t>
  </si>
  <si>
    <t>BAZIC 4 FL OZ (118 mL) Wood Glue</t>
  </si>
  <si>
    <t>BAZIC 7 5/8 FL OZ (225 mL) Jumbo Wood Glue</t>
  </si>
  <si>
    <t>BAZIC Assorted Translucent Color Push Pins (100/Pack)</t>
  </si>
  <si>
    <t>BAZIC 8 mm x 8 m Permanent Glue Tape</t>
  </si>
  <si>
    <t>BAZIC Assorted Color Round Push Pins (80/Pack)</t>
  </si>
  <si>
    <t>BAZIC 3.9" x 0.27" Dual Temp. Mini Hot Melt Glue Sticks (20/Box)</t>
  </si>
  <si>
    <t>BAZIC 3.9" x 0.27" Dual Temp. Mini Hot Melt Glue Sticks (100/Box)</t>
  </si>
  <si>
    <t>BAZIC 3.9" x 0.43" Dual Temp. Full Size Hot Melt Glue Sticks (10/Box)</t>
  </si>
  <si>
    <t>BAZIC 7.87" x 0.27" Dual Temp. Mini Hot Melt Glue Sticks (10/Box)</t>
  </si>
  <si>
    <t>BAZIC 7.87" x 0.43" Dual Temp. Full Size Hot Melt Glue Sticks (5/Box)</t>
  </si>
  <si>
    <t>BAZIC Assorted Glue Sets (3/Pack)</t>
  </si>
  <si>
    <t>BAZIC Assorted Color Jumbo Push Pins (25/Pack)</t>
  </si>
  <si>
    <t>BAZIC 1" Metal Book Rings (12/Pack)</t>
  </si>
  <si>
    <t>BAZIC 1" Assorted Color Metal Book Rings (10/Pack)</t>
  </si>
  <si>
    <t>BAZIC 1.5" Metal Book Rings (8/Pack)</t>
  </si>
  <si>
    <t>BAZIC Standard Weight Top Loading Sheet Protectors (10/Pack)</t>
  </si>
  <si>
    <t>BAZIC Standard Weight Top Loading Sheet Protectors (100/Box)</t>
  </si>
  <si>
    <t>BAZIC Heavy Weight Top Loading Sheet Protectors (10/Pack)</t>
  </si>
  <si>
    <t>BAZIC Heavy Weight Top Loading Sheet Protectors (50/Box)</t>
  </si>
  <si>
    <t>BAZIC Bubble Embossed 2-Pocket Poly Portfolio</t>
  </si>
  <si>
    <t>BAZIC Cubic Embossed 2-Pocket Poly Portfolio</t>
  </si>
  <si>
    <t>BAZIC 2" Metal Book Rings (6/Pack)</t>
  </si>
  <si>
    <t>BAZIC Swirl Embossed 2-Pocket Poly Portfolio</t>
  </si>
  <si>
    <t>BAZIC Assorted Size Metal Book Rings (10/Pack)</t>
  </si>
  <si>
    <t>BAZIC Canary Paper Dividers w/ 5-Insertable Color Tabs</t>
  </si>
  <si>
    <t>BAZIC Canary Paper Dividers w/ 8-Insertable Color Tabs</t>
  </si>
  <si>
    <t>FAIRY TALES GIRLS Mix Coloring &amp; Activity Books</t>
  </si>
  <si>
    <t>BAZIC Camouflage 2-Pocket Portfolios</t>
  </si>
  <si>
    <t>BAZIC Polka Dot 2-Pocket Portfolios</t>
  </si>
  <si>
    <t>BAZIC Paisley 2-Pocket Portfolios</t>
  </si>
  <si>
    <t>BAZIC Metallic Color 2-Pocket Portfolios</t>
  </si>
  <si>
    <t>BAZIC Premium Asst. Color 2-Pocket Portfolio (25/Box)</t>
  </si>
  <si>
    <t>BAZIC Premium Black Color 2-Pocket Portfolio (25/Box)</t>
  </si>
  <si>
    <t>BAZIC Premium Red Color 2-Pocket Portfolio (25/Box)</t>
  </si>
  <si>
    <t>BAZIC Premium Blue Color 2-Pocket Portfolio (25/Box)</t>
  </si>
  <si>
    <t>BAZIC Premium Green Color 2-Pocket Portfolio (25/Box)</t>
  </si>
  <si>
    <t>BAZIC Premium Light Blue Color 2-Pocket Portfolio (25/Box)</t>
  </si>
  <si>
    <t>BAZIC 16"X18"X15" Black Folding Cart on Wheels w/Lid Cover</t>
  </si>
  <si>
    <t>BAZIC 16"X18"X15" Blue Folding Cart on Wheels w/Lid Cover</t>
  </si>
  <si>
    <t>BAZIC 16"X18"X15" Yellow Folding Cart on Wheels w/Lid Cover</t>
  </si>
  <si>
    <t>BAZIC 16"X18"X15" Red Folding Cart on Wheels w/Lid Cover</t>
  </si>
  <si>
    <t>BAZIC Jumbo Eraser (4/Pack)</t>
  </si>
  <si>
    <t>BAZIC Neon Eraser Cap (20/Pack)</t>
  </si>
  <si>
    <t>BAZIC Neon Eraser Cap (50/Pack)</t>
  </si>
  <si>
    <t>BAZIC Pink Eraser Cap (50/Pack)</t>
  </si>
  <si>
    <t>BAZIC Pink Eraser Cap (20/Pack)</t>
  </si>
  <si>
    <t>BAZIC Neon Bevel Eraser (6/Pack)</t>
  </si>
  <si>
    <t>BAZIC Rainbow Eraser (4/Pack)</t>
  </si>
  <si>
    <t>BAZIC Dot.ted Retractable Stick Erasers (2/Pack)</t>
  </si>
  <si>
    <t>BAZIC Paisley Retractable Stick Erasers (2/Pack)</t>
  </si>
  <si>
    <t>BAZIC Jumbo (50mm) Silver Paper Clip (100/Pack)</t>
  </si>
  <si>
    <t>BAZIC Two-Tone Eraser (4/Pack)</t>
  </si>
  <si>
    <t>BAZIC Neon Eraser Sets (12/Pack)</t>
  </si>
  <si>
    <t>BAZIC Pink Bevel Eraser (4/Pack)</t>
  </si>
  <si>
    <t>BAZIC No.1 Regular (33mm) Silver Paper Clips (200/Pack)</t>
  </si>
  <si>
    <t>BAZIC White Oval Eraser (4/Pack)</t>
  </si>
  <si>
    <t>BAZIC Bright Color Oval Eraser (4/Pack)</t>
  </si>
  <si>
    <t>BAZIC Pink Eraser Sets (15/Pack)</t>
  </si>
  <si>
    <t>BAZIC Neon Eraser Sets (15/Pack)</t>
  </si>
  <si>
    <t>BAZIC Pink Bevel Eraser</t>
  </si>
  <si>
    <t>BAZIC Pink Eraser Top (144/Box)</t>
  </si>
  <si>
    <t>BAZIC Brass (Gold) Thumb Tack (200/Pack)</t>
  </si>
  <si>
    <t>BAZIC Nickel (Silver) Thumb Tack (200/Pack)</t>
  </si>
  <si>
    <t>BAZIC Yellow Pen Style Fluorescent Highlighter w/ Pocket Clip (5/Pack)</t>
  </si>
  <si>
    <t>BAZIC Pen Style Fluorescent Highlighter w/ Pocket Clip (5/Pack)</t>
  </si>
  <si>
    <t>BAZIC Yellow Pen Style Fluorescent Highlighter w/ Pocket Clip (12/Box)</t>
  </si>
  <si>
    <t>BAZIC Pen Style Fluorescent Highlighter w/ Pocket Clip (12/Box)</t>
  </si>
  <si>
    <t>BAZIC Mini Fluorescent Highlighter w/ Cap Clip (6/Pack)</t>
  </si>
  <si>
    <t>BAZIC Mini Fluorescent Highlighter w/ Cap Clip (4/Pack)</t>
  </si>
  <si>
    <t>BAZIC Assorted Color Thumb Tack (150/Pack)</t>
  </si>
  <si>
    <t>BAZIC Fruit Scented Highlighter (3/Pack)</t>
  </si>
  <si>
    <t>Sudoku II Puzzle Book</t>
  </si>
  <si>
    <t>BAZIC Fruit Scented Mini Highlighter (6/Pack)</t>
  </si>
  <si>
    <t>Find A Word Puzzles Books</t>
  </si>
  <si>
    <t>BAZIC Pen Style Fluorescent Color Liquid Highlighter (4/Pack)</t>
  </si>
  <si>
    <t>Spanish Find A Word Puzzle V</t>
  </si>
  <si>
    <t>Spanish Find A Word Puzzle VI</t>
  </si>
  <si>
    <t>BAZIC Desk Style Fluorescent Highlighter (3/Pack)</t>
  </si>
  <si>
    <t>BAZIC Yellow Desk Style Fluorescent Highlighter (3/Pack)</t>
  </si>
  <si>
    <t>BAZIC Pen Style Fluorescent Highlighter w/ Cushion Grip (4/Pack)</t>
  </si>
  <si>
    <t>BAZIC Mini Desk Style Fluorescent Highlighter (4/Pack)</t>
  </si>
  <si>
    <t>BAZIC Desk Style Fluorescent Highlighter w/ Cushion Grip (3/Pack)</t>
  </si>
  <si>
    <t>BAZIC Yellow Desk Style Fluorescent Highlighter w/ Cushion Grip (3/Pack)</t>
  </si>
  <si>
    <t>BAZIC Yellow Erasable Highlighter (3/Pack)</t>
  </si>
  <si>
    <t>BAZIC Desk Style Fluorescent Highlighter (12/Box)</t>
  </si>
  <si>
    <t>BAZIC Yellow Desk Style Fluorescent Highlighter (12/Box)</t>
  </si>
  <si>
    <t>BAZIC Double Tip Fluorescent Highlighter (5/Pack)</t>
  </si>
  <si>
    <t>BAZIC 5 Fluorescent Gel Highlighter</t>
  </si>
  <si>
    <t>BAZIC Fluorescent Highlighter w/ Pocket Clip (3/Pack)</t>
  </si>
  <si>
    <t>BAZIC Fluorescent Highlighter w/ Pocket Clip (4/Pack)</t>
  </si>
  <si>
    <t>BAZIC Pastel Highlighter w/ Pocket Clip (3/Pack)</t>
  </si>
  <si>
    <t>BAZIC Pastel Highlighter w/ Pocket Clip (4/Pack)</t>
  </si>
  <si>
    <t>BAZIC Magnetic Paper Clips Holder w/ Asst. Color No.1 Paper Clip</t>
  </si>
  <si>
    <t>BAZIC Jumbo Color Chalk (15/Bucket)</t>
  </si>
  <si>
    <t>BAZIC 12 Color &amp; 12 White Chalk w/ Eraser Set</t>
  </si>
  <si>
    <t>BAZIC Dustless White Chalk (24/Box)</t>
  </si>
  <si>
    <t>BAZIC Dustless Assorted Color Chalk (24/Box)</t>
  </si>
  <si>
    <t>BAZIC 4 Jumbo Sidewalk Chalks &amp; 1 Chalk Holder</t>
  </si>
  <si>
    <t>BAZIC 6 Jumbo Sidewalk Chalks</t>
  </si>
  <si>
    <t>BAZIC 8 Color Premium Jumbo Triangle Crayons</t>
  </si>
  <si>
    <t>BAZIC 10 Color Mini Propelling Crayons</t>
  </si>
  <si>
    <t>BAZIC 8 Color Propelling Crayons</t>
  </si>
  <si>
    <t>BAZIC 12 Color Propelling Crayons</t>
  </si>
  <si>
    <t>BAZIC 48 ct. Premium Crayons</t>
  </si>
  <si>
    <t>BAZIC 24 Color Premium Crayons</t>
  </si>
  <si>
    <t>BAZIC 8 Color Premium Super Jumbo Crayons</t>
  </si>
  <si>
    <t>BAZIC 16 Color Premium Crayons (2/Pack)</t>
  </si>
  <si>
    <t>BAZIC 64 ct. Premium Crayons w/sharpener</t>
  </si>
  <si>
    <t>BAZIC 8 Color Premium Crayons</t>
  </si>
  <si>
    <t>BAZIC 16 Color Premium Crayons</t>
  </si>
  <si>
    <t>BAZIC 8 Color Premium Jumbo Crayons</t>
  </si>
  <si>
    <t>BAZIC 12 Color Premium Jumbo Crayons</t>
  </si>
  <si>
    <t>BAZIC 24 Color Washable Premium Crayons</t>
  </si>
  <si>
    <t>BAZIC 8 Color Washable Premium Jumbo Crayons</t>
  </si>
  <si>
    <t>BAZIC 12 Color Jumbo Oil Pastels</t>
  </si>
  <si>
    <t>BAZIC 6 Color Silky Gel Crayons</t>
  </si>
  <si>
    <t>BAZIC 12 Color Silky Gel Crayons</t>
  </si>
  <si>
    <t>BAZIC 24 Color Silky Gel Crayons</t>
  </si>
  <si>
    <t>BAZIC 12 Color Jumbo Silky Gel Crayons</t>
  </si>
  <si>
    <t>BAZIC Small 3/4" (19mm) Black Binder Clip (20/Pack)</t>
  </si>
  <si>
    <t>BAZIC Medium 1 1/4" (32mm) Black Binder Clip (8/Pack)</t>
  </si>
  <si>
    <t>BAZIC Large 2" (51mm) Black Binder Clip (4/Pack)</t>
  </si>
  <si>
    <t>BAZIC Small 3/4" (19mm) Assorted Color Binder Clip (20/Pack)</t>
  </si>
  <si>
    <t>BAZIC Medium 1 1/4" (32mm) Assorted Color Binder Clip (8/Pack)</t>
  </si>
  <si>
    <t>BAZIC Small 3/4" (19mm) Black Binder Clip (12/Box)</t>
  </si>
  <si>
    <t>BAZIC Medium 1 1/4" (32mm) Black Binder Clip (12/Box)</t>
  </si>
  <si>
    <t>BAZIC Large 2" (51mm) Black Binder Clip (12/Box)</t>
  </si>
  <si>
    <t>BAZIC 2x Magnifier Sets (3/Pack)</t>
  </si>
  <si>
    <t>BAZIC 3" Round 2x Handheld Magnifier &amp; 4x Bifocal Inset</t>
  </si>
  <si>
    <t>BAZIC Asstd Color 3" Round 2X Handheld Magnifier</t>
  </si>
  <si>
    <t>BAZIC Large 2" (51mm) Assorted Color Binder Clip (4/Pack)</t>
  </si>
  <si>
    <t>BAZIC Assorted Size Black Binder Clip (12/Pack)</t>
  </si>
  <si>
    <t>BAZIC Assorted Size Color Binder Clip (12/Pack)</t>
  </si>
  <si>
    <t>BAZIC Assorted Size Satin Binder Clip (8/Pack)</t>
  </si>
  <si>
    <t>BAZIC Metal Ball Bearing Compass w/ #2 Wood Pencil</t>
  </si>
  <si>
    <t>BAZIC Scale-Arm Compass w/ #2 Wood Pencil</t>
  </si>
  <si>
    <t>BAZIC Scale-Arm Compass w/ #2 Wood Pencil &amp; 6" Protractor Set</t>
  </si>
  <si>
    <t>BAZIC Push Pin, Paper Clip, Binder Clip, Magnetic Button Combo Sets</t>
  </si>
  <si>
    <t>BAZIC 18" X 1.5 Yard Clear Self Adhesive Book Cover</t>
  </si>
  <si>
    <t>BAZIC 8-Digit Large Desktop Calculator w/ Adjustable Display</t>
  </si>
  <si>
    <t>BAZIC 56 Function Scientific Calculator w/ Slide-On Case</t>
  </si>
  <si>
    <t>BAZIC 56 Function Scientific Calculator w/ Flip Cover</t>
  </si>
  <si>
    <t>BAZIC 8-Digit Pocket Size Calculator w/ Flip Cover</t>
  </si>
  <si>
    <t>BAZIC 8-Digit Pocket Size Calculator w/ Neck String</t>
  </si>
  <si>
    <t>BAZIC 8-Digit Silver Desktop Calculator w/ Tone</t>
  </si>
  <si>
    <t>BAZIC 8-Digit Dual Power Pocket Size Calculator</t>
  </si>
  <si>
    <t>BAZIC 12-Digit Desktop Calculator w/ Profit Calculation &amp; Tax Functions</t>
  </si>
  <si>
    <t>BAZIC 12-Digit Dual Power Desktop Calculator w/ Adjustable Display</t>
  </si>
  <si>
    <t>Crucigrama-Sopas De Letras IV</t>
  </si>
  <si>
    <t>BAZIC 8, 10, 20, 30 mm Size Lettering Stencil Sets (4/Pack)</t>
  </si>
  <si>
    <t>BAZIC 240 Function Scientific Calculator w/ Slide-On Case</t>
  </si>
  <si>
    <t>BAZIC 240 Function Fancy color Scientific Calculator w/ Slide-On Case</t>
  </si>
  <si>
    <t>BAZIC Assorted Color Semicircular 6" Protractor</t>
  </si>
  <si>
    <t>S Nitrile Examination Gloves (100/box)</t>
  </si>
  <si>
    <t>M Nitrile Examination Gloves (100/box)</t>
  </si>
  <si>
    <t>L Nitrile Examination Gloves (100/box)</t>
  </si>
  <si>
    <t>XL Nitrile Examination Gloves (95/box)</t>
  </si>
  <si>
    <t>BAZIC Semicircular 6" Protractor</t>
  </si>
  <si>
    <t>KAPPA USA Word Finds Puzzle Book</t>
  </si>
  <si>
    <t>CLEAN RX 75% Alcohol Hand Sanitizer 8 FL OZ (240 mL)</t>
  </si>
  <si>
    <t>BAZIC 20mm Size Lettering Stencil Ruler Sets (2/Pack)</t>
  </si>
  <si>
    <t>BAZIC 12" (30cm) Wooden Ruler (3/Pack)</t>
  </si>
  <si>
    <t>BAZIC 5-Piece Geometry Ruler Combination Sets</t>
  </si>
  <si>
    <t>BAZIC 12" (30cm) Ruler w/ Multiplication Prints (4/Pack)</t>
  </si>
  <si>
    <t>BAZIC 1/3 Cut Letter Size Manila File Folder (12/Pack)</t>
  </si>
  <si>
    <t>BAZIC Economy Weight Top Loading Sheet Protectors (100/Pack)</t>
  </si>
  <si>
    <t>BAZIC Economy Weight Top Loading Sheet Protectors (20/Pack)</t>
  </si>
  <si>
    <t>BAZIC 1/3 Cut Letter Size Manila File Folder (9/Pack)</t>
  </si>
  <si>
    <t>BAZIC V-Flap Legal Size Document Holder</t>
  </si>
  <si>
    <t>BAZIC V-Flap Letter Size Document Holder</t>
  </si>
  <si>
    <t>BAZIC Dividers w/ 10-Color Tabs</t>
  </si>
  <si>
    <t>BAZIC Top Loading 9-Pockets Sports Card Holder (10/Pack)</t>
  </si>
  <si>
    <t>BAZIC 1/3 Cut Letter Size Color File Folder (6/Pack)</t>
  </si>
  <si>
    <t>KAPPA Ultimate Word Finds Puzzle Book</t>
  </si>
  <si>
    <t>BAZIC Translucent 2-Pocket Poly Portfolio</t>
  </si>
  <si>
    <t>BAZIC 1.5" Assorted Color 3-Ring Binder w/ 2-Pockets</t>
  </si>
  <si>
    <t>BAZIC Square Flap Letter Size Document Holder</t>
  </si>
  <si>
    <t>BAZIC 1.5" Black 3-Ring Binder w/ 2-Pockets</t>
  </si>
  <si>
    <t>BAZIC Pockets Dividers w/ 5-Insertable Color Tabs</t>
  </si>
  <si>
    <t>BAZIC 1/3 Cut Letter Size Paisley File Folder (3/Pack)</t>
  </si>
  <si>
    <t>BAZIC 13-Pockets Coupon/Personal Check Size Expanding File</t>
  </si>
  <si>
    <t>BAZIC Dividers w/ 5-Insertable Color Tabs</t>
  </si>
  <si>
    <t>BAZIC Dividers w/ 8-Insertable Color Tabs</t>
  </si>
  <si>
    <t>BAZIC Top / Side Loading Letter Size String Envelope (2/Pack)</t>
  </si>
  <si>
    <t>BAZIC Economy Weight Top Loading Sheet Protectors (10/Pack)</t>
  </si>
  <si>
    <t>BAZIC 1" Black 3-Ring View Binder w/ 2-Pockets</t>
  </si>
  <si>
    <t>BAZIC 1" Asst. Color 3-Ring View Binder w/ 2-Pockets</t>
  </si>
  <si>
    <t>BAZIC Letter Size Document Case w/ Handle</t>
  </si>
  <si>
    <t>BAZIC 10-Pockets Presentation Book</t>
  </si>
  <si>
    <t>BAZIC 1" Black 3-Ring Binder w/ 2-Pockets</t>
  </si>
  <si>
    <t>BAZIC 1" White 3-Ring Binder w/ 2-Pockets</t>
  </si>
  <si>
    <t>BAZIC 1" Asst. Color 3- Ring Binder w/ 2-Pockets</t>
  </si>
  <si>
    <t>BAZIC 1" Asst. Neon Color 3-Ring View Binder w/ 2-Pockets</t>
  </si>
  <si>
    <t>BAZIC 1" White 3-Ring View Binder w/ 2-Pockets</t>
  </si>
  <si>
    <t>BAZIC 1.5" White 3-Ring Binder w/ 2-Pockets</t>
  </si>
  <si>
    <t>KAPPA Hidden Message Word Finds Book</t>
  </si>
  <si>
    <t>BAZIC 1/2" Black 3-Ring View Binder w/ 2-Pockets</t>
  </si>
  <si>
    <t>BAZIC 1/2" White 3-Ring View Binder w/ 2-Pockets</t>
  </si>
  <si>
    <t>BAZIC Laminated Bright Glossy Color 2-Pockets Portfolios</t>
  </si>
  <si>
    <t>BAZIC Asst. Color 2-Pocket Portfolios</t>
  </si>
  <si>
    <t>BAZIC Asst. Color 2-Pocket Portfolios w/ 3-Prong Fastener</t>
  </si>
  <si>
    <t>BAZIC Laminated Bright Glossy Color 2-Pocket Portfolios w/ 3-Prong Fastener</t>
  </si>
  <si>
    <t>BAZIC 1.5" Black 3-Ring View Binder w/ 2-Pockets</t>
  </si>
  <si>
    <t>BAZIC 1.5" White 3-Ring View Binder w/ 2-Pockets</t>
  </si>
  <si>
    <t>BAZIC 12" (30cm) Shatterproof Flexible Ruler</t>
  </si>
  <si>
    <t>BAZIC 2" Black Slant-D Ring View Binder w/ 2-Pockets</t>
  </si>
  <si>
    <t>BAZIC 2" White Slant-D Ring View Binder w/ 2-Pockets</t>
  </si>
  <si>
    <t>KAPPA Just For Fun Word Finds</t>
  </si>
  <si>
    <t>BAZIC Clear Coupon/Check Size Zip Envelope</t>
  </si>
  <si>
    <t>BAZIC Swing-lock Report Cover w/Clear Front</t>
  </si>
  <si>
    <t>BAZIC 2-Pocket Poly Portfolio w/ View Cover</t>
  </si>
  <si>
    <t>BAZIC Solid Color 2-Pocket Poly Portfolio</t>
  </si>
  <si>
    <t>BAZIC Solid Color 2-Pocket Poly Portfolio w/ 3 Prongs</t>
  </si>
  <si>
    <t>BAZIC 12" (30cm) Stainless Steel Ruler w/ Non Skid Back</t>
  </si>
  <si>
    <t>BAZIC Poly 8 Pocket Organizer</t>
  </si>
  <si>
    <t>BAZIC Rainbow 7-Pocket Letter Size Poly Expanding File</t>
  </si>
  <si>
    <t>BAZIC 7-Pocket Letter Size Vertical Poly Expanding File</t>
  </si>
  <si>
    <t>BAZIC V-Flap Clear Letter Size Document Holder</t>
  </si>
  <si>
    <t>BAZIC 1" White 3-Ring Tinted View Binder w/ 2-Pockets</t>
  </si>
  <si>
    <t>BAZIC Stripes 2-Pocket Poly Portfolio</t>
  </si>
  <si>
    <t>BAZIC Translucent Swing Lock Report Cover</t>
  </si>
  <si>
    <t>BAZIC Letter Size Document Holder w/ Elastic Band</t>
  </si>
  <si>
    <t>BAZIC Translucent 13-Pocket Letter Size Poly Expanding File</t>
  </si>
  <si>
    <t>BAZIC 3" Black Slant-D Ring View Binder w/ 2-Pockets</t>
  </si>
  <si>
    <t>KAPPA Large Print Bible Word Finds Puzzle Book</t>
  </si>
  <si>
    <t>BAZIC 3" White Slant-D Ring View Binder w/ 2-Pockets</t>
  </si>
  <si>
    <t>BAZIC Translucent 7-Pocket Letter Size Poly Expanding File</t>
  </si>
  <si>
    <t>BAZIC 13-Pocket Letter Size Poly Expanding File</t>
  </si>
  <si>
    <t>BAZIC 7-Pocket Letter Size Poly Expanding File</t>
  </si>
  <si>
    <t>BAZIC 13-Pocket Check Size Poly Expanding File</t>
  </si>
  <si>
    <t>BAZIC Two Tone Letter Size Document Case</t>
  </si>
  <si>
    <t>BAZIC 1/3 Cut Legal Size Manila File Folder (100/Box)</t>
  </si>
  <si>
    <t>BAZIC 3" X 5" Index Card Case w/ 5-Tab Divider</t>
  </si>
  <si>
    <t>BAZIC Two Tone 2-Pocket Poly Portfolio</t>
  </si>
  <si>
    <t>BAZIC 1/3 Cut Letter Size Manila File Folder (100/Box)</t>
  </si>
  <si>
    <t>BAZIC Dividers w/ 12-Preprinted A-Z Tab</t>
  </si>
  <si>
    <t>BAZIC Dividers w/ 12-Preprinted Jan-Dec Tab</t>
  </si>
  <si>
    <t>BAZIC Clear Letter Size Zip Envelope</t>
  </si>
  <si>
    <t>BAZIC Assorted Color Letter Size Zip Envelope</t>
  </si>
  <si>
    <t>BAZIC Coupon / Check Size Poly String Envelope (3/Pack)</t>
  </si>
  <si>
    <t>BAZIC 1/2" Blue 3-Ring View Binder w/ 2-Pockets</t>
  </si>
  <si>
    <t>BAZIC 1" Blue 3-Ring View Binder w/ 2-Pockets</t>
  </si>
  <si>
    <t>BAZIC 1.5" Blue 3-Ring View Binder w/ 2-Pockets</t>
  </si>
  <si>
    <t>BAZIC 2" Blue Slant D-Ring View Binder w/ 2-Pockets</t>
  </si>
  <si>
    <t>BAZIC 3" Blue Slant D-Ring View Binder w/ 2-Pockets</t>
  </si>
  <si>
    <t>BAZIC Elite Letter Size Clear Document Holders (2/Pack)</t>
  </si>
  <si>
    <t>BAZIC Elite Letter Size Document Holders (2/Pack)</t>
  </si>
  <si>
    <t>BAZIC Clear Front Report Covers w/ Sliding Bar (3/Pack)</t>
  </si>
  <si>
    <t>BAZIC Clear Top / Side Loading Letter Size String Envelope (2/Pack)</t>
  </si>
  <si>
    <t>BAZIC 12" (30cm) Ruler w/ Handle Grip</t>
  </si>
  <si>
    <t>BAZIC Premium Single Hole Paper Punch w/ Cushion Grip</t>
  </si>
  <si>
    <t>BAZIC Single Hole Paper Punch</t>
  </si>
  <si>
    <t>BAZIC Portable 3-Hole Paper Punch</t>
  </si>
  <si>
    <t>BAZIC Desktop 3-Hole Paper Punch</t>
  </si>
  <si>
    <t>BAZIC 12" (30cm) Wooden Ruler</t>
  </si>
  <si>
    <t>BAZIC 12" (30cm) Jeweltones Color Ruler</t>
  </si>
  <si>
    <t>BAZIC Claro 12" (30cm) Transparent Plastic Ruler</t>
  </si>
  <si>
    <t>BAZIC 2 Oz. Multi Color Modeling Dough (4/Pack)</t>
  </si>
  <si>
    <t>BAZIC 2 Oz. Multi Color Modeling Dough (6/Pack)</t>
  </si>
  <si>
    <t>BAZIC 5 Oz. Multi Color Modeling Dough (2/Pack)</t>
  </si>
  <si>
    <t>BAZIC 5 Oz. Multi Color Modeling Dough (3/Pack)</t>
  </si>
  <si>
    <t>KAPPA Word-Find Treasury</t>
  </si>
  <si>
    <t>BAZIC 4-Piece Geometry Ruler Combination Sets w/ Compass</t>
  </si>
  <si>
    <t>BAZIC 4-Piece Geometry Ruler Combination Sets w/ Center Wheel Compass</t>
  </si>
  <si>
    <t>BAZIC 1 lb Black Modeling Clay</t>
  </si>
  <si>
    <t>BAZIC 1 lb Blue Modeling Clay</t>
  </si>
  <si>
    <t>BAZIC 1 lb Brown Modeling Clay</t>
  </si>
  <si>
    <t>BAZIC 1 lb Cream Modeling Clay</t>
  </si>
  <si>
    <t>BAZIC 1 lb Gray Modeling Clay</t>
  </si>
  <si>
    <t>BAZIC 1 lb Green Modeling Clay</t>
  </si>
  <si>
    <t>BAZIC 1 lb Orange Modeling Clay</t>
  </si>
  <si>
    <t>BAZIC 1 lb Red Modeling Clay</t>
  </si>
  <si>
    <t>BAZIC 1 lb Yellow Modeling Clay</t>
  </si>
  <si>
    <t>BAZIC 1 lb 4 Primary Color Modeling Clay</t>
  </si>
  <si>
    <t>BAZIC 5.64 oz (160g) 12 Color Modeling Clay Sticks + 3 molding</t>
  </si>
  <si>
    <t>BAZIC 9.17 oz (260g) 9 Color Modeling Clay Sticks</t>
  </si>
  <si>
    <t>BAZIC 8.11 oz (230g) 12 Color Modeling Clay Bar</t>
  </si>
  <si>
    <t>BAZIC 1 lb 24 Color Modeling Clay Sticks</t>
  </si>
  <si>
    <t>BAZIC 4-Piece Geometry Ruler Combination Sets</t>
  </si>
  <si>
    <t>BAZIC 2 Oz. Primary Colors Air Dry Modeling Clay</t>
  </si>
  <si>
    <t>BAZIC 2 Oz. Fluorescent Colors Air Dry Modeling Clay</t>
  </si>
  <si>
    <t>BAZIC 0.5 oz 6 Primary Color Air Dry Modeling Clay</t>
  </si>
  <si>
    <t>BAZIC 0.5 oz 6 Fluorescent Color Air Dry Modeling Clay</t>
  </si>
  <si>
    <t>BAZIC 12" (30cm) Jeweltones Color Ruler (4/Pack)</t>
  </si>
  <si>
    <t>KAPPA Large Print Chicken Soup For The Soul Word Finds Puzzle Book</t>
  </si>
  <si>
    <t>BAZIC 6" (15cm) Plastic Ruler (3/Pack)</t>
  </si>
  <si>
    <t>KAPPA Giant Easy Word Finds</t>
  </si>
  <si>
    <t>KAPPA Take Along Large Print Word Finds Puzzle Book - Digest Size</t>
  </si>
  <si>
    <t>KAPPA Large Print Great Big Word Finds Puzzle Book</t>
  </si>
  <si>
    <t>KAPPA Hide &amp; Seek Word Finds Puzzle Book</t>
  </si>
  <si>
    <t>KAPPA Top Notch Word Finds - Digest Size</t>
  </si>
  <si>
    <t>BAZIC Jumbo Natural Craft Stick (500/Box)</t>
  </si>
  <si>
    <t>BAZIC 0.10 oz (3g) 6 Primary Color Glitter Shaker</t>
  </si>
  <si>
    <t>BAZIC 0.21 oz (6g) 5 Primary Color Glitter Shaker</t>
  </si>
  <si>
    <t>BAZIC 0.28 oz (8g) 4 Primary Color Glitter Shaker</t>
  </si>
  <si>
    <t>BAZIC 0.77 oz (22g) Primary Color Glitter Tubes</t>
  </si>
  <si>
    <t>BAZIC 0.77 oz (22g) Neon Color Glitter Tubes</t>
  </si>
  <si>
    <t>BAZIC 2 oz (56.6g) Primary Color Glitter Shaker</t>
  </si>
  <si>
    <t>BAZIC 2 oz (56.6g) Neon Color Glitter Shaker</t>
  </si>
  <si>
    <t>BAZIC 2 oz (56.6g) Iridescent/Silver/Gold Color Glitter Shaker</t>
  </si>
  <si>
    <t>BAZIC 4 FL OZ (120 mL) Silver/Gold/Iridescent Color Glitter Glue</t>
  </si>
  <si>
    <t>BAZIC 0.35 FL OZ (10.5 mL) 10 Glitter Glue Pen</t>
  </si>
  <si>
    <t>BAZIC 6.76 FL OZ (200 mL) Iridescent/Silver/Gold Color Glitter Glue</t>
  </si>
  <si>
    <t>BAZIC 0.35 FL OZ (10.5 mL) 5 Classic Glitter Glue Pen</t>
  </si>
  <si>
    <t>BAZIC 0.20 FL OZ (6 mL) 10 Color Mini Glitter Glue</t>
  </si>
  <si>
    <t>BAZIC 4 FL OZ (120 mL) Classic Color Glitter Glue</t>
  </si>
  <si>
    <t>BAZIC 4 FL OZ (120 mL) Neon Color Glitter Glue</t>
  </si>
  <si>
    <t>BAZIC 6.76 FL OZ (200 mL) Classic Color Glitter Glue</t>
  </si>
  <si>
    <t>BAZIC 6.76 FL OZ (200 mL) Neon Color Glitter Glue</t>
  </si>
  <si>
    <t>BAZIC 0.67 FL OZ (20 mL) 6 Classic Color Glitter Glue</t>
  </si>
  <si>
    <t>BAZIC 0.67 FL OZ (20 mL) 6 Neon Color Glitter Glue</t>
  </si>
  <si>
    <t>BAZIC 0.07 oz (2g) 20 Glitter Tubes</t>
  </si>
  <si>
    <t>KAPPA Word Find Grab Bag</t>
  </si>
  <si>
    <t>BAZIC 0.25 oz (7g) 6 Primary Color Glitter Shaker</t>
  </si>
  <si>
    <t>BAZIC 0.07 oz (2g) 6 Primary Color Glitter Pack</t>
  </si>
  <si>
    <t>BAZIC 0.07 oz (2g) 6 Neon Color Glitter Pack</t>
  </si>
  <si>
    <t>BAZIC 0.07 oz (2g) 6 Iridescent Color Glitter Pack</t>
  </si>
  <si>
    <t>BAZIC 0.07 oz (2g) 6 Gold Color Glitter Pack</t>
  </si>
  <si>
    <t>BAZIC 0.07 oz (2g) 6 Green Color Glitter Pack</t>
  </si>
  <si>
    <t>BAZIC 0.07 oz (2g) 6 Blue Color Glitter Pack</t>
  </si>
  <si>
    <t>BAZIC 0.07 oz (2g) 6 Red Color Glitter Pack</t>
  </si>
  <si>
    <t>BAZIC 0.07 oz (2g) 6 Purple Color Glitter Pack</t>
  </si>
  <si>
    <t>BAZIC 0.10 oz (3g) 6 Neon Color Glitter Shaker</t>
  </si>
  <si>
    <t>BAZIC 0.21 oz (6g) 5 Neon Color Glitter Shaker</t>
  </si>
  <si>
    <t>BAZIC 0.28 oz (8g) 4 Neon Color Glitter Shaker</t>
  </si>
  <si>
    <t>BAZIC 1lb / 16 oz Red Glitter</t>
  </si>
  <si>
    <t>BAZIC 1lb / 16 oz Purple Glitter</t>
  </si>
  <si>
    <t>BAZIC 1lb / 16 oz Blue Glitter</t>
  </si>
  <si>
    <t>BAZIC 1lb / 16 oz Green Glitter</t>
  </si>
  <si>
    <t>BAZIC 1lb / 16 oz Gold Glitter</t>
  </si>
  <si>
    <t>BAZIC 1lb / 16 oz Silver Glitter</t>
  </si>
  <si>
    <t>BAZIC 1lb / 16 oz Iridescent Glitter</t>
  </si>
  <si>
    <t>BAZIC 1lb / 16 oz Multicolor Glitter</t>
  </si>
  <si>
    <t>KAPPA Unicorn World Coloring &amp; Activity Book</t>
  </si>
  <si>
    <t>KAPPA Chicken Soup For The Soul Word Finds Puzzle Book - Digest Size</t>
  </si>
  <si>
    <t>KAPPA Companion Series Puzzle Book - Digest Size</t>
  </si>
  <si>
    <t>KAPPA Sudoku Puzzles Book - Digest Size</t>
  </si>
  <si>
    <t>KAPPA Sudoku Collection Puzzle Book</t>
  </si>
  <si>
    <t>BAZIC Mailing Label (25/Pack)</t>
  </si>
  <si>
    <t>BAZIC 2 3/4" X 1" White Multipurpose Label (128/Pack)</t>
  </si>
  <si>
    <t>BAZIC Gold Foil Alphabet Label (378/Pack)</t>
  </si>
  <si>
    <t>BAZIC Assorted Color Foil Star Label (660/Pack)</t>
  </si>
  <si>
    <t>BAZIC 1/2" X 3/4" White Multipurpose Label (510/Pack)</t>
  </si>
  <si>
    <t>BAZIC Yellow Price Mark Label (180/Pack)</t>
  </si>
  <si>
    <t>BAZIC Assorted Color 3/4" Round Label (306/Pack)</t>
  </si>
  <si>
    <t>BAZIC White 3/4" Round Label (504/Pack)</t>
  </si>
  <si>
    <t>BAZIC Gold Foil Number Label (378/Pack)</t>
  </si>
  <si>
    <t>BAZIC White Round Reinforcement Label (544/Pack)</t>
  </si>
  <si>
    <t>BAZIC Assorted Color File Folder Label (126/Pack)</t>
  </si>
  <si>
    <t>BAZIC "HELLO my name is" Name Badge Label (25/Pack)</t>
  </si>
  <si>
    <t>BAZIC 2 3/4" X 1" Fluorescent Multipurpose Label (60/Pack)</t>
  </si>
  <si>
    <t>BAZIC 2" Gold Foil Notary/Certificate Seal Label (42/Pack)</t>
  </si>
  <si>
    <t>BAZIC Garage Sale Label (180/Pack)</t>
  </si>
  <si>
    <t>Treasury of Illustrated Classics Hardcover Storybooks</t>
  </si>
  <si>
    <t>BAZIC 8.5" X 5.5" Shipping Labels (20/Pack)</t>
  </si>
  <si>
    <t>BAZIC 8.5" X 11" Full Sheet White Multipurpose Labels (10/Pack)</t>
  </si>
  <si>
    <t>BAZIC 1" X 2 5/8" White Address Labels (300/Pack)</t>
  </si>
  <si>
    <t>BAZIC 2" Alphabet &amp; Numbers Stickers (72/Pack)</t>
  </si>
  <si>
    <t>BAZIC 2" Metallic Color Alphabet &amp; Numbers Stickers (72/Pack)</t>
  </si>
  <si>
    <t>BAZIC 2" Fluorescent Color Alphabet &amp; Numbers Stickers (72/Pack)</t>
  </si>
  <si>
    <t>BAZIC 1" Black Color Alphabet &amp; Numbers Stickers (346/Pack)</t>
  </si>
  <si>
    <t>BAZIC 1" MULTICOLOR ALPHABET &amp; NUMBERS STICKERS (346/Pack)</t>
  </si>
  <si>
    <t>BAZIC 2" Black Color Alphabet &amp; Numbers Stickers (72/Pack)</t>
  </si>
  <si>
    <t>BAZIC 2" Gold Metallic Color Alphabet &amp; Numbers Stickers (72/Pack)</t>
  </si>
  <si>
    <t>BAZIC 2" Silver Metallic Color Alphabet &amp; Numbers Stickers (72/Pack)</t>
  </si>
  <si>
    <t>KAPPA Healthy Minds Words Finds Puzzle Book - Digest Size</t>
  </si>
  <si>
    <t>BAZIC Car Series Assorted Sticker (80/Bag)</t>
  </si>
  <si>
    <t>PASCO 70% Alcohol Hand Sanitizer w/ Aloe &amp; Moisturizers 1 FL OZ (30 mL)</t>
  </si>
  <si>
    <t>PASCO 70% Alcohol Hand Sanitizer w/ Aloe &amp; Moisturizers 2 FL OZ (59 mL)</t>
  </si>
  <si>
    <t>PASCO 70% Alcohol Hand Sanitizer w/ Aloe &amp; Moisturizers 20 FL OZ (591 mL)</t>
  </si>
  <si>
    <t>PASCO 70% Alcohol Hand Sanitizer w/ Aloe &amp; Moisturizers 33.8 FL OZ (1 L)</t>
  </si>
  <si>
    <t>BAZIC Animal Series Assorted Sticker (80/Bag)</t>
  </si>
  <si>
    <t>OFFER ITEM #71158</t>
  </si>
  <si>
    <t>BAZIC Dinosaur Series Assorted Sticker (80/Bag)</t>
  </si>
  <si>
    <t>BAZIC Princess Series Assorted Sticker (80/Bag)</t>
  </si>
  <si>
    <t>BAZIC Glitter Reward Sticker (144/Pack)</t>
  </si>
  <si>
    <t>BAZIC Holographic Reward Sticker (144/Pack)</t>
  </si>
  <si>
    <t>BAZIC Heart Sticker Rolls (486/Roll)</t>
  </si>
  <si>
    <t>BAZIC Polka Dot Sticker Rolls (1056/Roll)</t>
  </si>
  <si>
    <t>BAZIC Mix Shapes Sticker Rolls (366/Roll)</t>
  </si>
  <si>
    <t>BAZIC Jumbo Reward Sticker Book</t>
  </si>
  <si>
    <t>BAZIC Reward Sticker Book</t>
  </si>
  <si>
    <t>BAZIC Alphabet Sticker Book</t>
  </si>
  <si>
    <t>BAZIC Alphabet Plastic Sticker book</t>
  </si>
  <si>
    <t>BAZIC Reward Plastic Sticker book</t>
  </si>
  <si>
    <t>BAZIC 8 Ct. Semi Moist Watercolor w/ Brush</t>
  </si>
  <si>
    <t>BAZIC 16 Ct. Semi Moist Watercolor w/ Brush</t>
  </si>
  <si>
    <t>BAZIC 12 Ct. Watercolor w/ Brush &amp; Mixing Palette</t>
  </si>
  <si>
    <t>BAZIC 12 Ct. Watercolor w/ Brush</t>
  </si>
  <si>
    <t>BAZIC 16 Ct. Watercolor w/ Brush</t>
  </si>
  <si>
    <t>BAZIC 36 Ct. Watercolor w/ Brush</t>
  </si>
  <si>
    <t>BAZIC 48 Ct. Watercolor w/ Brush</t>
  </si>
  <si>
    <t>BAZIC 0.17 FL OZ (5 mL) 12 Color Kid's Paint w/ Brush</t>
  </si>
  <si>
    <t>KAPPA Easy To Read Word Finds - Digest Size</t>
  </si>
  <si>
    <t>BAZIC 0.17 FL OZ (5 mL) 18 Color Kid's Paint w/ Brush</t>
  </si>
  <si>
    <t>BAZIC 0.75 FL OZ (22.2 mL) 6 Color Washable Poster Paint w/ Brush</t>
  </si>
  <si>
    <t>BAZIC 0.6 FL OZ (18 mL) 4 Color Poster Paint w/ Brush</t>
  </si>
  <si>
    <t>BAZIC 2.7 FL OZ (80 mL) 3 Color Fingerpaint</t>
  </si>
  <si>
    <t>BAZIC 1.35 FL OZ (40 mL) 4 Color Fingerpaint</t>
  </si>
  <si>
    <t>BAZIC Round Natural Bristle Stencil Brush (4/Pack)</t>
  </si>
  <si>
    <t>BAZIC Flat Natural Hair Paint Brush (5/Pack)</t>
  </si>
  <si>
    <t>BAZIC Round Natural Hair Paint Brush (5/Pack)</t>
  </si>
  <si>
    <t>BAZIC Round Natural Hair Paint Brush (12/Pack)</t>
  </si>
  <si>
    <t>BAZIC Flat Natural Bristle Paint Brush (9/Pack)</t>
  </si>
  <si>
    <t>BAZIC All Purpose Paint Brush (15/Pack)</t>
  </si>
  <si>
    <t>BAZIC Asst. Size Kid's Paint Brush Set (9/Pack)</t>
  </si>
  <si>
    <t>BAZIC Asst. Size Kid's Paint Brush Set (5/Pack)</t>
  </si>
  <si>
    <t>BAZIC Jumbo Kid's Paint Brush Set (4/Pack)</t>
  </si>
  <si>
    <t>BAZIC Paint Brush w/ Translucent Handle set (5/Pack)</t>
  </si>
  <si>
    <t>BAZIC Paint Brush w/ Translucent Handle set (7/Pack)</t>
  </si>
  <si>
    <t>BAZIC Round 10-Mixing Palette</t>
  </si>
  <si>
    <t>BAZIC Oval 10-Mixing Palette w/ Thumb Hole</t>
  </si>
  <si>
    <t>BAZIC Wrist Coil w/ Key Holder (2/Pack)</t>
  </si>
  <si>
    <t>BAZIC Wrist Coil w/ Key Holder (5/Pack)</t>
  </si>
  <si>
    <t>BAZIC Key Tag with Label Window (8/Pack)</t>
  </si>
  <si>
    <t>BAZIC Key Tags with Holder &amp; Label Window (6/Pack)</t>
  </si>
  <si>
    <t>BAZIC 1/2" Burgundy 3-Ring View Binder w/ 2-Pockets</t>
  </si>
  <si>
    <t>BAZIC 1/2" Grey 3-Ring View Binder w/ 2-Pockets</t>
  </si>
  <si>
    <t>BAZIC 1/2" Red 3-Ring View Binder w/ 2-Pockets</t>
  </si>
  <si>
    <t>BAZIC 1/2" Lime Green 3-Ring View Binder w/ 2-Pockets</t>
  </si>
  <si>
    <t>BAZIC 1/2" Cyan 3-Ring View Binder w/ 2-Pockets</t>
  </si>
  <si>
    <t>BAZIC 1/2" Fuchsia 3-Ring View Binder w/ 2-Pockets</t>
  </si>
  <si>
    <t>BAZIC 1/2" Purple 3-Ring View Binder w/ 2-Pockets</t>
  </si>
  <si>
    <t>TREE FREE (92) 8.5" X 11" White Copy Paper (10 Reams/Case)</t>
  </si>
  <si>
    <t>BAZIC 1" Burgundy 3-Ring View Binder w/ 2-Pockets</t>
  </si>
  <si>
    <t>BAZIC 1" Grey 3-Ring View Binder w/ 2-Pockets</t>
  </si>
  <si>
    <t>BAZIC 1" Green 3-Ring View Binder w/ 2-Pockets</t>
  </si>
  <si>
    <t>BAZIC 1" Red 3-Ring View Binder w/ 2-Pockets</t>
  </si>
  <si>
    <t>BAZIC 1" Lime Green 3-Ring View Binder w/ 2-Pockets</t>
  </si>
  <si>
    <t>BAZIC 1" Cyan 3-Ring View Binder w/ 2-Pockets</t>
  </si>
  <si>
    <t>BAZIC 1" Fuchsia 3-Ring View Binder w/ 2-Pockets</t>
  </si>
  <si>
    <t>BAZIC 1" Purple 3-Ring View Binder w/ 2-Pockets</t>
  </si>
  <si>
    <t>BAZIC 1.5" Burgundy 3-Ring View Binder w/ 2-Pockets</t>
  </si>
  <si>
    <t>BAZIC 1.5" Grey 3-Ring View Binder w/ 2-Pockets</t>
  </si>
  <si>
    <t>BAZIC 1.5" Green 3-Ring View Binder w/ 2-Pockets</t>
  </si>
  <si>
    <t>BAZIC 1.5" Red 3-Ring View Binder w/ 2-Pockets</t>
  </si>
  <si>
    <t>BAZIC 1.5" Lime Green 3-Ring View Binder w/ 2-Pockets</t>
  </si>
  <si>
    <t>BAZIC 1.5" Cyan 3-Ring View Binder w/ 2-Pockets</t>
  </si>
  <si>
    <t>BAZIC 1.5" Fuchsia 3-Ring View Binder w/ 2-Pockets</t>
  </si>
  <si>
    <t>BAZIC 1.5" Purple 3-Ring View Binder w/ 2-Pockets</t>
  </si>
  <si>
    <t>BAZIC 2" Burgundy Slant-D Ring View Binder w/ 2-Pockets</t>
  </si>
  <si>
    <t>BAZIC 2" Grey Slant-D Ring View Binder w/ 2-Pockets</t>
  </si>
  <si>
    <t>BAZIC 2" Green Slant-D Ring View Binder w/ 2-Pockets</t>
  </si>
  <si>
    <t>BAZIC 2" Red Slant-D Ring View Binder w/ 2-Pockets</t>
  </si>
  <si>
    <t>BAZIC 3" Burgundy Slant-D Ring View Binder w/ 2-Pockets</t>
  </si>
  <si>
    <t>BAZIC 3" Grey Slant-D Ring View Binder w/ 2-Pockets</t>
  </si>
  <si>
    <t>BAZIC 3" Green Slant-D Ring View Binder w/ 2-Pockets</t>
  </si>
  <si>
    <t>BAZIC 3" Red Slant-D Ring View Binder w/ 2-Pockets</t>
  </si>
  <si>
    <t>BAZIC 7.5" X 9" "WILL RETURN" Clock Sign w/ "OPEN" sign on back</t>
  </si>
  <si>
    <t>BAZIC 6" X 11.5" "CLOSED" Clock Sign w/ "OPEN" sign on back</t>
  </si>
  <si>
    <t>BAZIC 5 1/2" Kids Safety Scissors (2/Pack)</t>
  </si>
  <si>
    <t>BAZIC 6 1/2" Craft Scissors</t>
  </si>
  <si>
    <t>BAZIC 5" Soft Grip Blunt Tip Stainless Steel Scissors</t>
  </si>
  <si>
    <t>BAZIC 7" Classic Grip Stainless Steel Scissor</t>
  </si>
  <si>
    <t>BAZIC 8" Classic Grip Stainless Steel Scissors</t>
  </si>
  <si>
    <t>BAZIC 5" Soft Grip Pointed Tip Stainless Steel Scissors</t>
  </si>
  <si>
    <t>BAZIC 5-3/4" Two-Tone Soft Grip Kid's Scissors</t>
  </si>
  <si>
    <t>BAZIC 5" Blunt Tip School Scissors (BULK)</t>
  </si>
  <si>
    <t>BAZIC 5" Blunt Tip School Scissors With Name Tag</t>
  </si>
  <si>
    <t>BAZIC 5" Blunt Tip School Scissors</t>
  </si>
  <si>
    <t>BAZIC 5" Pointed Tip School Scissors</t>
  </si>
  <si>
    <t>BAZIC 5" Blunt &amp; Pointed Tip School Scissors (2/Pack)</t>
  </si>
  <si>
    <t>BAZIC 7" Classic Stainless Steel Scissors</t>
  </si>
  <si>
    <t>BAZIC 8" Classic Stainless Steel Scissors</t>
  </si>
  <si>
    <t>BAZIC 8" Double Thumb Stainless Steel Scissors</t>
  </si>
  <si>
    <t>BAZIC 8" Classic Bent Handle Stainless Steel Scissors</t>
  </si>
  <si>
    <t>BAZIC 6" Craft / Sewing Stainless Steel Scissors</t>
  </si>
  <si>
    <t>BAZIC 8" Classic Left Handed Bent Stainless Steel Scissors</t>
  </si>
  <si>
    <t>BAZIC 8" Kitchen Stainless Steel Scissors</t>
  </si>
  <si>
    <t>BAZIC 8" Duo Grip Stainless Steel Scissors</t>
  </si>
  <si>
    <t>BAZIC 8" Pastel Axicia Grip Multipurpose Stainless Steel Scissors</t>
  </si>
  <si>
    <t>LOL! Coloring Book</t>
  </si>
  <si>
    <t>HOT WHEELS Coloring Book</t>
  </si>
  <si>
    <t>BAZIC Student Math Tool Sets</t>
  </si>
  <si>
    <t>BAZIC 9 Pcs. Math Tool Sets</t>
  </si>
  <si>
    <t>BAZIC Bright Color 9 Pcs. Math Tool Sets</t>
  </si>
  <si>
    <t>BAZIC 5 Pcs. School Kit w/ Zipper Pouch</t>
  </si>
  <si>
    <t>BATMAN Coloring Book</t>
  </si>
  <si>
    <t>LION KING Coloring Book</t>
  </si>
  <si>
    <t>AVENGERS Coloring Book</t>
  </si>
  <si>
    <t>MICKEY &amp; MINNIE Coloring Book</t>
  </si>
  <si>
    <t>MICKEY CLUBHOUSE Coloring Book</t>
  </si>
  <si>
    <t>PAW PATROL Coloring Book</t>
  </si>
  <si>
    <t>SPIDERMAN Coloring Book</t>
  </si>
  <si>
    <t>DISNEY PRINCESS Coloring Book</t>
  </si>
  <si>
    <t>Assorted Dimensions 227g/ 0.5 lbs. Rubber Bands</t>
  </si>
  <si>
    <t>KAPPA Favorite Bible Stories Coloring &amp; Activity Book</t>
  </si>
  <si>
    <t>BABY SHARK Jumbo Coloring &amp; Activity Book</t>
  </si>
  <si>
    <t>BARBIE Coloring Book</t>
  </si>
  <si>
    <t>TROLLS 2 Coloring Book</t>
  </si>
  <si>
    <t>MINNIE Coloring Book</t>
  </si>
  <si>
    <t>FROZEN 2 Coloring Book</t>
  </si>
  <si>
    <t>3-PLY Protective Disposable Kid's Face Mask (50/Pack)</t>
  </si>
  <si>
    <t>PEPPA PIG Coloring Book</t>
  </si>
  <si>
    <t>BAZIC 12" X 5' Cushion Wrap</t>
  </si>
  <si>
    <t>BAZIC 4" X 7.25" (#000) Self-Seal Bubble Mailers (5/Pack)</t>
  </si>
  <si>
    <t>BAZIC 6" X 9.25" (#0) Self-Seal Bubble Mailers (4/Pack)</t>
  </si>
  <si>
    <t>BAZIC 8.5" X 11.25" (#2) Self-Seal Bubble Mailers (3/Pack)</t>
  </si>
  <si>
    <t>BAZIC 9.5" X 13.5" (#4) Self-Seal Bubble Mailers (2/Pack)</t>
  </si>
  <si>
    <t>BAZIC 50 Ct. 9" X 12" Scribble Pad</t>
  </si>
  <si>
    <t>BAZIC 30" X 14 ft. All-Purpose Natural Kraft Wrap Paper Roll</t>
  </si>
  <si>
    <t>BAZIC 50 Ct. 4" X 6" Top Bound Spiral Memo Books (2/Pack)</t>
  </si>
  <si>
    <t>BAZIC Assorted Coin Wrappers (36/Pack)</t>
  </si>
  <si>
    <t>BAZIC Penny Coin Wrappers (36/Pack)</t>
  </si>
  <si>
    <t>BAZIC Nickel Coin Wrappers (36/Pack)</t>
  </si>
  <si>
    <t>BAZIC Dime Coin Wrappers (36/Pack)</t>
  </si>
  <si>
    <t>BAZIC Quarter Coin Wrappers (36/Pack)</t>
  </si>
  <si>
    <t>BAZIC 22" X 28" White Poster Board</t>
  </si>
  <si>
    <t>BAZIC 22" X 28" Red Poster Board</t>
  </si>
  <si>
    <t>BAZIC 22" X 28" Green Poster Board</t>
  </si>
  <si>
    <t>BAZIC 22" X 28" Yellow Poster Board</t>
  </si>
  <si>
    <t>BAZIC 22" X 28" Dark Blue Poster Board</t>
  </si>
  <si>
    <t>BAZIC 22" X 28" Orange Poster Board</t>
  </si>
  <si>
    <t>BAZIC 22" X 28" Black Poster Board</t>
  </si>
  <si>
    <t>BAZIC 22" X 28" Magenta Poster Board</t>
  </si>
  <si>
    <t>BAZIC 22" X 28" Azure Light Blue Poster Board</t>
  </si>
  <si>
    <t>BAZIC 22" X 28" Brown Poster Board</t>
  </si>
  <si>
    <t>BAZIC 22" X 28" Pink Poster Board</t>
  </si>
  <si>
    <t>BAZIC 22" X 28" Purple Poster Board</t>
  </si>
  <si>
    <t>BAZIC 11" X 14" Multi Color Fluorescent Poster Board (5/Pack)</t>
  </si>
  <si>
    <t>BAZIC 22" X 28" Fluorescent Red Poster Board</t>
  </si>
  <si>
    <t>BAZIC  22" X 28" Fluorescent Green Poster Board</t>
  </si>
  <si>
    <t>BAZIC 50 Ct. 3" X 5" Top Bound Spiral Memo Books (4/Pack)</t>
  </si>
  <si>
    <t>BAZIC 22" X 28" Fluorescent Yellow Poster Board</t>
  </si>
  <si>
    <t>BAZIC 22" X 28" Fluorescent Pink Poster Board</t>
  </si>
  <si>
    <t>BAZIC 22" X 28" Fluorescent Orange Poster Board</t>
  </si>
  <si>
    <t>BAZIC 36" X 48" White Tri-Fold Corrugated Presentation Board</t>
  </si>
  <si>
    <t>BAZIC 36" X 48" Black Tri-Fold Corrugated Presentation Board</t>
  </si>
  <si>
    <t>BAZIC 36" X 48" Assorted Color Tri-Fold Corrugated Presentation Board</t>
  </si>
  <si>
    <t>BAZIC 22" X 28" Lavender Poster Board</t>
  </si>
  <si>
    <t>BAZIC 50 Ct. 8.5" X 11.75" Canary Perforated Writing Pads (12/Pack)</t>
  </si>
  <si>
    <t>BAZIC 50 Ct. 8.5" X 11.75" White Perforated Writing Pads (12/Pack)</t>
  </si>
  <si>
    <t>BAZIC 100 Ct. 3" X 5" Top Bound Poly Spiral Memo Books</t>
  </si>
  <si>
    <t>BAZIC 20 Ct. 16" X 12" Finger Paint Paper Pad</t>
  </si>
  <si>
    <t>BAZIC 40 Ct. 9" X 9" Top Bound Spiral Sketch Pad</t>
  </si>
  <si>
    <t>BAZIC 50 Ct. 6" X 8" Top Bound Spiral Sketch Pad</t>
  </si>
  <si>
    <t>BAZIC 30 Ct. 9" X 12" Top Bound Spiral Sketch Pad</t>
  </si>
  <si>
    <t>BAZIC 30 Ct. 8.5" X 11" Side Bound Spiral Sketch Book</t>
  </si>
  <si>
    <t>BAZIC #6 3/4 White Envelopes w/ Gummed Closure (100/Pack)</t>
  </si>
  <si>
    <t>BAZIC #10 White Envelopes w/ Gummed Closure (50/Pack)</t>
  </si>
  <si>
    <t>BAZIC #6 3/4 Security Envelopes w/ Gummed Closure (80/Pack)</t>
  </si>
  <si>
    <t>BAZIC #10 Security Envelopes w/ Gummed Closure (40/Pack)</t>
  </si>
  <si>
    <t>BAZIC C/R 100 Ct. Black Marble Composition Book</t>
  </si>
  <si>
    <t>BAZIC UNRULED 100 Ct. Premium Black Marble Composition Book</t>
  </si>
  <si>
    <t>BAZIC 5-1" Quad-Ruled 100 Ct. Premium Marble Composition Book</t>
  </si>
  <si>
    <t>BAZIC 100 Ct. Primary Journal Marble Composition Book</t>
  </si>
  <si>
    <t>BAZIC 80 Ct. 4.5" x 3.25" Mini Marble Composition Book (2/Pack)</t>
  </si>
  <si>
    <t>BAZIC 22" X 28" Fluorescent Purple Poster Board</t>
  </si>
  <si>
    <t>BAZIC 22" X 28" Fluorescent Blue Poster Board</t>
  </si>
  <si>
    <t>BAZIC 22" X 28" Fluorescent Fuchsia Poster Board</t>
  </si>
  <si>
    <t>BAZIC Fluorescent Pre-Cut Poster Board Shapes (5/pack)</t>
  </si>
  <si>
    <t>BAZIC 64 Ct. 6" X 9" Mini Construction Paper Pad</t>
  </si>
  <si>
    <t>BAZIC #10 Self-Seal Security Envelopes (500/Box)</t>
  </si>
  <si>
    <t>BAZIC #6 3/4 Self-Seal White Envelopes (65/Pack)</t>
  </si>
  <si>
    <t>BAZIC #6 3/4 Self-Seal Security Envelopes (55/Pack)</t>
  </si>
  <si>
    <t>BAZIC #10 Self-Seal White Envelopes (40/Pack)</t>
  </si>
  <si>
    <t>BAZIC #10 Self-Seal Security Envelopes (30/Pack)</t>
  </si>
  <si>
    <t>BAZIC C/R 100 Ct. Stripes Composition Book</t>
  </si>
  <si>
    <t>BAZIC 6" X 9" Clasp Envelope (100/Box)</t>
  </si>
  <si>
    <t>BAZIC 9" X 12" Clasp Envelope (100/Box)</t>
  </si>
  <si>
    <t>BAZIC 10"  X 13" Clasp Envelope (100/Box)</t>
  </si>
  <si>
    <t>BAZIC 50 Sets 7 1/2" x 2 3/4" 2-Part Carbonless Cash or Rent Receipt Book</t>
  </si>
  <si>
    <t>BAZIC 50 Sets 5 9/16" x 8 7/16" 2-Part Carbonless Sales Order Book</t>
  </si>
  <si>
    <t>BAZIC 50 Sets 5 9/16" x 8 7/16" 2-Part Carbonless Invoice Book</t>
  </si>
  <si>
    <t>BAZIC 50 Sets 8 3/8" x 10 11/16" 2-Part Carbonless Purchase Order Book</t>
  </si>
  <si>
    <t>BAZIC C/R 125 Ct. Filler Paper</t>
  </si>
  <si>
    <t>BAZIC W/R 125 Ct. Filler Paper</t>
  </si>
  <si>
    <t>BAZIC W/R 100 Ct. Black Marble Composition Book</t>
  </si>
  <si>
    <t>BAZIC 200 Sets 7 5/8" x 10 7/8" 2-Part Carbonless Cash or Rent Receipt Book</t>
  </si>
  <si>
    <t>BAZIC 50 Sets 8 3/8" x 10 11/16" 2-Part Carbonless All Purpose Order Book</t>
  </si>
  <si>
    <t>UNICORNS Coloring Book</t>
  </si>
  <si>
    <t>Animal Coloring Book for Adults</t>
  </si>
  <si>
    <t>BAZIC 28" X 40" White Tri-Fold Corrugated Presentation Board</t>
  </si>
  <si>
    <t>BAZIC 100 Ct. Primary Marble Composition Book</t>
  </si>
  <si>
    <t>BAZIC W/R 70 Ct. Poly Cover Composition Book</t>
  </si>
  <si>
    <t>BAZIC C/R 70 Ct. Poly Cover Composition Book</t>
  </si>
  <si>
    <t>BAZIC W/R 100 Ct. Assorted Color Marble Composition Book</t>
  </si>
  <si>
    <t>BAZIC W/R 100 Ct. Premium Black Marble Composition Book</t>
  </si>
  <si>
    <t>BAZIC C/R 100 Ct. Premium Black Marble Composition Book</t>
  </si>
  <si>
    <t>BAZIC 20 Ct. 8.5" x 7" Manila Cover Composition Book</t>
  </si>
  <si>
    <t>BAZIC 80 Ct. White Multipurpose Paper</t>
  </si>
  <si>
    <t>BAZIC 50 Ct. 3" X 3" Yellow Stick On Notes (4/Pack)</t>
  </si>
  <si>
    <t>BAZIC 40 Ct. 3" X 3" Lined Stick On Notes (3/Pack)</t>
  </si>
  <si>
    <t>BAZIC 50 Ct. 3" X 3" Stick On Notes (4/Pack)</t>
  </si>
  <si>
    <t>BAZIC 40 Ct. 3" X 3" Neon Stick On Notes (4/Pack)</t>
  </si>
  <si>
    <t>BAZIC 100 Ct. 3" X 3" Yellow Stick On Notes</t>
  </si>
  <si>
    <t>BAZIC 100 Ct. 3" X 3" Stick On Notes</t>
  </si>
  <si>
    <t>BAZIC 80 Ct. 3" X 3" Neon Stick On Notes</t>
  </si>
  <si>
    <t>BAZIC 70 Ct. 3" X 3" Neon Lined Stick On Notes</t>
  </si>
  <si>
    <t>BAZIC 50 Ct. Spiral Bound 3" X 5" Ruled Colored Index Card</t>
  </si>
  <si>
    <t>BAZIC 100 Ct. 3" X 5" Stick On Notes</t>
  </si>
  <si>
    <t>BAZIC 70 Ct. 3" X 5" Neon Stick On Notes</t>
  </si>
  <si>
    <t>BAZIC 70 Ct. 3" X 5" Neon Lined Stick On Notes</t>
  </si>
  <si>
    <t>BAZIC 11" X 14" White Poster Board (5/Pack)</t>
  </si>
  <si>
    <t>BAZIC 50 Ct. 4" X 6" Lined Stick On Notes</t>
  </si>
  <si>
    <t>BAZIC 50 Ct. 4" X 6" Neon Lined Stick On Notes</t>
  </si>
  <si>
    <t>BAZIC 100 Ct. 3" X 5" Quad Ruled 4-1" White Index Card</t>
  </si>
  <si>
    <t>BAZIC 100 Ct. 1.5" X 2" Stick On Notes (4/Pack)</t>
  </si>
  <si>
    <t>BAZIC 70 Ct. 1.5" X 2" Neon Stick On Notes (4/Pack)</t>
  </si>
  <si>
    <t>BAZIC 100 Ct. Quad-Ruled 4-1" Spiral Notebook</t>
  </si>
  <si>
    <t>BAZIC 80 Ct. 1" X 3" Neon Page Markers (6/Pack)</t>
  </si>
  <si>
    <t>BAZIC 100 Ct. 0.5" X 1.75" Neon Page Markers (10/Pack)</t>
  </si>
  <si>
    <t>BAZIC 200 Ct. 3" X 5" Ruled White Index Card</t>
  </si>
  <si>
    <t>BAZIC 25 Ct. 1" X 1.7" Neon Color Standard Flags (6/Pack)</t>
  </si>
  <si>
    <t>BAZIC 25 Ct. 0.5" X 1.7" Neon Color Coding Flags (10/Pack)</t>
  </si>
  <si>
    <t>BAZIC 25 Ct. 0.5" X 1.7" Neon Color Arrow Flags (10/Pack)</t>
  </si>
  <si>
    <t>BAZIC 20 Ct. 0.5" X 1.7" Printed Arrow Flags (8/Pack)</t>
  </si>
  <si>
    <t>BAZIC 6 Ct. 2" x 1.5" Filing Tabs (5/Pack)</t>
  </si>
  <si>
    <t>BAZIC 100 Ct. 3" X 5" Ruled White Index Card</t>
  </si>
  <si>
    <t>BAZIC 100 Ct. 3" X 3" Yellow Stick On Notes (12/Shrink)</t>
  </si>
  <si>
    <t>BAZIC 100 Ct. 3" X 3" Stick On Notes (12/Shrink)</t>
  </si>
  <si>
    <t>BAZIC 90 Ct. 3" X 3" Neon Stick On Notes (12/Shrink)</t>
  </si>
  <si>
    <t>BAZIC 100 Ct. 3" X 5" Ruled Colored Index Card</t>
  </si>
  <si>
    <t>BAZIC 30 Ct. 0.5" x 1.7" Neon Color Coding Flags w/ Dispenser (4/Pack)</t>
  </si>
  <si>
    <t>BAZIC 25 Ct. 0.5" x 1.7" Neon Color Printed Arrow Flags w/ Dispenser (4/Pack)</t>
  </si>
  <si>
    <t>BAZIC 25 Ct. 0.5" x 1.7" Neon Color Printed Sign Here Flags w/ Dispenser (4/Pack)</t>
  </si>
  <si>
    <t>BAZIC 30 Ct. 1" x 1.7" Neon Color Standard Flags w/ Dispenser (2/Pack)</t>
  </si>
  <si>
    <t>BAZIC 25 Ct. 1" x 1.7" Yellow Color Printed Sign Here Flags w/ Dispenser (2/Pack)</t>
  </si>
  <si>
    <t>BAZIC 180 Ct. 4" X 5.5" Spiral Fat Book</t>
  </si>
  <si>
    <t>BAZIC 50 Ct. Spiral Bound 3" X 5" Ruled White Index Card</t>
  </si>
  <si>
    <t>BAZIC 100 Ct. 3" X 5" Unruled White Index Card</t>
  </si>
  <si>
    <t>BAZIC 100 Ct. 5" X 8" Ruled White Index Card</t>
  </si>
  <si>
    <t>BAZIC 6" X 9" Clasp Envelope (5/Pack)</t>
  </si>
  <si>
    <t>BAZIC 9" X 12" Clasp Envelope (4/Pack)</t>
  </si>
  <si>
    <t>BAZIC 10"  X 13" Clasp Envelope (3/Pack)</t>
  </si>
  <si>
    <t>BAZIC 16 Ct. 18" X 12" Construction Paper Pad</t>
  </si>
  <si>
    <t>BAZIC 32 Ct. 9" X 12" Construction Paper Pad</t>
  </si>
  <si>
    <t>BAZIC 11" X 14" Multi Color Poster Board (5/Pack)</t>
  </si>
  <si>
    <t>BAZIC 22" X 14" White Poster Board (3/Pack)</t>
  </si>
  <si>
    <t>BAZIC Addition Flash Cards (36/Pack)</t>
  </si>
  <si>
    <t>BAZIC Subtraction Flash Cards (36/Pack)</t>
  </si>
  <si>
    <t>BAZIC Multiplication Flash Cards (36/Pack)</t>
  </si>
  <si>
    <t>BAZIC Division Flash Cards (36/Pack)</t>
  </si>
  <si>
    <t>BAZIC C/R 70 Ct. 1-Subject Poly Cover Spiral Notebook</t>
  </si>
  <si>
    <t>BAZIC W/R 70 Ct. 1-Subject Poly Cover Spiral Notebook</t>
  </si>
  <si>
    <t>BAZIC 50 Ct. 5" X 8" Ruled White Index Card</t>
  </si>
  <si>
    <t>BAZIC 20" X 30" Fluorescent Green Foam Board</t>
  </si>
  <si>
    <t>BAZIC 20" X 30" Fluorescent Pink Foam Board</t>
  </si>
  <si>
    <t>BAZIC 20" X 30" Fluorescent Orange Foam Board</t>
  </si>
  <si>
    <t>BAZIC 20" X 30" Fluorescent Yellow Foam Board</t>
  </si>
  <si>
    <t>BAZIC 20" X 30" Sky Blue Foam Board</t>
  </si>
  <si>
    <t>BAZIC 20" X 30" Brown Foam Board</t>
  </si>
  <si>
    <t>BAZIC 20" X 30" Slate Gray Foam Board</t>
  </si>
  <si>
    <t>BAZIC 22" X 14" Asst. Color Poster Board (5/Pack)</t>
  </si>
  <si>
    <t>BAZIC 11" X 14" Metallic Poster Board (5/Pack)</t>
  </si>
  <si>
    <t>BAZIC 11" X 14" Glitter Poster Board (3/Pack)</t>
  </si>
  <si>
    <t>BAZIC 11" X 14" White Poster Board w/Glitter Frame (5/Pack)</t>
  </si>
  <si>
    <t>BAZIC 22" X 28" Metallic Gold Poster Board</t>
  </si>
  <si>
    <t>BAZIC 22" X 28" Metallic Silver Poster Board</t>
  </si>
  <si>
    <t>BAZIC 50 Ct. 10.5" X 8" Cursive Writing Pad</t>
  </si>
  <si>
    <t>BAZIC 6" x 9.25" (#0) Metallic Bubble Mailers</t>
  </si>
  <si>
    <t>BAZIC 8.5" x 11.25" (#2) Metallic Bubble Mailers</t>
  </si>
  <si>
    <t>BAZIC 10.5" x 15" (#5) Metallic Bubble Mailers</t>
  </si>
  <si>
    <t>BAZIC 50 Ct. 10.5" X 8" Manuscript Writing Pad</t>
  </si>
  <si>
    <t>BAZIC 6" x 9.25" (#0) Poly Bubble Mailer (4/Pack)</t>
  </si>
  <si>
    <t>BAZIC 8.5" x 11.25" (#2) Poly Bubble Mailer (3/Pack)</t>
  </si>
  <si>
    <t>BAZIC 10.5" x 15" (#5) Poly Bubble Mailer (2/Pack)</t>
  </si>
  <si>
    <t>BAZIC 6" x 9.25" (#0) Poly Bubble Mailer (25/Pack)</t>
  </si>
  <si>
    <t>BAZIC 8.5" x 11.25" (#2) Poly Bubble Mailer (25/Pack)</t>
  </si>
  <si>
    <t>BAZIC 10.5" x 15" (#5) Poly Bubble Mailer (25/Pack)</t>
  </si>
  <si>
    <t>BAZIC Numbers Flash Cards (36/Pack)</t>
  </si>
  <si>
    <t>BAZIC Assorted Card Games</t>
  </si>
  <si>
    <t>BAZIC 6" x 9" Self-Seal White Catalog Envelope (6/Pack)</t>
  </si>
  <si>
    <t>BAZIC 9" x 12" Self-Seal White Catalog Envelope (5/Pack)</t>
  </si>
  <si>
    <t>BAZIC 10" x 13" Self-Seal White Catalog Envelope (4/Pack)</t>
  </si>
  <si>
    <t>BAZIC #10 Self-Seal White Single Window Envelopes (500/Box)</t>
  </si>
  <si>
    <t>BAZIC 120 Ct. 5" X 7" Personal / Assignment Spiral Notebook</t>
  </si>
  <si>
    <t>BAZIC 150 Ct. 4" X 5.5" Poly Cover Spiral Fat Book</t>
  </si>
  <si>
    <t>BAZIC 30 Ct. 9" X 12" Tracing Paper Pad</t>
  </si>
  <si>
    <t>BAZIC 80 Ct. 5" x 7" Floral Poly Cover Personal Composition Book</t>
  </si>
  <si>
    <t>BAZIC 80 Ct. 5" x 7" Polka Dot Poly Cover Personal Composition Book</t>
  </si>
  <si>
    <t>BAZIC Alphabet Preschool Flash Cards (36/Pack)</t>
  </si>
  <si>
    <t>BAZIC Colors Preschool Flash Cards (36/Pack)</t>
  </si>
  <si>
    <t>BAZIC C/R 100 Ct. Camouflage Composition Book</t>
  </si>
  <si>
    <t>BAZIC C/R 100 Ct. Polka Dot Composition Book</t>
  </si>
  <si>
    <t>BAZIC C/R 100 Ct. Chevron Composition Book</t>
  </si>
  <si>
    <t>BAZIC C/R 100 Ct. Paisley Composition Book</t>
  </si>
  <si>
    <t>BAZIC C/R 80 Ct. Geometric Composition Book</t>
  </si>
  <si>
    <t>BAZIC 40 Ct. 9" X 12" Sketch Pad</t>
  </si>
  <si>
    <t>BAZIC C/R 70 Ct. 1-Subject Spiral Notebook (3/Pack)</t>
  </si>
  <si>
    <t>BAZIC C/R 120 Ct. 3-Subject Spiral Notebook (3/Pack)</t>
  </si>
  <si>
    <t>BAZIC 20 Ct. 18" X 12" Sketch Pad</t>
  </si>
  <si>
    <t>BAZIC W/R 80 Ct. Black Marble Composition Book</t>
  </si>
  <si>
    <t>BAZIC C/R 80 Ct. Black Marble Composition Book</t>
  </si>
  <si>
    <t>BAZIC W/R 80 Ct. Assorted Color Marble Composition Book</t>
  </si>
  <si>
    <t>BAZIC 75mm X 75mm 300 Ct. Color Paper Cube w/ Tray</t>
  </si>
  <si>
    <t>BAZIC 48 Ct. 9" X 12" Construction Paper</t>
  </si>
  <si>
    <t>BAZIC 50 Ct. 5" X 8" Canary Jr. Perforated Writing Pads (2/Pack)</t>
  </si>
  <si>
    <t>BAZIC 50 Ct. 5" X 8" White Jr. Perforated Writing Pads (2/Pack)</t>
  </si>
  <si>
    <t>BAZIC 100 Ct. 4" X 6" Ruled White Index Card</t>
  </si>
  <si>
    <t>BAZIC C/R 70 Ct. 1-Subject Spiral Notebook</t>
  </si>
  <si>
    <t>55887-59603</t>
  </si>
  <si>
    <t>BAZIC W/R 70 Ct. 1-Subject Spiral Notebook</t>
  </si>
  <si>
    <t>BAZIC 100 Ct. 6" X 9" Ruled Writing Tablet</t>
  </si>
  <si>
    <t>BAZIC C/R 120 Ct. 3-Subject Spiral Notebook</t>
  </si>
  <si>
    <t>BAZIC W/R 120 Ct. 3-Subject Spiral Notebook</t>
  </si>
  <si>
    <t>BAZIC C/R 120 Ct. 9.5" X 5.75" 3-Subject Spiral Notebook</t>
  </si>
  <si>
    <t>BAZIC W/R 120 Ct. 9.5" X 5.75" 3-Subject Spiral Notebook</t>
  </si>
  <si>
    <t>BAZIC C/R 100 Ct. Filler Paper</t>
  </si>
  <si>
    <t>BAZIC W/R 100 Ct. Filler Paper</t>
  </si>
  <si>
    <t>BAZIC C/R 150 Ct. Filler Paper</t>
  </si>
  <si>
    <t>BAZIC W/R 150 Ct. Filler Paper</t>
  </si>
  <si>
    <t>BAZIC 50 Ct. View Poly Spiral Bound 3" x 5" Ruled White Index Card w/ 2-Tab Divider</t>
  </si>
  <si>
    <t>BAZIC 70 Ct. 6" X 9" Green Tint Gregg Ruled Steno Book</t>
  </si>
  <si>
    <t>BAZIC #6 3/4 Self-Seal White Envelopes (100/Pack)</t>
  </si>
  <si>
    <t>BAZIC #6 3/4 Self-Seal Security Envelopes (80/Pack)</t>
  </si>
  <si>
    <t>BAZIC #10 Self-Seal White Envelopes (50/Pack)</t>
  </si>
  <si>
    <t>BAZIC #10 Self-Seal Security Envelopes (40/Pack)</t>
  </si>
  <si>
    <t>BAZIC 80 Ct. 6" X 9" White Paper Gregg Ruled Steno Book</t>
  </si>
  <si>
    <t>BAZIC 80 Ct. 8.5" X 11" Reversible 4"/5" Quad Ruled Wireless Notebook</t>
  </si>
  <si>
    <t>BAZIC C/R 150 Ct. 5-Subject Spiral Notebook</t>
  </si>
  <si>
    <t>BAZIC W/R 150 Ct. 5-Subject Spiral Notebook</t>
  </si>
  <si>
    <t>BAZIC 96 Ct. 9" X 12" Construction Paper</t>
  </si>
  <si>
    <t>BAZIC 17" X 22" Undated 12-Month Desk Pad Calendar</t>
  </si>
  <si>
    <t>BAZIC 20" X 30" White Foam Board</t>
  </si>
  <si>
    <t>BAZIC 20" X 30" Red Foam Board</t>
  </si>
  <si>
    <t>BAZIC 20" X 30" Blue Foam Board</t>
  </si>
  <si>
    <t>BAZIC 20" X 30" Green Foam Board</t>
  </si>
  <si>
    <t>BAZIC 20" X 30" Yellow Foam Board</t>
  </si>
  <si>
    <t>BAZIC 20" X 30" Black Foam Board</t>
  </si>
  <si>
    <t>BAZIC 20" X 30" Pink Foam Board</t>
  </si>
  <si>
    <t>BAZIC 75 Ct. 3" X 5" Ruled Fluorescent Colored Index Card</t>
  </si>
  <si>
    <t>BAZIC 50 Ct. 8.5" X 11.75" Canary Perforated Writing Pads</t>
  </si>
  <si>
    <t>BAZIC 50 Ct. 8.5" X 11.75" White Perforated Writing Pads</t>
  </si>
  <si>
    <t>BAZIC 11" X 17" Undated 12-Month Desk Pad Calendar</t>
  </si>
  <si>
    <t>BAZIC Mini Cushion Grip Standard (26/6) Stapler w/ 500 Ct. Staples</t>
  </si>
  <si>
    <t>BAZIC 8 oz White Board Cleaner</t>
  </si>
  <si>
    <t>BAZIC 4 oz White Board Cleaner</t>
  </si>
  <si>
    <t>BAZIC Felt Chalkboard/Whiteboard Eraser</t>
  </si>
  <si>
    <t>BAZIC Peel-Away Whiteboard Eraser</t>
  </si>
  <si>
    <t>BAZIC Felt Chalkboard/Whiteboard Eraser w/ Hanger</t>
  </si>
  <si>
    <t>BAZIC Magnetic Whiteboard Eraser w/ Foam Comfort Grip</t>
  </si>
  <si>
    <t>BAZIC Ergonomic Magnetic Whiteboard Eraser</t>
  </si>
  <si>
    <t>BAZIC Mini Standard (26/6) Stapler w/ 500 Ct. Staples</t>
  </si>
  <si>
    <t>BAZIC 8.5" X 11" Dry Erase Board w/ Marker</t>
  </si>
  <si>
    <t>BAZIC 8.5" X 11" Magnetic Dry Erase Board w/ Marker &amp; 2 Magnets</t>
  </si>
  <si>
    <t>BAZIC 11" X 14" Magnetic Dry Erase Board w/ Marker &amp; 2 Magnets</t>
  </si>
  <si>
    <t>BAZIC 11" X 17" Magnetic Dry Erase Board w/ Marker &amp; 2 Magnets</t>
  </si>
  <si>
    <t>BAZIC Asstd Color 8.5" X 11" Dry Erase Board w/ Marker</t>
  </si>
  <si>
    <t>BAZIC 7.4" X 10.3" Double Sided Dry Erase Learning Board w/ Marker</t>
  </si>
  <si>
    <t>BAZIC 9" X 12" Double Sided Dry Erase Learning Board w/ Marker</t>
  </si>
  <si>
    <t>BAZIC 9" X 12" Double Sided Dry Erase Lap Board</t>
  </si>
  <si>
    <t>BAZIC Mini Pastel Color Standard (26/6) Stapler w/ 500 Ct. Staples</t>
  </si>
  <si>
    <t>BAZIC 11" X 14" Magnetic Dry Erase Calendar Board w/ Marker &amp; 2 Magnets</t>
  </si>
  <si>
    <t>BAZIC 8.5" X 11" Dry Erase / Cork Combo Board w/ Marker</t>
  </si>
  <si>
    <t>BAZIC Standard (26/6) Metal Stapler</t>
  </si>
  <si>
    <t>BAZIC 14" x 14" Magnetic Dry Erase Calendar Tile</t>
  </si>
  <si>
    <t>BAZIC 14" x 14" Magnetic Dry Erase Tile</t>
  </si>
  <si>
    <t>BAZIC 11.5" x 11.5" Magnetic Dry Erase Tile</t>
  </si>
  <si>
    <t>BAZIC 24" x 36" Aluminum Frame Magnetic Dry Erase Board Value Pack</t>
  </si>
  <si>
    <t>BAZIC 16" X 20" Aluminum Framed Magnetic Dry Erase Board</t>
  </si>
  <si>
    <t>BAZIC 16" X 20" Aluminum Framed Magnetic Dry Erase Calendar</t>
  </si>
  <si>
    <t>BAZIC 5000 Ct. Standard (26/6) Staples</t>
  </si>
  <si>
    <t>BAZIC 3000 Ct. Standard (26/6) Metallic Color Staples</t>
  </si>
  <si>
    <t>BAZIC Reusable Dry Erase Pockets (10/Pack)</t>
  </si>
  <si>
    <t>BAZIC Reusable Dry Erase Pockets</t>
  </si>
  <si>
    <t>BAZIC 2 Oz./ 56.70 g Assorted Sizes Rubber Bands</t>
  </si>
  <si>
    <t>BAZIC 2 Oz./ 56.70 g #32 Rubber Bands</t>
  </si>
  <si>
    <t>BAZIC 2 Oz./ 56.70 g #64 Rubber Bands</t>
  </si>
  <si>
    <t>BAZIC 2 Oz./ 56.70 g Assorted Sizes and Colors Rubber Bands</t>
  </si>
  <si>
    <t>BAZIC 2 Oz./ 56.70 g Assorted Sizes Black Color Rubber Bands</t>
  </si>
  <si>
    <t>BAZIC Claw Style Staples Remover w/ Safety Lock (2/Pack)</t>
  </si>
  <si>
    <t>KAPPA Pocket Puzzle Word Finds Large Print - Digest Size</t>
  </si>
  <si>
    <t>BAZIC Mini Stand-Up Standard (26/6) Stapler w/ 500 Ct. Staples</t>
  </si>
  <si>
    <t>BAZIC Compact Stand-Up Standard (26/6) Stapler w/ 500 Ct. Staples</t>
  </si>
  <si>
    <t>SESAME STREET Flash Card</t>
  </si>
  <si>
    <t>BAZIC Stand-Up Standard (26/6) Full Strip Stapler w/ 500 Ct. Staples</t>
  </si>
  <si>
    <t>BAZIC Bright Color Standard (26/6) Stapler</t>
  </si>
  <si>
    <t>BAZIC Two Tone Standard (26/6) Stapler</t>
  </si>
  <si>
    <t>BAZIC Transparent Standard (26/6) Stapler w/ 500 Ct. Staples</t>
  </si>
  <si>
    <t>BAZIC Date Stamp and Ink Pad (Black Ink)</t>
  </si>
  <si>
    <t>BAZIC Received Self Inking Rubber Stamp (Red Ink)</t>
  </si>
  <si>
    <t>BAZIC Paid Self Inking Rubber Stamp (Red Ink)</t>
  </si>
  <si>
    <t>SCHOOL ZONE Tarjetas Escolares Educativas</t>
  </si>
  <si>
    <t>SCHOOL ZONE Assorted Workbooks</t>
  </si>
  <si>
    <t>SESAME STREET Workbooks</t>
  </si>
  <si>
    <t>KAPPA Woman's Day Word Finds Puzzle Book-Digest Size</t>
  </si>
  <si>
    <t>Hand Sanitizer Dispenser &amp; Temperature Screening Stand</t>
  </si>
  <si>
    <t>KN95 Respirator Mask - Black</t>
  </si>
  <si>
    <t>KN95 Kid's Respirator Mask</t>
  </si>
  <si>
    <t>OFFER ITEM #6705</t>
  </si>
  <si>
    <t>OFFER ITEM #MM-7310</t>
  </si>
  <si>
    <t>TYPE ITEM #BS-9502C</t>
  </si>
  <si>
    <t>TYPE ITEM #6705</t>
  </si>
  <si>
    <t>FRESH 3-PLY Protective Disposable Face Mask (50/Pack) - Blue</t>
  </si>
  <si>
    <t>OFFER ITEM #LCMP-5204</t>
  </si>
  <si>
    <t>6729-A</t>
  </si>
  <si>
    <t>3-PLY 3D Cotton Mask with Adjustable Ear loop - Black</t>
  </si>
  <si>
    <t>3-PLY 3D Kid's Cotton Mask with Adjustable Ear loop - White</t>
  </si>
  <si>
    <t>3-PLY 3D Kid's Cotton Mask with Adjustable Ear loop - Assorted Color</t>
  </si>
  <si>
    <t>3-PLY 3D Kid's Cotton Mask with Adjustable Ear loop - Black</t>
  </si>
  <si>
    <t>TYPE ITEM #6740-A</t>
  </si>
  <si>
    <t>6740-A</t>
  </si>
  <si>
    <t>Black Washable &amp; Reusable Polyester Spandex Fashion Mask</t>
  </si>
  <si>
    <t>OFFER ITEM #6747</t>
  </si>
  <si>
    <t>XL Disposable Nitrile Gloves (1000/Case)</t>
  </si>
  <si>
    <t>L Disposable Nitrile Gloves (1000/Case)</t>
  </si>
  <si>
    <t>M Disposable Nitrile Gloves (1000/case)</t>
  </si>
  <si>
    <t>S Disposable Nitrile Gloves (1000/case)</t>
  </si>
  <si>
    <t>One Size Disposable Nitrile Gloves (1000/case)</t>
  </si>
  <si>
    <t>Magicare 75% Alcohol Wipes (80/Pack)</t>
  </si>
  <si>
    <t>Disposable Non Woven Shoe Cover</t>
  </si>
  <si>
    <t>Protective Face Shield</t>
  </si>
  <si>
    <t>Goggle Face Shield</t>
  </si>
  <si>
    <t>DIKANG Non-Contact Infrared Digital Thermometers</t>
  </si>
  <si>
    <t>OFFER ITEM #6790</t>
  </si>
  <si>
    <t>Digital Thermometer</t>
  </si>
  <si>
    <t>TYPE ITEM #6798</t>
  </si>
  <si>
    <t>BAZIC Metal Full Strip Stapler Set</t>
  </si>
  <si>
    <t>BAZIC Natural Craft Stick (100/Pack)</t>
  </si>
  <si>
    <t>BAZIC Colored Craft Stick (100/Pack)</t>
  </si>
  <si>
    <t>BAZIC Jumbo Natural Craft Stick (50/Pack)</t>
  </si>
  <si>
    <t>BAZIC Jumbo Colored Craft Stick (50/Pack)</t>
  </si>
  <si>
    <t>BAZIC Natural Craft Stick (1000/Box)</t>
  </si>
  <si>
    <t>BAZIC Mini Natural Clothes Pin (50/Pack)</t>
  </si>
  <si>
    <t>BAZIC Mini Colored Clothes Pin (50/Pack)</t>
  </si>
  <si>
    <t>BAZIC Metal Full Strip Stapler</t>
  </si>
  <si>
    <t>BAZIC 3/8" x 12" Round Natural Wooden Dowel (6/Bag)</t>
  </si>
  <si>
    <t>BAZIC 3/16" x 12" Round Multi-Colored Wooden Dowel (15/Bag)</t>
  </si>
  <si>
    <t>BAZIC 3/16" x 12" Round Natural Wooden Dowel (20/Bag)</t>
  </si>
  <si>
    <t>BAZIC Assorted Round Natural Wooden Dowel (10/Bag)</t>
  </si>
  <si>
    <t>BAZIC Desktop Full Strip Stapler Set</t>
  </si>
  <si>
    <t>BAZIC Comfort Grip Desktop Stapler Set</t>
  </si>
  <si>
    <t>BAZIC Office Desktop Stapler Set</t>
  </si>
  <si>
    <t>BAZIC Pre-Sharpened #2 Golf Pencil (144/Pack)</t>
  </si>
  <si>
    <t>BAZIC Crystal 0.7 mm Mechanical Pencil (3/Pack)</t>
  </si>
  <si>
    <t>CHILDREN'S STORY BOOKS</t>
  </si>
  <si>
    <t>Search &amp; Find Books</t>
  </si>
  <si>
    <t>BAZIC Sparkly 0.7 mm Mechanical Pencil w/ Glitter Grip (4/Pk)</t>
  </si>
  <si>
    <t>6x6 Learn &amp; Play Board Book I</t>
  </si>
  <si>
    <t>BAZIC Metro 0.7 mm Mechanical Pencil (3/Pack)</t>
  </si>
  <si>
    <t>BAZIC Noir 0.5 mm Mechanical Pencil (4/Pack)</t>
  </si>
  <si>
    <t>KAPPA Mermaids &amp; Ballerinas Coloring &amp; Activity Book</t>
  </si>
  <si>
    <t>Story and Activity Books</t>
  </si>
  <si>
    <t>BAZIC Electra Noir 0.7 mm Mechanical Pencil (8/Pack)</t>
  </si>
  <si>
    <t>My Unicorn World Coloring Book</t>
  </si>
  <si>
    <t>LLAMAS Coloring Book</t>
  </si>
  <si>
    <t>FLAMINGO Coloring Book</t>
  </si>
  <si>
    <t>BAZIC Electra 0.7 mm Fashion Color Mechanical Pencil (5/Pack)</t>
  </si>
  <si>
    <t>Neon Covered Advanced Coloring Books</t>
  </si>
  <si>
    <t>OFFER ITEM #71159</t>
  </si>
  <si>
    <t>DR. IVERT 70% Alcohol Hand Sanitizer with Aloe 32 FL OZ (946 mL)</t>
  </si>
  <si>
    <t>DR. IVERT Multi-Purpose Alcohol Spray 3.38 FL OZ (100 mL)</t>
  </si>
  <si>
    <t>BAZIC Metallic Laser Foil Wood Pencil w/ Eraser (8/Pack)</t>
  </si>
  <si>
    <t>BAZIC Metallic Glitter Wood Pencil w/ Eraser (8/Pack)</t>
  </si>
  <si>
    <t>BAZIC Fluorescent Wood Pencil w/ Eraser (8/pack)</t>
  </si>
  <si>
    <t>DOUBLE A (96) 8.5" X 14" Legal Size Copy Paper (10 Reams/Case)</t>
  </si>
  <si>
    <t>BAZIC Pre-Sharpened #2 Premium Yellow Pencil (144/Pack)</t>
  </si>
  <si>
    <t>BAZIC #2 The First Jumbo Premium Yellow Pencil (4/pack)</t>
  </si>
  <si>
    <t>BAZIC Reward &amp; Incentive Wood Pencil w/ Eraser (8/Pack)</t>
  </si>
  <si>
    <t>BAZIC Carpenter's Pencil (5/Pack)</t>
  </si>
  <si>
    <t>BAZIC Crown 0.7 mm Mechanical Pencil (3/Pack)</t>
  </si>
  <si>
    <t>BAZIC Crown Dazzle 0.5 mm Mechanical Pencil (3/Pack)</t>
  </si>
  <si>
    <t>6x6 Children Board Books III</t>
  </si>
  <si>
    <t>6x6 Children Board Books IV</t>
  </si>
  <si>
    <t>BAZIC Marc 0.7 mm Mechanical Pencil (3/Pack)</t>
  </si>
  <si>
    <t>KOOLINE 3-PLY Protective Disposable Face Mask (50/Pack) - Blue</t>
  </si>
  <si>
    <t>Big Print Find-A-Word Digest Puzzle Books</t>
  </si>
  <si>
    <t>Sudoku Digest Puzzle Books</t>
  </si>
  <si>
    <t>BAZIC Lumiere 0.7 mm Mechanical Pencil w/ Grip (3/Pack)</t>
  </si>
  <si>
    <t>BAZIC 8 Neon Colored Pencils</t>
  </si>
  <si>
    <t>BAZIC Spencer 0.9 mm Mechanical Pencil (3/Pack)</t>
  </si>
  <si>
    <t>Spiral Find A Word I Digest Puzzle Books</t>
  </si>
  <si>
    <t>Spiral Sudoku Digest Puzzle Books</t>
  </si>
  <si>
    <t>Spiral Crossword Digest Puzzle Books</t>
  </si>
  <si>
    <t>Neon Glitter Girls Coloring Books</t>
  </si>
  <si>
    <t>Neon Glitter Kids Coloring Books</t>
  </si>
  <si>
    <t>Neon Glitter Animals Coloring Books</t>
  </si>
  <si>
    <t>BAZIC Azure 0.7 mm Mechanical Pencil (4/Pack)</t>
  </si>
  <si>
    <t>Kids Foil Coloring Books</t>
  </si>
  <si>
    <t>BAZIC Yellow 0.9 mm Mechanical Pencil (4/Pack)</t>
  </si>
  <si>
    <t>BAZIC Sports Multi-Point Pencil (8/Pack)</t>
  </si>
  <si>
    <t>BAZIC Pre-sharpened #2 Recycled Paper Pencil (10/Pack)</t>
  </si>
  <si>
    <t>BAZIC Polaris 0.7 mm Mechanical Pencil w/ Ceramics High-Quality Lead</t>
  </si>
  <si>
    <t>MY FIRST PONY FOIL &amp; EMBOSSED Coloring &amp; Activity Book</t>
  </si>
  <si>
    <t>BAZIC Diamante 0.5 mm Mechanical Pencil w/ Grip (3/Pack)</t>
  </si>
  <si>
    <t>BAZIC Spinner Top Eraser 0.5 mm  Mechanical Pencil (3/Pack)</t>
  </si>
  <si>
    <t>BAZIC Marire Multi-Point Pencil w/ Magnifier Top (4/Pack)</t>
  </si>
  <si>
    <t>BAZIC Prism 0.7 mm Mechanical Pencil w/ Ceramic High-Quality Lead</t>
  </si>
  <si>
    <t>BAZIC 4 #2 Triangle Yellow Pencil w/ Sharpener</t>
  </si>
  <si>
    <t>BAZIC 3 #2 The First Triangle Jumbo Yellow Pencil w/ Sharpener</t>
  </si>
  <si>
    <t>BAZIC Tritech 0.7 mm Mechanical Pencil w/ Ceramics High-Quality Lead</t>
  </si>
  <si>
    <t>BAZIC Drawing &amp; Sketching Pencil Set (6 Assortment)</t>
  </si>
  <si>
    <t>BAZIC Design &amp; Drafting Pencil Set (12 Assortment)</t>
  </si>
  <si>
    <t>BAZIC Paisley Multi-Point Pencil (8/Pack)</t>
  </si>
  <si>
    <t>BAZIC Dazzle Multi-Point Pencil (8/Pack)</t>
  </si>
  <si>
    <t>KAPPA Big &amp; Easy Coloring For Beginners</t>
  </si>
  <si>
    <t>KAPPA Let Me Play Coloring &amp; Activity Book</t>
  </si>
  <si>
    <t>BAZIC Tri-Angle 0.7 mm Mechanical Pencil w/ Ceramics High-Quality Lead</t>
  </si>
  <si>
    <t>BAZIC Electra 0.7 mm Mechanical Pencil (12/Box)</t>
  </si>
  <si>
    <t>BAZIC #2B Premium Wood Pencil (12/Pack)</t>
  </si>
  <si>
    <t>BAZIC Pre-Sharpened #2 Premium Yellow Pencil (12/Pack)</t>
  </si>
  <si>
    <t>BAZIC #2 Premium Yellow Pencil (12/Pack)</t>
  </si>
  <si>
    <t>BAZIC #2 Premium Yellow Pencil (20/Pack)</t>
  </si>
  <si>
    <t>BAZIC 12 Colored Pencils</t>
  </si>
  <si>
    <t>BAZIC #2 Premium Yellow Pencil (10/Pack)</t>
  </si>
  <si>
    <t>BAZIC 24 Mini Colored Pencils</t>
  </si>
  <si>
    <t>BAZIC 24 Colored Pencils</t>
  </si>
  <si>
    <t>BAZIC 12 Mini Colored Pencils</t>
  </si>
  <si>
    <t>BAZIC Electra 0.7 mm Mechanical Pencil (5/Pack)</t>
  </si>
  <si>
    <t>BAZIC Electra 0.7 mm Mechanical Pencil with Grip (4/Pack)</t>
  </si>
  <si>
    <t>BAZIC Electra 0.7 mm Fashion Color Mechanical Pencil with Gel Grip (3/Pack)</t>
  </si>
  <si>
    <t>BAZIC 12 Colored Pencils Designer Series</t>
  </si>
  <si>
    <t>BAZIC 20 Ct. 0.9 mm Mechanical Pencil Lead (8/Pack)</t>
  </si>
  <si>
    <t>BAZIC 20 Ct. 0.7 mm Mechanical Pencil Lead (8/pack)</t>
  </si>
  <si>
    <t>BAZIC 20 Ct. 0.5 mm Mechanical Pencil Lead (8/Pack)</t>
  </si>
  <si>
    <t>18 Colored Pencils</t>
  </si>
  <si>
    <t>#2 Yellow Pencil (20/Pack)</t>
  </si>
  <si>
    <t>12 Colored Pencils</t>
  </si>
  <si>
    <t>#2 Yellow Pencil (12/Pack)</t>
  </si>
  <si>
    <t>Pre-Sharpened #2 Yellow Pencil (12/Pack)</t>
  </si>
  <si>
    <t>BAZIC 12 Ct. 0.7 mm Ceramics High-Quality Mechanical Pencil Lead (3/Pack)</t>
  </si>
  <si>
    <t>BAZIC 12 Ct. 0.9 mm Ceramics High-Quality Mechanical Pencil Lead (3/Pack)</t>
  </si>
  <si>
    <t>BAZIC 12 Ct. 0.5 mm Ceramics High-Quality Mechanical Pencil Lead (3/Pack)</t>
  </si>
  <si>
    <t>BAZIC Back To School Kit</t>
  </si>
  <si>
    <t>8000-A</t>
  </si>
  <si>
    <t>BAZIC Primary School Kit (16 SKU/17 PCS)</t>
  </si>
  <si>
    <t>BAZIC Elementary School Kit (19 SKU/20 PCS)</t>
  </si>
  <si>
    <t>BAZIC Middle/High School Kit (19 SKU/22 PCS)</t>
  </si>
  <si>
    <t>BAZIC Assorted Color 3-Ring Pencil Pouch</t>
  </si>
  <si>
    <t>BAZIC Back To School Starter Pack</t>
  </si>
  <si>
    <t>BAZIC Primary School Kit with Backpack (17 SKU/18 PCS)</t>
  </si>
  <si>
    <t>BAZIC Elementary School Kit with Backpack (20 SKU/21 PCS)</t>
  </si>
  <si>
    <t>BAZIC Middle/High School Kit with Backpack (20 SKU/23 PCS)</t>
  </si>
  <si>
    <t>80104-A</t>
  </si>
  <si>
    <t>80105-A</t>
  </si>
  <si>
    <t>80106-A</t>
  </si>
  <si>
    <t>8010-A</t>
  </si>
  <si>
    <t>BAZIC Bright Color 3-Ring Pencil Pouch</t>
  </si>
  <si>
    <t>BAZIC Summer Paper Craft Kit</t>
  </si>
  <si>
    <t>8020-A</t>
  </si>
  <si>
    <t>BAZIC Summer Fest Coloring Kit</t>
  </si>
  <si>
    <t>8021-A</t>
  </si>
  <si>
    <t>BAZIC Waterfall Card Kit</t>
  </si>
  <si>
    <t>8022-A</t>
  </si>
  <si>
    <t>BAZIC Valentine's Day Craft Kit</t>
  </si>
  <si>
    <t>8023-A</t>
  </si>
  <si>
    <t>BAZIC Fall Craft Kit: Pumpkin, Turkey,  Scarecrow Head</t>
  </si>
  <si>
    <t>8024-A</t>
  </si>
  <si>
    <t>Bible Story &amp; Activity Books</t>
  </si>
  <si>
    <t>BAZIC 3-Ring Pencil Pouch w/ Mesh Window</t>
  </si>
  <si>
    <t>BAZIC Bright Color 3-Ring Pencil Pouch w/ Mesh Window</t>
  </si>
  <si>
    <t>BAZIC 11.5" x 6.5" 3-ring Clear Pencil Pouch</t>
  </si>
  <si>
    <t>BAZIC 11" x 5" Clear Pencil Pouch</t>
  </si>
  <si>
    <t>BAZIC Double Zipper 3-Ring Pencil Pouch w/ Mesh Window</t>
  </si>
  <si>
    <t>BAZIC Black 3-Ring Pencil Pouch w/ Mesh Window</t>
  </si>
  <si>
    <t>CUSTOM KIT #10</t>
  </si>
  <si>
    <t>CUSTOM KIT #1</t>
  </si>
  <si>
    <t>CUSTOM KIT #2</t>
  </si>
  <si>
    <t>CUSTOM KIT #3</t>
  </si>
  <si>
    <t>CUSTOM KIT #4</t>
  </si>
  <si>
    <t>CUSTOM KIT #5</t>
  </si>
  <si>
    <t>CUSTOM KIT #6</t>
  </si>
  <si>
    <t>CUSTOM KIT #7</t>
  </si>
  <si>
    <t>CUSTOM KIT #8</t>
  </si>
  <si>
    <t>CUSTOM KIT #9</t>
  </si>
  <si>
    <t>BAZIC Retro Color 3-Ring Pencil Pouch w/ Mesh Window</t>
  </si>
  <si>
    <t>BAZIC 3-Ring Pencil Pouch w/ Clear Window</t>
  </si>
  <si>
    <t>Domtar EARTHCHOICE 8.5" X 11" Green Colored Paper (10 Reams/Case)</t>
  </si>
  <si>
    <t>Domtar EARTHCHOICE 8.5" X 11" Blue Colored Paper (10 Reams/Case)</t>
  </si>
  <si>
    <t>BAZIC Bright Color Slider Pencil Case w/ PDQ Display</t>
  </si>
  <si>
    <t>Domtar EARTHCHOICE 8.5" X 11" Ivory Colored Paper (10 Reams/Case)</t>
  </si>
  <si>
    <t>100% Isopropyl Alcohol 1 GALLON (3.75L)</t>
  </si>
  <si>
    <t>70% Isopropyl Alcohol 1 GALLON (3.75L)</t>
  </si>
  <si>
    <t>BAZIC Translucent Slider Pencil Case w/ PDQ Display</t>
  </si>
  <si>
    <t>KAPPA Jumbo Large Print Word Finds Puzzle Book</t>
  </si>
  <si>
    <t>BAZIC 8" Double Deck Organizer Box</t>
  </si>
  <si>
    <t>BAZIC 8" Bright Color Double Deck Organizer Box</t>
  </si>
  <si>
    <t>KAPPA Large Print Word Finds</t>
  </si>
  <si>
    <t>KAPPA Large Print Crosswords</t>
  </si>
  <si>
    <t>KAPPA Variety Puzzles &amp; Games Book</t>
  </si>
  <si>
    <t>BAZIC Regal Multipurpose Utility Box</t>
  </si>
  <si>
    <t>BAZIC Basix Multipurpose Utility Box</t>
  </si>
  <si>
    <t>BAZIC 1.88" X 5 Yards Heart Series Duct Tape</t>
  </si>
  <si>
    <t>BAZIC 1.88" X 5 Yards Star Series Duct Tape</t>
  </si>
  <si>
    <t>BAZIC 1.88" X 5 Yards Butterfly Series Duct Tape</t>
  </si>
  <si>
    <t>BAZIC 1.88" X 5 Yards Elephant Series Duct Tape</t>
  </si>
  <si>
    <t>BAZIC 1.88" X 5 Yards Zebra Series Duct Tape</t>
  </si>
  <si>
    <t>BAZIC 1.88" X 5 Yards Camouflage Series Duct Tape</t>
  </si>
  <si>
    <t>BAZIC 1.88" X 5 Yards Leopard Series Duct Tape</t>
  </si>
  <si>
    <t>BAZIC 1.88" X 5 Yards Giraffe Series Duct Tape</t>
  </si>
  <si>
    <t>BAZIC 3/4" x 1296" Invisible Tape w/ Dispenser</t>
  </si>
  <si>
    <t>BAZIC 1.88" X 5 Yards Polka Dot Series Duct Tape</t>
  </si>
  <si>
    <t>BAZIC 1.88" X 5 Yards Chevron Series Duct Tape</t>
  </si>
  <si>
    <t>BAZIC 1.88" X 5 Yards Plaid Series Duct Tape</t>
  </si>
  <si>
    <t>BAZIC 1.88" X 5 Yards Lace Series Duct Tape</t>
  </si>
  <si>
    <t>BAZIC 3/4" X 800" Invisible Tape Refill (3/Pack)</t>
  </si>
  <si>
    <t>BAZIC 3/4" X 500" Invisible Tape (3/Pack)</t>
  </si>
  <si>
    <t>BAZIC 3/4" X 1000" Transparent Tape Refill (3/Pack)</t>
  </si>
  <si>
    <t>BAZIC 3/4" X 500" Transparent Tape (3/Pack)</t>
  </si>
  <si>
    <t>BAZIC 3/4" X 1296" Invisible Tape Refill (12/Pack)</t>
  </si>
  <si>
    <t>BAZIC 3/4" X 1296" Transparent Tape Refill (12/Pack)</t>
  </si>
  <si>
    <t>BAZIC 1.88" X 10 Yards Black Duct Tape</t>
  </si>
  <si>
    <t>BAZIC 1.88" X 10 Yard Assorted Fluorescent Colored Duct Tape</t>
  </si>
  <si>
    <t>BAZIC 3/4" X 1296" Transparent Tape w/ Dispenser</t>
  </si>
  <si>
    <t>BAZIC 1.88" x 27.3 Yards Super Clear Heavy Duty Shipping Packaging Tape with Dispenser</t>
  </si>
  <si>
    <t>BAZIC 1.88" x 54.6 Yards Super Clear Heavy Duty Shipping Packaging Tape</t>
  </si>
  <si>
    <t>BAZIC 1.88" X 109.3 Yards Industrial Clear Packing Tape (36/box)</t>
  </si>
  <si>
    <t>BAZIC 1.88" X 109.3 Yards Industrial Tan Packing Tape (36/box)</t>
  </si>
  <si>
    <t>BAZIC 1.88" X 54.6 Yards Clear Packaging Tape</t>
  </si>
  <si>
    <t>BAZIC 1.88" X 109.3 Yards Clear Packaging Tape</t>
  </si>
  <si>
    <t>BAZIC 1.88" X 54.6 Yards Tan Packaging Tape</t>
  </si>
  <si>
    <t>BAZIC 1.88" X 109.3 Yards Tan Packaging Tape</t>
  </si>
  <si>
    <t>BAZIC 2.83" X 109.3 Yards Clear Packaging Tape</t>
  </si>
  <si>
    <t>BAZIC 1" X 36 Yard (1296") Double Sided Tape</t>
  </si>
  <si>
    <t>BAZIC 1" X 20 Yard (720") Double Sided Tape</t>
  </si>
  <si>
    <t>BAZIC 3/4" X 1296" Crystal Clear Tape w/ Dispenser</t>
  </si>
  <si>
    <t>BAZIC 3/4" X 1000" Crystal Clear Tape Refill (3/Pack)</t>
  </si>
  <si>
    <t>BAZIC 3/4" X 500" Crystal Clear Tape (3/Pack)</t>
  </si>
  <si>
    <t>BAZIC 3/4" X 500" Double Sided Permanent Tape w/ Dispenser</t>
  </si>
  <si>
    <t>APEX 8.5" X 11" Pink Colored Copy Paper (10 reams/case)</t>
  </si>
  <si>
    <t>APEX 8.5" X 11" Golden Rod Colored Copy Paper (10 reams/case)</t>
  </si>
  <si>
    <t>BAZIC 1.88" X 800" Clear Packaging Tape w/ Dispenser</t>
  </si>
  <si>
    <t>BAZIC 1.88" X 800" Tan Packaging Tape w/ Dispenser</t>
  </si>
  <si>
    <t>BAZIC 3/4" X 250" Invisible/Transparent Tape (3/Pack) w/ Floor Display</t>
  </si>
  <si>
    <t>BAZIC 3/4" X 250" Crystal Clear Tape (3/Pack) w/ Floor Display</t>
  </si>
  <si>
    <t>BAZIC 1" Core Desktop Tape Dispenser</t>
  </si>
  <si>
    <t>BAZIC 1" Core Heavy Duty Desktop Tape Dispenser w/ 3/4" x 250" Tape Refill</t>
  </si>
  <si>
    <t>BAZIC Mini 1" Core Desktop Tape Dispenser w/ (3) 3/4" x 500" Tape Refill</t>
  </si>
  <si>
    <t>BAZIC 1.88" X 54.6 Yards Color Packaging Tape</t>
  </si>
  <si>
    <t>BAZIC 0.71" X 2160" (60 Yards) General Purpose Masking Tape</t>
  </si>
  <si>
    <t>9500-N95</t>
  </si>
  <si>
    <t>BAZIC 0.94" X 1440" (40 Yards) General Purpose Masking Tape</t>
  </si>
  <si>
    <t>BAZIC 0.94" X 2160" (60 Yards) General Purpose Masking Tape</t>
  </si>
  <si>
    <t>BAZIC 1.41" X 1080" (30 Yards) General Purpose Masking Tape</t>
  </si>
  <si>
    <t>BAZIC 1.41" X 2160" (60 Yards) General Purpose Masking Tape</t>
  </si>
  <si>
    <t>BAZIC 1.88" X 720" (20 Yards) General Purpose Masking Tape</t>
  </si>
  <si>
    <t>BAZIC 1.88" X 2160" (60 Yards) General Purpose Masking Tape</t>
  </si>
  <si>
    <t>BAZIC 1.88" X 3 Yards Glitter Tape</t>
  </si>
  <si>
    <t>BAZIC 1.88" X 5 Yards Holographic Duct Tape</t>
  </si>
  <si>
    <t>BAZIC 1.88" X 60 Yards Silver Duct Tape</t>
  </si>
  <si>
    <t>BAZIC 1.88" X 60 Yards Black Duct Tape</t>
  </si>
  <si>
    <t>BAZIC 1.88" X 60 Yards White Duct Tape</t>
  </si>
  <si>
    <t>BAZIC 1.88" X 60 Yards Blue Duct Tape</t>
  </si>
  <si>
    <t>BAZIC 1.88" X 60 Yards Green Duct Tape</t>
  </si>
  <si>
    <t>BAZIC 1.88" X 60 Yards Red Duct Tape</t>
  </si>
  <si>
    <t>BAZIC 1.88" X 60 Yards Yellow Duct Tape</t>
  </si>
  <si>
    <t>BAZIC 1.88" X 30 Yards Silver Duct Tape</t>
  </si>
  <si>
    <t>BAZIC 1.88" X 10 Yards Silver Duct Tape</t>
  </si>
  <si>
    <t>BAZIC 1.88" X 10 Yard Assorted Colored Duct Tape</t>
  </si>
  <si>
    <t>BAZIC 1" X 200" Double Sided Foam Mounting Tape</t>
  </si>
  <si>
    <t>BAZIC 0.5" X 200" Double Sided Foam Mounting Tape (2/Pack)</t>
  </si>
  <si>
    <t>BAZIC 1" X 60" Double Sided Clear Mounting Tape</t>
  </si>
  <si>
    <t>BAZIC Rubber Grip Premium Comfort Packing Tape Dispenser</t>
  </si>
  <si>
    <t>BAZIC Packaging Tape Dispenser w/ (2) 1.88" X 54.6 Yards Super Clear Tape</t>
  </si>
  <si>
    <t>7.5" X 3.25" X 1" Assorted Tin Pencil Box</t>
  </si>
  <si>
    <t>BMB101</t>
  </si>
  <si>
    <t>BMK003</t>
  </si>
  <si>
    <t>BRP-5202-A</t>
  </si>
  <si>
    <t>BS-9502C</t>
  </si>
  <si>
    <t>BOLISI KN95 Respirator Mask (1/Pack) - White</t>
  </si>
  <si>
    <t>BX-10/8/2</t>
  </si>
  <si>
    <t>CORRUGATED BOX 10 1/4" x 8 1/4" x  2"</t>
  </si>
  <si>
    <t>BX-11/10/1/</t>
  </si>
  <si>
    <t>CORRUGATED BOX 11 1/2" x 10 5/8" x 1 11/16"</t>
  </si>
  <si>
    <t>BX-11/8/6</t>
  </si>
  <si>
    <t>CORRUGATED BOX 11 1/4" x 8 3/4" x 6"</t>
  </si>
  <si>
    <t>BX-11/9/5/</t>
  </si>
  <si>
    <t>CORRUGATED BOX 11 5/8" x 9 1/8" x 5 1/4"</t>
  </si>
  <si>
    <t>BX-12/9/1/</t>
  </si>
  <si>
    <t>CORRUGATED BOX 12.5" x 9.5" x 1.5"</t>
  </si>
  <si>
    <t>BX-12124</t>
  </si>
  <si>
    <t>CORRUGATED BOX 12" x 12" x 4"</t>
  </si>
  <si>
    <t>BX-1296</t>
  </si>
  <si>
    <t>CORRUGATED BOX 12" x 9" x 6"</t>
  </si>
  <si>
    <t>BX-13112</t>
  </si>
  <si>
    <t>CORRUGATED BOX 13" x 11" x 2"</t>
  </si>
  <si>
    <t>BX-13113</t>
  </si>
  <si>
    <t>CORRUGATED BOX 13" x 11" x 3"</t>
  </si>
  <si>
    <t>BX-14116</t>
  </si>
  <si>
    <t>CORRUGATED BOX 14" x 11" x 6"</t>
  </si>
  <si>
    <t>BX-14126</t>
  </si>
  <si>
    <t>CORRUGATED BOX 14" x 12" x 6"</t>
  </si>
  <si>
    <t>BX-15117</t>
  </si>
  <si>
    <t>CORRUGATED BOX 15" x 11" x 7"</t>
  </si>
  <si>
    <t>BX-15123/</t>
  </si>
  <si>
    <t>CORRUGATED BOX 15" x 12" x 3.5"</t>
  </si>
  <si>
    <t>CORRUGATED BOX 19" x 13" x 13"</t>
  </si>
  <si>
    <t>BX-864</t>
  </si>
  <si>
    <t>CORRUGATED BOX 8" x 6" x 4"</t>
  </si>
  <si>
    <t>CMS3P50</t>
  </si>
  <si>
    <t>COVER-P</t>
  </si>
  <si>
    <t>BAZIC PDQ COVER</t>
  </si>
  <si>
    <t>BAZIC 17" Classic Backpack (10 assorted colors)</t>
  </si>
  <si>
    <t>CTC3144</t>
  </si>
  <si>
    <t>BAZIC Asst. Color 2-Pockets Portfolios</t>
  </si>
  <si>
    <t>CTC789</t>
  </si>
  <si>
    <t>BAZIC #2 Premium Yellow Pencil (500/Pack)</t>
  </si>
  <si>
    <t>FSK100004R</t>
  </si>
  <si>
    <t>G01440</t>
  </si>
  <si>
    <t>OFFER #6760 / Multi-Purpose 75% Alcohol Wipes (50/Pack)</t>
  </si>
  <si>
    <t>G01442</t>
  </si>
  <si>
    <t>OFFER #6760 / Multi-Purpose 75% Alcohol Wipes (15/Pack)</t>
  </si>
  <si>
    <t>G01444</t>
  </si>
  <si>
    <t>TYPE ITEM #71185</t>
  </si>
  <si>
    <t>G01454</t>
  </si>
  <si>
    <t>Antibacterial Sanitizing Wipes (50/pack)</t>
  </si>
  <si>
    <t>G01455</t>
  </si>
  <si>
    <t>Antibacterial Sanitizing Wipes (25/pack)</t>
  </si>
  <si>
    <t>BAZIC Green Pen Style Fluorescent Highlighter w/ Pocket Clip</t>
  </si>
  <si>
    <t>IG-L-A</t>
  </si>
  <si>
    <t>Isolation Gown Size L</t>
  </si>
  <si>
    <t>IG-M</t>
  </si>
  <si>
    <t>Isolation Gown Size M</t>
  </si>
  <si>
    <t>IG-XL-A</t>
  </si>
  <si>
    <t>Isolation Gown Size XL</t>
  </si>
  <si>
    <t>IG-XXL</t>
  </si>
  <si>
    <t>Isolation Gown Size XXL</t>
  </si>
  <si>
    <t>Multi-Purpose 75% Alcohol Wipes (72/Canister)</t>
  </si>
  <si>
    <t>JXB-178</t>
  </si>
  <si>
    <t>KB-12123</t>
  </si>
  <si>
    <t>CORRUGATED BOX 12" x 12" x 3"</t>
  </si>
  <si>
    <t>KF94</t>
  </si>
  <si>
    <t>KF94 Kid's protective Mask</t>
  </si>
  <si>
    <t>BAZIC 12" X 16" For Sale Sign</t>
  </si>
  <si>
    <t>BAZIC 12" X 16" Beware of Dog Sign</t>
  </si>
  <si>
    <t>BAZIC 12" X 16" Never Mind The Dog Beware of Owner Sign</t>
  </si>
  <si>
    <t>BAZIC 12" X 16" Keep Out Sign</t>
  </si>
  <si>
    <t>BAZIC  12" X 16" No Trespassing Sign</t>
  </si>
  <si>
    <t>BAZIC 12" X 16" No Parking Sign</t>
  </si>
  <si>
    <t>BAZIC 12" X 16" No Smoking Sign</t>
  </si>
  <si>
    <t>BAZIC 12" X 16" Yard Sale Sign</t>
  </si>
  <si>
    <t>BAZIC 12" x 16" Exit Sign</t>
  </si>
  <si>
    <t>BAZIC 12" X 16" Private Property No Trespassing Sign</t>
  </si>
  <si>
    <t>BAZIC 12" X 16" For Sale Sign (2-Line)</t>
  </si>
  <si>
    <t>BAZIC 12" X 16" Help Wanted Sign</t>
  </si>
  <si>
    <t>BAZIC 12" X 16" Business Hours Sign</t>
  </si>
  <si>
    <t>BAZIC 12" X 16" Open Sign w/ Closed Sign on Back</t>
  </si>
  <si>
    <t>BAZIC 12" X 16" Emergency Exit Sign</t>
  </si>
  <si>
    <t>L-288</t>
  </si>
  <si>
    <t>BAZIC 12" X 16" Employees Only Sign</t>
  </si>
  <si>
    <t>BAZIC 12" X 16" Garage Sale Sign</t>
  </si>
  <si>
    <t>BAZIC 12" X 16" No Soliciting Sign</t>
  </si>
  <si>
    <t>BAZIC 12" X 16" Se Vende Sign</t>
  </si>
  <si>
    <t>BAZIC 12" X 16" For Rent Sign</t>
  </si>
  <si>
    <t>BAZIC 12" X 16" Tow Away Sign</t>
  </si>
  <si>
    <t>BAZIC 12" X 16" Se Renta Sign</t>
  </si>
  <si>
    <t>BAZIC 12" X 16" Apartment For Rent Sign</t>
  </si>
  <si>
    <t>BAZIC 12" X 16" Abierto Sign w/ Cerrado Sign on Back</t>
  </si>
  <si>
    <t>BAZIC 12" X 16"  No Exchange No Refunds Sign</t>
  </si>
  <si>
    <t>BAZIC 12" X 16" No Intercambios No Se Devuelve El Dinero Sign</t>
  </si>
  <si>
    <t>BAZIC 12" X 16" Security Notice Sign</t>
  </si>
  <si>
    <t>BAZIC 12" X 16" For Lease Sign</t>
  </si>
  <si>
    <t>LA2020A</t>
  </si>
  <si>
    <t>OFFER ITEM #38602</t>
  </si>
  <si>
    <t>LA2020C</t>
  </si>
  <si>
    <t>LA2020H</t>
  </si>
  <si>
    <t>OFFER ITEM #38611</t>
  </si>
  <si>
    <t>LCB-5201-B</t>
  </si>
  <si>
    <t>LECHUANG KN95 Respirator Mask (10/Pack)</t>
  </si>
  <si>
    <t>LCMP-5204</t>
  </si>
  <si>
    <t>LECHUANG 3-PLY Protective Disposable Face Mask (50/Pack) - Black</t>
  </si>
  <si>
    <t>LCP-5201</t>
  </si>
  <si>
    <t>LM05</t>
  </si>
  <si>
    <t>MM-7100</t>
  </si>
  <si>
    <t>MM-7200</t>
  </si>
  <si>
    <t>OBBOMED KN95 Protective Mask (10/Pack) - White</t>
  </si>
  <si>
    <t>MP-2201-GN</t>
  </si>
  <si>
    <t>Boise FIREWORX 8.5" X 11" Popper-Mint Green Colored Paper (10 Reams/Case)</t>
  </si>
  <si>
    <t>MP-2201-GS</t>
  </si>
  <si>
    <t>Boise FIREWORX 8.5" X 11" Garden Springs Green Colored Paper (10 Reams/Case)</t>
  </si>
  <si>
    <t>Boise FIREWORX 8.5" X 11" Pumpkin Glow Colored Paper (10 Reams/Case)</t>
  </si>
  <si>
    <t>MP9011</t>
  </si>
  <si>
    <t>MSK099</t>
  </si>
  <si>
    <t>OFFER ITEM #146019</t>
  </si>
  <si>
    <t>MSKS-01</t>
  </si>
  <si>
    <t>MSKS-02</t>
  </si>
  <si>
    <t>MSKS-03</t>
  </si>
  <si>
    <t>MSKS-05</t>
  </si>
  <si>
    <t>MSKS-08</t>
  </si>
  <si>
    <t>MSKS-09</t>
  </si>
  <si>
    <t>MSKS-10</t>
  </si>
  <si>
    <t>MSKS-11</t>
  </si>
  <si>
    <t>MSKS-13</t>
  </si>
  <si>
    <t>MSKS-14</t>
  </si>
  <si>
    <t>MSKS-16</t>
  </si>
  <si>
    <t>MSKS-17</t>
  </si>
  <si>
    <t>MSKS-18</t>
  </si>
  <si>
    <t>MSKS-19</t>
  </si>
  <si>
    <t>MSKS-23</t>
  </si>
  <si>
    <t>MSKS-24</t>
  </si>
  <si>
    <t>MSKS-25</t>
  </si>
  <si>
    <t>MSKS-26</t>
  </si>
  <si>
    <t>MSKS-30</t>
  </si>
  <si>
    <t>MSKS-32</t>
  </si>
  <si>
    <t>MSKS-33</t>
  </si>
  <si>
    <t>NR14</t>
  </si>
  <si>
    <t>PHS0018011</t>
  </si>
  <si>
    <t>PHS001G031</t>
  </si>
  <si>
    <t>Advanced 70% Alcohol Hand Sanitizer 1 GALLON (3785 mL)</t>
  </si>
  <si>
    <t>PMP</t>
  </si>
  <si>
    <t>Gallon Pumps</t>
  </si>
  <si>
    <t>RF004-BLU</t>
  </si>
  <si>
    <t>RHHS100CP</t>
  </si>
  <si>
    <t>RK128OZG</t>
  </si>
  <si>
    <t>TYPE ITEM #PHS001G031</t>
  </si>
  <si>
    <t>BAZIC 9" X 12" For Sale Sign</t>
  </si>
  <si>
    <t>BAZIC 9" X 12" Beware of Dog Sign</t>
  </si>
  <si>
    <t>BAZIC 9" X 12" Never Mind The Dog Beware of Owner Sign</t>
  </si>
  <si>
    <t>BAZIC 9" X 12" Keep Out Sign</t>
  </si>
  <si>
    <t>BAZIC 9" X 12" No Trespassing Sign</t>
  </si>
  <si>
    <t>BAZIC 9" X 12" No Parking Sign</t>
  </si>
  <si>
    <t>BAZIC 9" X 12" No Smoking Sign</t>
  </si>
  <si>
    <t>BAZIC 9" X 12" Yard Sale Sign</t>
  </si>
  <si>
    <t>BAZIC 9" X 12" Exit Sign</t>
  </si>
  <si>
    <t>BAZIC 9" X 12" Private Property No Trespassing Sign</t>
  </si>
  <si>
    <t>BAZIC 9" X 12" For Sale Sign (2-Line)</t>
  </si>
  <si>
    <t>BAZIC 9" X 12" Help Wanted Sign</t>
  </si>
  <si>
    <t>BAZIC 9" X 12" Business Hours Sign</t>
  </si>
  <si>
    <t>BAZIC 9" X 12" Open Sign w/ Closed Sign on Back</t>
  </si>
  <si>
    <t>BAZIC 9" X 12" Emergency Exit Sign</t>
  </si>
  <si>
    <t>BAZIC 9" X 12" Employees Only Sign</t>
  </si>
  <si>
    <t>BAZIC 9" X 12" Garage Sale Sign</t>
  </si>
  <si>
    <t>BAZIC 9" X 12" No Soliciting Sign</t>
  </si>
  <si>
    <t>BAZIC 9" X 12" Se Vende Sign</t>
  </si>
  <si>
    <t>BAZIC 9" X 12" No Fumar Sign</t>
  </si>
  <si>
    <t>BAZIC 9" X 12" For Rent Sign</t>
  </si>
  <si>
    <t>BAZIC 9" X 12" Tow Away Sign</t>
  </si>
  <si>
    <t>BAZIC 9" X 12" We Reserve The Right To Refuse Service To Anyone Sign</t>
  </si>
  <si>
    <t>BAZIC 9" X 12" Se Renta Sign</t>
  </si>
  <si>
    <t>BAZIC 9" X 12" Apartment For Rent Sign</t>
  </si>
  <si>
    <t>BAZIC 9" X 12" Abierto Sign w/ Cerrado Sign on Back</t>
  </si>
  <si>
    <t>BAZIC 9" X 12" No Exchange No Refunds Sign</t>
  </si>
  <si>
    <t>BAZIC 9" X 12" No Intercambios No Se Devuelve El Dinero Sign</t>
  </si>
  <si>
    <t>BAZIC 9" x 12" Security Notice Sign</t>
  </si>
  <si>
    <t>BAZIC 9" X 12" For Lease Sign</t>
  </si>
  <si>
    <t>SG051</t>
  </si>
  <si>
    <t>Protective Goggles</t>
  </si>
  <si>
    <t>SG055W</t>
  </si>
  <si>
    <t>Adjustable Protective Face Shield w/ 4 Shields</t>
  </si>
  <si>
    <t>SG069</t>
  </si>
  <si>
    <t>Protective Eye Shield Glasses</t>
  </si>
  <si>
    <t>SG070</t>
  </si>
  <si>
    <t>Kid's Protective Eye Shield Glasses</t>
  </si>
  <si>
    <t>T-100</t>
  </si>
  <si>
    <t>T640761</t>
  </si>
  <si>
    <t>T640762</t>
  </si>
  <si>
    <t>T640763</t>
  </si>
  <si>
    <t>T640764</t>
  </si>
  <si>
    <t>T640765</t>
  </si>
  <si>
    <t>T640766</t>
  </si>
  <si>
    <t>T640767</t>
  </si>
  <si>
    <t>T640768</t>
  </si>
  <si>
    <t>T640769</t>
  </si>
  <si>
    <t>TC3P10</t>
  </si>
  <si>
    <t>TC3P50</t>
  </si>
  <si>
    <t>MSKU</t>
  </si>
  <si>
    <t>Missing Qty</t>
  </si>
  <si>
    <t>Date File</t>
  </si>
  <si>
    <t>XL Shipment</t>
  </si>
  <si>
    <t>fee</t>
  </si>
  <si>
    <t>Sum fee</t>
  </si>
  <si>
    <t>FBA1772NF9W5</t>
  </si>
  <si>
    <t>S Shipment</t>
  </si>
  <si>
    <t>FBA177801WVS</t>
  </si>
  <si>
    <t>6 per case</t>
  </si>
  <si>
    <t>5 per case</t>
  </si>
  <si>
    <t>Current</t>
  </si>
  <si>
    <t>case</t>
  </si>
  <si>
    <t>kit</t>
  </si>
  <si>
    <t>Group 2</t>
  </si>
  <si>
    <t>MN3</t>
  </si>
  <si>
    <t>6 Per case</t>
  </si>
  <si>
    <t>Pack 5 per case</t>
  </si>
  <si>
    <t>XFN</t>
  </si>
  <si>
    <t>Leftover Kit</t>
  </si>
  <si>
    <t>LBT</t>
  </si>
  <si>
    <t>Uom</t>
  </si>
  <si>
    <t>Set per Box</t>
  </si>
  <si>
    <t>Case qty</t>
  </si>
  <si>
    <t>Set per Case</t>
  </si>
  <si>
    <t>Case WT</t>
  </si>
  <si>
    <t>Case L</t>
  </si>
  <si>
    <t>Case W</t>
  </si>
  <si>
    <t>Case H</t>
  </si>
  <si>
    <t>2024 Unit Sold</t>
  </si>
  <si>
    <t>FBA/AWD</t>
  </si>
  <si>
    <t>810-GN</t>
  </si>
  <si>
    <t>804-LIMEGREEN</t>
  </si>
  <si>
    <t>804-BLUE</t>
  </si>
  <si>
    <t>810-GY</t>
  </si>
  <si>
    <t>810-BL</t>
  </si>
  <si>
    <t>809-</t>
  </si>
  <si>
    <t>804-YELLOW</t>
  </si>
  <si>
    <t>804-ORANGE</t>
  </si>
  <si>
    <t>810-OR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</si>
</sst>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2F36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2F2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6" fillId="0" borderId="0"/>
  </cellStyleXfs>
  <cellXfs count="1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wrapText="1"/>
    </xf>
    <xf numFmtId="0" fontId="0" fillId="0" borderId="0" xfId="0" applyAlignment="1">
      <alignment vertical="top"/>
    </xf>
    <xf numFmtId="0" fontId="7" fillId="0" borderId="0" xfId="0" applyFont="1"/>
    <xf numFmtId="0" fontId="8" fillId="0" borderId="1" xfId="0" applyFont="1" applyBorder="1"/>
    <xf numFmtId="0" fontId="3" fillId="4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  <xf numFmtId="0" fontId="0" fillId="6" borderId="0" xfId="0" quotePrefix="1" applyFill="1"/>
    <xf numFmtId="0" fontId="0" fillId="0" borderId="1" xfId="0" applyBorder="1" applyAlignment="1">
      <alignment horizontal="center" wrapText="1"/>
    </xf>
    <xf numFmtId="1" fontId="0" fillId="0" borderId="0" xfId="0" applyNumberFormat="1" applyAlignment="1">
      <alignment horizontal="right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left" wrapText="1"/>
    </xf>
    <xf numFmtId="0" fontId="13" fillId="0" borderId="1" xfId="0" applyFont="1" applyBorder="1"/>
    <xf numFmtId="0" fontId="12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6" fillId="9" borderId="0" xfId="0" applyFont="1" applyFill="1" applyAlignment="1">
      <alignment vertical="center"/>
    </xf>
    <xf numFmtId="0" fontId="6" fillId="9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15" fillId="0" borderId="1" xfId="0" applyFont="1" applyBorder="1"/>
    <xf numFmtId="0" fontId="14" fillId="0" borderId="1" xfId="0" applyFont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0" fontId="17" fillId="0" borderId="0" xfId="0" applyFont="1"/>
    <xf numFmtId="0" fontId="18" fillId="0" borderId="0" xfId="0" applyFont="1"/>
    <xf numFmtId="0" fontId="1" fillId="10" borderId="1" xfId="0" applyFont="1" applyFill="1" applyBorder="1"/>
    <xf numFmtId="0" fontId="7" fillId="11" borderId="0" xfId="0" applyFont="1" applyFill="1"/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15" fillId="4" borderId="1" xfId="0" applyFont="1" applyFill="1" applyBorder="1"/>
    <xf numFmtId="0" fontId="0" fillId="4" borderId="1" xfId="0" applyFill="1" applyBorder="1" applyAlignment="1">
      <alignment horizontal="left" wrapText="1"/>
    </xf>
    <xf numFmtId="0" fontId="25" fillId="4" borderId="1" xfId="0" applyFont="1" applyFill="1" applyBorder="1"/>
    <xf numFmtId="0" fontId="0" fillId="0" borderId="1" xfId="0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14" fillId="7" borderId="1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7" fillId="9" borderId="0" xfId="0" applyFont="1" applyFill="1" applyAlignment="1">
      <alignment wrapText="1"/>
    </xf>
    <xf numFmtId="0" fontId="8" fillId="4" borderId="0" xfId="0" applyFont="1" applyFill="1"/>
    <xf numFmtId="0" fontId="8" fillId="0" borderId="0" xfId="0" applyFont="1"/>
    <xf numFmtId="0" fontId="3" fillId="8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9" fillId="0" borderId="1" xfId="0" applyFont="1" applyBorder="1"/>
    <xf numFmtId="0" fontId="27" fillId="0" borderId="1" xfId="0" applyFont="1" applyBorder="1"/>
    <xf numFmtId="0" fontId="28" fillId="0" borderId="1" xfId="0" applyFont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15" fillId="0" borderId="1" xfId="0" applyFont="1" applyBorder="1" applyAlignment="1">
      <alignment wrapText="1"/>
    </xf>
    <xf numFmtId="0" fontId="8" fillId="1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left" wrapText="1"/>
    </xf>
    <xf numFmtId="0" fontId="29" fillId="11" borderId="1" xfId="0" applyFont="1" applyFill="1" applyBorder="1" applyAlignment="1">
      <alignment horizontal="left" wrapText="1"/>
    </xf>
    <xf numFmtId="0" fontId="29" fillId="0" borderId="0" xfId="0" applyFont="1"/>
    <xf numFmtId="0" fontId="8" fillId="13" borderId="11" xfId="0" applyFont="1" applyFill="1" applyBorder="1"/>
    <xf numFmtId="0" fontId="0" fillId="13" borderId="11" xfId="0" applyFill="1" applyBorder="1"/>
    <xf numFmtId="0" fontId="0" fillId="13" borderId="11" xfId="0" applyFill="1" applyBorder="1" applyAlignment="1">
      <alignment horizontal="center"/>
    </xf>
    <xf numFmtId="0" fontId="9" fillId="13" borderId="11" xfId="0" applyFont="1" applyFill="1" applyBorder="1" applyAlignment="1">
      <alignment horizontal="center"/>
    </xf>
    <xf numFmtId="0" fontId="0" fillId="13" borderId="11" xfId="0" applyFill="1" applyBorder="1" applyAlignment="1">
      <alignment horizontal="left"/>
    </xf>
    <xf numFmtId="0" fontId="0" fillId="13" borderId="11" xfId="0" applyFill="1" applyBorder="1" applyAlignment="1">
      <alignment horizontal="left" wrapText="1"/>
    </xf>
    <xf numFmtId="0" fontId="21" fillId="14" borderId="11" xfId="0" applyFont="1" applyFill="1" applyBorder="1"/>
    <xf numFmtId="0" fontId="0" fillId="14" borderId="11" xfId="0" applyFill="1" applyBorder="1"/>
    <xf numFmtId="0" fontId="0" fillId="14" borderId="11" xfId="0" applyFill="1" applyBorder="1" applyAlignment="1">
      <alignment horizontal="center"/>
    </xf>
    <xf numFmtId="0" fontId="22" fillId="14" borderId="11" xfId="0" applyFont="1" applyFill="1" applyBorder="1" applyAlignment="1">
      <alignment horizontal="center"/>
    </xf>
    <xf numFmtId="0" fontId="9" fillId="14" borderId="11" xfId="0" applyFont="1" applyFill="1" applyBorder="1" applyAlignment="1">
      <alignment horizontal="center"/>
    </xf>
    <xf numFmtId="0" fontId="0" fillId="14" borderId="11" xfId="0" applyFill="1" applyBorder="1" applyAlignment="1">
      <alignment horizontal="left"/>
    </xf>
    <xf numFmtId="0" fontId="0" fillId="14" borderId="11" xfId="0" applyFill="1" applyBorder="1" applyAlignment="1">
      <alignment horizontal="left" wrapText="1"/>
    </xf>
    <xf numFmtId="0" fontId="11" fillId="13" borderId="11" xfId="0" applyFont="1" applyFill="1" applyBorder="1" applyAlignment="1">
      <alignment horizontal="center"/>
    </xf>
    <xf numFmtId="0" fontId="8" fillId="14" borderId="11" xfId="0" applyFont="1" applyFill="1" applyBorder="1"/>
    <xf numFmtId="0" fontId="21" fillId="13" borderId="11" xfId="0" applyFont="1" applyFill="1" applyBorder="1"/>
    <xf numFmtId="0" fontId="22" fillId="13" borderId="11" xfId="0" applyFont="1" applyFill="1" applyBorder="1" applyAlignment="1">
      <alignment horizontal="center"/>
    </xf>
    <xf numFmtId="0" fontId="19" fillId="14" borderId="11" xfId="0" applyFont="1" applyFill="1" applyBorder="1"/>
    <xf numFmtId="0" fontId="20" fillId="14" borderId="11" xfId="0" applyFont="1" applyFill="1" applyBorder="1" applyAlignment="1">
      <alignment horizontal="center"/>
    </xf>
    <xf numFmtId="0" fontId="19" fillId="13" borderId="11" xfId="0" applyFont="1" applyFill="1" applyBorder="1"/>
    <xf numFmtId="0" fontId="20" fillId="13" borderId="11" xfId="0" applyFont="1" applyFill="1" applyBorder="1" applyAlignment="1">
      <alignment horizontal="center"/>
    </xf>
    <xf numFmtId="0" fontId="24" fillId="14" borderId="11" xfId="0" applyFont="1" applyFill="1" applyBorder="1"/>
    <xf numFmtId="0" fontId="23" fillId="14" borderId="11" xfId="0" applyFont="1" applyFill="1" applyBorder="1" applyAlignment="1">
      <alignment horizontal="center"/>
    </xf>
    <xf numFmtId="0" fontId="24" fillId="13" borderId="11" xfId="0" applyFont="1" applyFill="1" applyBorder="1"/>
    <xf numFmtId="0" fontId="23" fillId="13" borderId="11" xfId="0" applyFont="1" applyFill="1" applyBorder="1" applyAlignment="1">
      <alignment horizontal="center"/>
    </xf>
    <xf numFmtId="0" fontId="9" fillId="14" borderId="11" xfId="0" applyFont="1" applyFill="1" applyBorder="1"/>
    <xf numFmtId="0" fontId="7" fillId="0" borderId="0" xfId="0" applyFont="1" applyAlignment="1">
      <alignment horizontal="center" vertical="center"/>
    </xf>
    <xf numFmtId="0" fontId="0" fillId="0" borderId="0" xfId="0"/>
    <xf numFmtId="0" fontId="1" fillId="15" borderId="1" xfId="0" applyFont="1" applyFill="1" applyBorder="1" applyAlignment="1">
      <alignment horizontal="left" wrapText="1"/>
    </xf>
    <xf numFmtId="0" fontId="1" fillId="15" borderId="1" xfId="0" applyFont="1" applyFill="1" applyBorder="1" applyAlignment="1">
      <alignment horizontal="left"/>
    </xf>
    <xf numFmtId="0" fontId="8" fillId="16" borderId="11" xfId="0" applyFont="1" applyFill="1" applyBorder="1"/>
  </cellXfs>
  <cellStyles count="2">
    <cellStyle name="Currency" xfId="1" builtinId="4"/>
    <cellStyle name="Normal" xfId="0" builtinId="0"/>
  </cellStyles>
  <dxfs count="313">
    <dxf>
      <fill>
        <patternFill patternType="solid">
          <fgColor rgb="FFFFFFFF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theme="6" tint="0.3999755851924192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ABF8F"/>
          <bgColor rgb="FF000000"/>
        </patternFill>
      </fill>
    </dxf>
    <dxf>
      <border>
        <top style="thin">
          <color rgb="FF000000"/>
        </top>
      </border>
    </dxf>
    <dxf>
      <fill>
        <patternFill>
          <fgColor rgb="FF000000"/>
          <bgColor auto="1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rgb="FF000000"/>
          <bgColor auto="1"/>
        </patternFill>
      </fill>
    </dxf>
    <dxf>
      <border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left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AMAZON\Pricing\price&amp;qty\Available%20Qty%20Whse%2001%20+%20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WFS\Replenishment%20History\WFS%20Replenishment%20-%203990759GD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FBA%20Planning\FBA%20Planning%20BTS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FBA%20Planning\2024%20Product%20Sal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!FBA%20ITEM%20PRICE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B1" t="str">
            <v>Item No.</v>
          </cell>
          <cell r="C1" t="str">
            <v>Item Description</v>
          </cell>
          <cell r="D1" t="str">
            <v>Available Qty</v>
          </cell>
        </row>
        <row r="2">
          <cell r="B2">
            <v>1707</v>
          </cell>
          <cell r="C2" t="str">
            <v>ERIC CARLE Coloring and Activity</v>
          </cell>
          <cell r="D2">
            <v>7518</v>
          </cell>
        </row>
        <row r="3">
          <cell r="B3">
            <v>1011</v>
          </cell>
          <cell r="C3" t="str">
            <v>BAZIC 17" Clair Clear Backpack</v>
          </cell>
          <cell r="D3">
            <v>17351</v>
          </cell>
        </row>
        <row r="4">
          <cell r="B4">
            <v>10111</v>
          </cell>
          <cell r="C4" t="str">
            <v>BAZIC 15" Clair Clear Backpack</v>
          </cell>
          <cell r="D4">
            <v>0</v>
          </cell>
        </row>
        <row r="5">
          <cell r="B5">
            <v>10112</v>
          </cell>
          <cell r="C5" t="str">
            <v>HAMMERMILL 8.5" X 11" Lilac Colored Paper (10 Reams/Case)</v>
          </cell>
          <cell r="D5">
            <v>0</v>
          </cell>
        </row>
        <row r="6">
          <cell r="B6">
            <v>10113</v>
          </cell>
          <cell r="C6" t="str">
            <v>BAZIC 16" Black Basic Backpack</v>
          </cell>
          <cell r="D6">
            <v>0</v>
          </cell>
        </row>
        <row r="7">
          <cell r="B7">
            <v>10114</v>
          </cell>
          <cell r="C7" t="str">
            <v>BAZIC 16" Blue Basic Backpack</v>
          </cell>
          <cell r="D7">
            <v>0</v>
          </cell>
        </row>
        <row r="8">
          <cell r="B8">
            <v>1019</v>
          </cell>
          <cell r="C8" t="str">
            <v>BAZIC 15" Clair Clear Backpack</v>
          </cell>
          <cell r="D8">
            <v>8679</v>
          </cell>
        </row>
        <row r="9">
          <cell r="B9">
            <v>102269</v>
          </cell>
          <cell r="C9" t="str">
            <v>HAMMERMILL 8.5" X 11" Lilac Colored Paper (10 Reams/Case)</v>
          </cell>
          <cell r="D9">
            <v>769</v>
          </cell>
        </row>
        <row r="10">
          <cell r="B10">
            <v>1030</v>
          </cell>
          <cell r="C10" t="str">
            <v>BAZIC 16" Black Basic Backpack</v>
          </cell>
          <cell r="D10">
            <v>3031</v>
          </cell>
        </row>
        <row r="11">
          <cell r="B11">
            <v>1031</v>
          </cell>
          <cell r="C11" t="str">
            <v>BAZIC 16" Blue Basic Backpack</v>
          </cell>
          <cell r="D11">
            <v>4858</v>
          </cell>
        </row>
        <row r="12">
          <cell r="B12">
            <v>1032</v>
          </cell>
          <cell r="C12" t="str">
            <v>BAZIC 16" Red Basic Backpack</v>
          </cell>
          <cell r="D12">
            <v>2312</v>
          </cell>
        </row>
        <row r="13">
          <cell r="B13">
            <v>1033</v>
          </cell>
          <cell r="C13" t="str">
            <v>BAZIC 16" Green Basic Backpack</v>
          </cell>
          <cell r="D13">
            <v>2912</v>
          </cell>
        </row>
        <row r="14">
          <cell r="B14">
            <v>103309</v>
          </cell>
          <cell r="C14" t="str">
            <v>HAMMERMILL 8.5" X 11" Blue Colored Paper (10 Reams/Case)</v>
          </cell>
          <cell r="D14">
            <v>1985</v>
          </cell>
        </row>
        <row r="15">
          <cell r="B15">
            <v>103341</v>
          </cell>
          <cell r="C15" t="str">
            <v>HAMMERMILL 8.5" X 11" Canary Colored Paper (10 Reams/Case)</v>
          </cell>
          <cell r="D15">
            <v>2710</v>
          </cell>
        </row>
        <row r="16">
          <cell r="B16">
            <v>103366</v>
          </cell>
          <cell r="C16" t="str">
            <v>HAMMERMILL 8.5" X 11" Green Colored Paper (10 Reams/Case)</v>
          </cell>
          <cell r="D16">
            <v>1547</v>
          </cell>
        </row>
        <row r="17">
          <cell r="B17">
            <v>103382</v>
          </cell>
          <cell r="C17" t="str">
            <v>HAMMERMILL 8.5" X 11" Pink Colored Paper (10 Reams/Case)</v>
          </cell>
          <cell r="D17">
            <v>1160</v>
          </cell>
        </row>
        <row r="18">
          <cell r="B18">
            <v>1034</v>
          </cell>
          <cell r="C18" t="str">
            <v>BAZIC 16" Lime Green Basic Backpack</v>
          </cell>
          <cell r="D18">
            <v>1810</v>
          </cell>
        </row>
        <row r="19">
          <cell r="B19">
            <v>1036</v>
          </cell>
          <cell r="C19" t="str">
            <v>BAZIC 16" Fuchsia Basic Backpack</v>
          </cell>
          <cell r="D19">
            <v>1721</v>
          </cell>
        </row>
        <row r="20">
          <cell r="B20">
            <v>1037</v>
          </cell>
          <cell r="C20" t="str">
            <v>BAZIC 16" Purple Basic Backpack</v>
          </cell>
          <cell r="D20">
            <v>2835</v>
          </cell>
        </row>
        <row r="21">
          <cell r="B21">
            <v>1039</v>
          </cell>
          <cell r="C21" t="str">
            <v>BAZIC 16" Burgundy Basic Backpack</v>
          </cell>
          <cell r="D21">
            <v>2978</v>
          </cell>
        </row>
        <row r="22">
          <cell r="B22">
            <v>1040</v>
          </cell>
          <cell r="C22" t="str">
            <v>BAZIC 16" Navy Blue Basic Backpack</v>
          </cell>
          <cell r="D22">
            <v>3081</v>
          </cell>
        </row>
        <row r="23">
          <cell r="B23">
            <v>1041</v>
          </cell>
          <cell r="C23" t="str">
            <v>BAZIC 16" Gray Basic Backpack</v>
          </cell>
          <cell r="D23">
            <v>1224</v>
          </cell>
        </row>
        <row r="24">
          <cell r="B24">
            <v>1042</v>
          </cell>
          <cell r="C24" t="str">
            <v>BAZIC 16" Mustard Basic Backpack</v>
          </cell>
          <cell r="D24">
            <v>3999</v>
          </cell>
        </row>
        <row r="25">
          <cell r="B25">
            <v>105</v>
          </cell>
          <cell r="C25" t="str">
            <v>KAPPA Super Jumbo Play Pad - Digest Size</v>
          </cell>
          <cell r="D25">
            <v>4133</v>
          </cell>
        </row>
        <row r="26">
          <cell r="B26">
            <v>1050</v>
          </cell>
          <cell r="C26" t="str">
            <v>BAZIC 17" Black Classic Backpack</v>
          </cell>
          <cell r="D26">
            <v>3150</v>
          </cell>
        </row>
        <row r="27">
          <cell r="B27">
            <v>105015</v>
          </cell>
          <cell r="C27" t="str">
            <v>HAMMERMILL Copy Plus (92) 8.5" X 14" Legal Size Copy Paper (10 Reams/Case)</v>
          </cell>
          <cell r="D27">
            <v>900</v>
          </cell>
        </row>
        <row r="28">
          <cell r="B28">
            <v>1051</v>
          </cell>
          <cell r="C28" t="str">
            <v>BAZIC 17" Blue Classic Backpack</v>
          </cell>
          <cell r="D28">
            <v>2244</v>
          </cell>
        </row>
        <row r="29">
          <cell r="B29">
            <v>1052</v>
          </cell>
          <cell r="C29" t="str">
            <v>BAZIC 17" Red Classic Backpack</v>
          </cell>
          <cell r="D29">
            <v>1890</v>
          </cell>
        </row>
        <row r="30">
          <cell r="B30">
            <v>1053</v>
          </cell>
          <cell r="C30" t="str">
            <v>BAZIC 17" Green Classic Backpack</v>
          </cell>
          <cell r="D30">
            <v>3276</v>
          </cell>
        </row>
        <row r="31">
          <cell r="B31">
            <v>1054</v>
          </cell>
          <cell r="C31" t="str">
            <v>BAZIC 17" Lime Green Classic Backpack</v>
          </cell>
          <cell r="D31">
            <v>2572</v>
          </cell>
        </row>
        <row r="32">
          <cell r="B32">
            <v>1056</v>
          </cell>
          <cell r="C32" t="str">
            <v>BAZIC 17" Fuchsia Classic Backpack</v>
          </cell>
          <cell r="D32">
            <v>3026</v>
          </cell>
        </row>
        <row r="33">
          <cell r="B33">
            <v>1057</v>
          </cell>
          <cell r="C33" t="str">
            <v>BAZIC 17" Purple Classic Backpack</v>
          </cell>
          <cell r="D33">
            <v>1539</v>
          </cell>
        </row>
        <row r="34">
          <cell r="B34">
            <v>1059</v>
          </cell>
          <cell r="C34" t="str">
            <v>BAZIC 17" Burgundy Classic Backpack</v>
          </cell>
          <cell r="D34">
            <v>525</v>
          </cell>
        </row>
        <row r="35">
          <cell r="B35">
            <v>1060</v>
          </cell>
          <cell r="C35" t="str">
            <v>BAZIC 17" Navy Blue Classic Backpack</v>
          </cell>
          <cell r="D35">
            <v>4574</v>
          </cell>
        </row>
        <row r="36">
          <cell r="B36">
            <v>1061</v>
          </cell>
          <cell r="C36" t="str">
            <v>BAZIC 17" Gray Classic Backpack</v>
          </cell>
          <cell r="D36">
            <v>1885</v>
          </cell>
        </row>
        <row r="37">
          <cell r="B37">
            <v>1062</v>
          </cell>
          <cell r="C37" t="str">
            <v>BAZIC 17" Mustard Classic Backpack</v>
          </cell>
          <cell r="D37">
            <v>2210</v>
          </cell>
        </row>
        <row r="38">
          <cell r="B38">
            <v>1080</v>
          </cell>
          <cell r="C38" t="str">
            <v>BAZIC 17" Olympus Backpack - Assorted Color</v>
          </cell>
          <cell r="D38">
            <v>5327</v>
          </cell>
        </row>
        <row r="39">
          <cell r="B39">
            <v>1100</v>
          </cell>
          <cell r="C39" t="str">
            <v>VALENCIA 16" Blue Color Block Backpack</v>
          </cell>
          <cell r="D39">
            <v>958</v>
          </cell>
        </row>
        <row r="40">
          <cell r="B40">
            <v>11000</v>
          </cell>
          <cell r="C40" t="str">
            <v>BAZIC Black Fine Tip Dry-Erase Markers (4/Pack)</v>
          </cell>
          <cell r="D40">
            <v>0</v>
          </cell>
        </row>
        <row r="41">
          <cell r="B41">
            <v>11002</v>
          </cell>
          <cell r="C41" t="str">
            <v>MY FIRST Coloring &amp; Activity Book</v>
          </cell>
          <cell r="D41">
            <v>0</v>
          </cell>
        </row>
        <row r="42">
          <cell r="B42">
            <v>1101</v>
          </cell>
          <cell r="C42" t="str">
            <v>VALENCIA 16" Dinos Backpack</v>
          </cell>
          <cell r="D42">
            <v>956</v>
          </cell>
        </row>
        <row r="43">
          <cell r="B43">
            <v>1102</v>
          </cell>
          <cell r="C43" t="str">
            <v>VALENCIA 16" Iridescent Backpack</v>
          </cell>
          <cell r="D43">
            <v>978</v>
          </cell>
        </row>
        <row r="44">
          <cell r="B44">
            <v>1103</v>
          </cell>
          <cell r="C44" t="str">
            <v>VALENCIA 16" Space Backpack</v>
          </cell>
          <cell r="D44">
            <v>966</v>
          </cell>
        </row>
        <row r="45">
          <cell r="B45">
            <v>1104</v>
          </cell>
          <cell r="C45" t="str">
            <v>VALENCIA 16" Space Cats Backpack</v>
          </cell>
          <cell r="D45">
            <v>966</v>
          </cell>
        </row>
        <row r="46">
          <cell r="B46">
            <v>1105</v>
          </cell>
          <cell r="C46" t="str">
            <v>VALENCIA 16" Unicorns Backpack</v>
          </cell>
          <cell r="D46">
            <v>994</v>
          </cell>
        </row>
        <row r="47">
          <cell r="B47">
            <v>1106</v>
          </cell>
          <cell r="C47" t="str">
            <v>CAVALLERO 17" Black Backpack</v>
          </cell>
          <cell r="D47">
            <v>947</v>
          </cell>
        </row>
        <row r="48">
          <cell r="B48">
            <v>1107</v>
          </cell>
          <cell r="C48" t="str">
            <v>CAVALLERO 17" Blue Camo Backpack</v>
          </cell>
          <cell r="D48">
            <v>954</v>
          </cell>
        </row>
        <row r="49">
          <cell r="B49">
            <v>1108</v>
          </cell>
          <cell r="C49" t="str">
            <v>CAVALLERO 17" Blue Tie-Dye Backpack</v>
          </cell>
          <cell r="D49">
            <v>949</v>
          </cell>
        </row>
        <row r="50">
          <cell r="B50">
            <v>1109</v>
          </cell>
          <cell r="C50" t="str">
            <v>CAVALLERO 17" Brushed Floral Backpack</v>
          </cell>
          <cell r="D50">
            <v>965</v>
          </cell>
        </row>
        <row r="51">
          <cell r="B51">
            <v>1110</v>
          </cell>
          <cell r="C51" t="str">
            <v>CAVALLERO 17" Celestial Backpack</v>
          </cell>
          <cell r="D51">
            <v>972</v>
          </cell>
        </row>
        <row r="52">
          <cell r="B52">
            <v>1111</v>
          </cell>
          <cell r="C52" t="str">
            <v>CAVALLERO 17" Electric Backpack</v>
          </cell>
          <cell r="D52">
            <v>943</v>
          </cell>
        </row>
        <row r="53">
          <cell r="B53">
            <v>1112</v>
          </cell>
          <cell r="C53" t="str">
            <v>RALEIGH 18" Black Backpack</v>
          </cell>
          <cell r="D53">
            <v>896</v>
          </cell>
        </row>
        <row r="54">
          <cell r="B54">
            <v>1113</v>
          </cell>
          <cell r="C54" t="str">
            <v>RALEIGH 18" Brown Backpack</v>
          </cell>
          <cell r="D54">
            <v>917</v>
          </cell>
        </row>
        <row r="55">
          <cell r="B55">
            <v>1114</v>
          </cell>
          <cell r="C55" t="str">
            <v>RALEIGH 18" Gray Backpack</v>
          </cell>
          <cell r="D55">
            <v>882</v>
          </cell>
        </row>
        <row r="56">
          <cell r="B56">
            <v>1115</v>
          </cell>
          <cell r="C56" t="str">
            <v>RALEIGH 18" Silver Rainbow Puff Backpack</v>
          </cell>
          <cell r="D56">
            <v>952</v>
          </cell>
        </row>
        <row r="57">
          <cell r="B57">
            <v>1116</v>
          </cell>
          <cell r="C57" t="str">
            <v>GUIDI 18" Rucksack Black Backpack</v>
          </cell>
          <cell r="D57">
            <v>854</v>
          </cell>
        </row>
        <row r="58">
          <cell r="B58">
            <v>1117</v>
          </cell>
          <cell r="C58" t="str">
            <v>GUIDI 18" Rucksack Gray Backpack</v>
          </cell>
          <cell r="D58">
            <v>918</v>
          </cell>
        </row>
        <row r="59">
          <cell r="B59">
            <v>1118</v>
          </cell>
          <cell r="C59" t="str">
            <v>GUIDI 18" Rucksack Green Backpack</v>
          </cell>
          <cell r="D59">
            <v>942</v>
          </cell>
        </row>
        <row r="60">
          <cell r="B60">
            <v>1119</v>
          </cell>
          <cell r="C60" t="str">
            <v>GUIDI 18" Rucksack Midnight Blue Backpack</v>
          </cell>
          <cell r="D60">
            <v>785</v>
          </cell>
        </row>
        <row r="61">
          <cell r="B61">
            <v>112</v>
          </cell>
          <cell r="C61" t="str">
            <v>BAZIC Carton Cutters w/ 4 Replacement Blades in tube</v>
          </cell>
          <cell r="D61">
            <v>10390</v>
          </cell>
        </row>
        <row r="62">
          <cell r="B62">
            <v>1120</v>
          </cell>
          <cell r="C62" t="str">
            <v>RALEIGH 18" Celestial Backpack</v>
          </cell>
          <cell r="D62">
            <v>844</v>
          </cell>
        </row>
        <row r="63">
          <cell r="B63">
            <v>114</v>
          </cell>
          <cell r="C63" t="str">
            <v>BAZIC Multipurpose Utility Knife</v>
          </cell>
          <cell r="D63">
            <v>56659</v>
          </cell>
        </row>
        <row r="64">
          <cell r="B64">
            <v>115</v>
          </cell>
          <cell r="C64" t="str">
            <v>BAZIC Razor Replacement Blade with Tube (8/Tube)</v>
          </cell>
          <cell r="D64">
            <v>9420</v>
          </cell>
        </row>
        <row r="65">
          <cell r="B65">
            <v>117</v>
          </cell>
          <cell r="C65" t="str">
            <v>BAZIC Utility Knife Replacement Blade with tube (8/Tube)</v>
          </cell>
          <cell r="D65">
            <v>37312</v>
          </cell>
        </row>
        <row r="66">
          <cell r="B66">
            <v>120</v>
          </cell>
          <cell r="C66" t="str">
            <v>BAZIC Steel Top Multipurpose Cutter w/ Cushion Grip</v>
          </cell>
          <cell r="D66">
            <v>22529</v>
          </cell>
        </row>
        <row r="67">
          <cell r="B67">
            <v>1200</v>
          </cell>
          <cell r="C67" t="str">
            <v>BAZIC Black Fine Tip Dry-Erase Markers (4/Pack)</v>
          </cell>
          <cell r="D67">
            <v>54277</v>
          </cell>
        </row>
        <row r="68">
          <cell r="B68">
            <v>12009</v>
          </cell>
          <cell r="C68" t="str">
            <v>MY FIRST Coloring &amp; Activity Book</v>
          </cell>
          <cell r="D68">
            <v>4245</v>
          </cell>
        </row>
        <row r="69">
          <cell r="B69">
            <v>1201</v>
          </cell>
          <cell r="C69" t="str">
            <v>BAZIC Assorted Colors Fine Tip Dry-Erase Markers (4/Pack)</v>
          </cell>
          <cell r="D69">
            <v>58795</v>
          </cell>
        </row>
        <row r="70">
          <cell r="B70">
            <v>1202</v>
          </cell>
          <cell r="C70" t="str">
            <v>BAZIC Assorted Colors Fine Tip Dry-Erase Markers (6/Pack)</v>
          </cell>
          <cell r="D70">
            <v>11288</v>
          </cell>
        </row>
        <row r="71">
          <cell r="B71">
            <v>1203</v>
          </cell>
          <cell r="C71" t="str">
            <v>BAZIC Bright Colors Fine Tip Dry-Erase Markers (6/Pack)</v>
          </cell>
          <cell r="D71">
            <v>16870</v>
          </cell>
        </row>
        <row r="72">
          <cell r="B72">
            <v>1204</v>
          </cell>
          <cell r="C72" t="str">
            <v>BAZIC Bright Colors Fine Tip Dry-Erase Markers (4/Pack)</v>
          </cell>
          <cell r="D72">
            <v>24517</v>
          </cell>
        </row>
        <row r="73">
          <cell r="B73">
            <v>1206</v>
          </cell>
          <cell r="C73" t="str">
            <v>BAZIC Black Fine Tip Permanent Markers w/ Pocket Clip (5/Pack)</v>
          </cell>
          <cell r="D73">
            <v>15</v>
          </cell>
        </row>
        <row r="74">
          <cell r="B74">
            <v>1207</v>
          </cell>
          <cell r="C74" t="str">
            <v>BAZIC Dry Erase Starter Kit</v>
          </cell>
          <cell r="D74">
            <v>6850</v>
          </cell>
        </row>
        <row r="75">
          <cell r="B75">
            <v>1208</v>
          </cell>
          <cell r="C75" t="str">
            <v>BAZIC 3 Assorted Colors Chisel Tip Dry-Erase Markers w/ Eraser</v>
          </cell>
          <cell r="D75">
            <v>24744</v>
          </cell>
        </row>
        <row r="76">
          <cell r="B76">
            <v>1209</v>
          </cell>
          <cell r="C76" t="str">
            <v>BAZIC Bright Colors Fine Tip Permanent Markers w/ Pocket Clip (5/Pack)</v>
          </cell>
          <cell r="D76">
            <v>17708</v>
          </cell>
        </row>
        <row r="77">
          <cell r="B77">
            <v>1210</v>
          </cell>
          <cell r="C77" t="str">
            <v>BAZIC Assorted Colors Fine Tip Permanent Markers w/ Pocket Clip (5/Pack)</v>
          </cell>
          <cell r="D77">
            <v>15050</v>
          </cell>
        </row>
        <row r="78">
          <cell r="B78">
            <v>12108</v>
          </cell>
          <cell r="C78" t="str">
            <v>JUMBO Fun Coloring &amp; Activity Book</v>
          </cell>
          <cell r="D78">
            <v>6190</v>
          </cell>
        </row>
        <row r="79">
          <cell r="B79">
            <v>12122</v>
          </cell>
          <cell r="C79" t="str">
            <v>JUMBO PRINCESS Coloring &amp; Activity Book</v>
          </cell>
          <cell r="D79">
            <v>7508</v>
          </cell>
        </row>
        <row r="80">
          <cell r="B80">
            <v>1213</v>
          </cell>
          <cell r="C80" t="str">
            <v>BAZIC 8 mm Jumbo Chisel Tip Permanent Markers (2/Pack)</v>
          </cell>
          <cell r="D80">
            <v>10611</v>
          </cell>
        </row>
        <row r="81">
          <cell r="B81">
            <v>1214</v>
          </cell>
          <cell r="C81" t="str">
            <v>BAZIC 5 Colors Dual-Tip Creative Markers</v>
          </cell>
          <cell r="D81">
            <v>22695</v>
          </cell>
        </row>
        <row r="82">
          <cell r="B82">
            <v>12146</v>
          </cell>
          <cell r="C82" t="str">
            <v>JUMBO FAIRIES / MERMAIDS Coloring &amp; Activity Book</v>
          </cell>
          <cell r="D82">
            <v>5916</v>
          </cell>
        </row>
        <row r="83">
          <cell r="B83">
            <v>1215</v>
          </cell>
          <cell r="C83" t="str">
            <v>BAZIC 15 Colors Dual-Tip Creative Markers</v>
          </cell>
          <cell r="D83">
            <v>10438</v>
          </cell>
        </row>
        <row r="84">
          <cell r="B84">
            <v>12153</v>
          </cell>
          <cell r="C84" t="str">
            <v>JUMBO MY FIRST Coloring Book</v>
          </cell>
          <cell r="D84">
            <v>4990</v>
          </cell>
        </row>
        <row r="85">
          <cell r="B85">
            <v>1216</v>
          </cell>
          <cell r="C85" t="str">
            <v>BAZIC Assorted Colors Chisel Tip Jumbo Permanent Markers (3/Pk)</v>
          </cell>
          <cell r="D85">
            <v>18671</v>
          </cell>
        </row>
        <row r="86">
          <cell r="B86">
            <v>1217</v>
          </cell>
          <cell r="C86" t="str">
            <v>BAZIC Black Chisel Tip Jumbo Permanent Markers (3/Pack)</v>
          </cell>
          <cell r="D86">
            <v>19169</v>
          </cell>
        </row>
        <row r="87">
          <cell r="B87">
            <v>1220</v>
          </cell>
          <cell r="C87" t="str">
            <v>BAZIC 10 Colors Broad Line Mini Washable Markers</v>
          </cell>
          <cell r="D87">
            <v>17888</v>
          </cell>
        </row>
        <row r="88">
          <cell r="B88">
            <v>1223</v>
          </cell>
          <cell r="C88" t="str">
            <v>BAZIC 10 Classic Colors Broad Line Jumbo Washable Markers</v>
          </cell>
          <cell r="D88">
            <v>33617</v>
          </cell>
        </row>
        <row r="89">
          <cell r="B89">
            <v>1224</v>
          </cell>
          <cell r="C89" t="str">
            <v>BAZIC 10 Colors Super Tip Washable Markers</v>
          </cell>
          <cell r="D89">
            <v>103249</v>
          </cell>
        </row>
        <row r="90">
          <cell r="B90">
            <v>1225</v>
          </cell>
          <cell r="C90" t="str">
            <v>BAZIC 8 Colors Broad Line Jumbo Washable Markers</v>
          </cell>
          <cell r="D90">
            <v>139816</v>
          </cell>
        </row>
        <row r="91">
          <cell r="B91">
            <v>1226</v>
          </cell>
          <cell r="C91" t="str">
            <v>BAZIC Washable Dot Marker</v>
          </cell>
          <cell r="D91">
            <v>7835</v>
          </cell>
        </row>
        <row r="92">
          <cell r="B92">
            <v>1227</v>
          </cell>
          <cell r="C92" t="str">
            <v>BAZIC 6 Colors Washable Dot Markers</v>
          </cell>
          <cell r="D92">
            <v>4391</v>
          </cell>
        </row>
        <row r="93">
          <cell r="B93">
            <v>1228</v>
          </cell>
          <cell r="C93" t="str">
            <v>BAZIC 8 Colors Jumbo Triangle Washable Markers</v>
          </cell>
          <cell r="D93">
            <v>22353</v>
          </cell>
        </row>
        <row r="94">
          <cell r="B94">
            <v>1229</v>
          </cell>
          <cell r="C94" t="str">
            <v>BAZIC 6 Primary Colors Dual Tip Sketch Markers</v>
          </cell>
          <cell r="D94">
            <v>14988</v>
          </cell>
        </row>
        <row r="95">
          <cell r="B95">
            <v>1230</v>
          </cell>
          <cell r="C95" t="str">
            <v>BAZIC 6 Fluorescent Colors Dual Tip Sketch Markers</v>
          </cell>
          <cell r="D95">
            <v>19426</v>
          </cell>
        </row>
        <row r="96">
          <cell r="B96">
            <v>1231</v>
          </cell>
          <cell r="C96" t="str">
            <v>BAZIC 6 Pastel Colors Dual Tip Sketch Markers</v>
          </cell>
          <cell r="D96">
            <v>18035</v>
          </cell>
        </row>
        <row r="97">
          <cell r="B97">
            <v>1234</v>
          </cell>
          <cell r="C97" t="str">
            <v>BAZIC 8 Double-Tip Washable Markers</v>
          </cell>
          <cell r="D97">
            <v>9197</v>
          </cell>
        </row>
        <row r="98">
          <cell r="B98">
            <v>1235</v>
          </cell>
          <cell r="C98" t="str">
            <v>BAZIC 8 Colors Broad Line Jumbo Washable Markers Classroom Pack (200 Ct)</v>
          </cell>
          <cell r="D98">
            <v>430</v>
          </cell>
        </row>
        <row r="99">
          <cell r="B99">
            <v>1236</v>
          </cell>
          <cell r="C99" t="str">
            <v>BAZIC 6 Metallic Colors Markers</v>
          </cell>
          <cell r="D99">
            <v>11421</v>
          </cell>
        </row>
        <row r="100">
          <cell r="B100">
            <v>1237</v>
          </cell>
          <cell r="C100" t="str">
            <v>BAZIC Silver &amp; Gold Metallic Markers (2/Pack)</v>
          </cell>
          <cell r="D100">
            <v>5696</v>
          </cell>
        </row>
        <row r="101">
          <cell r="B101">
            <v>12399</v>
          </cell>
          <cell r="C101" t="str">
            <v>BIBLE STORIES Coloring Book</v>
          </cell>
          <cell r="D101">
            <v>6360</v>
          </cell>
        </row>
        <row r="102">
          <cell r="B102">
            <v>1240</v>
          </cell>
          <cell r="C102" t="str">
            <v>BAZIC 40 ml Bingo Marker</v>
          </cell>
          <cell r="D102">
            <v>5890</v>
          </cell>
        </row>
        <row r="103">
          <cell r="B103">
            <v>1241</v>
          </cell>
          <cell r="C103" t="str">
            <v>BAZIC Black Double-Tip Permanent Markers (2/Pack)</v>
          </cell>
          <cell r="D103">
            <v>269</v>
          </cell>
        </row>
        <row r="104">
          <cell r="B104">
            <v>1242</v>
          </cell>
          <cell r="C104" t="str">
            <v>BAZIC Assorted Colors Double-Tip Permanent Markers (3/Pack)</v>
          </cell>
          <cell r="D104">
            <v>4688</v>
          </cell>
        </row>
        <row r="105">
          <cell r="B105">
            <v>1245</v>
          </cell>
          <cell r="C105" t="str">
            <v>BAZIC Assorted Colors Chisel Tip Jumbo Permanent Markers w/ Grip (3/Pack)</v>
          </cell>
          <cell r="D105">
            <v>17087</v>
          </cell>
        </row>
        <row r="106">
          <cell r="B106">
            <v>1246</v>
          </cell>
          <cell r="C106" t="str">
            <v>BAZIC Black Chisel Tip Jumbo Permanent Markers w/ Grip (3/Pack)</v>
          </cell>
          <cell r="D106">
            <v>20081</v>
          </cell>
        </row>
        <row r="107">
          <cell r="B107">
            <v>1247</v>
          </cell>
          <cell r="C107" t="str">
            <v>BAZIC Assorted Colors Chisel Tip Desk Style Permanent Markers (3/Pack)</v>
          </cell>
          <cell r="D107">
            <v>31776</v>
          </cell>
        </row>
        <row r="108">
          <cell r="B108">
            <v>1248</v>
          </cell>
          <cell r="C108" t="str">
            <v>BAZIC Black Chisel Tip Desk Style Permanent Markers (3/Pack)</v>
          </cell>
          <cell r="D108">
            <v>16444</v>
          </cell>
        </row>
        <row r="109">
          <cell r="B109">
            <v>1249</v>
          </cell>
          <cell r="C109" t="str">
            <v>BAZIC Bright Colors Chisel Tip Dry-Erase Markers (3/Pack)</v>
          </cell>
          <cell r="D109">
            <v>20616</v>
          </cell>
        </row>
        <row r="110">
          <cell r="B110">
            <v>1250</v>
          </cell>
          <cell r="C110" t="str">
            <v>BAZIC Assorted Colors Chisel Tip Dry-Erase Markers (3/Pack)</v>
          </cell>
          <cell r="D110">
            <v>4792</v>
          </cell>
        </row>
        <row r="111">
          <cell r="B111">
            <v>12504</v>
          </cell>
          <cell r="C111" t="str">
            <v>JUMBO CRAZY CARZZZ Coloring &amp; Activity Books</v>
          </cell>
          <cell r="D111">
            <v>6678</v>
          </cell>
        </row>
        <row r="112">
          <cell r="B112">
            <v>1251</v>
          </cell>
          <cell r="C112" t="str">
            <v>BAZIC Black Chisel Tip Dry-Erase Markers (3/Pack)</v>
          </cell>
          <cell r="D112">
            <v>154</v>
          </cell>
        </row>
        <row r="113">
          <cell r="B113">
            <v>1254</v>
          </cell>
          <cell r="C113" t="str">
            <v>BAZIC Bright Colors Magnetic Dry-Erase Markers (3/Pack)</v>
          </cell>
          <cell r="D113">
            <v>8046</v>
          </cell>
        </row>
        <row r="114">
          <cell r="B114">
            <v>1255</v>
          </cell>
          <cell r="C114" t="str">
            <v>BAZIC Assorted Colors Magnetic Dry-Erase Markers (3/Pack)</v>
          </cell>
          <cell r="D114">
            <v>10774</v>
          </cell>
        </row>
        <row r="115">
          <cell r="B115">
            <v>1256</v>
          </cell>
          <cell r="C115" t="str">
            <v>BAZIC Bright Colors Magnetic Dry-Erase Markers (6/Pack)</v>
          </cell>
          <cell r="D115">
            <v>12200</v>
          </cell>
        </row>
        <row r="116">
          <cell r="B116">
            <v>1257</v>
          </cell>
          <cell r="C116" t="str">
            <v>BAZIC Assorted Colors Chisel Tip Dry-Erase Markers (4/Pack)</v>
          </cell>
          <cell r="D116">
            <v>39395</v>
          </cell>
        </row>
        <row r="117">
          <cell r="B117">
            <v>1258</v>
          </cell>
          <cell r="C117" t="str">
            <v>BAZIC Assorted Colors Magnetic Dry-Erase Markers (6/Pack)</v>
          </cell>
          <cell r="D117">
            <v>9548</v>
          </cell>
        </row>
        <row r="118">
          <cell r="B118">
            <v>1259</v>
          </cell>
          <cell r="C118" t="str">
            <v>BAZIC Bright Colors Chisel Tip Dry-Erase Markers (6/Pack)</v>
          </cell>
          <cell r="D118">
            <v>3632</v>
          </cell>
        </row>
        <row r="119">
          <cell r="B119">
            <v>12627</v>
          </cell>
          <cell r="C119" t="str">
            <v>DINOSAURS Coloring &amp; Activity Book</v>
          </cell>
          <cell r="D119">
            <v>9415</v>
          </cell>
        </row>
        <row r="120">
          <cell r="B120">
            <v>1263</v>
          </cell>
          <cell r="C120" t="str">
            <v>BAZIC Fancy Colors Mini Fine Point Permanent Markers w/ Cap Clip (5/Pack)</v>
          </cell>
          <cell r="D120">
            <v>13919</v>
          </cell>
        </row>
        <row r="121">
          <cell r="B121">
            <v>1264</v>
          </cell>
          <cell r="C121" t="str">
            <v>BAZIC 10 Colors Fine Line Washable Markers</v>
          </cell>
          <cell r="D121">
            <v>1462</v>
          </cell>
        </row>
        <row r="122">
          <cell r="B122">
            <v>1265</v>
          </cell>
          <cell r="C122" t="str">
            <v>BAZIC 20 Colors Fine Line Washable Markers</v>
          </cell>
          <cell r="D122">
            <v>18</v>
          </cell>
        </row>
        <row r="123">
          <cell r="B123">
            <v>1266</v>
          </cell>
          <cell r="C123" t="str">
            <v>BAZIC 20 Color Super Tip Washable Markers</v>
          </cell>
          <cell r="D123">
            <v>9818</v>
          </cell>
        </row>
        <row r="124">
          <cell r="B124" t="str">
            <v>1267-A</v>
          </cell>
          <cell r="C124" t="str">
            <v>BAZIC 6 Pastel Colors Brush Markers</v>
          </cell>
          <cell r="D124">
            <v>21125</v>
          </cell>
        </row>
        <row r="125">
          <cell r="B125" t="str">
            <v>1268-A</v>
          </cell>
          <cell r="C125" t="str">
            <v>BAZIC 6 Fluorescent Colors Brush Markers</v>
          </cell>
          <cell r="D125">
            <v>40147</v>
          </cell>
        </row>
        <row r="126">
          <cell r="B126">
            <v>127</v>
          </cell>
          <cell r="C126" t="str">
            <v>BAZIC Heavy Duty Self Loading Cutter w/ Grip + 2 Replacement Blades</v>
          </cell>
          <cell r="D126">
            <v>17252</v>
          </cell>
        </row>
        <row r="127">
          <cell r="B127">
            <v>1270</v>
          </cell>
          <cell r="C127" t="str">
            <v>BAZIC Assorted Colors Chisel Tip Dry-Erase Markers (12/Box)</v>
          </cell>
          <cell r="D127">
            <v>10</v>
          </cell>
        </row>
        <row r="128">
          <cell r="B128">
            <v>1271</v>
          </cell>
          <cell r="C128" t="str">
            <v>BAZIC Black Chisel Tip Dry-Erase Markers (12/Box)</v>
          </cell>
          <cell r="D128">
            <v>3423</v>
          </cell>
        </row>
        <row r="129">
          <cell r="B129">
            <v>1272</v>
          </cell>
          <cell r="C129" t="str">
            <v>BAZIC Bright Colors Chisel Tip Dry-Erase Markers (12/Box)</v>
          </cell>
          <cell r="D129">
            <v>5586</v>
          </cell>
        </row>
        <row r="130">
          <cell r="B130">
            <v>1273</v>
          </cell>
          <cell r="C130" t="str">
            <v>BAZIC Assorted Colors Chisel Tip Desk Style Permanent Markers (12/Box)</v>
          </cell>
          <cell r="D130">
            <v>2789</v>
          </cell>
        </row>
        <row r="131">
          <cell r="B131">
            <v>1274</v>
          </cell>
          <cell r="C131" t="str">
            <v>BAZIC Black Colors Chisel Tip Desk Style Permanent Markers (12/Box)</v>
          </cell>
          <cell r="D131">
            <v>892</v>
          </cell>
        </row>
        <row r="132">
          <cell r="B132">
            <v>1275</v>
          </cell>
          <cell r="C132" t="str">
            <v>BAZIC 6 Fluorescent Colors Classico Brush Markers</v>
          </cell>
          <cell r="D132">
            <v>37060</v>
          </cell>
        </row>
        <row r="133">
          <cell r="B133">
            <v>1276</v>
          </cell>
          <cell r="C133" t="str">
            <v>BAZIC 6 Primary Colors Classico Brush Markers</v>
          </cell>
          <cell r="D133">
            <v>36885</v>
          </cell>
        </row>
        <row r="134">
          <cell r="B134">
            <v>1277</v>
          </cell>
          <cell r="C134" t="str">
            <v>BAZIC 12 Colors Classico Brush Markers</v>
          </cell>
          <cell r="D134">
            <v>10417</v>
          </cell>
        </row>
        <row r="135">
          <cell r="B135">
            <v>1278</v>
          </cell>
          <cell r="C135" t="str">
            <v>BAZIC 20 Colors Classico Brush Markers</v>
          </cell>
          <cell r="D135">
            <v>3874</v>
          </cell>
        </row>
        <row r="136">
          <cell r="B136">
            <v>1280</v>
          </cell>
          <cell r="C136" t="str">
            <v>BAZIC 12 Classic Colors Fine Line Washable Markers</v>
          </cell>
          <cell r="D136">
            <v>1126</v>
          </cell>
        </row>
        <row r="137">
          <cell r="B137">
            <v>1282</v>
          </cell>
          <cell r="C137" t="str">
            <v>BAZIC 24 Classic Colors Fine Line Washable Markers</v>
          </cell>
          <cell r="D137">
            <v>11780</v>
          </cell>
        </row>
        <row r="138">
          <cell r="B138">
            <v>1284</v>
          </cell>
          <cell r="C138" t="str">
            <v>BAZIC Assorted Colors Chisel Tip Triangle Dry-Erase Markers (4/Pack)</v>
          </cell>
          <cell r="D138">
            <v>4999</v>
          </cell>
        </row>
        <row r="139">
          <cell r="B139">
            <v>1285</v>
          </cell>
          <cell r="C139" t="str">
            <v>BAZIC 6 Colors Washable Scented Markers</v>
          </cell>
          <cell r="D139">
            <v>22</v>
          </cell>
        </row>
        <row r="140">
          <cell r="B140">
            <v>1286</v>
          </cell>
          <cell r="C140" t="str">
            <v>BAZIC 10 Colors Washable Scented Markers</v>
          </cell>
          <cell r="D140">
            <v>2760</v>
          </cell>
        </row>
        <row r="141">
          <cell r="B141">
            <v>1287</v>
          </cell>
          <cell r="C141" t="str">
            <v>BAZIC Bright Colors Chisel Tip Triangle Dry-Erase Markers (3/Pack)</v>
          </cell>
          <cell r="D141">
            <v>40391</v>
          </cell>
        </row>
        <row r="142">
          <cell r="B142">
            <v>1288</v>
          </cell>
          <cell r="C142" t="str">
            <v>BAZIC Assorted Colors Chisel Tip Triangle Dry-Erase Markers (3/Pack)</v>
          </cell>
          <cell r="D142">
            <v>38827</v>
          </cell>
        </row>
        <row r="143">
          <cell r="B143">
            <v>1289</v>
          </cell>
          <cell r="C143" t="str">
            <v>BAZIC Black Colors Chisel Tip Triangle Dry-Erase Markers (3/Pack)</v>
          </cell>
          <cell r="D143">
            <v>30736</v>
          </cell>
        </row>
        <row r="144">
          <cell r="B144">
            <v>1290</v>
          </cell>
          <cell r="C144" t="str">
            <v>BAZIC Bright Colors Fine Tip Permanent Markers w/ Pocket Clip (8/Pack)</v>
          </cell>
          <cell r="D144">
            <v>8111</v>
          </cell>
        </row>
        <row r="145">
          <cell r="B145">
            <v>1291</v>
          </cell>
          <cell r="C145" t="str">
            <v>BAZIC Assorted Colors Fine Tip Permanent Markers w/ Pocket Clip (8/Pack)</v>
          </cell>
          <cell r="D145">
            <v>6256</v>
          </cell>
        </row>
        <row r="146">
          <cell r="B146">
            <v>1292</v>
          </cell>
          <cell r="C146" t="str">
            <v>BAZIC 10 Colors Felt Tip Washable Markers</v>
          </cell>
          <cell r="D146">
            <v>21463</v>
          </cell>
        </row>
        <row r="147">
          <cell r="B147">
            <v>1293</v>
          </cell>
          <cell r="C147" t="str">
            <v>BAZIC 20 Colors Felt Tip Washable Markers</v>
          </cell>
          <cell r="D147">
            <v>22946</v>
          </cell>
        </row>
        <row r="148">
          <cell r="B148">
            <v>1295</v>
          </cell>
          <cell r="C148" t="str">
            <v>BAZIC Black Fine Tip Permanent Markers w/ Pocket Clip (8/Pack)</v>
          </cell>
          <cell r="D148">
            <v>5602</v>
          </cell>
        </row>
        <row r="149">
          <cell r="B149">
            <v>130</v>
          </cell>
          <cell r="C149" t="str">
            <v>BAZIC 9 mm Snap-Off Cutter w/ Cushion Grip</v>
          </cell>
          <cell r="D149">
            <v>30628</v>
          </cell>
        </row>
        <row r="150">
          <cell r="B150">
            <v>1301</v>
          </cell>
          <cell r="C150" t="str">
            <v>BAZIC Magnetic Locker Mirror</v>
          </cell>
          <cell r="D150">
            <v>23022</v>
          </cell>
        </row>
        <row r="151">
          <cell r="B151">
            <v>13068</v>
          </cell>
          <cell r="C151" t="str">
            <v>Brain Teasing Sudoku Puzzle Book Digest Size</v>
          </cell>
          <cell r="D151">
            <v>6502</v>
          </cell>
        </row>
        <row r="152">
          <cell r="B152">
            <v>13075</v>
          </cell>
          <cell r="C152" t="str">
            <v>Brain Teaser Sudoku Puzzle Book</v>
          </cell>
          <cell r="D152">
            <v>8751</v>
          </cell>
        </row>
        <row r="153">
          <cell r="B153">
            <v>1320</v>
          </cell>
          <cell r="C153" t="str">
            <v>BAZIC Magnetic Storage Box</v>
          </cell>
          <cell r="D153">
            <v>77</v>
          </cell>
        </row>
        <row r="154">
          <cell r="B154">
            <v>13334</v>
          </cell>
          <cell r="C154" t="str">
            <v>Large Print Find-A-Word Puzzles Book Digest Size</v>
          </cell>
          <cell r="D154">
            <v>7110</v>
          </cell>
        </row>
        <row r="155">
          <cell r="B155">
            <v>13389</v>
          </cell>
          <cell r="C155" t="str">
            <v>Crucigrama-Sopas De Letras Digest Size</v>
          </cell>
          <cell r="D155">
            <v>7008</v>
          </cell>
        </row>
        <row r="156">
          <cell r="B156">
            <v>13501</v>
          </cell>
          <cell r="C156" t="str">
            <v>Large Print Find a Word II Puzzles Book</v>
          </cell>
          <cell r="D156">
            <v>5173</v>
          </cell>
        </row>
        <row r="157">
          <cell r="B157">
            <v>13556</v>
          </cell>
          <cell r="C157" t="str">
            <v>Spanish Big Print Find-A-Word II Digest Puzzle Books</v>
          </cell>
          <cell r="D157">
            <v>6042</v>
          </cell>
        </row>
        <row r="158">
          <cell r="B158">
            <v>13617</v>
          </cell>
          <cell r="C158" t="str">
            <v>Spanish Find A Word Puzzle VII</v>
          </cell>
          <cell r="D158">
            <v>5811</v>
          </cell>
        </row>
        <row r="159">
          <cell r="B159">
            <v>13624</v>
          </cell>
          <cell r="C159" t="str">
            <v>Spanish Find A Word Puzzle VIII</v>
          </cell>
          <cell r="D159">
            <v>7139</v>
          </cell>
        </row>
        <row r="160">
          <cell r="B160">
            <v>13662</v>
          </cell>
          <cell r="C160" t="str">
            <v>Jumbo Print Find A Word Puzzle</v>
          </cell>
          <cell r="D160">
            <v>3738</v>
          </cell>
        </row>
        <row r="161">
          <cell r="B161">
            <v>137068</v>
          </cell>
          <cell r="C161" t="str">
            <v>BAZIC 5 mm x 394" Jumbo Correction Tape W/ Grip (10/Pack)</v>
          </cell>
          <cell r="D161">
            <v>0</v>
          </cell>
        </row>
        <row r="162">
          <cell r="B162">
            <v>13800</v>
          </cell>
          <cell r="C162" t="str">
            <v>KAPPA Maze Craze</v>
          </cell>
          <cell r="D162">
            <v>3328</v>
          </cell>
        </row>
        <row r="163">
          <cell r="B163">
            <v>139</v>
          </cell>
          <cell r="C163" t="str">
            <v>BAZIC Steel Top Multipurpose Cutter</v>
          </cell>
          <cell r="D163">
            <v>8602</v>
          </cell>
        </row>
        <row r="164">
          <cell r="B164">
            <v>1402</v>
          </cell>
          <cell r="C164" t="str">
            <v>BAZIC 8.5" X 11" Document Frame w/ Gold Border</v>
          </cell>
          <cell r="D164">
            <v>19526</v>
          </cell>
        </row>
        <row r="165">
          <cell r="B165">
            <v>1403</v>
          </cell>
          <cell r="C165" t="str">
            <v>BAZIC 8.5" X 11" Front Loading Document Frame w/ Glass Cover</v>
          </cell>
          <cell r="D165">
            <v>4911</v>
          </cell>
        </row>
        <row r="166">
          <cell r="B166">
            <v>1404</v>
          </cell>
          <cell r="C166" t="str">
            <v>BAZIC 11" X 14" Multipurpose Certificate Frame w/ Glass Cover</v>
          </cell>
          <cell r="D166">
            <v>6626</v>
          </cell>
        </row>
        <row r="167">
          <cell r="B167">
            <v>1405</v>
          </cell>
          <cell r="C167" t="str">
            <v>BAZIC 8.5" X 11" Multipurpose Document Frame w/ Glass Cover</v>
          </cell>
          <cell r="D167">
            <v>21725</v>
          </cell>
        </row>
        <row r="168">
          <cell r="B168">
            <v>142</v>
          </cell>
          <cell r="C168" t="str">
            <v>BAZIC Cutter Replacement Blades with Tube (8/Tube)</v>
          </cell>
          <cell r="D168">
            <v>15621</v>
          </cell>
        </row>
        <row r="169">
          <cell r="B169">
            <v>145</v>
          </cell>
          <cell r="C169" t="str">
            <v>BAZIC Jumbo &amp; Mini Multipurpose Cutter (4/Pack)</v>
          </cell>
          <cell r="D169">
            <v>9973</v>
          </cell>
        </row>
        <row r="170">
          <cell r="B170">
            <v>146019</v>
          </cell>
          <cell r="C170" t="str">
            <v>BAZIC Arrow Assorted Color Stick Pen (10/Pack)</v>
          </cell>
          <cell r="D170">
            <v>0</v>
          </cell>
        </row>
        <row r="171">
          <cell r="B171">
            <v>147</v>
          </cell>
          <cell r="C171" t="str">
            <v>BAZIC Precision Knife</v>
          </cell>
          <cell r="D171">
            <v>20308</v>
          </cell>
        </row>
        <row r="172">
          <cell r="B172">
            <v>148</v>
          </cell>
          <cell r="C172" t="str">
            <v>BAZIC Jumbo &amp; Mini Multipurpose Cutter (2/Pack)</v>
          </cell>
          <cell r="D172">
            <v>19292</v>
          </cell>
        </row>
        <row r="173">
          <cell r="B173">
            <v>149</v>
          </cell>
          <cell r="C173" t="str">
            <v>BAZIC Jumbo Multipurpose Cutter (2/Pack)</v>
          </cell>
          <cell r="D173">
            <v>31767</v>
          </cell>
        </row>
        <row r="174">
          <cell r="B174">
            <v>1501</v>
          </cell>
          <cell r="C174" t="str">
            <v>BAZIC Assorted Color &amp; Shape Foam Pencil / Pen Grip (8/Pack)</v>
          </cell>
          <cell r="D174">
            <v>16837</v>
          </cell>
        </row>
        <row r="175">
          <cell r="B175">
            <v>1502</v>
          </cell>
          <cell r="C175" t="str">
            <v>BAZIC Assorted Color &amp; Shape Gel Pencil / Pen Grip (8/Pack)</v>
          </cell>
          <cell r="D175">
            <v>4588</v>
          </cell>
        </row>
        <row r="176">
          <cell r="B176">
            <v>1611</v>
          </cell>
          <cell r="C176" t="str">
            <v>BAZIC 0.74 FL OZ (22 mL) 2 in 1 Correction w/ Foam Brush Applicator &amp; Pen Tip</v>
          </cell>
          <cell r="D176">
            <v>21793</v>
          </cell>
        </row>
        <row r="177">
          <cell r="B177">
            <v>1612</v>
          </cell>
          <cell r="C177" t="str">
            <v>BAZIC 0.7 FL OZ (20 mL) Correction Fluid w/ Foam Brush (2/Pk)</v>
          </cell>
          <cell r="D177">
            <v>25167</v>
          </cell>
        </row>
        <row r="178">
          <cell r="B178">
            <v>1613</v>
          </cell>
          <cell r="C178" t="str">
            <v>BAZIC 0.7 FL OZ (20 mL) Correction Fluid (2/Pack)</v>
          </cell>
          <cell r="D178">
            <v>23454</v>
          </cell>
        </row>
        <row r="179">
          <cell r="B179">
            <v>1614</v>
          </cell>
          <cell r="C179" t="str">
            <v>BAZIC Metal Tip Correction Pen &amp; Correction Fluid (2/Pack)</v>
          </cell>
          <cell r="D179">
            <v>34502</v>
          </cell>
        </row>
        <row r="180">
          <cell r="B180">
            <v>1615</v>
          </cell>
          <cell r="C180" t="str">
            <v>BAZIC 0.1 FL OZ (3 mL) Metal Tip Mini Correction Pen (3/Pack)</v>
          </cell>
          <cell r="D180">
            <v>5896</v>
          </cell>
        </row>
        <row r="181">
          <cell r="B181">
            <v>1616</v>
          </cell>
          <cell r="C181" t="str">
            <v>BAZIC 0.17 FL OZ (5 mL) Metal Tip Mini Correction Pen (2/Pack)</v>
          </cell>
          <cell r="D181">
            <v>11896</v>
          </cell>
        </row>
        <row r="182">
          <cell r="B182" t="str">
            <v>1617-A</v>
          </cell>
          <cell r="C182" t="str">
            <v>BAZIC 0.7 FL OZ (20 mL) Correction Fluid w/ Foam Brush</v>
          </cell>
          <cell r="D182">
            <v>13042</v>
          </cell>
        </row>
        <row r="183">
          <cell r="B183">
            <v>1621</v>
          </cell>
          <cell r="C183" t="str">
            <v>BAZIC 0.2 FL OZ (7 mL) Metal Tip Correction Pen (2/Pack)</v>
          </cell>
          <cell r="D183">
            <v>47247</v>
          </cell>
        </row>
        <row r="184">
          <cell r="B184">
            <v>1630</v>
          </cell>
          <cell r="C184" t="str">
            <v>BAZIC 5 mm x 394" Jumbo Correction Tape w/ Grip</v>
          </cell>
          <cell r="D184">
            <v>71772</v>
          </cell>
        </row>
        <row r="185">
          <cell r="B185">
            <v>1631</v>
          </cell>
          <cell r="C185" t="str">
            <v>BAZIC 5 mm x 236" Correction Tape</v>
          </cell>
          <cell r="D185">
            <v>67352</v>
          </cell>
        </row>
        <row r="186">
          <cell r="B186">
            <v>1632</v>
          </cell>
          <cell r="C186" t="str">
            <v>BAZIC 5 mm x 236" Fashion Mini Correction Tape</v>
          </cell>
          <cell r="D186">
            <v>63291</v>
          </cell>
        </row>
        <row r="187">
          <cell r="B187">
            <v>1633</v>
          </cell>
          <cell r="C187" t="str">
            <v>BAZIC 5 mm x 196" Mini Correction Tape with Protective Cap</v>
          </cell>
          <cell r="D187">
            <v>19785</v>
          </cell>
        </row>
        <row r="188">
          <cell r="B188">
            <v>1634</v>
          </cell>
          <cell r="C188" t="str">
            <v>BAZIC 5 mm x 196" Retractable Correction Tape</v>
          </cell>
          <cell r="D188">
            <v>28334</v>
          </cell>
        </row>
        <row r="189">
          <cell r="B189">
            <v>1635</v>
          </cell>
          <cell r="C189" t="str">
            <v>BAZIC Crystal 5 mm x 236" Correction Tape</v>
          </cell>
          <cell r="D189">
            <v>22012</v>
          </cell>
        </row>
        <row r="190">
          <cell r="B190">
            <v>1636</v>
          </cell>
          <cell r="C190" t="str">
            <v>BAZIC 5 mm x 236" Correction Tape w/ Grip</v>
          </cell>
          <cell r="D190">
            <v>27917</v>
          </cell>
        </row>
        <row r="191">
          <cell r="B191">
            <v>1637</v>
          </cell>
          <cell r="C191" t="str">
            <v>BAZIC 5 mm x 394" Jumbo Correction Tape W/ Grip (10/Pack)</v>
          </cell>
          <cell r="D191">
            <v>1006</v>
          </cell>
        </row>
        <row r="192">
          <cell r="B192">
            <v>1638</v>
          </cell>
          <cell r="C192" t="str">
            <v>BAZIC 5 mm x 394" Jumbo Correction Tape w/ Two Way Applicator</v>
          </cell>
          <cell r="D192">
            <v>35604</v>
          </cell>
        </row>
        <row r="193">
          <cell r="B193">
            <v>16500</v>
          </cell>
          <cell r="C193" t="str">
            <v>KAPPA Assorted My First Series Activity Book</v>
          </cell>
          <cell r="D193">
            <v>629</v>
          </cell>
        </row>
        <row r="194">
          <cell r="B194">
            <v>17004</v>
          </cell>
          <cell r="C194" t="str">
            <v>BAZIC Nova Black Color Stick Pen (12/Box)</v>
          </cell>
          <cell r="D194">
            <v>3371</v>
          </cell>
        </row>
        <row r="195">
          <cell r="B195">
            <v>17005</v>
          </cell>
          <cell r="C195" t="str">
            <v>BAZIC Nova Blue Color Stick Pen (12/Box)</v>
          </cell>
          <cell r="D195">
            <v>2205</v>
          </cell>
        </row>
        <row r="196">
          <cell r="B196">
            <v>17006</v>
          </cell>
          <cell r="C196" t="str">
            <v>BAZIC Nova Red Color Stick Pen (12/Box)</v>
          </cell>
          <cell r="D196">
            <v>10906</v>
          </cell>
        </row>
        <row r="197">
          <cell r="B197">
            <v>17007</v>
          </cell>
          <cell r="C197" t="str">
            <v>BAZIC Arrow Black Stick Pen (10/Pack)</v>
          </cell>
          <cell r="D197">
            <v>14869</v>
          </cell>
        </row>
        <row r="198">
          <cell r="B198">
            <v>17008</v>
          </cell>
          <cell r="C198" t="str">
            <v>BAZIC Arrow Assorted Color Stick Pen (10/Pack)</v>
          </cell>
          <cell r="D198">
            <v>12662</v>
          </cell>
        </row>
        <row r="199">
          <cell r="B199">
            <v>17016</v>
          </cell>
          <cell r="C199" t="str">
            <v>BAZIC Fiero Black Fiber Tip Fineliner Pen (4/Pack)</v>
          </cell>
          <cell r="D199">
            <v>20168</v>
          </cell>
        </row>
        <row r="200">
          <cell r="B200">
            <v>17017</v>
          </cell>
          <cell r="C200" t="str">
            <v>BAZIC Fiero Blue Fiber Tip Fineliner Pen (4/Pack)</v>
          </cell>
          <cell r="D200">
            <v>11485</v>
          </cell>
        </row>
        <row r="201">
          <cell r="B201" t="str">
            <v>17018-A</v>
          </cell>
          <cell r="C201" t="str">
            <v>BAZIC Fiero Red Fiber Tip Fineliner Pen (4/Pack)</v>
          </cell>
          <cell r="D201">
            <v>4648</v>
          </cell>
        </row>
        <row r="202">
          <cell r="B202">
            <v>1702</v>
          </cell>
          <cell r="C202" t="str">
            <v>BAZIC Dayton Black Rollerball Pen with Metal Clip (3/Pack)</v>
          </cell>
          <cell r="D202">
            <v>2808</v>
          </cell>
        </row>
        <row r="203">
          <cell r="B203">
            <v>17025</v>
          </cell>
          <cell r="C203" t="str">
            <v>BAZIC GX-8 Red Oil-Gel Ink Pen (12/Box)</v>
          </cell>
          <cell r="D203">
            <v>186</v>
          </cell>
        </row>
        <row r="204">
          <cell r="B204">
            <v>17026</v>
          </cell>
          <cell r="C204" t="str">
            <v>BAZIC G-Flex Asst. Color Oil-Gel Ink Pen w/ Cushion Grip (4/Pack)</v>
          </cell>
          <cell r="D204">
            <v>14529</v>
          </cell>
        </row>
        <row r="205">
          <cell r="B205">
            <v>17027</v>
          </cell>
          <cell r="C205" t="str">
            <v>BAZIC G-Flex Black Oil-Gel Ink Pen w/ Cushion Grip (4/Pack)</v>
          </cell>
          <cell r="D205">
            <v>17874</v>
          </cell>
        </row>
        <row r="206">
          <cell r="B206">
            <v>17028</v>
          </cell>
          <cell r="C206" t="str">
            <v>BAZIC G-Flex Blue Oil-Gel Ink Pen w/ Cushion Grip (4/Pack)</v>
          </cell>
          <cell r="D206">
            <v>13955</v>
          </cell>
        </row>
        <row r="207">
          <cell r="B207">
            <v>1703</v>
          </cell>
          <cell r="C207" t="str">
            <v>BAZIC Taylor Assorted Color Rollerball Pen (3/Pack)</v>
          </cell>
          <cell r="D207">
            <v>6355</v>
          </cell>
        </row>
        <row r="208">
          <cell r="B208">
            <v>17030</v>
          </cell>
          <cell r="C208" t="str">
            <v>BAZIC 4 Color G-Flex Oil-Gel Ink Pen w/ Cushion Grip</v>
          </cell>
          <cell r="D208">
            <v>12152</v>
          </cell>
        </row>
        <row r="209">
          <cell r="B209">
            <v>17035</v>
          </cell>
          <cell r="C209" t="str">
            <v>BAZIC Skylar 0.4 mm Black Fineliner Pen (4/Pack)</v>
          </cell>
          <cell r="D209">
            <v>33166</v>
          </cell>
        </row>
        <row r="210">
          <cell r="B210">
            <v>17036</v>
          </cell>
          <cell r="C210" t="str">
            <v>BAZIC 10 Color Skylar 0.4 mm Fineliner Pen</v>
          </cell>
          <cell r="D210">
            <v>19554</v>
          </cell>
        </row>
        <row r="211">
          <cell r="B211">
            <v>17037</v>
          </cell>
          <cell r="C211" t="str">
            <v>BAZIC 12 Color Washable Fiber Tip Pen</v>
          </cell>
          <cell r="D211">
            <v>20613</v>
          </cell>
        </row>
        <row r="212">
          <cell r="B212">
            <v>17039</v>
          </cell>
          <cell r="C212" t="str">
            <v>BAZIC 24 Color Washable Fiber Tip Pen</v>
          </cell>
          <cell r="D212">
            <v>10251</v>
          </cell>
        </row>
        <row r="213">
          <cell r="B213">
            <v>1704</v>
          </cell>
          <cell r="C213" t="str">
            <v>BAZIC Taylor Black Rollerball Pen (3/Pack)</v>
          </cell>
          <cell r="D213">
            <v>4581</v>
          </cell>
        </row>
        <row r="214">
          <cell r="B214">
            <v>17041</v>
          </cell>
          <cell r="C214" t="str">
            <v>BAZIC 5 Color Optima Oil-Gel Ink Retractable Pen</v>
          </cell>
          <cell r="D214">
            <v>2016</v>
          </cell>
        </row>
        <row r="215">
          <cell r="B215">
            <v>17047</v>
          </cell>
          <cell r="C215" t="str">
            <v>BAZIC Spencer Black Retractable Pen w/ Cushion Grip (4/Pack)</v>
          </cell>
          <cell r="D215">
            <v>33689</v>
          </cell>
        </row>
        <row r="216">
          <cell r="B216">
            <v>17048</v>
          </cell>
          <cell r="C216" t="str">
            <v>BAZIC Spencer Blue Retractable Pen w/ Cushion Grip (4/Pack)</v>
          </cell>
          <cell r="D216">
            <v>31486</v>
          </cell>
        </row>
        <row r="217">
          <cell r="B217">
            <v>17049</v>
          </cell>
          <cell r="C217" t="str">
            <v>BAZIC Spencer Red Retractable Pen w/ Cushion Grip (4/Pack)</v>
          </cell>
          <cell r="D217">
            <v>8158</v>
          </cell>
        </row>
        <row r="218">
          <cell r="B218">
            <v>1705</v>
          </cell>
          <cell r="C218" t="str">
            <v>BAZIC Dayton Asst. Color Rollerball Pen w/ Metal Clip (3/Pack)</v>
          </cell>
          <cell r="D218">
            <v>16563</v>
          </cell>
        </row>
        <row r="219">
          <cell r="B219">
            <v>17052</v>
          </cell>
          <cell r="C219" t="str">
            <v>BAZIC 6 Fluorescent Color Essence Gel Pen w/ Cushion Grip</v>
          </cell>
          <cell r="D219">
            <v>17939</v>
          </cell>
        </row>
        <row r="220">
          <cell r="B220">
            <v>17053</v>
          </cell>
          <cell r="C220" t="str">
            <v>BAZIC Fiero Fancy Color Fiber Tip Fineliner Pen (4/Pack)</v>
          </cell>
          <cell r="D220">
            <v>13299</v>
          </cell>
        </row>
        <row r="221">
          <cell r="B221">
            <v>17054</v>
          </cell>
          <cell r="C221" t="str">
            <v>BAZIC 12 Color Fiero Fiber Tip Fineliner Pen</v>
          </cell>
          <cell r="D221">
            <v>5431</v>
          </cell>
        </row>
        <row r="222">
          <cell r="B222">
            <v>17059</v>
          </cell>
          <cell r="C222" t="str">
            <v>BAZIC Fiero Assorted Color Fiber Tip Fineliner Pen (4/Pack)</v>
          </cell>
          <cell r="D222">
            <v>20418</v>
          </cell>
        </row>
        <row r="223">
          <cell r="B223">
            <v>1706</v>
          </cell>
          <cell r="C223" t="str">
            <v>BAZIC 10 Pure Neon Color Stick Pen</v>
          </cell>
          <cell r="D223">
            <v>1423</v>
          </cell>
        </row>
        <row r="224">
          <cell r="B224">
            <v>17061</v>
          </cell>
          <cell r="C224" t="str">
            <v>BAZIC Spyder Oil-Gel Ink Retractable Pen (4/Pack)</v>
          </cell>
          <cell r="D224">
            <v>9848</v>
          </cell>
        </row>
        <row r="225">
          <cell r="B225">
            <v>17062</v>
          </cell>
          <cell r="C225" t="str">
            <v>BAZIC Frizz Black Erasable Gel Pen with Grip</v>
          </cell>
          <cell r="D225">
            <v>14389</v>
          </cell>
        </row>
        <row r="226">
          <cell r="B226">
            <v>17063</v>
          </cell>
          <cell r="C226" t="str">
            <v>BAZIC Frizz Blue Erasable Gel Pen with Grip</v>
          </cell>
          <cell r="D226">
            <v>23782</v>
          </cell>
        </row>
        <row r="227">
          <cell r="B227">
            <v>17064</v>
          </cell>
          <cell r="C227" t="str">
            <v>BAZIC Frizz Red Erasable Gel Pen with Grip</v>
          </cell>
          <cell r="D227">
            <v>3930</v>
          </cell>
        </row>
        <row r="228">
          <cell r="B228">
            <v>17065</v>
          </cell>
          <cell r="C228" t="str">
            <v>BAZIC Frizz Assorted Color Erasable Gel Pen with Grip (3/Pack)</v>
          </cell>
          <cell r="D228">
            <v>8081</v>
          </cell>
        </row>
        <row r="229">
          <cell r="B229">
            <v>17066</v>
          </cell>
          <cell r="C229" t="str">
            <v>BAZIC Frizz Black Erasable Gel Retractable Pen with Grip</v>
          </cell>
          <cell r="D229">
            <v>12358</v>
          </cell>
        </row>
        <row r="230">
          <cell r="B230">
            <v>17067</v>
          </cell>
          <cell r="C230" t="str">
            <v>BAZIC Frizz Assorted Color Erasable Gel Retractable Pen with Grip (3/Pack)</v>
          </cell>
          <cell r="D230">
            <v>9547</v>
          </cell>
        </row>
        <row r="231">
          <cell r="B231">
            <v>1707</v>
          </cell>
          <cell r="C231" t="str">
            <v>BAZIC York Black Rollerball Pen w/ Grip (3/Pack)</v>
          </cell>
          <cell r="D231">
            <v>11165</v>
          </cell>
        </row>
        <row r="232">
          <cell r="B232">
            <v>17070</v>
          </cell>
          <cell r="C232" t="str">
            <v>BAZIC 10 Color G-Flex Oil-Gel Ink Pen w/ Cushion Grip</v>
          </cell>
          <cell r="D232">
            <v>8427</v>
          </cell>
        </row>
        <row r="233">
          <cell r="B233">
            <v>17071</v>
          </cell>
          <cell r="C233" t="str">
            <v>BAZIC Comptoir Oil-Gel Ink Counter Pen</v>
          </cell>
          <cell r="D233">
            <v>3347</v>
          </cell>
        </row>
        <row r="234">
          <cell r="B234">
            <v>17075</v>
          </cell>
          <cell r="C234" t="str">
            <v>BAZIC Frizz Fashion Color Erasable Gel Retractable Pen with Grip</v>
          </cell>
          <cell r="D234">
            <v>5156</v>
          </cell>
        </row>
        <row r="235">
          <cell r="B235">
            <v>1708</v>
          </cell>
          <cell r="C235" t="str">
            <v>BAZIC York Asst. Color Rollerball Pen w/ Grip (3/Pack)</v>
          </cell>
          <cell r="D235">
            <v>17123</v>
          </cell>
        </row>
        <row r="236">
          <cell r="B236">
            <v>17080</v>
          </cell>
          <cell r="C236" t="str">
            <v>BAZIC 6 Pastel Color Essence Gel Pen w/ Cushion Grip</v>
          </cell>
          <cell r="D236">
            <v>1772</v>
          </cell>
        </row>
        <row r="237">
          <cell r="B237">
            <v>17081</v>
          </cell>
          <cell r="C237" t="str">
            <v>BAZIC 12 Fluorescent Color Collorelli Gel Pen</v>
          </cell>
          <cell r="D237">
            <v>17027</v>
          </cell>
        </row>
        <row r="238">
          <cell r="B238">
            <v>17082</v>
          </cell>
          <cell r="C238" t="str">
            <v>BAZIC 12 Glitter Color Collorelli Gel Pen</v>
          </cell>
          <cell r="D238">
            <v>14767</v>
          </cell>
        </row>
        <row r="239">
          <cell r="B239">
            <v>17083</v>
          </cell>
          <cell r="C239" t="str">
            <v>BAZIC 12 Pastel Color Collorelli Gel Pen</v>
          </cell>
          <cell r="D239">
            <v>10083</v>
          </cell>
        </row>
        <row r="240">
          <cell r="B240">
            <v>17084</v>
          </cell>
          <cell r="C240" t="str">
            <v>BAZIC 10 Scented Glitter Color Collorelli Gel Pen</v>
          </cell>
          <cell r="D240">
            <v>2442</v>
          </cell>
        </row>
        <row r="241">
          <cell r="B241">
            <v>17085</v>
          </cell>
          <cell r="C241" t="str">
            <v>BAZIC 5 Scented Glitter Color Essence Gel Pen w/ Cushion Grip</v>
          </cell>
          <cell r="D241">
            <v>3335</v>
          </cell>
        </row>
        <row r="242">
          <cell r="B242">
            <v>17086</v>
          </cell>
          <cell r="C242" t="str">
            <v>BAZIC 24 Scented Essence Gel Pen w/ Cushion Grip</v>
          </cell>
          <cell r="D242">
            <v>556</v>
          </cell>
        </row>
        <row r="243">
          <cell r="B243">
            <v>17087</v>
          </cell>
          <cell r="C243" t="str">
            <v>BAZIC Essence Black Gel Pen w/ Cushion Grip (12/Box)</v>
          </cell>
          <cell r="D243">
            <v>9596</v>
          </cell>
        </row>
        <row r="244">
          <cell r="B244">
            <v>17088</v>
          </cell>
          <cell r="C244" t="str">
            <v>BAZIC Essence Blue Gel Pen w/ Cushion Grip (12/Box)</v>
          </cell>
          <cell r="D244">
            <v>9430</v>
          </cell>
        </row>
        <row r="245">
          <cell r="B245">
            <v>17089</v>
          </cell>
          <cell r="C245" t="str">
            <v>BAZIC Essence Red Gel Pen w/ Cushion Grip (12/Box)</v>
          </cell>
          <cell r="D245">
            <v>4215</v>
          </cell>
        </row>
        <row r="246">
          <cell r="B246" t="str">
            <v>17090-A</v>
          </cell>
          <cell r="C246" t="str">
            <v>BAZIC GR8 Black Oil-Gel Ink Pen w/ Rubberized Barrel (3/Pack)</v>
          </cell>
          <cell r="D246">
            <v>31</v>
          </cell>
        </row>
        <row r="247">
          <cell r="B247">
            <v>17091</v>
          </cell>
          <cell r="C247" t="str">
            <v>BAZIC GR8 Asst. Color Oil-Gel Ink Pen w/ Rubberized Barrel (3/Pack)</v>
          </cell>
          <cell r="D247">
            <v>3509</v>
          </cell>
        </row>
        <row r="248">
          <cell r="B248">
            <v>17092</v>
          </cell>
          <cell r="C248" t="str">
            <v>BAZIC GR8 Dazzle Black Oil-Gel Ink Pen w/ Rubberized Barrel (3/Pack)</v>
          </cell>
          <cell r="D248">
            <v>5528</v>
          </cell>
        </row>
        <row r="249">
          <cell r="B249">
            <v>1713</v>
          </cell>
          <cell r="C249" t="str">
            <v>BAZIC 6 Color Dayton Rollerball Pen w/ Metal Clip</v>
          </cell>
          <cell r="D249">
            <v>4120</v>
          </cell>
        </row>
        <row r="250">
          <cell r="B250">
            <v>1716</v>
          </cell>
          <cell r="C250" t="str">
            <v>BAZIC 4-Fashion Color Pen w/ Cushion Grip</v>
          </cell>
          <cell r="D250">
            <v>63551</v>
          </cell>
        </row>
        <row r="251">
          <cell r="B251">
            <v>1717</v>
          </cell>
          <cell r="C251" t="str">
            <v>BAZIC Lynx Satin Top 4-Color Pen w/ Cushion Grip (2/Pack)</v>
          </cell>
          <cell r="D251">
            <v>23241</v>
          </cell>
        </row>
        <row r="252">
          <cell r="B252">
            <v>1718</v>
          </cell>
          <cell r="C252" t="str">
            <v>BAZIC Lynx Silver Top 4-Color Pen w/ Cushion Grip (2/Pack)</v>
          </cell>
          <cell r="D252">
            <v>27824</v>
          </cell>
        </row>
        <row r="253">
          <cell r="B253">
            <v>1720</v>
          </cell>
          <cell r="C253" t="str">
            <v>BAZIC 10 Color Retractable Pen</v>
          </cell>
          <cell r="D253">
            <v>4695</v>
          </cell>
        </row>
        <row r="254">
          <cell r="B254">
            <v>1721</v>
          </cell>
          <cell r="C254" t="str">
            <v>BAZIC Royal Assorted Color Rollerball Pen (3/Pack)</v>
          </cell>
          <cell r="D254">
            <v>2332</v>
          </cell>
        </row>
        <row r="255">
          <cell r="B255">
            <v>1723</v>
          </cell>
          <cell r="C255" t="str">
            <v>BAZIC Royal Black Rollerball Pen (3/Pack)</v>
          </cell>
          <cell r="D255">
            <v>4</v>
          </cell>
        </row>
        <row r="256">
          <cell r="B256">
            <v>1724</v>
          </cell>
          <cell r="C256" t="str">
            <v>BAZIC Ciel Oil-Gel Ink Retractable Pen w/ Rubberized Barrel &amp; Metal Clip (2/Pack)</v>
          </cell>
          <cell r="D256">
            <v>7377</v>
          </cell>
        </row>
        <row r="257">
          <cell r="B257">
            <v>1732</v>
          </cell>
          <cell r="C257" t="str">
            <v>BAZIC Essence Black Gel Pen w/ Cushion Grip (6/Pack)</v>
          </cell>
          <cell r="D257">
            <v>17089</v>
          </cell>
        </row>
        <row r="258">
          <cell r="B258">
            <v>1734</v>
          </cell>
          <cell r="C258" t="str">
            <v>BAZIC Essence Asst. Color Gel Pen w/ Cushion Grip (6/Pack)</v>
          </cell>
          <cell r="D258">
            <v>8147</v>
          </cell>
        </row>
        <row r="259">
          <cell r="B259">
            <v>1736</v>
          </cell>
          <cell r="C259" t="str">
            <v>BAZIC Prima Black Stick Pen w/ Cushion Grip (8/Pack)</v>
          </cell>
          <cell r="D259">
            <v>10170</v>
          </cell>
        </row>
        <row r="260">
          <cell r="B260">
            <v>1737</v>
          </cell>
          <cell r="C260" t="str">
            <v>BAZIC Prima Blue Stick Pen w/ Cushion Grip (8/Pack)</v>
          </cell>
          <cell r="D260">
            <v>671</v>
          </cell>
        </row>
        <row r="261">
          <cell r="B261">
            <v>1738</v>
          </cell>
          <cell r="C261" t="str">
            <v>BAZIC Prima Assorted Color Stick Pen w/ Cushion Grip (8/Pack)</v>
          </cell>
          <cell r="D261">
            <v>22899</v>
          </cell>
        </row>
        <row r="262">
          <cell r="B262">
            <v>1739</v>
          </cell>
          <cell r="C262" t="str">
            <v>BAZIC 8 Color Prima Stick Pen w/ Cushion Grip</v>
          </cell>
          <cell r="D262">
            <v>19</v>
          </cell>
        </row>
        <row r="263">
          <cell r="B263">
            <v>1741</v>
          </cell>
          <cell r="C263" t="str">
            <v>BAZIC Nova Assorted Color Stick Pen (12/Pack)</v>
          </cell>
          <cell r="D263">
            <v>9707</v>
          </cell>
        </row>
        <row r="264">
          <cell r="B264">
            <v>1742</v>
          </cell>
          <cell r="C264" t="str">
            <v>BAZIC Nova Black Color Stick Pen (12/Pack)</v>
          </cell>
          <cell r="D264">
            <v>30062</v>
          </cell>
        </row>
        <row r="265">
          <cell r="B265">
            <v>1743</v>
          </cell>
          <cell r="C265" t="str">
            <v>BAZIC Nova Blue Color Stick Pen (12/Pack)</v>
          </cell>
          <cell r="D265">
            <v>33259</v>
          </cell>
        </row>
        <row r="266">
          <cell r="B266">
            <v>1747</v>
          </cell>
          <cell r="C266" t="str">
            <v>BAZIC 2-In-1 Mechanical Pencil &amp; 4-Fashion Color Pen w/ Cushion Grip</v>
          </cell>
          <cell r="D266">
            <v>33848</v>
          </cell>
        </row>
        <row r="267">
          <cell r="B267">
            <v>1748</v>
          </cell>
          <cell r="C267" t="str">
            <v>BAZIC 2-In-1 Mechanical Pencil &amp; 4-Color Pen w/ Cushion Grip</v>
          </cell>
          <cell r="D267">
            <v>24428</v>
          </cell>
        </row>
        <row r="268">
          <cell r="B268">
            <v>1752</v>
          </cell>
          <cell r="C268" t="str">
            <v>BAZIC Pure Assorted Color Stick Pen (12/Pack)</v>
          </cell>
          <cell r="D268">
            <v>35572</v>
          </cell>
        </row>
        <row r="269">
          <cell r="B269">
            <v>1753</v>
          </cell>
          <cell r="C269" t="str">
            <v>BAZIC Palm Mini Ballpoint Pen w/ Key Ring (5/Pack)</v>
          </cell>
          <cell r="D269">
            <v>6422</v>
          </cell>
        </row>
        <row r="270">
          <cell r="B270">
            <v>1754</v>
          </cell>
          <cell r="C270" t="str">
            <v>BAZIC Pure Red Stick Pen (12/Pack)</v>
          </cell>
          <cell r="D270">
            <v>5281</v>
          </cell>
        </row>
        <row r="271">
          <cell r="B271">
            <v>1755</v>
          </cell>
          <cell r="C271" t="str">
            <v>BAZIC Pure Black Stick Pen (12/Pack)</v>
          </cell>
          <cell r="D271">
            <v>38537</v>
          </cell>
        </row>
        <row r="272">
          <cell r="B272">
            <v>1756</v>
          </cell>
          <cell r="C272" t="str">
            <v>BAZIC Pure Blue Stick Pen (12/Pack)</v>
          </cell>
          <cell r="D272">
            <v>1985</v>
          </cell>
        </row>
        <row r="273">
          <cell r="B273">
            <v>176</v>
          </cell>
          <cell r="C273" t="str">
            <v>KAPPA Bible Series Word Finds Puzzle Book</v>
          </cell>
          <cell r="D273">
            <v>2360</v>
          </cell>
        </row>
        <row r="274">
          <cell r="B274">
            <v>1763</v>
          </cell>
          <cell r="C274" t="str">
            <v>BAZIC 4-Color Neck Pen w/ Cushion Grip</v>
          </cell>
          <cell r="D274">
            <v>10009</v>
          </cell>
        </row>
        <row r="275">
          <cell r="B275">
            <v>1769</v>
          </cell>
          <cell r="C275" t="str">
            <v>BAZIC Ixion Assorted Color Retractable Pen (5/Pack)</v>
          </cell>
          <cell r="D275">
            <v>16968</v>
          </cell>
        </row>
        <row r="276">
          <cell r="B276">
            <v>1770</v>
          </cell>
          <cell r="C276" t="str">
            <v>BAZIC Ixion Dazzle Black Color Retractable Pen (5/Pack)</v>
          </cell>
          <cell r="D276">
            <v>11722</v>
          </cell>
        </row>
        <row r="277">
          <cell r="B277">
            <v>1775</v>
          </cell>
          <cell r="C277" t="str">
            <v>BAZIC Norte Asst. Color Needle-Tip Rollerball Pen (3/Pack)</v>
          </cell>
          <cell r="D277">
            <v>-24</v>
          </cell>
        </row>
        <row r="278">
          <cell r="B278">
            <v>1776</v>
          </cell>
          <cell r="C278" t="str">
            <v>BAZIC Norte Black Needle-Tip Rollerball Pen (3/Pack)</v>
          </cell>
          <cell r="D278">
            <v>0</v>
          </cell>
        </row>
        <row r="279">
          <cell r="B279">
            <v>1788</v>
          </cell>
          <cell r="C279" t="str">
            <v>BAZIC Spencer Asst. Color Retractable Pen w/ Cushion Grip (4/Pack)</v>
          </cell>
          <cell r="D279">
            <v>29867</v>
          </cell>
        </row>
        <row r="280">
          <cell r="B280">
            <v>1793</v>
          </cell>
          <cell r="C280" t="str">
            <v>BAZIC Optima Red Oil-Gel Ink Retractable Pen w/ Grip (3/Pack)</v>
          </cell>
          <cell r="D280">
            <v>1970</v>
          </cell>
        </row>
        <row r="281">
          <cell r="B281">
            <v>1794</v>
          </cell>
          <cell r="C281" t="str">
            <v>BAZIC Optima Assorted Color Oil-Gel Ink Retractable Pen w/ Grip (3/Pack)</v>
          </cell>
          <cell r="D281">
            <v>21</v>
          </cell>
        </row>
        <row r="282">
          <cell r="B282">
            <v>1795</v>
          </cell>
          <cell r="C282" t="str">
            <v>BAZIC Optima Black Oil-Gel Ink Retractable Pen w/ Grip (3/Pack)</v>
          </cell>
          <cell r="D282">
            <v>20</v>
          </cell>
        </row>
        <row r="283">
          <cell r="B283">
            <v>1796</v>
          </cell>
          <cell r="C283" t="str">
            <v>BAZIC 6 Glitter Color Essence Gel Pen w/ Cushion Grip</v>
          </cell>
          <cell r="D283">
            <v>4215</v>
          </cell>
        </row>
        <row r="284">
          <cell r="B284">
            <v>1797</v>
          </cell>
          <cell r="C284" t="str">
            <v>BAZIC Optima Blue Oil-Gel Ink Retractable Pen w/ Grip (3/Pack)</v>
          </cell>
          <cell r="D284">
            <v>-12</v>
          </cell>
        </row>
        <row r="285">
          <cell r="B285">
            <v>1801</v>
          </cell>
          <cell r="C285" t="str">
            <v>BAZIC Memo Size Plastic Clipboard w/ Low Profile Clip</v>
          </cell>
          <cell r="D285">
            <v>20731</v>
          </cell>
        </row>
        <row r="286">
          <cell r="B286">
            <v>1802</v>
          </cell>
          <cell r="C286" t="str">
            <v>BAZIC Memo Size Hardboard Clipboard w/ Sturdy Spring Clip</v>
          </cell>
          <cell r="D286">
            <v>20405</v>
          </cell>
        </row>
        <row r="287">
          <cell r="B287">
            <v>1803</v>
          </cell>
          <cell r="C287" t="str">
            <v>BAZIC Standard Size Hardboard Clipboard w/ Sturdy Spring Clip</v>
          </cell>
          <cell r="D287">
            <v>21901</v>
          </cell>
        </row>
        <row r="288">
          <cell r="B288">
            <v>1804</v>
          </cell>
          <cell r="C288" t="str">
            <v>BAZIC Legal Size Hardboard Clipboard w/ Sturdy Spring Clip</v>
          </cell>
          <cell r="D288">
            <v>11289</v>
          </cell>
        </row>
        <row r="289">
          <cell r="B289">
            <v>1805</v>
          </cell>
          <cell r="C289" t="str">
            <v>BAZIC Standard Size Hardboard Clipboard w/ Low Profile Clip</v>
          </cell>
          <cell r="D289">
            <v>31779</v>
          </cell>
        </row>
        <row r="290">
          <cell r="B290">
            <v>1806</v>
          </cell>
          <cell r="C290" t="str">
            <v>BAZIC Standard Size Plastic Clipboard w/ Low Profile Clip</v>
          </cell>
          <cell r="D290">
            <v>12332</v>
          </cell>
        </row>
        <row r="291">
          <cell r="B291">
            <v>18082</v>
          </cell>
          <cell r="C291" t="str">
            <v>KAPPA Anime Fun Coloring &amp; Activity Book</v>
          </cell>
          <cell r="D291">
            <v>6643</v>
          </cell>
        </row>
        <row r="292">
          <cell r="B292">
            <v>1810</v>
          </cell>
          <cell r="C292" t="str">
            <v>BAZIC Clipboard Storage Case</v>
          </cell>
          <cell r="D292">
            <v>0</v>
          </cell>
        </row>
        <row r="293">
          <cell r="B293">
            <v>1812</v>
          </cell>
          <cell r="C293" t="str">
            <v>BAZIC Standard Size Confetti Polka Dot Paperboard Clipboard w/ Low Profile Clip</v>
          </cell>
          <cell r="D293">
            <v>25734</v>
          </cell>
        </row>
        <row r="294">
          <cell r="B294">
            <v>1814</v>
          </cell>
          <cell r="C294" t="str">
            <v>BAZIC Translucent Clipboard Storage Case</v>
          </cell>
          <cell r="D294">
            <v>7347</v>
          </cell>
        </row>
        <row r="295">
          <cell r="B295">
            <v>1815</v>
          </cell>
          <cell r="C295" t="str">
            <v>BAZIC Standard Size Vintage Hardboard Clipboard w/ Low Profile Clip</v>
          </cell>
          <cell r="D295">
            <v>17400</v>
          </cell>
        </row>
        <row r="296">
          <cell r="B296">
            <v>1816</v>
          </cell>
          <cell r="C296" t="str">
            <v>BAZIC Standard Size Retro Hardboard Clipboard w/ Low Profile Clip</v>
          </cell>
          <cell r="D296">
            <v>15086</v>
          </cell>
        </row>
        <row r="297">
          <cell r="B297">
            <v>1828</v>
          </cell>
          <cell r="C297" t="str">
            <v>BAZIC A4 Size PVC Clip Folder w/ Low Profile Clip</v>
          </cell>
          <cell r="D297">
            <v>12012</v>
          </cell>
        </row>
        <row r="298">
          <cell r="B298">
            <v>1829</v>
          </cell>
          <cell r="C298" t="str">
            <v>BAZIC Bright Color PVC Standard Clipboard w/ Low Profile Clip</v>
          </cell>
          <cell r="D298">
            <v>14329</v>
          </cell>
        </row>
        <row r="299">
          <cell r="B299">
            <v>1830</v>
          </cell>
          <cell r="C299" t="str">
            <v>BAZIC Standard Size Geometric Paperboard Clipboard w/ Gold Low Profile Clip</v>
          </cell>
          <cell r="D299">
            <v>15225</v>
          </cell>
        </row>
        <row r="300">
          <cell r="B300">
            <v>1832</v>
          </cell>
          <cell r="C300" t="str">
            <v>BAZIC Standard Size Carnival Polka Dot Paperboard Clipboard w/ Low Profile Clip</v>
          </cell>
          <cell r="D300">
            <v>45396</v>
          </cell>
        </row>
        <row r="301">
          <cell r="B301">
            <v>1833</v>
          </cell>
          <cell r="C301" t="str">
            <v>BAZIC Standard Size Monochromos Paperboard Clipboard w/ Low Profile Clip</v>
          </cell>
          <cell r="D301">
            <v>33292</v>
          </cell>
        </row>
        <row r="302">
          <cell r="B302">
            <v>18834</v>
          </cell>
          <cell r="C302" t="str">
            <v>Mandalas Coloring Book for Adults</v>
          </cell>
          <cell r="D302">
            <v>41952</v>
          </cell>
        </row>
        <row r="303">
          <cell r="B303">
            <v>1903</v>
          </cell>
          <cell r="C303" t="str">
            <v>BAZIC Dual Blades Square Sharpener w/ Receptacle (4/Pack)</v>
          </cell>
          <cell r="D303">
            <v>33597</v>
          </cell>
        </row>
        <row r="304">
          <cell r="B304">
            <v>1904</v>
          </cell>
          <cell r="C304" t="str">
            <v>BAZIC Single Hole Sharpener w/ Receptacle</v>
          </cell>
          <cell r="D304">
            <v>22492</v>
          </cell>
        </row>
        <row r="305">
          <cell r="B305">
            <v>1906</v>
          </cell>
          <cell r="C305" t="str">
            <v>BAZIC Single Hole Sharpener w/ Receptacle (3/pack)</v>
          </cell>
          <cell r="D305">
            <v>35113</v>
          </cell>
        </row>
        <row r="306">
          <cell r="B306">
            <v>1907</v>
          </cell>
          <cell r="C306" t="str">
            <v>BAZIC Dual Blades Sharpener w/ Round Receptacle (2/Pack)</v>
          </cell>
          <cell r="D306">
            <v>53073</v>
          </cell>
        </row>
        <row r="307">
          <cell r="B307">
            <v>1908</v>
          </cell>
          <cell r="C307" t="str">
            <v>BAZIC Dual Blades Sharpener w/ Round Receptacle</v>
          </cell>
          <cell r="D307">
            <v>16449</v>
          </cell>
        </row>
        <row r="308">
          <cell r="B308">
            <v>1909</v>
          </cell>
          <cell r="C308" t="str">
            <v>BAZIC Xtreme Oval Sharpener w/ Receptacle (3/Pack)</v>
          </cell>
          <cell r="D308">
            <v>36399</v>
          </cell>
        </row>
        <row r="309">
          <cell r="B309">
            <v>1910</v>
          </cell>
          <cell r="C309" t="str">
            <v>BAZIC Xtreme Oval Sharpener w/ Receptacle</v>
          </cell>
          <cell r="D309">
            <v>18926</v>
          </cell>
        </row>
        <row r="310">
          <cell r="B310">
            <v>1911</v>
          </cell>
          <cell r="C310" t="str">
            <v>BAZIC Dual Blades Sharpener w/ Lid &amp; Receptacle</v>
          </cell>
          <cell r="D310">
            <v>38613</v>
          </cell>
        </row>
        <row r="311">
          <cell r="B311">
            <v>1912</v>
          </cell>
          <cell r="C311" t="str">
            <v>BAZIC Transparent Square Pencil Sharpener (12/pack)</v>
          </cell>
          <cell r="D311">
            <v>24977</v>
          </cell>
        </row>
        <row r="312">
          <cell r="B312">
            <v>1913</v>
          </cell>
          <cell r="C312" t="str">
            <v>BAZIC Single Side Hole Sharpener w/ Receptacle</v>
          </cell>
          <cell r="D312">
            <v>23666</v>
          </cell>
        </row>
        <row r="313">
          <cell r="B313">
            <v>1914</v>
          </cell>
          <cell r="C313" t="str">
            <v>BAZIC Dual Blades Sharpener w/ Diamond Receptacle</v>
          </cell>
          <cell r="D313">
            <v>61590</v>
          </cell>
        </row>
        <row r="314">
          <cell r="B314">
            <v>1915</v>
          </cell>
          <cell r="C314" t="str">
            <v>BAZIC 2 Dual Blades Sharpener + 2 Round Receptacle Sharpener</v>
          </cell>
          <cell r="D314">
            <v>27018</v>
          </cell>
        </row>
        <row r="315">
          <cell r="B315">
            <v>1916</v>
          </cell>
          <cell r="C315" t="str">
            <v>BAZIC Dual Blades Metal Pencil Sharpener (3/Pack)</v>
          </cell>
          <cell r="D315">
            <v>14961</v>
          </cell>
        </row>
        <row r="316">
          <cell r="B316">
            <v>1917</v>
          </cell>
          <cell r="C316" t="str">
            <v>BAZIC Round Pencil Sharpener (12/Pack)</v>
          </cell>
          <cell r="D316">
            <v>16488</v>
          </cell>
        </row>
        <row r="317">
          <cell r="B317">
            <v>1919</v>
          </cell>
          <cell r="C317" t="str">
            <v>BAZIC Single Hole Metal Pencil Sharpener (6/Pack)</v>
          </cell>
          <cell r="D317">
            <v>10303</v>
          </cell>
        </row>
        <row r="318">
          <cell r="B318">
            <v>1920</v>
          </cell>
          <cell r="C318" t="str">
            <v>BAZIC Desktop Sharpener w/ Suction Cup Base</v>
          </cell>
          <cell r="D318">
            <v>12216</v>
          </cell>
        </row>
        <row r="319">
          <cell r="B319">
            <v>1921</v>
          </cell>
          <cell r="C319" t="str">
            <v>BAZIC Dual Blades Square Sharpener (6/Pack)</v>
          </cell>
          <cell r="D319">
            <v>18819</v>
          </cell>
        </row>
        <row r="320">
          <cell r="B320">
            <v>1922</v>
          </cell>
          <cell r="C320" t="str">
            <v>BAZIC Fun Shaped Pencil Sharpener (12/Pack)</v>
          </cell>
          <cell r="D320">
            <v>26981</v>
          </cell>
        </row>
        <row r="321">
          <cell r="B321">
            <v>1925</v>
          </cell>
          <cell r="C321" t="str">
            <v>BAZIC Dual Blade Square Sharpener w/Receptacle (2/Pack)</v>
          </cell>
          <cell r="D321">
            <v>38300</v>
          </cell>
        </row>
        <row r="322">
          <cell r="B322">
            <v>1926</v>
          </cell>
          <cell r="C322" t="str">
            <v>BAZIC Dual Blade Square Sharpener w/ Receptacle</v>
          </cell>
          <cell r="D322">
            <v>20685</v>
          </cell>
        </row>
        <row r="323">
          <cell r="B323">
            <v>1927</v>
          </cell>
          <cell r="C323" t="str">
            <v>BAZIC Dual Blades Sharpener w/ Square Receptacle (2/Pack)</v>
          </cell>
          <cell r="D323">
            <v>21788</v>
          </cell>
        </row>
        <row r="324">
          <cell r="B324">
            <v>1928</v>
          </cell>
          <cell r="C324" t="str">
            <v>BAZIC Dual Blades Sharpener w/ Triangle Receptacle (2/Pack)</v>
          </cell>
          <cell r="D324">
            <v>27755</v>
          </cell>
        </row>
        <row r="325">
          <cell r="B325">
            <v>1930</v>
          </cell>
          <cell r="C325" t="str">
            <v>BAZIC Single Hole Sharpener w/ Round Receptacle</v>
          </cell>
          <cell r="D325">
            <v>37770</v>
          </cell>
        </row>
        <row r="326">
          <cell r="B326">
            <v>1931</v>
          </cell>
          <cell r="C326" t="str">
            <v>BAZIC Dual Blades Square Sharpener w/Receptacle + Round Receptacle Sharpener</v>
          </cell>
          <cell r="D326">
            <v>35513</v>
          </cell>
        </row>
        <row r="327">
          <cell r="B327">
            <v>1933</v>
          </cell>
          <cell r="C327" t="str">
            <v>BAZIC Dual Blades Sharpener w/ Square Receptacle</v>
          </cell>
          <cell r="D327">
            <v>26560</v>
          </cell>
        </row>
        <row r="328">
          <cell r="B328">
            <v>1934</v>
          </cell>
          <cell r="C328" t="str">
            <v>BAZIC Dual Blades Sharpener w/ Triangle Receptacle</v>
          </cell>
          <cell r="D328">
            <v>16075</v>
          </cell>
        </row>
        <row r="329">
          <cell r="B329">
            <v>1939</v>
          </cell>
          <cell r="C329" t="str">
            <v>BAZIC Pencil's Cap Sharpener (5/pack)</v>
          </cell>
          <cell r="D329">
            <v>14318</v>
          </cell>
        </row>
        <row r="330">
          <cell r="B330">
            <v>1940</v>
          </cell>
          <cell r="C330" t="str">
            <v>BAZIC Dual Blades Sharpener w/ Lid &amp; Receptacle (BULK)</v>
          </cell>
          <cell r="D330">
            <v>90047</v>
          </cell>
        </row>
        <row r="331">
          <cell r="B331">
            <v>1941</v>
          </cell>
          <cell r="C331" t="str">
            <v>BAZIC Square Pencil Sharpener (24/Box)</v>
          </cell>
          <cell r="D331">
            <v>10656</v>
          </cell>
        </row>
        <row r="332">
          <cell r="B332">
            <v>1942</v>
          </cell>
          <cell r="C332" t="str">
            <v>BAZIC Single Hole Sharpener w/ Receptacle + Eraser (2/Pack)</v>
          </cell>
          <cell r="D332">
            <v>39841</v>
          </cell>
        </row>
        <row r="333">
          <cell r="B333">
            <v>196917</v>
          </cell>
          <cell r="C333" t="str">
            <v>BAZIC 3.38 FL OZ (100 mL) Silicone Glue</v>
          </cell>
          <cell r="D333">
            <v>0</v>
          </cell>
        </row>
        <row r="334">
          <cell r="B334">
            <v>2000</v>
          </cell>
          <cell r="C334" t="str">
            <v>BAZIC 0.017 oz (0.5g) Super Glue Gel (5/Pack)</v>
          </cell>
          <cell r="D334">
            <v>7328</v>
          </cell>
        </row>
        <row r="335">
          <cell r="B335">
            <v>2001</v>
          </cell>
          <cell r="C335" t="str">
            <v>BAZIC 0.07 oz (2g) Super Glue Gel (3/Pack)</v>
          </cell>
          <cell r="D335">
            <v>1564</v>
          </cell>
        </row>
        <row r="336">
          <cell r="B336" t="str">
            <v>20014-20</v>
          </cell>
          <cell r="C336" t="str">
            <v>BAZIC Assorted Office Supplies Store Display (18sku/456pcs)</v>
          </cell>
          <cell r="D336">
            <v>0</v>
          </cell>
        </row>
        <row r="337">
          <cell r="B337" t="str">
            <v>20015-20</v>
          </cell>
          <cell r="C337" t="str">
            <v>BAZIC Assorted School Supplies Store Display (17sku/534pcs)</v>
          </cell>
          <cell r="D337">
            <v>0</v>
          </cell>
        </row>
        <row r="338">
          <cell r="B338" t="str">
            <v>20016-20</v>
          </cell>
          <cell r="C338" t="str">
            <v>BAZIC Mailing Supplies Store Display (17 SKU/511 pcs)</v>
          </cell>
          <cell r="D338">
            <v>0</v>
          </cell>
        </row>
        <row r="339">
          <cell r="B339" t="str">
            <v>20017-A</v>
          </cell>
          <cell r="C339" t="str">
            <v>BAZIC Assorted 1/2" View Binder w/2-Pockets PDQ Set (10sku/60pcs)</v>
          </cell>
          <cell r="D339">
            <v>0</v>
          </cell>
        </row>
        <row r="340">
          <cell r="B340" t="str">
            <v>20018-A</v>
          </cell>
          <cell r="C340" t="str">
            <v>BAZIC Assorted 1" View Binder w/2-Pockets PDQ Set (10sku/50pcs)</v>
          </cell>
          <cell r="D340">
            <v>0</v>
          </cell>
        </row>
        <row r="341">
          <cell r="B341">
            <v>2005</v>
          </cell>
          <cell r="C341" t="str">
            <v>BAZIC 0.036 oz (1g) Single Use Super Glue (6/Pack)</v>
          </cell>
          <cell r="D341">
            <v>18461</v>
          </cell>
        </row>
        <row r="342">
          <cell r="B342">
            <v>20050</v>
          </cell>
          <cell r="C342" t="str">
            <v>BAZIC 20" X 30" 10-Slots Foam Board Display Rack</v>
          </cell>
          <cell r="D342">
            <v>103</v>
          </cell>
        </row>
        <row r="343">
          <cell r="B343">
            <v>2006</v>
          </cell>
          <cell r="C343" t="str">
            <v>BAZIC 0.10 oz (3g) Super Glue (4/Pack)</v>
          </cell>
          <cell r="D343">
            <v>50521</v>
          </cell>
        </row>
        <row r="344">
          <cell r="B344">
            <v>2007</v>
          </cell>
          <cell r="C344" t="str">
            <v>BAZIC 0.10 oz (3g) Super Glue (6/Pack)</v>
          </cell>
          <cell r="D344">
            <v>35455</v>
          </cell>
        </row>
        <row r="345">
          <cell r="B345">
            <v>20070</v>
          </cell>
          <cell r="C345" t="str">
            <v>BAZIC 9" x 12" &amp; 12" X 16" Sign 40-Slots Spinning Rack</v>
          </cell>
          <cell r="D345">
            <v>45</v>
          </cell>
        </row>
        <row r="346">
          <cell r="B346">
            <v>2008</v>
          </cell>
          <cell r="C346" t="str">
            <v>BAZIC 0.10 oz (3g) Super Glue Pen w/ Precision Tip Applicator</v>
          </cell>
          <cell r="D346">
            <v>24172</v>
          </cell>
        </row>
        <row r="347">
          <cell r="B347">
            <v>20080</v>
          </cell>
          <cell r="C347" t="str">
            <v>BAZIC 22" X 28" 10-Slots Poster Board Display Rack</v>
          </cell>
          <cell r="D347">
            <v>76</v>
          </cell>
        </row>
        <row r="348">
          <cell r="B348">
            <v>2010</v>
          </cell>
          <cell r="C348" t="str">
            <v>BAZIC 1 FL OZ (30 mL) Contact Cement Adhesive</v>
          </cell>
          <cell r="D348">
            <v>45023</v>
          </cell>
        </row>
        <row r="349">
          <cell r="B349">
            <v>2011</v>
          </cell>
          <cell r="C349" t="str">
            <v>BAZIC 0.2 oz (5.6g) Quick Setting Epoxy Glue w/ Syringe Applicator</v>
          </cell>
          <cell r="D349">
            <v>30135</v>
          </cell>
        </row>
        <row r="350">
          <cell r="B350">
            <v>2012</v>
          </cell>
          <cell r="C350" t="str">
            <v>BAZIC 2.7 FL OZ (80 mL) Stationery Clear Glue (2/Pack)</v>
          </cell>
          <cell r="D350">
            <v>16393</v>
          </cell>
        </row>
        <row r="351">
          <cell r="B351">
            <v>2013</v>
          </cell>
          <cell r="C351" t="str">
            <v>BAZIC 7 5/8 FL OZ (225 mL) Jumbo White Glue</v>
          </cell>
          <cell r="D351">
            <v>55931</v>
          </cell>
        </row>
        <row r="352">
          <cell r="B352">
            <v>2014</v>
          </cell>
          <cell r="C352" t="str">
            <v>BAZIC 4 FL OZ (118 mL) White Glue</v>
          </cell>
          <cell r="D352">
            <v>31737</v>
          </cell>
        </row>
        <row r="353">
          <cell r="B353">
            <v>2019</v>
          </cell>
          <cell r="C353" t="str">
            <v>BAZIC 1 Gallon White Glue</v>
          </cell>
          <cell r="D353">
            <v>1848</v>
          </cell>
        </row>
        <row r="354">
          <cell r="B354">
            <v>2022</v>
          </cell>
          <cell r="C354" t="str">
            <v>BAZIC 0.7 oz (21g) Washable Disappearing Purple Glue Stick (2/Pack)</v>
          </cell>
          <cell r="D354">
            <v>20663</v>
          </cell>
        </row>
        <row r="355">
          <cell r="B355">
            <v>2023</v>
          </cell>
          <cell r="C355" t="str">
            <v>BAZIC 0.28 oz (8g) Washable Disappearing Purple Glue Stick (4/Pack)</v>
          </cell>
          <cell r="D355">
            <v>6566</v>
          </cell>
        </row>
        <row r="356">
          <cell r="B356">
            <v>2024</v>
          </cell>
          <cell r="C356" t="str">
            <v>BAZIC 1.27 oz (36g) Glue Stick (2/Pack)</v>
          </cell>
          <cell r="D356">
            <v>12</v>
          </cell>
        </row>
        <row r="357">
          <cell r="B357">
            <v>2025</v>
          </cell>
          <cell r="C357" t="str">
            <v>BAZIC 0.7 oz (21g) Glue Stick (3/Pack)</v>
          </cell>
          <cell r="D357">
            <v>3020</v>
          </cell>
        </row>
        <row r="358">
          <cell r="B358">
            <v>2028</v>
          </cell>
          <cell r="C358" t="str">
            <v>BAZIC 1.7 FL OZ (50 mL) Glue Pen (2/Pack)</v>
          </cell>
          <cell r="D358">
            <v>3</v>
          </cell>
        </row>
        <row r="359">
          <cell r="B359">
            <v>203</v>
          </cell>
          <cell r="C359" t="str">
            <v>BAZIC Mega (100mm) Color Paper Clips (10/Pack)</v>
          </cell>
          <cell r="D359">
            <v>19873</v>
          </cell>
        </row>
        <row r="360">
          <cell r="B360">
            <v>2030</v>
          </cell>
          <cell r="C360" t="str">
            <v>BAZIC 3.38 FL OZ (100 mL) Silicone Glue</v>
          </cell>
          <cell r="D360">
            <v>16161</v>
          </cell>
        </row>
        <row r="361">
          <cell r="B361">
            <v>204</v>
          </cell>
          <cell r="C361" t="str">
            <v>BAZIC No.1 Regular (33mm) Color Paper Clips (200/Pack)</v>
          </cell>
          <cell r="D361">
            <v>35208</v>
          </cell>
        </row>
        <row r="362">
          <cell r="B362">
            <v>2041</v>
          </cell>
          <cell r="C362" t="str">
            <v>BAZIC 0.28 oz (8g) Glue Stick</v>
          </cell>
          <cell r="D362">
            <v>98669</v>
          </cell>
        </row>
        <row r="363">
          <cell r="B363">
            <v>2042</v>
          </cell>
          <cell r="C363" t="str">
            <v>BAZIC 0.28 oz (8g) Glue Stick (4/Pack)</v>
          </cell>
          <cell r="D363">
            <v>1484</v>
          </cell>
        </row>
        <row r="364">
          <cell r="B364">
            <v>2043</v>
          </cell>
          <cell r="C364" t="str">
            <v>BAZIC 0.28 oz (8g) 4 Washable Colored Glue Stick</v>
          </cell>
          <cell r="D364">
            <v>37752</v>
          </cell>
        </row>
        <row r="365">
          <cell r="B365">
            <v>2044</v>
          </cell>
          <cell r="C365" t="str">
            <v>BAZIC 5 FL OZ (147 mL) Washable Clear School Glue</v>
          </cell>
          <cell r="D365">
            <v>6188</v>
          </cell>
        </row>
        <row r="366">
          <cell r="B366">
            <v>2045</v>
          </cell>
          <cell r="C366" t="str">
            <v>BAZIC 1 Gallon Washable Clear School Glue</v>
          </cell>
          <cell r="D366">
            <v>495</v>
          </cell>
        </row>
        <row r="367">
          <cell r="B367">
            <v>2046</v>
          </cell>
          <cell r="C367" t="str">
            <v>BAZIC 5 FL OZ (147 mL) Washable Clear Color School Glue</v>
          </cell>
          <cell r="D367">
            <v>18652</v>
          </cell>
        </row>
        <row r="368">
          <cell r="B368">
            <v>205</v>
          </cell>
          <cell r="C368" t="str">
            <v>BAZIC Jumbo (50mm) Color Paper Clips (100/Pack)</v>
          </cell>
          <cell r="D368">
            <v>39912</v>
          </cell>
        </row>
        <row r="369">
          <cell r="B369">
            <v>2050</v>
          </cell>
          <cell r="C369" t="str">
            <v>BAZIC 0.28 oz (8g) Premium Glue Stick (4/Pack)</v>
          </cell>
          <cell r="D369">
            <v>50132</v>
          </cell>
        </row>
        <row r="370">
          <cell r="B370">
            <v>2051</v>
          </cell>
          <cell r="C370" t="str">
            <v>BAZIC 0.7 oz (21g) Premium Glue Stick (2/Pack)</v>
          </cell>
          <cell r="D370">
            <v>23310</v>
          </cell>
        </row>
        <row r="371">
          <cell r="B371">
            <v>2052</v>
          </cell>
          <cell r="C371" t="str">
            <v>BAZIC 1.27 oz (36g) Premium Glue Stick</v>
          </cell>
          <cell r="D371">
            <v>34206</v>
          </cell>
        </row>
        <row r="372">
          <cell r="B372">
            <v>2053</v>
          </cell>
          <cell r="C372" t="str">
            <v>BAZIC 0.28 oz (8g) Premium Glue Stick</v>
          </cell>
          <cell r="D372">
            <v>32976</v>
          </cell>
        </row>
        <row r="373">
          <cell r="B373">
            <v>2054</v>
          </cell>
          <cell r="C373" t="str">
            <v>BAZIC 0.7 oz (21g) Premium Glue Stick</v>
          </cell>
          <cell r="D373">
            <v>69515</v>
          </cell>
        </row>
        <row r="374">
          <cell r="B374">
            <v>2055</v>
          </cell>
          <cell r="C374" t="str">
            <v>BAZIC 0.28 oz (8g) Washable Disappearing Purple Glue Stick</v>
          </cell>
          <cell r="D374">
            <v>2352</v>
          </cell>
        </row>
        <row r="375">
          <cell r="B375">
            <v>206</v>
          </cell>
          <cell r="C375" t="str">
            <v>BAZIC Assorted Color Push Pins (100/Pack)</v>
          </cell>
          <cell r="D375">
            <v>35828</v>
          </cell>
        </row>
        <row r="376">
          <cell r="B376">
            <v>207</v>
          </cell>
          <cell r="C376" t="str">
            <v>BAZIC Clear Transparent Push Pins (100/Pack)</v>
          </cell>
          <cell r="D376">
            <v>37350</v>
          </cell>
        </row>
        <row r="377">
          <cell r="B377">
            <v>2070</v>
          </cell>
          <cell r="C377" t="str">
            <v>BAZIC 4 FL OZ (118 mL) Wood Glue</v>
          </cell>
          <cell r="D377">
            <v>4603</v>
          </cell>
        </row>
        <row r="378">
          <cell r="B378">
            <v>2071</v>
          </cell>
          <cell r="C378" t="str">
            <v>BAZIC 8 FL OZ (236 mL) Wood Glue</v>
          </cell>
          <cell r="D378">
            <v>18757</v>
          </cell>
        </row>
        <row r="379">
          <cell r="B379">
            <v>2072</v>
          </cell>
          <cell r="C379" t="str">
            <v>BAZIC 16 FL OZ (473 mL) Wood Glue</v>
          </cell>
          <cell r="D379">
            <v>15513</v>
          </cell>
        </row>
        <row r="380">
          <cell r="B380">
            <v>208</v>
          </cell>
          <cell r="C380" t="str">
            <v>BAZIC Assorted Translucent Color Push Pins (100/Pack)</v>
          </cell>
          <cell r="D380">
            <v>8221</v>
          </cell>
        </row>
        <row r="381">
          <cell r="B381">
            <v>2080</v>
          </cell>
          <cell r="C381" t="str">
            <v>BAZIC 8 mm x 8 m Permanent Glue Tape</v>
          </cell>
          <cell r="D381">
            <v>54236</v>
          </cell>
        </row>
        <row r="382">
          <cell r="B382">
            <v>209</v>
          </cell>
          <cell r="C382" t="str">
            <v>BAZIC Assorted Color Round Push Pins (80/Pack)</v>
          </cell>
          <cell r="D382">
            <v>17631</v>
          </cell>
        </row>
        <row r="383">
          <cell r="B383">
            <v>2090</v>
          </cell>
          <cell r="C383" t="str">
            <v>BAZIC 3.9" x 0.27" Dual Temp. Mini Hot Melt Glue Sticks (20/Box)</v>
          </cell>
          <cell r="D383">
            <v>3</v>
          </cell>
        </row>
        <row r="384">
          <cell r="B384">
            <v>2091</v>
          </cell>
          <cell r="C384" t="str">
            <v>BAZIC 3.9" x 0.27" Dual Temp. Mini Hot Melt Glue Sticks (100/Box)</v>
          </cell>
          <cell r="D384">
            <v>5</v>
          </cell>
        </row>
        <row r="385">
          <cell r="B385">
            <v>2092</v>
          </cell>
          <cell r="C385" t="str">
            <v>BAZIC 3.9" x 0.43" Dual Temp. Full Size Hot Melt Glue Sticks (10/Box)</v>
          </cell>
          <cell r="D385">
            <v>11599</v>
          </cell>
        </row>
        <row r="386">
          <cell r="B386">
            <v>2093</v>
          </cell>
          <cell r="C386" t="str">
            <v>BAZIC 7.87" x 0.27" Dual Temp. Mini Hot Melt Glue Sticks (10/Box)</v>
          </cell>
          <cell r="D386">
            <v>0</v>
          </cell>
        </row>
        <row r="387">
          <cell r="B387">
            <v>2094</v>
          </cell>
          <cell r="C387" t="str">
            <v>BAZIC 7.87" x 0.43" Dual Temp. Full Size Hot Melt Glue Sticks (5/Box)</v>
          </cell>
          <cell r="D387">
            <v>17</v>
          </cell>
        </row>
        <row r="388">
          <cell r="B388">
            <v>2099</v>
          </cell>
          <cell r="C388" t="str">
            <v>BAZIC Assorted Glue Sets (3/Pack)</v>
          </cell>
          <cell r="D388">
            <v>13597</v>
          </cell>
        </row>
        <row r="389">
          <cell r="B389">
            <v>210</v>
          </cell>
          <cell r="C389" t="str">
            <v>BAZIC Assorted Color Jumbo Push Pins (25/Pack)</v>
          </cell>
          <cell r="D389">
            <v>15484</v>
          </cell>
        </row>
        <row r="390">
          <cell r="B390">
            <v>2100</v>
          </cell>
          <cell r="C390" t="str">
            <v>BAZIC Top Loading 9-Pockets Sports Card Holder (100/Pack)</v>
          </cell>
          <cell r="D390">
            <v>4794</v>
          </cell>
        </row>
        <row r="391">
          <cell r="B391">
            <v>21032455</v>
          </cell>
          <cell r="C391" t="str">
            <v>REPORT (98) 11" X 17" Ledger Size Copy Paper (5 Reams/Case)</v>
          </cell>
          <cell r="D391">
            <v>12</v>
          </cell>
        </row>
        <row r="392">
          <cell r="B392">
            <v>210366</v>
          </cell>
          <cell r="C392" t="str">
            <v>BAZIC Premium Black Color 2-Pocket Portfolio (25/Box)</v>
          </cell>
          <cell r="D392">
            <v>0</v>
          </cell>
        </row>
        <row r="393">
          <cell r="B393">
            <v>211</v>
          </cell>
          <cell r="C393" t="str">
            <v>BAZIC 1" Metal Book Rings (12/Pack)</v>
          </cell>
          <cell r="D393">
            <v>16544</v>
          </cell>
        </row>
        <row r="394">
          <cell r="B394">
            <v>212</v>
          </cell>
          <cell r="C394" t="str">
            <v>BAZIC 1" Assorted Color Metal Book Rings (10/Pack)</v>
          </cell>
          <cell r="D394">
            <v>13356</v>
          </cell>
        </row>
        <row r="395">
          <cell r="B395">
            <v>213</v>
          </cell>
          <cell r="C395" t="str">
            <v>BAZIC 1.5" Metal Book Rings (8/Pack)</v>
          </cell>
          <cell r="D395">
            <v>7293</v>
          </cell>
        </row>
        <row r="396">
          <cell r="B396">
            <v>2130</v>
          </cell>
          <cell r="C396" t="str">
            <v>BAZIC Standard Weight Top Loading Sheet Protectors (10/Pack)</v>
          </cell>
          <cell r="D396">
            <v>9414</v>
          </cell>
        </row>
        <row r="397">
          <cell r="B397">
            <v>2131</v>
          </cell>
          <cell r="C397" t="str">
            <v>BAZIC Standard Weight Top Loading Sheet Protectors (100/Box)</v>
          </cell>
          <cell r="D397">
            <v>7545</v>
          </cell>
        </row>
        <row r="398">
          <cell r="B398">
            <v>2132</v>
          </cell>
          <cell r="C398" t="str">
            <v>BAZIC Heavy Weight Top Loading Sheet Protectors (10/Pack)</v>
          </cell>
          <cell r="D398">
            <v>14542</v>
          </cell>
        </row>
        <row r="399">
          <cell r="B399">
            <v>2133</v>
          </cell>
          <cell r="C399" t="str">
            <v>BAZIC Heavy Weight Top Loading Sheet Protectors (50/Box)</v>
          </cell>
          <cell r="D399">
            <v>5014</v>
          </cell>
        </row>
        <row r="400">
          <cell r="B400">
            <v>2138</v>
          </cell>
          <cell r="C400" t="str">
            <v>BAZIC Bubble Embossed 2-Pocket Poly Portfolio</v>
          </cell>
          <cell r="D400">
            <v>11418</v>
          </cell>
        </row>
        <row r="401">
          <cell r="B401">
            <v>2139</v>
          </cell>
          <cell r="C401" t="str">
            <v>BAZIC Cubic Embossed 2-Pocket Poly Portfolio</v>
          </cell>
          <cell r="D401">
            <v>15811</v>
          </cell>
        </row>
        <row r="402">
          <cell r="B402">
            <v>214</v>
          </cell>
          <cell r="C402" t="str">
            <v>BAZIC 2" Metal Book Rings (6/Pack)</v>
          </cell>
          <cell r="D402">
            <v>9471</v>
          </cell>
        </row>
        <row r="403">
          <cell r="B403">
            <v>2140</v>
          </cell>
          <cell r="C403" t="str">
            <v>BAZIC Swirl Embossed 2-Pocket Poly Portfolio</v>
          </cell>
          <cell r="D403">
            <v>34135</v>
          </cell>
        </row>
        <row r="404">
          <cell r="B404">
            <v>215</v>
          </cell>
          <cell r="C404" t="str">
            <v>BAZIC Assorted Size Metal Book Rings (10/Pack)</v>
          </cell>
          <cell r="D404">
            <v>7502</v>
          </cell>
        </row>
        <row r="405">
          <cell r="B405">
            <v>2150</v>
          </cell>
          <cell r="C405" t="str">
            <v>BAZIC Canary Paper Dividers w/ 5-Insertable Color Tabs</v>
          </cell>
          <cell r="D405">
            <v>31686</v>
          </cell>
        </row>
        <row r="406">
          <cell r="B406">
            <v>2151</v>
          </cell>
          <cell r="C406" t="str">
            <v>BAZIC Canary Paper Dividers w/ 8-Insertable Color Tabs</v>
          </cell>
          <cell r="D406">
            <v>41996</v>
          </cell>
        </row>
        <row r="407">
          <cell r="B407">
            <v>2155</v>
          </cell>
          <cell r="C407" t="str">
            <v>BAZIC Clear Side Loading Letter Size String Envelope</v>
          </cell>
          <cell r="D407">
            <v>22068</v>
          </cell>
        </row>
        <row r="408">
          <cell r="B408">
            <v>2156</v>
          </cell>
          <cell r="C408" t="str">
            <v>BAZIC  Side Loading Letter Size String Envelope</v>
          </cell>
          <cell r="D408">
            <v>22925</v>
          </cell>
        </row>
        <row r="409">
          <cell r="B409">
            <v>2157</v>
          </cell>
          <cell r="C409" t="str">
            <v>BAZIC Poly Project Envelopes (5/Pack)</v>
          </cell>
          <cell r="D409">
            <v>1164</v>
          </cell>
        </row>
        <row r="410">
          <cell r="B410">
            <v>2170</v>
          </cell>
          <cell r="C410" t="str">
            <v>BAZIC Camouflage 2-Pocket Portfolios</v>
          </cell>
          <cell r="D410">
            <v>15702</v>
          </cell>
        </row>
        <row r="411">
          <cell r="B411">
            <v>2172</v>
          </cell>
          <cell r="C411" t="str">
            <v>BAZIC Polka Dot 2-Pocket Portfolios</v>
          </cell>
          <cell r="D411">
            <v>54066</v>
          </cell>
        </row>
        <row r="412">
          <cell r="B412">
            <v>2174</v>
          </cell>
          <cell r="C412" t="str">
            <v>BAZIC Paisley 2-Pocket Portfolios</v>
          </cell>
          <cell r="D412">
            <v>22632</v>
          </cell>
        </row>
        <row r="413">
          <cell r="B413">
            <v>2176</v>
          </cell>
          <cell r="C413" t="str">
            <v>BAZIC Metallic Color 2-Pocket Portfolios</v>
          </cell>
          <cell r="D413">
            <v>13485</v>
          </cell>
        </row>
        <row r="414">
          <cell r="B414">
            <v>2177</v>
          </cell>
          <cell r="C414" t="str">
            <v>BAZIC Glossy Laminated Classic Color 2-Pockets Portfolios</v>
          </cell>
          <cell r="D414">
            <v>44080</v>
          </cell>
        </row>
        <row r="415">
          <cell r="B415">
            <v>2178</v>
          </cell>
          <cell r="C415" t="str">
            <v>BAZIC Glossy Laminated Pastel Color 2-Pockets Portfolios</v>
          </cell>
          <cell r="D415">
            <v>22196</v>
          </cell>
        </row>
        <row r="416">
          <cell r="B416">
            <v>2180</v>
          </cell>
          <cell r="C416" t="str">
            <v>BAZIC Premium Asst. Color 2-Pocket Portfolio (25/Box)</v>
          </cell>
          <cell r="D416">
            <v>1868</v>
          </cell>
        </row>
        <row r="417">
          <cell r="B417">
            <v>2181</v>
          </cell>
          <cell r="C417" t="str">
            <v>BAZIC Premium Black Color 2-Pocket Portfolio (25/Box)</v>
          </cell>
          <cell r="D417">
            <v>1071</v>
          </cell>
        </row>
        <row r="418">
          <cell r="B418">
            <v>2182</v>
          </cell>
          <cell r="C418" t="str">
            <v>BAZIC Premium Red Color 2-Pocket Portfolio (25/Box)</v>
          </cell>
          <cell r="D418">
            <v>1112</v>
          </cell>
        </row>
        <row r="419">
          <cell r="B419">
            <v>2183</v>
          </cell>
          <cell r="C419" t="str">
            <v>BAZIC Premium Blue Color 2-Pocket Portfolio (25/Box)</v>
          </cell>
          <cell r="D419">
            <v>889</v>
          </cell>
        </row>
        <row r="420">
          <cell r="B420">
            <v>2184</v>
          </cell>
          <cell r="C420" t="str">
            <v>BAZIC Premium Green Color 2-Pocket Portfolio (25/Box)</v>
          </cell>
          <cell r="D420">
            <v>1301</v>
          </cell>
        </row>
        <row r="421">
          <cell r="B421">
            <v>2185</v>
          </cell>
          <cell r="C421" t="str">
            <v>BAZIC Premium Light Blue Color 2-Pocket Portfolio (25/Box)</v>
          </cell>
          <cell r="D421">
            <v>1333</v>
          </cell>
        </row>
        <row r="422">
          <cell r="B422">
            <v>2196</v>
          </cell>
          <cell r="C422" t="str">
            <v>BAZIC 16"X18"X15" Black Folding Cart on Wheels w/Lid Cover</v>
          </cell>
          <cell r="D422">
            <v>1822</v>
          </cell>
        </row>
        <row r="423">
          <cell r="B423">
            <v>2197</v>
          </cell>
          <cell r="C423" t="str">
            <v>BAZIC 16"X18"X15" Blue Folding Cart on Wheels w/Lid Cover</v>
          </cell>
          <cell r="D423">
            <v>1111</v>
          </cell>
        </row>
        <row r="424">
          <cell r="B424">
            <v>2198</v>
          </cell>
          <cell r="C424" t="str">
            <v>BAZIC 16"X18"X15" Yellow Folding Cart on Wheels w/Lid Cover</v>
          </cell>
          <cell r="D424">
            <v>277</v>
          </cell>
        </row>
        <row r="425">
          <cell r="B425">
            <v>2199</v>
          </cell>
          <cell r="C425" t="str">
            <v>BAZIC 16"X18"X15" Red Folding Cart on Wheels w/Lid Cover</v>
          </cell>
          <cell r="D425">
            <v>3401</v>
          </cell>
        </row>
        <row r="426">
          <cell r="B426">
            <v>2201</v>
          </cell>
          <cell r="C426" t="str">
            <v>BAZIC Jumbo Eraser (4/Pack)</v>
          </cell>
          <cell r="D426">
            <v>40383</v>
          </cell>
        </row>
        <row r="427">
          <cell r="B427">
            <v>2202</v>
          </cell>
          <cell r="C427" t="str">
            <v>BAZIC Neon Eraser Cap (20/Pack)</v>
          </cell>
          <cell r="D427">
            <v>32659</v>
          </cell>
        </row>
        <row r="428">
          <cell r="B428">
            <v>2204</v>
          </cell>
          <cell r="C428" t="str">
            <v>BAZIC Neon Eraser Cap (50/Pack)</v>
          </cell>
          <cell r="D428">
            <v>38956</v>
          </cell>
        </row>
        <row r="429">
          <cell r="B429">
            <v>2205</v>
          </cell>
          <cell r="C429" t="str">
            <v>BAZIC Pink Eraser Cap (50/Pack)</v>
          </cell>
          <cell r="D429">
            <v>22097</v>
          </cell>
        </row>
        <row r="430">
          <cell r="B430">
            <v>2206</v>
          </cell>
          <cell r="C430" t="str">
            <v>BAZIC Pink Eraser Cap (20/Pack)</v>
          </cell>
          <cell r="D430">
            <v>36828</v>
          </cell>
        </row>
        <row r="431">
          <cell r="B431">
            <v>2207</v>
          </cell>
          <cell r="C431" t="str">
            <v>BAZIC Neon Bevel Eraser (6/Pack)</v>
          </cell>
          <cell r="D431">
            <v>15428</v>
          </cell>
        </row>
        <row r="432">
          <cell r="B432">
            <v>2209</v>
          </cell>
          <cell r="C432" t="str">
            <v>BAZIC Rainbow Eraser (4/Pack)</v>
          </cell>
          <cell r="D432">
            <v>19352</v>
          </cell>
        </row>
        <row r="433">
          <cell r="B433">
            <v>2211</v>
          </cell>
          <cell r="C433" t="str">
            <v>BAZIC Dot.ted Retractable Stick Erasers (2/Pack)</v>
          </cell>
          <cell r="D433">
            <v>9736</v>
          </cell>
        </row>
        <row r="434">
          <cell r="B434">
            <v>2216</v>
          </cell>
          <cell r="C434" t="str">
            <v>BAZIC Paisley Retractable Stick Erasers (2/Pack)</v>
          </cell>
          <cell r="D434">
            <v>2118</v>
          </cell>
        </row>
        <row r="435">
          <cell r="B435">
            <v>222</v>
          </cell>
          <cell r="C435" t="str">
            <v>BAZIC Jumbo (50mm) Silver Paper Clip (100/Pack)</v>
          </cell>
          <cell r="D435">
            <v>17773</v>
          </cell>
        </row>
        <row r="436">
          <cell r="B436">
            <v>2223</v>
          </cell>
          <cell r="C436" t="str">
            <v>BAZIC Two-Tone Eraser (4/Pack)</v>
          </cell>
          <cell r="D436">
            <v>24815</v>
          </cell>
        </row>
        <row r="437">
          <cell r="B437">
            <v>2225</v>
          </cell>
          <cell r="C437" t="str">
            <v>BAZIC Neon Eraser Sets (12/Pack)</v>
          </cell>
          <cell r="D437">
            <v>20825</v>
          </cell>
        </row>
        <row r="438">
          <cell r="B438">
            <v>2227</v>
          </cell>
          <cell r="C438" t="str">
            <v>BAZIC Pink Bevel Eraser (4/Pack)</v>
          </cell>
          <cell r="D438">
            <v>49553</v>
          </cell>
        </row>
        <row r="439">
          <cell r="B439">
            <v>223</v>
          </cell>
          <cell r="C439" t="str">
            <v>BAZIC No.1 Regular (33mm) Silver Paper Clips (200/Pack)</v>
          </cell>
          <cell r="D439">
            <v>30335</v>
          </cell>
        </row>
        <row r="440">
          <cell r="B440">
            <v>2230</v>
          </cell>
          <cell r="C440" t="str">
            <v>BAZIC White Oval Eraser (4/Pack)</v>
          </cell>
          <cell r="D440">
            <v>15073</v>
          </cell>
        </row>
        <row r="441">
          <cell r="B441">
            <v>2232</v>
          </cell>
          <cell r="C441" t="str">
            <v>BAZIC Bright Color Oval Eraser (4/Pack)</v>
          </cell>
          <cell r="D441">
            <v>15732</v>
          </cell>
        </row>
        <row r="442">
          <cell r="B442">
            <v>2233</v>
          </cell>
          <cell r="C442" t="str">
            <v>BAZIC Pink Eraser Sets (15/Pack)</v>
          </cell>
          <cell r="D442">
            <v>14235</v>
          </cell>
        </row>
        <row r="443">
          <cell r="B443">
            <v>2234</v>
          </cell>
          <cell r="C443" t="str">
            <v>BAZIC Neon Eraser Sets (15/Pack)</v>
          </cell>
          <cell r="D443">
            <v>7505</v>
          </cell>
        </row>
        <row r="444">
          <cell r="B444">
            <v>2235</v>
          </cell>
          <cell r="C444" t="str">
            <v>BAZIC Pink Bevel Eraser</v>
          </cell>
          <cell r="D444">
            <v>122736</v>
          </cell>
        </row>
        <row r="445">
          <cell r="B445">
            <v>2236</v>
          </cell>
          <cell r="C445" t="str">
            <v>BAZIC Pink Eraser Top (144/Box)</v>
          </cell>
          <cell r="D445">
            <v>12524</v>
          </cell>
        </row>
        <row r="446">
          <cell r="B446">
            <v>229</v>
          </cell>
          <cell r="C446" t="str">
            <v>BAZIC Brass (Gold) Thumb Tack (200/Pack)</v>
          </cell>
          <cell r="D446">
            <v>25242</v>
          </cell>
        </row>
        <row r="447">
          <cell r="B447">
            <v>230</v>
          </cell>
          <cell r="C447" t="str">
            <v>BAZIC Nickel (Silver) Thumb Tack (200/Pack)</v>
          </cell>
          <cell r="D447">
            <v>33143</v>
          </cell>
        </row>
        <row r="448">
          <cell r="B448">
            <v>2300</v>
          </cell>
          <cell r="C448" t="str">
            <v>BAZIC Yellow Pen Style Fluorescent Highlighters w/ Pocket Clip (5/Pack)</v>
          </cell>
          <cell r="D448">
            <v>20090</v>
          </cell>
        </row>
        <row r="449">
          <cell r="B449">
            <v>2301</v>
          </cell>
          <cell r="C449" t="str">
            <v>BAZIC Pen Style Fluorescent Highlighters w/ Pocket Clip (5/Pack)</v>
          </cell>
          <cell r="D449">
            <v>81107</v>
          </cell>
        </row>
        <row r="450">
          <cell r="B450">
            <v>2303</v>
          </cell>
          <cell r="C450" t="str">
            <v>BAZIC Yellow Pen Style Fluorescent Highlighters w/ Pocket Clip (12/Box)</v>
          </cell>
          <cell r="D450">
            <v>10954</v>
          </cell>
        </row>
        <row r="451">
          <cell r="B451">
            <v>2304</v>
          </cell>
          <cell r="C451" t="str">
            <v>BAZIC Pen Style Fluorescent Highlighters w/ Pocket Clip (12/Box)</v>
          </cell>
          <cell r="D451">
            <v>10202</v>
          </cell>
        </row>
        <row r="452">
          <cell r="B452">
            <v>2306</v>
          </cell>
          <cell r="C452" t="str">
            <v>BAZIC Mini Fluorescent Highlighters w/ Cap Clip (5/Pack)</v>
          </cell>
          <cell r="D452">
            <v>22422</v>
          </cell>
        </row>
        <row r="453">
          <cell r="B453">
            <v>2308</v>
          </cell>
          <cell r="C453" t="str">
            <v>BAZIC Pen Style Pastel Highlighters w/ Pocket Clip (5/Pack)</v>
          </cell>
          <cell r="D453">
            <v>34351</v>
          </cell>
        </row>
        <row r="454">
          <cell r="B454">
            <v>2309</v>
          </cell>
          <cell r="C454" t="str">
            <v>BAZIC Mini Pastel Highlighters w/ Cap Clip (5/Pack)</v>
          </cell>
          <cell r="D454">
            <v>25547</v>
          </cell>
        </row>
        <row r="455">
          <cell r="B455">
            <v>231</v>
          </cell>
          <cell r="C455" t="str">
            <v>BAZIC Assorted Color Thumb Tack (150/Pack)</v>
          </cell>
          <cell r="D455">
            <v>21476</v>
          </cell>
        </row>
        <row r="456">
          <cell r="B456">
            <v>2314</v>
          </cell>
          <cell r="C456" t="str">
            <v>BAZIC Fruit Scented Highlighters (3/Pack)</v>
          </cell>
          <cell r="D456">
            <v>10802</v>
          </cell>
        </row>
        <row r="457">
          <cell r="B457">
            <v>23149</v>
          </cell>
          <cell r="C457" t="str">
            <v>Sudoku II Puzzle Book</v>
          </cell>
          <cell r="D457">
            <v>9091</v>
          </cell>
        </row>
        <row r="458">
          <cell r="B458">
            <v>2315</v>
          </cell>
          <cell r="C458" t="str">
            <v>BAZIC Fruit Scented Mini Highlighters (6/Pack)</v>
          </cell>
          <cell r="D458">
            <v>24788</v>
          </cell>
        </row>
        <row r="459">
          <cell r="B459">
            <v>23156</v>
          </cell>
          <cell r="C459" t="str">
            <v>Find A Word Puzzles Books</v>
          </cell>
          <cell r="D459">
            <v>6930</v>
          </cell>
        </row>
        <row r="460">
          <cell r="B460">
            <v>2317</v>
          </cell>
          <cell r="C460" t="str">
            <v>BAZIC Pen Style Fluorescent Color Liquid Highlighters (4/Pack)</v>
          </cell>
          <cell r="D460">
            <v>19806</v>
          </cell>
        </row>
        <row r="461">
          <cell r="B461">
            <v>23170</v>
          </cell>
          <cell r="C461" t="str">
            <v>Spanish Find A Word Puzzle V</v>
          </cell>
          <cell r="D461">
            <v>6831</v>
          </cell>
        </row>
        <row r="462">
          <cell r="B462">
            <v>23187</v>
          </cell>
          <cell r="C462" t="str">
            <v>Spanish Find A Word Puzzle VI</v>
          </cell>
          <cell r="D462">
            <v>6001</v>
          </cell>
        </row>
        <row r="463">
          <cell r="B463">
            <v>2319</v>
          </cell>
          <cell r="C463" t="str">
            <v>BAZIC Desk Style Fluorescent Highlighters (3/Pack)</v>
          </cell>
          <cell r="D463">
            <v>17692</v>
          </cell>
        </row>
        <row r="464">
          <cell r="B464">
            <v>2320</v>
          </cell>
          <cell r="C464" t="str">
            <v>BAZIC Yellow Desk Style Fluorescent Highlighters (3/Pack)</v>
          </cell>
          <cell r="D464">
            <v>19007</v>
          </cell>
        </row>
        <row r="465">
          <cell r="B465">
            <v>2321</v>
          </cell>
          <cell r="C465" t="str">
            <v>BAZIC Pen Style Fluorescent Highlighters w/ Cushion Grip (4/Pack)</v>
          </cell>
          <cell r="D465">
            <v>43215</v>
          </cell>
        </row>
        <row r="466">
          <cell r="B466">
            <v>2322</v>
          </cell>
          <cell r="C466" t="str">
            <v>BAZIC Mini Desk Style Pastel Highlighters (4/Pack)</v>
          </cell>
          <cell r="D466">
            <v>16904</v>
          </cell>
        </row>
        <row r="467">
          <cell r="B467">
            <v>2323</v>
          </cell>
          <cell r="C467" t="str">
            <v>BAZIC Mini Desk Style Fluorescent Highlighters (4/Pack)</v>
          </cell>
          <cell r="D467">
            <v>28546</v>
          </cell>
        </row>
        <row r="468">
          <cell r="B468">
            <v>2325</v>
          </cell>
          <cell r="C468" t="str">
            <v>BAZIC Desk Style Fluorescent Highlighters w/ Cushion Grip (3/Pack)</v>
          </cell>
          <cell r="D468">
            <v>24212</v>
          </cell>
        </row>
        <row r="469">
          <cell r="B469">
            <v>2326</v>
          </cell>
          <cell r="C469" t="str">
            <v>BAZIC Yellow Desk Style Fluorescent Highlighters w/ Cushion Grip (3/Pack)</v>
          </cell>
          <cell r="D469">
            <v>10106</v>
          </cell>
        </row>
        <row r="470">
          <cell r="B470">
            <v>2330</v>
          </cell>
          <cell r="C470" t="str">
            <v>BAZIC Yellow Erasable Highlighters (3/Pack)</v>
          </cell>
          <cell r="D470">
            <v>897</v>
          </cell>
        </row>
        <row r="471">
          <cell r="B471">
            <v>2331</v>
          </cell>
          <cell r="C471" t="str">
            <v>BAZIC Desk Style Fluorescent Highlighters (12/Box)</v>
          </cell>
          <cell r="D471">
            <v>1337</v>
          </cell>
        </row>
        <row r="472">
          <cell r="B472">
            <v>2332</v>
          </cell>
          <cell r="C472" t="str">
            <v>BAZIC Yellow Desk Style Fluorescent Highlighters (12/Box)</v>
          </cell>
          <cell r="D472">
            <v>2974</v>
          </cell>
        </row>
        <row r="473">
          <cell r="B473">
            <v>2333</v>
          </cell>
          <cell r="C473" t="str">
            <v>BAZIC Double Tip Fluorescent Highlighters (5/Pack)</v>
          </cell>
          <cell r="D473">
            <v>19</v>
          </cell>
        </row>
        <row r="474">
          <cell r="B474">
            <v>2341</v>
          </cell>
          <cell r="C474" t="str">
            <v>BAZIC 5 Fluorescent Gel Highlighters</v>
          </cell>
          <cell r="D474">
            <v>30636</v>
          </cell>
        </row>
        <row r="475">
          <cell r="B475">
            <v>2343</v>
          </cell>
          <cell r="C475" t="str">
            <v>BAZIC Fluorescent Highlighters w/ Pocket Clip (3/Pack)</v>
          </cell>
          <cell r="D475">
            <v>116</v>
          </cell>
        </row>
        <row r="476">
          <cell r="B476">
            <v>2344</v>
          </cell>
          <cell r="C476" t="str">
            <v>BAZIC Fluorescent Highlighters w/ Pocket Clip (4/Pack)</v>
          </cell>
          <cell r="D476">
            <v>5408</v>
          </cell>
        </row>
        <row r="477">
          <cell r="B477">
            <v>2345</v>
          </cell>
          <cell r="C477" t="str">
            <v>BAZIC Pastel Highlighters w/ Pocket Clip (3/Pack)</v>
          </cell>
          <cell r="D477">
            <v>21231</v>
          </cell>
        </row>
        <row r="478">
          <cell r="B478">
            <v>2346</v>
          </cell>
          <cell r="C478" t="str">
            <v>BAZIC Pastel Highlighters w/ Pocket Clip (4/Pack)</v>
          </cell>
          <cell r="D478">
            <v>14377</v>
          </cell>
        </row>
        <row r="479">
          <cell r="B479">
            <v>2347</v>
          </cell>
          <cell r="C479" t="str">
            <v>BAZIC 5 Pastel Gel Highlighters</v>
          </cell>
          <cell r="D479">
            <v>24816</v>
          </cell>
        </row>
        <row r="480">
          <cell r="B480">
            <v>2348</v>
          </cell>
          <cell r="C480" t="str">
            <v>BAZIC 12 Gel Highlighters</v>
          </cell>
          <cell r="D480">
            <v>6759</v>
          </cell>
        </row>
        <row r="481">
          <cell r="B481">
            <v>240</v>
          </cell>
          <cell r="C481" t="str">
            <v>BAZIC Magnetic Paper Clips Holder w/ Asst. Color No.1 Paper Clip</v>
          </cell>
          <cell r="D481">
            <v>10409</v>
          </cell>
        </row>
        <row r="482">
          <cell r="B482">
            <v>2401</v>
          </cell>
          <cell r="C482" t="str">
            <v>BAZIC Jumbo Color Chalk (15/Bucket)</v>
          </cell>
          <cell r="D482">
            <v>6477</v>
          </cell>
        </row>
        <row r="483">
          <cell r="B483">
            <v>2402</v>
          </cell>
          <cell r="C483" t="str">
            <v>BAZIC 12 Color &amp; 12 White Chalk w/ Eraser Set</v>
          </cell>
          <cell r="D483">
            <v>9005</v>
          </cell>
        </row>
        <row r="484">
          <cell r="B484">
            <v>2403</v>
          </cell>
          <cell r="C484" t="str">
            <v>BAZIC White Chalk (20/Bucket)</v>
          </cell>
          <cell r="D484">
            <v>24858</v>
          </cell>
        </row>
        <row r="485">
          <cell r="B485">
            <v>2404</v>
          </cell>
          <cell r="C485" t="str">
            <v>BAZIC Color Chalk (20/Bucket)</v>
          </cell>
          <cell r="D485">
            <v>57932</v>
          </cell>
        </row>
        <row r="486">
          <cell r="B486">
            <v>2405</v>
          </cell>
          <cell r="C486" t="str">
            <v>BAZIC Dustless White Chalk (24/Box)</v>
          </cell>
          <cell r="D486">
            <v>15160</v>
          </cell>
        </row>
        <row r="487">
          <cell r="B487">
            <v>2406</v>
          </cell>
          <cell r="C487" t="str">
            <v>BAZIC Dustless Assorted Color Chalk (24/Box)</v>
          </cell>
          <cell r="D487">
            <v>14883</v>
          </cell>
        </row>
        <row r="488">
          <cell r="B488">
            <v>2409</v>
          </cell>
          <cell r="C488" t="str">
            <v>BAZIC 4 Jumbo Sidewalk Chalks &amp; 1 Chalk Holder</v>
          </cell>
          <cell r="D488">
            <v>28293</v>
          </cell>
        </row>
        <row r="489">
          <cell r="B489">
            <v>2410</v>
          </cell>
          <cell r="C489" t="str">
            <v>BAZIC 6 Jumbo Sidewalk Chalks</v>
          </cell>
          <cell r="D489">
            <v>9759</v>
          </cell>
        </row>
        <row r="490">
          <cell r="B490">
            <v>250</v>
          </cell>
          <cell r="C490" t="str">
            <v>BAZIC 1/2" Brass-Plated Fasteners (100/Pack)</v>
          </cell>
          <cell r="D490">
            <v>53489</v>
          </cell>
        </row>
        <row r="491">
          <cell r="B491">
            <v>2501</v>
          </cell>
          <cell r="C491" t="str">
            <v>BAZIC 8 Color Premium Jumbo Triangle Crayons</v>
          </cell>
          <cell r="D491">
            <v>17899</v>
          </cell>
        </row>
        <row r="492">
          <cell r="B492">
            <v>2505</v>
          </cell>
          <cell r="C492" t="str">
            <v>BAZIC 10 Color Mini Propelling Crayons</v>
          </cell>
          <cell r="D492">
            <v>28162</v>
          </cell>
        </row>
        <row r="493">
          <cell r="B493">
            <v>2506</v>
          </cell>
          <cell r="C493" t="str">
            <v>BAZIC 8 Color Propelling Crayons</v>
          </cell>
          <cell r="D493">
            <v>27829</v>
          </cell>
        </row>
        <row r="494">
          <cell r="B494">
            <v>2507</v>
          </cell>
          <cell r="C494" t="str">
            <v>BAZIC 12 Color Propelling Crayons</v>
          </cell>
          <cell r="D494">
            <v>16271</v>
          </cell>
        </row>
        <row r="495">
          <cell r="B495">
            <v>251</v>
          </cell>
          <cell r="C495" t="str">
            <v>BAZIC 1" Brass-Plated Fasteners (100/Pack)</v>
          </cell>
          <cell r="D495">
            <v>52458</v>
          </cell>
        </row>
        <row r="496">
          <cell r="B496">
            <v>2510</v>
          </cell>
          <cell r="C496" t="str">
            <v>BAZIC 48 ct. Premium Crayons</v>
          </cell>
          <cell r="D496">
            <v>44755</v>
          </cell>
        </row>
        <row r="497">
          <cell r="B497">
            <v>2511</v>
          </cell>
          <cell r="C497" t="str">
            <v>BAZIC 24 Color Premium Crayons</v>
          </cell>
          <cell r="D497">
            <v>98830</v>
          </cell>
        </row>
        <row r="498">
          <cell r="B498">
            <v>2512</v>
          </cell>
          <cell r="C498" t="str">
            <v>BAZIC 8 Color Premium Super Jumbo Crayons</v>
          </cell>
          <cell r="D498">
            <v>19908</v>
          </cell>
        </row>
        <row r="499">
          <cell r="B499">
            <v>2515</v>
          </cell>
          <cell r="C499" t="str">
            <v>BAZIC 64 ct. Premium Crayons w/sharpener</v>
          </cell>
          <cell r="D499">
            <v>17758</v>
          </cell>
        </row>
        <row r="500">
          <cell r="B500">
            <v>2516</v>
          </cell>
          <cell r="C500" t="str">
            <v>BAZIC 8 Color Premium Crayons</v>
          </cell>
          <cell r="D500">
            <v>5402</v>
          </cell>
        </row>
        <row r="501">
          <cell r="B501">
            <v>2517</v>
          </cell>
          <cell r="C501" t="str">
            <v>BAZIC 16 Color Premium Crayons</v>
          </cell>
          <cell r="D501">
            <v>59332</v>
          </cell>
        </row>
        <row r="502">
          <cell r="B502">
            <v>2518</v>
          </cell>
          <cell r="C502" t="str">
            <v>BAZIC 8 Color Premium Jumbo Crayons</v>
          </cell>
          <cell r="D502">
            <v>4017</v>
          </cell>
        </row>
        <row r="503">
          <cell r="B503">
            <v>2519</v>
          </cell>
          <cell r="C503" t="str">
            <v>BAZIC 12 Color Premium Jumbo Crayons</v>
          </cell>
          <cell r="D503">
            <v>35821</v>
          </cell>
        </row>
        <row r="504">
          <cell r="B504">
            <v>2520</v>
          </cell>
          <cell r="C504" t="str">
            <v>BAZIC 12 Color Double-Ended Premium Super Jumbo Crayons</v>
          </cell>
          <cell r="D504">
            <v>6370</v>
          </cell>
        </row>
        <row r="505">
          <cell r="B505">
            <v>2530</v>
          </cell>
          <cell r="C505" t="str">
            <v>BAZIC 24 Color Washable Premium Crayons</v>
          </cell>
          <cell r="D505">
            <v>29806</v>
          </cell>
        </row>
        <row r="506">
          <cell r="B506">
            <v>2539</v>
          </cell>
          <cell r="C506" t="str">
            <v>BAZIC 8 Color Washable Premium Jumbo Crayons</v>
          </cell>
          <cell r="D506">
            <v>19678</v>
          </cell>
        </row>
        <row r="507">
          <cell r="B507">
            <v>2550</v>
          </cell>
          <cell r="C507" t="str">
            <v>BAZIC 12 Color Jumbo Oil Pastels</v>
          </cell>
          <cell r="D507">
            <v>19992</v>
          </cell>
        </row>
        <row r="508">
          <cell r="B508">
            <v>2560</v>
          </cell>
          <cell r="C508" t="str">
            <v>BAZIC 6 Color Silky Gel Crayons</v>
          </cell>
          <cell r="D508">
            <v>37600</v>
          </cell>
        </row>
        <row r="509">
          <cell r="B509">
            <v>2561</v>
          </cell>
          <cell r="C509" t="str">
            <v>BAZIC 12 Color Silky Gel Crayons</v>
          </cell>
          <cell r="D509">
            <v>30774</v>
          </cell>
        </row>
        <row r="510">
          <cell r="B510">
            <v>2562</v>
          </cell>
          <cell r="C510" t="str">
            <v>BAZIC 24 Color Silky Gel Crayons</v>
          </cell>
          <cell r="D510">
            <v>6009</v>
          </cell>
        </row>
        <row r="511">
          <cell r="B511">
            <v>2569</v>
          </cell>
          <cell r="C511" t="str">
            <v>BAZIC 12 Color Jumbo Silky Gel Crayons</v>
          </cell>
          <cell r="D511">
            <v>12082</v>
          </cell>
        </row>
        <row r="512">
          <cell r="B512">
            <v>260</v>
          </cell>
          <cell r="C512" t="str">
            <v>BAZIC Small 3/4" (19mm) Black Binder Clip (20/Pack)</v>
          </cell>
          <cell r="D512">
            <v>23476</v>
          </cell>
        </row>
        <row r="513">
          <cell r="B513">
            <v>261</v>
          </cell>
          <cell r="C513" t="str">
            <v>BAZIC Medium 1 1/4" (32mm) Black Binder Clip (8/Pack)</v>
          </cell>
          <cell r="D513">
            <v>35129</v>
          </cell>
        </row>
        <row r="514">
          <cell r="B514">
            <v>262</v>
          </cell>
          <cell r="C514" t="str">
            <v>BAZIC Large 2" (51mm) Black Binder Clip (4/Pack)</v>
          </cell>
          <cell r="D514">
            <v>22117</v>
          </cell>
        </row>
        <row r="515">
          <cell r="B515">
            <v>263</v>
          </cell>
          <cell r="C515" t="str">
            <v>BAZIC Small 3/4" (19mm) Assorted Color Binder Clip (20/Pack)</v>
          </cell>
          <cell r="D515">
            <v>23832</v>
          </cell>
        </row>
        <row r="516">
          <cell r="B516">
            <v>264</v>
          </cell>
          <cell r="C516" t="str">
            <v>BAZIC Medium 1 1/4" (32mm) Assorted Color Binder Clip (8/Pack)</v>
          </cell>
          <cell r="D516">
            <v>19329</v>
          </cell>
        </row>
        <row r="517">
          <cell r="B517">
            <v>265</v>
          </cell>
          <cell r="C517" t="str">
            <v>BAZIC Small 3/4" (19mm) Black Binder Clip (12/Box)</v>
          </cell>
          <cell r="D517">
            <v>17074</v>
          </cell>
        </row>
        <row r="518">
          <cell r="B518">
            <v>266</v>
          </cell>
          <cell r="C518" t="str">
            <v>BAZIC Medium 1 1/4" (32mm) Black Binder Clip (12/Box)</v>
          </cell>
          <cell r="D518">
            <v>11551</v>
          </cell>
        </row>
        <row r="519">
          <cell r="B519">
            <v>267</v>
          </cell>
          <cell r="C519" t="str">
            <v>BAZIC Large 2" (51mm) Black Binder Clip (12/Box)</v>
          </cell>
          <cell r="D519">
            <v>6089</v>
          </cell>
        </row>
        <row r="520">
          <cell r="B520">
            <v>2706</v>
          </cell>
          <cell r="C520" t="str">
            <v>BAZIC 3" Round 2x LED Lighted Magnifier</v>
          </cell>
          <cell r="D520">
            <v>21245</v>
          </cell>
        </row>
        <row r="521">
          <cell r="B521">
            <v>2707</v>
          </cell>
          <cell r="C521" t="str">
            <v>BAZIC 2x Magnifier Sets (3/Pack)</v>
          </cell>
          <cell r="D521">
            <v>29383</v>
          </cell>
        </row>
        <row r="522">
          <cell r="B522">
            <v>2711</v>
          </cell>
          <cell r="C522" t="str">
            <v>BAZIC 3" Round 2x Handheld Magnifier &amp; 4x Bifocal Inset</v>
          </cell>
          <cell r="D522">
            <v>35569</v>
          </cell>
        </row>
        <row r="523">
          <cell r="B523">
            <v>2713</v>
          </cell>
          <cell r="C523" t="str">
            <v>BAZIC Asstd Color 3" Round 2X Handheld Magnifier</v>
          </cell>
          <cell r="D523">
            <v>29134</v>
          </cell>
        </row>
        <row r="524">
          <cell r="B524">
            <v>272</v>
          </cell>
          <cell r="C524" t="str">
            <v>BAZIC Large 2" (51mm) Assorted Color Binder Clip (4/Pack)</v>
          </cell>
          <cell r="D524">
            <v>16379</v>
          </cell>
        </row>
        <row r="525">
          <cell r="B525">
            <v>273</v>
          </cell>
          <cell r="C525" t="str">
            <v>BAZIC Assorted Size Black Binder Clip (12/Pack)</v>
          </cell>
          <cell r="D525">
            <v>18046</v>
          </cell>
        </row>
        <row r="526">
          <cell r="B526">
            <v>274</v>
          </cell>
          <cell r="C526" t="str">
            <v>BAZIC Assorted Size Color Binder Clip (12/Pack)</v>
          </cell>
          <cell r="D526">
            <v>18738</v>
          </cell>
        </row>
        <row r="527">
          <cell r="B527">
            <v>275</v>
          </cell>
          <cell r="C527" t="str">
            <v>BAZIC Assorted Size Satin Binder Clip (8/Pack)</v>
          </cell>
          <cell r="D527">
            <v>5244</v>
          </cell>
        </row>
        <row r="528">
          <cell r="B528">
            <v>2805</v>
          </cell>
          <cell r="C528" t="str">
            <v>BAZIC Metal Ball Bearing Compass w/ #2 Wood Pencil</v>
          </cell>
          <cell r="D528">
            <v>12914</v>
          </cell>
        </row>
        <row r="529">
          <cell r="B529">
            <v>2806</v>
          </cell>
          <cell r="C529" t="str">
            <v>BAZIC Scale-Arm Compass w/ #2 Wood Pencil</v>
          </cell>
          <cell r="D529">
            <v>28195</v>
          </cell>
        </row>
        <row r="530">
          <cell r="B530">
            <v>2807</v>
          </cell>
          <cell r="C530" t="str">
            <v>BAZIC Scale-Arm Compass w/ #2 Wood Pencil &amp; 6" Protractor Set</v>
          </cell>
          <cell r="D530">
            <v>43273</v>
          </cell>
        </row>
        <row r="531">
          <cell r="B531">
            <v>2808</v>
          </cell>
          <cell r="C531" t="str">
            <v>BAZIC Scale-Arm Compass w/ #2 Wood Pencil &amp; 6" Clear Protractor Set</v>
          </cell>
          <cell r="D531">
            <v>11175</v>
          </cell>
        </row>
        <row r="532">
          <cell r="B532">
            <v>290</v>
          </cell>
          <cell r="C532" t="str">
            <v>BAZIC Push Pin, Paper Clip, Binder Clip, Magnetic Button Combo Sets</v>
          </cell>
          <cell r="D532">
            <v>5184</v>
          </cell>
        </row>
        <row r="533">
          <cell r="B533">
            <v>2901</v>
          </cell>
          <cell r="C533" t="str">
            <v>BAZIC 17.5" X 5' Clear Self Adhesive Book Cover</v>
          </cell>
          <cell r="D533">
            <v>119532</v>
          </cell>
        </row>
        <row r="534">
          <cell r="B534">
            <v>3001</v>
          </cell>
          <cell r="C534" t="str">
            <v>BAZIC 8-Digit Large Desktop Calculator w/ Adjustable Display</v>
          </cell>
          <cell r="D534">
            <v>20833</v>
          </cell>
        </row>
        <row r="535">
          <cell r="B535">
            <v>3002</v>
          </cell>
          <cell r="C535" t="str">
            <v>BAZIC 56 Function Scientific Calculator w/ Slide-On Case</v>
          </cell>
          <cell r="D535">
            <v>19768</v>
          </cell>
        </row>
        <row r="536">
          <cell r="B536">
            <v>3003</v>
          </cell>
          <cell r="C536" t="str">
            <v>BAZIC 56 Function Scientific Calculator w/ Flip Cover</v>
          </cell>
          <cell r="D536">
            <v>37322</v>
          </cell>
        </row>
        <row r="537">
          <cell r="B537">
            <v>3004</v>
          </cell>
          <cell r="C537" t="str">
            <v>BAZIC 8-Digit Pocket Size Calculator w/ Flip Cover</v>
          </cell>
          <cell r="D537">
            <v>50609</v>
          </cell>
        </row>
        <row r="538">
          <cell r="B538">
            <v>3006</v>
          </cell>
          <cell r="C538" t="str">
            <v>BAZIC 8-Digit Pocket Size Calculator w/ Neck String</v>
          </cell>
          <cell r="D538">
            <v>14786</v>
          </cell>
        </row>
        <row r="539">
          <cell r="B539">
            <v>3008</v>
          </cell>
          <cell r="C539" t="str">
            <v>BAZIC 8-Digit Silver Desktop Calculator w/ Tone</v>
          </cell>
          <cell r="D539">
            <v>6594</v>
          </cell>
        </row>
        <row r="540">
          <cell r="B540">
            <v>3009</v>
          </cell>
          <cell r="C540" t="str">
            <v>BAZIC 8-Digit Dual Power Pocket Size Calculator</v>
          </cell>
          <cell r="D540">
            <v>17796</v>
          </cell>
        </row>
        <row r="541">
          <cell r="B541">
            <v>3011</v>
          </cell>
          <cell r="C541" t="str">
            <v>BAZIC 12-Digit Desktop Calculator w/ Profit Calculation &amp; Tax Functions</v>
          </cell>
          <cell r="D541">
            <v>1235</v>
          </cell>
        </row>
        <row r="542">
          <cell r="B542">
            <v>3012</v>
          </cell>
          <cell r="C542" t="str">
            <v>BAZIC 12-Digit Dual Power Desktop Calculator w/ Adjustable Display</v>
          </cell>
          <cell r="D542">
            <v>4826</v>
          </cell>
        </row>
        <row r="543">
          <cell r="B543">
            <v>3013</v>
          </cell>
          <cell r="C543" t="str">
            <v>BAZIC 8-Digit Dual Power Pocket Size Calculator - BLACK</v>
          </cell>
          <cell r="D543">
            <v>50334</v>
          </cell>
        </row>
        <row r="544">
          <cell r="B544">
            <v>3014</v>
          </cell>
          <cell r="C544" t="str">
            <v>BAZIC 8-Digit Dual Power Pocket Size Calculator - Pastel Color</v>
          </cell>
          <cell r="D544">
            <v>47865</v>
          </cell>
        </row>
        <row r="545">
          <cell r="B545">
            <v>302</v>
          </cell>
          <cell r="C545" t="str">
            <v>BAZIC 8, 10, 20, 30 mm Size Lettering Stencil Sets (4/Pack)</v>
          </cell>
          <cell r="D545">
            <v>10269</v>
          </cell>
        </row>
        <row r="546">
          <cell r="B546">
            <v>3020</v>
          </cell>
          <cell r="C546" t="str">
            <v>BAZIC 240 Function Scientific Calculator w/ Slide-On Case</v>
          </cell>
          <cell r="D546">
            <v>8914</v>
          </cell>
        </row>
        <row r="547">
          <cell r="B547">
            <v>3021</v>
          </cell>
          <cell r="C547" t="str">
            <v>BAZIC 240 Function Fancy color Scientific Calculator w/ Slide-On Case</v>
          </cell>
          <cell r="D547">
            <v>11665</v>
          </cell>
        </row>
        <row r="548">
          <cell r="B548">
            <v>303</v>
          </cell>
          <cell r="C548" t="str">
            <v>BAZIC Assorted Color Semicircular 6" Protractor</v>
          </cell>
          <cell r="D548">
            <v>16895</v>
          </cell>
        </row>
        <row r="549">
          <cell r="B549">
            <v>30351</v>
          </cell>
          <cell r="C549" t="str">
            <v>S Nitrile Examination Gloves (100/box)</v>
          </cell>
          <cell r="D549">
            <v>227</v>
          </cell>
        </row>
        <row r="550">
          <cell r="B550">
            <v>30352</v>
          </cell>
          <cell r="C550" t="str">
            <v>M Nitrile Examination Gloves (100/box)</v>
          </cell>
          <cell r="D550">
            <v>448</v>
          </cell>
        </row>
        <row r="551">
          <cell r="B551">
            <v>30353</v>
          </cell>
          <cell r="C551" t="str">
            <v>L Nitrile Examination Gloves (100/box)</v>
          </cell>
          <cell r="D551">
            <v>668</v>
          </cell>
        </row>
        <row r="552">
          <cell r="B552">
            <v>30354</v>
          </cell>
          <cell r="C552" t="str">
            <v>XL Nitrile Examination Gloves (95/box)</v>
          </cell>
          <cell r="D552">
            <v>141</v>
          </cell>
        </row>
        <row r="553">
          <cell r="B553">
            <v>304</v>
          </cell>
          <cell r="C553" t="str">
            <v>BAZIC Semicircular 6" Protractor</v>
          </cell>
          <cell r="D553">
            <v>27310</v>
          </cell>
        </row>
        <row r="554">
          <cell r="B554">
            <v>30400</v>
          </cell>
          <cell r="C554" t="str">
            <v>KAPPA USA Word Finds Puzzle Book</v>
          </cell>
          <cell r="D554">
            <v>5538</v>
          </cell>
        </row>
        <row r="555">
          <cell r="B555">
            <v>304288</v>
          </cell>
          <cell r="C555" t="str">
            <v>BAZIC Square Flap Letter Size Document Holder</v>
          </cell>
          <cell r="D555">
            <v>0</v>
          </cell>
        </row>
        <row r="556">
          <cell r="B556">
            <v>305</v>
          </cell>
          <cell r="C556" t="str">
            <v>BAZIC 20mm Size Lettering Stencil Ruler Sets (2/Pack)</v>
          </cell>
          <cell r="D556">
            <v>7848</v>
          </cell>
        </row>
        <row r="557">
          <cell r="B557">
            <v>306</v>
          </cell>
          <cell r="C557" t="str">
            <v>BAZIC 12" (30cm) Wooden Ruler (3/Pack)</v>
          </cell>
          <cell r="D557">
            <v>40660</v>
          </cell>
        </row>
        <row r="558">
          <cell r="B558">
            <v>307</v>
          </cell>
          <cell r="C558" t="str">
            <v>BAZIC 5-Piece Geometry Ruler Combination Sets</v>
          </cell>
          <cell r="D558">
            <v>12088</v>
          </cell>
        </row>
        <row r="559">
          <cell r="B559">
            <v>310</v>
          </cell>
          <cell r="C559" t="str">
            <v>BAZIC 12" (30cm) Ruler w/ Multiplication Prints (4/Pack)</v>
          </cell>
          <cell r="D559">
            <v>19496</v>
          </cell>
        </row>
        <row r="560">
          <cell r="B560">
            <v>3100</v>
          </cell>
          <cell r="C560" t="str">
            <v>BAZIC 1/3 Cut Letter Size Manila File Folder (12/Pack)</v>
          </cell>
          <cell r="D560">
            <v>30033</v>
          </cell>
        </row>
        <row r="561">
          <cell r="B561">
            <v>3101</v>
          </cell>
          <cell r="C561" t="str">
            <v>BAZIC Economy Weight Top Loading Sheet Protectors (100/Pack)</v>
          </cell>
          <cell r="D561">
            <v>4133</v>
          </cell>
        </row>
        <row r="562">
          <cell r="B562">
            <v>3102</v>
          </cell>
          <cell r="C562" t="str">
            <v>BAZIC Economy Weight Top Loading Sheet Protectors (20/Pack)</v>
          </cell>
          <cell r="D562">
            <v>74310</v>
          </cell>
        </row>
        <row r="563">
          <cell r="B563">
            <v>3103</v>
          </cell>
          <cell r="C563" t="str">
            <v>BAZIC 1/3 Cut Letter Size Manila File Folder (6/Pack)</v>
          </cell>
          <cell r="D563">
            <v>55182</v>
          </cell>
        </row>
        <row r="564">
          <cell r="B564">
            <v>3104</v>
          </cell>
          <cell r="C564" t="str">
            <v>BAZIC V-Flap Legal Size Document Holder</v>
          </cell>
          <cell r="D564">
            <v>19506</v>
          </cell>
        </row>
        <row r="565">
          <cell r="B565">
            <v>3105</v>
          </cell>
          <cell r="C565" t="str">
            <v>BAZIC V-Flap Letter Size Document Holder</v>
          </cell>
          <cell r="D565">
            <v>42808</v>
          </cell>
        </row>
        <row r="566">
          <cell r="B566">
            <v>3107</v>
          </cell>
          <cell r="C566" t="str">
            <v>BAZIC Dividers w/ 10-Color Tabs</v>
          </cell>
          <cell r="D566">
            <v>21087</v>
          </cell>
        </row>
        <row r="567">
          <cell r="B567">
            <v>3108</v>
          </cell>
          <cell r="C567" t="str">
            <v>BAZIC Top Loading 9-Pockets Sports Card Holder (10/Pack)</v>
          </cell>
          <cell r="D567">
            <v>25901</v>
          </cell>
        </row>
        <row r="568">
          <cell r="B568">
            <v>3109</v>
          </cell>
          <cell r="C568" t="str">
            <v>BAZIC 1/3 Cut Letter Size Color File Folder (6/Pack)</v>
          </cell>
          <cell r="D568">
            <v>40923</v>
          </cell>
        </row>
        <row r="569">
          <cell r="B569">
            <v>311</v>
          </cell>
          <cell r="C569" t="str">
            <v>KAPPA Ultimate Word Finds Puzzle Book</v>
          </cell>
          <cell r="D569">
            <v>2824</v>
          </cell>
        </row>
        <row r="570">
          <cell r="B570">
            <v>3110</v>
          </cell>
          <cell r="C570" t="str">
            <v>BAZIC Translucent 2-Pocket Poly Portfolio</v>
          </cell>
          <cell r="D570">
            <v>31488</v>
          </cell>
        </row>
        <row r="571">
          <cell r="B571">
            <v>3111</v>
          </cell>
          <cell r="C571" t="str">
            <v>BAZIC 1.5" Assorted Color 3-Ring Binder w/ 2-Pockets</v>
          </cell>
          <cell r="D571">
            <v>22920</v>
          </cell>
        </row>
        <row r="572">
          <cell r="B572">
            <v>3112</v>
          </cell>
          <cell r="C572" t="str">
            <v>BAZIC Square Flap Letter Size Document Holder</v>
          </cell>
          <cell r="D572">
            <v>35344</v>
          </cell>
        </row>
        <row r="573">
          <cell r="B573" t="str">
            <v>3113-A</v>
          </cell>
          <cell r="C573" t="str">
            <v>BAZIC 1.5" Black 3-Ring Binder w/ 2-Pockets</v>
          </cell>
          <cell r="D573">
            <v>11897</v>
          </cell>
        </row>
        <row r="574">
          <cell r="B574">
            <v>3114</v>
          </cell>
          <cell r="C574" t="str">
            <v>BAZIC Pockets Dividers w/ 5-Insertable Color Tabs</v>
          </cell>
          <cell r="D574">
            <v>35723</v>
          </cell>
        </row>
        <row r="575">
          <cell r="B575">
            <v>3116</v>
          </cell>
          <cell r="C575" t="str">
            <v>BAZIC 13-Pockets Coupon/Personal Check Size Expanding File</v>
          </cell>
          <cell r="D575">
            <v>21948</v>
          </cell>
        </row>
        <row r="576">
          <cell r="B576">
            <v>3117</v>
          </cell>
          <cell r="C576" t="str">
            <v>BAZIC Dividers w/ 5-Insertable Color Tabs</v>
          </cell>
          <cell r="D576">
            <v>47537</v>
          </cell>
        </row>
        <row r="577">
          <cell r="B577">
            <v>3118</v>
          </cell>
          <cell r="C577" t="str">
            <v>BAZIC Dividers w/ 8-Insertable Color Tabs</v>
          </cell>
          <cell r="D577">
            <v>83021</v>
          </cell>
        </row>
        <row r="578">
          <cell r="B578">
            <v>3119</v>
          </cell>
          <cell r="C578" t="str">
            <v>BAZIC Top / Side Loading Letter Size String Envelope (2/Pack)</v>
          </cell>
          <cell r="D578">
            <v>25950</v>
          </cell>
        </row>
        <row r="579">
          <cell r="B579">
            <v>3120</v>
          </cell>
          <cell r="C579" t="str">
            <v>BAZIC Economy Weight Top Loading Sheet Protectors (10/Pack)</v>
          </cell>
          <cell r="D579">
            <v>6425</v>
          </cell>
        </row>
        <row r="580">
          <cell r="B580">
            <v>3121</v>
          </cell>
          <cell r="C580" t="str">
            <v>BAZIC 1" Swirl Poly 3-Ring Binder w/ Pocket</v>
          </cell>
          <cell r="D580">
            <v>4098</v>
          </cell>
        </row>
        <row r="581">
          <cell r="B581">
            <v>3122</v>
          </cell>
          <cell r="C581" t="str">
            <v>BAZIC 1" Black 3-Ring View Binder w/ 2-Pockets</v>
          </cell>
          <cell r="D581">
            <v>44527</v>
          </cell>
        </row>
        <row r="582">
          <cell r="B582">
            <v>3123</v>
          </cell>
          <cell r="C582" t="str">
            <v>BAZIC 1" Asst. Color 3-Ring View Binder w/ 2-Pockets</v>
          </cell>
          <cell r="D582">
            <v>10476</v>
          </cell>
        </row>
        <row r="583">
          <cell r="B583">
            <v>3124</v>
          </cell>
          <cell r="C583" t="str">
            <v>BAZIC Letter Size Document Case w/ Handle</v>
          </cell>
          <cell r="D583">
            <v>11367</v>
          </cell>
        </row>
        <row r="584">
          <cell r="B584">
            <v>3125</v>
          </cell>
          <cell r="C584" t="str">
            <v>BAZIC Multi Purpose 3" X 5" Card File Box</v>
          </cell>
          <cell r="D584">
            <v>642</v>
          </cell>
        </row>
        <row r="585">
          <cell r="B585">
            <v>3126</v>
          </cell>
          <cell r="C585" t="str">
            <v>BAZIC 1" Matte Bright Color Poly 3-Ring Binder w/ Pocket</v>
          </cell>
          <cell r="D585">
            <v>8865</v>
          </cell>
        </row>
        <row r="586">
          <cell r="B586">
            <v>3128</v>
          </cell>
          <cell r="C586" t="str">
            <v>BAZIC 1" Glitter Poly 3-Ring Binder w/ Pocket</v>
          </cell>
          <cell r="D586">
            <v>11226</v>
          </cell>
        </row>
        <row r="587">
          <cell r="B587">
            <v>3129</v>
          </cell>
          <cell r="C587" t="str">
            <v>BAZIC 10-Pockets Presentation Book</v>
          </cell>
          <cell r="D587">
            <v>16488</v>
          </cell>
        </row>
        <row r="588">
          <cell r="B588">
            <v>3130</v>
          </cell>
          <cell r="C588" t="str">
            <v>BAZIC 1/2" Poly 3-Ring Presentation View Binder w/ Pocket</v>
          </cell>
          <cell r="D588">
            <v>15840</v>
          </cell>
        </row>
        <row r="589">
          <cell r="B589">
            <v>3132</v>
          </cell>
          <cell r="C589" t="str">
            <v>BAZIC 1" Matte Color Poly 3-Ring Binder w/ Pocket</v>
          </cell>
          <cell r="D589">
            <v>28283</v>
          </cell>
        </row>
        <row r="590">
          <cell r="B590" t="str">
            <v>3133-A</v>
          </cell>
          <cell r="C590" t="str">
            <v>BAZIC 1" Black 3-Ring Binder w/ 2-Pockets</v>
          </cell>
          <cell r="D590">
            <v>30549</v>
          </cell>
        </row>
        <row r="591">
          <cell r="B591" t="str">
            <v>3134-A</v>
          </cell>
          <cell r="C591" t="str">
            <v>BAZIC 1" White 3-Ring Binder w/ 2-Pockets</v>
          </cell>
          <cell r="D591">
            <v>23522</v>
          </cell>
        </row>
        <row r="592">
          <cell r="B592">
            <v>3135</v>
          </cell>
          <cell r="C592" t="str">
            <v>BAZIC 1" Asst. Color 3- Ring Binder w/ 2-Pockets</v>
          </cell>
          <cell r="D592">
            <v>30671</v>
          </cell>
        </row>
        <row r="593">
          <cell r="B593">
            <v>3136</v>
          </cell>
          <cell r="C593" t="str">
            <v>BAZIC 1" Asst. Neon Color 3-Ring View Binder w/ 2-Pockets</v>
          </cell>
          <cell r="D593">
            <v>10580</v>
          </cell>
        </row>
        <row r="594">
          <cell r="B594">
            <v>3137</v>
          </cell>
          <cell r="C594" t="str">
            <v>BAZIC 1" White 3-Ring View Binder w/ 2-Pockets</v>
          </cell>
          <cell r="D594">
            <v>80227</v>
          </cell>
        </row>
        <row r="595">
          <cell r="B595" t="str">
            <v>3138-A</v>
          </cell>
          <cell r="C595" t="str">
            <v>BAZIC 1.5" White 3-Ring Binder w/ 2-Pockets</v>
          </cell>
          <cell r="D595">
            <v>8881</v>
          </cell>
        </row>
        <row r="596">
          <cell r="B596">
            <v>314</v>
          </cell>
          <cell r="C596" t="str">
            <v>KAPPA Hidden Message Word Finds Book</v>
          </cell>
          <cell r="D596">
            <v>2826</v>
          </cell>
        </row>
        <row r="597">
          <cell r="B597">
            <v>3141</v>
          </cell>
          <cell r="C597" t="str">
            <v>BAZIC 1/2" Black 3-Ring View Binder w/ 2-Pockets</v>
          </cell>
          <cell r="D597">
            <v>16048</v>
          </cell>
        </row>
        <row r="598">
          <cell r="B598">
            <v>3142</v>
          </cell>
          <cell r="C598" t="str">
            <v>BAZIC 1/2" White 3-Ring View Binder w/ 2-Pockets</v>
          </cell>
          <cell r="D598">
            <v>15198</v>
          </cell>
        </row>
        <row r="599">
          <cell r="B599">
            <v>3143</v>
          </cell>
          <cell r="C599" t="str">
            <v>BAZIC Glossy Laminated Bright Color 2-Pockets Portfolios</v>
          </cell>
          <cell r="D599">
            <v>63092</v>
          </cell>
        </row>
        <row r="600">
          <cell r="B600">
            <v>3144</v>
          </cell>
          <cell r="C600" t="str">
            <v>BAZIC Asst. Color 2-Pocket Portfolios</v>
          </cell>
          <cell r="D600">
            <v>202099</v>
          </cell>
        </row>
        <row r="601">
          <cell r="B601">
            <v>3145</v>
          </cell>
          <cell r="C601" t="str">
            <v>BAZIC Asst. Color 2-Pocket Portfolios w/ 3-Prong Fastener</v>
          </cell>
          <cell r="D601">
            <v>306757</v>
          </cell>
        </row>
        <row r="602">
          <cell r="B602">
            <v>3146</v>
          </cell>
          <cell r="C602" t="str">
            <v>BAZIC Glossy Laminated 2-Pocket Portfolios w/ 3-Prong Fastener</v>
          </cell>
          <cell r="D602">
            <v>37314</v>
          </cell>
        </row>
        <row r="603">
          <cell r="B603">
            <v>3147</v>
          </cell>
          <cell r="C603" t="str">
            <v>BAZIC 1.5" Black 3-Ring View Binder w/ 2-Pockets</v>
          </cell>
          <cell r="D603">
            <v>20076</v>
          </cell>
        </row>
        <row r="604">
          <cell r="B604">
            <v>3148</v>
          </cell>
          <cell r="C604" t="str">
            <v>BAZIC 1.5" White 3-Ring View Binder w/ 2-Pockets</v>
          </cell>
          <cell r="D604">
            <v>25601</v>
          </cell>
        </row>
        <row r="605">
          <cell r="B605">
            <v>3149</v>
          </cell>
          <cell r="C605" t="str">
            <v>BAZIC 1/3 Cut Letter Size Color File Folder (100/Box)</v>
          </cell>
          <cell r="D605">
            <v>2112</v>
          </cell>
        </row>
        <row r="606">
          <cell r="B606">
            <v>315</v>
          </cell>
          <cell r="C606" t="str">
            <v>BAZIC 12" (30cm) Shatterproof Flexible Ruler</v>
          </cell>
          <cell r="D606">
            <v>83210</v>
          </cell>
        </row>
        <row r="607">
          <cell r="B607">
            <v>3150</v>
          </cell>
          <cell r="C607" t="str">
            <v>BAZIC 2" Black Slant-D Ring View Binder w/ 2-Pockets</v>
          </cell>
          <cell r="D607">
            <v>15427</v>
          </cell>
        </row>
        <row r="608">
          <cell r="B608">
            <v>3151</v>
          </cell>
          <cell r="C608" t="str">
            <v>BAZIC 2" White Slant-D Ring View Binder w/ 2-Pockets</v>
          </cell>
          <cell r="D608">
            <v>10761</v>
          </cell>
        </row>
        <row r="609">
          <cell r="B609">
            <v>3152</v>
          </cell>
          <cell r="C609" t="str">
            <v>BAZIC Clear Coupon/Check Size Zip Envelope</v>
          </cell>
          <cell r="D609">
            <v>22170</v>
          </cell>
        </row>
        <row r="610">
          <cell r="B610">
            <v>3156</v>
          </cell>
          <cell r="C610" t="str">
            <v>BAZIC Swing-lock Report Cover w/Clear Front</v>
          </cell>
          <cell r="D610">
            <v>11964</v>
          </cell>
        </row>
        <row r="611">
          <cell r="B611">
            <v>3157</v>
          </cell>
          <cell r="C611" t="str">
            <v>BAZIC 2-Pocket Poly Portfolio w/ View Cover</v>
          </cell>
          <cell r="D611">
            <v>22664</v>
          </cell>
        </row>
        <row r="612">
          <cell r="B612">
            <v>3158</v>
          </cell>
          <cell r="C612" t="str">
            <v>BAZIC Solid Color 2-Pocket Poly Portfolio</v>
          </cell>
          <cell r="D612">
            <v>66263</v>
          </cell>
        </row>
        <row r="613">
          <cell r="B613">
            <v>3159</v>
          </cell>
          <cell r="C613" t="str">
            <v>BAZIC Solid Color 2-Pocket Poly Portfolio w/ 3 Prongs</v>
          </cell>
          <cell r="D613">
            <v>116228</v>
          </cell>
        </row>
        <row r="614">
          <cell r="B614">
            <v>316</v>
          </cell>
          <cell r="C614" t="str">
            <v>BAZIC 12" (30cm) Stainless Steel Ruler w/ Non Skid Back</v>
          </cell>
          <cell r="D614">
            <v>55734</v>
          </cell>
        </row>
        <row r="615">
          <cell r="B615">
            <v>3161</v>
          </cell>
          <cell r="C615" t="str">
            <v>BAZIC Asst. Color 8-Pocket Folder</v>
          </cell>
          <cell r="D615">
            <v>11278</v>
          </cell>
        </row>
        <row r="616">
          <cell r="B616">
            <v>3163</v>
          </cell>
          <cell r="C616" t="str">
            <v>BAZIC Poly 8 Pocket Organizer</v>
          </cell>
          <cell r="D616">
            <v>16086</v>
          </cell>
        </row>
        <row r="617">
          <cell r="B617">
            <v>3164</v>
          </cell>
          <cell r="C617" t="str">
            <v>BAZIC Rainbow 7-Pocket Letter Size Poly Expanding File</v>
          </cell>
          <cell r="D617">
            <v>12797</v>
          </cell>
        </row>
        <row r="618">
          <cell r="B618">
            <v>3166</v>
          </cell>
          <cell r="C618" t="str">
            <v>BAZIC V-Flap Clear Letter Size Document Holder</v>
          </cell>
          <cell r="D618">
            <v>14212</v>
          </cell>
        </row>
        <row r="619">
          <cell r="B619">
            <v>3167</v>
          </cell>
          <cell r="C619" t="str">
            <v>BAZIC 1" Asst. Pastel Color 3-Ring View Binder w/ 2-Pockets</v>
          </cell>
          <cell r="D619">
            <v>20932</v>
          </cell>
        </row>
        <row r="620">
          <cell r="B620">
            <v>3169</v>
          </cell>
          <cell r="C620" t="str">
            <v>BAZIC Stripes 2-Pocket Poly Portfolio</v>
          </cell>
          <cell r="D620">
            <v>13092</v>
          </cell>
        </row>
        <row r="621">
          <cell r="B621">
            <v>3170</v>
          </cell>
          <cell r="C621" t="str">
            <v>BAZIC Translucent Swing Lock Report Cover</v>
          </cell>
          <cell r="D621">
            <v>10628</v>
          </cell>
        </row>
        <row r="622">
          <cell r="B622">
            <v>3171</v>
          </cell>
          <cell r="C622" t="str">
            <v>BAZIC 5-Pocket Letter Size Vertical Poly Expanding File</v>
          </cell>
          <cell r="D622">
            <v>18284</v>
          </cell>
        </row>
        <row r="623">
          <cell r="B623">
            <v>3172</v>
          </cell>
          <cell r="C623" t="str">
            <v>BAZIC Letter Size Document Holder w/ Elastic Band</v>
          </cell>
          <cell r="D623">
            <v>11664</v>
          </cell>
        </row>
        <row r="624">
          <cell r="B624">
            <v>3173</v>
          </cell>
          <cell r="C624" t="str">
            <v>BAZIC Translucent 13-Pocket Letter Size Poly Expanding File</v>
          </cell>
          <cell r="D624">
            <v>6435</v>
          </cell>
        </row>
        <row r="625">
          <cell r="B625">
            <v>3174</v>
          </cell>
          <cell r="C625" t="str">
            <v>BAZIC 3" Black Slant-D Ring View Binder w/ 2-Pockets</v>
          </cell>
          <cell r="D625">
            <v>4601</v>
          </cell>
        </row>
        <row r="626">
          <cell r="B626">
            <v>31741</v>
          </cell>
          <cell r="C626" t="str">
            <v>KAPPA Large Print Bible Word Finds Puzzle Book</v>
          </cell>
          <cell r="D626">
            <v>1482</v>
          </cell>
        </row>
        <row r="627">
          <cell r="B627">
            <v>3175</v>
          </cell>
          <cell r="C627" t="str">
            <v>BAZIC 3" White Slant-D Ring View Binder w/ 2-Pockets</v>
          </cell>
          <cell r="D627">
            <v>7246</v>
          </cell>
        </row>
        <row r="628">
          <cell r="B628">
            <v>3176</v>
          </cell>
          <cell r="C628" t="str">
            <v>BAZIC Translucent 7-Pocket Letter Size Poly Expanding File</v>
          </cell>
          <cell r="D628">
            <v>9945</v>
          </cell>
        </row>
        <row r="629">
          <cell r="B629">
            <v>3177</v>
          </cell>
          <cell r="C629" t="str">
            <v>BAZIC 13-Pocket Letter Size Poly Expanding File</v>
          </cell>
          <cell r="D629">
            <v>14099</v>
          </cell>
        </row>
        <row r="630">
          <cell r="B630">
            <v>3178</v>
          </cell>
          <cell r="C630" t="str">
            <v>BAZIC 7-Pocket Letter Size Poly Expanding File</v>
          </cell>
          <cell r="D630">
            <v>22429</v>
          </cell>
        </row>
        <row r="631">
          <cell r="B631">
            <v>3179</v>
          </cell>
          <cell r="C631" t="str">
            <v>BAZIC 13-Pocket Check Size Poly Expanding File</v>
          </cell>
          <cell r="D631">
            <v>24780</v>
          </cell>
        </row>
        <row r="632">
          <cell r="B632">
            <v>3180</v>
          </cell>
          <cell r="C632" t="str">
            <v>BAZIC Two Tone Letter Size Document Case</v>
          </cell>
          <cell r="D632">
            <v>8465</v>
          </cell>
        </row>
        <row r="633">
          <cell r="B633">
            <v>3181</v>
          </cell>
          <cell r="C633" t="str">
            <v>BAZIC 1/3 Cut Legal Size Manila File Folder (100/Box)</v>
          </cell>
          <cell r="D633">
            <v>1369</v>
          </cell>
        </row>
        <row r="634">
          <cell r="B634">
            <v>3182</v>
          </cell>
          <cell r="C634" t="str">
            <v>BAZIC 3" X 5" Index Card Case w/ 5-Tab Divider</v>
          </cell>
          <cell r="D634">
            <v>3510</v>
          </cell>
        </row>
        <row r="635">
          <cell r="B635">
            <v>3183</v>
          </cell>
          <cell r="C635" t="str">
            <v>BAZIC Two Tone 2-Pocket Poly Portfolio</v>
          </cell>
          <cell r="D635">
            <v>11070</v>
          </cell>
        </row>
        <row r="636">
          <cell r="B636">
            <v>3184</v>
          </cell>
          <cell r="C636" t="str">
            <v>BAZIC 1/3 Cut Letter Size Manila File Folder (100/Box)</v>
          </cell>
          <cell r="D636">
            <v>5266</v>
          </cell>
        </row>
        <row r="637">
          <cell r="B637">
            <v>3185</v>
          </cell>
          <cell r="C637" t="str">
            <v>BAZIC Dividers w/ 12-Preprinted A-Z Tab</v>
          </cell>
          <cell r="D637">
            <v>0</v>
          </cell>
        </row>
        <row r="638">
          <cell r="B638">
            <v>3187</v>
          </cell>
          <cell r="C638" t="str">
            <v>BAZIC Clear Letter Size Zip Envelope</v>
          </cell>
          <cell r="D638">
            <v>25725</v>
          </cell>
        </row>
        <row r="639">
          <cell r="B639">
            <v>3188</v>
          </cell>
          <cell r="C639" t="str">
            <v>BAZIC Assorted Color Letter Size Zip Envelope</v>
          </cell>
          <cell r="D639">
            <v>31215</v>
          </cell>
        </row>
        <row r="640">
          <cell r="B640">
            <v>3189</v>
          </cell>
          <cell r="C640" t="str">
            <v>BAZIC Coupon / Check Size String Envelope (3/Pack)</v>
          </cell>
          <cell r="D640">
            <v>13797</v>
          </cell>
        </row>
        <row r="641">
          <cell r="B641">
            <v>3190</v>
          </cell>
          <cell r="C641" t="str">
            <v>BAZIC 1/2" Blue 3-Ring View Binder w/ 2-Pockets</v>
          </cell>
          <cell r="D641">
            <v>8494</v>
          </cell>
        </row>
        <row r="642">
          <cell r="B642">
            <v>3191</v>
          </cell>
          <cell r="C642" t="str">
            <v>BAZIC 1" Blue 3-Ring View Binder w/ 2-Pockets</v>
          </cell>
          <cell r="D642">
            <v>9886</v>
          </cell>
        </row>
        <row r="643">
          <cell r="B643">
            <v>3192</v>
          </cell>
          <cell r="C643" t="str">
            <v>BAZIC 1.5" Blue 3-Ring View Binder w/ 2-Pockets</v>
          </cell>
          <cell r="D643">
            <v>8159</v>
          </cell>
        </row>
        <row r="644">
          <cell r="B644">
            <v>3193</v>
          </cell>
          <cell r="C644" t="str">
            <v>BAZIC 2" Blue Slant D-Ring View Binder w/ 2-Pockets</v>
          </cell>
          <cell r="D644">
            <v>6344</v>
          </cell>
        </row>
        <row r="645">
          <cell r="B645">
            <v>3194</v>
          </cell>
          <cell r="C645" t="str">
            <v>BAZIC 3" Blue Slant D-Ring View Binder w/ 2-Pockets</v>
          </cell>
          <cell r="D645">
            <v>3016</v>
          </cell>
        </row>
        <row r="646">
          <cell r="B646">
            <v>3195</v>
          </cell>
          <cell r="C646" t="str">
            <v>BAZIC Elite Letter Size Clear Document Holders (2/Pack)</v>
          </cell>
          <cell r="D646">
            <v>21931</v>
          </cell>
        </row>
        <row r="647">
          <cell r="B647">
            <v>3196</v>
          </cell>
          <cell r="C647" t="str">
            <v>BAZIC Elite Letter Size Document Holders (2/Pack)</v>
          </cell>
          <cell r="D647">
            <v>14676</v>
          </cell>
        </row>
        <row r="648">
          <cell r="B648">
            <v>3197</v>
          </cell>
          <cell r="C648" t="str">
            <v>BAZIC Clear Front Report Covers w/ Sliding Bar (3/Pack)</v>
          </cell>
          <cell r="D648">
            <v>7907</v>
          </cell>
        </row>
        <row r="649">
          <cell r="B649">
            <v>3198</v>
          </cell>
          <cell r="C649" t="str">
            <v>BAZIC Clear Top / Side Loading Letter Size String Envelope (2/Pack)</v>
          </cell>
          <cell r="D649">
            <v>21315</v>
          </cell>
        </row>
        <row r="650">
          <cell r="B650">
            <v>320</v>
          </cell>
          <cell r="C650" t="str">
            <v>BAZIC 12" (30cm) Ruler w/ Handle Grip</v>
          </cell>
          <cell r="D650">
            <v>18894</v>
          </cell>
        </row>
        <row r="651">
          <cell r="B651">
            <v>3200</v>
          </cell>
          <cell r="C651" t="str">
            <v>BAZIC Premium Single Hole Paper Punch w/ Cushion Grip</v>
          </cell>
          <cell r="D651">
            <v>46569</v>
          </cell>
        </row>
        <row r="652">
          <cell r="B652">
            <v>3201</v>
          </cell>
          <cell r="C652" t="str">
            <v>BAZIC Single Hole Paper Punch</v>
          </cell>
          <cell r="D652">
            <v>52178</v>
          </cell>
        </row>
        <row r="653">
          <cell r="B653">
            <v>3202</v>
          </cell>
          <cell r="C653" t="str">
            <v>BAZIC Portable 3-Hole Paper Punch</v>
          </cell>
          <cell r="D653">
            <v>8325</v>
          </cell>
        </row>
        <row r="654">
          <cell r="B654">
            <v>3203</v>
          </cell>
          <cell r="C654" t="str">
            <v>BAZIC Desktop 3-Hole Paper Punch</v>
          </cell>
          <cell r="D654">
            <v>1101</v>
          </cell>
        </row>
        <row r="655">
          <cell r="B655">
            <v>321</v>
          </cell>
          <cell r="C655" t="str">
            <v>BAZIC 12" (30cm) Wooden Ruler</v>
          </cell>
          <cell r="D655">
            <v>91341</v>
          </cell>
        </row>
        <row r="656">
          <cell r="B656">
            <v>322</v>
          </cell>
          <cell r="C656" t="str">
            <v>BAZIC 12" (30cm) Jeweltones Color Ruler</v>
          </cell>
          <cell r="D656">
            <v>85032</v>
          </cell>
        </row>
        <row r="657">
          <cell r="B657">
            <v>325</v>
          </cell>
          <cell r="C657" t="str">
            <v>BAZIC Claro 12" (30cm) Transparent Plastic Ruler</v>
          </cell>
          <cell r="D657">
            <v>18028</v>
          </cell>
        </row>
        <row r="658">
          <cell r="B658">
            <v>3300</v>
          </cell>
          <cell r="C658" t="str">
            <v>BAZIC 1 oz Primary Color Modeling Dough (5/Pack)</v>
          </cell>
          <cell r="D658">
            <v>832</v>
          </cell>
        </row>
        <row r="659">
          <cell r="B659">
            <v>3301</v>
          </cell>
          <cell r="C659" t="str">
            <v>BAZIC 1 oz Fluorescent Color Modeling Dough (5/Pack)</v>
          </cell>
          <cell r="D659">
            <v>281</v>
          </cell>
        </row>
        <row r="660">
          <cell r="B660">
            <v>3302</v>
          </cell>
          <cell r="C660" t="str">
            <v>BAZIC 4 oz Primary Color Modeling Dough (4/Pack)</v>
          </cell>
          <cell r="D660">
            <v>3873</v>
          </cell>
        </row>
        <row r="661">
          <cell r="B661">
            <v>3303</v>
          </cell>
          <cell r="C661" t="str">
            <v>BAZIC 4 oz Fluorescent Color Modeling Dough (4/Pack)</v>
          </cell>
          <cell r="D661">
            <v>3640</v>
          </cell>
        </row>
        <row r="662">
          <cell r="B662">
            <v>3304</v>
          </cell>
          <cell r="C662" t="str">
            <v>BAZIC 7.76 oz (220g) 8 Primary Color Modeling Dough</v>
          </cell>
          <cell r="D662">
            <v>7935</v>
          </cell>
        </row>
        <row r="663">
          <cell r="B663">
            <v>3305</v>
          </cell>
          <cell r="C663" t="str">
            <v>BAZIC 7.76 oz (220g) 4 Fluorescent Color Modeling Dough</v>
          </cell>
          <cell r="D663">
            <v>5653</v>
          </cell>
        </row>
        <row r="664">
          <cell r="B664">
            <v>3309</v>
          </cell>
          <cell r="C664" t="str">
            <v>BAZIC 2 Oz. Multi Color Modeling Dough (4/Pack)</v>
          </cell>
          <cell r="D664">
            <v>0</v>
          </cell>
        </row>
        <row r="665">
          <cell r="B665">
            <v>3310</v>
          </cell>
          <cell r="C665" t="str">
            <v>BAZIC 2 Oz. Multi Color Modeling Dough (6/Pack)</v>
          </cell>
          <cell r="D665">
            <v>50215</v>
          </cell>
        </row>
        <row r="666">
          <cell r="B666">
            <v>3311</v>
          </cell>
          <cell r="C666" t="str">
            <v>BAZIC 5 Oz. Multi Color Modeling Dough (2/Pack)</v>
          </cell>
          <cell r="D666">
            <v>25517</v>
          </cell>
        </row>
        <row r="667">
          <cell r="B667">
            <v>3312</v>
          </cell>
          <cell r="C667" t="str">
            <v>BAZIC 5 Oz. Multi Color Modeling Dough (3/Pack)</v>
          </cell>
          <cell r="D667">
            <v>58557</v>
          </cell>
        </row>
        <row r="668">
          <cell r="B668">
            <v>332</v>
          </cell>
          <cell r="C668" t="str">
            <v>BAZIC 4-Piece Geometry Ruler Combination Sets w/ Compass</v>
          </cell>
          <cell r="D668">
            <v>25057</v>
          </cell>
        </row>
        <row r="669">
          <cell r="B669">
            <v>3320</v>
          </cell>
          <cell r="C669" t="str">
            <v>BAZIC 1 lb 4 Natural/ Earth Color Modeling Clay</v>
          </cell>
          <cell r="D669">
            <v>11577</v>
          </cell>
        </row>
        <row r="670">
          <cell r="B670">
            <v>3321</v>
          </cell>
          <cell r="C670" t="str">
            <v>BAZIC 1 lb 4 Fluorescent Color Modeling Clay</v>
          </cell>
          <cell r="D670">
            <v>13024</v>
          </cell>
        </row>
        <row r="671">
          <cell r="B671">
            <v>333</v>
          </cell>
          <cell r="C671" t="str">
            <v>BAZIC 4-Piece Geometry Ruler Combination Sets w/ Center Wheel Compass</v>
          </cell>
          <cell r="D671">
            <v>22395</v>
          </cell>
        </row>
        <row r="672">
          <cell r="B672">
            <v>3331</v>
          </cell>
          <cell r="C672" t="str">
            <v>BAZIC 1 lb Black Modeling Clay</v>
          </cell>
          <cell r="D672">
            <v>2749</v>
          </cell>
        </row>
        <row r="673">
          <cell r="B673">
            <v>3332</v>
          </cell>
          <cell r="C673" t="str">
            <v>BAZIC 1 lb Blue Modeling Clay</v>
          </cell>
          <cell r="D673">
            <v>3114</v>
          </cell>
        </row>
        <row r="674">
          <cell r="B674">
            <v>3333</v>
          </cell>
          <cell r="C674" t="str">
            <v>BAZIC 1 lb Brown Modeling Clay</v>
          </cell>
          <cell r="D674">
            <v>2288</v>
          </cell>
        </row>
        <row r="675">
          <cell r="B675">
            <v>3334</v>
          </cell>
          <cell r="C675" t="str">
            <v>BAZIC 1 lb Cream Modeling Clay</v>
          </cell>
          <cell r="D675">
            <v>2079</v>
          </cell>
        </row>
        <row r="676">
          <cell r="B676">
            <v>3335</v>
          </cell>
          <cell r="C676" t="str">
            <v>BAZIC 1 lb Gray Modeling Clay</v>
          </cell>
          <cell r="D676">
            <v>2396</v>
          </cell>
        </row>
        <row r="677">
          <cell r="B677">
            <v>3336</v>
          </cell>
          <cell r="C677" t="str">
            <v>BAZIC 1 lb Green Modeling Clay</v>
          </cell>
          <cell r="D677">
            <v>343</v>
          </cell>
        </row>
        <row r="678">
          <cell r="B678">
            <v>3337</v>
          </cell>
          <cell r="C678" t="str">
            <v>BAZIC 1 lb Orange Modeling Clay</v>
          </cell>
          <cell r="D678">
            <v>2956</v>
          </cell>
        </row>
        <row r="679">
          <cell r="B679">
            <v>3338</v>
          </cell>
          <cell r="C679" t="str">
            <v>BAZIC 1 lb Red Modeling Clay</v>
          </cell>
          <cell r="D679">
            <v>308</v>
          </cell>
        </row>
        <row r="680">
          <cell r="B680">
            <v>3339</v>
          </cell>
          <cell r="C680" t="str">
            <v>BAZIC 1 lb Yellow Modeling Clay</v>
          </cell>
          <cell r="D680">
            <v>71</v>
          </cell>
        </row>
        <row r="681">
          <cell r="B681">
            <v>3340</v>
          </cell>
          <cell r="C681" t="str">
            <v>BAZIC 1 lb 4 Primary Color Modeling Clay</v>
          </cell>
          <cell r="D681">
            <v>9532</v>
          </cell>
        </row>
        <row r="682">
          <cell r="B682">
            <v>3342</v>
          </cell>
          <cell r="C682" t="str">
            <v>BAZIC 5.64 oz (160g) 12 Color Modeling Clay Sticks + 3 molding</v>
          </cell>
          <cell r="D682">
            <v>7553</v>
          </cell>
        </row>
        <row r="683">
          <cell r="B683">
            <v>3343</v>
          </cell>
          <cell r="C683" t="str">
            <v>BAZIC 9.17 oz (260g) 9 Color Modeling Clay Sticks</v>
          </cell>
          <cell r="D683">
            <v>7892</v>
          </cell>
        </row>
        <row r="684">
          <cell r="B684">
            <v>3344</v>
          </cell>
          <cell r="C684" t="str">
            <v>BAZIC 8.11 oz (230g) 12 Color Modeling Clay Bar</v>
          </cell>
          <cell r="D684">
            <v>1356</v>
          </cell>
        </row>
        <row r="685">
          <cell r="B685">
            <v>3346</v>
          </cell>
          <cell r="C685" t="str">
            <v>BAZIC 4.8 oz (136g) 8 Primary Color Modeling Clay Sticks</v>
          </cell>
          <cell r="D685">
            <v>39810</v>
          </cell>
        </row>
        <row r="686">
          <cell r="B686">
            <v>3347</v>
          </cell>
          <cell r="C686" t="str">
            <v>BAZIC 4.8 oz (136g) 4 Fluorescent Color Modeling Clay Sticks</v>
          </cell>
          <cell r="D686">
            <v>41365</v>
          </cell>
        </row>
        <row r="687">
          <cell r="B687">
            <v>3348</v>
          </cell>
          <cell r="C687" t="str">
            <v>BAZIC 4.8 oz (136g) 4 Natural/ Earth Color Modeling Clay Sticks</v>
          </cell>
          <cell r="D687">
            <v>27271</v>
          </cell>
        </row>
        <row r="688">
          <cell r="B688">
            <v>335</v>
          </cell>
          <cell r="C688" t="str">
            <v>BAZIC 4-Piece Geometry Ruler Combination Sets</v>
          </cell>
          <cell r="D688">
            <v>22661</v>
          </cell>
        </row>
        <row r="689">
          <cell r="B689">
            <v>3350</v>
          </cell>
          <cell r="C689" t="str">
            <v>BAZIC 2 Oz. Primary Colors Air Dry Modeling Clay</v>
          </cell>
          <cell r="D689">
            <v>15723</v>
          </cell>
        </row>
        <row r="690">
          <cell r="B690">
            <v>3351</v>
          </cell>
          <cell r="C690" t="str">
            <v>BAZIC 2 Oz. Fluorescent Colors Air Dry Modeling Clay</v>
          </cell>
          <cell r="D690">
            <v>7805</v>
          </cell>
        </row>
        <row r="691">
          <cell r="B691">
            <v>3352</v>
          </cell>
          <cell r="C691" t="str">
            <v>BAZIC 0.5 oz 6 Primary Color Air Dry Modeling Clay</v>
          </cell>
          <cell r="D691">
            <v>10288</v>
          </cell>
        </row>
        <row r="692">
          <cell r="B692">
            <v>3353</v>
          </cell>
          <cell r="C692" t="str">
            <v>BAZIC 0.5 oz 6 Fluorescent Color Air Dry Modeling Clay</v>
          </cell>
          <cell r="D692">
            <v>15362</v>
          </cell>
        </row>
        <row r="693">
          <cell r="B693">
            <v>336</v>
          </cell>
          <cell r="C693" t="str">
            <v>BAZIC 12" (30cm) Jeweltones Color Ruler (4/Pack)</v>
          </cell>
          <cell r="D693">
            <v>50698</v>
          </cell>
        </row>
        <row r="694">
          <cell r="B694">
            <v>3364</v>
          </cell>
          <cell r="C694" t="str">
            <v>KAPPA Large Print Chicken Soup For The Soul Word Finds Puzzle Book</v>
          </cell>
          <cell r="D694">
            <v>601</v>
          </cell>
        </row>
        <row r="695">
          <cell r="B695">
            <v>338</v>
          </cell>
          <cell r="C695" t="str">
            <v>BAZIC 6" (15cm) Plastic Ruler (3/Pack)</v>
          </cell>
          <cell r="D695">
            <v>18586</v>
          </cell>
        </row>
        <row r="696">
          <cell r="B696">
            <v>33800</v>
          </cell>
          <cell r="C696" t="str">
            <v>KAPPA Giant Easy Word Finds</v>
          </cell>
          <cell r="D696">
            <v>4868</v>
          </cell>
        </row>
        <row r="697">
          <cell r="B697">
            <v>3388</v>
          </cell>
          <cell r="C697" t="str">
            <v>KAPPA Take Along Large Print Word Finds Puzzle Book - Digest Size</v>
          </cell>
          <cell r="D697">
            <v>1296</v>
          </cell>
        </row>
        <row r="698">
          <cell r="B698">
            <v>3390</v>
          </cell>
          <cell r="C698" t="str">
            <v>KAPPA Large Print Great Big Word Finds Puzzle Book</v>
          </cell>
          <cell r="D698">
            <v>660</v>
          </cell>
        </row>
        <row r="699">
          <cell r="B699">
            <v>34280</v>
          </cell>
          <cell r="C699" t="str">
            <v>KAPPA Top Notch Word Finds - Digest Size</v>
          </cell>
          <cell r="D699">
            <v>4250</v>
          </cell>
        </row>
        <row r="700">
          <cell r="B700">
            <v>3441</v>
          </cell>
          <cell r="C700" t="str">
            <v>BAZIC 0.21 oz (6g) 5 Primary Color Glitter Shaker</v>
          </cell>
          <cell r="D700">
            <v>11141</v>
          </cell>
        </row>
        <row r="701">
          <cell r="B701">
            <v>3442</v>
          </cell>
          <cell r="C701" t="str">
            <v>BAZIC 0.28 oz (8g) 4 Primary Color Glitter Shaker</v>
          </cell>
          <cell r="D701">
            <v>16375</v>
          </cell>
        </row>
        <row r="702">
          <cell r="B702">
            <v>3445</v>
          </cell>
          <cell r="C702" t="str">
            <v>BAZIC 2 oz (56.6g) Primary Color Glitter Shaker</v>
          </cell>
          <cell r="D702">
            <v>15435</v>
          </cell>
        </row>
        <row r="703">
          <cell r="B703">
            <v>3446</v>
          </cell>
          <cell r="C703" t="str">
            <v>BAZIC 2 oz (56.6g) Neon Color Glitter Shaker</v>
          </cell>
          <cell r="D703">
            <v>14040</v>
          </cell>
        </row>
        <row r="704">
          <cell r="B704">
            <v>3449</v>
          </cell>
          <cell r="C704" t="str">
            <v>BAZIC 2 oz (56.6g) Iridescent/Silver/Gold Color Glitter Shaker</v>
          </cell>
          <cell r="D704">
            <v>7840</v>
          </cell>
        </row>
        <row r="705">
          <cell r="B705">
            <v>3450</v>
          </cell>
          <cell r="C705" t="str">
            <v>BAZIC 4 FL OZ (120 mL) Celestial Series Glitter Glue</v>
          </cell>
          <cell r="D705">
            <v>7842</v>
          </cell>
        </row>
        <row r="706">
          <cell r="B706">
            <v>3451</v>
          </cell>
          <cell r="C706" t="str">
            <v>BAZIC 6.76 FL OZ (200 mL) Cosmic Series Glitter Glue</v>
          </cell>
          <cell r="D706">
            <v>132</v>
          </cell>
        </row>
        <row r="707">
          <cell r="B707" t="str">
            <v>3459-A</v>
          </cell>
          <cell r="C707" t="str">
            <v>BAZIC 6.76 FL OZ (200 mL) Iridescent/Silver/Gold Color Glitter Glue</v>
          </cell>
          <cell r="D707">
            <v>27831</v>
          </cell>
        </row>
        <row r="708">
          <cell r="B708" t="str">
            <v>3465-A</v>
          </cell>
          <cell r="C708" t="str">
            <v>BAZIC 6.76 FL OZ (200 mL) Classic Color Glitter Glue</v>
          </cell>
          <cell r="D708">
            <v>15656</v>
          </cell>
        </row>
        <row r="709">
          <cell r="B709">
            <v>3467</v>
          </cell>
          <cell r="C709" t="str">
            <v>BAZIC 0.67 FL OZ (20 mL) 6 Classic Color Glitter Glue</v>
          </cell>
          <cell r="D709">
            <v>1988</v>
          </cell>
        </row>
        <row r="710">
          <cell r="B710">
            <v>3470</v>
          </cell>
          <cell r="C710" t="str">
            <v>BAZIC 0.07 oz (2g) 20 Glitter Tubes</v>
          </cell>
          <cell r="D710">
            <v>35</v>
          </cell>
        </row>
        <row r="711">
          <cell r="B711">
            <v>34700</v>
          </cell>
          <cell r="C711" t="str">
            <v>KAPPA Word Find Grab Bag</v>
          </cell>
          <cell r="D711">
            <v>414</v>
          </cell>
        </row>
        <row r="712">
          <cell r="B712">
            <v>3471</v>
          </cell>
          <cell r="C712" t="str">
            <v>BAZIC 0.25 oz (7g) 6 Primary Color Glitter Shaker</v>
          </cell>
          <cell r="D712">
            <v>4531</v>
          </cell>
        </row>
        <row r="713">
          <cell r="B713">
            <v>3482</v>
          </cell>
          <cell r="C713" t="str">
            <v>BAZIC 0.21 oz (6g) 5 Neon Color Glitter Shaker</v>
          </cell>
          <cell r="D713">
            <v>4411</v>
          </cell>
        </row>
        <row r="714">
          <cell r="B714">
            <v>3483</v>
          </cell>
          <cell r="C714" t="str">
            <v>BAZIC 0.28 oz (8g) 4 Neon Color Glitter Shaker</v>
          </cell>
          <cell r="D714">
            <v>15</v>
          </cell>
        </row>
        <row r="715">
          <cell r="B715">
            <v>3490</v>
          </cell>
          <cell r="C715" t="str">
            <v>BAZIC 1lb / 16 oz Red Glitter</v>
          </cell>
          <cell r="D715">
            <v>539</v>
          </cell>
        </row>
        <row r="716">
          <cell r="B716">
            <v>3491</v>
          </cell>
          <cell r="C716" t="str">
            <v>BAZIC 1lb / 16 oz Purple Glitter</v>
          </cell>
          <cell r="D716">
            <v>1058</v>
          </cell>
        </row>
        <row r="717">
          <cell r="B717">
            <v>3492</v>
          </cell>
          <cell r="C717" t="str">
            <v>BAZIC 1lb / 16 oz Blue Glitter</v>
          </cell>
          <cell r="D717">
            <v>838</v>
          </cell>
        </row>
        <row r="718">
          <cell r="B718">
            <v>3493</v>
          </cell>
          <cell r="C718" t="str">
            <v>BAZIC 1lb / 16 oz Green Glitter</v>
          </cell>
          <cell r="D718">
            <v>832</v>
          </cell>
        </row>
        <row r="719">
          <cell r="B719">
            <v>3494</v>
          </cell>
          <cell r="C719" t="str">
            <v>BAZIC 1lb / 16 oz Gold Glitter</v>
          </cell>
          <cell r="D719">
            <v>1</v>
          </cell>
        </row>
        <row r="720">
          <cell r="B720">
            <v>3495</v>
          </cell>
          <cell r="C720" t="str">
            <v>BAZIC 1lb / 16 oz Silver Glitter</v>
          </cell>
          <cell r="D720">
            <v>995</v>
          </cell>
        </row>
        <row r="721">
          <cell r="B721">
            <v>3496</v>
          </cell>
          <cell r="C721" t="str">
            <v>BAZIC 1lb / 16 oz Iridescent Glitter</v>
          </cell>
          <cell r="D721">
            <v>1282</v>
          </cell>
        </row>
        <row r="722">
          <cell r="B722">
            <v>3497</v>
          </cell>
          <cell r="C722" t="str">
            <v>BAZIC 1lb / 16 oz Multicolor Glitter</v>
          </cell>
          <cell r="D722">
            <v>506</v>
          </cell>
        </row>
        <row r="723">
          <cell r="B723">
            <v>35019</v>
          </cell>
          <cell r="C723" t="str">
            <v>KAPPA Unicorn World Coloring &amp; Activity Book</v>
          </cell>
          <cell r="D723">
            <v>4003</v>
          </cell>
        </row>
        <row r="724">
          <cell r="B724">
            <v>351471</v>
          </cell>
          <cell r="C724" t="str">
            <v>BAZIC Assorted Color File Folder Label (126/Pack)</v>
          </cell>
          <cell r="D724">
            <v>0</v>
          </cell>
        </row>
        <row r="725">
          <cell r="B725">
            <v>362</v>
          </cell>
          <cell r="C725" t="str">
            <v>KAPPA Chicken Soup For The Soul Word Finds Puzzle Book - Digest Size</v>
          </cell>
          <cell r="D725">
            <v>3930</v>
          </cell>
        </row>
        <row r="726">
          <cell r="B726">
            <v>371</v>
          </cell>
          <cell r="C726" t="str">
            <v>KAPPA Companion Series Puzzle Book - Digest Size</v>
          </cell>
          <cell r="D726">
            <v>5600</v>
          </cell>
        </row>
        <row r="727">
          <cell r="B727">
            <v>37200</v>
          </cell>
          <cell r="C727" t="str">
            <v>KAPPA Companion Fill-Ins</v>
          </cell>
          <cell r="D727">
            <v>3189</v>
          </cell>
        </row>
        <row r="728">
          <cell r="B728">
            <v>375</v>
          </cell>
          <cell r="C728" t="str">
            <v>KAPPA Sudoku Puzzles Book - Digest Size</v>
          </cell>
          <cell r="D728">
            <v>6240</v>
          </cell>
        </row>
        <row r="729">
          <cell r="B729">
            <v>37600</v>
          </cell>
          <cell r="C729" t="str">
            <v>KAPPA Sudoku Collection Puzzle Book</v>
          </cell>
          <cell r="D729">
            <v>3947</v>
          </cell>
        </row>
        <row r="730">
          <cell r="B730">
            <v>3801</v>
          </cell>
          <cell r="C730" t="str">
            <v>BAZIC Mailing Label (25/Pack)</v>
          </cell>
          <cell r="D730">
            <v>18296</v>
          </cell>
        </row>
        <row r="731">
          <cell r="B731">
            <v>3802</v>
          </cell>
          <cell r="C731" t="str">
            <v>BAZIC 2 3/4" X 1" White Multipurpose Label (128/Pack)</v>
          </cell>
          <cell r="D731">
            <v>62780</v>
          </cell>
        </row>
        <row r="732">
          <cell r="B732">
            <v>3803</v>
          </cell>
          <cell r="C732" t="str">
            <v>BAZIC Gold Foil Alphabet Label (378/Pack)</v>
          </cell>
          <cell r="D732">
            <v>24098</v>
          </cell>
        </row>
        <row r="733">
          <cell r="B733">
            <v>3804</v>
          </cell>
          <cell r="C733" t="str">
            <v>BAZIC Assorted Color Foil Star Label (660/Pack)</v>
          </cell>
          <cell r="D733">
            <v>27384</v>
          </cell>
        </row>
        <row r="734">
          <cell r="B734">
            <v>3805</v>
          </cell>
          <cell r="C734" t="str">
            <v>BAZIC 1/2" X 3/4" White Multipurpose Label (510/Pack)</v>
          </cell>
          <cell r="D734">
            <v>21524</v>
          </cell>
        </row>
        <row r="735">
          <cell r="B735">
            <v>3806</v>
          </cell>
          <cell r="C735" t="str">
            <v>BAZIC Yellow Price Mark Label (180/Pack)</v>
          </cell>
          <cell r="D735">
            <v>9200</v>
          </cell>
        </row>
        <row r="736">
          <cell r="B736">
            <v>3807</v>
          </cell>
          <cell r="C736" t="str">
            <v>BAZIC Assorted Color 3/4" Round Label (306/Pack)</v>
          </cell>
          <cell r="D736">
            <v>55130</v>
          </cell>
        </row>
        <row r="737">
          <cell r="B737">
            <v>3808</v>
          </cell>
          <cell r="C737" t="str">
            <v>BAZIC White 3/4" Round Label (504/Pack)</v>
          </cell>
          <cell r="D737">
            <v>19468</v>
          </cell>
        </row>
        <row r="738">
          <cell r="B738">
            <v>3809</v>
          </cell>
          <cell r="C738" t="str">
            <v>BAZIC Gold Foil Number Label (378/Pack)</v>
          </cell>
          <cell r="D738">
            <v>26516</v>
          </cell>
        </row>
        <row r="739">
          <cell r="B739">
            <v>3810</v>
          </cell>
          <cell r="C739" t="str">
            <v>BAZIC White Round Reinforcement Label (544/Pack)</v>
          </cell>
          <cell r="D739">
            <v>18079</v>
          </cell>
        </row>
        <row r="740">
          <cell r="B740">
            <v>3811</v>
          </cell>
          <cell r="C740" t="str">
            <v>BAZIC Assorted Color File Folder Label (126/Pack)</v>
          </cell>
          <cell r="D740">
            <v>18725</v>
          </cell>
        </row>
        <row r="741">
          <cell r="B741">
            <v>3812</v>
          </cell>
          <cell r="C741" t="str">
            <v>BAZIC "HELLO my name is" Name Badge Label (25/Pack)</v>
          </cell>
          <cell r="D741">
            <v>15163</v>
          </cell>
        </row>
        <row r="742">
          <cell r="B742">
            <v>3813</v>
          </cell>
          <cell r="C742" t="str">
            <v>BAZIC 2 3/4" X 1" Fluorescent Multipurpose Label (60/Pack)</v>
          </cell>
          <cell r="D742">
            <v>23760</v>
          </cell>
        </row>
        <row r="743">
          <cell r="B743">
            <v>3814</v>
          </cell>
          <cell r="C743" t="str">
            <v>BAZIC 2" Gold Foil Notary/Certificate Seal Label (42/Pack)</v>
          </cell>
          <cell r="D743">
            <v>8666</v>
          </cell>
        </row>
        <row r="744">
          <cell r="B744">
            <v>3815</v>
          </cell>
          <cell r="C744" t="str">
            <v>BAZIC Garage Sale Label (180/Pack)</v>
          </cell>
          <cell r="D744">
            <v>10202</v>
          </cell>
        </row>
        <row r="745">
          <cell r="B745">
            <v>38150</v>
          </cell>
          <cell r="C745" t="str">
            <v>Treasury of Illustrated Classics Hardcover Storybooks</v>
          </cell>
          <cell r="D745">
            <v>4044</v>
          </cell>
        </row>
        <row r="746">
          <cell r="B746">
            <v>3816</v>
          </cell>
          <cell r="C746" t="str">
            <v>BAZIC 8.5" X 5.5" Shipping Labels (20/Pack)</v>
          </cell>
          <cell r="D746">
            <v>9842</v>
          </cell>
        </row>
        <row r="747">
          <cell r="B747">
            <v>3817</v>
          </cell>
          <cell r="C747" t="str">
            <v>BAZIC 8.5" X 11" Full Sheet White Multipurpose Labels (10/Pack)</v>
          </cell>
          <cell r="D747">
            <v>13323</v>
          </cell>
        </row>
        <row r="748">
          <cell r="B748">
            <v>3818</v>
          </cell>
          <cell r="C748" t="str">
            <v>BAZIC 1" X 2 5/8" White Address Labels (300/Pack)</v>
          </cell>
          <cell r="D748">
            <v>6428</v>
          </cell>
        </row>
        <row r="749">
          <cell r="B749">
            <v>3821</v>
          </cell>
          <cell r="C749" t="str">
            <v>BAZIC 2" Alphabet &amp; Numbers Stickers (72/Pack)</v>
          </cell>
          <cell r="D749">
            <v>8097</v>
          </cell>
        </row>
        <row r="750">
          <cell r="B750">
            <v>3822</v>
          </cell>
          <cell r="C750" t="str">
            <v>BAZIC 2" Metallic Color Alphabet &amp; Numbers Stickers (72/Pack)</v>
          </cell>
          <cell r="D750">
            <v>18440</v>
          </cell>
        </row>
        <row r="751">
          <cell r="B751">
            <v>3823</v>
          </cell>
          <cell r="C751" t="str">
            <v>BAZIC 2" Fluorescent Color Alphabet &amp; Numbers Stickers (72/Pack)</v>
          </cell>
          <cell r="D751">
            <v>13103</v>
          </cell>
        </row>
        <row r="752">
          <cell r="B752">
            <v>3824</v>
          </cell>
          <cell r="C752" t="str">
            <v>BAZIC 1" Black Color Alphabet &amp; Numbers Stickers (346/Pack)</v>
          </cell>
          <cell r="D752">
            <v>15064</v>
          </cell>
        </row>
        <row r="753">
          <cell r="B753">
            <v>3825</v>
          </cell>
          <cell r="C753" t="str">
            <v>BAZIC 1" MULTICOLOR ALPHABET &amp; NUMBERS STICKERS (346/Pack)</v>
          </cell>
          <cell r="D753">
            <v>15719</v>
          </cell>
        </row>
        <row r="754">
          <cell r="B754">
            <v>3826</v>
          </cell>
          <cell r="C754" t="str">
            <v>BAZIC 2" Black Color Alphabet &amp; Numbers Stickers (72/Pack)</v>
          </cell>
          <cell r="D754">
            <v>12300</v>
          </cell>
        </row>
        <row r="755">
          <cell r="B755">
            <v>3827</v>
          </cell>
          <cell r="C755" t="str">
            <v>BAZIC 2" Gold Metallic Color Alphabet &amp; Numbers Stickers (72/Pack)</v>
          </cell>
          <cell r="D755">
            <v>11271</v>
          </cell>
        </row>
        <row r="756">
          <cell r="B756">
            <v>3828</v>
          </cell>
          <cell r="C756" t="str">
            <v>BAZIC 2" Silver Metallic Color Alphabet &amp; Numbers Stickers (72/Pack)</v>
          </cell>
          <cell r="D756">
            <v>6989</v>
          </cell>
        </row>
        <row r="757">
          <cell r="B757">
            <v>386</v>
          </cell>
          <cell r="C757" t="str">
            <v>KAPPA Healthy Minds Words Finds Puzzle Book - Digest Size</v>
          </cell>
          <cell r="D757">
            <v>3930</v>
          </cell>
        </row>
        <row r="758">
          <cell r="B758">
            <v>3860</v>
          </cell>
          <cell r="C758" t="str">
            <v>BAZIC Car Series Assorted Sticker (80/Bag)</v>
          </cell>
          <cell r="D758">
            <v>11407</v>
          </cell>
        </row>
        <row r="759">
          <cell r="B759">
            <v>38600</v>
          </cell>
          <cell r="C759" t="str">
            <v>BAZIC 0.17 FL OZ (5 mL) 12 Color Kid's Paint w/ Brush</v>
          </cell>
          <cell r="D759">
            <v>0</v>
          </cell>
        </row>
        <row r="760">
          <cell r="B760">
            <v>38601</v>
          </cell>
          <cell r="C760" t="str">
            <v>KAPPA Easy To Read Word Finds - Digest Size</v>
          </cell>
          <cell r="D760">
            <v>0</v>
          </cell>
        </row>
        <row r="761">
          <cell r="B761">
            <v>38602</v>
          </cell>
          <cell r="C761" t="str">
            <v>BAZIC 0.17 FL OZ (5 mL) 18 Color Kid's Paint w/ Brush</v>
          </cell>
          <cell r="D761">
            <v>0</v>
          </cell>
        </row>
        <row r="762">
          <cell r="B762">
            <v>38604</v>
          </cell>
          <cell r="C762" t="str">
            <v>BAZIC 0.75 FL OZ (22.2 mL) 6 Color Washable Poster Paint w/ Brush</v>
          </cell>
          <cell r="D762">
            <v>0</v>
          </cell>
        </row>
        <row r="763">
          <cell r="B763">
            <v>38605</v>
          </cell>
          <cell r="C763" t="str">
            <v>BAZIC 0.6 FL OZ (18 mL) 4 Color Poster Paint w/ Brush</v>
          </cell>
          <cell r="D763">
            <v>0</v>
          </cell>
        </row>
        <row r="764">
          <cell r="B764">
            <v>3861</v>
          </cell>
          <cell r="C764" t="str">
            <v>BAZIC Animal Series Assorted Sticker (80/Bag)</v>
          </cell>
          <cell r="D764">
            <v>11262</v>
          </cell>
        </row>
        <row r="765">
          <cell r="B765">
            <v>38611</v>
          </cell>
          <cell r="C765" t="str">
            <v>BAZIC Round Natural Bristle Stencil Brush (4/Pack)</v>
          </cell>
          <cell r="D765">
            <v>0</v>
          </cell>
        </row>
        <row r="766">
          <cell r="B766">
            <v>3862</v>
          </cell>
          <cell r="C766" t="str">
            <v>BAZIC Dinosaur Series Assorted Sticker (80/Bag)</v>
          </cell>
          <cell r="D766">
            <v>10610</v>
          </cell>
        </row>
        <row r="767">
          <cell r="B767">
            <v>3863</v>
          </cell>
          <cell r="C767" t="str">
            <v>BAZIC Princess Series Assorted Sticker (80/Bag)</v>
          </cell>
          <cell r="D767">
            <v>8815</v>
          </cell>
        </row>
        <row r="768">
          <cell r="B768">
            <v>3864</v>
          </cell>
          <cell r="C768" t="str">
            <v>BAZIC Glitter Reward Sticker (144/Pack)</v>
          </cell>
          <cell r="D768">
            <v>13556</v>
          </cell>
        </row>
        <row r="769">
          <cell r="B769">
            <v>3865</v>
          </cell>
          <cell r="C769" t="str">
            <v>BAZIC Holographic Reward Sticker (144/Pack)</v>
          </cell>
          <cell r="D769">
            <v>6447</v>
          </cell>
        </row>
        <row r="770">
          <cell r="B770">
            <v>3870</v>
          </cell>
          <cell r="C770" t="str">
            <v>BAZIC Jumbo Reward Sticker Book</v>
          </cell>
          <cell r="D770">
            <v>18805</v>
          </cell>
        </row>
        <row r="771">
          <cell r="B771">
            <v>3871</v>
          </cell>
          <cell r="C771" t="str">
            <v>BAZIC Reward Sticker Book</v>
          </cell>
          <cell r="D771">
            <v>28246</v>
          </cell>
        </row>
        <row r="772">
          <cell r="B772">
            <v>3872</v>
          </cell>
          <cell r="C772" t="str">
            <v>BAZIC Alphabet Sticker Book</v>
          </cell>
          <cell r="D772">
            <v>9827</v>
          </cell>
        </row>
        <row r="773">
          <cell r="B773">
            <v>3873</v>
          </cell>
          <cell r="C773" t="str">
            <v>BAZIC Alphabet Plastic Sticker book</v>
          </cell>
          <cell r="D773">
            <v>898</v>
          </cell>
        </row>
        <row r="774">
          <cell r="B774">
            <v>3874</v>
          </cell>
          <cell r="C774" t="str">
            <v>BAZIC Reward Plastic Sticker book</v>
          </cell>
          <cell r="D774">
            <v>18319</v>
          </cell>
        </row>
        <row r="775">
          <cell r="B775">
            <v>3900</v>
          </cell>
          <cell r="C775" t="str">
            <v>BAZIC 8 Ct. Semi Moist Watercolor w/ Brush</v>
          </cell>
          <cell r="D775">
            <v>81413</v>
          </cell>
        </row>
        <row r="776">
          <cell r="B776">
            <v>3901</v>
          </cell>
          <cell r="C776" t="str">
            <v>BAZIC 16 Ct. Semi Moist Watercolor w/ Brush</v>
          </cell>
          <cell r="D776">
            <v>45071</v>
          </cell>
        </row>
        <row r="777">
          <cell r="B777">
            <v>3910</v>
          </cell>
          <cell r="C777" t="str">
            <v>BAZIC 12 Ct. Watercolor w/ Brush &amp; Mixing Palette</v>
          </cell>
          <cell r="D777">
            <v>45284</v>
          </cell>
        </row>
        <row r="778">
          <cell r="B778">
            <v>3911</v>
          </cell>
          <cell r="C778" t="str">
            <v>BAZIC 12 Ct. Watercolor w/ Brush</v>
          </cell>
          <cell r="D778">
            <v>53732</v>
          </cell>
        </row>
        <row r="779">
          <cell r="B779">
            <v>3912</v>
          </cell>
          <cell r="C779" t="str">
            <v>BAZIC 16 Ct. Watercolor w/ Brush</v>
          </cell>
          <cell r="D779">
            <v>32160</v>
          </cell>
        </row>
        <row r="780">
          <cell r="B780">
            <v>3913</v>
          </cell>
          <cell r="C780" t="str">
            <v>BAZIC 36 Ct. Watercolor w/ Brush</v>
          </cell>
          <cell r="D780">
            <v>10327</v>
          </cell>
        </row>
        <row r="781">
          <cell r="B781">
            <v>3914</v>
          </cell>
          <cell r="C781" t="str">
            <v>BAZIC 48 Ct. Watercolor w/ Brush</v>
          </cell>
          <cell r="D781">
            <v>8986</v>
          </cell>
        </row>
        <row r="782">
          <cell r="B782">
            <v>3920</v>
          </cell>
          <cell r="C782" t="str">
            <v>BAZIC 0.17 FL OZ (5 mL) 12 Color Kid's Paint w/ Brush</v>
          </cell>
          <cell r="D782">
            <v>18106</v>
          </cell>
        </row>
        <row r="783">
          <cell r="B783">
            <v>39200</v>
          </cell>
          <cell r="C783" t="str">
            <v>KAPPA Easy To Read Word Finds - Digest Size</v>
          </cell>
          <cell r="D783">
            <v>5912</v>
          </cell>
        </row>
        <row r="784">
          <cell r="B784">
            <v>3921</v>
          </cell>
          <cell r="C784" t="str">
            <v>BAZIC 0.17 FL OZ (5 mL) 18 Color Kid's Paint w/ Brush</v>
          </cell>
          <cell r="D784">
            <v>35817</v>
          </cell>
        </row>
        <row r="785">
          <cell r="B785">
            <v>3930</v>
          </cell>
          <cell r="C785" t="str">
            <v>BAZIC 0.75 FL OZ (22.2 mL) 6 Color Washable Poster Paint w/ Brush</v>
          </cell>
          <cell r="D785">
            <v>16757</v>
          </cell>
        </row>
        <row r="786">
          <cell r="B786">
            <v>3939</v>
          </cell>
          <cell r="C786" t="str">
            <v>BAZIC 0.6 FL OZ (18 mL) 4 Color Poster Paint w/ Brush</v>
          </cell>
          <cell r="D786">
            <v>22875</v>
          </cell>
        </row>
        <row r="787">
          <cell r="B787">
            <v>3941</v>
          </cell>
          <cell r="C787" t="str">
            <v>BAZIC 1.35 FL OZ (40 mL) 4 Color Fingerpaint</v>
          </cell>
          <cell r="D787">
            <v>28953</v>
          </cell>
        </row>
        <row r="788">
          <cell r="B788">
            <v>3980</v>
          </cell>
          <cell r="C788" t="str">
            <v>BAZIC Round Natural Bristle Stencil Brush (4/Pack)</v>
          </cell>
          <cell r="D788">
            <v>26764</v>
          </cell>
        </row>
        <row r="789">
          <cell r="B789">
            <v>3981</v>
          </cell>
          <cell r="C789" t="str">
            <v>BAZIC Flat Natural Hair Paint Brush (5/Pack)</v>
          </cell>
          <cell r="D789">
            <v>23233</v>
          </cell>
        </row>
        <row r="790">
          <cell r="B790">
            <v>3982</v>
          </cell>
          <cell r="C790" t="str">
            <v>BAZIC Round Natural Hair Paint Brush (5/Pack)</v>
          </cell>
          <cell r="D790">
            <v>27176</v>
          </cell>
        </row>
        <row r="791">
          <cell r="B791">
            <v>3983</v>
          </cell>
          <cell r="C791" t="str">
            <v>BAZIC Round Natural Hair Paint Brush (12/Pack)</v>
          </cell>
          <cell r="D791">
            <v>21655</v>
          </cell>
        </row>
        <row r="792">
          <cell r="B792">
            <v>3984</v>
          </cell>
          <cell r="C792" t="str">
            <v>BAZIC Flat Natural Bristle Paint Brush (9/Pack)</v>
          </cell>
          <cell r="D792">
            <v>31088</v>
          </cell>
        </row>
        <row r="793">
          <cell r="B793">
            <v>3985</v>
          </cell>
          <cell r="C793" t="str">
            <v>BAZIC All Purpose Paint Brush (15/Pack)</v>
          </cell>
          <cell r="D793">
            <v>25890</v>
          </cell>
        </row>
        <row r="794">
          <cell r="B794">
            <v>3986</v>
          </cell>
          <cell r="C794" t="str">
            <v>BAZIC Asst. Size Kid's Paint Brush Set (9/Pack)</v>
          </cell>
          <cell r="D794">
            <v>29681</v>
          </cell>
        </row>
        <row r="795">
          <cell r="B795">
            <v>3987</v>
          </cell>
          <cell r="C795" t="str">
            <v>BAZIC Asst. Size Kid's Paint Brush Set (5/Pack)</v>
          </cell>
          <cell r="D795">
            <v>40375</v>
          </cell>
        </row>
        <row r="796">
          <cell r="B796">
            <v>3988</v>
          </cell>
          <cell r="C796" t="str">
            <v>BAZIC Jumbo Kid's Paint Brush Set (4/Pack)</v>
          </cell>
          <cell r="D796">
            <v>22919</v>
          </cell>
        </row>
        <row r="797">
          <cell r="B797">
            <v>3989</v>
          </cell>
          <cell r="C797" t="str">
            <v>BAZIC Paint Brush w/ Translucent Handle set (5/Pack)</v>
          </cell>
          <cell r="D797">
            <v>32801</v>
          </cell>
        </row>
        <row r="798">
          <cell r="B798">
            <v>3990</v>
          </cell>
          <cell r="C798" t="str">
            <v>BAZIC Paint Brush w/ Translucent Handle set (7/Pack)</v>
          </cell>
          <cell r="D798">
            <v>33589</v>
          </cell>
        </row>
        <row r="799">
          <cell r="B799">
            <v>3991</v>
          </cell>
          <cell r="C799" t="str">
            <v>BAZIC 12-pieces Assorted Artist Paint Brush</v>
          </cell>
          <cell r="D799">
            <v>37280</v>
          </cell>
        </row>
        <row r="800">
          <cell r="B800">
            <v>3992</v>
          </cell>
          <cell r="C800" t="str">
            <v>BAZIC 18-pieces Assorted Artist Paint Brush</v>
          </cell>
          <cell r="D800">
            <v>19396</v>
          </cell>
        </row>
        <row r="801">
          <cell r="B801">
            <v>3993</v>
          </cell>
          <cell r="C801" t="str">
            <v>BAZIC 25-pieces Assorted All Purpose Brushes</v>
          </cell>
          <cell r="D801">
            <v>19350</v>
          </cell>
        </row>
        <row r="802">
          <cell r="B802">
            <v>3998</v>
          </cell>
          <cell r="C802" t="str">
            <v>BAZIC Round 10-Mixing Palette</v>
          </cell>
          <cell r="D802">
            <v>31302</v>
          </cell>
        </row>
        <row r="803">
          <cell r="B803">
            <v>3999</v>
          </cell>
          <cell r="C803" t="str">
            <v>BAZIC Oval 10-Mixing Palette w/ Thumb Hole</v>
          </cell>
          <cell r="D803">
            <v>22645</v>
          </cell>
        </row>
        <row r="804">
          <cell r="B804">
            <v>4001</v>
          </cell>
          <cell r="C804" t="str">
            <v>BAZIC Wrist Coil w/ Key Holder (2/Pack)</v>
          </cell>
          <cell r="D804">
            <v>19375</v>
          </cell>
        </row>
        <row r="805">
          <cell r="B805">
            <v>4002</v>
          </cell>
          <cell r="C805" t="str">
            <v>BAZIC Wrist Coil w/ Key Holder (5/Pack)</v>
          </cell>
          <cell r="D805">
            <v>18163</v>
          </cell>
        </row>
        <row r="806">
          <cell r="B806">
            <v>4003</v>
          </cell>
          <cell r="C806" t="str">
            <v>BAZIC Key Tag with Label Window (8/Pack)</v>
          </cell>
          <cell r="D806">
            <v>24332</v>
          </cell>
        </row>
        <row r="807">
          <cell r="B807">
            <v>4004</v>
          </cell>
          <cell r="C807" t="str">
            <v>BAZIC Key Tags with Holder &amp; Label Window (6/Pack)</v>
          </cell>
          <cell r="D807">
            <v>29678</v>
          </cell>
        </row>
        <row r="808">
          <cell r="B808">
            <v>40556</v>
          </cell>
          <cell r="C808" t="str">
            <v>3-PLY Protective Disposable Face Mask (50/Pack) - Blue</v>
          </cell>
          <cell r="D808">
            <v>0</v>
          </cell>
        </row>
        <row r="809">
          <cell r="B809">
            <v>4100</v>
          </cell>
          <cell r="C809" t="str">
            <v>BAZIC 1/2" Burgundy 3-Ring View Binder w/ 2-Pockets</v>
          </cell>
          <cell r="D809">
            <v>5445</v>
          </cell>
        </row>
        <row r="810">
          <cell r="B810">
            <v>4101</v>
          </cell>
          <cell r="C810" t="str">
            <v>BAZIC 1/2" Grey 3-Ring View Binder w/ 2-Pockets</v>
          </cell>
          <cell r="D810">
            <v>9910</v>
          </cell>
        </row>
        <row r="811">
          <cell r="B811">
            <v>4102</v>
          </cell>
          <cell r="C811" t="str">
            <v>BAZIC 1/2" Green 3-Ring View Binder w/ 2-Pockets</v>
          </cell>
          <cell r="D811">
            <v>6704</v>
          </cell>
        </row>
        <row r="812">
          <cell r="B812">
            <v>4103</v>
          </cell>
          <cell r="C812" t="str">
            <v>BAZIC 1/2" Red 3-Ring View Binder w/ 2-Pockets</v>
          </cell>
          <cell r="D812">
            <v>9064</v>
          </cell>
        </row>
        <row r="813">
          <cell r="B813">
            <v>4104</v>
          </cell>
          <cell r="C813" t="str">
            <v>BAZIC 1/2" Lime Green 3-Ring View Binder w/ 2-Pockets</v>
          </cell>
          <cell r="D813">
            <v>15696</v>
          </cell>
        </row>
        <row r="814">
          <cell r="B814">
            <v>4105</v>
          </cell>
          <cell r="C814" t="str">
            <v>BAZIC 1/2" Cyan 3-Ring View Binder w/ 2-Pockets</v>
          </cell>
          <cell r="D814">
            <v>14512</v>
          </cell>
        </row>
        <row r="815">
          <cell r="B815">
            <v>4106</v>
          </cell>
          <cell r="C815" t="str">
            <v>BAZIC 1/2" Fuchsia 3-Ring View Binder w/ 2-Pockets</v>
          </cell>
          <cell r="D815">
            <v>11242</v>
          </cell>
        </row>
        <row r="816">
          <cell r="B816">
            <v>4107</v>
          </cell>
          <cell r="C816" t="str">
            <v>BAZIC 1/2" Purple 3-Ring View Binder w/ 2-Pockets</v>
          </cell>
          <cell r="D816">
            <v>8944</v>
          </cell>
        </row>
        <row r="817">
          <cell r="B817">
            <v>41166</v>
          </cell>
          <cell r="C817" t="str">
            <v>TREE FREE (92) 8.5" X 11" White Copy Paper (10 Reams/Case)</v>
          </cell>
          <cell r="D817">
            <v>7656</v>
          </cell>
        </row>
        <row r="818">
          <cell r="B818">
            <v>4120</v>
          </cell>
          <cell r="C818" t="str">
            <v>BAZIC 1" Burgundy 3-Ring View Binder w/ 2-Pockets</v>
          </cell>
          <cell r="D818">
            <v>9921</v>
          </cell>
        </row>
        <row r="819">
          <cell r="B819">
            <v>4121</v>
          </cell>
          <cell r="C819" t="str">
            <v>BAZIC 1" Grey 3-Ring View Binder w/ 2-Pockets</v>
          </cell>
          <cell r="D819">
            <v>14670</v>
          </cell>
        </row>
        <row r="820">
          <cell r="B820">
            <v>4122</v>
          </cell>
          <cell r="C820" t="str">
            <v>BAZIC 1" Green 3-Ring View Binder w/ 2-Pockets</v>
          </cell>
          <cell r="D820">
            <v>9874</v>
          </cell>
        </row>
        <row r="821">
          <cell r="B821">
            <v>4123</v>
          </cell>
          <cell r="C821" t="str">
            <v>BAZIC 1" Red 3-Ring View Binder w/ 2-Pockets</v>
          </cell>
          <cell r="D821">
            <v>11158</v>
          </cell>
        </row>
        <row r="822">
          <cell r="B822">
            <v>4124</v>
          </cell>
          <cell r="C822" t="str">
            <v>BAZIC 1" Lime Green 3-Ring View Binder w/ 2-Pockets</v>
          </cell>
          <cell r="D822">
            <v>13203</v>
          </cell>
        </row>
        <row r="823">
          <cell r="B823">
            <v>4125</v>
          </cell>
          <cell r="C823" t="str">
            <v>BAZIC 1" Cyan 3-Ring View Binder w/ 2-Pockets</v>
          </cell>
          <cell r="D823">
            <v>12704</v>
          </cell>
        </row>
        <row r="824">
          <cell r="B824">
            <v>4126</v>
          </cell>
          <cell r="C824" t="str">
            <v>BAZIC 1" Fuchsia 3-Ring View Binder w/ 2-Pockets</v>
          </cell>
          <cell r="D824">
            <v>9626</v>
          </cell>
        </row>
        <row r="825">
          <cell r="B825">
            <v>4127</v>
          </cell>
          <cell r="C825" t="str">
            <v>BAZIC 1" Purple 3-Ring View Binder w/ 2-Pockets</v>
          </cell>
          <cell r="D825">
            <v>15141</v>
          </cell>
        </row>
        <row r="826">
          <cell r="B826">
            <v>4140</v>
          </cell>
          <cell r="C826" t="str">
            <v>BAZIC 1.5" Burgundy 3-Ring View Binder w/ 2-Pockets</v>
          </cell>
          <cell r="D826">
            <v>8378</v>
          </cell>
        </row>
        <row r="827">
          <cell r="B827">
            <v>4141</v>
          </cell>
          <cell r="C827" t="str">
            <v>BAZIC 1.5" Grey 3-Ring View Binder w/ 2-Pockets</v>
          </cell>
          <cell r="D827">
            <v>4691</v>
          </cell>
        </row>
        <row r="828">
          <cell r="B828">
            <v>4142</v>
          </cell>
          <cell r="C828" t="str">
            <v>BAZIC 1.5" Green 3-Ring View Binder w/ 2-Pockets</v>
          </cell>
          <cell r="D828">
            <v>8735</v>
          </cell>
        </row>
        <row r="829">
          <cell r="B829">
            <v>4143</v>
          </cell>
          <cell r="C829" t="str">
            <v>BAZIC 1.5" Red 3-Ring View Binder w/ 2-Pockets</v>
          </cell>
          <cell r="D829">
            <v>8872</v>
          </cell>
        </row>
        <row r="830">
          <cell r="B830">
            <v>4144</v>
          </cell>
          <cell r="C830" t="str">
            <v>BAZIC 1.5" Lime Green 3-Ring View Binder w/ 2-Pockets</v>
          </cell>
          <cell r="D830">
            <v>8854</v>
          </cell>
        </row>
        <row r="831">
          <cell r="B831">
            <v>4145</v>
          </cell>
          <cell r="C831" t="str">
            <v>BAZIC 1.5" Cyan 3-Ring View Binder w/ 2-Pockets</v>
          </cell>
          <cell r="D831">
            <v>7784</v>
          </cell>
        </row>
        <row r="832">
          <cell r="B832">
            <v>4146</v>
          </cell>
          <cell r="C832" t="str">
            <v>BAZIC 1.5" Fuchsia 3-Ring View Binder w/ 2-Pockets</v>
          </cell>
          <cell r="D832">
            <v>10656</v>
          </cell>
        </row>
        <row r="833">
          <cell r="B833">
            <v>4147</v>
          </cell>
          <cell r="C833" t="str">
            <v>BAZIC 1.5" Purple 3-Ring View Binder w/ 2-Pockets</v>
          </cell>
          <cell r="D833">
            <v>9573</v>
          </cell>
        </row>
        <row r="834">
          <cell r="B834">
            <v>4150</v>
          </cell>
          <cell r="C834" t="str">
            <v>BAZIC 2" Burgundy Slant-D Ring View Binder w/ 2-Pockets</v>
          </cell>
          <cell r="D834">
            <v>3365</v>
          </cell>
        </row>
        <row r="835">
          <cell r="B835">
            <v>4151</v>
          </cell>
          <cell r="C835" t="str">
            <v>BAZIC 2" Grey Slant-D Ring View Binder w/ 2-Pockets</v>
          </cell>
          <cell r="D835">
            <v>3250</v>
          </cell>
        </row>
        <row r="836">
          <cell r="B836">
            <v>4152</v>
          </cell>
          <cell r="C836" t="str">
            <v>BAZIC 2" Green Slant-D Ring View Binder w/ 2-Pockets</v>
          </cell>
          <cell r="D836">
            <v>3246</v>
          </cell>
        </row>
        <row r="837">
          <cell r="B837">
            <v>4153</v>
          </cell>
          <cell r="C837" t="str">
            <v>BAZIC 2" Red Slant-D Ring View Binder w/ 2-Pockets</v>
          </cell>
          <cell r="D837">
            <v>2158</v>
          </cell>
        </row>
        <row r="838">
          <cell r="B838">
            <v>4160</v>
          </cell>
          <cell r="C838" t="str">
            <v>BAZIC 3" Burgundy Slant-D Ring View Binder w/ 2-Pockets</v>
          </cell>
          <cell r="D838">
            <v>1095</v>
          </cell>
        </row>
        <row r="839">
          <cell r="B839">
            <v>4161</v>
          </cell>
          <cell r="C839" t="str">
            <v>BAZIC 3" Grey Slant-D Ring View Binder w/ 2-Pockets</v>
          </cell>
          <cell r="D839">
            <v>1274</v>
          </cell>
        </row>
        <row r="840">
          <cell r="B840">
            <v>4162</v>
          </cell>
          <cell r="C840" t="str">
            <v>BAZIC 3" Green Slant-D Ring View Binder w/ 2-Pockets</v>
          </cell>
          <cell r="D840">
            <v>1156</v>
          </cell>
        </row>
        <row r="841">
          <cell r="B841">
            <v>4163</v>
          </cell>
          <cell r="C841" t="str">
            <v>BAZIC 3" Red Slant-D Ring View Binder w/ 2-Pockets</v>
          </cell>
          <cell r="D841">
            <v>1830</v>
          </cell>
        </row>
        <row r="842">
          <cell r="B842">
            <v>4398</v>
          </cell>
          <cell r="C842" t="str">
            <v>BAZIC 7.5" X 9" "WILL RETURN" Clock Sign w/ "OPEN" sign on back</v>
          </cell>
          <cell r="D842">
            <v>25727</v>
          </cell>
        </row>
        <row r="843">
          <cell r="B843">
            <v>4399</v>
          </cell>
          <cell r="C843" t="str">
            <v>BAZIC 6" X 11.5" "CLOSED" Clock Sign w/ "OPEN" sign on back</v>
          </cell>
          <cell r="D843">
            <v>8888</v>
          </cell>
        </row>
        <row r="844">
          <cell r="B844">
            <v>4400</v>
          </cell>
          <cell r="C844" t="str">
            <v>BAZIC 5 1/2" Kids Safety Scissors (2/Pack)</v>
          </cell>
          <cell r="D844">
            <v>28720</v>
          </cell>
        </row>
        <row r="845">
          <cell r="B845">
            <v>4401</v>
          </cell>
          <cell r="C845" t="str">
            <v>BAZIC 6 1/2" Craft Scissors</v>
          </cell>
          <cell r="D845">
            <v>14634</v>
          </cell>
        </row>
        <row r="846">
          <cell r="B846">
            <v>4403</v>
          </cell>
          <cell r="C846" t="str">
            <v>BAZIC 5" Kids Training Scissors</v>
          </cell>
          <cell r="D846">
            <v>10343</v>
          </cell>
        </row>
        <row r="847">
          <cell r="B847">
            <v>4410</v>
          </cell>
          <cell r="C847" t="str">
            <v>BAZIC 5" Soft Grip Blunt Tip Stainless Steel Scissors</v>
          </cell>
          <cell r="D847">
            <v>55406</v>
          </cell>
        </row>
        <row r="848">
          <cell r="B848">
            <v>4411</v>
          </cell>
          <cell r="C848" t="str">
            <v>BAZIC 7" Classic Grip Stainless Steel Scissor</v>
          </cell>
          <cell r="D848">
            <v>30042</v>
          </cell>
        </row>
        <row r="849">
          <cell r="B849">
            <v>4412</v>
          </cell>
          <cell r="C849" t="str">
            <v>BAZIC 8" Classic Grip Stainless Steel Scissors</v>
          </cell>
          <cell r="D849">
            <v>46736</v>
          </cell>
        </row>
        <row r="850">
          <cell r="B850">
            <v>4413</v>
          </cell>
          <cell r="C850" t="str">
            <v>BAZIC 5" Soft Grip Pointed Tip Stainless Steel Scissors</v>
          </cell>
          <cell r="D850">
            <v>34993</v>
          </cell>
        </row>
        <row r="851">
          <cell r="B851">
            <v>4414</v>
          </cell>
          <cell r="C851" t="str">
            <v>BAZIC 5-3/4" Two-Tone Soft Grip Kid's Scissors</v>
          </cell>
          <cell r="D851">
            <v>31274</v>
          </cell>
        </row>
        <row r="852">
          <cell r="B852">
            <v>4420</v>
          </cell>
          <cell r="C852" t="str">
            <v>BAZIC 5" Blunt Tip School Scissors (BULK)</v>
          </cell>
          <cell r="D852">
            <v>53927</v>
          </cell>
        </row>
        <row r="853">
          <cell r="B853">
            <v>4429</v>
          </cell>
          <cell r="C853" t="str">
            <v>BAZIC 5" Blunt Tip School Scissors With Name Tag</v>
          </cell>
          <cell r="D853">
            <v>13858</v>
          </cell>
        </row>
        <row r="854">
          <cell r="B854">
            <v>4430</v>
          </cell>
          <cell r="C854" t="str">
            <v>BAZIC 5" Blunt Tip School Scissors</v>
          </cell>
          <cell r="D854">
            <v>42674</v>
          </cell>
        </row>
        <row r="855">
          <cell r="B855">
            <v>4431</v>
          </cell>
          <cell r="C855" t="str">
            <v>BAZIC 5" Pointed Tip School Scissors</v>
          </cell>
          <cell r="D855">
            <v>46264</v>
          </cell>
        </row>
        <row r="856">
          <cell r="B856">
            <v>4432</v>
          </cell>
          <cell r="C856" t="str">
            <v>BAZIC 5" Blunt &amp; Pointed Tip School Scissors (2/Pack)</v>
          </cell>
          <cell r="D856">
            <v>35304</v>
          </cell>
        </row>
        <row r="857">
          <cell r="B857">
            <v>4433</v>
          </cell>
          <cell r="C857" t="str">
            <v>BAZIC 7" Classic Stainless Steel Scissors</v>
          </cell>
          <cell r="D857">
            <v>33914</v>
          </cell>
        </row>
        <row r="858">
          <cell r="B858">
            <v>4434</v>
          </cell>
          <cell r="C858" t="str">
            <v>BAZIC 8" Classic Stainless Steel Scissors</v>
          </cell>
          <cell r="D858">
            <v>76007</v>
          </cell>
        </row>
        <row r="859">
          <cell r="B859">
            <v>4435</v>
          </cell>
          <cell r="C859" t="str">
            <v>BAZIC 8" Double Thumb Stainless Steel Scissors</v>
          </cell>
          <cell r="D859">
            <v>30168</v>
          </cell>
        </row>
        <row r="860">
          <cell r="B860">
            <v>4436</v>
          </cell>
          <cell r="C860" t="str">
            <v>BAZIC 8" Classic Bent Handle Stainless Steel Scissors</v>
          </cell>
          <cell r="D860">
            <v>61580</v>
          </cell>
        </row>
        <row r="861">
          <cell r="B861">
            <v>4438</v>
          </cell>
          <cell r="C861" t="str">
            <v>BAZIC 6" Craft / Sewing Stainless Steel Scissors</v>
          </cell>
          <cell r="D861">
            <v>25069</v>
          </cell>
        </row>
        <row r="862">
          <cell r="B862">
            <v>4439</v>
          </cell>
          <cell r="C862" t="str">
            <v>BAZIC 8" Classic Left Handed Bent Stainless Steel Scissors</v>
          </cell>
          <cell r="D862">
            <v>9298</v>
          </cell>
        </row>
        <row r="863">
          <cell r="B863">
            <v>4440</v>
          </cell>
          <cell r="C863" t="str">
            <v>BAZIC 8" Kitchen Stainless Steel Scissors</v>
          </cell>
          <cell r="D863">
            <v>24688</v>
          </cell>
        </row>
        <row r="864">
          <cell r="B864">
            <v>4441</v>
          </cell>
          <cell r="C864" t="str">
            <v>BAZIC 8" Duo Grip Stainless Steel Scissors</v>
          </cell>
          <cell r="D864">
            <v>70497</v>
          </cell>
        </row>
        <row r="865">
          <cell r="B865">
            <v>4442</v>
          </cell>
          <cell r="C865" t="str">
            <v>BAZIC 8" Pastel Axicia Grip Multipurpose Stainless Steel Scissors</v>
          </cell>
          <cell r="D865">
            <v>65928</v>
          </cell>
        </row>
        <row r="866">
          <cell r="B866">
            <v>4443</v>
          </cell>
          <cell r="C866" t="str">
            <v>BAZIC 8" Pastel Classic Stainless Steel Scissors</v>
          </cell>
          <cell r="D866">
            <v>6625</v>
          </cell>
        </row>
        <row r="867">
          <cell r="B867">
            <v>4475636</v>
          </cell>
          <cell r="C867" t="str">
            <v>LOL! Coloring Book</v>
          </cell>
          <cell r="D867">
            <v>3970</v>
          </cell>
        </row>
        <row r="868">
          <cell r="B868">
            <v>45089</v>
          </cell>
          <cell r="C868" t="str">
            <v>HOT WHEELS Coloring Book</v>
          </cell>
          <cell r="D868">
            <v>2969</v>
          </cell>
        </row>
        <row r="869">
          <cell r="B869">
            <v>45090</v>
          </cell>
          <cell r="C869" t="str">
            <v>HELLO KITTY Coloring Book</v>
          </cell>
          <cell r="D869">
            <v>10735</v>
          </cell>
        </row>
        <row r="870">
          <cell r="B870" t="str">
            <v>450-A</v>
          </cell>
          <cell r="C870" t="str">
            <v>BAZIC Student Math Tool Sets</v>
          </cell>
          <cell r="D870">
            <v>19776</v>
          </cell>
        </row>
        <row r="871">
          <cell r="B871">
            <v>451</v>
          </cell>
          <cell r="C871" t="str">
            <v>BAZIC 9 Pcs. Math Tool Sets</v>
          </cell>
          <cell r="D871">
            <v>36305</v>
          </cell>
        </row>
        <row r="872">
          <cell r="B872">
            <v>452</v>
          </cell>
          <cell r="C872" t="str">
            <v>BAZIC Bright Color 9 Pcs. Math Tool Sets</v>
          </cell>
          <cell r="D872">
            <v>24091</v>
          </cell>
        </row>
        <row r="873">
          <cell r="B873">
            <v>453</v>
          </cell>
          <cell r="C873" t="str">
            <v>BAZIC 5 Pcs. School Kit w/ Zipper Pouch</v>
          </cell>
          <cell r="D873">
            <v>32545</v>
          </cell>
        </row>
        <row r="874">
          <cell r="B874">
            <v>45723</v>
          </cell>
          <cell r="C874" t="str">
            <v>BATMAN Coloring Book</v>
          </cell>
          <cell r="D874">
            <v>2419</v>
          </cell>
        </row>
        <row r="875">
          <cell r="B875">
            <v>4575236</v>
          </cell>
          <cell r="C875" t="str">
            <v>LION KING Coloring Book</v>
          </cell>
          <cell r="D875">
            <v>2592</v>
          </cell>
        </row>
        <row r="876">
          <cell r="B876">
            <v>4575936</v>
          </cell>
          <cell r="C876" t="str">
            <v>AVENGERS Coloring Book</v>
          </cell>
          <cell r="D876">
            <v>2065</v>
          </cell>
        </row>
        <row r="877">
          <cell r="B877">
            <v>4576136</v>
          </cell>
          <cell r="C877" t="str">
            <v>MICKEY &amp; MINNIE Coloring Book</v>
          </cell>
          <cell r="D877">
            <v>5282</v>
          </cell>
        </row>
        <row r="878">
          <cell r="B878">
            <v>4576236</v>
          </cell>
          <cell r="C878" t="str">
            <v>MICKEY CLUBHOUSE Coloring Book</v>
          </cell>
          <cell r="D878">
            <v>6673</v>
          </cell>
        </row>
        <row r="879">
          <cell r="B879">
            <v>4576336</v>
          </cell>
          <cell r="C879" t="str">
            <v>PAW PATROL Coloring Book</v>
          </cell>
          <cell r="D879">
            <v>2086</v>
          </cell>
        </row>
        <row r="880">
          <cell r="B880">
            <v>4576436</v>
          </cell>
          <cell r="C880" t="str">
            <v>SPIDERMAN Coloring Book</v>
          </cell>
          <cell r="D880">
            <v>5326</v>
          </cell>
        </row>
        <row r="881">
          <cell r="B881">
            <v>4577036</v>
          </cell>
          <cell r="C881" t="str">
            <v>DISNEY PRINCESS Coloring Book</v>
          </cell>
          <cell r="D881">
            <v>2146</v>
          </cell>
        </row>
        <row r="882">
          <cell r="B882">
            <v>465</v>
          </cell>
          <cell r="C882" t="str">
            <v>Assorted Dimensions 227g/ 0.5 lbs. Rubber Bands</v>
          </cell>
          <cell r="D882">
            <v>15608</v>
          </cell>
        </row>
        <row r="883">
          <cell r="B883">
            <v>47100</v>
          </cell>
          <cell r="C883" t="str">
            <v>KAPPA Favorite Bible Stories Coloring &amp; Activity Book</v>
          </cell>
          <cell r="D883">
            <v>3422</v>
          </cell>
        </row>
        <row r="884">
          <cell r="B884">
            <v>4770050</v>
          </cell>
          <cell r="C884" t="str">
            <v>EAGLE COLOR 30 8.5" X 11" Canary Colored Copy Paper (10 reams/case)</v>
          </cell>
          <cell r="D884">
            <v>30</v>
          </cell>
        </row>
        <row r="885">
          <cell r="B885">
            <v>4771050</v>
          </cell>
          <cell r="C885" t="str">
            <v>EAGLE COLOR 30 8.5" X 11" Blue Colored Copy Paper (10 reams/case)</v>
          </cell>
          <cell r="D885">
            <v>1599</v>
          </cell>
        </row>
        <row r="886">
          <cell r="B886">
            <v>4772050</v>
          </cell>
          <cell r="C886" t="str">
            <v>EAGLE COLOR 30 8.5" X 11" Green Colored Copy Paper (10 reams/case)</v>
          </cell>
          <cell r="D886">
            <v>1112</v>
          </cell>
        </row>
        <row r="887">
          <cell r="B887">
            <v>4773050</v>
          </cell>
          <cell r="C887" t="str">
            <v>EAGLE COLOR 30 8.5" X 11" Pink Colored Copy Paper (10 reams/case)</v>
          </cell>
          <cell r="D887">
            <v>1127</v>
          </cell>
        </row>
        <row r="888">
          <cell r="B888">
            <v>4774050</v>
          </cell>
          <cell r="C888" t="str">
            <v>EAGLE COLOR 30 8.5" X 11" Gold Colored Copy Paper (10 reams/case)</v>
          </cell>
          <cell r="D888">
            <v>204</v>
          </cell>
        </row>
        <row r="889">
          <cell r="B889">
            <v>4881436</v>
          </cell>
          <cell r="C889" t="str">
            <v>MINNIE Coloring Book</v>
          </cell>
          <cell r="D889">
            <v>2770</v>
          </cell>
        </row>
        <row r="890">
          <cell r="B890">
            <v>4881536</v>
          </cell>
          <cell r="C890" t="str">
            <v>FROZEN 2 Coloring Book</v>
          </cell>
          <cell r="D890">
            <v>28</v>
          </cell>
        </row>
        <row r="891">
          <cell r="B891">
            <v>49099</v>
          </cell>
          <cell r="C891" t="str">
            <v>BAZIC 22" X 28" Brown Poster Board</v>
          </cell>
          <cell r="D891">
            <v>0</v>
          </cell>
        </row>
        <row r="892">
          <cell r="B892">
            <v>49175</v>
          </cell>
          <cell r="C892" t="str">
            <v>PEPPA PIG Coloring Book</v>
          </cell>
          <cell r="D892">
            <v>3926</v>
          </cell>
        </row>
        <row r="893">
          <cell r="B893">
            <v>4917636</v>
          </cell>
          <cell r="C893" t="str">
            <v>PJ MASKS Coloring Book</v>
          </cell>
          <cell r="D893">
            <v>15</v>
          </cell>
        </row>
        <row r="894">
          <cell r="B894">
            <v>49923</v>
          </cell>
          <cell r="C894" t="str">
            <v>MY LITTLE PONY Coloring Book</v>
          </cell>
          <cell r="D894">
            <v>4187</v>
          </cell>
        </row>
        <row r="895">
          <cell r="B895">
            <v>5000</v>
          </cell>
          <cell r="C895" t="str">
            <v>BAZIC 12" X 5' Cushion Wrap</v>
          </cell>
          <cell r="D895">
            <v>40514</v>
          </cell>
        </row>
        <row r="896">
          <cell r="B896">
            <v>5001</v>
          </cell>
          <cell r="C896" t="str">
            <v>BAZIC 4" X 7.25" (#000) Self-Seal Bubble Mailers (5/Pack)</v>
          </cell>
          <cell r="D896">
            <v>11421</v>
          </cell>
        </row>
        <row r="897">
          <cell r="B897">
            <v>5002</v>
          </cell>
          <cell r="C897" t="str">
            <v>BAZIC 6" X 9.25" (#0) Self-Seal Bubble Mailers (4/Pack)</v>
          </cell>
          <cell r="D897">
            <v>7332</v>
          </cell>
        </row>
        <row r="898">
          <cell r="B898">
            <v>5003</v>
          </cell>
          <cell r="C898" t="str">
            <v>BAZIC 8.5" X 11.25" (#2) Self-Seal Bubble Mailers (3/Pack)</v>
          </cell>
          <cell r="D898">
            <v>8008</v>
          </cell>
        </row>
        <row r="899">
          <cell r="B899">
            <v>5004</v>
          </cell>
          <cell r="C899" t="str">
            <v>BAZIC 9.5" X 13.5" (#4) Self-Seal Bubble Mailers (2/Pack)</v>
          </cell>
          <cell r="D899">
            <v>17813</v>
          </cell>
        </row>
        <row r="900">
          <cell r="B900">
            <v>5005</v>
          </cell>
          <cell r="C900" t="str">
            <v>BAZIC 50 Ct. 9" X 12" Scribble Pad</v>
          </cell>
          <cell r="D900">
            <v>9258</v>
          </cell>
        </row>
        <row r="901">
          <cell r="B901">
            <v>5009</v>
          </cell>
          <cell r="C901" t="str">
            <v>BAZIC 30" X 14 ft. All-Purpose Natural Kraft Wrap Paper Roll</v>
          </cell>
          <cell r="D901">
            <v>27411</v>
          </cell>
        </row>
        <row r="902">
          <cell r="B902">
            <v>501</v>
          </cell>
          <cell r="C902" t="str">
            <v>BAZIC 50 Ct. 4" X 6" Top Bound Spiral Memo Books (2/Pack)</v>
          </cell>
          <cell r="D902">
            <v>5468</v>
          </cell>
        </row>
        <row r="903">
          <cell r="B903">
            <v>5010</v>
          </cell>
          <cell r="C903" t="str">
            <v>BAZIC Assorted Coin Wrappers (36/Pack)</v>
          </cell>
          <cell r="D903">
            <v>39951</v>
          </cell>
        </row>
        <row r="904">
          <cell r="B904">
            <v>5011</v>
          </cell>
          <cell r="C904" t="str">
            <v>BAZIC Penny Coin Wrappers (36/Pack)</v>
          </cell>
          <cell r="D904">
            <v>15289</v>
          </cell>
        </row>
        <row r="905">
          <cell r="B905">
            <v>5012</v>
          </cell>
          <cell r="C905" t="str">
            <v>BAZIC Nickel Coin Wrappers (36/Pack)</v>
          </cell>
          <cell r="D905">
            <v>9859</v>
          </cell>
        </row>
        <row r="906">
          <cell r="B906">
            <v>5013</v>
          </cell>
          <cell r="C906" t="str">
            <v>BAZIC Dime Coin Wrappers (36/Pack)</v>
          </cell>
          <cell r="D906">
            <v>5408</v>
          </cell>
        </row>
        <row r="907">
          <cell r="B907">
            <v>5014</v>
          </cell>
          <cell r="C907" t="str">
            <v>BAZIC Quarter Coin Wrappers (36/Pack)</v>
          </cell>
          <cell r="D907">
            <v>14875</v>
          </cell>
        </row>
        <row r="908">
          <cell r="B908">
            <v>5015</v>
          </cell>
          <cell r="C908" t="str">
            <v>BAZIC 22" X 28" White Poster Board</v>
          </cell>
          <cell r="D908">
            <v>131807</v>
          </cell>
        </row>
        <row r="909">
          <cell r="B909">
            <v>5016</v>
          </cell>
          <cell r="C909" t="str">
            <v>BAZIC 22" X 28" Red Poster Board</v>
          </cell>
          <cell r="D909">
            <v>37596</v>
          </cell>
        </row>
        <row r="910">
          <cell r="B910">
            <v>5017</v>
          </cell>
          <cell r="C910" t="str">
            <v>BAZIC 22" X 28" Green Poster Board</v>
          </cell>
          <cell r="D910">
            <v>19229</v>
          </cell>
        </row>
        <row r="911">
          <cell r="B911">
            <v>5018</v>
          </cell>
          <cell r="C911" t="str">
            <v>BAZIC 22" X 28" Yellow Poster Board</v>
          </cell>
          <cell r="D911">
            <v>26918</v>
          </cell>
        </row>
        <row r="912">
          <cell r="B912">
            <v>5019</v>
          </cell>
          <cell r="C912" t="str">
            <v>BAZIC 22" X 28" Dark Blue Poster Board</v>
          </cell>
          <cell r="D912">
            <v>11329</v>
          </cell>
        </row>
        <row r="913">
          <cell r="B913">
            <v>5020</v>
          </cell>
          <cell r="C913" t="str">
            <v>BAZIC 22" X 28" Orange Poster Board</v>
          </cell>
          <cell r="D913">
            <v>8706</v>
          </cell>
        </row>
        <row r="914">
          <cell r="B914">
            <v>5021</v>
          </cell>
          <cell r="C914" t="str">
            <v>BAZIC 22" X 28" Black Poster Board</v>
          </cell>
          <cell r="D914">
            <v>53069</v>
          </cell>
        </row>
        <row r="915">
          <cell r="B915">
            <v>5022</v>
          </cell>
          <cell r="C915" t="str">
            <v>BAZIC 22" X 28" Magenta Poster Board</v>
          </cell>
          <cell r="D915">
            <v>15972</v>
          </cell>
        </row>
        <row r="916">
          <cell r="B916">
            <v>5023</v>
          </cell>
          <cell r="C916" t="str">
            <v>BAZIC 22" X 28" Azure Light Blue Poster Board</v>
          </cell>
          <cell r="D916">
            <v>17906</v>
          </cell>
        </row>
        <row r="917">
          <cell r="B917">
            <v>5024</v>
          </cell>
          <cell r="C917" t="str">
            <v>BAZIC 22" X 28" Brown Poster Board</v>
          </cell>
          <cell r="D917">
            <v>14584</v>
          </cell>
        </row>
        <row r="918">
          <cell r="B918">
            <v>5025</v>
          </cell>
          <cell r="C918" t="str">
            <v>BAZIC 22" X 28" Pink Poster Board</v>
          </cell>
          <cell r="D918">
            <v>18633</v>
          </cell>
        </row>
        <row r="919">
          <cell r="B919">
            <v>5026</v>
          </cell>
          <cell r="C919" t="str">
            <v>BAZIC 22" X 28" Purple Poster Board</v>
          </cell>
          <cell r="D919">
            <v>17657</v>
          </cell>
        </row>
        <row r="920">
          <cell r="B920">
            <v>5027</v>
          </cell>
          <cell r="C920" t="str">
            <v>BAZIC 11" X 14" Multi Color Fluorescent Poster Board (5/Pack)</v>
          </cell>
          <cell r="D920">
            <v>10570</v>
          </cell>
        </row>
        <row r="921">
          <cell r="B921">
            <v>5028</v>
          </cell>
          <cell r="C921" t="str">
            <v>BAZIC 22" X 28" Fluorescent Red Poster Board</v>
          </cell>
          <cell r="D921">
            <v>10561</v>
          </cell>
        </row>
        <row r="922">
          <cell r="B922">
            <v>5029</v>
          </cell>
          <cell r="C922" t="str">
            <v>BAZIC  22" X 28" Fluorescent Green Poster Board</v>
          </cell>
          <cell r="D922">
            <v>11250</v>
          </cell>
        </row>
        <row r="923">
          <cell r="B923">
            <v>503</v>
          </cell>
          <cell r="C923" t="str">
            <v>BAZIC 50 Ct. 3" X 5" Top Bound Spiral Memo Books (4/Pack)</v>
          </cell>
          <cell r="D923">
            <v>54987</v>
          </cell>
        </row>
        <row r="924">
          <cell r="B924">
            <v>5030</v>
          </cell>
          <cell r="C924" t="str">
            <v>BAZIC 22" X 28" Fluorescent Yellow Poster Board</v>
          </cell>
          <cell r="D924">
            <v>12351</v>
          </cell>
        </row>
        <row r="925">
          <cell r="B925">
            <v>5031</v>
          </cell>
          <cell r="C925" t="str">
            <v>BAZIC 22" X 28" Fluorescent Pink Poster Board</v>
          </cell>
          <cell r="D925">
            <v>12688</v>
          </cell>
        </row>
        <row r="926">
          <cell r="B926">
            <v>5032</v>
          </cell>
          <cell r="C926" t="str">
            <v>BAZIC 22" X 28" Fluorescent Orange Poster Board</v>
          </cell>
          <cell r="D926">
            <v>8574</v>
          </cell>
        </row>
        <row r="927">
          <cell r="B927">
            <v>5033</v>
          </cell>
          <cell r="C927" t="str">
            <v>BAZIC 36" X 48" White Tri-Fold Corrugated Presentation Board</v>
          </cell>
          <cell r="D927">
            <v>13590</v>
          </cell>
        </row>
        <row r="928">
          <cell r="B928">
            <v>5034</v>
          </cell>
          <cell r="C928" t="str">
            <v>BAZIC 36" X 48" Black Tri-Fold Corrugated Presentation Board</v>
          </cell>
          <cell r="D928">
            <v>15611</v>
          </cell>
        </row>
        <row r="929">
          <cell r="B929">
            <v>5035</v>
          </cell>
          <cell r="C929" t="str">
            <v>BAZIC 36" X 48" Assorted Color Tri-Fold Corrugated Presentation Board</v>
          </cell>
          <cell r="D929">
            <v>13240</v>
          </cell>
        </row>
        <row r="930">
          <cell r="B930">
            <v>5037</v>
          </cell>
          <cell r="C930" t="str">
            <v>BAZIC 22" X 28" Lavender Poster Board</v>
          </cell>
          <cell r="D930">
            <v>15818</v>
          </cell>
        </row>
        <row r="931">
          <cell r="B931">
            <v>5038</v>
          </cell>
          <cell r="C931" t="str">
            <v>BAZIC 50 Ct. 8.5" X 11.75" Canary Perforated Writing Pads (12/Pack)</v>
          </cell>
          <cell r="D931">
            <v>2677</v>
          </cell>
        </row>
        <row r="932">
          <cell r="B932">
            <v>5039</v>
          </cell>
          <cell r="C932" t="str">
            <v>BAZIC 50 Ct. 8.5" X 11.75" White Perforated Writing Pads (12/Pack)</v>
          </cell>
          <cell r="D932">
            <v>5</v>
          </cell>
        </row>
        <row r="933">
          <cell r="B933">
            <v>504</v>
          </cell>
          <cell r="C933" t="str">
            <v>BAZIC 100 Ct. 3" X 5" Top Bound Poly Spiral Memo Books</v>
          </cell>
          <cell r="D933">
            <v>48888</v>
          </cell>
        </row>
        <row r="934">
          <cell r="B934">
            <v>5040</v>
          </cell>
          <cell r="C934" t="str">
            <v>BAZIC 20 Ct. 16" X 12" Finger Paint Paper Pad</v>
          </cell>
          <cell r="D934">
            <v>11893</v>
          </cell>
        </row>
        <row r="935">
          <cell r="B935">
            <v>5042</v>
          </cell>
          <cell r="C935" t="str">
            <v>BAZIC 40 Ct. 9" X 9" Top Bound Spiral Sketch Pad</v>
          </cell>
          <cell r="D935">
            <v>10274</v>
          </cell>
        </row>
        <row r="936">
          <cell r="B936">
            <v>5043</v>
          </cell>
          <cell r="C936" t="str">
            <v>BAZIC 50 Ct. 6" X 8" Top Bound Spiral Sketch Pad</v>
          </cell>
          <cell r="D936">
            <v>21431</v>
          </cell>
        </row>
        <row r="937">
          <cell r="B937">
            <v>5044</v>
          </cell>
          <cell r="C937" t="str">
            <v>BAZIC 30 Ct. 9" X 12" Top Bound Spiral Sketch Pad</v>
          </cell>
          <cell r="D937">
            <v>10114</v>
          </cell>
        </row>
        <row r="938">
          <cell r="B938">
            <v>5045</v>
          </cell>
          <cell r="C938" t="str">
            <v>BAZIC 30 Ct. 8.5" X 11" Side Bound Spiral Sketch Book</v>
          </cell>
          <cell r="D938">
            <v>4260</v>
          </cell>
        </row>
        <row r="939">
          <cell r="B939">
            <v>5046</v>
          </cell>
          <cell r="C939" t="str">
            <v>BAZIC #6 3/4 White Envelopes w/ Gummed Closure (100/Pack)</v>
          </cell>
          <cell r="D939">
            <v>12836</v>
          </cell>
        </row>
        <row r="940">
          <cell r="B940">
            <v>5047</v>
          </cell>
          <cell r="C940" t="str">
            <v>BAZIC #10 White Envelopes w/ Gummed Closure (50/Pack)</v>
          </cell>
          <cell r="D940">
            <v>6541</v>
          </cell>
        </row>
        <row r="941">
          <cell r="B941">
            <v>5048</v>
          </cell>
          <cell r="C941" t="str">
            <v>BAZIC #6 3/4 Security Envelopes w/ Gummed Closure (80/Pack)</v>
          </cell>
          <cell r="D941">
            <v>5183</v>
          </cell>
        </row>
        <row r="942">
          <cell r="B942">
            <v>5049</v>
          </cell>
          <cell r="C942" t="str">
            <v>BAZIC #10 Security Envelopes w/ Gummed Closure (40/Pack)</v>
          </cell>
          <cell r="D942">
            <v>7306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38137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52407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27953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86575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39866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11984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16512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9501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9877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2500</v>
          </cell>
        </row>
        <row r="953">
          <cell r="B953">
            <v>5060236</v>
          </cell>
          <cell r="C953" t="str">
            <v>FISHER PRICE Coloring Book</v>
          </cell>
          <cell r="D953">
            <v>5600</v>
          </cell>
        </row>
        <row r="954">
          <cell r="B954">
            <v>5064</v>
          </cell>
          <cell r="C954" t="str">
            <v>BAZIC #10 Self-Seal Security Envelopes (500/Box)</v>
          </cell>
          <cell r="D954">
            <v>2304</v>
          </cell>
        </row>
        <row r="955">
          <cell r="B955">
            <v>5065</v>
          </cell>
          <cell r="C955" t="str">
            <v>BAZIC #6 3/4 Self-Seal White Envelopes (65/Pack)</v>
          </cell>
          <cell r="D955">
            <v>14134</v>
          </cell>
        </row>
        <row r="956">
          <cell r="B956">
            <v>5066</v>
          </cell>
          <cell r="C956" t="str">
            <v>BAZIC #6 3/4 Self-Seal Security Envelopes (55/Pack)</v>
          </cell>
          <cell r="D956">
            <v>7934</v>
          </cell>
        </row>
        <row r="957">
          <cell r="B957">
            <v>5067</v>
          </cell>
          <cell r="C957" t="str">
            <v>BAZIC #10 Self-Seal White Envelopes (40/Pack)</v>
          </cell>
          <cell r="D957">
            <v>20922</v>
          </cell>
        </row>
        <row r="958">
          <cell r="B958">
            <v>5068</v>
          </cell>
          <cell r="C958" t="str">
            <v>BAZIC #10 Self-Seal Security Envelopes (30/Pack)</v>
          </cell>
          <cell r="D958">
            <v>16672</v>
          </cell>
        </row>
        <row r="959">
          <cell r="B959">
            <v>507</v>
          </cell>
          <cell r="C959" t="str">
            <v>BAZIC C/R 100 Ct. Stripes Composition Book</v>
          </cell>
          <cell r="D959">
            <v>28440</v>
          </cell>
        </row>
        <row r="960">
          <cell r="B960">
            <v>5071</v>
          </cell>
          <cell r="C960" t="str">
            <v>BAZIC 6" X 9" Clasp Envelope (100/Box)</v>
          </cell>
          <cell r="D960">
            <v>488</v>
          </cell>
        </row>
        <row r="961">
          <cell r="B961">
            <v>5072</v>
          </cell>
          <cell r="C961" t="str">
            <v>BAZIC 9" X 12" Clasp Envelope (100/Box)</v>
          </cell>
          <cell r="D961">
            <v>873</v>
          </cell>
        </row>
        <row r="962">
          <cell r="B962">
            <v>5073</v>
          </cell>
          <cell r="C962" t="str">
            <v>BAZIC 10"  X 13" Clasp Envelope (100/Box)</v>
          </cell>
          <cell r="D962">
            <v>882</v>
          </cell>
        </row>
        <row r="963">
          <cell r="B963">
            <v>5074</v>
          </cell>
          <cell r="C963" t="str">
            <v>BAZIC 50 Sets 7 1/2" x 2 3/4" 2-Part Carbonless Cash or Rent Receipt Book</v>
          </cell>
          <cell r="D963">
            <v>3</v>
          </cell>
        </row>
        <row r="964">
          <cell r="B964">
            <v>5075</v>
          </cell>
          <cell r="C964" t="str">
            <v>BAZIC 50 Sets 5 9/16" x 8 7/16" 2-Part Carbonless Sales Order Book</v>
          </cell>
          <cell r="D964">
            <v>27024</v>
          </cell>
        </row>
        <row r="965">
          <cell r="B965">
            <v>5076</v>
          </cell>
          <cell r="C965" t="str">
            <v>BAZIC 50 Sets 5 9/16" x 8 7/16" 2-Part Carbonless Invoice Book</v>
          </cell>
          <cell r="D965">
            <v>35804</v>
          </cell>
        </row>
        <row r="966">
          <cell r="B966" t="str">
            <v>5077-A</v>
          </cell>
          <cell r="C966" t="str">
            <v>BAZIC 50 Sets 8 3/8" x 10 11/16" 2-Part Carbonless Purchase Order Book</v>
          </cell>
          <cell r="D966">
            <v>11</v>
          </cell>
        </row>
        <row r="967">
          <cell r="B967">
            <v>508</v>
          </cell>
          <cell r="C967" t="str">
            <v>BAZIC W/R 100 Ct. Black Marble Composition Book</v>
          </cell>
          <cell r="D967">
            <v>112585</v>
          </cell>
        </row>
        <row r="968">
          <cell r="B968">
            <v>5080</v>
          </cell>
          <cell r="C968" t="str">
            <v>BAZIC 200 Sets 7 5/8" x 10 7/8" 2-Part Carbonless Spiral Bound Cash or Rent Receipt Book</v>
          </cell>
          <cell r="D968">
            <v>3267</v>
          </cell>
        </row>
        <row r="969">
          <cell r="B969">
            <v>5081</v>
          </cell>
          <cell r="C969" t="str">
            <v>BAZIC 50 Sets 8 3/8" x 10 11/16" 2-Part Carbonless All Purpose Order Book</v>
          </cell>
          <cell r="D969">
            <v>2231</v>
          </cell>
        </row>
        <row r="970">
          <cell r="B970">
            <v>50810</v>
          </cell>
          <cell r="C970" t="str">
            <v>UNICORNS Coloring Book</v>
          </cell>
          <cell r="D970">
            <v>7031</v>
          </cell>
        </row>
        <row r="971">
          <cell r="B971">
            <v>50827</v>
          </cell>
          <cell r="C971" t="str">
            <v>Animal Coloring Book for Adults</v>
          </cell>
          <cell r="D971">
            <v>21253</v>
          </cell>
        </row>
        <row r="972">
          <cell r="B972">
            <v>5086</v>
          </cell>
          <cell r="C972" t="str">
            <v>BAZIC 28" X 40" White Tri-Fold Corrugated Presentation Board</v>
          </cell>
          <cell r="D972">
            <v>19162</v>
          </cell>
        </row>
        <row r="973">
          <cell r="B973">
            <v>5087</v>
          </cell>
          <cell r="C973" t="str">
            <v>BAZIC 100 Ct. Primary Marble Composition Book</v>
          </cell>
          <cell r="D973">
            <v>47340</v>
          </cell>
        </row>
        <row r="974">
          <cell r="B974">
            <v>5088</v>
          </cell>
          <cell r="C974" t="str">
            <v>BAZIC W/R 70 Ct. Poly Cover Composition Book</v>
          </cell>
          <cell r="D974">
            <v>46531</v>
          </cell>
        </row>
        <row r="975">
          <cell r="B975">
            <v>5089</v>
          </cell>
          <cell r="C975" t="str">
            <v>BAZIC C/R 70 Ct. Poly Cover Composition Book</v>
          </cell>
          <cell r="D975">
            <v>64590</v>
          </cell>
        </row>
        <row r="976">
          <cell r="B976">
            <v>509</v>
          </cell>
          <cell r="C976" t="str">
            <v>BAZIC W/R 100 Ct. Assorted Color Marble Composition Book</v>
          </cell>
          <cell r="D976">
            <v>61888</v>
          </cell>
        </row>
        <row r="977">
          <cell r="B977">
            <v>5090</v>
          </cell>
          <cell r="C977" t="str">
            <v>BAZIC W/R 100 Ct. Premium Black Marble Composition Book</v>
          </cell>
          <cell r="D977">
            <v>81186</v>
          </cell>
        </row>
        <row r="978">
          <cell r="B978">
            <v>5091</v>
          </cell>
          <cell r="C978" t="str">
            <v>BAZIC C/R 100 Ct. Premium Black Marble Composition Book</v>
          </cell>
          <cell r="D978">
            <v>83784</v>
          </cell>
        </row>
        <row r="979">
          <cell r="B979">
            <v>5096</v>
          </cell>
          <cell r="C979" t="str">
            <v>BAZIC 20 Ct. 8.5" x 7" Manila Cover Composition Book</v>
          </cell>
          <cell r="D979">
            <v>168822</v>
          </cell>
        </row>
        <row r="980">
          <cell r="B980">
            <v>510</v>
          </cell>
          <cell r="C980" t="str">
            <v>BAZIC 50 Ct. White Multipurpose Paper</v>
          </cell>
          <cell r="D980">
            <v>183562</v>
          </cell>
        </row>
        <row r="981">
          <cell r="B981">
            <v>5100</v>
          </cell>
          <cell r="C981" t="str">
            <v>BAZIC 50 Ct. 3" X 3" Yellow Stick On Notes (4/Pack)</v>
          </cell>
          <cell r="D981">
            <v>11811</v>
          </cell>
        </row>
        <row r="982">
          <cell r="B982">
            <v>5101</v>
          </cell>
          <cell r="C982" t="str">
            <v>BAZIC 40 Ct. 3" X 3" Lined Stick On Notes (3/Pack)</v>
          </cell>
          <cell r="D982">
            <v>20770</v>
          </cell>
        </row>
        <row r="983">
          <cell r="B983">
            <v>5102</v>
          </cell>
          <cell r="C983" t="str">
            <v>BAZIC 50 Ct. 3" X 3" Stick On Notes (4/Pack)</v>
          </cell>
          <cell r="D983">
            <v>36702</v>
          </cell>
        </row>
        <row r="984">
          <cell r="B984">
            <v>5103</v>
          </cell>
          <cell r="C984" t="str">
            <v>BAZIC 40 Ct. 3" X 3" Neon Stick On Notes (4/Pack)</v>
          </cell>
          <cell r="D984">
            <v>2704</v>
          </cell>
        </row>
        <row r="985">
          <cell r="B985">
            <v>5104</v>
          </cell>
          <cell r="C985" t="str">
            <v>BAZIC 100 Ct. 3" X 3" Yellow Stick On Notes</v>
          </cell>
          <cell r="D985">
            <v>17943</v>
          </cell>
        </row>
        <row r="986">
          <cell r="B986">
            <v>5105</v>
          </cell>
          <cell r="C986" t="str">
            <v>BAZIC 100 Ct. 3" X 3" Stick On Notes</v>
          </cell>
          <cell r="D986">
            <v>24877</v>
          </cell>
        </row>
        <row r="987">
          <cell r="B987">
            <v>5106</v>
          </cell>
          <cell r="C987" t="str">
            <v>BAZIC 80 Ct. 3" X 3" Neon Stick On Notes</v>
          </cell>
          <cell r="D987">
            <v>9</v>
          </cell>
        </row>
        <row r="988">
          <cell r="B988">
            <v>5108</v>
          </cell>
          <cell r="C988" t="str">
            <v>BAZIC 70 Ct. 3" X 3" Neon Lined Stick On Notes</v>
          </cell>
          <cell r="D988">
            <v>3691</v>
          </cell>
        </row>
        <row r="989">
          <cell r="B989">
            <v>511</v>
          </cell>
          <cell r="C989" t="str">
            <v>BAZIC 50 Ct. Spiral Bound 3" X 5" Ruled Colored Index Card</v>
          </cell>
          <cell r="D989">
            <v>42453</v>
          </cell>
        </row>
        <row r="990">
          <cell r="B990">
            <v>5112</v>
          </cell>
          <cell r="C990" t="str">
            <v>BAZIC 100 Ct. 3" X 5" Stick On Notes</v>
          </cell>
          <cell r="D990">
            <v>9925</v>
          </cell>
        </row>
        <row r="991">
          <cell r="B991">
            <v>5113</v>
          </cell>
          <cell r="C991" t="str">
            <v>BAZIC 70 Ct. 3" X 5" Neon Stick On Notes</v>
          </cell>
          <cell r="D991">
            <v>9109</v>
          </cell>
        </row>
        <row r="992">
          <cell r="B992">
            <v>5114</v>
          </cell>
          <cell r="C992" t="str">
            <v>BAZIC 70 Ct. 3" X 5" Neon Lined Stick On Notes</v>
          </cell>
          <cell r="D992">
            <v>2684</v>
          </cell>
        </row>
        <row r="993">
          <cell r="B993">
            <v>512</v>
          </cell>
          <cell r="C993" t="str">
            <v>BAZIC 11" X 14" White Poster Board (5/Pack)</v>
          </cell>
          <cell r="D993">
            <v>11380</v>
          </cell>
        </row>
        <row r="994">
          <cell r="B994">
            <v>5121</v>
          </cell>
          <cell r="C994" t="str">
            <v>BAZIC 50 Ct. 4" X 6" Lined Stick On Notes</v>
          </cell>
          <cell r="D994">
            <v>10755</v>
          </cell>
        </row>
        <row r="995">
          <cell r="B995">
            <v>5122</v>
          </cell>
          <cell r="C995" t="str">
            <v>BAZIC 50 Ct. 4" X 6" Neon Lined Stick On Notes</v>
          </cell>
          <cell r="D995">
            <v>3579</v>
          </cell>
        </row>
        <row r="996">
          <cell r="B996">
            <v>513</v>
          </cell>
          <cell r="C996" t="str">
            <v>BAZIC 100 Ct. 3" X 5" Quad Ruled 4-1" White Index Card</v>
          </cell>
          <cell r="D996">
            <v>11196</v>
          </cell>
        </row>
        <row r="997">
          <cell r="B997">
            <v>5131</v>
          </cell>
          <cell r="C997" t="str">
            <v>BAZIC 100 Ct. 1.5" X 2" Stick On Notes (4/Pack)</v>
          </cell>
          <cell r="D997">
            <v>15713</v>
          </cell>
        </row>
        <row r="998">
          <cell r="B998">
            <v>5132</v>
          </cell>
          <cell r="C998" t="str">
            <v>BAZIC 70 Ct. 1.5" X 2" Neon Stick On Notes (4/Pack)</v>
          </cell>
          <cell r="D998">
            <v>4</v>
          </cell>
        </row>
        <row r="999">
          <cell r="B999">
            <v>514</v>
          </cell>
          <cell r="C999" t="str">
            <v>BAZIC 100 Ct. Quad-Ruled 4-1" Spiral Notebook</v>
          </cell>
          <cell r="D999">
            <v>62076</v>
          </cell>
        </row>
        <row r="1000">
          <cell r="B1000">
            <v>5142</v>
          </cell>
          <cell r="C1000" t="str">
            <v>BAZIC 80 Ct. 1" X 3" Neon Page Markers (6/Pack)</v>
          </cell>
          <cell r="D1000">
            <v>960</v>
          </cell>
        </row>
        <row r="1001">
          <cell r="B1001">
            <v>5143</v>
          </cell>
          <cell r="C1001" t="str">
            <v>BAZIC 100 Ct. 0.5" X 1.75" Neon Page Markers (10/Pack)</v>
          </cell>
          <cell r="D1001">
            <v>39</v>
          </cell>
        </row>
        <row r="1002">
          <cell r="B1002">
            <v>515</v>
          </cell>
          <cell r="C1002" t="str">
            <v>BAZIC 200 Ct. 3" X 5" Ruled White Index Card</v>
          </cell>
          <cell r="D1002">
            <v>6332</v>
          </cell>
        </row>
        <row r="1003">
          <cell r="B1003">
            <v>5153</v>
          </cell>
          <cell r="C1003" t="str">
            <v>BAZIC 25 Ct. 1" X 1.7" Neon Color Standard Flags (6/Pack)</v>
          </cell>
          <cell r="D1003">
            <v>103</v>
          </cell>
        </row>
        <row r="1004">
          <cell r="B1004">
            <v>5154</v>
          </cell>
          <cell r="C1004" t="str">
            <v>BAZIC 25 Ct. 0.5" X 1.7" Neon Color Coding Flags (10/Pack)</v>
          </cell>
          <cell r="D1004">
            <v>245</v>
          </cell>
        </row>
        <row r="1005">
          <cell r="B1005">
            <v>5155</v>
          </cell>
          <cell r="C1005" t="str">
            <v>BAZIC 25 Ct. 0.5" X 1.7" Neon Color Arrow Flags (10/Pack)</v>
          </cell>
          <cell r="D1005">
            <v>11139</v>
          </cell>
        </row>
        <row r="1006">
          <cell r="B1006">
            <v>5156</v>
          </cell>
          <cell r="C1006" t="str">
            <v>BAZIC 20 Ct. 0.5" X 1.7" Printed Arrow Flags (8/Pack)</v>
          </cell>
          <cell r="D1006">
            <v>5654</v>
          </cell>
        </row>
        <row r="1007">
          <cell r="B1007">
            <v>5157</v>
          </cell>
          <cell r="C1007" t="str">
            <v>BAZIC 6 Ct. 2" x 1.5" Filing Tabs (5/Pack)</v>
          </cell>
          <cell r="D1007">
            <v>3584</v>
          </cell>
        </row>
        <row r="1008">
          <cell r="B1008">
            <v>516</v>
          </cell>
          <cell r="C1008" t="str">
            <v>BAZIC 100 Ct. 3" X 5" Ruled White Index Card</v>
          </cell>
          <cell r="D1008">
            <v>206153</v>
          </cell>
        </row>
        <row r="1009">
          <cell r="B1009">
            <v>5160</v>
          </cell>
          <cell r="C1009" t="str">
            <v>BAZIC 100 Ct. 3" X 3" Yellow Stick On Notes (12/Shrink)</v>
          </cell>
          <cell r="D1009">
            <v>1150</v>
          </cell>
        </row>
        <row r="1010">
          <cell r="B1010">
            <v>5161</v>
          </cell>
          <cell r="C1010" t="str">
            <v>BAZIC 100 Ct. 3" X 3" Stick On Notes (12/Shrink)</v>
          </cell>
          <cell r="D1010">
            <v>2202</v>
          </cell>
        </row>
        <row r="1011">
          <cell r="B1011">
            <v>5162</v>
          </cell>
          <cell r="C1011" t="str">
            <v>BAZIC 90 Ct. 3" X 3" Neon Stick On Notes (12/Shrink)</v>
          </cell>
          <cell r="D1011">
            <v>2</v>
          </cell>
        </row>
        <row r="1012">
          <cell r="B1012">
            <v>517</v>
          </cell>
          <cell r="C1012" t="str">
            <v>BAZIC 100 Ct. 3" X 5" Ruled Colored Index Card</v>
          </cell>
          <cell r="D1012">
            <v>29037</v>
          </cell>
        </row>
        <row r="1013">
          <cell r="B1013">
            <v>5170</v>
          </cell>
          <cell r="C1013" t="str">
            <v>BAZIC 30 Ct. 0.5" x 1.7" Neon Color Coding Flags w/ Dispenser (4/Pack)</v>
          </cell>
          <cell r="D1013">
            <v>10374</v>
          </cell>
        </row>
        <row r="1014">
          <cell r="B1014">
            <v>5171</v>
          </cell>
          <cell r="C1014" t="str">
            <v>BAZIC 25 Ct. 0.5" x 1.7" Neon Color Printed Arrow Flags w/ Dispenser (4/Pack)</v>
          </cell>
          <cell r="D1014">
            <v>12744</v>
          </cell>
        </row>
        <row r="1015">
          <cell r="B1015">
            <v>5172</v>
          </cell>
          <cell r="C1015" t="str">
            <v>BAZIC 25 Ct. 0.5" x 1.7" Neon Color Printed Sign Here Flags w/ Dispenser (4/Pack)</v>
          </cell>
          <cell r="D1015">
            <v>15308</v>
          </cell>
        </row>
        <row r="1016">
          <cell r="B1016">
            <v>5173</v>
          </cell>
          <cell r="C1016" t="str">
            <v>BAZIC 30 Ct. 1" x 1.7" Neon Color Standard Flags w/ Dispenser (2/Pack)</v>
          </cell>
          <cell r="D1016">
            <v>8202</v>
          </cell>
        </row>
        <row r="1017">
          <cell r="B1017">
            <v>5174</v>
          </cell>
          <cell r="C1017" t="str">
            <v>BAZIC 25 Ct. 1" x 1.7" Yellow Color Printed Sign Here Flags w/ Dispenser (2/Pack)</v>
          </cell>
          <cell r="D1017">
            <v>25833</v>
          </cell>
        </row>
        <row r="1018">
          <cell r="B1018">
            <v>518</v>
          </cell>
          <cell r="C1018" t="str">
            <v>BAZIC 180 Ct. 4" X 5.5" Spiral Fat Book</v>
          </cell>
          <cell r="D1018">
            <v>13420</v>
          </cell>
        </row>
        <row r="1019">
          <cell r="B1019">
            <v>519</v>
          </cell>
          <cell r="C1019" t="str">
            <v>BAZIC 50 Ct. Spiral Bound 3" X 5" Ruled White Index Card</v>
          </cell>
          <cell r="D1019">
            <v>32206</v>
          </cell>
        </row>
        <row r="1020">
          <cell r="B1020">
            <v>5190</v>
          </cell>
          <cell r="C1020" t="str">
            <v>BAZIC 25 Ct. Pastel Color Multipurpose Paper</v>
          </cell>
          <cell r="D1020">
            <v>28043</v>
          </cell>
        </row>
        <row r="1021">
          <cell r="B1021">
            <v>5191</v>
          </cell>
          <cell r="C1021" t="str">
            <v>BAZIC 100 Ct. Pastel Color Multipurpose Paper</v>
          </cell>
          <cell r="D1021">
            <v>19398</v>
          </cell>
        </row>
        <row r="1022">
          <cell r="B1022">
            <v>520</v>
          </cell>
          <cell r="C1022" t="str">
            <v>BAZIC 100 Ct. 3" X 5" Unruled White Index Card</v>
          </cell>
          <cell r="D1022">
            <v>19647</v>
          </cell>
        </row>
        <row r="1023">
          <cell r="B1023">
            <v>521</v>
          </cell>
          <cell r="C1023" t="str">
            <v>BAZIC 100 Ct. 3" X 5" Ruled Color Coded Index Card</v>
          </cell>
          <cell r="D1023">
            <v>16852</v>
          </cell>
        </row>
        <row r="1024">
          <cell r="B1024">
            <v>523</v>
          </cell>
          <cell r="C1024" t="str">
            <v>BAZIC 100 Ct. 5" X 8" Ruled White Index Card</v>
          </cell>
          <cell r="D1024">
            <v>6029</v>
          </cell>
        </row>
        <row r="1025">
          <cell r="B1025">
            <v>524</v>
          </cell>
          <cell r="C1025" t="str">
            <v>BAZIC 6" X 9" Clasp Envelope (5/Pack)</v>
          </cell>
          <cell r="D1025">
            <v>10242</v>
          </cell>
        </row>
        <row r="1026">
          <cell r="B1026">
            <v>525</v>
          </cell>
          <cell r="C1026" t="str">
            <v>BAZIC 9" X 12" Clasp Envelope (4/Pack)</v>
          </cell>
          <cell r="D1026">
            <v>19416</v>
          </cell>
        </row>
        <row r="1027">
          <cell r="B1027">
            <v>526</v>
          </cell>
          <cell r="C1027" t="str">
            <v>BAZIC 10"  X 13" Clasp Envelope (3/Pack)</v>
          </cell>
          <cell r="D1027">
            <v>19428</v>
          </cell>
        </row>
        <row r="1028">
          <cell r="B1028">
            <v>527</v>
          </cell>
          <cell r="C1028" t="str">
            <v>BAZIC 16 Ct. 18" X 12" Construction Paper Pad</v>
          </cell>
          <cell r="D1028">
            <v>403</v>
          </cell>
        </row>
        <row r="1029">
          <cell r="B1029">
            <v>528</v>
          </cell>
          <cell r="C1029" t="str">
            <v>BAZIC 32 Ct. 9" X 12" Construction Paper Pad</v>
          </cell>
          <cell r="D1029">
            <v>32636</v>
          </cell>
        </row>
        <row r="1030">
          <cell r="B1030">
            <v>529</v>
          </cell>
          <cell r="C1030" t="str">
            <v>BAZIC 11" X 14" Multi Color Poster Board (5/Pack)</v>
          </cell>
          <cell r="D1030">
            <v>13980</v>
          </cell>
        </row>
        <row r="1031">
          <cell r="B1031">
            <v>530</v>
          </cell>
          <cell r="C1031" t="str">
            <v>BAZIC 22" X 14" White Poster Board (3/Pack)</v>
          </cell>
          <cell r="D1031">
            <v>11043</v>
          </cell>
        </row>
        <row r="1032">
          <cell r="B1032">
            <v>53157</v>
          </cell>
          <cell r="C1032" t="str">
            <v>LIGHTYEAR Coloring Book</v>
          </cell>
          <cell r="D1032">
            <v>3359</v>
          </cell>
        </row>
        <row r="1033">
          <cell r="B1033">
            <v>53169</v>
          </cell>
          <cell r="C1033" t="str">
            <v>TRANSFORMERS Coloring Book</v>
          </cell>
          <cell r="D1033">
            <v>831</v>
          </cell>
        </row>
        <row r="1034">
          <cell r="B1034">
            <v>532</v>
          </cell>
          <cell r="C1034" t="str">
            <v>BAZIC Addition Flash Cards (36/Pack)</v>
          </cell>
          <cell r="D1034">
            <v>33834</v>
          </cell>
        </row>
        <row r="1035">
          <cell r="B1035">
            <v>533</v>
          </cell>
          <cell r="C1035" t="str">
            <v>BAZIC Subtraction Flash Cards (36/Pack)</v>
          </cell>
          <cell r="D1035">
            <v>36821</v>
          </cell>
        </row>
        <row r="1036">
          <cell r="B1036">
            <v>534</v>
          </cell>
          <cell r="C1036" t="str">
            <v>BAZIC Multiplication Flash Cards (36/Pack)</v>
          </cell>
          <cell r="D1036">
            <v>68779</v>
          </cell>
        </row>
        <row r="1037">
          <cell r="B1037">
            <v>535</v>
          </cell>
          <cell r="C1037" t="str">
            <v>BAZIC Division Flash Cards (36/Pack)</v>
          </cell>
          <cell r="D1037">
            <v>29862</v>
          </cell>
        </row>
        <row r="1038">
          <cell r="B1038">
            <v>537</v>
          </cell>
          <cell r="C1038" t="str">
            <v>BAZIC C/R 70 Ct. 1-Subject Poly Cover Spiral Notebook</v>
          </cell>
          <cell r="D1038">
            <v>11175</v>
          </cell>
        </row>
        <row r="1039">
          <cell r="B1039">
            <v>538</v>
          </cell>
          <cell r="C1039" t="str">
            <v>BAZIC W/R 70 Ct. 1-Subject Poly Cover Spiral Notebook</v>
          </cell>
          <cell r="D1039">
            <v>21786</v>
          </cell>
        </row>
        <row r="1040">
          <cell r="B1040">
            <v>539</v>
          </cell>
          <cell r="C1040" t="str">
            <v>BAZIC 50 Ct. 5" X 8" Ruled White Index Card</v>
          </cell>
          <cell r="D1040">
            <v>9904</v>
          </cell>
        </row>
        <row r="1041">
          <cell r="B1041">
            <v>540</v>
          </cell>
          <cell r="C1041" t="str">
            <v>BAZIC 22" X 14" Asst. Color Poster Board (3/Pack)</v>
          </cell>
          <cell r="D1041">
            <v>23236</v>
          </cell>
        </row>
        <row r="1042">
          <cell r="B1042">
            <v>5400</v>
          </cell>
          <cell r="C1042" t="str">
            <v>BAZIC 20" X 30" Fluorescent Green Foam Board</v>
          </cell>
          <cell r="D1042">
            <v>12260</v>
          </cell>
        </row>
        <row r="1043">
          <cell r="B1043">
            <v>5401</v>
          </cell>
          <cell r="C1043" t="str">
            <v>BAZIC 20" X 30" Fluorescent Pink Foam Board</v>
          </cell>
          <cell r="D1043">
            <v>14472</v>
          </cell>
        </row>
        <row r="1044">
          <cell r="B1044">
            <v>5402</v>
          </cell>
          <cell r="C1044" t="str">
            <v>BAZIC 20" X 30" Fluorescent Orange Foam Board</v>
          </cell>
          <cell r="D1044">
            <v>15075</v>
          </cell>
        </row>
        <row r="1045">
          <cell r="B1045">
            <v>5403</v>
          </cell>
          <cell r="C1045" t="str">
            <v>BAZIC 20" X 30" Fluorescent Yellow Foam Board</v>
          </cell>
          <cell r="D1045">
            <v>16442</v>
          </cell>
        </row>
        <row r="1046">
          <cell r="B1046">
            <v>5406</v>
          </cell>
          <cell r="C1046" t="str">
            <v>BAZIC 20" X 30" Lavender Foam Board</v>
          </cell>
          <cell r="D1046">
            <v>11423</v>
          </cell>
        </row>
        <row r="1047">
          <cell r="B1047">
            <v>5407</v>
          </cell>
          <cell r="C1047" t="str">
            <v>BAZIC 20" X 30" Sky Blue Foam Board</v>
          </cell>
          <cell r="D1047">
            <v>12033</v>
          </cell>
        </row>
        <row r="1048">
          <cell r="B1048">
            <v>5408</v>
          </cell>
          <cell r="C1048" t="str">
            <v>BAZIC 20" X 30" Brown Foam Board</v>
          </cell>
          <cell r="D1048">
            <v>7963</v>
          </cell>
        </row>
        <row r="1049">
          <cell r="B1049">
            <v>5409</v>
          </cell>
          <cell r="C1049" t="str">
            <v>BAZIC 20" X 30" Slate Gray Foam Board</v>
          </cell>
          <cell r="D1049">
            <v>15654</v>
          </cell>
        </row>
        <row r="1050">
          <cell r="B1050">
            <v>541</v>
          </cell>
          <cell r="C1050" t="str">
            <v>BAZIC 22" X 14" Asst. Color Poster Board (5/Pack)</v>
          </cell>
          <cell r="D1050">
            <v>12006</v>
          </cell>
        </row>
        <row r="1051">
          <cell r="B1051">
            <v>5412</v>
          </cell>
          <cell r="C1051" t="str">
            <v>BAZIC 11" X 14" Metallic Poster Board (5/Pack)</v>
          </cell>
          <cell r="D1051">
            <v>12765</v>
          </cell>
        </row>
        <row r="1052">
          <cell r="B1052">
            <v>5413</v>
          </cell>
          <cell r="C1052" t="str">
            <v>BAZIC 11" X 14" Glitter Poster Board (3/Pack)</v>
          </cell>
          <cell r="D1052">
            <v>17226</v>
          </cell>
        </row>
        <row r="1053">
          <cell r="B1053">
            <v>5414</v>
          </cell>
          <cell r="C1053" t="str">
            <v>BAZIC 11" X 14" White Poster Board w/Glitter Frame (5/Pack)</v>
          </cell>
          <cell r="D1053">
            <v>4523</v>
          </cell>
        </row>
        <row r="1054">
          <cell r="B1054">
            <v>5415</v>
          </cell>
          <cell r="C1054" t="str">
            <v>BAZIC 22" X 28" Metallic Blue Poster Board</v>
          </cell>
          <cell r="D1054">
            <v>19746</v>
          </cell>
        </row>
        <row r="1055">
          <cell r="B1055">
            <v>5416</v>
          </cell>
          <cell r="C1055" t="str">
            <v>BAZIC 22" X 28" Metallic Green Poster Board</v>
          </cell>
          <cell r="D1055">
            <v>26196</v>
          </cell>
        </row>
        <row r="1056">
          <cell r="B1056">
            <v>5417</v>
          </cell>
          <cell r="C1056" t="str">
            <v>BAZIC 22" X 28" Metallic Red Poster Board</v>
          </cell>
          <cell r="D1056">
            <v>22046</v>
          </cell>
        </row>
        <row r="1057">
          <cell r="B1057">
            <v>5418</v>
          </cell>
          <cell r="C1057" t="str">
            <v>BAZIC 22" X 28" Metallic Gold Poster Board</v>
          </cell>
          <cell r="D1057">
            <v>26878</v>
          </cell>
        </row>
        <row r="1058">
          <cell r="B1058">
            <v>5419</v>
          </cell>
          <cell r="C1058" t="str">
            <v>BAZIC 22" X 28" Metallic Silver Poster Board</v>
          </cell>
          <cell r="D1058">
            <v>11438</v>
          </cell>
        </row>
        <row r="1059">
          <cell r="B1059">
            <v>542</v>
          </cell>
          <cell r="C1059" t="str">
            <v>BAZIC 50 Ct. 10.5" X 8" Cursive Writing Pad</v>
          </cell>
          <cell r="D1059">
            <v>16161</v>
          </cell>
        </row>
        <row r="1060">
          <cell r="B1060">
            <v>5425</v>
          </cell>
          <cell r="C1060" t="str">
            <v>BAZIC 6" x 9.25" (#0) Metallic Bubble Mailers</v>
          </cell>
          <cell r="D1060">
            <v>13039</v>
          </cell>
        </row>
        <row r="1061">
          <cell r="B1061">
            <v>5426</v>
          </cell>
          <cell r="C1061" t="str">
            <v>BAZIC 8.5" x 11.25" (#2) Metallic Bubble Mailers</v>
          </cell>
          <cell r="D1061">
            <v>51512</v>
          </cell>
        </row>
        <row r="1062">
          <cell r="B1062">
            <v>5427</v>
          </cell>
          <cell r="C1062" t="str">
            <v>BAZIC 10.5" x 15" (#5) Metallic Bubble Mailers</v>
          </cell>
          <cell r="D1062">
            <v>31152</v>
          </cell>
        </row>
        <row r="1063">
          <cell r="B1063">
            <v>543</v>
          </cell>
          <cell r="C1063" t="str">
            <v>BAZIC 50 Ct. 10.5" X 8" Manuscript Writing Pad</v>
          </cell>
          <cell r="D1063">
            <v>14633</v>
          </cell>
        </row>
        <row r="1064">
          <cell r="B1064">
            <v>5430</v>
          </cell>
          <cell r="C1064" t="str">
            <v>BAZIC 6" x 9.25" (#0) Poly Bubble Mailer (4/Pack)</v>
          </cell>
          <cell r="D1064">
            <v>15096</v>
          </cell>
        </row>
        <row r="1065">
          <cell r="B1065">
            <v>5431</v>
          </cell>
          <cell r="C1065" t="str">
            <v>BAZIC 8.5" x 11.25" (#2) Poly Bubble Mailer (3/Pack)</v>
          </cell>
          <cell r="D1065">
            <v>4114</v>
          </cell>
        </row>
        <row r="1066">
          <cell r="B1066">
            <v>5432</v>
          </cell>
          <cell r="C1066" t="str">
            <v>BAZIC 10.5" x 15" (#5) Poly Bubble Mailer (2/Pack)</v>
          </cell>
          <cell r="D1066">
            <v>19</v>
          </cell>
        </row>
        <row r="1067">
          <cell r="B1067" t="str">
            <v>5435-A</v>
          </cell>
          <cell r="C1067" t="str">
            <v>BAZIC 6" x 9.25" (#0) Poly Bubble Mailer (25/Pack)</v>
          </cell>
          <cell r="D1067">
            <v>881</v>
          </cell>
        </row>
        <row r="1068">
          <cell r="B1068" t="str">
            <v>5436-A</v>
          </cell>
          <cell r="C1068" t="str">
            <v>BAZIC 8.5" x 11.25" (#2) Poly Bubble Mailer (25/Pack)</v>
          </cell>
          <cell r="D1068">
            <v>228</v>
          </cell>
        </row>
        <row r="1069">
          <cell r="B1069">
            <v>5437</v>
          </cell>
          <cell r="C1069" t="str">
            <v>BAZIC 10.5" x 15" (#5) Poly Bubble Mailer (25/Pack)</v>
          </cell>
          <cell r="D1069">
            <v>0</v>
          </cell>
        </row>
        <row r="1070">
          <cell r="B1070">
            <v>544</v>
          </cell>
          <cell r="C1070" t="str">
            <v>BAZIC Numbers Flash Cards (36/Pack)</v>
          </cell>
          <cell r="D1070">
            <v>25275</v>
          </cell>
        </row>
        <row r="1071">
          <cell r="B1071">
            <v>545</v>
          </cell>
          <cell r="C1071" t="str">
            <v>BAZIC Assorted Card Games</v>
          </cell>
          <cell r="D1071">
            <v>29300</v>
          </cell>
        </row>
        <row r="1072">
          <cell r="B1072">
            <v>5450</v>
          </cell>
          <cell r="C1072" t="str">
            <v>BAZIC 6" x 9" Self-Seal White Envelope (6/Pack)</v>
          </cell>
          <cell r="D1072">
            <v>5</v>
          </cell>
        </row>
        <row r="1073">
          <cell r="B1073">
            <v>5451</v>
          </cell>
          <cell r="C1073" t="str">
            <v>BAZIC 9" x 12" Self-Seal White Envelope (5/Pack)</v>
          </cell>
          <cell r="D1073">
            <v>8552</v>
          </cell>
        </row>
        <row r="1074">
          <cell r="B1074">
            <v>5452</v>
          </cell>
          <cell r="C1074" t="str">
            <v>BAZIC 10" x 13" Self-Seal White Envelope (4/Pack)</v>
          </cell>
          <cell r="D1074">
            <v>3961</v>
          </cell>
        </row>
        <row r="1075">
          <cell r="B1075">
            <v>5456</v>
          </cell>
          <cell r="C1075" t="str">
            <v>BAZIC #10 Self-Seal Security Single Window Envelopes (500/Box)</v>
          </cell>
          <cell r="D1075">
            <v>1052</v>
          </cell>
        </row>
        <row r="1076">
          <cell r="B1076">
            <v>546</v>
          </cell>
          <cell r="C1076" t="str">
            <v>BAZIC 120 Ct. 5" X 7" Personal / Assignment Spiral Notebook</v>
          </cell>
          <cell r="D1076">
            <v>33764</v>
          </cell>
        </row>
        <row r="1077">
          <cell r="B1077">
            <v>5460</v>
          </cell>
          <cell r="C1077" t="str">
            <v>BAZIC 150 Ct. 4" X 5.5" Poly Cover Spiral Fat Book</v>
          </cell>
          <cell r="D1077">
            <v>22488</v>
          </cell>
        </row>
        <row r="1078">
          <cell r="B1078">
            <v>547</v>
          </cell>
          <cell r="C1078" t="str">
            <v>BAZIC 30 Ct. 9" X 12" Tracing Paper Pad</v>
          </cell>
          <cell r="D1078">
            <v>25030</v>
          </cell>
        </row>
        <row r="1079">
          <cell r="B1079">
            <v>5470</v>
          </cell>
          <cell r="C1079" t="str">
            <v>BAZIC 80 Ct. 5" x 7" Floral Poly Cover Personal Composition Book</v>
          </cell>
          <cell r="D1079">
            <v>20681</v>
          </cell>
        </row>
        <row r="1080">
          <cell r="B1080">
            <v>5471</v>
          </cell>
          <cell r="C1080" t="str">
            <v>BAZIC 80 Ct. 5" x 7" Polka Dot Poly Cover Personal Composition Book</v>
          </cell>
          <cell r="D1080">
            <v>22973</v>
          </cell>
        </row>
        <row r="1081">
          <cell r="B1081">
            <v>5472</v>
          </cell>
          <cell r="C1081" t="str">
            <v>BAZIC 80 Ct. 5" x 7" Poly Cover Personal Composition Book</v>
          </cell>
          <cell r="D1081">
            <v>14640</v>
          </cell>
        </row>
        <row r="1082">
          <cell r="B1082">
            <v>5476</v>
          </cell>
          <cell r="C1082" t="str">
            <v>BAZIC 100 Ct. 5" X 7" Poly Cover Personal / Assignment Spiral Notebook</v>
          </cell>
          <cell r="D1082">
            <v>33502</v>
          </cell>
        </row>
        <row r="1083">
          <cell r="B1083">
            <v>548</v>
          </cell>
          <cell r="C1083" t="str">
            <v>BAZIC Alphabet Preschool Flash Cards (36/Pack)</v>
          </cell>
          <cell r="D1083">
            <v>39522</v>
          </cell>
        </row>
        <row r="1084">
          <cell r="B1084">
            <v>549</v>
          </cell>
          <cell r="C1084" t="str">
            <v>BAZIC Colors Preschool Flash Cards (36/Pack)</v>
          </cell>
          <cell r="D1084">
            <v>31279</v>
          </cell>
        </row>
        <row r="1085">
          <cell r="B1085">
            <v>5490</v>
          </cell>
          <cell r="C1085" t="str">
            <v>BAZIC C/R 100 Ct. Camouflage Composition Book</v>
          </cell>
          <cell r="D1085">
            <v>18500</v>
          </cell>
        </row>
        <row r="1086">
          <cell r="B1086">
            <v>5492</v>
          </cell>
          <cell r="C1086" t="str">
            <v>BAZIC C/R 100 Ct. Polka Dot Composition Book</v>
          </cell>
          <cell r="D1086">
            <v>32950</v>
          </cell>
        </row>
        <row r="1087">
          <cell r="B1087">
            <v>5493</v>
          </cell>
          <cell r="C1087" t="str">
            <v>BAZIC C/R 100 Ct. Chevron Composition Book</v>
          </cell>
          <cell r="D1087">
            <v>19230</v>
          </cell>
        </row>
        <row r="1088">
          <cell r="B1088">
            <v>5494</v>
          </cell>
          <cell r="C1088" t="str">
            <v>BAZIC C/R 100 Ct. Paisley Composition Book</v>
          </cell>
          <cell r="D1088">
            <v>23784</v>
          </cell>
        </row>
        <row r="1089">
          <cell r="B1089">
            <v>5496</v>
          </cell>
          <cell r="C1089" t="str">
            <v>BAZIC C/R 80 Ct. Geometric Composition Book</v>
          </cell>
          <cell r="D1089">
            <v>11309</v>
          </cell>
        </row>
        <row r="1090">
          <cell r="B1090">
            <v>550</v>
          </cell>
          <cell r="C1090" t="str">
            <v>BAZIC 40 Ct. 9" X 12" Sketch Pad</v>
          </cell>
          <cell r="D1090">
            <v>38535</v>
          </cell>
        </row>
        <row r="1091">
          <cell r="B1091">
            <v>5500</v>
          </cell>
          <cell r="C1091" t="str">
            <v>BAZIC C/R 70 Ct. 1-Subject Spiral Notebook (3/Pack)</v>
          </cell>
          <cell r="D1091">
            <v>17527</v>
          </cell>
        </row>
        <row r="1092">
          <cell r="B1092">
            <v>5502</v>
          </cell>
          <cell r="C1092" t="str">
            <v>BAZIC C/R 120 Ct. 3-Subject Spiral Notebook (3/Pack)</v>
          </cell>
          <cell r="D1092">
            <v>10248</v>
          </cell>
        </row>
        <row r="1093">
          <cell r="B1093">
            <v>551</v>
          </cell>
          <cell r="C1093" t="str">
            <v>BAZIC 20 Ct. 18" X 12" Sketch Pad</v>
          </cell>
          <cell r="D1093">
            <v>22029</v>
          </cell>
        </row>
        <row r="1094">
          <cell r="B1094">
            <v>552</v>
          </cell>
          <cell r="C1094" t="str">
            <v>BAZIC 75mm X 75mm 300 Ct. Color Paper Cube w/ Tray</v>
          </cell>
          <cell r="D1094">
            <v>7709</v>
          </cell>
        </row>
        <row r="1095">
          <cell r="B1095">
            <v>554</v>
          </cell>
          <cell r="C1095" t="str">
            <v>BAZIC 48 Ct. 9" X 12" Construction Paper</v>
          </cell>
          <cell r="D1095">
            <v>3849</v>
          </cell>
        </row>
        <row r="1096">
          <cell r="B1096">
            <v>555</v>
          </cell>
          <cell r="C1096" t="str">
            <v>BAZIC 50 Ct. 5" X 8" Canary Jr. Perforated Writing Pads (2/Pack)</v>
          </cell>
          <cell r="D1096">
            <v>37910</v>
          </cell>
        </row>
        <row r="1097">
          <cell r="B1097">
            <v>556</v>
          </cell>
          <cell r="C1097" t="str">
            <v>BAZIC 50 Ct. 5" X 8" White Jr. Perforated Writing Pads (2/Pack)</v>
          </cell>
          <cell r="D1097">
            <v>35399</v>
          </cell>
        </row>
        <row r="1098">
          <cell r="B1098">
            <v>557</v>
          </cell>
          <cell r="C1098" t="str">
            <v>BAZIC 100 Ct. 4" X 6" Ruled White Index Card</v>
          </cell>
          <cell r="D1098">
            <v>36111</v>
          </cell>
        </row>
        <row r="1099">
          <cell r="B1099">
            <v>558</v>
          </cell>
          <cell r="C1099" t="str">
            <v>BAZIC C/R 70 Ct. 1-Subject Spiral Notebook</v>
          </cell>
          <cell r="D1099">
            <v>42643</v>
          </cell>
        </row>
        <row r="1100">
          <cell r="B1100" t="str">
            <v>55887-59603</v>
          </cell>
          <cell r="C1100" t="str">
            <v>BAZIC 20" X 30" White Foam Board</v>
          </cell>
          <cell r="D1100">
            <v>0</v>
          </cell>
        </row>
        <row r="1101">
          <cell r="B1101">
            <v>559</v>
          </cell>
          <cell r="C1101" t="str">
            <v>BAZIC W/R 70 Ct. 1-Subject Spiral Notebook</v>
          </cell>
          <cell r="D1101">
            <v>90289</v>
          </cell>
        </row>
        <row r="1102">
          <cell r="B1102">
            <v>560</v>
          </cell>
          <cell r="C1102" t="str">
            <v>BAZIC 100 Ct. 6" X 9" Ruled Writing Tablet</v>
          </cell>
          <cell r="D1102">
            <v>36174</v>
          </cell>
        </row>
        <row r="1103">
          <cell r="B1103">
            <v>561</v>
          </cell>
          <cell r="C1103" t="str">
            <v>BAZIC C/R 120 Ct. 3-Subject Spiral Notebook</v>
          </cell>
          <cell r="D1103">
            <v>34433</v>
          </cell>
        </row>
        <row r="1104">
          <cell r="B1104">
            <v>562</v>
          </cell>
          <cell r="C1104" t="str">
            <v>BAZIC W/R 120 Ct. 3-Subject Spiral Notebook</v>
          </cell>
          <cell r="D1104">
            <v>73556</v>
          </cell>
        </row>
        <row r="1105">
          <cell r="B1105">
            <v>563</v>
          </cell>
          <cell r="C1105" t="str">
            <v>BAZIC C/R 120 Ct. 9.5" X 5.75" 3-Subject Spiral Notebook</v>
          </cell>
          <cell r="D1105">
            <v>42336</v>
          </cell>
        </row>
        <row r="1106">
          <cell r="B1106">
            <v>564</v>
          </cell>
          <cell r="C1106" t="str">
            <v>BAZIC W/R 120 Ct. 9.5" X 5.75" 3-Subject Spiral Notebook</v>
          </cell>
          <cell r="D1106">
            <v>14398</v>
          </cell>
        </row>
        <row r="1107">
          <cell r="B1107">
            <v>565</v>
          </cell>
          <cell r="C1107" t="str">
            <v>BAZIC C/R 100 Ct. Filler Paper</v>
          </cell>
          <cell r="D1107">
            <v>65773</v>
          </cell>
        </row>
        <row r="1108">
          <cell r="B1108">
            <v>566</v>
          </cell>
          <cell r="C1108" t="str">
            <v>BAZIC W/R 100 Ct. Filler Paper</v>
          </cell>
          <cell r="D1108">
            <v>76180</v>
          </cell>
        </row>
        <row r="1109">
          <cell r="B1109">
            <v>567</v>
          </cell>
          <cell r="C1109" t="str">
            <v>BAZIC C/R 150 Ct. Filler Paper</v>
          </cell>
          <cell r="D1109">
            <v>50389</v>
          </cell>
        </row>
        <row r="1110">
          <cell r="B1110">
            <v>568</v>
          </cell>
          <cell r="C1110" t="str">
            <v>BAZIC W/R 150 Ct. Filler Paper</v>
          </cell>
          <cell r="D1110">
            <v>31609</v>
          </cell>
        </row>
        <row r="1111">
          <cell r="B1111">
            <v>569</v>
          </cell>
          <cell r="C1111" t="str">
            <v>BAZIC 100 Ct. 4-1" Quad-Ruled Filler Paper</v>
          </cell>
          <cell r="D1111">
            <v>21915</v>
          </cell>
        </row>
        <row r="1112">
          <cell r="B1112">
            <v>570</v>
          </cell>
          <cell r="C1112" t="str">
            <v>BAZIC 50 Ct. View Poly Spiral Bound 3" x 5" Ruled White Index Card w/ 2-Tab Divider</v>
          </cell>
          <cell r="D1112">
            <v>31409</v>
          </cell>
        </row>
        <row r="1113">
          <cell r="B1113">
            <v>571</v>
          </cell>
          <cell r="C1113" t="str">
            <v>BAZIC 70 Ct. 6" X 9" Green Tint Gregg Ruled Steno Book</v>
          </cell>
          <cell r="D1113">
            <v>75318</v>
          </cell>
        </row>
        <row r="1114">
          <cell r="B1114">
            <v>572</v>
          </cell>
          <cell r="C1114" t="str">
            <v>BAZIC #6 3/4 Self-Seal White Envelopes (100/Pack)</v>
          </cell>
          <cell r="D1114">
            <v>21410</v>
          </cell>
        </row>
        <row r="1115">
          <cell r="B1115">
            <v>573</v>
          </cell>
          <cell r="C1115" t="str">
            <v>BAZIC #6 3/4 Self-Seal Security Envelopes (80/Pack)</v>
          </cell>
          <cell r="D1115">
            <v>19226</v>
          </cell>
        </row>
        <row r="1116">
          <cell r="B1116">
            <v>574</v>
          </cell>
          <cell r="C1116" t="str">
            <v>BAZIC #10 Self-Seal White Envelopes (50/Pack)</v>
          </cell>
          <cell r="D1116">
            <v>15451</v>
          </cell>
        </row>
        <row r="1117">
          <cell r="B1117">
            <v>575</v>
          </cell>
          <cell r="C1117" t="str">
            <v>BAZIC #10 Self-Seal Security Envelopes (40/Pack)</v>
          </cell>
          <cell r="D1117">
            <v>17999</v>
          </cell>
        </row>
        <row r="1118">
          <cell r="B1118">
            <v>577</v>
          </cell>
          <cell r="C1118" t="str">
            <v>BAZIC 80 Ct. 6" X 9" White Paper Gregg Ruled Steno Book</v>
          </cell>
          <cell r="D1118">
            <v>45988</v>
          </cell>
        </row>
        <row r="1119">
          <cell r="B1119">
            <v>578</v>
          </cell>
          <cell r="C1119" t="str">
            <v>BAZIC 80 Ct. 8.5" X 11" Reversible 4"/5" Quad Ruled Wireless Notebook</v>
          </cell>
          <cell r="D1119">
            <v>18304</v>
          </cell>
        </row>
        <row r="1120">
          <cell r="B1120">
            <v>579</v>
          </cell>
          <cell r="C1120" t="str">
            <v>BAZIC C/R 150 Ct. 5-Subject Spiral Notebook</v>
          </cell>
          <cell r="D1120">
            <v>22998</v>
          </cell>
        </row>
        <row r="1121">
          <cell r="B1121">
            <v>580</v>
          </cell>
          <cell r="C1121" t="str">
            <v>BAZIC W/R 150 Ct. 5-Subject Spiral Notebook</v>
          </cell>
          <cell r="D1121">
            <v>34714</v>
          </cell>
        </row>
        <row r="1122">
          <cell r="B1122">
            <v>581</v>
          </cell>
          <cell r="C1122" t="str">
            <v>BAZIC C/R 80 Ct. 1-Subject Wireless Notebook</v>
          </cell>
          <cell r="D1122">
            <v>40182</v>
          </cell>
        </row>
        <row r="1123">
          <cell r="B1123">
            <v>582</v>
          </cell>
          <cell r="C1123" t="str">
            <v>BAZIC W/R 80 Ct. 1-Subject Wireless Notebook</v>
          </cell>
          <cell r="D1123">
            <v>7560</v>
          </cell>
        </row>
        <row r="1124">
          <cell r="B1124">
            <v>583</v>
          </cell>
          <cell r="C1124" t="str">
            <v>BAZIC 96 Ct. 9" X 12" Construction Paper</v>
          </cell>
          <cell r="D1124">
            <v>333</v>
          </cell>
        </row>
        <row r="1125">
          <cell r="B1125">
            <v>588</v>
          </cell>
          <cell r="C1125" t="str">
            <v>BAZIC 17" X 22" Undated 12-Month Desk Pad Calendar</v>
          </cell>
          <cell r="D1125">
            <v>17974</v>
          </cell>
        </row>
        <row r="1126">
          <cell r="B1126">
            <v>589</v>
          </cell>
          <cell r="C1126" t="str">
            <v>BAZIC 20" X 30" White Foam Board</v>
          </cell>
          <cell r="D1126">
            <v>49139</v>
          </cell>
        </row>
        <row r="1127">
          <cell r="B1127">
            <v>590</v>
          </cell>
          <cell r="C1127" t="str">
            <v>BAZIC 20" X 30" Red Foam Board</v>
          </cell>
          <cell r="D1127">
            <v>36495</v>
          </cell>
        </row>
        <row r="1128">
          <cell r="B1128">
            <v>591</v>
          </cell>
          <cell r="C1128" t="str">
            <v>BAZIC 20" X 30" Blue Foam Board</v>
          </cell>
          <cell r="D1128">
            <v>41116</v>
          </cell>
        </row>
        <row r="1129">
          <cell r="B1129">
            <v>592</v>
          </cell>
          <cell r="C1129" t="str">
            <v>BAZIC 20" X 30" Green Foam Board</v>
          </cell>
          <cell r="D1129">
            <v>35345</v>
          </cell>
        </row>
        <row r="1130">
          <cell r="B1130">
            <v>593</v>
          </cell>
          <cell r="C1130" t="str">
            <v>BAZIC 20" X 30" Yellow Foam Board</v>
          </cell>
          <cell r="D1130">
            <v>26922</v>
          </cell>
        </row>
        <row r="1131">
          <cell r="B1131">
            <v>594</v>
          </cell>
          <cell r="C1131" t="str">
            <v>BAZIC 20" X 30" Black Foam Board</v>
          </cell>
          <cell r="D1131">
            <v>41550</v>
          </cell>
        </row>
        <row r="1132">
          <cell r="B1132">
            <v>595</v>
          </cell>
          <cell r="C1132" t="str">
            <v>BAZIC 20" X 30" Pink Foam Board</v>
          </cell>
          <cell r="D1132">
            <v>36288</v>
          </cell>
        </row>
        <row r="1133">
          <cell r="B1133">
            <v>596</v>
          </cell>
          <cell r="C1133" t="str">
            <v>BAZIC 75 Ct. 3" X 5" Ruled Fluorescent Colored Index Card</v>
          </cell>
          <cell r="D1133">
            <v>9111</v>
          </cell>
        </row>
        <row r="1134">
          <cell r="B1134">
            <v>597</v>
          </cell>
          <cell r="C1134" t="str">
            <v>BAZIC 50 Ct. 8.5" X 11.75" Canary Perforated Writing Pads</v>
          </cell>
          <cell r="D1134">
            <v>23910</v>
          </cell>
        </row>
        <row r="1135">
          <cell r="B1135">
            <v>59741</v>
          </cell>
          <cell r="C1135" t="str">
            <v>WISH Coloring Book</v>
          </cell>
          <cell r="D1135">
            <v>2742</v>
          </cell>
        </row>
        <row r="1136">
          <cell r="B1136">
            <v>598</v>
          </cell>
          <cell r="C1136" t="str">
            <v>BAZIC 50 Ct. 8.5" X 11.75" White Perforated Writing Pads</v>
          </cell>
          <cell r="D1136">
            <v>19698</v>
          </cell>
        </row>
        <row r="1137">
          <cell r="B1137">
            <v>599</v>
          </cell>
          <cell r="C1137" t="str">
            <v>BAZIC 11" X 17" Undated 12-Month Desk Pad Calendar</v>
          </cell>
          <cell r="D1137">
            <v>3334</v>
          </cell>
        </row>
        <row r="1138">
          <cell r="B1138">
            <v>600</v>
          </cell>
          <cell r="C1138" t="str">
            <v>BAZIC Mini Cushion Grip Standard (26/6) Stapler w/ 500 Ct. Staples</v>
          </cell>
          <cell r="D1138">
            <v>50154</v>
          </cell>
        </row>
        <row r="1139">
          <cell r="B1139">
            <v>6001</v>
          </cell>
          <cell r="C1139" t="str">
            <v>BAZIC 8 oz White Board Cleaner</v>
          </cell>
          <cell r="D1139">
            <v>8388</v>
          </cell>
        </row>
        <row r="1140">
          <cell r="B1140">
            <v>6002</v>
          </cell>
          <cell r="C1140" t="str">
            <v>BAZIC 4 oz White Board Cleaner</v>
          </cell>
          <cell r="D1140">
            <v>28229</v>
          </cell>
        </row>
        <row r="1141">
          <cell r="B1141">
            <v>6003</v>
          </cell>
          <cell r="C1141" t="str">
            <v>BAZIC Felt Chalkboard/Whiteboard Eraser</v>
          </cell>
          <cell r="D1141">
            <v>16601</v>
          </cell>
        </row>
        <row r="1142">
          <cell r="B1142">
            <v>6004</v>
          </cell>
          <cell r="C1142" t="str">
            <v>BAZIC Peel-Away Whiteboard Eraser</v>
          </cell>
          <cell r="D1142">
            <v>21053</v>
          </cell>
        </row>
        <row r="1143">
          <cell r="B1143">
            <v>6005</v>
          </cell>
          <cell r="C1143" t="str">
            <v>BAZIC Felt Chalkboard/Whiteboard Eraser w/ Hanger</v>
          </cell>
          <cell r="D1143">
            <v>24493</v>
          </cell>
        </row>
        <row r="1144">
          <cell r="B1144">
            <v>6006</v>
          </cell>
          <cell r="C1144" t="str">
            <v>BAZIC Magnetic Whiteboard Eraser w/ Foam Comfort Grip</v>
          </cell>
          <cell r="D1144">
            <v>14475</v>
          </cell>
        </row>
        <row r="1145">
          <cell r="B1145">
            <v>6007</v>
          </cell>
          <cell r="C1145" t="str">
            <v>BAZIC Ergonomic Magnetic Whiteboard Eraser</v>
          </cell>
          <cell r="D1145">
            <v>7196</v>
          </cell>
        </row>
        <row r="1146">
          <cell r="B1146">
            <v>601</v>
          </cell>
          <cell r="C1146" t="str">
            <v>BAZIC Mini Standard (26/6) Stapler w/ 500 Ct. Staples</v>
          </cell>
          <cell r="D1146">
            <v>63456</v>
          </cell>
        </row>
        <row r="1147">
          <cell r="B1147">
            <v>6010</v>
          </cell>
          <cell r="C1147" t="str">
            <v>BAZIC 8.5" X 11" Dry Erase Board w/ Marker</v>
          </cell>
          <cell r="D1147">
            <v>43338</v>
          </cell>
        </row>
        <row r="1148">
          <cell r="B1148">
            <v>6011</v>
          </cell>
          <cell r="C1148" t="str">
            <v>BAZIC 8.5" X 11" CLASSIQUE Magnetic Dry Erase Board w/ Marker &amp; 2 Magnets</v>
          </cell>
          <cell r="D1148">
            <v>6827</v>
          </cell>
        </row>
        <row r="1149">
          <cell r="B1149">
            <v>6012</v>
          </cell>
          <cell r="C1149" t="str">
            <v>BAZIC 11" X 14" CLASSIQUE Magnetic Dry Erase Board w/ Marker &amp; 2 Magnets</v>
          </cell>
          <cell r="D1149">
            <v>8188</v>
          </cell>
        </row>
        <row r="1150">
          <cell r="B1150">
            <v>6013</v>
          </cell>
          <cell r="C1150" t="str">
            <v>BAZIC 11" X 17" CLASSIQUE Magnetic Dry Erase Board w/ Marker &amp; 2 Magnets</v>
          </cell>
          <cell r="D1150">
            <v>11423</v>
          </cell>
        </row>
        <row r="1151">
          <cell r="B1151">
            <v>6015</v>
          </cell>
          <cell r="C1151" t="str">
            <v>BAZIC Asstd Color 8.5" X 11" Dry Erase Board w/ Marker</v>
          </cell>
          <cell r="D1151">
            <v>22908</v>
          </cell>
        </row>
        <row r="1152">
          <cell r="B1152">
            <v>6016</v>
          </cell>
          <cell r="C1152" t="str">
            <v>BAZIC 7.4" X 10.3" Double Sided Dry Erase Learning Board w/ Marker</v>
          </cell>
          <cell r="D1152">
            <v>34326</v>
          </cell>
        </row>
        <row r="1153">
          <cell r="B1153">
            <v>6017</v>
          </cell>
          <cell r="C1153" t="str">
            <v>BAZIC 9" X 12" Double Sided Dry Erase Learning Board w/ Marker</v>
          </cell>
          <cell r="D1153">
            <v>36213</v>
          </cell>
        </row>
        <row r="1154">
          <cell r="B1154">
            <v>6018</v>
          </cell>
          <cell r="C1154" t="str">
            <v>BAZIC 9" X 12" Double Sided Dry Erase Lap Board</v>
          </cell>
          <cell r="D1154">
            <v>5139</v>
          </cell>
        </row>
        <row r="1155">
          <cell r="B1155">
            <v>602</v>
          </cell>
          <cell r="C1155" t="str">
            <v>BAZIC Mini Pastel Color Standard (26/6) Stapler w/ 500 Ct. Staples</v>
          </cell>
          <cell r="D1155">
            <v>2478</v>
          </cell>
        </row>
        <row r="1156">
          <cell r="B1156">
            <v>6021</v>
          </cell>
          <cell r="C1156" t="str">
            <v>BAZIC 11" X 14" CLASSIQUE Magnetic Dry Erase Calendar Board w/ Marker &amp; 2 Magnets</v>
          </cell>
          <cell r="D1156">
            <v>6334</v>
          </cell>
        </row>
        <row r="1157">
          <cell r="B1157">
            <v>6022</v>
          </cell>
          <cell r="C1157" t="str">
            <v>BAZIC 17" X 23" CLASSIQUE Cork Frame Magnetic Dry Erase Board w/ Marker &amp; 2 Magnets</v>
          </cell>
          <cell r="D1157">
            <v>1737</v>
          </cell>
        </row>
        <row r="1158">
          <cell r="B1158">
            <v>6023</v>
          </cell>
          <cell r="C1158" t="str">
            <v>BAZIC 5" X 7" Dry Erase Board w/ Marker</v>
          </cell>
          <cell r="D1158">
            <v>19104</v>
          </cell>
        </row>
        <row r="1159">
          <cell r="B1159">
            <v>6030</v>
          </cell>
          <cell r="C1159" t="str">
            <v>BAZIC 8.5" X 11" Dry Erase / Cork Combo Board w/ Marker</v>
          </cell>
          <cell r="D1159">
            <v>11267</v>
          </cell>
        </row>
        <row r="1160">
          <cell r="B1160">
            <v>604</v>
          </cell>
          <cell r="C1160" t="str">
            <v>BAZIC Standard (26/6) Metal Stapler</v>
          </cell>
          <cell r="D1160">
            <v>67040</v>
          </cell>
        </row>
        <row r="1161">
          <cell r="B1161">
            <v>6041</v>
          </cell>
          <cell r="C1161" t="str">
            <v>BAZIC 14" x 14" CUBIX Magnetic Dry Erase Calendar Tile</v>
          </cell>
          <cell r="D1161">
            <v>4235</v>
          </cell>
        </row>
        <row r="1162">
          <cell r="B1162">
            <v>6042</v>
          </cell>
          <cell r="C1162" t="str">
            <v>BAZIC 14" x 14" CUBIX Magnetic Dry Erase Tile</v>
          </cell>
          <cell r="D1162">
            <v>5970</v>
          </cell>
        </row>
        <row r="1163">
          <cell r="B1163">
            <v>6043</v>
          </cell>
          <cell r="C1163" t="str">
            <v>BAZIC 11.5" x 11.5" CUBIX Magnetic Dry Erase Tile</v>
          </cell>
          <cell r="D1163">
            <v>6086</v>
          </cell>
        </row>
        <row r="1164">
          <cell r="B1164">
            <v>6049</v>
          </cell>
          <cell r="C1164" t="str">
            <v>BAZIC 14" x 14" CUBIX Frameless Magnetic Chalkboard w/ Chalk Marker &amp; Magnet</v>
          </cell>
          <cell r="D1164">
            <v>4131</v>
          </cell>
        </row>
        <row r="1165">
          <cell r="B1165">
            <v>6050</v>
          </cell>
          <cell r="C1165" t="str">
            <v>BAZIC 24" x 36" METALLIQUE Aluminum Frame Magnetic Dry Erase Board Value Pack</v>
          </cell>
          <cell r="D1165">
            <v>1504</v>
          </cell>
        </row>
        <row r="1166">
          <cell r="B1166">
            <v>6051</v>
          </cell>
          <cell r="C1166" t="str">
            <v>BAZIC 16" X 20" METALLIQUE Aluminum Frame Magnetic Dry Erase Board</v>
          </cell>
          <cell r="D1166">
            <v>4957</v>
          </cell>
        </row>
        <row r="1167">
          <cell r="B1167">
            <v>6052</v>
          </cell>
          <cell r="C1167" t="str">
            <v>BAZIC 16" X 20" METALLIQUE Aluminum Frame Magnetic Dry Erase Calendar</v>
          </cell>
          <cell r="D1167">
            <v>3170</v>
          </cell>
        </row>
        <row r="1168">
          <cell r="B1168">
            <v>6053</v>
          </cell>
          <cell r="C1168" t="str">
            <v>BAZIC 16" X 20" METALLIQUE Aluminum Frame Magnetic Dry Erase/Cork Combo Board</v>
          </cell>
          <cell r="D1168">
            <v>3481</v>
          </cell>
        </row>
        <row r="1169">
          <cell r="B1169">
            <v>60756</v>
          </cell>
          <cell r="C1169" t="str">
            <v>BARBIE Coloring Book</v>
          </cell>
          <cell r="D1169">
            <v>2896</v>
          </cell>
        </row>
        <row r="1170">
          <cell r="B1170">
            <v>608</v>
          </cell>
          <cell r="C1170" t="str">
            <v>BAZIC 5000 Ct. Standard (26/6) Staples</v>
          </cell>
          <cell r="D1170">
            <v>84421</v>
          </cell>
        </row>
        <row r="1171">
          <cell r="B1171">
            <v>6081</v>
          </cell>
          <cell r="C1171" t="str">
            <v>BAZIC 20" x 30" RUSTIQUE Wood Frame Magnetic Chalkboard w/ Chalk Marker &amp; Magnets</v>
          </cell>
          <cell r="D1171">
            <v>2690</v>
          </cell>
        </row>
        <row r="1172">
          <cell r="B1172">
            <v>609</v>
          </cell>
          <cell r="C1172" t="str">
            <v>BAZIC 3000 Ct. Standard (26/6) Metallic Color Staples</v>
          </cell>
          <cell r="D1172">
            <v>37671</v>
          </cell>
        </row>
        <row r="1173">
          <cell r="B1173">
            <v>6090</v>
          </cell>
          <cell r="C1173" t="str">
            <v>BAZIC Reusable Dry Erase Pockets (10/Pack)</v>
          </cell>
          <cell r="D1173">
            <v>3423</v>
          </cell>
        </row>
        <row r="1174">
          <cell r="B1174">
            <v>6091</v>
          </cell>
          <cell r="C1174" t="str">
            <v>BAZIC Reusable Dry Erase Pockets</v>
          </cell>
          <cell r="D1174">
            <v>21</v>
          </cell>
        </row>
        <row r="1175">
          <cell r="B1175">
            <v>6100</v>
          </cell>
          <cell r="C1175" t="str">
            <v>BAZIC 2 Oz./ 56.70 g Assorted Sizes Rubber Bands</v>
          </cell>
          <cell r="D1175">
            <v>55958</v>
          </cell>
        </row>
        <row r="1176">
          <cell r="B1176">
            <v>6101</v>
          </cell>
          <cell r="C1176" t="str">
            <v>BAZIC 2 Oz./ 56.70 g #32 Rubber Bands</v>
          </cell>
          <cell r="D1176">
            <v>36895</v>
          </cell>
        </row>
        <row r="1177">
          <cell r="B1177">
            <v>6102</v>
          </cell>
          <cell r="C1177" t="str">
            <v>BAZIC 2 Oz./ 56.70 g #64 Rubber Bands</v>
          </cell>
          <cell r="D1177">
            <v>21383</v>
          </cell>
        </row>
        <row r="1178">
          <cell r="B1178">
            <v>6110</v>
          </cell>
          <cell r="C1178" t="str">
            <v>BAZIC 2 Oz./ 56.70 g Assorted Sizes and Colors Rubber Bands</v>
          </cell>
          <cell r="D1178">
            <v>57138</v>
          </cell>
        </row>
        <row r="1179">
          <cell r="B1179">
            <v>6120</v>
          </cell>
          <cell r="C1179" t="str">
            <v>BAZIC 2 Oz./ 56.70 g Assorted Sizes Black Color Rubber Bands</v>
          </cell>
          <cell r="D1179">
            <v>20457</v>
          </cell>
        </row>
        <row r="1180">
          <cell r="B1180">
            <v>613</v>
          </cell>
          <cell r="C1180" t="str">
            <v>BAZIC Claw Style Staples Remover w/ Safety Lock (2/Pack)</v>
          </cell>
          <cell r="D1180">
            <v>15101</v>
          </cell>
        </row>
        <row r="1181">
          <cell r="B1181">
            <v>61400</v>
          </cell>
          <cell r="C1181" t="str">
            <v>KAPPA Pocket Puzzle Word Finds Large Print - Digest Size</v>
          </cell>
          <cell r="D1181">
            <v>3646</v>
          </cell>
        </row>
        <row r="1182">
          <cell r="B1182">
            <v>61500</v>
          </cell>
          <cell r="C1182" t="str">
            <v>KAPPA Pocket Puzzle Word Finds - Digest Size</v>
          </cell>
          <cell r="D1182">
            <v>6334</v>
          </cell>
        </row>
        <row r="1183">
          <cell r="B1183">
            <v>619</v>
          </cell>
          <cell r="C1183" t="str">
            <v>BAZIC Mini Stand-Up Standard (26/6) Stapler w/ 500 Ct. Staples</v>
          </cell>
          <cell r="D1183">
            <v>17284</v>
          </cell>
        </row>
        <row r="1184">
          <cell r="B1184">
            <v>620</v>
          </cell>
          <cell r="C1184" t="str">
            <v>BAZIC Compact Stand-Up Standard (26/6) Stapler w/ 500 Ct. Staples</v>
          </cell>
          <cell r="D1184">
            <v>8012</v>
          </cell>
        </row>
        <row r="1185">
          <cell r="B1185">
            <v>620000</v>
          </cell>
          <cell r="C1185" t="str">
            <v>SESAME STREET Flash Card</v>
          </cell>
          <cell r="D1185">
            <v>5192</v>
          </cell>
        </row>
        <row r="1186">
          <cell r="B1186">
            <v>621</v>
          </cell>
          <cell r="C1186" t="str">
            <v>BAZIC Stand-Up Standard (26/6) Full Strip Stapler w/ 500 Ct. Staples</v>
          </cell>
          <cell r="D1186">
            <v>7590</v>
          </cell>
        </row>
        <row r="1187">
          <cell r="B1187">
            <v>622</v>
          </cell>
          <cell r="C1187" t="str">
            <v>BAZIC Bright Color Standard (26/6) Stapler</v>
          </cell>
          <cell r="D1187">
            <v>29742</v>
          </cell>
        </row>
        <row r="1188">
          <cell r="B1188">
            <v>623</v>
          </cell>
          <cell r="C1188" t="str">
            <v>BAZIC Two Tone Standard (26/6) Stapler</v>
          </cell>
          <cell r="D1188">
            <v>10195</v>
          </cell>
        </row>
        <row r="1189">
          <cell r="B1189">
            <v>624</v>
          </cell>
          <cell r="C1189" t="str">
            <v>BAZIC Transparent Standard (26/6) Stapler w/ 500 Ct. Staples</v>
          </cell>
          <cell r="D1189">
            <v>353</v>
          </cell>
        </row>
        <row r="1190">
          <cell r="B1190">
            <v>6301</v>
          </cell>
          <cell r="C1190" t="str">
            <v>BAZIC Date Stamp and Ink Pad (Black Ink)</v>
          </cell>
          <cell r="D1190">
            <v>17067</v>
          </cell>
        </row>
        <row r="1191">
          <cell r="B1191">
            <v>6302</v>
          </cell>
          <cell r="C1191" t="str">
            <v>BAZIC Received Self Inking Rubber Stamp (Red Ink)</v>
          </cell>
          <cell r="D1191">
            <v>8158</v>
          </cell>
        </row>
        <row r="1192">
          <cell r="B1192">
            <v>6303</v>
          </cell>
          <cell r="C1192" t="str">
            <v>BAZIC Paid Self Inking Rubber Stamp (Red Ink)</v>
          </cell>
          <cell r="D1192">
            <v>5880</v>
          </cell>
        </row>
        <row r="1193">
          <cell r="B1193">
            <v>6367</v>
          </cell>
          <cell r="C1193" t="str">
            <v>SCHOOL ZONE Assorted Workbooks</v>
          </cell>
          <cell r="D1193">
            <v>4088</v>
          </cell>
        </row>
        <row r="1194">
          <cell r="B1194">
            <v>640000</v>
          </cell>
          <cell r="C1194" t="str">
            <v>SESAME STREET Workbooks</v>
          </cell>
          <cell r="D1194">
            <v>1032</v>
          </cell>
        </row>
        <row r="1195">
          <cell r="B1195">
            <v>641</v>
          </cell>
          <cell r="C1195" t="str">
            <v>KAPPA Jumbo Word Find Pad - Digest Size</v>
          </cell>
          <cell r="D1195">
            <v>3598</v>
          </cell>
        </row>
        <row r="1196">
          <cell r="B1196">
            <v>660</v>
          </cell>
          <cell r="C1196" t="str">
            <v>KAPPA Woman's Day Word Finds Puzzle Book-Digest Size</v>
          </cell>
          <cell r="D1196">
            <v>5460</v>
          </cell>
        </row>
        <row r="1197">
          <cell r="B1197">
            <v>6700</v>
          </cell>
          <cell r="C1197" t="str">
            <v>BAZIC Electra 0.7 mm Fashion Color Mechanical Pencil (5/Pack)</v>
          </cell>
          <cell r="D1197">
            <v>0</v>
          </cell>
        </row>
        <row r="1198">
          <cell r="B1198">
            <v>6705</v>
          </cell>
          <cell r="C1198" t="str">
            <v>KN95 Respirator Mask - Black</v>
          </cell>
          <cell r="D1198">
            <v>0</v>
          </cell>
        </row>
        <row r="1199">
          <cell r="B1199">
            <v>6706</v>
          </cell>
          <cell r="C1199" t="str">
            <v>BAZIC Metro 0.7 mm Mechanical Pencil w/ Ceramics High-Quality Lead</v>
          </cell>
          <cell r="D1199">
            <v>0</v>
          </cell>
        </row>
        <row r="1200">
          <cell r="B1200">
            <v>6707</v>
          </cell>
          <cell r="C1200" t="str">
            <v>DOUBLE A (96) 8.5" X 11" White Copy Paper (10 Reams/Case)</v>
          </cell>
          <cell r="D1200">
            <v>0</v>
          </cell>
        </row>
        <row r="1201">
          <cell r="B1201">
            <v>6709</v>
          </cell>
          <cell r="C1201" t="str">
            <v>BAZIC Metallic Laser Foil Wood Pencil w/ Eraser (8/Pack)</v>
          </cell>
          <cell r="D1201">
            <v>0</v>
          </cell>
        </row>
        <row r="1202">
          <cell r="B1202">
            <v>6710</v>
          </cell>
          <cell r="C1202" t="str">
            <v>BAZIC Metallic Glitter Wood Pencil w/ Eraser (8/Pack)</v>
          </cell>
          <cell r="D1202">
            <v>0</v>
          </cell>
        </row>
        <row r="1203">
          <cell r="B1203">
            <v>6711</v>
          </cell>
          <cell r="C1203" t="str">
            <v>BAZIC Fluorescent Wood Pencil w/ Eraser (8/pack)</v>
          </cell>
          <cell r="D1203">
            <v>0</v>
          </cell>
        </row>
        <row r="1204">
          <cell r="B1204">
            <v>6712</v>
          </cell>
          <cell r="C1204" t="str">
            <v>DOUBLE A (96) 11" X 17" Ledger Size Copy Paper (5 Reams/Case)</v>
          </cell>
          <cell r="D1204">
            <v>0</v>
          </cell>
        </row>
        <row r="1205">
          <cell r="B1205">
            <v>6713</v>
          </cell>
          <cell r="C1205" t="str">
            <v>DOUBLE A (96) 8.5" X 14" Legal Size Copy Paper (10 Reams/Case)</v>
          </cell>
          <cell r="D1205">
            <v>0</v>
          </cell>
        </row>
        <row r="1206">
          <cell r="B1206">
            <v>6714</v>
          </cell>
          <cell r="C1206" t="str">
            <v>BAZIC Pre-Sharpened #2 Premium Yellow Pencil (144/Pack)</v>
          </cell>
          <cell r="D1206">
            <v>0</v>
          </cell>
        </row>
        <row r="1207">
          <cell r="B1207">
            <v>6715</v>
          </cell>
          <cell r="C1207" t="str">
            <v>BAZIC #2 The First Jumbo Premium Yellow Pencil (4/Pack)</v>
          </cell>
          <cell r="D1207">
            <v>0</v>
          </cell>
        </row>
        <row r="1208">
          <cell r="B1208">
            <v>6716</v>
          </cell>
          <cell r="C1208" t="str">
            <v>BAZIC Reward &amp; Incentive Wood Pencil w/ Eraser (8/Pack)</v>
          </cell>
          <cell r="D1208">
            <v>0</v>
          </cell>
        </row>
        <row r="1209">
          <cell r="B1209">
            <v>6717</v>
          </cell>
          <cell r="C1209" t="str">
            <v>BAZIC Carpenter's Pencil (5/Pack)</v>
          </cell>
          <cell r="D1209">
            <v>0</v>
          </cell>
        </row>
        <row r="1210">
          <cell r="B1210">
            <v>6718</v>
          </cell>
          <cell r="C1210" t="str">
            <v>BAZIC Crown 0.7 mm Mechanical Pencil (3/Pack)</v>
          </cell>
          <cell r="D1210">
            <v>0</v>
          </cell>
        </row>
        <row r="1211">
          <cell r="B1211">
            <v>6719</v>
          </cell>
          <cell r="C1211" t="str">
            <v>BAZIC Crown Dazzle 0.5 mm Mechanical Pencil (3/Pack)</v>
          </cell>
          <cell r="D1211">
            <v>0</v>
          </cell>
        </row>
        <row r="1212">
          <cell r="B1212">
            <v>6720</v>
          </cell>
          <cell r="C1212" t="str">
            <v>BAZIC Crown 0.7 mm Mechanical Pencil w/ Ceramics High-Quality Lead</v>
          </cell>
          <cell r="D1212">
            <v>0</v>
          </cell>
        </row>
        <row r="1213">
          <cell r="B1213">
            <v>6721</v>
          </cell>
          <cell r="C1213" t="str">
            <v>Big Print Find-A-Word Digest Puzzle Books</v>
          </cell>
          <cell r="D1213">
            <v>0</v>
          </cell>
        </row>
        <row r="1214">
          <cell r="B1214">
            <v>6722</v>
          </cell>
          <cell r="C1214" t="str">
            <v>Sudoku Digest Puzzle Books</v>
          </cell>
          <cell r="D1214">
            <v>0</v>
          </cell>
        </row>
        <row r="1215">
          <cell r="B1215">
            <v>6723</v>
          </cell>
          <cell r="C1215" t="str">
            <v>Large Print Word Search Puzzles Digest Size</v>
          </cell>
          <cell r="D1215">
            <v>0</v>
          </cell>
        </row>
        <row r="1216">
          <cell r="B1216">
            <v>6724</v>
          </cell>
          <cell r="C1216" t="str">
            <v>BAZIC 8 Neon Colored Pencils</v>
          </cell>
          <cell r="D1216">
            <v>0</v>
          </cell>
        </row>
        <row r="1217">
          <cell r="B1217">
            <v>6725</v>
          </cell>
          <cell r="C1217" t="str">
            <v>BAZIC Spencer 0.9 mm Mechanical Pencil (3/Pack)</v>
          </cell>
          <cell r="D1217">
            <v>0</v>
          </cell>
        </row>
        <row r="1218">
          <cell r="B1218">
            <v>6726</v>
          </cell>
          <cell r="C1218" t="str">
            <v>Spiral Crossword Digest Puzzle Books</v>
          </cell>
          <cell r="D1218">
            <v>0</v>
          </cell>
        </row>
        <row r="1219">
          <cell r="B1219">
            <v>6727</v>
          </cell>
          <cell r="C1219" t="str">
            <v>Kids Foil Coloring Books</v>
          </cell>
          <cell r="D1219">
            <v>0</v>
          </cell>
        </row>
        <row r="1220">
          <cell r="B1220">
            <v>6728</v>
          </cell>
          <cell r="C1220" t="str">
            <v>Advanced Foil Coloring Books</v>
          </cell>
          <cell r="D1220">
            <v>0</v>
          </cell>
        </row>
        <row r="1221">
          <cell r="B1221">
            <v>6729</v>
          </cell>
          <cell r="C1221" t="str">
            <v>BAZIC Sports Multi-Point Pencil (8/Pack)</v>
          </cell>
          <cell r="D1221">
            <v>0</v>
          </cell>
        </row>
        <row r="1222">
          <cell r="B1222" t="str">
            <v>6729-A</v>
          </cell>
          <cell r="C1222" t="str">
            <v>BAZIC Polaris 0.7 mm Mechanical Pencil w/ Ceramics High-Quality Lead</v>
          </cell>
          <cell r="D1222">
            <v>0</v>
          </cell>
        </row>
        <row r="1223">
          <cell r="B1223">
            <v>6730</v>
          </cell>
          <cell r="C1223" t="str">
            <v>MY FIRST PONY FOIL &amp; EMBOSSED Coloring &amp; Activity Book</v>
          </cell>
          <cell r="D1223">
            <v>0</v>
          </cell>
        </row>
        <row r="1224">
          <cell r="B1224">
            <v>6731</v>
          </cell>
          <cell r="C1224" t="str">
            <v>BAZIC 12 Metallic Colored Pencils</v>
          </cell>
          <cell r="D1224">
            <v>0</v>
          </cell>
        </row>
        <row r="1225">
          <cell r="B1225">
            <v>6737</v>
          </cell>
          <cell r="C1225" t="str">
            <v>BAZIC Diamante 0.5 mm Mechanical Pencil w/ Grip (3/Pack)</v>
          </cell>
          <cell r="D1225">
            <v>0</v>
          </cell>
        </row>
        <row r="1226">
          <cell r="B1226">
            <v>6738</v>
          </cell>
          <cell r="C1226" t="str">
            <v>BAZIC Spinner Top Eraser 0.5 mm  Mechanical Pencil (3/Pack)</v>
          </cell>
          <cell r="D1226">
            <v>0</v>
          </cell>
        </row>
        <row r="1227">
          <cell r="B1227">
            <v>6739</v>
          </cell>
          <cell r="C1227" t="str">
            <v>BAZIC Prism 0.7 mm Mechanical Pencil w/ Ceramic High-Quality Lead</v>
          </cell>
          <cell r="D1227">
            <v>0</v>
          </cell>
        </row>
        <row r="1228">
          <cell r="B1228">
            <v>6740</v>
          </cell>
          <cell r="C1228" t="str">
            <v>BAZIC 4 #2 Triangle Yellow Pencil w/ Sharpener</v>
          </cell>
          <cell r="D1228">
            <v>0</v>
          </cell>
        </row>
        <row r="1229">
          <cell r="B1229" t="str">
            <v>6740-A</v>
          </cell>
          <cell r="C1229" t="str">
            <v>BAZIC 3 #2 The First Triangle Jumbo Yellow Pencil w/ Sharpener</v>
          </cell>
          <cell r="D1229">
            <v>0</v>
          </cell>
        </row>
        <row r="1230">
          <cell r="B1230">
            <v>6747</v>
          </cell>
          <cell r="C1230" t="str">
            <v>BAZIC Tritech 0.7 mm Mechanical Pencil w/ Ceramics High-Quality Lead</v>
          </cell>
          <cell r="D1230">
            <v>0</v>
          </cell>
        </row>
        <row r="1231">
          <cell r="B1231">
            <v>6748</v>
          </cell>
          <cell r="C1231" t="str">
            <v>BAZIC Drawing &amp; Sketching Pencil Set (6 Assortment)</v>
          </cell>
          <cell r="D1231">
            <v>0</v>
          </cell>
        </row>
        <row r="1232">
          <cell r="B1232">
            <v>6750</v>
          </cell>
          <cell r="C1232" t="str">
            <v>BAZIC Design &amp; Drafting Pencil Set (12 Assortment)</v>
          </cell>
          <cell r="D1232">
            <v>0</v>
          </cell>
        </row>
        <row r="1233">
          <cell r="B1233">
            <v>6751</v>
          </cell>
          <cell r="C1233" t="str">
            <v>BAZIC Paisley Multi-Point Pencil (8/Pack)</v>
          </cell>
          <cell r="D1233">
            <v>0</v>
          </cell>
        </row>
        <row r="1234">
          <cell r="B1234">
            <v>6752</v>
          </cell>
          <cell r="C1234" t="str">
            <v>BAZIC Dazzle Multi-Point Pencil (8/Pack)</v>
          </cell>
          <cell r="D1234">
            <v>0</v>
          </cell>
        </row>
        <row r="1235">
          <cell r="B1235">
            <v>6753</v>
          </cell>
          <cell r="C1235" t="str">
            <v>KAPPA Big &amp; Easy Coloring For Beginners</v>
          </cell>
          <cell r="D1235">
            <v>0</v>
          </cell>
        </row>
        <row r="1236">
          <cell r="B1236">
            <v>6754</v>
          </cell>
          <cell r="C1236" t="str">
            <v>BAZIC #2 Triangle Yellow Pencil (12/Pack)</v>
          </cell>
          <cell r="D1236">
            <v>0</v>
          </cell>
        </row>
        <row r="1237">
          <cell r="B1237">
            <v>6760</v>
          </cell>
          <cell r="C1237" t="str">
            <v>KAPPA Let Me Play Coloring &amp; Activity Book</v>
          </cell>
          <cell r="D1237">
            <v>0</v>
          </cell>
        </row>
        <row r="1238">
          <cell r="B1238">
            <v>6770</v>
          </cell>
          <cell r="C1238" t="str">
            <v>BAZIC Tri-Angle 0.7 mm Mechanical Pencil w/ Ceramics High-Quality Lead</v>
          </cell>
          <cell r="D1238">
            <v>0</v>
          </cell>
        </row>
        <row r="1239">
          <cell r="B1239">
            <v>6780</v>
          </cell>
          <cell r="C1239" t="str">
            <v>BAZIC Electra 0.7 mm Mechanical Pencil (12/Box)</v>
          </cell>
          <cell r="D1239">
            <v>0</v>
          </cell>
        </row>
        <row r="1240">
          <cell r="B1240">
            <v>6781</v>
          </cell>
          <cell r="C1240" t="str">
            <v>BAZIC #2B Premium Wood Pencil (12/Pack)</v>
          </cell>
          <cell r="D1240">
            <v>0</v>
          </cell>
        </row>
        <row r="1241">
          <cell r="B1241">
            <v>6789</v>
          </cell>
          <cell r="C1241" t="str">
            <v>BAZIC Pre-Sharpened #2 Premium Yellow Pencil (12/Pack)</v>
          </cell>
          <cell r="D1241">
            <v>0</v>
          </cell>
        </row>
        <row r="1242">
          <cell r="B1242">
            <v>6790</v>
          </cell>
          <cell r="C1242" t="str">
            <v>DIKANG Non-Contact Infrared Digital Thermometers</v>
          </cell>
          <cell r="D1242">
            <v>0</v>
          </cell>
        </row>
        <row r="1243">
          <cell r="B1243">
            <v>6791</v>
          </cell>
          <cell r="C1243" t="str">
            <v>BAZIC 12 Colored Pencils</v>
          </cell>
          <cell r="D1243">
            <v>0</v>
          </cell>
        </row>
        <row r="1244">
          <cell r="B1244">
            <v>6798</v>
          </cell>
          <cell r="C1244" t="str">
            <v>BAZIC #2 Premium Yellow Pencil (10/Pack)</v>
          </cell>
          <cell r="D1244">
            <v>0</v>
          </cell>
        </row>
        <row r="1245">
          <cell r="B1245">
            <v>6799</v>
          </cell>
          <cell r="C1245" t="str">
            <v>BAZIC 24 Mini Colored Pencils</v>
          </cell>
          <cell r="D1245">
            <v>0</v>
          </cell>
        </row>
        <row r="1246">
          <cell r="B1246">
            <v>680</v>
          </cell>
          <cell r="C1246" t="str">
            <v>BAZIC Metal Full Strip Stapler Set</v>
          </cell>
          <cell r="D1246">
            <v>829</v>
          </cell>
        </row>
        <row r="1247">
          <cell r="B1247">
            <v>6800</v>
          </cell>
          <cell r="C1247" t="str">
            <v>BAZIC Natural Craft Stick (100/Pack)</v>
          </cell>
          <cell r="D1247">
            <v>46993</v>
          </cell>
        </row>
        <row r="1248">
          <cell r="B1248">
            <v>6801</v>
          </cell>
          <cell r="C1248" t="str">
            <v>BAZIC Colored Craft Stick (100/Pack)</v>
          </cell>
          <cell r="D1248">
            <v>33124</v>
          </cell>
        </row>
        <row r="1249">
          <cell r="B1249">
            <v>6802</v>
          </cell>
          <cell r="C1249" t="str">
            <v>BAZIC Jumbo Natural Craft Stick (50/Pack)</v>
          </cell>
          <cell r="D1249">
            <v>51254</v>
          </cell>
        </row>
        <row r="1250">
          <cell r="B1250">
            <v>6803</v>
          </cell>
          <cell r="C1250" t="str">
            <v>BAZIC Jumbo Colored Craft Stick (50/Pack)</v>
          </cell>
          <cell r="D1250">
            <v>41248</v>
          </cell>
        </row>
        <row r="1251">
          <cell r="B1251">
            <v>6804</v>
          </cell>
          <cell r="C1251" t="str">
            <v>BAZIC Natural Craft Stick (1000/Box)</v>
          </cell>
          <cell r="D1251">
            <v>5220</v>
          </cell>
        </row>
        <row r="1252">
          <cell r="B1252">
            <v>6805</v>
          </cell>
          <cell r="C1252" t="str">
            <v>BAZIC Jumbo Natural Craft Stick (500/Box)</v>
          </cell>
          <cell r="D1252">
            <v>1783</v>
          </cell>
        </row>
        <row r="1253">
          <cell r="B1253">
            <v>6808</v>
          </cell>
          <cell r="C1253" t="str">
            <v>BAZIC Mini Natural Clothes Pin (50/Pack)</v>
          </cell>
          <cell r="D1253">
            <v>51027</v>
          </cell>
        </row>
        <row r="1254">
          <cell r="B1254">
            <v>6809</v>
          </cell>
          <cell r="C1254" t="str">
            <v>BAZIC Mini Colored Clothes Pin (50/Pack)</v>
          </cell>
          <cell r="D1254">
            <v>46577</v>
          </cell>
        </row>
        <row r="1255">
          <cell r="B1255">
            <v>681</v>
          </cell>
          <cell r="C1255" t="str">
            <v>BAZIC Metal Full Strip Stapler</v>
          </cell>
          <cell r="D1255">
            <v>3232</v>
          </cell>
        </row>
        <row r="1256">
          <cell r="B1256">
            <v>6810</v>
          </cell>
          <cell r="C1256" t="str">
            <v>BAZIC 3/8" x 12" Round Natural Wooden Dowel (6/Bag)</v>
          </cell>
          <cell r="D1256">
            <v>30316</v>
          </cell>
        </row>
        <row r="1257">
          <cell r="B1257">
            <v>6811</v>
          </cell>
          <cell r="C1257" t="str">
            <v>BAZIC 3/16" x 12" Round Multi-Colored Wooden Dowel (15/Bag)</v>
          </cell>
          <cell r="D1257">
            <v>20675</v>
          </cell>
        </row>
        <row r="1258">
          <cell r="B1258">
            <v>6812</v>
          </cell>
          <cell r="C1258" t="str">
            <v>BAZIC 3/16" x 12" Round Natural Wooden Dowel (20/Bag)</v>
          </cell>
          <cell r="D1258">
            <v>23954</v>
          </cell>
        </row>
        <row r="1259">
          <cell r="B1259">
            <v>6813</v>
          </cell>
          <cell r="C1259" t="str">
            <v>BAZIC Assorted Round Natural Wooden Dowel (10/Bag)</v>
          </cell>
          <cell r="D1259">
            <v>18942</v>
          </cell>
        </row>
        <row r="1260">
          <cell r="B1260">
            <v>696</v>
          </cell>
          <cell r="C1260" t="str">
            <v>BAZIC Desktop Full Strip Stapler Set</v>
          </cell>
          <cell r="D1260">
            <v>2077</v>
          </cell>
        </row>
        <row r="1261">
          <cell r="B1261">
            <v>698</v>
          </cell>
          <cell r="C1261" t="str">
            <v>BAZIC Comfort Grip Desktop Stapler Set</v>
          </cell>
          <cell r="D1261">
            <v>7032</v>
          </cell>
        </row>
        <row r="1262">
          <cell r="B1262">
            <v>699</v>
          </cell>
          <cell r="C1262" t="str">
            <v>BAZIC Office Desktop Stapler Set</v>
          </cell>
          <cell r="D1262">
            <v>614</v>
          </cell>
        </row>
        <row r="1263">
          <cell r="B1263">
            <v>700</v>
          </cell>
          <cell r="C1263" t="str">
            <v>BAZIC Pre-Sharpened #2 Golf Pencil (144/Pack)</v>
          </cell>
          <cell r="D1263">
            <v>1984</v>
          </cell>
        </row>
        <row r="1264">
          <cell r="B1264">
            <v>701</v>
          </cell>
          <cell r="C1264" t="str">
            <v>BAZIC Crystal 0.7 mm Mechanical Pencil (3/Pack)</v>
          </cell>
          <cell r="D1264">
            <v>15129</v>
          </cell>
        </row>
        <row r="1265">
          <cell r="B1265">
            <v>702</v>
          </cell>
          <cell r="C1265" t="str">
            <v>BAZIC Electra Sparkly 0.7 mm Mechanical Pencil w/ Glitter Grip (4/Pk)</v>
          </cell>
          <cell r="D1265">
            <v>2</v>
          </cell>
        </row>
        <row r="1266">
          <cell r="B1266">
            <v>705</v>
          </cell>
          <cell r="C1266" t="str">
            <v>BAZIC Noir 0.5 mm Mechanical Pencil (4/Pack)</v>
          </cell>
          <cell r="D1266">
            <v>3</v>
          </cell>
        </row>
        <row r="1267">
          <cell r="B1267">
            <v>70513</v>
          </cell>
          <cell r="C1267" t="str">
            <v>KAPPA Mermaids &amp; Ballerinas Coloring &amp; Activity Book</v>
          </cell>
          <cell r="D1267">
            <v>5846</v>
          </cell>
        </row>
        <row r="1268">
          <cell r="B1268">
            <v>70559</v>
          </cell>
          <cell r="C1268" t="str">
            <v>Story and Activity Books</v>
          </cell>
          <cell r="D1268">
            <v>7224</v>
          </cell>
        </row>
        <row r="1269">
          <cell r="B1269">
            <v>706</v>
          </cell>
          <cell r="C1269" t="str">
            <v>BAZIC 2.0 mm Drawing &amp; Sketching Mechanical Pencil w/ Ceramic High-Quality HB 2B 4B 6B Lead</v>
          </cell>
          <cell r="D1269">
            <v>21760</v>
          </cell>
        </row>
        <row r="1270">
          <cell r="B1270">
            <v>707</v>
          </cell>
          <cell r="C1270" t="str">
            <v>BAZIC Electra Noir 0.7 mm Mechanical Pencil (8/Pack)</v>
          </cell>
          <cell r="D1270">
            <v>18141</v>
          </cell>
        </row>
        <row r="1271">
          <cell r="B1271">
            <v>70702</v>
          </cell>
          <cell r="C1271" t="str">
            <v>My Unicorn World Coloring Book</v>
          </cell>
          <cell r="D1271">
            <v>2079</v>
          </cell>
        </row>
        <row r="1272">
          <cell r="B1272">
            <v>70719</v>
          </cell>
          <cell r="C1272" t="str">
            <v>LLAMAS Coloring Book</v>
          </cell>
          <cell r="D1272">
            <v>2544</v>
          </cell>
        </row>
        <row r="1273">
          <cell r="B1273">
            <v>70726</v>
          </cell>
          <cell r="C1273" t="str">
            <v>FLAMINGO Coloring Book</v>
          </cell>
          <cell r="D1273">
            <v>8778</v>
          </cell>
        </row>
        <row r="1274">
          <cell r="B1274">
            <v>708</v>
          </cell>
          <cell r="C1274" t="str">
            <v>BAZIC Electra 0.7 mm Fashion Color Mechanical Pencil (5/Pack)</v>
          </cell>
          <cell r="D1274">
            <v>14012</v>
          </cell>
        </row>
        <row r="1275">
          <cell r="B1275">
            <v>709</v>
          </cell>
          <cell r="C1275" t="str">
            <v>BAZIC #2 The First Jumbo Premium Yellow Pencil (12/Pack)</v>
          </cell>
          <cell r="D1275">
            <v>2396</v>
          </cell>
        </row>
        <row r="1276">
          <cell r="B1276">
            <v>711011</v>
          </cell>
          <cell r="C1276" t="str">
            <v>DOUBLE A (96) 8.5" X 11" White Copy Paper (10 Reams/Case)</v>
          </cell>
          <cell r="D1276">
            <v>43361</v>
          </cell>
        </row>
        <row r="1277">
          <cell r="B1277">
            <v>71158</v>
          </cell>
          <cell r="C1277" t="str">
            <v>BAZIC Middle/High School Kit with Backpack (20 SKU/23 PCS)</v>
          </cell>
          <cell r="D1277">
            <v>0</v>
          </cell>
        </row>
        <row r="1278">
          <cell r="B1278">
            <v>71159</v>
          </cell>
          <cell r="C1278" t="str">
            <v>BAZIC Middle/High School Kit with Backpack (20 SKU/23 PCS)</v>
          </cell>
          <cell r="D1278">
            <v>0</v>
          </cell>
        </row>
        <row r="1279">
          <cell r="B1279">
            <v>71185</v>
          </cell>
          <cell r="C1279" t="str">
            <v>BAZIC Back To School Starter Pack</v>
          </cell>
          <cell r="D1279">
            <v>0</v>
          </cell>
        </row>
        <row r="1280">
          <cell r="B1280">
            <v>712</v>
          </cell>
          <cell r="C1280" t="str">
            <v>BAZIC Metallic Laser Foil Wood Pencil w/ Eraser (8/Pack)</v>
          </cell>
          <cell r="D1280">
            <v>20231</v>
          </cell>
        </row>
        <row r="1281">
          <cell r="B1281">
            <v>713</v>
          </cell>
          <cell r="C1281" t="str">
            <v>BAZIC Metallic Glitter Wood Pencil w/ Eraser (8/Pack)</v>
          </cell>
          <cell r="D1281">
            <v>9</v>
          </cell>
        </row>
        <row r="1282">
          <cell r="B1282">
            <v>714</v>
          </cell>
          <cell r="C1282" t="str">
            <v>BAZIC Fluorescent Wood Pencil w/ Eraser (8/pack)</v>
          </cell>
          <cell r="D1282">
            <v>24648</v>
          </cell>
        </row>
        <row r="1283">
          <cell r="B1283">
            <v>714692</v>
          </cell>
          <cell r="C1283" t="str">
            <v>DOUBLE A (96) 11" X 17" Ledger Size Copy Paper (5 Reams/Case)</v>
          </cell>
          <cell r="D1283">
            <v>699</v>
          </cell>
        </row>
        <row r="1284">
          <cell r="B1284">
            <v>714937</v>
          </cell>
          <cell r="C1284" t="str">
            <v>DOUBLE A (96) 8.5" X 14" Legal Size Copy Paper (10 Reams/Case)</v>
          </cell>
          <cell r="D1284">
            <v>12</v>
          </cell>
        </row>
        <row r="1285">
          <cell r="B1285">
            <v>715</v>
          </cell>
          <cell r="C1285" t="str">
            <v>BAZIC Pre-Sharpened #2 Premium Yellow Pencil (144/Pack)</v>
          </cell>
          <cell r="D1285">
            <v>1789</v>
          </cell>
        </row>
        <row r="1286">
          <cell r="B1286">
            <v>716</v>
          </cell>
          <cell r="C1286" t="str">
            <v>BAZIC #2 The First Jumbo Premium Yellow Pencil (4/Pack)</v>
          </cell>
          <cell r="D1286">
            <v>7022</v>
          </cell>
        </row>
        <row r="1287">
          <cell r="B1287">
            <v>717</v>
          </cell>
          <cell r="C1287" t="str">
            <v>BAZIC Reward &amp; Incentive Wood Pencil w/ Eraser (8/Pack)</v>
          </cell>
          <cell r="D1287">
            <v>11631</v>
          </cell>
        </row>
        <row r="1288">
          <cell r="B1288">
            <v>718</v>
          </cell>
          <cell r="C1288" t="str">
            <v>BAZIC Carpenter's Pencil (5/Pack)</v>
          </cell>
          <cell r="D1288">
            <v>15152</v>
          </cell>
        </row>
        <row r="1289">
          <cell r="B1289">
            <v>719</v>
          </cell>
          <cell r="C1289" t="str">
            <v>BAZIC Crown 0.7 mm Mechanical Pencil (3/Pack)</v>
          </cell>
          <cell r="D1289">
            <v>10834</v>
          </cell>
        </row>
        <row r="1290">
          <cell r="B1290">
            <v>720</v>
          </cell>
          <cell r="C1290" t="str">
            <v>BAZIC Crown Dazzle 0.5 mm Mechanical Pencil (3/Pack)</v>
          </cell>
          <cell r="D1290">
            <v>12995</v>
          </cell>
        </row>
        <row r="1291">
          <cell r="B1291">
            <v>721</v>
          </cell>
          <cell r="C1291" t="str">
            <v>BAZIC Marc 0.7 mm Mechanical Pencil (3/Pack)</v>
          </cell>
          <cell r="D1291">
            <v>39</v>
          </cell>
        </row>
        <row r="1292">
          <cell r="B1292">
            <v>722</v>
          </cell>
          <cell r="C1292" t="str">
            <v>BAZIC Crown 0.7 mm Mechanical Pencil w/ Ceramics High-Quality Lead</v>
          </cell>
          <cell r="D1292">
            <v>12389</v>
          </cell>
        </row>
        <row r="1293">
          <cell r="B1293">
            <v>72209</v>
          </cell>
          <cell r="C1293" t="str">
            <v>BAZIC Christmas DIY Kit: Christmas Card &amp; Ugly Sweater Ornaments</v>
          </cell>
          <cell r="D1293">
            <v>0</v>
          </cell>
        </row>
        <row r="1294">
          <cell r="B1294">
            <v>72321</v>
          </cell>
          <cell r="C1294" t="str">
            <v>Big Print Find-A-Word Digest Puzzle Books</v>
          </cell>
          <cell r="D1294">
            <v>5812</v>
          </cell>
        </row>
        <row r="1295">
          <cell r="B1295">
            <v>72322</v>
          </cell>
          <cell r="C1295" t="str">
            <v>Sudoku Digest Puzzle Books</v>
          </cell>
          <cell r="D1295">
            <v>7818</v>
          </cell>
        </row>
        <row r="1296">
          <cell r="B1296">
            <v>725</v>
          </cell>
          <cell r="C1296" t="str">
            <v>BAZIC 8 Neon Colored Pencils</v>
          </cell>
          <cell r="D1296">
            <v>19328</v>
          </cell>
        </row>
        <row r="1297">
          <cell r="B1297">
            <v>727</v>
          </cell>
          <cell r="C1297" t="str">
            <v>BAZIC Spencer 0.9 mm Mechanical Pencil (3/Pack)</v>
          </cell>
          <cell r="D1297">
            <v>13177</v>
          </cell>
        </row>
        <row r="1298">
          <cell r="B1298">
            <v>72752</v>
          </cell>
          <cell r="C1298" t="str">
            <v>Spiral Crossword Digest Puzzle Books</v>
          </cell>
          <cell r="D1298">
            <v>5502</v>
          </cell>
        </row>
        <row r="1299">
          <cell r="B1299">
            <v>728</v>
          </cell>
          <cell r="C1299" t="str">
            <v>BAZIC Azure 0.7 mm Mechanical Pencil (4/Pack)</v>
          </cell>
          <cell r="D1299">
            <v>181</v>
          </cell>
        </row>
        <row r="1300">
          <cell r="B1300">
            <v>72822</v>
          </cell>
          <cell r="C1300" t="str">
            <v>Kids Foil Coloring Books</v>
          </cell>
          <cell r="D1300">
            <v>2598</v>
          </cell>
        </row>
        <row r="1301">
          <cell r="B1301">
            <v>72823</v>
          </cell>
          <cell r="C1301" t="str">
            <v>Advanced Foil Coloring Books</v>
          </cell>
          <cell r="D1301">
            <v>3964</v>
          </cell>
        </row>
        <row r="1302">
          <cell r="B1302">
            <v>729</v>
          </cell>
          <cell r="C1302" t="str">
            <v>BAZIC Yellow 0.9 mm Mechanical Pencil (4/Pack)</v>
          </cell>
          <cell r="D1302">
            <v>16462</v>
          </cell>
        </row>
        <row r="1303">
          <cell r="B1303">
            <v>730</v>
          </cell>
          <cell r="C1303" t="str">
            <v>BAZIC Sports Multi-Point Pencil (8/Pack)</v>
          </cell>
          <cell r="D1303">
            <v>22</v>
          </cell>
        </row>
        <row r="1304">
          <cell r="B1304">
            <v>733</v>
          </cell>
          <cell r="C1304" t="str">
            <v>BAZIC Polaris 0.7 mm Mechanical Pencil w/ Ceramics High-Quality Lead</v>
          </cell>
          <cell r="D1304">
            <v>34041</v>
          </cell>
        </row>
        <row r="1305">
          <cell r="B1305">
            <v>734</v>
          </cell>
          <cell r="C1305" t="str">
            <v>MY FIRST PONY FOIL &amp; EMBOSSED Coloring &amp; Activity Book</v>
          </cell>
          <cell r="D1305">
            <v>3180</v>
          </cell>
        </row>
        <row r="1306">
          <cell r="B1306">
            <v>735</v>
          </cell>
          <cell r="C1306" t="str">
            <v>BAZIC 12 Metallic Colored Pencils</v>
          </cell>
          <cell r="D1306">
            <v>41462</v>
          </cell>
        </row>
        <row r="1307">
          <cell r="B1307">
            <v>736</v>
          </cell>
          <cell r="C1307" t="str">
            <v>BAZIC Diamante 0.5 mm Mechanical Pencil w/ Grip (3/Pack)</v>
          </cell>
          <cell r="D1307">
            <v>9182</v>
          </cell>
        </row>
        <row r="1308">
          <cell r="B1308">
            <v>737</v>
          </cell>
          <cell r="C1308" t="str">
            <v>BAZIC Spinner Top Eraser 0.5 mm  Mechanical Pencil (3/Pack)</v>
          </cell>
          <cell r="D1308">
            <v>16167</v>
          </cell>
        </row>
        <row r="1309">
          <cell r="B1309">
            <v>739</v>
          </cell>
          <cell r="C1309" t="str">
            <v>BAZIC Prism 0.7 mm Mechanical Pencil w/ Ceramic High-Quality Lead</v>
          </cell>
          <cell r="D1309">
            <v>1130</v>
          </cell>
        </row>
        <row r="1310">
          <cell r="B1310">
            <v>740</v>
          </cell>
          <cell r="C1310" t="str">
            <v>BAZIC 4 #2 Triangle Yellow Pencil w/ Sharpener</v>
          </cell>
          <cell r="D1310">
            <v>81</v>
          </cell>
        </row>
        <row r="1311">
          <cell r="B1311">
            <v>741</v>
          </cell>
          <cell r="C1311" t="str">
            <v>BAZIC 3 #2 The First Triangle Jumbo Yellow Pencil w/ Sharpener</v>
          </cell>
          <cell r="D1311">
            <v>10295</v>
          </cell>
        </row>
        <row r="1312">
          <cell r="B1312">
            <v>742</v>
          </cell>
          <cell r="C1312" t="str">
            <v>BAZIC Tritech 0.7 mm Mechanical Pencil w/ Ceramics High-Quality Lead</v>
          </cell>
          <cell r="D1312">
            <v>25273</v>
          </cell>
        </row>
        <row r="1313">
          <cell r="B1313">
            <v>744</v>
          </cell>
          <cell r="C1313" t="str">
            <v>BAZIC Drawing &amp; Sketching Pencil Set (6 Assortment)</v>
          </cell>
          <cell r="D1313">
            <v>9073</v>
          </cell>
        </row>
        <row r="1314">
          <cell r="B1314">
            <v>745</v>
          </cell>
          <cell r="C1314" t="str">
            <v>BAZIC Design &amp; Drafting Pencil Set (12 Assortment)</v>
          </cell>
          <cell r="D1314">
            <v>16835</v>
          </cell>
        </row>
        <row r="1315">
          <cell r="B1315">
            <v>746</v>
          </cell>
          <cell r="C1315" t="str">
            <v>BAZIC Paisley Multi-Point Pencil (8/Pack)</v>
          </cell>
          <cell r="D1315">
            <v>6002</v>
          </cell>
        </row>
        <row r="1316">
          <cell r="B1316">
            <v>747</v>
          </cell>
          <cell r="C1316" t="str">
            <v>BAZIC Dazzle Multi-Point Pencil (8/Pack)</v>
          </cell>
          <cell r="D1316">
            <v>2168</v>
          </cell>
        </row>
        <row r="1317">
          <cell r="B1317">
            <v>74700</v>
          </cell>
          <cell r="C1317" t="str">
            <v>KAPPA Big &amp; Easy Coloring For Beginners</v>
          </cell>
          <cell r="D1317">
            <v>3850</v>
          </cell>
        </row>
        <row r="1318">
          <cell r="B1318">
            <v>750</v>
          </cell>
          <cell r="C1318" t="str">
            <v>KAPPA Let Me Play Coloring &amp; Activity Book</v>
          </cell>
          <cell r="D1318">
            <v>688</v>
          </cell>
        </row>
        <row r="1319">
          <cell r="B1319">
            <v>751</v>
          </cell>
          <cell r="C1319" t="str">
            <v>BAZIC Tri-Angle 0.7 mm Mechanical Pencil w/ Ceramics High-Quality Lead</v>
          </cell>
          <cell r="D1319">
            <v>83</v>
          </cell>
        </row>
        <row r="1320">
          <cell r="B1320">
            <v>755</v>
          </cell>
          <cell r="C1320" t="str">
            <v>BAZIC Electra 0.7 mm Mechanical Pencil (12/Box)</v>
          </cell>
          <cell r="D1320">
            <v>19269</v>
          </cell>
        </row>
        <row r="1321">
          <cell r="B1321">
            <v>760</v>
          </cell>
          <cell r="C1321" t="str">
            <v>BAZIC #2B Premium Wood Pencil (12/Pack)</v>
          </cell>
          <cell r="D1321">
            <v>32408</v>
          </cell>
        </row>
        <row r="1322">
          <cell r="B1322">
            <v>761</v>
          </cell>
          <cell r="C1322" t="str">
            <v>BAZIC Pre-Sharpened #2 Premium Yellow Pencil (12/Pack)</v>
          </cell>
          <cell r="D1322">
            <v>78622</v>
          </cell>
        </row>
        <row r="1323">
          <cell r="B1323">
            <v>763</v>
          </cell>
          <cell r="C1323" t="str">
            <v>BAZIC #2 Premium Yellow Pencil (12/Pack)</v>
          </cell>
          <cell r="D1323">
            <v>110608</v>
          </cell>
        </row>
        <row r="1324">
          <cell r="B1324">
            <v>764</v>
          </cell>
          <cell r="C1324" t="str">
            <v>BAZIC #2 Premium Yellow Pencil (20/Pack)</v>
          </cell>
          <cell r="D1324">
            <v>14883</v>
          </cell>
        </row>
        <row r="1325">
          <cell r="B1325">
            <v>765</v>
          </cell>
          <cell r="C1325" t="str">
            <v>BAZIC 12 Colored Pencils</v>
          </cell>
          <cell r="D1325">
            <v>253437</v>
          </cell>
        </row>
        <row r="1326">
          <cell r="B1326" t="str">
            <v>766-A</v>
          </cell>
          <cell r="C1326" t="str">
            <v>BAZIC #2 Premium Yellow Pencil (10/Pack)</v>
          </cell>
          <cell r="D1326">
            <v>74770</v>
          </cell>
        </row>
        <row r="1327">
          <cell r="B1327">
            <v>767</v>
          </cell>
          <cell r="C1327" t="str">
            <v>BAZIC 24 Mini Colored Pencils</v>
          </cell>
          <cell r="D1327">
            <v>27650</v>
          </cell>
        </row>
        <row r="1328">
          <cell r="B1328">
            <v>768</v>
          </cell>
          <cell r="C1328" t="str">
            <v>BAZIC 24 Colored Pencils</v>
          </cell>
          <cell r="D1328">
            <v>22194</v>
          </cell>
        </row>
        <row r="1329">
          <cell r="B1329">
            <v>769</v>
          </cell>
          <cell r="C1329" t="str">
            <v>BAZIC 12 Mini Colored Pencils</v>
          </cell>
          <cell r="D1329">
            <v>13343</v>
          </cell>
        </row>
        <row r="1330">
          <cell r="B1330">
            <v>770</v>
          </cell>
          <cell r="C1330" t="str">
            <v>BAZIC Electra 0.7 mm Mechanical Pencil (5/Pack)</v>
          </cell>
          <cell r="D1330">
            <v>13756</v>
          </cell>
        </row>
        <row r="1331">
          <cell r="B1331">
            <v>771</v>
          </cell>
          <cell r="C1331" t="str">
            <v>BAZIC Electra 0.7 mm Mechanical Pencil with Grip (4/Pack)</v>
          </cell>
          <cell r="D1331">
            <v>204</v>
          </cell>
        </row>
        <row r="1332">
          <cell r="B1332">
            <v>772</v>
          </cell>
          <cell r="C1332" t="str">
            <v>BAZIC Electra 0.7 mm Fashion Color Mechanical Pencil with Gel Grip (3/Pack)</v>
          </cell>
          <cell r="D1332">
            <v>349</v>
          </cell>
        </row>
        <row r="1333">
          <cell r="B1333">
            <v>776</v>
          </cell>
          <cell r="C1333" t="str">
            <v>BAZIC 12 Colored Pencils Designer Series</v>
          </cell>
          <cell r="D1333">
            <v>19813</v>
          </cell>
        </row>
        <row r="1334">
          <cell r="B1334">
            <v>780</v>
          </cell>
          <cell r="C1334" t="str">
            <v>BAZIC 20 Ct. 0.9 mm Mechanical Pencil Lead (8/Pack)</v>
          </cell>
          <cell r="D1334">
            <v>13687</v>
          </cell>
        </row>
        <row r="1335">
          <cell r="B1335">
            <v>781</v>
          </cell>
          <cell r="C1335" t="str">
            <v>BAZIC 20 Ct. 0.7 mm Mechanical Pencil Lead (8/pack)</v>
          </cell>
          <cell r="D1335">
            <v>56191</v>
          </cell>
        </row>
        <row r="1336">
          <cell r="B1336">
            <v>782</v>
          </cell>
          <cell r="C1336" t="str">
            <v>BAZIC 20 Ct. 0.5 mm Mechanical Pencil Lead (8/Pack)</v>
          </cell>
          <cell r="D1336">
            <v>14004</v>
          </cell>
        </row>
        <row r="1337">
          <cell r="B1337">
            <v>790</v>
          </cell>
          <cell r="C1337" t="str">
            <v>BAZIC 12 Ct. 0.7 mm XL Ceramics High-Quality Mechanical Pencil Lead (3/Pack)</v>
          </cell>
          <cell r="D1337">
            <v>14028</v>
          </cell>
        </row>
        <row r="1338">
          <cell r="B1338">
            <v>791</v>
          </cell>
          <cell r="C1338" t="str">
            <v>BAZIC 12 Ct. 0.9 mm Ceramics High-Quality Mechanical Pencil Lead (3/Pack)</v>
          </cell>
          <cell r="D1338">
            <v>22123</v>
          </cell>
        </row>
        <row r="1339">
          <cell r="B1339">
            <v>792</v>
          </cell>
          <cell r="C1339" t="str">
            <v>BAZIC 12 Ct. 0.7 mm Ceramics High-Quality Mechanical Pencil Lead (3/Pack)</v>
          </cell>
          <cell r="D1339">
            <v>58589</v>
          </cell>
        </row>
        <row r="1340">
          <cell r="B1340">
            <v>793</v>
          </cell>
          <cell r="C1340" t="str">
            <v>BAZIC 12 Ct. 0.5 mm Ceramics High-Quality Mechanical Pencil Lead (3/Pack)</v>
          </cell>
          <cell r="D1340">
            <v>45846</v>
          </cell>
        </row>
        <row r="1341">
          <cell r="B1341">
            <v>8000</v>
          </cell>
          <cell r="C1341" t="str">
            <v>BAZIC Back To School Kit</v>
          </cell>
          <cell r="D1341">
            <v>27</v>
          </cell>
        </row>
        <row r="1342">
          <cell r="B1342" t="str">
            <v>8000-A</v>
          </cell>
          <cell r="C1342" t="str">
            <v>BAZIC Back To School Kit</v>
          </cell>
          <cell r="D1342">
            <v>0</v>
          </cell>
        </row>
        <row r="1343">
          <cell r="B1343">
            <v>8004</v>
          </cell>
          <cell r="C1343" t="str">
            <v>BAZIC Primary School Kit (16 SKU/17 PCS)</v>
          </cell>
          <cell r="D1343">
            <v>1</v>
          </cell>
        </row>
        <row r="1344">
          <cell r="B1344">
            <v>8005</v>
          </cell>
          <cell r="C1344" t="str">
            <v>BAZIC Elementary School Kit (19 SKU/20 PCS)</v>
          </cell>
          <cell r="D1344">
            <v>0</v>
          </cell>
        </row>
        <row r="1345">
          <cell r="B1345">
            <v>8006</v>
          </cell>
          <cell r="C1345" t="str">
            <v>BAZIC Middle/High School Kit (19 SKU/22 PCS)</v>
          </cell>
          <cell r="D1345">
            <v>0</v>
          </cell>
        </row>
        <row r="1346">
          <cell r="B1346">
            <v>801</v>
          </cell>
          <cell r="C1346" t="str">
            <v>BAZIC Assorted Color 3-Ring Pencil Pouch</v>
          </cell>
          <cell r="D1346">
            <v>26974</v>
          </cell>
        </row>
        <row r="1347">
          <cell r="B1347">
            <v>8010</v>
          </cell>
          <cell r="C1347" t="str">
            <v>BAZIC Back To School Starter Pack</v>
          </cell>
          <cell r="D1347">
            <v>1017</v>
          </cell>
        </row>
        <row r="1348">
          <cell r="B1348">
            <v>80101</v>
          </cell>
          <cell r="C1348" t="str">
            <v>BAZIC Primary School Kit with Backpack (17 SKU/18 PCS)</v>
          </cell>
          <cell r="D1348">
            <v>0</v>
          </cell>
        </row>
        <row r="1349">
          <cell r="B1349">
            <v>80102</v>
          </cell>
          <cell r="C1349" t="str">
            <v>BAZIC Elementary School Kit with Backpack (20 SKU/21 PCS)</v>
          </cell>
          <cell r="D1349">
            <v>0</v>
          </cell>
        </row>
        <row r="1350">
          <cell r="B1350">
            <v>80103</v>
          </cell>
          <cell r="C1350" t="str">
            <v>BAZIC Middle/High School Kit with Backpack (20 SKU/23 PCS)</v>
          </cell>
          <cell r="D1350">
            <v>0</v>
          </cell>
        </row>
        <row r="1351">
          <cell r="B1351" t="str">
            <v>80104-A</v>
          </cell>
          <cell r="C1351" t="str">
            <v>BAZIC Primary School Kit with Backpack (17 SKU/18 PCS)</v>
          </cell>
          <cell r="D1351">
            <v>0</v>
          </cell>
        </row>
        <row r="1352">
          <cell r="B1352" t="str">
            <v>80105-A</v>
          </cell>
          <cell r="C1352" t="str">
            <v>BAZIC Elementary School Kit with Backpack (20 SKU/21 PCS)</v>
          </cell>
          <cell r="D1352">
            <v>0</v>
          </cell>
        </row>
        <row r="1353">
          <cell r="B1353" t="str">
            <v>80106-A</v>
          </cell>
          <cell r="C1353" t="str">
            <v>BAZIC Middle/High School Kit with Backpack (20 SKU/23 PCS)</v>
          </cell>
          <cell r="D1353">
            <v>0</v>
          </cell>
        </row>
        <row r="1354">
          <cell r="B1354" t="str">
            <v>8010-A</v>
          </cell>
          <cell r="C1354" t="str">
            <v>BAZIC Back To School Starter Pack</v>
          </cell>
          <cell r="D1354">
            <v>0</v>
          </cell>
        </row>
        <row r="1355">
          <cell r="B1355">
            <v>80169</v>
          </cell>
          <cell r="C1355" t="str">
            <v>CHRISTMAS Coloring Book</v>
          </cell>
          <cell r="D1355">
            <v>480</v>
          </cell>
        </row>
        <row r="1356">
          <cell r="B1356">
            <v>802</v>
          </cell>
          <cell r="C1356" t="str">
            <v>BAZIC Bright Color 3-Ring Pencil Pouch</v>
          </cell>
          <cell r="D1356">
            <v>7470</v>
          </cell>
        </row>
        <row r="1357">
          <cell r="B1357">
            <v>8020</v>
          </cell>
          <cell r="C1357" t="str">
            <v>BAZIC Summer Paper Craft Kit</v>
          </cell>
          <cell r="D1357">
            <v>0</v>
          </cell>
        </row>
        <row r="1358">
          <cell r="B1358" t="str">
            <v>8020-A</v>
          </cell>
          <cell r="C1358" t="str">
            <v>BAZIC Summer Paper Craft Kit</v>
          </cell>
          <cell r="D1358">
            <v>0</v>
          </cell>
        </row>
        <row r="1359">
          <cell r="B1359">
            <v>8021</v>
          </cell>
          <cell r="C1359" t="str">
            <v>BAZIC Summer Fest Coloring Kit</v>
          </cell>
          <cell r="D1359">
            <v>0</v>
          </cell>
        </row>
        <row r="1360">
          <cell r="B1360" t="str">
            <v>8021-A</v>
          </cell>
          <cell r="C1360" t="str">
            <v>BAZIC Summer Fest Coloring Kit</v>
          </cell>
          <cell r="D1360">
            <v>0</v>
          </cell>
        </row>
        <row r="1361">
          <cell r="B1361">
            <v>8022</v>
          </cell>
          <cell r="C1361" t="str">
            <v>BAZIC Waterfall Card Kit</v>
          </cell>
          <cell r="D1361">
            <v>0</v>
          </cell>
        </row>
        <row r="1362">
          <cell r="B1362" t="str">
            <v>8022-A</v>
          </cell>
          <cell r="C1362" t="str">
            <v>BAZIC Waterfall Card Kit</v>
          </cell>
          <cell r="D1362">
            <v>0</v>
          </cell>
        </row>
        <row r="1363">
          <cell r="B1363" t="str">
            <v>8023-A</v>
          </cell>
          <cell r="C1363" t="str">
            <v>BAZIC Valentine's Day Craft Kit</v>
          </cell>
          <cell r="D1363">
            <v>0</v>
          </cell>
        </row>
        <row r="1364">
          <cell r="B1364">
            <v>8024</v>
          </cell>
          <cell r="C1364" t="str">
            <v>BAZIC Fall Craft Kit: Pumpkin, Turkey,  Scarecrow Head</v>
          </cell>
          <cell r="D1364">
            <v>0</v>
          </cell>
        </row>
        <row r="1365">
          <cell r="B1365" t="str">
            <v>8024-A</v>
          </cell>
          <cell r="C1365" t="str">
            <v>BAZIC Fall Craft Kit: Pumpkin, Turkey,  Scarecrow Head</v>
          </cell>
          <cell r="D1365">
            <v>0</v>
          </cell>
        </row>
        <row r="1366">
          <cell r="B1366">
            <v>8025</v>
          </cell>
          <cell r="C1366" t="str">
            <v>BAZIC Fashion Journaling Kit</v>
          </cell>
          <cell r="D1366">
            <v>0</v>
          </cell>
        </row>
        <row r="1367">
          <cell r="B1367" t="str">
            <v>8025-A</v>
          </cell>
          <cell r="C1367" t="str">
            <v>BAZIC Fashion Journaling Kit</v>
          </cell>
          <cell r="D1367">
            <v>0</v>
          </cell>
        </row>
        <row r="1368">
          <cell r="B1368">
            <v>8026</v>
          </cell>
          <cell r="C1368" t="str">
            <v>BAZIC Christmas DIY Kit: Christmas Card &amp; Ugly Sweater Ornaments</v>
          </cell>
          <cell r="D1368">
            <v>0</v>
          </cell>
        </row>
        <row r="1369">
          <cell r="B1369" t="str">
            <v>8026-A</v>
          </cell>
          <cell r="C1369" t="str">
            <v>BAZIC Christmas DIY Kit: Christmas Card &amp; Ugly Sweater Ornaments</v>
          </cell>
          <cell r="D1369">
            <v>0</v>
          </cell>
        </row>
        <row r="1370">
          <cell r="B1370">
            <v>8027</v>
          </cell>
          <cell r="C1370" t="str">
            <v>BAZIC Mailing and Shipping Kit</v>
          </cell>
          <cell r="D1370">
            <v>0</v>
          </cell>
        </row>
        <row r="1371">
          <cell r="B1371" t="str">
            <v>8027-A</v>
          </cell>
          <cell r="C1371" t="str">
            <v>BAZIC Mailing and Shipping Kit</v>
          </cell>
          <cell r="D1371">
            <v>0</v>
          </cell>
        </row>
        <row r="1372">
          <cell r="B1372">
            <v>80282</v>
          </cell>
          <cell r="C1372" t="str">
            <v>Bible Story &amp; Activity Books</v>
          </cell>
          <cell r="D1372">
            <v>7708</v>
          </cell>
        </row>
        <row r="1373">
          <cell r="B1373">
            <v>803</v>
          </cell>
          <cell r="C1373" t="str">
            <v>BAZIC 3-Ring Pencil Pouch w/ Mesh Window</v>
          </cell>
          <cell r="D1373">
            <v>142436</v>
          </cell>
        </row>
        <row r="1374">
          <cell r="B1374">
            <v>804</v>
          </cell>
          <cell r="C1374" t="str">
            <v>BAZIC Bright Color 3-Ring Pencil Pouch w/ Mesh Window</v>
          </cell>
          <cell r="D1374">
            <v>115884</v>
          </cell>
        </row>
        <row r="1375">
          <cell r="B1375">
            <v>805</v>
          </cell>
          <cell r="C1375" t="str">
            <v>BAZIC 11.5" x 6.5" 3-ring Clear Pencil Pouch</v>
          </cell>
          <cell r="D1375">
            <v>18120</v>
          </cell>
        </row>
        <row r="1376">
          <cell r="B1376">
            <v>806</v>
          </cell>
          <cell r="C1376" t="str">
            <v>BAZIC 11" x 5" Clear Pencil Pouch</v>
          </cell>
          <cell r="D1376">
            <v>6</v>
          </cell>
        </row>
        <row r="1377">
          <cell r="B1377">
            <v>807</v>
          </cell>
          <cell r="C1377" t="str">
            <v>BAZIC Double Zipper 3-Ring Pencil Pouch w/ Mesh Window</v>
          </cell>
          <cell r="D1377">
            <v>60343</v>
          </cell>
        </row>
        <row r="1378">
          <cell r="B1378">
            <v>808</v>
          </cell>
          <cell r="C1378" t="str">
            <v>BAZIC Black 3-Ring Pencil Pouch w/ Mesh Window</v>
          </cell>
          <cell r="D1378">
            <v>22071</v>
          </cell>
        </row>
        <row r="1379">
          <cell r="B1379">
            <v>809</v>
          </cell>
          <cell r="C1379" t="str">
            <v>BAZIC Noir Neon 3-Ring Pencil Pouch w/ Mesh Window</v>
          </cell>
          <cell r="D1379">
            <v>46056</v>
          </cell>
        </row>
        <row r="1380">
          <cell r="B1380">
            <v>8090</v>
          </cell>
          <cell r="C1380" t="str">
            <v>CUSTOM KIT #10</v>
          </cell>
          <cell r="D1380">
            <v>0</v>
          </cell>
        </row>
        <row r="1381">
          <cell r="B1381">
            <v>8091</v>
          </cell>
          <cell r="C1381" t="str">
            <v>CUSTOM KIT #1</v>
          </cell>
          <cell r="D1381">
            <v>0</v>
          </cell>
        </row>
        <row r="1382">
          <cell r="B1382">
            <v>8092</v>
          </cell>
          <cell r="C1382" t="str">
            <v>CUSTOM KIT #2</v>
          </cell>
          <cell r="D1382">
            <v>0</v>
          </cell>
        </row>
        <row r="1383">
          <cell r="B1383">
            <v>8093</v>
          </cell>
          <cell r="C1383" t="str">
            <v>CUSTOM KIT #3</v>
          </cell>
          <cell r="D1383">
            <v>0</v>
          </cell>
        </row>
        <row r="1384">
          <cell r="B1384">
            <v>8094</v>
          </cell>
          <cell r="C1384" t="str">
            <v>CUSTOM KIT #4</v>
          </cell>
          <cell r="D1384">
            <v>0</v>
          </cell>
        </row>
        <row r="1385">
          <cell r="B1385">
            <v>8095</v>
          </cell>
          <cell r="C1385" t="str">
            <v>CUSTOM KIT #5</v>
          </cell>
          <cell r="D1385">
            <v>0</v>
          </cell>
        </row>
        <row r="1386">
          <cell r="B1386">
            <v>8096</v>
          </cell>
          <cell r="C1386" t="str">
            <v>CUSTOM KIT #6</v>
          </cell>
          <cell r="D1386">
            <v>0</v>
          </cell>
        </row>
        <row r="1387">
          <cell r="B1387">
            <v>8097</v>
          </cell>
          <cell r="C1387" t="str">
            <v>CUSTOM KIT #7</v>
          </cell>
          <cell r="D1387">
            <v>0</v>
          </cell>
        </row>
        <row r="1388">
          <cell r="B1388">
            <v>8098</v>
          </cell>
          <cell r="C1388" t="str">
            <v>CUSTOM KIT #8</v>
          </cell>
          <cell r="D1388">
            <v>0</v>
          </cell>
        </row>
        <row r="1389">
          <cell r="B1389">
            <v>8099</v>
          </cell>
          <cell r="C1389" t="str">
            <v>CUSTOM KIT #9</v>
          </cell>
          <cell r="D1389">
            <v>0</v>
          </cell>
        </row>
        <row r="1390">
          <cell r="B1390">
            <v>810</v>
          </cell>
          <cell r="C1390" t="str">
            <v>BAZIC Retro Color 3-Ring Pencil Pouch w/ Mesh Window</v>
          </cell>
          <cell r="D1390">
            <v>49380</v>
          </cell>
        </row>
        <row r="1391">
          <cell r="B1391">
            <v>811</v>
          </cell>
          <cell r="C1391" t="str">
            <v>BAZIC 3-Ring Pencil Pouch w/ Clear Window</v>
          </cell>
          <cell r="D1391">
            <v>31911</v>
          </cell>
        </row>
        <row r="1392">
          <cell r="B1392">
            <v>812</v>
          </cell>
          <cell r="C1392" t="str">
            <v>BAZIC Bright Color Slider Pencil Case w/ PDQ Display</v>
          </cell>
          <cell r="D1392">
            <v>31590</v>
          </cell>
        </row>
        <row r="1393">
          <cell r="B1393">
            <v>815432010011</v>
          </cell>
          <cell r="C1393" t="str">
            <v>100% Isopropyl Alcohol 1 GALLON (3.75L)</v>
          </cell>
          <cell r="D1393">
            <v>0</v>
          </cell>
        </row>
        <row r="1394">
          <cell r="B1394">
            <v>815432010028</v>
          </cell>
          <cell r="C1394" t="str">
            <v>70% Isopropyl Alcohol 1 GALLON (3.75L)</v>
          </cell>
          <cell r="D1394">
            <v>0</v>
          </cell>
        </row>
        <row r="1395">
          <cell r="B1395">
            <v>816</v>
          </cell>
          <cell r="C1395" t="str">
            <v>BAZIC Translucent Slider Pencil Case w/ PDQ Display</v>
          </cell>
          <cell r="D1395">
            <v>17226</v>
          </cell>
        </row>
        <row r="1396">
          <cell r="B1396">
            <v>8210</v>
          </cell>
          <cell r="C1396" t="str">
            <v>BAZIC 1" X 60" Double Sided Clear Mounting Tape</v>
          </cell>
          <cell r="D1396">
            <v>0</v>
          </cell>
        </row>
        <row r="1397">
          <cell r="B1397">
            <v>825</v>
          </cell>
          <cell r="C1397" t="str">
            <v>KAPPA Jumbo Large Print Word Finds Puzzle Book</v>
          </cell>
          <cell r="D1397">
            <v>512</v>
          </cell>
        </row>
        <row r="1398">
          <cell r="B1398">
            <v>835</v>
          </cell>
          <cell r="C1398" t="str">
            <v>BAZIC LUCENT Pencil Box</v>
          </cell>
          <cell r="D1398">
            <v>28060</v>
          </cell>
        </row>
        <row r="1399">
          <cell r="B1399">
            <v>836</v>
          </cell>
          <cell r="C1399" t="str">
            <v>BAZIC Double Deck Organizer Box</v>
          </cell>
          <cell r="D1399">
            <v>20302</v>
          </cell>
        </row>
        <row r="1400">
          <cell r="B1400">
            <v>837</v>
          </cell>
          <cell r="C1400" t="str">
            <v>BAZIC Bright Color Double Deck Organizer Box</v>
          </cell>
          <cell r="D1400">
            <v>18504</v>
          </cell>
        </row>
        <row r="1401">
          <cell r="B1401">
            <v>839</v>
          </cell>
          <cell r="C1401" t="str">
            <v>BAZIC Glitter Bright Color Multipurpose Utility Box</v>
          </cell>
          <cell r="D1401">
            <v>14436</v>
          </cell>
        </row>
        <row r="1402">
          <cell r="B1402">
            <v>840</v>
          </cell>
          <cell r="C1402" t="str">
            <v>BAZIC Clear Multipurpose Utility Box</v>
          </cell>
          <cell r="D1402">
            <v>39476</v>
          </cell>
        </row>
        <row r="1403">
          <cell r="B1403">
            <v>841</v>
          </cell>
          <cell r="C1403" t="str">
            <v>BAZIC Bright Color Multipurpose Utility Box</v>
          </cell>
          <cell r="D1403">
            <v>26506</v>
          </cell>
        </row>
        <row r="1404">
          <cell r="B1404">
            <v>842</v>
          </cell>
          <cell r="C1404" t="str">
            <v>BAZIC Classic Multipurpose Utility Box</v>
          </cell>
          <cell r="D1404">
            <v>35185</v>
          </cell>
        </row>
        <row r="1405">
          <cell r="B1405">
            <v>84200</v>
          </cell>
          <cell r="C1405" t="str">
            <v>KAPPA Large Print Word Finds</v>
          </cell>
          <cell r="D1405">
            <v>1462</v>
          </cell>
        </row>
        <row r="1406">
          <cell r="B1406">
            <v>84300</v>
          </cell>
          <cell r="C1406" t="str">
            <v>KAPPA Large Print Crosswords</v>
          </cell>
          <cell r="D1406">
            <v>5344</v>
          </cell>
        </row>
        <row r="1407">
          <cell r="B1407">
            <v>844</v>
          </cell>
          <cell r="C1407" t="str">
            <v>KAPPA Variety Puzzles &amp; Games Book</v>
          </cell>
          <cell r="D1407">
            <v>5474</v>
          </cell>
        </row>
        <row r="1408">
          <cell r="B1408">
            <v>845</v>
          </cell>
          <cell r="C1408" t="str">
            <v>BAZIC Regal Multipurpose Utility Box</v>
          </cell>
          <cell r="D1408">
            <v>17064</v>
          </cell>
        </row>
        <row r="1409">
          <cell r="B1409">
            <v>846</v>
          </cell>
          <cell r="C1409" t="str">
            <v>BAZIC Basix Multipurpose Utility Box</v>
          </cell>
          <cell r="D1409">
            <v>22390</v>
          </cell>
        </row>
        <row r="1410">
          <cell r="B1410">
            <v>847</v>
          </cell>
          <cell r="C1410" t="str">
            <v>BAZIC Basix Clear Multipurpose Utility Box</v>
          </cell>
          <cell r="D1410">
            <v>12491</v>
          </cell>
        </row>
        <row r="1411">
          <cell r="B1411">
            <v>850</v>
          </cell>
          <cell r="C1411" t="str">
            <v>BAZIC Bright Multipurpose Ruler Length Utility Box</v>
          </cell>
          <cell r="D1411">
            <v>7449</v>
          </cell>
        </row>
        <row r="1412">
          <cell r="B1412">
            <v>851</v>
          </cell>
          <cell r="C1412" t="str">
            <v>BAZIC Clear Multipurpose Ruler Length Utility Box</v>
          </cell>
          <cell r="D1412">
            <v>3992</v>
          </cell>
        </row>
        <row r="1413">
          <cell r="B1413">
            <v>86000</v>
          </cell>
          <cell r="C1413" t="str">
            <v>KAPPA Themed Word Find</v>
          </cell>
          <cell r="D1413">
            <v>6309</v>
          </cell>
        </row>
        <row r="1414">
          <cell r="B1414">
            <v>8923026</v>
          </cell>
          <cell r="C1414" t="str">
            <v>CORRUGATED BOX 13" x 13" x 10"</v>
          </cell>
          <cell r="D1414">
            <v>0</v>
          </cell>
        </row>
        <row r="1415">
          <cell r="B1415">
            <v>901</v>
          </cell>
          <cell r="C1415" t="str">
            <v>BAZIC 3/4" x 1296" Invisible Tape w/ Dispenser</v>
          </cell>
          <cell r="D1415">
            <v>21477</v>
          </cell>
        </row>
        <row r="1416">
          <cell r="B1416">
            <v>902</v>
          </cell>
          <cell r="C1416" t="str">
            <v>BAZIC 3/4" X 800" Invisible Tape Refill (3/Pack)</v>
          </cell>
          <cell r="D1416">
            <v>13800</v>
          </cell>
        </row>
        <row r="1417">
          <cell r="B1417">
            <v>903</v>
          </cell>
          <cell r="C1417" t="str">
            <v>BAZIC 3/4" X 500" Invisible Tape (3/Pack)</v>
          </cell>
          <cell r="D1417">
            <v>12962</v>
          </cell>
        </row>
        <row r="1418">
          <cell r="B1418">
            <v>904</v>
          </cell>
          <cell r="C1418" t="str">
            <v>BAZIC 3/4" X 1000" Transparent Tape Refill (3/Pack)</v>
          </cell>
          <cell r="D1418">
            <v>1249</v>
          </cell>
        </row>
        <row r="1419">
          <cell r="B1419">
            <v>905</v>
          </cell>
          <cell r="C1419" t="str">
            <v>BAZIC 3/4" X 500" Transparent Tape (3/Pack)</v>
          </cell>
          <cell r="D1419">
            <v>86003</v>
          </cell>
        </row>
        <row r="1420">
          <cell r="B1420">
            <v>906</v>
          </cell>
          <cell r="C1420" t="str">
            <v>BAZIC 3/4" X 1296" Invisible Tape Refill (12/Pack)</v>
          </cell>
          <cell r="D1420">
            <v>4122</v>
          </cell>
        </row>
        <row r="1421">
          <cell r="B1421">
            <v>907</v>
          </cell>
          <cell r="C1421" t="str">
            <v>BAZIC 3/4" X 1296" Transparent Tape Refill (12/Pack)</v>
          </cell>
          <cell r="D1421">
            <v>14</v>
          </cell>
        </row>
        <row r="1422">
          <cell r="B1422">
            <v>909</v>
          </cell>
          <cell r="C1422" t="str">
            <v>BAZIC 1.88" X 10 Yards Black Duct Tape</v>
          </cell>
          <cell r="D1422">
            <v>15590</v>
          </cell>
        </row>
        <row r="1423">
          <cell r="B1423">
            <v>910</v>
          </cell>
          <cell r="C1423" t="str">
            <v>BAZIC 1.88" X 10 Yard Assorted Fluorescent Colored Duct Tape</v>
          </cell>
          <cell r="D1423">
            <v>22433</v>
          </cell>
        </row>
        <row r="1424">
          <cell r="B1424">
            <v>912</v>
          </cell>
          <cell r="C1424" t="str">
            <v>BAZIC 3/4" X 1296" Transparent Tape w/ Dispenser</v>
          </cell>
          <cell r="D1424">
            <v>38587</v>
          </cell>
        </row>
        <row r="1425">
          <cell r="B1425">
            <v>914</v>
          </cell>
          <cell r="C1425" t="str">
            <v>BAZIC 1.88" x 27.3 Yards Super Clear Heavy Duty Shipping Packaging Tape with Dispenser</v>
          </cell>
          <cell r="D1425">
            <v>32063</v>
          </cell>
        </row>
        <row r="1426">
          <cell r="B1426">
            <v>915</v>
          </cell>
          <cell r="C1426" t="str">
            <v>BAZIC 1.88" x 54.6 Yards Super Clear Heavy Duty Shipping Packaging Tape</v>
          </cell>
          <cell r="D1426">
            <v>30729</v>
          </cell>
        </row>
        <row r="1427">
          <cell r="B1427">
            <v>918</v>
          </cell>
          <cell r="C1427" t="str">
            <v>BAZIC 1.88" X 109.3 Yards Industrial Clear Packing Tape (36/box)</v>
          </cell>
          <cell r="D1427">
            <v>1146</v>
          </cell>
        </row>
        <row r="1428">
          <cell r="B1428">
            <v>920</v>
          </cell>
          <cell r="C1428" t="str">
            <v>BAZIC 1.88" X 54.6 Yards Clear Packaging Tape</v>
          </cell>
          <cell r="D1428">
            <v>23291</v>
          </cell>
        </row>
        <row r="1429">
          <cell r="B1429">
            <v>921</v>
          </cell>
          <cell r="C1429" t="str">
            <v>BAZIC 1.88" X 109.3 Yards Clear Packaging Tape</v>
          </cell>
          <cell r="D1429">
            <v>25867</v>
          </cell>
        </row>
        <row r="1430">
          <cell r="B1430">
            <v>922</v>
          </cell>
          <cell r="C1430" t="str">
            <v>BAZIC 1.88" X 54.6 Yards Tan Packaging Tape</v>
          </cell>
          <cell r="D1430">
            <v>25087</v>
          </cell>
        </row>
        <row r="1431">
          <cell r="B1431">
            <v>923</v>
          </cell>
          <cell r="C1431" t="str">
            <v>BAZIC 1.88" X 109.3 Yards Tan Packaging Tape</v>
          </cell>
          <cell r="D1431">
            <v>13002</v>
          </cell>
        </row>
        <row r="1432">
          <cell r="B1432">
            <v>924</v>
          </cell>
          <cell r="C1432" t="str">
            <v>BAZIC 2.83" X 109.3 Yards Clear Packaging Tape</v>
          </cell>
          <cell r="D1432">
            <v>7842</v>
          </cell>
        </row>
        <row r="1433">
          <cell r="B1433">
            <v>925</v>
          </cell>
          <cell r="C1433" t="str">
            <v>BAZIC 1" X 36 Yard (1296") Double Sided Tape</v>
          </cell>
          <cell r="D1433">
            <v>14948</v>
          </cell>
        </row>
        <row r="1434">
          <cell r="B1434">
            <v>926</v>
          </cell>
          <cell r="C1434" t="str">
            <v>BAZIC 1" X 20 Yard (720") Double Sided Tape</v>
          </cell>
          <cell r="D1434">
            <v>27120</v>
          </cell>
        </row>
        <row r="1435">
          <cell r="B1435">
            <v>927</v>
          </cell>
          <cell r="C1435" t="str">
            <v>BAZIC 3/4" X 1296" Crystal Clear Tape w/ Dispenser</v>
          </cell>
          <cell r="D1435">
            <v>19548</v>
          </cell>
        </row>
        <row r="1436">
          <cell r="B1436">
            <v>928</v>
          </cell>
          <cell r="C1436" t="str">
            <v>BAZIC 3/4" X 1000" Crystal Clear Tape Refill (3/Pack)</v>
          </cell>
          <cell r="D1436">
            <v>9701</v>
          </cell>
        </row>
        <row r="1437">
          <cell r="B1437">
            <v>929</v>
          </cell>
          <cell r="C1437" t="str">
            <v>BAZIC 3/4" X 500" Crystal Clear Tape (3/Pack)</v>
          </cell>
          <cell r="D1437">
            <v>29401</v>
          </cell>
        </row>
        <row r="1438">
          <cell r="B1438">
            <v>930</v>
          </cell>
          <cell r="C1438" t="str">
            <v>BAZIC 3/4" X 500" Double Sided Permanent Tape w/ Dispenser</v>
          </cell>
          <cell r="D1438">
            <v>42837</v>
          </cell>
        </row>
        <row r="1439">
          <cell r="B1439">
            <v>935</v>
          </cell>
          <cell r="C1439" t="str">
            <v>BAZIC 1.88" X 800" Red Packaging Tape w/ Dispenser</v>
          </cell>
          <cell r="D1439">
            <v>15961</v>
          </cell>
        </row>
        <row r="1440">
          <cell r="B1440">
            <v>93575</v>
          </cell>
          <cell r="C1440" t="str">
            <v>APEX 8.5" X 11" Blue Colored Copy Paper (10 reams/case)</v>
          </cell>
          <cell r="D1440">
            <v>491</v>
          </cell>
        </row>
        <row r="1441">
          <cell r="B1441">
            <v>93591</v>
          </cell>
          <cell r="C1441" t="str">
            <v>APEX 8.5" X 11" Golden Rod Colored Copy Paper (10 reams/case)</v>
          </cell>
          <cell r="D1441">
            <v>439</v>
          </cell>
        </row>
        <row r="1442">
          <cell r="B1442">
            <v>936</v>
          </cell>
          <cell r="C1442" t="str">
            <v>BAZIC 1.88" X 800" Clear Packaging Tape w/ Dispenser</v>
          </cell>
          <cell r="D1442">
            <v>62705</v>
          </cell>
        </row>
        <row r="1443">
          <cell r="B1443">
            <v>937</v>
          </cell>
          <cell r="C1443" t="str">
            <v>BAZIC 1.88" X 800" Tan Packaging Tape w/ Dispenser</v>
          </cell>
          <cell r="D1443">
            <v>18670</v>
          </cell>
        </row>
        <row r="1444">
          <cell r="B1444">
            <v>937371</v>
          </cell>
          <cell r="C1444" t="str">
            <v>BAZIC 12" X 16" Emergency Exit Sign</v>
          </cell>
          <cell r="D1444">
            <v>0</v>
          </cell>
        </row>
        <row r="1445">
          <cell r="B1445">
            <v>938</v>
          </cell>
          <cell r="C1445" t="str">
            <v>BAZIC 3/4" X 250" Invisible/Transparent Tape (3/Pack) w/ Floor Display</v>
          </cell>
          <cell r="D1445">
            <v>27216</v>
          </cell>
        </row>
        <row r="1446">
          <cell r="B1446">
            <v>939</v>
          </cell>
          <cell r="C1446" t="str">
            <v>BAZIC 3/4" X 250" Crystal Clear Tape (3/Pack) w/ Floor Display</v>
          </cell>
          <cell r="D1446">
            <v>19296</v>
          </cell>
        </row>
        <row r="1447">
          <cell r="B1447">
            <v>940</v>
          </cell>
          <cell r="C1447" t="str">
            <v>BAZIC 1" Core Desktop Tape Dispenser</v>
          </cell>
          <cell r="D1447">
            <v>1</v>
          </cell>
        </row>
        <row r="1448">
          <cell r="B1448" t="str">
            <v>942-A</v>
          </cell>
          <cell r="C1448" t="str">
            <v>BAZIC 1" Core Heavy Duty Desktop Tape Dispenser w/ 3/4" x 250" Tape Refill</v>
          </cell>
          <cell r="D1448">
            <v>3871</v>
          </cell>
        </row>
        <row r="1449">
          <cell r="B1449">
            <v>943</v>
          </cell>
          <cell r="C1449" t="str">
            <v>BAZIC Mini 1" Core Desktop Tape Dispenser w/ (3) 3/4" x 500" Tape Refill</v>
          </cell>
          <cell r="D1449">
            <v>25179</v>
          </cell>
        </row>
        <row r="1450">
          <cell r="B1450">
            <v>945</v>
          </cell>
          <cell r="C1450" t="str">
            <v>BAZIC 1.88" X 54.6 Yards Color Packaging Tape</v>
          </cell>
          <cell r="D1450">
            <v>8184</v>
          </cell>
        </row>
        <row r="1451">
          <cell r="B1451">
            <v>950</v>
          </cell>
          <cell r="C1451" t="str">
            <v>BAZIC 0.71" X 2160" (60 Yards) General Purpose Masking Tape</v>
          </cell>
          <cell r="D1451">
            <v>21640</v>
          </cell>
        </row>
        <row r="1452">
          <cell r="B1452" t="str">
            <v>9500-N95</v>
          </cell>
          <cell r="C1452" t="str">
            <v>BAZIC 12" X 16" Security Notice Sign</v>
          </cell>
          <cell r="D1452">
            <v>0</v>
          </cell>
        </row>
        <row r="1453">
          <cell r="B1453">
            <v>951</v>
          </cell>
          <cell r="C1453" t="str">
            <v>BAZIC 0.94" X 1440" (40 Yards) General Purpose Masking Tape</v>
          </cell>
          <cell r="D1453">
            <v>14635</v>
          </cell>
        </row>
        <row r="1454">
          <cell r="B1454">
            <v>952</v>
          </cell>
          <cell r="C1454" t="str">
            <v>BAZIC 0.94" X 2160" (60 Yards) General Purpose Masking Tape</v>
          </cell>
          <cell r="D1454">
            <v>14262</v>
          </cell>
        </row>
        <row r="1455">
          <cell r="B1455">
            <v>953</v>
          </cell>
          <cell r="C1455" t="str">
            <v>BAZIC 1.41" X 1080" (30 Yards) General Purpose Masking Tape</v>
          </cell>
          <cell r="D1455">
            <v>24392</v>
          </cell>
        </row>
        <row r="1456">
          <cell r="B1456">
            <v>954</v>
          </cell>
          <cell r="C1456" t="str">
            <v>BAZIC 1.41" X 2160" (60 Yards) General Purpose Masking Tape</v>
          </cell>
          <cell r="D1456">
            <v>10695</v>
          </cell>
        </row>
        <row r="1457">
          <cell r="B1457">
            <v>955</v>
          </cell>
          <cell r="C1457" t="str">
            <v>BAZIC 1.88" X 720" (20 Yards) General Purpose Masking Tape</v>
          </cell>
          <cell r="D1457">
            <v>23643</v>
          </cell>
        </row>
        <row r="1458">
          <cell r="B1458">
            <v>956</v>
          </cell>
          <cell r="C1458" t="str">
            <v>BAZIC 1.88" X 2160" (60 Yards) General Purpose Masking Tape</v>
          </cell>
          <cell r="D1458">
            <v>14219</v>
          </cell>
        </row>
        <row r="1459">
          <cell r="B1459">
            <v>960</v>
          </cell>
          <cell r="C1459" t="str">
            <v>BAZIC 1.88" X 3 Yards Glitter Tape</v>
          </cell>
          <cell r="D1459">
            <v>23982</v>
          </cell>
        </row>
        <row r="1460">
          <cell r="B1460">
            <v>970</v>
          </cell>
          <cell r="C1460" t="str">
            <v>BAZIC 1.88" X 60 Yards Silver Duct Tape</v>
          </cell>
          <cell r="D1460">
            <v>24905</v>
          </cell>
        </row>
        <row r="1461">
          <cell r="B1461">
            <v>971</v>
          </cell>
          <cell r="C1461" t="str">
            <v>BAZIC 1.88" X 60 Yards Black Duct Tape</v>
          </cell>
          <cell r="D1461">
            <v>12446</v>
          </cell>
        </row>
        <row r="1462">
          <cell r="B1462">
            <v>972</v>
          </cell>
          <cell r="C1462" t="str">
            <v>BAZIC 1.88" X 60 Yards White Duct Tape</v>
          </cell>
          <cell r="D1462">
            <v>3524</v>
          </cell>
        </row>
        <row r="1463">
          <cell r="B1463">
            <v>973</v>
          </cell>
          <cell r="C1463" t="str">
            <v>BAZIC 1.88" X 60 Yards Blue Duct Tape</v>
          </cell>
          <cell r="D1463">
            <v>3556</v>
          </cell>
        </row>
        <row r="1464">
          <cell r="B1464">
            <v>974</v>
          </cell>
          <cell r="C1464" t="str">
            <v>BAZIC 1.88" X 60 Yards Green Duct Tape</v>
          </cell>
          <cell r="D1464">
            <v>1640</v>
          </cell>
        </row>
        <row r="1465">
          <cell r="B1465">
            <v>975</v>
          </cell>
          <cell r="C1465" t="str">
            <v>BAZIC 1.88" X 60 Yards Red Duct Tape</v>
          </cell>
          <cell r="D1465">
            <v>2659</v>
          </cell>
        </row>
        <row r="1466">
          <cell r="B1466">
            <v>976</v>
          </cell>
          <cell r="C1466" t="str">
            <v>BAZIC 1.88" X 60 Yards Yellow Duct Tape</v>
          </cell>
          <cell r="D1466">
            <v>1039</v>
          </cell>
        </row>
        <row r="1467">
          <cell r="B1467">
            <v>977</v>
          </cell>
          <cell r="C1467" t="str">
            <v>BAZIC 1.88" X 30 Yards Silver Duct Tape</v>
          </cell>
          <cell r="D1467">
            <v>13326</v>
          </cell>
        </row>
        <row r="1468">
          <cell r="B1468">
            <v>978</v>
          </cell>
          <cell r="C1468" t="str">
            <v>BAZIC 1.88" X 10 Yards Silver Duct Tape</v>
          </cell>
          <cell r="D1468">
            <v>95461</v>
          </cell>
        </row>
        <row r="1469">
          <cell r="B1469">
            <v>979</v>
          </cell>
          <cell r="C1469" t="str">
            <v>BAZIC 1.88" X 10 Yard Assorted Colored Duct Tape</v>
          </cell>
          <cell r="D1469">
            <v>35286</v>
          </cell>
        </row>
        <row r="1470">
          <cell r="B1470">
            <v>980</v>
          </cell>
          <cell r="C1470" t="str">
            <v>BAZIC 1" X 200" Double Sided Foam Mounting Tape</v>
          </cell>
          <cell r="D1470">
            <v>69838</v>
          </cell>
        </row>
        <row r="1471">
          <cell r="B1471">
            <v>981</v>
          </cell>
          <cell r="C1471" t="str">
            <v>BAZIC 0.5" X 200" Double Sided Foam Mounting Tape (2/Pack)</v>
          </cell>
          <cell r="D1471">
            <v>40764</v>
          </cell>
        </row>
        <row r="1472">
          <cell r="B1472">
            <v>989</v>
          </cell>
          <cell r="C1472" t="str">
            <v>BAZIC 1" X 60" Double Sided Clear Mounting Tape</v>
          </cell>
          <cell r="D1472">
            <v>49865</v>
          </cell>
        </row>
        <row r="1473">
          <cell r="B1473">
            <v>991</v>
          </cell>
          <cell r="C1473" t="str">
            <v>BAZIC Rubber Grip Premium Comfort Packing Tape Dispenser</v>
          </cell>
          <cell r="D1473">
            <v>8</v>
          </cell>
        </row>
        <row r="1474">
          <cell r="B1474">
            <v>992</v>
          </cell>
          <cell r="C1474" t="str">
            <v>BAZIC Packaging Tape Dispenser w/ (2) 1.88" X 54.6 Yards Super Clear Tape</v>
          </cell>
          <cell r="D1474">
            <v>3003</v>
          </cell>
        </row>
        <row r="1475">
          <cell r="B1475" t="str">
            <v>ARTKIT4524</v>
          </cell>
          <cell r="C1475" t="str">
            <v>AQUAPHOENIX SCIENTIFIC Kitting Project (Grade 4-5) PEARSON KIT</v>
          </cell>
          <cell r="D1475">
            <v>0</v>
          </cell>
        </row>
        <row r="1476">
          <cell r="B1476" t="str">
            <v>ARTKIT67824</v>
          </cell>
          <cell r="C1476" t="str">
            <v>AQUAPHOENIX SCIENTIFIC Kitting Project (Grade 6-8) PEARSON KIT</v>
          </cell>
          <cell r="D1476">
            <v>0</v>
          </cell>
        </row>
        <row r="1477">
          <cell r="B1477" t="str">
            <v>ARTKITK12324</v>
          </cell>
          <cell r="C1477" t="str">
            <v>AQUAPHOENIX SCIENTIFIC Kitting Project (Grade K-3) PEARSON KIT</v>
          </cell>
          <cell r="D1477">
            <v>0</v>
          </cell>
        </row>
        <row r="1478">
          <cell r="B1478" t="str">
            <v>BMB101</v>
          </cell>
          <cell r="C1478" t="str">
            <v>BAZIC 9" X 12" Business Hours Sign</v>
          </cell>
          <cell r="D1478">
            <v>0</v>
          </cell>
        </row>
        <row r="1479">
          <cell r="B1479" t="str">
            <v>BMK003</v>
          </cell>
          <cell r="C1479" t="str">
            <v>BAZIC 9" X 12" Open Sign w/ Closed Sign on Back</v>
          </cell>
          <cell r="D1479">
            <v>0</v>
          </cell>
        </row>
        <row r="1480">
          <cell r="B1480" t="str">
            <v>BRP-5202</v>
          </cell>
          <cell r="C1480" t="str">
            <v>BAZIC 9" X 12" Emergency Exit Sign</v>
          </cell>
          <cell r="D1480">
            <v>0</v>
          </cell>
        </row>
        <row r="1481">
          <cell r="B1481" t="str">
            <v>BRP-5202-A</v>
          </cell>
          <cell r="C1481" t="str">
            <v>BAZIC 9" X 12" Employees Only Sign</v>
          </cell>
          <cell r="D1481">
            <v>0</v>
          </cell>
        </row>
        <row r="1482">
          <cell r="B1482" t="str">
            <v>BS-9502C</v>
          </cell>
          <cell r="C1482" t="str">
            <v>BAZIC 9" X 12" Garage Sale Sign</v>
          </cell>
          <cell r="D1482">
            <v>0</v>
          </cell>
        </row>
        <row r="1483">
          <cell r="B1483" t="str">
            <v>BX-10/8/2</v>
          </cell>
          <cell r="C1483" t="str">
            <v>CORRUGATED BOX 10 1/4" x 8 1/4" x  2"</v>
          </cell>
          <cell r="D1483">
            <v>0</v>
          </cell>
        </row>
        <row r="1484">
          <cell r="B1484" t="str">
            <v>BX-11/10/1/</v>
          </cell>
          <cell r="C1484" t="str">
            <v>CORRUGATED BOX 11 1/2" x 10 5/8" x 1 11/16"</v>
          </cell>
          <cell r="D1484">
            <v>2860</v>
          </cell>
        </row>
        <row r="1485">
          <cell r="B1485" t="str">
            <v>BX-11/8/6</v>
          </cell>
          <cell r="C1485" t="str">
            <v>CORRUGATED BOX 11 1/4" x 8 3/4" x 6"</v>
          </cell>
          <cell r="D1485">
            <v>0</v>
          </cell>
        </row>
        <row r="1486">
          <cell r="B1486" t="str">
            <v>BX-11/9/5/</v>
          </cell>
          <cell r="C1486" t="str">
            <v>CORRUGATED BOX 11 5/8" x 9 1/8" x 5 1/4"</v>
          </cell>
          <cell r="D1486">
            <v>175</v>
          </cell>
        </row>
        <row r="1487">
          <cell r="B1487" t="str">
            <v>BX-12/9/1/</v>
          </cell>
          <cell r="C1487" t="str">
            <v>CORRUGATED BOX 12.5" x 9.5" x 1.5"</v>
          </cell>
          <cell r="D1487">
            <v>0</v>
          </cell>
        </row>
        <row r="1488">
          <cell r="B1488" t="str">
            <v>BX-12124</v>
          </cell>
          <cell r="C1488" t="str">
            <v>CORRUGATED BOX 12" x 12" x 4"</v>
          </cell>
          <cell r="D1488">
            <v>950</v>
          </cell>
        </row>
        <row r="1489">
          <cell r="B1489" t="str">
            <v>BX-12126</v>
          </cell>
          <cell r="C1489" t="str">
            <v>CORRUGATED BOX 12" x 12" x 6"</v>
          </cell>
          <cell r="D1489">
            <v>150</v>
          </cell>
        </row>
        <row r="1490">
          <cell r="B1490" t="str">
            <v>BX-1296</v>
          </cell>
          <cell r="C1490" t="str">
            <v>CORRUGATED BOX 12" x 9" x 6"</v>
          </cell>
          <cell r="D1490">
            <v>0</v>
          </cell>
        </row>
        <row r="1491">
          <cell r="B1491" t="str">
            <v>BX-13112</v>
          </cell>
          <cell r="C1491" t="str">
            <v>CORRUGATED BOX 13" x 11" x 2"</v>
          </cell>
          <cell r="D1491">
            <v>0</v>
          </cell>
        </row>
        <row r="1492">
          <cell r="B1492" t="str">
            <v>BX-13113</v>
          </cell>
          <cell r="C1492" t="str">
            <v>CORRUGATED BOX 13" x 11" x 3"</v>
          </cell>
          <cell r="D1492">
            <v>1150</v>
          </cell>
        </row>
        <row r="1493">
          <cell r="B1493" t="str">
            <v>BX-13134</v>
          </cell>
          <cell r="C1493" t="str">
            <v>CORRUGATED BOX 13" x 13" x 4"</v>
          </cell>
          <cell r="D1493">
            <v>75</v>
          </cell>
        </row>
        <row r="1494">
          <cell r="B1494" t="str">
            <v>BX-13135</v>
          </cell>
          <cell r="C1494" t="str">
            <v>CORRUGATED BOX 13" x 13" x 5"</v>
          </cell>
          <cell r="D1494">
            <v>0</v>
          </cell>
        </row>
        <row r="1495">
          <cell r="B1495" t="str">
            <v>BX-13137</v>
          </cell>
          <cell r="C1495" t="str">
            <v>CORRUGATED BOX 13" x 13" x 7"</v>
          </cell>
          <cell r="D1495">
            <v>100</v>
          </cell>
        </row>
        <row r="1496">
          <cell r="B1496" t="str">
            <v>BX-14116</v>
          </cell>
          <cell r="C1496" t="str">
            <v>CORRUGATED BOX 14" x 11" x 6"</v>
          </cell>
          <cell r="D1496">
            <v>0</v>
          </cell>
        </row>
        <row r="1497">
          <cell r="B1497" t="str">
            <v>BX-14126</v>
          </cell>
          <cell r="C1497" t="str">
            <v>CORRUGATED BOX 14" x 12" x 6"</v>
          </cell>
          <cell r="D1497">
            <v>950</v>
          </cell>
        </row>
        <row r="1498">
          <cell r="B1498" t="str">
            <v>BX-15117</v>
          </cell>
          <cell r="C1498" t="str">
            <v>CORRUGATED BOX 15" x 11" x 7"</v>
          </cell>
          <cell r="D1498">
            <v>0</v>
          </cell>
        </row>
        <row r="1499">
          <cell r="B1499" t="str">
            <v>BX-15123/</v>
          </cell>
          <cell r="C1499" t="str">
            <v>CORRUGATED BOX 15" x 12" x 3.5"</v>
          </cell>
          <cell r="D1499">
            <v>0</v>
          </cell>
        </row>
        <row r="1500">
          <cell r="B1500" t="str">
            <v>BX-191313</v>
          </cell>
          <cell r="C1500" t="str">
            <v>CORRUGATED BOX 19" x 13" x 13"</v>
          </cell>
          <cell r="D1500">
            <v>1295</v>
          </cell>
        </row>
        <row r="1501">
          <cell r="B1501" t="str">
            <v>BX-864</v>
          </cell>
          <cell r="C1501" t="str">
            <v>CORRUGATED BOX 8" x 6" x 4"</v>
          </cell>
          <cell r="D1501">
            <v>1450</v>
          </cell>
        </row>
        <row r="1502">
          <cell r="B1502" t="str">
            <v>CMS3P50</v>
          </cell>
          <cell r="C1502" t="str">
            <v>BAZIC 9" x 12" Security Notice Sign</v>
          </cell>
          <cell r="D1502">
            <v>0</v>
          </cell>
        </row>
        <row r="1503">
          <cell r="B1503" t="str">
            <v>COVER-P</v>
          </cell>
          <cell r="C1503" t="str">
            <v>BAZIC PDQ COVER</v>
          </cell>
          <cell r="D1503">
            <v>46</v>
          </cell>
        </row>
        <row r="1504">
          <cell r="B1504" t="str">
            <v>FSK100004R</v>
          </cell>
          <cell r="C1504" t="str">
            <v>BAZIC 9" X 12" No Fumar Sign</v>
          </cell>
          <cell r="D1504">
            <v>0</v>
          </cell>
        </row>
        <row r="1505">
          <cell r="B1505" t="str">
            <v>G01440</v>
          </cell>
          <cell r="C1505" t="str">
            <v>BAZIC 9" X 12" For Rent Sign</v>
          </cell>
          <cell r="D1505">
            <v>0</v>
          </cell>
        </row>
        <row r="1506">
          <cell r="B1506" t="str">
            <v>G01442</v>
          </cell>
          <cell r="C1506" t="str">
            <v>BAZIC 9" X 12" Tow Away Sign</v>
          </cell>
          <cell r="D1506">
            <v>0</v>
          </cell>
        </row>
        <row r="1507">
          <cell r="B1507" t="str">
            <v>G01444</v>
          </cell>
          <cell r="C1507" t="str">
            <v>BAZIC 9" X 12" We Reserve The Right To Refuse Service To Anyone Sign</v>
          </cell>
          <cell r="D1507">
            <v>0</v>
          </cell>
        </row>
        <row r="1508">
          <cell r="B1508" t="str">
            <v>G01454</v>
          </cell>
          <cell r="C1508" t="str">
            <v>BAZIC 9" X 12" Se Renta Sign</v>
          </cell>
          <cell r="D1508">
            <v>0</v>
          </cell>
        </row>
        <row r="1509">
          <cell r="B1509" t="str">
            <v>G01455</v>
          </cell>
          <cell r="C1509" t="str">
            <v>BAZIC 9" X 12" Abierto Sign w/ Cerrado Sign on Back</v>
          </cell>
          <cell r="D1509">
            <v>0</v>
          </cell>
        </row>
        <row r="1510">
          <cell r="B1510" t="str">
            <v>G01483</v>
          </cell>
          <cell r="C1510" t="str">
            <v>BAZIC 9" X 12" No Exchange No Refunds Sign</v>
          </cell>
          <cell r="D1510">
            <v>0</v>
          </cell>
        </row>
        <row r="1511">
          <cell r="B1511" t="str">
            <v>IG-L-A</v>
          </cell>
          <cell r="C1511" t="str">
            <v>BAZIC 9" X 12" No Intercambios No Se Devuelve El Dinero Sign</v>
          </cell>
          <cell r="D1511">
            <v>0</v>
          </cell>
        </row>
        <row r="1512">
          <cell r="B1512" t="str">
            <v>IG-M</v>
          </cell>
          <cell r="C1512" t="str">
            <v>BAZIC 9" x 12" Security Notice Sign</v>
          </cell>
          <cell r="D1512">
            <v>0</v>
          </cell>
        </row>
        <row r="1513">
          <cell r="B1513" t="str">
            <v>IG-XL-A</v>
          </cell>
          <cell r="C1513" t="str">
            <v>BAZIC 9" X 12" For Lease Sign</v>
          </cell>
          <cell r="D1513">
            <v>0</v>
          </cell>
        </row>
        <row r="1514">
          <cell r="B1514" t="str">
            <v>IG-XXL</v>
          </cell>
          <cell r="D1514">
            <v>0</v>
          </cell>
        </row>
        <row r="1515">
          <cell r="B1515" t="str">
            <v>J5113</v>
          </cell>
          <cell r="D1515">
            <v>0</v>
          </cell>
        </row>
        <row r="1516">
          <cell r="B1516" t="str">
            <v>JXB-178</v>
          </cell>
          <cell r="D1516">
            <v>0</v>
          </cell>
        </row>
        <row r="1517">
          <cell r="B1517" t="str">
            <v>KB-12123</v>
          </cell>
          <cell r="C1517" t="str">
            <v>CORRUGATED BOX 12" x 12" x 3"</v>
          </cell>
          <cell r="D1517">
            <v>2634</v>
          </cell>
        </row>
        <row r="1518">
          <cell r="B1518" t="str">
            <v>KF94</v>
          </cell>
          <cell r="D1518">
            <v>0</v>
          </cell>
        </row>
        <row r="1519">
          <cell r="B1519" t="str">
            <v>L-1</v>
          </cell>
          <cell r="C1519" t="str">
            <v>BAZIC 12" X 16" For Sale Sign</v>
          </cell>
          <cell r="D1519">
            <v>25476</v>
          </cell>
        </row>
        <row r="1520">
          <cell r="B1520" t="str">
            <v>L-10</v>
          </cell>
          <cell r="C1520" t="str">
            <v>BAZIC 12" X 16" Beware of Dog Sign</v>
          </cell>
          <cell r="D1520">
            <v>11002</v>
          </cell>
        </row>
        <row r="1521">
          <cell r="B1521" t="str">
            <v>L-11</v>
          </cell>
          <cell r="C1521" t="str">
            <v>BAZIC 12" X 16" Never Mind The Dog Beware of Owner Sign</v>
          </cell>
          <cell r="D1521">
            <v>1642</v>
          </cell>
        </row>
        <row r="1522">
          <cell r="B1522" t="str">
            <v>L-12</v>
          </cell>
          <cell r="C1522" t="str">
            <v>BAZIC 12" X 16" Keep Out Sign</v>
          </cell>
          <cell r="D1522">
            <v>1941</v>
          </cell>
        </row>
        <row r="1523">
          <cell r="B1523" t="str">
            <v>L-13</v>
          </cell>
          <cell r="C1523" t="str">
            <v>BAZIC  12" X 16" No Trespassing Sign</v>
          </cell>
          <cell r="D1523">
            <v>3326</v>
          </cell>
        </row>
        <row r="1524">
          <cell r="B1524" t="str">
            <v>L-14</v>
          </cell>
          <cell r="C1524" t="str">
            <v>BAZIC 12" X 16" No Parking Sign</v>
          </cell>
          <cell r="D1524">
            <v>5088</v>
          </cell>
        </row>
        <row r="1525">
          <cell r="B1525" t="str">
            <v>L-15</v>
          </cell>
          <cell r="C1525" t="str">
            <v>BAZIC 12" X 16" No Smoking Sign</v>
          </cell>
          <cell r="D1525">
            <v>1473</v>
          </cell>
        </row>
        <row r="1526">
          <cell r="B1526" t="str">
            <v>L-16</v>
          </cell>
          <cell r="C1526" t="str">
            <v>BAZIC 12" X 16" Yard Sale Sign</v>
          </cell>
          <cell r="D1526">
            <v>3630</v>
          </cell>
        </row>
        <row r="1527">
          <cell r="B1527" t="str">
            <v>L-17</v>
          </cell>
          <cell r="C1527" t="str">
            <v>BAZIC 12" x 16" Exit Sign</v>
          </cell>
          <cell r="D1527">
            <v>2138</v>
          </cell>
        </row>
        <row r="1528">
          <cell r="B1528" t="str">
            <v>L-19</v>
          </cell>
          <cell r="C1528" t="str">
            <v>BAZIC 12" X 16" Private Property No Trespassing Sign</v>
          </cell>
          <cell r="D1528">
            <v>1867</v>
          </cell>
        </row>
        <row r="1529">
          <cell r="B1529" t="str">
            <v>L-2</v>
          </cell>
          <cell r="C1529" t="str">
            <v>BAZIC 12" X 16" For Sale Sign (2-Line)</v>
          </cell>
          <cell r="D1529">
            <v>14747</v>
          </cell>
        </row>
        <row r="1530">
          <cell r="B1530" t="str">
            <v>L-20</v>
          </cell>
          <cell r="C1530" t="str">
            <v>BAZIC 12" X 16" Help Wanted Sign</v>
          </cell>
          <cell r="D1530">
            <v>3274</v>
          </cell>
        </row>
        <row r="1531">
          <cell r="B1531" t="str">
            <v>L-23</v>
          </cell>
          <cell r="C1531" t="str">
            <v>BAZIC 12" X 16" Business Hours Sign</v>
          </cell>
          <cell r="D1531">
            <v>2375</v>
          </cell>
        </row>
        <row r="1532">
          <cell r="B1532" t="str">
            <v>L-24</v>
          </cell>
          <cell r="C1532" t="str">
            <v>BAZIC 12" X 16" Open Sign w/ Closed Sign on Back</v>
          </cell>
          <cell r="D1532">
            <v>1798</v>
          </cell>
        </row>
        <row r="1533">
          <cell r="B1533" t="str">
            <v>L-28</v>
          </cell>
          <cell r="C1533" t="str">
            <v>BAZIC 12" X 16" Emergency Exit Sign</v>
          </cell>
          <cell r="D1533">
            <v>558</v>
          </cell>
        </row>
        <row r="1534">
          <cell r="B1534" t="str">
            <v>L-288</v>
          </cell>
          <cell r="D1534">
            <v>0</v>
          </cell>
        </row>
        <row r="1535">
          <cell r="B1535" t="str">
            <v>L-29</v>
          </cell>
          <cell r="C1535" t="str">
            <v>BAZIC 12" X 16" Employees Only Sign</v>
          </cell>
          <cell r="D1535">
            <v>2678</v>
          </cell>
        </row>
        <row r="1536">
          <cell r="B1536" t="str">
            <v>L-3</v>
          </cell>
          <cell r="C1536" t="str">
            <v>BAZIC 12" X 16" Garage Sale Sign</v>
          </cell>
          <cell r="D1536">
            <v>7191</v>
          </cell>
        </row>
        <row r="1537">
          <cell r="B1537" t="str">
            <v>L-31</v>
          </cell>
          <cell r="C1537" t="str">
            <v>BAZIC 12" X 16" Se Vende Sign</v>
          </cell>
          <cell r="D1537">
            <v>3664</v>
          </cell>
        </row>
        <row r="1538">
          <cell r="B1538" t="str">
            <v>L-4</v>
          </cell>
          <cell r="C1538" t="str">
            <v>BAZIC 12" X 16" For Rent Sign</v>
          </cell>
          <cell r="D1538">
            <v>8540</v>
          </cell>
        </row>
        <row r="1539">
          <cell r="B1539" t="str">
            <v>L-42</v>
          </cell>
          <cell r="C1539" t="str">
            <v>BAZIC 12" X 16" Tow Away Sign</v>
          </cell>
          <cell r="D1539">
            <v>1362</v>
          </cell>
        </row>
        <row r="1540">
          <cell r="B1540" t="str">
            <v>L-46</v>
          </cell>
          <cell r="C1540" t="str">
            <v>BAZIC 12" X 16" Se Renta Sign</v>
          </cell>
          <cell r="D1540">
            <v>1599</v>
          </cell>
        </row>
        <row r="1541">
          <cell r="B1541" t="str">
            <v>L-50</v>
          </cell>
          <cell r="C1541" t="str">
            <v>BAZIC 12" X 16" Abierto Sign w/ Cerrado Sign on Back</v>
          </cell>
          <cell r="D1541">
            <v>2203</v>
          </cell>
        </row>
        <row r="1542">
          <cell r="B1542" t="str">
            <v>L-55</v>
          </cell>
          <cell r="C1542" t="str">
            <v>BAZIC 12" X 16" Security Notice Sign</v>
          </cell>
          <cell r="D1542">
            <v>2427</v>
          </cell>
        </row>
        <row r="1543">
          <cell r="B1543" t="str">
            <v>L-9</v>
          </cell>
          <cell r="C1543" t="str">
            <v>BAZIC 12" X 16" For Lease Sign</v>
          </cell>
          <cell r="D1543">
            <v>841</v>
          </cell>
        </row>
        <row r="1544">
          <cell r="B1544" t="str">
            <v>LA2020A</v>
          </cell>
          <cell r="D1544">
            <v>0</v>
          </cell>
        </row>
        <row r="1545">
          <cell r="B1545" t="str">
            <v>LA2020C</v>
          </cell>
          <cell r="D1545">
            <v>0</v>
          </cell>
        </row>
        <row r="1546">
          <cell r="B1546" t="str">
            <v>LA2020H</v>
          </cell>
          <cell r="D1546">
            <v>0</v>
          </cell>
        </row>
        <row r="1547">
          <cell r="B1547" t="str">
            <v>LCB-5201-B</v>
          </cell>
          <cell r="D1547">
            <v>0</v>
          </cell>
        </row>
        <row r="1548">
          <cell r="B1548" t="str">
            <v>LCMP-5204</v>
          </cell>
          <cell r="C1548" t="str">
            <v>LECHUANG 3-PLY Protective Disposable Face Mask (50/Pack) - Black</v>
          </cell>
          <cell r="D1548">
            <v>0</v>
          </cell>
        </row>
        <row r="1549">
          <cell r="B1549" t="str">
            <v>LCP-5201</v>
          </cell>
          <cell r="D1549">
            <v>0</v>
          </cell>
        </row>
        <row r="1550">
          <cell r="B1550" t="str">
            <v>LM05</v>
          </cell>
          <cell r="D1550">
            <v>0</v>
          </cell>
        </row>
        <row r="1551">
          <cell r="B1551" t="str">
            <v>MM-7100</v>
          </cell>
          <cell r="D1551">
            <v>0</v>
          </cell>
        </row>
        <row r="1552">
          <cell r="B1552" t="str">
            <v>MM-7200</v>
          </cell>
          <cell r="D1552">
            <v>0</v>
          </cell>
        </row>
        <row r="1553">
          <cell r="B1553" t="str">
            <v>MM-7310</v>
          </cell>
          <cell r="D1553">
            <v>0</v>
          </cell>
        </row>
        <row r="1554">
          <cell r="B1554" t="str">
            <v>MP-2201-GN</v>
          </cell>
          <cell r="C1554" t="str">
            <v>Boise FIREWORX 8.5" X 11" Popper-Mint Green Colored Paper (10 Reams/Case)</v>
          </cell>
          <cell r="D1554">
            <v>303</v>
          </cell>
        </row>
        <row r="1555">
          <cell r="B1555" t="str">
            <v>MP9011</v>
          </cell>
          <cell r="D1555">
            <v>0</v>
          </cell>
        </row>
        <row r="1556">
          <cell r="B1556" t="str">
            <v>MSK099</v>
          </cell>
          <cell r="D1556">
            <v>0</v>
          </cell>
        </row>
        <row r="1557">
          <cell r="B1557" t="str">
            <v>MSKS-01</v>
          </cell>
          <cell r="D1557">
            <v>0</v>
          </cell>
        </row>
        <row r="1558">
          <cell r="B1558" t="str">
            <v>MSKS-02</v>
          </cell>
          <cell r="D1558">
            <v>0</v>
          </cell>
        </row>
        <row r="1559">
          <cell r="B1559" t="str">
            <v>MSKS-03</v>
          </cell>
          <cell r="D1559">
            <v>0</v>
          </cell>
        </row>
        <row r="1560">
          <cell r="B1560" t="str">
            <v>MSKS-05</v>
          </cell>
          <cell r="D1560">
            <v>0</v>
          </cell>
        </row>
        <row r="1561">
          <cell r="B1561" t="str">
            <v>MSKS-08</v>
          </cell>
          <cell r="D1561">
            <v>0</v>
          </cell>
        </row>
        <row r="1562">
          <cell r="B1562" t="str">
            <v>MSKS-09</v>
          </cell>
          <cell r="D1562">
            <v>0</v>
          </cell>
        </row>
        <row r="1563">
          <cell r="B1563" t="str">
            <v>MSKS-10</v>
          </cell>
          <cell r="D1563">
            <v>0</v>
          </cell>
        </row>
        <row r="1564">
          <cell r="B1564" t="str">
            <v>MSKS-11</v>
          </cell>
          <cell r="D1564">
            <v>0</v>
          </cell>
        </row>
        <row r="1565">
          <cell r="B1565" t="str">
            <v>MSKS-13</v>
          </cell>
          <cell r="D1565">
            <v>0</v>
          </cell>
        </row>
        <row r="1566">
          <cell r="B1566" t="str">
            <v>MSKS-14</v>
          </cell>
          <cell r="D1566">
            <v>0</v>
          </cell>
        </row>
        <row r="1567">
          <cell r="B1567" t="str">
            <v>MSKS-16</v>
          </cell>
          <cell r="D1567">
            <v>0</v>
          </cell>
        </row>
        <row r="1568">
          <cell r="B1568" t="str">
            <v>MSKS-17</v>
          </cell>
          <cell r="D1568">
            <v>0</v>
          </cell>
        </row>
        <row r="1569">
          <cell r="B1569" t="str">
            <v>MSKS-18</v>
          </cell>
          <cell r="D1569">
            <v>0</v>
          </cell>
        </row>
        <row r="1570">
          <cell r="B1570" t="str">
            <v>MSKS-19</v>
          </cell>
          <cell r="D1570">
            <v>0</v>
          </cell>
        </row>
        <row r="1571">
          <cell r="B1571" t="str">
            <v>MSKS-23</v>
          </cell>
          <cell r="D1571">
            <v>0</v>
          </cell>
        </row>
        <row r="1572">
          <cell r="B1572" t="str">
            <v>MSKS-24</v>
          </cell>
          <cell r="D1572">
            <v>0</v>
          </cell>
        </row>
        <row r="1573">
          <cell r="B1573" t="str">
            <v>MSKS-25</v>
          </cell>
          <cell r="D1573">
            <v>0</v>
          </cell>
        </row>
        <row r="1574">
          <cell r="B1574" t="str">
            <v>MSKS-26</v>
          </cell>
          <cell r="D1574">
            <v>0</v>
          </cell>
        </row>
        <row r="1575">
          <cell r="B1575" t="str">
            <v>MSKS-30</v>
          </cell>
          <cell r="D1575">
            <v>0</v>
          </cell>
        </row>
        <row r="1576">
          <cell r="B1576" t="str">
            <v>MSKS-32</v>
          </cell>
          <cell r="D1576">
            <v>0</v>
          </cell>
        </row>
        <row r="1577">
          <cell r="B1577" t="str">
            <v>MSKS-33</v>
          </cell>
          <cell r="D1577">
            <v>0</v>
          </cell>
        </row>
        <row r="1578">
          <cell r="B1578" t="str">
            <v>NR14</v>
          </cell>
          <cell r="D1578">
            <v>0</v>
          </cell>
        </row>
        <row r="1579">
          <cell r="B1579" t="str">
            <v>PHS0018011</v>
          </cell>
          <cell r="D1579">
            <v>0</v>
          </cell>
        </row>
        <row r="1580">
          <cell r="B1580" t="str">
            <v>PHS001G031</v>
          </cell>
          <cell r="D1580">
            <v>0</v>
          </cell>
        </row>
        <row r="1581">
          <cell r="B1581" t="str">
            <v>PMP</v>
          </cell>
          <cell r="D1581">
            <v>0</v>
          </cell>
        </row>
        <row r="1582">
          <cell r="B1582" t="str">
            <v>RF004-BLU</v>
          </cell>
          <cell r="D1582">
            <v>0</v>
          </cell>
        </row>
        <row r="1583">
          <cell r="B1583" t="str">
            <v>RHHS100CP</v>
          </cell>
          <cell r="D1583">
            <v>0</v>
          </cell>
        </row>
        <row r="1584">
          <cell r="B1584" t="str">
            <v>RK128OZG</v>
          </cell>
          <cell r="D1584">
            <v>0</v>
          </cell>
        </row>
        <row r="1585">
          <cell r="B1585" t="str">
            <v>S-1</v>
          </cell>
          <cell r="C1585" t="str">
            <v>BAZIC 9" X 12" For Sale Sign</v>
          </cell>
          <cell r="D1585">
            <v>37594</v>
          </cell>
        </row>
        <row r="1586">
          <cell r="B1586" t="str">
            <v>S-10</v>
          </cell>
          <cell r="C1586" t="str">
            <v>BAZIC 9" X 12" Beware of Dog Sign</v>
          </cell>
          <cell r="D1586">
            <v>18021</v>
          </cell>
        </row>
        <row r="1587">
          <cell r="B1587" t="str">
            <v>S-11</v>
          </cell>
          <cell r="C1587" t="str">
            <v>BAZIC 9" X 12" Never Mind The Dog Beware of Owner Sign</v>
          </cell>
          <cell r="D1587">
            <v>3566</v>
          </cell>
        </row>
        <row r="1588">
          <cell r="B1588" t="str">
            <v>S-12</v>
          </cell>
          <cell r="C1588" t="str">
            <v>BAZIC 9" X 12" Keep Out Sign</v>
          </cell>
          <cell r="D1588">
            <v>3381</v>
          </cell>
        </row>
        <row r="1589">
          <cell r="B1589" t="str">
            <v>S-13</v>
          </cell>
          <cell r="C1589" t="str">
            <v>BAZIC 9" X 12" No Trespassing Sign</v>
          </cell>
          <cell r="D1589">
            <v>7159</v>
          </cell>
        </row>
        <row r="1590">
          <cell r="B1590" t="str">
            <v>S-14</v>
          </cell>
          <cell r="C1590" t="str">
            <v>BAZIC 9" X 12" No Parking Sign</v>
          </cell>
          <cell r="D1590">
            <v>7528</v>
          </cell>
        </row>
        <row r="1591">
          <cell r="B1591" t="str">
            <v>S-15</v>
          </cell>
          <cell r="C1591" t="str">
            <v>BAZIC 9" X 12" No Smoking Sign</v>
          </cell>
          <cell r="D1591">
            <v>5525</v>
          </cell>
        </row>
        <row r="1592">
          <cell r="B1592" t="str">
            <v>S-16</v>
          </cell>
          <cell r="C1592" t="str">
            <v>BAZIC 9" X 12" Yard Sale Sign</v>
          </cell>
          <cell r="D1592">
            <v>6535</v>
          </cell>
        </row>
        <row r="1593">
          <cell r="B1593" t="str">
            <v>S-17</v>
          </cell>
          <cell r="C1593" t="str">
            <v>BAZIC 9" X 12" Exit Sign</v>
          </cell>
          <cell r="D1593">
            <v>2699</v>
          </cell>
        </row>
        <row r="1594">
          <cell r="B1594" t="str">
            <v>S-19</v>
          </cell>
          <cell r="C1594" t="str">
            <v>BAZIC 9" X 12" Private Property No Trespassing Sign</v>
          </cell>
          <cell r="D1594">
            <v>4805</v>
          </cell>
        </row>
        <row r="1595">
          <cell r="B1595" t="str">
            <v>S-2</v>
          </cell>
          <cell r="C1595" t="str">
            <v>BAZIC 9" X 12" For Sale Sign (2-Line)</v>
          </cell>
          <cell r="D1595">
            <v>29840</v>
          </cell>
        </row>
        <row r="1596">
          <cell r="B1596" t="str">
            <v>S-20</v>
          </cell>
          <cell r="C1596" t="str">
            <v>BAZIC 9" X 12" Help Wanted Sign</v>
          </cell>
          <cell r="D1596">
            <v>4103</v>
          </cell>
        </row>
        <row r="1597">
          <cell r="B1597" t="str">
            <v>S-23</v>
          </cell>
          <cell r="C1597" t="str">
            <v>BAZIC 9" X 12" Business Hours Sign</v>
          </cell>
          <cell r="D1597">
            <v>5565</v>
          </cell>
        </row>
        <row r="1598">
          <cell r="B1598" t="str">
            <v>S-24</v>
          </cell>
          <cell r="C1598" t="str">
            <v>BAZIC 9" X 12" Open Sign w/ Closed Sign on Back</v>
          </cell>
          <cell r="D1598">
            <v>3529</v>
          </cell>
        </row>
        <row r="1599">
          <cell r="B1599" t="str">
            <v>S-28</v>
          </cell>
          <cell r="C1599" t="str">
            <v>BAZIC 9" X 12" Emergency Exit Sign</v>
          </cell>
          <cell r="D1599">
            <v>1175</v>
          </cell>
        </row>
        <row r="1600">
          <cell r="B1600" t="str">
            <v>S-29</v>
          </cell>
          <cell r="C1600" t="str">
            <v>BAZIC 9" X 12" Employees Only Sign</v>
          </cell>
          <cell r="D1600">
            <v>1706</v>
          </cell>
        </row>
        <row r="1601">
          <cell r="B1601" t="str">
            <v>S-3</v>
          </cell>
          <cell r="C1601" t="str">
            <v>BAZIC 9" X 12" Garage Sale Sign</v>
          </cell>
          <cell r="D1601">
            <v>4729</v>
          </cell>
        </row>
        <row r="1602">
          <cell r="B1602" t="str">
            <v>S-30</v>
          </cell>
          <cell r="C1602" t="str">
            <v>BAZIC 9" X 12" No Soliciting Sign</v>
          </cell>
          <cell r="D1602">
            <v>2544</v>
          </cell>
        </row>
        <row r="1603">
          <cell r="B1603" t="str">
            <v>S-31</v>
          </cell>
          <cell r="C1603" t="str">
            <v>BAZIC 9" X 12" Se Vende Sign</v>
          </cell>
          <cell r="D1603">
            <v>7643</v>
          </cell>
        </row>
        <row r="1604">
          <cell r="B1604" t="str">
            <v>S-32</v>
          </cell>
          <cell r="C1604" t="str">
            <v>BAZIC 9" X 12" No Fumar Sign</v>
          </cell>
          <cell r="D1604">
            <v>2765</v>
          </cell>
        </row>
        <row r="1605">
          <cell r="B1605" t="str">
            <v>S-4</v>
          </cell>
          <cell r="C1605" t="str">
            <v>BAZIC 9" X 12" For Rent Sign</v>
          </cell>
          <cell r="D1605">
            <v>12981</v>
          </cell>
        </row>
        <row r="1606">
          <cell r="B1606" t="str">
            <v>S-42</v>
          </cell>
          <cell r="C1606" t="str">
            <v>BAZIC 9" X 12" Tow Away Sign</v>
          </cell>
          <cell r="D1606">
            <v>2099</v>
          </cell>
        </row>
        <row r="1607">
          <cell r="B1607" t="str">
            <v>S-45</v>
          </cell>
          <cell r="C1607" t="str">
            <v>BAZIC 9" X 12" We Reserve The Right To Refuse Service To Anyone Sign</v>
          </cell>
          <cell r="D1607">
            <v>1618</v>
          </cell>
        </row>
        <row r="1608">
          <cell r="B1608" t="str">
            <v>S-46</v>
          </cell>
          <cell r="C1608" t="str">
            <v>BAZIC 9" X 12" Se Renta Sign</v>
          </cell>
          <cell r="D1608">
            <v>3432</v>
          </cell>
        </row>
        <row r="1609">
          <cell r="B1609" t="str">
            <v>S-50</v>
          </cell>
          <cell r="C1609" t="str">
            <v>BAZIC 9" X 12" Abierto Sign w/ Cerrado Sign on Back</v>
          </cell>
          <cell r="D1609">
            <v>2747</v>
          </cell>
        </row>
        <row r="1610">
          <cell r="B1610" t="str">
            <v>S-52</v>
          </cell>
          <cell r="C1610" t="str">
            <v>BAZIC 9" X 12" No Exchange No Refunds Sign</v>
          </cell>
          <cell r="D1610">
            <v>3833</v>
          </cell>
        </row>
        <row r="1611">
          <cell r="B1611" t="str">
            <v>S-53</v>
          </cell>
          <cell r="C1611" t="str">
            <v>BAZIC 9" X 12" No Intercambios No Se Devuelve El Dinero Sign</v>
          </cell>
          <cell r="D1611">
            <v>2727</v>
          </cell>
        </row>
        <row r="1612">
          <cell r="B1612" t="str">
            <v>S-55</v>
          </cell>
          <cell r="C1612" t="str">
            <v>BAZIC 9" x 12" Security Notice Sign</v>
          </cell>
          <cell r="D1612">
            <v>8179</v>
          </cell>
        </row>
        <row r="1613">
          <cell r="B1613" t="str">
            <v>S-9</v>
          </cell>
          <cell r="C1613" t="str">
            <v>BAZIC 9" X 12" For Lease Sign</v>
          </cell>
          <cell r="D1613">
            <v>2851</v>
          </cell>
        </row>
        <row r="1614">
          <cell r="B1614" t="str">
            <v>SG051</v>
          </cell>
          <cell r="D1614">
            <v>0</v>
          </cell>
        </row>
        <row r="1615">
          <cell r="B1615" t="str">
            <v>SG055W</v>
          </cell>
          <cell r="D1615">
            <v>0</v>
          </cell>
        </row>
        <row r="1616">
          <cell r="B1616" t="str">
            <v>SG069</v>
          </cell>
          <cell r="D1616">
            <v>0</v>
          </cell>
        </row>
        <row r="1617">
          <cell r="B1617" t="str">
            <v>SG070</v>
          </cell>
          <cell r="D1617">
            <v>0</v>
          </cell>
        </row>
        <row r="1618">
          <cell r="B1618" t="str">
            <v>T-100</v>
          </cell>
          <cell r="D1618">
            <v>0</v>
          </cell>
        </row>
        <row r="1619">
          <cell r="B1619" t="str">
            <v>T640761</v>
          </cell>
          <cell r="D1619">
            <v>0</v>
          </cell>
        </row>
        <row r="1620">
          <cell r="B1620" t="str">
            <v>T640762</v>
          </cell>
          <cell r="D1620">
            <v>0</v>
          </cell>
        </row>
        <row r="1621">
          <cell r="B1621" t="str">
            <v>T640763</v>
          </cell>
          <cell r="D1621">
            <v>0</v>
          </cell>
        </row>
        <row r="1622">
          <cell r="B1622" t="str">
            <v>T640764</v>
          </cell>
          <cell r="D1622">
            <v>0</v>
          </cell>
        </row>
        <row r="1623">
          <cell r="B1623" t="str">
            <v>T640765</v>
          </cell>
          <cell r="D1623">
            <v>0</v>
          </cell>
        </row>
        <row r="1624">
          <cell r="B1624" t="str">
            <v>T640766</v>
          </cell>
          <cell r="D1624">
            <v>0</v>
          </cell>
        </row>
        <row r="1625">
          <cell r="B1625" t="str">
            <v>T640767</v>
          </cell>
          <cell r="D1625">
            <v>0</v>
          </cell>
        </row>
        <row r="1626">
          <cell r="B1626" t="str">
            <v>T640768</v>
          </cell>
          <cell r="D1626">
            <v>0</v>
          </cell>
        </row>
        <row r="1627">
          <cell r="B1627" t="str">
            <v>T640769</v>
          </cell>
          <cell r="D1627">
            <v>0</v>
          </cell>
        </row>
        <row r="1628">
          <cell r="B1628" t="str">
            <v>TC3P10</v>
          </cell>
          <cell r="D1628">
            <v>0</v>
          </cell>
        </row>
        <row r="1629">
          <cell r="B1629" t="str">
            <v>TC3P50</v>
          </cell>
          <cell r="D162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ate Inbound Order Template"/>
      <sheetName val="WFS"/>
      <sheetName val="Bundle"/>
      <sheetName val="Data1"/>
      <sheetName val="Data2"/>
      <sheetName val="Dat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Item No.</v>
          </cell>
          <cell r="B1" t="str">
            <v>Item Description</v>
          </cell>
          <cell r="C1" t="str">
            <v>Case Qty</v>
          </cell>
          <cell r="D1" t="str">
            <v>Box Qty</v>
          </cell>
        </row>
        <row r="2">
          <cell r="A2">
            <v>44</v>
          </cell>
          <cell r="B2" t="str">
            <v>OPTIMUS (92) 11" X 17" Ledger Size Copy Paper (5 Reams/Case)</v>
          </cell>
          <cell r="C2">
            <v>5</v>
          </cell>
        </row>
        <row r="3">
          <cell r="A3">
            <v>114</v>
          </cell>
          <cell r="B3" t="str">
            <v>BAZIC Multipurpose Utility Knife</v>
          </cell>
          <cell r="C3">
            <v>144</v>
          </cell>
          <cell r="D3">
            <v>24</v>
          </cell>
        </row>
        <row r="4">
          <cell r="A4">
            <v>115</v>
          </cell>
          <cell r="B4" t="str">
            <v>BAZIC Razor Replacement Blade with Tube (8/Tube)</v>
          </cell>
          <cell r="C4">
            <v>360</v>
          </cell>
          <cell r="D4">
            <v>24</v>
          </cell>
        </row>
        <row r="5">
          <cell r="A5">
            <v>117</v>
          </cell>
          <cell r="B5" t="str">
            <v>BAZIC Utility Knife Replacement Blade with tube (8/Tube)</v>
          </cell>
          <cell r="C5">
            <v>360</v>
          </cell>
          <cell r="D5">
            <v>24</v>
          </cell>
        </row>
        <row r="6">
          <cell r="A6">
            <v>120</v>
          </cell>
          <cell r="B6" t="str">
            <v>BAZIC Steel Top Multipurpose Cutter w/ Cushion Grip</v>
          </cell>
          <cell r="C6">
            <v>144</v>
          </cell>
          <cell r="D6">
            <v>24</v>
          </cell>
        </row>
        <row r="7">
          <cell r="A7">
            <v>127</v>
          </cell>
          <cell r="B7" t="str">
            <v>BAZIC Heavy Duty Self Loading Cutter w/ Grip + 2 Replacement Blades</v>
          </cell>
          <cell r="C7">
            <v>144</v>
          </cell>
          <cell r="D7">
            <v>12</v>
          </cell>
        </row>
        <row r="8">
          <cell r="A8">
            <v>130</v>
          </cell>
          <cell r="B8" t="str">
            <v>BAZIC 9 mm Snap-Off Cutter w/ Cushion Grip</v>
          </cell>
          <cell r="C8">
            <v>144</v>
          </cell>
          <cell r="D8">
            <v>24</v>
          </cell>
        </row>
        <row r="9">
          <cell r="A9">
            <v>139</v>
          </cell>
          <cell r="B9" t="str">
            <v>BAZIC Steel Top Multipurpose Cutter</v>
          </cell>
          <cell r="C9">
            <v>144</v>
          </cell>
          <cell r="D9">
            <v>24</v>
          </cell>
        </row>
        <row r="10">
          <cell r="A10">
            <v>142</v>
          </cell>
          <cell r="B10" t="str">
            <v>BAZIC Cutter Replacement Blades with Tube (8/Tube)</v>
          </cell>
          <cell r="C10">
            <v>288</v>
          </cell>
          <cell r="D10">
            <v>24</v>
          </cell>
        </row>
        <row r="11">
          <cell r="A11">
            <v>145</v>
          </cell>
          <cell r="B11" t="str">
            <v>BAZIC Jumbo &amp; Mini Multipurpose Cutter (4/Pack)</v>
          </cell>
          <cell r="C11">
            <v>144</v>
          </cell>
          <cell r="D11">
            <v>24</v>
          </cell>
        </row>
        <row r="12">
          <cell r="A12">
            <v>147</v>
          </cell>
          <cell r="B12" t="str">
            <v>BAZIC Precision Knife</v>
          </cell>
          <cell r="C12">
            <v>144</v>
          </cell>
          <cell r="D12">
            <v>24</v>
          </cell>
        </row>
        <row r="13">
          <cell r="A13">
            <v>149</v>
          </cell>
          <cell r="B13" t="str">
            <v>BAZIC Jumbo Multipurpose Cutter (2/Pack)</v>
          </cell>
          <cell r="C13">
            <v>144</v>
          </cell>
          <cell r="D13">
            <v>24</v>
          </cell>
        </row>
        <row r="14">
          <cell r="A14">
            <v>176</v>
          </cell>
          <cell r="B14" t="str">
            <v>KAPPA Bible Series Word Finds Puzzle Book</v>
          </cell>
          <cell r="C14">
            <v>48</v>
          </cell>
        </row>
        <row r="15">
          <cell r="A15">
            <v>203</v>
          </cell>
          <cell r="B15" t="str">
            <v>BAZIC Mega (100mm) Color Paper Clips (10/Pack)</v>
          </cell>
          <cell r="C15">
            <v>144</v>
          </cell>
          <cell r="D15">
            <v>24</v>
          </cell>
        </row>
        <row r="16">
          <cell r="A16">
            <v>204</v>
          </cell>
          <cell r="B16" t="str">
            <v>BAZIC No.1 Regular (33mm) Color Paper Clips (200/Pack)</v>
          </cell>
          <cell r="C16">
            <v>72</v>
          </cell>
          <cell r="D16">
            <v>24</v>
          </cell>
        </row>
        <row r="17">
          <cell r="A17">
            <v>205</v>
          </cell>
          <cell r="B17" t="str">
            <v>BAZIC Jumbo (50mm) Color Paper Clips (100/Pack)</v>
          </cell>
          <cell r="C17">
            <v>72</v>
          </cell>
          <cell r="D17">
            <v>24</v>
          </cell>
        </row>
        <row r="18">
          <cell r="A18">
            <v>206</v>
          </cell>
          <cell r="B18" t="str">
            <v>BAZIC Assorted Color Push Pins (100/Pack)</v>
          </cell>
          <cell r="C18">
            <v>144</v>
          </cell>
          <cell r="D18">
            <v>24</v>
          </cell>
        </row>
        <row r="19">
          <cell r="A19">
            <v>207</v>
          </cell>
          <cell r="B19" t="str">
            <v>BAZIC Clear Transparent Push Pins (100/Pack)</v>
          </cell>
          <cell r="C19">
            <v>144</v>
          </cell>
          <cell r="D19">
            <v>24</v>
          </cell>
        </row>
        <row r="20">
          <cell r="A20">
            <v>208</v>
          </cell>
          <cell r="B20" t="str">
            <v>BAZIC Assorted Translucent Color Push Pins (100/Pack)</v>
          </cell>
          <cell r="C20">
            <v>144</v>
          </cell>
          <cell r="D20">
            <v>24</v>
          </cell>
        </row>
        <row r="21">
          <cell r="A21">
            <v>209</v>
          </cell>
          <cell r="B21" t="str">
            <v>BAZIC Assorted Color Round Push Pins (80/Pack)</v>
          </cell>
          <cell r="C21">
            <v>144</v>
          </cell>
          <cell r="D21">
            <v>24</v>
          </cell>
        </row>
        <row r="22">
          <cell r="A22">
            <v>210</v>
          </cell>
          <cell r="B22" t="str">
            <v>BAZIC Assorted Color Jumbo Push Pins (25/Pack)</v>
          </cell>
          <cell r="C22">
            <v>144</v>
          </cell>
          <cell r="D22">
            <v>24</v>
          </cell>
        </row>
        <row r="23">
          <cell r="A23">
            <v>211</v>
          </cell>
          <cell r="B23" t="str">
            <v>BAZIC 1" Metal Book Rings (12/Pack)</v>
          </cell>
          <cell r="C23">
            <v>144</v>
          </cell>
          <cell r="D23">
            <v>24</v>
          </cell>
        </row>
        <row r="24">
          <cell r="A24">
            <v>212</v>
          </cell>
          <cell r="B24" t="str">
            <v>BAZIC 1" Assorted Color Metal Book Rings (10/Pack)</v>
          </cell>
          <cell r="C24">
            <v>144</v>
          </cell>
          <cell r="D24">
            <v>24</v>
          </cell>
        </row>
        <row r="25">
          <cell r="A25">
            <v>213</v>
          </cell>
          <cell r="B25" t="str">
            <v>BAZIC 1.5" Metal Book Rings (8/Pack)</v>
          </cell>
          <cell r="C25">
            <v>144</v>
          </cell>
          <cell r="D25">
            <v>24</v>
          </cell>
        </row>
        <row r="26">
          <cell r="A26">
            <v>214</v>
          </cell>
          <cell r="B26" t="str">
            <v>BAZIC 2" Metal Book Rings (6/Pack)</v>
          </cell>
          <cell r="C26">
            <v>144</v>
          </cell>
          <cell r="D26">
            <v>24</v>
          </cell>
        </row>
        <row r="27">
          <cell r="A27">
            <v>215</v>
          </cell>
          <cell r="B27" t="str">
            <v>BAZIC Assorted Size Metal Book Rings (10/Pack)</v>
          </cell>
          <cell r="C27">
            <v>144</v>
          </cell>
          <cell r="D27">
            <v>24</v>
          </cell>
        </row>
        <row r="28">
          <cell r="A28">
            <v>222</v>
          </cell>
          <cell r="B28" t="str">
            <v>BAZIC Jumbo (50mm) Silver Paper Clip (100/Pack)</v>
          </cell>
          <cell r="C28">
            <v>72</v>
          </cell>
          <cell r="D28">
            <v>24</v>
          </cell>
        </row>
        <row r="29">
          <cell r="A29">
            <v>223</v>
          </cell>
          <cell r="B29" t="str">
            <v>BAZIC No.1 Regular (33mm) Silver Paper Clips (200/Pack)</v>
          </cell>
          <cell r="C29">
            <v>72</v>
          </cell>
          <cell r="D29">
            <v>24</v>
          </cell>
        </row>
        <row r="30">
          <cell r="A30">
            <v>229</v>
          </cell>
          <cell r="B30" t="str">
            <v>BAZIC Brass (Gold) Thumb Tack (200/Pack)</v>
          </cell>
          <cell r="C30">
            <v>144</v>
          </cell>
          <cell r="D30">
            <v>24</v>
          </cell>
        </row>
        <row r="31">
          <cell r="A31">
            <v>230</v>
          </cell>
          <cell r="B31" t="str">
            <v>BAZIC Nickel (Silver) Thumb Tack (200/Pack)</v>
          </cell>
          <cell r="C31">
            <v>144</v>
          </cell>
          <cell r="D31">
            <v>24</v>
          </cell>
        </row>
        <row r="32">
          <cell r="A32">
            <v>231</v>
          </cell>
          <cell r="B32" t="str">
            <v>BAZIC Assorted Color Thumb Tack (150/Pack)</v>
          </cell>
          <cell r="C32">
            <v>144</v>
          </cell>
          <cell r="D32">
            <v>24</v>
          </cell>
        </row>
        <row r="33">
          <cell r="A33">
            <v>240</v>
          </cell>
          <cell r="B33" t="str">
            <v>BAZIC Magnetic Paper Clips Holder w/ Asst. Color No.1 Paper Clip</v>
          </cell>
          <cell r="C33">
            <v>144</v>
          </cell>
          <cell r="D33">
            <v>24</v>
          </cell>
        </row>
        <row r="34">
          <cell r="A34">
            <v>260</v>
          </cell>
          <cell r="B34" t="str">
            <v>BAZIC Small 3/4" (19mm) Black Binder Clip (20/Pack)</v>
          </cell>
          <cell r="C34">
            <v>144</v>
          </cell>
          <cell r="D34">
            <v>24</v>
          </cell>
        </row>
        <row r="35">
          <cell r="A35">
            <v>261</v>
          </cell>
          <cell r="B35" t="str">
            <v>BAZIC Medium 1 1/4" (32mm) Black Binder Clip (8/Pack)</v>
          </cell>
          <cell r="C35">
            <v>144</v>
          </cell>
          <cell r="D35">
            <v>24</v>
          </cell>
        </row>
        <row r="36">
          <cell r="A36">
            <v>262</v>
          </cell>
          <cell r="B36" t="str">
            <v>BAZIC Large 2" (51mm) Black Binder Clip (4/Pack)</v>
          </cell>
          <cell r="C36">
            <v>144</v>
          </cell>
          <cell r="D36">
            <v>24</v>
          </cell>
        </row>
        <row r="37">
          <cell r="A37">
            <v>263</v>
          </cell>
          <cell r="B37" t="str">
            <v>BAZIC Small 3/4" (19mm) Assorted Color Binder Clip (20/Pack)</v>
          </cell>
          <cell r="C37">
            <v>144</v>
          </cell>
          <cell r="D37">
            <v>24</v>
          </cell>
        </row>
        <row r="38">
          <cell r="A38">
            <v>264</v>
          </cell>
          <cell r="B38" t="str">
            <v>BAZIC Medium 1 1/4" (32mm) Assorted Color Binder Clip (8/Pack)</v>
          </cell>
          <cell r="C38">
            <v>144</v>
          </cell>
          <cell r="D38">
            <v>24</v>
          </cell>
        </row>
        <row r="39">
          <cell r="A39">
            <v>265</v>
          </cell>
          <cell r="B39" t="str">
            <v>BAZIC Small 3/4" (19mm) Black Binder Clip (12/Box)</v>
          </cell>
          <cell r="C39">
            <v>240</v>
          </cell>
          <cell r="D39">
            <v>12</v>
          </cell>
        </row>
        <row r="40">
          <cell r="A40">
            <v>266</v>
          </cell>
          <cell r="B40" t="str">
            <v>BAZIC Medium 1 1/4" (32mm) Black Binder Clip (12/Box)</v>
          </cell>
          <cell r="C40">
            <v>120</v>
          </cell>
          <cell r="D40">
            <v>12</v>
          </cell>
        </row>
        <row r="41">
          <cell r="A41">
            <v>267</v>
          </cell>
          <cell r="B41" t="str">
            <v>BAZIC Large 2" (51mm) Black Binder Clip (12/Box)</v>
          </cell>
          <cell r="C41">
            <v>12</v>
          </cell>
        </row>
        <row r="42">
          <cell r="A42">
            <v>272</v>
          </cell>
          <cell r="B42" t="str">
            <v>BAZIC Large 2" (51mm) Assorted Color Binder Clip (4/Pack)</v>
          </cell>
          <cell r="C42">
            <v>144</v>
          </cell>
          <cell r="D42">
            <v>24</v>
          </cell>
        </row>
        <row r="43">
          <cell r="A43">
            <v>273</v>
          </cell>
          <cell r="B43" t="str">
            <v>BAZIC Assorted Size Black Binder Clip (12/Pack)</v>
          </cell>
          <cell r="C43">
            <v>144</v>
          </cell>
          <cell r="D43">
            <v>24</v>
          </cell>
        </row>
        <row r="44">
          <cell r="A44">
            <v>274</v>
          </cell>
          <cell r="B44" t="str">
            <v>BAZIC Assorted Size Color Binder Clip (12/Pack)</v>
          </cell>
          <cell r="C44">
            <v>144</v>
          </cell>
          <cell r="D44">
            <v>24</v>
          </cell>
        </row>
        <row r="45">
          <cell r="A45">
            <v>275</v>
          </cell>
          <cell r="B45" t="str">
            <v>BAZIC Assorted Size Satin Binder Clip (8/Pack)</v>
          </cell>
          <cell r="C45">
            <v>144</v>
          </cell>
          <cell r="D45">
            <v>24</v>
          </cell>
        </row>
        <row r="46">
          <cell r="A46">
            <v>290</v>
          </cell>
          <cell r="B46" t="str">
            <v>BAZIC Push Pin, Paper Clip, Binder Clip, Magnetic Button Combo Sets</v>
          </cell>
          <cell r="C46">
            <v>12</v>
          </cell>
        </row>
        <row r="47">
          <cell r="A47">
            <v>302</v>
          </cell>
          <cell r="B47" t="str">
            <v>BAZIC 8, 10, 20, 30 mm Size Lettering Stencil Sets (4/Pack)</v>
          </cell>
          <cell r="C47">
            <v>144</v>
          </cell>
          <cell r="D47">
            <v>24</v>
          </cell>
        </row>
        <row r="48">
          <cell r="A48">
            <v>303</v>
          </cell>
          <cell r="B48" t="str">
            <v>BAZIC Assorted Color Semicircular 6" Protractor</v>
          </cell>
          <cell r="C48">
            <v>288</v>
          </cell>
          <cell r="D48">
            <v>24</v>
          </cell>
        </row>
        <row r="49">
          <cell r="A49">
            <v>304</v>
          </cell>
          <cell r="B49" t="str">
            <v>BAZIC Semicircular 6" Protractor</v>
          </cell>
          <cell r="C49">
            <v>288</v>
          </cell>
          <cell r="D49">
            <v>24</v>
          </cell>
        </row>
        <row r="50">
          <cell r="A50">
            <v>305</v>
          </cell>
          <cell r="B50" t="str">
            <v>BAZIC 20mm Size Lettering Stencil Ruler Sets (2/Pack)</v>
          </cell>
          <cell r="C50">
            <v>144</v>
          </cell>
          <cell r="D50">
            <v>24</v>
          </cell>
        </row>
        <row r="51">
          <cell r="A51">
            <v>306</v>
          </cell>
          <cell r="B51" t="str">
            <v>BAZIC 12" (30cm) Wooden Ruler (3/Pack)</v>
          </cell>
          <cell r="C51">
            <v>144</v>
          </cell>
          <cell r="D51">
            <v>24</v>
          </cell>
        </row>
        <row r="52">
          <cell r="A52">
            <v>307</v>
          </cell>
          <cell r="B52" t="str">
            <v>BAZIC 5-Piece Geometry Ruler Combination Sets</v>
          </cell>
          <cell r="C52">
            <v>144</v>
          </cell>
          <cell r="D52">
            <v>24</v>
          </cell>
        </row>
        <row r="53">
          <cell r="A53">
            <v>310</v>
          </cell>
          <cell r="B53" t="str">
            <v>BAZIC 12" (30cm) Ruler w/ Multiplication Prints (4/Pack)</v>
          </cell>
          <cell r="C53">
            <v>144</v>
          </cell>
          <cell r="D53">
            <v>24</v>
          </cell>
        </row>
        <row r="54">
          <cell r="A54">
            <v>311</v>
          </cell>
          <cell r="B54" t="str">
            <v>KAPPA Ultimate Word Finds Puzzle Book</v>
          </cell>
          <cell r="C54">
            <v>48</v>
          </cell>
        </row>
        <row r="55">
          <cell r="A55">
            <v>314</v>
          </cell>
          <cell r="B55" t="str">
            <v>KAPPA Hidden Message Word Finds Book</v>
          </cell>
          <cell r="C55">
            <v>48</v>
          </cell>
        </row>
        <row r="56">
          <cell r="A56">
            <v>315</v>
          </cell>
          <cell r="B56" t="str">
            <v>BAZIC 12" (30cm) Shatterproof Flexible Ruler</v>
          </cell>
          <cell r="C56">
            <v>288</v>
          </cell>
          <cell r="D56">
            <v>24</v>
          </cell>
        </row>
        <row r="57">
          <cell r="A57">
            <v>316</v>
          </cell>
          <cell r="B57" t="str">
            <v>BAZIC 12" (30cm) Stainless Steel Ruler w/ Non Skid Back</v>
          </cell>
          <cell r="C57">
            <v>288</v>
          </cell>
          <cell r="D57">
            <v>24</v>
          </cell>
        </row>
        <row r="58">
          <cell r="A58">
            <v>320</v>
          </cell>
          <cell r="B58" t="str">
            <v>BAZIC 12" (30cm) Ruler w/ Handle Grip</v>
          </cell>
          <cell r="C58">
            <v>288</v>
          </cell>
          <cell r="D58">
            <v>24</v>
          </cell>
        </row>
        <row r="59">
          <cell r="A59">
            <v>321</v>
          </cell>
          <cell r="B59" t="str">
            <v>BAZIC 12" (30cm) Wooden Ruler</v>
          </cell>
          <cell r="C59">
            <v>288</v>
          </cell>
          <cell r="D59">
            <v>24</v>
          </cell>
        </row>
        <row r="60">
          <cell r="A60">
            <v>322</v>
          </cell>
          <cell r="B60" t="str">
            <v>BAZIC 12" (30cm) Jeweltones Color Ruler</v>
          </cell>
          <cell r="C60">
            <v>288</v>
          </cell>
          <cell r="D60">
            <v>24</v>
          </cell>
        </row>
        <row r="61">
          <cell r="A61">
            <v>325</v>
          </cell>
          <cell r="B61" t="str">
            <v>BAZIC Claro 12" (30cm) Transparent Plastic Ruler</v>
          </cell>
          <cell r="C61">
            <v>288</v>
          </cell>
          <cell r="D61">
            <v>24</v>
          </cell>
        </row>
        <row r="62">
          <cell r="A62">
            <v>332</v>
          </cell>
          <cell r="B62" t="str">
            <v>BAZIC 4-Piece Geometry Ruler Combination Sets w/ Compass</v>
          </cell>
          <cell r="C62">
            <v>144</v>
          </cell>
          <cell r="D62">
            <v>24</v>
          </cell>
        </row>
        <row r="63">
          <cell r="A63">
            <v>333</v>
          </cell>
          <cell r="B63" t="str">
            <v>BAZIC 4-Piece Geometry Ruler Combination Sets w/ Center Wheel Compass</v>
          </cell>
          <cell r="C63">
            <v>144</v>
          </cell>
          <cell r="D63">
            <v>24</v>
          </cell>
        </row>
        <row r="64">
          <cell r="A64">
            <v>335</v>
          </cell>
          <cell r="B64" t="str">
            <v>BAZIC 4-Piece Geometry Ruler Combination Sets</v>
          </cell>
          <cell r="C64">
            <v>144</v>
          </cell>
          <cell r="D64">
            <v>24</v>
          </cell>
        </row>
        <row r="65">
          <cell r="A65">
            <v>336</v>
          </cell>
          <cell r="B65" t="str">
            <v>BAZIC 12" (30cm) Jeweltones Color Ruler (4/Pack)</v>
          </cell>
          <cell r="C65">
            <v>144</v>
          </cell>
          <cell r="D65">
            <v>24</v>
          </cell>
        </row>
        <row r="66">
          <cell r="A66">
            <v>338</v>
          </cell>
          <cell r="B66" t="str">
            <v>BAZIC 6" (15cm) Plastic Ruler (3/Pack)</v>
          </cell>
          <cell r="C66">
            <v>288</v>
          </cell>
          <cell r="D66">
            <v>24</v>
          </cell>
        </row>
        <row r="67">
          <cell r="A67">
            <v>362</v>
          </cell>
          <cell r="B67" t="str">
            <v>KAPPA Chicken Soup For The Soul Word Finds Puzzle Book - Digest Size</v>
          </cell>
          <cell r="C67">
            <v>24</v>
          </cell>
        </row>
        <row r="68">
          <cell r="A68">
            <v>371</v>
          </cell>
          <cell r="B68" t="str">
            <v>KAPPA Companion Series Puzzle Book - Digest Size</v>
          </cell>
          <cell r="C68">
            <v>24</v>
          </cell>
        </row>
        <row r="69">
          <cell r="A69">
            <v>375</v>
          </cell>
          <cell r="B69" t="str">
            <v>KAPPA Sudoku Puzzles Book - Digest Size</v>
          </cell>
          <cell r="C69">
            <v>24</v>
          </cell>
        </row>
        <row r="70">
          <cell r="A70">
            <v>386</v>
          </cell>
          <cell r="B70" t="str">
            <v>KAPPA Healthy Minds Words Finds Puzzle Book - Digest Size</v>
          </cell>
          <cell r="C70">
            <v>24</v>
          </cell>
        </row>
        <row r="71">
          <cell r="A71">
            <v>402</v>
          </cell>
          <cell r="B71" t="str">
            <v>APEX PLUS 8.5" X 11" Super White Copy Paper (10 Reams/Case)</v>
          </cell>
          <cell r="C71">
            <v>10</v>
          </cell>
        </row>
        <row r="72">
          <cell r="A72">
            <v>451</v>
          </cell>
          <cell r="B72" t="str">
            <v>BAZIC 9 Pcs. Math Tool Sets</v>
          </cell>
          <cell r="C72">
            <v>144</v>
          </cell>
          <cell r="D72">
            <v>24</v>
          </cell>
        </row>
        <row r="73">
          <cell r="A73">
            <v>452</v>
          </cell>
          <cell r="B73" t="str">
            <v>BAZIC Bright Color 9 Pcs. Math Tool Sets</v>
          </cell>
          <cell r="C73">
            <v>144</v>
          </cell>
          <cell r="D73">
            <v>24</v>
          </cell>
        </row>
        <row r="74">
          <cell r="A74">
            <v>453</v>
          </cell>
          <cell r="B74" t="str">
            <v>BAZIC 5 Pcs. School Kit w/ Zipper Pouch</v>
          </cell>
          <cell r="C74">
            <v>144</v>
          </cell>
          <cell r="D74">
            <v>24</v>
          </cell>
        </row>
        <row r="75">
          <cell r="A75">
            <v>465</v>
          </cell>
          <cell r="B75" t="str">
            <v>Assorted Dimensions 227g/ 0.5 lbs. Rubber Bands</v>
          </cell>
          <cell r="C75">
            <v>48</v>
          </cell>
        </row>
        <row r="76">
          <cell r="A76">
            <v>501</v>
          </cell>
          <cell r="B76" t="str">
            <v>BAZIC 50 Ct. 4" X 6" Top Bound Spiral Memo Books (2/Pack)</v>
          </cell>
          <cell r="C76">
            <v>72</v>
          </cell>
          <cell r="D76">
            <v>24</v>
          </cell>
        </row>
        <row r="77">
          <cell r="A77">
            <v>503</v>
          </cell>
          <cell r="B77" t="str">
            <v>BAZIC 50 Ct. 3" X 5" Top Bound Spiral Memo Books (4/Pack)</v>
          </cell>
          <cell r="C77">
            <v>72</v>
          </cell>
          <cell r="D77">
            <v>24</v>
          </cell>
        </row>
        <row r="78">
          <cell r="A78">
            <v>504</v>
          </cell>
          <cell r="B78" t="str">
            <v>BAZIC 100 Ct. 3" X 5" Top Bound Poly Spiral Memo Books</v>
          </cell>
          <cell r="C78">
            <v>144</v>
          </cell>
          <cell r="D78">
            <v>24</v>
          </cell>
        </row>
        <row r="79">
          <cell r="A79">
            <v>506</v>
          </cell>
          <cell r="B79" t="str">
            <v>BAZIC 64 Ct. 6" X 9" Mini Construction Paper Pad</v>
          </cell>
          <cell r="C79">
            <v>48</v>
          </cell>
        </row>
        <row r="80">
          <cell r="A80">
            <v>507</v>
          </cell>
          <cell r="B80" t="str">
            <v>BAZIC C/R 100 Ct. Stripes Composition Book</v>
          </cell>
          <cell r="C80">
            <v>48</v>
          </cell>
        </row>
        <row r="81">
          <cell r="A81">
            <v>508</v>
          </cell>
          <cell r="B81" t="str">
            <v>BAZIC W/R 100 Ct. Black Marble Composition Book</v>
          </cell>
          <cell r="C81">
            <v>48</v>
          </cell>
        </row>
        <row r="82">
          <cell r="A82">
            <v>509</v>
          </cell>
          <cell r="B82" t="str">
            <v>BAZIC W/R 100 Ct. Assorted Color Marble Composition Book</v>
          </cell>
          <cell r="C82">
            <v>48</v>
          </cell>
        </row>
        <row r="83">
          <cell r="A83">
            <v>510</v>
          </cell>
          <cell r="B83" t="str">
            <v>BAZIC 80 Ct. White Multipurpose Paper</v>
          </cell>
          <cell r="C83">
            <v>50</v>
          </cell>
        </row>
        <row r="84">
          <cell r="A84">
            <v>511</v>
          </cell>
          <cell r="B84" t="str">
            <v>BAZIC 50 Ct. Spiral Bound 3" X 5" Ruled Colored Index Card</v>
          </cell>
          <cell r="C84">
            <v>36</v>
          </cell>
        </row>
        <row r="85">
          <cell r="A85">
            <v>512</v>
          </cell>
          <cell r="B85" t="str">
            <v>BAZIC 11" X 14" White Poster Board (5/Pack)</v>
          </cell>
          <cell r="C85">
            <v>48</v>
          </cell>
        </row>
        <row r="86">
          <cell r="A86">
            <v>513</v>
          </cell>
          <cell r="B86" t="str">
            <v>BAZIC 100 Ct. 3" X 5" Quad Ruled 4-1" White Index Card</v>
          </cell>
          <cell r="C86">
            <v>36</v>
          </cell>
        </row>
        <row r="87">
          <cell r="A87">
            <v>514</v>
          </cell>
          <cell r="B87" t="str">
            <v>BAZIC 100 Ct. Quad-Ruled 4-1" Spiral Notebook</v>
          </cell>
          <cell r="C87">
            <v>24</v>
          </cell>
        </row>
        <row r="88">
          <cell r="A88">
            <v>515</v>
          </cell>
          <cell r="B88" t="str">
            <v>BAZIC 200 Ct. 3" X 5" Ruled White Index Card</v>
          </cell>
          <cell r="C88">
            <v>36</v>
          </cell>
        </row>
        <row r="89">
          <cell r="A89">
            <v>516</v>
          </cell>
          <cell r="B89" t="str">
            <v>BAZIC 100 Ct. 3" X 5" Ruled White Index Card</v>
          </cell>
          <cell r="C89">
            <v>36</v>
          </cell>
        </row>
        <row r="90">
          <cell r="A90">
            <v>517</v>
          </cell>
          <cell r="B90" t="str">
            <v>BAZIC 100 Ct. 3" X 5" Ruled Colored Index Card</v>
          </cell>
          <cell r="C90">
            <v>36</v>
          </cell>
        </row>
        <row r="91">
          <cell r="A91">
            <v>518</v>
          </cell>
          <cell r="B91" t="str">
            <v>BAZIC 180 Ct. 4" X 5.5" Spiral Fat Book</v>
          </cell>
          <cell r="C91">
            <v>48</v>
          </cell>
        </row>
        <row r="92">
          <cell r="A92">
            <v>519</v>
          </cell>
          <cell r="B92" t="str">
            <v>BAZIC 50 Ct. Spiral Bound 3" X 5" Ruled White Index Card</v>
          </cell>
          <cell r="C92">
            <v>36</v>
          </cell>
        </row>
        <row r="93">
          <cell r="A93">
            <v>520</v>
          </cell>
          <cell r="B93" t="str">
            <v>BAZIC 100 Ct. 3" X 5" Unruled White Index Card</v>
          </cell>
          <cell r="C93">
            <v>36</v>
          </cell>
        </row>
        <row r="94">
          <cell r="A94">
            <v>523</v>
          </cell>
          <cell r="B94" t="str">
            <v>BAZIC 100 Ct. 5" X 8" Ruled White Index Card</v>
          </cell>
          <cell r="C94">
            <v>24</v>
          </cell>
        </row>
        <row r="95">
          <cell r="A95">
            <v>524</v>
          </cell>
          <cell r="B95" t="str">
            <v>BAZIC 6" X 9" Clasp Envelope (5/Pack)</v>
          </cell>
          <cell r="C95">
            <v>48</v>
          </cell>
        </row>
        <row r="96">
          <cell r="A96">
            <v>525</v>
          </cell>
          <cell r="B96" t="str">
            <v>BAZIC 9" X 12" Clasp Envelope (4/Pack)</v>
          </cell>
          <cell r="C96">
            <v>48</v>
          </cell>
        </row>
        <row r="97">
          <cell r="A97">
            <v>526</v>
          </cell>
          <cell r="B97" t="str">
            <v>BAZIC 10"  X 13" Clasp Envelope (3/Pack)</v>
          </cell>
          <cell r="C97">
            <v>48</v>
          </cell>
        </row>
        <row r="98">
          <cell r="A98">
            <v>527</v>
          </cell>
          <cell r="B98" t="str">
            <v>BAZIC 16 Ct. 18" X 12" Construction Paper Pad</v>
          </cell>
          <cell r="C98">
            <v>48</v>
          </cell>
        </row>
        <row r="99">
          <cell r="A99">
            <v>528</v>
          </cell>
          <cell r="B99" t="str">
            <v>BAZIC 32 Ct. 9" X 12" Construction Paper Pad</v>
          </cell>
          <cell r="C99">
            <v>48</v>
          </cell>
        </row>
        <row r="100">
          <cell r="A100">
            <v>529</v>
          </cell>
          <cell r="B100" t="str">
            <v>BAZIC 11" X 14" Multi Color Poster Board (5/Pack)</v>
          </cell>
          <cell r="C100">
            <v>48</v>
          </cell>
        </row>
        <row r="101">
          <cell r="A101">
            <v>530</v>
          </cell>
          <cell r="B101" t="str">
            <v>BAZIC 22" X 14" White Poster Board (3/Pack)</v>
          </cell>
          <cell r="C101">
            <v>48</v>
          </cell>
        </row>
        <row r="102">
          <cell r="A102">
            <v>532</v>
          </cell>
          <cell r="B102" t="str">
            <v>BAZIC Addition Flash Cards (36/Pack)</v>
          </cell>
          <cell r="C102">
            <v>72</v>
          </cell>
          <cell r="D102">
            <v>24</v>
          </cell>
        </row>
        <row r="103">
          <cell r="A103">
            <v>533</v>
          </cell>
          <cell r="B103" t="str">
            <v>BAZIC Subtraction Flash Cards (36/Pack)</v>
          </cell>
          <cell r="C103">
            <v>72</v>
          </cell>
          <cell r="D103">
            <v>24</v>
          </cell>
        </row>
        <row r="104">
          <cell r="A104">
            <v>534</v>
          </cell>
          <cell r="B104" t="str">
            <v>BAZIC Multiplication Flash Cards (36/Pack)</v>
          </cell>
          <cell r="C104">
            <v>72</v>
          </cell>
          <cell r="D104">
            <v>24</v>
          </cell>
        </row>
        <row r="105">
          <cell r="A105">
            <v>535</v>
          </cell>
          <cell r="B105" t="str">
            <v>BAZIC Division Flash Cards (36/Pack)</v>
          </cell>
          <cell r="C105">
            <v>72</v>
          </cell>
          <cell r="D105">
            <v>24</v>
          </cell>
        </row>
        <row r="106">
          <cell r="A106">
            <v>537</v>
          </cell>
          <cell r="B106" t="str">
            <v>BAZIC C/R 70 Ct. 1-Subject Poly Cover Spiral Notebook</v>
          </cell>
          <cell r="C106">
            <v>24</v>
          </cell>
        </row>
        <row r="107">
          <cell r="A107">
            <v>538</v>
          </cell>
          <cell r="B107" t="str">
            <v>BAZIC W/R 70 Ct. 1-Subject Poly Cover Spiral Notebook</v>
          </cell>
          <cell r="C107">
            <v>24</v>
          </cell>
        </row>
        <row r="108">
          <cell r="A108">
            <v>539</v>
          </cell>
          <cell r="B108" t="str">
            <v>BAZIC 50 Ct. 5" X 8" Ruled White Index Card</v>
          </cell>
          <cell r="C108">
            <v>36</v>
          </cell>
        </row>
        <row r="109">
          <cell r="A109">
            <v>540</v>
          </cell>
          <cell r="C109">
            <v>48</v>
          </cell>
        </row>
        <row r="110">
          <cell r="A110">
            <v>541</v>
          </cell>
          <cell r="B110" t="str">
            <v>BAZIC 22" X 14" Asst. Color Poster Board (5/Pack)</v>
          </cell>
          <cell r="C110">
            <v>48</v>
          </cell>
        </row>
        <row r="111">
          <cell r="A111">
            <v>542</v>
          </cell>
          <cell r="B111" t="str">
            <v>BAZIC 50 Ct. 10.5" X 8" Cursive Writing Pad</v>
          </cell>
          <cell r="C111">
            <v>48</v>
          </cell>
        </row>
        <row r="112">
          <cell r="A112">
            <v>543</v>
          </cell>
          <cell r="B112" t="str">
            <v>BAZIC 50 Ct. 10.5" X 8" Manuscript Writing Pad</v>
          </cell>
          <cell r="C112">
            <v>48</v>
          </cell>
        </row>
        <row r="113">
          <cell r="A113">
            <v>544</v>
          </cell>
          <cell r="B113" t="str">
            <v>BAZIC Numbers Flash Cards (36/Pack)</v>
          </cell>
          <cell r="C113">
            <v>72</v>
          </cell>
          <cell r="D113">
            <v>24</v>
          </cell>
        </row>
        <row r="114">
          <cell r="A114">
            <v>545</v>
          </cell>
          <cell r="B114" t="str">
            <v>BAZIC Assorted Card Games</v>
          </cell>
          <cell r="C114">
            <v>72</v>
          </cell>
          <cell r="D114">
            <v>24</v>
          </cell>
        </row>
        <row r="115">
          <cell r="A115">
            <v>546</v>
          </cell>
          <cell r="B115" t="str">
            <v>BAZIC 120 Ct. 5" X 7" Personal / Assignment Spiral Notebook</v>
          </cell>
          <cell r="C115">
            <v>36</v>
          </cell>
        </row>
        <row r="116">
          <cell r="A116">
            <v>547</v>
          </cell>
          <cell r="B116" t="str">
            <v>BAZIC 30 Ct. 9" X 12" Tracing Paper Pad</v>
          </cell>
          <cell r="C116">
            <v>48</v>
          </cell>
        </row>
        <row r="117">
          <cell r="A117">
            <v>548</v>
          </cell>
          <cell r="B117" t="str">
            <v>BAZIC Alphabet Preschool Flash Cards (36/Pack)</v>
          </cell>
          <cell r="C117">
            <v>72</v>
          </cell>
          <cell r="D117">
            <v>24</v>
          </cell>
        </row>
        <row r="118">
          <cell r="A118">
            <v>549</v>
          </cell>
          <cell r="B118" t="str">
            <v>BAZIC Colors Preschool Flash Cards (36/Pack)</v>
          </cell>
          <cell r="C118">
            <v>72</v>
          </cell>
          <cell r="D118">
            <v>24</v>
          </cell>
        </row>
        <row r="119">
          <cell r="A119">
            <v>550</v>
          </cell>
          <cell r="B119" t="str">
            <v>BAZIC 40 Ct. 9" X 12" Sketch Pad</v>
          </cell>
          <cell r="C119">
            <v>48</v>
          </cell>
        </row>
        <row r="120">
          <cell r="A120">
            <v>551</v>
          </cell>
          <cell r="B120" t="str">
            <v>BAZIC 20 Ct. 18" X 12" Sketch Pad</v>
          </cell>
          <cell r="C120">
            <v>48</v>
          </cell>
        </row>
        <row r="121">
          <cell r="A121">
            <v>552</v>
          </cell>
          <cell r="B121" t="str">
            <v>BAZIC 75mm X 75mm 300 Ct. Color Paper Cube w/ Tray</v>
          </cell>
          <cell r="C121">
            <v>36</v>
          </cell>
        </row>
        <row r="122">
          <cell r="A122">
            <v>554</v>
          </cell>
          <cell r="B122" t="str">
            <v>BAZIC 48 Ct. 9" X 12" Construction Paper</v>
          </cell>
          <cell r="C122">
            <v>48</v>
          </cell>
        </row>
        <row r="123">
          <cell r="A123">
            <v>555</v>
          </cell>
          <cell r="B123" t="str">
            <v>BAZIC 50 Ct. 5" X 8" Canary Jr. Perforated Writing Pads (2/Pack)</v>
          </cell>
          <cell r="C123">
            <v>24</v>
          </cell>
        </row>
        <row r="124">
          <cell r="A124">
            <v>556</v>
          </cell>
          <cell r="B124" t="str">
            <v>BAZIC 50 Ct. 5" X 8" White Jr. Perforated Writing Pads (2/Pack)</v>
          </cell>
          <cell r="C124">
            <v>24</v>
          </cell>
        </row>
        <row r="125">
          <cell r="A125">
            <v>557</v>
          </cell>
          <cell r="B125" t="str">
            <v>BAZIC 100 Ct. 4" X 6" Ruled White Index Card</v>
          </cell>
          <cell r="C125">
            <v>24</v>
          </cell>
        </row>
        <row r="126">
          <cell r="A126">
            <v>558</v>
          </cell>
          <cell r="B126" t="str">
            <v>BAZIC C/R 70 Ct. 1-Subject Spiral Notebook</v>
          </cell>
          <cell r="C126">
            <v>24</v>
          </cell>
        </row>
        <row r="127">
          <cell r="A127">
            <v>559</v>
          </cell>
          <cell r="B127" t="str">
            <v>BAZIC W/R 70 Ct. 1-Subject Spiral Notebook</v>
          </cell>
          <cell r="C127">
            <v>24</v>
          </cell>
        </row>
        <row r="128">
          <cell r="A128">
            <v>560</v>
          </cell>
          <cell r="B128" t="str">
            <v>BAZIC 100 Ct. 6" X 9" Ruled Writing Tablet</v>
          </cell>
          <cell r="C128">
            <v>48</v>
          </cell>
        </row>
        <row r="129">
          <cell r="A129">
            <v>561</v>
          </cell>
          <cell r="B129" t="str">
            <v>BAZIC C/R 120 Ct. 3-Subject Spiral Notebook</v>
          </cell>
          <cell r="C129">
            <v>24</v>
          </cell>
        </row>
        <row r="130">
          <cell r="A130">
            <v>562</v>
          </cell>
          <cell r="B130" t="str">
            <v>BAZIC W/R 120 Ct. 3-Subject Spiral Notebook</v>
          </cell>
          <cell r="C130">
            <v>24</v>
          </cell>
        </row>
        <row r="131">
          <cell r="A131">
            <v>563</v>
          </cell>
          <cell r="B131" t="str">
            <v>BAZIC C/R 120 Ct. 9.5" X 5.75" 3-Subject Spiral Notebook</v>
          </cell>
          <cell r="C131">
            <v>24</v>
          </cell>
        </row>
        <row r="132">
          <cell r="A132">
            <v>564</v>
          </cell>
          <cell r="B132" t="str">
            <v>BAZIC W/R 120 Ct. 9.5" X 5.75" 3-Subject Spiral Notebook</v>
          </cell>
          <cell r="C132">
            <v>24</v>
          </cell>
        </row>
        <row r="133">
          <cell r="A133">
            <v>565</v>
          </cell>
          <cell r="B133" t="str">
            <v>BAZIC C/R 100 Ct. Filler Paper</v>
          </cell>
          <cell r="C133">
            <v>36</v>
          </cell>
        </row>
        <row r="134">
          <cell r="A134">
            <v>566</v>
          </cell>
          <cell r="B134" t="str">
            <v>BAZIC W/R 100 Ct. Filler Paper</v>
          </cell>
          <cell r="C134">
            <v>36</v>
          </cell>
        </row>
        <row r="135">
          <cell r="A135">
            <v>567</v>
          </cell>
          <cell r="B135" t="str">
            <v>BAZIC C/R 150 Ct. Filler Paper</v>
          </cell>
          <cell r="C135">
            <v>24</v>
          </cell>
        </row>
        <row r="136">
          <cell r="A136">
            <v>568</v>
          </cell>
          <cell r="B136" t="str">
            <v>BAZIC W/R 150 Ct. Filler Paper</v>
          </cell>
          <cell r="C136">
            <v>24</v>
          </cell>
        </row>
        <row r="137">
          <cell r="A137">
            <v>569</v>
          </cell>
          <cell r="B137" t="str">
            <v>BAZIC 100 Ct. 4-1" Quad-Ruled Filler Paper</v>
          </cell>
          <cell r="C137">
            <v>36</v>
          </cell>
        </row>
        <row r="138">
          <cell r="A138">
            <v>570</v>
          </cell>
          <cell r="B138" t="str">
            <v>BAZIC 50 Ct. View Poly Spiral Bound 3" x 5" Ruled White Index Card w/ 2-Tab Divider</v>
          </cell>
          <cell r="C138">
            <v>24</v>
          </cell>
        </row>
        <row r="139">
          <cell r="A139">
            <v>571</v>
          </cell>
          <cell r="B139" t="str">
            <v>BAZIC 70 Ct. 6" X 9" Green Tint Gregg Ruled Steno Book</v>
          </cell>
          <cell r="C139">
            <v>48</v>
          </cell>
        </row>
        <row r="140">
          <cell r="A140">
            <v>572</v>
          </cell>
          <cell r="B140" t="str">
            <v>BAZIC #6 3/4 Self-Seal White Envelopes (100/Pack)</v>
          </cell>
          <cell r="C140">
            <v>24</v>
          </cell>
        </row>
        <row r="141">
          <cell r="A141">
            <v>573</v>
          </cell>
          <cell r="B141" t="str">
            <v>BAZIC #6 3/4 Self-Seal Security Envelopes (80/Pack)</v>
          </cell>
          <cell r="C141">
            <v>24</v>
          </cell>
        </row>
        <row r="142">
          <cell r="A142">
            <v>574</v>
          </cell>
          <cell r="B142" t="str">
            <v>BAZIC #10 Self-Seal White Envelopes (50/Pack)</v>
          </cell>
          <cell r="C142">
            <v>24</v>
          </cell>
        </row>
        <row r="143">
          <cell r="A143">
            <v>575</v>
          </cell>
          <cell r="B143" t="str">
            <v>BAZIC #10 Self-Seal Security Envelopes (40/Pack)</v>
          </cell>
          <cell r="C143">
            <v>24</v>
          </cell>
        </row>
        <row r="144">
          <cell r="A144">
            <v>577</v>
          </cell>
          <cell r="B144" t="str">
            <v>BAZIC 80 Ct. 6" X 9" White Paper Gregg Ruled Steno Book</v>
          </cell>
          <cell r="C144">
            <v>48</v>
          </cell>
        </row>
        <row r="145">
          <cell r="A145">
            <v>578</v>
          </cell>
          <cell r="B145" t="str">
            <v>BAZIC 80 Ct. 8.5" X 11" Reversible 4"/5" Quad Ruled Wireless Notebook</v>
          </cell>
          <cell r="C145">
            <v>24</v>
          </cell>
        </row>
        <row r="146">
          <cell r="A146">
            <v>579</v>
          </cell>
          <cell r="B146" t="str">
            <v>BAZIC C/R 150 Ct. 5-Subject Spiral Notebook</v>
          </cell>
          <cell r="C146">
            <v>24</v>
          </cell>
        </row>
        <row r="147">
          <cell r="A147">
            <v>580</v>
          </cell>
          <cell r="B147" t="str">
            <v>BAZIC W/R 150 Ct. 5-Subject Spiral Notebook</v>
          </cell>
          <cell r="C147">
            <v>24</v>
          </cell>
        </row>
        <row r="148">
          <cell r="A148">
            <v>581</v>
          </cell>
          <cell r="B148" t="str">
            <v>BAZIC C/R 80 Ct. 1-Subject Wireless Notebook</v>
          </cell>
          <cell r="C148">
            <v>24</v>
          </cell>
        </row>
        <row r="149">
          <cell r="A149">
            <v>582</v>
          </cell>
          <cell r="B149" t="str">
            <v>BAZIC W/R 80 Ct. 1-Subject Wireless Notebook</v>
          </cell>
          <cell r="C149">
            <v>24</v>
          </cell>
        </row>
        <row r="150">
          <cell r="A150">
            <v>583</v>
          </cell>
          <cell r="B150" t="str">
            <v>BAZIC 96 Ct. 9" X 12" Construction Paper</v>
          </cell>
          <cell r="C150">
            <v>24</v>
          </cell>
        </row>
        <row r="151">
          <cell r="A151">
            <v>588</v>
          </cell>
          <cell r="B151" t="str">
            <v>BAZIC 17" X 22" Undated 12-Month Desk Pad Calendar</v>
          </cell>
          <cell r="C151">
            <v>24</v>
          </cell>
        </row>
        <row r="152">
          <cell r="A152">
            <v>589</v>
          </cell>
          <cell r="B152" t="str">
            <v>BAZIC 20" X 30" White Foam Board</v>
          </cell>
          <cell r="C152">
            <v>50</v>
          </cell>
        </row>
        <row r="153">
          <cell r="A153">
            <v>590</v>
          </cell>
          <cell r="B153" t="str">
            <v>BAZIC 20" X 30" Red Foam Board</v>
          </cell>
          <cell r="C153">
            <v>25</v>
          </cell>
        </row>
        <row r="154">
          <cell r="A154">
            <v>591</v>
          </cell>
          <cell r="B154" t="str">
            <v>BAZIC 20" X 30" Blue Foam Board</v>
          </cell>
          <cell r="C154">
            <v>25</v>
          </cell>
        </row>
        <row r="155">
          <cell r="A155">
            <v>592</v>
          </cell>
          <cell r="B155" t="str">
            <v>BAZIC 20" X 30" Green Foam Board</v>
          </cell>
          <cell r="C155">
            <v>25</v>
          </cell>
        </row>
        <row r="156">
          <cell r="A156">
            <v>593</v>
          </cell>
          <cell r="B156" t="str">
            <v>BAZIC 20" X 30" Yellow Foam Board</v>
          </cell>
          <cell r="C156">
            <v>25</v>
          </cell>
        </row>
        <row r="157">
          <cell r="A157">
            <v>594</v>
          </cell>
          <cell r="B157" t="str">
            <v>BAZIC 20" X 30" Black Foam Board</v>
          </cell>
          <cell r="C157">
            <v>25</v>
          </cell>
        </row>
        <row r="158">
          <cell r="A158">
            <v>595</v>
          </cell>
          <cell r="B158" t="str">
            <v>BAZIC 20" X 30" Pink Foam Board</v>
          </cell>
          <cell r="C158">
            <v>25</v>
          </cell>
        </row>
        <row r="159">
          <cell r="A159">
            <v>596</v>
          </cell>
          <cell r="B159" t="str">
            <v>BAZIC 75 Ct. 3" X 5" Ruled Fluorescent Colored Index Card</v>
          </cell>
          <cell r="C159">
            <v>36</v>
          </cell>
        </row>
        <row r="160">
          <cell r="A160">
            <v>597</v>
          </cell>
          <cell r="B160" t="str">
            <v>BAZIC 50 Ct. 8.5" X 11.75" Canary Perforated Writing Pads</v>
          </cell>
          <cell r="C160">
            <v>48</v>
          </cell>
        </row>
        <row r="161">
          <cell r="A161">
            <v>598</v>
          </cell>
          <cell r="B161" t="str">
            <v>BAZIC 50 Ct. 8.5" X 11.75" White Perforated Writing Pads</v>
          </cell>
          <cell r="C161">
            <v>48</v>
          </cell>
        </row>
        <row r="162">
          <cell r="A162">
            <v>599</v>
          </cell>
          <cell r="B162" t="str">
            <v>BAZIC 11" X 17" Undated 12-Month Desk Pad Calendar</v>
          </cell>
          <cell r="C162">
            <v>48</v>
          </cell>
        </row>
        <row r="163">
          <cell r="A163">
            <v>600</v>
          </cell>
          <cell r="B163" t="str">
            <v>BAZIC Mini Cushion Grip Standard (26/6) Stapler w/ 500 Ct. Staples</v>
          </cell>
          <cell r="C163">
            <v>144</v>
          </cell>
          <cell r="D163">
            <v>24</v>
          </cell>
        </row>
        <row r="164">
          <cell r="A164">
            <v>601</v>
          </cell>
          <cell r="B164" t="str">
            <v>BAZIC Mini Standard (26/6) Stapler w/ 500 Ct. Staples</v>
          </cell>
          <cell r="C164">
            <v>144</v>
          </cell>
          <cell r="D164">
            <v>24</v>
          </cell>
        </row>
        <row r="165">
          <cell r="A165">
            <v>602</v>
          </cell>
          <cell r="B165" t="str">
            <v>BAZIC Mini Pastel Color Standard (26/6) Stapler w/ 500 Ct. Staples</v>
          </cell>
          <cell r="C165">
            <v>144</v>
          </cell>
          <cell r="D165">
            <v>24</v>
          </cell>
        </row>
        <row r="166">
          <cell r="A166">
            <v>604</v>
          </cell>
          <cell r="B166" t="str">
            <v>BAZIC Standard (26/6) Metal Stapler</v>
          </cell>
          <cell r="C166">
            <v>144</v>
          </cell>
          <cell r="D166">
            <v>24</v>
          </cell>
        </row>
        <row r="167">
          <cell r="A167">
            <v>608</v>
          </cell>
          <cell r="B167" t="str">
            <v>BAZIC 5000 Ct. Standard (26/6) Staples</v>
          </cell>
          <cell r="C167">
            <v>72</v>
          </cell>
          <cell r="D167">
            <v>24</v>
          </cell>
        </row>
        <row r="168">
          <cell r="A168">
            <v>609</v>
          </cell>
          <cell r="B168" t="str">
            <v>BAZIC 3000 Ct. Standard (26/6) Metallic Color Staples</v>
          </cell>
          <cell r="C168">
            <v>72</v>
          </cell>
          <cell r="D168">
            <v>24</v>
          </cell>
        </row>
        <row r="169">
          <cell r="A169">
            <v>613</v>
          </cell>
          <cell r="B169" t="str">
            <v>BAZIC Claw Style Staples Remover w/ Safety Lock (2/Pack)</v>
          </cell>
          <cell r="C169">
            <v>144</v>
          </cell>
          <cell r="D169">
            <v>24</v>
          </cell>
        </row>
        <row r="170">
          <cell r="A170">
            <v>619</v>
          </cell>
          <cell r="B170" t="str">
            <v>BAZIC Mini Stand-Up Standard (26/6) Stapler w/ 500 Ct. Staples</v>
          </cell>
          <cell r="C170">
            <v>144</v>
          </cell>
          <cell r="D170">
            <v>24</v>
          </cell>
        </row>
        <row r="171">
          <cell r="A171">
            <v>620</v>
          </cell>
          <cell r="B171" t="str">
            <v>BAZIC Compact Stand-Up Standard (26/6) Stapler w/ 500 Ct. Staples</v>
          </cell>
          <cell r="C171">
            <v>72</v>
          </cell>
          <cell r="D171">
            <v>12</v>
          </cell>
        </row>
        <row r="172">
          <cell r="A172">
            <v>621</v>
          </cell>
          <cell r="B172" t="str">
            <v>BAZIC Stand-Up Standard (26/6) Full Strip Stapler w/ 500 Ct. Staples</v>
          </cell>
          <cell r="C172">
            <v>48</v>
          </cell>
          <cell r="D172">
            <v>12</v>
          </cell>
        </row>
        <row r="173">
          <cell r="A173">
            <v>622</v>
          </cell>
          <cell r="B173" t="str">
            <v>BAZIC Bright Color Standard (26/6) Stapler</v>
          </cell>
          <cell r="C173">
            <v>144</v>
          </cell>
          <cell r="D173">
            <v>24</v>
          </cell>
        </row>
        <row r="174">
          <cell r="A174">
            <v>623</v>
          </cell>
          <cell r="B174" t="str">
            <v>BAZIC Two Tone Standard (26/6) Stapler</v>
          </cell>
          <cell r="C174">
            <v>144</v>
          </cell>
          <cell r="D174">
            <v>24</v>
          </cell>
        </row>
        <row r="175">
          <cell r="A175">
            <v>624</v>
          </cell>
          <cell r="B175" t="str">
            <v>BAZIC Transparent Standard (26/6) Stapler w/ 500 Ct. Staples</v>
          </cell>
          <cell r="C175">
            <v>144</v>
          </cell>
          <cell r="D175">
            <v>24</v>
          </cell>
        </row>
        <row r="176">
          <cell r="A176">
            <v>660</v>
          </cell>
          <cell r="B176" t="str">
            <v>KAPPA Woman's Day Word Finds Puzzle Book-Digest Size</v>
          </cell>
          <cell r="C176">
            <v>24</v>
          </cell>
        </row>
        <row r="177">
          <cell r="A177">
            <v>680</v>
          </cell>
          <cell r="B177" t="str">
            <v>BAZIC Metal Full Strip Stapler Set</v>
          </cell>
          <cell r="C177">
            <v>12</v>
          </cell>
        </row>
        <row r="178">
          <cell r="A178">
            <v>681</v>
          </cell>
          <cell r="B178" t="str">
            <v>BAZIC Metal Full Strip Stapler</v>
          </cell>
          <cell r="C178">
            <v>12</v>
          </cell>
        </row>
        <row r="179">
          <cell r="A179">
            <v>696</v>
          </cell>
          <cell r="B179" t="str">
            <v>BAZIC Desktop Full Strip Stapler Set</v>
          </cell>
          <cell r="C179">
            <v>12</v>
          </cell>
        </row>
        <row r="180">
          <cell r="A180">
            <v>698</v>
          </cell>
          <cell r="B180" t="str">
            <v>BAZIC Comfort Grip Desktop Stapler Set</v>
          </cell>
          <cell r="C180">
            <v>12</v>
          </cell>
        </row>
        <row r="181">
          <cell r="A181">
            <v>699</v>
          </cell>
          <cell r="B181" t="str">
            <v>BAZIC Office Desktop Stapler Set</v>
          </cell>
          <cell r="C181">
            <v>12</v>
          </cell>
        </row>
        <row r="182">
          <cell r="A182">
            <v>700</v>
          </cell>
          <cell r="B182" t="str">
            <v>BAZIC Pre-Sharpened #2 Golf Pencil (144/Pack)</v>
          </cell>
          <cell r="C182">
            <v>12</v>
          </cell>
        </row>
        <row r="183">
          <cell r="A183">
            <v>701</v>
          </cell>
          <cell r="B183" t="str">
            <v>BAZIC Crystal 0.7 mm Mechanical Pencil (3/Pack)</v>
          </cell>
          <cell r="C183">
            <v>144</v>
          </cell>
          <cell r="D183">
            <v>24</v>
          </cell>
        </row>
        <row r="184">
          <cell r="A184">
            <v>702</v>
          </cell>
          <cell r="B184" t="str">
            <v>BAZIC Sparkly 0.7 mm Mechanical Pencil w/ Glitter Grip (4/Pk)</v>
          </cell>
          <cell r="C184">
            <v>144</v>
          </cell>
          <cell r="D184">
            <v>24</v>
          </cell>
        </row>
        <row r="185">
          <cell r="A185">
            <v>703</v>
          </cell>
          <cell r="B185" t="str">
            <v>BAZIC Metro 0.7 mm Mechanical Pencil (3/Pack)</v>
          </cell>
          <cell r="C185">
            <v>144</v>
          </cell>
          <cell r="D185">
            <v>24</v>
          </cell>
        </row>
        <row r="186">
          <cell r="A186">
            <v>705</v>
          </cell>
          <cell r="B186" t="str">
            <v>BAZIC Noir 0.5 mm Mechanical Pencil (4/Pack)</v>
          </cell>
          <cell r="C186">
            <v>144</v>
          </cell>
          <cell r="D186">
            <v>24</v>
          </cell>
        </row>
        <row r="187">
          <cell r="A187">
            <v>707</v>
          </cell>
          <cell r="B187" t="str">
            <v>BAZIC Electra Noir 0.7 mm Mechanical Pencil (8/Pack)</v>
          </cell>
          <cell r="C187">
            <v>144</v>
          </cell>
          <cell r="D187">
            <v>24</v>
          </cell>
        </row>
        <row r="188">
          <cell r="A188">
            <v>708</v>
          </cell>
          <cell r="B188" t="str">
            <v>BAZIC Electra 0.7 mm Fashion Color Mechanical Pencil (5/Pack)</v>
          </cell>
          <cell r="C188">
            <v>144</v>
          </cell>
          <cell r="D188">
            <v>24</v>
          </cell>
        </row>
        <row r="189">
          <cell r="A189">
            <v>712</v>
          </cell>
          <cell r="B189" t="str">
            <v>BAZIC Metallic Laser Foil Wood Pencil w/ Eraser (8/Pack)</v>
          </cell>
          <cell r="C189">
            <v>144</v>
          </cell>
          <cell r="D189">
            <v>24</v>
          </cell>
        </row>
        <row r="190">
          <cell r="A190">
            <v>713</v>
          </cell>
          <cell r="B190" t="str">
            <v>BAZIC Metallic Glitter Wood Pencil w/ Eraser (8/Pack)</v>
          </cell>
          <cell r="C190">
            <v>144</v>
          </cell>
          <cell r="D190">
            <v>24</v>
          </cell>
        </row>
        <row r="191">
          <cell r="A191">
            <v>714</v>
          </cell>
          <cell r="B191" t="str">
            <v>BAZIC Fluorescent Wood Pencil w/ Eraser (8/pack)</v>
          </cell>
          <cell r="C191">
            <v>144</v>
          </cell>
          <cell r="D191">
            <v>24</v>
          </cell>
        </row>
        <row r="192">
          <cell r="A192">
            <v>715</v>
          </cell>
          <cell r="B192" t="str">
            <v>BAZIC Pre-Sharpened #2 Premium Yellow Pencil (144/Pack)</v>
          </cell>
          <cell r="C192">
            <v>12</v>
          </cell>
        </row>
        <row r="193">
          <cell r="A193">
            <v>716</v>
          </cell>
          <cell r="B193" t="str">
            <v>BAZIC #2 The First Jumbo Premium Yellow Pencil (4/pack)</v>
          </cell>
          <cell r="C193">
            <v>144</v>
          </cell>
          <cell r="D193">
            <v>24</v>
          </cell>
        </row>
        <row r="194">
          <cell r="A194">
            <v>717</v>
          </cell>
          <cell r="B194" t="str">
            <v>BAZIC Reward &amp; Incentive Wood Pencil w/ Eraser (8/Pack)</v>
          </cell>
          <cell r="C194">
            <v>144</v>
          </cell>
          <cell r="D194">
            <v>24</v>
          </cell>
        </row>
        <row r="195">
          <cell r="A195">
            <v>718</v>
          </cell>
          <cell r="B195" t="str">
            <v>BAZIC Carpenter's Pencil (5/Pack)</v>
          </cell>
          <cell r="C195">
            <v>144</v>
          </cell>
          <cell r="D195">
            <v>24</v>
          </cell>
        </row>
        <row r="196">
          <cell r="A196">
            <v>719</v>
          </cell>
          <cell r="B196" t="str">
            <v>BAZIC Crown 0.7 mm Mechanical Pencil (3/Pack)</v>
          </cell>
          <cell r="C196">
            <v>144</v>
          </cell>
          <cell r="D196">
            <v>24</v>
          </cell>
        </row>
        <row r="197">
          <cell r="A197">
            <v>720</v>
          </cell>
          <cell r="B197" t="str">
            <v>BAZIC Crown Dazzle 0.5 mm Mechanical Pencil (3/Pack)</v>
          </cell>
          <cell r="C197">
            <v>144</v>
          </cell>
          <cell r="D197">
            <v>24</v>
          </cell>
        </row>
        <row r="198">
          <cell r="A198">
            <v>721</v>
          </cell>
          <cell r="B198" t="str">
            <v>BAZIC Marc 0.7 mm Mechanical Pencil (3/Pack)</v>
          </cell>
          <cell r="C198">
            <v>144</v>
          </cell>
          <cell r="D198">
            <v>24</v>
          </cell>
        </row>
        <row r="199">
          <cell r="A199">
            <v>724</v>
          </cell>
          <cell r="B199" t="str">
            <v>BAZIC Lumiere 0.7 mm Mechanical Pencil w/ Grip (3/Pack)</v>
          </cell>
          <cell r="C199">
            <v>144</v>
          </cell>
          <cell r="D199">
            <v>24</v>
          </cell>
        </row>
        <row r="200">
          <cell r="A200">
            <v>725</v>
          </cell>
          <cell r="B200" t="str">
            <v>BAZIC 8 Neon Colored Pencils</v>
          </cell>
          <cell r="C200">
            <v>144</v>
          </cell>
          <cell r="D200">
            <v>24</v>
          </cell>
        </row>
        <row r="201">
          <cell r="A201">
            <v>727</v>
          </cell>
          <cell r="B201" t="str">
            <v>BAZIC Spencer 0.9 mm Mechanical Pencil (3/Pack)</v>
          </cell>
          <cell r="C201">
            <v>144</v>
          </cell>
          <cell r="D201">
            <v>24</v>
          </cell>
        </row>
        <row r="202">
          <cell r="A202">
            <v>728</v>
          </cell>
          <cell r="B202" t="str">
            <v>BAZIC Azure 0.7 mm Mechanical Pencil (4/Pack)</v>
          </cell>
          <cell r="C202">
            <v>144</v>
          </cell>
          <cell r="D202">
            <v>24</v>
          </cell>
        </row>
        <row r="203">
          <cell r="A203">
            <v>729</v>
          </cell>
          <cell r="B203" t="str">
            <v>BAZIC Yellow 0.9 mm Mechanical Pencil (4/Pack)</v>
          </cell>
          <cell r="C203">
            <v>144</v>
          </cell>
          <cell r="D203">
            <v>24</v>
          </cell>
        </row>
        <row r="204">
          <cell r="A204">
            <v>730</v>
          </cell>
          <cell r="B204" t="str">
            <v>BAZIC Sports Multi-Point Pencil (8/Pack)</v>
          </cell>
          <cell r="C204">
            <v>144</v>
          </cell>
          <cell r="D204">
            <v>24</v>
          </cell>
        </row>
        <row r="205">
          <cell r="A205">
            <v>731</v>
          </cell>
          <cell r="B205" t="str">
            <v>BAZIC Pre-sharpened #2 Recycled Paper Pencil (10/Pack)</v>
          </cell>
          <cell r="C205">
            <v>144</v>
          </cell>
          <cell r="D205">
            <v>24</v>
          </cell>
        </row>
        <row r="206">
          <cell r="A206">
            <v>733</v>
          </cell>
          <cell r="B206" t="str">
            <v>BAZIC Polaris 0.7 mm Mechanical Pencil w/ Ceramics High-Quality Lead</v>
          </cell>
          <cell r="C206">
            <v>144</v>
          </cell>
          <cell r="D206">
            <v>24</v>
          </cell>
        </row>
        <row r="207">
          <cell r="A207">
            <v>734</v>
          </cell>
          <cell r="B207" t="str">
            <v>MY FIRST PONY FOIL &amp; EMBOSSED Coloring &amp; Activity Book</v>
          </cell>
          <cell r="C207">
            <v>48</v>
          </cell>
        </row>
        <row r="208">
          <cell r="A208">
            <v>736</v>
          </cell>
          <cell r="B208" t="str">
            <v>BAZIC Diamante 0.5 mm Mechanical Pencil w/ Grip (3/Pack)</v>
          </cell>
          <cell r="C208">
            <v>144</v>
          </cell>
          <cell r="D208">
            <v>24</v>
          </cell>
        </row>
        <row r="209">
          <cell r="A209">
            <v>737</v>
          </cell>
          <cell r="B209" t="str">
            <v>BAZIC Spinner Top Eraser 0.5 mm  Mechanical Pencil (3/Pack)</v>
          </cell>
          <cell r="C209">
            <v>144</v>
          </cell>
          <cell r="D209">
            <v>24</v>
          </cell>
        </row>
        <row r="210">
          <cell r="A210">
            <v>738</v>
          </cell>
          <cell r="B210" t="str">
            <v>BAZIC Marire Multi-Point Pencil w/ Magnifier Top (4/Pack)</v>
          </cell>
          <cell r="C210">
            <v>144</v>
          </cell>
          <cell r="D210">
            <v>24</v>
          </cell>
        </row>
        <row r="211">
          <cell r="A211">
            <v>739</v>
          </cell>
          <cell r="B211" t="str">
            <v>BAZIC Prism 0.7 mm Mechanical Pencil w/ Ceramic High-Quality Lead</v>
          </cell>
          <cell r="C211">
            <v>144</v>
          </cell>
          <cell r="D211">
            <v>24</v>
          </cell>
        </row>
        <row r="212">
          <cell r="A212">
            <v>740</v>
          </cell>
          <cell r="B212" t="str">
            <v>BAZIC 4 #2 Triangle Yellow Pencil w/ Sharpener</v>
          </cell>
          <cell r="C212">
            <v>144</v>
          </cell>
          <cell r="D212">
            <v>24</v>
          </cell>
        </row>
        <row r="213">
          <cell r="A213">
            <v>741</v>
          </cell>
          <cell r="B213" t="str">
            <v>BAZIC 3 #2 The First Triangle Jumbo Yellow Pencil w/ Sharpener</v>
          </cell>
          <cell r="C213">
            <v>144</v>
          </cell>
          <cell r="D213">
            <v>24</v>
          </cell>
        </row>
        <row r="214">
          <cell r="A214">
            <v>742</v>
          </cell>
          <cell r="B214" t="str">
            <v>BAZIC Tritech 0.7 mm Mechanical Pencil w/ Ceramics High-Quality Lead</v>
          </cell>
          <cell r="C214">
            <v>144</v>
          </cell>
          <cell r="D214">
            <v>24</v>
          </cell>
        </row>
        <row r="215">
          <cell r="A215">
            <v>744</v>
          </cell>
          <cell r="B215" t="str">
            <v>BAZIC Drawing &amp; Sketching Pencil Set (6 Assortment)</v>
          </cell>
          <cell r="C215">
            <v>144</v>
          </cell>
          <cell r="D215">
            <v>24</v>
          </cell>
        </row>
        <row r="216">
          <cell r="A216">
            <v>745</v>
          </cell>
          <cell r="B216" t="str">
            <v>BAZIC Design &amp; Drafting Pencil Set (12 Assortment)</v>
          </cell>
          <cell r="C216">
            <v>144</v>
          </cell>
          <cell r="D216">
            <v>24</v>
          </cell>
        </row>
        <row r="217">
          <cell r="A217">
            <v>746</v>
          </cell>
          <cell r="B217" t="str">
            <v>BAZIC Paisley Multi-Point Pencil (8/Pack)</v>
          </cell>
          <cell r="C217">
            <v>144</v>
          </cell>
          <cell r="D217">
            <v>24</v>
          </cell>
        </row>
        <row r="218">
          <cell r="A218">
            <v>747</v>
          </cell>
          <cell r="B218" t="str">
            <v>BAZIC Dazzle Multi-Point Pencil (8/Pack)</v>
          </cell>
          <cell r="C218">
            <v>144</v>
          </cell>
          <cell r="D218">
            <v>24</v>
          </cell>
        </row>
        <row r="219">
          <cell r="A219">
            <v>750</v>
          </cell>
          <cell r="B219" t="str">
            <v>KAPPA Let Me Play Coloring &amp; Activity Book</v>
          </cell>
          <cell r="C219">
            <v>48</v>
          </cell>
        </row>
        <row r="220">
          <cell r="A220">
            <v>751</v>
          </cell>
          <cell r="B220" t="str">
            <v>BAZIC Tri-Angle 0.7 mm Mechanical Pencil w/ Ceramics High-Quality Lead</v>
          </cell>
          <cell r="C220">
            <v>144</v>
          </cell>
          <cell r="D220">
            <v>24</v>
          </cell>
        </row>
        <row r="221">
          <cell r="A221">
            <v>755</v>
          </cell>
          <cell r="B221" t="str">
            <v>BAZIC Electra 0.7 mm Mechanical Pencil (12/Box)</v>
          </cell>
          <cell r="C221">
            <v>144</v>
          </cell>
          <cell r="D221">
            <v>12</v>
          </cell>
        </row>
        <row r="222">
          <cell r="A222">
            <v>760</v>
          </cell>
          <cell r="B222" t="str">
            <v>BAZIC #2B Premium Wood Pencil (12/Pack)</v>
          </cell>
          <cell r="C222">
            <v>144</v>
          </cell>
          <cell r="D222">
            <v>24</v>
          </cell>
        </row>
        <row r="223">
          <cell r="A223">
            <v>761</v>
          </cell>
          <cell r="B223" t="str">
            <v>BAZIC Pre-Sharpened #2 Premium Yellow Pencil (12/Pack)</v>
          </cell>
          <cell r="C223">
            <v>144</v>
          </cell>
          <cell r="D223">
            <v>24</v>
          </cell>
        </row>
        <row r="224">
          <cell r="A224">
            <v>763</v>
          </cell>
          <cell r="B224" t="str">
            <v>BAZIC #2 Premium Yellow Pencil (12/Pack)</v>
          </cell>
          <cell r="C224">
            <v>144</v>
          </cell>
          <cell r="D224">
            <v>24</v>
          </cell>
        </row>
        <row r="225">
          <cell r="A225">
            <v>764</v>
          </cell>
          <cell r="B225" t="str">
            <v>BAZIC #2 Premium Yellow Pencil (20/Pack)</v>
          </cell>
          <cell r="C225">
            <v>72</v>
          </cell>
          <cell r="D225">
            <v>24</v>
          </cell>
        </row>
        <row r="226">
          <cell r="A226">
            <v>765</v>
          </cell>
          <cell r="B226" t="str">
            <v>BAZIC 12 Colored Pencils</v>
          </cell>
          <cell r="C226">
            <v>144</v>
          </cell>
          <cell r="D226">
            <v>24</v>
          </cell>
        </row>
        <row r="227">
          <cell r="A227">
            <v>766</v>
          </cell>
          <cell r="B227" t="str">
            <v>BAZIC #2 Premium Yellow Pencil (10/Pack)</v>
          </cell>
          <cell r="C227">
            <v>48</v>
          </cell>
        </row>
        <row r="228">
          <cell r="A228">
            <v>767</v>
          </cell>
          <cell r="B228" t="str">
            <v>BAZIC 24 Mini Colored Pencils</v>
          </cell>
          <cell r="C228">
            <v>144</v>
          </cell>
          <cell r="D228">
            <v>24</v>
          </cell>
        </row>
        <row r="229">
          <cell r="A229">
            <v>768</v>
          </cell>
          <cell r="B229" t="str">
            <v>BAZIC 24 Colored Pencils</v>
          </cell>
          <cell r="C229">
            <v>72</v>
          </cell>
          <cell r="D229">
            <v>12</v>
          </cell>
        </row>
        <row r="230">
          <cell r="A230">
            <v>769</v>
          </cell>
          <cell r="B230" t="str">
            <v>BAZIC 12 Mini Colored Pencils</v>
          </cell>
          <cell r="C230">
            <v>144</v>
          </cell>
          <cell r="D230">
            <v>24</v>
          </cell>
        </row>
        <row r="231">
          <cell r="A231">
            <v>770</v>
          </cell>
          <cell r="B231" t="str">
            <v>BAZIC Electra 0.7 mm Mechanical Pencil (5/Pack)</v>
          </cell>
          <cell r="C231">
            <v>144</v>
          </cell>
          <cell r="D231">
            <v>24</v>
          </cell>
        </row>
        <row r="232">
          <cell r="A232">
            <v>771</v>
          </cell>
          <cell r="B232" t="str">
            <v>BAZIC Electra 0.7 mm Mechanical Pencil with Grip (4/Pack)</v>
          </cell>
          <cell r="C232">
            <v>144</v>
          </cell>
          <cell r="D232">
            <v>24</v>
          </cell>
        </row>
        <row r="233">
          <cell r="A233">
            <v>772</v>
          </cell>
          <cell r="B233" t="str">
            <v>BAZIC Electra 0.7 mm Fashion Color Mechanical Pencil with Gel Grip (3/Pack)</v>
          </cell>
          <cell r="C233">
            <v>144</v>
          </cell>
          <cell r="D233">
            <v>24</v>
          </cell>
        </row>
        <row r="234">
          <cell r="A234">
            <v>776</v>
          </cell>
          <cell r="B234" t="str">
            <v>BAZIC 12 Colored Pencils Designer Series</v>
          </cell>
          <cell r="C234">
            <v>144</v>
          </cell>
          <cell r="D234">
            <v>24</v>
          </cell>
        </row>
        <row r="235">
          <cell r="A235">
            <v>780</v>
          </cell>
          <cell r="B235" t="str">
            <v>BAZIC 20 Ct. 0.9 mm Mechanical Pencil Lead (8/Pack)</v>
          </cell>
          <cell r="C235">
            <v>288</v>
          </cell>
          <cell r="D235">
            <v>24</v>
          </cell>
        </row>
        <row r="236">
          <cell r="A236">
            <v>781</v>
          </cell>
          <cell r="B236" t="str">
            <v>BAZIC 20 Ct. 0.7 mm Mechanical Pencil Lead (8/pack)</v>
          </cell>
          <cell r="C236">
            <v>288</v>
          </cell>
          <cell r="D236">
            <v>24</v>
          </cell>
        </row>
        <row r="237">
          <cell r="A237">
            <v>782</v>
          </cell>
          <cell r="B237" t="str">
            <v>BAZIC 20 Ct. 0.5 mm Mechanical Pencil Lead (8/Pack)</v>
          </cell>
          <cell r="C237">
            <v>288</v>
          </cell>
          <cell r="D237">
            <v>24</v>
          </cell>
        </row>
        <row r="238">
          <cell r="A238">
            <v>783</v>
          </cell>
          <cell r="B238" t="str">
            <v>18 Colored Pencils</v>
          </cell>
          <cell r="C238">
            <v>72</v>
          </cell>
          <cell r="D238">
            <v>24</v>
          </cell>
        </row>
        <row r="239">
          <cell r="A239">
            <v>784</v>
          </cell>
          <cell r="B239" t="str">
            <v>#2 Yellow Pencil (20/Pack)</v>
          </cell>
          <cell r="C239">
            <v>72</v>
          </cell>
          <cell r="D239">
            <v>24</v>
          </cell>
        </row>
        <row r="240">
          <cell r="A240">
            <v>785</v>
          </cell>
          <cell r="B240" t="str">
            <v>12 Colored Pencils</v>
          </cell>
          <cell r="C240">
            <v>144</v>
          </cell>
          <cell r="D240">
            <v>24</v>
          </cell>
        </row>
        <row r="241">
          <cell r="A241">
            <v>786</v>
          </cell>
          <cell r="B241" t="str">
            <v>#2 Yellow Pencil (12/Pack)</v>
          </cell>
          <cell r="C241">
            <v>144</v>
          </cell>
          <cell r="D241">
            <v>24</v>
          </cell>
        </row>
        <row r="242">
          <cell r="A242">
            <v>787</v>
          </cell>
          <cell r="B242" t="str">
            <v>Pre-Sharpened #2 Yellow Pencil (12/Pack)</v>
          </cell>
          <cell r="C242">
            <v>144</v>
          </cell>
          <cell r="D242">
            <v>24</v>
          </cell>
        </row>
        <row r="243">
          <cell r="A243">
            <v>790</v>
          </cell>
          <cell r="B243" t="str">
            <v>BAZIC 12 Ct. 0.7 mm Ceramics High-Quality Mechanical Pencil Lead (3/Pack)</v>
          </cell>
          <cell r="C243">
            <v>288</v>
          </cell>
          <cell r="D243">
            <v>24</v>
          </cell>
        </row>
        <row r="244">
          <cell r="A244">
            <v>791</v>
          </cell>
          <cell r="B244" t="str">
            <v>BAZIC 12 Ct. 0.9 mm Ceramics High-Quality Mechanical Pencil Lead (3/Pack)</v>
          </cell>
          <cell r="C244">
            <v>288</v>
          </cell>
          <cell r="D244">
            <v>24</v>
          </cell>
        </row>
        <row r="245">
          <cell r="A245">
            <v>792</v>
          </cell>
          <cell r="B245" t="str">
            <v>BAZIC 12 Ct. 0.7 mm Ceramics High-Quality Mechanical Pencil Lead (3/Pack)</v>
          </cell>
          <cell r="C245">
            <v>288</v>
          </cell>
          <cell r="D245">
            <v>24</v>
          </cell>
        </row>
        <row r="246">
          <cell r="A246">
            <v>793</v>
          </cell>
          <cell r="B246" t="str">
            <v>BAZIC 12 Ct. 0.5 mm Ceramics High-Quality Mechanical Pencil Lead (3/Pack)</v>
          </cell>
          <cell r="C246">
            <v>288</v>
          </cell>
          <cell r="D246">
            <v>24</v>
          </cell>
        </row>
        <row r="247">
          <cell r="A247">
            <v>801</v>
          </cell>
          <cell r="B247" t="str">
            <v>BAZIC Assorted Color 3-Ring Pencil Pouch</v>
          </cell>
          <cell r="C247">
            <v>144</v>
          </cell>
          <cell r="D247">
            <v>24</v>
          </cell>
        </row>
        <row r="248">
          <cell r="A248">
            <v>802</v>
          </cell>
          <cell r="B248" t="str">
            <v>BAZIC Bright Color 3-Ring Pencil Pouch</v>
          </cell>
          <cell r="C248">
            <v>144</v>
          </cell>
          <cell r="D248">
            <v>24</v>
          </cell>
        </row>
        <row r="249">
          <cell r="A249">
            <v>803</v>
          </cell>
          <cell r="B249" t="str">
            <v>BAZIC 3-Ring Pencil Pouch w/ Mesh Window</v>
          </cell>
          <cell r="C249">
            <v>144</v>
          </cell>
          <cell r="D249">
            <v>24</v>
          </cell>
        </row>
        <row r="250">
          <cell r="A250">
            <v>804</v>
          </cell>
          <cell r="B250" t="str">
            <v>BAZIC Bright Color 3-Ring Pencil Pouch w/ Mesh Window</v>
          </cell>
          <cell r="C250">
            <v>144</v>
          </cell>
          <cell r="D250">
            <v>24</v>
          </cell>
        </row>
        <row r="251">
          <cell r="A251">
            <v>805</v>
          </cell>
          <cell r="B251" t="str">
            <v>BAZIC 11.5" x 6.5" 3-ring Clear Pencil Pouch</v>
          </cell>
          <cell r="C251">
            <v>144</v>
          </cell>
          <cell r="D251">
            <v>24</v>
          </cell>
        </row>
        <row r="252">
          <cell r="A252">
            <v>806</v>
          </cell>
          <cell r="B252" t="str">
            <v>BAZIC 11" x 5" Clear Pencil Pouch</v>
          </cell>
          <cell r="C252">
            <v>144</v>
          </cell>
          <cell r="D252">
            <v>24</v>
          </cell>
        </row>
        <row r="253">
          <cell r="A253">
            <v>807</v>
          </cell>
          <cell r="B253" t="str">
            <v>BAZIC Double Zipper 3-Ring Pencil Pouch w/ Mesh Window</v>
          </cell>
          <cell r="C253">
            <v>144</v>
          </cell>
          <cell r="D253">
            <v>24</v>
          </cell>
        </row>
        <row r="254">
          <cell r="A254">
            <v>808</v>
          </cell>
          <cell r="B254" t="str">
            <v>BAZIC Black 3-Ring Pencil Pouch w/ Mesh Window</v>
          </cell>
          <cell r="C254">
            <v>144</v>
          </cell>
          <cell r="D254">
            <v>24</v>
          </cell>
        </row>
        <row r="255">
          <cell r="A255">
            <v>809</v>
          </cell>
          <cell r="C255">
            <v>144</v>
          </cell>
          <cell r="D255">
            <v>24</v>
          </cell>
        </row>
        <row r="256">
          <cell r="A256">
            <v>810</v>
          </cell>
          <cell r="B256" t="str">
            <v>BAZIC Retro Color 3-Ring Pencil Pouch w/ Mesh Window</v>
          </cell>
          <cell r="C256">
            <v>144</v>
          </cell>
          <cell r="D256">
            <v>24</v>
          </cell>
        </row>
        <row r="257">
          <cell r="A257">
            <v>811</v>
          </cell>
          <cell r="B257" t="str">
            <v>BAZIC 3-Ring Pencil Pouch w/ Clear Window</v>
          </cell>
          <cell r="C257">
            <v>144</v>
          </cell>
          <cell r="D257">
            <v>24</v>
          </cell>
        </row>
        <row r="258">
          <cell r="A258">
            <v>812</v>
          </cell>
          <cell r="B258" t="str">
            <v>BAZIC Bright Color Slider Pencil Case w/ PDQ Display</v>
          </cell>
          <cell r="C258">
            <v>36</v>
          </cell>
        </row>
        <row r="259">
          <cell r="A259">
            <v>816</v>
          </cell>
          <cell r="B259" t="str">
            <v>BAZIC Translucent Slider Pencil Case w/ PDQ Display</v>
          </cell>
          <cell r="C259">
            <v>36</v>
          </cell>
        </row>
        <row r="260">
          <cell r="A260">
            <v>825</v>
          </cell>
          <cell r="B260" t="str">
            <v>KAPPA Jumbo Large Print Word Finds Puzzle Book</v>
          </cell>
          <cell r="C260">
            <v>48</v>
          </cell>
        </row>
        <row r="261">
          <cell r="A261">
            <v>836</v>
          </cell>
          <cell r="B261" t="str">
            <v>BAZIC 8" Double Deck Organizer Box</v>
          </cell>
          <cell r="C261">
            <v>144</v>
          </cell>
          <cell r="D261">
            <v>24</v>
          </cell>
        </row>
        <row r="262">
          <cell r="A262">
            <v>837</v>
          </cell>
          <cell r="B262" t="str">
            <v>BAZIC 8" Bright Color Double Deck Organizer Box</v>
          </cell>
          <cell r="C262">
            <v>144</v>
          </cell>
          <cell r="D262">
            <v>24</v>
          </cell>
        </row>
        <row r="263">
          <cell r="A263">
            <v>839</v>
          </cell>
          <cell r="B263" t="str">
            <v>BAZIC Glitter Bright Color Multipurpose Utility Box</v>
          </cell>
          <cell r="C263">
            <v>24</v>
          </cell>
        </row>
        <row r="264">
          <cell r="A264">
            <v>840</v>
          </cell>
          <cell r="B264" t="str">
            <v>BAZIC Clear Multipurpose Utility Box</v>
          </cell>
          <cell r="C264">
            <v>24</v>
          </cell>
        </row>
        <row r="265">
          <cell r="A265">
            <v>841</v>
          </cell>
          <cell r="B265" t="str">
            <v>BAZIC Bright Color Multipurpose Utility Box</v>
          </cell>
          <cell r="C265">
            <v>24</v>
          </cell>
        </row>
        <row r="266">
          <cell r="A266">
            <v>842</v>
          </cell>
          <cell r="B266" t="str">
            <v>BAZIC Classic Multipurpose Utility Box</v>
          </cell>
          <cell r="C266">
            <v>24</v>
          </cell>
        </row>
        <row r="267">
          <cell r="A267">
            <v>844</v>
          </cell>
          <cell r="B267" t="str">
            <v>KAPPA Variety Puzzles &amp; Games Book</v>
          </cell>
          <cell r="C267">
            <v>48</v>
          </cell>
        </row>
        <row r="268">
          <cell r="A268">
            <v>845</v>
          </cell>
          <cell r="B268" t="str">
            <v>BAZIC Regal Multipurpose Utility Box</v>
          </cell>
          <cell r="C268">
            <v>24</v>
          </cell>
        </row>
        <row r="269">
          <cell r="A269">
            <v>846</v>
          </cell>
          <cell r="B269" t="str">
            <v>BAZIC Basix Multipurpose Utility Box</v>
          </cell>
          <cell r="C269">
            <v>24</v>
          </cell>
        </row>
        <row r="270">
          <cell r="A270">
            <v>847</v>
          </cell>
          <cell r="B270" t="str">
            <v>BAZIC Basix Clear Multipurpose Utility Box</v>
          </cell>
          <cell r="C270">
            <v>24</v>
          </cell>
        </row>
        <row r="271">
          <cell r="A271">
            <v>850</v>
          </cell>
          <cell r="B271" t="str">
            <v>BAZIC Bright Multipurpose Ruler Length Utility Box</v>
          </cell>
          <cell r="C271">
            <v>12</v>
          </cell>
        </row>
        <row r="272">
          <cell r="A272">
            <v>851</v>
          </cell>
          <cell r="B272" t="str">
            <v>BAZIC Clear Multipurpose Ruler Length Utility Box</v>
          </cell>
          <cell r="C272">
            <v>12</v>
          </cell>
        </row>
        <row r="273">
          <cell r="A273">
            <v>901</v>
          </cell>
          <cell r="B273" t="str">
            <v>BAZIC 3/4" x 1296" Invisible Tape w/ Dispenser</v>
          </cell>
          <cell r="C273">
            <v>144</v>
          </cell>
          <cell r="D273">
            <v>24</v>
          </cell>
        </row>
        <row r="274">
          <cell r="A274">
            <v>902</v>
          </cell>
          <cell r="B274" t="str">
            <v>BAZIC 3/4" X 800" Invisible Tape Refill (3/Pack)</v>
          </cell>
          <cell r="C274">
            <v>144</v>
          </cell>
          <cell r="D274">
            <v>24</v>
          </cell>
        </row>
        <row r="275">
          <cell r="A275">
            <v>903</v>
          </cell>
          <cell r="B275" t="str">
            <v>BAZIC 3/4" X 500" Invisible Tape (3/Pack)</v>
          </cell>
          <cell r="C275">
            <v>144</v>
          </cell>
          <cell r="D275">
            <v>24</v>
          </cell>
        </row>
        <row r="276">
          <cell r="A276">
            <v>904</v>
          </cell>
          <cell r="B276" t="str">
            <v>BAZIC 3/4" X 1000" Transparent Tape Refill (3/Pack)</v>
          </cell>
          <cell r="C276">
            <v>144</v>
          </cell>
          <cell r="D276">
            <v>24</v>
          </cell>
        </row>
        <row r="277">
          <cell r="A277">
            <v>905</v>
          </cell>
          <cell r="B277" t="str">
            <v>BAZIC 3/4" X 500" Transparent Tape (3/Pack)</v>
          </cell>
          <cell r="C277">
            <v>144</v>
          </cell>
          <cell r="D277">
            <v>24</v>
          </cell>
        </row>
        <row r="278">
          <cell r="A278">
            <v>906</v>
          </cell>
          <cell r="B278" t="str">
            <v>BAZIC 3/4" X 1296" Invisible Tape Refill (12/Pack)</v>
          </cell>
          <cell r="C278">
            <v>12</v>
          </cell>
        </row>
        <row r="279">
          <cell r="A279">
            <v>907</v>
          </cell>
          <cell r="B279" t="str">
            <v>BAZIC 3/4" X 1296" Transparent Tape Refill (12/Pack)</v>
          </cell>
          <cell r="C279">
            <v>12</v>
          </cell>
        </row>
        <row r="280">
          <cell r="A280">
            <v>909</v>
          </cell>
          <cell r="B280" t="str">
            <v>BAZIC 1.88" X 10 Yards Black Duct Tape</v>
          </cell>
          <cell r="C280">
            <v>36</v>
          </cell>
        </row>
        <row r="281">
          <cell r="A281">
            <v>910</v>
          </cell>
          <cell r="B281" t="str">
            <v>BAZIC 1.88" X 10 Yard Assorted Fluorescent Colored Duct Tape</v>
          </cell>
          <cell r="C281">
            <v>36</v>
          </cell>
        </row>
        <row r="282">
          <cell r="A282">
            <v>912</v>
          </cell>
          <cell r="B282" t="str">
            <v>BAZIC 3/4" X 1296" Transparent Tape w/ Dispenser</v>
          </cell>
          <cell r="C282">
            <v>144</v>
          </cell>
          <cell r="D282">
            <v>24</v>
          </cell>
        </row>
        <row r="283">
          <cell r="A283">
            <v>914</v>
          </cell>
          <cell r="B283" t="str">
            <v>BAZIC 1.88" x 27.3 Yards Super Clear Heavy Duty Shipping Packaging Tape with Dispenser</v>
          </cell>
          <cell r="C283">
            <v>36</v>
          </cell>
        </row>
        <row r="284">
          <cell r="A284">
            <v>915</v>
          </cell>
          <cell r="B284" t="str">
            <v>BAZIC 1.88" x 54.6 Yards Super Clear Heavy Duty Shipping Packaging Tape</v>
          </cell>
          <cell r="C284">
            <v>36</v>
          </cell>
        </row>
        <row r="285">
          <cell r="A285">
            <v>918</v>
          </cell>
          <cell r="B285" t="str">
            <v>BAZIC 1.88" X 109.3 Yards Industrial Clear Packing Tape (36/box)</v>
          </cell>
          <cell r="C285">
            <v>1</v>
          </cell>
        </row>
        <row r="286">
          <cell r="A286">
            <v>919</v>
          </cell>
          <cell r="B286" t="str">
            <v>BAZIC 1.88" X 109.3 Yards Industrial Tan Packing Tape (36/box)</v>
          </cell>
          <cell r="C286">
            <v>1</v>
          </cell>
        </row>
        <row r="287">
          <cell r="A287">
            <v>920</v>
          </cell>
          <cell r="B287" t="str">
            <v>BAZIC 1.88" X 54.6 Yards Clear Packaging Tape</v>
          </cell>
          <cell r="C287">
            <v>36</v>
          </cell>
        </row>
        <row r="288">
          <cell r="A288">
            <v>921</v>
          </cell>
          <cell r="B288" t="str">
            <v>BAZIC 1.88" X 109.3 Yards Clear Packaging Tape</v>
          </cell>
          <cell r="C288">
            <v>36</v>
          </cell>
        </row>
        <row r="289">
          <cell r="A289">
            <v>922</v>
          </cell>
          <cell r="B289" t="str">
            <v>BAZIC 1.88" X 54.6 Yards Tan Packaging Tape</v>
          </cell>
          <cell r="C289">
            <v>36</v>
          </cell>
        </row>
        <row r="290">
          <cell r="A290">
            <v>923</v>
          </cell>
          <cell r="B290" t="str">
            <v>BAZIC 1.88" X 109.3 Yards Tan Packaging Tape</v>
          </cell>
          <cell r="C290">
            <v>36</v>
          </cell>
        </row>
        <row r="291">
          <cell r="A291">
            <v>924</v>
          </cell>
          <cell r="B291" t="str">
            <v>BAZIC 2.83" X 109.3 Yards Clear Packaging Tape</v>
          </cell>
          <cell r="C291">
            <v>24</v>
          </cell>
        </row>
        <row r="292">
          <cell r="A292">
            <v>925</v>
          </cell>
          <cell r="B292" t="str">
            <v>BAZIC 1" X 36 Yard (1296") Double Sided Tape</v>
          </cell>
          <cell r="C292">
            <v>72</v>
          </cell>
          <cell r="D292">
            <v>24</v>
          </cell>
        </row>
        <row r="293">
          <cell r="A293">
            <v>926</v>
          </cell>
          <cell r="B293" t="str">
            <v>BAZIC 1" X 20 Yard (720") Double Sided Tape</v>
          </cell>
          <cell r="C293">
            <v>72</v>
          </cell>
          <cell r="D293">
            <v>24</v>
          </cell>
        </row>
        <row r="294">
          <cell r="A294">
            <v>927</v>
          </cell>
          <cell r="B294" t="str">
            <v>BAZIC 3/4" X 1296" Crystal Clear Tape w/ Dispenser</v>
          </cell>
          <cell r="C294">
            <v>144</v>
          </cell>
          <cell r="D294">
            <v>24</v>
          </cell>
        </row>
        <row r="295">
          <cell r="A295">
            <v>928</v>
          </cell>
          <cell r="B295" t="str">
            <v>BAZIC 3/4" X 1000" Crystal Clear Tape Refill (3/Pack)</v>
          </cell>
          <cell r="C295">
            <v>144</v>
          </cell>
          <cell r="D295">
            <v>24</v>
          </cell>
        </row>
        <row r="296">
          <cell r="A296">
            <v>929</v>
          </cell>
          <cell r="B296" t="str">
            <v>BAZIC 3/4" X 500" Crystal Clear Tape (3/Pack)</v>
          </cell>
          <cell r="C296">
            <v>144</v>
          </cell>
          <cell r="D296">
            <v>24</v>
          </cell>
        </row>
        <row r="297">
          <cell r="A297">
            <v>930</v>
          </cell>
          <cell r="B297" t="str">
            <v>BAZIC 3/4" X 500" Double Sided Permanent Tape w/ Dispenser</v>
          </cell>
          <cell r="C297">
            <v>144</v>
          </cell>
          <cell r="D297">
            <v>24</v>
          </cell>
        </row>
        <row r="298">
          <cell r="A298">
            <v>936</v>
          </cell>
          <cell r="B298" t="str">
            <v>BAZIC 1.88" X 800" Clear Packaging Tape w/ Dispenser</v>
          </cell>
          <cell r="C298">
            <v>144</v>
          </cell>
          <cell r="D298">
            <v>24</v>
          </cell>
        </row>
        <row r="299">
          <cell r="A299">
            <v>937</v>
          </cell>
          <cell r="B299" t="str">
            <v>BAZIC 1.88" X 800" Tan Packaging Tape w/ Dispenser</v>
          </cell>
          <cell r="C299">
            <v>144</v>
          </cell>
          <cell r="D299">
            <v>24</v>
          </cell>
        </row>
        <row r="300">
          <cell r="A300">
            <v>938</v>
          </cell>
          <cell r="B300" t="str">
            <v>BAZIC 3/4" X 250" Invisible/Transparent Tape (3/Pack) w/ Floor Display</v>
          </cell>
          <cell r="C300">
            <v>144</v>
          </cell>
        </row>
        <row r="301">
          <cell r="A301">
            <v>939</v>
          </cell>
          <cell r="B301" t="str">
            <v>BAZIC 3/4" X 250" Crystal Clear Tape (3/Pack) w/ Floor Display</v>
          </cell>
          <cell r="C301">
            <v>144</v>
          </cell>
        </row>
        <row r="302">
          <cell r="A302">
            <v>940</v>
          </cell>
          <cell r="B302" t="str">
            <v>BAZIC 1" Core Desktop Tape Dispenser</v>
          </cell>
          <cell r="C302">
            <v>12</v>
          </cell>
        </row>
        <row r="303">
          <cell r="A303">
            <v>943</v>
          </cell>
          <cell r="B303" t="str">
            <v>BAZIC Mini 1" Core Desktop Tape Dispenser w/ (3) 3/4" x 500" Tape Refill</v>
          </cell>
          <cell r="C303">
            <v>24</v>
          </cell>
        </row>
        <row r="304">
          <cell r="A304">
            <v>945</v>
          </cell>
          <cell r="B304" t="str">
            <v>BAZIC 1.88" X 54.6 Yards Color Packaging Tape</v>
          </cell>
          <cell r="C304">
            <v>48</v>
          </cell>
        </row>
        <row r="305">
          <cell r="A305">
            <v>950</v>
          </cell>
          <cell r="B305" t="str">
            <v>BAZIC 0.71" X 2160" (60 Yards) General Purpose Masking Tape</v>
          </cell>
          <cell r="C305">
            <v>36</v>
          </cell>
        </row>
        <row r="306">
          <cell r="A306">
            <v>951</v>
          </cell>
          <cell r="B306" t="str">
            <v>BAZIC 0.94" X 1440" (40 Yards) General Purpose Masking Tape</v>
          </cell>
          <cell r="C306">
            <v>36</v>
          </cell>
        </row>
        <row r="307">
          <cell r="A307">
            <v>952</v>
          </cell>
          <cell r="B307" t="str">
            <v>BAZIC 0.94" X 2160" (60 Yards) General Purpose Masking Tape</v>
          </cell>
          <cell r="C307">
            <v>36</v>
          </cell>
        </row>
        <row r="308">
          <cell r="A308">
            <v>953</v>
          </cell>
          <cell r="B308" t="str">
            <v>BAZIC 1.41" X 1080" (30 Yards) General Purpose Masking Tape</v>
          </cell>
          <cell r="C308">
            <v>36</v>
          </cell>
        </row>
        <row r="309">
          <cell r="A309">
            <v>954</v>
          </cell>
          <cell r="B309" t="str">
            <v>BAZIC 1.41" X 2160" (60 Yards) General Purpose Masking Tape</v>
          </cell>
          <cell r="C309">
            <v>24</v>
          </cell>
        </row>
        <row r="310">
          <cell r="A310">
            <v>955</v>
          </cell>
          <cell r="B310" t="str">
            <v>BAZIC 1.88" X 720" (20 Yards) General Purpose Masking Tape</v>
          </cell>
          <cell r="C310">
            <v>36</v>
          </cell>
        </row>
        <row r="311">
          <cell r="A311">
            <v>956</v>
          </cell>
          <cell r="B311" t="str">
            <v>BAZIC 1.88" X 2160" (60 Yards) General Purpose Masking Tape</v>
          </cell>
          <cell r="C311">
            <v>24</v>
          </cell>
        </row>
        <row r="312">
          <cell r="A312">
            <v>960</v>
          </cell>
          <cell r="B312" t="str">
            <v>BAZIC 1.88" X 3 Yards Glitter Tape</v>
          </cell>
          <cell r="C312">
            <v>36</v>
          </cell>
        </row>
        <row r="313">
          <cell r="A313">
            <v>961</v>
          </cell>
          <cell r="B313" t="str">
            <v>BAZIC 1.88" X 5 Yards Holographic Duct Tape</v>
          </cell>
          <cell r="C313">
            <v>36</v>
          </cell>
        </row>
        <row r="314">
          <cell r="A314">
            <v>970</v>
          </cell>
          <cell r="B314" t="str">
            <v>BAZIC 1.88" X 60 Yards Silver Duct Tape</v>
          </cell>
          <cell r="C314">
            <v>12</v>
          </cell>
        </row>
        <row r="315">
          <cell r="A315">
            <v>971</v>
          </cell>
          <cell r="B315" t="str">
            <v>BAZIC 1.88" X 60 Yards Black Duct Tape</v>
          </cell>
          <cell r="C315">
            <v>12</v>
          </cell>
        </row>
        <row r="316">
          <cell r="A316">
            <v>972</v>
          </cell>
          <cell r="B316" t="str">
            <v>BAZIC 1.88" X 60 Yards White Duct Tape</v>
          </cell>
          <cell r="C316">
            <v>12</v>
          </cell>
        </row>
        <row r="317">
          <cell r="A317">
            <v>973</v>
          </cell>
          <cell r="B317" t="str">
            <v>BAZIC 1.88" X 60 Yards Blue Duct Tape</v>
          </cell>
          <cell r="C317">
            <v>12</v>
          </cell>
        </row>
        <row r="318">
          <cell r="A318">
            <v>974</v>
          </cell>
          <cell r="B318" t="str">
            <v>BAZIC 1.88" X 60 Yards Green Duct Tape</v>
          </cell>
          <cell r="C318">
            <v>12</v>
          </cell>
        </row>
        <row r="319">
          <cell r="A319">
            <v>975</v>
          </cell>
          <cell r="B319" t="str">
            <v>BAZIC 1.88" X 60 Yards Red Duct Tape</v>
          </cell>
          <cell r="C319">
            <v>12</v>
          </cell>
        </row>
        <row r="320">
          <cell r="A320">
            <v>976</v>
          </cell>
          <cell r="B320" t="str">
            <v>BAZIC 1.88" X 60 Yards Yellow Duct Tape</v>
          </cell>
          <cell r="C320">
            <v>12</v>
          </cell>
        </row>
        <row r="321">
          <cell r="A321">
            <v>977</v>
          </cell>
          <cell r="B321" t="str">
            <v>BAZIC 1.88" X 30 Yards Silver Duct Tape</v>
          </cell>
          <cell r="C321">
            <v>24</v>
          </cell>
        </row>
        <row r="322">
          <cell r="A322">
            <v>978</v>
          </cell>
          <cell r="B322" t="str">
            <v>BAZIC 1.88" X 10 Yards Silver Duct Tape</v>
          </cell>
          <cell r="C322">
            <v>36</v>
          </cell>
        </row>
        <row r="323">
          <cell r="A323">
            <v>979</v>
          </cell>
          <cell r="B323" t="str">
            <v>BAZIC 1.88" X 10 Yard Assorted Colored Duct Tape</v>
          </cell>
          <cell r="C323">
            <v>36</v>
          </cell>
        </row>
        <row r="324">
          <cell r="A324">
            <v>980</v>
          </cell>
          <cell r="B324" t="str">
            <v>BAZIC 1" X 200" Double Sided Foam Mounting Tape</v>
          </cell>
          <cell r="C324">
            <v>144</v>
          </cell>
          <cell r="D324">
            <v>24</v>
          </cell>
        </row>
        <row r="325">
          <cell r="A325">
            <v>981</v>
          </cell>
          <cell r="B325" t="str">
            <v>BAZIC 0.5" X 200" Double Sided Foam Mounting Tape (2/Pack)</v>
          </cell>
          <cell r="C325">
            <v>144</v>
          </cell>
          <cell r="D325">
            <v>24</v>
          </cell>
        </row>
        <row r="326">
          <cell r="A326">
            <v>989</v>
          </cell>
          <cell r="B326" t="str">
            <v>BAZIC 1" X 60" Double Sided Clear Mounting Tape</v>
          </cell>
          <cell r="C326">
            <v>144</v>
          </cell>
          <cell r="D326">
            <v>24</v>
          </cell>
        </row>
        <row r="327">
          <cell r="A327">
            <v>991</v>
          </cell>
          <cell r="B327" t="str">
            <v>BAZIC Rubber Grip Premium Comfort Packing Tape Dispenser</v>
          </cell>
          <cell r="C327">
            <v>12</v>
          </cell>
        </row>
        <row r="328">
          <cell r="A328">
            <v>992</v>
          </cell>
          <cell r="B328" t="str">
            <v>BAZIC Packaging Tape Dispenser w/ (2) 1.88" X 54.6 Yards Super Clear Tape</v>
          </cell>
          <cell r="C328">
            <v>6</v>
          </cell>
        </row>
        <row r="329">
          <cell r="A329">
            <v>1030</v>
          </cell>
          <cell r="B329" t="str">
            <v>BAZIC 16" Black Basic Backpack</v>
          </cell>
          <cell r="C329">
            <v>12</v>
          </cell>
        </row>
        <row r="330">
          <cell r="A330">
            <v>1031</v>
          </cell>
          <cell r="B330" t="str">
            <v>BAZIC 16" Blue Basic Backpack</v>
          </cell>
          <cell r="C330">
            <v>12</v>
          </cell>
        </row>
        <row r="331">
          <cell r="A331">
            <v>1032</v>
          </cell>
          <cell r="B331" t="str">
            <v>BAZIC 16" Red Basic Backpack</v>
          </cell>
          <cell r="C331">
            <v>12</v>
          </cell>
        </row>
        <row r="332">
          <cell r="A332">
            <v>1033</v>
          </cell>
          <cell r="B332" t="str">
            <v>BAZIC 16" Green Basic Backpack</v>
          </cell>
          <cell r="C332">
            <v>12</v>
          </cell>
        </row>
        <row r="333">
          <cell r="A333">
            <v>1034</v>
          </cell>
          <cell r="B333" t="str">
            <v>BAZIC 16" Lime Green Basic Backpack</v>
          </cell>
          <cell r="C333">
            <v>12</v>
          </cell>
        </row>
        <row r="334">
          <cell r="A334">
            <v>1036</v>
          </cell>
          <cell r="B334" t="str">
            <v>BAZIC 16" Fuchsia Basic Backpack</v>
          </cell>
          <cell r="C334">
            <v>12</v>
          </cell>
        </row>
        <row r="335">
          <cell r="A335">
            <v>1037</v>
          </cell>
          <cell r="B335" t="str">
            <v>BAZIC 16" Purple Basic Backpack</v>
          </cell>
          <cell r="C335">
            <v>12</v>
          </cell>
        </row>
        <row r="336">
          <cell r="A336">
            <v>1039</v>
          </cell>
          <cell r="B336" t="str">
            <v>BAZIC 16" Burgundy Basic Backpack</v>
          </cell>
          <cell r="C336">
            <v>12</v>
          </cell>
        </row>
        <row r="337">
          <cell r="A337">
            <v>1040</v>
          </cell>
          <cell r="B337" t="str">
            <v>BAZIC 16" Navy Blue Basic Backpack</v>
          </cell>
          <cell r="C337">
            <v>12</v>
          </cell>
        </row>
        <row r="338">
          <cell r="A338">
            <v>1041</v>
          </cell>
          <cell r="B338" t="str">
            <v>BAZIC 16" Gray Basic Backpack</v>
          </cell>
          <cell r="C338">
            <v>12</v>
          </cell>
        </row>
        <row r="339">
          <cell r="A339">
            <v>1042</v>
          </cell>
          <cell r="B339" t="str">
            <v>BAZIC 16" Mustard Basic Backpack</v>
          </cell>
          <cell r="C339">
            <v>12</v>
          </cell>
        </row>
        <row r="340">
          <cell r="A340">
            <v>1050</v>
          </cell>
          <cell r="B340" t="str">
            <v>BAZIC 17" Black Classic Backpack</v>
          </cell>
          <cell r="C340">
            <v>12</v>
          </cell>
        </row>
        <row r="341">
          <cell r="A341">
            <v>1051</v>
          </cell>
          <cell r="B341" t="str">
            <v>BAZIC 17" Blue Classic Backpack</v>
          </cell>
          <cell r="C341">
            <v>12</v>
          </cell>
        </row>
        <row r="342">
          <cell r="A342">
            <v>1052</v>
          </cell>
          <cell r="B342" t="str">
            <v>BAZIC 17" Red Classic Backpack</v>
          </cell>
          <cell r="C342">
            <v>12</v>
          </cell>
        </row>
        <row r="343">
          <cell r="A343">
            <v>1053</v>
          </cell>
          <cell r="B343" t="str">
            <v>BAZIC 17" Green Classic Backpack</v>
          </cell>
          <cell r="C343">
            <v>12</v>
          </cell>
        </row>
        <row r="344">
          <cell r="A344">
            <v>1054</v>
          </cell>
          <cell r="B344" t="str">
            <v>BAZIC 17" Lime Green Classic Backpack</v>
          </cell>
          <cell r="C344">
            <v>12</v>
          </cell>
        </row>
        <row r="345">
          <cell r="A345">
            <v>1055</v>
          </cell>
          <cell r="B345" t="str">
            <v>BAZIC 17" Cyan Classic Backpack</v>
          </cell>
          <cell r="C345">
            <v>12</v>
          </cell>
        </row>
        <row r="346">
          <cell r="A346">
            <v>1056</v>
          </cell>
          <cell r="B346" t="str">
            <v>BAZIC 17" Fuchsia Classic Backpack</v>
          </cell>
          <cell r="C346">
            <v>12</v>
          </cell>
        </row>
        <row r="347">
          <cell r="A347">
            <v>1057</v>
          </cell>
          <cell r="B347" t="str">
            <v>BAZIC 17" Purple Classic Backpack</v>
          </cell>
          <cell r="C347">
            <v>12</v>
          </cell>
        </row>
        <row r="348">
          <cell r="A348">
            <v>1058</v>
          </cell>
          <cell r="B348" t="str">
            <v>BAZIC 17" Orange Classic Backpack</v>
          </cell>
          <cell r="C348">
            <v>12</v>
          </cell>
        </row>
        <row r="349">
          <cell r="A349">
            <v>1059</v>
          </cell>
          <cell r="B349" t="str">
            <v>BAZIC 17" Burgundy Classic Backpack</v>
          </cell>
          <cell r="C349">
            <v>12</v>
          </cell>
        </row>
        <row r="350">
          <cell r="A350">
            <v>1060</v>
          </cell>
          <cell r="B350" t="str">
            <v>BAZIC 17" Navy Blue Classic Backpack</v>
          </cell>
          <cell r="C350">
            <v>12</v>
          </cell>
        </row>
        <row r="351">
          <cell r="A351">
            <v>1061</v>
          </cell>
          <cell r="B351" t="str">
            <v>BAZIC 17" Gray Classic Backpack</v>
          </cell>
          <cell r="C351">
            <v>12</v>
          </cell>
        </row>
        <row r="352">
          <cell r="A352">
            <v>1062</v>
          </cell>
          <cell r="B352" t="str">
            <v>BAZIC 17" Mustard Classic Backpack</v>
          </cell>
          <cell r="C352">
            <v>12</v>
          </cell>
        </row>
        <row r="353">
          <cell r="A353">
            <v>1080</v>
          </cell>
          <cell r="B353" t="str">
            <v>BAZIC 17" Olympus Backpack - Assorted Color</v>
          </cell>
          <cell r="C353">
            <v>24</v>
          </cell>
        </row>
        <row r="354">
          <cell r="A354">
            <v>1200</v>
          </cell>
          <cell r="B354" t="str">
            <v>BAZIC Black Fine Tip Dry-Erase Markers (4/Pack)</v>
          </cell>
          <cell r="C354">
            <v>144</v>
          </cell>
          <cell r="D354">
            <v>24</v>
          </cell>
        </row>
        <row r="355">
          <cell r="A355">
            <v>1201</v>
          </cell>
          <cell r="B355" t="str">
            <v>BAZIC Assorted Colors Fine Tip Dry-Erase Markers (4/Pack)</v>
          </cell>
          <cell r="C355">
            <v>144</v>
          </cell>
          <cell r="D355">
            <v>24</v>
          </cell>
        </row>
        <row r="356">
          <cell r="A356">
            <v>1202</v>
          </cell>
          <cell r="B356" t="str">
            <v>BAZIC Assorted Colors Fine Tip Dry-Erase Markers (6/Pack)</v>
          </cell>
          <cell r="C356">
            <v>72</v>
          </cell>
          <cell r="D356">
            <v>12</v>
          </cell>
        </row>
        <row r="357">
          <cell r="A357">
            <v>1203</v>
          </cell>
          <cell r="B357" t="str">
            <v>BAZIC Bright Colors Fine Tip Dry-Erase Markers (6/Pack)</v>
          </cell>
          <cell r="C357">
            <v>72</v>
          </cell>
          <cell r="D357">
            <v>12</v>
          </cell>
        </row>
        <row r="358">
          <cell r="A358">
            <v>1204</v>
          </cell>
          <cell r="B358" t="str">
            <v>BAZIC Bright Colors Fine Tip Dry-Erase Markers (4/Pack)</v>
          </cell>
          <cell r="C358">
            <v>144</v>
          </cell>
          <cell r="D358">
            <v>24</v>
          </cell>
        </row>
        <row r="359">
          <cell r="A359">
            <v>1206</v>
          </cell>
          <cell r="B359" t="str">
            <v>BAZIC Black Fine Tip Permanent Markers w/ Pocket Clip (5/Pack)</v>
          </cell>
          <cell r="C359">
            <v>144</v>
          </cell>
          <cell r="D359">
            <v>24</v>
          </cell>
        </row>
        <row r="360">
          <cell r="A360">
            <v>1207</v>
          </cell>
          <cell r="B360" t="str">
            <v>BAZIC Dry Erase Starter Kit</v>
          </cell>
          <cell r="C360">
            <v>12</v>
          </cell>
        </row>
        <row r="361">
          <cell r="A361">
            <v>1208</v>
          </cell>
          <cell r="B361" t="str">
            <v>BAZIC 3 Assorted Colors Chisel Tip Dry-Erase Markers w/ Eraser</v>
          </cell>
          <cell r="C361">
            <v>72</v>
          </cell>
          <cell r="D361">
            <v>24</v>
          </cell>
        </row>
        <row r="362">
          <cell r="A362">
            <v>1209</v>
          </cell>
          <cell r="B362" t="str">
            <v>BAZIC Bright Colors Fine Tip Permanent Markers w/ Pocket Clip (5/Pack)</v>
          </cell>
          <cell r="C362">
            <v>144</v>
          </cell>
          <cell r="D362">
            <v>24</v>
          </cell>
        </row>
        <row r="363">
          <cell r="A363">
            <v>1210</v>
          </cell>
          <cell r="B363" t="str">
            <v>BAZIC Assorted Colors Fine Tip Permanent Markers w/ Pocket Clip (5/Pack)</v>
          </cell>
          <cell r="C363">
            <v>144</v>
          </cell>
          <cell r="D363">
            <v>24</v>
          </cell>
        </row>
        <row r="364">
          <cell r="A364">
            <v>1213</v>
          </cell>
          <cell r="B364" t="str">
            <v>BAZIC 8 mm Jumbo Chisel Tip Permanent Markers (2/Pack)</v>
          </cell>
          <cell r="C364">
            <v>144</v>
          </cell>
          <cell r="D364">
            <v>24</v>
          </cell>
        </row>
        <row r="365">
          <cell r="A365">
            <v>1216</v>
          </cell>
          <cell r="B365" t="str">
            <v>BAZIC Assorted Colors Chisel Tip Jumbo Permanent Markers (3/Pk)</v>
          </cell>
          <cell r="C365">
            <v>144</v>
          </cell>
          <cell r="D365">
            <v>24</v>
          </cell>
        </row>
        <row r="366">
          <cell r="A366">
            <v>1217</v>
          </cell>
          <cell r="B366" t="str">
            <v>BAZIC Black Chisel Tip Jumbo Permanent Markers (3/Pack)</v>
          </cell>
          <cell r="C366">
            <v>144</v>
          </cell>
          <cell r="D366">
            <v>24</v>
          </cell>
        </row>
        <row r="367">
          <cell r="A367">
            <v>1220</v>
          </cell>
          <cell r="B367" t="str">
            <v>BAZIC 10 Colors Broad Line Mini Washable Markers</v>
          </cell>
          <cell r="C367">
            <v>144</v>
          </cell>
          <cell r="D367">
            <v>24</v>
          </cell>
        </row>
        <row r="368">
          <cell r="A368">
            <v>1223</v>
          </cell>
          <cell r="B368" t="str">
            <v>BAZIC 10 Classic Colors Broad Line Jumbo Washable Markers</v>
          </cell>
          <cell r="C368">
            <v>144</v>
          </cell>
          <cell r="D368">
            <v>24</v>
          </cell>
        </row>
        <row r="369">
          <cell r="A369">
            <v>1224</v>
          </cell>
          <cell r="B369" t="str">
            <v>BAZIC 10 Colors Super Tip Washable Markers</v>
          </cell>
          <cell r="C369">
            <v>144</v>
          </cell>
          <cell r="D369">
            <v>24</v>
          </cell>
        </row>
        <row r="370">
          <cell r="A370">
            <v>1225</v>
          </cell>
          <cell r="B370" t="str">
            <v>BAZIC 8 Colors Broad Line Jumbo Washable Markers</v>
          </cell>
          <cell r="C370">
            <v>144</v>
          </cell>
          <cell r="D370">
            <v>24</v>
          </cell>
        </row>
        <row r="371">
          <cell r="A371">
            <v>1226</v>
          </cell>
          <cell r="B371" t="str">
            <v>BAZIC Washable Dot Marker</v>
          </cell>
          <cell r="C371">
            <v>144</v>
          </cell>
          <cell r="D371">
            <v>24</v>
          </cell>
        </row>
        <row r="372">
          <cell r="A372">
            <v>1227</v>
          </cell>
          <cell r="B372" t="str">
            <v>BAZIC 6 Colors Washable Dot Markers</v>
          </cell>
          <cell r="C372">
            <v>12</v>
          </cell>
        </row>
        <row r="373">
          <cell r="A373">
            <v>1228</v>
          </cell>
          <cell r="B373" t="str">
            <v>BAZIC 8 Colors Jumbo Triangle Washable Markers</v>
          </cell>
          <cell r="C373">
            <v>144</v>
          </cell>
          <cell r="D373">
            <v>24</v>
          </cell>
        </row>
        <row r="374">
          <cell r="A374">
            <v>1234</v>
          </cell>
          <cell r="B374" t="str">
            <v>BAZIC 8 Double-Tip Washable Markers</v>
          </cell>
          <cell r="C374">
            <v>144</v>
          </cell>
          <cell r="D374">
            <v>24</v>
          </cell>
        </row>
        <row r="375">
          <cell r="A375">
            <v>1235</v>
          </cell>
          <cell r="B375" t="str">
            <v>BAZIC 8 Colors Broad Line Jumbo Washable Markers Classroom Pack (200 Ct)</v>
          </cell>
          <cell r="C375">
            <v>6</v>
          </cell>
        </row>
        <row r="376">
          <cell r="A376">
            <v>1236</v>
          </cell>
          <cell r="B376" t="str">
            <v>BAZIC 6 Metallic Colors Markers</v>
          </cell>
          <cell r="C376">
            <v>72</v>
          </cell>
          <cell r="D376">
            <v>12</v>
          </cell>
        </row>
        <row r="377">
          <cell r="A377">
            <v>1237</v>
          </cell>
          <cell r="B377" t="str">
            <v>BAZIC Silver &amp; Gold Metallic Markers (2/Pack)</v>
          </cell>
          <cell r="C377">
            <v>144</v>
          </cell>
          <cell r="D377">
            <v>24</v>
          </cell>
        </row>
        <row r="378">
          <cell r="A378">
            <v>1240</v>
          </cell>
          <cell r="B378" t="str">
            <v>BAZIC 40 ml Bingo Marker</v>
          </cell>
          <cell r="C378">
            <v>144</v>
          </cell>
          <cell r="D378">
            <v>24</v>
          </cell>
        </row>
        <row r="379">
          <cell r="A379">
            <v>1241</v>
          </cell>
          <cell r="B379" t="str">
            <v>BAZIC Black Double-Tip Permanent Markers (2/Pack)</v>
          </cell>
          <cell r="C379">
            <v>144</v>
          </cell>
          <cell r="D379">
            <v>24</v>
          </cell>
        </row>
        <row r="380">
          <cell r="A380">
            <v>1242</v>
          </cell>
          <cell r="B380" t="str">
            <v>BAZIC Assorted Colors Double-Tip Permanent Markers (3/Pack)</v>
          </cell>
          <cell r="C380">
            <v>144</v>
          </cell>
          <cell r="D380">
            <v>24</v>
          </cell>
        </row>
        <row r="381">
          <cell r="A381">
            <v>1245</v>
          </cell>
          <cell r="B381" t="str">
            <v>BAZIC Assorted Colors Chisel Tip Jumbo Permanent Markers w/ Grip (3/Pack)</v>
          </cell>
          <cell r="C381">
            <v>144</v>
          </cell>
          <cell r="D381">
            <v>24</v>
          </cell>
        </row>
        <row r="382">
          <cell r="A382">
            <v>1246</v>
          </cell>
          <cell r="B382" t="str">
            <v>BAZIC Black Chisel Tip Jumbo Permanent Markers w/ Grip (3/Pack)</v>
          </cell>
          <cell r="C382">
            <v>144</v>
          </cell>
          <cell r="D382">
            <v>24</v>
          </cell>
        </row>
        <row r="383">
          <cell r="A383">
            <v>1247</v>
          </cell>
          <cell r="B383" t="str">
            <v>BAZIC Assorted Colors Chisel Tip Desk Style Permanent Markers (3/Pack)</v>
          </cell>
          <cell r="C383">
            <v>144</v>
          </cell>
          <cell r="D383">
            <v>24</v>
          </cell>
        </row>
        <row r="384">
          <cell r="A384">
            <v>1248</v>
          </cell>
          <cell r="B384" t="str">
            <v>BAZIC Black Chisel Tip Desk Style Permanent Markers (3/Pack)</v>
          </cell>
          <cell r="C384">
            <v>144</v>
          </cell>
          <cell r="D384">
            <v>24</v>
          </cell>
        </row>
        <row r="385">
          <cell r="A385">
            <v>1249</v>
          </cell>
          <cell r="B385" t="str">
            <v>BAZIC Bright Colors Chisel Tip Dry-Erase Markers (3/Pack)</v>
          </cell>
          <cell r="C385">
            <v>144</v>
          </cell>
          <cell r="D385">
            <v>24</v>
          </cell>
        </row>
        <row r="386">
          <cell r="A386">
            <v>1250</v>
          </cell>
          <cell r="B386" t="str">
            <v>BAZIC Assorted Colors Chisel Tip Dry-Erase Markers (3/Pack)</v>
          </cell>
          <cell r="C386">
            <v>144</v>
          </cell>
          <cell r="D386">
            <v>24</v>
          </cell>
        </row>
        <row r="387">
          <cell r="A387">
            <v>1251</v>
          </cell>
          <cell r="B387" t="str">
            <v>BAZIC Black Chisel Tip Dry-Erase Markers (3/Pack)</v>
          </cell>
          <cell r="C387">
            <v>144</v>
          </cell>
          <cell r="D387">
            <v>24</v>
          </cell>
        </row>
        <row r="388">
          <cell r="A388">
            <v>1254</v>
          </cell>
          <cell r="B388" t="str">
            <v>BAZIC Bright Colors Magnetic Dry-Erase Markers (3/Pack)</v>
          </cell>
          <cell r="C388">
            <v>144</v>
          </cell>
          <cell r="D388">
            <v>24</v>
          </cell>
        </row>
        <row r="389">
          <cell r="A389">
            <v>1255</v>
          </cell>
          <cell r="B389" t="str">
            <v>BAZIC Assorted Colors Magnetic Dry-Erase Markers (3/Pack)</v>
          </cell>
          <cell r="C389">
            <v>144</v>
          </cell>
          <cell r="D389">
            <v>24</v>
          </cell>
        </row>
        <row r="390">
          <cell r="A390">
            <v>1256</v>
          </cell>
          <cell r="B390" t="str">
            <v>BAZIC Bright Colors Magnetic Dry-Erase Markers (6/Pack)</v>
          </cell>
          <cell r="C390">
            <v>72</v>
          </cell>
          <cell r="D390">
            <v>12</v>
          </cell>
        </row>
        <row r="391">
          <cell r="A391">
            <v>1257</v>
          </cell>
          <cell r="B391" t="str">
            <v>BAZIC Assorted Colors Chisel Tip Dry-Erase Markers (4/Pack)</v>
          </cell>
          <cell r="C391">
            <v>144</v>
          </cell>
          <cell r="D391">
            <v>24</v>
          </cell>
        </row>
        <row r="392">
          <cell r="A392">
            <v>1258</v>
          </cell>
          <cell r="B392" t="str">
            <v>BAZIC Assorted Colors Magnetic Dry-Erase Markers (6/Pack)</v>
          </cell>
          <cell r="C392">
            <v>72</v>
          </cell>
          <cell r="D392">
            <v>12</v>
          </cell>
        </row>
        <row r="393">
          <cell r="A393">
            <v>1259</v>
          </cell>
          <cell r="B393" t="str">
            <v>BAZIC Bright Colors Chisel Tip Dry-Erase Markers (6/Pack)</v>
          </cell>
          <cell r="C393">
            <v>72</v>
          </cell>
          <cell r="D393">
            <v>12</v>
          </cell>
        </row>
        <row r="394">
          <cell r="A394">
            <v>1263</v>
          </cell>
          <cell r="B394" t="str">
            <v>BAZIC Fancy Colors Mini Fine Point Permanent Markers w/ Cap Clip (6/Pack)</v>
          </cell>
          <cell r="C394">
            <v>144</v>
          </cell>
          <cell r="D394">
            <v>24</v>
          </cell>
        </row>
        <row r="395">
          <cell r="A395">
            <v>1264</v>
          </cell>
          <cell r="B395" t="str">
            <v>BAZIC 10 Colors Fine Line Washable Markers</v>
          </cell>
          <cell r="C395">
            <v>144</v>
          </cell>
          <cell r="D395">
            <v>24</v>
          </cell>
        </row>
        <row r="396">
          <cell r="A396">
            <v>1265</v>
          </cell>
          <cell r="B396" t="str">
            <v>BAZIC 20 Colors Fine Line Washable Markers</v>
          </cell>
          <cell r="C396">
            <v>72</v>
          </cell>
          <cell r="D396">
            <v>24</v>
          </cell>
        </row>
        <row r="397">
          <cell r="A397">
            <v>1266</v>
          </cell>
          <cell r="B397" t="str">
            <v>BAZIC 20 Color Super Tip Washable Markers</v>
          </cell>
          <cell r="C397">
            <v>72</v>
          </cell>
          <cell r="D397">
            <v>12</v>
          </cell>
        </row>
        <row r="398">
          <cell r="A398">
            <v>1267</v>
          </cell>
          <cell r="B398" t="str">
            <v>BAZIC 6 Pastel Colors Brush Markers</v>
          </cell>
          <cell r="C398">
            <v>288</v>
          </cell>
          <cell r="D398">
            <v>24</v>
          </cell>
        </row>
        <row r="399">
          <cell r="A399">
            <v>1268</v>
          </cell>
          <cell r="B399" t="str">
            <v>BAZIC 6 Fluorescent Colors Brush Markers</v>
          </cell>
          <cell r="C399">
            <v>288</v>
          </cell>
          <cell r="D399">
            <v>24</v>
          </cell>
        </row>
        <row r="400">
          <cell r="A400">
            <v>1270</v>
          </cell>
          <cell r="B400" t="str">
            <v>BAZIC Assorted Colors Chisel Tip Dry-Erase Markers (12/Box)</v>
          </cell>
          <cell r="C400">
            <v>72</v>
          </cell>
          <cell r="D400">
            <v>12</v>
          </cell>
        </row>
        <row r="401">
          <cell r="A401">
            <v>1271</v>
          </cell>
          <cell r="B401" t="str">
            <v>BAZIC Black Chisel Tip Dry-Erase Markers (12/Box)</v>
          </cell>
          <cell r="C401">
            <v>72</v>
          </cell>
          <cell r="D401">
            <v>12</v>
          </cell>
        </row>
        <row r="402">
          <cell r="A402">
            <v>1272</v>
          </cell>
          <cell r="B402" t="str">
            <v>BAZIC Bright Colors Chisel Tip Dry-Erase Markers (12/Box)</v>
          </cell>
          <cell r="C402">
            <v>72</v>
          </cell>
          <cell r="D402">
            <v>12</v>
          </cell>
        </row>
        <row r="403">
          <cell r="A403">
            <v>1273</v>
          </cell>
          <cell r="B403" t="str">
            <v>BAZIC Assorted Colors Chisel Tip Desk Style Permanent Markers (12/Box)</v>
          </cell>
          <cell r="C403">
            <v>72</v>
          </cell>
          <cell r="D403">
            <v>12</v>
          </cell>
        </row>
        <row r="404">
          <cell r="A404">
            <v>1274</v>
          </cell>
          <cell r="B404" t="str">
            <v>BAZIC Black Colors Chisel Tip Desk Style Permanent Markers (12/Box)</v>
          </cell>
          <cell r="C404">
            <v>72</v>
          </cell>
          <cell r="D404">
            <v>12</v>
          </cell>
        </row>
        <row r="405">
          <cell r="A405">
            <v>1280</v>
          </cell>
          <cell r="B405" t="str">
            <v>BAZIC 12 Classic Colors Fine Line Washable Markers</v>
          </cell>
          <cell r="C405">
            <v>144</v>
          </cell>
          <cell r="D405">
            <v>24</v>
          </cell>
        </row>
        <row r="406">
          <cell r="A406">
            <v>1282</v>
          </cell>
          <cell r="B406" t="str">
            <v>BAZIC 24 Classic Colors Fine Line Washable Markers</v>
          </cell>
          <cell r="C406">
            <v>72</v>
          </cell>
          <cell r="D406">
            <v>24</v>
          </cell>
        </row>
        <row r="407">
          <cell r="A407">
            <v>1285</v>
          </cell>
          <cell r="B407" t="str">
            <v>BAZIC 6 Colors Washable Scented Markers</v>
          </cell>
          <cell r="C407">
            <v>144</v>
          </cell>
          <cell r="D407">
            <v>24</v>
          </cell>
        </row>
        <row r="408">
          <cell r="A408">
            <v>1286</v>
          </cell>
          <cell r="B408" t="str">
            <v>BAZIC 10 Colors Washable Scented Markers</v>
          </cell>
          <cell r="C408">
            <v>144</v>
          </cell>
          <cell r="D408">
            <v>24</v>
          </cell>
        </row>
        <row r="409">
          <cell r="A409">
            <v>1290</v>
          </cell>
          <cell r="B409" t="str">
            <v>BAZIC Bright Colors Fine Tip Permanent Markers w/ Pocket Clip (8/Pack)</v>
          </cell>
          <cell r="C409">
            <v>144</v>
          </cell>
          <cell r="D409">
            <v>24</v>
          </cell>
        </row>
        <row r="410">
          <cell r="A410">
            <v>1291</v>
          </cell>
          <cell r="B410" t="str">
            <v>BAZIC Assorted Colors Fine Tip Permanent Markers w/ Pocket Clip (8/Pack)</v>
          </cell>
          <cell r="C410">
            <v>144</v>
          </cell>
          <cell r="D410">
            <v>24</v>
          </cell>
        </row>
        <row r="411">
          <cell r="A411">
            <v>1295</v>
          </cell>
          <cell r="B411" t="str">
            <v>BAZIC Black Fine Tip Permanent Markers w/ Pocket Clip (8/Pack)</v>
          </cell>
          <cell r="C411">
            <v>144</v>
          </cell>
          <cell r="D411">
            <v>24</v>
          </cell>
        </row>
        <row r="412">
          <cell r="A412">
            <v>1301</v>
          </cell>
          <cell r="B412" t="str">
            <v>BAZIC Magnetic Locker Mirror</v>
          </cell>
          <cell r="C412">
            <v>72</v>
          </cell>
          <cell r="D412">
            <v>24</v>
          </cell>
        </row>
        <row r="413">
          <cell r="A413">
            <v>1320</v>
          </cell>
          <cell r="B413" t="str">
            <v>BAZIC Magnetic Storage Box</v>
          </cell>
          <cell r="C413">
            <v>12</v>
          </cell>
        </row>
        <row r="414">
          <cell r="A414">
            <v>1402</v>
          </cell>
          <cell r="B414" t="str">
            <v>BAZIC 8.5" X 11" Document Frame w/ Gold Border</v>
          </cell>
          <cell r="C414">
            <v>48</v>
          </cell>
        </row>
        <row r="415">
          <cell r="A415">
            <v>1403</v>
          </cell>
          <cell r="B415" t="str">
            <v>BAZIC 8.5" X 11" Front Loading Document Frame w/ Glass Cover</v>
          </cell>
          <cell r="C415">
            <v>24</v>
          </cell>
        </row>
        <row r="416">
          <cell r="A416">
            <v>1404</v>
          </cell>
          <cell r="B416" t="str">
            <v>BAZIC 11" X 14" Multipurpose Certificate Frame w/ Glass Cover</v>
          </cell>
          <cell r="C416">
            <v>24</v>
          </cell>
        </row>
        <row r="417">
          <cell r="A417">
            <v>1405</v>
          </cell>
          <cell r="B417" t="str">
            <v>BAZIC 8.5" X 11" Multipurpose Document Frame w/ Glass Cover</v>
          </cell>
          <cell r="C417">
            <v>24</v>
          </cell>
        </row>
        <row r="418">
          <cell r="A418">
            <v>1501</v>
          </cell>
          <cell r="B418" t="str">
            <v>BAZIC Assorted Color &amp; Shape Foam Pencil / Pen Grip (8/Pack)</v>
          </cell>
          <cell r="C418">
            <v>144</v>
          </cell>
          <cell r="D418">
            <v>24</v>
          </cell>
        </row>
        <row r="419">
          <cell r="A419">
            <v>1502</v>
          </cell>
          <cell r="B419" t="str">
            <v>BAZIC Assorted Color &amp; Shape Gel Pencil / Pen Grip (8/Pack)</v>
          </cell>
          <cell r="C419">
            <v>144</v>
          </cell>
          <cell r="D419">
            <v>24</v>
          </cell>
        </row>
        <row r="420">
          <cell r="A420">
            <v>1611</v>
          </cell>
          <cell r="B420" t="str">
            <v>BAZIC 0.74 FL OZ (22 mL) 2 in 1 Correction w/ Foam Brush Applicator &amp; Pen Tip</v>
          </cell>
          <cell r="C420">
            <v>144</v>
          </cell>
          <cell r="D420">
            <v>24</v>
          </cell>
        </row>
        <row r="421">
          <cell r="A421">
            <v>1612</v>
          </cell>
          <cell r="B421" t="str">
            <v>BAZIC 0.7 FL OZ (20 mL) Correction Fluid w/ Foam Brush (2/Pk)</v>
          </cell>
          <cell r="C421">
            <v>144</v>
          </cell>
          <cell r="D421">
            <v>24</v>
          </cell>
        </row>
        <row r="422">
          <cell r="A422">
            <v>1613</v>
          </cell>
          <cell r="B422" t="str">
            <v>BAZIC 0.7 FL OZ (20 mL) Correction Fluid (2/Pack)</v>
          </cell>
          <cell r="C422">
            <v>144</v>
          </cell>
          <cell r="D422">
            <v>24</v>
          </cell>
        </row>
        <row r="423">
          <cell r="A423">
            <v>1614</v>
          </cell>
          <cell r="B423" t="str">
            <v>BAZIC Metal Tip Correction Pen &amp; Correction Fluid (2/Pack)</v>
          </cell>
          <cell r="C423">
            <v>144</v>
          </cell>
          <cell r="D423">
            <v>24</v>
          </cell>
        </row>
        <row r="424">
          <cell r="A424">
            <v>1615</v>
          </cell>
          <cell r="B424" t="str">
            <v>BAZIC 0.1 FL OZ (3 mL) Metal Tip Mini Correction Pen (3/Pack)</v>
          </cell>
          <cell r="C424">
            <v>144</v>
          </cell>
          <cell r="D424">
            <v>24</v>
          </cell>
        </row>
        <row r="425">
          <cell r="A425">
            <v>1616</v>
          </cell>
          <cell r="B425" t="str">
            <v>BAZIC 0.17 FL OZ (5 mL) Metal Tip Mini Correction Pen (2/Pack)</v>
          </cell>
          <cell r="C425">
            <v>144</v>
          </cell>
          <cell r="D425">
            <v>24</v>
          </cell>
        </row>
        <row r="426">
          <cell r="A426">
            <v>1621</v>
          </cell>
          <cell r="B426" t="str">
            <v>BAZIC 0.2 FL OZ (7 mL) Metal Tip Correction Pen (2/Pack)</v>
          </cell>
          <cell r="C426">
            <v>144</v>
          </cell>
          <cell r="D426">
            <v>24</v>
          </cell>
        </row>
        <row r="427">
          <cell r="A427">
            <v>1630</v>
          </cell>
          <cell r="B427" t="str">
            <v>BAZIC 5 mm x 394" Jumbo Correction Tape w/ Grip</v>
          </cell>
          <cell r="C427">
            <v>144</v>
          </cell>
          <cell r="D427">
            <v>24</v>
          </cell>
        </row>
        <row r="428">
          <cell r="A428">
            <v>1631</v>
          </cell>
          <cell r="B428" t="str">
            <v>BAZIC 5 mm x 236" Correction Tape</v>
          </cell>
          <cell r="C428">
            <v>144</v>
          </cell>
          <cell r="D428">
            <v>24</v>
          </cell>
        </row>
        <row r="429">
          <cell r="A429">
            <v>1632</v>
          </cell>
          <cell r="B429" t="str">
            <v>BAZIC 5 mm x 236" Fashion Mini Correction Tape</v>
          </cell>
          <cell r="C429">
            <v>144</v>
          </cell>
          <cell r="D429">
            <v>24</v>
          </cell>
        </row>
        <row r="430">
          <cell r="A430">
            <v>1633</v>
          </cell>
          <cell r="B430" t="str">
            <v>BAZIC 5 mm x 196" Mini Correction Tape with Protective Cap</v>
          </cell>
          <cell r="C430">
            <v>144</v>
          </cell>
          <cell r="D430">
            <v>24</v>
          </cell>
        </row>
        <row r="431">
          <cell r="A431">
            <v>1634</v>
          </cell>
          <cell r="B431" t="str">
            <v>BAZIC 5 mm x 196" Retractable Correction Tape</v>
          </cell>
          <cell r="C431">
            <v>144</v>
          </cell>
          <cell r="D431">
            <v>24</v>
          </cell>
        </row>
        <row r="432">
          <cell r="A432">
            <v>1635</v>
          </cell>
          <cell r="B432" t="str">
            <v>BAZIC 5 mm x 236" Correction Tape</v>
          </cell>
          <cell r="C432">
            <v>144</v>
          </cell>
          <cell r="D432">
            <v>24</v>
          </cell>
        </row>
        <row r="433">
          <cell r="A433">
            <v>1636</v>
          </cell>
          <cell r="B433" t="str">
            <v>BAZIC 5 mm x 236" Correction Tape w/ Grip</v>
          </cell>
          <cell r="C433">
            <v>144</v>
          </cell>
          <cell r="D433">
            <v>24</v>
          </cell>
        </row>
        <row r="434">
          <cell r="A434">
            <v>1637</v>
          </cell>
          <cell r="B434" t="str">
            <v>BAZIC 5 mm x 394" Jumbo Correction Tape W/ Grip (10/Pack)</v>
          </cell>
          <cell r="C434">
            <v>12</v>
          </cell>
        </row>
        <row r="435">
          <cell r="A435">
            <v>1638</v>
          </cell>
          <cell r="B435" t="str">
            <v>BAZIC 5 mm x 394" Jumbo Correction Tape w/ Two Way Applicator</v>
          </cell>
          <cell r="C435">
            <v>144</v>
          </cell>
          <cell r="D435">
            <v>24</v>
          </cell>
        </row>
        <row r="436">
          <cell r="A436">
            <v>1702</v>
          </cell>
          <cell r="B436" t="str">
            <v>BAZIC Dayton Black Rollerball Pen with Metal Clip (3/Pack)</v>
          </cell>
          <cell r="C436">
            <v>144</v>
          </cell>
          <cell r="D436">
            <v>24</v>
          </cell>
        </row>
        <row r="437">
          <cell r="A437">
            <v>1703</v>
          </cell>
          <cell r="B437" t="str">
            <v>BAZIC Taylor Assorted Color Rollerball Pen (3/Pack)</v>
          </cell>
          <cell r="C437">
            <v>144</v>
          </cell>
          <cell r="D437">
            <v>24</v>
          </cell>
        </row>
        <row r="438">
          <cell r="A438">
            <v>1704</v>
          </cell>
          <cell r="B438" t="str">
            <v>BAZIC Taylor Black Rollerball Pen (3/Pack)</v>
          </cell>
          <cell r="C438">
            <v>144</v>
          </cell>
          <cell r="D438">
            <v>24</v>
          </cell>
        </row>
        <row r="439">
          <cell r="A439">
            <v>1705</v>
          </cell>
          <cell r="B439" t="str">
            <v>BAZIC Dayton Asst. Color Rollerball Pen w/ Metal Clip (3/Pack)</v>
          </cell>
          <cell r="C439">
            <v>144</v>
          </cell>
          <cell r="D439">
            <v>24</v>
          </cell>
        </row>
        <row r="440">
          <cell r="A440">
            <v>1706</v>
          </cell>
          <cell r="B440" t="str">
            <v>BAZIC 10 Pure Neon Color Stick Pen</v>
          </cell>
          <cell r="C440">
            <v>144</v>
          </cell>
          <cell r="D440">
            <v>24</v>
          </cell>
        </row>
        <row r="441">
          <cell r="A441">
            <v>1707</v>
          </cell>
          <cell r="B441" t="str">
            <v>BAZIC York Black Rollerball Pen w/ Grip (3/Pack)</v>
          </cell>
          <cell r="C441">
            <v>144</v>
          </cell>
          <cell r="D441">
            <v>24</v>
          </cell>
        </row>
        <row r="442">
          <cell r="A442">
            <v>1708</v>
          </cell>
          <cell r="B442" t="str">
            <v>BAZIC York Asst. Color Rollerball Pen w/ Grip (3/Pack)</v>
          </cell>
          <cell r="C442">
            <v>144</v>
          </cell>
          <cell r="D442">
            <v>24</v>
          </cell>
        </row>
        <row r="443">
          <cell r="A443">
            <v>1713</v>
          </cell>
          <cell r="B443" t="str">
            <v>BAZIC 6 Color Dayton Rollerball Pen w/ Metal Clip</v>
          </cell>
          <cell r="C443">
            <v>144</v>
          </cell>
          <cell r="D443">
            <v>24</v>
          </cell>
        </row>
        <row r="444">
          <cell r="A444">
            <v>1718</v>
          </cell>
          <cell r="B444" t="str">
            <v>BAZIC Lynx Silver Top 4-Color Pen w/ Cushion Grip (2/Pack)</v>
          </cell>
          <cell r="C444">
            <v>144</v>
          </cell>
          <cell r="D444">
            <v>24</v>
          </cell>
        </row>
        <row r="445">
          <cell r="A445">
            <v>1720</v>
          </cell>
          <cell r="B445" t="str">
            <v>BAZIC 10 Color Retractable Pen</v>
          </cell>
          <cell r="C445">
            <v>144</v>
          </cell>
          <cell r="D445">
            <v>24</v>
          </cell>
        </row>
        <row r="446">
          <cell r="A446">
            <v>1721</v>
          </cell>
          <cell r="B446" t="str">
            <v>BAZIC Royal Assorted Color Rollerball Pen (3/Pack)</v>
          </cell>
          <cell r="C446">
            <v>144</v>
          </cell>
          <cell r="D446">
            <v>24</v>
          </cell>
        </row>
        <row r="447">
          <cell r="A447">
            <v>1722</v>
          </cell>
          <cell r="B447" t="str">
            <v>BAZIC Royal Blue Rollerball Pen (3/Pack)</v>
          </cell>
          <cell r="C447">
            <v>144</v>
          </cell>
          <cell r="D447">
            <v>24</v>
          </cell>
        </row>
        <row r="448">
          <cell r="A448">
            <v>1723</v>
          </cell>
          <cell r="B448" t="str">
            <v>BAZIC Royal Black Rollerball Pen (3/Pack)</v>
          </cell>
          <cell r="C448">
            <v>144</v>
          </cell>
          <cell r="D448">
            <v>24</v>
          </cell>
        </row>
        <row r="449">
          <cell r="A449">
            <v>1724</v>
          </cell>
          <cell r="B449" t="str">
            <v>BAZIC Ciel Oil-Gel Ink Retractable Pen w/ Rubberized Barrel &amp; Metal Clip (2/Pack)</v>
          </cell>
          <cell r="C449">
            <v>144</v>
          </cell>
          <cell r="D449">
            <v>24</v>
          </cell>
        </row>
        <row r="450">
          <cell r="A450">
            <v>1725</v>
          </cell>
          <cell r="B450" t="str">
            <v>BAZIC Carino Retractable Pen w/ Cushion Grip (4/Pack)</v>
          </cell>
          <cell r="C450">
            <v>144</v>
          </cell>
          <cell r="D450">
            <v>24</v>
          </cell>
        </row>
        <row r="451">
          <cell r="A451">
            <v>1732</v>
          </cell>
          <cell r="B451" t="str">
            <v>BAZIC Essence Black Gel Pen w/ Cushion Grip (6/Pack)</v>
          </cell>
          <cell r="C451">
            <v>144</v>
          </cell>
          <cell r="D451">
            <v>24</v>
          </cell>
        </row>
        <row r="452">
          <cell r="A452">
            <v>1733</v>
          </cell>
          <cell r="B452" t="str">
            <v>BAZIC Reward Ballpoint Pen w/ Finger Topper (2/Pack)</v>
          </cell>
          <cell r="C452">
            <v>144</v>
          </cell>
          <cell r="D452">
            <v>24</v>
          </cell>
        </row>
        <row r="453">
          <cell r="A453">
            <v>1734</v>
          </cell>
          <cell r="B453" t="str">
            <v>BAZIC Essence Asst. Color Gel Pen w/ Cushion Grip (6/Pack)</v>
          </cell>
          <cell r="C453">
            <v>144</v>
          </cell>
          <cell r="D453">
            <v>24</v>
          </cell>
        </row>
        <row r="454">
          <cell r="A454">
            <v>1735</v>
          </cell>
          <cell r="B454" t="str">
            <v>BAZIC Royal Red Rollerball Pen (3/Pack)</v>
          </cell>
          <cell r="C454">
            <v>144</v>
          </cell>
          <cell r="D454">
            <v>24</v>
          </cell>
        </row>
        <row r="455">
          <cell r="A455">
            <v>1736</v>
          </cell>
          <cell r="B455" t="str">
            <v>BAZIC Prima Black Stick Pen w/ Cushion Grip (8/Pack)</v>
          </cell>
          <cell r="C455">
            <v>144</v>
          </cell>
          <cell r="D455">
            <v>24</v>
          </cell>
        </row>
        <row r="456">
          <cell r="A456">
            <v>1737</v>
          </cell>
          <cell r="B456" t="str">
            <v>BAZIC Prima Blue Stick Pen w/ Cushion Grip (8/Pack)</v>
          </cell>
          <cell r="C456">
            <v>144</v>
          </cell>
          <cell r="D456">
            <v>24</v>
          </cell>
        </row>
        <row r="457">
          <cell r="A457">
            <v>1738</v>
          </cell>
          <cell r="B457" t="str">
            <v>BAZIC Prima Assorted Color Stick Pen w/ Cushion Grip (8/Pack)</v>
          </cell>
          <cell r="C457">
            <v>144</v>
          </cell>
          <cell r="D457">
            <v>24</v>
          </cell>
        </row>
        <row r="458">
          <cell r="A458">
            <v>1739</v>
          </cell>
          <cell r="B458" t="str">
            <v>BAZIC 8 Color Prima Stick Pen w/ Cushion Grip</v>
          </cell>
          <cell r="C458">
            <v>144</v>
          </cell>
          <cell r="D458">
            <v>24</v>
          </cell>
        </row>
        <row r="459">
          <cell r="A459">
            <v>1741</v>
          </cell>
          <cell r="B459" t="str">
            <v>BAZIC Nova Assorted Color Stick Pen (12/Pack)</v>
          </cell>
          <cell r="C459">
            <v>144</v>
          </cell>
          <cell r="D459">
            <v>24</v>
          </cell>
        </row>
        <row r="460">
          <cell r="A460">
            <v>1742</v>
          </cell>
          <cell r="B460" t="str">
            <v>BAZIC Nova Black Color Stick Pen (12/Pack)</v>
          </cell>
          <cell r="C460">
            <v>144</v>
          </cell>
          <cell r="D460">
            <v>24</v>
          </cell>
        </row>
        <row r="461">
          <cell r="A461">
            <v>1743</v>
          </cell>
          <cell r="B461" t="str">
            <v>BAZIC Nova Blue Color Stick Pen (12/Pack)</v>
          </cell>
          <cell r="C461">
            <v>144</v>
          </cell>
          <cell r="D461">
            <v>24</v>
          </cell>
        </row>
        <row r="462">
          <cell r="A462">
            <v>1748</v>
          </cell>
          <cell r="B462" t="str">
            <v>BAZIC 2-In-1 Mechanical Pencil &amp; 4-Color Pen w/ Grip</v>
          </cell>
          <cell r="C462">
            <v>144</v>
          </cell>
          <cell r="D462">
            <v>24</v>
          </cell>
        </row>
        <row r="463">
          <cell r="A463">
            <v>1752</v>
          </cell>
          <cell r="B463" t="str">
            <v>BAZIC Pure Assorted Color Stick Pen (12/Pack)</v>
          </cell>
          <cell r="C463">
            <v>144</v>
          </cell>
          <cell r="D463">
            <v>24</v>
          </cell>
        </row>
        <row r="464">
          <cell r="A464">
            <v>1753</v>
          </cell>
          <cell r="B464" t="str">
            <v>BAZIC Palm Mini Ballpoint Pen w/ Key Ring (5/Pack)</v>
          </cell>
          <cell r="C464">
            <v>144</v>
          </cell>
          <cell r="D464">
            <v>24</v>
          </cell>
        </row>
        <row r="465">
          <cell r="A465">
            <v>1754</v>
          </cell>
          <cell r="B465" t="str">
            <v>BAZIC Pure Red Stick Pen (12/Pack)</v>
          </cell>
          <cell r="C465">
            <v>144</v>
          </cell>
          <cell r="D465">
            <v>24</v>
          </cell>
        </row>
        <row r="466">
          <cell r="A466">
            <v>1755</v>
          </cell>
          <cell r="B466" t="str">
            <v>BAZIC Pure Black Stick Pen (12/Pack)</v>
          </cell>
          <cell r="C466">
            <v>144</v>
          </cell>
          <cell r="D466">
            <v>24</v>
          </cell>
        </row>
        <row r="467">
          <cell r="A467">
            <v>1756</v>
          </cell>
          <cell r="B467" t="str">
            <v>BAZIC Pure Blue Stick Pen (12/Pack)</v>
          </cell>
          <cell r="C467">
            <v>144</v>
          </cell>
          <cell r="D467">
            <v>24</v>
          </cell>
        </row>
        <row r="468">
          <cell r="A468">
            <v>1763</v>
          </cell>
          <cell r="B468" t="str">
            <v>BAZIC 4-Color Neck Pen w/ Cushion Grip (2/Pack)</v>
          </cell>
          <cell r="C468">
            <v>144</v>
          </cell>
          <cell r="D468">
            <v>24</v>
          </cell>
        </row>
        <row r="469">
          <cell r="A469">
            <v>1769</v>
          </cell>
          <cell r="B469" t="str">
            <v>BAZIC Ixion Assorted Color Retractable Pen (5/Pack)</v>
          </cell>
          <cell r="C469">
            <v>144</v>
          </cell>
          <cell r="D469">
            <v>24</v>
          </cell>
        </row>
        <row r="470">
          <cell r="A470">
            <v>1770</v>
          </cell>
          <cell r="B470" t="str">
            <v>BAZIC Ixion Dazzle Black Color Retractable Pen (5/Pack)</v>
          </cell>
          <cell r="C470">
            <v>144</v>
          </cell>
          <cell r="D470">
            <v>24</v>
          </cell>
        </row>
        <row r="471">
          <cell r="A471">
            <v>1775</v>
          </cell>
          <cell r="B471" t="str">
            <v>BAZIC Norte Asst. Color Needle-Tip Rollerball Pen (3/Pack)</v>
          </cell>
          <cell r="C471">
            <v>144</v>
          </cell>
          <cell r="D471">
            <v>24</v>
          </cell>
        </row>
        <row r="472">
          <cell r="A472">
            <v>1776</v>
          </cell>
          <cell r="B472" t="str">
            <v>BAZIC Norte Black Needle-Tip Rollerball Pen (3/Pack)</v>
          </cell>
          <cell r="C472">
            <v>144</v>
          </cell>
          <cell r="D472">
            <v>24</v>
          </cell>
        </row>
        <row r="473">
          <cell r="A473">
            <v>1778</v>
          </cell>
          <cell r="B473" t="str">
            <v>BAZIC Lumiere Assorted Color Oil-Gel Ink Retractable Pen w/ Grip (3/Pack)</v>
          </cell>
          <cell r="C473">
            <v>144</v>
          </cell>
          <cell r="D473">
            <v>24</v>
          </cell>
        </row>
        <row r="474">
          <cell r="A474">
            <v>1781</v>
          </cell>
          <cell r="B474" t="str">
            <v>BAZIC Lumiere Black Oil-Gel Ink Retractable Pen w/ Grip (3/Pack)</v>
          </cell>
          <cell r="C474">
            <v>144</v>
          </cell>
          <cell r="D474">
            <v>24</v>
          </cell>
        </row>
        <row r="475">
          <cell r="A475">
            <v>1788</v>
          </cell>
          <cell r="B475" t="str">
            <v>BAZIC Spencer Asst. Color Retractable Pen w/ Cushion Grip (4/Pack)</v>
          </cell>
          <cell r="C475">
            <v>144</v>
          </cell>
          <cell r="D475">
            <v>24</v>
          </cell>
        </row>
        <row r="476">
          <cell r="A476">
            <v>1793</v>
          </cell>
          <cell r="B476" t="str">
            <v>BAZIC Optima Red Oil-Gel Ink Retractable Pen w/ Grip (3/Pack)</v>
          </cell>
          <cell r="C476">
            <v>144</v>
          </cell>
          <cell r="D476">
            <v>24</v>
          </cell>
        </row>
        <row r="477">
          <cell r="A477">
            <v>1794</v>
          </cell>
          <cell r="B477" t="str">
            <v>BAZIC Optima Assorted Color Oil-Gel Ink Retractable Pen w/ Grip (3/Pack)</v>
          </cell>
          <cell r="C477">
            <v>144</v>
          </cell>
          <cell r="D477">
            <v>24</v>
          </cell>
        </row>
        <row r="478">
          <cell r="A478">
            <v>1795</v>
          </cell>
          <cell r="B478" t="str">
            <v>BAZIC Optima Black Oil-Gel Ink Retractable Pen w/ Grip (3/Pack)</v>
          </cell>
          <cell r="C478">
            <v>144</v>
          </cell>
          <cell r="D478">
            <v>24</v>
          </cell>
        </row>
        <row r="479">
          <cell r="A479">
            <v>1796</v>
          </cell>
          <cell r="B479" t="str">
            <v>BAZIC 6 Glitter Color Essence Gel Pen w/ Cushion Grip</v>
          </cell>
          <cell r="C479">
            <v>144</v>
          </cell>
          <cell r="D479">
            <v>24</v>
          </cell>
        </row>
        <row r="480">
          <cell r="A480">
            <v>1797</v>
          </cell>
          <cell r="B480" t="str">
            <v>BAZIC Optima Blue Oil-Gel Ink Retractable Pen w/ Grip (3/Pack)</v>
          </cell>
          <cell r="C480">
            <v>144</v>
          </cell>
          <cell r="D480">
            <v>24</v>
          </cell>
        </row>
        <row r="481">
          <cell r="A481">
            <v>1801</v>
          </cell>
          <cell r="B481" t="str">
            <v>BAZIC Memo Size Plastic Clipboard w/ Low Profile Clip</v>
          </cell>
          <cell r="C481">
            <v>72</v>
          </cell>
          <cell r="D481">
            <v>24</v>
          </cell>
        </row>
        <row r="482">
          <cell r="A482">
            <v>1802</v>
          </cell>
          <cell r="B482" t="str">
            <v>BAZIC Memo Size Hardboard Clipboard w/ Sturdy Spring Clip</v>
          </cell>
          <cell r="C482">
            <v>72</v>
          </cell>
          <cell r="D482">
            <v>24</v>
          </cell>
        </row>
        <row r="483">
          <cell r="A483">
            <v>1803</v>
          </cell>
          <cell r="B483" t="str">
            <v>BAZIC Standard Size Hardboard Clipboard w/ Sturdy Spring Clip</v>
          </cell>
          <cell r="C483">
            <v>24</v>
          </cell>
        </row>
        <row r="484">
          <cell r="A484">
            <v>1804</v>
          </cell>
          <cell r="B484" t="str">
            <v>BAZIC Legal Size Hardboard Clipboard w/ Sturdy Spring Clip</v>
          </cell>
          <cell r="C484">
            <v>24</v>
          </cell>
        </row>
        <row r="485">
          <cell r="A485">
            <v>1805</v>
          </cell>
          <cell r="B485" t="str">
            <v>BAZIC Standard Size Hardboard Clipboard w/ Low Profile Clip</v>
          </cell>
          <cell r="C485">
            <v>24</v>
          </cell>
        </row>
        <row r="486">
          <cell r="A486">
            <v>1806</v>
          </cell>
          <cell r="B486" t="str">
            <v>BAZIC Standard Size Plastic Clipboard w/ Low Profile Clip</v>
          </cell>
          <cell r="C486">
            <v>48</v>
          </cell>
        </row>
        <row r="487">
          <cell r="A487">
            <v>1810</v>
          </cell>
          <cell r="B487" t="str">
            <v>BAZIC Clipboard Storage Case</v>
          </cell>
          <cell r="C487">
            <v>12</v>
          </cell>
        </row>
        <row r="488">
          <cell r="A488">
            <v>1812</v>
          </cell>
          <cell r="B488" t="str">
            <v>BAZIC Standard Size Confetti Polka Dot Paperboard Clipboard w/ Low Profile Clip</v>
          </cell>
          <cell r="C488">
            <v>48</v>
          </cell>
        </row>
        <row r="489">
          <cell r="A489">
            <v>1814</v>
          </cell>
          <cell r="B489" t="str">
            <v>BAZIC Translucent Clipboard Storage Case</v>
          </cell>
          <cell r="C489">
            <v>12</v>
          </cell>
        </row>
        <row r="490">
          <cell r="A490">
            <v>1815</v>
          </cell>
          <cell r="B490" t="str">
            <v>BAZIC Standard Size Vintage Hardboard Clipboard w/ Low Profile Clip</v>
          </cell>
          <cell r="C490">
            <v>24</v>
          </cell>
        </row>
        <row r="491">
          <cell r="A491">
            <v>1816</v>
          </cell>
          <cell r="B491" t="str">
            <v>BAZIC Standard Size Retro Hardboard Clipboard w/ Low Profile Clip</v>
          </cell>
          <cell r="C491">
            <v>24</v>
          </cell>
        </row>
        <row r="492">
          <cell r="A492">
            <v>1828</v>
          </cell>
          <cell r="B492" t="str">
            <v>BAZIC A4 Size PVC Clip Folder w/ Low Profile Clip</v>
          </cell>
          <cell r="C492">
            <v>24</v>
          </cell>
        </row>
        <row r="493">
          <cell r="A493">
            <v>1829</v>
          </cell>
          <cell r="B493" t="str">
            <v>BAZIC Bright Color PVC Standard Clipboard w/ Low Profile Clip</v>
          </cell>
          <cell r="C493">
            <v>48</v>
          </cell>
        </row>
        <row r="494">
          <cell r="A494">
            <v>1830</v>
          </cell>
          <cell r="B494" t="str">
            <v>BAZIC Standard Size Geometric Paperboard Clipboard w/ Gold Low Profile Clip</v>
          </cell>
          <cell r="C494">
            <v>48</v>
          </cell>
        </row>
        <row r="495">
          <cell r="A495">
            <v>1832</v>
          </cell>
          <cell r="B495" t="str">
            <v>BAZIC Standard Size Carnival Polka Dot Paperboard Clipboard w/ Low Profile Clip</v>
          </cell>
          <cell r="C495">
            <v>48</v>
          </cell>
        </row>
        <row r="496">
          <cell r="A496">
            <v>1833</v>
          </cell>
          <cell r="B496" t="str">
            <v>BAZIC Standard Size Gradient Paperboard Clipboard w/ Low Profile Clip</v>
          </cell>
          <cell r="C496">
            <v>48</v>
          </cell>
        </row>
        <row r="497">
          <cell r="A497">
            <v>1903</v>
          </cell>
          <cell r="B497" t="str">
            <v>BAZIC Dual Blades Square Sharpener w/ Receptacle (4/Pack)</v>
          </cell>
          <cell r="C497">
            <v>144</v>
          </cell>
          <cell r="D497">
            <v>24</v>
          </cell>
        </row>
        <row r="498">
          <cell r="A498">
            <v>1904</v>
          </cell>
          <cell r="B498" t="str">
            <v>BAZIC Single Hole Sharpener w/ Receptacle</v>
          </cell>
          <cell r="C498">
            <v>144</v>
          </cell>
          <cell r="D498">
            <v>24</v>
          </cell>
        </row>
        <row r="499">
          <cell r="A499">
            <v>1906</v>
          </cell>
          <cell r="B499" t="str">
            <v>BAZIC Single Hole Sharpener w/ Receptacle (3/pack)</v>
          </cell>
          <cell r="C499">
            <v>144</v>
          </cell>
          <cell r="D499">
            <v>24</v>
          </cell>
        </row>
        <row r="500">
          <cell r="A500">
            <v>1907</v>
          </cell>
          <cell r="B500" t="str">
            <v>BAZIC Dual Blades Sharpener w/ Round Receptacle (2/Pack)</v>
          </cell>
          <cell r="C500">
            <v>144</v>
          </cell>
          <cell r="D500">
            <v>24</v>
          </cell>
        </row>
        <row r="501">
          <cell r="A501">
            <v>1908</v>
          </cell>
          <cell r="B501" t="str">
            <v>BAZIC Dual Blades Sharpener w/ Round Receptacle</v>
          </cell>
          <cell r="C501">
            <v>144</v>
          </cell>
          <cell r="D501">
            <v>24</v>
          </cell>
        </row>
        <row r="502">
          <cell r="A502">
            <v>1909</v>
          </cell>
          <cell r="B502" t="str">
            <v>BAZIC Xtreme Oval Sharpener w/ Receptacle (3/Pack)</v>
          </cell>
          <cell r="C502">
            <v>144</v>
          </cell>
          <cell r="D502">
            <v>24</v>
          </cell>
        </row>
        <row r="503">
          <cell r="A503">
            <v>1910</v>
          </cell>
          <cell r="B503" t="str">
            <v>BAZIC Xtreme Oval Sharpener w/ Receptacle</v>
          </cell>
          <cell r="C503">
            <v>144</v>
          </cell>
          <cell r="D503">
            <v>24</v>
          </cell>
        </row>
        <row r="504">
          <cell r="A504">
            <v>1911</v>
          </cell>
          <cell r="B504" t="str">
            <v>BAZIC Dual Blades Sharpener w/ Lid &amp; Receptacle</v>
          </cell>
          <cell r="C504">
            <v>144</v>
          </cell>
          <cell r="D504">
            <v>24</v>
          </cell>
        </row>
        <row r="505">
          <cell r="A505">
            <v>1912</v>
          </cell>
          <cell r="B505" t="str">
            <v>BAZIC Transparent Square Pencil Sharpener (12/pack)</v>
          </cell>
          <cell r="C505">
            <v>144</v>
          </cell>
          <cell r="D505">
            <v>24</v>
          </cell>
        </row>
        <row r="506">
          <cell r="A506">
            <v>1913</v>
          </cell>
          <cell r="B506" t="str">
            <v>BAZIC Single Side Hole Sharpener w/ Receptacle</v>
          </cell>
          <cell r="C506">
            <v>144</v>
          </cell>
          <cell r="D506">
            <v>24</v>
          </cell>
        </row>
        <row r="507">
          <cell r="A507">
            <v>1914</v>
          </cell>
          <cell r="B507" t="str">
            <v>BAZIC Dual Blades Sharpener w/ Diamond Receptacle</v>
          </cell>
          <cell r="C507">
            <v>144</v>
          </cell>
          <cell r="D507">
            <v>24</v>
          </cell>
        </row>
        <row r="508">
          <cell r="A508">
            <v>1915</v>
          </cell>
          <cell r="B508" t="str">
            <v>BAZIC 2 Dual Blades Sharpener + 2 Round Receptacle Sharpener</v>
          </cell>
          <cell r="C508">
            <v>144</v>
          </cell>
          <cell r="D508">
            <v>24</v>
          </cell>
        </row>
        <row r="509">
          <cell r="A509">
            <v>1916</v>
          </cell>
          <cell r="B509" t="str">
            <v>BAZIC Dual Blades Metal Pencil Sharpener (3/Pack)</v>
          </cell>
          <cell r="C509">
            <v>144</v>
          </cell>
          <cell r="D509">
            <v>24</v>
          </cell>
        </row>
        <row r="510">
          <cell r="A510">
            <v>1917</v>
          </cell>
          <cell r="B510" t="str">
            <v>BAZIC Round Pencil Sharpener (12/Pack)</v>
          </cell>
          <cell r="C510">
            <v>144</v>
          </cell>
          <cell r="D510">
            <v>24</v>
          </cell>
        </row>
        <row r="511">
          <cell r="A511">
            <v>1919</v>
          </cell>
          <cell r="B511" t="str">
            <v>BAZIC Single Hole Metal Pencil Sharpener (6/Pack)</v>
          </cell>
          <cell r="C511">
            <v>144</v>
          </cell>
          <cell r="D511">
            <v>24</v>
          </cell>
        </row>
        <row r="512">
          <cell r="A512">
            <v>1920</v>
          </cell>
          <cell r="B512" t="str">
            <v>BAZIC Desktop Sharpener w/ Suction Cup Base</v>
          </cell>
          <cell r="C512">
            <v>144</v>
          </cell>
          <cell r="D512">
            <v>24</v>
          </cell>
        </row>
        <row r="513">
          <cell r="A513">
            <v>1921</v>
          </cell>
          <cell r="B513" t="str">
            <v>BAZIC Dual Blades Square Sharpener (6/Pack)</v>
          </cell>
          <cell r="C513">
            <v>144</v>
          </cell>
          <cell r="D513">
            <v>24</v>
          </cell>
        </row>
        <row r="514">
          <cell r="A514">
            <v>1922</v>
          </cell>
          <cell r="B514" t="str">
            <v>BAZIC Fun Shaped Pencil Sharpener (12/Pack)</v>
          </cell>
          <cell r="C514">
            <v>144</v>
          </cell>
          <cell r="D514">
            <v>24</v>
          </cell>
        </row>
        <row r="515">
          <cell r="A515">
            <v>1925</v>
          </cell>
          <cell r="B515" t="str">
            <v>BAZIC Dual Blade Square Sharpener w/Receptacle (2/Pack)</v>
          </cell>
          <cell r="C515">
            <v>144</v>
          </cell>
          <cell r="D515">
            <v>24</v>
          </cell>
        </row>
        <row r="516">
          <cell r="A516">
            <v>1926</v>
          </cell>
          <cell r="B516" t="str">
            <v>BAZIC Dual Blade Square Sharpener w/ Receptacle</v>
          </cell>
          <cell r="C516">
            <v>144</v>
          </cell>
          <cell r="D516">
            <v>24</v>
          </cell>
        </row>
        <row r="517">
          <cell r="A517">
            <v>1927</v>
          </cell>
          <cell r="B517" t="str">
            <v>BAZIC Dual Blades Sharpener w/ Square Receptacle (2/Pack)</v>
          </cell>
          <cell r="C517">
            <v>144</v>
          </cell>
          <cell r="D517">
            <v>24</v>
          </cell>
        </row>
        <row r="518">
          <cell r="A518">
            <v>1928</v>
          </cell>
          <cell r="B518" t="str">
            <v>BAZIC Dual Blades Sharpener w/ Triangle Receptacle (2/Pack)</v>
          </cell>
          <cell r="C518">
            <v>144</v>
          </cell>
          <cell r="D518">
            <v>24</v>
          </cell>
        </row>
        <row r="519">
          <cell r="A519">
            <v>1929</v>
          </cell>
          <cell r="B519" t="str">
            <v>BAZIC Single Hole Sharpener w/ Round Receptacle (4/pack)</v>
          </cell>
          <cell r="C519">
            <v>144</v>
          </cell>
          <cell r="D519">
            <v>24</v>
          </cell>
        </row>
        <row r="520">
          <cell r="A520">
            <v>1933</v>
          </cell>
          <cell r="B520" t="str">
            <v>BAZIC Dual Blades Sharpener w/ Square Receptacle</v>
          </cell>
          <cell r="C520">
            <v>144</v>
          </cell>
          <cell r="D520">
            <v>24</v>
          </cell>
        </row>
        <row r="521">
          <cell r="A521">
            <v>1934</v>
          </cell>
          <cell r="B521" t="str">
            <v>BAZIC Dual Blades Sharpener w/ Triangle Receptacle</v>
          </cell>
          <cell r="C521">
            <v>144</v>
          </cell>
          <cell r="D521">
            <v>24</v>
          </cell>
        </row>
        <row r="522">
          <cell r="A522">
            <v>1939</v>
          </cell>
          <cell r="B522" t="str">
            <v>BAZIC Pencil's Cap Sharpener (5/pack)</v>
          </cell>
          <cell r="C522">
            <v>144</v>
          </cell>
          <cell r="D522">
            <v>24</v>
          </cell>
        </row>
        <row r="523">
          <cell r="A523">
            <v>1940</v>
          </cell>
          <cell r="B523" t="str">
            <v>BAZIC Dual Blades Sharpener w/ Lid &amp; Receptacle</v>
          </cell>
          <cell r="C523">
            <v>288</v>
          </cell>
          <cell r="D523">
            <v>24</v>
          </cell>
        </row>
        <row r="524">
          <cell r="A524">
            <v>1941</v>
          </cell>
          <cell r="B524" t="str">
            <v>BAZIC Square Pencil Sharpener (24/Box)</v>
          </cell>
          <cell r="C524">
            <v>144</v>
          </cell>
          <cell r="D524">
            <v>24</v>
          </cell>
        </row>
        <row r="525">
          <cell r="A525">
            <v>2000</v>
          </cell>
          <cell r="B525" t="str">
            <v>BAZIC 0.017 oz (0.5g) Super Glue Gel (5/Pack)</v>
          </cell>
          <cell r="C525">
            <v>144</v>
          </cell>
          <cell r="D525">
            <v>24</v>
          </cell>
        </row>
        <row r="526">
          <cell r="A526">
            <v>2001</v>
          </cell>
          <cell r="B526" t="str">
            <v>BAZIC 0.07 oz (2g) Super Glue Gel (3/Pack)</v>
          </cell>
          <cell r="C526">
            <v>144</v>
          </cell>
          <cell r="D526">
            <v>24</v>
          </cell>
        </row>
        <row r="527">
          <cell r="A527">
            <v>2005</v>
          </cell>
          <cell r="B527" t="str">
            <v>BAZIC 0.036 oz (1g) Single Use Super Glue (6/Pack)</v>
          </cell>
          <cell r="C527">
            <v>144</v>
          </cell>
          <cell r="D527">
            <v>24</v>
          </cell>
        </row>
        <row r="528">
          <cell r="A528">
            <v>2006</v>
          </cell>
          <cell r="B528" t="str">
            <v>BAZIC 0.10 oz (3g) Super Glue (4/Pack)</v>
          </cell>
          <cell r="C528">
            <v>144</v>
          </cell>
          <cell r="D528">
            <v>24</v>
          </cell>
        </row>
        <row r="529">
          <cell r="A529">
            <v>2007</v>
          </cell>
          <cell r="B529" t="str">
            <v>BAZIC 0.10 oz (3g) Super Glue (6/Pack)</v>
          </cell>
          <cell r="C529">
            <v>144</v>
          </cell>
          <cell r="D529">
            <v>24</v>
          </cell>
        </row>
        <row r="530">
          <cell r="A530">
            <v>2008</v>
          </cell>
          <cell r="B530" t="str">
            <v>BAZIC 0.10 oz (3g) Super Glue Pen w/ Precision Tip Applicator</v>
          </cell>
          <cell r="C530">
            <v>144</v>
          </cell>
          <cell r="D530">
            <v>24</v>
          </cell>
        </row>
        <row r="531">
          <cell r="A531">
            <v>2010</v>
          </cell>
          <cell r="B531" t="str">
            <v>BAZIC 1 FL OZ (30 mL) Contact Cement Adhesive</v>
          </cell>
          <cell r="C531">
            <v>144</v>
          </cell>
          <cell r="D531">
            <v>24</v>
          </cell>
        </row>
        <row r="532">
          <cell r="A532">
            <v>2011</v>
          </cell>
          <cell r="B532" t="str">
            <v>BAZIC 0.2 oz (5.6g) Quick Setting Epoxy Glue w/ Syringe Applicator</v>
          </cell>
          <cell r="C532">
            <v>144</v>
          </cell>
          <cell r="D532">
            <v>24</v>
          </cell>
        </row>
        <row r="533">
          <cell r="A533">
            <v>2012</v>
          </cell>
          <cell r="B533" t="str">
            <v>BAZIC 2.7 FL OZ (80 mL) Stationery Clear Glue (2/Pack)</v>
          </cell>
          <cell r="C533">
            <v>72</v>
          </cell>
          <cell r="D533">
            <v>24</v>
          </cell>
        </row>
        <row r="534">
          <cell r="A534">
            <v>2013</v>
          </cell>
          <cell r="B534" t="str">
            <v>BAZIC 7 5/8 FL OZ (225 mL) Jumbo White Glue</v>
          </cell>
          <cell r="C534">
            <v>24</v>
          </cell>
        </row>
        <row r="535">
          <cell r="A535">
            <v>2014</v>
          </cell>
          <cell r="B535" t="str">
            <v>BAZIC 4 FL OZ (118 mL) White Glue</v>
          </cell>
          <cell r="C535">
            <v>48</v>
          </cell>
        </row>
        <row r="536">
          <cell r="A536">
            <v>2015</v>
          </cell>
          <cell r="B536" t="str">
            <v>BAZIC 2.7 FL OZ (80 mL) White Glue (2/Pack)</v>
          </cell>
          <cell r="C536">
            <v>72</v>
          </cell>
          <cell r="D536">
            <v>24</v>
          </cell>
        </row>
        <row r="537">
          <cell r="A537">
            <v>2019</v>
          </cell>
          <cell r="B537" t="str">
            <v>BAZIC 1 Gallon White Glue</v>
          </cell>
          <cell r="C537">
            <v>2</v>
          </cell>
        </row>
        <row r="538">
          <cell r="A538">
            <v>2022</v>
          </cell>
          <cell r="B538" t="str">
            <v>BAZIC 0.7 oz (21g) Washable Disappearing Purple Glue Stick (2/Pack)</v>
          </cell>
          <cell r="C538">
            <v>144</v>
          </cell>
          <cell r="D538">
            <v>24</v>
          </cell>
        </row>
        <row r="539">
          <cell r="A539">
            <v>2023</v>
          </cell>
          <cell r="B539" t="str">
            <v>BAZIC 0.28 oz (8g) Washable Disappearing Purple Glue Stick (4/Pack)</v>
          </cell>
          <cell r="C539">
            <v>144</v>
          </cell>
          <cell r="D539">
            <v>24</v>
          </cell>
        </row>
        <row r="540">
          <cell r="A540">
            <v>2024</v>
          </cell>
          <cell r="B540" t="str">
            <v>BAZIC 1.27 oz (36g) Glue Stick (2/Pack)</v>
          </cell>
          <cell r="C540">
            <v>144</v>
          </cell>
          <cell r="D540">
            <v>24</v>
          </cell>
        </row>
        <row r="541">
          <cell r="A541">
            <v>2025</v>
          </cell>
          <cell r="B541" t="str">
            <v>BAZIC 0.7 oz (21g) Glue Stick (3/Pack)</v>
          </cell>
          <cell r="C541">
            <v>144</v>
          </cell>
          <cell r="D541">
            <v>24</v>
          </cell>
        </row>
        <row r="542">
          <cell r="A542">
            <v>2027</v>
          </cell>
          <cell r="B542" t="str">
            <v>BAZIC 0.28 oz (8g) Glue Stick (6/Pack)</v>
          </cell>
          <cell r="C542">
            <v>72</v>
          </cell>
          <cell r="D542">
            <v>24</v>
          </cell>
        </row>
        <row r="543">
          <cell r="A543">
            <v>2028</v>
          </cell>
          <cell r="B543" t="str">
            <v>BAZIC 1.7 FL OZ (50 mL) Glue Pen (3/Pack)</v>
          </cell>
          <cell r="C543">
            <v>72</v>
          </cell>
          <cell r="D543">
            <v>24</v>
          </cell>
        </row>
        <row r="544">
          <cell r="A544">
            <v>2029</v>
          </cell>
          <cell r="B544" t="str">
            <v>BAZIC 1 FL OZ (29.5 mL) Dual Tip Glue Pen</v>
          </cell>
          <cell r="C544">
            <v>144</v>
          </cell>
          <cell r="D544">
            <v>24</v>
          </cell>
        </row>
        <row r="545">
          <cell r="A545">
            <v>2030</v>
          </cell>
          <cell r="B545" t="str">
            <v>BAZIC 3.38 FL OZ (100 mL) Silicone Glue</v>
          </cell>
          <cell r="C545">
            <v>72</v>
          </cell>
          <cell r="D545">
            <v>12</v>
          </cell>
        </row>
        <row r="546">
          <cell r="A546">
            <v>2041</v>
          </cell>
          <cell r="B546" t="str">
            <v>BAZIC 0.28 oz (8g) Glue Stick</v>
          </cell>
          <cell r="C546">
            <v>600</v>
          </cell>
          <cell r="D546">
            <v>30</v>
          </cell>
        </row>
        <row r="547">
          <cell r="A547">
            <v>2042</v>
          </cell>
          <cell r="B547" t="str">
            <v>BAZIC 0.28 oz (8g) Glue Stick (4/Pack)</v>
          </cell>
          <cell r="C547">
            <v>144</v>
          </cell>
          <cell r="D547">
            <v>24</v>
          </cell>
        </row>
        <row r="548">
          <cell r="A548">
            <v>2043</v>
          </cell>
          <cell r="B548" t="str">
            <v>BAZIC 0.28 oz (8g) 4 Washable Colored Glue Stick</v>
          </cell>
          <cell r="C548">
            <v>144</v>
          </cell>
          <cell r="D548">
            <v>24</v>
          </cell>
        </row>
        <row r="549">
          <cell r="A549">
            <v>2044</v>
          </cell>
          <cell r="B549" t="str">
            <v>BAZIC 5 FL OZ (147 mL) Washable Clear School Glue</v>
          </cell>
          <cell r="C549">
            <v>48</v>
          </cell>
        </row>
        <row r="550">
          <cell r="A550">
            <v>2045</v>
          </cell>
          <cell r="B550" t="str">
            <v>BAZIC 1 Gallon Washable Clear School Glue</v>
          </cell>
          <cell r="C550">
            <v>2</v>
          </cell>
        </row>
        <row r="551">
          <cell r="A551">
            <v>2046</v>
          </cell>
          <cell r="B551" t="str">
            <v>BAZIC 5 FL OZ (147 mL) Washable Clear Color School Glue</v>
          </cell>
          <cell r="C551">
            <v>24</v>
          </cell>
        </row>
        <row r="552">
          <cell r="A552">
            <v>2049</v>
          </cell>
          <cell r="B552" t="str">
            <v>BAZIC 5 FL OZ (147 mL) Glow In The Dark Glue</v>
          </cell>
          <cell r="C552">
            <v>48</v>
          </cell>
        </row>
        <row r="553">
          <cell r="A553">
            <v>2050</v>
          </cell>
          <cell r="B553" t="str">
            <v>BAZIC 0.28 oz (8g) Premium Glue Stick (4/Pack)</v>
          </cell>
          <cell r="C553">
            <v>144</v>
          </cell>
          <cell r="D553">
            <v>24</v>
          </cell>
        </row>
        <row r="554">
          <cell r="A554">
            <v>2051</v>
          </cell>
          <cell r="B554" t="str">
            <v>BAZIC 0.7 oz (21g) Premium Glue Stick (2/Pack)</v>
          </cell>
          <cell r="C554">
            <v>144</v>
          </cell>
          <cell r="D554">
            <v>24</v>
          </cell>
        </row>
        <row r="555">
          <cell r="A555">
            <v>2052</v>
          </cell>
          <cell r="B555" t="str">
            <v>BAZIC 1.27 oz (36g) Premium Glue Stick</v>
          </cell>
          <cell r="C555">
            <v>144</v>
          </cell>
          <cell r="D555">
            <v>24</v>
          </cell>
        </row>
        <row r="556">
          <cell r="A556">
            <v>2053</v>
          </cell>
          <cell r="B556" t="str">
            <v>BAZIC 0.28 oz (8g) Premium Glue Stick</v>
          </cell>
          <cell r="C556">
            <v>288</v>
          </cell>
          <cell r="D556">
            <v>12</v>
          </cell>
        </row>
        <row r="557">
          <cell r="A557">
            <v>2054</v>
          </cell>
          <cell r="B557" t="str">
            <v>BAZIC 0.7 oz (21g) Premium Glue Stick</v>
          </cell>
          <cell r="C557">
            <v>288</v>
          </cell>
          <cell r="D557">
            <v>12</v>
          </cell>
        </row>
        <row r="558">
          <cell r="A558">
            <v>2055</v>
          </cell>
          <cell r="B558" t="str">
            <v>BAZIC 0.28 oz (8g) Washable Disappearing Purple Glue Stick</v>
          </cell>
          <cell r="C558">
            <v>288</v>
          </cell>
          <cell r="D558">
            <v>12</v>
          </cell>
        </row>
        <row r="559">
          <cell r="A559">
            <v>2070</v>
          </cell>
          <cell r="B559" t="str">
            <v>BAZIC 4 FL OZ (118 mL) Wood Glue</v>
          </cell>
          <cell r="C559">
            <v>48</v>
          </cell>
          <cell r="D559">
            <v>12</v>
          </cell>
        </row>
        <row r="560">
          <cell r="A560">
            <v>2071</v>
          </cell>
          <cell r="B560" t="str">
            <v>BAZIC 7 5/8 FL OZ (225 mL) Jumbo Wood Glue</v>
          </cell>
          <cell r="C560">
            <v>24</v>
          </cell>
          <cell r="D560">
            <v>6</v>
          </cell>
        </row>
        <row r="561">
          <cell r="A561">
            <v>2080</v>
          </cell>
          <cell r="B561" t="str">
            <v>BAZIC 8 mm x 8 m Permanent Glue Tape</v>
          </cell>
          <cell r="C561">
            <v>144</v>
          </cell>
          <cell r="D561">
            <v>24</v>
          </cell>
        </row>
        <row r="562">
          <cell r="A562">
            <v>2090</v>
          </cell>
          <cell r="B562" t="str">
            <v>BAZIC 3.9" x 0.27" Dual Temp. Mini Hot Melt Glue Sticks (20/Box)</v>
          </cell>
          <cell r="C562">
            <v>144</v>
          </cell>
          <cell r="D562">
            <v>24</v>
          </cell>
        </row>
        <row r="563">
          <cell r="A563">
            <v>2091</v>
          </cell>
          <cell r="B563" t="str">
            <v>BAZIC 3.9" x 0.27" Dual Temp. Mini Hot Melt Glue Sticks (100/Box)</v>
          </cell>
          <cell r="C563">
            <v>12</v>
          </cell>
        </row>
        <row r="564">
          <cell r="A564">
            <v>2092</v>
          </cell>
          <cell r="B564" t="str">
            <v>BAZIC 3.9" x 0.43" Dual Temp. Full Size Hot Melt Glue Sticks (10/Box)</v>
          </cell>
          <cell r="C564">
            <v>144</v>
          </cell>
          <cell r="D564">
            <v>24</v>
          </cell>
        </row>
        <row r="565">
          <cell r="A565">
            <v>2093</v>
          </cell>
          <cell r="B565" t="str">
            <v>BAZIC 7.87" x 0.27" Dual Temp. Mini Hot Melt Glue Sticks (10/Box)</v>
          </cell>
          <cell r="C565">
            <v>144</v>
          </cell>
          <cell r="D565">
            <v>24</v>
          </cell>
        </row>
        <row r="566">
          <cell r="A566">
            <v>2094</v>
          </cell>
          <cell r="B566" t="str">
            <v>BAZIC 7.87" x 0.43" Dual Temp. Full Size Hot Melt Glue Sticks (5/Box)</v>
          </cell>
          <cell r="C566">
            <v>144</v>
          </cell>
          <cell r="D566">
            <v>24</v>
          </cell>
        </row>
        <row r="567">
          <cell r="A567">
            <v>2099</v>
          </cell>
          <cell r="B567" t="str">
            <v>BAZIC Assorted Glue Sets (3/Pack)</v>
          </cell>
          <cell r="C567">
            <v>24</v>
          </cell>
        </row>
        <row r="568">
          <cell r="A568">
            <v>2130</v>
          </cell>
          <cell r="B568" t="str">
            <v>BAZIC Standard Weight Top Loading Sheet Protectors (10/Pack)</v>
          </cell>
          <cell r="C568">
            <v>144</v>
          </cell>
          <cell r="D568">
            <v>24</v>
          </cell>
        </row>
        <row r="569">
          <cell r="A569">
            <v>2131</v>
          </cell>
          <cell r="B569" t="str">
            <v>BAZIC Standard Weight Top Loading Sheet Protectors (100/Box)</v>
          </cell>
          <cell r="C569">
            <v>10</v>
          </cell>
        </row>
        <row r="570">
          <cell r="A570">
            <v>2132</v>
          </cell>
          <cell r="B570" t="str">
            <v>BAZIC Heavy Weight Top Loading Sheet Protectors (10/Pack)</v>
          </cell>
          <cell r="C570">
            <v>144</v>
          </cell>
          <cell r="D570">
            <v>24</v>
          </cell>
        </row>
        <row r="571">
          <cell r="A571">
            <v>2133</v>
          </cell>
          <cell r="B571" t="str">
            <v>BAZIC Heavy Weight Top Loading Sheet Protectors (50/Box)</v>
          </cell>
          <cell r="C571">
            <v>10</v>
          </cell>
        </row>
        <row r="572">
          <cell r="A572">
            <v>2138</v>
          </cell>
          <cell r="B572" t="str">
            <v>BAZIC Bubble Embossed 2-Pocket Poly Portfolio</v>
          </cell>
          <cell r="C572">
            <v>48</v>
          </cell>
        </row>
        <row r="573">
          <cell r="A573">
            <v>2139</v>
          </cell>
          <cell r="B573" t="str">
            <v>BAZIC Cubic Embossed 2-Pocket Poly Portfolio</v>
          </cell>
          <cell r="C573">
            <v>48</v>
          </cell>
        </row>
        <row r="574">
          <cell r="A574">
            <v>2140</v>
          </cell>
          <cell r="B574" t="str">
            <v>BAZIC Swirl Embossed 2-Pocket Poly Portfolio</v>
          </cell>
          <cell r="C574">
            <v>48</v>
          </cell>
        </row>
        <row r="575">
          <cell r="A575">
            <v>2150</v>
          </cell>
          <cell r="B575" t="str">
            <v>BAZIC Canary Paper Dividers w/ 5-Insertable Color Tabs</v>
          </cell>
          <cell r="C575">
            <v>288</v>
          </cell>
          <cell r="D575">
            <v>24</v>
          </cell>
        </row>
        <row r="576">
          <cell r="A576">
            <v>2151</v>
          </cell>
          <cell r="B576" t="str">
            <v>BAZIC Canary Paper Dividers w/ 8-Insertable Color Tabs</v>
          </cell>
          <cell r="C576">
            <v>144</v>
          </cell>
          <cell r="D576">
            <v>24</v>
          </cell>
        </row>
        <row r="577">
          <cell r="A577">
            <v>2163</v>
          </cell>
          <cell r="B577" t="str">
            <v>FAIRY TALES GIRLS Mix Coloring &amp; Activity Books</v>
          </cell>
          <cell r="C577">
            <v>48</v>
          </cell>
        </row>
        <row r="578">
          <cell r="A578">
            <v>2170</v>
          </cell>
          <cell r="B578" t="str">
            <v>BAZIC Camouflage 2-Pocket Portfolios</v>
          </cell>
          <cell r="C578">
            <v>48</v>
          </cell>
        </row>
        <row r="579">
          <cell r="A579">
            <v>2172</v>
          </cell>
          <cell r="B579" t="str">
            <v>BAZIC Polka Dot 2-Pocket Portfolios</v>
          </cell>
          <cell r="C579">
            <v>48</v>
          </cell>
        </row>
        <row r="580">
          <cell r="A580">
            <v>2174</v>
          </cell>
          <cell r="B580" t="str">
            <v>BAZIC Paisley 2-Pocket Portfolios</v>
          </cell>
          <cell r="C580">
            <v>48</v>
          </cell>
        </row>
        <row r="581">
          <cell r="A581">
            <v>2176</v>
          </cell>
          <cell r="B581" t="str">
            <v>BAZIC Metallic Color 2-Pocket Portfolios</v>
          </cell>
          <cell r="C581">
            <v>48</v>
          </cell>
        </row>
        <row r="582">
          <cell r="A582">
            <v>2180</v>
          </cell>
          <cell r="B582" t="str">
            <v>BAZIC Premium Asst. Color 2-Pocket Portfolio (25/Box)</v>
          </cell>
          <cell r="C582">
            <v>5</v>
          </cell>
        </row>
        <row r="583">
          <cell r="A583">
            <v>2181</v>
          </cell>
          <cell r="B583" t="str">
            <v>BAZIC Premium Black Color 2-Pocket Portfolio (25/Box)</v>
          </cell>
          <cell r="C583">
            <v>5</v>
          </cell>
        </row>
        <row r="584">
          <cell r="A584">
            <v>2182</v>
          </cell>
          <cell r="B584" t="str">
            <v>BAZIC Premium Red Color 2-Pocket Portfolio (25/Box)</v>
          </cell>
          <cell r="C584">
            <v>5</v>
          </cell>
        </row>
        <row r="585">
          <cell r="A585">
            <v>2183</v>
          </cell>
          <cell r="B585" t="str">
            <v>BAZIC Premium Blue Color 2-Pocket Portfolio (25/Box)</v>
          </cell>
          <cell r="C585">
            <v>5</v>
          </cell>
        </row>
        <row r="586">
          <cell r="A586">
            <v>2184</v>
          </cell>
          <cell r="B586" t="str">
            <v>BAZIC Premium Green Color 2-Pocket Portfolio (25/Box)</v>
          </cell>
          <cell r="C586">
            <v>5</v>
          </cell>
        </row>
        <row r="587">
          <cell r="A587">
            <v>2185</v>
          </cell>
          <cell r="B587" t="str">
            <v>BAZIC Premium Light Blue Color 2-Pocket Portfolio (25/Box)</v>
          </cell>
          <cell r="C587">
            <v>5</v>
          </cell>
        </row>
        <row r="588">
          <cell r="A588">
            <v>2196</v>
          </cell>
          <cell r="B588" t="str">
            <v>BAZIC 16"X18"X15" Black Folding Cart on Wheels w/Lid Cover</v>
          </cell>
          <cell r="C588">
            <v>3</v>
          </cell>
        </row>
        <row r="589">
          <cell r="A589">
            <v>2197</v>
          </cell>
          <cell r="B589" t="str">
            <v>BAZIC 16"X18"X15" Blue Folding Cart on Wheels w/Lid Cover</v>
          </cell>
          <cell r="C589">
            <v>3</v>
          </cell>
        </row>
        <row r="590">
          <cell r="A590">
            <v>2198</v>
          </cell>
          <cell r="B590" t="str">
            <v>BAZIC 16"X18"X15" Yellow Folding Cart on Wheels w/Lid Cover</v>
          </cell>
          <cell r="C590">
            <v>3</v>
          </cell>
        </row>
        <row r="591">
          <cell r="A591">
            <v>2199</v>
          </cell>
          <cell r="B591" t="str">
            <v>BAZIC 16"X18"X15" Red Folding Cart on Wheels w/Lid Cover</v>
          </cell>
          <cell r="C591">
            <v>3</v>
          </cell>
        </row>
        <row r="592">
          <cell r="A592">
            <v>2201</v>
          </cell>
          <cell r="B592" t="str">
            <v>BAZIC Jumbo Eraser (4/Pack)</v>
          </cell>
          <cell r="C592">
            <v>72</v>
          </cell>
          <cell r="D592">
            <v>24</v>
          </cell>
        </row>
        <row r="593">
          <cell r="A593">
            <v>2202</v>
          </cell>
          <cell r="B593" t="str">
            <v>BAZIC Neon Eraser Cap (20/Pack)</v>
          </cell>
          <cell r="C593">
            <v>144</v>
          </cell>
          <cell r="D593">
            <v>24</v>
          </cell>
        </row>
        <row r="594">
          <cell r="A594">
            <v>2204</v>
          </cell>
          <cell r="B594" t="str">
            <v>BAZIC Neon Eraser Cap (50/Pack)</v>
          </cell>
          <cell r="C594">
            <v>72</v>
          </cell>
          <cell r="D594">
            <v>24</v>
          </cell>
        </row>
        <row r="595">
          <cell r="A595">
            <v>2205</v>
          </cell>
          <cell r="B595" t="str">
            <v>BAZIC Pink Eraser Cap (50/Pack)</v>
          </cell>
          <cell r="C595">
            <v>72</v>
          </cell>
          <cell r="D595">
            <v>24</v>
          </cell>
        </row>
        <row r="596">
          <cell r="A596">
            <v>2206</v>
          </cell>
          <cell r="B596" t="str">
            <v>BAZIC Pink Eraser Cap (20/Pack)</v>
          </cell>
          <cell r="C596">
            <v>144</v>
          </cell>
          <cell r="D596">
            <v>24</v>
          </cell>
        </row>
        <row r="597">
          <cell r="A597">
            <v>2207</v>
          </cell>
          <cell r="B597" t="str">
            <v>BAZIC Neon Bevel Eraser (6/Pack)</v>
          </cell>
          <cell r="C597">
            <v>72</v>
          </cell>
          <cell r="D597">
            <v>24</v>
          </cell>
        </row>
        <row r="598">
          <cell r="A598">
            <v>2209</v>
          </cell>
          <cell r="B598" t="str">
            <v>BAZIC Rainbow Eraser (4/Pack)</v>
          </cell>
          <cell r="C598">
            <v>72</v>
          </cell>
          <cell r="D598">
            <v>24</v>
          </cell>
        </row>
        <row r="599">
          <cell r="A599">
            <v>2211</v>
          </cell>
          <cell r="B599" t="str">
            <v>BAZIC Dot.ted Retractable Stick Erasers (2/Pack)</v>
          </cell>
          <cell r="C599">
            <v>144</v>
          </cell>
          <cell r="D599">
            <v>24</v>
          </cell>
        </row>
        <row r="600">
          <cell r="A600">
            <v>2216</v>
          </cell>
          <cell r="B600" t="str">
            <v>BAZIC Paisley Retractable Stick Erasers (2/Pack)</v>
          </cell>
          <cell r="C600">
            <v>144</v>
          </cell>
          <cell r="D600">
            <v>24</v>
          </cell>
        </row>
        <row r="601">
          <cell r="A601">
            <v>2223</v>
          </cell>
          <cell r="B601" t="str">
            <v>BAZIC Two-Tone Eraser (4/Pack)</v>
          </cell>
          <cell r="C601">
            <v>72</v>
          </cell>
          <cell r="D601">
            <v>24</v>
          </cell>
        </row>
        <row r="602">
          <cell r="A602">
            <v>2225</v>
          </cell>
          <cell r="B602" t="str">
            <v>BAZIC Neon Eraser Sets (12/Pack)</v>
          </cell>
          <cell r="C602">
            <v>72</v>
          </cell>
          <cell r="D602">
            <v>24</v>
          </cell>
        </row>
        <row r="603">
          <cell r="A603">
            <v>2227</v>
          </cell>
          <cell r="B603" t="str">
            <v>BAZIC Pink Bevel Eraser (4/Pack)</v>
          </cell>
          <cell r="C603">
            <v>72</v>
          </cell>
          <cell r="D603">
            <v>24</v>
          </cell>
        </row>
        <row r="604">
          <cell r="A604">
            <v>2230</v>
          </cell>
          <cell r="B604" t="str">
            <v>BAZIC White Oval Eraser (4/Pack)</v>
          </cell>
          <cell r="C604">
            <v>72</v>
          </cell>
          <cell r="D604">
            <v>24</v>
          </cell>
        </row>
        <row r="605">
          <cell r="A605">
            <v>2232</v>
          </cell>
          <cell r="B605" t="str">
            <v>BAZIC Bright Color Oval Eraser (4/Pack)</v>
          </cell>
          <cell r="C605">
            <v>72</v>
          </cell>
          <cell r="D605">
            <v>24</v>
          </cell>
        </row>
        <row r="606">
          <cell r="A606">
            <v>2233</v>
          </cell>
          <cell r="B606" t="str">
            <v>BAZIC Pink Eraser Sets (15/Pack)</v>
          </cell>
          <cell r="C606">
            <v>72</v>
          </cell>
          <cell r="D606">
            <v>24</v>
          </cell>
        </row>
        <row r="607">
          <cell r="A607">
            <v>2234</v>
          </cell>
          <cell r="B607" t="str">
            <v>BAZIC Neon Eraser Sets (15/Pack)</v>
          </cell>
          <cell r="C607">
            <v>72</v>
          </cell>
          <cell r="D607">
            <v>24</v>
          </cell>
        </row>
        <row r="608">
          <cell r="A608">
            <v>2235</v>
          </cell>
          <cell r="B608" t="str">
            <v>BAZIC Pink Bevel Eraser</v>
          </cell>
          <cell r="C608">
            <v>288</v>
          </cell>
          <cell r="D608">
            <v>24</v>
          </cell>
        </row>
        <row r="609">
          <cell r="A609">
            <v>2236</v>
          </cell>
          <cell r="B609" t="str">
            <v>BAZIC Pink Eraser Top (144/Box)</v>
          </cell>
          <cell r="C609">
            <v>24</v>
          </cell>
        </row>
        <row r="610">
          <cell r="A610">
            <v>2242</v>
          </cell>
          <cell r="B610" t="str">
            <v>4" X 4" Mini Tin Pail with Handle</v>
          </cell>
          <cell r="C610">
            <v>48</v>
          </cell>
        </row>
        <row r="611">
          <cell r="A611">
            <v>2300</v>
          </cell>
          <cell r="B611" t="str">
            <v>BAZIC Yellow Pen Style Fluorescent Highlighter w/ Pocket Clip (5/Pack)</v>
          </cell>
          <cell r="C611">
            <v>144</v>
          </cell>
          <cell r="D611">
            <v>24</v>
          </cell>
        </row>
        <row r="612">
          <cell r="A612">
            <v>2301</v>
          </cell>
          <cell r="B612" t="str">
            <v>BAZIC Pen Style Fluorescent Highlighter w/ Pocket Clip (5/Pack)</v>
          </cell>
          <cell r="C612">
            <v>144</v>
          </cell>
          <cell r="D612">
            <v>24</v>
          </cell>
        </row>
        <row r="613">
          <cell r="A613">
            <v>2303</v>
          </cell>
          <cell r="B613" t="str">
            <v>BAZIC Yellow Pen Style Fluorescent Highlighter w/ Pocket Clip (12/Box)</v>
          </cell>
          <cell r="C613">
            <v>72</v>
          </cell>
          <cell r="D613">
            <v>12</v>
          </cell>
        </row>
        <row r="614">
          <cell r="A614">
            <v>2304</v>
          </cell>
          <cell r="B614" t="str">
            <v>BAZIC Pen Style Fluorescent Highlighter w/ Pocket Clip (12/Box)</v>
          </cell>
          <cell r="C614">
            <v>72</v>
          </cell>
          <cell r="D614">
            <v>12</v>
          </cell>
        </row>
        <row r="615">
          <cell r="A615">
            <v>2306</v>
          </cell>
          <cell r="B615" t="str">
            <v>BAZIC Mini Fluorescent Highlighter w/ Cap Clip (6/Pack)</v>
          </cell>
          <cell r="C615">
            <v>144</v>
          </cell>
          <cell r="D615">
            <v>24</v>
          </cell>
        </row>
        <row r="616">
          <cell r="A616">
            <v>2307</v>
          </cell>
          <cell r="B616" t="str">
            <v>BAZIC Mini Fluorescent Highlighter w/ Cap Clip (4/Pack)</v>
          </cell>
          <cell r="C616">
            <v>144</v>
          </cell>
          <cell r="D616">
            <v>24</v>
          </cell>
        </row>
        <row r="617">
          <cell r="A617">
            <v>2314</v>
          </cell>
          <cell r="B617" t="str">
            <v>BAZIC Fruit Scented Highlighter (3/Pack)</v>
          </cell>
          <cell r="C617">
            <v>144</v>
          </cell>
          <cell r="D617">
            <v>24</v>
          </cell>
        </row>
        <row r="618">
          <cell r="A618">
            <v>2315</v>
          </cell>
          <cell r="B618" t="str">
            <v>BAZIC Fruit Scented Mini Highlighter (6/Pack)</v>
          </cell>
          <cell r="C618">
            <v>144</v>
          </cell>
          <cell r="D618">
            <v>24</v>
          </cell>
        </row>
        <row r="619">
          <cell r="A619">
            <v>2317</v>
          </cell>
          <cell r="B619" t="str">
            <v>BAZIC Pen Style Fluorescent Color Liquid Highlighter (4/Pack)</v>
          </cell>
          <cell r="C619">
            <v>144</v>
          </cell>
          <cell r="D619">
            <v>24</v>
          </cell>
        </row>
        <row r="620">
          <cell r="A620">
            <v>2319</v>
          </cell>
          <cell r="B620" t="str">
            <v>BAZIC Desk Style Fluorescent Highlighter (3/Pack)</v>
          </cell>
          <cell r="C620">
            <v>144</v>
          </cell>
          <cell r="D620">
            <v>24</v>
          </cell>
        </row>
        <row r="621">
          <cell r="A621">
            <v>2320</v>
          </cell>
          <cell r="B621" t="str">
            <v>BAZIC Yellow Desk Style Fluorescent Highlighter (3/Pack)</v>
          </cell>
          <cell r="C621">
            <v>144</v>
          </cell>
          <cell r="D621">
            <v>24</v>
          </cell>
        </row>
        <row r="622">
          <cell r="A622">
            <v>2321</v>
          </cell>
          <cell r="B622" t="str">
            <v>BAZIC Pen Style Fluorescent Highlighter w/ Cushion Grip (4/Pack)</v>
          </cell>
          <cell r="C622">
            <v>144</v>
          </cell>
          <cell r="D622">
            <v>24</v>
          </cell>
        </row>
        <row r="623">
          <cell r="A623">
            <v>2323</v>
          </cell>
          <cell r="B623" t="str">
            <v>BAZIC Mini Desk Style Fluorescent Highlighter (4/Pack)</v>
          </cell>
          <cell r="C623">
            <v>144</v>
          </cell>
          <cell r="D623">
            <v>24</v>
          </cell>
        </row>
        <row r="624">
          <cell r="A624">
            <v>2325</v>
          </cell>
          <cell r="B624" t="str">
            <v>BAZIC Desk Style Fluorescent Highlighter w/ Cushion Grip (3/Pack)</v>
          </cell>
          <cell r="C624">
            <v>144</v>
          </cell>
          <cell r="D624">
            <v>24</v>
          </cell>
        </row>
        <row r="625">
          <cell r="A625">
            <v>2326</v>
          </cell>
          <cell r="B625" t="str">
            <v>BAZIC Yellow Desk Style Fluorescent Highlighter w/ Cushion Grip (3/Pack)</v>
          </cell>
          <cell r="C625">
            <v>144</v>
          </cell>
          <cell r="D625">
            <v>24</v>
          </cell>
        </row>
        <row r="626">
          <cell r="A626">
            <v>2330</v>
          </cell>
          <cell r="B626" t="str">
            <v>BAZIC Yellow Erasable Highlighter (3/Pack)</v>
          </cell>
          <cell r="C626">
            <v>144</v>
          </cell>
          <cell r="D626">
            <v>24</v>
          </cell>
        </row>
        <row r="627">
          <cell r="A627">
            <v>2331</v>
          </cell>
          <cell r="B627" t="str">
            <v>BAZIC Desk Style Fluorescent Highlighter (12/Box)</v>
          </cell>
          <cell r="C627">
            <v>72</v>
          </cell>
          <cell r="D627">
            <v>12</v>
          </cell>
        </row>
        <row r="628">
          <cell r="A628">
            <v>2332</v>
          </cell>
          <cell r="B628" t="str">
            <v>BAZIC Yellow Desk Style Fluorescent Highlighter (12/Box)</v>
          </cell>
          <cell r="C628">
            <v>72</v>
          </cell>
          <cell r="D628">
            <v>12</v>
          </cell>
        </row>
        <row r="629">
          <cell r="A629">
            <v>2333</v>
          </cell>
          <cell r="B629" t="str">
            <v>BAZIC Double Tip Fluorescent Highlighter (5/Pack)</v>
          </cell>
          <cell r="C629">
            <v>144</v>
          </cell>
          <cell r="D629">
            <v>24</v>
          </cell>
        </row>
        <row r="630">
          <cell r="A630">
            <v>2341</v>
          </cell>
          <cell r="B630" t="str">
            <v>BAZIC 5 Fluorescent Gel Highlighter</v>
          </cell>
          <cell r="C630">
            <v>144</v>
          </cell>
          <cell r="D630">
            <v>12</v>
          </cell>
        </row>
        <row r="631">
          <cell r="A631">
            <v>2343</v>
          </cell>
          <cell r="B631" t="str">
            <v>BAZIC Fluorescent Highlighter w/ Pocket Clip (3/Pack)</v>
          </cell>
          <cell r="C631">
            <v>144</v>
          </cell>
          <cell r="D631">
            <v>24</v>
          </cell>
        </row>
        <row r="632">
          <cell r="A632">
            <v>2344</v>
          </cell>
          <cell r="B632" t="str">
            <v>BAZIC Fluorescent Highlighter w/ Pocket Clip (4/Pack)</v>
          </cell>
          <cell r="C632">
            <v>144</v>
          </cell>
          <cell r="D632">
            <v>24</v>
          </cell>
        </row>
        <row r="633">
          <cell r="A633">
            <v>2345</v>
          </cell>
          <cell r="B633" t="str">
            <v>BAZIC Pastel Highlighter w/ Pocket Clip (3/Pack)</v>
          </cell>
          <cell r="C633">
            <v>144</v>
          </cell>
          <cell r="D633">
            <v>24</v>
          </cell>
        </row>
        <row r="634">
          <cell r="A634">
            <v>2346</v>
          </cell>
          <cell r="B634" t="str">
            <v>BAZIC Pastel Highlighter w/ Pocket Clip (4/Pack)</v>
          </cell>
          <cell r="C634">
            <v>144</v>
          </cell>
          <cell r="D634">
            <v>24</v>
          </cell>
        </row>
        <row r="635">
          <cell r="A635">
            <v>2401</v>
          </cell>
          <cell r="B635" t="str">
            <v>BAZIC Jumbo Color Chalk (15/Bucket)</v>
          </cell>
          <cell r="C635">
            <v>24</v>
          </cell>
        </row>
        <row r="636">
          <cell r="A636">
            <v>2402</v>
          </cell>
          <cell r="B636" t="str">
            <v>BAZIC 12 Color &amp; 12 White Chalk w/ Eraser Set</v>
          </cell>
          <cell r="C636">
            <v>72</v>
          </cell>
          <cell r="D636">
            <v>24</v>
          </cell>
        </row>
        <row r="637">
          <cell r="A637">
            <v>2405</v>
          </cell>
          <cell r="B637" t="str">
            <v>BAZIC Dustless White Chalk (24/Box)</v>
          </cell>
          <cell r="C637">
            <v>24</v>
          </cell>
        </row>
        <row r="638">
          <cell r="A638">
            <v>2406</v>
          </cell>
          <cell r="B638" t="str">
            <v>BAZIC Dustless Assorted Color Chalk (24/Box)</v>
          </cell>
          <cell r="C638">
            <v>24</v>
          </cell>
        </row>
        <row r="639">
          <cell r="A639">
            <v>2409</v>
          </cell>
          <cell r="B639" t="str">
            <v>BAZIC 4 Jumbo Sidewalk Chalks &amp; 1 Chalk Holder</v>
          </cell>
          <cell r="C639">
            <v>24</v>
          </cell>
        </row>
        <row r="640">
          <cell r="A640">
            <v>2410</v>
          </cell>
          <cell r="B640" t="str">
            <v>BAZIC 6 Jumbo Sidewalk Chalks</v>
          </cell>
          <cell r="C640">
            <v>72</v>
          </cell>
          <cell r="D640">
            <v>24</v>
          </cell>
        </row>
        <row r="641">
          <cell r="A641">
            <v>2501</v>
          </cell>
          <cell r="B641" t="str">
            <v>BAZIC 8 Color Premium Jumbo Triangle Crayons</v>
          </cell>
          <cell r="C641">
            <v>72</v>
          </cell>
          <cell r="D641">
            <v>24</v>
          </cell>
        </row>
        <row r="642">
          <cell r="A642">
            <v>2505</v>
          </cell>
          <cell r="B642" t="str">
            <v>BAZIC 10 Color Mini Propelling Crayons</v>
          </cell>
          <cell r="C642">
            <v>144</v>
          </cell>
          <cell r="D642">
            <v>24</v>
          </cell>
        </row>
        <row r="643">
          <cell r="A643">
            <v>2506</v>
          </cell>
          <cell r="B643" t="str">
            <v>BAZIC 8 Color Propelling Crayons</v>
          </cell>
          <cell r="C643">
            <v>144</v>
          </cell>
          <cell r="D643">
            <v>24</v>
          </cell>
        </row>
        <row r="644">
          <cell r="A644">
            <v>2507</v>
          </cell>
          <cell r="B644" t="str">
            <v>BAZIC 12 Color Propelling Crayons</v>
          </cell>
          <cell r="C644">
            <v>144</v>
          </cell>
          <cell r="D644">
            <v>12</v>
          </cell>
        </row>
        <row r="645">
          <cell r="A645">
            <v>2510</v>
          </cell>
          <cell r="B645" t="str">
            <v>BAZIC 48 ct. Premium Crayons</v>
          </cell>
          <cell r="C645">
            <v>24</v>
          </cell>
        </row>
        <row r="646">
          <cell r="A646">
            <v>2511</v>
          </cell>
          <cell r="B646" t="str">
            <v>BAZIC 24 Color Premium Crayons</v>
          </cell>
          <cell r="C646">
            <v>72</v>
          </cell>
          <cell r="D646">
            <v>24</v>
          </cell>
        </row>
        <row r="647">
          <cell r="A647">
            <v>2512</v>
          </cell>
          <cell r="B647" t="str">
            <v>BAZIC 8 Color Premium Super Jumbo Crayons</v>
          </cell>
          <cell r="C647">
            <v>72</v>
          </cell>
          <cell r="D647">
            <v>24</v>
          </cell>
        </row>
        <row r="648">
          <cell r="A648">
            <v>2514</v>
          </cell>
          <cell r="B648" t="str">
            <v>BAZIC 16 Color Premium Crayons (2/Pack)</v>
          </cell>
          <cell r="C648">
            <v>72</v>
          </cell>
          <cell r="D648">
            <v>24</v>
          </cell>
        </row>
        <row r="649">
          <cell r="A649">
            <v>2515</v>
          </cell>
          <cell r="B649" t="str">
            <v>BAZIC 64 ct. Premium Crayons w/sharpener</v>
          </cell>
          <cell r="C649">
            <v>24</v>
          </cell>
        </row>
        <row r="650">
          <cell r="A650">
            <v>2516</v>
          </cell>
          <cell r="B650" t="str">
            <v>BAZIC 8 Color Premium Crayons</v>
          </cell>
          <cell r="C650">
            <v>144</v>
          </cell>
          <cell r="D650">
            <v>24</v>
          </cell>
        </row>
        <row r="651">
          <cell r="A651">
            <v>2517</v>
          </cell>
          <cell r="B651" t="str">
            <v>BAZIC 16 Color Premium Crayons</v>
          </cell>
          <cell r="C651">
            <v>144</v>
          </cell>
          <cell r="D651">
            <v>24</v>
          </cell>
        </row>
        <row r="652">
          <cell r="A652">
            <v>2518</v>
          </cell>
          <cell r="B652" t="str">
            <v>BAZIC 8 Color Premium Jumbo Crayons</v>
          </cell>
          <cell r="C652">
            <v>144</v>
          </cell>
          <cell r="D652">
            <v>24</v>
          </cell>
        </row>
        <row r="653">
          <cell r="A653">
            <v>2519</v>
          </cell>
          <cell r="B653" t="str">
            <v>BAZIC 12 Color Premium Jumbo Crayons</v>
          </cell>
          <cell r="C653">
            <v>72</v>
          </cell>
          <cell r="D653">
            <v>24</v>
          </cell>
        </row>
        <row r="654">
          <cell r="A654">
            <v>2530</v>
          </cell>
          <cell r="B654" t="str">
            <v>BAZIC 24 Color Washable Premium Crayons</v>
          </cell>
          <cell r="C654">
            <v>72</v>
          </cell>
          <cell r="D654">
            <v>24</v>
          </cell>
        </row>
        <row r="655">
          <cell r="A655">
            <v>2539</v>
          </cell>
          <cell r="B655" t="str">
            <v>BAZIC 8 Color Washable Premium Jumbo Crayons</v>
          </cell>
          <cell r="C655">
            <v>144</v>
          </cell>
          <cell r="D655">
            <v>24</v>
          </cell>
        </row>
        <row r="656">
          <cell r="A656">
            <v>2550</v>
          </cell>
          <cell r="B656" t="str">
            <v>BAZIC 12 Color Jumbo Oil Pastels</v>
          </cell>
          <cell r="C656">
            <v>144</v>
          </cell>
          <cell r="D656">
            <v>24</v>
          </cell>
        </row>
        <row r="657">
          <cell r="A657">
            <v>2560</v>
          </cell>
          <cell r="B657" t="str">
            <v>BAZIC 6 Color Silky Gel Crayons</v>
          </cell>
          <cell r="C657">
            <v>144</v>
          </cell>
          <cell r="D657">
            <v>24</v>
          </cell>
        </row>
        <row r="658">
          <cell r="A658">
            <v>2561</v>
          </cell>
          <cell r="B658" t="str">
            <v>BAZIC 12 Color Silky Gel Crayons</v>
          </cell>
          <cell r="C658">
            <v>72</v>
          </cell>
          <cell r="D658">
            <v>12</v>
          </cell>
        </row>
        <row r="659">
          <cell r="A659">
            <v>2562</v>
          </cell>
          <cell r="B659" t="str">
            <v>BAZIC 24 Color Silky Gel Crayons</v>
          </cell>
          <cell r="C659">
            <v>12</v>
          </cell>
        </row>
        <row r="660">
          <cell r="A660">
            <v>2569</v>
          </cell>
          <cell r="B660" t="str">
            <v>BAZIC 12 Color Jumbo Silky Gel Crayons</v>
          </cell>
          <cell r="C660">
            <v>72</v>
          </cell>
          <cell r="D660">
            <v>12</v>
          </cell>
        </row>
        <row r="661">
          <cell r="A661">
            <v>2707</v>
          </cell>
          <cell r="B661" t="str">
            <v>BAZIC 2x Magnifier Sets (3/Pack)</v>
          </cell>
          <cell r="C661">
            <v>144</v>
          </cell>
          <cell r="D661">
            <v>24</v>
          </cell>
        </row>
        <row r="662">
          <cell r="A662">
            <v>2711</v>
          </cell>
          <cell r="B662" t="str">
            <v>BAZIC 3" Round 2x Handheld Magnifier &amp; 4x Bifocal Inset</v>
          </cell>
          <cell r="C662">
            <v>144</v>
          </cell>
          <cell r="D662">
            <v>24</v>
          </cell>
        </row>
        <row r="663">
          <cell r="A663">
            <v>2713</v>
          </cell>
          <cell r="B663" t="str">
            <v>BAZIC Asstd Color 3" Round 2X Handheld Magnifier</v>
          </cell>
          <cell r="C663">
            <v>72</v>
          </cell>
          <cell r="D663">
            <v>24</v>
          </cell>
        </row>
        <row r="664">
          <cell r="A664">
            <v>2805</v>
          </cell>
          <cell r="B664" t="str">
            <v>BAZIC Metal Ball Bearing Compass w/ #2 Wood Pencil</v>
          </cell>
          <cell r="C664">
            <v>144</v>
          </cell>
          <cell r="D664">
            <v>24</v>
          </cell>
        </row>
        <row r="665">
          <cell r="A665">
            <v>2806</v>
          </cell>
          <cell r="B665" t="str">
            <v>BAZIC Scale-Arm Compass w/ #2 Wood Pencil</v>
          </cell>
          <cell r="C665">
            <v>144</v>
          </cell>
          <cell r="D665">
            <v>24</v>
          </cell>
        </row>
        <row r="666">
          <cell r="A666">
            <v>2807</v>
          </cell>
          <cell r="B666" t="str">
            <v>BAZIC Scale-Arm Compass w/ #2 Wood Pencil &amp; 6" Protractor Set</v>
          </cell>
          <cell r="C666">
            <v>144</v>
          </cell>
          <cell r="D666">
            <v>24</v>
          </cell>
        </row>
        <row r="667">
          <cell r="A667">
            <v>2808</v>
          </cell>
          <cell r="B667" t="str">
            <v>BAZIC Scale-Arm Compass w/ #2 Wood Pencil &amp; 6" Protractor Set</v>
          </cell>
          <cell r="C667">
            <v>144</v>
          </cell>
          <cell r="D667">
            <v>24</v>
          </cell>
        </row>
        <row r="668">
          <cell r="A668">
            <v>2901</v>
          </cell>
          <cell r="B668" t="str">
            <v>BAZIC 18" X 1.5 Yard Clear Self Adhesive Book Cover</v>
          </cell>
          <cell r="C668">
            <v>48</v>
          </cell>
        </row>
        <row r="669">
          <cell r="A669">
            <v>3001</v>
          </cell>
          <cell r="B669" t="str">
            <v>BAZIC 8-Digit Large Desktop Calculator w/ Adjustable Display</v>
          </cell>
          <cell r="C669">
            <v>72</v>
          </cell>
          <cell r="D669">
            <v>12</v>
          </cell>
        </row>
        <row r="670">
          <cell r="A670">
            <v>3002</v>
          </cell>
          <cell r="B670" t="str">
            <v>BAZIC 56 Function Scientific Calculator w/ Slide-On Case</v>
          </cell>
          <cell r="C670">
            <v>144</v>
          </cell>
          <cell r="D670">
            <v>12</v>
          </cell>
        </row>
        <row r="671">
          <cell r="A671">
            <v>3003</v>
          </cell>
          <cell r="B671" t="str">
            <v>BAZIC 56 Function Scientific Calculator w/ Flip Cover</v>
          </cell>
          <cell r="C671">
            <v>72</v>
          </cell>
          <cell r="D671">
            <v>12</v>
          </cell>
        </row>
        <row r="672">
          <cell r="A672">
            <v>3004</v>
          </cell>
          <cell r="B672" t="str">
            <v>BAZIC 8-Digit Pocket Size Calculator w/ Flip Cover</v>
          </cell>
          <cell r="C672">
            <v>144</v>
          </cell>
          <cell r="D672">
            <v>24</v>
          </cell>
        </row>
        <row r="673">
          <cell r="A673">
            <v>3006</v>
          </cell>
          <cell r="B673" t="str">
            <v>BAZIC 8-Digit Pocket Size Calculator w/ Neck String</v>
          </cell>
          <cell r="C673">
            <v>144</v>
          </cell>
          <cell r="D673">
            <v>24</v>
          </cell>
        </row>
        <row r="674">
          <cell r="A674">
            <v>3008</v>
          </cell>
          <cell r="B674" t="str">
            <v>BAZIC 8-Digit Silver Desktop Calculator w/ Tone</v>
          </cell>
          <cell r="C674">
            <v>72</v>
          </cell>
          <cell r="D674">
            <v>12</v>
          </cell>
        </row>
        <row r="675">
          <cell r="A675">
            <v>3009</v>
          </cell>
          <cell r="B675" t="str">
            <v>BAZIC 8-Digit Dual Power Pocket Size Calculator</v>
          </cell>
          <cell r="C675">
            <v>144</v>
          </cell>
          <cell r="D675">
            <v>24</v>
          </cell>
        </row>
        <row r="676">
          <cell r="A676">
            <v>3011</v>
          </cell>
          <cell r="B676" t="str">
            <v>BAZIC 12-Digit Desktop Calculator w/ Profit Calculation &amp; Tax Functions</v>
          </cell>
          <cell r="C676">
            <v>12</v>
          </cell>
        </row>
        <row r="677">
          <cell r="A677">
            <v>3012</v>
          </cell>
          <cell r="B677" t="str">
            <v>BAZIC 12-Digit Dual Power Desktop Calculator w/ Adjustable Display</v>
          </cell>
          <cell r="C677">
            <v>72</v>
          </cell>
          <cell r="D677">
            <v>12</v>
          </cell>
        </row>
        <row r="678">
          <cell r="A678">
            <v>3015</v>
          </cell>
          <cell r="B678" t="str">
            <v>Crucigrama-Sopas De Letras IV</v>
          </cell>
          <cell r="C678">
            <v>48</v>
          </cell>
        </row>
        <row r="679">
          <cell r="A679">
            <v>3020</v>
          </cell>
          <cell r="B679" t="str">
            <v>BAZIC 240 Function Scientific Calculator w/ Slide-On Case</v>
          </cell>
          <cell r="C679">
            <v>72</v>
          </cell>
          <cell r="D679">
            <v>12</v>
          </cell>
        </row>
        <row r="680">
          <cell r="A680">
            <v>3021</v>
          </cell>
          <cell r="B680" t="str">
            <v>BAZIC 240 Function Fancy color Scientific Calculator w/ Slide-On Case</v>
          </cell>
          <cell r="C680">
            <v>72</v>
          </cell>
          <cell r="D680">
            <v>12</v>
          </cell>
        </row>
        <row r="681">
          <cell r="A681">
            <v>3100</v>
          </cell>
          <cell r="B681" t="str">
            <v>BAZIC 1/3 Cut Letter Size Manila File Folder (12/Pack)</v>
          </cell>
          <cell r="C681">
            <v>48</v>
          </cell>
        </row>
        <row r="682">
          <cell r="A682">
            <v>3101</v>
          </cell>
          <cell r="B682" t="str">
            <v>BAZIC Economy Weight Top Loading Sheet Protectors (100/Pack)</v>
          </cell>
          <cell r="C682">
            <v>12</v>
          </cell>
        </row>
        <row r="683">
          <cell r="A683">
            <v>3102</v>
          </cell>
          <cell r="B683" t="str">
            <v>BAZIC Economy Weight Top Loading Sheet Protectors (20/Pack)</v>
          </cell>
          <cell r="C683">
            <v>144</v>
          </cell>
          <cell r="D683">
            <v>36</v>
          </cell>
        </row>
        <row r="684">
          <cell r="A684">
            <v>3103</v>
          </cell>
          <cell r="B684" t="str">
            <v>BAZIC 1/3 Cut Letter Size Manila File Folder (9/Pack)</v>
          </cell>
          <cell r="C684">
            <v>48</v>
          </cell>
        </row>
        <row r="685">
          <cell r="A685">
            <v>3104</v>
          </cell>
          <cell r="B685" t="str">
            <v>BAZIC V-Flap Legal Size Document Holder</v>
          </cell>
          <cell r="C685">
            <v>72</v>
          </cell>
          <cell r="D685">
            <v>24</v>
          </cell>
        </row>
        <row r="686">
          <cell r="A686">
            <v>3105</v>
          </cell>
          <cell r="B686" t="str">
            <v>BAZIC V-Flap Letter Size Document Holder</v>
          </cell>
          <cell r="C686">
            <v>72</v>
          </cell>
          <cell r="D686">
            <v>24</v>
          </cell>
        </row>
        <row r="687">
          <cell r="A687">
            <v>3107</v>
          </cell>
          <cell r="B687" t="str">
            <v>BAZIC Dividers w/ 10-Color Tabs</v>
          </cell>
          <cell r="C687">
            <v>144</v>
          </cell>
          <cell r="D687">
            <v>24</v>
          </cell>
        </row>
        <row r="688">
          <cell r="A688">
            <v>3108</v>
          </cell>
          <cell r="B688" t="str">
            <v>BAZIC Top Loading 9-Pockets Sports Card Holder (10/Pack)</v>
          </cell>
          <cell r="C688">
            <v>144</v>
          </cell>
          <cell r="D688">
            <v>24</v>
          </cell>
        </row>
        <row r="689">
          <cell r="A689">
            <v>3109</v>
          </cell>
          <cell r="B689" t="str">
            <v>BAZIC 1/3 Cut Letter Size Color File Folder (6/Pack)</v>
          </cell>
          <cell r="C689">
            <v>48</v>
          </cell>
        </row>
        <row r="690">
          <cell r="A690">
            <v>3110</v>
          </cell>
          <cell r="B690" t="str">
            <v>BAZIC Translucent 2-Pocket Poly Portfolio</v>
          </cell>
          <cell r="C690">
            <v>48</v>
          </cell>
        </row>
        <row r="691">
          <cell r="A691">
            <v>3111</v>
          </cell>
          <cell r="B691" t="str">
            <v>BAZIC 1.5" Assorted Color 3-Ring Binder w/ 2-Pockets</v>
          </cell>
          <cell r="C691">
            <v>24</v>
          </cell>
        </row>
        <row r="692">
          <cell r="A692">
            <v>3112</v>
          </cell>
          <cell r="B692" t="str">
            <v>BAZIC Square Flap Letter Size Document Holder</v>
          </cell>
          <cell r="C692">
            <v>72</v>
          </cell>
          <cell r="D692">
            <v>24</v>
          </cell>
        </row>
        <row r="693">
          <cell r="A693">
            <v>3114</v>
          </cell>
          <cell r="B693" t="str">
            <v>BAZIC Pockets Dividers w/ 5-Insertable Color Tabs</v>
          </cell>
          <cell r="C693">
            <v>144</v>
          </cell>
          <cell r="D693">
            <v>24</v>
          </cell>
        </row>
        <row r="694">
          <cell r="A694">
            <v>3115</v>
          </cell>
          <cell r="B694" t="str">
            <v>BAZIC 1/3 Cut Letter Size Paisley File Folder (3/Pack)</v>
          </cell>
          <cell r="C694">
            <v>48</v>
          </cell>
        </row>
        <row r="695">
          <cell r="A695">
            <v>3116</v>
          </cell>
          <cell r="B695" t="str">
            <v>BAZIC 13-Pockets Coupon/Personal Check Size Expanding File</v>
          </cell>
          <cell r="C695">
            <v>144</v>
          </cell>
          <cell r="D695">
            <v>24</v>
          </cell>
        </row>
        <row r="696">
          <cell r="A696">
            <v>3117</v>
          </cell>
          <cell r="B696" t="str">
            <v>BAZIC Dividers w/ 5-Insertable Color Tabs</v>
          </cell>
          <cell r="C696">
            <v>144</v>
          </cell>
          <cell r="D696">
            <v>24</v>
          </cell>
        </row>
        <row r="697">
          <cell r="A697">
            <v>3118</v>
          </cell>
          <cell r="B697" t="str">
            <v>BAZIC Dividers w/ 8-Insertable Color Tabs</v>
          </cell>
          <cell r="C697">
            <v>144</v>
          </cell>
          <cell r="D697">
            <v>24</v>
          </cell>
        </row>
        <row r="698">
          <cell r="A698">
            <v>3119</v>
          </cell>
          <cell r="B698" t="str">
            <v>BAZIC Top / Side Loading Letter Size String Envelope (2/Pack)</v>
          </cell>
          <cell r="C698">
            <v>144</v>
          </cell>
          <cell r="D698">
            <v>24</v>
          </cell>
        </row>
        <row r="699">
          <cell r="A699">
            <v>3120</v>
          </cell>
          <cell r="B699" t="str">
            <v>BAZIC Economy Weight Top Loading Sheet Protectors (10/Pack)</v>
          </cell>
          <cell r="C699">
            <v>288</v>
          </cell>
          <cell r="D699">
            <v>48</v>
          </cell>
        </row>
        <row r="700">
          <cell r="A700">
            <v>3121</v>
          </cell>
          <cell r="B700" t="str">
            <v>BAZIC 1" Swirl Poly 3-Ring Binder w/ Pocket</v>
          </cell>
          <cell r="C700">
            <v>48</v>
          </cell>
        </row>
        <row r="701">
          <cell r="A701">
            <v>3122</v>
          </cell>
          <cell r="B701" t="str">
            <v>BAZIC 1" Black 3-Ring View Binder w/ 2-Pockets</v>
          </cell>
          <cell r="C701">
            <v>12</v>
          </cell>
        </row>
        <row r="702">
          <cell r="A702">
            <v>3123</v>
          </cell>
          <cell r="B702" t="str">
            <v>BAZIC 1" Asst. Color 3-Ring View Binder w/ 2-Pockets</v>
          </cell>
          <cell r="C702">
            <v>24</v>
          </cell>
        </row>
        <row r="703">
          <cell r="A703">
            <v>3124</v>
          </cell>
          <cell r="B703" t="str">
            <v>BAZIC Letter Size Document Case w/ Handle</v>
          </cell>
          <cell r="C703">
            <v>24</v>
          </cell>
        </row>
        <row r="704">
          <cell r="A704">
            <v>3125</v>
          </cell>
          <cell r="B704" t="str">
            <v>BAZIC Multi Purpose 3" X 5" Card File Box</v>
          </cell>
          <cell r="C704">
            <v>36</v>
          </cell>
        </row>
        <row r="705">
          <cell r="A705">
            <v>3126</v>
          </cell>
          <cell r="B705" t="str">
            <v>BAZIC 1" Matte Bright Color Poly 3-Ring Binder w/ Pocket</v>
          </cell>
          <cell r="C705">
            <v>48</v>
          </cell>
        </row>
        <row r="706">
          <cell r="A706">
            <v>3128</v>
          </cell>
          <cell r="B706" t="str">
            <v>BAZIC 1" Glitter Poly 3-Ring Binder w/ Pocket</v>
          </cell>
          <cell r="C706">
            <v>48</v>
          </cell>
        </row>
        <row r="707">
          <cell r="A707">
            <v>3129</v>
          </cell>
          <cell r="B707" t="str">
            <v>BAZIC 10-Pockets Presentation Book</v>
          </cell>
          <cell r="C707">
            <v>144</v>
          </cell>
          <cell r="D707">
            <v>24</v>
          </cell>
        </row>
        <row r="708">
          <cell r="A708">
            <v>3130</v>
          </cell>
          <cell r="B708" t="str">
            <v>BAZIC 1/2" Poly 3-Ring Presentation View Binder w/ Pocket</v>
          </cell>
          <cell r="C708">
            <v>48</v>
          </cell>
        </row>
        <row r="709">
          <cell r="A709">
            <v>3132</v>
          </cell>
          <cell r="B709" t="str">
            <v>BAZIC 1" Matte Color Poly 3-Ring Binder w/ Pocket</v>
          </cell>
          <cell r="C709">
            <v>48</v>
          </cell>
        </row>
        <row r="710">
          <cell r="A710">
            <v>3135</v>
          </cell>
          <cell r="B710" t="str">
            <v>BAZIC 1" Asst. Color 3- Ring Binder w/ 2-Pockets</v>
          </cell>
          <cell r="C710">
            <v>24</v>
          </cell>
        </row>
        <row r="711">
          <cell r="A711">
            <v>3136</v>
          </cell>
          <cell r="B711" t="str">
            <v>BAZIC 1" Asst. Neon Color 3-Ring View Binder w/ 2-Pockets</v>
          </cell>
          <cell r="C711">
            <v>24</v>
          </cell>
        </row>
        <row r="712">
          <cell r="A712">
            <v>3137</v>
          </cell>
          <cell r="B712" t="str">
            <v>BAZIC 1" White 3-Ring View Binder w/ 2-Pockets</v>
          </cell>
          <cell r="C712">
            <v>12</v>
          </cell>
        </row>
        <row r="713">
          <cell r="A713">
            <v>3141</v>
          </cell>
          <cell r="B713" t="str">
            <v>BAZIC 1/2" Black 3-Ring View Binder w/ 2-Pockets</v>
          </cell>
          <cell r="C713">
            <v>12</v>
          </cell>
        </row>
        <row r="714">
          <cell r="A714">
            <v>3142</v>
          </cell>
          <cell r="B714" t="str">
            <v>BAZIC 1/2" White 3-Ring View Binder w/ 2-Pockets</v>
          </cell>
          <cell r="C714">
            <v>12</v>
          </cell>
        </row>
        <row r="715">
          <cell r="A715">
            <v>3143</v>
          </cell>
          <cell r="B715" t="str">
            <v>BAZIC Laminated Bright Glossy Color 2-Pockets Portfolios</v>
          </cell>
          <cell r="C715">
            <v>48</v>
          </cell>
        </row>
        <row r="716">
          <cell r="A716">
            <v>3144</v>
          </cell>
          <cell r="B716" t="str">
            <v>BAZIC Asst. Color 2-Pocket Portfolios</v>
          </cell>
          <cell r="C716">
            <v>100</v>
          </cell>
        </row>
        <row r="717">
          <cell r="A717">
            <v>3145</v>
          </cell>
          <cell r="B717" t="str">
            <v>BAZIC Asst. Color 2-Pocket Portfolios w/ 3-Prong Fastener</v>
          </cell>
          <cell r="C717">
            <v>100</v>
          </cell>
        </row>
        <row r="718">
          <cell r="A718">
            <v>3146</v>
          </cell>
          <cell r="B718" t="str">
            <v>BAZIC Laminated Bright Glossy Color 2-Pocket Portfolios w/ 3-Prong Fastener</v>
          </cell>
          <cell r="C718">
            <v>48</v>
          </cell>
        </row>
        <row r="719">
          <cell r="A719">
            <v>3147</v>
          </cell>
          <cell r="B719" t="str">
            <v>BAZIC 1.5" Black 3-Ring View Binder w/ 2-Pockets</v>
          </cell>
          <cell r="C719">
            <v>12</v>
          </cell>
        </row>
        <row r="720">
          <cell r="A720">
            <v>3148</v>
          </cell>
          <cell r="B720" t="str">
            <v>BAZIC 1.5" White 3-Ring View Binder w/ 2-Pockets</v>
          </cell>
          <cell r="C720">
            <v>12</v>
          </cell>
        </row>
        <row r="721">
          <cell r="A721">
            <v>3150</v>
          </cell>
          <cell r="B721" t="str">
            <v>BAZIC 2" Black Slant-D Ring View Binder w/ 2-Pockets</v>
          </cell>
          <cell r="C721">
            <v>12</v>
          </cell>
        </row>
        <row r="722">
          <cell r="A722">
            <v>3151</v>
          </cell>
          <cell r="B722" t="str">
            <v>BAZIC 2" White Slant-D Ring View Binder w/ 2-Pockets</v>
          </cell>
          <cell r="C722">
            <v>12</v>
          </cell>
        </row>
        <row r="723">
          <cell r="A723">
            <v>3152</v>
          </cell>
          <cell r="B723" t="str">
            <v>BAZIC Clear Coupon/Check Size Zip Envelope</v>
          </cell>
          <cell r="C723">
            <v>144</v>
          </cell>
          <cell r="D723">
            <v>24</v>
          </cell>
        </row>
        <row r="724">
          <cell r="A724">
            <v>3156</v>
          </cell>
          <cell r="B724" t="str">
            <v>BAZIC Swing-lock Report Cover w/Clear Front</v>
          </cell>
          <cell r="C724">
            <v>48</v>
          </cell>
        </row>
        <row r="725">
          <cell r="A725">
            <v>3157</v>
          </cell>
          <cell r="B725" t="str">
            <v>BAZIC 2-Pocket Poly Portfolio w/ View Cover</v>
          </cell>
          <cell r="C725">
            <v>48</v>
          </cell>
        </row>
        <row r="726">
          <cell r="A726">
            <v>3158</v>
          </cell>
          <cell r="B726" t="str">
            <v>BAZIC Solid Color 2-Pocket Poly Portfolio</v>
          </cell>
          <cell r="C726">
            <v>48</v>
          </cell>
        </row>
        <row r="727">
          <cell r="A727">
            <v>3159</v>
          </cell>
          <cell r="B727" t="str">
            <v>BAZIC Solid Color 2-Pocket Poly Portfolio w/ 3 Prongs</v>
          </cell>
          <cell r="C727">
            <v>48</v>
          </cell>
        </row>
        <row r="728">
          <cell r="A728">
            <v>3161</v>
          </cell>
          <cell r="B728" t="str">
            <v>BAZIC Asst. Color 8-Pocket Folder</v>
          </cell>
          <cell r="C728">
            <v>12</v>
          </cell>
        </row>
        <row r="729">
          <cell r="A729">
            <v>3163</v>
          </cell>
          <cell r="B729" t="str">
            <v>BAZIC Poly 8 Pocket Organizer</v>
          </cell>
          <cell r="C729">
            <v>24</v>
          </cell>
        </row>
        <row r="730">
          <cell r="A730">
            <v>3164</v>
          </cell>
          <cell r="B730" t="str">
            <v>BAZIC Rainbow 7-Pocket Letter Size Poly Expanding File</v>
          </cell>
          <cell r="C730">
            <v>12</v>
          </cell>
        </row>
        <row r="731">
          <cell r="A731">
            <v>3165</v>
          </cell>
          <cell r="B731" t="str">
            <v>BAZIC 7-Pocket Letter Size Vertical Poly Expanding File</v>
          </cell>
          <cell r="C731">
            <v>12</v>
          </cell>
        </row>
        <row r="732">
          <cell r="A732">
            <v>3166</v>
          </cell>
          <cell r="B732" t="str">
            <v>BAZIC V-Flap Clear Letter Size Document Holder</v>
          </cell>
          <cell r="C732">
            <v>72</v>
          </cell>
          <cell r="D732">
            <v>24</v>
          </cell>
        </row>
        <row r="733">
          <cell r="A733">
            <v>3167</v>
          </cell>
          <cell r="B733" t="str">
            <v>BAZIC 1" Asst. Pastel Color 3-Ring View Binder w/ 2-Pockets</v>
          </cell>
          <cell r="C733">
            <v>24</v>
          </cell>
        </row>
        <row r="734">
          <cell r="A734">
            <v>3168</v>
          </cell>
          <cell r="B734" t="str">
            <v>BAZIC 1" White 3-Ring Tinted View Binder w/ 2-Pockets</v>
          </cell>
          <cell r="C734">
            <v>24</v>
          </cell>
        </row>
        <row r="735">
          <cell r="A735">
            <v>3169</v>
          </cell>
          <cell r="B735" t="str">
            <v>BAZIC Stripes 2-Pocket Poly Portfolio</v>
          </cell>
          <cell r="C735">
            <v>48</v>
          </cell>
        </row>
        <row r="736">
          <cell r="A736">
            <v>3170</v>
          </cell>
          <cell r="B736" t="str">
            <v>BAZIC Translucent Swing Lock Report Cover</v>
          </cell>
          <cell r="C736">
            <v>48</v>
          </cell>
        </row>
        <row r="737">
          <cell r="A737">
            <v>3172</v>
          </cell>
          <cell r="B737" t="str">
            <v>BAZIC Letter Size Document Holder w/ Elastic Band</v>
          </cell>
          <cell r="C737">
            <v>72</v>
          </cell>
          <cell r="D737">
            <v>24</v>
          </cell>
        </row>
        <row r="738">
          <cell r="A738">
            <v>3173</v>
          </cell>
          <cell r="B738" t="str">
            <v>BAZIC Translucent 13-Pocket Letter Size Poly Expanding File</v>
          </cell>
          <cell r="C738">
            <v>6</v>
          </cell>
        </row>
        <row r="739">
          <cell r="A739">
            <v>3174</v>
          </cell>
          <cell r="B739" t="str">
            <v>BAZIC 3" Black Slant-D Ring View Binder w/ 2-Pockets</v>
          </cell>
          <cell r="C739">
            <v>12</v>
          </cell>
        </row>
        <row r="740">
          <cell r="A740">
            <v>3175</v>
          </cell>
          <cell r="B740" t="str">
            <v>BAZIC 3" White Slant-D Ring View Binder w/ 2-Pockets</v>
          </cell>
          <cell r="C740">
            <v>12</v>
          </cell>
        </row>
        <row r="741">
          <cell r="A741">
            <v>3176</v>
          </cell>
          <cell r="B741" t="str">
            <v>BAZIC Translucent 7-Pocket Letter Size Poly Expanding File</v>
          </cell>
          <cell r="C741">
            <v>12</v>
          </cell>
        </row>
        <row r="742">
          <cell r="A742">
            <v>3177</v>
          </cell>
          <cell r="B742" t="str">
            <v>BAZIC 13-Pocket Letter Size Poly Expanding File</v>
          </cell>
          <cell r="C742">
            <v>6</v>
          </cell>
        </row>
        <row r="743">
          <cell r="A743">
            <v>3178</v>
          </cell>
          <cell r="B743" t="str">
            <v>BAZIC 7-Pocket Letter Size Poly Expanding File</v>
          </cell>
          <cell r="C743">
            <v>12</v>
          </cell>
        </row>
        <row r="744">
          <cell r="A744">
            <v>3179</v>
          </cell>
          <cell r="B744" t="str">
            <v>BAZIC 13-Pocket Check Size Poly Expanding File</v>
          </cell>
          <cell r="C744">
            <v>72</v>
          </cell>
          <cell r="D744">
            <v>24</v>
          </cell>
        </row>
        <row r="745">
          <cell r="A745">
            <v>3180</v>
          </cell>
          <cell r="B745" t="str">
            <v>BAZIC Two Tone Letter Size Document Case</v>
          </cell>
          <cell r="C745">
            <v>12</v>
          </cell>
        </row>
        <row r="746">
          <cell r="A746">
            <v>3181</v>
          </cell>
          <cell r="B746" t="str">
            <v>BAZIC 1/3 Cut Legal Size Manila File Folder (100/Box)</v>
          </cell>
          <cell r="C746">
            <v>5</v>
          </cell>
        </row>
        <row r="747">
          <cell r="A747">
            <v>3182</v>
          </cell>
          <cell r="B747" t="str">
            <v>BAZIC 3" X 5" Index Card Case w/ 5-Tab Divider</v>
          </cell>
          <cell r="C747">
            <v>36</v>
          </cell>
        </row>
        <row r="748">
          <cell r="A748">
            <v>3183</v>
          </cell>
          <cell r="B748" t="str">
            <v>BAZIC Two Tone 2-Pocket Poly Portfolio</v>
          </cell>
          <cell r="C748">
            <v>48</v>
          </cell>
        </row>
        <row r="749">
          <cell r="A749">
            <v>3184</v>
          </cell>
          <cell r="B749" t="str">
            <v>BAZIC 1/3 Cut Letter Size Manila File Folder (100/Box)</v>
          </cell>
          <cell r="C749">
            <v>5</v>
          </cell>
        </row>
        <row r="750">
          <cell r="A750">
            <v>3185</v>
          </cell>
          <cell r="B750" t="str">
            <v>BAZIC Dividers w/ 12-Preprinted A-Z Tab</v>
          </cell>
          <cell r="C750">
            <v>144</v>
          </cell>
          <cell r="D750">
            <v>24</v>
          </cell>
        </row>
        <row r="751">
          <cell r="A751">
            <v>3186</v>
          </cell>
          <cell r="B751" t="str">
            <v>BAZIC Dividers w/ 12-Preprinted Jan-Dec Tab</v>
          </cell>
          <cell r="C751">
            <v>144</v>
          </cell>
          <cell r="D751">
            <v>24</v>
          </cell>
        </row>
        <row r="752">
          <cell r="A752">
            <v>3187</v>
          </cell>
          <cell r="B752" t="str">
            <v>BAZIC Clear Letter Size Zip Envelope</v>
          </cell>
          <cell r="C752">
            <v>144</v>
          </cell>
          <cell r="D752">
            <v>24</v>
          </cell>
        </row>
        <row r="753">
          <cell r="A753">
            <v>3188</v>
          </cell>
          <cell r="B753" t="str">
            <v>BAZIC Assorted Color Letter Size Zip Envelope</v>
          </cell>
          <cell r="C753">
            <v>144</v>
          </cell>
          <cell r="D753">
            <v>24</v>
          </cell>
        </row>
        <row r="754">
          <cell r="A754">
            <v>3189</v>
          </cell>
          <cell r="B754" t="str">
            <v>BAZIC Coupon / Check Size Poly String Envelope (3/Pack)</v>
          </cell>
          <cell r="C754">
            <v>144</v>
          </cell>
          <cell r="D754">
            <v>24</v>
          </cell>
        </row>
        <row r="755">
          <cell r="A755">
            <v>3190</v>
          </cell>
          <cell r="B755" t="str">
            <v>BAZIC 1/2" Blue 3-Ring View Binder w/ 2-Pockets</v>
          </cell>
          <cell r="C755">
            <v>12</v>
          </cell>
        </row>
        <row r="756">
          <cell r="A756">
            <v>3191</v>
          </cell>
          <cell r="B756" t="str">
            <v>BAZIC 1" Blue 3-Ring View Binder w/ 2-Pockets</v>
          </cell>
          <cell r="C756">
            <v>12</v>
          </cell>
        </row>
        <row r="757">
          <cell r="A757">
            <v>3192</v>
          </cell>
          <cell r="B757" t="str">
            <v>BAZIC 1.5" Blue 3-Ring View Binder w/ 2-Pockets</v>
          </cell>
          <cell r="C757">
            <v>12</v>
          </cell>
        </row>
        <row r="758">
          <cell r="A758">
            <v>3193</v>
          </cell>
          <cell r="B758" t="str">
            <v>BAZIC 2" Blue Slant D-Ring View Binder w/ 2-Pockets</v>
          </cell>
          <cell r="C758">
            <v>12</v>
          </cell>
        </row>
        <row r="759">
          <cell r="A759">
            <v>3194</v>
          </cell>
          <cell r="B759" t="str">
            <v>BAZIC 3" Blue Slant D-Ring View Binder w/ 2-Pockets</v>
          </cell>
          <cell r="C759">
            <v>12</v>
          </cell>
        </row>
        <row r="760">
          <cell r="A760">
            <v>3195</v>
          </cell>
          <cell r="B760" t="str">
            <v>BAZIC Elite Letter Size Clear Document Holders (2/Pack)</v>
          </cell>
          <cell r="C760">
            <v>144</v>
          </cell>
          <cell r="D760">
            <v>24</v>
          </cell>
        </row>
        <row r="761">
          <cell r="A761">
            <v>3196</v>
          </cell>
          <cell r="B761" t="str">
            <v>BAZIC Elite Letter Size Document Holders (2/Pack)</v>
          </cell>
          <cell r="C761">
            <v>144</v>
          </cell>
          <cell r="D761">
            <v>24</v>
          </cell>
        </row>
        <row r="762">
          <cell r="A762">
            <v>3197</v>
          </cell>
          <cell r="B762" t="str">
            <v>BAZIC Clear Front Report Covers w/ Sliding Bar (3/Pack)</v>
          </cell>
          <cell r="C762">
            <v>144</v>
          </cell>
          <cell r="D762">
            <v>24</v>
          </cell>
        </row>
        <row r="763">
          <cell r="A763">
            <v>3198</v>
          </cell>
          <cell r="B763" t="str">
            <v>BAZIC Clear Top / Side Loading Letter Size String Envelope (2/Pack)</v>
          </cell>
          <cell r="C763">
            <v>144</v>
          </cell>
          <cell r="D763">
            <v>24</v>
          </cell>
        </row>
        <row r="764">
          <cell r="A764">
            <v>3200</v>
          </cell>
          <cell r="B764" t="str">
            <v>BAZIC Premium Single Hole Paper Punch w/ Cushion Grip</v>
          </cell>
          <cell r="C764">
            <v>144</v>
          </cell>
          <cell r="D764">
            <v>24</v>
          </cell>
        </row>
        <row r="765">
          <cell r="A765">
            <v>3201</v>
          </cell>
          <cell r="B765" t="str">
            <v>BAZIC Single Hole Paper Punch</v>
          </cell>
          <cell r="C765">
            <v>144</v>
          </cell>
          <cell r="D765">
            <v>24</v>
          </cell>
        </row>
        <row r="766">
          <cell r="A766">
            <v>3202</v>
          </cell>
          <cell r="B766" t="str">
            <v>BAZIC Portable 3-Hole Paper Punch</v>
          </cell>
          <cell r="C766">
            <v>72</v>
          </cell>
          <cell r="D766">
            <v>12</v>
          </cell>
        </row>
        <row r="767">
          <cell r="A767">
            <v>3203</v>
          </cell>
          <cell r="B767" t="str">
            <v>BAZIC Desktop 3-Hole Paper Punch</v>
          </cell>
          <cell r="C767">
            <v>12</v>
          </cell>
        </row>
        <row r="768">
          <cell r="A768">
            <v>3309</v>
          </cell>
          <cell r="B768" t="str">
            <v>BAZIC 2 Oz. Multi Color Modeling Dough (4/Pack)</v>
          </cell>
          <cell r="C768">
            <v>36</v>
          </cell>
        </row>
        <row r="769">
          <cell r="A769">
            <v>3310</v>
          </cell>
          <cell r="B769" t="str">
            <v>BAZIC 2 Oz. Multi Color Modeling Dough (6/Pack)</v>
          </cell>
          <cell r="C769">
            <v>24</v>
          </cell>
        </row>
        <row r="770">
          <cell r="A770">
            <v>3311</v>
          </cell>
          <cell r="B770" t="str">
            <v>BAZIC 5 Oz. Multi Color Modeling Dough (2/Pack)</v>
          </cell>
          <cell r="C770">
            <v>36</v>
          </cell>
        </row>
        <row r="771">
          <cell r="A771">
            <v>3312</v>
          </cell>
          <cell r="B771" t="str">
            <v>BAZIC 5 Oz. Multi Color Modeling Dough (3/Pack)</v>
          </cell>
          <cell r="C771">
            <v>24</v>
          </cell>
        </row>
        <row r="772">
          <cell r="A772">
            <v>3331</v>
          </cell>
          <cell r="B772" t="str">
            <v>BAZIC 1 lb Black Modeling Clay</v>
          </cell>
          <cell r="C772">
            <v>24</v>
          </cell>
        </row>
        <row r="773">
          <cell r="A773">
            <v>3332</v>
          </cell>
          <cell r="B773" t="str">
            <v>BAZIC 1 lb Blue Modeling Clay</v>
          </cell>
          <cell r="C773">
            <v>24</v>
          </cell>
        </row>
        <row r="774">
          <cell r="A774">
            <v>3333</v>
          </cell>
          <cell r="B774" t="str">
            <v>BAZIC 1 lb Brown Modeling Clay</v>
          </cell>
          <cell r="C774">
            <v>24</v>
          </cell>
        </row>
        <row r="775">
          <cell r="A775">
            <v>3334</v>
          </cell>
          <cell r="B775" t="str">
            <v>BAZIC 1 lb Cream Modeling Clay</v>
          </cell>
          <cell r="C775">
            <v>24</v>
          </cell>
        </row>
        <row r="776">
          <cell r="A776">
            <v>3335</v>
          </cell>
          <cell r="B776" t="str">
            <v>BAZIC 1 lb Gray Modeling Clay</v>
          </cell>
          <cell r="C776">
            <v>24</v>
          </cell>
        </row>
        <row r="777">
          <cell r="A777">
            <v>3336</v>
          </cell>
          <cell r="B777" t="str">
            <v>BAZIC 1 lb Green Modeling Clay</v>
          </cell>
          <cell r="C777">
            <v>24</v>
          </cell>
        </row>
        <row r="778">
          <cell r="A778">
            <v>3337</v>
          </cell>
          <cell r="B778" t="str">
            <v>BAZIC 1 lb Orange Modeling Clay</v>
          </cell>
          <cell r="C778">
            <v>24</v>
          </cell>
        </row>
        <row r="779">
          <cell r="A779">
            <v>3338</v>
          </cell>
          <cell r="B779" t="str">
            <v>BAZIC 1 lb Red Modeling Clay</v>
          </cell>
          <cell r="C779">
            <v>24</v>
          </cell>
        </row>
        <row r="780">
          <cell r="A780">
            <v>3339</v>
          </cell>
          <cell r="B780" t="str">
            <v>BAZIC 1 lb Yellow Modeling Clay</v>
          </cell>
          <cell r="C780">
            <v>24</v>
          </cell>
        </row>
        <row r="781">
          <cell r="A781">
            <v>3340</v>
          </cell>
          <cell r="B781" t="str">
            <v>BAZIC 1 lb 4 Primary Color Modeling Clay</v>
          </cell>
          <cell r="C781">
            <v>24</v>
          </cell>
        </row>
        <row r="782">
          <cell r="A782">
            <v>3342</v>
          </cell>
          <cell r="B782" t="str">
            <v>BAZIC 5.64 oz (160g) 12 Color Modeling Clay Sticks + 3 molding</v>
          </cell>
          <cell r="C782">
            <v>72</v>
          </cell>
          <cell r="D782">
            <v>24</v>
          </cell>
        </row>
        <row r="783">
          <cell r="A783">
            <v>3343</v>
          </cell>
          <cell r="B783" t="str">
            <v>BAZIC 9.17 oz (260g) 9 Color Modeling Clay Sticks</v>
          </cell>
          <cell r="C783">
            <v>24</v>
          </cell>
        </row>
        <row r="784">
          <cell r="A784">
            <v>3344</v>
          </cell>
          <cell r="B784" t="str">
            <v>BAZIC 8.11 oz (230g) 12 Color Modeling Clay Bar</v>
          </cell>
          <cell r="C784">
            <v>72</v>
          </cell>
          <cell r="D784">
            <v>24</v>
          </cell>
        </row>
        <row r="785">
          <cell r="A785">
            <v>3345</v>
          </cell>
          <cell r="B785" t="str">
            <v>BAZIC 1 lb 24 Color Modeling Clay Sticks</v>
          </cell>
          <cell r="C785">
            <v>24</v>
          </cell>
        </row>
        <row r="786">
          <cell r="A786">
            <v>3350</v>
          </cell>
          <cell r="B786" t="str">
            <v>BAZIC 2 Oz. Primary Colors Air Dry Modeling Clay</v>
          </cell>
          <cell r="C786">
            <v>48</v>
          </cell>
        </row>
        <row r="787">
          <cell r="A787">
            <v>3351</v>
          </cell>
          <cell r="B787" t="str">
            <v>BAZIC 2 Oz. Fluorescent Colors Air Dry Modeling Clay</v>
          </cell>
          <cell r="C787">
            <v>48</v>
          </cell>
        </row>
        <row r="788">
          <cell r="A788">
            <v>3352</v>
          </cell>
          <cell r="B788" t="str">
            <v>BAZIC 0.5 oz 6 Primary Color Air Dry Modeling Clay</v>
          </cell>
          <cell r="C788">
            <v>24</v>
          </cell>
        </row>
        <row r="789">
          <cell r="A789">
            <v>3353</v>
          </cell>
          <cell r="B789" t="str">
            <v>BAZIC 0.5 oz 6 Fluorescent Color Air Dry Modeling Clay</v>
          </cell>
          <cell r="C789">
            <v>24</v>
          </cell>
        </row>
        <row r="790">
          <cell r="A790">
            <v>3364</v>
          </cell>
          <cell r="B790" t="str">
            <v>KAPPA Large Print Chicken Soup For The Soul Word Finds Puzzle Book</v>
          </cell>
          <cell r="C790">
            <v>48</v>
          </cell>
        </row>
        <row r="791">
          <cell r="A791">
            <v>3388</v>
          </cell>
          <cell r="B791" t="str">
            <v>KAPPA Take Along Large Print Word Finds Puzzle Book - Digest Size</v>
          </cell>
          <cell r="C791">
            <v>24</v>
          </cell>
        </row>
        <row r="792">
          <cell r="A792">
            <v>3390</v>
          </cell>
          <cell r="B792" t="str">
            <v>KAPPA Large Print Great Big Word Finds Puzzle Book</v>
          </cell>
          <cell r="C792">
            <v>48</v>
          </cell>
        </row>
        <row r="793">
          <cell r="A793">
            <v>3393</v>
          </cell>
          <cell r="B793" t="str">
            <v>KAPPA Hide &amp; Seek Word Finds Puzzle Book</v>
          </cell>
          <cell r="C793">
            <v>48</v>
          </cell>
        </row>
        <row r="794">
          <cell r="A794">
            <v>3436</v>
          </cell>
          <cell r="B794" t="str">
            <v>BAZIC Jumbo Natural Craft Stick (500/Box)</v>
          </cell>
          <cell r="C794">
            <v>10</v>
          </cell>
        </row>
        <row r="795">
          <cell r="A795">
            <v>3440</v>
          </cell>
          <cell r="B795" t="str">
            <v>BAZIC 0.10 oz (3g) 6 Primary Color Glitter Shaker</v>
          </cell>
          <cell r="C795">
            <v>144</v>
          </cell>
          <cell r="D795">
            <v>24</v>
          </cell>
        </row>
        <row r="796">
          <cell r="A796">
            <v>3441</v>
          </cell>
          <cell r="B796" t="str">
            <v>BAZIC 0.21 oz (6g) 5 Primary Color Glitter Shaker</v>
          </cell>
          <cell r="C796">
            <v>144</v>
          </cell>
          <cell r="D796">
            <v>24</v>
          </cell>
        </row>
        <row r="797">
          <cell r="A797">
            <v>3442</v>
          </cell>
          <cell r="B797" t="str">
            <v>BAZIC 0.28 oz (8g) 4 Primary Color Glitter Shaker</v>
          </cell>
          <cell r="C797">
            <v>144</v>
          </cell>
          <cell r="D797">
            <v>24</v>
          </cell>
        </row>
        <row r="798">
          <cell r="A798">
            <v>3443</v>
          </cell>
          <cell r="B798" t="str">
            <v>BAZIC 0.77 oz (22g) Primary Color Glitter Tubes</v>
          </cell>
          <cell r="C798">
            <v>288</v>
          </cell>
          <cell r="D798">
            <v>24</v>
          </cell>
        </row>
        <row r="799">
          <cell r="A799">
            <v>3444</v>
          </cell>
          <cell r="B799" t="str">
            <v>BAZIC 0.77 oz (22g) Neon Color Glitter Tubes</v>
          </cell>
          <cell r="C799">
            <v>288</v>
          </cell>
          <cell r="D799">
            <v>24</v>
          </cell>
        </row>
        <row r="800">
          <cell r="A800">
            <v>3445</v>
          </cell>
          <cell r="B800" t="str">
            <v>BAZIC 2 oz (56.6g) Primary Color Glitter Shaker</v>
          </cell>
          <cell r="C800">
            <v>144</v>
          </cell>
          <cell r="D800">
            <v>12</v>
          </cell>
        </row>
        <row r="801">
          <cell r="A801">
            <v>3446</v>
          </cell>
          <cell r="B801" t="str">
            <v>BAZIC 2 oz (56.6g) Neon Color Glitter Shaker</v>
          </cell>
          <cell r="C801">
            <v>144</v>
          </cell>
          <cell r="D801">
            <v>12</v>
          </cell>
        </row>
        <row r="802">
          <cell r="A802">
            <v>3449</v>
          </cell>
          <cell r="B802" t="str">
            <v>BAZIC 2 oz (56.6g) Iridescent/Silver/Gold Color Glitter Shaker</v>
          </cell>
          <cell r="C802">
            <v>144</v>
          </cell>
          <cell r="D802">
            <v>12</v>
          </cell>
        </row>
        <row r="803">
          <cell r="A803">
            <v>3450</v>
          </cell>
          <cell r="B803" t="str">
            <v>BAZIC 4 FL OZ (120 mL) Celestial Series Glitter Glue</v>
          </cell>
          <cell r="C803">
            <v>36</v>
          </cell>
        </row>
        <row r="804">
          <cell r="A804">
            <v>3451</v>
          </cell>
          <cell r="B804" t="str">
            <v>BAZIC 6.76 FL OZ (200 mL) Cosmic Series Glitter Glue</v>
          </cell>
          <cell r="C804">
            <v>24</v>
          </cell>
        </row>
        <row r="805">
          <cell r="A805">
            <v>3457</v>
          </cell>
          <cell r="B805" t="str">
            <v>BAZIC 0.35 FL OZ (10.5 mL) 10 Glitter Glue Pen</v>
          </cell>
          <cell r="C805">
            <v>72</v>
          </cell>
          <cell r="D805">
            <v>24</v>
          </cell>
        </row>
        <row r="806">
          <cell r="A806">
            <v>3460</v>
          </cell>
          <cell r="B806" t="str">
            <v>BAZIC 0.35 FL OZ (10.5 mL) 5 Classic Glitter Glue Pen</v>
          </cell>
          <cell r="C806">
            <v>144</v>
          </cell>
          <cell r="D806">
            <v>24</v>
          </cell>
        </row>
        <row r="807">
          <cell r="A807">
            <v>3462</v>
          </cell>
          <cell r="B807" t="str">
            <v>BAZIC 0.20 FL OZ (6 mL) 10 Color Mini Glitter Glue</v>
          </cell>
          <cell r="C807">
            <v>144</v>
          </cell>
          <cell r="D807">
            <v>24</v>
          </cell>
        </row>
        <row r="808">
          <cell r="A808">
            <v>3467</v>
          </cell>
          <cell r="B808" t="str">
            <v>BAZIC 0.67 FL OZ (20 mL) 6 Classic Color Glitter Glue</v>
          </cell>
          <cell r="C808">
            <v>72</v>
          </cell>
          <cell r="D808">
            <v>24</v>
          </cell>
        </row>
        <row r="809">
          <cell r="A809">
            <v>3468</v>
          </cell>
          <cell r="B809" t="str">
            <v>BAZIC 0.67 FL OZ (20 mL) 6 Neon Color Glitter Glue</v>
          </cell>
          <cell r="C809">
            <v>72</v>
          </cell>
          <cell r="D809">
            <v>24</v>
          </cell>
        </row>
        <row r="810">
          <cell r="A810">
            <v>3470</v>
          </cell>
          <cell r="B810" t="str">
            <v>BAZIC 0.07 oz (2g) 20 Glitter Tubes</v>
          </cell>
          <cell r="C810">
            <v>72</v>
          </cell>
          <cell r="D810">
            <v>24</v>
          </cell>
        </row>
        <row r="811">
          <cell r="A811">
            <v>3471</v>
          </cell>
          <cell r="B811" t="str">
            <v>BAZIC 0.25 oz (7g) 6 Primary Color Glitter Shaker</v>
          </cell>
          <cell r="C811">
            <v>72</v>
          </cell>
          <cell r="D811">
            <v>24</v>
          </cell>
        </row>
        <row r="812">
          <cell r="A812">
            <v>3473</v>
          </cell>
          <cell r="B812" t="str">
            <v>BAZIC 0.07 oz (2g) 6 Primary Color Glitter Pack</v>
          </cell>
          <cell r="C812">
            <v>288</v>
          </cell>
          <cell r="D812">
            <v>24</v>
          </cell>
        </row>
        <row r="813">
          <cell r="A813">
            <v>3474</v>
          </cell>
          <cell r="B813" t="str">
            <v>BAZIC 0.07 oz (2g) 6 Neon Color Glitter Pack</v>
          </cell>
          <cell r="C813">
            <v>288</v>
          </cell>
          <cell r="D813">
            <v>24</v>
          </cell>
        </row>
        <row r="814">
          <cell r="A814">
            <v>3475</v>
          </cell>
          <cell r="B814" t="str">
            <v>BAZIC 0.07 oz (2g) 6 Iridescent Color Glitter Pack</v>
          </cell>
          <cell r="C814">
            <v>288</v>
          </cell>
          <cell r="D814">
            <v>24</v>
          </cell>
        </row>
        <row r="815">
          <cell r="A815">
            <v>3476</v>
          </cell>
          <cell r="B815" t="str">
            <v>BAZIC 0.07 oz (2g) 6 Gold Color Glitter Pack</v>
          </cell>
          <cell r="C815">
            <v>288</v>
          </cell>
          <cell r="D815">
            <v>24</v>
          </cell>
        </row>
        <row r="816">
          <cell r="A816">
            <v>3477</v>
          </cell>
          <cell r="B816" t="str">
            <v>BAZIC 0.07 oz (2g) 6 Green Color Glitter Pack</v>
          </cell>
          <cell r="C816">
            <v>288</v>
          </cell>
          <cell r="D816">
            <v>24</v>
          </cell>
        </row>
        <row r="817">
          <cell r="A817">
            <v>3478</v>
          </cell>
          <cell r="B817" t="str">
            <v>BAZIC 0.07 oz (2g) 6 Blue Color Glitter Pack</v>
          </cell>
          <cell r="C817">
            <v>288</v>
          </cell>
          <cell r="D817">
            <v>24</v>
          </cell>
        </row>
        <row r="818">
          <cell r="A818">
            <v>3479</v>
          </cell>
          <cell r="B818" t="str">
            <v>BAZIC 0.07 oz (2g) 6 Red Color Glitter Pack</v>
          </cell>
          <cell r="C818">
            <v>288</v>
          </cell>
          <cell r="D818">
            <v>24</v>
          </cell>
        </row>
        <row r="819">
          <cell r="A819">
            <v>3480</v>
          </cell>
          <cell r="B819" t="str">
            <v>BAZIC 0.07 oz (2g) 6 Purple Color Glitter Pack</v>
          </cell>
          <cell r="C819">
            <v>288</v>
          </cell>
          <cell r="D819">
            <v>24</v>
          </cell>
        </row>
        <row r="820">
          <cell r="A820">
            <v>3481</v>
          </cell>
          <cell r="B820" t="str">
            <v>BAZIC 0.10 oz (3g) 6 Neon Color Glitter Shaker</v>
          </cell>
          <cell r="C820">
            <v>144</v>
          </cell>
          <cell r="D820">
            <v>24</v>
          </cell>
        </row>
        <row r="821">
          <cell r="A821">
            <v>3482</v>
          </cell>
          <cell r="B821" t="str">
            <v>BAZIC 0.21 oz (6g) 5 Neon Color Glitter Shaker</v>
          </cell>
          <cell r="C821">
            <v>144</v>
          </cell>
          <cell r="D821">
            <v>24</v>
          </cell>
        </row>
        <row r="822">
          <cell r="A822">
            <v>3483</v>
          </cell>
          <cell r="B822" t="str">
            <v>BAZIC 0.28 oz (8g) 4 Neon Color Glitter Shaker</v>
          </cell>
          <cell r="C822">
            <v>144</v>
          </cell>
          <cell r="D822">
            <v>24</v>
          </cell>
        </row>
        <row r="823">
          <cell r="A823">
            <v>3490</v>
          </cell>
          <cell r="B823" t="str">
            <v>BAZIC 1lb / 16 oz Red Glitter</v>
          </cell>
          <cell r="C823">
            <v>12</v>
          </cell>
        </row>
        <row r="824">
          <cell r="A824">
            <v>3491</v>
          </cell>
          <cell r="B824" t="str">
            <v>BAZIC 1lb / 16 oz Purple Glitter</v>
          </cell>
          <cell r="C824">
            <v>12</v>
          </cell>
        </row>
        <row r="825">
          <cell r="A825">
            <v>3492</v>
          </cell>
          <cell r="B825" t="str">
            <v>BAZIC 1lb / 16 oz Blue Glitter</v>
          </cell>
          <cell r="C825">
            <v>12</v>
          </cell>
        </row>
        <row r="826">
          <cell r="A826">
            <v>3493</v>
          </cell>
          <cell r="B826" t="str">
            <v>BAZIC 1lb / 16 oz Green Glitter</v>
          </cell>
          <cell r="C826">
            <v>12</v>
          </cell>
        </row>
        <row r="827">
          <cell r="A827">
            <v>3494</v>
          </cell>
          <cell r="B827" t="str">
            <v>BAZIC 1lb / 16 oz Gold Glitter</v>
          </cell>
          <cell r="C827">
            <v>12</v>
          </cell>
        </row>
        <row r="828">
          <cell r="A828">
            <v>3495</v>
          </cell>
          <cell r="B828" t="str">
            <v>BAZIC 1lb / 16 oz Silver Glitter</v>
          </cell>
          <cell r="C828">
            <v>12</v>
          </cell>
        </row>
        <row r="829">
          <cell r="A829">
            <v>3496</v>
          </cell>
          <cell r="B829" t="str">
            <v>BAZIC 1lb / 16 oz Iridescent Glitter</v>
          </cell>
          <cell r="C829">
            <v>12</v>
          </cell>
        </row>
        <row r="830">
          <cell r="A830">
            <v>3497</v>
          </cell>
          <cell r="B830" t="str">
            <v>BAZIC 1lb / 16 oz Multicolor Glitter</v>
          </cell>
          <cell r="C830">
            <v>12</v>
          </cell>
        </row>
        <row r="831">
          <cell r="A831">
            <v>3801</v>
          </cell>
          <cell r="B831" t="str">
            <v>BAZIC Mailing Label (25/Pack)</v>
          </cell>
          <cell r="C831">
            <v>144</v>
          </cell>
          <cell r="D831">
            <v>24</v>
          </cell>
        </row>
        <row r="832">
          <cell r="A832">
            <v>3802</v>
          </cell>
          <cell r="B832" t="str">
            <v>BAZIC 2 3/4" X 1" White Multipurpose Label (128/Pack)</v>
          </cell>
          <cell r="C832">
            <v>144</v>
          </cell>
          <cell r="D832">
            <v>24</v>
          </cell>
        </row>
        <row r="833">
          <cell r="A833">
            <v>3803</v>
          </cell>
          <cell r="B833" t="str">
            <v>BAZIC Gold Foil Alphabet Label (378/Pack)</v>
          </cell>
          <cell r="C833">
            <v>144</v>
          </cell>
          <cell r="D833">
            <v>24</v>
          </cell>
        </row>
        <row r="834">
          <cell r="A834">
            <v>3804</v>
          </cell>
          <cell r="B834" t="str">
            <v>BAZIC Assorted Color Foil Star Label (660/Pack)</v>
          </cell>
          <cell r="C834">
            <v>144</v>
          </cell>
          <cell r="D834">
            <v>24</v>
          </cell>
        </row>
        <row r="835">
          <cell r="A835">
            <v>3805</v>
          </cell>
          <cell r="B835" t="str">
            <v>BAZIC 1/2" X 3/4" White Multipurpose Label (510/Pack)</v>
          </cell>
          <cell r="C835">
            <v>144</v>
          </cell>
          <cell r="D835">
            <v>24</v>
          </cell>
        </row>
        <row r="836">
          <cell r="A836">
            <v>3806</v>
          </cell>
          <cell r="B836" t="str">
            <v>BAZIC Yellow Price Mark Label (180/Pack)</v>
          </cell>
          <cell r="C836">
            <v>144</v>
          </cell>
          <cell r="D836">
            <v>24</v>
          </cell>
        </row>
        <row r="837">
          <cell r="A837">
            <v>3807</v>
          </cell>
          <cell r="B837" t="str">
            <v>BAZIC Assorted Color 3/4" Round Label (306/Pack)</v>
          </cell>
          <cell r="C837">
            <v>144</v>
          </cell>
          <cell r="D837">
            <v>24</v>
          </cell>
        </row>
        <row r="838">
          <cell r="A838">
            <v>3808</v>
          </cell>
          <cell r="B838" t="str">
            <v>BAZIC White 3/4" Round Label (504/Pack)</v>
          </cell>
          <cell r="C838">
            <v>144</v>
          </cell>
          <cell r="D838">
            <v>24</v>
          </cell>
        </row>
        <row r="839">
          <cell r="A839">
            <v>3809</v>
          </cell>
          <cell r="B839" t="str">
            <v>BAZIC Gold Foil Number Label (378/Pack)</v>
          </cell>
          <cell r="C839">
            <v>144</v>
          </cell>
          <cell r="D839">
            <v>24</v>
          </cell>
        </row>
        <row r="840">
          <cell r="A840">
            <v>3810</v>
          </cell>
          <cell r="B840" t="str">
            <v>BAZIC White Round Reinforcement Label (544/Pack)</v>
          </cell>
          <cell r="C840">
            <v>144</v>
          </cell>
          <cell r="D840">
            <v>24</v>
          </cell>
        </row>
        <row r="841">
          <cell r="A841">
            <v>3811</v>
          </cell>
          <cell r="B841" t="str">
            <v>BAZIC Assorted Color File Folder Label (126/Pack)</v>
          </cell>
          <cell r="C841">
            <v>144</v>
          </cell>
          <cell r="D841">
            <v>24</v>
          </cell>
        </row>
        <row r="842">
          <cell r="A842">
            <v>3812</v>
          </cell>
          <cell r="B842" t="str">
            <v>BAZIC "HELLO my name is" Name Badge Label (25/Pack)</v>
          </cell>
          <cell r="C842">
            <v>144</v>
          </cell>
          <cell r="D842">
            <v>24</v>
          </cell>
        </row>
        <row r="843">
          <cell r="A843">
            <v>3813</v>
          </cell>
          <cell r="B843" t="str">
            <v>BAZIC 2 3/4" X 1" Fluorescent Multipurpose Label (60/Pack)</v>
          </cell>
          <cell r="C843">
            <v>144</v>
          </cell>
          <cell r="D843">
            <v>24</v>
          </cell>
        </row>
        <row r="844">
          <cell r="A844">
            <v>3814</v>
          </cell>
          <cell r="B844" t="str">
            <v>BAZIC 2" Gold Foil Notary/Certificate Seal Label (42/Pack)</v>
          </cell>
          <cell r="C844">
            <v>144</v>
          </cell>
          <cell r="D844">
            <v>24</v>
          </cell>
        </row>
        <row r="845">
          <cell r="A845">
            <v>3815</v>
          </cell>
          <cell r="B845" t="str">
            <v>BAZIC Garage Sale Label (180/Pack)</v>
          </cell>
          <cell r="C845">
            <v>144</v>
          </cell>
          <cell r="D845">
            <v>24</v>
          </cell>
        </row>
        <row r="846">
          <cell r="A846">
            <v>3816</v>
          </cell>
          <cell r="B846" t="str">
            <v>BAZIC 8.5" X 5.5" Shipping Labels (20/Pack)</v>
          </cell>
          <cell r="C846">
            <v>144</v>
          </cell>
          <cell r="D846">
            <v>24</v>
          </cell>
        </row>
        <row r="847">
          <cell r="A847">
            <v>3817</v>
          </cell>
          <cell r="B847" t="str">
            <v>BAZIC 8.5" X 11" Full Sheet White Multipurpose Labels (10/Pack)</v>
          </cell>
          <cell r="C847">
            <v>144</v>
          </cell>
          <cell r="D847">
            <v>24</v>
          </cell>
        </row>
        <row r="848">
          <cell r="A848">
            <v>3818</v>
          </cell>
          <cell r="B848" t="str">
            <v>BAZIC 1" X 2 5/8" White Address Labels (300/Pack)</v>
          </cell>
          <cell r="C848">
            <v>144</v>
          </cell>
          <cell r="D848">
            <v>24</v>
          </cell>
        </row>
        <row r="849">
          <cell r="A849">
            <v>3821</v>
          </cell>
          <cell r="B849" t="str">
            <v>BAZIC 2" Alphabet &amp; Numbers Stickers (72/Pack)</v>
          </cell>
          <cell r="C849">
            <v>144</v>
          </cell>
          <cell r="D849">
            <v>24</v>
          </cell>
        </row>
        <row r="850">
          <cell r="A850">
            <v>3822</v>
          </cell>
          <cell r="B850" t="str">
            <v>BAZIC 2" Metallic Color Alphabet &amp; Numbers Stickers (72/Pack)</v>
          </cell>
          <cell r="C850">
            <v>144</v>
          </cell>
          <cell r="D850">
            <v>24</v>
          </cell>
        </row>
        <row r="851">
          <cell r="A851">
            <v>3823</v>
          </cell>
          <cell r="B851" t="str">
            <v>BAZIC 2" Fluorescent Color Alphabet &amp; Numbers Stickers (72/Pack)</v>
          </cell>
          <cell r="C851">
            <v>144</v>
          </cell>
          <cell r="D851">
            <v>24</v>
          </cell>
        </row>
        <row r="852">
          <cell r="A852">
            <v>3824</v>
          </cell>
          <cell r="B852" t="str">
            <v>BAZIC 1" Black Color Alphabet &amp; Numbers Stickers (346/Pack)</v>
          </cell>
          <cell r="C852">
            <v>144</v>
          </cell>
          <cell r="D852">
            <v>24</v>
          </cell>
        </row>
        <row r="853">
          <cell r="A853">
            <v>3825</v>
          </cell>
          <cell r="B853" t="str">
            <v>BAZIC 1" MULTICOLOR ALPHABET &amp; NUMBERS STICKERS (346/Pack)</v>
          </cell>
          <cell r="C853">
            <v>144</v>
          </cell>
          <cell r="D853">
            <v>24</v>
          </cell>
        </row>
        <row r="854">
          <cell r="A854">
            <v>3826</v>
          </cell>
          <cell r="B854" t="str">
            <v>BAZIC 2" Black Color Alphabet &amp; Numbers Stickers (72/Pack)</v>
          </cell>
          <cell r="C854">
            <v>144</v>
          </cell>
          <cell r="D854">
            <v>24</v>
          </cell>
        </row>
        <row r="855">
          <cell r="A855">
            <v>3827</v>
          </cell>
          <cell r="B855" t="str">
            <v>BAZIC 2" Gold Metallic Color Alphabet &amp; Numbers Stickers (72/Pack)</v>
          </cell>
          <cell r="C855">
            <v>144</v>
          </cell>
          <cell r="D855">
            <v>24</v>
          </cell>
        </row>
        <row r="856">
          <cell r="A856">
            <v>3828</v>
          </cell>
          <cell r="B856" t="str">
            <v>BAZIC 2" Silver Metallic Color Alphabet &amp; Numbers Stickers (72/Pack)</v>
          </cell>
          <cell r="C856">
            <v>144</v>
          </cell>
          <cell r="D856">
            <v>24</v>
          </cell>
        </row>
        <row r="857">
          <cell r="A857">
            <v>3860</v>
          </cell>
          <cell r="B857" t="str">
            <v>BAZIC Car Series Assorted Sticker (80/Bag)</v>
          </cell>
          <cell r="C857">
            <v>24</v>
          </cell>
        </row>
        <row r="858">
          <cell r="A858">
            <v>3861</v>
          </cell>
          <cell r="B858" t="str">
            <v>BAZIC Animal Series Assorted Sticker (80/Bag)</v>
          </cell>
          <cell r="C858">
            <v>24</v>
          </cell>
        </row>
        <row r="859">
          <cell r="A859">
            <v>3862</v>
          </cell>
          <cell r="B859" t="str">
            <v>BAZIC Dinosaur Series Assorted Sticker (80/Bag)</v>
          </cell>
          <cell r="C859">
            <v>24</v>
          </cell>
        </row>
        <row r="860">
          <cell r="A860">
            <v>3863</v>
          </cell>
          <cell r="B860" t="str">
            <v>BAZIC Princess Series Assorted Sticker (80/Bag)</v>
          </cell>
          <cell r="C860">
            <v>24</v>
          </cell>
        </row>
        <row r="861">
          <cell r="A861">
            <v>3864</v>
          </cell>
          <cell r="B861" t="str">
            <v>BAZIC Glitter Reward Sticker (144/Pack)</v>
          </cell>
          <cell r="C861">
            <v>288</v>
          </cell>
          <cell r="D861">
            <v>24</v>
          </cell>
        </row>
        <row r="862">
          <cell r="A862">
            <v>3865</v>
          </cell>
          <cell r="B862" t="str">
            <v>BAZIC Holographic Reward Sticker (144/Pack)</v>
          </cell>
          <cell r="C862">
            <v>288</v>
          </cell>
          <cell r="D862">
            <v>24</v>
          </cell>
        </row>
        <row r="863">
          <cell r="A863">
            <v>3866</v>
          </cell>
          <cell r="B863" t="str">
            <v>BAZIC Heart Sticker Rolls (486/Roll)</v>
          </cell>
          <cell r="C863">
            <v>24</v>
          </cell>
        </row>
        <row r="864">
          <cell r="A864">
            <v>3867</v>
          </cell>
          <cell r="B864" t="str">
            <v>BAZIC Polka Dot Sticker Rolls (1056/Roll)</v>
          </cell>
          <cell r="C864">
            <v>24</v>
          </cell>
        </row>
        <row r="865">
          <cell r="A865">
            <v>3868</v>
          </cell>
          <cell r="B865" t="str">
            <v>BAZIC Mix Shapes Sticker Rolls (366/Roll)</v>
          </cell>
          <cell r="C865">
            <v>24</v>
          </cell>
        </row>
        <row r="866">
          <cell r="A866">
            <v>3870</v>
          </cell>
          <cell r="B866" t="str">
            <v>BAZIC Jumbo Reward Sticker Book</v>
          </cell>
          <cell r="C866">
            <v>144</v>
          </cell>
          <cell r="D866">
            <v>24</v>
          </cell>
        </row>
        <row r="867">
          <cell r="A867">
            <v>3871</v>
          </cell>
          <cell r="B867" t="str">
            <v>BAZIC Reward Sticker Book</v>
          </cell>
          <cell r="C867">
            <v>288</v>
          </cell>
          <cell r="D867">
            <v>24</v>
          </cell>
        </row>
        <row r="868">
          <cell r="A868">
            <v>3872</v>
          </cell>
          <cell r="B868" t="str">
            <v>BAZIC Alphabet Sticker Book</v>
          </cell>
          <cell r="C868">
            <v>288</v>
          </cell>
          <cell r="D868">
            <v>24</v>
          </cell>
        </row>
        <row r="869">
          <cell r="A869">
            <v>3873</v>
          </cell>
          <cell r="B869" t="str">
            <v>BAZIC Alphabet Plastic Sticker book</v>
          </cell>
          <cell r="C869">
            <v>288</v>
          </cell>
          <cell r="D869">
            <v>24</v>
          </cell>
        </row>
        <row r="870">
          <cell r="A870">
            <v>3874</v>
          </cell>
          <cell r="B870" t="str">
            <v>BAZIC Reward Plastic Sticker book</v>
          </cell>
          <cell r="C870">
            <v>288</v>
          </cell>
          <cell r="D870">
            <v>24</v>
          </cell>
        </row>
        <row r="871">
          <cell r="A871">
            <v>3900</v>
          </cell>
          <cell r="B871" t="str">
            <v>BAZIC 8 Ct. Semi Moist Watercolor w/ Brush</v>
          </cell>
          <cell r="C871">
            <v>144</v>
          </cell>
          <cell r="D871">
            <v>24</v>
          </cell>
        </row>
        <row r="872">
          <cell r="A872">
            <v>3901</v>
          </cell>
          <cell r="B872" t="str">
            <v>BAZIC 16 Ct. Semi Moist Watercolor w/ Brush</v>
          </cell>
          <cell r="C872">
            <v>144</v>
          </cell>
          <cell r="D872">
            <v>24</v>
          </cell>
        </row>
        <row r="873">
          <cell r="A873">
            <v>3910</v>
          </cell>
          <cell r="B873" t="str">
            <v>BAZIC 12 Ct. Watercolor w/ Brush &amp; Mixing Palette</v>
          </cell>
          <cell r="C873">
            <v>72</v>
          </cell>
          <cell r="D873">
            <v>24</v>
          </cell>
        </row>
        <row r="874">
          <cell r="A874">
            <v>3911</v>
          </cell>
          <cell r="B874" t="str">
            <v>BAZIC 12 Ct. Watercolor w/ Brush</v>
          </cell>
          <cell r="C874">
            <v>144</v>
          </cell>
          <cell r="D874">
            <v>24</v>
          </cell>
        </row>
        <row r="875">
          <cell r="A875">
            <v>3912</v>
          </cell>
          <cell r="B875" t="str">
            <v>BAZIC 16 Ct. Watercolor w/ Brush</v>
          </cell>
          <cell r="C875">
            <v>144</v>
          </cell>
          <cell r="D875">
            <v>24</v>
          </cell>
        </row>
        <row r="876">
          <cell r="A876">
            <v>3913</v>
          </cell>
          <cell r="B876" t="str">
            <v>BAZIC 36 Ct. Watercolor w/ Brush</v>
          </cell>
          <cell r="C876">
            <v>72</v>
          </cell>
          <cell r="D876">
            <v>12</v>
          </cell>
        </row>
        <row r="877">
          <cell r="A877">
            <v>3914</v>
          </cell>
          <cell r="B877" t="str">
            <v>BAZIC 48 Ct. Watercolor w/ Brush</v>
          </cell>
          <cell r="C877">
            <v>12</v>
          </cell>
        </row>
        <row r="878">
          <cell r="A878">
            <v>3920</v>
          </cell>
          <cell r="B878" t="str">
            <v>BAZIC 0.17 FL OZ (5 mL) 12 Color Kid's Paint w/ Brush</v>
          </cell>
          <cell r="C878">
            <v>72</v>
          </cell>
          <cell r="D878">
            <v>24</v>
          </cell>
        </row>
        <row r="879">
          <cell r="A879">
            <v>3921</v>
          </cell>
          <cell r="B879" t="str">
            <v>BAZIC 0.17 FL OZ (5 mL) 18 Color Kid's Paint w/ Brush</v>
          </cell>
          <cell r="C879">
            <v>72</v>
          </cell>
          <cell r="D879">
            <v>24</v>
          </cell>
        </row>
        <row r="880">
          <cell r="A880">
            <v>3930</v>
          </cell>
          <cell r="B880" t="str">
            <v>BAZIC 0.75 FL OZ (22.2 mL) 6 Color Washable Poster Paint w/ Brush</v>
          </cell>
          <cell r="C880">
            <v>72</v>
          </cell>
          <cell r="D880">
            <v>24</v>
          </cell>
        </row>
        <row r="881">
          <cell r="A881">
            <v>3939</v>
          </cell>
          <cell r="B881" t="str">
            <v>BAZIC 0.6 FL OZ (18 mL) 4 Color Poster Paint w/ Brush</v>
          </cell>
          <cell r="C881">
            <v>72</v>
          </cell>
          <cell r="D881">
            <v>24</v>
          </cell>
        </row>
        <row r="882">
          <cell r="A882">
            <v>3940</v>
          </cell>
          <cell r="B882" t="str">
            <v>BAZIC 2.7 FL OZ (80 mL) 3 Color Fingerpaint</v>
          </cell>
          <cell r="C882">
            <v>48</v>
          </cell>
        </row>
        <row r="883">
          <cell r="A883">
            <v>3941</v>
          </cell>
          <cell r="B883" t="str">
            <v>BAZIC 1.35 FL OZ (40 mL) 4 Color Fingerpaint</v>
          </cell>
          <cell r="C883">
            <v>72</v>
          </cell>
          <cell r="D883">
            <v>24</v>
          </cell>
        </row>
        <row r="884">
          <cell r="A884">
            <v>3980</v>
          </cell>
          <cell r="B884" t="str">
            <v>BAZIC Round Natural Bristle Stencil Brush (4/Pack)</v>
          </cell>
          <cell r="C884">
            <v>144</v>
          </cell>
          <cell r="D884">
            <v>24</v>
          </cell>
        </row>
        <row r="885">
          <cell r="A885">
            <v>3981</v>
          </cell>
          <cell r="B885" t="str">
            <v>BAZIC Flat Natural Hair Paint Brush (5/Pack)</v>
          </cell>
          <cell r="C885">
            <v>144</v>
          </cell>
          <cell r="D885">
            <v>24</v>
          </cell>
        </row>
        <row r="886">
          <cell r="A886">
            <v>3982</v>
          </cell>
          <cell r="B886" t="str">
            <v>BAZIC Round Natural Hair Paint Brush (5/Pack)</v>
          </cell>
          <cell r="C886">
            <v>144</v>
          </cell>
          <cell r="D886">
            <v>24</v>
          </cell>
        </row>
        <row r="887">
          <cell r="A887">
            <v>3983</v>
          </cell>
          <cell r="B887" t="str">
            <v>BAZIC Round Natural Hair Paint Brush (12/Pack)</v>
          </cell>
          <cell r="C887">
            <v>144</v>
          </cell>
          <cell r="D887">
            <v>12</v>
          </cell>
        </row>
        <row r="888">
          <cell r="A888">
            <v>3984</v>
          </cell>
          <cell r="B888" t="str">
            <v>BAZIC Flat Natural Bristle Paint Brush (9/Pack)</v>
          </cell>
          <cell r="C888">
            <v>144</v>
          </cell>
          <cell r="D888">
            <v>12</v>
          </cell>
        </row>
        <row r="889">
          <cell r="A889">
            <v>3985</v>
          </cell>
          <cell r="B889" t="str">
            <v>BAZIC All Purpose Paint Brush (15/Pack)</v>
          </cell>
          <cell r="C889">
            <v>144</v>
          </cell>
          <cell r="D889">
            <v>24</v>
          </cell>
        </row>
        <row r="890">
          <cell r="A890">
            <v>3986</v>
          </cell>
          <cell r="B890" t="str">
            <v>BAZIC Asst. Size Kid's Paint Brush Set (9/Pack)</v>
          </cell>
          <cell r="C890">
            <v>72</v>
          </cell>
          <cell r="D890">
            <v>24</v>
          </cell>
        </row>
        <row r="891">
          <cell r="A891">
            <v>3987</v>
          </cell>
          <cell r="B891" t="str">
            <v>BAZIC Asst. Size Kid's Paint Brush Set (5/Pack)</v>
          </cell>
          <cell r="C891">
            <v>144</v>
          </cell>
          <cell r="D891">
            <v>24</v>
          </cell>
        </row>
        <row r="892">
          <cell r="A892">
            <v>3988</v>
          </cell>
          <cell r="B892" t="str">
            <v>BAZIC Jumbo Kid's Paint Brush Set (4/Pack)</v>
          </cell>
          <cell r="C892">
            <v>144</v>
          </cell>
          <cell r="D892">
            <v>24</v>
          </cell>
        </row>
        <row r="893">
          <cell r="A893">
            <v>3989</v>
          </cell>
          <cell r="B893" t="str">
            <v>BAZIC Paint Brush w/ Translucent Handle set (5/Pack)</v>
          </cell>
          <cell r="C893">
            <v>144</v>
          </cell>
          <cell r="D893">
            <v>24</v>
          </cell>
        </row>
        <row r="894">
          <cell r="A894">
            <v>3990</v>
          </cell>
          <cell r="B894" t="str">
            <v>BAZIC Paint Brush w/ Translucent Handle set (7/Pack)</v>
          </cell>
          <cell r="C894">
            <v>144</v>
          </cell>
          <cell r="D894">
            <v>24</v>
          </cell>
        </row>
        <row r="895">
          <cell r="A895">
            <v>3998</v>
          </cell>
          <cell r="B895" t="str">
            <v>BAZIC Round 10-Mixing Palette</v>
          </cell>
          <cell r="C895">
            <v>288</v>
          </cell>
          <cell r="D895">
            <v>24</v>
          </cell>
        </row>
        <row r="896">
          <cell r="A896">
            <v>3999</v>
          </cell>
          <cell r="B896" t="str">
            <v>BAZIC Oval 10-Mixing Palette w/ Thumb Hole</v>
          </cell>
          <cell r="C896">
            <v>288</v>
          </cell>
          <cell r="D896">
            <v>24</v>
          </cell>
        </row>
        <row r="897">
          <cell r="A897">
            <v>4001</v>
          </cell>
          <cell r="B897" t="str">
            <v>BAZIC Wrist Coil w/ Key Holder (2/Pack)</v>
          </cell>
          <cell r="C897">
            <v>144</v>
          </cell>
          <cell r="D897">
            <v>24</v>
          </cell>
        </row>
        <row r="898">
          <cell r="A898">
            <v>4002</v>
          </cell>
          <cell r="B898" t="str">
            <v>BAZIC Wrist Coil w/ Key Holder (5/Pack)</v>
          </cell>
          <cell r="C898">
            <v>144</v>
          </cell>
          <cell r="D898">
            <v>24</v>
          </cell>
        </row>
        <row r="899">
          <cell r="A899">
            <v>4003</v>
          </cell>
          <cell r="B899" t="str">
            <v>BAZIC Key Tag with Label Window (8/Pack)</v>
          </cell>
          <cell r="C899">
            <v>144</v>
          </cell>
          <cell r="D899">
            <v>24</v>
          </cell>
        </row>
        <row r="900">
          <cell r="A900">
            <v>4004</v>
          </cell>
          <cell r="B900" t="str">
            <v>BAZIC Key Tags with Holder &amp; Label Window (6/Pack)</v>
          </cell>
          <cell r="C900">
            <v>144</v>
          </cell>
          <cell r="D900">
            <v>24</v>
          </cell>
        </row>
        <row r="901">
          <cell r="A901">
            <v>4100</v>
          </cell>
          <cell r="B901" t="str">
            <v>BAZIC 1/2" Burgundy 3-Ring View Binder w/ 2-Pockets</v>
          </cell>
          <cell r="C901">
            <v>12</v>
          </cell>
        </row>
        <row r="902">
          <cell r="A902">
            <v>4101</v>
          </cell>
          <cell r="B902" t="str">
            <v>BAZIC 1/2" Grey 3-Ring View Binder w/ 2-Pockets</v>
          </cell>
          <cell r="C902">
            <v>12</v>
          </cell>
        </row>
        <row r="903">
          <cell r="A903">
            <v>4102</v>
          </cell>
          <cell r="B903" t="str">
            <v>BAZIC 1/2" Green 3-Ring View Binder w/ 2-Pockets</v>
          </cell>
          <cell r="C903">
            <v>12</v>
          </cell>
        </row>
        <row r="904">
          <cell r="A904">
            <v>4103</v>
          </cell>
          <cell r="B904" t="str">
            <v>BAZIC 1/2" Red 3-Ring View Binder w/ 2-Pockets</v>
          </cell>
          <cell r="C904">
            <v>12</v>
          </cell>
        </row>
        <row r="905">
          <cell r="A905">
            <v>4104</v>
          </cell>
          <cell r="B905" t="str">
            <v>BAZIC 1/2" Lime Green 3-Ring View Binder w/ 2-Pockets</v>
          </cell>
          <cell r="C905">
            <v>12</v>
          </cell>
        </row>
        <row r="906">
          <cell r="A906">
            <v>4105</v>
          </cell>
          <cell r="B906" t="str">
            <v>BAZIC 1/2" Cyan 3-Ring View Binder w/ 2-Pockets</v>
          </cell>
          <cell r="C906">
            <v>12</v>
          </cell>
        </row>
        <row r="907">
          <cell r="A907">
            <v>4106</v>
          </cell>
          <cell r="B907" t="str">
            <v>BAZIC 1/2" Fuchsia 3-Ring View Binder w/ 2-Pockets</v>
          </cell>
          <cell r="C907">
            <v>12</v>
          </cell>
        </row>
        <row r="908">
          <cell r="A908">
            <v>4107</v>
          </cell>
          <cell r="B908" t="str">
            <v>BAZIC 1/2" Purple 3-Ring View Binder w/ 2-Pockets</v>
          </cell>
          <cell r="C908">
            <v>12</v>
          </cell>
        </row>
        <row r="909">
          <cell r="A909">
            <v>4120</v>
          </cell>
          <cell r="B909" t="str">
            <v>BAZIC 1" Burgundy 3-Ring View Binder w/ 2-Pockets</v>
          </cell>
          <cell r="C909">
            <v>12</v>
          </cell>
        </row>
        <row r="910">
          <cell r="A910">
            <v>4121</v>
          </cell>
          <cell r="B910" t="str">
            <v>BAZIC 1" Grey 3-Ring View Binder w/ 2-Pockets</v>
          </cell>
          <cell r="C910">
            <v>12</v>
          </cell>
        </row>
        <row r="911">
          <cell r="A911">
            <v>4122</v>
          </cell>
          <cell r="B911" t="str">
            <v>BAZIC 1" Green 3-Ring View Binder w/ 2-Pockets</v>
          </cell>
          <cell r="C911">
            <v>12</v>
          </cell>
        </row>
        <row r="912">
          <cell r="A912">
            <v>4123</v>
          </cell>
          <cell r="B912" t="str">
            <v>BAZIC 1" Red 3-Ring View Binder w/ 2-Pockets</v>
          </cell>
          <cell r="C912">
            <v>12</v>
          </cell>
        </row>
        <row r="913">
          <cell r="A913">
            <v>4124</v>
          </cell>
          <cell r="B913" t="str">
            <v>BAZIC 1" Lime Green 3-Ring View Binder w/ 2-Pockets</v>
          </cell>
          <cell r="C913">
            <v>12</v>
          </cell>
        </row>
        <row r="914">
          <cell r="A914">
            <v>4125</v>
          </cell>
          <cell r="B914" t="str">
            <v>BAZIC 1" Cyan 3-Ring View Binder w/ 2-Pockets</v>
          </cell>
          <cell r="C914">
            <v>12</v>
          </cell>
        </row>
        <row r="915">
          <cell r="A915">
            <v>4126</v>
          </cell>
          <cell r="B915" t="str">
            <v>BAZIC 1" Fuchsia 3-Ring View Binder w/ 2-Pockets</v>
          </cell>
          <cell r="C915">
            <v>12</v>
          </cell>
        </row>
        <row r="916">
          <cell r="A916">
            <v>4127</v>
          </cell>
          <cell r="B916" t="str">
            <v>BAZIC 1" Purple 3-Ring View Binder w/ 2-Pockets</v>
          </cell>
          <cell r="C916">
            <v>12</v>
          </cell>
        </row>
        <row r="917">
          <cell r="A917">
            <v>4140</v>
          </cell>
          <cell r="B917" t="str">
            <v>BAZIC 1.5" Burgundy 3-Ring View Binder w/ 2-Pockets</v>
          </cell>
          <cell r="C917">
            <v>12</v>
          </cell>
        </row>
        <row r="918">
          <cell r="A918">
            <v>4141</v>
          </cell>
          <cell r="B918" t="str">
            <v>BAZIC 1.5" Grey 3-Ring View Binder w/ 2-Pockets</v>
          </cell>
          <cell r="C918">
            <v>12</v>
          </cell>
        </row>
        <row r="919">
          <cell r="A919">
            <v>4142</v>
          </cell>
          <cell r="B919" t="str">
            <v>BAZIC 1.5" Green 3-Ring View Binder w/ 2-Pockets</v>
          </cell>
          <cell r="C919">
            <v>12</v>
          </cell>
        </row>
        <row r="920">
          <cell r="A920">
            <v>4143</v>
          </cell>
          <cell r="B920" t="str">
            <v>BAZIC 1.5" Red 3-Ring View Binder w/ 2-Pockets</v>
          </cell>
          <cell r="C920">
            <v>12</v>
          </cell>
        </row>
        <row r="921">
          <cell r="A921">
            <v>4144</v>
          </cell>
          <cell r="B921" t="str">
            <v>BAZIC 1.5" Lime Green 3-Ring View Binder w/ 2-Pockets</v>
          </cell>
          <cell r="C921">
            <v>12</v>
          </cell>
        </row>
        <row r="922">
          <cell r="A922">
            <v>4145</v>
          </cell>
          <cell r="B922" t="str">
            <v>BAZIC 1.5" Cyan 3-Ring View Binder w/ 2-Pockets</v>
          </cell>
          <cell r="C922">
            <v>12</v>
          </cell>
        </row>
        <row r="923">
          <cell r="A923">
            <v>4146</v>
          </cell>
          <cell r="B923" t="str">
            <v>BAZIC 1.5" Fuchsia 3-Ring View Binder w/ 2-Pockets</v>
          </cell>
          <cell r="C923">
            <v>12</v>
          </cell>
        </row>
        <row r="924">
          <cell r="A924">
            <v>4147</v>
          </cell>
          <cell r="B924" t="str">
            <v>BAZIC 1.5" Purple 3-Ring View Binder w/ 2-Pockets</v>
          </cell>
          <cell r="C924">
            <v>12</v>
          </cell>
        </row>
        <row r="925">
          <cell r="A925">
            <v>4150</v>
          </cell>
          <cell r="B925" t="str">
            <v>BAZIC 2" Burgundy Slant-D Ring View Binder w/ 2-Pockets</v>
          </cell>
          <cell r="C925">
            <v>12</v>
          </cell>
        </row>
        <row r="926">
          <cell r="A926">
            <v>4151</v>
          </cell>
          <cell r="B926" t="str">
            <v>BAZIC 2" Grey Slant-D Ring View Binder w/ 2-Pockets</v>
          </cell>
          <cell r="C926">
            <v>12</v>
          </cell>
        </row>
        <row r="927">
          <cell r="A927">
            <v>4152</v>
          </cell>
          <cell r="B927" t="str">
            <v>BAZIC 2" Green Slant-D Ring View Binder w/ 2-Pockets</v>
          </cell>
          <cell r="C927">
            <v>12</v>
          </cell>
        </row>
        <row r="928">
          <cell r="A928">
            <v>4153</v>
          </cell>
          <cell r="B928" t="str">
            <v>BAZIC 2" Red Slant-D Ring View Binder w/ 2-Pockets</v>
          </cell>
          <cell r="C928">
            <v>12</v>
          </cell>
        </row>
        <row r="929">
          <cell r="A929">
            <v>4160</v>
          </cell>
          <cell r="B929" t="str">
            <v>BAZIC 3" Burgundy Slant-D Ring View Binder w/ 2-Pockets</v>
          </cell>
          <cell r="C929">
            <v>12</v>
          </cell>
        </row>
        <row r="930">
          <cell r="A930">
            <v>4161</v>
          </cell>
          <cell r="B930" t="str">
            <v>BAZIC 3" Grey Slant-D Ring View Binder w/ 2-Pockets</v>
          </cell>
          <cell r="C930">
            <v>12</v>
          </cell>
        </row>
        <row r="931">
          <cell r="A931">
            <v>4162</v>
          </cell>
          <cell r="B931" t="str">
            <v>BAZIC 3" Green Slant-D Ring View Binder w/ 2-Pockets</v>
          </cell>
          <cell r="C931">
            <v>12</v>
          </cell>
        </row>
        <row r="932">
          <cell r="A932">
            <v>4163</v>
          </cell>
          <cell r="B932" t="str">
            <v>BAZIC 3" Red Slant-D Ring View Binder w/ 2-Pockets</v>
          </cell>
          <cell r="C932">
            <v>12</v>
          </cell>
        </row>
        <row r="933">
          <cell r="A933">
            <v>4398</v>
          </cell>
          <cell r="B933" t="str">
            <v>BAZIC 7.5" X 9" "WILL RETURN" Clock Sign w/ "OPEN" sign on back</v>
          </cell>
          <cell r="C933">
            <v>144</v>
          </cell>
          <cell r="D933">
            <v>24</v>
          </cell>
        </row>
        <row r="934">
          <cell r="A934">
            <v>4399</v>
          </cell>
          <cell r="B934" t="str">
            <v>BAZIC 6" X 11.5" "CLOSED" Clock Sign w/ "OPEN" sign on back</v>
          </cell>
          <cell r="C934">
            <v>144</v>
          </cell>
          <cell r="D934">
            <v>24</v>
          </cell>
        </row>
        <row r="935">
          <cell r="A935">
            <v>4400</v>
          </cell>
          <cell r="B935" t="str">
            <v>BAZIC 5 1/2" Kids Safety Scissors (2/Pack)</v>
          </cell>
          <cell r="C935">
            <v>144</v>
          </cell>
          <cell r="D935">
            <v>24</v>
          </cell>
        </row>
        <row r="936">
          <cell r="A936">
            <v>4401</v>
          </cell>
          <cell r="B936" t="str">
            <v>BAZIC 6 1/2" Craft Scissors</v>
          </cell>
          <cell r="C936">
            <v>144</v>
          </cell>
          <cell r="D936">
            <v>24</v>
          </cell>
        </row>
        <row r="937">
          <cell r="A937">
            <v>4410</v>
          </cell>
          <cell r="B937" t="str">
            <v>BAZIC 5" Soft Grip Blunt Tip Stainless Steel Scissors</v>
          </cell>
          <cell r="C937">
            <v>144</v>
          </cell>
          <cell r="D937">
            <v>24</v>
          </cell>
        </row>
        <row r="938">
          <cell r="A938">
            <v>4411</v>
          </cell>
          <cell r="B938" t="str">
            <v>BAZIC 7" Classic Grip Stainless Steel Scissor</v>
          </cell>
          <cell r="C938">
            <v>144</v>
          </cell>
          <cell r="D938">
            <v>24</v>
          </cell>
        </row>
        <row r="939">
          <cell r="A939">
            <v>4412</v>
          </cell>
          <cell r="B939" t="str">
            <v>BAZIC 8" Classic Grip Stainless Steel Scissors</v>
          </cell>
          <cell r="C939">
            <v>144</v>
          </cell>
          <cell r="D939">
            <v>24</v>
          </cell>
        </row>
        <row r="940">
          <cell r="A940">
            <v>4413</v>
          </cell>
          <cell r="B940" t="str">
            <v>BAZIC 5" Soft Grip Pointed Tip Stainless Steel Scissors</v>
          </cell>
          <cell r="C940">
            <v>144</v>
          </cell>
          <cell r="D940">
            <v>24</v>
          </cell>
        </row>
        <row r="941">
          <cell r="A941">
            <v>4414</v>
          </cell>
          <cell r="B941" t="str">
            <v>BAZIC 5-3/4" Two-Tone Soft Grip Kid's Scissors</v>
          </cell>
          <cell r="C941">
            <v>144</v>
          </cell>
          <cell r="D941">
            <v>24</v>
          </cell>
        </row>
        <row r="942">
          <cell r="A942">
            <v>4420</v>
          </cell>
          <cell r="B942" t="str">
            <v>BAZIC 5" Blunt Tip School Scissors (BULK)</v>
          </cell>
          <cell r="C942">
            <v>600</v>
          </cell>
          <cell r="D942">
            <v>24</v>
          </cell>
        </row>
        <row r="943">
          <cell r="A943">
            <v>4429</v>
          </cell>
          <cell r="B943" t="str">
            <v>BAZIC 5" Blunt Tip School Scissors With Name Tag</v>
          </cell>
          <cell r="C943">
            <v>144</v>
          </cell>
          <cell r="D943">
            <v>24</v>
          </cell>
        </row>
        <row r="944">
          <cell r="A944">
            <v>4430</v>
          </cell>
          <cell r="B944" t="str">
            <v>BAZIC 5" Blunt Tip School Scissors</v>
          </cell>
          <cell r="C944">
            <v>144</v>
          </cell>
          <cell r="D944">
            <v>24</v>
          </cell>
        </row>
        <row r="945">
          <cell r="A945">
            <v>4431</v>
          </cell>
          <cell r="B945" t="str">
            <v>BAZIC 5" Pointed Tip School Scissors</v>
          </cell>
          <cell r="C945">
            <v>144</v>
          </cell>
          <cell r="D945">
            <v>24</v>
          </cell>
        </row>
        <row r="946">
          <cell r="A946">
            <v>4432</v>
          </cell>
          <cell r="B946" t="str">
            <v>BAZIC 5" Blunt &amp; Pointed Tip School Scissors (2/Pack)</v>
          </cell>
          <cell r="C946">
            <v>144</v>
          </cell>
          <cell r="D946">
            <v>24</v>
          </cell>
        </row>
        <row r="947">
          <cell r="A947">
            <v>4433</v>
          </cell>
          <cell r="B947" t="str">
            <v>BAZIC 7" Classic Stainless Steel Scissors</v>
          </cell>
          <cell r="C947">
            <v>144</v>
          </cell>
          <cell r="D947">
            <v>24</v>
          </cell>
        </row>
        <row r="948">
          <cell r="A948">
            <v>4434</v>
          </cell>
          <cell r="B948" t="str">
            <v>BAZIC 8" Classic Stainless Steel Scissors</v>
          </cell>
          <cell r="C948">
            <v>144</v>
          </cell>
          <cell r="D948">
            <v>24</v>
          </cell>
        </row>
        <row r="949">
          <cell r="A949">
            <v>4435</v>
          </cell>
          <cell r="B949" t="str">
            <v>BAZIC 8" Double Thumb Stainless Steel Scissors</v>
          </cell>
          <cell r="C949">
            <v>144</v>
          </cell>
          <cell r="D949">
            <v>24</v>
          </cell>
        </row>
        <row r="950">
          <cell r="A950">
            <v>4436</v>
          </cell>
          <cell r="B950" t="str">
            <v>BAZIC 8" Classic Bent Handle Stainless Steel Scissors</v>
          </cell>
          <cell r="C950">
            <v>144</v>
          </cell>
          <cell r="D950">
            <v>24</v>
          </cell>
        </row>
        <row r="951">
          <cell r="A951">
            <v>4438</v>
          </cell>
          <cell r="B951" t="str">
            <v>BAZIC 6" Craft / Sewing Stainless Steel Scissors</v>
          </cell>
          <cell r="C951">
            <v>144</v>
          </cell>
          <cell r="D951">
            <v>24</v>
          </cell>
        </row>
        <row r="952">
          <cell r="A952">
            <v>4439</v>
          </cell>
          <cell r="B952" t="str">
            <v>BAZIC 8" Classic Left Handed Bent Stainless Steel Scissors</v>
          </cell>
          <cell r="C952">
            <v>144</v>
          </cell>
          <cell r="D952">
            <v>24</v>
          </cell>
        </row>
        <row r="953">
          <cell r="A953">
            <v>4440</v>
          </cell>
          <cell r="B953" t="str">
            <v>BAZIC 8" Kitchen Stainless Steel Scissors</v>
          </cell>
          <cell r="C953">
            <v>144</v>
          </cell>
          <cell r="D953">
            <v>24</v>
          </cell>
        </row>
        <row r="954">
          <cell r="A954">
            <v>4441</v>
          </cell>
          <cell r="B954" t="str">
            <v>BAZIC 8" Duo Grip Stainless Steel Scissors</v>
          </cell>
          <cell r="C954">
            <v>144</v>
          </cell>
          <cell r="D954">
            <v>24</v>
          </cell>
        </row>
        <row r="955">
          <cell r="A955">
            <v>4442</v>
          </cell>
          <cell r="B955" t="str">
            <v>BAZIC 8" Pastel Axicia Grip Multipurpose Stainless Steel Scissors</v>
          </cell>
          <cell r="C955">
            <v>144</v>
          </cell>
          <cell r="D955">
            <v>24</v>
          </cell>
        </row>
        <row r="956">
          <cell r="A956">
            <v>5000</v>
          </cell>
          <cell r="B956" t="str">
            <v>BAZIC 12" X 5' Cushion Wrap</v>
          </cell>
          <cell r="C956">
            <v>36</v>
          </cell>
        </row>
        <row r="957">
          <cell r="A957">
            <v>5001</v>
          </cell>
          <cell r="B957" t="str">
            <v>BAZIC 4" X 7.25" (#000) Self-Seal Bubble Mailers (5/Pack)</v>
          </cell>
          <cell r="C957">
            <v>24</v>
          </cell>
        </row>
        <row r="958">
          <cell r="A958">
            <v>5002</v>
          </cell>
          <cell r="B958" t="str">
            <v>BAZIC 6" X 9.25" (#0) Self-Seal Bubble Mailers (4/Pack)</v>
          </cell>
          <cell r="C958">
            <v>24</v>
          </cell>
        </row>
        <row r="959">
          <cell r="A959">
            <v>5003</v>
          </cell>
          <cell r="B959" t="str">
            <v>BAZIC 8.5" X 11.25" (#2) Self-Seal Bubble Mailers (3/Pack)</v>
          </cell>
          <cell r="C959">
            <v>24</v>
          </cell>
        </row>
        <row r="960">
          <cell r="A960">
            <v>5004</v>
          </cell>
          <cell r="B960" t="str">
            <v>BAZIC 9.5" X 13.5" (#4) Self-Seal Bubble Mailers (2/Pack)</v>
          </cell>
          <cell r="C960">
            <v>24</v>
          </cell>
        </row>
        <row r="961">
          <cell r="A961">
            <v>5005</v>
          </cell>
          <cell r="B961" t="str">
            <v>BAZIC 50 Ct. 9" X 12" Scribble Pad</v>
          </cell>
          <cell r="C961">
            <v>48</v>
          </cell>
        </row>
        <row r="962">
          <cell r="A962">
            <v>5009</v>
          </cell>
          <cell r="B962" t="str">
            <v>BAZIC 30" X 14 ft. All-Purpose Natural Kraft Wrap Paper Roll</v>
          </cell>
          <cell r="C962">
            <v>36</v>
          </cell>
        </row>
        <row r="963">
          <cell r="A963">
            <v>5010</v>
          </cell>
          <cell r="B963" t="str">
            <v>BAZIC Assorted Coin Wrappers (36/Pack)</v>
          </cell>
          <cell r="C963">
            <v>50</v>
          </cell>
        </row>
        <row r="964">
          <cell r="A964">
            <v>5011</v>
          </cell>
          <cell r="B964" t="str">
            <v>BAZIC Penny Coin Wrappers (36/Pack)</v>
          </cell>
          <cell r="C964">
            <v>50</v>
          </cell>
        </row>
        <row r="965">
          <cell r="A965">
            <v>5012</v>
          </cell>
          <cell r="B965" t="str">
            <v>BAZIC Nickel Coin Wrappers (36/Pack)</v>
          </cell>
          <cell r="C965">
            <v>50</v>
          </cell>
        </row>
        <row r="966">
          <cell r="A966">
            <v>5013</v>
          </cell>
          <cell r="B966" t="str">
            <v>BAZIC Dime Coin Wrappers (36/Pack)</v>
          </cell>
          <cell r="C966">
            <v>50</v>
          </cell>
        </row>
        <row r="967">
          <cell r="A967">
            <v>5014</v>
          </cell>
          <cell r="B967" t="str">
            <v>BAZIC Quarter Coin Wrappers (36/Pack)</v>
          </cell>
          <cell r="C967">
            <v>45</v>
          </cell>
        </row>
        <row r="968">
          <cell r="A968">
            <v>5015</v>
          </cell>
          <cell r="B968" t="str">
            <v>BAZIC 22" X 28" White Poster Board</v>
          </cell>
          <cell r="C968">
            <v>100</v>
          </cell>
        </row>
        <row r="969">
          <cell r="A969">
            <v>5016</v>
          </cell>
          <cell r="B969" t="str">
            <v>BAZIC 22" X 28" Red Poster Board</v>
          </cell>
          <cell r="C969">
            <v>25</v>
          </cell>
        </row>
        <row r="970">
          <cell r="A970">
            <v>5017</v>
          </cell>
          <cell r="B970" t="str">
            <v>BAZIC 22" X 28" Green Poster Board</v>
          </cell>
          <cell r="C970">
            <v>25</v>
          </cell>
        </row>
        <row r="971">
          <cell r="A971">
            <v>5018</v>
          </cell>
          <cell r="B971" t="str">
            <v>BAZIC 22" X 28" Yellow Poster Board</v>
          </cell>
          <cell r="C971">
            <v>25</v>
          </cell>
        </row>
        <row r="972">
          <cell r="A972">
            <v>5019</v>
          </cell>
          <cell r="B972" t="str">
            <v>BAZIC 22" X 28" Dark Blue Poster Board</v>
          </cell>
          <cell r="C972">
            <v>25</v>
          </cell>
        </row>
        <row r="973">
          <cell r="A973">
            <v>5020</v>
          </cell>
          <cell r="B973" t="str">
            <v>BAZIC 22" X 28" Orange Poster Board</v>
          </cell>
          <cell r="C973">
            <v>25</v>
          </cell>
        </row>
        <row r="974">
          <cell r="A974">
            <v>5021</v>
          </cell>
          <cell r="B974" t="str">
            <v>BAZIC 22" X 28" Black Poster Board</v>
          </cell>
          <cell r="C974">
            <v>25</v>
          </cell>
        </row>
        <row r="975">
          <cell r="A975">
            <v>5022</v>
          </cell>
          <cell r="B975" t="str">
            <v>BAZIC 22" X 28" Magenta Poster Board</v>
          </cell>
          <cell r="C975">
            <v>25</v>
          </cell>
        </row>
        <row r="976">
          <cell r="A976">
            <v>5023</v>
          </cell>
          <cell r="B976" t="str">
            <v>BAZIC 22" X 28" Azure Light Blue Poster Board</v>
          </cell>
          <cell r="C976">
            <v>25</v>
          </cell>
        </row>
        <row r="977">
          <cell r="A977">
            <v>5024</v>
          </cell>
          <cell r="B977" t="str">
            <v>BAZIC 22" X 28" Brown Poster Board</v>
          </cell>
          <cell r="C977">
            <v>25</v>
          </cell>
        </row>
        <row r="978">
          <cell r="A978">
            <v>5025</v>
          </cell>
          <cell r="B978" t="str">
            <v>BAZIC 22" X 28" Pink Poster Board</v>
          </cell>
          <cell r="C978">
            <v>25</v>
          </cell>
        </row>
        <row r="979">
          <cell r="A979">
            <v>5026</v>
          </cell>
          <cell r="B979" t="str">
            <v>BAZIC 22" X 28" Purple Poster Board</v>
          </cell>
          <cell r="C979">
            <v>25</v>
          </cell>
        </row>
        <row r="980">
          <cell r="A980">
            <v>5027</v>
          </cell>
          <cell r="B980" t="str">
            <v>BAZIC 11" X 14" Multi Color Fluorescent Poster Board (5/Pack)</v>
          </cell>
          <cell r="C980">
            <v>48</v>
          </cell>
        </row>
        <row r="981">
          <cell r="A981">
            <v>5028</v>
          </cell>
          <cell r="B981" t="str">
            <v>BAZIC 22" X 28" Fluorescent Red Poster Board</v>
          </cell>
          <cell r="C981">
            <v>25</v>
          </cell>
        </row>
        <row r="982">
          <cell r="A982">
            <v>5029</v>
          </cell>
          <cell r="B982" t="str">
            <v>BAZIC  22" X 28" Fluorescent Green Poster Board</v>
          </cell>
          <cell r="C982">
            <v>25</v>
          </cell>
        </row>
        <row r="983">
          <cell r="A983">
            <v>5030</v>
          </cell>
          <cell r="B983" t="str">
            <v>BAZIC 22" X 28" Fluorescent Yellow Poster Board</v>
          </cell>
          <cell r="C983">
            <v>25</v>
          </cell>
        </row>
        <row r="984">
          <cell r="A984">
            <v>5031</v>
          </cell>
          <cell r="B984" t="str">
            <v>BAZIC 22" X 28" Fluorescent Pink Poster Board</v>
          </cell>
          <cell r="C984">
            <v>25</v>
          </cell>
        </row>
        <row r="985">
          <cell r="A985">
            <v>5032</v>
          </cell>
          <cell r="B985" t="str">
            <v>BAZIC 22" X 28" Fluorescent Orange Poster Board</v>
          </cell>
          <cell r="C985">
            <v>25</v>
          </cell>
        </row>
        <row r="986">
          <cell r="A986">
            <v>5033</v>
          </cell>
          <cell r="B986" t="str">
            <v>BAZIC 36" X 48" White Tri-Fold Corrugated Presentation Board</v>
          </cell>
          <cell r="C986">
            <v>24</v>
          </cell>
        </row>
        <row r="987">
          <cell r="A987">
            <v>5034</v>
          </cell>
          <cell r="B987" t="str">
            <v>BAZIC 36" X 48" Black Tri-Fold Corrugated Presentation Board</v>
          </cell>
          <cell r="C987">
            <v>24</v>
          </cell>
        </row>
        <row r="988">
          <cell r="A988">
            <v>5035</v>
          </cell>
          <cell r="B988" t="str">
            <v>BAZIC 36" X 48" Assorted Color Tri-Fold Corrugated Presentation Board</v>
          </cell>
          <cell r="C988">
            <v>24</v>
          </cell>
        </row>
        <row r="989">
          <cell r="A989">
            <v>5037</v>
          </cell>
          <cell r="B989" t="str">
            <v>BAZIC 22" X 28" Lavender Poster Board</v>
          </cell>
          <cell r="C989">
            <v>25</v>
          </cell>
        </row>
        <row r="990">
          <cell r="A990">
            <v>5038</v>
          </cell>
          <cell r="B990" t="str">
            <v>BAZIC 50 Ct. 8.5" X 11.75" Canary Perforated Writing Pads (12/Pack)</v>
          </cell>
          <cell r="C990">
            <v>6</v>
          </cell>
        </row>
        <row r="991">
          <cell r="A991">
            <v>5039</v>
          </cell>
          <cell r="B991" t="str">
            <v>BAZIC 50 Ct. 8.5" X 11.75" White Perforated Writing Pads (12/Pack)</v>
          </cell>
          <cell r="C991">
            <v>6</v>
          </cell>
        </row>
        <row r="992">
          <cell r="A992">
            <v>5040</v>
          </cell>
          <cell r="B992" t="str">
            <v>BAZIC 20 Ct. 16" X 12" Finger Paint Paper Pad</v>
          </cell>
          <cell r="C992">
            <v>48</v>
          </cell>
        </row>
        <row r="993">
          <cell r="A993">
            <v>5042</v>
          </cell>
          <cell r="B993" t="str">
            <v>BAZIC 40 Ct. 9" X 9" Top Bound Spiral Sketch Pad</v>
          </cell>
          <cell r="C993">
            <v>48</v>
          </cell>
        </row>
        <row r="994">
          <cell r="A994">
            <v>5043</v>
          </cell>
          <cell r="B994" t="str">
            <v>BAZIC 50 Ct. 6" X 8" Top Bound Spiral Sketch Pad</v>
          </cell>
          <cell r="C994">
            <v>48</v>
          </cell>
        </row>
        <row r="995">
          <cell r="A995">
            <v>5044</v>
          </cell>
          <cell r="B995" t="str">
            <v>BAZIC 30 Ct. 9" X 12" Top Bound Spiral Sketch Pad</v>
          </cell>
          <cell r="C995">
            <v>48</v>
          </cell>
        </row>
        <row r="996">
          <cell r="A996">
            <v>5045</v>
          </cell>
          <cell r="B996" t="str">
            <v>BAZIC 30 Ct. 8.5" X 11" Side Bound Spiral Sketch Book</v>
          </cell>
          <cell r="C996">
            <v>48</v>
          </cell>
        </row>
        <row r="997">
          <cell r="A997">
            <v>5046</v>
          </cell>
          <cell r="B997" t="str">
            <v>BAZIC #6 3/4 White Envelopes w/ Gummed Closure (100/Pack)</v>
          </cell>
          <cell r="C997">
            <v>24</v>
          </cell>
        </row>
        <row r="998">
          <cell r="A998">
            <v>5047</v>
          </cell>
          <cell r="B998" t="str">
            <v>BAZIC #10 White Envelopes w/ Gummed Closure (50/Pack)</v>
          </cell>
          <cell r="C998">
            <v>24</v>
          </cell>
        </row>
        <row r="999">
          <cell r="A999">
            <v>5048</v>
          </cell>
          <cell r="B999" t="str">
            <v>BAZIC #6 3/4 Security Envelopes w/ Gummed Closure (80/Pack)</v>
          </cell>
          <cell r="C999">
            <v>24</v>
          </cell>
        </row>
        <row r="1000">
          <cell r="A1000">
            <v>5049</v>
          </cell>
          <cell r="B1000" t="str">
            <v>BAZIC #10 Security Envelopes w/ Gummed Closure (40/Pack)</v>
          </cell>
          <cell r="C1000">
            <v>24</v>
          </cell>
        </row>
        <row r="1001">
          <cell r="A1001">
            <v>5050</v>
          </cell>
          <cell r="B1001" t="str">
            <v>BAZIC C/R 100 Ct. Black Marble Composition Book</v>
          </cell>
          <cell r="C1001">
            <v>48</v>
          </cell>
        </row>
        <row r="1002">
          <cell r="A1002">
            <v>5051</v>
          </cell>
          <cell r="B1002" t="str">
            <v>BAZIC UNRULED 100 Ct. Premium Black Marble Composition Book</v>
          </cell>
          <cell r="C1002">
            <v>48</v>
          </cell>
        </row>
        <row r="1003">
          <cell r="A1003">
            <v>5052</v>
          </cell>
          <cell r="B1003" t="str">
            <v>BAZIC 5-1" Quad-Ruled 100 Ct. Premium Marble Composition Book</v>
          </cell>
          <cell r="C1003">
            <v>48</v>
          </cell>
        </row>
        <row r="1004">
          <cell r="A1004">
            <v>5053</v>
          </cell>
          <cell r="B1004" t="str">
            <v>BAZIC 100 Ct. Primary Journal Marble Composition Book</v>
          </cell>
          <cell r="C1004">
            <v>48</v>
          </cell>
        </row>
        <row r="1005">
          <cell r="A1005">
            <v>5054</v>
          </cell>
          <cell r="B1005" t="str">
            <v>BAZIC 80 Ct. 4.5" x 3.25" Mini Marble Composition Book (2/Pack)</v>
          </cell>
          <cell r="C1005">
            <v>72</v>
          </cell>
          <cell r="D1005">
            <v>24</v>
          </cell>
        </row>
        <row r="1006">
          <cell r="A1006">
            <v>5055</v>
          </cell>
          <cell r="B1006" t="str">
            <v>BAZIC 22" X 28" Fluorescent Purple Poster Board</v>
          </cell>
          <cell r="C1006">
            <v>25</v>
          </cell>
        </row>
        <row r="1007">
          <cell r="A1007">
            <v>5056</v>
          </cell>
          <cell r="B1007" t="str">
            <v>BAZIC 22" X 28" Fluorescent Blue Poster Board</v>
          </cell>
          <cell r="C1007">
            <v>25</v>
          </cell>
        </row>
        <row r="1008">
          <cell r="A1008">
            <v>5057</v>
          </cell>
          <cell r="B1008" t="str">
            <v>BAZIC 22" X 28" Fluorescent Fuchsia Poster Board</v>
          </cell>
          <cell r="C1008">
            <v>25</v>
          </cell>
        </row>
        <row r="1009">
          <cell r="A1009">
            <v>5059</v>
          </cell>
          <cell r="B1009" t="str">
            <v>BAZIC Fluorescent Pre-Cut Poster Board Shapes (5/pack)</v>
          </cell>
          <cell r="C1009">
            <v>48</v>
          </cell>
        </row>
        <row r="1010">
          <cell r="A1010">
            <v>5064</v>
          </cell>
          <cell r="B1010" t="str">
            <v>BAZIC #10 Self-Seal Security Envelopes (500/Box)</v>
          </cell>
          <cell r="C1010">
            <v>5</v>
          </cell>
        </row>
        <row r="1011">
          <cell r="A1011">
            <v>5065</v>
          </cell>
          <cell r="B1011" t="str">
            <v>BAZIC #6 3/4 Self-Seal White Envelopes (65/Pack)</v>
          </cell>
          <cell r="C1011">
            <v>24</v>
          </cell>
        </row>
        <row r="1012">
          <cell r="A1012">
            <v>5066</v>
          </cell>
          <cell r="B1012" t="str">
            <v>BAZIC #6 3/4 Self-Seal Security Envelopes (55/Pack)</v>
          </cell>
          <cell r="C1012">
            <v>24</v>
          </cell>
        </row>
        <row r="1013">
          <cell r="A1013">
            <v>5067</v>
          </cell>
          <cell r="B1013" t="str">
            <v>BAZIC #10 Self-Seal White Envelopes (40/Pack)</v>
          </cell>
          <cell r="C1013">
            <v>24</v>
          </cell>
        </row>
        <row r="1014">
          <cell r="A1014">
            <v>5068</v>
          </cell>
          <cell r="B1014" t="str">
            <v>BAZIC #10 Self-Seal Security Envelopes (30/Pack)</v>
          </cell>
          <cell r="C1014">
            <v>24</v>
          </cell>
        </row>
        <row r="1015">
          <cell r="A1015">
            <v>5071</v>
          </cell>
          <cell r="B1015" t="str">
            <v>BAZIC 6" X 9" Clasp Envelope (100/Box)</v>
          </cell>
          <cell r="C1015">
            <v>10</v>
          </cell>
        </row>
        <row r="1016">
          <cell r="A1016">
            <v>5072</v>
          </cell>
          <cell r="B1016" t="str">
            <v>BAZIC 9" X 12" Clasp Envelope (100/Box)</v>
          </cell>
          <cell r="C1016">
            <v>5</v>
          </cell>
        </row>
        <row r="1017">
          <cell r="A1017">
            <v>5073</v>
          </cell>
          <cell r="B1017" t="str">
            <v>BAZIC 10"  X 13" Clasp Envelope (100/Box)</v>
          </cell>
          <cell r="C1017">
            <v>5</v>
          </cell>
        </row>
        <row r="1018">
          <cell r="A1018">
            <v>5074</v>
          </cell>
          <cell r="B1018" t="str">
            <v>BAZIC 50 Sets 7 1/2" x 2 3/4" 2-Part Carbonless Cash or Rent Receipt Book</v>
          </cell>
          <cell r="C1018">
            <v>144</v>
          </cell>
          <cell r="D1018">
            <v>24</v>
          </cell>
        </row>
        <row r="1019">
          <cell r="A1019">
            <v>5075</v>
          </cell>
          <cell r="B1019" t="str">
            <v>BAZIC 50 Sets 5 9/16" x 8 7/16" 2-Part Carbonless Sales Order Book</v>
          </cell>
          <cell r="C1019">
            <v>72</v>
          </cell>
          <cell r="D1019">
            <v>24</v>
          </cell>
        </row>
        <row r="1020">
          <cell r="A1020">
            <v>5076</v>
          </cell>
          <cell r="B1020" t="str">
            <v>BAZIC 50 Sets 5 9/16" x 8 7/16" 2-Part Carbonless Invoice Book</v>
          </cell>
          <cell r="C1020">
            <v>72</v>
          </cell>
          <cell r="D1020">
            <v>24</v>
          </cell>
        </row>
        <row r="1021">
          <cell r="A1021">
            <v>5078</v>
          </cell>
          <cell r="B1021" t="str">
            <v>BAZIC C/R 125 Ct. Filler Paper</v>
          </cell>
          <cell r="C1021">
            <v>24</v>
          </cell>
        </row>
        <row r="1022">
          <cell r="A1022">
            <v>5079</v>
          </cell>
          <cell r="B1022" t="str">
            <v>BAZIC W/R 125 Ct. Filler Paper</v>
          </cell>
          <cell r="C1022">
            <v>24</v>
          </cell>
        </row>
        <row r="1023">
          <cell r="A1023">
            <v>5080</v>
          </cell>
          <cell r="B1023" t="str">
            <v>BAZIC 200 Sets 7 5/8" x 10 7/8" 2-Part Carbonless Cash or Rent Receipt Book</v>
          </cell>
          <cell r="C1023">
            <v>12</v>
          </cell>
        </row>
        <row r="1024">
          <cell r="A1024">
            <v>5081</v>
          </cell>
          <cell r="B1024" t="str">
            <v>BAZIC 50 Sets 8 3/8" x 10 11/16" 2-Part Carbonless All Purpose Order Book</v>
          </cell>
          <cell r="C1024">
            <v>12</v>
          </cell>
        </row>
        <row r="1025">
          <cell r="A1025">
            <v>5086</v>
          </cell>
          <cell r="B1025" t="str">
            <v>BAZIC 28" X 40" White Tri-Fold Corrugated Presentation Board</v>
          </cell>
          <cell r="C1025">
            <v>30</v>
          </cell>
        </row>
        <row r="1026">
          <cell r="A1026">
            <v>5087</v>
          </cell>
          <cell r="B1026" t="str">
            <v>BAZIC 100 Ct. Primary Marble Composition Book</v>
          </cell>
          <cell r="C1026">
            <v>48</v>
          </cell>
        </row>
        <row r="1027">
          <cell r="A1027">
            <v>5088</v>
          </cell>
          <cell r="B1027" t="str">
            <v>BAZIC W/R 70 Ct. Poly Cover Composition Book</v>
          </cell>
          <cell r="C1027">
            <v>48</v>
          </cell>
        </row>
        <row r="1028">
          <cell r="A1028">
            <v>5089</v>
          </cell>
          <cell r="B1028" t="str">
            <v>BAZIC C/R 70 Ct. Poly Cover Composition Book</v>
          </cell>
          <cell r="C1028">
            <v>48</v>
          </cell>
        </row>
        <row r="1029">
          <cell r="A1029">
            <v>5090</v>
          </cell>
          <cell r="B1029" t="str">
            <v>BAZIC W/R 100 Ct. Premium Black Marble Composition Book</v>
          </cell>
          <cell r="C1029">
            <v>48</v>
          </cell>
        </row>
        <row r="1030">
          <cell r="A1030">
            <v>5091</v>
          </cell>
          <cell r="B1030" t="str">
            <v>BAZIC C/R 100 Ct. Premium Black Marble Composition Book</v>
          </cell>
          <cell r="C1030">
            <v>48</v>
          </cell>
        </row>
        <row r="1031">
          <cell r="A1031">
            <v>5096</v>
          </cell>
          <cell r="B1031" t="str">
            <v>BAZIC 20 Ct. 8.5" x 7" Manila Cover Composition Book</v>
          </cell>
          <cell r="C1031">
            <v>288</v>
          </cell>
          <cell r="D1031">
            <v>24</v>
          </cell>
        </row>
        <row r="1032">
          <cell r="A1032">
            <v>5100</v>
          </cell>
          <cell r="B1032" t="str">
            <v>BAZIC 50 Ct. 3" X 3" Yellow Stick On Notes (4/Pack)</v>
          </cell>
          <cell r="C1032">
            <v>144</v>
          </cell>
          <cell r="D1032">
            <v>24</v>
          </cell>
        </row>
        <row r="1033">
          <cell r="A1033">
            <v>5101</v>
          </cell>
          <cell r="B1033" t="str">
            <v>BAZIC 40 Ct. 3" X 3" Lined Stick On Notes (3/Pack)</v>
          </cell>
          <cell r="C1033">
            <v>144</v>
          </cell>
          <cell r="D1033">
            <v>24</v>
          </cell>
        </row>
        <row r="1034">
          <cell r="A1034">
            <v>5102</v>
          </cell>
          <cell r="B1034" t="str">
            <v>BAZIC 50 Ct. 3" X 3" Stick On Notes (4/Pack)</v>
          </cell>
          <cell r="C1034">
            <v>144</v>
          </cell>
          <cell r="D1034">
            <v>24</v>
          </cell>
        </row>
        <row r="1035">
          <cell r="A1035">
            <v>5103</v>
          </cell>
          <cell r="B1035" t="str">
            <v>BAZIC 40 Ct. 3" X 3" Neon Stick On Notes (4/Pack)</v>
          </cell>
          <cell r="C1035">
            <v>144</v>
          </cell>
          <cell r="D1035">
            <v>24</v>
          </cell>
        </row>
        <row r="1036">
          <cell r="A1036">
            <v>5104</v>
          </cell>
          <cell r="B1036" t="str">
            <v>BAZIC 100 Ct. 3" X 3" Yellow Stick On Notes</v>
          </cell>
          <cell r="C1036">
            <v>288</v>
          </cell>
          <cell r="D1036">
            <v>24</v>
          </cell>
        </row>
        <row r="1037">
          <cell r="A1037">
            <v>5105</v>
          </cell>
          <cell r="B1037" t="str">
            <v>BAZIC 100 Ct. 3" X 3" Stick On Notes</v>
          </cell>
          <cell r="C1037">
            <v>288</v>
          </cell>
          <cell r="D1037">
            <v>24</v>
          </cell>
        </row>
        <row r="1038">
          <cell r="A1038">
            <v>5106</v>
          </cell>
          <cell r="B1038" t="str">
            <v>BAZIC 80 Ct. 3" X 3" Neon Stick On Notes</v>
          </cell>
          <cell r="C1038">
            <v>288</v>
          </cell>
          <cell r="D1038">
            <v>24</v>
          </cell>
        </row>
        <row r="1039">
          <cell r="A1039">
            <v>5108</v>
          </cell>
          <cell r="B1039" t="str">
            <v>BAZIC 70 Ct. 3" X 3" Neon Lined Stick On Notes</v>
          </cell>
          <cell r="C1039">
            <v>288</v>
          </cell>
          <cell r="D1039">
            <v>24</v>
          </cell>
        </row>
        <row r="1040">
          <cell r="A1040">
            <v>5112</v>
          </cell>
          <cell r="B1040" t="str">
            <v>BAZIC 100 Ct. 3" X 5" Stick On Notes</v>
          </cell>
          <cell r="C1040">
            <v>144</v>
          </cell>
          <cell r="D1040">
            <v>24</v>
          </cell>
        </row>
        <row r="1041">
          <cell r="A1041">
            <v>5113</v>
          </cell>
          <cell r="B1041" t="str">
            <v>BAZIC 70 Ct. 3" X 5" Neon Stick On Notes</v>
          </cell>
          <cell r="C1041">
            <v>144</v>
          </cell>
          <cell r="D1041">
            <v>24</v>
          </cell>
        </row>
        <row r="1042">
          <cell r="A1042">
            <v>5114</v>
          </cell>
          <cell r="B1042" t="str">
            <v>BAZIC 70 Ct. 3" X 5" Neon Lined Stick On Notes</v>
          </cell>
          <cell r="C1042">
            <v>144</v>
          </cell>
          <cell r="D1042">
            <v>24</v>
          </cell>
        </row>
        <row r="1043">
          <cell r="A1043">
            <v>5121</v>
          </cell>
          <cell r="B1043" t="str">
            <v>BAZIC 50 Ct. 4" X 6" Lined Stick On Notes</v>
          </cell>
          <cell r="C1043">
            <v>144</v>
          </cell>
          <cell r="D1043">
            <v>24</v>
          </cell>
        </row>
        <row r="1044">
          <cell r="A1044">
            <v>5122</v>
          </cell>
          <cell r="B1044" t="str">
            <v>BAZIC 50 Ct. 4" X 6" Neon Lined Stick On Notes</v>
          </cell>
          <cell r="C1044">
            <v>144</v>
          </cell>
          <cell r="D1044">
            <v>24</v>
          </cell>
        </row>
        <row r="1045">
          <cell r="A1045">
            <v>5131</v>
          </cell>
          <cell r="B1045" t="str">
            <v>BAZIC 100 Ct. 1.5" X 2" Stick On Notes (4/Pack)</v>
          </cell>
          <cell r="C1045">
            <v>144</v>
          </cell>
          <cell r="D1045">
            <v>24</v>
          </cell>
        </row>
        <row r="1046">
          <cell r="A1046">
            <v>5132</v>
          </cell>
          <cell r="B1046" t="str">
            <v>BAZIC 70 Ct. 1.5" X 2" Neon Stick On Notes (4/Pack)</v>
          </cell>
          <cell r="C1046">
            <v>144</v>
          </cell>
          <cell r="D1046">
            <v>24</v>
          </cell>
        </row>
        <row r="1047">
          <cell r="A1047">
            <v>5142</v>
          </cell>
          <cell r="B1047" t="str">
            <v>BAZIC 80 Ct. 1" X 3" Neon Page Markers (6/Pack)</v>
          </cell>
          <cell r="C1047">
            <v>144</v>
          </cell>
          <cell r="D1047">
            <v>24</v>
          </cell>
        </row>
        <row r="1048">
          <cell r="A1048">
            <v>5143</v>
          </cell>
          <cell r="B1048" t="str">
            <v>BAZIC 100 Ct. 0.5" X 1.75" Neon Page Markers (10/Pack)</v>
          </cell>
          <cell r="C1048">
            <v>144</v>
          </cell>
          <cell r="D1048">
            <v>24</v>
          </cell>
        </row>
        <row r="1049">
          <cell r="A1049">
            <v>5153</v>
          </cell>
          <cell r="B1049" t="str">
            <v>BAZIC 25 Ct. 1" X 1.7" Neon Color Standard Flags (6/Pack)</v>
          </cell>
          <cell r="C1049">
            <v>288</v>
          </cell>
          <cell r="D1049">
            <v>24</v>
          </cell>
        </row>
        <row r="1050">
          <cell r="A1050">
            <v>5154</v>
          </cell>
          <cell r="B1050" t="str">
            <v>BAZIC 25 Ct. 0.5" X 1.7" Neon Color Coding Flags (10/Pack)</v>
          </cell>
          <cell r="C1050">
            <v>288</v>
          </cell>
          <cell r="D1050">
            <v>24</v>
          </cell>
        </row>
        <row r="1051">
          <cell r="A1051">
            <v>5155</v>
          </cell>
          <cell r="B1051" t="str">
            <v>BAZIC 25 Ct. 0.5" X 1.7" Neon Color Arrow Flags (10/Pack)</v>
          </cell>
          <cell r="C1051">
            <v>288</v>
          </cell>
          <cell r="D1051">
            <v>24</v>
          </cell>
        </row>
        <row r="1052">
          <cell r="A1052">
            <v>5156</v>
          </cell>
          <cell r="B1052" t="str">
            <v>BAZIC 20 Ct. 0.5" X 1.7" Printed Arrow Flags (8/Pack)</v>
          </cell>
          <cell r="C1052">
            <v>288</v>
          </cell>
          <cell r="D1052">
            <v>24</v>
          </cell>
        </row>
        <row r="1053">
          <cell r="A1053">
            <v>5157</v>
          </cell>
          <cell r="B1053" t="str">
            <v>BAZIC 6 Ct. 2" x 1.5" Filing Tabs (5/Pack)</v>
          </cell>
          <cell r="C1053">
            <v>288</v>
          </cell>
          <cell r="D1053">
            <v>24</v>
          </cell>
        </row>
        <row r="1054">
          <cell r="A1054">
            <v>5160</v>
          </cell>
          <cell r="B1054" t="str">
            <v>BAZIC 100 Ct. 3" X 3" Yellow Stick On Notes (12/Shrink)</v>
          </cell>
          <cell r="C1054">
            <v>12</v>
          </cell>
        </row>
        <row r="1055">
          <cell r="A1055">
            <v>5161</v>
          </cell>
          <cell r="B1055" t="str">
            <v>BAZIC 100 Ct. 3" X 3" Stick On Notes (12/Shrink)</v>
          </cell>
          <cell r="C1055">
            <v>12</v>
          </cell>
        </row>
        <row r="1056">
          <cell r="A1056">
            <v>5162</v>
          </cell>
          <cell r="B1056" t="str">
            <v>BAZIC 90 Ct. 3" X 3" Neon Stick On Notes (12/Shrink)</v>
          </cell>
          <cell r="C1056">
            <v>12</v>
          </cell>
        </row>
        <row r="1057">
          <cell r="A1057">
            <v>5170</v>
          </cell>
          <cell r="B1057" t="str">
            <v>BAZIC 30 Ct. 0.5" x 1.7" Neon Color Coding Flags w/ Dispenser (4/Pack)</v>
          </cell>
          <cell r="C1057">
            <v>288</v>
          </cell>
          <cell r="D1057">
            <v>24</v>
          </cell>
        </row>
        <row r="1058">
          <cell r="A1058">
            <v>5171</v>
          </cell>
          <cell r="B1058" t="str">
            <v>BAZIC 25 Ct. 0.5" x 1.7" Neon Color Printed Arrow Flags w/ Dispenser (4/Pack)</v>
          </cell>
          <cell r="C1058">
            <v>288</v>
          </cell>
          <cell r="D1058">
            <v>24</v>
          </cell>
        </row>
        <row r="1059">
          <cell r="A1059">
            <v>5172</v>
          </cell>
          <cell r="B1059" t="str">
            <v>BAZIC 25 Ct. 0.5" x 1.7" Neon Color Printed Sign Here Flags w/ Dispenser (4/Pack)</v>
          </cell>
          <cell r="C1059">
            <v>288</v>
          </cell>
          <cell r="D1059">
            <v>24</v>
          </cell>
        </row>
        <row r="1060">
          <cell r="A1060">
            <v>5173</v>
          </cell>
          <cell r="B1060" t="str">
            <v>BAZIC 30 Ct. 1" x 1.7" Neon Color Standard Flags w/ Dispenser (2/Pack)</v>
          </cell>
          <cell r="C1060">
            <v>288</v>
          </cell>
          <cell r="D1060">
            <v>24</v>
          </cell>
        </row>
        <row r="1061">
          <cell r="A1061">
            <v>5174</v>
          </cell>
          <cell r="B1061" t="str">
            <v>BAZIC 25 Ct. 1" x 1.7" Yellow Color Printed Sign Here Flags w/ Dispenser (2/Pack)</v>
          </cell>
          <cell r="C1061">
            <v>288</v>
          </cell>
          <cell r="D1061">
            <v>24</v>
          </cell>
        </row>
        <row r="1062">
          <cell r="A1062">
            <v>5190</v>
          </cell>
          <cell r="C1062">
            <v>144</v>
          </cell>
          <cell r="D1062">
            <v>24</v>
          </cell>
        </row>
        <row r="1063">
          <cell r="A1063">
            <v>5191</v>
          </cell>
          <cell r="C1063">
            <v>12</v>
          </cell>
        </row>
        <row r="1064">
          <cell r="A1064">
            <v>5400</v>
          </cell>
          <cell r="B1064" t="str">
            <v>BAZIC 20" X 30" Fluorescent Green Foam Board</v>
          </cell>
          <cell r="C1064">
            <v>25</v>
          </cell>
        </row>
        <row r="1065">
          <cell r="A1065">
            <v>5401</v>
          </cell>
          <cell r="B1065" t="str">
            <v>BAZIC 20" X 30" Fluorescent Pink Foam Board</v>
          </cell>
          <cell r="C1065">
            <v>25</v>
          </cell>
        </row>
        <row r="1066">
          <cell r="A1066">
            <v>5402</v>
          </cell>
          <cell r="B1066" t="str">
            <v>BAZIC 20" X 30" Fluorescent Orange Foam Board</v>
          </cell>
          <cell r="C1066">
            <v>25</v>
          </cell>
        </row>
        <row r="1067">
          <cell r="A1067">
            <v>5403</v>
          </cell>
          <cell r="B1067" t="str">
            <v>BAZIC 20" X 30" Fluorescent Yellow Foam Board</v>
          </cell>
          <cell r="C1067">
            <v>25</v>
          </cell>
        </row>
        <row r="1068">
          <cell r="A1068">
            <v>5407</v>
          </cell>
          <cell r="B1068" t="str">
            <v>BAZIC 20" X 30" Sky Blue Foam Board</v>
          </cell>
          <cell r="C1068">
            <v>25</v>
          </cell>
        </row>
        <row r="1069">
          <cell r="A1069">
            <v>5408</v>
          </cell>
          <cell r="B1069" t="str">
            <v>BAZIC 20" X 30" Brown Foam Board</v>
          </cell>
          <cell r="C1069">
            <v>25</v>
          </cell>
        </row>
        <row r="1070">
          <cell r="A1070">
            <v>5409</v>
          </cell>
          <cell r="B1070" t="str">
            <v>BAZIC 20" X 30" Slate Gray Foam Board</v>
          </cell>
          <cell r="C1070">
            <v>25</v>
          </cell>
        </row>
        <row r="1071">
          <cell r="A1071">
            <v>5412</v>
          </cell>
          <cell r="B1071" t="str">
            <v>BAZIC 11" X 14" Metallic Poster Board (5/Pack)</v>
          </cell>
          <cell r="C1071">
            <v>48</v>
          </cell>
        </row>
        <row r="1072">
          <cell r="A1072">
            <v>5413</v>
          </cell>
          <cell r="B1072" t="str">
            <v>BAZIC 11" X 14" Glitter Poster Board (3/Pack)</v>
          </cell>
          <cell r="C1072">
            <v>48</v>
          </cell>
        </row>
        <row r="1073">
          <cell r="A1073">
            <v>5414</v>
          </cell>
          <cell r="B1073" t="str">
            <v>BAZIC 11" X 14" White Poster Board w/Glitter Frame (5/Pack)</v>
          </cell>
          <cell r="C1073">
            <v>48</v>
          </cell>
        </row>
        <row r="1074">
          <cell r="A1074">
            <v>5418</v>
          </cell>
          <cell r="B1074" t="str">
            <v>BAZIC 22" X 28" Metallic Gold Poster Board</v>
          </cell>
          <cell r="C1074">
            <v>25</v>
          </cell>
        </row>
        <row r="1075">
          <cell r="A1075">
            <v>5419</v>
          </cell>
          <cell r="B1075" t="str">
            <v>BAZIC 22" X 28" Metallic Silver Poster Board</v>
          </cell>
          <cell r="C1075">
            <v>25</v>
          </cell>
        </row>
        <row r="1076">
          <cell r="A1076">
            <v>5425</v>
          </cell>
          <cell r="B1076" t="str">
            <v>BAZIC 6" x 9.25" (#0) Metallic Bubble Mailers</v>
          </cell>
          <cell r="C1076">
            <v>48</v>
          </cell>
        </row>
        <row r="1077">
          <cell r="A1077">
            <v>5426</v>
          </cell>
          <cell r="B1077" t="str">
            <v>BAZIC 8.5" x 11.25" (#2) Metallic Bubble Mailers</v>
          </cell>
          <cell r="C1077">
            <v>24</v>
          </cell>
        </row>
        <row r="1078">
          <cell r="A1078">
            <v>5427</v>
          </cell>
          <cell r="B1078" t="str">
            <v>BAZIC 10.5" x 15" (#5) Metallic Bubble Mailers</v>
          </cell>
          <cell r="C1078">
            <v>24</v>
          </cell>
        </row>
        <row r="1079">
          <cell r="A1079">
            <v>5430</v>
          </cell>
          <cell r="B1079" t="str">
            <v>BAZIC 6" x 9.25" (#0) Poly Bubble Mailer (4/Pack)</v>
          </cell>
          <cell r="C1079">
            <v>24</v>
          </cell>
        </row>
        <row r="1080">
          <cell r="A1080">
            <v>5431</v>
          </cell>
          <cell r="B1080" t="str">
            <v>BAZIC 8.5" x 11.25" (#2) Poly Bubble Mailer (3/Pack)</v>
          </cell>
          <cell r="C1080">
            <v>24</v>
          </cell>
        </row>
        <row r="1081">
          <cell r="A1081">
            <v>5432</v>
          </cell>
          <cell r="B1081" t="str">
            <v>BAZIC 10.5" x 15" (#5) Poly Bubble Mailer (2/Pack)</v>
          </cell>
          <cell r="C1081">
            <v>24</v>
          </cell>
        </row>
        <row r="1082">
          <cell r="A1082">
            <v>5435</v>
          </cell>
          <cell r="B1082" t="str">
            <v>BAZIC 6" x 9.25" (#0) Poly Bubble Mailer (25/Pack)</v>
          </cell>
          <cell r="C1082">
            <v>10</v>
          </cell>
        </row>
        <row r="1083">
          <cell r="A1083">
            <v>5436</v>
          </cell>
          <cell r="B1083" t="str">
            <v>BAZIC 8.5" x 11.25" (#2) Poly Bubble Mailer (25/Pack)</v>
          </cell>
          <cell r="C1083">
            <v>4</v>
          </cell>
        </row>
        <row r="1084">
          <cell r="A1084">
            <v>5437</v>
          </cell>
          <cell r="B1084" t="str">
            <v>BAZIC 10.5" x 15" (#5) Poly Bubble Mailer (25/Pack)</v>
          </cell>
          <cell r="C1084">
            <v>4</v>
          </cell>
        </row>
        <row r="1085">
          <cell r="A1085">
            <v>5450</v>
          </cell>
          <cell r="B1085" t="str">
            <v>BAZIC 6" x 9" Self-Seal White Catalog Envelope (6/Pack)</v>
          </cell>
          <cell r="C1085">
            <v>48</v>
          </cell>
        </row>
        <row r="1086">
          <cell r="A1086">
            <v>5451</v>
          </cell>
          <cell r="B1086" t="str">
            <v>BAZIC 9" x 12" Self-Seal White Catalog Envelope (5/Pack)</v>
          </cell>
          <cell r="C1086">
            <v>48</v>
          </cell>
        </row>
        <row r="1087">
          <cell r="A1087">
            <v>5452</v>
          </cell>
          <cell r="B1087" t="str">
            <v>BAZIC 10" x 13" Self-Seal White Catalog Envelope (4/Pack)</v>
          </cell>
          <cell r="C1087">
            <v>48</v>
          </cell>
        </row>
        <row r="1088">
          <cell r="A1088">
            <v>5456</v>
          </cell>
          <cell r="B1088" t="str">
            <v>BAZIC #10 Self-Seal White Single Window Envelopes (500/Box)</v>
          </cell>
          <cell r="C1088">
            <v>5</v>
          </cell>
        </row>
        <row r="1089">
          <cell r="A1089">
            <v>5460</v>
          </cell>
          <cell r="B1089" t="str">
            <v>BAZIC 150 Ct. 4" X 5.5" Poly Cover Spiral Fat Book</v>
          </cell>
          <cell r="C1089">
            <v>48</v>
          </cell>
        </row>
        <row r="1090">
          <cell r="A1090">
            <v>5470</v>
          </cell>
          <cell r="B1090" t="str">
            <v>BAZIC 80 Ct. 5" x 7" Floral Poly Cover Personal Composition Book</v>
          </cell>
          <cell r="C1090">
            <v>48</v>
          </cell>
        </row>
        <row r="1091">
          <cell r="A1091">
            <v>5471</v>
          </cell>
          <cell r="B1091" t="str">
            <v>BAZIC 80 Ct. 5" x 7" Polka Dot Poly Cover Personal Composition Book</v>
          </cell>
          <cell r="C1091">
            <v>48</v>
          </cell>
        </row>
        <row r="1092">
          <cell r="A1092">
            <v>5472</v>
          </cell>
          <cell r="B1092" t="str">
            <v>BAZIC 80 Ct. 5" x 7" Poly Cover Personal Composition Book</v>
          </cell>
          <cell r="C1092">
            <v>48</v>
          </cell>
        </row>
        <row r="1093">
          <cell r="A1093">
            <v>5476</v>
          </cell>
          <cell r="B1093" t="str">
            <v>BAZIC 100 Ct. 5" X 7" Poly Cover Personal / Assignment Spiral Notebook</v>
          </cell>
          <cell r="C1093">
            <v>36</v>
          </cell>
        </row>
        <row r="1094">
          <cell r="A1094">
            <v>5490</v>
          </cell>
          <cell r="B1094" t="str">
            <v>BAZIC C/R 100 Ct. Camouflage Composition Book</v>
          </cell>
          <cell r="C1094">
            <v>48</v>
          </cell>
        </row>
        <row r="1095">
          <cell r="A1095">
            <v>5492</v>
          </cell>
          <cell r="B1095" t="str">
            <v>BAZIC C/R 100 Ct. Polka Dot Composition Book</v>
          </cell>
          <cell r="C1095">
            <v>48</v>
          </cell>
        </row>
        <row r="1096">
          <cell r="A1096">
            <v>5493</v>
          </cell>
          <cell r="B1096" t="str">
            <v>BAZIC C/R 100 Ct. Chevron Composition Book</v>
          </cell>
          <cell r="C1096">
            <v>48</v>
          </cell>
        </row>
        <row r="1097">
          <cell r="A1097">
            <v>5494</v>
          </cell>
          <cell r="B1097" t="str">
            <v>BAZIC C/R 100 Ct. Paisley Composition Book</v>
          </cell>
          <cell r="C1097">
            <v>48</v>
          </cell>
        </row>
        <row r="1098">
          <cell r="A1098">
            <v>5496</v>
          </cell>
          <cell r="B1098" t="str">
            <v>BAZIC C/R 80 Ct. Geometric Composition Book</v>
          </cell>
          <cell r="C1098">
            <v>48</v>
          </cell>
        </row>
        <row r="1099">
          <cell r="A1099">
            <v>5500</v>
          </cell>
          <cell r="B1099" t="str">
            <v>BAZIC C/R 70 Ct. 1-Subject Spiral Notebook (3/Pack)</v>
          </cell>
          <cell r="C1099">
            <v>8</v>
          </cell>
        </row>
        <row r="1100">
          <cell r="A1100">
            <v>5502</v>
          </cell>
          <cell r="B1100" t="str">
            <v>BAZIC C/R 120 Ct. 3-Subject Spiral Notebook (3/Pack)</v>
          </cell>
          <cell r="C1100">
            <v>8</v>
          </cell>
        </row>
        <row r="1101">
          <cell r="A1101">
            <v>5512</v>
          </cell>
          <cell r="B1101" t="str">
            <v>BAZIC W/R 80 Ct. Black Marble Composition Book</v>
          </cell>
          <cell r="C1101">
            <v>48</v>
          </cell>
        </row>
        <row r="1102">
          <cell r="A1102">
            <v>5513</v>
          </cell>
          <cell r="B1102" t="str">
            <v>BAZIC C/R 80 Ct. Black Marble Composition Book</v>
          </cell>
          <cell r="C1102">
            <v>48</v>
          </cell>
        </row>
        <row r="1103">
          <cell r="A1103">
            <v>5514</v>
          </cell>
          <cell r="B1103" t="str">
            <v>BAZIC W/R 80 Ct. Assorted Color Marble Composition Book</v>
          </cell>
          <cell r="C1103">
            <v>48</v>
          </cell>
        </row>
        <row r="1104">
          <cell r="A1104">
            <v>6001</v>
          </cell>
          <cell r="B1104" t="str">
            <v>BAZIC 8 oz White Board Cleaner</v>
          </cell>
          <cell r="C1104">
            <v>48</v>
          </cell>
          <cell r="D1104">
            <v>12</v>
          </cell>
        </row>
        <row r="1105">
          <cell r="A1105">
            <v>6002</v>
          </cell>
          <cell r="B1105" t="str">
            <v>BAZIC 4 oz White Board Cleaner</v>
          </cell>
          <cell r="C1105">
            <v>72</v>
          </cell>
          <cell r="D1105">
            <v>24</v>
          </cell>
        </row>
        <row r="1106">
          <cell r="A1106">
            <v>6003</v>
          </cell>
          <cell r="B1106" t="str">
            <v>BAZIC Felt Chalkboard/Whiteboard Eraser</v>
          </cell>
          <cell r="C1106">
            <v>144</v>
          </cell>
          <cell r="D1106">
            <v>24</v>
          </cell>
        </row>
        <row r="1107">
          <cell r="A1107">
            <v>6004</v>
          </cell>
          <cell r="B1107" t="str">
            <v>BAZIC Peel-Away Whiteboard Eraser</v>
          </cell>
          <cell r="C1107">
            <v>144</v>
          </cell>
          <cell r="D1107">
            <v>24</v>
          </cell>
        </row>
        <row r="1108">
          <cell r="A1108">
            <v>6005</v>
          </cell>
          <cell r="B1108" t="str">
            <v>BAZIC Felt Chalkboard/Whiteboard Eraser w/ Hanger</v>
          </cell>
          <cell r="C1108">
            <v>144</v>
          </cell>
          <cell r="D1108">
            <v>24</v>
          </cell>
        </row>
        <row r="1109">
          <cell r="A1109">
            <v>6006</v>
          </cell>
          <cell r="B1109" t="str">
            <v>BAZIC Magnetic Whiteboard Eraser w/ Foam Comfort Grip</v>
          </cell>
          <cell r="C1109">
            <v>144</v>
          </cell>
          <cell r="D1109">
            <v>24</v>
          </cell>
        </row>
        <row r="1110">
          <cell r="A1110">
            <v>6007</v>
          </cell>
          <cell r="B1110" t="str">
            <v>BAZIC Ergonomic Magnetic Whiteboard Eraser</v>
          </cell>
          <cell r="C1110">
            <v>144</v>
          </cell>
          <cell r="D1110">
            <v>24</v>
          </cell>
        </row>
        <row r="1111">
          <cell r="A1111">
            <v>6010</v>
          </cell>
          <cell r="B1111" t="str">
            <v>BAZIC 8.5" X 11" Dry Erase Board w/ Marker</v>
          </cell>
          <cell r="C1111">
            <v>12</v>
          </cell>
        </row>
        <row r="1112">
          <cell r="A1112">
            <v>6011</v>
          </cell>
          <cell r="B1112" t="str">
            <v>BAZIC 8.5" X 11" Magnetic Dry Erase Board w/ Marker &amp; 2 Magnets</v>
          </cell>
          <cell r="C1112">
            <v>12</v>
          </cell>
        </row>
        <row r="1113">
          <cell r="A1113">
            <v>6012</v>
          </cell>
          <cell r="B1113" t="str">
            <v>BAZIC 11" X 14" Magnetic Dry Erase Board w/ Marker &amp; 2 Magnets</v>
          </cell>
          <cell r="C1113">
            <v>12</v>
          </cell>
        </row>
        <row r="1114">
          <cell r="A1114">
            <v>6013</v>
          </cell>
          <cell r="B1114" t="str">
            <v>BAZIC 11" X 17" Magnetic Dry Erase Board w/ Marker &amp; 2 Magnets</v>
          </cell>
          <cell r="C1114">
            <v>12</v>
          </cell>
        </row>
        <row r="1115">
          <cell r="A1115">
            <v>6015</v>
          </cell>
          <cell r="B1115" t="str">
            <v>BAZIC Asstd Color 8.5" X 11" Dry Erase Board w/ Marker</v>
          </cell>
          <cell r="C1115">
            <v>12</v>
          </cell>
        </row>
        <row r="1116">
          <cell r="A1116">
            <v>6016</v>
          </cell>
          <cell r="B1116" t="str">
            <v>BAZIC 7.4" X 10.3" Double Sided Dry Erase Learning Board w/ Marker</v>
          </cell>
          <cell r="C1116">
            <v>72</v>
          </cell>
          <cell r="D1116">
            <v>24</v>
          </cell>
        </row>
        <row r="1117">
          <cell r="A1117">
            <v>6017</v>
          </cell>
          <cell r="B1117" t="str">
            <v>BAZIC 9" X 12" Double Sided Dry Erase Learning Board w/ Marker</v>
          </cell>
          <cell r="C1117">
            <v>24</v>
          </cell>
        </row>
        <row r="1118">
          <cell r="A1118">
            <v>6018</v>
          </cell>
          <cell r="B1118" t="str">
            <v>BAZIC 9" X 12" Double Sided Dry Erase Lap Board</v>
          </cell>
          <cell r="C1118">
            <v>24</v>
          </cell>
        </row>
        <row r="1119">
          <cell r="A1119">
            <v>6021</v>
          </cell>
          <cell r="B1119" t="str">
            <v>BAZIC 11" X 14" Magnetic Dry Erase Calendar Board w/ Marker &amp; 2 Magnets</v>
          </cell>
          <cell r="C1119">
            <v>12</v>
          </cell>
        </row>
        <row r="1120">
          <cell r="A1120">
            <v>6022</v>
          </cell>
          <cell r="C1120">
            <v>6</v>
          </cell>
        </row>
        <row r="1121">
          <cell r="A1121">
            <v>6030</v>
          </cell>
          <cell r="B1121" t="str">
            <v>BAZIC 8.5" X 11" Dry Erase / Cork Combo Board w/ Marker</v>
          </cell>
          <cell r="C1121">
            <v>12</v>
          </cell>
        </row>
        <row r="1122">
          <cell r="A1122">
            <v>6041</v>
          </cell>
          <cell r="B1122" t="str">
            <v>BAZIC 14" x 14" Magnetic Dry Erase Calendar Tile</v>
          </cell>
          <cell r="C1122">
            <v>12</v>
          </cell>
        </row>
        <row r="1123">
          <cell r="A1123">
            <v>6042</v>
          </cell>
          <cell r="B1123" t="str">
            <v>BAZIC 14" x 14" Magnetic Dry Erase Tile</v>
          </cell>
          <cell r="C1123">
            <v>12</v>
          </cell>
        </row>
        <row r="1124">
          <cell r="A1124">
            <v>6043</v>
          </cell>
          <cell r="B1124" t="str">
            <v>BAZIC 11.5" x 11.5" Magnetic Dry Erase Tile</v>
          </cell>
          <cell r="C1124">
            <v>12</v>
          </cell>
        </row>
        <row r="1125">
          <cell r="A1125">
            <v>6050</v>
          </cell>
          <cell r="B1125" t="str">
            <v>BAZIC 24" x 36" Aluminum Frame Magnetic Dry Erase Board Value Pack</v>
          </cell>
          <cell r="C1125">
            <v>4</v>
          </cell>
        </row>
        <row r="1126">
          <cell r="A1126">
            <v>6051</v>
          </cell>
          <cell r="B1126" t="str">
            <v>BAZIC 16" X 20" Aluminum Framed Magnetic Dry Erase Board</v>
          </cell>
          <cell r="C1126">
            <v>6</v>
          </cell>
        </row>
        <row r="1127">
          <cell r="A1127">
            <v>6052</v>
          </cell>
          <cell r="B1127" t="str">
            <v>BAZIC 16" X 20" Aluminum Framed Magnetic Dry Erase Calendar</v>
          </cell>
          <cell r="C1127">
            <v>6</v>
          </cell>
        </row>
        <row r="1128">
          <cell r="A1128">
            <v>6090</v>
          </cell>
          <cell r="B1128" t="str">
            <v>BAZIC Reusable Dry Erase Pockets (10/Pack)</v>
          </cell>
          <cell r="C1128">
            <v>6</v>
          </cell>
        </row>
        <row r="1129">
          <cell r="A1129">
            <v>6091</v>
          </cell>
          <cell r="B1129" t="str">
            <v>BAZIC Reusable Dry Erase Pockets</v>
          </cell>
          <cell r="C1129">
            <v>50</v>
          </cell>
        </row>
        <row r="1130">
          <cell r="A1130">
            <v>6100</v>
          </cell>
          <cell r="B1130" t="str">
            <v>BAZIC 2 Oz./ 56.70 g Assorted Sizes Rubber Bands</v>
          </cell>
          <cell r="C1130">
            <v>36</v>
          </cell>
        </row>
        <row r="1131">
          <cell r="A1131">
            <v>6101</v>
          </cell>
          <cell r="B1131" t="str">
            <v>BAZIC 2 Oz./ 56.70 g #32 Rubber Bands</v>
          </cell>
          <cell r="C1131">
            <v>36</v>
          </cell>
        </row>
        <row r="1132">
          <cell r="A1132">
            <v>6102</v>
          </cell>
          <cell r="B1132" t="str">
            <v>BAZIC 2 Oz./ 56.70 g #64 Rubber Bands</v>
          </cell>
          <cell r="C1132">
            <v>36</v>
          </cell>
        </row>
        <row r="1133">
          <cell r="A1133">
            <v>6110</v>
          </cell>
          <cell r="B1133" t="str">
            <v>BAZIC 2 Oz./ 56.70 g Assorted Sizes and Colors Rubber Bands</v>
          </cell>
          <cell r="C1133">
            <v>36</v>
          </cell>
        </row>
        <row r="1134">
          <cell r="A1134">
            <v>6120</v>
          </cell>
          <cell r="B1134" t="str">
            <v>BAZIC 2 Oz./ 56.70 g Assorted Sizes Black Color Rubber Bands</v>
          </cell>
          <cell r="C1134">
            <v>36</v>
          </cell>
        </row>
        <row r="1135">
          <cell r="A1135">
            <v>6301</v>
          </cell>
          <cell r="B1135" t="str">
            <v>BAZIC Date Stamp and Ink Pad (Black Ink)</v>
          </cell>
          <cell r="C1135">
            <v>144</v>
          </cell>
          <cell r="D1135">
            <v>24</v>
          </cell>
        </row>
        <row r="1136">
          <cell r="A1136">
            <v>6302</v>
          </cell>
          <cell r="B1136" t="str">
            <v>BAZIC Received Self Inking Rubber Stamp (Red Ink)</v>
          </cell>
          <cell r="C1136">
            <v>144</v>
          </cell>
          <cell r="D1136">
            <v>24</v>
          </cell>
        </row>
        <row r="1137">
          <cell r="A1137">
            <v>6303</v>
          </cell>
          <cell r="B1137" t="str">
            <v>BAZIC Paid Self Inking Rubber Stamp (Red Ink)</v>
          </cell>
          <cell r="C1137">
            <v>144</v>
          </cell>
          <cell r="D1137">
            <v>24</v>
          </cell>
        </row>
        <row r="1138">
          <cell r="A1138">
            <v>6328</v>
          </cell>
          <cell r="B1138" t="str">
            <v>SCHOOL ZONE Tarjetas Escolares Educativas</v>
          </cell>
          <cell r="C1138">
            <v>48</v>
          </cell>
        </row>
        <row r="1139">
          <cell r="A1139">
            <v>6367</v>
          </cell>
          <cell r="B1139" t="str">
            <v>SCHOOL ZONE Assorted Workbooks</v>
          </cell>
          <cell r="C1139">
            <v>24</v>
          </cell>
        </row>
        <row r="1140">
          <cell r="A1140">
            <v>6700</v>
          </cell>
          <cell r="B1140" t="str">
            <v>Hand Sanitizer Dispenser &amp; Temperature Screening Stand</v>
          </cell>
          <cell r="C1140">
            <v>1</v>
          </cell>
        </row>
        <row r="1141">
          <cell r="A1141">
            <v>6705</v>
          </cell>
          <cell r="B1141" t="str">
            <v>KN95 Respirator Mask - Black</v>
          </cell>
          <cell r="C1141">
            <v>1800</v>
          </cell>
          <cell r="D1141">
            <v>10</v>
          </cell>
        </row>
        <row r="1142">
          <cell r="A1142">
            <v>6706</v>
          </cell>
          <cell r="B1142" t="str">
            <v>KN95 Kid's Respirator Mask</v>
          </cell>
          <cell r="C1142">
            <v>3000</v>
          </cell>
          <cell r="D1142">
            <v>50</v>
          </cell>
        </row>
        <row r="1143">
          <cell r="A1143">
            <v>6707</v>
          </cell>
          <cell r="B1143" t="str">
            <v>OFFER ITEM #6705</v>
          </cell>
          <cell r="C1143">
            <v>1000</v>
          </cell>
          <cell r="D1143">
            <v>20</v>
          </cell>
        </row>
        <row r="1144">
          <cell r="A1144">
            <v>6708</v>
          </cell>
          <cell r="B1144" t="str">
            <v>OFFER ITEM #MM-7310</v>
          </cell>
          <cell r="C1144">
            <v>200</v>
          </cell>
        </row>
        <row r="1145">
          <cell r="A1145">
            <v>6709</v>
          </cell>
          <cell r="B1145" t="str">
            <v>TYPE ITEM #BS-9502C</v>
          </cell>
          <cell r="C1145">
            <v>500</v>
          </cell>
          <cell r="D1145">
            <v>50</v>
          </cell>
        </row>
        <row r="1146">
          <cell r="A1146">
            <v>6710</v>
          </cell>
          <cell r="C1146">
            <v>1</v>
          </cell>
        </row>
        <row r="1147">
          <cell r="A1147">
            <v>6711</v>
          </cell>
          <cell r="C1147">
            <v>1000</v>
          </cell>
          <cell r="D1147">
            <v>20</v>
          </cell>
        </row>
        <row r="1148">
          <cell r="A1148">
            <v>6712</v>
          </cell>
          <cell r="C1148">
            <v>1000</v>
          </cell>
          <cell r="D1148">
            <v>20</v>
          </cell>
        </row>
        <row r="1149">
          <cell r="A1149">
            <v>6713</v>
          </cell>
          <cell r="C1149">
            <v>1000</v>
          </cell>
          <cell r="D1149">
            <v>20</v>
          </cell>
        </row>
        <row r="1150">
          <cell r="A1150">
            <v>6714</v>
          </cell>
          <cell r="C1150">
            <v>1000</v>
          </cell>
          <cell r="D1150">
            <v>20</v>
          </cell>
        </row>
        <row r="1151">
          <cell r="A1151">
            <v>6715</v>
          </cell>
          <cell r="C1151">
            <v>1000</v>
          </cell>
          <cell r="D1151">
            <v>20</v>
          </cell>
        </row>
        <row r="1152">
          <cell r="A1152">
            <v>6716</v>
          </cell>
          <cell r="B1152" t="str">
            <v>TYPE ITEM #BS-9502C</v>
          </cell>
          <cell r="C1152">
            <v>600</v>
          </cell>
          <cell r="D1152">
            <v>20</v>
          </cell>
        </row>
        <row r="1153">
          <cell r="A1153">
            <v>6717</v>
          </cell>
          <cell r="B1153" t="str">
            <v>TYPE ITEM #6705</v>
          </cell>
          <cell r="C1153">
            <v>2250</v>
          </cell>
          <cell r="D1153">
            <v>50</v>
          </cell>
        </row>
        <row r="1154">
          <cell r="A1154">
            <v>6718</v>
          </cell>
          <cell r="C1154">
            <v>400</v>
          </cell>
          <cell r="D1154">
            <v>25</v>
          </cell>
        </row>
        <row r="1155">
          <cell r="A1155">
            <v>6719</v>
          </cell>
          <cell r="C1155">
            <v>1</v>
          </cell>
        </row>
        <row r="1156">
          <cell r="A1156">
            <v>6720</v>
          </cell>
          <cell r="C1156">
            <v>1</v>
          </cell>
        </row>
        <row r="1157">
          <cell r="A1157">
            <v>6721</v>
          </cell>
          <cell r="B1157" t="str">
            <v>FRESH 3-PLY Protective Disposable Face Mask (50/Pack) - Blue</v>
          </cell>
          <cell r="C1157">
            <v>40</v>
          </cell>
        </row>
        <row r="1158">
          <cell r="A1158">
            <v>6722</v>
          </cell>
          <cell r="B1158" t="str">
            <v>OFFER ITEM #LCMP-5204</v>
          </cell>
          <cell r="C1158">
            <v>400</v>
          </cell>
          <cell r="D1158">
            <v>10</v>
          </cell>
        </row>
        <row r="1159">
          <cell r="A1159">
            <v>6723</v>
          </cell>
          <cell r="C1159">
            <v>250</v>
          </cell>
          <cell r="D1159">
            <v>25</v>
          </cell>
        </row>
        <row r="1160">
          <cell r="A1160">
            <v>6724</v>
          </cell>
          <cell r="C1160">
            <v>40</v>
          </cell>
        </row>
        <row r="1161">
          <cell r="A1161">
            <v>6725</v>
          </cell>
          <cell r="C1161">
            <v>40</v>
          </cell>
        </row>
        <row r="1162">
          <cell r="A1162">
            <v>6726</v>
          </cell>
          <cell r="B1162" t="str">
            <v>TYPE ITEM #MSK099</v>
          </cell>
          <cell r="C1162">
            <v>40</v>
          </cell>
        </row>
        <row r="1163">
          <cell r="A1163">
            <v>6727</v>
          </cell>
          <cell r="C1163">
            <v>500</v>
          </cell>
          <cell r="D1163">
            <v>25</v>
          </cell>
        </row>
        <row r="1164">
          <cell r="A1164">
            <v>6728</v>
          </cell>
          <cell r="C1164">
            <v>40</v>
          </cell>
        </row>
        <row r="1165">
          <cell r="A1165">
            <v>6729</v>
          </cell>
          <cell r="C1165">
            <v>1</v>
          </cell>
        </row>
        <row r="1166">
          <cell r="A1166">
            <v>6730</v>
          </cell>
          <cell r="C1166">
            <v>900</v>
          </cell>
          <cell r="D1166">
            <v>20</v>
          </cell>
        </row>
        <row r="1167">
          <cell r="A1167">
            <v>6731</v>
          </cell>
          <cell r="B1167" t="str">
            <v>3-PLY 3D Cotton Mask with Adjustable Ear loop - Black</v>
          </cell>
          <cell r="C1167">
            <v>1000</v>
          </cell>
          <cell r="D1167">
            <v>25</v>
          </cell>
        </row>
        <row r="1168">
          <cell r="A1168">
            <v>6737</v>
          </cell>
          <cell r="B1168" t="str">
            <v>3-PLY 3D Kid's Cotton Mask with Adjustable Ear loop - White</v>
          </cell>
          <cell r="C1168">
            <v>1000</v>
          </cell>
          <cell r="D1168">
            <v>25</v>
          </cell>
        </row>
        <row r="1169">
          <cell r="A1169">
            <v>6738</v>
          </cell>
          <cell r="B1169" t="str">
            <v>3-PLY 3D Kid's Cotton Mask with Adjustable Ear loop - Assorted Color</v>
          </cell>
          <cell r="C1169">
            <v>1000</v>
          </cell>
          <cell r="D1169">
            <v>25</v>
          </cell>
        </row>
        <row r="1170">
          <cell r="A1170">
            <v>6739</v>
          </cell>
          <cell r="B1170" t="str">
            <v>3-PLY 3D Kid's Cotton Mask with Adjustable Ear loop - Black</v>
          </cell>
          <cell r="C1170">
            <v>1000</v>
          </cell>
          <cell r="D1170">
            <v>25</v>
          </cell>
        </row>
        <row r="1171">
          <cell r="A1171">
            <v>6740</v>
          </cell>
          <cell r="B1171" t="str">
            <v>TYPE ITEM #6740-A</v>
          </cell>
          <cell r="C1171">
            <v>1</v>
          </cell>
        </row>
        <row r="1172">
          <cell r="A1172">
            <v>6747</v>
          </cell>
          <cell r="B1172" t="str">
            <v>Black Washable &amp; Reusable Polyester Spandex Fashion Mask</v>
          </cell>
          <cell r="C1172">
            <v>1000</v>
          </cell>
          <cell r="D1172">
            <v>20</v>
          </cell>
        </row>
        <row r="1173">
          <cell r="A1173">
            <v>6748</v>
          </cell>
          <cell r="B1173" t="str">
            <v>OFFER ITEM #6747</v>
          </cell>
          <cell r="C1173">
            <v>600</v>
          </cell>
          <cell r="D1173">
            <v>30</v>
          </cell>
        </row>
        <row r="1174">
          <cell r="A1174">
            <v>6750</v>
          </cell>
          <cell r="B1174" t="str">
            <v>XL Disposable Nitrile Gloves (1000/Case)</v>
          </cell>
          <cell r="C1174">
            <v>1</v>
          </cell>
        </row>
        <row r="1175">
          <cell r="A1175">
            <v>6751</v>
          </cell>
          <cell r="B1175" t="str">
            <v>L Disposable Nitrile Gloves (1000/Case)</v>
          </cell>
          <cell r="C1175">
            <v>1</v>
          </cell>
        </row>
        <row r="1176">
          <cell r="A1176">
            <v>6752</v>
          </cell>
          <cell r="B1176" t="str">
            <v>M Disposable Nitrile Gloves (1000/case)</v>
          </cell>
          <cell r="C1176">
            <v>1</v>
          </cell>
        </row>
        <row r="1177">
          <cell r="A1177">
            <v>6753</v>
          </cell>
          <cell r="B1177" t="str">
            <v>S Disposable Nitrile Gloves (1000/case)</v>
          </cell>
          <cell r="C1177">
            <v>1</v>
          </cell>
        </row>
        <row r="1178">
          <cell r="A1178">
            <v>6754</v>
          </cell>
          <cell r="B1178" t="str">
            <v>One Size Disposable Nitrile Gloves (1000/case)</v>
          </cell>
          <cell r="C1178">
            <v>1</v>
          </cell>
        </row>
        <row r="1179">
          <cell r="A1179">
            <v>6760</v>
          </cell>
          <cell r="B1179" t="str">
            <v>Magicare 75% Alcohol Wipes (80/Pack)</v>
          </cell>
          <cell r="C1179">
            <v>40</v>
          </cell>
        </row>
        <row r="1180">
          <cell r="A1180">
            <v>6770</v>
          </cell>
          <cell r="B1180" t="str">
            <v>Disposable Non Woven Shoe Cover</v>
          </cell>
          <cell r="C1180">
            <v>2000</v>
          </cell>
          <cell r="D1180">
            <v>100</v>
          </cell>
        </row>
        <row r="1181">
          <cell r="A1181">
            <v>6780</v>
          </cell>
          <cell r="B1181" t="str">
            <v>Protective Face Shield</v>
          </cell>
          <cell r="C1181">
            <v>200</v>
          </cell>
          <cell r="D1181">
            <v>10</v>
          </cell>
        </row>
        <row r="1182">
          <cell r="A1182">
            <v>6781</v>
          </cell>
          <cell r="B1182" t="str">
            <v>Goggle Face Shield</v>
          </cell>
          <cell r="C1182">
            <v>60</v>
          </cell>
          <cell r="D1182">
            <v>6</v>
          </cell>
        </row>
        <row r="1183">
          <cell r="A1183">
            <v>6789</v>
          </cell>
          <cell r="C1183">
            <v>200</v>
          </cell>
          <cell r="D1183">
            <v>20</v>
          </cell>
        </row>
        <row r="1184">
          <cell r="A1184">
            <v>6790</v>
          </cell>
          <cell r="B1184" t="str">
            <v>DIKANG Non-Contact Infrared Digital Thermometers</v>
          </cell>
          <cell r="C1184">
            <v>1</v>
          </cell>
        </row>
        <row r="1185">
          <cell r="A1185">
            <v>6791</v>
          </cell>
          <cell r="B1185" t="str">
            <v>OFFER ITEM #6790</v>
          </cell>
          <cell r="C1185">
            <v>50</v>
          </cell>
        </row>
        <row r="1186">
          <cell r="A1186">
            <v>6798</v>
          </cell>
          <cell r="B1186" t="str">
            <v>Digital Thermometer</v>
          </cell>
          <cell r="C1186">
            <v>500</v>
          </cell>
          <cell r="D1186">
            <v>10</v>
          </cell>
        </row>
        <row r="1187">
          <cell r="A1187">
            <v>6799</v>
          </cell>
          <cell r="B1187" t="str">
            <v>TYPE ITEM #6798</v>
          </cell>
          <cell r="C1187">
            <v>500</v>
          </cell>
        </row>
        <row r="1188">
          <cell r="A1188">
            <v>6800</v>
          </cell>
          <cell r="B1188" t="str">
            <v>BAZIC Natural Craft Stick (100/Pack)</v>
          </cell>
          <cell r="C1188">
            <v>72</v>
          </cell>
          <cell r="D1188">
            <v>24</v>
          </cell>
        </row>
        <row r="1189">
          <cell r="A1189">
            <v>6801</v>
          </cell>
          <cell r="B1189" t="str">
            <v>BAZIC Colored Craft Stick (100/Pack)</v>
          </cell>
          <cell r="C1189">
            <v>72</v>
          </cell>
          <cell r="D1189">
            <v>24</v>
          </cell>
        </row>
        <row r="1190">
          <cell r="A1190">
            <v>6802</v>
          </cell>
          <cell r="B1190" t="str">
            <v>BAZIC Jumbo Natural Craft Stick (50/Pack)</v>
          </cell>
          <cell r="C1190">
            <v>72</v>
          </cell>
          <cell r="D1190">
            <v>24</v>
          </cell>
        </row>
        <row r="1191">
          <cell r="A1191">
            <v>6803</v>
          </cell>
          <cell r="B1191" t="str">
            <v>BAZIC Jumbo Colored Craft Stick (50/Pack)</v>
          </cell>
          <cell r="C1191">
            <v>72</v>
          </cell>
          <cell r="D1191">
            <v>24</v>
          </cell>
        </row>
        <row r="1192">
          <cell r="A1192">
            <v>6804</v>
          </cell>
          <cell r="B1192" t="str">
            <v>BAZIC Natural Craft Stick (1000/Box)</v>
          </cell>
          <cell r="C1192">
            <v>10</v>
          </cell>
        </row>
        <row r="1193">
          <cell r="A1193">
            <v>6805</v>
          </cell>
          <cell r="B1193" t="str">
            <v>BAZIC Jumbo Natural Craft Stick (500/Box)</v>
          </cell>
          <cell r="C1193">
            <v>10</v>
          </cell>
        </row>
        <row r="1194">
          <cell r="A1194">
            <v>6808</v>
          </cell>
          <cell r="B1194" t="str">
            <v>BAZIC Mini Natural Clothes Pin (50/Pack)</v>
          </cell>
          <cell r="C1194">
            <v>288</v>
          </cell>
          <cell r="D1194">
            <v>24</v>
          </cell>
        </row>
        <row r="1195">
          <cell r="A1195">
            <v>6809</v>
          </cell>
          <cell r="B1195" t="str">
            <v>BAZIC Mini Colored Clothes Pin (50/Pack)</v>
          </cell>
          <cell r="C1195">
            <v>288</v>
          </cell>
          <cell r="D1195">
            <v>24</v>
          </cell>
        </row>
        <row r="1196">
          <cell r="A1196">
            <v>6810</v>
          </cell>
          <cell r="B1196" t="str">
            <v>BAZIC 3/8" x 12" Round Natural Wooden Dowel (6/Bag)</v>
          </cell>
          <cell r="C1196">
            <v>144</v>
          </cell>
          <cell r="D1196">
            <v>24</v>
          </cell>
        </row>
        <row r="1197">
          <cell r="A1197">
            <v>6811</v>
          </cell>
          <cell r="B1197" t="str">
            <v>BAZIC 3/16" x 12" Round Multi-Colored Wooden Dowel (15/Bag)</v>
          </cell>
          <cell r="C1197">
            <v>144</v>
          </cell>
          <cell r="D1197">
            <v>24</v>
          </cell>
        </row>
        <row r="1198">
          <cell r="A1198">
            <v>6812</v>
          </cell>
          <cell r="B1198" t="str">
            <v>BAZIC 3/16" x 12" Round Natural Wooden Dowel (20/Bag)</v>
          </cell>
          <cell r="C1198">
            <v>144</v>
          </cell>
          <cell r="D1198">
            <v>24</v>
          </cell>
        </row>
        <row r="1199">
          <cell r="A1199">
            <v>6813</v>
          </cell>
          <cell r="B1199" t="str">
            <v>BAZIC Assorted Round Natural Wooden Dowel (10/Bag)</v>
          </cell>
          <cell r="C1199">
            <v>144</v>
          </cell>
          <cell r="D1199">
            <v>24</v>
          </cell>
        </row>
        <row r="1200">
          <cell r="A1200">
            <v>8000</v>
          </cell>
          <cell r="B1200" t="str">
            <v>BAZIC Back To School Kit</v>
          </cell>
          <cell r="C1200">
            <v>10</v>
          </cell>
        </row>
        <row r="1201">
          <cell r="A1201">
            <v>8004</v>
          </cell>
          <cell r="B1201" t="str">
            <v>BAZIC Primary School Kit (16 SKU/17 PCS)</v>
          </cell>
          <cell r="C1201">
            <v>6</v>
          </cell>
        </row>
        <row r="1202">
          <cell r="A1202">
            <v>8005</v>
          </cell>
          <cell r="B1202" t="str">
            <v>BAZIC Elementary School Kit (19 SKU/20 PCS)</v>
          </cell>
          <cell r="C1202">
            <v>6</v>
          </cell>
        </row>
        <row r="1203">
          <cell r="A1203">
            <v>8006</v>
          </cell>
          <cell r="B1203" t="str">
            <v>BAZIC Middle/High School Kit (19 SKU/22 PCS)</v>
          </cell>
          <cell r="C1203">
            <v>6</v>
          </cell>
        </row>
        <row r="1204">
          <cell r="A1204">
            <v>8010</v>
          </cell>
          <cell r="B1204" t="str">
            <v>BAZIC Back To School Starter Pack</v>
          </cell>
          <cell r="C1204">
            <v>10</v>
          </cell>
        </row>
        <row r="1205">
          <cell r="A1205">
            <v>8020</v>
          </cell>
          <cell r="B1205" t="str">
            <v>BAZIC Summer Paper Craft Kit</v>
          </cell>
          <cell r="C1205">
            <v>1</v>
          </cell>
        </row>
        <row r="1206">
          <cell r="A1206">
            <v>8021</v>
          </cell>
          <cell r="B1206" t="str">
            <v>BAZIC Summer Fest Coloring Kit</v>
          </cell>
          <cell r="C1206">
            <v>1</v>
          </cell>
        </row>
        <row r="1207">
          <cell r="A1207">
            <v>8022</v>
          </cell>
          <cell r="B1207" t="str">
            <v>BAZIC Waterfall Card Kit</v>
          </cell>
          <cell r="C1207">
            <v>1</v>
          </cell>
        </row>
        <row r="1208">
          <cell r="A1208">
            <v>8023</v>
          </cell>
          <cell r="B1208" t="str">
            <v>BAZIC Valentine's Day Craft Kit</v>
          </cell>
          <cell r="C1208">
            <v>1</v>
          </cell>
        </row>
        <row r="1209">
          <cell r="A1209">
            <v>8024</v>
          </cell>
          <cell r="B1209" t="str">
            <v>BAZIC Fall Craft Kit: Pumpkin, Turkey,  Scarecrow Head</v>
          </cell>
          <cell r="C1209">
            <v>1</v>
          </cell>
        </row>
        <row r="1210">
          <cell r="A1210">
            <v>8090</v>
          </cell>
          <cell r="B1210" t="str">
            <v>CUSTOM KIT #10</v>
          </cell>
          <cell r="C1210">
            <v>1</v>
          </cell>
        </row>
        <row r="1211">
          <cell r="A1211">
            <v>8091</v>
          </cell>
          <cell r="B1211" t="str">
            <v>CUSTOM KIT #1</v>
          </cell>
          <cell r="C1211">
            <v>1</v>
          </cell>
        </row>
        <row r="1212">
          <cell r="A1212">
            <v>8092</v>
          </cell>
          <cell r="B1212" t="str">
            <v>CUSTOM KIT #2</v>
          </cell>
          <cell r="C1212">
            <v>1</v>
          </cell>
        </row>
        <row r="1213">
          <cell r="A1213">
            <v>8093</v>
          </cell>
          <cell r="B1213" t="str">
            <v>CUSTOM KIT #3</v>
          </cell>
          <cell r="C1213">
            <v>1</v>
          </cell>
        </row>
        <row r="1214">
          <cell r="A1214">
            <v>8094</v>
          </cell>
          <cell r="B1214" t="str">
            <v>CUSTOM KIT #4</v>
          </cell>
          <cell r="C1214">
            <v>1</v>
          </cell>
        </row>
        <row r="1215">
          <cell r="A1215">
            <v>8095</v>
          </cell>
          <cell r="B1215" t="str">
            <v>CUSTOM KIT #5</v>
          </cell>
          <cell r="C1215">
            <v>1</v>
          </cell>
        </row>
        <row r="1216">
          <cell r="A1216">
            <v>8096</v>
          </cell>
          <cell r="B1216" t="str">
            <v>CUSTOM KIT #6</v>
          </cell>
          <cell r="C1216">
            <v>1</v>
          </cell>
        </row>
        <row r="1217">
          <cell r="A1217">
            <v>8097</v>
          </cell>
          <cell r="B1217" t="str">
            <v>CUSTOM KIT #7</v>
          </cell>
          <cell r="C1217">
            <v>1</v>
          </cell>
        </row>
        <row r="1218">
          <cell r="A1218">
            <v>8098</v>
          </cell>
          <cell r="B1218" t="str">
            <v>CUSTOM KIT #8</v>
          </cell>
          <cell r="C1218">
            <v>1</v>
          </cell>
        </row>
        <row r="1219">
          <cell r="A1219">
            <v>8099</v>
          </cell>
          <cell r="B1219" t="str">
            <v>CUSTOM KIT #9</v>
          </cell>
          <cell r="C1219">
            <v>1</v>
          </cell>
        </row>
        <row r="1220">
          <cell r="A1220">
            <v>8210</v>
          </cell>
          <cell r="C1220">
            <v>160</v>
          </cell>
          <cell r="D1220">
            <v>20</v>
          </cell>
        </row>
        <row r="1221">
          <cell r="A1221">
            <v>9000</v>
          </cell>
          <cell r="B1221" t="str">
            <v>BAZIC 1.88" X 5 Yards Heart Series Duct Tape</v>
          </cell>
          <cell r="C1221">
            <v>24</v>
          </cell>
        </row>
        <row r="1222">
          <cell r="A1222">
            <v>9001</v>
          </cell>
          <cell r="B1222" t="str">
            <v>BAZIC 1.88" X 5 Yards Star Series Duct Tape</v>
          </cell>
          <cell r="C1222">
            <v>24</v>
          </cell>
        </row>
        <row r="1223">
          <cell r="A1223">
            <v>9003</v>
          </cell>
          <cell r="B1223" t="str">
            <v>BAZIC 1.88" X 5 Yards Butterfly Series Duct Tape</v>
          </cell>
          <cell r="C1223">
            <v>24</v>
          </cell>
        </row>
        <row r="1224">
          <cell r="A1224">
            <v>9005</v>
          </cell>
          <cell r="B1224" t="str">
            <v>BAZIC 1.88" X 5 Yards Elephant Series Duct Tape</v>
          </cell>
          <cell r="C1224">
            <v>24</v>
          </cell>
        </row>
        <row r="1225">
          <cell r="A1225">
            <v>9006</v>
          </cell>
          <cell r="B1225" t="str">
            <v>BAZIC 1.88" X 5 Yards Zebra Series Duct Tape</v>
          </cell>
          <cell r="C1225">
            <v>24</v>
          </cell>
        </row>
        <row r="1226">
          <cell r="A1226">
            <v>9007</v>
          </cell>
          <cell r="B1226" t="str">
            <v>BAZIC 1.88" X 5 Yards Camouflage Series Duct Tape</v>
          </cell>
          <cell r="C1226">
            <v>24</v>
          </cell>
        </row>
        <row r="1227">
          <cell r="A1227">
            <v>9008</v>
          </cell>
          <cell r="B1227" t="str">
            <v>BAZIC 1.88" X 5 Yards Leopard Series Duct Tape</v>
          </cell>
          <cell r="C1227">
            <v>24</v>
          </cell>
        </row>
        <row r="1228">
          <cell r="A1228">
            <v>9009</v>
          </cell>
          <cell r="B1228" t="str">
            <v>BAZIC 1.88" X 5 Yards Giraffe Series Duct Tape</v>
          </cell>
          <cell r="C1228">
            <v>24</v>
          </cell>
        </row>
        <row r="1229">
          <cell r="A1229">
            <v>9010</v>
          </cell>
          <cell r="B1229" t="str">
            <v>BAZIC 1.88" X 5 Yards Polka Dot Series Duct Tape</v>
          </cell>
          <cell r="C1229">
            <v>24</v>
          </cell>
        </row>
        <row r="1230">
          <cell r="A1230">
            <v>9011</v>
          </cell>
          <cell r="B1230" t="str">
            <v>BAZIC 1.88" X 5 Yards Chevron Series Duct Tape</v>
          </cell>
          <cell r="C1230">
            <v>24</v>
          </cell>
        </row>
        <row r="1231">
          <cell r="A1231">
            <v>9012</v>
          </cell>
          <cell r="B1231" t="str">
            <v>BAZIC 1.88" X 5 Yards Plaid Series Duct Tape</v>
          </cell>
          <cell r="C1231">
            <v>24</v>
          </cell>
        </row>
        <row r="1232">
          <cell r="A1232">
            <v>9013</v>
          </cell>
          <cell r="B1232" t="str">
            <v>BAZIC 1.88" X 5 Yards Lace Series Duct Tape</v>
          </cell>
          <cell r="C1232">
            <v>24</v>
          </cell>
        </row>
        <row r="1233">
          <cell r="A1233">
            <v>10111</v>
          </cell>
          <cell r="B1233" t="str">
            <v>S Latex Examination Gloves (100/box)</v>
          </cell>
          <cell r="C1233">
            <v>10</v>
          </cell>
        </row>
        <row r="1234">
          <cell r="A1234">
            <v>10112</v>
          </cell>
          <cell r="B1234" t="str">
            <v>M Latex Examination Gloves (100/box)</v>
          </cell>
          <cell r="C1234">
            <v>10</v>
          </cell>
        </row>
        <row r="1235">
          <cell r="A1235">
            <v>10113</v>
          </cell>
          <cell r="B1235" t="str">
            <v>L Latex Examination Gloves (100/box)</v>
          </cell>
          <cell r="C1235">
            <v>10</v>
          </cell>
        </row>
        <row r="1236">
          <cell r="A1236">
            <v>10114</v>
          </cell>
          <cell r="B1236" t="str">
            <v>XL Latex Examination Gloves (100/box)</v>
          </cell>
          <cell r="C1236">
            <v>10</v>
          </cell>
        </row>
        <row r="1237">
          <cell r="A1237">
            <v>11002</v>
          </cell>
          <cell r="C1237">
            <v>60</v>
          </cell>
          <cell r="D1237">
            <v>5</v>
          </cell>
        </row>
        <row r="1238">
          <cell r="A1238">
            <v>12009</v>
          </cell>
          <cell r="B1238" t="str">
            <v>MY FIRST Coloring &amp; Activity Book</v>
          </cell>
          <cell r="C1238">
            <v>48</v>
          </cell>
        </row>
        <row r="1239">
          <cell r="A1239">
            <v>12108</v>
          </cell>
          <cell r="B1239" t="str">
            <v>JUMBO Fun Coloring &amp; Activity Book</v>
          </cell>
          <cell r="C1239">
            <v>48</v>
          </cell>
        </row>
        <row r="1240">
          <cell r="A1240">
            <v>12122</v>
          </cell>
          <cell r="B1240" t="str">
            <v>JUMBO PRINCESS Coloring &amp; Activity Book</v>
          </cell>
          <cell r="C1240">
            <v>48</v>
          </cell>
        </row>
        <row r="1241">
          <cell r="A1241">
            <v>12146</v>
          </cell>
          <cell r="B1241" t="str">
            <v>JUMBO FAIRIES / MERMAIDS Coloring &amp; Activity Book</v>
          </cell>
          <cell r="C1241">
            <v>48</v>
          </cell>
        </row>
        <row r="1242">
          <cell r="A1242">
            <v>12153</v>
          </cell>
          <cell r="B1242" t="str">
            <v>JUMBO MY FIRST Coloring Book</v>
          </cell>
          <cell r="C1242">
            <v>48</v>
          </cell>
        </row>
        <row r="1243">
          <cell r="A1243">
            <v>12290</v>
          </cell>
          <cell r="B1243" t="str">
            <v>PRINCESS FOIL &amp; EMBOSSED Coloring &amp; Activity Book</v>
          </cell>
          <cell r="C1243">
            <v>48</v>
          </cell>
        </row>
        <row r="1244">
          <cell r="A1244">
            <v>12313</v>
          </cell>
          <cell r="B1244" t="str">
            <v>MERMAIDS FOIL &amp; EMBOSSED Coloring &amp; Activity Book</v>
          </cell>
          <cell r="C1244">
            <v>48</v>
          </cell>
        </row>
        <row r="1245">
          <cell r="A1245">
            <v>12399</v>
          </cell>
          <cell r="B1245" t="str">
            <v>BIBLE STORIES Coloring Book</v>
          </cell>
          <cell r="C1245">
            <v>48</v>
          </cell>
        </row>
        <row r="1246">
          <cell r="A1246">
            <v>12504</v>
          </cell>
          <cell r="B1246" t="str">
            <v>JUMBO CRAZY CARZZZ Coloring &amp; Activity Books</v>
          </cell>
          <cell r="C1246">
            <v>48</v>
          </cell>
        </row>
        <row r="1247">
          <cell r="A1247">
            <v>12627</v>
          </cell>
          <cell r="B1247" t="str">
            <v>DINOSAURS Coloring &amp; Activity Book</v>
          </cell>
          <cell r="C1247">
            <v>48</v>
          </cell>
        </row>
        <row r="1248">
          <cell r="A1248">
            <v>13068</v>
          </cell>
          <cell r="B1248" t="str">
            <v>Brain Teasing Sudoku Puzzle Book Digest Size</v>
          </cell>
          <cell r="C1248">
            <v>48</v>
          </cell>
        </row>
        <row r="1249">
          <cell r="A1249">
            <v>13075</v>
          </cell>
          <cell r="B1249" t="str">
            <v>Brain Teaser Sudoku Puzzle Book</v>
          </cell>
          <cell r="C1249">
            <v>48</v>
          </cell>
        </row>
        <row r="1250">
          <cell r="A1250">
            <v>13334</v>
          </cell>
          <cell r="B1250" t="str">
            <v>Large Print Find-A-Word Puzzles Book Digest Size</v>
          </cell>
          <cell r="C1250">
            <v>48</v>
          </cell>
        </row>
        <row r="1251">
          <cell r="A1251">
            <v>13389</v>
          </cell>
          <cell r="B1251" t="str">
            <v>Crucigrama-Sopas De Letras Digest Size</v>
          </cell>
          <cell r="C1251">
            <v>48</v>
          </cell>
        </row>
        <row r="1252">
          <cell r="A1252">
            <v>13501</v>
          </cell>
          <cell r="B1252" t="str">
            <v>Large Print Find a Word II Puzzles Book</v>
          </cell>
          <cell r="C1252">
            <v>48</v>
          </cell>
        </row>
        <row r="1253">
          <cell r="A1253">
            <v>13518</v>
          </cell>
          <cell r="B1253" t="str">
            <v>Sopa De Letras Gran Formato</v>
          </cell>
          <cell r="C1253">
            <v>48</v>
          </cell>
        </row>
        <row r="1254">
          <cell r="A1254">
            <v>13556</v>
          </cell>
          <cell r="B1254" t="str">
            <v>Spanish Big Print Find-A-Word II Digest Puzzle Books</v>
          </cell>
          <cell r="C1254">
            <v>48</v>
          </cell>
        </row>
        <row r="1255">
          <cell r="A1255">
            <v>13617</v>
          </cell>
          <cell r="B1255" t="str">
            <v>Spanish Find A Word Puzzle VII</v>
          </cell>
          <cell r="C1255">
            <v>48</v>
          </cell>
        </row>
        <row r="1256">
          <cell r="A1256">
            <v>13624</v>
          </cell>
          <cell r="B1256" t="str">
            <v>Spanish Find A Word Puzzle VIII</v>
          </cell>
          <cell r="C1256">
            <v>48</v>
          </cell>
        </row>
        <row r="1257">
          <cell r="A1257">
            <v>13662</v>
          </cell>
          <cell r="B1257" t="str">
            <v>Jumbo Print Find A Word Puzzle</v>
          </cell>
          <cell r="C1257">
            <v>48</v>
          </cell>
        </row>
        <row r="1258">
          <cell r="A1258">
            <v>13800</v>
          </cell>
          <cell r="B1258" t="str">
            <v>KAPPA Maze Craze</v>
          </cell>
          <cell r="C1258">
            <v>48</v>
          </cell>
        </row>
        <row r="1259">
          <cell r="A1259">
            <v>16500</v>
          </cell>
          <cell r="B1259" t="str">
            <v>KAPPA Assorted My First Series Activity Book</v>
          </cell>
          <cell r="C1259">
            <v>48</v>
          </cell>
        </row>
        <row r="1260">
          <cell r="A1260">
            <v>17004</v>
          </cell>
          <cell r="B1260" t="str">
            <v>BAZIC Nova Black Color Stick Pen (12/Box)</v>
          </cell>
          <cell r="C1260">
            <v>144</v>
          </cell>
          <cell r="D1260">
            <v>12</v>
          </cell>
        </row>
        <row r="1261">
          <cell r="A1261">
            <v>17005</v>
          </cell>
          <cell r="B1261" t="str">
            <v>BAZIC Nova Blue Color Stick Pen (12/Box)</v>
          </cell>
          <cell r="C1261">
            <v>144</v>
          </cell>
          <cell r="D1261">
            <v>12</v>
          </cell>
        </row>
        <row r="1262">
          <cell r="A1262">
            <v>17006</v>
          </cell>
          <cell r="B1262" t="str">
            <v>BAZIC Nova Red Color Stick Pen (12/Box)</v>
          </cell>
          <cell r="C1262">
            <v>144</v>
          </cell>
          <cell r="D1262">
            <v>12</v>
          </cell>
        </row>
        <row r="1263">
          <cell r="A1263">
            <v>17016</v>
          </cell>
          <cell r="B1263" t="str">
            <v>BAZIC Fiero Black Fiber Tip Fineliner Pen (4/Pack)</v>
          </cell>
          <cell r="C1263">
            <v>144</v>
          </cell>
          <cell r="D1263">
            <v>24</v>
          </cell>
        </row>
        <row r="1264">
          <cell r="A1264">
            <v>17017</v>
          </cell>
          <cell r="B1264" t="str">
            <v>BAZIC Fiero Blue Fiber Tip Fineliner Pen (4/Pack)</v>
          </cell>
          <cell r="C1264">
            <v>144</v>
          </cell>
          <cell r="D1264">
            <v>24</v>
          </cell>
        </row>
        <row r="1265">
          <cell r="A1265">
            <v>17019</v>
          </cell>
          <cell r="B1265" t="str">
            <v>BAZIC GX-8 Asst. Color Oil-Gel Ink Pen (6/Pack)</v>
          </cell>
          <cell r="C1265">
            <v>144</v>
          </cell>
          <cell r="D1265">
            <v>24</v>
          </cell>
        </row>
        <row r="1266">
          <cell r="A1266">
            <v>17020</v>
          </cell>
          <cell r="B1266" t="str">
            <v>BAZIC GX-8 Black Oil-Gel Ink Pen (6/Pack)</v>
          </cell>
          <cell r="C1266">
            <v>144</v>
          </cell>
          <cell r="D1266">
            <v>24</v>
          </cell>
        </row>
        <row r="1267">
          <cell r="A1267">
            <v>17021</v>
          </cell>
          <cell r="B1267" t="str">
            <v>BAZIC GX-8 Blue Oil-Gel Ink Pen (6/Pack)</v>
          </cell>
          <cell r="C1267">
            <v>144</v>
          </cell>
          <cell r="D1267">
            <v>24</v>
          </cell>
        </row>
        <row r="1268">
          <cell r="A1268">
            <v>17022</v>
          </cell>
          <cell r="B1268" t="str">
            <v>BAZIC GX-8 Red Oil-Gel Ink Pen (6/Pack)</v>
          </cell>
          <cell r="C1268">
            <v>144</v>
          </cell>
          <cell r="D1268">
            <v>24</v>
          </cell>
        </row>
        <row r="1269">
          <cell r="A1269">
            <v>17023</v>
          </cell>
          <cell r="B1269" t="str">
            <v>BAZIC GX-8 Black Oil-Gel Ink Pen (12/Box)</v>
          </cell>
          <cell r="C1269">
            <v>144</v>
          </cell>
          <cell r="D1269">
            <v>12</v>
          </cell>
        </row>
        <row r="1270">
          <cell r="A1270">
            <v>17024</v>
          </cell>
          <cell r="B1270" t="str">
            <v>BAZIC GX-8 Blue Oil-Gel Ink Pen (12/Box)</v>
          </cell>
          <cell r="C1270">
            <v>144</v>
          </cell>
          <cell r="D1270">
            <v>12</v>
          </cell>
        </row>
        <row r="1271">
          <cell r="A1271">
            <v>17025</v>
          </cell>
          <cell r="B1271" t="str">
            <v>BAZIC GX-8 Red Oil-Gel Ink Pen (12/Box)</v>
          </cell>
          <cell r="C1271">
            <v>144</v>
          </cell>
          <cell r="D1271">
            <v>12</v>
          </cell>
        </row>
        <row r="1272">
          <cell r="A1272">
            <v>17026</v>
          </cell>
          <cell r="B1272" t="str">
            <v>BAZIC G-Flex Asst. Color Oil-Gel Ink Pen w/ Cushion Grip (4/Pack)</v>
          </cell>
          <cell r="C1272">
            <v>144</v>
          </cell>
          <cell r="D1272">
            <v>24</v>
          </cell>
        </row>
        <row r="1273">
          <cell r="A1273">
            <v>17027</v>
          </cell>
          <cell r="B1273" t="str">
            <v>BAZIC G-Flex Black Oil-Gel Ink Pen w/ Cushion Grip (4/Pack)</v>
          </cell>
          <cell r="C1273">
            <v>144</v>
          </cell>
          <cell r="D1273">
            <v>24</v>
          </cell>
        </row>
        <row r="1274">
          <cell r="A1274">
            <v>17028</v>
          </cell>
          <cell r="B1274" t="str">
            <v>BAZIC G-Flex Blue Oil-Gel Ink Pen w/ Cushion Grip (4/Pack)</v>
          </cell>
          <cell r="C1274">
            <v>144</v>
          </cell>
          <cell r="D1274">
            <v>24</v>
          </cell>
        </row>
        <row r="1275">
          <cell r="A1275">
            <v>17030</v>
          </cell>
          <cell r="B1275" t="str">
            <v>BAZIC 4 Color G-Flex Oil-Gel Ink Pen w/ Cushion Grip</v>
          </cell>
          <cell r="C1275">
            <v>144</v>
          </cell>
          <cell r="D1275">
            <v>24</v>
          </cell>
        </row>
        <row r="1276">
          <cell r="A1276">
            <v>17037</v>
          </cell>
          <cell r="B1276" t="str">
            <v>BAZIC 12 Color Washable Fiber Tip Pen</v>
          </cell>
          <cell r="C1276">
            <v>144</v>
          </cell>
          <cell r="D1276">
            <v>24</v>
          </cell>
        </row>
        <row r="1277">
          <cell r="A1277">
            <v>17039</v>
          </cell>
          <cell r="B1277" t="str">
            <v>BAZIC 24 Color Washable Fiber Tip Pen</v>
          </cell>
          <cell r="C1277">
            <v>72</v>
          </cell>
          <cell r="D1277">
            <v>12</v>
          </cell>
        </row>
        <row r="1278">
          <cell r="A1278">
            <v>17041</v>
          </cell>
          <cell r="B1278" t="str">
            <v>BAZIC 5 Color Optima Oil-Gel Ink Retractable Pen</v>
          </cell>
          <cell r="C1278">
            <v>144</v>
          </cell>
          <cell r="D1278">
            <v>12</v>
          </cell>
        </row>
        <row r="1279">
          <cell r="A1279">
            <v>17047</v>
          </cell>
          <cell r="B1279" t="str">
            <v>BAZIC Spencer Black Retractable Pen w/ Cushion Grip (4/Pack)</v>
          </cell>
          <cell r="C1279">
            <v>144</v>
          </cell>
          <cell r="D1279">
            <v>24</v>
          </cell>
        </row>
        <row r="1280">
          <cell r="A1280">
            <v>17048</v>
          </cell>
          <cell r="B1280" t="str">
            <v>BAZIC Spencer Blue Retractable Pen w/ Cushion Grip (4/Pack)</v>
          </cell>
          <cell r="C1280">
            <v>144</v>
          </cell>
          <cell r="D1280">
            <v>24</v>
          </cell>
        </row>
        <row r="1281">
          <cell r="A1281">
            <v>17049</v>
          </cell>
          <cell r="B1281" t="str">
            <v>BAZIC Spencer Red Retractable Pen w/ Cushion Grip (4/Pack)</v>
          </cell>
          <cell r="C1281">
            <v>144</v>
          </cell>
          <cell r="D1281">
            <v>24</v>
          </cell>
        </row>
        <row r="1282">
          <cell r="A1282">
            <v>17052</v>
          </cell>
          <cell r="B1282" t="str">
            <v>BAZIC 6 Fluorescent Color Essence Gel Pen w/ Cushion Grip</v>
          </cell>
          <cell r="C1282">
            <v>144</v>
          </cell>
          <cell r="D1282">
            <v>24</v>
          </cell>
        </row>
        <row r="1283">
          <cell r="A1283">
            <v>17053</v>
          </cell>
          <cell r="B1283" t="str">
            <v>BAZIC Fiero Fancy Color Fiber Tip Fineliner Pen (4/Pack)</v>
          </cell>
          <cell r="C1283">
            <v>144</v>
          </cell>
          <cell r="D1283">
            <v>24</v>
          </cell>
        </row>
        <row r="1284">
          <cell r="A1284">
            <v>17054</v>
          </cell>
          <cell r="B1284" t="str">
            <v>BAZIC 12 Color Fiero Fiber Tip Fineliner Pen</v>
          </cell>
          <cell r="C1284">
            <v>72</v>
          </cell>
          <cell r="D1284">
            <v>12</v>
          </cell>
        </row>
        <row r="1285">
          <cell r="A1285">
            <v>17059</v>
          </cell>
          <cell r="B1285" t="str">
            <v>BAZIC Fiero Assorted Color Fiber Tip Fineliner Pen (4/Pack)</v>
          </cell>
          <cell r="C1285">
            <v>144</v>
          </cell>
          <cell r="D1285">
            <v>24</v>
          </cell>
        </row>
        <row r="1286">
          <cell r="A1286">
            <v>17061</v>
          </cell>
          <cell r="B1286" t="str">
            <v>BAZIC Spyder Oil-Gel Ink Retractable Pen (4/Pack)</v>
          </cell>
          <cell r="C1286">
            <v>144</v>
          </cell>
          <cell r="D1286">
            <v>24</v>
          </cell>
        </row>
        <row r="1287">
          <cell r="A1287">
            <v>17062</v>
          </cell>
          <cell r="B1287" t="str">
            <v>BAZIC Frizz Black Erasable Gel Pen with Grip</v>
          </cell>
          <cell r="C1287">
            <v>144</v>
          </cell>
          <cell r="D1287">
            <v>24</v>
          </cell>
        </row>
        <row r="1288">
          <cell r="A1288">
            <v>17063</v>
          </cell>
          <cell r="B1288" t="str">
            <v>BAZIC Frizz Blue Erasable Gel Pen with Grip</v>
          </cell>
          <cell r="C1288">
            <v>144</v>
          </cell>
          <cell r="D1288">
            <v>24</v>
          </cell>
        </row>
        <row r="1289">
          <cell r="A1289">
            <v>17064</v>
          </cell>
          <cell r="B1289" t="str">
            <v>BAZIC Frizz Red Erasable Gel Pen with Grip</v>
          </cell>
          <cell r="C1289">
            <v>144</v>
          </cell>
          <cell r="D1289">
            <v>24</v>
          </cell>
        </row>
        <row r="1290">
          <cell r="A1290">
            <v>17065</v>
          </cell>
          <cell r="B1290" t="str">
            <v>BAZIC Frizz Assorted Color Erasable Gel Pen with Grip (3/Pack)</v>
          </cell>
          <cell r="C1290">
            <v>144</v>
          </cell>
          <cell r="D1290">
            <v>24</v>
          </cell>
        </row>
        <row r="1291">
          <cell r="A1291">
            <v>17066</v>
          </cell>
          <cell r="B1291" t="str">
            <v>BAZIC Frizz Black Erasable Gel Retractable Pen with Grip</v>
          </cell>
          <cell r="C1291">
            <v>144</v>
          </cell>
          <cell r="D1291">
            <v>24</v>
          </cell>
        </row>
        <row r="1292">
          <cell r="A1292">
            <v>17067</v>
          </cell>
          <cell r="B1292" t="str">
            <v>BAZIC Frizz Assorted Color Erasable Gel Retractable Pen with Grip (3/Pack)</v>
          </cell>
          <cell r="C1292">
            <v>144</v>
          </cell>
          <cell r="D1292">
            <v>24</v>
          </cell>
        </row>
        <row r="1293">
          <cell r="A1293">
            <v>17070</v>
          </cell>
          <cell r="B1293" t="str">
            <v>BAZIC 10 Color G-Flex Oil-Gel Ink Pen w/ Cushion Grip</v>
          </cell>
          <cell r="C1293">
            <v>72</v>
          </cell>
          <cell r="D1293">
            <v>12</v>
          </cell>
        </row>
        <row r="1294">
          <cell r="A1294">
            <v>17071</v>
          </cell>
          <cell r="B1294" t="str">
            <v>BAZIC Comptoir Oil-Gel Ink Counter Pen</v>
          </cell>
          <cell r="C1294">
            <v>144</v>
          </cell>
          <cell r="D1294">
            <v>24</v>
          </cell>
        </row>
        <row r="1295">
          <cell r="A1295">
            <v>17075</v>
          </cell>
          <cell r="B1295" t="str">
            <v>BAZIC Frizz Fashion Color Erasable Gel Retractable Pen with Grip</v>
          </cell>
          <cell r="C1295">
            <v>144</v>
          </cell>
          <cell r="D1295">
            <v>24</v>
          </cell>
        </row>
        <row r="1296">
          <cell r="A1296">
            <v>17080</v>
          </cell>
          <cell r="B1296" t="str">
            <v>BAZIC 6 Pastel Color Essence Gel Pen w/ Cushion Grip</v>
          </cell>
          <cell r="C1296">
            <v>144</v>
          </cell>
          <cell r="D1296">
            <v>24</v>
          </cell>
        </row>
        <row r="1297">
          <cell r="A1297">
            <v>17081</v>
          </cell>
          <cell r="B1297" t="str">
            <v>BAZIC 12 Fluorescent Color Collorelli Gel Pen</v>
          </cell>
          <cell r="C1297">
            <v>144</v>
          </cell>
          <cell r="D1297">
            <v>24</v>
          </cell>
        </row>
        <row r="1298">
          <cell r="A1298">
            <v>17082</v>
          </cell>
          <cell r="B1298" t="str">
            <v>BAZIC 12 Glitter Color Collorelli Gel Pen</v>
          </cell>
          <cell r="C1298">
            <v>144</v>
          </cell>
          <cell r="D1298">
            <v>24</v>
          </cell>
        </row>
        <row r="1299">
          <cell r="A1299">
            <v>17083</v>
          </cell>
          <cell r="B1299" t="str">
            <v>BAZIC 12 Pastel Color Collorelli Gel Pen</v>
          </cell>
          <cell r="C1299">
            <v>144</v>
          </cell>
          <cell r="D1299">
            <v>24</v>
          </cell>
        </row>
        <row r="1300">
          <cell r="A1300">
            <v>17084</v>
          </cell>
          <cell r="B1300" t="str">
            <v>BAZIC 10 Scented Glitter Color Collorelli Gel Pen</v>
          </cell>
          <cell r="C1300">
            <v>144</v>
          </cell>
          <cell r="D1300">
            <v>24</v>
          </cell>
        </row>
        <row r="1301">
          <cell r="A1301">
            <v>17085</v>
          </cell>
          <cell r="B1301" t="str">
            <v>BAZIC 5 Scented Glitter Color Essence Gel Pen w/ Cushion Grip</v>
          </cell>
          <cell r="C1301">
            <v>144</v>
          </cell>
          <cell r="D1301">
            <v>24</v>
          </cell>
        </row>
        <row r="1302">
          <cell r="A1302">
            <v>17086</v>
          </cell>
          <cell r="B1302" t="str">
            <v>BAZIC 24 Scented Essence Gel Pen w/ Cushion Grip</v>
          </cell>
          <cell r="C1302">
            <v>12</v>
          </cell>
        </row>
        <row r="1303">
          <cell r="A1303">
            <v>17091</v>
          </cell>
          <cell r="B1303" t="str">
            <v>BAZIC GR8 Asst. Color Oil-Gel Ink Pen w/ Rubberized Barrel (3/Pack)</v>
          </cell>
          <cell r="C1303">
            <v>144</v>
          </cell>
          <cell r="D1303">
            <v>24</v>
          </cell>
        </row>
        <row r="1304">
          <cell r="A1304">
            <v>17092</v>
          </cell>
          <cell r="B1304" t="str">
            <v>BAZIC GR8 Dazzle Black Oil-Gel Ink Pen w/ Rubberized Barrel (3/Pack)</v>
          </cell>
          <cell r="C1304">
            <v>144</v>
          </cell>
          <cell r="D1304">
            <v>24</v>
          </cell>
        </row>
        <row r="1305">
          <cell r="A1305">
            <v>18834</v>
          </cell>
          <cell r="B1305" t="str">
            <v>Mandalas Coloring Book for Adults</v>
          </cell>
          <cell r="C1305">
            <v>48</v>
          </cell>
        </row>
        <row r="1306">
          <cell r="A1306">
            <v>20050</v>
          </cell>
          <cell r="B1306" t="str">
            <v>BAZIC 20" X 30" 10-Slots Foam Board Display Rack</v>
          </cell>
          <cell r="C1306">
            <v>1</v>
          </cell>
        </row>
        <row r="1307">
          <cell r="A1307">
            <v>20070</v>
          </cell>
          <cell r="B1307" t="str">
            <v>BAZIC 9" x 12" &amp; 12" X 16" Sign 40-Slots Spinning Rack</v>
          </cell>
          <cell r="C1307">
            <v>1</v>
          </cell>
        </row>
        <row r="1308">
          <cell r="A1308">
            <v>20080</v>
          </cell>
          <cell r="B1308" t="str">
            <v>BAZIC 22" X 28" 10-Slots Poster Board Display Rack</v>
          </cell>
          <cell r="C1308">
            <v>1</v>
          </cell>
        </row>
        <row r="1309">
          <cell r="A1309">
            <v>20650</v>
          </cell>
          <cell r="B1309" t="str">
            <v>NICKELODEON Workbooks Assorted</v>
          </cell>
          <cell r="C1309">
            <v>24</v>
          </cell>
        </row>
        <row r="1310">
          <cell r="A1310">
            <v>23149</v>
          </cell>
          <cell r="B1310" t="str">
            <v>Sudoku II Puzzle Book</v>
          </cell>
          <cell r="C1310">
            <v>48</v>
          </cell>
        </row>
        <row r="1311">
          <cell r="A1311">
            <v>23156</v>
          </cell>
          <cell r="B1311" t="str">
            <v>Find A Word Puzzles Books</v>
          </cell>
          <cell r="C1311">
            <v>48</v>
          </cell>
        </row>
        <row r="1312">
          <cell r="A1312">
            <v>23170</v>
          </cell>
          <cell r="B1312" t="str">
            <v>Spanish Find A Word Puzzle V</v>
          </cell>
          <cell r="C1312">
            <v>48</v>
          </cell>
        </row>
        <row r="1313">
          <cell r="A1313">
            <v>23187</v>
          </cell>
          <cell r="B1313" t="str">
            <v>Spanish Find A Word Puzzle VI</v>
          </cell>
          <cell r="C1313">
            <v>48</v>
          </cell>
        </row>
        <row r="1314">
          <cell r="A1314">
            <v>30351</v>
          </cell>
          <cell r="B1314" t="str">
            <v>S Nitrile Examination Gloves (100/box)</v>
          </cell>
          <cell r="C1314">
            <v>10</v>
          </cell>
        </row>
        <row r="1315">
          <cell r="A1315">
            <v>30352</v>
          </cell>
          <cell r="B1315" t="str">
            <v>M Nitrile Examination Gloves (100/box)</v>
          </cell>
          <cell r="C1315">
            <v>10</v>
          </cell>
        </row>
        <row r="1316">
          <cell r="A1316">
            <v>30353</v>
          </cell>
          <cell r="B1316" t="str">
            <v>L Nitrile Examination Gloves (100/box)</v>
          </cell>
          <cell r="C1316">
            <v>10</v>
          </cell>
        </row>
        <row r="1317">
          <cell r="A1317">
            <v>30354</v>
          </cell>
          <cell r="B1317" t="str">
            <v>XL Nitrile Examination Gloves (95/box)</v>
          </cell>
          <cell r="C1317">
            <v>10</v>
          </cell>
        </row>
        <row r="1318">
          <cell r="A1318">
            <v>30400</v>
          </cell>
          <cell r="B1318" t="str">
            <v>KAPPA USA Word Finds Puzzle Book</v>
          </cell>
          <cell r="C1318">
            <v>48</v>
          </cell>
        </row>
        <row r="1319">
          <cell r="A1319">
            <v>31518</v>
          </cell>
          <cell r="B1319" t="str">
            <v>KAPPA Just For Fun Word Finds</v>
          </cell>
          <cell r="C1319">
            <v>48</v>
          </cell>
        </row>
        <row r="1320">
          <cell r="A1320">
            <v>31741</v>
          </cell>
          <cell r="B1320" t="str">
            <v>KAPPA Large Print Bible Word Finds Puzzle Book</v>
          </cell>
          <cell r="C1320">
            <v>48</v>
          </cell>
        </row>
        <row r="1321">
          <cell r="A1321">
            <v>33160</v>
          </cell>
          <cell r="B1321" t="str">
            <v>KAPPA Word-Find Treasury</v>
          </cell>
          <cell r="C1321">
            <v>48</v>
          </cell>
        </row>
        <row r="1322">
          <cell r="A1322">
            <v>33800</v>
          </cell>
          <cell r="B1322" t="str">
            <v>KAPPA Giant Easy Word Finds</v>
          </cell>
          <cell r="C1322">
            <v>48</v>
          </cell>
        </row>
        <row r="1323">
          <cell r="A1323">
            <v>34280</v>
          </cell>
          <cell r="B1323" t="str">
            <v>KAPPA Top Notch Word Finds - Digest Size</v>
          </cell>
          <cell r="C1323">
            <v>24</v>
          </cell>
        </row>
        <row r="1324">
          <cell r="A1324">
            <v>34700</v>
          </cell>
          <cell r="B1324" t="str">
            <v>KAPPA Word Find Grab Bag</v>
          </cell>
          <cell r="C1324">
            <v>48</v>
          </cell>
        </row>
        <row r="1325">
          <cell r="A1325">
            <v>35019</v>
          </cell>
          <cell r="B1325" t="str">
            <v>KAPPA Unicorn World Coloring &amp; Activity Book</v>
          </cell>
          <cell r="C1325">
            <v>48</v>
          </cell>
        </row>
        <row r="1326">
          <cell r="A1326">
            <v>37600</v>
          </cell>
          <cell r="B1326" t="str">
            <v>KAPPA Sudoku Collection Puzzle Book</v>
          </cell>
          <cell r="C1326">
            <v>48</v>
          </cell>
        </row>
        <row r="1327">
          <cell r="A1327">
            <v>38150</v>
          </cell>
          <cell r="B1327" t="str">
            <v>Treasury of Illustrated Classics Hardcover Storybooks</v>
          </cell>
          <cell r="C1327">
            <v>48</v>
          </cell>
        </row>
        <row r="1328">
          <cell r="A1328">
            <v>38600</v>
          </cell>
          <cell r="C1328">
            <v>24</v>
          </cell>
        </row>
        <row r="1329">
          <cell r="A1329">
            <v>38601</v>
          </cell>
          <cell r="B1329" t="str">
            <v>PASCO 70% Alcohol Hand Sanitizer w/ Aloe &amp; Moisturizers 1 FL OZ (30 mL)</v>
          </cell>
          <cell r="C1329">
            <v>144</v>
          </cell>
          <cell r="D1329">
            <v>12</v>
          </cell>
        </row>
        <row r="1330">
          <cell r="A1330">
            <v>38602</v>
          </cell>
          <cell r="B1330" t="str">
            <v>PASCO 70% Alcohol Hand Sanitizer w/ Aloe &amp; Moisturizers 2 FL OZ (59 mL)</v>
          </cell>
          <cell r="C1330">
            <v>144</v>
          </cell>
          <cell r="D1330">
            <v>12</v>
          </cell>
        </row>
        <row r="1331">
          <cell r="A1331">
            <v>38604</v>
          </cell>
          <cell r="B1331" t="str">
            <v>PASCO 70% Alcohol Hand Sanitizer w/ Aloe &amp; Moisturizers 20 FL OZ (591 mL)</v>
          </cell>
          <cell r="C1331">
            <v>6</v>
          </cell>
        </row>
        <row r="1332">
          <cell r="A1332">
            <v>38605</v>
          </cell>
          <cell r="B1332" t="str">
            <v>PASCO 70% Alcohol Hand Sanitizer w/ Aloe &amp; Moisturizers 33.8 FL OZ (1 L)</v>
          </cell>
          <cell r="C1332">
            <v>6</v>
          </cell>
        </row>
        <row r="1333">
          <cell r="A1333">
            <v>38611</v>
          </cell>
          <cell r="B1333" t="str">
            <v>OFFER ITEM #71158</v>
          </cell>
          <cell r="C1333">
            <v>6</v>
          </cell>
        </row>
        <row r="1334">
          <cell r="A1334">
            <v>39200</v>
          </cell>
          <cell r="B1334" t="str">
            <v>KAPPA Easy To Read Word Finds - Digest Size</v>
          </cell>
          <cell r="C1334">
            <v>24</v>
          </cell>
        </row>
        <row r="1335">
          <cell r="A1335">
            <v>41166</v>
          </cell>
          <cell r="B1335" t="str">
            <v>TREE FREE (92) 8.5" X 11" White Copy Paper (10 Reams/Case)</v>
          </cell>
          <cell r="C1335">
            <v>10</v>
          </cell>
        </row>
        <row r="1336">
          <cell r="A1336">
            <v>45089</v>
          </cell>
          <cell r="B1336" t="str">
            <v>HOT WHEELS Coloring Book</v>
          </cell>
          <cell r="C1336">
            <v>36</v>
          </cell>
        </row>
        <row r="1337">
          <cell r="A1337">
            <v>45723</v>
          </cell>
          <cell r="B1337" t="str">
            <v>BATMAN Coloring Book</v>
          </cell>
          <cell r="C1337">
            <v>36</v>
          </cell>
        </row>
        <row r="1338">
          <cell r="A1338">
            <v>47100</v>
          </cell>
          <cell r="B1338" t="str">
            <v>KAPPA Favorite Bible Stories Coloring &amp; Activity Book</v>
          </cell>
          <cell r="C1338">
            <v>48</v>
          </cell>
        </row>
        <row r="1339">
          <cell r="A1339">
            <v>47170</v>
          </cell>
          <cell r="B1339" t="str">
            <v>BABY SHARK Jumbo Coloring &amp; Activity Book</v>
          </cell>
          <cell r="C1339">
            <v>36</v>
          </cell>
        </row>
        <row r="1340">
          <cell r="A1340">
            <v>49099</v>
          </cell>
          <cell r="B1340" t="str">
            <v>3-PLY Protective Disposable Kid's Face Mask (50/Pack)</v>
          </cell>
          <cell r="C1340">
            <v>40</v>
          </cell>
        </row>
        <row r="1341">
          <cell r="A1341">
            <v>49175</v>
          </cell>
          <cell r="B1341" t="str">
            <v>PEPPA PIG Coloring Book</v>
          </cell>
          <cell r="C1341">
            <v>36</v>
          </cell>
        </row>
        <row r="1342">
          <cell r="A1342">
            <v>50810</v>
          </cell>
          <cell r="B1342" t="str">
            <v>UNICORNS Coloring Book</v>
          </cell>
          <cell r="C1342">
            <v>48</v>
          </cell>
        </row>
        <row r="1343">
          <cell r="A1343">
            <v>50827</v>
          </cell>
          <cell r="B1343" t="str">
            <v>Animal Coloring Book for Adults</v>
          </cell>
          <cell r="C1343">
            <v>48</v>
          </cell>
        </row>
        <row r="1344">
          <cell r="A1344">
            <v>61400</v>
          </cell>
          <cell r="B1344" t="str">
            <v>KAPPA Pocket Puzzle Word Finds Large Print - Digest Size</v>
          </cell>
          <cell r="C1344">
            <v>24</v>
          </cell>
        </row>
        <row r="1345">
          <cell r="A1345">
            <v>70115</v>
          </cell>
          <cell r="B1345" t="str">
            <v>CHILDREN'S STORY BOOKS</v>
          </cell>
          <cell r="C1345">
            <v>48</v>
          </cell>
        </row>
        <row r="1346">
          <cell r="A1346">
            <v>70122</v>
          </cell>
          <cell r="B1346" t="str">
            <v>Search &amp; Find Books</v>
          </cell>
          <cell r="C1346">
            <v>48</v>
          </cell>
        </row>
        <row r="1347">
          <cell r="A1347">
            <v>70283</v>
          </cell>
          <cell r="B1347" t="str">
            <v>6x6 Learn &amp; Play Board Book I</v>
          </cell>
          <cell r="C1347">
            <v>48</v>
          </cell>
        </row>
        <row r="1348">
          <cell r="A1348">
            <v>70513</v>
          </cell>
          <cell r="B1348" t="str">
            <v>KAPPA Mermaids &amp; Ballerinas Coloring &amp; Activity Book</v>
          </cell>
          <cell r="C1348">
            <v>48</v>
          </cell>
        </row>
        <row r="1349">
          <cell r="A1349">
            <v>70559</v>
          </cell>
          <cell r="B1349" t="str">
            <v>Story and Activity Books</v>
          </cell>
          <cell r="C1349">
            <v>48</v>
          </cell>
        </row>
        <row r="1350">
          <cell r="A1350">
            <v>70702</v>
          </cell>
          <cell r="B1350" t="str">
            <v>My Unicorn World Coloring Book</v>
          </cell>
          <cell r="C1350">
            <v>48</v>
          </cell>
        </row>
        <row r="1351">
          <cell r="A1351">
            <v>70719</v>
          </cell>
          <cell r="B1351" t="str">
            <v>LLAMAS Coloring Book</v>
          </cell>
          <cell r="C1351">
            <v>48</v>
          </cell>
        </row>
        <row r="1352">
          <cell r="A1352">
            <v>70726</v>
          </cell>
          <cell r="B1352" t="str">
            <v>FLAMINGO Coloring Book</v>
          </cell>
          <cell r="C1352">
            <v>48</v>
          </cell>
        </row>
        <row r="1353">
          <cell r="A1353">
            <v>71082</v>
          </cell>
          <cell r="B1353" t="str">
            <v>Neon Covered Advanced Coloring Books</v>
          </cell>
          <cell r="C1353">
            <v>48</v>
          </cell>
        </row>
        <row r="1354">
          <cell r="A1354">
            <v>71158</v>
          </cell>
          <cell r="B1354" t="str">
            <v>OFFER ITEM #71159</v>
          </cell>
          <cell r="C1354">
            <v>12</v>
          </cell>
        </row>
        <row r="1355">
          <cell r="A1355">
            <v>71159</v>
          </cell>
          <cell r="B1355" t="str">
            <v>DR. IVERT 70% Alcohol Hand Sanitizer with Aloe 32 FL OZ (946 mL)</v>
          </cell>
          <cell r="C1355">
            <v>8</v>
          </cell>
        </row>
        <row r="1356">
          <cell r="A1356">
            <v>71185</v>
          </cell>
          <cell r="B1356" t="str">
            <v>DR. IVERT Multi-Purpose Alcohol Spray 3.38 FL OZ (100 mL)</v>
          </cell>
          <cell r="C1356">
            <v>40</v>
          </cell>
        </row>
        <row r="1357">
          <cell r="A1357">
            <v>72000</v>
          </cell>
          <cell r="B1357" t="str">
            <v>6x6 Children Board Books III</v>
          </cell>
          <cell r="C1357">
            <v>48</v>
          </cell>
        </row>
        <row r="1358">
          <cell r="A1358">
            <v>72001</v>
          </cell>
          <cell r="B1358" t="str">
            <v>6x6 Children Board Books IV</v>
          </cell>
          <cell r="C1358">
            <v>48</v>
          </cell>
        </row>
        <row r="1359">
          <cell r="A1359">
            <v>72209</v>
          </cell>
          <cell r="B1359" t="str">
            <v>KOOLINE 3-PLY Protective Disposable Face Mask (50/Pack) - Blue</v>
          </cell>
          <cell r="C1359">
            <v>40</v>
          </cell>
        </row>
        <row r="1360">
          <cell r="A1360">
            <v>72321</v>
          </cell>
          <cell r="B1360" t="str">
            <v>Big Print Find-A-Word Digest Puzzle Books</v>
          </cell>
          <cell r="C1360">
            <v>48</v>
          </cell>
        </row>
        <row r="1361">
          <cell r="A1361">
            <v>72322</v>
          </cell>
          <cell r="B1361" t="str">
            <v>Sudoku Digest Puzzle Books</v>
          </cell>
          <cell r="C1361">
            <v>48</v>
          </cell>
        </row>
        <row r="1362">
          <cell r="A1362">
            <v>72749</v>
          </cell>
          <cell r="B1362" t="str">
            <v>Spiral Find A Word I Digest Puzzle Books</v>
          </cell>
          <cell r="C1362">
            <v>48</v>
          </cell>
        </row>
        <row r="1363">
          <cell r="A1363">
            <v>72751</v>
          </cell>
          <cell r="B1363" t="str">
            <v>Spiral Sudoku Digest Puzzle Books</v>
          </cell>
          <cell r="C1363">
            <v>48</v>
          </cell>
        </row>
        <row r="1364">
          <cell r="A1364">
            <v>72752</v>
          </cell>
          <cell r="B1364" t="str">
            <v>Spiral Crossword Digest Puzzle Books</v>
          </cell>
          <cell r="C1364">
            <v>48</v>
          </cell>
        </row>
        <row r="1365">
          <cell r="A1365">
            <v>72780</v>
          </cell>
          <cell r="B1365" t="str">
            <v>Neon Glitter Girls Coloring Books</v>
          </cell>
          <cell r="C1365">
            <v>48</v>
          </cell>
        </row>
        <row r="1366">
          <cell r="A1366">
            <v>72781</v>
          </cell>
          <cell r="B1366" t="str">
            <v>Neon Glitter Kids Coloring Books</v>
          </cell>
          <cell r="C1366">
            <v>48</v>
          </cell>
        </row>
        <row r="1367">
          <cell r="A1367">
            <v>72786</v>
          </cell>
          <cell r="B1367" t="str">
            <v>Neon Glitter Animals Coloring Books</v>
          </cell>
          <cell r="C1367">
            <v>48</v>
          </cell>
        </row>
        <row r="1368">
          <cell r="A1368">
            <v>72822</v>
          </cell>
          <cell r="B1368" t="str">
            <v>Kids Foil Coloring Books</v>
          </cell>
          <cell r="C1368">
            <v>48</v>
          </cell>
        </row>
        <row r="1369">
          <cell r="A1369">
            <v>74700</v>
          </cell>
          <cell r="B1369" t="str">
            <v>KAPPA Big &amp; Easy Coloring For Beginners</v>
          </cell>
          <cell r="C1369">
            <v>48</v>
          </cell>
        </row>
        <row r="1370">
          <cell r="A1370">
            <v>80101</v>
          </cell>
          <cell r="B1370" t="str">
            <v>BAZIC Primary School Kit with Backpack (17 SKU/18 PCS)</v>
          </cell>
          <cell r="C1370">
            <v>1</v>
          </cell>
        </row>
        <row r="1371">
          <cell r="A1371">
            <v>80102</v>
          </cell>
          <cell r="B1371" t="str">
            <v>BAZIC Elementary School Kit with Backpack (20 SKU/21 PCS)</v>
          </cell>
          <cell r="C1371">
            <v>1</v>
          </cell>
        </row>
        <row r="1372">
          <cell r="A1372">
            <v>80103</v>
          </cell>
          <cell r="B1372" t="str">
            <v>BAZIC Middle/High School Kit with Backpack (20 SKU/23 PCS)</v>
          </cell>
          <cell r="C1372">
            <v>1</v>
          </cell>
        </row>
        <row r="1373">
          <cell r="A1373">
            <v>80282</v>
          </cell>
          <cell r="B1373" t="str">
            <v>Bible Story &amp; Activity Books</v>
          </cell>
          <cell r="C1373">
            <v>48</v>
          </cell>
        </row>
        <row r="1374">
          <cell r="A1374">
            <v>81197</v>
          </cell>
          <cell r="B1374" t="str">
            <v>Domtar EARTHCHOICE 8.5" X 11" Green Colored Paper (10 Reams/Case)</v>
          </cell>
          <cell r="C1374">
            <v>10</v>
          </cell>
        </row>
        <row r="1375">
          <cell r="A1375">
            <v>81199</v>
          </cell>
          <cell r="B1375" t="str">
            <v>Domtar EARTHCHOICE 8.5" X 11" Blue Colored Paper (10 Reams/Case)</v>
          </cell>
          <cell r="C1375">
            <v>10</v>
          </cell>
        </row>
        <row r="1376">
          <cell r="A1376">
            <v>81201</v>
          </cell>
          <cell r="B1376" t="str">
            <v>Domtar EARTHCHOICE 8.5" X 11" Ivory Colored Paper (10 Reams/Case)</v>
          </cell>
          <cell r="C1376">
            <v>10</v>
          </cell>
        </row>
        <row r="1377">
          <cell r="A1377">
            <v>84200</v>
          </cell>
          <cell r="B1377" t="str">
            <v>KAPPA Large Print Word Finds</v>
          </cell>
          <cell r="C1377">
            <v>48</v>
          </cell>
        </row>
        <row r="1378">
          <cell r="A1378">
            <v>84300</v>
          </cell>
          <cell r="B1378" t="str">
            <v>KAPPA Large Print Crosswords</v>
          </cell>
          <cell r="C1378">
            <v>48</v>
          </cell>
        </row>
        <row r="1379">
          <cell r="A1379">
            <v>93578</v>
          </cell>
          <cell r="B1379" t="str">
            <v>APEX 8.5" X 11" Pink Colored Copy Paper (10 reams/case)</v>
          </cell>
          <cell r="C1379">
            <v>10</v>
          </cell>
        </row>
        <row r="1380">
          <cell r="A1380">
            <v>93591</v>
          </cell>
          <cell r="B1380" t="str">
            <v>APEX 8.5" X 11" Golden Rod Colored Copy Paper (10 reams/case)</v>
          </cell>
          <cell r="C1380">
            <v>10</v>
          </cell>
        </row>
        <row r="1381">
          <cell r="A1381">
            <v>103820</v>
          </cell>
          <cell r="B1381" t="str">
            <v>HAMMERMILL 8.5" X 11" Turquoise Colored Paper (10 Reams/Case)</v>
          </cell>
          <cell r="C1381">
            <v>10</v>
          </cell>
        </row>
        <row r="1382">
          <cell r="A1382">
            <v>137068</v>
          </cell>
          <cell r="B1382" t="str">
            <v>TYPE ITEM #304288</v>
          </cell>
          <cell r="C1382">
            <v>24</v>
          </cell>
        </row>
        <row r="1383">
          <cell r="A1383">
            <v>146019</v>
          </cell>
          <cell r="B1383" t="str">
            <v>ZHUYI 3-PLY Protective Disposable Kid's Face Mask (50/Pack)</v>
          </cell>
          <cell r="C1383">
            <v>60</v>
          </cell>
        </row>
        <row r="1384">
          <cell r="A1384">
            <v>168030</v>
          </cell>
          <cell r="B1384" t="str">
            <v>HAMMERMILL 8.5" X 11" Cream Colored Paper (10 Reams/Case)</v>
          </cell>
          <cell r="C1384">
            <v>10</v>
          </cell>
        </row>
        <row r="1385">
          <cell r="A1385">
            <v>196917</v>
          </cell>
          <cell r="B1385" t="str">
            <v>TYPE ITEM #MSK099</v>
          </cell>
          <cell r="C1385">
            <v>60</v>
          </cell>
        </row>
        <row r="1386">
          <cell r="A1386">
            <v>304288</v>
          </cell>
          <cell r="B1386" t="str">
            <v>CLEAN RX 75% Alcohol Hand Sanitizer 8 FL OZ (240 mL)</v>
          </cell>
          <cell r="C1386">
            <v>12</v>
          </cell>
        </row>
        <row r="1387">
          <cell r="A1387">
            <v>351471</v>
          </cell>
          <cell r="B1387" t="str">
            <v>TYPE ITEM #MSK099</v>
          </cell>
          <cell r="C1387">
            <v>50</v>
          </cell>
        </row>
        <row r="1388">
          <cell r="A1388">
            <v>620000</v>
          </cell>
          <cell r="B1388" t="str">
            <v>SESAME STREET Flash Card</v>
          </cell>
          <cell r="C1388">
            <v>22</v>
          </cell>
        </row>
        <row r="1389">
          <cell r="A1389">
            <v>640000</v>
          </cell>
          <cell r="B1389" t="str">
            <v>SESAME STREET Workbooks</v>
          </cell>
          <cell r="C1389">
            <v>24</v>
          </cell>
        </row>
        <row r="1390">
          <cell r="A1390">
            <v>711011</v>
          </cell>
          <cell r="C1390">
            <v>10</v>
          </cell>
        </row>
        <row r="1391">
          <cell r="A1391">
            <v>714937</v>
          </cell>
          <cell r="B1391" t="str">
            <v>DOUBLE A (96) 8.5" X 14" Legal Size Copy Paper (10 Reams/Case)</v>
          </cell>
          <cell r="C1391">
            <v>10</v>
          </cell>
        </row>
        <row r="1392">
          <cell r="A1392">
            <v>4475636</v>
          </cell>
          <cell r="B1392" t="str">
            <v>LOL! Coloring Book</v>
          </cell>
          <cell r="C1392">
            <v>36</v>
          </cell>
        </row>
        <row r="1393">
          <cell r="A1393">
            <v>4575236</v>
          </cell>
          <cell r="B1393" t="str">
            <v>LION KING Coloring Book</v>
          </cell>
          <cell r="C1393">
            <v>36</v>
          </cell>
        </row>
        <row r="1394">
          <cell r="A1394">
            <v>4575936</v>
          </cell>
          <cell r="B1394" t="str">
            <v>AVENGERS Coloring Book</v>
          </cell>
          <cell r="C1394">
            <v>36</v>
          </cell>
        </row>
        <row r="1395">
          <cell r="A1395">
            <v>4576136</v>
          </cell>
          <cell r="B1395" t="str">
            <v>MICKEY &amp; MINNIE Coloring Book</v>
          </cell>
          <cell r="C1395">
            <v>36</v>
          </cell>
        </row>
        <row r="1396">
          <cell r="A1396">
            <v>4576236</v>
          </cell>
          <cell r="B1396" t="str">
            <v>MICKEY CLUBHOUSE Coloring Book</v>
          </cell>
          <cell r="C1396">
            <v>36</v>
          </cell>
        </row>
        <row r="1397">
          <cell r="A1397">
            <v>4576336</v>
          </cell>
          <cell r="B1397" t="str">
            <v>PAW PATROL Coloring Book</v>
          </cell>
          <cell r="C1397">
            <v>36</v>
          </cell>
        </row>
        <row r="1398">
          <cell r="A1398">
            <v>4576436</v>
          </cell>
          <cell r="B1398" t="str">
            <v>SPIDERMAN Coloring Book</v>
          </cell>
          <cell r="C1398">
            <v>36</v>
          </cell>
        </row>
        <row r="1399">
          <cell r="A1399">
            <v>4577036</v>
          </cell>
          <cell r="B1399" t="str">
            <v>DISNEY PRINCESS Coloring Book</v>
          </cell>
          <cell r="C1399">
            <v>36</v>
          </cell>
        </row>
        <row r="1400">
          <cell r="A1400">
            <v>4721636</v>
          </cell>
          <cell r="B1400" t="str">
            <v>BARBIE Coloring Book</v>
          </cell>
          <cell r="C1400">
            <v>36</v>
          </cell>
        </row>
        <row r="1401">
          <cell r="A1401">
            <v>4735836</v>
          </cell>
          <cell r="B1401" t="str">
            <v>TROLLS 2 Coloring Book</v>
          </cell>
          <cell r="C1401">
            <v>36</v>
          </cell>
        </row>
        <row r="1402">
          <cell r="A1402">
            <v>4881436</v>
          </cell>
          <cell r="B1402" t="str">
            <v>MINNIE Coloring Book</v>
          </cell>
          <cell r="C1402">
            <v>36</v>
          </cell>
        </row>
        <row r="1403">
          <cell r="A1403">
            <v>4881536</v>
          </cell>
          <cell r="B1403" t="str">
            <v>FROZEN 2 Coloring Book</v>
          </cell>
          <cell r="C1403">
            <v>36</v>
          </cell>
        </row>
        <row r="1404">
          <cell r="A1404">
            <v>8923026</v>
          </cell>
          <cell r="C1404">
            <v>24</v>
          </cell>
        </row>
        <row r="1405">
          <cell r="A1405">
            <v>815432010011</v>
          </cell>
          <cell r="B1405" t="str">
            <v>100% Isopropyl Alcohol 1 GALLON (3.75L)</v>
          </cell>
          <cell r="C1405">
            <v>4</v>
          </cell>
        </row>
        <row r="1406">
          <cell r="A1406">
            <v>815432010028</v>
          </cell>
          <cell r="B1406" t="str">
            <v>70% Isopropyl Alcohol 1 GALLON (3.75L)</v>
          </cell>
          <cell r="C1406">
            <v>4</v>
          </cell>
        </row>
        <row r="1407">
          <cell r="A1407" t="str">
            <v>1617-A</v>
          </cell>
          <cell r="B1407" t="str">
            <v>BAZIC 0.7 FL OZ (20 mL) Correction Fluid w/ Foam Brush</v>
          </cell>
          <cell r="C1407">
            <v>576</v>
          </cell>
          <cell r="D1407">
            <v>12</v>
          </cell>
        </row>
        <row r="1408">
          <cell r="A1408" t="str">
            <v>17018-A</v>
          </cell>
          <cell r="B1408" t="str">
            <v>BAZIC Fiero Red Fiber Tip Fineliner Pen (4/Pack)</v>
          </cell>
          <cell r="C1408">
            <v>144</v>
          </cell>
          <cell r="D1408">
            <v>24</v>
          </cell>
        </row>
        <row r="1409">
          <cell r="A1409" t="str">
            <v>17090-A</v>
          </cell>
          <cell r="B1409" t="str">
            <v>BAZIC GR8 Black Oil-Gel Ink Pen w/ Rubberized Barrel (3/Pack)</v>
          </cell>
          <cell r="C1409">
            <v>144</v>
          </cell>
          <cell r="D1409">
            <v>24</v>
          </cell>
        </row>
        <row r="1410">
          <cell r="A1410" t="str">
            <v>20014-20</v>
          </cell>
          <cell r="B1410" t="str">
            <v>BAZIC Assorted Office Supplies Store Display (18sku/456pcs)</v>
          </cell>
          <cell r="C1410">
            <v>1</v>
          </cell>
        </row>
        <row r="1411">
          <cell r="A1411" t="str">
            <v>20015-20</v>
          </cell>
          <cell r="B1411" t="str">
            <v>BAZIC Assorted School Supplies Store Display (17sku/534pcs)</v>
          </cell>
          <cell r="C1411">
            <v>1</v>
          </cell>
        </row>
        <row r="1412">
          <cell r="A1412" t="str">
            <v>20016-20</v>
          </cell>
          <cell r="B1412" t="str">
            <v>BAZIC Mailing Supplies Store Display (17 SKU/511 pcs)</v>
          </cell>
          <cell r="C1412">
            <v>1</v>
          </cell>
        </row>
        <row r="1413">
          <cell r="A1413" t="str">
            <v>20017-A</v>
          </cell>
          <cell r="B1413" t="str">
            <v>BAZIC Assorted 1/2" View Binder w/2-Pockets PDQ Set (10sku/60pcs)</v>
          </cell>
          <cell r="C1413">
            <v>1</v>
          </cell>
        </row>
        <row r="1414">
          <cell r="A1414" t="str">
            <v>20018-A</v>
          </cell>
          <cell r="B1414" t="str">
            <v>BAZIC Assorted 1" View Binder w/2-Pockets PDQ Set (10sku/50pcs)</v>
          </cell>
          <cell r="C1414">
            <v>1</v>
          </cell>
        </row>
        <row r="1415">
          <cell r="A1415" t="str">
            <v>3113-A</v>
          </cell>
          <cell r="B1415" t="str">
            <v>BAZIC 1.5" Black 3-Ring Binder w/ 2-Pockets</v>
          </cell>
          <cell r="C1415">
            <v>24</v>
          </cell>
        </row>
        <row r="1416">
          <cell r="A1416" t="str">
            <v>3133-A</v>
          </cell>
          <cell r="B1416" t="str">
            <v>BAZIC 1" Black 3-Ring Binder w/ 2-Pockets</v>
          </cell>
          <cell r="C1416">
            <v>24</v>
          </cell>
        </row>
        <row r="1417">
          <cell r="A1417" t="str">
            <v>3134-A</v>
          </cell>
          <cell r="B1417" t="str">
            <v>BAZIC 1" White 3-Ring Binder w/ 2-Pockets</v>
          </cell>
          <cell r="C1417">
            <v>24</v>
          </cell>
        </row>
        <row r="1418">
          <cell r="A1418" t="str">
            <v>3138-A</v>
          </cell>
          <cell r="B1418" t="str">
            <v>BAZIC 1.5" White 3-Ring Binder w/ 2-Pockets</v>
          </cell>
          <cell r="C1418">
            <v>24</v>
          </cell>
        </row>
        <row r="1419">
          <cell r="A1419" t="str">
            <v>3456-A</v>
          </cell>
          <cell r="B1419" t="str">
            <v>BAZIC 4 FL OZ (120 mL) Silver/Gold/Iridescent Color Glitter Glue</v>
          </cell>
          <cell r="C1419">
            <v>36</v>
          </cell>
        </row>
        <row r="1420">
          <cell r="A1420" t="str">
            <v>3459-A</v>
          </cell>
          <cell r="B1420" t="str">
            <v>BAZIC 6.76 FL OZ (200 mL) Iridescent/Silver/Gold Color Glitter Glue</v>
          </cell>
          <cell r="C1420">
            <v>24</v>
          </cell>
        </row>
        <row r="1421">
          <cell r="A1421" t="str">
            <v>3463-A</v>
          </cell>
          <cell r="B1421" t="str">
            <v>BAZIC 4 FL OZ (120 mL) Classic Color Glitter Glue</v>
          </cell>
          <cell r="C1421">
            <v>36</v>
          </cell>
        </row>
        <row r="1422">
          <cell r="A1422" t="str">
            <v>3464-A</v>
          </cell>
          <cell r="B1422" t="str">
            <v>BAZIC 4 FL OZ (120 mL) Neon Color Glitter Glue</v>
          </cell>
          <cell r="C1422">
            <v>36</v>
          </cell>
        </row>
        <row r="1423">
          <cell r="A1423" t="str">
            <v>3465-A</v>
          </cell>
          <cell r="B1423" t="str">
            <v>BAZIC 6.76 FL OZ (200 mL) Classic Color Glitter Glue</v>
          </cell>
          <cell r="C1423">
            <v>24</v>
          </cell>
        </row>
        <row r="1424">
          <cell r="A1424" t="str">
            <v>3466-A</v>
          </cell>
          <cell r="B1424" t="str">
            <v>BAZIC 6.76 FL OZ (200 mL) Neon Color Glitter Glue</v>
          </cell>
          <cell r="C1424">
            <v>24</v>
          </cell>
        </row>
        <row r="1425">
          <cell r="A1425" t="str">
            <v>450-A</v>
          </cell>
          <cell r="B1425" t="str">
            <v>BAZIC Student Math Tool Sets</v>
          </cell>
          <cell r="C1425">
            <v>144</v>
          </cell>
          <cell r="D1425">
            <v>24</v>
          </cell>
        </row>
        <row r="1426">
          <cell r="A1426" t="str">
            <v>5077-A</v>
          </cell>
          <cell r="B1426" t="str">
            <v>BAZIC 50 Sets 8 3/8" x 10 11/16" 2-Part Carbonless Purchase Order Book</v>
          </cell>
          <cell r="C1426">
            <v>12</v>
          </cell>
        </row>
        <row r="1427">
          <cell r="A1427" t="str">
            <v>55887-59603</v>
          </cell>
          <cell r="C1427">
            <v>24</v>
          </cell>
        </row>
        <row r="1428">
          <cell r="A1428" t="str">
            <v>6729-A</v>
          </cell>
          <cell r="C1428">
            <v>40</v>
          </cell>
        </row>
        <row r="1429">
          <cell r="A1429" t="str">
            <v>6740-A</v>
          </cell>
          <cell r="C1429">
            <v>2000</v>
          </cell>
          <cell r="D1429">
            <v>20</v>
          </cell>
        </row>
        <row r="1430">
          <cell r="A1430" t="str">
            <v>8000-A</v>
          </cell>
          <cell r="B1430" t="str">
            <v>BAZIC Back To School Kit</v>
          </cell>
          <cell r="C1430">
            <v>10</v>
          </cell>
        </row>
        <row r="1431">
          <cell r="A1431" t="str">
            <v>80104-A</v>
          </cell>
          <cell r="B1431" t="str">
            <v>BAZIC Primary School Kit with Backpack (17 SKU/18 PCS)</v>
          </cell>
          <cell r="C1431">
            <v>6</v>
          </cell>
        </row>
        <row r="1432">
          <cell r="A1432" t="str">
            <v>80105-A</v>
          </cell>
          <cell r="B1432" t="str">
            <v>BAZIC Elementary School Kit with Backpack (20 SKU/21 PCS)</v>
          </cell>
          <cell r="C1432">
            <v>6</v>
          </cell>
        </row>
        <row r="1433">
          <cell r="A1433" t="str">
            <v>80106-A</v>
          </cell>
          <cell r="B1433" t="str">
            <v>BAZIC Middle/High School Kit with Backpack (20 SKU/23 PCS)</v>
          </cell>
          <cell r="C1433">
            <v>5</v>
          </cell>
        </row>
        <row r="1434">
          <cell r="A1434" t="str">
            <v>8010-A</v>
          </cell>
          <cell r="B1434" t="str">
            <v>BAZIC Back To School Starter Pack</v>
          </cell>
          <cell r="C1434">
            <v>10</v>
          </cell>
        </row>
        <row r="1435">
          <cell r="A1435" t="str">
            <v>8020-A</v>
          </cell>
          <cell r="B1435" t="str">
            <v>BAZIC Summer Paper Craft Kit</v>
          </cell>
          <cell r="C1435">
            <v>1</v>
          </cell>
        </row>
        <row r="1436">
          <cell r="A1436" t="str">
            <v>8021-A</v>
          </cell>
          <cell r="B1436" t="str">
            <v>BAZIC Summer Fest Coloring Kit</v>
          </cell>
          <cell r="C1436">
            <v>1</v>
          </cell>
        </row>
        <row r="1437">
          <cell r="A1437" t="str">
            <v>8022-A</v>
          </cell>
          <cell r="B1437" t="str">
            <v>BAZIC Waterfall Card Kit</v>
          </cell>
          <cell r="C1437">
            <v>1</v>
          </cell>
        </row>
        <row r="1438">
          <cell r="A1438" t="str">
            <v>8023-A</v>
          </cell>
          <cell r="B1438" t="str">
            <v>BAZIC Valentine's Day Craft Kit</v>
          </cell>
          <cell r="C1438">
            <v>1</v>
          </cell>
        </row>
        <row r="1439">
          <cell r="A1439" t="str">
            <v>8024-A</v>
          </cell>
          <cell r="B1439" t="str">
            <v>BAZIC Fall Craft Kit: Pumpkin, Turkey,  Scarecrow Head</v>
          </cell>
          <cell r="C1439">
            <v>1</v>
          </cell>
        </row>
        <row r="1440">
          <cell r="A1440" t="str">
            <v>942-A</v>
          </cell>
          <cell r="B1440" t="str">
            <v>BAZIC 1" Core Heavy Duty Desktop Tape Dispenser w/ 3/4" x 250" Tape Refill</v>
          </cell>
          <cell r="C1440">
            <v>12</v>
          </cell>
        </row>
        <row r="1441">
          <cell r="A1441" t="str">
            <v>9500-N95</v>
          </cell>
          <cell r="C1441">
            <v>240</v>
          </cell>
          <cell r="D1441">
            <v>20</v>
          </cell>
        </row>
        <row r="1442">
          <cell r="A1442" t="str">
            <v>A323</v>
          </cell>
          <cell r="B1442" t="str">
            <v>7.5" X 3.25" X 1" Assorted Tin Pencil Box</v>
          </cell>
          <cell r="C1442">
            <v>32</v>
          </cell>
        </row>
        <row r="1443">
          <cell r="A1443" t="str">
            <v>BMB101</v>
          </cell>
          <cell r="C1443">
            <v>200</v>
          </cell>
          <cell r="D1443">
            <v>50</v>
          </cell>
        </row>
        <row r="1444">
          <cell r="A1444" t="str">
            <v>BMK003</v>
          </cell>
          <cell r="C1444">
            <v>2000</v>
          </cell>
          <cell r="D1444">
            <v>20</v>
          </cell>
        </row>
        <row r="1445">
          <cell r="A1445" t="str">
            <v>BRB-5201SA</v>
          </cell>
          <cell r="B1445" t="str">
            <v>OFFER ITEM #MM-7310</v>
          </cell>
          <cell r="C1445">
            <v>100</v>
          </cell>
          <cell r="D1445">
            <v>5</v>
          </cell>
        </row>
        <row r="1446">
          <cell r="A1446" t="str">
            <v>BRP-5202</v>
          </cell>
          <cell r="C1446">
            <v>40</v>
          </cell>
        </row>
        <row r="1447">
          <cell r="A1447" t="str">
            <v>BRP-5202-A</v>
          </cell>
          <cell r="C1447">
            <v>200</v>
          </cell>
          <cell r="D1447">
            <v>5</v>
          </cell>
        </row>
        <row r="1448">
          <cell r="A1448" t="str">
            <v>BS-9502C</v>
          </cell>
          <cell r="B1448" t="str">
            <v>BOLISI KN95 Respirator Mask (1/Pack) - White</v>
          </cell>
          <cell r="C1448">
            <v>1200</v>
          </cell>
          <cell r="D1448">
            <v>20</v>
          </cell>
        </row>
        <row r="1449">
          <cell r="A1449" t="str">
            <v>BX-10/8/2</v>
          </cell>
          <cell r="B1449" t="str">
            <v>CORRUGATED BOX 10 1/4" x 8 1/4" x  2"</v>
          </cell>
          <cell r="C1449">
            <v>1</v>
          </cell>
        </row>
        <row r="1450">
          <cell r="A1450" t="str">
            <v>BX-11/10/1/</v>
          </cell>
          <cell r="B1450" t="str">
            <v>CORRUGATED BOX 11 1/2" x 10 5/8" x 1 11/16"</v>
          </cell>
          <cell r="C1450">
            <v>1</v>
          </cell>
        </row>
        <row r="1451">
          <cell r="A1451" t="str">
            <v>BX-11/8/6</v>
          </cell>
          <cell r="B1451" t="str">
            <v>CORRUGATED BOX 11 1/4" x 8 3/4" x 6"</v>
          </cell>
          <cell r="C1451">
            <v>1</v>
          </cell>
        </row>
        <row r="1452">
          <cell r="A1452" t="str">
            <v>BX-11/9/5/</v>
          </cell>
          <cell r="B1452" t="str">
            <v>CORRUGATED BOX 11 5/8" x 9 1/8" x 5 1/4"</v>
          </cell>
          <cell r="C1452">
            <v>1</v>
          </cell>
        </row>
        <row r="1453">
          <cell r="A1453" t="str">
            <v>BX-12/9/1/</v>
          </cell>
          <cell r="B1453" t="str">
            <v>CORRUGATED BOX 12.5" x 9.5" x 1.5"</v>
          </cell>
          <cell r="C1453">
            <v>1</v>
          </cell>
        </row>
        <row r="1454">
          <cell r="A1454" t="str">
            <v>BX-12124</v>
          </cell>
          <cell r="B1454" t="str">
            <v>CORRUGATED BOX 12" x 12" x 4"</v>
          </cell>
          <cell r="C1454">
            <v>1</v>
          </cell>
        </row>
        <row r="1455">
          <cell r="A1455" t="str">
            <v>BX-1296</v>
          </cell>
          <cell r="B1455" t="str">
            <v>CORRUGATED BOX 12" x 9" x 6"</v>
          </cell>
          <cell r="C1455">
            <v>1</v>
          </cell>
        </row>
        <row r="1456">
          <cell r="A1456" t="str">
            <v>BX-13112</v>
          </cell>
          <cell r="B1456" t="str">
            <v>CORRUGATED BOX 13" x 11" x 2"</v>
          </cell>
          <cell r="C1456">
            <v>1</v>
          </cell>
        </row>
        <row r="1457">
          <cell r="A1457" t="str">
            <v>BX-13113</v>
          </cell>
          <cell r="B1457" t="str">
            <v>CORRUGATED BOX 13" x 11" x 3"</v>
          </cell>
          <cell r="C1457">
            <v>1</v>
          </cell>
        </row>
        <row r="1458">
          <cell r="A1458" t="str">
            <v>BX-14116</v>
          </cell>
          <cell r="B1458" t="str">
            <v>CORRUGATED BOX 14" x 11" x 6"</v>
          </cell>
          <cell r="C1458">
            <v>1</v>
          </cell>
        </row>
        <row r="1459">
          <cell r="A1459" t="str">
            <v>BX-14126</v>
          </cell>
          <cell r="B1459" t="str">
            <v>CORRUGATED BOX 14" x 12" x 6"</v>
          </cell>
          <cell r="C1459">
            <v>1</v>
          </cell>
        </row>
        <row r="1460">
          <cell r="A1460" t="str">
            <v>BX-15117</v>
          </cell>
          <cell r="B1460" t="str">
            <v>CORRUGATED BOX 15" x 11" x 7"</v>
          </cell>
          <cell r="C1460">
            <v>1</v>
          </cell>
        </row>
        <row r="1461">
          <cell r="A1461" t="str">
            <v>BX-15123/</v>
          </cell>
          <cell r="B1461" t="str">
            <v>CORRUGATED BOX 15" x 12" x 3.5"</v>
          </cell>
          <cell r="C1461">
            <v>1</v>
          </cell>
        </row>
        <row r="1462">
          <cell r="A1462" t="str">
            <v>BX-191313</v>
          </cell>
          <cell r="B1462" t="str">
            <v>CORRUGATED BOX 19" x 13" x 13"</v>
          </cell>
          <cell r="C1462">
            <v>1</v>
          </cell>
        </row>
        <row r="1463">
          <cell r="A1463" t="str">
            <v>BX-864</v>
          </cell>
          <cell r="B1463" t="str">
            <v>CORRUGATED BOX 8" x 6" x 4"</v>
          </cell>
          <cell r="C1463">
            <v>1</v>
          </cell>
        </row>
        <row r="1464">
          <cell r="A1464" t="str">
            <v>CMS3P50</v>
          </cell>
          <cell r="C1464">
            <v>1</v>
          </cell>
        </row>
        <row r="1465">
          <cell r="A1465" t="str">
            <v>COVER-P</v>
          </cell>
          <cell r="B1465" t="str">
            <v>BAZIC PDQ COVER</v>
          </cell>
          <cell r="C1465">
            <v>1</v>
          </cell>
        </row>
        <row r="1466">
          <cell r="A1466" t="str">
            <v>CTC105X</v>
          </cell>
          <cell r="B1466" t="str">
            <v>BAZIC 17" Classic Backpack (10 assorted colors)</v>
          </cell>
          <cell r="C1466">
            <v>40</v>
          </cell>
        </row>
        <row r="1467">
          <cell r="A1467" t="str">
            <v>CTC3144</v>
          </cell>
          <cell r="B1467" t="str">
            <v>BAZIC Asst. Color 2-Pockets Portfolios</v>
          </cell>
          <cell r="C1467">
            <v>400</v>
          </cell>
        </row>
        <row r="1468">
          <cell r="A1468" t="str">
            <v>CTC789</v>
          </cell>
          <cell r="B1468" t="str">
            <v>BAZIC #2 Premium Yellow Pencil (500/Pack)</v>
          </cell>
          <cell r="C1468">
            <v>4</v>
          </cell>
        </row>
        <row r="1469">
          <cell r="A1469" t="str">
            <v>FSK100004R</v>
          </cell>
          <cell r="C1469">
            <v>500</v>
          </cell>
          <cell r="D1469">
            <v>10</v>
          </cell>
        </row>
        <row r="1470">
          <cell r="A1470" t="str">
            <v>G01440</v>
          </cell>
          <cell r="B1470" t="str">
            <v>OFFER #6760 / Multi-Purpose 75% Alcohol Wipes (50/Pack)</v>
          </cell>
          <cell r="C1470">
            <v>24</v>
          </cell>
        </row>
        <row r="1471">
          <cell r="A1471" t="str">
            <v>G01442</v>
          </cell>
          <cell r="B1471" t="str">
            <v>OFFER #6760 / Multi-Purpose 75% Alcohol Wipes (15/Pack)</v>
          </cell>
          <cell r="C1471">
            <v>32</v>
          </cell>
          <cell r="D1471">
            <v>8</v>
          </cell>
        </row>
        <row r="1472">
          <cell r="A1472" t="str">
            <v>G01444</v>
          </cell>
          <cell r="B1472" t="str">
            <v>TYPE ITEM #71185</v>
          </cell>
          <cell r="C1472">
            <v>24</v>
          </cell>
        </row>
        <row r="1473">
          <cell r="A1473" t="str">
            <v>G01454</v>
          </cell>
          <cell r="B1473" t="str">
            <v>Antibacterial Sanitizing Wipes (50/pack)</v>
          </cell>
          <cell r="C1473">
            <v>24</v>
          </cell>
        </row>
        <row r="1474">
          <cell r="A1474" t="str">
            <v>G01455</v>
          </cell>
          <cell r="B1474" t="str">
            <v>Antibacterial Sanitizing Wipes (25/pack)</v>
          </cell>
          <cell r="C1474">
            <v>36</v>
          </cell>
        </row>
        <row r="1475">
          <cell r="A1475" t="str">
            <v>GR-2301</v>
          </cell>
          <cell r="B1475" t="str">
            <v>BAZIC Green Pen Style Fluorescent Highlighter w/ Pocket Clip</v>
          </cell>
          <cell r="C1475">
            <v>1152</v>
          </cell>
          <cell r="D1475">
            <v>192</v>
          </cell>
        </row>
        <row r="1476">
          <cell r="A1476" t="str">
            <v>IG-L-A</v>
          </cell>
          <cell r="B1476" t="str">
            <v>Isolation Gown Size L</v>
          </cell>
          <cell r="C1476">
            <v>80</v>
          </cell>
        </row>
        <row r="1477">
          <cell r="A1477" t="str">
            <v>IG-M</v>
          </cell>
          <cell r="B1477" t="str">
            <v>Isolation Gown Size M</v>
          </cell>
          <cell r="C1477">
            <v>80</v>
          </cell>
        </row>
        <row r="1478">
          <cell r="A1478" t="str">
            <v>IG-XL-A</v>
          </cell>
          <cell r="B1478" t="str">
            <v>Isolation Gown Size XL</v>
          </cell>
          <cell r="C1478">
            <v>80</v>
          </cell>
        </row>
        <row r="1479">
          <cell r="A1479" t="str">
            <v>IG-XXL</v>
          </cell>
          <cell r="B1479" t="str">
            <v>Isolation Gown Size XXL</v>
          </cell>
          <cell r="C1479">
            <v>80</v>
          </cell>
        </row>
        <row r="1480">
          <cell r="A1480" t="str">
            <v>J5113</v>
          </cell>
          <cell r="B1480" t="str">
            <v>Multi-Purpose 75% Alcohol Wipes (72/Canister)</v>
          </cell>
          <cell r="C1480">
            <v>24</v>
          </cell>
        </row>
        <row r="1481">
          <cell r="A1481" t="str">
            <v>JXB-178</v>
          </cell>
          <cell r="C1481">
            <v>40</v>
          </cell>
        </row>
        <row r="1482">
          <cell r="A1482" t="str">
            <v>KB-12123</v>
          </cell>
          <cell r="B1482" t="str">
            <v>CORRUGATED BOX 12" x 12" x 3"</v>
          </cell>
          <cell r="C1482">
            <v>1</v>
          </cell>
        </row>
        <row r="1483">
          <cell r="A1483" t="str">
            <v>KF94</v>
          </cell>
          <cell r="B1483" t="str">
            <v>KF94 Kid's protective Mask</v>
          </cell>
          <cell r="C1483">
            <v>1500</v>
          </cell>
          <cell r="D1483">
            <v>50</v>
          </cell>
        </row>
        <row r="1484">
          <cell r="A1484" t="str">
            <v>L-1</v>
          </cell>
          <cell r="B1484" t="str">
            <v>BAZIC 12" X 16" For Sale Sign</v>
          </cell>
          <cell r="C1484">
            <v>360</v>
          </cell>
          <cell r="D1484">
            <v>24</v>
          </cell>
        </row>
        <row r="1485">
          <cell r="A1485" t="str">
            <v>L-10</v>
          </cell>
          <cell r="B1485" t="str">
            <v>BAZIC 12" X 16" Beware of Dog Sign</v>
          </cell>
          <cell r="C1485">
            <v>360</v>
          </cell>
          <cell r="D1485">
            <v>24</v>
          </cell>
        </row>
        <row r="1486">
          <cell r="A1486" t="str">
            <v>L-11</v>
          </cell>
          <cell r="B1486" t="str">
            <v>BAZIC 12" X 16" Never Mind The Dog Beware of Owner Sign</v>
          </cell>
          <cell r="C1486">
            <v>360</v>
          </cell>
          <cell r="D1486">
            <v>24</v>
          </cell>
        </row>
        <row r="1487">
          <cell r="A1487" t="str">
            <v>L-12</v>
          </cell>
          <cell r="B1487" t="str">
            <v>BAZIC 12" X 16" Keep Out Sign</v>
          </cell>
          <cell r="C1487">
            <v>360</v>
          </cell>
          <cell r="D1487">
            <v>24</v>
          </cell>
        </row>
        <row r="1488">
          <cell r="A1488" t="str">
            <v>L-13</v>
          </cell>
          <cell r="B1488" t="str">
            <v>BAZIC  12" X 16" No Trespassing Sign</v>
          </cell>
          <cell r="C1488">
            <v>360</v>
          </cell>
          <cell r="D1488">
            <v>24</v>
          </cell>
        </row>
        <row r="1489">
          <cell r="A1489" t="str">
            <v>L-14</v>
          </cell>
          <cell r="B1489" t="str">
            <v>BAZIC 12" X 16" No Parking Sign</v>
          </cell>
          <cell r="C1489">
            <v>360</v>
          </cell>
          <cell r="D1489">
            <v>24</v>
          </cell>
        </row>
        <row r="1490">
          <cell r="A1490" t="str">
            <v>L-15</v>
          </cell>
          <cell r="B1490" t="str">
            <v>BAZIC 12" X 16" No Smoking Sign</v>
          </cell>
          <cell r="C1490">
            <v>360</v>
          </cell>
          <cell r="D1490">
            <v>24</v>
          </cell>
        </row>
        <row r="1491">
          <cell r="A1491" t="str">
            <v>L-16</v>
          </cell>
          <cell r="B1491" t="str">
            <v>BAZIC 12" X 16" Yard Sale Sign</v>
          </cell>
          <cell r="C1491">
            <v>360</v>
          </cell>
          <cell r="D1491">
            <v>24</v>
          </cell>
        </row>
        <row r="1492">
          <cell r="A1492" t="str">
            <v>L-17</v>
          </cell>
          <cell r="B1492" t="str">
            <v>BAZIC 12" x 16" Exit Sign</v>
          </cell>
          <cell r="C1492">
            <v>360</v>
          </cell>
          <cell r="D1492">
            <v>24</v>
          </cell>
        </row>
        <row r="1493">
          <cell r="A1493" t="str">
            <v>L-19</v>
          </cell>
          <cell r="B1493" t="str">
            <v>BAZIC 12" X 16" Private Property No Trespassing Sign</v>
          </cell>
          <cell r="C1493">
            <v>360</v>
          </cell>
          <cell r="D1493">
            <v>24</v>
          </cell>
        </row>
        <row r="1494">
          <cell r="A1494" t="str">
            <v>L-2</v>
          </cell>
          <cell r="B1494" t="str">
            <v>BAZIC 12" X 16" For Sale Sign (2-Line)</v>
          </cell>
          <cell r="C1494">
            <v>360</v>
          </cell>
          <cell r="D1494">
            <v>24</v>
          </cell>
        </row>
        <row r="1495">
          <cell r="A1495" t="str">
            <v>L-20</v>
          </cell>
          <cell r="B1495" t="str">
            <v>BAZIC 12" X 16" Help Wanted Sign</v>
          </cell>
          <cell r="C1495">
            <v>360</v>
          </cell>
          <cell r="D1495">
            <v>24</v>
          </cell>
        </row>
        <row r="1496">
          <cell r="A1496" t="str">
            <v>L-23</v>
          </cell>
          <cell r="B1496" t="str">
            <v>BAZIC 12" X 16" Business Hours Sign</v>
          </cell>
          <cell r="C1496">
            <v>360</v>
          </cell>
          <cell r="D1496">
            <v>24</v>
          </cell>
        </row>
        <row r="1497">
          <cell r="A1497" t="str">
            <v>L-24</v>
          </cell>
          <cell r="B1497" t="str">
            <v>BAZIC 12" X 16" Open Sign w/ Closed Sign on Back</v>
          </cell>
          <cell r="C1497">
            <v>360</v>
          </cell>
          <cell r="D1497">
            <v>24</v>
          </cell>
        </row>
        <row r="1498">
          <cell r="A1498" t="str">
            <v>L-28</v>
          </cell>
          <cell r="B1498" t="str">
            <v>BAZIC 12" X 16" Emergency Exit Sign</v>
          </cell>
          <cell r="C1498">
            <v>360</v>
          </cell>
          <cell r="D1498">
            <v>24</v>
          </cell>
        </row>
        <row r="1499">
          <cell r="A1499" t="str">
            <v>L-288</v>
          </cell>
          <cell r="C1499">
            <v>400</v>
          </cell>
          <cell r="D1499">
            <v>20</v>
          </cell>
        </row>
        <row r="1500">
          <cell r="A1500" t="str">
            <v>L-29</v>
          </cell>
          <cell r="B1500" t="str">
            <v>BAZIC 12" X 16" Employees Only Sign</v>
          </cell>
          <cell r="C1500">
            <v>360</v>
          </cell>
          <cell r="D1500">
            <v>24</v>
          </cell>
        </row>
        <row r="1501">
          <cell r="A1501" t="str">
            <v>L-3</v>
          </cell>
          <cell r="B1501" t="str">
            <v>BAZIC 12" X 16" Garage Sale Sign</v>
          </cell>
          <cell r="C1501">
            <v>360</v>
          </cell>
          <cell r="D1501">
            <v>24</v>
          </cell>
        </row>
        <row r="1502">
          <cell r="A1502" t="str">
            <v>L-30</v>
          </cell>
          <cell r="B1502" t="str">
            <v>BAZIC 12" X 16" No Soliciting Sign</v>
          </cell>
          <cell r="C1502">
            <v>360</v>
          </cell>
          <cell r="D1502">
            <v>24</v>
          </cell>
        </row>
        <row r="1503">
          <cell r="A1503" t="str">
            <v>L-31</v>
          </cell>
          <cell r="B1503" t="str">
            <v>BAZIC 12" X 16" Se Vende Sign</v>
          </cell>
          <cell r="C1503">
            <v>360</v>
          </cell>
          <cell r="D1503">
            <v>24</v>
          </cell>
        </row>
        <row r="1504">
          <cell r="A1504" t="str">
            <v>L-4</v>
          </cell>
          <cell r="B1504" t="str">
            <v>BAZIC 12" X 16" For Rent Sign</v>
          </cell>
          <cell r="C1504">
            <v>360</v>
          </cell>
          <cell r="D1504">
            <v>24</v>
          </cell>
        </row>
        <row r="1505">
          <cell r="A1505" t="str">
            <v>L-42</v>
          </cell>
          <cell r="B1505" t="str">
            <v>BAZIC 12" X 16" Tow Away Sign</v>
          </cell>
          <cell r="C1505">
            <v>360</v>
          </cell>
          <cell r="D1505">
            <v>24</v>
          </cell>
        </row>
        <row r="1506">
          <cell r="A1506" t="str">
            <v>L-46</v>
          </cell>
          <cell r="B1506" t="str">
            <v>BAZIC 12" X 16" Se Renta Sign</v>
          </cell>
          <cell r="C1506">
            <v>360</v>
          </cell>
          <cell r="D1506">
            <v>24</v>
          </cell>
        </row>
        <row r="1507">
          <cell r="A1507" t="str">
            <v>L-5</v>
          </cell>
          <cell r="B1507" t="str">
            <v>BAZIC 12" X 16" Apartment For Rent Sign</v>
          </cell>
          <cell r="C1507">
            <v>360</v>
          </cell>
          <cell r="D1507">
            <v>24</v>
          </cell>
        </row>
        <row r="1508">
          <cell r="A1508" t="str">
            <v>L-50</v>
          </cell>
          <cell r="B1508" t="str">
            <v>BAZIC 12" X 16" Abierto Sign w/ Cerrado Sign on Back</v>
          </cell>
          <cell r="C1508">
            <v>360</v>
          </cell>
          <cell r="D1508">
            <v>24</v>
          </cell>
        </row>
        <row r="1509">
          <cell r="A1509" t="str">
            <v>L-52</v>
          </cell>
          <cell r="B1509" t="str">
            <v>BAZIC 12" X 16"  No Exchange No Refunds Sign</v>
          </cell>
          <cell r="C1509">
            <v>360</v>
          </cell>
          <cell r="D1509">
            <v>24</v>
          </cell>
        </row>
        <row r="1510">
          <cell r="A1510" t="str">
            <v>L-53</v>
          </cell>
          <cell r="B1510" t="str">
            <v>BAZIC 12" X 16" No Intercambios No Se Devuelve El Dinero Sign</v>
          </cell>
          <cell r="C1510">
            <v>360</v>
          </cell>
          <cell r="D1510">
            <v>24</v>
          </cell>
        </row>
        <row r="1511">
          <cell r="A1511" t="str">
            <v>L-55</v>
          </cell>
          <cell r="B1511" t="str">
            <v>BAZIC 12" X 16" Security Notice Sign</v>
          </cell>
          <cell r="C1511">
            <v>360</v>
          </cell>
          <cell r="D1511">
            <v>24</v>
          </cell>
        </row>
        <row r="1512">
          <cell r="A1512" t="str">
            <v>L-9</v>
          </cell>
          <cell r="B1512" t="str">
            <v>BAZIC 12" X 16" For Lease Sign</v>
          </cell>
          <cell r="C1512">
            <v>360</v>
          </cell>
          <cell r="D1512">
            <v>24</v>
          </cell>
        </row>
        <row r="1513">
          <cell r="A1513" t="str">
            <v>LA2020A</v>
          </cell>
          <cell r="B1513" t="str">
            <v>OFFER ITEM #38602</v>
          </cell>
          <cell r="C1513">
            <v>192</v>
          </cell>
          <cell r="D1513">
            <v>48</v>
          </cell>
        </row>
        <row r="1514">
          <cell r="A1514" t="str">
            <v>LA2020C</v>
          </cell>
          <cell r="B1514" t="str">
            <v>OFFER ITEM #38602</v>
          </cell>
          <cell r="C1514">
            <v>96</v>
          </cell>
          <cell r="D1514">
            <v>48</v>
          </cell>
        </row>
        <row r="1515">
          <cell r="A1515" t="str">
            <v>LA2020H</v>
          </cell>
          <cell r="B1515" t="str">
            <v>OFFER ITEM #38611</v>
          </cell>
          <cell r="C1515">
            <v>24</v>
          </cell>
        </row>
        <row r="1516">
          <cell r="A1516" t="str">
            <v>LCB-5201-B</v>
          </cell>
          <cell r="B1516" t="str">
            <v>LECHUANG KN95 Respirator Mask (10/Pack)</v>
          </cell>
          <cell r="C1516">
            <v>180</v>
          </cell>
        </row>
        <row r="1517">
          <cell r="A1517" t="str">
            <v>LCMP-5204</v>
          </cell>
          <cell r="B1517" t="str">
            <v>LECHUANG 3-PLY Protective Disposable Face Mask (50/Pack) - Black</v>
          </cell>
          <cell r="C1517">
            <v>60</v>
          </cell>
        </row>
        <row r="1518">
          <cell r="A1518" t="str">
            <v>LCP-5201</v>
          </cell>
          <cell r="C1518">
            <v>200</v>
          </cell>
          <cell r="D1518">
            <v>5</v>
          </cell>
        </row>
        <row r="1519">
          <cell r="A1519" t="str">
            <v>LM05</v>
          </cell>
          <cell r="C1519">
            <v>200</v>
          </cell>
          <cell r="D1519">
            <v>20</v>
          </cell>
        </row>
        <row r="1520">
          <cell r="A1520" t="str">
            <v>MM-7100</v>
          </cell>
          <cell r="C1520">
            <v>40</v>
          </cell>
        </row>
        <row r="1521">
          <cell r="A1521" t="str">
            <v>MM-7200</v>
          </cell>
          <cell r="C1521">
            <v>40</v>
          </cell>
        </row>
        <row r="1522">
          <cell r="A1522" t="str">
            <v>MM-7310</v>
          </cell>
          <cell r="B1522" t="str">
            <v>OBBOMED KN95 Protective Mask (10/Pack) - White</v>
          </cell>
          <cell r="C1522">
            <v>60</v>
          </cell>
        </row>
        <row r="1523">
          <cell r="A1523" t="str">
            <v>MP-2201-GN</v>
          </cell>
          <cell r="B1523" t="str">
            <v>Boise FIREWORX 8.5" X 11" Popper-Mint Green Colored Paper (10 Reams/Case)</v>
          </cell>
          <cell r="C1523">
            <v>10</v>
          </cell>
        </row>
        <row r="1524">
          <cell r="A1524" t="str">
            <v>MP-2201-GS</v>
          </cell>
          <cell r="B1524" t="str">
            <v>Boise FIREWORX 8.5" X 11" Garden Springs Green Colored Paper (10 Reams/Case)</v>
          </cell>
          <cell r="C1524">
            <v>10</v>
          </cell>
        </row>
        <row r="1525">
          <cell r="A1525" t="str">
            <v>MP-2201-PKN</v>
          </cell>
          <cell r="B1525" t="str">
            <v>Boise FIREWORX 8.5" X 11" Pumpkin Glow Colored Paper (10 Reams/Case)</v>
          </cell>
          <cell r="C1525">
            <v>10</v>
          </cell>
        </row>
        <row r="1526">
          <cell r="A1526" t="str">
            <v>MP9011</v>
          </cell>
          <cell r="B1526" t="str">
            <v>TYPE ITEM #6705</v>
          </cell>
          <cell r="C1526">
            <v>500</v>
          </cell>
          <cell r="D1526">
            <v>10</v>
          </cell>
        </row>
        <row r="1527">
          <cell r="A1527" t="str">
            <v>MSK099</v>
          </cell>
          <cell r="B1527" t="str">
            <v>OFFER ITEM #146019</v>
          </cell>
          <cell r="C1527">
            <v>60</v>
          </cell>
        </row>
        <row r="1528">
          <cell r="A1528" t="str">
            <v>MSKS-01</v>
          </cell>
          <cell r="C1528">
            <v>450</v>
          </cell>
          <cell r="D1528">
            <v>30</v>
          </cell>
        </row>
        <row r="1529">
          <cell r="A1529" t="str">
            <v>MSKS-02</v>
          </cell>
          <cell r="C1529">
            <v>450</v>
          </cell>
          <cell r="D1529">
            <v>30</v>
          </cell>
        </row>
        <row r="1530">
          <cell r="A1530" t="str">
            <v>MSKS-03</v>
          </cell>
          <cell r="C1530">
            <v>450</v>
          </cell>
          <cell r="D1530">
            <v>30</v>
          </cell>
        </row>
        <row r="1531">
          <cell r="A1531" t="str">
            <v>MSKS-05</v>
          </cell>
          <cell r="C1531">
            <v>450</v>
          </cell>
          <cell r="D1531">
            <v>30</v>
          </cell>
        </row>
        <row r="1532">
          <cell r="A1532" t="str">
            <v>MSKS-08</v>
          </cell>
          <cell r="C1532">
            <v>450</v>
          </cell>
          <cell r="D1532">
            <v>30</v>
          </cell>
        </row>
        <row r="1533">
          <cell r="A1533" t="str">
            <v>MSKS-09</v>
          </cell>
          <cell r="C1533">
            <v>450</v>
          </cell>
          <cell r="D1533">
            <v>30</v>
          </cell>
        </row>
        <row r="1534">
          <cell r="A1534" t="str">
            <v>MSKS-10</v>
          </cell>
          <cell r="C1534">
            <v>450</v>
          </cell>
          <cell r="D1534">
            <v>30</v>
          </cell>
        </row>
        <row r="1535">
          <cell r="A1535" t="str">
            <v>MSKS-11</v>
          </cell>
          <cell r="C1535">
            <v>450</v>
          </cell>
          <cell r="D1535">
            <v>30</v>
          </cell>
        </row>
        <row r="1536">
          <cell r="A1536" t="str">
            <v>MSKS-13</v>
          </cell>
          <cell r="C1536">
            <v>450</v>
          </cell>
          <cell r="D1536">
            <v>30</v>
          </cell>
        </row>
        <row r="1537">
          <cell r="A1537" t="str">
            <v>MSKS-14</v>
          </cell>
          <cell r="C1537">
            <v>450</v>
          </cell>
          <cell r="D1537">
            <v>30</v>
          </cell>
        </row>
        <row r="1538">
          <cell r="A1538" t="str">
            <v>MSKS-16</v>
          </cell>
          <cell r="C1538">
            <v>450</v>
          </cell>
          <cell r="D1538">
            <v>30</v>
          </cell>
        </row>
        <row r="1539">
          <cell r="A1539" t="str">
            <v>MSKS-17</v>
          </cell>
          <cell r="C1539">
            <v>450</v>
          </cell>
          <cell r="D1539">
            <v>30</v>
          </cell>
        </row>
        <row r="1540">
          <cell r="A1540" t="str">
            <v>MSKS-18</v>
          </cell>
          <cell r="C1540">
            <v>450</v>
          </cell>
          <cell r="D1540">
            <v>30</v>
          </cell>
        </row>
        <row r="1541">
          <cell r="A1541" t="str">
            <v>MSKS-19</v>
          </cell>
          <cell r="C1541">
            <v>450</v>
          </cell>
          <cell r="D1541">
            <v>30</v>
          </cell>
        </row>
        <row r="1542">
          <cell r="A1542" t="str">
            <v>MSKS-23</v>
          </cell>
          <cell r="C1542">
            <v>450</v>
          </cell>
          <cell r="D1542">
            <v>30</v>
          </cell>
        </row>
        <row r="1543">
          <cell r="A1543" t="str">
            <v>MSKS-24</v>
          </cell>
          <cell r="C1543">
            <v>450</v>
          </cell>
          <cell r="D1543">
            <v>30</v>
          </cell>
        </row>
        <row r="1544">
          <cell r="A1544" t="str">
            <v>MSKS-25</v>
          </cell>
          <cell r="C1544">
            <v>450</v>
          </cell>
          <cell r="D1544">
            <v>30</v>
          </cell>
        </row>
        <row r="1545">
          <cell r="A1545" t="str">
            <v>MSKS-26</v>
          </cell>
          <cell r="C1545">
            <v>450</v>
          </cell>
          <cell r="D1545">
            <v>30</v>
          </cell>
        </row>
        <row r="1546">
          <cell r="A1546" t="str">
            <v>MSKS-30</v>
          </cell>
          <cell r="C1546">
            <v>450</v>
          </cell>
          <cell r="D1546">
            <v>30</v>
          </cell>
        </row>
        <row r="1547">
          <cell r="A1547" t="str">
            <v>MSKS-32</v>
          </cell>
          <cell r="C1547">
            <v>450</v>
          </cell>
          <cell r="D1547">
            <v>30</v>
          </cell>
        </row>
        <row r="1548">
          <cell r="A1548" t="str">
            <v>MSKS-33</v>
          </cell>
          <cell r="C1548">
            <v>450</v>
          </cell>
          <cell r="D1548">
            <v>30</v>
          </cell>
        </row>
        <row r="1549">
          <cell r="A1549" t="str">
            <v>NR14</v>
          </cell>
          <cell r="B1549" t="str">
            <v>OFFER ITEM #38611</v>
          </cell>
          <cell r="C1549">
            <v>12</v>
          </cell>
        </row>
        <row r="1550">
          <cell r="A1550" t="str">
            <v>PHS0018011</v>
          </cell>
          <cell r="C1550">
            <v>24</v>
          </cell>
        </row>
        <row r="1551">
          <cell r="A1551" t="str">
            <v>PHS001G031</v>
          </cell>
          <cell r="B1551" t="str">
            <v>Advanced 70% Alcohol Hand Sanitizer 1 GALLON (3785 mL)</v>
          </cell>
          <cell r="C1551">
            <v>4</v>
          </cell>
        </row>
        <row r="1552">
          <cell r="A1552" t="str">
            <v>PMP</v>
          </cell>
          <cell r="B1552" t="str">
            <v>Gallon Pumps</v>
          </cell>
          <cell r="C1552">
            <v>1</v>
          </cell>
        </row>
        <row r="1553">
          <cell r="A1553" t="str">
            <v>RF004-BLU</v>
          </cell>
          <cell r="C1553">
            <v>200</v>
          </cell>
          <cell r="D1553">
            <v>10</v>
          </cell>
        </row>
        <row r="1554">
          <cell r="A1554" t="str">
            <v>RHHS100CP</v>
          </cell>
          <cell r="C1554">
            <v>100</v>
          </cell>
          <cell r="D1554">
            <v>25</v>
          </cell>
        </row>
        <row r="1555">
          <cell r="A1555" t="str">
            <v>RK128OZG</v>
          </cell>
          <cell r="B1555" t="str">
            <v>TYPE ITEM #PHS001G031</v>
          </cell>
          <cell r="C1555">
            <v>4</v>
          </cell>
        </row>
        <row r="1556">
          <cell r="A1556" t="str">
            <v>S-1</v>
          </cell>
          <cell r="B1556" t="str">
            <v>BAZIC 9" X 12" For Sale Sign</v>
          </cell>
          <cell r="C1556">
            <v>480</v>
          </cell>
          <cell r="D1556">
            <v>24</v>
          </cell>
        </row>
        <row r="1557">
          <cell r="A1557" t="str">
            <v>S-10</v>
          </cell>
          <cell r="B1557" t="str">
            <v>BAZIC 9" X 12" Beware of Dog Sign</v>
          </cell>
          <cell r="C1557">
            <v>480</v>
          </cell>
          <cell r="D1557">
            <v>24</v>
          </cell>
        </row>
        <row r="1558">
          <cell r="A1558" t="str">
            <v>S-11</v>
          </cell>
          <cell r="B1558" t="str">
            <v>BAZIC 9" X 12" Never Mind The Dog Beware of Owner Sign</v>
          </cell>
          <cell r="C1558">
            <v>480</v>
          </cell>
          <cell r="D1558">
            <v>24</v>
          </cell>
        </row>
        <row r="1559">
          <cell r="A1559" t="str">
            <v>S-12</v>
          </cell>
          <cell r="B1559" t="str">
            <v>BAZIC 9" X 12" Keep Out Sign</v>
          </cell>
          <cell r="C1559">
            <v>480</v>
          </cell>
          <cell r="D1559">
            <v>24</v>
          </cell>
        </row>
        <row r="1560">
          <cell r="A1560" t="str">
            <v>S-13</v>
          </cell>
          <cell r="B1560" t="str">
            <v>BAZIC 9" X 12" No Trespassing Sign</v>
          </cell>
          <cell r="C1560">
            <v>480</v>
          </cell>
          <cell r="D1560">
            <v>24</v>
          </cell>
        </row>
        <row r="1561">
          <cell r="A1561" t="str">
            <v>S-14</v>
          </cell>
          <cell r="B1561" t="str">
            <v>BAZIC 9" X 12" No Parking Sign</v>
          </cell>
          <cell r="C1561">
            <v>480</v>
          </cell>
          <cell r="D1561">
            <v>24</v>
          </cell>
        </row>
        <row r="1562">
          <cell r="A1562" t="str">
            <v>S-15</v>
          </cell>
          <cell r="B1562" t="str">
            <v>BAZIC 9" X 12" No Smoking Sign</v>
          </cell>
          <cell r="C1562">
            <v>480</v>
          </cell>
          <cell r="D1562">
            <v>24</v>
          </cell>
        </row>
        <row r="1563">
          <cell r="A1563" t="str">
            <v>S-16</v>
          </cell>
          <cell r="B1563" t="str">
            <v>BAZIC 9" X 12" Yard Sale Sign</v>
          </cell>
          <cell r="C1563">
            <v>480</v>
          </cell>
          <cell r="D1563">
            <v>24</v>
          </cell>
        </row>
        <row r="1564">
          <cell r="A1564" t="str">
            <v>S-17</v>
          </cell>
          <cell r="B1564" t="str">
            <v>BAZIC 9" X 12" Exit Sign</v>
          </cell>
          <cell r="C1564">
            <v>480</v>
          </cell>
          <cell r="D1564">
            <v>24</v>
          </cell>
        </row>
        <row r="1565">
          <cell r="A1565" t="str">
            <v>S-19</v>
          </cell>
          <cell r="B1565" t="str">
            <v>BAZIC 9" X 12" Private Property No Trespassing Sign</v>
          </cell>
          <cell r="C1565">
            <v>480</v>
          </cell>
          <cell r="D1565">
            <v>24</v>
          </cell>
        </row>
        <row r="1566">
          <cell r="A1566" t="str">
            <v>S-2</v>
          </cell>
          <cell r="B1566" t="str">
            <v>BAZIC 9" X 12" For Sale Sign (2-Line)</v>
          </cell>
          <cell r="C1566">
            <v>480</v>
          </cell>
          <cell r="D1566">
            <v>24</v>
          </cell>
        </row>
        <row r="1567">
          <cell r="A1567" t="str">
            <v>S-20</v>
          </cell>
          <cell r="B1567" t="str">
            <v>BAZIC 9" X 12" Help Wanted Sign</v>
          </cell>
          <cell r="C1567">
            <v>480</v>
          </cell>
          <cell r="D1567">
            <v>24</v>
          </cell>
        </row>
        <row r="1568">
          <cell r="A1568" t="str">
            <v>S-23</v>
          </cell>
          <cell r="B1568" t="str">
            <v>BAZIC 9" X 12" Business Hours Sign</v>
          </cell>
          <cell r="C1568">
            <v>480</v>
          </cell>
          <cell r="D1568">
            <v>24</v>
          </cell>
        </row>
        <row r="1569">
          <cell r="A1569" t="str">
            <v>S-24</v>
          </cell>
          <cell r="B1569" t="str">
            <v>BAZIC 9" X 12" Open Sign w/ Closed Sign on Back</v>
          </cell>
          <cell r="C1569">
            <v>480</v>
          </cell>
          <cell r="D1569">
            <v>24</v>
          </cell>
        </row>
        <row r="1570">
          <cell r="A1570" t="str">
            <v>S-28</v>
          </cell>
          <cell r="B1570" t="str">
            <v>BAZIC 9" X 12" Emergency Exit Sign</v>
          </cell>
          <cell r="C1570">
            <v>480</v>
          </cell>
          <cell r="D1570">
            <v>24</v>
          </cell>
        </row>
        <row r="1571">
          <cell r="A1571" t="str">
            <v>S-29</v>
          </cell>
          <cell r="B1571" t="str">
            <v>BAZIC 9" X 12" Employees Only Sign</v>
          </cell>
          <cell r="C1571">
            <v>480</v>
          </cell>
          <cell r="D1571">
            <v>24</v>
          </cell>
        </row>
        <row r="1572">
          <cell r="A1572" t="str">
            <v>S-3</v>
          </cell>
          <cell r="B1572" t="str">
            <v>BAZIC 9" X 12" Garage Sale Sign</v>
          </cell>
          <cell r="C1572">
            <v>480</v>
          </cell>
          <cell r="D1572">
            <v>24</v>
          </cell>
        </row>
        <row r="1573">
          <cell r="A1573" t="str">
            <v>S-30</v>
          </cell>
          <cell r="B1573" t="str">
            <v>BAZIC 9" X 12" No Soliciting Sign</v>
          </cell>
          <cell r="C1573">
            <v>480</v>
          </cell>
          <cell r="D1573">
            <v>24</v>
          </cell>
        </row>
        <row r="1574">
          <cell r="A1574" t="str">
            <v>S-31</v>
          </cell>
          <cell r="B1574" t="str">
            <v>BAZIC 9" X 12" Se Vende Sign</v>
          </cell>
          <cell r="C1574">
            <v>480</v>
          </cell>
          <cell r="D1574">
            <v>24</v>
          </cell>
        </row>
        <row r="1575">
          <cell r="A1575" t="str">
            <v>S-32</v>
          </cell>
          <cell r="B1575" t="str">
            <v>BAZIC 9" X 12" No Fumar Sign</v>
          </cell>
          <cell r="C1575">
            <v>480</v>
          </cell>
          <cell r="D1575">
            <v>24</v>
          </cell>
        </row>
        <row r="1576">
          <cell r="A1576" t="str">
            <v>S-4</v>
          </cell>
          <cell r="B1576" t="str">
            <v>BAZIC 9" X 12" For Rent Sign</v>
          </cell>
          <cell r="C1576">
            <v>480</v>
          </cell>
          <cell r="D1576">
            <v>24</v>
          </cell>
        </row>
        <row r="1577">
          <cell r="A1577" t="str">
            <v>S-42</v>
          </cell>
          <cell r="B1577" t="str">
            <v>BAZIC 9" X 12" Tow Away Sign</v>
          </cell>
          <cell r="C1577">
            <v>480</v>
          </cell>
          <cell r="D1577">
            <v>24</v>
          </cell>
        </row>
        <row r="1578">
          <cell r="A1578" t="str">
            <v>S-45</v>
          </cell>
          <cell r="B1578" t="str">
            <v>BAZIC 9" X 12" We Reserve The Right To Refuse Service To Anyone Sign</v>
          </cell>
          <cell r="C1578">
            <v>480</v>
          </cell>
          <cell r="D1578">
            <v>24</v>
          </cell>
        </row>
        <row r="1579">
          <cell r="A1579" t="str">
            <v>S-46</v>
          </cell>
          <cell r="B1579" t="str">
            <v>BAZIC 9" X 12" Se Renta Sign</v>
          </cell>
          <cell r="C1579">
            <v>480</v>
          </cell>
          <cell r="D1579">
            <v>24</v>
          </cell>
        </row>
        <row r="1580">
          <cell r="A1580" t="str">
            <v>S-5</v>
          </cell>
          <cell r="B1580" t="str">
            <v>BAZIC 9" X 12" Apartment For Rent Sign</v>
          </cell>
          <cell r="C1580">
            <v>480</v>
          </cell>
          <cell r="D1580">
            <v>24</v>
          </cell>
        </row>
        <row r="1581">
          <cell r="A1581" t="str">
            <v>S-50</v>
          </cell>
          <cell r="B1581" t="str">
            <v>BAZIC 9" X 12" Abierto Sign w/ Cerrado Sign on Back</v>
          </cell>
          <cell r="C1581">
            <v>480</v>
          </cell>
          <cell r="D1581">
            <v>24</v>
          </cell>
        </row>
        <row r="1582">
          <cell r="A1582" t="str">
            <v>S-52</v>
          </cell>
          <cell r="B1582" t="str">
            <v>BAZIC 9" X 12" No Exchange No Refunds Sign</v>
          </cell>
          <cell r="C1582">
            <v>480</v>
          </cell>
          <cell r="D1582">
            <v>24</v>
          </cell>
        </row>
        <row r="1583">
          <cell r="A1583" t="str">
            <v>S-53</v>
          </cell>
          <cell r="B1583" t="str">
            <v>BAZIC 9" X 12" No Intercambios No Se Devuelve El Dinero Sign</v>
          </cell>
          <cell r="C1583">
            <v>480</v>
          </cell>
          <cell r="D1583">
            <v>24</v>
          </cell>
        </row>
        <row r="1584">
          <cell r="A1584" t="str">
            <v>S-55</v>
          </cell>
          <cell r="B1584" t="str">
            <v>BAZIC 9" x 12" Security Notice Sign</v>
          </cell>
          <cell r="C1584">
            <v>480</v>
          </cell>
          <cell r="D1584">
            <v>24</v>
          </cell>
        </row>
        <row r="1585">
          <cell r="A1585" t="str">
            <v>S-9</v>
          </cell>
          <cell r="B1585" t="str">
            <v>BAZIC 9" X 12" For Lease Sign</v>
          </cell>
          <cell r="C1585">
            <v>480</v>
          </cell>
          <cell r="D1585">
            <v>24</v>
          </cell>
        </row>
        <row r="1586">
          <cell r="A1586" t="str">
            <v>SG051</v>
          </cell>
          <cell r="B1586" t="str">
            <v>Protective Goggles</v>
          </cell>
          <cell r="C1586">
            <v>200</v>
          </cell>
          <cell r="D1586">
            <v>5</v>
          </cell>
        </row>
        <row r="1587">
          <cell r="A1587" t="str">
            <v>SG055W</v>
          </cell>
          <cell r="B1587" t="str">
            <v>Adjustable Protective Face Shield w/ 4 Shields</v>
          </cell>
          <cell r="C1587">
            <v>80</v>
          </cell>
          <cell r="D1587">
            <v>5</v>
          </cell>
        </row>
        <row r="1588">
          <cell r="A1588" t="str">
            <v>SG069</v>
          </cell>
          <cell r="B1588" t="str">
            <v>Protective Eye Shield Glasses</v>
          </cell>
          <cell r="C1588">
            <v>300</v>
          </cell>
          <cell r="D1588">
            <v>12</v>
          </cell>
        </row>
        <row r="1589">
          <cell r="A1589" t="str">
            <v>SG070</v>
          </cell>
          <cell r="B1589" t="str">
            <v>Kid's Protective Eye Shield Glasses</v>
          </cell>
          <cell r="C1589">
            <v>300</v>
          </cell>
          <cell r="D1589">
            <v>12</v>
          </cell>
        </row>
        <row r="1590">
          <cell r="A1590" t="str">
            <v>T-100</v>
          </cell>
          <cell r="C1590">
            <v>24</v>
          </cell>
        </row>
        <row r="1591">
          <cell r="A1591" t="str">
            <v>T640761</v>
          </cell>
          <cell r="C1591">
            <v>360</v>
          </cell>
          <cell r="D1591">
            <v>36</v>
          </cell>
        </row>
        <row r="1592">
          <cell r="A1592" t="str">
            <v>T640762</v>
          </cell>
          <cell r="C1592">
            <v>360</v>
          </cell>
          <cell r="D1592">
            <v>36</v>
          </cell>
        </row>
        <row r="1593">
          <cell r="A1593" t="str">
            <v>T640763</v>
          </cell>
          <cell r="C1593">
            <v>360</v>
          </cell>
          <cell r="D1593">
            <v>36</v>
          </cell>
        </row>
        <row r="1594">
          <cell r="A1594" t="str">
            <v>T640764</v>
          </cell>
          <cell r="C1594">
            <v>360</v>
          </cell>
          <cell r="D1594">
            <v>36</v>
          </cell>
        </row>
        <row r="1595">
          <cell r="A1595" t="str">
            <v>T640765</v>
          </cell>
          <cell r="C1595">
            <v>360</v>
          </cell>
          <cell r="D1595">
            <v>36</v>
          </cell>
        </row>
        <row r="1596">
          <cell r="A1596" t="str">
            <v>T640766</v>
          </cell>
          <cell r="C1596">
            <v>360</v>
          </cell>
          <cell r="D1596">
            <v>36</v>
          </cell>
        </row>
        <row r="1597">
          <cell r="A1597" t="str">
            <v>T640767</v>
          </cell>
          <cell r="C1597">
            <v>240</v>
          </cell>
          <cell r="D1597">
            <v>24</v>
          </cell>
        </row>
        <row r="1598">
          <cell r="A1598" t="str">
            <v>T640768</v>
          </cell>
          <cell r="C1598">
            <v>240</v>
          </cell>
          <cell r="D1598">
            <v>24</v>
          </cell>
        </row>
        <row r="1599">
          <cell r="A1599" t="str">
            <v>T640769</v>
          </cell>
          <cell r="C1599">
            <v>240</v>
          </cell>
          <cell r="D1599">
            <v>24</v>
          </cell>
        </row>
        <row r="1600">
          <cell r="A1600" t="str">
            <v>TC3P10</v>
          </cell>
          <cell r="C1600">
            <v>1</v>
          </cell>
        </row>
        <row r="1601">
          <cell r="A1601" t="str">
            <v>TC3P50</v>
          </cell>
          <cell r="C1601">
            <v>1</v>
          </cell>
        </row>
        <row r="1602">
          <cell r="A1602" t="str">
            <v>532-EA+533-EA+534-EA+535-EA</v>
          </cell>
          <cell r="C1602">
            <v>72</v>
          </cell>
          <cell r="D1602">
            <v>24</v>
          </cell>
        </row>
        <row r="1603">
          <cell r="A1603">
            <v>31741</v>
          </cell>
          <cell r="C1603">
            <v>48</v>
          </cell>
        </row>
        <row r="1604">
          <cell r="A1604">
            <v>34280</v>
          </cell>
          <cell r="C1604">
            <v>24</v>
          </cell>
        </row>
        <row r="1605">
          <cell r="A1605">
            <v>72749</v>
          </cell>
          <cell r="C1605">
            <v>48</v>
          </cell>
        </row>
        <row r="1606">
          <cell r="A1606">
            <v>2155</v>
          </cell>
          <cell r="C1606">
            <v>50</v>
          </cell>
        </row>
        <row r="1607">
          <cell r="A1607">
            <v>60756</v>
          </cell>
          <cell r="C1607">
            <v>36</v>
          </cell>
        </row>
        <row r="1608">
          <cell r="A1608">
            <v>641</v>
          </cell>
          <cell r="C1608">
            <v>24</v>
          </cell>
        </row>
        <row r="1609">
          <cell r="A1609">
            <v>2347</v>
          </cell>
          <cell r="C1609">
            <v>144</v>
          </cell>
          <cell r="D1609">
            <v>12</v>
          </cell>
        </row>
        <row r="1610">
          <cell r="A1610">
            <v>2348</v>
          </cell>
          <cell r="C1610">
            <v>48</v>
          </cell>
          <cell r="D1610">
            <v>12</v>
          </cell>
        </row>
        <row r="1611">
          <cell r="A1611">
            <v>49923</v>
          </cell>
          <cell r="C1611">
            <v>36</v>
          </cell>
        </row>
        <row r="1612">
          <cell r="A1612">
            <v>2520</v>
          </cell>
          <cell r="C1612">
            <v>72</v>
          </cell>
          <cell r="D1612">
            <v>24</v>
          </cell>
        </row>
        <row r="1613">
          <cell r="A1613">
            <v>80169</v>
          </cell>
          <cell r="C1613">
            <v>48</v>
          </cell>
        </row>
        <row r="1614">
          <cell r="A1614">
            <v>45090</v>
          </cell>
          <cell r="C1614">
            <v>36</v>
          </cell>
        </row>
      </sheetData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Avail. Qty</v>
          </cell>
        </row>
        <row r="2">
          <cell r="B2">
            <v>1011</v>
          </cell>
          <cell r="C2" t="str">
            <v>BAZIC 17" Clair Clear Backpack</v>
          </cell>
          <cell r="D2">
            <v>8225</v>
          </cell>
        </row>
        <row r="3">
          <cell r="B3">
            <v>1019</v>
          </cell>
          <cell r="C3" t="str">
            <v>BAZIC 15" Clair Clear Backpack</v>
          </cell>
          <cell r="D3">
            <v>8186</v>
          </cell>
        </row>
        <row r="4">
          <cell r="B4">
            <v>1030</v>
          </cell>
          <cell r="C4" t="str">
            <v>BAZIC 16" Black Basic Backpack</v>
          </cell>
          <cell r="D4">
            <v>5696</v>
          </cell>
        </row>
        <row r="5">
          <cell r="B5">
            <v>1031</v>
          </cell>
          <cell r="C5" t="str">
            <v>BAZIC 16" Blue Basic Backpack</v>
          </cell>
          <cell r="D5">
            <v>10247</v>
          </cell>
        </row>
        <row r="6">
          <cell r="B6">
            <v>1032</v>
          </cell>
          <cell r="C6" t="str">
            <v>BAZIC 16" Red Basic Backpack</v>
          </cell>
          <cell r="D6">
            <v>3429</v>
          </cell>
        </row>
        <row r="7">
          <cell r="B7">
            <v>1033</v>
          </cell>
          <cell r="C7" t="str">
            <v>BAZIC 16" Green Basic Backpack</v>
          </cell>
          <cell r="D7">
            <v>1529</v>
          </cell>
        </row>
        <row r="8">
          <cell r="B8">
            <v>103309</v>
          </cell>
          <cell r="C8" t="str">
            <v>HAMMERMILL 8.5" X 11" Blue Colored Paper (10 Reams/Case)</v>
          </cell>
          <cell r="D8">
            <v>546</v>
          </cell>
        </row>
        <row r="9">
          <cell r="B9">
            <v>103366</v>
          </cell>
          <cell r="C9" t="str">
            <v>HAMMERMILL 8.5" X 11" Green Colored Paper (10 Reams/Case)</v>
          </cell>
          <cell r="D9">
            <v>590</v>
          </cell>
        </row>
        <row r="10">
          <cell r="B10">
            <v>103382</v>
          </cell>
          <cell r="C10" t="str">
            <v>HAMMERMILL 8.5" X 11" Pink Colored Paper (10 Reams/Case)</v>
          </cell>
          <cell r="D10">
            <v>9</v>
          </cell>
        </row>
        <row r="11">
          <cell r="B11">
            <v>1034</v>
          </cell>
          <cell r="C11" t="str">
            <v>BAZIC 16" Lime Green Basic Backpack</v>
          </cell>
          <cell r="D11">
            <v>2292</v>
          </cell>
        </row>
        <row r="12">
          <cell r="B12">
            <v>1036</v>
          </cell>
          <cell r="C12" t="str">
            <v>BAZIC 16" Fuchsia Basic Backpack</v>
          </cell>
          <cell r="D12">
            <v>1817</v>
          </cell>
        </row>
        <row r="13">
          <cell r="B13">
            <v>1037</v>
          </cell>
          <cell r="C13" t="str">
            <v>BAZIC 16" Purple Basic Backpack</v>
          </cell>
          <cell r="D13">
            <v>2592</v>
          </cell>
        </row>
        <row r="14">
          <cell r="B14">
            <v>1039</v>
          </cell>
          <cell r="C14" t="str">
            <v>BAZIC 16" Burgundy Basic Backpack</v>
          </cell>
          <cell r="D14">
            <v>3331</v>
          </cell>
        </row>
        <row r="15">
          <cell r="B15">
            <v>1040</v>
          </cell>
          <cell r="C15" t="str">
            <v>BAZIC 16" Navy Blue Basic Backpack</v>
          </cell>
          <cell r="D15">
            <v>4054</v>
          </cell>
        </row>
        <row r="16">
          <cell r="B16">
            <v>1041</v>
          </cell>
          <cell r="C16" t="str">
            <v>BAZIC 16" Gray Basic Backpack</v>
          </cell>
          <cell r="D16">
            <v>1080</v>
          </cell>
        </row>
        <row r="17">
          <cell r="B17">
            <v>1042</v>
          </cell>
          <cell r="C17" t="str">
            <v>BAZIC 16" Mustard Basic Backpack</v>
          </cell>
          <cell r="D17">
            <v>4188</v>
          </cell>
        </row>
        <row r="18">
          <cell r="B18">
            <v>105</v>
          </cell>
          <cell r="C18" t="str">
            <v>KAPPA Super Jumbo Play Pad - Digest Size</v>
          </cell>
          <cell r="D18">
            <v>2934</v>
          </cell>
        </row>
        <row r="19">
          <cell r="B19">
            <v>1050</v>
          </cell>
          <cell r="C19" t="str">
            <v>BAZIC 17" Black Classic Backpack</v>
          </cell>
          <cell r="D19">
            <v>12346</v>
          </cell>
        </row>
        <row r="20">
          <cell r="B20">
            <v>1051</v>
          </cell>
          <cell r="C20" t="str">
            <v>BAZIC 17" Blue Classic Backpack</v>
          </cell>
          <cell r="D20">
            <v>12914</v>
          </cell>
        </row>
        <row r="21">
          <cell r="B21">
            <v>1052</v>
          </cell>
          <cell r="C21" t="str">
            <v>BAZIC 17" Red Classic Backpack</v>
          </cell>
          <cell r="D21">
            <v>8746</v>
          </cell>
        </row>
        <row r="22">
          <cell r="B22">
            <v>1053</v>
          </cell>
          <cell r="C22" t="str">
            <v>BAZIC 17" Green Classic Backpack</v>
          </cell>
          <cell r="D22">
            <v>3887</v>
          </cell>
        </row>
        <row r="23">
          <cell r="B23">
            <v>1054</v>
          </cell>
          <cell r="C23" t="str">
            <v>BAZIC 17" Lime Green Classic Backpack</v>
          </cell>
          <cell r="D23">
            <v>2513</v>
          </cell>
        </row>
        <row r="24">
          <cell r="B24">
            <v>1056</v>
          </cell>
          <cell r="C24" t="str">
            <v>BAZIC 17" Fuchsia Classic Backpack</v>
          </cell>
          <cell r="D24">
            <v>3760</v>
          </cell>
        </row>
        <row r="25">
          <cell r="B25">
            <v>1057</v>
          </cell>
          <cell r="C25" t="str">
            <v>BAZIC 17" Purple Classic Backpack</v>
          </cell>
          <cell r="D25">
            <v>1514</v>
          </cell>
        </row>
        <row r="26">
          <cell r="B26">
            <v>1059</v>
          </cell>
          <cell r="C26" t="str">
            <v>BAZIC 17" Burgundy Classic Backpack</v>
          </cell>
          <cell r="D26">
            <v>1396</v>
          </cell>
        </row>
        <row r="27">
          <cell r="B27">
            <v>1060</v>
          </cell>
          <cell r="C27" t="str">
            <v>BAZIC 17" Navy Blue Classic Backpack</v>
          </cell>
          <cell r="D27">
            <v>4275</v>
          </cell>
        </row>
        <row r="28">
          <cell r="B28">
            <v>1061</v>
          </cell>
          <cell r="C28" t="str">
            <v>BAZIC 17" Gray Classic Backpack</v>
          </cell>
          <cell r="D28">
            <v>1523</v>
          </cell>
        </row>
        <row r="29">
          <cell r="B29">
            <v>1062</v>
          </cell>
          <cell r="C29" t="str">
            <v>BAZIC 17" Mustard Classic Backpack</v>
          </cell>
          <cell r="D29">
            <v>465</v>
          </cell>
        </row>
        <row r="30">
          <cell r="B30">
            <v>1080</v>
          </cell>
          <cell r="C30" t="str">
            <v>BAZIC 17" Olympus Backpack - Assorted Color</v>
          </cell>
          <cell r="D30">
            <v>5887</v>
          </cell>
        </row>
        <row r="31">
          <cell r="B31">
            <v>111</v>
          </cell>
          <cell r="C31" t="str">
            <v>BAZIC Carton Cutters (2/Pack)</v>
          </cell>
          <cell r="D31">
            <v>26258</v>
          </cell>
        </row>
        <row r="32">
          <cell r="B32">
            <v>112</v>
          </cell>
          <cell r="C32" t="str">
            <v>BAZIC Carton Cutters w/ 4 Replacement Blades in tube</v>
          </cell>
          <cell r="D32">
            <v>28497</v>
          </cell>
        </row>
        <row r="33">
          <cell r="B33">
            <v>114</v>
          </cell>
          <cell r="C33" t="str">
            <v>BAZIC Multipurpose Utility Knife</v>
          </cell>
          <cell r="D33">
            <v>48394</v>
          </cell>
        </row>
        <row r="34">
          <cell r="B34">
            <v>1707</v>
          </cell>
          <cell r="C34" t="str">
            <v>ERIC CARLE Coloring &amp; Activity</v>
          </cell>
          <cell r="D34">
            <v>8820</v>
          </cell>
        </row>
        <row r="35">
          <cell r="B35">
            <v>115</v>
          </cell>
          <cell r="C35" t="str">
            <v>BAZIC Razor Replacement Blade with Tube (8/Tube)</v>
          </cell>
          <cell r="D35">
            <v>33831</v>
          </cell>
        </row>
        <row r="36">
          <cell r="B36">
            <v>117</v>
          </cell>
          <cell r="C36" t="str">
            <v>BAZIC Utility Knife Replacement Blade with tube (8/Tube)</v>
          </cell>
          <cell r="D36">
            <v>34498</v>
          </cell>
        </row>
        <row r="37">
          <cell r="B37">
            <v>120</v>
          </cell>
          <cell r="C37" t="str">
            <v>BAZIC Steel Top Multipurpose Cutter w/ Cushion Grip</v>
          </cell>
          <cell r="D37">
            <v>1201</v>
          </cell>
        </row>
        <row r="38">
          <cell r="B38">
            <v>1200</v>
          </cell>
          <cell r="C38" t="str">
            <v>BAZIC Black Fine Tip Dry-Erase Markers (4/Pack)</v>
          </cell>
          <cell r="D38">
            <v>60929</v>
          </cell>
        </row>
        <row r="39">
          <cell r="B39">
            <v>12009</v>
          </cell>
          <cell r="C39" t="str">
            <v>MY FIRST Coloring &amp; Activity Book</v>
          </cell>
          <cell r="D39">
            <v>5766</v>
          </cell>
        </row>
        <row r="40">
          <cell r="B40">
            <v>1201</v>
          </cell>
          <cell r="C40" t="str">
            <v>BAZIC Assorted Colors Fine Tip Dry-Erase Markers (4/Pack)</v>
          </cell>
          <cell r="D40">
            <v>65392</v>
          </cell>
        </row>
        <row r="41">
          <cell r="B41">
            <v>1202</v>
          </cell>
          <cell r="C41" t="str">
            <v>BAZIC Assorted Colors Fine Tip Dry-Erase Markers (6/Pack)</v>
          </cell>
          <cell r="D41">
            <v>10628</v>
          </cell>
        </row>
        <row r="42">
          <cell r="B42">
            <v>1203</v>
          </cell>
          <cell r="C42" t="str">
            <v>BAZIC Bright Colors Fine Tip Dry-Erase Markers (6/Pack)</v>
          </cell>
          <cell r="D42">
            <v>18125</v>
          </cell>
        </row>
        <row r="43">
          <cell r="B43">
            <v>1204</v>
          </cell>
          <cell r="C43" t="str">
            <v>BAZIC Bright Colors Fine Tip Dry-Erase Markers (4/Pack)</v>
          </cell>
          <cell r="D43">
            <v>26111</v>
          </cell>
        </row>
        <row r="44">
          <cell r="B44">
            <v>1206</v>
          </cell>
          <cell r="C44" t="str">
            <v>BAZIC Black Fine Tip Permanent Markers w/ Pocket Clip (5/Pack)</v>
          </cell>
          <cell r="D44">
            <v>36806</v>
          </cell>
        </row>
        <row r="45">
          <cell r="B45">
            <v>1207</v>
          </cell>
          <cell r="C45" t="str">
            <v>BAZIC Dry Erase Starter Kit</v>
          </cell>
          <cell r="D45">
            <v>4563</v>
          </cell>
        </row>
        <row r="46">
          <cell r="B46">
            <v>1208</v>
          </cell>
          <cell r="C46" t="str">
            <v>BAZIC 3 Assorted Colors Chisel Tip Dry-Erase Markers w/ Eraser</v>
          </cell>
          <cell r="D46">
            <v>19989</v>
          </cell>
        </row>
        <row r="47">
          <cell r="B47">
            <v>1209</v>
          </cell>
          <cell r="C47" t="str">
            <v>BAZIC Bright Colors Fine Tip Permanent Markers w/ Pocket Clip (5/Pack)</v>
          </cell>
          <cell r="D47">
            <v>21768</v>
          </cell>
        </row>
        <row r="48">
          <cell r="B48">
            <v>1210</v>
          </cell>
          <cell r="C48" t="str">
            <v>BAZIC Assorted Colors Fine Tip Permanent Markers w/ Pocket Clip (5/Pack)</v>
          </cell>
          <cell r="D48">
            <v>27952</v>
          </cell>
        </row>
        <row r="49">
          <cell r="B49">
            <v>12108</v>
          </cell>
          <cell r="C49" t="str">
            <v>JUMBO Fun Coloring &amp; Activity Book</v>
          </cell>
          <cell r="D49">
            <v>945</v>
          </cell>
        </row>
        <row r="50">
          <cell r="B50">
            <v>1212</v>
          </cell>
          <cell r="C50" t="str">
            <v>BAZIC Liquid Chalk Markers (8/Pack)</v>
          </cell>
          <cell r="D50">
            <v>2584</v>
          </cell>
        </row>
        <row r="51">
          <cell r="B51">
            <v>12122</v>
          </cell>
          <cell r="C51" t="str">
            <v>JUMBO PRINCESS Coloring &amp; Activity Book</v>
          </cell>
          <cell r="D51">
            <v>899</v>
          </cell>
        </row>
        <row r="52">
          <cell r="B52">
            <v>1213</v>
          </cell>
          <cell r="C52" t="str">
            <v>BAZIC 8 mm Jumbo Chisel Tip Permanent Markers (2/Pack)</v>
          </cell>
          <cell r="D52">
            <v>39154</v>
          </cell>
        </row>
        <row r="53">
          <cell r="B53">
            <v>1214</v>
          </cell>
          <cell r="C53" t="str">
            <v>BAZIC 5 Colors Dual-Tip Creative Markers</v>
          </cell>
          <cell r="D53">
            <v>7916</v>
          </cell>
        </row>
        <row r="54">
          <cell r="B54">
            <v>12146</v>
          </cell>
          <cell r="C54" t="str">
            <v>JUMBO FAIRIES / MERMAIDS Coloring &amp; Activity Book</v>
          </cell>
          <cell r="D54">
            <v>377</v>
          </cell>
        </row>
        <row r="55">
          <cell r="B55">
            <v>1215</v>
          </cell>
          <cell r="C55" t="str">
            <v>BAZIC 15 Colors Dual-Tip Creative Markers</v>
          </cell>
          <cell r="D55">
            <v>3997</v>
          </cell>
        </row>
        <row r="56">
          <cell r="B56">
            <v>12153</v>
          </cell>
          <cell r="C56" t="str">
            <v>JUMBO MY FIRST Coloring Book</v>
          </cell>
          <cell r="D56">
            <v>17</v>
          </cell>
        </row>
        <row r="57">
          <cell r="B57">
            <v>1216</v>
          </cell>
          <cell r="C57" t="str">
            <v>BAZIC Assorted Colors Chisel Tip Jumbo Permanent Markers (3/Pk)</v>
          </cell>
          <cell r="D57">
            <v>26721</v>
          </cell>
        </row>
        <row r="58">
          <cell r="B58">
            <v>1217</v>
          </cell>
          <cell r="C58" t="str">
            <v>BAZIC Black Chisel Tip Jumbo Permanent Markers (3/Pack)</v>
          </cell>
          <cell r="D58">
            <v>33741</v>
          </cell>
        </row>
        <row r="59">
          <cell r="B59">
            <v>1218</v>
          </cell>
          <cell r="C59" t="str">
            <v>BAZIC White Liquid Chalk Marker</v>
          </cell>
          <cell r="D59">
            <v>11830</v>
          </cell>
        </row>
        <row r="60">
          <cell r="B60">
            <v>1219</v>
          </cell>
          <cell r="C60" t="str">
            <v>BAZIC Color Liquid Chalk Marker</v>
          </cell>
          <cell r="D60">
            <v>40039</v>
          </cell>
        </row>
        <row r="61">
          <cell r="B61">
            <v>1220</v>
          </cell>
          <cell r="C61" t="str">
            <v>BAZIC 10 Colors Broad Line Mini Washable Markers</v>
          </cell>
          <cell r="D61">
            <v>20353</v>
          </cell>
        </row>
        <row r="62">
          <cell r="B62">
            <v>1223</v>
          </cell>
          <cell r="C62" t="str">
            <v>BAZIC 10 Classic Colors Broad Line Jumbo Washable Markers</v>
          </cell>
          <cell r="D62">
            <v>10276</v>
          </cell>
        </row>
        <row r="63">
          <cell r="B63">
            <v>1224</v>
          </cell>
          <cell r="C63" t="str">
            <v>BAZIC 10 Colors Super Tip Washable Markers</v>
          </cell>
          <cell r="D63">
            <v>68267</v>
          </cell>
        </row>
        <row r="64">
          <cell r="B64">
            <v>1225</v>
          </cell>
          <cell r="C64" t="str">
            <v>BAZIC 8 Colors Broad Line Jumbo Washable Markers</v>
          </cell>
          <cell r="D64">
            <v>131689</v>
          </cell>
        </row>
        <row r="65">
          <cell r="B65">
            <v>1226</v>
          </cell>
          <cell r="C65" t="str">
            <v>BAZIC Washable Dot Marker</v>
          </cell>
          <cell r="D65">
            <v>16862</v>
          </cell>
        </row>
        <row r="66">
          <cell r="B66">
            <v>1227</v>
          </cell>
          <cell r="C66" t="str">
            <v>BAZIC 6 Colors Washable Dot Markers</v>
          </cell>
          <cell r="D66">
            <v>2751</v>
          </cell>
        </row>
        <row r="67">
          <cell r="B67">
            <v>1228</v>
          </cell>
          <cell r="C67" t="str">
            <v>BAZIC 8 Colors Jumbo Triangle Washable Markers</v>
          </cell>
          <cell r="D67">
            <v>21363</v>
          </cell>
        </row>
        <row r="68">
          <cell r="B68" t="str">
            <v>1229-A</v>
          </cell>
          <cell r="C68" t="str">
            <v>BAZIC 6 Primary Colors Dual Tip Sketch Markers</v>
          </cell>
          <cell r="D68">
            <v>3493</v>
          </cell>
        </row>
        <row r="69">
          <cell r="B69" t="str">
            <v>1230-A</v>
          </cell>
          <cell r="C69" t="str">
            <v>BAZIC 6 Fluorescent Colors Dual Tip Sketch Markers</v>
          </cell>
          <cell r="D69">
            <v>5201</v>
          </cell>
        </row>
        <row r="70">
          <cell r="B70" t="str">
            <v>1231-A</v>
          </cell>
          <cell r="C70" t="str">
            <v>BAZIC 6 Pastel Colors Dual Tip Sketch Markers</v>
          </cell>
          <cell r="D70">
            <v>4079</v>
          </cell>
        </row>
        <row r="71">
          <cell r="B71">
            <v>1234</v>
          </cell>
          <cell r="C71" t="str">
            <v>BAZIC 8 Double-Tip Washable Markers</v>
          </cell>
          <cell r="D71">
            <v>21149</v>
          </cell>
        </row>
        <row r="72">
          <cell r="B72">
            <v>1235</v>
          </cell>
          <cell r="C72" t="str">
            <v>BAZIC 8 Colors Broad Line Jumbo Washable Markers Classroom Pack (200 Ct)</v>
          </cell>
          <cell r="D72">
            <v>1591</v>
          </cell>
        </row>
        <row r="73">
          <cell r="B73">
            <v>1236</v>
          </cell>
          <cell r="C73" t="str">
            <v>BAZIC 6 Metallic Colors Markers</v>
          </cell>
          <cell r="D73">
            <v>10023</v>
          </cell>
        </row>
        <row r="74">
          <cell r="B74">
            <v>1237</v>
          </cell>
          <cell r="C74" t="str">
            <v>BAZIC Silver &amp; Gold Metallic Markers (2/Pack)</v>
          </cell>
          <cell r="D74">
            <v>37895</v>
          </cell>
        </row>
        <row r="75">
          <cell r="B75">
            <v>1238</v>
          </cell>
          <cell r="C75" t="str">
            <v>BAZIC Fantasia 12 Colors Washable Brush Markers</v>
          </cell>
          <cell r="D75">
            <v>11875</v>
          </cell>
        </row>
        <row r="76">
          <cell r="B76">
            <v>1239</v>
          </cell>
          <cell r="C76" t="str">
            <v>BAZIC Fantasia 12 Colors Scented Washable Brush Markers</v>
          </cell>
          <cell r="D76">
            <v>12938</v>
          </cell>
        </row>
        <row r="77">
          <cell r="B77">
            <v>12399</v>
          </cell>
          <cell r="C77" t="str">
            <v>BIBLE STORIES Coloring Book</v>
          </cell>
          <cell r="D77">
            <v>1</v>
          </cell>
        </row>
        <row r="78">
          <cell r="B78">
            <v>1240</v>
          </cell>
          <cell r="C78" t="str">
            <v>BAZIC 40 ml Bingo Marker</v>
          </cell>
          <cell r="D78">
            <v>11998</v>
          </cell>
        </row>
        <row r="79">
          <cell r="B79">
            <v>1241</v>
          </cell>
          <cell r="C79" t="str">
            <v>BAZIC Black Double-Tip Permanent Markers (2/Pack)</v>
          </cell>
          <cell r="D79">
            <v>13436</v>
          </cell>
        </row>
        <row r="80">
          <cell r="B80">
            <v>1242</v>
          </cell>
          <cell r="C80" t="str">
            <v>BAZIC Assorted Colors Double-Tip Permanent Markers (3/Pack)</v>
          </cell>
          <cell r="D80">
            <v>15448</v>
          </cell>
        </row>
        <row r="81">
          <cell r="B81">
            <v>1245</v>
          </cell>
          <cell r="C81" t="str">
            <v>BAZIC Assorted Colors Chisel Tip Jumbo Permanent Markers w/ Grip (3/Pack)</v>
          </cell>
          <cell r="D81">
            <v>5425</v>
          </cell>
        </row>
        <row r="82">
          <cell r="B82">
            <v>1246</v>
          </cell>
          <cell r="C82" t="str">
            <v>BAZIC Black Chisel Tip Jumbo Permanent Markers w/ Grip (3/Pack)</v>
          </cell>
          <cell r="D82">
            <v>4335</v>
          </cell>
        </row>
        <row r="83">
          <cell r="B83">
            <v>1247</v>
          </cell>
          <cell r="C83" t="str">
            <v>BAZIC Assorted Colors Chisel Tip Desk Style Permanent Markers (3/Pack)</v>
          </cell>
          <cell r="D83">
            <v>9612</v>
          </cell>
        </row>
        <row r="84">
          <cell r="B84">
            <v>1248</v>
          </cell>
          <cell r="C84" t="str">
            <v>BAZIC Black Chisel Tip Desk Style Permanent Markers (3/Pack)</v>
          </cell>
          <cell r="D84">
            <v>7647</v>
          </cell>
        </row>
        <row r="85">
          <cell r="B85">
            <v>1249</v>
          </cell>
          <cell r="C85" t="str">
            <v>BAZIC Bright Colors Chisel Tip Dry-Erase Markers (3/Pack)</v>
          </cell>
          <cell r="D85">
            <v>18615</v>
          </cell>
        </row>
        <row r="86">
          <cell r="B86">
            <v>1250</v>
          </cell>
          <cell r="C86" t="str">
            <v>BAZIC Assorted Colors Chisel Tip Dry-Erase Markers (3/Pack)</v>
          </cell>
          <cell r="D86">
            <v>69652</v>
          </cell>
        </row>
        <row r="87">
          <cell r="B87">
            <v>12504</v>
          </cell>
          <cell r="C87" t="str">
            <v>JUMBO CRAZY CARZZZ Coloring &amp; Activity Books</v>
          </cell>
          <cell r="D87">
            <v>1569</v>
          </cell>
        </row>
        <row r="88">
          <cell r="B88">
            <v>1251</v>
          </cell>
          <cell r="C88" t="str">
            <v>BAZIC Black Chisel Tip Dry-Erase Markers (3/Pack)</v>
          </cell>
          <cell r="D88">
            <v>63291</v>
          </cell>
        </row>
        <row r="89">
          <cell r="B89">
            <v>1254</v>
          </cell>
          <cell r="C89" t="str">
            <v>BAZIC Bright Colors Magnetic Dry-Erase Markers (3/Pack)</v>
          </cell>
          <cell r="D89">
            <v>8315</v>
          </cell>
        </row>
        <row r="90">
          <cell r="B90">
            <v>1255</v>
          </cell>
          <cell r="C90" t="str">
            <v>BAZIC Assorted Colors Magnetic Dry-Erase Markers (3/Pack)</v>
          </cell>
          <cell r="D90">
            <v>8876</v>
          </cell>
        </row>
        <row r="91">
          <cell r="B91">
            <v>1256</v>
          </cell>
          <cell r="C91" t="str">
            <v>BAZIC Bright Colors Magnetic Dry-Erase Markers (6/Pack)</v>
          </cell>
          <cell r="D91">
            <v>6864</v>
          </cell>
        </row>
        <row r="92">
          <cell r="B92">
            <v>1257</v>
          </cell>
          <cell r="C92" t="str">
            <v>BAZIC Assorted Colors Chisel Tip Dry-Erase Markers (4/Pack)</v>
          </cell>
          <cell r="D92">
            <v>53532</v>
          </cell>
        </row>
        <row r="93">
          <cell r="B93">
            <v>1258</v>
          </cell>
          <cell r="C93" t="str">
            <v>BAZIC Assorted Colors Magnetic Dry-Erase Markers (6/Pack)</v>
          </cell>
          <cell r="D93">
            <v>6633</v>
          </cell>
        </row>
        <row r="94">
          <cell r="B94">
            <v>1259</v>
          </cell>
          <cell r="C94" t="str">
            <v>BAZIC Bright Colors Chisel Tip Dry-Erase Markers (6/Pack)</v>
          </cell>
          <cell r="D94">
            <v>10023</v>
          </cell>
        </row>
        <row r="95">
          <cell r="B95">
            <v>1260</v>
          </cell>
          <cell r="C95" t="str">
            <v>BAZIC Assorted Colors Chisel Tip Desk Style Permanent Markers (4/Pack)</v>
          </cell>
          <cell r="D95">
            <v>3376</v>
          </cell>
        </row>
        <row r="96">
          <cell r="B96">
            <v>12601</v>
          </cell>
          <cell r="C96" t="str">
            <v>KAPPA Christmas Coloring &amp; Activity Book</v>
          </cell>
          <cell r="D96">
            <v>3567</v>
          </cell>
        </row>
        <row r="97">
          <cell r="B97">
            <v>12627</v>
          </cell>
          <cell r="C97" t="str">
            <v>DINOSAURS Coloring &amp; Activity Book</v>
          </cell>
          <cell r="D97">
            <v>4903</v>
          </cell>
        </row>
        <row r="98">
          <cell r="B98">
            <v>1263</v>
          </cell>
          <cell r="C98" t="str">
            <v>BAZIC Fancy Colors Mini Fine Point Permanent Markers w/ Cap Clip (5/Pack)</v>
          </cell>
          <cell r="D98">
            <v>5699</v>
          </cell>
        </row>
        <row r="99">
          <cell r="B99">
            <v>1264</v>
          </cell>
          <cell r="C99" t="str">
            <v>BAZIC 10 Colors Fine Line Washable Markers</v>
          </cell>
          <cell r="D99">
            <v>17056</v>
          </cell>
        </row>
        <row r="100">
          <cell r="B100">
            <v>1265</v>
          </cell>
          <cell r="C100" t="str">
            <v>BAZIC 20 Colors Fine Line Washable Markers</v>
          </cell>
          <cell r="D100">
            <v>6165</v>
          </cell>
        </row>
        <row r="101">
          <cell r="B101">
            <v>1266</v>
          </cell>
          <cell r="C101" t="str">
            <v>BAZIC 20 Color Super Tip Washable Markers</v>
          </cell>
          <cell r="D101">
            <v>1640</v>
          </cell>
        </row>
        <row r="102">
          <cell r="B102" t="str">
            <v>1267-A</v>
          </cell>
          <cell r="C102" t="str">
            <v>BAZIC Fantasia 6 Pastel Colors Washable Brush Markers</v>
          </cell>
          <cell r="D102">
            <v>16199</v>
          </cell>
        </row>
        <row r="103">
          <cell r="B103" t="str">
            <v>1268-A</v>
          </cell>
          <cell r="C103" t="str">
            <v>BAZIC Fantasia 6 Fluorescent Colors Washable Brush Markers</v>
          </cell>
          <cell r="D103">
            <v>15539</v>
          </cell>
        </row>
        <row r="104">
          <cell r="B104">
            <v>1269</v>
          </cell>
          <cell r="C104" t="str">
            <v>BAZIC 10 Colors Fine Line Super Washable Markers</v>
          </cell>
          <cell r="D104">
            <v>65756</v>
          </cell>
        </row>
        <row r="105">
          <cell r="B105">
            <v>127</v>
          </cell>
          <cell r="C105" t="str">
            <v>BAZIC Heavy Duty Self Loading Cutter w/ Grip + 2 Replacement Blades</v>
          </cell>
          <cell r="D105">
            <v>205</v>
          </cell>
        </row>
        <row r="106">
          <cell r="B106">
            <v>1270</v>
          </cell>
          <cell r="C106" t="str">
            <v>BAZIC Assorted Colors Chisel Tip Dry-Erase Markers (12/Box)</v>
          </cell>
          <cell r="D106">
            <v>10558</v>
          </cell>
        </row>
        <row r="107">
          <cell r="B107">
            <v>1271</v>
          </cell>
          <cell r="C107" t="str">
            <v>BAZIC Black Chisel Tip Dry-Erase Markers (12/Box)</v>
          </cell>
          <cell r="D107">
            <v>10624</v>
          </cell>
        </row>
        <row r="108">
          <cell r="B108">
            <v>1272</v>
          </cell>
          <cell r="C108" t="str">
            <v>BAZIC Bright Colors Chisel Tip Dry-Erase Markers (12/Box)</v>
          </cell>
          <cell r="D108">
            <v>8957</v>
          </cell>
        </row>
        <row r="109">
          <cell r="B109">
            <v>1273</v>
          </cell>
          <cell r="C109" t="str">
            <v>BAZIC Assorted Colors Chisel Tip Desk Style Permanent Markers (12/Box)</v>
          </cell>
          <cell r="D109">
            <v>524</v>
          </cell>
        </row>
        <row r="110">
          <cell r="B110">
            <v>1274</v>
          </cell>
          <cell r="C110" t="str">
            <v>BAZIC Black Colors Chisel Tip Desk Style Permanent Markers (12/Box)</v>
          </cell>
          <cell r="D110">
            <v>3384</v>
          </cell>
        </row>
        <row r="111">
          <cell r="B111">
            <v>1280</v>
          </cell>
          <cell r="C111" t="str">
            <v>BAZIC 12 Classic Colors Fine Line Washable Markers</v>
          </cell>
          <cell r="D111">
            <v>1273</v>
          </cell>
        </row>
        <row r="112">
          <cell r="B112">
            <v>1282</v>
          </cell>
          <cell r="C112" t="str">
            <v>BAZIC 24 Classic Colors Fine Line Washable Markers</v>
          </cell>
          <cell r="D112">
            <v>2853</v>
          </cell>
        </row>
        <row r="113">
          <cell r="B113">
            <v>1285</v>
          </cell>
          <cell r="C113" t="str">
            <v>BAZIC 6 Colors Washable Scented Markers</v>
          </cell>
          <cell r="D113">
            <v>25665</v>
          </cell>
        </row>
        <row r="114">
          <cell r="B114">
            <v>1286</v>
          </cell>
          <cell r="C114" t="str">
            <v>BAZIC 10 Colors Washable Scented Markers</v>
          </cell>
          <cell r="D114">
            <v>9435</v>
          </cell>
        </row>
        <row r="115">
          <cell r="B115">
            <v>1290</v>
          </cell>
          <cell r="C115" t="str">
            <v>BAZIC Bright Colors Fine Tip Permanent Markers w/ Pocket Clip (8/Pack)</v>
          </cell>
          <cell r="D115">
            <v>29480</v>
          </cell>
        </row>
        <row r="116">
          <cell r="B116">
            <v>1291</v>
          </cell>
          <cell r="C116" t="str">
            <v>BAZIC Assorted Colors Fine Tip Permanent Markers w/ Pocket Clip (8/Pack)</v>
          </cell>
          <cell r="D116">
            <v>23064</v>
          </cell>
        </row>
        <row r="117">
          <cell r="B117">
            <v>1292</v>
          </cell>
          <cell r="C117" t="str">
            <v>BAZIC 10 Colors Felt Tip Washable Markers</v>
          </cell>
          <cell r="D117">
            <v>17500</v>
          </cell>
        </row>
        <row r="118">
          <cell r="B118">
            <v>1293</v>
          </cell>
          <cell r="C118" t="str">
            <v>BAZIC 20 Colors Felt Tip Washable Markers</v>
          </cell>
          <cell r="D118">
            <v>6675</v>
          </cell>
        </row>
        <row r="119">
          <cell r="B119">
            <v>1295</v>
          </cell>
          <cell r="C119" t="str">
            <v>BAZIC Black Fine Tip Permanent Markers w/ Pocket Clip (8/Pack)</v>
          </cell>
          <cell r="D119">
            <v>17977</v>
          </cell>
        </row>
        <row r="120">
          <cell r="B120">
            <v>1296</v>
          </cell>
          <cell r="C120" t="str">
            <v>BAZIC Black Fine Tip Dry-Erase Markers (12/Box)</v>
          </cell>
          <cell r="D120">
            <v>12889</v>
          </cell>
        </row>
        <row r="121">
          <cell r="B121">
            <v>1297</v>
          </cell>
          <cell r="C121" t="str">
            <v>BAZIC Assorted Colors Fine Tip Dry-Erase Markers (12/Box)</v>
          </cell>
          <cell r="D121">
            <v>13037</v>
          </cell>
        </row>
        <row r="122">
          <cell r="B122">
            <v>130</v>
          </cell>
          <cell r="C122" t="str">
            <v>BAZIC 9 mm Snap-Off Cutter w/ Cushion Grip</v>
          </cell>
          <cell r="D122">
            <v>14358</v>
          </cell>
        </row>
        <row r="123">
          <cell r="B123">
            <v>1301</v>
          </cell>
          <cell r="C123" t="str">
            <v>BAZIC Magnetic Locker Mirror</v>
          </cell>
          <cell r="D123">
            <v>13473</v>
          </cell>
        </row>
        <row r="124">
          <cell r="B124">
            <v>13068</v>
          </cell>
          <cell r="C124" t="str">
            <v>Brain Teasing Sudoku Puzzle Book Digest Size</v>
          </cell>
          <cell r="D124">
            <v>2929</v>
          </cell>
        </row>
        <row r="125">
          <cell r="B125">
            <v>13075</v>
          </cell>
          <cell r="C125" t="str">
            <v>Brain Teaser Sudoku Puzzle Book</v>
          </cell>
          <cell r="D125">
            <v>7709</v>
          </cell>
        </row>
        <row r="126">
          <cell r="B126">
            <v>1320</v>
          </cell>
          <cell r="C126" t="str">
            <v>BAZIC Magnetic Storage Box</v>
          </cell>
          <cell r="D126">
            <v>11501</v>
          </cell>
        </row>
        <row r="127">
          <cell r="B127">
            <v>13389</v>
          </cell>
          <cell r="C127" t="str">
            <v>Crucigrama-Sopas De Letras Digest Size</v>
          </cell>
          <cell r="D127">
            <v>6</v>
          </cell>
        </row>
        <row r="128">
          <cell r="B128">
            <v>13501</v>
          </cell>
          <cell r="C128" t="str">
            <v>Large Print Find a Word II Puzzles Book</v>
          </cell>
          <cell r="D128">
            <v>5371</v>
          </cell>
        </row>
        <row r="129">
          <cell r="B129">
            <v>13518</v>
          </cell>
          <cell r="C129" t="str">
            <v>Sopa De Letras Gran Formato</v>
          </cell>
          <cell r="D129">
            <v>860</v>
          </cell>
        </row>
        <row r="130">
          <cell r="B130">
            <v>13556</v>
          </cell>
          <cell r="C130" t="str">
            <v>Spanish Big Print Find-A-Word II Digest Puzzle Books</v>
          </cell>
          <cell r="D130">
            <v>45</v>
          </cell>
        </row>
        <row r="131">
          <cell r="B131">
            <v>13617</v>
          </cell>
          <cell r="C131" t="str">
            <v>Spanish Find A Word Puzzle VII</v>
          </cell>
          <cell r="D131">
            <v>35</v>
          </cell>
        </row>
        <row r="132">
          <cell r="B132">
            <v>13624</v>
          </cell>
          <cell r="C132" t="str">
            <v>Spanish Find A Word Puzzle VIII</v>
          </cell>
          <cell r="D132">
            <v>3896</v>
          </cell>
        </row>
        <row r="133">
          <cell r="B133">
            <v>13662</v>
          </cell>
          <cell r="C133" t="str">
            <v>Jumbo Print Find A Word Puzzle</v>
          </cell>
          <cell r="D133">
            <v>30</v>
          </cell>
        </row>
        <row r="134">
          <cell r="B134">
            <v>13800</v>
          </cell>
          <cell r="C134" t="str">
            <v>KAPPA Maze Craze</v>
          </cell>
          <cell r="D134">
            <v>5769</v>
          </cell>
        </row>
        <row r="135">
          <cell r="B135">
            <v>139</v>
          </cell>
          <cell r="C135" t="str">
            <v>BAZIC Steel Top Multipurpose Cutter</v>
          </cell>
          <cell r="D135">
            <v>22641</v>
          </cell>
        </row>
        <row r="136">
          <cell r="B136">
            <v>1402</v>
          </cell>
          <cell r="C136" t="str">
            <v>BAZIC 8.5" X 11" Document Frame w/ Gold Border</v>
          </cell>
          <cell r="D136">
            <v>12801</v>
          </cell>
        </row>
        <row r="137">
          <cell r="B137">
            <v>1403</v>
          </cell>
          <cell r="C137" t="str">
            <v>BAZIC 8.5" X 11" Front Loading Document Frame w/ Glass Cover</v>
          </cell>
          <cell r="D137">
            <v>9314</v>
          </cell>
        </row>
        <row r="138">
          <cell r="B138">
            <v>1404</v>
          </cell>
          <cell r="C138" t="str">
            <v>BAZIC 11" X 14" Multipurpose Certificate Frame w/ Glass Cover</v>
          </cell>
          <cell r="D138">
            <v>6200</v>
          </cell>
        </row>
        <row r="139">
          <cell r="B139">
            <v>1405</v>
          </cell>
          <cell r="C139" t="str">
            <v>BAZIC 8.5" X 11" Multipurpose Document Frame w/ Glass Cover</v>
          </cell>
          <cell r="D139">
            <v>32585</v>
          </cell>
        </row>
        <row r="140">
          <cell r="B140">
            <v>142</v>
          </cell>
          <cell r="C140" t="str">
            <v>BAZIC Cutter Replacement Blades with Tube (8/Tube)</v>
          </cell>
          <cell r="D140">
            <v>27773</v>
          </cell>
        </row>
        <row r="141">
          <cell r="B141">
            <v>147</v>
          </cell>
          <cell r="C141" t="str">
            <v>BAZIC Precision Knife</v>
          </cell>
          <cell r="D141">
            <v>1496</v>
          </cell>
        </row>
        <row r="142">
          <cell r="B142">
            <v>148</v>
          </cell>
          <cell r="C142" t="str">
            <v>BAZIC Jumbo &amp; Mini Multipurpose Cutter (2/Pack)</v>
          </cell>
          <cell r="D142">
            <v>20184</v>
          </cell>
        </row>
        <row r="143">
          <cell r="B143">
            <v>149</v>
          </cell>
          <cell r="C143" t="str">
            <v>BAZIC Jumbo Multipurpose Cutter (2/Pack)</v>
          </cell>
          <cell r="D143">
            <v>30257</v>
          </cell>
        </row>
        <row r="144">
          <cell r="B144">
            <v>1501</v>
          </cell>
          <cell r="C144" t="str">
            <v>BAZIC Assorted Color &amp; Shape Foam Pencil / Pen Grip (8/Pack)</v>
          </cell>
          <cell r="D144">
            <v>15016</v>
          </cell>
        </row>
        <row r="145">
          <cell r="B145">
            <v>1502</v>
          </cell>
          <cell r="C145" t="str">
            <v>BAZIC Assorted Color &amp; Shape Gel Pencil / Pen Grip (8/Pack)</v>
          </cell>
          <cell r="D145">
            <v>5441</v>
          </cell>
        </row>
        <row r="146">
          <cell r="B146">
            <v>1611</v>
          </cell>
          <cell r="C146" t="str">
            <v>BAZIC 0.74 FL OZ (22 mL) 2 in 1 Correction w/ Foam Brush Applicator &amp; Pen Tip</v>
          </cell>
          <cell r="D146">
            <v>33674</v>
          </cell>
        </row>
        <row r="147">
          <cell r="B147">
            <v>1612</v>
          </cell>
          <cell r="C147" t="str">
            <v>BAZIC 0.7 FL OZ (20 mL) Correction Fluid w/ Foam Brush (2/Pack)</v>
          </cell>
          <cell r="D147">
            <v>31749</v>
          </cell>
        </row>
        <row r="148">
          <cell r="B148">
            <v>1613</v>
          </cell>
          <cell r="C148" t="str">
            <v>BAZIC 0.7 FL OZ (20 mL) Correction Fluid (2/Pack)</v>
          </cell>
          <cell r="D148">
            <v>16271</v>
          </cell>
        </row>
        <row r="149">
          <cell r="B149">
            <v>1614</v>
          </cell>
          <cell r="C149" t="str">
            <v>BAZIC Metal Tip Correction Pen &amp; Correction Fluid (2/Pack)</v>
          </cell>
          <cell r="D149">
            <v>57505</v>
          </cell>
        </row>
        <row r="150">
          <cell r="B150">
            <v>1615</v>
          </cell>
          <cell r="C150" t="str">
            <v>BAZIC 0.1 FL OZ (3 mL) Metal Tip Mini Correction Pen (3/Pack)</v>
          </cell>
          <cell r="D150">
            <v>21213</v>
          </cell>
        </row>
        <row r="151">
          <cell r="B151">
            <v>1616</v>
          </cell>
          <cell r="C151" t="str">
            <v>BAZIC 0.17 FL OZ (5 mL) Metal Tip Mini Correction Pen (2/Pack)</v>
          </cell>
          <cell r="D151">
            <v>27127</v>
          </cell>
        </row>
        <row r="152">
          <cell r="B152" t="str">
            <v>1617-A</v>
          </cell>
          <cell r="C152" t="str">
            <v>BAZIC 0.7 FL OZ (20 mL) Correction Fluid w/ Foam Brush</v>
          </cell>
          <cell r="D152">
            <v>38528</v>
          </cell>
        </row>
        <row r="153">
          <cell r="B153">
            <v>1621</v>
          </cell>
          <cell r="C153" t="str">
            <v>BAZIC 0.2 FL OZ (7 mL) Metal Tip Correction Pen (2/Pack)</v>
          </cell>
          <cell r="D153">
            <v>47306</v>
          </cell>
        </row>
        <row r="154">
          <cell r="B154">
            <v>1630</v>
          </cell>
          <cell r="C154" t="str">
            <v>BAZIC 5 mm x 394" Jumbo Correction Tape w/ Grip</v>
          </cell>
          <cell r="D154">
            <v>69071</v>
          </cell>
        </row>
        <row r="155">
          <cell r="B155">
            <v>1631</v>
          </cell>
          <cell r="C155" t="str">
            <v>BAZIC 5 mm x 236" Correction Tape</v>
          </cell>
          <cell r="D155">
            <v>75935</v>
          </cell>
        </row>
        <row r="156">
          <cell r="B156">
            <v>1632</v>
          </cell>
          <cell r="C156" t="str">
            <v>BAZIC 5 mm x 236" Fashion Mini Correction Tape</v>
          </cell>
          <cell r="D156">
            <v>50298</v>
          </cell>
        </row>
        <row r="157">
          <cell r="B157">
            <v>1633</v>
          </cell>
          <cell r="C157" t="str">
            <v>BAZIC 5 mm x 236" Mini Correction Tape with Protective Cap</v>
          </cell>
          <cell r="D157">
            <v>27804</v>
          </cell>
        </row>
        <row r="158">
          <cell r="B158">
            <v>1634</v>
          </cell>
          <cell r="C158" t="str">
            <v>BAZIC 5 mm x 196" Retractable Correction Tape</v>
          </cell>
          <cell r="D158">
            <v>27316</v>
          </cell>
        </row>
        <row r="159">
          <cell r="B159">
            <v>1635</v>
          </cell>
          <cell r="C159" t="str">
            <v>BAZIC Crystal 5 mm x 236" Correction Tape</v>
          </cell>
          <cell r="D159">
            <v>1</v>
          </cell>
        </row>
        <row r="160">
          <cell r="B160">
            <v>1636</v>
          </cell>
          <cell r="C160" t="str">
            <v>BAZIC 5 mm x 236" Correction Tape w/ Grip</v>
          </cell>
          <cell r="D160">
            <v>668</v>
          </cell>
        </row>
        <row r="161">
          <cell r="B161">
            <v>1637</v>
          </cell>
          <cell r="C161" t="str">
            <v>BAZIC 5 mm x 394" Jumbo Correction Tape W/ Grip (10/Pack)</v>
          </cell>
          <cell r="D161">
            <v>687</v>
          </cell>
        </row>
        <row r="162">
          <cell r="B162">
            <v>1638</v>
          </cell>
          <cell r="C162" t="str">
            <v>BAZIC 5 mm x 394" Jumbo Correction Tape w/ Two Way Applicator</v>
          </cell>
          <cell r="D162">
            <v>39910</v>
          </cell>
        </row>
        <row r="163">
          <cell r="B163">
            <v>16500</v>
          </cell>
          <cell r="C163" t="str">
            <v>KAPPA Assorted My First Series Activity Book</v>
          </cell>
          <cell r="D163">
            <v>2611</v>
          </cell>
        </row>
        <row r="164">
          <cell r="B164">
            <v>17000</v>
          </cell>
          <cell r="C164" t="str">
            <v>BAZIC Magical Fantasy Series 10-Color Pen</v>
          </cell>
          <cell r="D164">
            <v>41759</v>
          </cell>
        </row>
        <row r="165">
          <cell r="B165">
            <v>17001</v>
          </cell>
          <cell r="C165" t="str">
            <v>BAZIC Space Monster Series 10-Color Pen</v>
          </cell>
          <cell r="D165">
            <v>45824</v>
          </cell>
        </row>
        <row r="166">
          <cell r="B166">
            <v>17004</v>
          </cell>
          <cell r="C166" t="str">
            <v>BAZIC Nova Black Color Stick Pen (12/Box)</v>
          </cell>
          <cell r="D166">
            <v>19883</v>
          </cell>
        </row>
        <row r="167">
          <cell r="B167">
            <v>17005</v>
          </cell>
          <cell r="C167" t="str">
            <v>BAZIC Nova Blue Color Stick Pen (12/Box)</v>
          </cell>
          <cell r="D167">
            <v>19299</v>
          </cell>
        </row>
        <row r="168">
          <cell r="B168">
            <v>17006</v>
          </cell>
          <cell r="C168" t="str">
            <v>BAZIC Nova Red Color Stick Pen (12/Box)</v>
          </cell>
          <cell r="D168">
            <v>8886</v>
          </cell>
        </row>
        <row r="169">
          <cell r="B169">
            <v>17007</v>
          </cell>
          <cell r="C169" t="str">
            <v>BAZIC Arrow Black Stick Pen (10/Pack)</v>
          </cell>
          <cell r="D169">
            <v>27121</v>
          </cell>
        </row>
        <row r="170">
          <cell r="B170">
            <v>17008</v>
          </cell>
          <cell r="C170" t="str">
            <v>BAZIC Arrow Assorted Color Stick Pen (10/Pack)</v>
          </cell>
          <cell r="D170">
            <v>35457</v>
          </cell>
        </row>
        <row r="171">
          <cell r="B171">
            <v>17016</v>
          </cell>
          <cell r="C171" t="str">
            <v>BAZIC Fiero Black Fiber Tip Fineliner Pen (4/Pack)</v>
          </cell>
          <cell r="D171">
            <v>9405</v>
          </cell>
        </row>
        <row r="172">
          <cell r="B172">
            <v>17017</v>
          </cell>
          <cell r="C172" t="str">
            <v>BAZIC Fiero Blue Fiber Tip Fineliner Pen (4/Pack)</v>
          </cell>
          <cell r="D172">
            <v>4362</v>
          </cell>
        </row>
        <row r="173">
          <cell r="B173" t="str">
            <v>17018-A</v>
          </cell>
          <cell r="C173" t="str">
            <v>BAZIC Fiero Red Fiber Tip Fineliner Pen (4/Pack)</v>
          </cell>
          <cell r="D173">
            <v>1030</v>
          </cell>
        </row>
        <row r="174">
          <cell r="B174">
            <v>1702</v>
          </cell>
          <cell r="C174" t="str">
            <v>BAZIC Dayton Black Rollerball Pen with Metal Clip (3/Pack)</v>
          </cell>
          <cell r="D174">
            <v>16124</v>
          </cell>
        </row>
        <row r="175">
          <cell r="B175">
            <v>17026</v>
          </cell>
          <cell r="C175" t="str">
            <v>BAZIC G-Flex Asst. Color FUSE Tech Ink Pen w/ Cushion Grip (4/Pack)</v>
          </cell>
          <cell r="D175">
            <v>41741</v>
          </cell>
        </row>
        <row r="176">
          <cell r="B176">
            <v>17027</v>
          </cell>
          <cell r="C176" t="str">
            <v>BAZIC G-Flex Black FUSE Tech Ink Pen w/ Cushion Grip (4/Pack)</v>
          </cell>
          <cell r="D176">
            <v>50538</v>
          </cell>
        </row>
        <row r="177">
          <cell r="B177">
            <v>17028</v>
          </cell>
          <cell r="C177" t="str">
            <v>BAZIC G-Flex Blue FUSE Tech Ink Pen w/ Cushion Grip (4/Pack)</v>
          </cell>
          <cell r="D177">
            <v>31579</v>
          </cell>
        </row>
        <row r="178">
          <cell r="B178">
            <v>1703</v>
          </cell>
          <cell r="C178" t="str">
            <v>BAZIC Taylor Assorted Color Rollerball Pen (3/Pack)</v>
          </cell>
          <cell r="D178">
            <v>15683</v>
          </cell>
        </row>
        <row r="179">
          <cell r="B179">
            <v>17030</v>
          </cell>
          <cell r="C179" t="str">
            <v>BAZIC 4 Color G-Flex Oil-Gel Ink Pen w/ Cushion Grip</v>
          </cell>
          <cell r="D179">
            <v>16253</v>
          </cell>
        </row>
        <row r="180">
          <cell r="B180">
            <v>17031</v>
          </cell>
          <cell r="C180" t="str">
            <v>BAZIC GeLuxe Black Gel Roller Pen (6/Pack)</v>
          </cell>
          <cell r="D180">
            <v>17327</v>
          </cell>
        </row>
        <row r="181">
          <cell r="B181">
            <v>17032</v>
          </cell>
          <cell r="C181" t="str">
            <v>BAZIC GeLuxe Asst. Color Gel Roller Pen (6/Pack)</v>
          </cell>
          <cell r="D181">
            <v>17626</v>
          </cell>
        </row>
        <row r="182">
          <cell r="B182">
            <v>17033</v>
          </cell>
          <cell r="C182" t="str">
            <v>BAZIC GeLuxe 6 Fluorescent Color Gel Roller Pen</v>
          </cell>
          <cell r="D182">
            <v>14735</v>
          </cell>
        </row>
        <row r="183">
          <cell r="B183">
            <v>17034</v>
          </cell>
          <cell r="C183" t="str">
            <v>BAZIC GeLuxe 6 Glitter Color Gel Roller Pen</v>
          </cell>
          <cell r="D183">
            <v>17243</v>
          </cell>
        </row>
        <row r="184">
          <cell r="B184">
            <v>17035</v>
          </cell>
          <cell r="C184" t="str">
            <v>BAZIC Skylar 0.4 mm Black Fineliner Pen (4/Pack)</v>
          </cell>
          <cell r="D184">
            <v>20498</v>
          </cell>
        </row>
        <row r="185">
          <cell r="B185">
            <v>17036</v>
          </cell>
          <cell r="C185" t="str">
            <v>BAZIC 10 Color Skylar 0.4 mm Fineliner Pen</v>
          </cell>
          <cell r="D185">
            <v>5343</v>
          </cell>
        </row>
        <row r="186">
          <cell r="B186">
            <v>17037</v>
          </cell>
          <cell r="C186" t="str">
            <v>BAZIC 12 Color Washable Fiber Tip Pen</v>
          </cell>
          <cell r="D186">
            <v>36872</v>
          </cell>
        </row>
        <row r="187">
          <cell r="B187">
            <v>17039</v>
          </cell>
          <cell r="C187" t="str">
            <v>BAZIC 24 Color Washable Fiber Tip Pen</v>
          </cell>
          <cell r="D187">
            <v>6441</v>
          </cell>
        </row>
        <row r="188">
          <cell r="B188">
            <v>1704</v>
          </cell>
          <cell r="C188" t="str">
            <v>BAZIC Taylor Black Rollerball Pen (3/Pack)</v>
          </cell>
          <cell r="D188">
            <v>17035</v>
          </cell>
        </row>
        <row r="189">
          <cell r="B189">
            <v>17040</v>
          </cell>
          <cell r="C189" t="str">
            <v>BAZIC Reva Black Color Retractable Pen w/ Cushion Grip (8/Pack)</v>
          </cell>
          <cell r="D189">
            <v>8453</v>
          </cell>
        </row>
        <row r="190">
          <cell r="B190">
            <v>17041</v>
          </cell>
          <cell r="C190" t="str">
            <v>BAZIC 5 Color Optima FUSE TECH Ink Retractable Pen</v>
          </cell>
          <cell r="D190">
            <v>3047</v>
          </cell>
        </row>
        <row r="191">
          <cell r="B191">
            <v>17042</v>
          </cell>
          <cell r="C191" t="str">
            <v>BAZIC Reva Asst. Color Retractable Pen w/ Cushion Grip (8/Pack)</v>
          </cell>
          <cell r="D191">
            <v>7134</v>
          </cell>
        </row>
        <row r="192">
          <cell r="B192">
            <v>17045</v>
          </cell>
          <cell r="C192" t="str">
            <v>BAZIC Reva Dazzle Black Color Retractable Pen w/ Cushion Grip (8/Pack)</v>
          </cell>
          <cell r="D192">
            <v>8901</v>
          </cell>
        </row>
        <row r="193">
          <cell r="B193">
            <v>17047</v>
          </cell>
          <cell r="C193" t="str">
            <v>BAZIC Spencer Black Retractable Pen w/ Cushion Grip (5/Pack)</v>
          </cell>
          <cell r="D193">
            <v>41255</v>
          </cell>
        </row>
        <row r="194">
          <cell r="B194">
            <v>17048</v>
          </cell>
          <cell r="C194" t="str">
            <v>BAZIC Spencer Blue Retractable Pen w/ Cushion Grip (5/Pack)</v>
          </cell>
          <cell r="D194">
            <v>27760</v>
          </cell>
        </row>
        <row r="195">
          <cell r="B195">
            <v>17049</v>
          </cell>
          <cell r="C195" t="str">
            <v>BAZIC Spencer Red Retractable Pen w/ Cushion Grip (5/Pack)</v>
          </cell>
          <cell r="D195">
            <v>7699</v>
          </cell>
        </row>
        <row r="196">
          <cell r="B196">
            <v>1705</v>
          </cell>
          <cell r="C196" t="str">
            <v>BAZIC Dayton Asst. Color Rollerball Pen w/ Metal Clip (3/Pack)</v>
          </cell>
          <cell r="D196">
            <v>17125</v>
          </cell>
        </row>
        <row r="197">
          <cell r="B197">
            <v>17052</v>
          </cell>
          <cell r="C197" t="str">
            <v>BAZIC 6 Fluorescent Color Essence Gel Pen w/ Cushion Grip</v>
          </cell>
          <cell r="D197">
            <v>36328</v>
          </cell>
        </row>
        <row r="198">
          <cell r="B198">
            <v>17053</v>
          </cell>
          <cell r="C198" t="str">
            <v>BAZIC Fiero Fancy Color Fiber Tip Fineliner Pen (4/Pack)</v>
          </cell>
          <cell r="D198">
            <v>3905</v>
          </cell>
        </row>
        <row r="199">
          <cell r="B199">
            <v>17054</v>
          </cell>
          <cell r="C199" t="str">
            <v>BAZIC 12 Color Fiero Fiber Tip Fineliner Pen</v>
          </cell>
          <cell r="D199">
            <v>735</v>
          </cell>
        </row>
        <row r="200">
          <cell r="B200">
            <v>17059</v>
          </cell>
          <cell r="C200" t="str">
            <v>BAZIC Fiero Assorted Color Fiber Tip Fineliner Pen (4/Pack)</v>
          </cell>
          <cell r="D200">
            <v>5009</v>
          </cell>
        </row>
        <row r="201">
          <cell r="B201">
            <v>1706</v>
          </cell>
          <cell r="C201" t="str">
            <v>BAZIC 10 Pure Neon Color Stick Pen</v>
          </cell>
          <cell r="D201">
            <v>14893</v>
          </cell>
        </row>
        <row r="202">
          <cell r="B202">
            <v>17061</v>
          </cell>
          <cell r="C202" t="str">
            <v>BAZIC Spyder FUSE Tech Ink Retractable Pen (4/Pack)</v>
          </cell>
          <cell r="D202">
            <v>13457</v>
          </cell>
        </row>
        <row r="203">
          <cell r="B203">
            <v>1707</v>
          </cell>
          <cell r="C203" t="str">
            <v>BAZIC York Black Rollerball Pen w/ Grip (3/Pack)</v>
          </cell>
          <cell r="D203">
            <v>12912</v>
          </cell>
        </row>
        <row r="204">
          <cell r="B204">
            <v>17070</v>
          </cell>
          <cell r="C204" t="str">
            <v>BAZIC 10 Color G-Flex Oil-Gel Ink Pen w/ Cushion Grip</v>
          </cell>
          <cell r="D204">
            <v>6161</v>
          </cell>
        </row>
        <row r="205">
          <cell r="B205">
            <v>17071</v>
          </cell>
          <cell r="C205" t="str">
            <v>BAZIC Pure FUSE Tech Ink Counter Pen</v>
          </cell>
          <cell r="D205">
            <v>8188</v>
          </cell>
        </row>
        <row r="206">
          <cell r="B206">
            <v>1708</v>
          </cell>
          <cell r="C206" t="str">
            <v>BAZIC York Asst. Color Rollerball Pen w/ Grip (3/Pack)</v>
          </cell>
          <cell r="D206">
            <v>16452</v>
          </cell>
        </row>
        <row r="207">
          <cell r="B207">
            <v>17080</v>
          </cell>
          <cell r="C207" t="str">
            <v>BAZIC 6 Pastel Color Essence Gel Pen w/ Cushion Grip</v>
          </cell>
          <cell r="D207">
            <v>27831</v>
          </cell>
        </row>
        <row r="208">
          <cell r="B208">
            <v>17081</v>
          </cell>
          <cell r="C208" t="str">
            <v>BAZIC 12 Fluorescent Color Collorelli Gel Pen</v>
          </cell>
          <cell r="D208">
            <v>29441</v>
          </cell>
        </row>
        <row r="209">
          <cell r="B209">
            <v>17082</v>
          </cell>
          <cell r="C209" t="str">
            <v>BAZIC 12 Glitter Color Collorelli Gel Pen</v>
          </cell>
          <cell r="D209">
            <v>27712</v>
          </cell>
        </row>
        <row r="210">
          <cell r="B210">
            <v>17083</v>
          </cell>
          <cell r="C210" t="str">
            <v>BAZIC 12 Pastel Color Collorelli Gel Pen</v>
          </cell>
          <cell r="D210">
            <v>33838</v>
          </cell>
        </row>
        <row r="211">
          <cell r="B211">
            <v>17084</v>
          </cell>
          <cell r="C211" t="str">
            <v>BAZIC 10 Scented Glitter Color Collorelli Gel Pen</v>
          </cell>
          <cell r="D211">
            <v>15151</v>
          </cell>
        </row>
        <row r="212">
          <cell r="B212">
            <v>17085</v>
          </cell>
          <cell r="C212" t="str">
            <v>BAZIC 6 Scented Glitter Color Essence Gel Pen w/ Cushion Grip</v>
          </cell>
          <cell r="D212">
            <v>9202</v>
          </cell>
        </row>
        <row r="213">
          <cell r="B213">
            <v>17086</v>
          </cell>
          <cell r="C213" t="str">
            <v>BAZIC 24 Scented Essence Gel Pen w/ Cushion Grip</v>
          </cell>
          <cell r="D213">
            <v>3730</v>
          </cell>
        </row>
        <row r="214">
          <cell r="B214">
            <v>17087</v>
          </cell>
          <cell r="C214" t="str">
            <v>BAZIC Essence Black Gel Pen w/ Cushion Grip (12/Box)</v>
          </cell>
          <cell r="D214">
            <v>7009</v>
          </cell>
        </row>
        <row r="215">
          <cell r="B215">
            <v>17088</v>
          </cell>
          <cell r="C215" t="str">
            <v>BAZIC Essence Blue Gel Pen w/ Cushion Grip (12/Box)</v>
          </cell>
          <cell r="D215">
            <v>4774</v>
          </cell>
        </row>
        <row r="216">
          <cell r="B216">
            <v>17089</v>
          </cell>
          <cell r="C216" t="str">
            <v>BAZIC Essence Red Gel Pen w/ Cushion Grip (12/Box)</v>
          </cell>
          <cell r="D216">
            <v>4798</v>
          </cell>
        </row>
        <row r="217">
          <cell r="B217" t="str">
            <v>17090-A</v>
          </cell>
          <cell r="C217" t="str">
            <v>BAZIC GR8 Black FUSE Tech Ink Pen w/ Rubberized Barrel (3/Pack)</v>
          </cell>
          <cell r="D217">
            <v>23973</v>
          </cell>
        </row>
        <row r="218">
          <cell r="B218">
            <v>17091</v>
          </cell>
          <cell r="C218" t="str">
            <v>BAZIC GR8 Asst. Color FUSE Tech Ink Pen w/ Rubberized Barrel (3/Pack)</v>
          </cell>
          <cell r="D218">
            <v>16530</v>
          </cell>
        </row>
        <row r="219">
          <cell r="B219">
            <v>17092</v>
          </cell>
          <cell r="C219" t="str">
            <v>BAZIC GR8 Dazzle Black FUSE Tech Ink Pen w/ Rubberized Barrel (3/Pack)</v>
          </cell>
          <cell r="D219">
            <v>19761</v>
          </cell>
        </row>
        <row r="220">
          <cell r="B220">
            <v>17100</v>
          </cell>
          <cell r="C220" t="str">
            <v>BAZIC Frizz Black Erasable Gel Pen (2/Pack)</v>
          </cell>
          <cell r="D220">
            <v>13399</v>
          </cell>
        </row>
        <row r="221">
          <cell r="B221">
            <v>17101</v>
          </cell>
          <cell r="C221" t="str">
            <v>BAZIC Frizz Blue Erasable Gel Pen (2/Pack)</v>
          </cell>
          <cell r="D221">
            <v>24599</v>
          </cell>
        </row>
        <row r="222">
          <cell r="B222">
            <v>17102</v>
          </cell>
          <cell r="C222" t="str">
            <v>BAZIC Frizz Assorted Color Erasable Gel Pen (3/Pack)</v>
          </cell>
          <cell r="D222">
            <v>12840</v>
          </cell>
        </row>
        <row r="223">
          <cell r="B223">
            <v>17104</v>
          </cell>
          <cell r="C223" t="str">
            <v>BAZIC Frizz Black Erasable Gel Pen with Grip</v>
          </cell>
          <cell r="D223">
            <v>15283</v>
          </cell>
        </row>
        <row r="224">
          <cell r="B224">
            <v>17105</v>
          </cell>
          <cell r="C224" t="str">
            <v>BAZIC Frizz Blue Erasable Gel Pen with Grip</v>
          </cell>
          <cell r="D224">
            <v>12409</v>
          </cell>
        </row>
        <row r="225">
          <cell r="B225">
            <v>17106</v>
          </cell>
          <cell r="C225" t="str">
            <v>BAZIC Frizz Red Erasable Gel Pen with Grip</v>
          </cell>
          <cell r="D225">
            <v>7488</v>
          </cell>
        </row>
        <row r="226">
          <cell r="B226">
            <v>17107</v>
          </cell>
          <cell r="C226" t="str">
            <v>BAZIC Frizz Assorted Color Erasable Gel Pen with Grip (3/Pack)</v>
          </cell>
          <cell r="D226">
            <v>7518</v>
          </cell>
        </row>
        <row r="227">
          <cell r="B227">
            <v>17108</v>
          </cell>
          <cell r="C227" t="str">
            <v>BAZIC Frizz Black Erasable Gel Retractable Pen with Grip</v>
          </cell>
          <cell r="D227">
            <v>13918</v>
          </cell>
        </row>
        <row r="228">
          <cell r="B228">
            <v>17109</v>
          </cell>
          <cell r="C228" t="str">
            <v>BAZIC Frizz Assorted Color Erasable Gel Retractable Pen with Grip (3/Pack)</v>
          </cell>
          <cell r="D228">
            <v>6673</v>
          </cell>
        </row>
        <row r="229">
          <cell r="B229">
            <v>1712</v>
          </cell>
          <cell r="C229" t="str">
            <v>BAZIC Elara FUSE Tech Ink Retractable Pen (3/Pack)</v>
          </cell>
          <cell r="D229">
            <v>22931</v>
          </cell>
        </row>
        <row r="230">
          <cell r="B230">
            <v>1713</v>
          </cell>
          <cell r="C230" t="str">
            <v>BAZIC 6 Color Dayton Rollerball Pen w/ Metal Clip</v>
          </cell>
          <cell r="D230">
            <v>14009</v>
          </cell>
        </row>
        <row r="231">
          <cell r="B231">
            <v>1715</v>
          </cell>
          <cell r="C231" t="str">
            <v>BAZIC Scentscribers Scented 6-Color Pen</v>
          </cell>
          <cell r="D231">
            <v>15087</v>
          </cell>
        </row>
        <row r="232">
          <cell r="B232">
            <v>1716</v>
          </cell>
          <cell r="C232" t="str">
            <v>BAZIC Pearla 4-Fashion Color Pen w/ Cushion Grip</v>
          </cell>
          <cell r="D232">
            <v>28764</v>
          </cell>
        </row>
        <row r="233">
          <cell r="B233">
            <v>1717</v>
          </cell>
          <cell r="C233" t="str">
            <v>BAZIC Lynx Satin Top 4-Color Pen w/ Cushion Grip (2/Pack)</v>
          </cell>
          <cell r="D233">
            <v>9098</v>
          </cell>
        </row>
        <row r="234">
          <cell r="B234">
            <v>1718</v>
          </cell>
          <cell r="C234" t="str">
            <v>BAZIC Lynx Silver Top 4-Color Pen w/ Cushion Grip (2/Pack)</v>
          </cell>
          <cell r="D234">
            <v>20557</v>
          </cell>
        </row>
        <row r="235">
          <cell r="B235">
            <v>1720</v>
          </cell>
          <cell r="C235" t="str">
            <v>BAZIC 10 Color Retractable Pen</v>
          </cell>
          <cell r="D235">
            <v>43893</v>
          </cell>
        </row>
        <row r="236">
          <cell r="B236">
            <v>1721</v>
          </cell>
          <cell r="C236" t="str">
            <v>BAZIC Royal Assorted Color Rollerball Pen (3/Pack)</v>
          </cell>
          <cell r="D236">
            <v>22734</v>
          </cell>
        </row>
        <row r="237">
          <cell r="B237">
            <v>1723</v>
          </cell>
          <cell r="C237" t="str">
            <v>BAZIC Royal Black Rollerball Pen (3/Pack)</v>
          </cell>
          <cell r="D237">
            <v>27603</v>
          </cell>
        </row>
        <row r="238">
          <cell r="B238">
            <v>1724</v>
          </cell>
          <cell r="C238" t="str">
            <v>BAZIC Ciel FUSE Tech Ink Retractable Pen w/ Rubberized Barrel &amp; Metal Clip (2/Pack)</v>
          </cell>
          <cell r="D238">
            <v>14990</v>
          </cell>
        </row>
        <row r="239">
          <cell r="B239">
            <v>1726</v>
          </cell>
          <cell r="C239" t="str">
            <v>BAZIC Ciel Serena FUSE Tech Ink Retractable Pen w/ Rubberized Barrel (2/Pack)</v>
          </cell>
          <cell r="D239">
            <v>9674</v>
          </cell>
        </row>
        <row r="240">
          <cell r="B240">
            <v>1727</v>
          </cell>
          <cell r="C240" t="str">
            <v>BAZIC Ciel Chroma FUSE Tech Ink Retractable Pen w/ Rubberized Barrel &amp; Metal Clip (2/Pack)</v>
          </cell>
          <cell r="D240">
            <v>21548</v>
          </cell>
        </row>
        <row r="241">
          <cell r="B241">
            <v>1728</v>
          </cell>
          <cell r="C241" t="str">
            <v>BAZIC Lira Black Rollerball Pen (3/Pack)</v>
          </cell>
          <cell r="D241">
            <v>18773</v>
          </cell>
        </row>
        <row r="242">
          <cell r="B242">
            <v>1729</v>
          </cell>
          <cell r="C242" t="str">
            <v>BAZIC Callum Black Jumbo Ink Tank Needle-Tip Rollerball Pen (2/Pack)</v>
          </cell>
          <cell r="D242">
            <v>23145</v>
          </cell>
        </row>
        <row r="243">
          <cell r="B243">
            <v>1730</v>
          </cell>
          <cell r="C243" t="str">
            <v>BAZIC Callum Blue Jumbo Ink Tank Needle-Tip Rollerball Pen (2/Pack)</v>
          </cell>
          <cell r="D243">
            <v>11813</v>
          </cell>
        </row>
        <row r="244">
          <cell r="B244">
            <v>1731</v>
          </cell>
          <cell r="C244" t="str">
            <v>BAZIC Callum Red Jumbo Ink Tank Needle-Tip Rollerball Pen (2/Pack)</v>
          </cell>
          <cell r="D244">
            <v>9124</v>
          </cell>
        </row>
        <row r="245">
          <cell r="B245">
            <v>1732</v>
          </cell>
          <cell r="C245" t="str">
            <v>BAZIC Essence Black Gel Pen w/ Cushion Grip (6/Pack)</v>
          </cell>
          <cell r="D245">
            <v>42803</v>
          </cell>
        </row>
        <row r="246">
          <cell r="B246">
            <v>1734</v>
          </cell>
          <cell r="C246" t="str">
            <v>BAZIC Essence Asst. Color Gel Pen w/ Cushion Grip (6/Pack)</v>
          </cell>
          <cell r="D246">
            <v>50209</v>
          </cell>
        </row>
        <row r="247">
          <cell r="B247">
            <v>1736</v>
          </cell>
          <cell r="C247" t="str">
            <v>BAZIC Prima Black Stick Pen w/ Cushion Grip (8/Pack)</v>
          </cell>
          <cell r="D247">
            <v>37307</v>
          </cell>
        </row>
        <row r="248">
          <cell r="B248">
            <v>1737</v>
          </cell>
          <cell r="C248" t="str">
            <v>BAZIC Prima Blue Stick Pen w/ Cushion Grip (8/Pack)</v>
          </cell>
          <cell r="D248">
            <v>21937</v>
          </cell>
        </row>
        <row r="249">
          <cell r="B249">
            <v>1738</v>
          </cell>
          <cell r="C249" t="str">
            <v>BAZIC Prima Assorted Color Stick Pen w/ Cushion Grip (8/Pack)</v>
          </cell>
          <cell r="D249">
            <v>16396</v>
          </cell>
        </row>
        <row r="250">
          <cell r="B250">
            <v>1739</v>
          </cell>
          <cell r="C250" t="str">
            <v>BAZIC 8 Color Prima Stick Pen w/ Cushion Grip</v>
          </cell>
          <cell r="D250">
            <v>15645</v>
          </cell>
        </row>
        <row r="251">
          <cell r="B251">
            <v>1741</v>
          </cell>
          <cell r="C251" t="str">
            <v>BAZIC Nova Assorted Color Stick Pen (12/Pack)</v>
          </cell>
          <cell r="D251">
            <v>45137</v>
          </cell>
        </row>
        <row r="252">
          <cell r="B252">
            <v>1742</v>
          </cell>
          <cell r="C252" t="str">
            <v>BAZIC Nova Black Color Stick Pen (12/Pack)</v>
          </cell>
          <cell r="D252">
            <v>43555</v>
          </cell>
        </row>
        <row r="253">
          <cell r="B253">
            <v>1743</v>
          </cell>
          <cell r="C253" t="str">
            <v>BAZIC Nova Blue Color Stick Pen (12/Pack)</v>
          </cell>
          <cell r="D253">
            <v>31700</v>
          </cell>
        </row>
        <row r="254">
          <cell r="B254">
            <v>1747</v>
          </cell>
          <cell r="C254" t="str">
            <v>BAZIC 2-In-1 Mechanical Pencil &amp; 4-Fashion Color Pen w/ Cushion Grip</v>
          </cell>
          <cell r="D254">
            <v>6529</v>
          </cell>
        </row>
        <row r="255">
          <cell r="B255">
            <v>1748</v>
          </cell>
          <cell r="C255" t="str">
            <v>BAZIC 2-In-1 Mechanical Pencil &amp; 4-Color Pen w/ Cushion Grip</v>
          </cell>
          <cell r="D255">
            <v>25452</v>
          </cell>
        </row>
        <row r="256">
          <cell r="B256">
            <v>1752</v>
          </cell>
          <cell r="C256" t="str">
            <v>BAZIC Pure Assorted Color Stick Pen (12/Pack)</v>
          </cell>
          <cell r="D256">
            <v>30830</v>
          </cell>
        </row>
        <row r="257">
          <cell r="B257">
            <v>1753</v>
          </cell>
          <cell r="C257" t="str">
            <v>BAZIC Palm Mini Ballpoint Pen w/ Key Ring (5/Pack)</v>
          </cell>
          <cell r="D257">
            <v>12928</v>
          </cell>
        </row>
        <row r="258">
          <cell r="B258">
            <v>1754</v>
          </cell>
          <cell r="C258" t="str">
            <v>BAZIC Pure Red Stick Pen (12/Pack)</v>
          </cell>
          <cell r="D258">
            <v>6060</v>
          </cell>
        </row>
        <row r="259">
          <cell r="B259">
            <v>1755</v>
          </cell>
          <cell r="C259" t="str">
            <v>BAZIC Pure Black Stick Pen (12/Pack)</v>
          </cell>
          <cell r="D259">
            <v>40676</v>
          </cell>
        </row>
        <row r="260">
          <cell r="B260">
            <v>1756</v>
          </cell>
          <cell r="C260" t="str">
            <v>BAZIC Pure Blue Stick Pen (12/Pack)</v>
          </cell>
          <cell r="D260">
            <v>32119</v>
          </cell>
        </row>
        <row r="261">
          <cell r="B261">
            <v>176</v>
          </cell>
          <cell r="C261" t="str">
            <v>KAPPA Bible Series Word Finds Puzzle Book</v>
          </cell>
          <cell r="D261">
            <v>4130</v>
          </cell>
        </row>
        <row r="262">
          <cell r="B262">
            <v>1763</v>
          </cell>
          <cell r="C262" t="str">
            <v>BAZIC 4-Color Neck Pen w/ Cushion Grip</v>
          </cell>
          <cell r="D262">
            <v>17194</v>
          </cell>
        </row>
        <row r="263">
          <cell r="B263">
            <v>1769</v>
          </cell>
          <cell r="C263" t="str">
            <v>BAZIC Ixion Assorted Color Retractable Pen (5/Pack)</v>
          </cell>
          <cell r="D263">
            <v>40426</v>
          </cell>
        </row>
        <row r="264">
          <cell r="B264">
            <v>1770</v>
          </cell>
          <cell r="C264" t="str">
            <v>BAZIC Ixion Dazzle Black Color Retractable Pen (5/Pack)</v>
          </cell>
          <cell r="D264">
            <v>15367</v>
          </cell>
        </row>
        <row r="265">
          <cell r="B265">
            <v>1775</v>
          </cell>
          <cell r="C265" t="str">
            <v>BAZIC Norte Asst. Color Needle-Tip Rollerball Pen (3/Pack)</v>
          </cell>
          <cell r="D265">
            <v>29763</v>
          </cell>
        </row>
        <row r="266">
          <cell r="B266">
            <v>1776</v>
          </cell>
          <cell r="C266" t="str">
            <v>BAZIC Norte Black Needle-Tip Rollerball Pen (3/Pack)</v>
          </cell>
          <cell r="D266">
            <v>24174</v>
          </cell>
        </row>
        <row r="267">
          <cell r="B267">
            <v>1788</v>
          </cell>
          <cell r="C267" t="str">
            <v>BAZIC Spencer Asst. Color Retractable Pen w/ Cushion Grip (5/Pack)</v>
          </cell>
          <cell r="D267">
            <v>27270</v>
          </cell>
        </row>
        <row r="268">
          <cell r="B268">
            <v>1793</v>
          </cell>
          <cell r="C268" t="str">
            <v>BAZIC Optima Red FUSE Tech Ink Retractable Pen w/ Grip (3/Pack)</v>
          </cell>
          <cell r="D268">
            <v>7907</v>
          </cell>
        </row>
        <row r="269">
          <cell r="B269">
            <v>1794</v>
          </cell>
          <cell r="C269" t="str">
            <v>BAZIC Optima Assorted Color FUSE Tech Ink Retractable Pen w/ Grip (3/Pack)</v>
          </cell>
          <cell r="D269">
            <v>7571</v>
          </cell>
        </row>
        <row r="270">
          <cell r="B270">
            <v>1795</v>
          </cell>
          <cell r="C270" t="str">
            <v>BAZIC Optima Black FUSE Tech Ink Retractable Pen w/ Grip (3/Pack)</v>
          </cell>
          <cell r="D270">
            <v>11050</v>
          </cell>
        </row>
        <row r="271">
          <cell r="B271">
            <v>1796</v>
          </cell>
          <cell r="C271" t="str">
            <v>BAZIC 6 Glitter Color Essence Gel Pen w/ Cushion Grip</v>
          </cell>
          <cell r="D271">
            <v>37943</v>
          </cell>
        </row>
        <row r="272">
          <cell r="B272">
            <v>1797</v>
          </cell>
          <cell r="C272" t="str">
            <v>BAZIC Optima Blue FUSE Tech Ink Retractable Pen w/ Grip (3/Pack)</v>
          </cell>
          <cell r="D272">
            <v>19503</v>
          </cell>
        </row>
        <row r="273">
          <cell r="B273">
            <v>1801</v>
          </cell>
          <cell r="C273" t="str">
            <v>BAZIC Memo Size Plastic Clipboard w/ Low Profile Clip</v>
          </cell>
          <cell r="D273">
            <v>10760</v>
          </cell>
        </row>
        <row r="274">
          <cell r="B274">
            <v>1802</v>
          </cell>
          <cell r="C274" t="str">
            <v>BAZIC Memo Size Hardboard Clipboard w/ Sturdy Spring Clip</v>
          </cell>
          <cell r="D274">
            <v>17002</v>
          </cell>
        </row>
        <row r="275">
          <cell r="B275">
            <v>1803</v>
          </cell>
          <cell r="C275" t="str">
            <v>BAZIC Standard Size Hardboard Clipboard w/ Sturdy Spring Clip</v>
          </cell>
          <cell r="D275">
            <v>44890</v>
          </cell>
        </row>
        <row r="276">
          <cell r="B276">
            <v>1804</v>
          </cell>
          <cell r="C276" t="str">
            <v>BAZIC Legal Size Hardboard Clipboard w/ Sturdy Spring Clip</v>
          </cell>
          <cell r="D276">
            <v>10346</v>
          </cell>
        </row>
        <row r="277">
          <cell r="B277">
            <v>1805</v>
          </cell>
          <cell r="C277" t="str">
            <v>BAZIC Standard Size Hardboard Clipboard w/ Low Profile Clip</v>
          </cell>
          <cell r="D277">
            <v>34919</v>
          </cell>
        </row>
        <row r="278">
          <cell r="B278">
            <v>1806</v>
          </cell>
          <cell r="C278" t="str">
            <v>BAZIC Standard Size Plastic Clipboard w/ Low Profile Clip</v>
          </cell>
          <cell r="D278">
            <v>14125</v>
          </cell>
        </row>
        <row r="279">
          <cell r="B279">
            <v>1807</v>
          </cell>
          <cell r="C279" t="str">
            <v>BAZIC Standard Size Clear Plastic Clipboard w/ Low Profile Clip</v>
          </cell>
          <cell r="D279">
            <v>37455</v>
          </cell>
        </row>
        <row r="280">
          <cell r="B280">
            <v>18082</v>
          </cell>
          <cell r="C280" t="str">
            <v>KAPPA Anime Fun Coloring &amp; Activity Book</v>
          </cell>
          <cell r="D280">
            <v>3718</v>
          </cell>
        </row>
        <row r="281">
          <cell r="B281">
            <v>1810</v>
          </cell>
          <cell r="C281" t="str">
            <v>BAZIC Clipboard Storage Case</v>
          </cell>
          <cell r="D281">
            <v>15736</v>
          </cell>
        </row>
        <row r="282">
          <cell r="B282">
            <v>1812</v>
          </cell>
          <cell r="C282" t="str">
            <v>BAZIC Standard Size Confetti Polka Dot Paperboard Clipboard w/ Low Profile Clip</v>
          </cell>
          <cell r="D282">
            <v>8757</v>
          </cell>
        </row>
        <row r="283">
          <cell r="B283">
            <v>18131</v>
          </cell>
          <cell r="C283" t="str">
            <v>KAPPA Disney Christmas Search &amp; Find</v>
          </cell>
          <cell r="D283">
            <v>6491</v>
          </cell>
        </row>
        <row r="284">
          <cell r="B284">
            <v>1814</v>
          </cell>
          <cell r="C284" t="str">
            <v>BAZIC Translucent Clipboard Storage Case</v>
          </cell>
          <cell r="D284">
            <v>13119</v>
          </cell>
        </row>
        <row r="285">
          <cell r="B285">
            <v>1816</v>
          </cell>
          <cell r="C285" t="str">
            <v>BAZIC Standard Size Retro Hardboard Clipboard w/ Low Profile Clip</v>
          </cell>
          <cell r="D285">
            <v>9966</v>
          </cell>
        </row>
        <row r="286">
          <cell r="B286">
            <v>1827</v>
          </cell>
          <cell r="C286" t="str">
            <v>BAZIC Pastel Color PVC Standard Clipboard w/ Low Profile Clip</v>
          </cell>
          <cell r="D286">
            <v>13906</v>
          </cell>
        </row>
        <row r="287">
          <cell r="B287">
            <v>1828</v>
          </cell>
          <cell r="C287" t="str">
            <v>BAZIC A4 Size PVC Clip Folder w/ Low Profile Clip</v>
          </cell>
          <cell r="D287">
            <v>9463</v>
          </cell>
        </row>
        <row r="288">
          <cell r="B288">
            <v>1829</v>
          </cell>
          <cell r="C288" t="str">
            <v>BAZIC Bright Color PVC Standard Clipboard w/ Low Profile Clip</v>
          </cell>
          <cell r="D288">
            <v>22103</v>
          </cell>
        </row>
        <row r="289">
          <cell r="B289">
            <v>1830</v>
          </cell>
          <cell r="C289" t="str">
            <v>BAZIC Standard Size Geometric Paperboard Clipboard w/ Gold Low Profile Clip</v>
          </cell>
          <cell r="D289">
            <v>7197</v>
          </cell>
        </row>
        <row r="290">
          <cell r="B290">
            <v>18834</v>
          </cell>
          <cell r="C290" t="str">
            <v>Mandalas Coloring Book for Adults</v>
          </cell>
          <cell r="D290">
            <v>12531</v>
          </cell>
        </row>
        <row r="291">
          <cell r="B291">
            <v>1903</v>
          </cell>
          <cell r="C291" t="str">
            <v>BAZIC Nora Dual Hole Square Sharpener w/ Receptacle (4/Pack)</v>
          </cell>
          <cell r="D291">
            <v>37728</v>
          </cell>
        </row>
        <row r="292">
          <cell r="B292">
            <v>1904</v>
          </cell>
          <cell r="C292" t="str">
            <v>BAZIC Axel Sharpener w/ Receptacle</v>
          </cell>
          <cell r="D292">
            <v>34634</v>
          </cell>
        </row>
        <row r="293">
          <cell r="B293">
            <v>1906</v>
          </cell>
          <cell r="C293" t="str">
            <v>BAZIC Axel Sharpener w/ Receptacle (3/Pack)</v>
          </cell>
          <cell r="D293">
            <v>13179</v>
          </cell>
        </row>
        <row r="294">
          <cell r="B294">
            <v>1907</v>
          </cell>
          <cell r="C294" t="str">
            <v>BAZIC Owen Dual Hole Sharpener w/ Round Receptacle (2/Pack)</v>
          </cell>
          <cell r="D294">
            <v>26402</v>
          </cell>
        </row>
        <row r="295">
          <cell r="B295">
            <v>1908</v>
          </cell>
          <cell r="C295" t="str">
            <v>BAZIC Owen Dual Hole Sharpener w/ Round Receptacle</v>
          </cell>
          <cell r="D295">
            <v>38072</v>
          </cell>
        </row>
        <row r="296">
          <cell r="B296">
            <v>1909</v>
          </cell>
          <cell r="C296" t="str">
            <v>BAZIC Noah Sharpener w/ Receptacle (3/Pack)</v>
          </cell>
          <cell r="D296">
            <v>17843</v>
          </cell>
        </row>
        <row r="297">
          <cell r="B297">
            <v>1910</v>
          </cell>
          <cell r="C297" t="str">
            <v>BAZIC Noah Sharpener w/ Receptacle</v>
          </cell>
          <cell r="D297">
            <v>18065</v>
          </cell>
        </row>
        <row r="298">
          <cell r="B298">
            <v>1911</v>
          </cell>
          <cell r="C298" t="str">
            <v>BAZIC Victor Dual Hole Sharpener w/ Lid &amp; Receptacle</v>
          </cell>
          <cell r="D298">
            <v>28805</v>
          </cell>
        </row>
        <row r="299">
          <cell r="B299">
            <v>1912</v>
          </cell>
          <cell r="C299" t="str">
            <v>BAZIC Felix Square Transparent Pencil Sharpener (12/Pack)</v>
          </cell>
          <cell r="D299">
            <v>24114</v>
          </cell>
        </row>
        <row r="300">
          <cell r="B300">
            <v>1913</v>
          </cell>
          <cell r="C300" t="str">
            <v>BAZIC Remi Sharpener w/ Receptacle</v>
          </cell>
          <cell r="D300">
            <v>12643</v>
          </cell>
        </row>
        <row r="301">
          <cell r="B301">
            <v>1914</v>
          </cell>
          <cell r="C301" t="str">
            <v>BAZIC Quinn Dual Hole Sharpener w/ Diamond Receptacle</v>
          </cell>
          <cell r="D301">
            <v>39286</v>
          </cell>
        </row>
        <row r="302">
          <cell r="B302">
            <v>1915</v>
          </cell>
          <cell r="C302" t="str">
            <v>BAZIC 2 Dual Hole Sharpener + 2 Round Receptacle Sharpener</v>
          </cell>
          <cell r="D302">
            <v>54370</v>
          </cell>
        </row>
        <row r="303">
          <cell r="B303">
            <v>1916</v>
          </cell>
          <cell r="C303" t="str">
            <v>BAZIC Dual Hole Metal Pencil Sharpener (3/Pack)</v>
          </cell>
          <cell r="D303">
            <v>13304</v>
          </cell>
        </row>
        <row r="304">
          <cell r="B304">
            <v>1917</v>
          </cell>
          <cell r="C304" t="str">
            <v>BAZIC Luna Round Pencil Sharpener (12/Pack)</v>
          </cell>
          <cell r="D304">
            <v>12621</v>
          </cell>
        </row>
        <row r="305">
          <cell r="B305">
            <v>1919</v>
          </cell>
          <cell r="C305" t="str">
            <v>BAZIC Single Hole Metal Pencil Sharpener (6/Pack)</v>
          </cell>
          <cell r="D305">
            <v>17609</v>
          </cell>
        </row>
        <row r="306">
          <cell r="B306">
            <v>1920</v>
          </cell>
          <cell r="C306" t="str">
            <v>BAZIC Desktop Sharpener w/ Suction Cup Base</v>
          </cell>
          <cell r="D306">
            <v>15005</v>
          </cell>
        </row>
        <row r="307">
          <cell r="B307">
            <v>1921</v>
          </cell>
          <cell r="C307" t="str">
            <v>BAZIC Cora Dual Hole Square Sharpener (6/Pack)</v>
          </cell>
          <cell r="D307">
            <v>15131</v>
          </cell>
        </row>
        <row r="308">
          <cell r="B308">
            <v>1922</v>
          </cell>
          <cell r="C308" t="str">
            <v>BAZIC Fun Shaped Pencil Sharpener (12/Pack)</v>
          </cell>
          <cell r="D308">
            <v>13869</v>
          </cell>
        </row>
        <row r="309">
          <cell r="B309">
            <v>1925</v>
          </cell>
          <cell r="C309" t="str">
            <v>BAZIC Harper Dual Hole Square Sharpener w/ Receptacle (2/Pack)</v>
          </cell>
          <cell r="D309">
            <v>16493</v>
          </cell>
        </row>
        <row r="310">
          <cell r="B310">
            <v>1926</v>
          </cell>
          <cell r="C310" t="str">
            <v>BAZIC Harper Dual Hole Square Sharpener w/ Receptacle</v>
          </cell>
          <cell r="D310">
            <v>24310</v>
          </cell>
        </row>
        <row r="311">
          <cell r="B311">
            <v>1927</v>
          </cell>
          <cell r="C311" t="str">
            <v>BAZIC Sophie Dual Hole Sharpener w/ Square Receptacle (2/Pack)</v>
          </cell>
          <cell r="D311">
            <v>31347</v>
          </cell>
        </row>
        <row r="312">
          <cell r="B312">
            <v>1928</v>
          </cell>
          <cell r="C312" t="str">
            <v>BAZIC Kara Dual Hole Sharpener w/ Triangle Receptacle (2/Pack)</v>
          </cell>
          <cell r="D312">
            <v>12359</v>
          </cell>
        </row>
        <row r="313">
          <cell r="B313">
            <v>1930</v>
          </cell>
          <cell r="C313" t="str">
            <v>BAZIC Ethan Sharpener w/ Round Receptacle</v>
          </cell>
          <cell r="D313">
            <v>16145</v>
          </cell>
        </row>
        <row r="314">
          <cell r="B314">
            <v>1931</v>
          </cell>
          <cell r="C314" t="str">
            <v>BAZIC Dual Hole Square Receptacle Sharpener + Round Receptacle Sharpener</v>
          </cell>
          <cell r="D314">
            <v>2985</v>
          </cell>
        </row>
        <row r="315">
          <cell r="B315">
            <v>1933</v>
          </cell>
          <cell r="C315" t="str">
            <v>BAZIC Sophie Dual Hole Sharpener w/ Square Receptacle</v>
          </cell>
          <cell r="D315">
            <v>56848</v>
          </cell>
        </row>
        <row r="316">
          <cell r="B316">
            <v>1934</v>
          </cell>
          <cell r="C316" t="str">
            <v>BAZIC Kara Dual Hole Sharpener w/ Triangle Receptacle</v>
          </cell>
          <cell r="D316">
            <v>17677</v>
          </cell>
        </row>
        <row r="317">
          <cell r="B317">
            <v>1940</v>
          </cell>
          <cell r="C317" t="str">
            <v>BAZIC Victor Dual Hole Sharpener w/ Lid &amp; Receptacle (BULK)</v>
          </cell>
          <cell r="D317">
            <v>56676</v>
          </cell>
        </row>
        <row r="318">
          <cell r="B318">
            <v>1941</v>
          </cell>
          <cell r="C318" t="str">
            <v>BAZIC Coby Square Pencil Sharpener (24/Box)</v>
          </cell>
          <cell r="D318">
            <v>9961</v>
          </cell>
        </row>
        <row r="319">
          <cell r="B319">
            <v>1942</v>
          </cell>
          <cell r="C319" t="str">
            <v>BAZIC Rex Sharpener w/ Receptacle + Eraser (2/Pack)</v>
          </cell>
          <cell r="D319">
            <v>39528</v>
          </cell>
        </row>
        <row r="320">
          <cell r="B320">
            <v>1943</v>
          </cell>
          <cell r="C320" t="str">
            <v>BAZIC Chloe Sharpener + Eraser</v>
          </cell>
          <cell r="D320">
            <v>32546</v>
          </cell>
        </row>
        <row r="321">
          <cell r="B321">
            <v>1944</v>
          </cell>
          <cell r="C321" t="str">
            <v>BAZIC Mila Dual Hole Sharpener w/ Square Receptacle + Eraser</v>
          </cell>
          <cell r="D321">
            <v>35402</v>
          </cell>
        </row>
        <row r="322">
          <cell r="B322">
            <v>1945</v>
          </cell>
          <cell r="C322" t="str">
            <v>BAZIC Connor Dual Hole Sharpener w/ Receptacle + Eraser</v>
          </cell>
          <cell r="D322">
            <v>37169</v>
          </cell>
        </row>
        <row r="323">
          <cell r="B323">
            <v>1949</v>
          </cell>
          <cell r="C323" t="str">
            <v>BAZIC Axel Sharpener w/ Receptacle (BULK)</v>
          </cell>
          <cell r="D323">
            <v>34603</v>
          </cell>
        </row>
        <row r="324">
          <cell r="B324">
            <v>1950</v>
          </cell>
          <cell r="C324" t="str">
            <v>BAZIC Riley Triple Hole Sharpener w/ Receptacle</v>
          </cell>
          <cell r="D324">
            <v>29116</v>
          </cell>
        </row>
        <row r="325">
          <cell r="B325">
            <v>2000</v>
          </cell>
          <cell r="C325" t="str">
            <v>BAZIC 0.017 oz (0.5g) Super Glue Gel (5/Pack)</v>
          </cell>
          <cell r="D325">
            <v>9472</v>
          </cell>
        </row>
        <row r="326">
          <cell r="B326">
            <v>2001</v>
          </cell>
          <cell r="C326" t="str">
            <v>BAZIC 0.07 oz (2g) Super Glue Gel (3/Pack)</v>
          </cell>
          <cell r="D326">
            <v>104</v>
          </cell>
        </row>
        <row r="327">
          <cell r="B327" t="str">
            <v>20014-20</v>
          </cell>
          <cell r="C327" t="str">
            <v>BAZIC Assorted Office Supplies Store Display (18sku/456pcs)</v>
          </cell>
          <cell r="D327">
            <v>0</v>
          </cell>
        </row>
        <row r="328">
          <cell r="B328" t="str">
            <v>20015-20</v>
          </cell>
          <cell r="C328" t="str">
            <v>BAZIC Assorted School Supplies Store Display (17sku/534pcs)</v>
          </cell>
          <cell r="D328">
            <v>0</v>
          </cell>
        </row>
        <row r="329">
          <cell r="B329" t="str">
            <v>20016-20</v>
          </cell>
          <cell r="C329" t="str">
            <v>BAZIC Mailing Supplies Store Display (17 SKU/511 pcs)</v>
          </cell>
          <cell r="D329">
            <v>0</v>
          </cell>
        </row>
        <row r="330">
          <cell r="B330">
            <v>2005</v>
          </cell>
          <cell r="C330" t="str">
            <v>BAZIC 0.036 oz (1g) Single Use Super Glue (6/Pack)</v>
          </cell>
          <cell r="D330">
            <v>11475</v>
          </cell>
        </row>
        <row r="331">
          <cell r="B331">
            <v>20050</v>
          </cell>
          <cell r="C331" t="str">
            <v>BAZIC 20" X 30" 10-Slots Foam Board Display Rack</v>
          </cell>
          <cell r="D331">
            <v>13</v>
          </cell>
        </row>
        <row r="332">
          <cell r="B332">
            <v>2006</v>
          </cell>
          <cell r="C332" t="str">
            <v>BAZIC 0.10 oz (3g) Super Glue (4/Pack)</v>
          </cell>
          <cell r="D332">
            <v>288</v>
          </cell>
        </row>
        <row r="333">
          <cell r="B333">
            <v>2007</v>
          </cell>
          <cell r="C333" t="str">
            <v>BAZIC 0.10 oz (3g) Super Glue (6/Pack)</v>
          </cell>
          <cell r="D333">
            <v>6342</v>
          </cell>
        </row>
        <row r="334">
          <cell r="B334">
            <v>20070</v>
          </cell>
          <cell r="C334" t="str">
            <v>BAZIC 9" x 12" &amp; 12" X 16" Sign 40-Slots Spinning Rack</v>
          </cell>
          <cell r="D334">
            <v>60</v>
          </cell>
        </row>
        <row r="335">
          <cell r="B335">
            <v>2008</v>
          </cell>
          <cell r="C335" t="str">
            <v>BAZIC 0.10 oz (3g) Super Glue Pen w/ Precision Tip Applicator</v>
          </cell>
          <cell r="D335">
            <v>3224</v>
          </cell>
        </row>
        <row r="336">
          <cell r="B336">
            <v>20080</v>
          </cell>
          <cell r="C336" t="str">
            <v>BAZIC 22" X 28" 10-Slots Poster Board Display Rack</v>
          </cell>
          <cell r="D336">
            <v>7</v>
          </cell>
        </row>
        <row r="337">
          <cell r="B337">
            <v>20088</v>
          </cell>
          <cell r="C337" t="str">
            <v>BAZIC Writing Instruments Compact Floor Display (12 sku/157 Pcs)</v>
          </cell>
          <cell r="D337">
            <v>628</v>
          </cell>
        </row>
        <row r="338">
          <cell r="B338">
            <v>2010</v>
          </cell>
          <cell r="C338" t="str">
            <v>BAZIC 1 FL OZ (30 mL) Contact Cement Adhesive</v>
          </cell>
          <cell r="D338">
            <v>5397</v>
          </cell>
        </row>
        <row r="339">
          <cell r="B339">
            <v>2011</v>
          </cell>
          <cell r="C339" t="str">
            <v>BAZIC 0.2 oz (5.6g) Quick Setting Epoxy Glue w/ Syringe Applicator</v>
          </cell>
          <cell r="D339">
            <v>11741</v>
          </cell>
        </row>
        <row r="340">
          <cell r="B340">
            <v>2012</v>
          </cell>
          <cell r="C340" t="str">
            <v>BAZIC 2.7 FL OZ (80 mL) Stationery Clear Glue (2/Pack)</v>
          </cell>
          <cell r="D340">
            <v>10010</v>
          </cell>
        </row>
        <row r="341">
          <cell r="B341">
            <v>2013</v>
          </cell>
          <cell r="C341" t="str">
            <v>BAZIC 7 5/8 FL OZ (225 mL) Jumbo Washable White Glue</v>
          </cell>
          <cell r="D341">
            <v>26904</v>
          </cell>
        </row>
        <row r="342">
          <cell r="B342">
            <v>2014</v>
          </cell>
          <cell r="C342" t="str">
            <v>BAZIC 4 FL OZ (118 mL) Washable White Glue</v>
          </cell>
          <cell r="D342">
            <v>37635</v>
          </cell>
        </row>
        <row r="343">
          <cell r="B343">
            <v>2019</v>
          </cell>
          <cell r="C343" t="str">
            <v>BAZIC 1 Gallon White Glue</v>
          </cell>
          <cell r="D343">
            <v>360</v>
          </cell>
        </row>
        <row r="344">
          <cell r="B344">
            <v>2022</v>
          </cell>
          <cell r="C344" t="str">
            <v>BAZIC 0.7 oz (21g) Washable Disappearing Purple Glue Stick (2/Pack)</v>
          </cell>
          <cell r="D344">
            <v>21</v>
          </cell>
        </row>
        <row r="345">
          <cell r="B345">
            <v>2023</v>
          </cell>
          <cell r="C345" t="str">
            <v>BAZIC 0.28 oz (8g) Washable Disappearing Purple Glue Stick (4/Pack)</v>
          </cell>
          <cell r="D345">
            <v>1487</v>
          </cell>
        </row>
        <row r="346">
          <cell r="B346">
            <v>2024</v>
          </cell>
          <cell r="C346" t="str">
            <v>BAZIC 1.27 oz (36g) Glue Stick (2/Pack)</v>
          </cell>
          <cell r="D346">
            <v>31005</v>
          </cell>
        </row>
        <row r="347">
          <cell r="B347">
            <v>2025</v>
          </cell>
          <cell r="C347" t="str">
            <v>BAZIC 0.7 oz (21g) Glue Stick (3/Pack)</v>
          </cell>
          <cell r="D347">
            <v>53804</v>
          </cell>
        </row>
        <row r="348">
          <cell r="B348">
            <v>2028</v>
          </cell>
          <cell r="C348" t="str">
            <v>BAZIC 1.7 FL OZ (50 mL) Glue Pen (2/Pack)</v>
          </cell>
          <cell r="D348">
            <v>3928</v>
          </cell>
        </row>
        <row r="349">
          <cell r="B349">
            <v>203</v>
          </cell>
          <cell r="C349" t="str">
            <v>BAZIC Mega (100mm) Color Paper Clips (10/Pack)</v>
          </cell>
          <cell r="D349">
            <v>16774</v>
          </cell>
        </row>
        <row r="350">
          <cell r="B350">
            <v>2030</v>
          </cell>
          <cell r="C350" t="str">
            <v>BAZIC 3.38 FL OZ (100 mL) Silicone Glue</v>
          </cell>
          <cell r="D350">
            <v>6</v>
          </cell>
        </row>
        <row r="351">
          <cell r="B351">
            <v>204</v>
          </cell>
          <cell r="C351" t="str">
            <v>BAZIC No.1 Regular (33mm) Color Paper Clips (200/Pack)</v>
          </cell>
          <cell r="D351">
            <v>20291</v>
          </cell>
        </row>
        <row r="352">
          <cell r="B352">
            <v>2041</v>
          </cell>
          <cell r="C352" t="str">
            <v>BAZIC 0.28 oz (8g) Glue Stick</v>
          </cell>
          <cell r="D352">
            <v>57036</v>
          </cell>
        </row>
        <row r="353">
          <cell r="B353">
            <v>2042</v>
          </cell>
          <cell r="C353" t="str">
            <v>BAZIC 0.28 oz (8g) Glue Stick (4/Pack)</v>
          </cell>
          <cell r="D353">
            <v>51018</v>
          </cell>
        </row>
        <row r="354">
          <cell r="B354">
            <v>2043</v>
          </cell>
          <cell r="C354" t="str">
            <v>BAZIC 0.28 oz (8g) 4 Washable Colored Glue Stick</v>
          </cell>
          <cell r="D354">
            <v>29460</v>
          </cell>
        </row>
        <row r="355">
          <cell r="B355">
            <v>2044</v>
          </cell>
          <cell r="C355" t="str">
            <v>BAZIC 5 FL OZ (147 mL) Washable Clear School Glue</v>
          </cell>
          <cell r="D355">
            <v>6487</v>
          </cell>
        </row>
        <row r="356">
          <cell r="B356">
            <v>2045</v>
          </cell>
          <cell r="C356" t="str">
            <v>BAZIC 1 Gallon Washable Clear School Glue</v>
          </cell>
          <cell r="D356">
            <v>498</v>
          </cell>
        </row>
        <row r="357">
          <cell r="B357">
            <v>2046</v>
          </cell>
          <cell r="C357" t="str">
            <v>BAZIC 5 FL OZ (147 mL) Washable Clear Color School Glue</v>
          </cell>
          <cell r="D357">
            <v>12326</v>
          </cell>
        </row>
        <row r="358">
          <cell r="B358">
            <v>205</v>
          </cell>
          <cell r="C358" t="str">
            <v>BAZIC Jumbo (50mm) Color Paper Clips (100/Pack)</v>
          </cell>
          <cell r="D358">
            <v>26064</v>
          </cell>
        </row>
        <row r="359">
          <cell r="B359">
            <v>2050</v>
          </cell>
          <cell r="C359" t="str">
            <v>BAZIC 0.28 oz (8g) Premium Glue Stick (4/Pack)</v>
          </cell>
          <cell r="D359">
            <v>18834</v>
          </cell>
        </row>
        <row r="360">
          <cell r="B360">
            <v>2051</v>
          </cell>
          <cell r="C360" t="str">
            <v>BAZIC 0.7 oz (21g) Premium Glue Stick (2/Pack)</v>
          </cell>
          <cell r="D360">
            <v>47779</v>
          </cell>
        </row>
        <row r="361">
          <cell r="B361">
            <v>2052</v>
          </cell>
          <cell r="C361" t="str">
            <v>BAZIC 1.27 oz (36g) Premium Glue Stick</v>
          </cell>
          <cell r="D361">
            <v>41426</v>
          </cell>
        </row>
        <row r="362">
          <cell r="B362">
            <v>2053</v>
          </cell>
          <cell r="C362" t="str">
            <v>BAZIC 0.28 oz (8g) Premium Glue Stick</v>
          </cell>
          <cell r="D362">
            <v>189404</v>
          </cell>
        </row>
        <row r="363">
          <cell r="B363">
            <v>2054</v>
          </cell>
          <cell r="C363" t="str">
            <v>BAZIC 0.7 oz (21g) Premium Glue Stick</v>
          </cell>
          <cell r="D363">
            <v>47151</v>
          </cell>
        </row>
        <row r="364">
          <cell r="B364">
            <v>2055</v>
          </cell>
          <cell r="C364" t="str">
            <v>BAZIC 0.28 oz (8g) Washable Disappearing Purple Glue Stick</v>
          </cell>
          <cell r="D364">
            <v>48756</v>
          </cell>
        </row>
        <row r="365">
          <cell r="B365">
            <v>2056</v>
          </cell>
          <cell r="C365" t="str">
            <v>BAZIC 0.21 oz (6g) 4 Washable Scented Glue Stick</v>
          </cell>
          <cell r="D365">
            <v>29600</v>
          </cell>
        </row>
        <row r="366">
          <cell r="B366">
            <v>206</v>
          </cell>
          <cell r="C366" t="str">
            <v>BAZIC Assorted Color Push Pins (100/Pack)</v>
          </cell>
          <cell r="D366">
            <v>47139</v>
          </cell>
        </row>
        <row r="367">
          <cell r="B367">
            <v>207</v>
          </cell>
          <cell r="C367" t="str">
            <v>BAZIC Clear Transparent Push Pins (100/Pack)</v>
          </cell>
          <cell r="D367">
            <v>33624</v>
          </cell>
        </row>
        <row r="368">
          <cell r="B368">
            <v>2070</v>
          </cell>
          <cell r="C368" t="str">
            <v>BAZIC 4 FL OZ (118 mL) Wood Glue</v>
          </cell>
          <cell r="D368">
            <v>1938</v>
          </cell>
        </row>
        <row r="369">
          <cell r="B369">
            <v>2071</v>
          </cell>
          <cell r="C369" t="str">
            <v>BAZIC 8 FL OZ (236 mL) Wood Glue</v>
          </cell>
          <cell r="D369">
            <v>1164</v>
          </cell>
        </row>
        <row r="370">
          <cell r="B370">
            <v>2072</v>
          </cell>
          <cell r="C370" t="str">
            <v>BAZIC 16 FL OZ (473 mL) Wood Glue</v>
          </cell>
          <cell r="D370">
            <v>8428</v>
          </cell>
        </row>
        <row r="371">
          <cell r="B371">
            <v>208</v>
          </cell>
          <cell r="C371" t="str">
            <v>BAZIC Assorted Translucent Color Push Pins (100/Pack)</v>
          </cell>
          <cell r="D371">
            <v>19030</v>
          </cell>
        </row>
        <row r="372">
          <cell r="B372">
            <v>2080</v>
          </cell>
          <cell r="C372" t="str">
            <v>BAZIC 8 mm x 8 m Permanent Glue Tape</v>
          </cell>
          <cell r="D372">
            <v>83656</v>
          </cell>
        </row>
        <row r="373">
          <cell r="B373">
            <v>2081</v>
          </cell>
          <cell r="C373" t="str">
            <v>BAZIC TinyBond 8 mm x 5 m Permanent Glue Tape</v>
          </cell>
          <cell r="D373">
            <v>2357</v>
          </cell>
        </row>
        <row r="374">
          <cell r="B374">
            <v>2085</v>
          </cell>
          <cell r="C374" t="str">
            <v>BAZIC 8.4 mm x 8 m Permanent Dots Glue Tape</v>
          </cell>
          <cell r="D374">
            <v>25415</v>
          </cell>
        </row>
        <row r="375">
          <cell r="B375">
            <v>209</v>
          </cell>
          <cell r="C375" t="str">
            <v>BAZIC Assorted Color Round Push Pins (80/Pack)</v>
          </cell>
          <cell r="D375">
            <v>7308</v>
          </cell>
        </row>
        <row r="376">
          <cell r="B376">
            <v>2090</v>
          </cell>
          <cell r="C376" t="str">
            <v>BAZIC 3.9" x 0.27" Dual Temp. Mini Hot Melt Glue Sticks (20/Bag)</v>
          </cell>
          <cell r="D376">
            <v>22</v>
          </cell>
        </row>
        <row r="377">
          <cell r="B377">
            <v>2091</v>
          </cell>
          <cell r="C377" t="str">
            <v>BAZIC 3.9" x 0.27" Dual Temp. Mini Hot Melt Glue Sticks (100/box)</v>
          </cell>
          <cell r="D377">
            <v>5776</v>
          </cell>
        </row>
        <row r="378">
          <cell r="B378">
            <v>2092</v>
          </cell>
          <cell r="C378" t="str">
            <v>BAZIC 3.9" x 0.43" Dual Temp. Full Size Hot Melt Glue Sticks (10/Bag)</v>
          </cell>
          <cell r="D378">
            <v>7242</v>
          </cell>
        </row>
        <row r="379">
          <cell r="B379">
            <v>2093</v>
          </cell>
          <cell r="C379" t="str">
            <v>BAZIC 7.87" x 0.27" Dual Temp. Mini Hot Melt Glue Sticks (10/Bag)</v>
          </cell>
          <cell r="D379">
            <v>846</v>
          </cell>
        </row>
        <row r="380">
          <cell r="B380">
            <v>2094</v>
          </cell>
          <cell r="C380" t="str">
            <v>BAZIC 7.87" x 0.43" Dual Temp. Full Size Hot Melt Glue Sticks (5/Bag)</v>
          </cell>
          <cell r="D380">
            <v>3609</v>
          </cell>
        </row>
        <row r="381">
          <cell r="B381">
            <v>2095</v>
          </cell>
          <cell r="C381" t="str">
            <v>BAZIC 3.9" x 0.27" Dual Temp. Mini Hot Melt Glue Sticks (50/Bag)</v>
          </cell>
          <cell r="D381">
            <v>3964</v>
          </cell>
        </row>
        <row r="382">
          <cell r="B382">
            <v>2099</v>
          </cell>
          <cell r="C382" t="str">
            <v>BAZIC Assorted Glue Sets (3/Pack)</v>
          </cell>
          <cell r="D382">
            <v>6922</v>
          </cell>
        </row>
        <row r="383">
          <cell r="B383">
            <v>210</v>
          </cell>
          <cell r="C383" t="str">
            <v>BAZIC Assorted Color Jumbo Push Pins (25/Pack)</v>
          </cell>
          <cell r="D383">
            <v>12370</v>
          </cell>
        </row>
        <row r="384">
          <cell r="B384">
            <v>2100</v>
          </cell>
          <cell r="C384" t="str">
            <v>BAZIC Top Loading 9-Pockets Trading Card Holders (100/Pack)</v>
          </cell>
          <cell r="D384">
            <v>859</v>
          </cell>
        </row>
        <row r="385">
          <cell r="B385">
            <v>2101</v>
          </cell>
          <cell r="C385" t="str">
            <v>BAZIC Side Loading 9-Pockets Double Sided Trading Card Holders (5/Pack)</v>
          </cell>
          <cell r="D385">
            <v>22565</v>
          </cell>
        </row>
        <row r="386">
          <cell r="B386">
            <v>2102</v>
          </cell>
          <cell r="C386" t="str">
            <v>BAZIC Side Loading 9-Pockets Double Sided Trading Card Holders (100/Pack)</v>
          </cell>
          <cell r="D386">
            <v>1208</v>
          </cell>
        </row>
        <row r="387">
          <cell r="B387">
            <v>211</v>
          </cell>
          <cell r="C387" t="str">
            <v>BAZIC 1" Metal Book Rings (12/Pack)</v>
          </cell>
          <cell r="D387">
            <v>14010</v>
          </cell>
        </row>
        <row r="388">
          <cell r="B388">
            <v>2112</v>
          </cell>
          <cell r="C388" t="str">
            <v>BAZIC Green Color 2-Pockets Poly Portfolio w/ 3 Prongs</v>
          </cell>
          <cell r="D388">
            <v>12965</v>
          </cell>
        </row>
        <row r="389">
          <cell r="B389">
            <v>2113</v>
          </cell>
          <cell r="C389" t="str">
            <v>BAZIC Red Color 2-Pockets Poly Portfolio w/ 3 Prongs</v>
          </cell>
          <cell r="D389">
            <v>11989</v>
          </cell>
        </row>
        <row r="390">
          <cell r="B390">
            <v>2114</v>
          </cell>
          <cell r="C390" t="str">
            <v>BAZIC Blue Color 2-Pockets Poly Portfolio w/ 3 Prongs</v>
          </cell>
          <cell r="D390">
            <v>9477</v>
          </cell>
        </row>
        <row r="391">
          <cell r="B391">
            <v>2115</v>
          </cell>
          <cell r="C391" t="str">
            <v>BAZIC Yellow Color 2-Pockets Poly Portfolio w/ 3 Prongs</v>
          </cell>
          <cell r="D391">
            <v>13053</v>
          </cell>
        </row>
        <row r="392">
          <cell r="B392">
            <v>212</v>
          </cell>
          <cell r="C392" t="str">
            <v>BAZIC 1" Assorted Color Metal Book Rings (10/Pack)</v>
          </cell>
          <cell r="D392">
            <v>12261</v>
          </cell>
        </row>
        <row r="393">
          <cell r="B393">
            <v>2120</v>
          </cell>
          <cell r="C393" t="str">
            <v>BAZIC Pastel Edition 7-Pocket A4/Letter Size Poly Expanding File</v>
          </cell>
          <cell r="D393">
            <v>12087</v>
          </cell>
        </row>
        <row r="394">
          <cell r="B394">
            <v>2121</v>
          </cell>
          <cell r="C394" t="str">
            <v>BAZIC Morandi Edition 13-Pocket A4/Letter Size Poly Expanding File</v>
          </cell>
          <cell r="D394">
            <v>11683</v>
          </cell>
        </row>
        <row r="395">
          <cell r="B395">
            <v>2130</v>
          </cell>
          <cell r="C395" t="str">
            <v>BAZIC Standard Weight Top Loading Sheet Protectors (10/Pack)</v>
          </cell>
          <cell r="D395">
            <v>16876</v>
          </cell>
        </row>
        <row r="396">
          <cell r="B396">
            <v>2131</v>
          </cell>
          <cell r="C396" t="str">
            <v>BAZIC Standard Weight Top Loading Sheet Protectors (100/Box)</v>
          </cell>
          <cell r="D396">
            <v>2420</v>
          </cell>
        </row>
        <row r="397">
          <cell r="B397">
            <v>2132</v>
          </cell>
          <cell r="C397" t="str">
            <v>BAZIC Heavy Weight Top Loading Sheet Protectors (10/Pack)</v>
          </cell>
          <cell r="D397">
            <v>14617</v>
          </cell>
        </row>
        <row r="398">
          <cell r="B398">
            <v>2133</v>
          </cell>
          <cell r="C398" t="str">
            <v>BAZIC Heavy Weight Top Loading Sheet Protectors (50/Box)</v>
          </cell>
          <cell r="D398">
            <v>627</v>
          </cell>
        </row>
        <row r="399">
          <cell r="B399">
            <v>2138</v>
          </cell>
          <cell r="C399" t="str">
            <v>BAZIC Bubble Embossed 2-Pocket Poly Portfolio</v>
          </cell>
          <cell r="D399">
            <v>51155</v>
          </cell>
        </row>
        <row r="400">
          <cell r="B400">
            <v>2139</v>
          </cell>
          <cell r="C400" t="str">
            <v>BAZIC Cubic Embossed 2-Pocket Poly Portfolio</v>
          </cell>
          <cell r="D400">
            <v>39579</v>
          </cell>
        </row>
        <row r="401">
          <cell r="B401">
            <v>2140</v>
          </cell>
          <cell r="C401" t="str">
            <v>BAZIC Swirl Embossed 2-Pocket Poly Portfolio</v>
          </cell>
          <cell r="D401">
            <v>34938</v>
          </cell>
        </row>
        <row r="402">
          <cell r="B402">
            <v>2141</v>
          </cell>
          <cell r="C402" t="str">
            <v>BAZIC Pastel Color 2-Pocket Poly Portfolio w/ 3 Prongs</v>
          </cell>
          <cell r="D402">
            <v>34744</v>
          </cell>
        </row>
        <row r="403">
          <cell r="B403">
            <v>215</v>
          </cell>
          <cell r="C403" t="str">
            <v>BAZIC Assorted Size Metal Book Rings (10/Pack)</v>
          </cell>
          <cell r="D403">
            <v>10905</v>
          </cell>
        </row>
        <row r="404">
          <cell r="B404">
            <v>2150</v>
          </cell>
          <cell r="C404" t="str">
            <v>BAZIC Canary Paper Dividers w/ 5-Insertable Color Tabs</v>
          </cell>
          <cell r="D404">
            <v>12916</v>
          </cell>
        </row>
        <row r="405">
          <cell r="B405">
            <v>2151</v>
          </cell>
          <cell r="C405" t="str">
            <v>BAZIC Canary Paper Dividers w/ 8-Insertable Color Tabs</v>
          </cell>
          <cell r="D405">
            <v>16046</v>
          </cell>
        </row>
        <row r="406">
          <cell r="B406">
            <v>2152</v>
          </cell>
          <cell r="C406" t="str">
            <v>BAZIC White Paper Dividers w/ 5-Writable Color Tabs</v>
          </cell>
          <cell r="D406">
            <v>33267</v>
          </cell>
        </row>
        <row r="407">
          <cell r="B407">
            <v>2153</v>
          </cell>
          <cell r="C407" t="str">
            <v>BAZIC White Paper Dividers w/ 8-Writable Color Tabs</v>
          </cell>
          <cell r="D407">
            <v>35469</v>
          </cell>
        </row>
        <row r="408">
          <cell r="B408">
            <v>2155</v>
          </cell>
          <cell r="C408" t="str">
            <v>BAZIC Clear Side Loading A4/Letter Size String Envelope</v>
          </cell>
          <cell r="D408">
            <v>11897</v>
          </cell>
        </row>
        <row r="409">
          <cell r="B409">
            <v>2156</v>
          </cell>
          <cell r="C409" t="str">
            <v>BAZIC Side Loading A4/Letter Size String Envelope</v>
          </cell>
          <cell r="D409">
            <v>11340</v>
          </cell>
        </row>
        <row r="410">
          <cell r="B410">
            <v>2157</v>
          </cell>
          <cell r="C410" t="str">
            <v>BAZIC Poly Project Envelopes (5/Pack)</v>
          </cell>
          <cell r="D410">
            <v>2288</v>
          </cell>
        </row>
        <row r="411">
          <cell r="B411">
            <v>2170</v>
          </cell>
          <cell r="C411" t="str">
            <v>BAZIC Camouflage 2-Pocket Portfolios</v>
          </cell>
          <cell r="D411">
            <v>38298</v>
          </cell>
        </row>
        <row r="412">
          <cell r="B412">
            <v>2172</v>
          </cell>
          <cell r="C412" t="str">
            <v>BAZIC Polka Dot 2-Pocket Portfolios</v>
          </cell>
          <cell r="D412">
            <v>48239</v>
          </cell>
        </row>
        <row r="413">
          <cell r="B413">
            <v>2174</v>
          </cell>
          <cell r="C413" t="str">
            <v>BAZIC Paisley 2-Pocket Portfolios</v>
          </cell>
          <cell r="D413">
            <v>30065</v>
          </cell>
        </row>
        <row r="414">
          <cell r="B414">
            <v>2176</v>
          </cell>
          <cell r="C414" t="str">
            <v>BAZIC Metallic Color 2-Pocket Portfolios</v>
          </cell>
          <cell r="D414">
            <v>40359</v>
          </cell>
        </row>
        <row r="415">
          <cell r="B415">
            <v>2177</v>
          </cell>
          <cell r="C415" t="str">
            <v>BAZIC Glossy Laminated Classic Color 2-Pockets Portfolios</v>
          </cell>
          <cell r="D415">
            <v>37554</v>
          </cell>
        </row>
        <row r="416">
          <cell r="B416">
            <v>2178</v>
          </cell>
          <cell r="C416" t="str">
            <v>BAZIC Glossy Laminated Pastel Color 2-Pockets Portfolios</v>
          </cell>
          <cell r="D416">
            <v>35742</v>
          </cell>
        </row>
        <row r="417">
          <cell r="B417">
            <v>2180</v>
          </cell>
          <cell r="C417" t="str">
            <v>BAZIC Premium Asst. Color 2-Pocket Portfolio (25/Box)</v>
          </cell>
          <cell r="D417">
            <v>2750</v>
          </cell>
        </row>
        <row r="418">
          <cell r="B418">
            <v>2181</v>
          </cell>
          <cell r="C418" t="str">
            <v>BAZIC Premium Black Color 2-Pocket Portfolio (25/Box)</v>
          </cell>
          <cell r="D418">
            <v>931</v>
          </cell>
        </row>
        <row r="419">
          <cell r="B419">
            <v>2182</v>
          </cell>
          <cell r="C419" t="str">
            <v>BAZIC Premium Red Color 2-Pocket Portfolio (25/Box)</v>
          </cell>
          <cell r="D419">
            <v>1227</v>
          </cell>
        </row>
        <row r="420">
          <cell r="B420">
            <v>2183</v>
          </cell>
          <cell r="C420" t="str">
            <v>BAZIC Premium Blue Color 2-Pocket Portfolio (25/Box)</v>
          </cell>
          <cell r="D420">
            <v>1494</v>
          </cell>
        </row>
        <row r="421">
          <cell r="B421">
            <v>2184</v>
          </cell>
          <cell r="C421" t="str">
            <v>BAZIC Premium Green Color 2-Pocket Portfolio (25/Box)</v>
          </cell>
          <cell r="D421">
            <v>1853</v>
          </cell>
        </row>
        <row r="422">
          <cell r="B422">
            <v>2185</v>
          </cell>
          <cell r="C422" t="str">
            <v>BAZIC Premium Light Blue Color 2-Pocket Portfolio (25/Box)</v>
          </cell>
          <cell r="D422">
            <v>1297</v>
          </cell>
        </row>
        <row r="423">
          <cell r="B423">
            <v>2196</v>
          </cell>
          <cell r="C423" t="str">
            <v>BAZIC 16"X18"X15" Black Folding Cart on Wheels w/Lid Cover</v>
          </cell>
          <cell r="D423">
            <v>2561</v>
          </cell>
        </row>
        <row r="424">
          <cell r="B424">
            <v>2197</v>
          </cell>
          <cell r="C424" t="str">
            <v>BAZIC 16"X18"X15" Blue Folding Cart on Wheels w/Lid Cover</v>
          </cell>
          <cell r="D424">
            <v>1188</v>
          </cell>
        </row>
        <row r="425">
          <cell r="B425">
            <v>2198</v>
          </cell>
          <cell r="C425" t="str">
            <v>BAZIC 16"X18"X15" Yellow Folding Cart on Wheels w/Lid Cover</v>
          </cell>
          <cell r="D425">
            <v>981</v>
          </cell>
        </row>
        <row r="426">
          <cell r="B426">
            <v>2199</v>
          </cell>
          <cell r="C426" t="str">
            <v>BAZIC 16"X18"X15" Red Folding Cart on Wheels w/Lid Cover</v>
          </cell>
          <cell r="D426">
            <v>1304</v>
          </cell>
        </row>
        <row r="427">
          <cell r="B427">
            <v>2201</v>
          </cell>
          <cell r="C427" t="str">
            <v>BAZIC Jumbo Eraser (4/Pack)</v>
          </cell>
          <cell r="D427">
            <v>44149</v>
          </cell>
        </row>
        <row r="428">
          <cell r="B428">
            <v>2202</v>
          </cell>
          <cell r="C428" t="str">
            <v>BAZIC Neon Eraser Cap (20/Pack)</v>
          </cell>
          <cell r="D428">
            <v>21489</v>
          </cell>
        </row>
        <row r="429">
          <cell r="B429">
            <v>2204</v>
          </cell>
          <cell r="C429" t="str">
            <v>BAZIC Neon Eraser Cap (50/Pack)</v>
          </cell>
          <cell r="D429">
            <v>24300</v>
          </cell>
        </row>
        <row r="430">
          <cell r="B430">
            <v>2205</v>
          </cell>
          <cell r="C430" t="str">
            <v>BAZIC Pink Eraser Cap (50/Pack)</v>
          </cell>
          <cell r="D430">
            <v>15609</v>
          </cell>
        </row>
        <row r="431">
          <cell r="B431">
            <v>2206</v>
          </cell>
          <cell r="C431" t="str">
            <v>BAZIC Pink Eraser Cap (20/Pack)</v>
          </cell>
          <cell r="D431">
            <v>26109</v>
          </cell>
        </row>
        <row r="432">
          <cell r="B432">
            <v>2207</v>
          </cell>
          <cell r="C432" t="str">
            <v>BAZIC Neon Bevel Eraser (6/Pack)</v>
          </cell>
          <cell r="D432">
            <v>28912</v>
          </cell>
        </row>
        <row r="433">
          <cell r="B433">
            <v>2209</v>
          </cell>
          <cell r="C433" t="str">
            <v>BAZIC Rainbow Eraser (4/Pack)</v>
          </cell>
          <cell r="D433">
            <v>24264</v>
          </cell>
        </row>
        <row r="434">
          <cell r="B434">
            <v>2211</v>
          </cell>
          <cell r="C434" t="str">
            <v>BAZIC Dot.ted Retractable Stick Erasers (2/Pack)</v>
          </cell>
          <cell r="D434">
            <v>20525</v>
          </cell>
        </row>
        <row r="435">
          <cell r="B435">
            <v>2216</v>
          </cell>
          <cell r="C435" t="str">
            <v>BAZIC Paisley Retractable Stick Erasers (2/Pack)</v>
          </cell>
          <cell r="D435">
            <v>12878</v>
          </cell>
        </row>
        <row r="436">
          <cell r="B436">
            <v>222</v>
          </cell>
          <cell r="C436" t="str">
            <v>BAZIC Jumbo (50mm) Silver Paper Clip (100/Pack)</v>
          </cell>
          <cell r="D436">
            <v>21796</v>
          </cell>
        </row>
        <row r="437">
          <cell r="B437">
            <v>2220</v>
          </cell>
          <cell r="C437" t="str">
            <v>BAZIC Pink Bevel Eraser (12/Box)</v>
          </cell>
          <cell r="D437">
            <v>7939</v>
          </cell>
        </row>
        <row r="438">
          <cell r="B438">
            <v>2222</v>
          </cell>
          <cell r="C438" t="str">
            <v>BAZIC Tutti Frutti Scented Erasers (5/Pack)</v>
          </cell>
          <cell r="D438">
            <v>28270</v>
          </cell>
        </row>
        <row r="439">
          <cell r="B439">
            <v>2223</v>
          </cell>
          <cell r="C439" t="str">
            <v>BAZIC Two-Tone Eraser (4/Pack)</v>
          </cell>
          <cell r="D439">
            <v>21535</v>
          </cell>
        </row>
        <row r="440">
          <cell r="B440">
            <v>2225</v>
          </cell>
          <cell r="C440" t="str">
            <v>BAZIC Neon Eraser Sets (12/Pack)</v>
          </cell>
          <cell r="D440">
            <v>22164</v>
          </cell>
        </row>
        <row r="441">
          <cell r="B441">
            <v>2227</v>
          </cell>
          <cell r="C441" t="str">
            <v>BAZIC Pink Bevel Eraser (4/Pack)</v>
          </cell>
          <cell r="D441">
            <v>45330</v>
          </cell>
        </row>
        <row r="442">
          <cell r="B442">
            <v>223</v>
          </cell>
          <cell r="C442" t="str">
            <v>BAZIC No.1 Regular (33mm) Silver Paper Clips (200/Pack)</v>
          </cell>
          <cell r="D442">
            <v>21500</v>
          </cell>
        </row>
        <row r="443">
          <cell r="B443">
            <v>2230</v>
          </cell>
          <cell r="C443" t="str">
            <v>BAZIC White Oval Eraser (4/Pack)</v>
          </cell>
          <cell r="D443">
            <v>14697</v>
          </cell>
        </row>
        <row r="444">
          <cell r="B444">
            <v>2232</v>
          </cell>
          <cell r="C444" t="str">
            <v>BAZIC Bright Color Oval Eraser (4/Pack)</v>
          </cell>
          <cell r="D444">
            <v>18189</v>
          </cell>
        </row>
        <row r="445">
          <cell r="B445">
            <v>2233</v>
          </cell>
          <cell r="C445" t="str">
            <v>BAZIC Pink Eraser Sets (15/Pack)</v>
          </cell>
          <cell r="D445">
            <v>7033</v>
          </cell>
        </row>
        <row r="446">
          <cell r="B446">
            <v>2234</v>
          </cell>
          <cell r="C446" t="str">
            <v>BAZIC Neon Eraser Sets (15/Pack)</v>
          </cell>
          <cell r="D446">
            <v>17637</v>
          </cell>
        </row>
        <row r="447">
          <cell r="B447">
            <v>2235</v>
          </cell>
          <cell r="C447" t="str">
            <v>BAZIC Pink Bevel Eraser</v>
          </cell>
          <cell r="D447">
            <v>99816</v>
          </cell>
        </row>
        <row r="448">
          <cell r="B448">
            <v>2236</v>
          </cell>
          <cell r="C448" t="str">
            <v>BAZIC Pink Eraser Top (144/Box)</v>
          </cell>
          <cell r="D448">
            <v>10509</v>
          </cell>
        </row>
        <row r="449">
          <cell r="B449">
            <v>2237</v>
          </cell>
          <cell r="C449" t="str">
            <v>BAZIC Neon Eraser Cap (120/Box)</v>
          </cell>
          <cell r="D449">
            <v>13774</v>
          </cell>
        </row>
        <row r="450">
          <cell r="B450">
            <v>2238</v>
          </cell>
          <cell r="C450" t="str">
            <v>BAZIC Pink Eraser Cap (12/Pack)</v>
          </cell>
          <cell r="D450">
            <v>53182</v>
          </cell>
        </row>
        <row r="451">
          <cell r="B451">
            <v>2239</v>
          </cell>
          <cell r="C451" t="str">
            <v>BAZIC Neon Eraser Cap (12/Pack)</v>
          </cell>
          <cell r="D451">
            <v>52200</v>
          </cell>
        </row>
        <row r="452">
          <cell r="B452">
            <v>2250</v>
          </cell>
          <cell r="C452" t="str">
            <v>BAZIC Snack Shop 3D Eraser Sets</v>
          </cell>
          <cell r="D452">
            <v>22364</v>
          </cell>
        </row>
        <row r="453">
          <cell r="B453">
            <v>2251</v>
          </cell>
          <cell r="C453" t="str">
            <v>BAZIC Princess Bash 3D Eraser Sets</v>
          </cell>
          <cell r="D453">
            <v>12775</v>
          </cell>
        </row>
        <row r="454">
          <cell r="B454">
            <v>2252</v>
          </cell>
          <cell r="C454" t="str">
            <v>BAZIC Wildlife Adventures 3D Eraser Sets</v>
          </cell>
          <cell r="D454">
            <v>14159</v>
          </cell>
        </row>
        <row r="455">
          <cell r="B455">
            <v>2260</v>
          </cell>
          <cell r="C455" t="str">
            <v>BAZIC Kneadable Art Eraser</v>
          </cell>
          <cell r="D455">
            <v>32977</v>
          </cell>
        </row>
        <row r="456">
          <cell r="B456">
            <v>229</v>
          </cell>
          <cell r="C456" t="str">
            <v>BAZIC Brass (Gold) Thumb Tack (200/Pack)</v>
          </cell>
          <cell r="D456">
            <v>24531</v>
          </cell>
        </row>
        <row r="457">
          <cell r="B457">
            <v>230</v>
          </cell>
          <cell r="C457" t="str">
            <v>BAZIC Nickel (Silver) Thumb Tack (200/Pack)</v>
          </cell>
          <cell r="D457">
            <v>26784</v>
          </cell>
        </row>
        <row r="458">
          <cell r="B458">
            <v>2300</v>
          </cell>
          <cell r="C458" t="str">
            <v>BAZIC Yellow Pen Style Fluorescent Highlighters w/ Pocket Clip (5/Pack)</v>
          </cell>
          <cell r="D458">
            <v>31327</v>
          </cell>
        </row>
        <row r="459">
          <cell r="B459">
            <v>2301</v>
          </cell>
          <cell r="C459" t="str">
            <v>BAZIC Pen Style Fluorescent Highlighters w/ Pocket Clip (5/Pack)</v>
          </cell>
          <cell r="D459">
            <v>77999</v>
          </cell>
        </row>
        <row r="460">
          <cell r="B460">
            <v>2303</v>
          </cell>
          <cell r="C460" t="str">
            <v>BAZIC Yellow Pen Style Fluorescent Highlighters w/ Pocket Clip (12/Box)</v>
          </cell>
          <cell r="D460">
            <v>10787</v>
          </cell>
        </row>
        <row r="461">
          <cell r="B461">
            <v>2304</v>
          </cell>
          <cell r="C461" t="str">
            <v>BAZIC Pen Style Fluorescent Highlighters w/ Pocket Clip (12/Box)</v>
          </cell>
          <cell r="D461">
            <v>9239</v>
          </cell>
        </row>
        <row r="462">
          <cell r="B462">
            <v>2306</v>
          </cell>
          <cell r="C462" t="str">
            <v>BAZIC Mini Fluorescent Highlighters w/ Cap Clip (5/Pack)</v>
          </cell>
          <cell r="D462">
            <v>10791</v>
          </cell>
        </row>
        <row r="463">
          <cell r="B463">
            <v>2308</v>
          </cell>
          <cell r="C463" t="str">
            <v>BAZIC Pen Style Pastel Highlighters w/ Pocket Clip (5/Pack)</v>
          </cell>
          <cell r="D463">
            <v>19994</v>
          </cell>
        </row>
        <row r="464">
          <cell r="B464">
            <v>2309</v>
          </cell>
          <cell r="C464" t="str">
            <v>BAZIC Mini Pastel Highlighters w/ Cap Clip (5/Pack)</v>
          </cell>
          <cell r="D464">
            <v>6246</v>
          </cell>
        </row>
        <row r="465">
          <cell r="B465">
            <v>231</v>
          </cell>
          <cell r="C465" t="str">
            <v>BAZIC Assorted Color Thumb Tack (150/Pack)</v>
          </cell>
          <cell r="D465">
            <v>11938</v>
          </cell>
        </row>
        <row r="466">
          <cell r="B466">
            <v>2314</v>
          </cell>
          <cell r="C466" t="str">
            <v>BAZIC Fruit Scented Highlighters (3/Pack)</v>
          </cell>
          <cell r="D466">
            <v>14620</v>
          </cell>
        </row>
        <row r="467">
          <cell r="B467">
            <v>23149</v>
          </cell>
          <cell r="C467" t="str">
            <v>Sudoku II Puzzle Book</v>
          </cell>
          <cell r="D467">
            <v>8676</v>
          </cell>
        </row>
        <row r="468">
          <cell r="B468">
            <v>2315</v>
          </cell>
          <cell r="C468" t="str">
            <v>BAZIC Fruit Scented Mini Highlighters (6/Pack)</v>
          </cell>
          <cell r="D468">
            <v>41622</v>
          </cell>
        </row>
        <row r="469">
          <cell r="B469">
            <v>23156</v>
          </cell>
          <cell r="C469" t="str">
            <v>Find A Word Puzzles Books</v>
          </cell>
          <cell r="D469">
            <v>24</v>
          </cell>
        </row>
        <row r="470">
          <cell r="B470">
            <v>2317</v>
          </cell>
          <cell r="C470" t="str">
            <v>BAZIC Pen Style Fluorescent Color Liquid Highlighters (4/Pack)</v>
          </cell>
          <cell r="D470">
            <v>20417</v>
          </cell>
        </row>
        <row r="471">
          <cell r="B471">
            <v>23170</v>
          </cell>
          <cell r="C471" t="str">
            <v>Spanish Find A Word Puzzle V</v>
          </cell>
          <cell r="D471">
            <v>44</v>
          </cell>
        </row>
        <row r="472">
          <cell r="B472">
            <v>23187</v>
          </cell>
          <cell r="C472" t="str">
            <v>Spanish Find A Word Puzzle VI</v>
          </cell>
          <cell r="D472">
            <v>2142</v>
          </cell>
        </row>
        <row r="473">
          <cell r="B473">
            <v>2319</v>
          </cell>
          <cell r="C473" t="str">
            <v>BAZIC Desk Style Fluorescent Highlighters (3/Pack)</v>
          </cell>
          <cell r="D473">
            <v>4712</v>
          </cell>
        </row>
        <row r="474">
          <cell r="B474">
            <v>2320</v>
          </cell>
          <cell r="C474" t="str">
            <v>BAZIC Yellow Desk Style Fluorescent Highlighters (3/Pack)</v>
          </cell>
          <cell r="D474">
            <v>8445</v>
          </cell>
        </row>
        <row r="475">
          <cell r="B475">
            <v>2321</v>
          </cell>
          <cell r="C475" t="str">
            <v>BAZIC Pen Style Fluorescent Highlighters w/ Cushion Grip (4/Pack)</v>
          </cell>
          <cell r="D475">
            <v>30065</v>
          </cell>
        </row>
        <row r="476">
          <cell r="B476">
            <v>2322</v>
          </cell>
          <cell r="C476" t="str">
            <v>BAZIC Mini Desk Style Pastel Highlighters (4/Pack)</v>
          </cell>
          <cell r="D476">
            <v>20863</v>
          </cell>
        </row>
        <row r="477">
          <cell r="B477">
            <v>2323</v>
          </cell>
          <cell r="C477" t="str">
            <v>BAZIC Mini Desk Style Fluorescent Highlighters (4/Pack)</v>
          </cell>
          <cell r="D477">
            <v>23313</v>
          </cell>
        </row>
        <row r="478">
          <cell r="B478">
            <v>2325</v>
          </cell>
          <cell r="C478" t="str">
            <v>BAZIC Desk Style Fluorescent Highlighters w/ Cushion Grip (3/Pack)</v>
          </cell>
          <cell r="D478">
            <v>8302</v>
          </cell>
        </row>
        <row r="479">
          <cell r="B479">
            <v>2326</v>
          </cell>
          <cell r="C479" t="str">
            <v>BAZIC Yellow Desk Style Fluorescent Highlighters w/ Cushion Grip (3/Pack)</v>
          </cell>
          <cell r="D479">
            <v>21018</v>
          </cell>
        </row>
        <row r="480">
          <cell r="B480">
            <v>2330</v>
          </cell>
          <cell r="C480" t="str">
            <v>BAZIC Yellow Erasable Highlighters (3/Pack)</v>
          </cell>
          <cell r="D480">
            <v>10800</v>
          </cell>
        </row>
        <row r="481">
          <cell r="B481">
            <v>2331</v>
          </cell>
          <cell r="C481" t="str">
            <v>BAZIC Desk Style Fluorescent Highlighters (12/Box)</v>
          </cell>
          <cell r="D481">
            <v>1092</v>
          </cell>
        </row>
        <row r="482">
          <cell r="B482">
            <v>2332</v>
          </cell>
          <cell r="C482" t="str">
            <v>BAZIC Yellow Desk Style Fluorescent Highlighters (12/Box)</v>
          </cell>
          <cell r="D482">
            <v>3589</v>
          </cell>
        </row>
        <row r="483">
          <cell r="B483">
            <v>2333</v>
          </cell>
          <cell r="C483" t="str">
            <v>BAZIC Double Tip Fluorescent Highlighters (5/Pack)</v>
          </cell>
          <cell r="D483">
            <v>13440</v>
          </cell>
        </row>
        <row r="484">
          <cell r="B484">
            <v>2341</v>
          </cell>
          <cell r="C484" t="str">
            <v>BAZIC 5 Fluorescent Gel Highlighters</v>
          </cell>
          <cell r="D484">
            <v>19500</v>
          </cell>
        </row>
        <row r="485">
          <cell r="B485">
            <v>2343</v>
          </cell>
          <cell r="C485" t="str">
            <v>BAZIC Fluorescent Highlighters w/ Pocket Clip (3/Pack)</v>
          </cell>
          <cell r="D485">
            <v>10378</v>
          </cell>
        </row>
        <row r="486">
          <cell r="B486">
            <v>2344</v>
          </cell>
          <cell r="C486" t="str">
            <v>BAZIC Fluorescent Highlighters w/ Pocket Clip (4/Pack)</v>
          </cell>
          <cell r="D486">
            <v>8461</v>
          </cell>
        </row>
        <row r="487">
          <cell r="B487">
            <v>2345</v>
          </cell>
          <cell r="C487" t="str">
            <v>BAZIC Pastel Highlighters w/ Pocket Clip (3/Pack)</v>
          </cell>
          <cell r="D487">
            <v>19878</v>
          </cell>
        </row>
        <row r="488">
          <cell r="B488">
            <v>2346</v>
          </cell>
          <cell r="C488" t="str">
            <v>BAZIC Pastel Highlighters w/ Pocket Clip (4/Pack)</v>
          </cell>
          <cell r="D488">
            <v>8415</v>
          </cell>
        </row>
        <row r="489">
          <cell r="B489">
            <v>2347</v>
          </cell>
          <cell r="C489" t="str">
            <v>BAZIC 5 Pastel Gel Highlighters</v>
          </cell>
          <cell r="D489">
            <v>10053</v>
          </cell>
        </row>
        <row r="490">
          <cell r="B490">
            <v>2348</v>
          </cell>
          <cell r="C490" t="str">
            <v>BAZIC 12 Gel Highlighters</v>
          </cell>
          <cell r="D490">
            <v>5716</v>
          </cell>
        </row>
        <row r="491">
          <cell r="B491">
            <v>2350</v>
          </cell>
          <cell r="C491" t="str">
            <v>BAZIC Desk Style Fluorescent Highlighters (4/Pack)</v>
          </cell>
          <cell r="D491">
            <v>14990</v>
          </cell>
        </row>
        <row r="492">
          <cell r="B492">
            <v>2351</v>
          </cell>
          <cell r="C492" t="str">
            <v>BAZIC Yellow Desk Style Fluorescent Highlighters (4/Pack)</v>
          </cell>
          <cell r="D492">
            <v>22542</v>
          </cell>
        </row>
        <row r="493">
          <cell r="B493">
            <v>240</v>
          </cell>
          <cell r="C493" t="str">
            <v>BAZIC Magnetic Paper Clips Holder w/ Asst. Color No.1 Paper Clip</v>
          </cell>
          <cell r="D493">
            <v>4472</v>
          </cell>
        </row>
        <row r="494">
          <cell r="B494">
            <v>2401</v>
          </cell>
          <cell r="C494" t="str">
            <v>BAZIC Jumbo Color Chalk (15/Bucket)</v>
          </cell>
          <cell r="D494">
            <v>16611</v>
          </cell>
        </row>
        <row r="495">
          <cell r="B495">
            <v>2402</v>
          </cell>
          <cell r="C495" t="str">
            <v>BAZIC 12 Color &amp; 12 White Chalk w/ Eraser Set</v>
          </cell>
          <cell r="D495">
            <v>14980</v>
          </cell>
        </row>
        <row r="496">
          <cell r="B496">
            <v>2403</v>
          </cell>
          <cell r="C496" t="str">
            <v>BAZIC White Chalk (20/Bucket)</v>
          </cell>
          <cell r="D496">
            <v>10636</v>
          </cell>
        </row>
        <row r="497">
          <cell r="B497">
            <v>2404</v>
          </cell>
          <cell r="C497" t="str">
            <v>BAZIC Color Chalk (20/Bucket)</v>
          </cell>
          <cell r="D497">
            <v>12772</v>
          </cell>
        </row>
        <row r="498">
          <cell r="B498">
            <v>2405</v>
          </cell>
          <cell r="C498" t="str">
            <v>BAZIC Dustless White Chalk (24/Box)</v>
          </cell>
          <cell r="D498">
            <v>8985</v>
          </cell>
        </row>
        <row r="499">
          <cell r="B499">
            <v>2406</v>
          </cell>
          <cell r="C499" t="str">
            <v>BAZIC Dustless Assorted Color Chalk (24/Box)</v>
          </cell>
          <cell r="D499">
            <v>16372</v>
          </cell>
        </row>
        <row r="500">
          <cell r="B500">
            <v>2409</v>
          </cell>
          <cell r="C500" t="str">
            <v>BAZIC 4 Jumbo Sidewalk Chalks &amp; 1 Chalk Holder</v>
          </cell>
          <cell r="D500">
            <v>144</v>
          </cell>
        </row>
        <row r="501">
          <cell r="B501">
            <v>2410</v>
          </cell>
          <cell r="C501" t="str">
            <v>BAZIC 6 Jumbo Sidewalk Chalks</v>
          </cell>
          <cell r="D501">
            <v>8035</v>
          </cell>
        </row>
        <row r="502">
          <cell r="B502">
            <v>250</v>
          </cell>
          <cell r="C502" t="str">
            <v>BAZIC 1/2" Brass-Plated Fasteners (100/Pack)</v>
          </cell>
          <cell r="D502">
            <v>12528</v>
          </cell>
        </row>
        <row r="503">
          <cell r="B503">
            <v>2501</v>
          </cell>
          <cell r="C503" t="str">
            <v>BAZIC 8 Color Premium Jumbo Triangle Crayons</v>
          </cell>
          <cell r="D503">
            <v>35869</v>
          </cell>
        </row>
        <row r="504">
          <cell r="B504">
            <v>2505</v>
          </cell>
          <cell r="C504" t="str">
            <v>BAZIC 10 Color Mini Twist-Up Propelling Crayons</v>
          </cell>
          <cell r="D504">
            <v>3064</v>
          </cell>
        </row>
        <row r="505">
          <cell r="B505">
            <v>2506</v>
          </cell>
          <cell r="C505" t="str">
            <v>BAZIC 8 Color Twist-Up Propelling Crayons</v>
          </cell>
          <cell r="D505">
            <v>1994</v>
          </cell>
        </row>
        <row r="506">
          <cell r="B506">
            <v>2507</v>
          </cell>
          <cell r="C506" t="str">
            <v>BAZIC 12 Color Twist-Up Propelling Crayons</v>
          </cell>
          <cell r="D506">
            <v>13956</v>
          </cell>
        </row>
        <row r="507">
          <cell r="B507">
            <v>251</v>
          </cell>
          <cell r="C507" t="str">
            <v>BAZIC 1" Brass-Plated Fasteners (100/Pack)</v>
          </cell>
          <cell r="D507">
            <v>33416</v>
          </cell>
        </row>
        <row r="508">
          <cell r="B508">
            <v>2510</v>
          </cell>
          <cell r="C508" t="str">
            <v>BAZIC 48 ct. Premium Crayons</v>
          </cell>
          <cell r="D508">
            <v>36632</v>
          </cell>
        </row>
        <row r="509">
          <cell r="B509">
            <v>2511</v>
          </cell>
          <cell r="C509" t="str">
            <v>BAZIC 24 Color Premium Crayons</v>
          </cell>
          <cell r="D509">
            <v>45482</v>
          </cell>
        </row>
        <row r="510">
          <cell r="B510">
            <v>2512</v>
          </cell>
          <cell r="C510" t="str">
            <v>BAZIC 8 Color Premium Super Jumbo Crayons</v>
          </cell>
          <cell r="D510">
            <v>13727</v>
          </cell>
        </row>
        <row r="511">
          <cell r="B511">
            <v>2515</v>
          </cell>
          <cell r="C511" t="str">
            <v>BAZIC 64 ct. Premium Crayons w/ Sharpener</v>
          </cell>
          <cell r="D511">
            <v>16230</v>
          </cell>
        </row>
        <row r="512">
          <cell r="B512">
            <v>2516</v>
          </cell>
          <cell r="C512" t="str">
            <v>BAZIC 8 Color Premium Crayons</v>
          </cell>
          <cell r="D512">
            <v>36000</v>
          </cell>
        </row>
        <row r="513">
          <cell r="B513">
            <v>2517</v>
          </cell>
          <cell r="C513" t="str">
            <v>BAZIC 16 Color Premium Crayons</v>
          </cell>
          <cell r="D513">
            <v>9</v>
          </cell>
        </row>
        <row r="514">
          <cell r="B514">
            <v>2518</v>
          </cell>
          <cell r="C514" t="str">
            <v>BAZIC 8 Color Premium Jumbo Crayons</v>
          </cell>
          <cell r="D514">
            <v>36668</v>
          </cell>
        </row>
        <row r="515">
          <cell r="B515">
            <v>2519</v>
          </cell>
          <cell r="C515" t="str">
            <v>BAZIC 12 Color Premium Jumbo Crayons</v>
          </cell>
          <cell r="D515">
            <v>20884</v>
          </cell>
        </row>
        <row r="516">
          <cell r="B516">
            <v>2520</v>
          </cell>
          <cell r="C516" t="str">
            <v>BAZIC 12 Color Double-Ended Premium Super Jumbo Crayons</v>
          </cell>
          <cell r="D516">
            <v>16383</v>
          </cell>
        </row>
        <row r="517">
          <cell r="B517">
            <v>2521</v>
          </cell>
          <cell r="C517" t="str">
            <v>BAZIC 64 ct. Premium Crayons in Plastic Storage Box w/ Sharpener</v>
          </cell>
          <cell r="D517">
            <v>2504</v>
          </cell>
        </row>
        <row r="518">
          <cell r="B518">
            <v>2530</v>
          </cell>
          <cell r="C518" t="str">
            <v>BAZIC 24 Color Washable Premium Crayons</v>
          </cell>
          <cell r="D518">
            <v>27670</v>
          </cell>
        </row>
        <row r="519">
          <cell r="B519">
            <v>2539</v>
          </cell>
          <cell r="C519" t="str">
            <v>BAZIC 8 Color Washable Premium Jumbo Crayons</v>
          </cell>
          <cell r="D519">
            <v>22000</v>
          </cell>
        </row>
        <row r="520">
          <cell r="B520">
            <v>2550</v>
          </cell>
          <cell r="C520" t="str">
            <v>BAZIC 12 Color Jumbo Oil Pastels</v>
          </cell>
          <cell r="D520">
            <v>24939</v>
          </cell>
        </row>
        <row r="521">
          <cell r="B521">
            <v>2551</v>
          </cell>
          <cell r="C521" t="str">
            <v>BAZIC 12 Colors Oil Pastels</v>
          </cell>
          <cell r="D521">
            <v>54855</v>
          </cell>
        </row>
        <row r="522">
          <cell r="B522">
            <v>2553</v>
          </cell>
          <cell r="C522" t="str">
            <v>BAZIC 25 Colors Oil Pastels</v>
          </cell>
          <cell r="D522">
            <v>2861</v>
          </cell>
        </row>
        <row r="523">
          <cell r="B523">
            <v>2555</v>
          </cell>
          <cell r="C523" t="str">
            <v>BAZIC 50 Colors Oil Pastels</v>
          </cell>
          <cell r="D523">
            <v>2844</v>
          </cell>
        </row>
        <row r="524">
          <cell r="B524">
            <v>2560</v>
          </cell>
          <cell r="C524" t="str">
            <v>BAZIC 6 Color Silky Gel Crayons</v>
          </cell>
          <cell r="D524">
            <v>5929</v>
          </cell>
        </row>
        <row r="525">
          <cell r="B525">
            <v>2561</v>
          </cell>
          <cell r="C525" t="str">
            <v>BAZIC 12 Color Silky Gel Crayons</v>
          </cell>
          <cell r="D525">
            <v>3215</v>
          </cell>
        </row>
        <row r="526">
          <cell r="B526">
            <v>2562</v>
          </cell>
          <cell r="C526" t="str">
            <v>BAZIC 24 Color Silky Gel Crayons</v>
          </cell>
          <cell r="D526">
            <v>1309</v>
          </cell>
        </row>
        <row r="527">
          <cell r="B527">
            <v>2569</v>
          </cell>
          <cell r="C527" t="str">
            <v>BAZIC 12 Color Jumbo Silky Gel Crayons</v>
          </cell>
          <cell r="D527">
            <v>2023</v>
          </cell>
        </row>
        <row r="528">
          <cell r="B528">
            <v>260</v>
          </cell>
          <cell r="C528" t="str">
            <v>BAZIC Small 3/4" (19mm) Black Binder Clip (20/Pack)</v>
          </cell>
          <cell r="D528">
            <v>16935</v>
          </cell>
        </row>
        <row r="529">
          <cell r="B529">
            <v>261</v>
          </cell>
          <cell r="C529" t="str">
            <v>BAZIC Medium 1 1/4" (32mm) Black Binder Clip (8/Pack)</v>
          </cell>
          <cell r="D529">
            <v>28023</v>
          </cell>
        </row>
        <row r="530">
          <cell r="B530">
            <v>262</v>
          </cell>
          <cell r="C530" t="str">
            <v>BAZIC Large 2" (51mm) Black Binder Clip (4/Pack)</v>
          </cell>
          <cell r="D530">
            <v>11837</v>
          </cell>
        </row>
        <row r="531">
          <cell r="B531">
            <v>263</v>
          </cell>
          <cell r="C531" t="str">
            <v>BAZIC Small 3/4" (19mm) Assorted Color Binder Clip (20/Pack)</v>
          </cell>
          <cell r="D531">
            <v>18261</v>
          </cell>
        </row>
        <row r="532">
          <cell r="B532">
            <v>264</v>
          </cell>
          <cell r="C532" t="str">
            <v>BAZIC Medium 1 1/4" (32mm) Assorted Color Binder Clip (8/Pack)</v>
          </cell>
          <cell r="D532">
            <v>15634</v>
          </cell>
        </row>
        <row r="533">
          <cell r="B533">
            <v>265</v>
          </cell>
          <cell r="C533" t="str">
            <v>BAZIC Small 3/4" (19mm) Black Binder Clip (12/Box)</v>
          </cell>
          <cell r="D533">
            <v>14673</v>
          </cell>
        </row>
        <row r="534">
          <cell r="B534">
            <v>266</v>
          </cell>
          <cell r="C534" t="str">
            <v>BAZIC Medium 1 1/4" (32mm) Black Binder Clip (12/Box)</v>
          </cell>
          <cell r="D534">
            <v>9003</v>
          </cell>
        </row>
        <row r="535">
          <cell r="B535">
            <v>267</v>
          </cell>
          <cell r="C535" t="str">
            <v>BAZIC Large 2" (51mm) Black Binder Clip (12/Box)</v>
          </cell>
          <cell r="D535">
            <v>1394</v>
          </cell>
        </row>
        <row r="536">
          <cell r="B536">
            <v>2706</v>
          </cell>
          <cell r="C536" t="str">
            <v>BAZIC 3" Round 2x LED Lighted Magnifier</v>
          </cell>
          <cell r="D536">
            <v>3602</v>
          </cell>
        </row>
        <row r="537">
          <cell r="B537">
            <v>2707</v>
          </cell>
          <cell r="C537" t="str">
            <v>BAZIC 2x Magnifier Sets (3/Pack)</v>
          </cell>
          <cell r="D537">
            <v>4242</v>
          </cell>
        </row>
        <row r="538">
          <cell r="B538">
            <v>2711</v>
          </cell>
          <cell r="C538" t="str">
            <v>BAZIC 3" Round 2x Handheld Magnifier &amp; 4x Bifocal Inset</v>
          </cell>
          <cell r="D538">
            <v>21127</v>
          </cell>
        </row>
        <row r="539">
          <cell r="B539">
            <v>2713</v>
          </cell>
          <cell r="C539" t="str">
            <v>BAZIC Asstd Color 3" Round 2X Handheld Magnifier</v>
          </cell>
          <cell r="D539">
            <v>8427</v>
          </cell>
        </row>
        <row r="540">
          <cell r="B540">
            <v>272</v>
          </cell>
          <cell r="C540" t="str">
            <v>BAZIC Large 2" (51mm) Assorted Color Binder Clip (4/Pack)</v>
          </cell>
          <cell r="D540">
            <v>14139</v>
          </cell>
        </row>
        <row r="541">
          <cell r="B541">
            <v>273</v>
          </cell>
          <cell r="C541" t="str">
            <v>BAZIC Assorted Size Black Binder Clip (12/Pack)</v>
          </cell>
          <cell r="D541">
            <v>14115</v>
          </cell>
        </row>
        <row r="542">
          <cell r="B542">
            <v>274</v>
          </cell>
          <cell r="C542" t="str">
            <v>BAZIC Assorted Size Color Binder Clip (12/Pack)</v>
          </cell>
          <cell r="D542">
            <v>12746</v>
          </cell>
        </row>
        <row r="543">
          <cell r="B543">
            <v>276</v>
          </cell>
          <cell r="C543" t="str">
            <v>BAZIC Small 3/4" (19mm) Assorted Color Metallic Binder Clip (16/Pack)</v>
          </cell>
          <cell r="D543">
            <v>28374</v>
          </cell>
        </row>
        <row r="544">
          <cell r="B544">
            <v>277</v>
          </cell>
          <cell r="C544" t="str">
            <v>BAZIC Medium 1 1/4" (32mm) Assorted Color Metallic Binder Clip (6/Pack)</v>
          </cell>
          <cell r="D544">
            <v>27595</v>
          </cell>
        </row>
        <row r="545">
          <cell r="B545">
            <v>2805</v>
          </cell>
          <cell r="C545" t="str">
            <v>BAZIC Metal Ball Bearing Compass w/ #2 Wood Pencil</v>
          </cell>
          <cell r="D545">
            <v>28509</v>
          </cell>
        </row>
        <row r="546">
          <cell r="B546">
            <v>2806</v>
          </cell>
          <cell r="C546" t="str">
            <v>BAZIC Scale-Arm Compass w/ #2 Wood Pencil</v>
          </cell>
          <cell r="D546">
            <v>34169</v>
          </cell>
        </row>
        <row r="547">
          <cell r="B547">
            <v>2807</v>
          </cell>
          <cell r="C547" t="str">
            <v>BAZIC Scale-Arm Compass w/ #2 Wood Pencil &amp; 6" Protractor Set</v>
          </cell>
          <cell r="D547">
            <v>46755</v>
          </cell>
        </row>
        <row r="548">
          <cell r="B548">
            <v>2808</v>
          </cell>
          <cell r="C548" t="str">
            <v>BAZIC Scale-Arm Compass w/ #2 Wood Pencil &amp; 6" Clear Protractor Set</v>
          </cell>
          <cell r="D548">
            <v>23995</v>
          </cell>
        </row>
        <row r="549">
          <cell r="B549">
            <v>290</v>
          </cell>
          <cell r="C549" t="str">
            <v>BAZIC Push Pin, Paper Clip, Binder Clip, Magnetic Button Combo Sets</v>
          </cell>
          <cell r="D549">
            <v>5345</v>
          </cell>
        </row>
        <row r="550">
          <cell r="B550">
            <v>2901</v>
          </cell>
          <cell r="C550" t="str">
            <v>BAZIC 17.5" X 5' Clear Self Adhesive Book Cover</v>
          </cell>
          <cell r="D550">
            <v>21339</v>
          </cell>
        </row>
        <row r="551">
          <cell r="B551">
            <v>3001</v>
          </cell>
          <cell r="C551" t="str">
            <v>BAZIC 8-Digit Large Desktop Calculator w/ Adjustable Display</v>
          </cell>
          <cell r="D551">
            <v>11156</v>
          </cell>
        </row>
        <row r="552">
          <cell r="B552">
            <v>3002</v>
          </cell>
          <cell r="C552" t="str">
            <v>BAZIC 56 Function Scientific Calculator w/ Slide-On Case</v>
          </cell>
          <cell r="D552">
            <v>6302</v>
          </cell>
        </row>
        <row r="553">
          <cell r="B553">
            <v>3003</v>
          </cell>
          <cell r="C553" t="str">
            <v>BAZIC 56 Function Scientific Calculator w/ Flip Cover</v>
          </cell>
          <cell r="D553">
            <v>41796</v>
          </cell>
        </row>
        <row r="554">
          <cell r="B554">
            <v>3004</v>
          </cell>
          <cell r="C554" t="str">
            <v>BAZIC 8-Digit Pocket Size Calculator w/ Flip Cover</v>
          </cell>
          <cell r="D554">
            <v>40002</v>
          </cell>
        </row>
        <row r="555">
          <cell r="B555">
            <v>3006</v>
          </cell>
          <cell r="C555" t="str">
            <v>BAZIC 8-Digit Pocket Size Calculator w/ Neck String</v>
          </cell>
          <cell r="D555">
            <v>28531</v>
          </cell>
        </row>
        <row r="556">
          <cell r="B556">
            <v>3008</v>
          </cell>
          <cell r="C556" t="str">
            <v>BAZIC 8-Digit Silver Desktop Calculator w/ Tone</v>
          </cell>
          <cell r="D556">
            <v>316</v>
          </cell>
        </row>
        <row r="557">
          <cell r="B557">
            <v>3009</v>
          </cell>
          <cell r="C557" t="str">
            <v>BAZIC 8-Digit Dual Power Pocket Size Calculator</v>
          </cell>
          <cell r="D557">
            <v>6909</v>
          </cell>
        </row>
        <row r="558">
          <cell r="B558">
            <v>3011</v>
          </cell>
          <cell r="C558" t="str">
            <v>BAZIC 12-Digit Desktop Calculator w/ Profit Calculation &amp; Tax Functions</v>
          </cell>
          <cell r="D558">
            <v>1016</v>
          </cell>
        </row>
        <row r="559">
          <cell r="B559">
            <v>3012</v>
          </cell>
          <cell r="C559" t="str">
            <v>BAZIC 12-Digit Dual Power Desktop Calculator w/ Adjustable Display</v>
          </cell>
          <cell r="D559">
            <v>1805</v>
          </cell>
        </row>
        <row r="560">
          <cell r="B560">
            <v>3013</v>
          </cell>
          <cell r="C560" t="str">
            <v>BAZIC 8-Digit Dual Power Pocket Size Calculator - BLACK</v>
          </cell>
          <cell r="D560">
            <v>23851</v>
          </cell>
        </row>
        <row r="561">
          <cell r="B561">
            <v>3014</v>
          </cell>
          <cell r="C561" t="str">
            <v>BAZIC 8-Digit Dual Power Pocket Size Calculator - Pastel Color</v>
          </cell>
          <cell r="D561">
            <v>1222</v>
          </cell>
        </row>
        <row r="562">
          <cell r="B562">
            <v>302</v>
          </cell>
          <cell r="C562" t="str">
            <v>BAZIC 8, 10, 20, 30 mm Size Lettering Stencil Sets (4/Pack)</v>
          </cell>
          <cell r="D562">
            <v>18186</v>
          </cell>
        </row>
        <row r="563">
          <cell r="B563">
            <v>3020</v>
          </cell>
          <cell r="C563" t="str">
            <v>BAZIC 240 Function Scientific Calculator w/ Slide-On Case</v>
          </cell>
          <cell r="D563">
            <v>9</v>
          </cell>
        </row>
        <row r="564">
          <cell r="B564">
            <v>3021</v>
          </cell>
          <cell r="C564" t="str">
            <v>BAZIC 240 Function Fancy color Scientific Calculator w/ Slide-On Case</v>
          </cell>
          <cell r="D564">
            <v>13212</v>
          </cell>
        </row>
        <row r="565">
          <cell r="B565">
            <v>303</v>
          </cell>
          <cell r="C565" t="str">
            <v>BAZIC Assorted Color Semicircular 6" Protractor</v>
          </cell>
          <cell r="D565">
            <v>32037</v>
          </cell>
        </row>
        <row r="566">
          <cell r="B566">
            <v>304</v>
          </cell>
          <cell r="C566" t="str">
            <v>BAZIC Semicircular 6" Protractor</v>
          </cell>
          <cell r="D566">
            <v>24371</v>
          </cell>
        </row>
        <row r="567">
          <cell r="B567">
            <v>30400</v>
          </cell>
          <cell r="C567" t="str">
            <v>KAPPA USA Word Finds Puzzle Book</v>
          </cell>
          <cell r="D567">
            <v>2472</v>
          </cell>
        </row>
        <row r="568">
          <cell r="B568">
            <v>305</v>
          </cell>
          <cell r="C568" t="str">
            <v>BAZIC 20mm Size Lettering Stencil Ruler Sets (2/Pack)</v>
          </cell>
          <cell r="D568">
            <v>16701</v>
          </cell>
        </row>
        <row r="569">
          <cell r="B569">
            <v>306</v>
          </cell>
          <cell r="C569" t="str">
            <v>BAZIC 12" (30cm) Wooden Ruler (3/Pack)</v>
          </cell>
          <cell r="D569">
            <v>30269</v>
          </cell>
        </row>
        <row r="570">
          <cell r="B570">
            <v>307</v>
          </cell>
          <cell r="C570" t="str">
            <v>BAZIC 5-Piece Geometry Ruler Combination Sets</v>
          </cell>
          <cell r="D570">
            <v>19679</v>
          </cell>
        </row>
        <row r="571">
          <cell r="B571">
            <v>310</v>
          </cell>
          <cell r="C571" t="str">
            <v>BAZIC 12" (30cm) Ruler w/ Multiplication Prints (4/Pack)</v>
          </cell>
          <cell r="D571">
            <v>22541</v>
          </cell>
        </row>
        <row r="572">
          <cell r="B572">
            <v>3100</v>
          </cell>
          <cell r="C572" t="str">
            <v>BAZIC 1/3 Cut Letter Size Manila File Folder (12/Pack)</v>
          </cell>
          <cell r="D572">
            <v>16731</v>
          </cell>
        </row>
        <row r="573">
          <cell r="B573">
            <v>3101</v>
          </cell>
          <cell r="C573" t="str">
            <v>BAZIC Economy Weight Top Loading Sheet Protectors (100/Pack)</v>
          </cell>
          <cell r="D573">
            <v>4291</v>
          </cell>
        </row>
        <row r="574">
          <cell r="B574">
            <v>3102</v>
          </cell>
          <cell r="C574" t="str">
            <v>BAZIC Economy Weight Top Loading Sheet Protectors (20/Pack)</v>
          </cell>
          <cell r="D574">
            <v>55544</v>
          </cell>
        </row>
        <row r="575">
          <cell r="B575">
            <v>3103</v>
          </cell>
          <cell r="C575" t="str">
            <v>BAZIC 1/3 Cut Letter Size Manila File Folder (6/Pack)</v>
          </cell>
          <cell r="D575">
            <v>6337</v>
          </cell>
        </row>
        <row r="576">
          <cell r="B576">
            <v>3104</v>
          </cell>
          <cell r="C576" t="str">
            <v>BAZIC V-Flap Legal Size Document Holder</v>
          </cell>
          <cell r="D576">
            <v>21818</v>
          </cell>
        </row>
        <row r="577">
          <cell r="B577">
            <v>3105</v>
          </cell>
          <cell r="C577" t="str">
            <v>BAZIC V-Flap A4/Letter Size Document Holder</v>
          </cell>
          <cell r="D577">
            <v>31800</v>
          </cell>
        </row>
        <row r="578">
          <cell r="B578">
            <v>3107</v>
          </cell>
          <cell r="C578" t="str">
            <v>BAZIC Dividers w/ 10-Color Tabs</v>
          </cell>
          <cell r="D578">
            <v>27595</v>
          </cell>
        </row>
        <row r="579">
          <cell r="B579">
            <v>3108</v>
          </cell>
          <cell r="C579" t="str">
            <v>BAZIC Top Loading 9-Pockets Trading Card Holders (10/Pack)</v>
          </cell>
          <cell r="D579">
            <v>7288</v>
          </cell>
        </row>
        <row r="580">
          <cell r="B580">
            <v>3109</v>
          </cell>
          <cell r="C580" t="str">
            <v>BAZIC 1/3 Cut Letter Size Color File Folder (6/Pack)</v>
          </cell>
          <cell r="D580">
            <v>60345</v>
          </cell>
        </row>
        <row r="581">
          <cell r="B581">
            <v>311</v>
          </cell>
          <cell r="C581" t="str">
            <v>KAPPA Ultimate Word Finds Puzzle Book</v>
          </cell>
          <cell r="D581">
            <v>5108</v>
          </cell>
        </row>
        <row r="582">
          <cell r="B582">
            <v>3110</v>
          </cell>
          <cell r="C582" t="str">
            <v>BAZIC Translucent 2-Pocket Poly Portfolio</v>
          </cell>
          <cell r="D582">
            <v>31727</v>
          </cell>
        </row>
        <row r="583">
          <cell r="B583">
            <v>3111</v>
          </cell>
          <cell r="C583" t="str">
            <v>BAZIC 1.5" Assorted Color 3-Ring Binder w/ 2-Pockets</v>
          </cell>
          <cell r="D583">
            <v>4136</v>
          </cell>
        </row>
        <row r="584">
          <cell r="B584">
            <v>3112</v>
          </cell>
          <cell r="C584" t="str">
            <v>BAZIC Square Flap A4/Letter Size Document Holder</v>
          </cell>
          <cell r="D584">
            <v>24952</v>
          </cell>
        </row>
        <row r="585">
          <cell r="B585" t="str">
            <v>3113-A</v>
          </cell>
          <cell r="C585" t="str">
            <v>BAZIC 1.5" Black 3-Ring Binder w/ 2-Pockets</v>
          </cell>
          <cell r="D585">
            <v>8429</v>
          </cell>
        </row>
        <row r="586">
          <cell r="B586">
            <v>3114</v>
          </cell>
          <cell r="C586" t="str">
            <v>BAZIC Pockets Dividers w/ 5-Insertable Color Tabs</v>
          </cell>
          <cell r="D586">
            <v>26628</v>
          </cell>
        </row>
        <row r="587">
          <cell r="B587">
            <v>3116</v>
          </cell>
          <cell r="C587" t="str">
            <v>BAZIC 13-Pockets Coupon/Personal Check Size Expanding File</v>
          </cell>
          <cell r="D587">
            <v>14783</v>
          </cell>
        </row>
        <row r="588">
          <cell r="B588">
            <v>3117</v>
          </cell>
          <cell r="C588" t="str">
            <v>BAZIC Dividers w/ 5-Insertable Color Tabs</v>
          </cell>
          <cell r="D588">
            <v>44793</v>
          </cell>
        </row>
        <row r="589">
          <cell r="B589">
            <v>3118</v>
          </cell>
          <cell r="C589" t="str">
            <v>BAZIC Dividers w/ 8-Insertable Color Tabs</v>
          </cell>
          <cell r="D589">
            <v>30622</v>
          </cell>
        </row>
        <row r="590">
          <cell r="B590">
            <v>3119</v>
          </cell>
          <cell r="C590" t="str">
            <v>BAZIC Top / Side Loading A4/Letter Size String Envelope (2/Pack)</v>
          </cell>
          <cell r="D590">
            <v>27113</v>
          </cell>
        </row>
        <row r="591">
          <cell r="B591">
            <v>3120</v>
          </cell>
          <cell r="C591" t="str">
            <v>BAZIC Economy Weight Top Loading Sheet Protectors (10/Pack)</v>
          </cell>
          <cell r="D591">
            <v>38831</v>
          </cell>
        </row>
        <row r="592">
          <cell r="B592">
            <v>3121</v>
          </cell>
          <cell r="C592" t="str">
            <v>BAZIC 1" Swirl Poly 3-Ring Binder w/ Pocket</v>
          </cell>
          <cell r="D592">
            <v>17233</v>
          </cell>
        </row>
        <row r="593">
          <cell r="B593">
            <v>3122</v>
          </cell>
          <cell r="C593" t="str">
            <v>BAZIC 1" Black 3-Ring View Binder w/ 2-Pockets</v>
          </cell>
          <cell r="D593">
            <v>29992</v>
          </cell>
        </row>
        <row r="594">
          <cell r="B594">
            <v>3123</v>
          </cell>
          <cell r="C594" t="str">
            <v>BAZIC 1" Asst. Color 3-Ring View Binder w/ 2-Pockets</v>
          </cell>
          <cell r="D594">
            <v>6608</v>
          </cell>
        </row>
        <row r="595">
          <cell r="B595">
            <v>3124</v>
          </cell>
          <cell r="C595" t="str">
            <v>BAZIC A4/Letter Size Document Case w/ Handle</v>
          </cell>
          <cell r="D595">
            <v>15684</v>
          </cell>
        </row>
        <row r="596">
          <cell r="B596">
            <v>3125</v>
          </cell>
          <cell r="C596" t="str">
            <v>BAZIC Multi Purpose 3" X 5" Card File Box</v>
          </cell>
          <cell r="D596">
            <v>10881</v>
          </cell>
        </row>
        <row r="597">
          <cell r="B597">
            <v>3126</v>
          </cell>
          <cell r="C597" t="str">
            <v>BAZIC 1" Bright Color Poly 3-Ring Binder w/ Pocket</v>
          </cell>
          <cell r="D597">
            <v>18322</v>
          </cell>
        </row>
        <row r="598">
          <cell r="B598">
            <v>3127</v>
          </cell>
          <cell r="C598" t="str">
            <v>BAZIC 1" Pastel Color Poly 3-Ring Binder w/ Pocket</v>
          </cell>
          <cell r="D598">
            <v>11599</v>
          </cell>
        </row>
        <row r="599">
          <cell r="B599">
            <v>3128</v>
          </cell>
          <cell r="C599" t="str">
            <v>BAZIC 1" Glitter Poly 3-Ring Binder w/ Pocket</v>
          </cell>
          <cell r="D599">
            <v>14404</v>
          </cell>
        </row>
        <row r="600">
          <cell r="B600">
            <v>3129</v>
          </cell>
          <cell r="C600" t="str">
            <v>BAZIC 10-Pockets Presentation Book</v>
          </cell>
          <cell r="D600">
            <v>19499</v>
          </cell>
        </row>
        <row r="601">
          <cell r="B601">
            <v>3130</v>
          </cell>
          <cell r="C601" t="str">
            <v>BAZIC 1/2" Poly 3-Ring Presentation View Binder w/ Pocket</v>
          </cell>
          <cell r="D601">
            <v>22914</v>
          </cell>
        </row>
        <row r="602">
          <cell r="B602">
            <v>3132</v>
          </cell>
          <cell r="C602" t="str">
            <v>BAZIC 1" Classic Color Poly 3-Ring Binder w/ Pocket</v>
          </cell>
          <cell r="D602">
            <v>42246</v>
          </cell>
        </row>
        <row r="603">
          <cell r="B603" t="str">
            <v>3133-A</v>
          </cell>
          <cell r="C603" t="str">
            <v>BAZIC 1" Black 3-Ring Binder w/ 2-Pockets</v>
          </cell>
          <cell r="D603">
            <v>11998</v>
          </cell>
        </row>
        <row r="604">
          <cell r="B604" t="str">
            <v>3134-A</v>
          </cell>
          <cell r="C604" t="str">
            <v>BAZIC 1" White 3-Ring Binder w/ 2-Pockets</v>
          </cell>
          <cell r="D604">
            <v>18672</v>
          </cell>
        </row>
        <row r="605">
          <cell r="B605">
            <v>3135</v>
          </cell>
          <cell r="C605" t="str">
            <v>BAZIC 1" Asst. Color 3- Ring Binder w/ 2-Pockets</v>
          </cell>
          <cell r="D605">
            <v>7046</v>
          </cell>
        </row>
        <row r="606">
          <cell r="B606">
            <v>3136</v>
          </cell>
          <cell r="C606" t="str">
            <v>BAZIC 1" Asst. Neon Color 3-Ring View Binder w/ 2-Pockets</v>
          </cell>
          <cell r="D606">
            <v>8951</v>
          </cell>
        </row>
        <row r="607">
          <cell r="B607">
            <v>3137</v>
          </cell>
          <cell r="C607" t="str">
            <v>BAZIC 1" White 3-Ring View Binder w/ 2-Pockets</v>
          </cell>
          <cell r="D607">
            <v>45941</v>
          </cell>
        </row>
        <row r="608">
          <cell r="B608" t="str">
            <v>3138-A</v>
          </cell>
          <cell r="C608" t="str">
            <v>BAZIC 1.5" White 3-Ring Binder w/ 2-Pockets</v>
          </cell>
          <cell r="D608">
            <v>11403</v>
          </cell>
        </row>
        <row r="609">
          <cell r="B609">
            <v>314</v>
          </cell>
          <cell r="C609" t="str">
            <v>KAPPA Hidden Message Word Finds Book</v>
          </cell>
          <cell r="D609">
            <v>4121</v>
          </cell>
        </row>
        <row r="610">
          <cell r="B610">
            <v>3141</v>
          </cell>
          <cell r="C610" t="str">
            <v>BAZIC 1/2" Black 3-Ring View Binder w/ 2-Pockets</v>
          </cell>
          <cell r="D610">
            <v>16566</v>
          </cell>
        </row>
        <row r="611">
          <cell r="B611">
            <v>3142</v>
          </cell>
          <cell r="C611" t="str">
            <v>BAZIC 1/2" White 3-Ring View Binder w/ 2-Pockets</v>
          </cell>
          <cell r="D611">
            <v>22860</v>
          </cell>
        </row>
        <row r="612">
          <cell r="B612">
            <v>3143</v>
          </cell>
          <cell r="C612" t="str">
            <v>BAZIC Glossy Laminated Bright Color 2-Pockets Portfolios</v>
          </cell>
          <cell r="D612">
            <v>74428</v>
          </cell>
        </row>
        <row r="613">
          <cell r="B613">
            <v>3144</v>
          </cell>
          <cell r="C613" t="str">
            <v>BAZIC Asst. Color 2-Pocket Portfolios</v>
          </cell>
          <cell r="D613">
            <v>385822</v>
          </cell>
        </row>
        <row r="614">
          <cell r="B614">
            <v>3145</v>
          </cell>
          <cell r="C614" t="str">
            <v>BAZIC Asst. Color 2-Pocket Portfolios w/ 3-Prong Fastener</v>
          </cell>
          <cell r="D614">
            <v>299201</v>
          </cell>
        </row>
        <row r="615">
          <cell r="B615">
            <v>3146</v>
          </cell>
          <cell r="C615" t="str">
            <v>BAZIC Glossy Laminated 2-Pocket Portfolios w/ 3-Prong Fastener</v>
          </cell>
          <cell r="D615">
            <v>50771</v>
          </cell>
        </row>
        <row r="616">
          <cell r="B616">
            <v>3147</v>
          </cell>
          <cell r="C616" t="str">
            <v>BAZIC 1.5" Black 3-Ring View Binder w/ 2-Pockets</v>
          </cell>
          <cell r="D616">
            <v>16427</v>
          </cell>
        </row>
        <row r="617">
          <cell r="B617">
            <v>3148</v>
          </cell>
          <cell r="C617" t="str">
            <v>BAZIC 1.5" White 3-Ring View Binder w/ 2-Pockets</v>
          </cell>
          <cell r="D617">
            <v>18561</v>
          </cell>
        </row>
        <row r="618">
          <cell r="B618">
            <v>3149</v>
          </cell>
          <cell r="C618" t="str">
            <v>BAZIC 1/3 Cut Letter Size Color File Folder (100/Box)</v>
          </cell>
          <cell r="D618">
            <v>3730</v>
          </cell>
        </row>
        <row r="619">
          <cell r="B619">
            <v>315</v>
          </cell>
          <cell r="C619" t="str">
            <v>BAZIC 12" (30cm) Shatterproof Flexible Ruler</v>
          </cell>
          <cell r="D619">
            <v>76538</v>
          </cell>
        </row>
        <row r="620">
          <cell r="B620">
            <v>3150</v>
          </cell>
          <cell r="C620" t="str">
            <v>BAZIC 2" Black Slant-D Ring View Binder w/ 2-Pockets</v>
          </cell>
          <cell r="D620">
            <v>3797</v>
          </cell>
        </row>
        <row r="621">
          <cell r="B621">
            <v>3151</v>
          </cell>
          <cell r="C621" t="str">
            <v>BAZIC 2" White Slant-D Ring View Binder w/ 2-Pockets</v>
          </cell>
          <cell r="D621">
            <v>1874</v>
          </cell>
        </row>
        <row r="622">
          <cell r="B622">
            <v>3152</v>
          </cell>
          <cell r="C622" t="str">
            <v>BAZIC Clear Coupon/Check Size Zip Envelope</v>
          </cell>
          <cell r="D622">
            <v>11833</v>
          </cell>
        </row>
        <row r="623">
          <cell r="B623">
            <v>3155</v>
          </cell>
          <cell r="C623" t="str">
            <v>BAZIC 2-Pocket Poly Portfolio w/ Side Loading View Cover</v>
          </cell>
          <cell r="D623">
            <v>18209</v>
          </cell>
        </row>
        <row r="624">
          <cell r="B624">
            <v>3156</v>
          </cell>
          <cell r="C624" t="str">
            <v>BAZIC Swing-lock Report Cover w/Clear Front</v>
          </cell>
          <cell r="D624">
            <v>20417</v>
          </cell>
        </row>
        <row r="625">
          <cell r="B625">
            <v>3157</v>
          </cell>
          <cell r="C625" t="str">
            <v>BAZIC 2-Pocket Poly Portfolio w/ View Cover</v>
          </cell>
          <cell r="D625">
            <v>15056</v>
          </cell>
        </row>
        <row r="626">
          <cell r="B626">
            <v>3158</v>
          </cell>
          <cell r="C626" t="str">
            <v>BAZIC Solid Color 2-Pocket Poly Portfolio</v>
          </cell>
          <cell r="D626">
            <v>81532</v>
          </cell>
        </row>
        <row r="627">
          <cell r="B627">
            <v>3159</v>
          </cell>
          <cell r="C627" t="str">
            <v>BAZIC Solid Color 2-Pocket Poly Portfolio w/ 3 Prongs</v>
          </cell>
          <cell r="D627">
            <v>68592</v>
          </cell>
        </row>
        <row r="628">
          <cell r="B628">
            <v>316</v>
          </cell>
          <cell r="C628" t="str">
            <v>BAZIC 12" (30cm) Stainless Steel Ruler w/ Non Skid Back</v>
          </cell>
          <cell r="D628">
            <v>52821</v>
          </cell>
        </row>
        <row r="629">
          <cell r="B629">
            <v>3161</v>
          </cell>
          <cell r="C629" t="str">
            <v>BAZIC Asst. Color 8-Pocket Folder</v>
          </cell>
          <cell r="D629">
            <v>20459</v>
          </cell>
        </row>
        <row r="630">
          <cell r="B630">
            <v>3163</v>
          </cell>
          <cell r="C630" t="str">
            <v>BAZIC Poly 8 Pocket Organizer</v>
          </cell>
          <cell r="D630">
            <v>31886</v>
          </cell>
        </row>
        <row r="631">
          <cell r="B631">
            <v>3164</v>
          </cell>
          <cell r="C631" t="str">
            <v>BAZIC Rainbow 7-Pocket A4/Letter Size Poly Expanding File</v>
          </cell>
          <cell r="D631">
            <v>17049</v>
          </cell>
        </row>
        <row r="632">
          <cell r="B632">
            <v>3166</v>
          </cell>
          <cell r="C632" t="str">
            <v>BAZIC V-Flap Clear A4/Letter Size Document Holder</v>
          </cell>
          <cell r="D632">
            <v>11243</v>
          </cell>
        </row>
        <row r="633">
          <cell r="B633">
            <v>3167</v>
          </cell>
          <cell r="C633" t="str">
            <v>BAZIC 1" Asst. Pastel Color 3-Ring View Binder w/ 2-Pockets</v>
          </cell>
          <cell r="D633">
            <v>32731</v>
          </cell>
        </row>
        <row r="634">
          <cell r="B634">
            <v>3169</v>
          </cell>
          <cell r="C634" t="str">
            <v>BAZIC Stripes 2-Pocket Poly Portfolio</v>
          </cell>
          <cell r="D634">
            <v>22485</v>
          </cell>
        </row>
        <row r="635">
          <cell r="B635">
            <v>3170</v>
          </cell>
          <cell r="C635" t="str">
            <v>BAZIC Translucent Swing Lock Report Cover</v>
          </cell>
          <cell r="D635">
            <v>15316</v>
          </cell>
        </row>
        <row r="636">
          <cell r="B636">
            <v>3171</v>
          </cell>
          <cell r="C636" t="str">
            <v>BAZIC 5-Pocket Letter Size Vertical Poly Expanding File</v>
          </cell>
          <cell r="D636">
            <v>7351</v>
          </cell>
        </row>
        <row r="637">
          <cell r="B637">
            <v>3172</v>
          </cell>
          <cell r="C637" t="str">
            <v>BAZIC Letter Size Document Holder w/ Elastic Band</v>
          </cell>
          <cell r="D637">
            <v>19596</v>
          </cell>
        </row>
        <row r="638">
          <cell r="B638">
            <v>3173</v>
          </cell>
          <cell r="C638" t="str">
            <v>BAZIC Translucent 13-Pocket Letter Size Poly Expanding File</v>
          </cell>
          <cell r="D638">
            <v>648</v>
          </cell>
        </row>
        <row r="639">
          <cell r="B639">
            <v>3174</v>
          </cell>
          <cell r="C639" t="str">
            <v>BAZIC 3" Black Slant-D Ring View Binder w/ 2-Pockets</v>
          </cell>
          <cell r="D639">
            <v>4286</v>
          </cell>
        </row>
        <row r="640">
          <cell r="B640">
            <v>31741</v>
          </cell>
          <cell r="C640" t="str">
            <v>KAPPA Large Print Bible Word Finds Puzzle Book</v>
          </cell>
          <cell r="D640">
            <v>3230</v>
          </cell>
        </row>
        <row r="641">
          <cell r="B641">
            <v>3175</v>
          </cell>
          <cell r="C641" t="str">
            <v>BAZIC 3" White Slant-D Ring View Binder w/ 2-Pockets</v>
          </cell>
          <cell r="D641">
            <v>5982</v>
          </cell>
        </row>
        <row r="642">
          <cell r="B642">
            <v>3176</v>
          </cell>
          <cell r="C642" t="str">
            <v>BAZIC Translucent 7-Pocket A4/Letter Size Poly Expanding File</v>
          </cell>
          <cell r="D642">
            <v>18447</v>
          </cell>
        </row>
        <row r="643">
          <cell r="B643">
            <v>3177</v>
          </cell>
          <cell r="C643" t="str">
            <v>BAZIC 13-Pocket A4/Letter Size Poly Expanding File</v>
          </cell>
          <cell r="D643">
            <v>14927</v>
          </cell>
        </row>
        <row r="644">
          <cell r="B644">
            <v>3178</v>
          </cell>
          <cell r="C644" t="str">
            <v>BAZIC 7-Pocket A4/Letter Size Poly Expanding File</v>
          </cell>
          <cell r="D644">
            <v>16651</v>
          </cell>
        </row>
        <row r="645">
          <cell r="B645">
            <v>3179</v>
          </cell>
          <cell r="C645" t="str">
            <v>BAZIC 13-Pocket Check Size Poly Expanding File</v>
          </cell>
          <cell r="D645">
            <v>18028</v>
          </cell>
        </row>
        <row r="646">
          <cell r="B646">
            <v>3180</v>
          </cell>
          <cell r="C646" t="str">
            <v>BAZIC Two Tone Letter Size Document Case</v>
          </cell>
          <cell r="D646">
            <v>2251</v>
          </cell>
        </row>
        <row r="647">
          <cell r="B647">
            <v>3181</v>
          </cell>
          <cell r="C647" t="str">
            <v>BAZIC 1/3 Cut Legal Size Manila File Folder (100/Box)</v>
          </cell>
          <cell r="D647">
            <v>1538</v>
          </cell>
        </row>
        <row r="648">
          <cell r="B648">
            <v>3182</v>
          </cell>
          <cell r="C648" t="str">
            <v>BAZIC 3" X 5" Index Card Case w/ 5-Tab Divider</v>
          </cell>
          <cell r="D648">
            <v>9150</v>
          </cell>
        </row>
        <row r="649">
          <cell r="B649">
            <v>3183</v>
          </cell>
          <cell r="C649" t="str">
            <v>BAZIC Two Tone 2-Pocket Poly Portfolio</v>
          </cell>
          <cell r="D649">
            <v>26886</v>
          </cell>
        </row>
        <row r="650">
          <cell r="B650">
            <v>3184</v>
          </cell>
          <cell r="C650" t="str">
            <v>BAZIC 1/3 Cut Letter Size Manila File Folder (100/Box)</v>
          </cell>
          <cell r="D650">
            <v>4714</v>
          </cell>
        </row>
        <row r="651">
          <cell r="B651">
            <v>3187</v>
          </cell>
          <cell r="C651" t="str">
            <v>BAZIC Clear A4/Letter Size Zip Envelope</v>
          </cell>
          <cell r="D651">
            <v>22994</v>
          </cell>
        </row>
        <row r="652">
          <cell r="B652">
            <v>3188</v>
          </cell>
          <cell r="C652" t="str">
            <v>BAZIC Assorted Color A4/Letter Size Zip Envelope</v>
          </cell>
          <cell r="D652">
            <v>47293</v>
          </cell>
        </row>
        <row r="653">
          <cell r="B653">
            <v>3189</v>
          </cell>
          <cell r="C653" t="str">
            <v>BAZIC #10 Poly String Envelope (3/Pack)</v>
          </cell>
          <cell r="D653">
            <v>19383</v>
          </cell>
        </row>
        <row r="654">
          <cell r="B654">
            <v>3190</v>
          </cell>
          <cell r="C654" t="str">
            <v>BAZIC 1/2" Blue 3-Ring View Binder w/ 2-Pockets</v>
          </cell>
          <cell r="D654">
            <v>3245</v>
          </cell>
        </row>
        <row r="655">
          <cell r="B655">
            <v>3191</v>
          </cell>
          <cell r="C655" t="str">
            <v>BAZIC 1" Blue 3-Ring View Binder w/ 2-Pockets</v>
          </cell>
          <cell r="D655">
            <v>7669</v>
          </cell>
        </row>
        <row r="656">
          <cell r="B656">
            <v>3192</v>
          </cell>
          <cell r="C656" t="str">
            <v>BAZIC 1.5" Blue 3-Ring View Binder w/ 2-Pockets</v>
          </cell>
          <cell r="D656">
            <v>5653</v>
          </cell>
        </row>
        <row r="657">
          <cell r="B657">
            <v>3193</v>
          </cell>
          <cell r="C657" t="str">
            <v>BAZIC 2" Blue Slant D-Ring View Binder w/ 2-Pockets</v>
          </cell>
          <cell r="D657">
            <v>1959</v>
          </cell>
        </row>
        <row r="658">
          <cell r="B658">
            <v>3194</v>
          </cell>
          <cell r="C658" t="str">
            <v>BAZIC 3" Blue Slant D-Ring View Binder w/ 2-Pockets</v>
          </cell>
          <cell r="D658">
            <v>1072</v>
          </cell>
        </row>
        <row r="659">
          <cell r="B659">
            <v>3195</v>
          </cell>
          <cell r="C659" t="str">
            <v>BAZIC Elite Letter Size Clear Document Holders (2/Pack)</v>
          </cell>
          <cell r="D659">
            <v>12845</v>
          </cell>
        </row>
        <row r="660">
          <cell r="B660">
            <v>3196</v>
          </cell>
          <cell r="C660" t="str">
            <v>BAZIC Elite Letter Size Document Holders (2/Pack)</v>
          </cell>
          <cell r="D660">
            <v>20066</v>
          </cell>
        </row>
        <row r="661">
          <cell r="B661">
            <v>3197</v>
          </cell>
          <cell r="C661" t="str">
            <v>BAZIC Clear Front Report Covers w/ Sliding Bar (3/Pack)</v>
          </cell>
          <cell r="D661">
            <v>25078</v>
          </cell>
        </row>
        <row r="662">
          <cell r="B662">
            <v>3198</v>
          </cell>
          <cell r="C662" t="str">
            <v>BAZIC Clear Top / Side Loading A4/Letter Size String Envelope (2/Pack)</v>
          </cell>
          <cell r="D662">
            <v>13290</v>
          </cell>
        </row>
        <row r="663">
          <cell r="B663">
            <v>320</v>
          </cell>
          <cell r="C663" t="str">
            <v>BAZIC 12" (30cm) Ruler w/ Handle Grip</v>
          </cell>
          <cell r="D663">
            <v>31427</v>
          </cell>
        </row>
        <row r="664">
          <cell r="B664">
            <v>3200</v>
          </cell>
          <cell r="C664" t="str">
            <v>BAZIC Premium Single Hole Paper Punch w/ Cushion Grip</v>
          </cell>
          <cell r="D664">
            <v>89248</v>
          </cell>
        </row>
        <row r="665">
          <cell r="B665">
            <v>3201</v>
          </cell>
          <cell r="C665" t="str">
            <v>BAZIC Single Hole Paper Punch</v>
          </cell>
          <cell r="D665">
            <v>75838</v>
          </cell>
        </row>
        <row r="666">
          <cell r="B666">
            <v>3202</v>
          </cell>
          <cell r="C666" t="str">
            <v>BAZIC Portable 3-Hole Paper Punch</v>
          </cell>
          <cell r="D666">
            <v>10664</v>
          </cell>
        </row>
        <row r="667">
          <cell r="B667">
            <v>3203</v>
          </cell>
          <cell r="C667" t="str">
            <v>BAZIC Desktop 3-Hole Paper Punch</v>
          </cell>
          <cell r="D667">
            <v>5861</v>
          </cell>
        </row>
        <row r="668">
          <cell r="B668">
            <v>321</v>
          </cell>
          <cell r="C668" t="str">
            <v>BAZIC 12" (30cm) Wooden Ruler</v>
          </cell>
          <cell r="D668">
            <v>94719</v>
          </cell>
        </row>
        <row r="669">
          <cell r="B669">
            <v>322</v>
          </cell>
          <cell r="C669" t="str">
            <v>BAZIC 12" (30cm) Jeweltones Color Ruler</v>
          </cell>
          <cell r="D669">
            <v>73216</v>
          </cell>
        </row>
        <row r="670">
          <cell r="B670">
            <v>323</v>
          </cell>
          <cell r="C670" t="str">
            <v>BAZIC 12" (30cm) Clear Ruler</v>
          </cell>
          <cell r="D670">
            <v>4824</v>
          </cell>
        </row>
        <row r="671">
          <cell r="B671">
            <v>325</v>
          </cell>
          <cell r="C671" t="str">
            <v>BAZIC Claro 12" (30cm) Transparent Plastic Ruler</v>
          </cell>
          <cell r="D671">
            <v>28736</v>
          </cell>
        </row>
        <row r="672">
          <cell r="B672">
            <v>3300</v>
          </cell>
          <cell r="C672" t="str">
            <v>BAZIC 1 oz Primary Color Modeling Dough (5/Pack)</v>
          </cell>
          <cell r="D672">
            <v>5320</v>
          </cell>
        </row>
        <row r="673">
          <cell r="B673">
            <v>3301</v>
          </cell>
          <cell r="C673" t="str">
            <v>BAZIC 1 oz Fluorescent Color Modeling Dough (5/Pack)</v>
          </cell>
          <cell r="D673">
            <v>10306</v>
          </cell>
        </row>
        <row r="674">
          <cell r="B674">
            <v>3302</v>
          </cell>
          <cell r="C674" t="str">
            <v>BAZIC 4 oz Primary Color Modeling Dough (4/Pack)</v>
          </cell>
          <cell r="D674">
            <v>3539</v>
          </cell>
        </row>
        <row r="675">
          <cell r="B675">
            <v>3303</v>
          </cell>
          <cell r="C675" t="str">
            <v>BAZIC 4 oz Fluorescent Color Modeling Dough (4/Pack)</v>
          </cell>
          <cell r="D675">
            <v>2308</v>
          </cell>
        </row>
        <row r="676">
          <cell r="B676">
            <v>3304</v>
          </cell>
          <cell r="C676" t="str">
            <v>BAZIC 7.76 oz (220g) 8 Primary Color Modeling Dough</v>
          </cell>
          <cell r="D676">
            <v>10</v>
          </cell>
        </row>
        <row r="677">
          <cell r="B677">
            <v>3305</v>
          </cell>
          <cell r="C677" t="str">
            <v>BAZIC 7.76 oz (220g) 4 Fluorescent Color Modeling Dough</v>
          </cell>
          <cell r="D677">
            <v>40</v>
          </cell>
        </row>
        <row r="678">
          <cell r="B678">
            <v>3309</v>
          </cell>
          <cell r="C678" t="str">
            <v>BAZIC 2 Oz. Multi Color Modeling Dough (4/Pack)</v>
          </cell>
          <cell r="D678">
            <v>5319</v>
          </cell>
        </row>
        <row r="679">
          <cell r="B679">
            <v>3310</v>
          </cell>
          <cell r="C679" t="str">
            <v>BAZIC 2 Oz. Multi Color Modeling Dough (6/Pack)</v>
          </cell>
          <cell r="D679">
            <v>18540</v>
          </cell>
        </row>
        <row r="680">
          <cell r="B680">
            <v>3311</v>
          </cell>
          <cell r="C680" t="str">
            <v>BAZIC 5 Oz. Multi Color Modeling Dough (2/Pack)</v>
          </cell>
          <cell r="D680">
            <v>12951</v>
          </cell>
        </row>
        <row r="681">
          <cell r="B681">
            <v>3312</v>
          </cell>
          <cell r="C681" t="str">
            <v>BAZIC 5 Oz. Multi Color Modeling Dough (3/Pack)</v>
          </cell>
          <cell r="D681">
            <v>23</v>
          </cell>
        </row>
        <row r="682">
          <cell r="B682">
            <v>332</v>
          </cell>
          <cell r="C682" t="str">
            <v>BAZIC 4-Piece Geometry Ruler Combination Sets w/ Compass</v>
          </cell>
          <cell r="D682">
            <v>28267</v>
          </cell>
        </row>
        <row r="683">
          <cell r="B683">
            <v>3320</v>
          </cell>
          <cell r="C683" t="str">
            <v>BAZIC 1 lb 4 Natural/ Earth Color Modeling Clay</v>
          </cell>
          <cell r="D683">
            <v>11</v>
          </cell>
        </row>
        <row r="684">
          <cell r="B684">
            <v>3321</v>
          </cell>
          <cell r="C684" t="str">
            <v>BAZIC 1 lb 4 Fluorescent Color Modeling Clay</v>
          </cell>
          <cell r="D684">
            <v>9441</v>
          </cell>
        </row>
        <row r="685">
          <cell r="B685">
            <v>333</v>
          </cell>
          <cell r="C685" t="str">
            <v>BAZIC 4-Piece Geometry Ruler Combination Sets w/ Center Wheel Compass</v>
          </cell>
          <cell r="D685">
            <v>43525</v>
          </cell>
        </row>
        <row r="686">
          <cell r="B686">
            <v>3331</v>
          </cell>
          <cell r="C686" t="str">
            <v>BAZIC 1 lb Black Modeling Clay</v>
          </cell>
          <cell r="D686">
            <v>2056</v>
          </cell>
        </row>
        <row r="687">
          <cell r="B687">
            <v>3332</v>
          </cell>
          <cell r="C687" t="str">
            <v>BAZIC 1 lb Blue Modeling Clay</v>
          </cell>
          <cell r="D687">
            <v>4</v>
          </cell>
        </row>
        <row r="688">
          <cell r="B688">
            <v>3333</v>
          </cell>
          <cell r="C688" t="str">
            <v>BAZIC 1 lb Brown Modeling Clay</v>
          </cell>
          <cell r="D688">
            <v>877</v>
          </cell>
        </row>
        <row r="689">
          <cell r="B689">
            <v>3334</v>
          </cell>
          <cell r="C689" t="str">
            <v>BAZIC 1 lb Cream Modeling Clay</v>
          </cell>
          <cell r="D689">
            <v>228</v>
          </cell>
        </row>
        <row r="690">
          <cell r="B690">
            <v>3335</v>
          </cell>
          <cell r="C690" t="str">
            <v>BAZIC 1 lb Gray Modeling Clay</v>
          </cell>
          <cell r="D690">
            <v>4353</v>
          </cell>
        </row>
        <row r="691">
          <cell r="B691">
            <v>3336</v>
          </cell>
          <cell r="C691" t="str">
            <v>BAZIC 1 lb Green Modeling Clay</v>
          </cell>
          <cell r="D691">
            <v>15</v>
          </cell>
        </row>
        <row r="692">
          <cell r="B692">
            <v>3337</v>
          </cell>
          <cell r="C692" t="str">
            <v>BAZIC 1 lb Orange Modeling Clay</v>
          </cell>
          <cell r="D692">
            <v>316</v>
          </cell>
        </row>
        <row r="693">
          <cell r="B693">
            <v>3338</v>
          </cell>
          <cell r="C693" t="str">
            <v>BAZIC 1 lb Red Modeling Clay</v>
          </cell>
          <cell r="D693">
            <v>567</v>
          </cell>
        </row>
        <row r="694">
          <cell r="B694">
            <v>3339</v>
          </cell>
          <cell r="C694" t="str">
            <v>BAZIC 1 lb Yellow Modeling Clay</v>
          </cell>
          <cell r="D694">
            <v>96</v>
          </cell>
        </row>
        <row r="695">
          <cell r="B695">
            <v>3340</v>
          </cell>
          <cell r="C695" t="str">
            <v>BAZIC 1 lb 4 Primary Color Modeling Clay</v>
          </cell>
          <cell r="D695">
            <v>4605</v>
          </cell>
        </row>
        <row r="696">
          <cell r="B696">
            <v>3342</v>
          </cell>
          <cell r="C696" t="str">
            <v>BAZIC 5.64 oz (160g) 12 Color Modeling Clay Sticks + 3 molding</v>
          </cell>
          <cell r="D696">
            <v>13</v>
          </cell>
        </row>
        <row r="697">
          <cell r="B697">
            <v>3343</v>
          </cell>
          <cell r="C697" t="str">
            <v>BAZIC 9.17 oz (260g) 9 Color Modeling Clay Sticks</v>
          </cell>
          <cell r="D697">
            <v>66</v>
          </cell>
        </row>
        <row r="698">
          <cell r="B698">
            <v>3346</v>
          </cell>
          <cell r="C698" t="str">
            <v>BAZIC 4.8 oz (136g) 8 Primary Color Modeling Clay Sticks</v>
          </cell>
          <cell r="D698">
            <v>308</v>
          </cell>
        </row>
        <row r="699">
          <cell r="B699">
            <v>3347</v>
          </cell>
          <cell r="C699" t="str">
            <v>BAZIC 4.8 oz (136g) 4 Fluorescent Color Modeling Clay Sticks</v>
          </cell>
          <cell r="D699">
            <v>19973</v>
          </cell>
        </row>
        <row r="700">
          <cell r="B700">
            <v>3348</v>
          </cell>
          <cell r="C700" t="str">
            <v>BAZIC 4.8 oz (136g) 4 Natural/ Earth Color Modeling Clay Sticks</v>
          </cell>
          <cell r="D700">
            <v>10773</v>
          </cell>
        </row>
        <row r="701">
          <cell r="B701">
            <v>335</v>
          </cell>
          <cell r="C701" t="str">
            <v>BAZIC 4-Piece Geometry Ruler Combination Sets</v>
          </cell>
          <cell r="D701">
            <v>5459</v>
          </cell>
        </row>
        <row r="702">
          <cell r="B702">
            <v>3350</v>
          </cell>
          <cell r="C702" t="str">
            <v>BAZIC 2 Oz. Primary Colors Air Dry Modeling Clay</v>
          </cell>
          <cell r="D702">
            <v>8298</v>
          </cell>
        </row>
        <row r="703">
          <cell r="B703">
            <v>3351</v>
          </cell>
          <cell r="C703" t="str">
            <v>BAZIC 2 Oz. Fluorescent Colors Air Dry Modeling Clay</v>
          </cell>
          <cell r="D703">
            <v>22</v>
          </cell>
        </row>
        <row r="704">
          <cell r="B704">
            <v>3352</v>
          </cell>
          <cell r="C704" t="str">
            <v>BAZIC 0.5 oz 6 Primary Color Air Dry Modeling Clay</v>
          </cell>
          <cell r="D704">
            <v>7</v>
          </cell>
        </row>
        <row r="705">
          <cell r="B705">
            <v>3353</v>
          </cell>
          <cell r="C705" t="str">
            <v>BAZIC 0.5 oz 6 Fluorescent Color Air Dry Modeling Clay</v>
          </cell>
          <cell r="D705">
            <v>5</v>
          </cell>
        </row>
        <row r="706">
          <cell r="B706">
            <v>3354</v>
          </cell>
          <cell r="C706" t="str">
            <v>BAZIC 2 Oz. Pastel Colors Air Dry Modeling Clay</v>
          </cell>
          <cell r="D706">
            <v>3156</v>
          </cell>
        </row>
        <row r="707">
          <cell r="B707">
            <v>3355</v>
          </cell>
          <cell r="C707" t="str">
            <v>BAZIC 2 Oz. Natural/Earth Colors Air Dry Modeling Clay</v>
          </cell>
          <cell r="D707">
            <v>1157</v>
          </cell>
        </row>
        <row r="708">
          <cell r="B708">
            <v>3356</v>
          </cell>
          <cell r="C708" t="str">
            <v>BAZIC 0.5 oz 6 Pastel Color Air Dry Modeling Clay</v>
          </cell>
          <cell r="D708">
            <v>8</v>
          </cell>
        </row>
        <row r="709">
          <cell r="B709">
            <v>3357</v>
          </cell>
          <cell r="C709" t="str">
            <v>BAZIC 0.5 oz 6 Natural/Earth Color Air Dry Modeling Clay</v>
          </cell>
          <cell r="D709">
            <v>8974</v>
          </cell>
        </row>
        <row r="710">
          <cell r="B710">
            <v>336</v>
          </cell>
          <cell r="C710" t="str">
            <v>BAZIC 12" (30cm) Jeweltones Color Ruler (4/Pack)</v>
          </cell>
          <cell r="D710">
            <v>41716</v>
          </cell>
        </row>
        <row r="711">
          <cell r="B711">
            <v>3364</v>
          </cell>
          <cell r="C711" t="str">
            <v>KAPPA Large Print Chicken Soup For The Soul Word Finds Puzzle Book</v>
          </cell>
          <cell r="D711">
            <v>6874</v>
          </cell>
        </row>
        <row r="712">
          <cell r="B712">
            <v>338</v>
          </cell>
          <cell r="C712" t="str">
            <v>BAZIC 6" (15cm) Plastic Ruler (3/Pack)</v>
          </cell>
          <cell r="D712">
            <v>19973</v>
          </cell>
        </row>
        <row r="713">
          <cell r="B713">
            <v>33800</v>
          </cell>
          <cell r="C713" t="str">
            <v>KAPPA Giant Easy Word Finds</v>
          </cell>
          <cell r="D713">
            <v>10044</v>
          </cell>
        </row>
        <row r="714">
          <cell r="B714">
            <v>3388</v>
          </cell>
          <cell r="C714" t="str">
            <v>KAPPA Take Along Large Print Word Finds Puzzle Book - Digest Size</v>
          </cell>
          <cell r="D714">
            <v>38</v>
          </cell>
        </row>
        <row r="715">
          <cell r="B715">
            <v>3390</v>
          </cell>
          <cell r="C715" t="str">
            <v>KAPPA Large Print Great Big Word Finds Puzzle Book</v>
          </cell>
          <cell r="D715">
            <v>7926</v>
          </cell>
        </row>
        <row r="716">
          <cell r="B716">
            <v>3441</v>
          </cell>
          <cell r="C716" t="str">
            <v>BAZIC 0.21 oz (6g) 5 Primary Color Glitter Shaker</v>
          </cell>
          <cell r="D716">
            <v>15885</v>
          </cell>
        </row>
        <row r="717">
          <cell r="B717">
            <v>3442</v>
          </cell>
          <cell r="C717" t="str">
            <v>BAZIC 0.28 oz (8g) 4 Primary Color Glitter Shaker</v>
          </cell>
          <cell r="D717">
            <v>21693</v>
          </cell>
        </row>
        <row r="718">
          <cell r="B718">
            <v>3445</v>
          </cell>
          <cell r="C718" t="str">
            <v>BAZIC 2 oz (56.6g) Primary Color Glitter Shaker</v>
          </cell>
          <cell r="D718">
            <v>21115</v>
          </cell>
        </row>
        <row r="719">
          <cell r="B719">
            <v>3446</v>
          </cell>
          <cell r="C719" t="str">
            <v>BAZIC 2 oz (56.6g) Neon Color Glitter Shaker</v>
          </cell>
          <cell r="D719">
            <v>20764</v>
          </cell>
        </row>
        <row r="720">
          <cell r="B720">
            <v>3449</v>
          </cell>
          <cell r="C720" t="str">
            <v>BAZIC 2 oz (56.6g) Gold and Monochrome Glitter Shaker</v>
          </cell>
          <cell r="D720">
            <v>22995</v>
          </cell>
        </row>
        <row r="721">
          <cell r="B721">
            <v>3450</v>
          </cell>
          <cell r="C721" t="str">
            <v>BAZIC 4 FL OZ (120 mL) Celestial Series Glitter Glue</v>
          </cell>
          <cell r="D721">
            <v>8676</v>
          </cell>
        </row>
        <row r="722">
          <cell r="B722">
            <v>3451</v>
          </cell>
          <cell r="C722" t="str">
            <v>BAZIC 6.76 FL OZ (200 mL) Cosmic Series Glitter Glue</v>
          </cell>
          <cell r="D722">
            <v>13716</v>
          </cell>
        </row>
        <row r="723">
          <cell r="B723" t="str">
            <v>3459-A</v>
          </cell>
          <cell r="C723" t="str">
            <v>BAZIC 6.76 FL OZ (200 mL) Iridescent/Silver/Gold Color Glitter Glue</v>
          </cell>
          <cell r="D723">
            <v>10105</v>
          </cell>
        </row>
        <row r="724">
          <cell r="B724" t="str">
            <v>3465-A</v>
          </cell>
          <cell r="C724" t="str">
            <v>BAZIC 6.76 FL OZ (200 mL) Classic Color Glitter Glue</v>
          </cell>
          <cell r="D724">
            <v>14728</v>
          </cell>
        </row>
        <row r="725">
          <cell r="B725">
            <v>3467</v>
          </cell>
          <cell r="C725" t="str">
            <v>BAZIC 0.67 FL OZ (20 mL) 6 Classic Color Glitter Glue</v>
          </cell>
          <cell r="D725">
            <v>31240</v>
          </cell>
        </row>
        <row r="726">
          <cell r="B726">
            <v>3471</v>
          </cell>
          <cell r="C726" t="str">
            <v>BAZIC 0.25 oz (7g) 6 Primary Color Glitter Shaker</v>
          </cell>
          <cell r="D726">
            <v>19205</v>
          </cell>
        </row>
        <row r="727">
          <cell r="B727">
            <v>3482</v>
          </cell>
          <cell r="C727" t="str">
            <v>BAZIC 0.21 oz (6g) 5 Neon Color Glitter Shaker</v>
          </cell>
          <cell r="D727">
            <v>11165</v>
          </cell>
        </row>
        <row r="728">
          <cell r="B728">
            <v>3483</v>
          </cell>
          <cell r="C728" t="str">
            <v>BAZIC 0.28 oz (8g) 4 Neon Color Glitter Shaker</v>
          </cell>
          <cell r="D728">
            <v>6142</v>
          </cell>
        </row>
        <row r="729">
          <cell r="B729">
            <v>3490</v>
          </cell>
          <cell r="C729" t="str">
            <v>BAZIC 1lb / 16 oz Red Glitter</v>
          </cell>
          <cell r="D729">
            <v>1194</v>
          </cell>
        </row>
        <row r="730">
          <cell r="B730">
            <v>3491</v>
          </cell>
          <cell r="C730" t="str">
            <v>BAZIC 1lb / 16 oz Purple Glitter</v>
          </cell>
          <cell r="D730">
            <v>1164</v>
          </cell>
        </row>
        <row r="731">
          <cell r="B731">
            <v>3492</v>
          </cell>
          <cell r="C731" t="str">
            <v>BAZIC 1lb / 16 oz Blue Glitter</v>
          </cell>
          <cell r="D731">
            <v>1738</v>
          </cell>
        </row>
        <row r="732">
          <cell r="B732">
            <v>3493</v>
          </cell>
          <cell r="C732" t="str">
            <v>BAZIC 1lb / 16 oz Green Glitter</v>
          </cell>
          <cell r="D732">
            <v>1373</v>
          </cell>
        </row>
        <row r="733">
          <cell r="B733">
            <v>3494</v>
          </cell>
          <cell r="C733" t="str">
            <v>BAZIC 1lb / 16 oz Gold Glitter</v>
          </cell>
          <cell r="D733">
            <v>2249</v>
          </cell>
        </row>
        <row r="734">
          <cell r="B734">
            <v>3495</v>
          </cell>
          <cell r="C734" t="str">
            <v>BAZIC 1lb / 16 oz Silver Glitter</v>
          </cell>
          <cell r="D734">
            <v>1078</v>
          </cell>
        </row>
        <row r="735">
          <cell r="B735">
            <v>3496</v>
          </cell>
          <cell r="C735" t="str">
            <v>BAZIC 1lb / 16 oz Iridescent Glitter</v>
          </cell>
          <cell r="D735">
            <v>797</v>
          </cell>
        </row>
        <row r="736">
          <cell r="B736">
            <v>3497</v>
          </cell>
          <cell r="C736" t="str">
            <v>BAZIC 1lb / 16 oz Multicolor Glitter</v>
          </cell>
          <cell r="D736">
            <v>1742</v>
          </cell>
        </row>
        <row r="737">
          <cell r="B737">
            <v>35019</v>
          </cell>
          <cell r="C737" t="str">
            <v>KAPPA Unicorn World Coloring &amp; Activity Book</v>
          </cell>
          <cell r="D737">
            <v>5487</v>
          </cell>
        </row>
        <row r="738">
          <cell r="B738">
            <v>35102</v>
          </cell>
          <cell r="C738" t="str">
            <v>KAPPA National Geographic Word Finds Puzzle Book</v>
          </cell>
          <cell r="D738">
            <v>4775</v>
          </cell>
        </row>
        <row r="739">
          <cell r="B739">
            <v>35164</v>
          </cell>
          <cell r="C739" t="str">
            <v>KAPPA National Geographic Word Finds Puzzle Book - Digest Size</v>
          </cell>
          <cell r="D739">
            <v>4877</v>
          </cell>
        </row>
        <row r="740">
          <cell r="B740">
            <v>362</v>
          </cell>
          <cell r="C740" t="str">
            <v>KAPPA Chicken Soup For The Soul Word Finds Puzzle Book - Digest Size</v>
          </cell>
          <cell r="D740">
            <v>1102</v>
          </cell>
        </row>
        <row r="741">
          <cell r="B741">
            <v>371</v>
          </cell>
          <cell r="C741" t="str">
            <v>KAPPA Companion Series Puzzle Book - Digest Size</v>
          </cell>
          <cell r="D741">
            <v>4054</v>
          </cell>
        </row>
        <row r="742">
          <cell r="B742">
            <v>37200</v>
          </cell>
          <cell r="C742" t="str">
            <v>KAPPA Companion Fill-Ins</v>
          </cell>
          <cell r="D742">
            <v>481</v>
          </cell>
        </row>
        <row r="743">
          <cell r="B743">
            <v>375</v>
          </cell>
          <cell r="C743" t="str">
            <v>KAPPA Sudoku Puzzles Book - Digest Size</v>
          </cell>
          <cell r="D743">
            <v>1500</v>
          </cell>
        </row>
        <row r="744">
          <cell r="B744">
            <v>37600</v>
          </cell>
          <cell r="C744" t="str">
            <v>KAPPA Sudoku Collection Puzzle Book</v>
          </cell>
          <cell r="D744">
            <v>6105</v>
          </cell>
        </row>
        <row r="745">
          <cell r="B745">
            <v>3801</v>
          </cell>
          <cell r="C745" t="str">
            <v>BAZIC Mailing Label (25/Pack)</v>
          </cell>
          <cell r="D745">
            <v>1086</v>
          </cell>
        </row>
        <row r="746">
          <cell r="B746">
            <v>3802</v>
          </cell>
          <cell r="C746" t="str">
            <v>BAZIC 2 3/4" X 1" White Multipurpose Label (128/Pack)</v>
          </cell>
          <cell r="D746">
            <v>6876</v>
          </cell>
        </row>
        <row r="747">
          <cell r="B747">
            <v>3803</v>
          </cell>
          <cell r="C747" t="str">
            <v>BAZIC Gold Foil Alphabet Label (378/Pack)</v>
          </cell>
          <cell r="D747">
            <v>5</v>
          </cell>
        </row>
        <row r="748">
          <cell r="B748">
            <v>3804</v>
          </cell>
          <cell r="C748" t="str">
            <v>BAZIC Assorted Color Foil Star Label (660/Pack)</v>
          </cell>
          <cell r="D748">
            <v>498</v>
          </cell>
        </row>
        <row r="749">
          <cell r="B749">
            <v>3805</v>
          </cell>
          <cell r="C749" t="str">
            <v>BAZIC 1/2" X 3/4" White Multipurpose Label (510/Pack)</v>
          </cell>
          <cell r="D749">
            <v>55</v>
          </cell>
        </row>
        <row r="750">
          <cell r="B750">
            <v>3806</v>
          </cell>
          <cell r="C750" t="str">
            <v>BAZIC Yellow Price Mark Label (180/Pack)</v>
          </cell>
          <cell r="D750">
            <v>2140</v>
          </cell>
        </row>
        <row r="751">
          <cell r="B751">
            <v>3807</v>
          </cell>
          <cell r="C751" t="str">
            <v>BAZIC Assorted Color 3/4" Round Label (306/Pack)</v>
          </cell>
          <cell r="D751">
            <v>6</v>
          </cell>
        </row>
        <row r="752">
          <cell r="B752">
            <v>3808</v>
          </cell>
          <cell r="C752" t="str">
            <v>BAZIC White 3/4" Round Label (504/Pack)</v>
          </cell>
          <cell r="D752">
            <v>9</v>
          </cell>
        </row>
        <row r="753">
          <cell r="B753">
            <v>3809</v>
          </cell>
          <cell r="C753" t="str">
            <v>BAZIC Gold Foil Number Label (378/Pack)</v>
          </cell>
          <cell r="D753">
            <v>10452</v>
          </cell>
        </row>
        <row r="754">
          <cell r="B754">
            <v>3810</v>
          </cell>
          <cell r="C754" t="str">
            <v>BAZIC White Round Reinforcement Label (544/Pack)</v>
          </cell>
          <cell r="D754">
            <v>5492</v>
          </cell>
        </row>
        <row r="755">
          <cell r="B755">
            <v>3811</v>
          </cell>
          <cell r="C755" t="str">
            <v>BAZIC Assorted Color File Folder Label (126/Pack)</v>
          </cell>
          <cell r="D755">
            <v>9</v>
          </cell>
        </row>
        <row r="756">
          <cell r="B756">
            <v>3812</v>
          </cell>
          <cell r="C756" t="str">
            <v>BAZIC "HELLO my name is" Name Badge Label (25/Pack)</v>
          </cell>
          <cell r="D756">
            <v>1916</v>
          </cell>
        </row>
        <row r="757">
          <cell r="B757">
            <v>3813</v>
          </cell>
          <cell r="C757" t="str">
            <v>BAZIC 2 3/4" X 1" Fluorescent Multipurpose Label (60/Pack)</v>
          </cell>
          <cell r="D757">
            <v>47</v>
          </cell>
        </row>
        <row r="758">
          <cell r="B758">
            <v>3814</v>
          </cell>
          <cell r="C758" t="str">
            <v>BAZIC 2" Gold Foil Notary/Certificate Seal Label (42/Pack)</v>
          </cell>
          <cell r="D758">
            <v>1535</v>
          </cell>
        </row>
        <row r="759">
          <cell r="B759">
            <v>3815</v>
          </cell>
          <cell r="C759" t="str">
            <v>BAZIC Garage Sale Label (180/Pack)</v>
          </cell>
          <cell r="D759">
            <v>2297</v>
          </cell>
        </row>
        <row r="760">
          <cell r="B760">
            <v>38150</v>
          </cell>
          <cell r="C760" t="str">
            <v>Treasury of Illustrated Classics Hardcover Storybooks</v>
          </cell>
          <cell r="D760">
            <v>4744</v>
          </cell>
        </row>
        <row r="761">
          <cell r="B761">
            <v>3816</v>
          </cell>
          <cell r="C761" t="str">
            <v>BAZIC 8.5" X 5.5" Shipping Labels (20/Pack)</v>
          </cell>
          <cell r="D761">
            <v>17</v>
          </cell>
        </row>
        <row r="762">
          <cell r="B762">
            <v>3817</v>
          </cell>
          <cell r="C762" t="str">
            <v>BAZIC 8.5" X 11" Full Sheet White Multipurpose Labels (10/Pack)</v>
          </cell>
          <cell r="D762">
            <v>711</v>
          </cell>
        </row>
        <row r="763">
          <cell r="B763">
            <v>3818</v>
          </cell>
          <cell r="C763" t="str">
            <v>BAZIC 1" X 2 5/8" White Address Labels (300/Pack)</v>
          </cell>
          <cell r="D763">
            <v>5985</v>
          </cell>
        </row>
        <row r="764">
          <cell r="B764">
            <v>3821</v>
          </cell>
          <cell r="C764" t="str">
            <v>BAZIC 2" Alphabet &amp; Numbers Stickers (72/Pack)</v>
          </cell>
          <cell r="D764">
            <v>285</v>
          </cell>
        </row>
        <row r="765">
          <cell r="B765">
            <v>3822</v>
          </cell>
          <cell r="C765" t="str">
            <v>BAZIC 2" Metallic Color Alphabet &amp; Numbers Stickers (72/Pack)</v>
          </cell>
          <cell r="D765">
            <v>21</v>
          </cell>
        </row>
        <row r="766">
          <cell r="B766">
            <v>3823</v>
          </cell>
          <cell r="C766" t="str">
            <v>BAZIC 2" Fluorescent Color Alphabet &amp; Numbers Stickers (72/Pack)</v>
          </cell>
          <cell r="D766">
            <v>423</v>
          </cell>
        </row>
        <row r="767">
          <cell r="B767">
            <v>3824</v>
          </cell>
          <cell r="C767" t="str">
            <v>BAZIC 1" Black Color Alphabet &amp; Numbers Stickers (346/Pack)</v>
          </cell>
          <cell r="D767">
            <v>28</v>
          </cell>
        </row>
        <row r="768">
          <cell r="B768">
            <v>3825</v>
          </cell>
          <cell r="C768" t="str">
            <v>BAZIC 1" Multicolor Alphabet &amp; Numbers Stickers (346/Pack)</v>
          </cell>
          <cell r="D768">
            <v>196</v>
          </cell>
        </row>
        <row r="769">
          <cell r="B769">
            <v>3826</v>
          </cell>
          <cell r="C769" t="str">
            <v>BAZIC 2" Black Color Alphabet &amp; Numbers Stickers (72/Pack)</v>
          </cell>
          <cell r="D769">
            <v>471</v>
          </cell>
        </row>
        <row r="770">
          <cell r="B770">
            <v>3827</v>
          </cell>
          <cell r="C770" t="str">
            <v>BAZIC 2" Gold Metallic Color Alphabet &amp; Numbers Stickers (72/Pack)</v>
          </cell>
          <cell r="D770">
            <v>676</v>
          </cell>
        </row>
        <row r="771">
          <cell r="B771">
            <v>3828</v>
          </cell>
          <cell r="C771" t="str">
            <v>BAZIC 2" Silver Metallic Color Alphabet &amp; Numbers Stickers (72/Pack)</v>
          </cell>
          <cell r="D771">
            <v>14</v>
          </cell>
        </row>
        <row r="772">
          <cell r="B772">
            <v>386</v>
          </cell>
          <cell r="C772" t="str">
            <v>KAPPA Healthy Minds Words Finds Puzzle Book - Digest Size</v>
          </cell>
          <cell r="D772">
            <v>4654</v>
          </cell>
        </row>
        <row r="773">
          <cell r="B773">
            <v>3860</v>
          </cell>
          <cell r="C773" t="str">
            <v>BAZIC Car Series Assorted Sticker (80/Bag)</v>
          </cell>
          <cell r="D773">
            <v>1204</v>
          </cell>
        </row>
        <row r="774">
          <cell r="B774">
            <v>3861</v>
          </cell>
          <cell r="C774" t="str">
            <v>BAZIC Animal Series Assorted Sticker (80/Bag)</v>
          </cell>
          <cell r="D774">
            <v>7419</v>
          </cell>
        </row>
        <row r="775">
          <cell r="B775">
            <v>3862</v>
          </cell>
          <cell r="C775" t="str">
            <v>BAZIC Dinosaur Series Assorted Sticker (80/Bag)</v>
          </cell>
          <cell r="D775">
            <v>1152</v>
          </cell>
        </row>
        <row r="776">
          <cell r="B776">
            <v>3863</v>
          </cell>
          <cell r="C776" t="str">
            <v>BAZIC Princess Series Assorted Sticker (80/Bag)</v>
          </cell>
          <cell r="D776">
            <v>1450</v>
          </cell>
        </row>
        <row r="777">
          <cell r="B777">
            <v>3864</v>
          </cell>
          <cell r="C777" t="str">
            <v>BAZIC Glitter Reward Sticker (144/Pack)</v>
          </cell>
          <cell r="D777">
            <v>18</v>
          </cell>
        </row>
        <row r="778">
          <cell r="B778">
            <v>3865</v>
          </cell>
          <cell r="C778" t="str">
            <v>BAZIC Holographic Reward Sticker (144/Pack)</v>
          </cell>
          <cell r="D778">
            <v>9</v>
          </cell>
        </row>
        <row r="779">
          <cell r="B779">
            <v>3870</v>
          </cell>
          <cell r="C779" t="str">
            <v>BAZIC Jumbo Reward Sticker Book</v>
          </cell>
          <cell r="D779">
            <v>5105</v>
          </cell>
        </row>
        <row r="780">
          <cell r="B780">
            <v>3871</v>
          </cell>
          <cell r="C780" t="str">
            <v>BAZIC Reward Sticker Book</v>
          </cell>
          <cell r="D780">
            <v>6267</v>
          </cell>
        </row>
        <row r="781">
          <cell r="B781">
            <v>3872</v>
          </cell>
          <cell r="C781" t="str">
            <v>BAZIC Alphabet Sticker Book</v>
          </cell>
          <cell r="D781">
            <v>4545</v>
          </cell>
        </row>
        <row r="782">
          <cell r="B782">
            <v>3874</v>
          </cell>
          <cell r="C782" t="str">
            <v>BAZIC Reward Plastic Sticker book</v>
          </cell>
          <cell r="D782">
            <v>9</v>
          </cell>
        </row>
        <row r="783">
          <cell r="B783">
            <v>3900</v>
          </cell>
          <cell r="C783" t="str">
            <v>BAZIC 8 Ct. Semi Moist Watercolor w/ Brush</v>
          </cell>
          <cell r="D783">
            <v>61081</v>
          </cell>
        </row>
        <row r="784">
          <cell r="B784">
            <v>3901</v>
          </cell>
          <cell r="C784" t="str">
            <v>BAZIC 16 Ct. Semi Moist Watercolor w/ Brush</v>
          </cell>
          <cell r="D784">
            <v>39589</v>
          </cell>
        </row>
        <row r="785">
          <cell r="B785">
            <v>3910</v>
          </cell>
          <cell r="C785" t="str">
            <v>BAZIC 12 Ct. Watercolor w/ Brush &amp; Mixing Palette</v>
          </cell>
          <cell r="D785">
            <v>16687</v>
          </cell>
        </row>
        <row r="786">
          <cell r="B786">
            <v>3911</v>
          </cell>
          <cell r="C786" t="str">
            <v>BAZIC 12 Ct. Watercolor w/ Brush</v>
          </cell>
          <cell r="D786">
            <v>35138</v>
          </cell>
        </row>
        <row r="787">
          <cell r="B787">
            <v>3912</v>
          </cell>
          <cell r="C787" t="str">
            <v>BAZIC 16 Ct. Watercolor w/ Brush</v>
          </cell>
          <cell r="D787">
            <v>27695</v>
          </cell>
        </row>
        <row r="788">
          <cell r="B788">
            <v>3913</v>
          </cell>
          <cell r="C788" t="str">
            <v>BAZIC 36 Ct. Watercolor w/ Brush</v>
          </cell>
          <cell r="D788">
            <v>6573</v>
          </cell>
        </row>
        <row r="789">
          <cell r="B789">
            <v>3914</v>
          </cell>
          <cell r="C789" t="str">
            <v>BAZIC 48 Ct. Watercolor w/ Brush</v>
          </cell>
          <cell r="D789">
            <v>1717</v>
          </cell>
        </row>
        <row r="790">
          <cell r="B790">
            <v>3920</v>
          </cell>
          <cell r="C790" t="str">
            <v>BAZIC 0.17 FL OZ (5 mL) 12 Color Kid's Paint w/ Brush</v>
          </cell>
          <cell r="D790">
            <v>15349</v>
          </cell>
        </row>
        <row r="791">
          <cell r="B791">
            <v>39200</v>
          </cell>
          <cell r="C791" t="str">
            <v>KAPPA Easy To Read Word Finds - Digest Size</v>
          </cell>
          <cell r="D791">
            <v>2793</v>
          </cell>
        </row>
        <row r="792">
          <cell r="B792">
            <v>3921</v>
          </cell>
          <cell r="C792" t="str">
            <v>BAZIC 0.17 FL OZ (5 mL) 18 Color Kid's Paint w/ Brush</v>
          </cell>
          <cell r="D792">
            <v>8952</v>
          </cell>
        </row>
        <row r="793">
          <cell r="B793">
            <v>3930</v>
          </cell>
          <cell r="C793" t="str">
            <v>BAZIC 0.75 FL OZ (22.2 mL) 6 Color Washable Poster Paint w/ Brush</v>
          </cell>
          <cell r="D793">
            <v>17824</v>
          </cell>
        </row>
        <row r="794">
          <cell r="B794">
            <v>3939</v>
          </cell>
          <cell r="C794" t="str">
            <v>BAZIC 0.6 FL OZ (18 mL) 4 Color Poster Paint w/ Brush</v>
          </cell>
          <cell r="D794">
            <v>2716</v>
          </cell>
        </row>
        <row r="795">
          <cell r="B795">
            <v>3941</v>
          </cell>
          <cell r="C795" t="str">
            <v>BAZIC 1.35 FL OZ (40 mL) 4 Color Fingerpaint</v>
          </cell>
          <cell r="D795">
            <v>13815</v>
          </cell>
        </row>
        <row r="796">
          <cell r="B796">
            <v>3950</v>
          </cell>
          <cell r="C796" t="str">
            <v>BAZIC 0.4 FL OZ (12 mL) 8 Colors Acrylic Paint</v>
          </cell>
          <cell r="D796">
            <v>23467</v>
          </cell>
        </row>
        <row r="797">
          <cell r="B797">
            <v>3951</v>
          </cell>
          <cell r="C797" t="str">
            <v>BAZIC 0.4 FL OZ (12 mL) 12 Colors Acrylic Paint</v>
          </cell>
          <cell r="D797">
            <v>12629</v>
          </cell>
        </row>
        <row r="798">
          <cell r="B798">
            <v>3980</v>
          </cell>
          <cell r="C798" t="str">
            <v>BAZIC Round Natural Bristle Stencil Brush (4/Pack)</v>
          </cell>
          <cell r="D798">
            <v>8679</v>
          </cell>
        </row>
        <row r="799">
          <cell r="B799">
            <v>3981</v>
          </cell>
          <cell r="C799" t="str">
            <v>BAZIC Flat Natural Hair Paint Brush (5/Pack)</v>
          </cell>
          <cell r="D799">
            <v>5505</v>
          </cell>
        </row>
        <row r="800">
          <cell r="B800">
            <v>3982</v>
          </cell>
          <cell r="C800" t="str">
            <v>BAZIC Round Natural Hair Paint Brush (5/Pack)</v>
          </cell>
          <cell r="D800">
            <v>31013</v>
          </cell>
        </row>
        <row r="801">
          <cell r="B801">
            <v>3983</v>
          </cell>
          <cell r="C801" t="str">
            <v>BAZIC Round Natural Hair Paint Brush (12/Pack)</v>
          </cell>
          <cell r="D801">
            <v>6547</v>
          </cell>
        </row>
        <row r="802">
          <cell r="B802">
            <v>3984</v>
          </cell>
          <cell r="C802" t="str">
            <v>BAZIC Flat Natural Bristle Paint Brush (9/Pack)</v>
          </cell>
          <cell r="D802">
            <v>2747</v>
          </cell>
        </row>
        <row r="803">
          <cell r="B803">
            <v>3985</v>
          </cell>
          <cell r="C803" t="str">
            <v>BAZIC All Purpose Paint Brush (15/Pack)</v>
          </cell>
          <cell r="D803">
            <v>4764</v>
          </cell>
        </row>
        <row r="804">
          <cell r="B804">
            <v>3986</v>
          </cell>
          <cell r="C804" t="str">
            <v>BAZIC Asst. Size Kid's Paint Brush Set (9/Pack)</v>
          </cell>
          <cell r="D804">
            <v>9924</v>
          </cell>
        </row>
        <row r="805">
          <cell r="B805">
            <v>3987</v>
          </cell>
          <cell r="C805" t="str">
            <v>BAZIC Asst. Size Kid's Paint Brush Set (5/Pack)</v>
          </cell>
          <cell r="D805">
            <v>9579</v>
          </cell>
        </row>
        <row r="806">
          <cell r="B806">
            <v>3988</v>
          </cell>
          <cell r="C806" t="str">
            <v>BAZIC Jumbo Kid's Paint Brush Set (4/Pack)</v>
          </cell>
          <cell r="D806">
            <v>0</v>
          </cell>
        </row>
        <row r="807">
          <cell r="B807">
            <v>3989</v>
          </cell>
          <cell r="C807" t="str">
            <v>BAZIC Paint Brush w/ Translucent Handle set (5/Pack)</v>
          </cell>
          <cell r="D807">
            <v>5035</v>
          </cell>
        </row>
        <row r="808">
          <cell r="B808">
            <v>3990</v>
          </cell>
          <cell r="C808" t="str">
            <v>BAZIC Paint Brush w/ Translucent Handle set (7/Pack)</v>
          </cell>
          <cell r="D808">
            <v>6</v>
          </cell>
        </row>
        <row r="809">
          <cell r="B809">
            <v>3991</v>
          </cell>
          <cell r="C809" t="str">
            <v>BAZIC 12-pieces Assorted Artist Paint Brush</v>
          </cell>
          <cell r="D809">
            <v>773</v>
          </cell>
        </row>
        <row r="810">
          <cell r="B810">
            <v>3992</v>
          </cell>
          <cell r="C810" t="str">
            <v>BAZIC 18-pieces Assorted Artist Paint Brush</v>
          </cell>
          <cell r="D810">
            <v>1345</v>
          </cell>
        </row>
        <row r="811">
          <cell r="B811">
            <v>3993</v>
          </cell>
          <cell r="C811" t="str">
            <v>BAZIC 25-pieces Assorted All Purpose Brushes</v>
          </cell>
          <cell r="D811">
            <v>1548</v>
          </cell>
        </row>
        <row r="812">
          <cell r="B812">
            <v>3998</v>
          </cell>
          <cell r="C812" t="str">
            <v>BAZIC Round 10-Mixing Palette</v>
          </cell>
          <cell r="D812">
            <v>19977</v>
          </cell>
        </row>
        <row r="813">
          <cell r="B813">
            <v>3999</v>
          </cell>
          <cell r="C813" t="str">
            <v>BAZIC Oval 10-Mixing Palette w/ Thumb Hole</v>
          </cell>
          <cell r="D813">
            <v>28755</v>
          </cell>
        </row>
        <row r="814">
          <cell r="B814">
            <v>4001</v>
          </cell>
          <cell r="C814" t="str">
            <v>BAZIC Wrist Coil w/ Key Holder (2/Pack)</v>
          </cell>
          <cell r="D814">
            <v>16047</v>
          </cell>
        </row>
        <row r="815">
          <cell r="B815">
            <v>4002</v>
          </cell>
          <cell r="C815" t="str">
            <v>BAZIC Wrist Coil w/ Key Holder (4/Pack)</v>
          </cell>
          <cell r="D815">
            <v>12837</v>
          </cell>
        </row>
        <row r="816">
          <cell r="B816">
            <v>4003</v>
          </cell>
          <cell r="C816" t="str">
            <v>BAZIC Key Tag with Label Window (8/Pack)</v>
          </cell>
          <cell r="D816">
            <v>22670</v>
          </cell>
        </row>
        <row r="817">
          <cell r="B817">
            <v>4004</v>
          </cell>
          <cell r="C817" t="str">
            <v>BAZIC Key Tags with Holder &amp; Label Window (6/Pack)</v>
          </cell>
          <cell r="D817">
            <v>28800</v>
          </cell>
        </row>
        <row r="818">
          <cell r="B818">
            <v>4100</v>
          </cell>
          <cell r="C818" t="str">
            <v>BAZIC 1/2" Burgundy 3-Ring View Binder w/ 2-Pockets</v>
          </cell>
          <cell r="D818">
            <v>1574</v>
          </cell>
        </row>
        <row r="819">
          <cell r="B819">
            <v>4101</v>
          </cell>
          <cell r="C819" t="str">
            <v>BAZIC 1/2" Grey 3-Ring View Binder w/ 2-Pockets</v>
          </cell>
          <cell r="D819">
            <v>2682</v>
          </cell>
        </row>
        <row r="820">
          <cell r="B820">
            <v>4102</v>
          </cell>
          <cell r="C820" t="str">
            <v>BAZIC 1/2" Green 3-Ring View Binder w/ 2-Pockets</v>
          </cell>
          <cell r="D820">
            <v>4824</v>
          </cell>
        </row>
        <row r="821">
          <cell r="B821">
            <v>4103</v>
          </cell>
          <cell r="C821" t="str">
            <v>BAZIC 1/2" Red 3-Ring View Binder w/ 2-Pockets</v>
          </cell>
          <cell r="D821">
            <v>4376</v>
          </cell>
        </row>
        <row r="822">
          <cell r="B822">
            <v>4104</v>
          </cell>
          <cell r="C822" t="str">
            <v>BAZIC 1/2" Lime Green 3-Ring View Binder w/ 2-Pockets</v>
          </cell>
          <cell r="D822">
            <v>7097</v>
          </cell>
        </row>
        <row r="823">
          <cell r="B823">
            <v>4105</v>
          </cell>
          <cell r="C823" t="str">
            <v>BAZIC 1/2" Cyan 3-Ring View Binder w/ 2-Pockets</v>
          </cell>
          <cell r="D823">
            <v>5407</v>
          </cell>
        </row>
        <row r="824">
          <cell r="B824">
            <v>4106</v>
          </cell>
          <cell r="C824" t="str">
            <v>BAZIC 1/2" Fuchsia 3-Ring View Binder w/ 2-Pockets</v>
          </cell>
          <cell r="D824">
            <v>1699</v>
          </cell>
        </row>
        <row r="825">
          <cell r="B825">
            <v>4107</v>
          </cell>
          <cell r="C825" t="str">
            <v>BAZIC 1/2" Purple 3-Ring View Binder w/ 2-Pockets</v>
          </cell>
          <cell r="D825">
            <v>7627</v>
          </cell>
        </row>
        <row r="826">
          <cell r="B826">
            <v>41166</v>
          </cell>
          <cell r="C826" t="str">
            <v>TREE FREE (92) 8.5" X 11" White Copy Paper (10 Reams/Case)</v>
          </cell>
          <cell r="D826">
            <v>1441</v>
          </cell>
        </row>
        <row r="827">
          <cell r="B827">
            <v>4120</v>
          </cell>
          <cell r="C827" t="str">
            <v>BAZIC 1" Burgundy 3-Ring View Binder w/ 2-Pockets</v>
          </cell>
          <cell r="D827">
            <v>3798</v>
          </cell>
        </row>
        <row r="828">
          <cell r="B828">
            <v>4121</v>
          </cell>
          <cell r="C828" t="str">
            <v>BAZIC 1" Grey 3-Ring View Binder w/ 2-Pockets</v>
          </cell>
          <cell r="D828">
            <v>4113</v>
          </cell>
        </row>
        <row r="829">
          <cell r="B829">
            <v>4122</v>
          </cell>
          <cell r="C829" t="str">
            <v>BAZIC 1" Green 3-Ring View Binder w/ 2-Pockets</v>
          </cell>
          <cell r="D829">
            <v>4106</v>
          </cell>
        </row>
        <row r="830">
          <cell r="B830">
            <v>4123</v>
          </cell>
          <cell r="C830" t="str">
            <v>BAZIC 1" Red 3-Ring View Binder w/ 2-Pockets</v>
          </cell>
          <cell r="D830">
            <v>5393</v>
          </cell>
        </row>
        <row r="831">
          <cell r="B831">
            <v>4124</v>
          </cell>
          <cell r="C831" t="str">
            <v>BAZIC 1" Lime Green 3-Ring View Binder w/ 2-Pockets</v>
          </cell>
          <cell r="D831">
            <v>17484</v>
          </cell>
        </row>
        <row r="832">
          <cell r="B832">
            <v>4125</v>
          </cell>
          <cell r="C832" t="str">
            <v>BAZIC 1" Cyan 3-Ring View Binder w/ 2-Pockets</v>
          </cell>
          <cell r="D832">
            <v>13837</v>
          </cell>
        </row>
        <row r="833">
          <cell r="B833">
            <v>4126</v>
          </cell>
          <cell r="C833" t="str">
            <v>BAZIC 1" Fuchsia 3-Ring View Binder w/ 2-Pockets</v>
          </cell>
          <cell r="D833">
            <v>10580</v>
          </cell>
        </row>
        <row r="834">
          <cell r="B834">
            <v>4127</v>
          </cell>
          <cell r="C834" t="str">
            <v>BAZIC 1" Purple 3-Ring View Binder w/ 2-Pockets</v>
          </cell>
          <cell r="D834">
            <v>9689</v>
          </cell>
        </row>
        <row r="835">
          <cell r="B835">
            <v>4140</v>
          </cell>
          <cell r="C835" t="str">
            <v>BAZIC 1.5" Burgundy 3-Ring View Binder w/ 2-Pockets</v>
          </cell>
          <cell r="D835">
            <v>1130</v>
          </cell>
        </row>
        <row r="836">
          <cell r="B836">
            <v>4141</v>
          </cell>
          <cell r="C836" t="str">
            <v>BAZIC 1.5" Grey 3-Ring View Binder w/ 2-Pockets</v>
          </cell>
          <cell r="D836">
            <v>3211</v>
          </cell>
        </row>
        <row r="837">
          <cell r="B837">
            <v>4142</v>
          </cell>
          <cell r="C837" t="str">
            <v>BAZIC 1.5" Green 3-Ring View Binder w/ 2-Pockets</v>
          </cell>
          <cell r="D837">
            <v>2465</v>
          </cell>
        </row>
        <row r="838">
          <cell r="B838">
            <v>4143</v>
          </cell>
          <cell r="C838" t="str">
            <v>BAZIC 1.5" Red 3-Ring View Binder w/ 2-Pockets</v>
          </cell>
          <cell r="D838">
            <v>3038</v>
          </cell>
        </row>
        <row r="839">
          <cell r="B839">
            <v>4144</v>
          </cell>
          <cell r="C839" t="str">
            <v>BAZIC 1.5" Lime Green 3-Ring View Binder w/ 2-Pockets</v>
          </cell>
          <cell r="D839">
            <v>7698</v>
          </cell>
        </row>
        <row r="840">
          <cell r="B840">
            <v>4145</v>
          </cell>
          <cell r="C840" t="str">
            <v>BAZIC 1.5" Cyan 3-Ring View Binder w/ 2-Pockets</v>
          </cell>
          <cell r="D840">
            <v>4436</v>
          </cell>
        </row>
        <row r="841">
          <cell r="B841">
            <v>4146</v>
          </cell>
          <cell r="C841" t="str">
            <v>BAZIC 1.5" Fuchsia 3-Ring View Binder w/ 2-Pockets</v>
          </cell>
          <cell r="D841">
            <v>6905</v>
          </cell>
        </row>
        <row r="842">
          <cell r="B842">
            <v>4147</v>
          </cell>
          <cell r="C842" t="str">
            <v>BAZIC 1.5" Purple 3-Ring View Binder w/ 2-Pockets</v>
          </cell>
          <cell r="D842">
            <v>5414</v>
          </cell>
        </row>
        <row r="843">
          <cell r="B843">
            <v>4150</v>
          </cell>
          <cell r="C843" t="str">
            <v>BAZIC 2" Burgundy Slant-D Ring View Binder w/ 2-Pockets</v>
          </cell>
          <cell r="D843">
            <v>1282</v>
          </cell>
        </row>
        <row r="844">
          <cell r="B844">
            <v>4151</v>
          </cell>
          <cell r="C844" t="str">
            <v>BAZIC 2" Grey Slant-D Ring View Binder w/ 2-Pockets</v>
          </cell>
          <cell r="D844">
            <v>16</v>
          </cell>
        </row>
        <row r="845">
          <cell r="B845">
            <v>4152</v>
          </cell>
          <cell r="C845" t="str">
            <v>BAZIC 2" Green Slant-D Ring View Binder w/ 2-Pockets</v>
          </cell>
          <cell r="D845">
            <v>838</v>
          </cell>
        </row>
        <row r="846">
          <cell r="B846">
            <v>4153</v>
          </cell>
          <cell r="C846" t="str">
            <v>BAZIC 2" Red Slant-D Ring View Binder w/ 2-Pockets</v>
          </cell>
          <cell r="D846">
            <v>1484</v>
          </cell>
        </row>
        <row r="847">
          <cell r="B847">
            <v>4160</v>
          </cell>
          <cell r="C847" t="str">
            <v>BAZIC 3" Burgundy Slant-D Ring View Binder w/ 2-Pockets</v>
          </cell>
          <cell r="D847">
            <v>623</v>
          </cell>
        </row>
        <row r="848">
          <cell r="B848">
            <v>4161</v>
          </cell>
          <cell r="C848" t="str">
            <v>BAZIC 3" Grey Slant-D Ring View Binder w/ 2-Pockets</v>
          </cell>
          <cell r="D848">
            <v>907</v>
          </cell>
        </row>
        <row r="849">
          <cell r="B849">
            <v>4162</v>
          </cell>
          <cell r="C849" t="str">
            <v>BAZIC 3" Green Slant-D Ring View Binder w/ 2-Pockets</v>
          </cell>
          <cell r="D849">
            <v>432</v>
          </cell>
        </row>
        <row r="850">
          <cell r="B850">
            <v>4163</v>
          </cell>
          <cell r="C850" t="str">
            <v>BAZIC 3" Red Slant-D Ring View Binder w/ 2-Pockets</v>
          </cell>
          <cell r="D850">
            <v>1237</v>
          </cell>
        </row>
        <row r="851">
          <cell r="B851">
            <v>4170</v>
          </cell>
          <cell r="C851" t="str">
            <v>BAZIC 1" White PVC-Free Slant-D Ring View Binder w/ 4-Pockets</v>
          </cell>
          <cell r="D851">
            <v>20381</v>
          </cell>
        </row>
        <row r="852">
          <cell r="B852">
            <v>4171</v>
          </cell>
          <cell r="C852" t="str">
            <v>BAZIC 1" Black PVC-Free Slant-D Ring View Binder w/ 4-Pockets</v>
          </cell>
          <cell r="D852">
            <v>20957</v>
          </cell>
        </row>
        <row r="853">
          <cell r="B853">
            <v>4398</v>
          </cell>
          <cell r="C853" t="str">
            <v>BAZIC 7.5" X 9" "WILL RETURN" Clock Sign w/ "OPEN" sign on back</v>
          </cell>
          <cell r="D853">
            <v>18572</v>
          </cell>
        </row>
        <row r="854">
          <cell r="B854">
            <v>4399</v>
          </cell>
          <cell r="C854" t="str">
            <v>BAZIC 6" X 11.5" "CLOSED" Clock Sign w/ "OPEN" sign on back</v>
          </cell>
          <cell r="D854">
            <v>13132</v>
          </cell>
        </row>
        <row r="855">
          <cell r="B855">
            <v>4400</v>
          </cell>
          <cell r="C855" t="str">
            <v>BAZIC 5 1/2" Kids Safety Scissors (2/Pack)</v>
          </cell>
          <cell r="D855">
            <v>32037</v>
          </cell>
        </row>
        <row r="856">
          <cell r="B856">
            <v>4401</v>
          </cell>
          <cell r="C856" t="str">
            <v>BAZIC 6 1/2" Craft Scissors</v>
          </cell>
          <cell r="D856">
            <v>14087</v>
          </cell>
        </row>
        <row r="857">
          <cell r="B857">
            <v>4403</v>
          </cell>
          <cell r="C857" t="str">
            <v>BAZIC 5" Kids Training Scissors</v>
          </cell>
          <cell r="D857">
            <v>37004</v>
          </cell>
        </row>
        <row r="858">
          <cell r="B858">
            <v>4410</v>
          </cell>
          <cell r="C858" t="str">
            <v>BAZIC 5" Soft Grip Blunt Tip Stainless Steel Scissors</v>
          </cell>
          <cell r="D858">
            <v>16836</v>
          </cell>
        </row>
        <row r="859">
          <cell r="B859">
            <v>4411</v>
          </cell>
          <cell r="C859" t="str">
            <v>BAZIC 7" Classic Grip Stainless Steel Scissor</v>
          </cell>
          <cell r="D859">
            <v>25289</v>
          </cell>
        </row>
        <row r="860">
          <cell r="B860">
            <v>4412</v>
          </cell>
          <cell r="C860" t="str">
            <v>BAZIC 8" Classic Grip Stainless Steel Scissors</v>
          </cell>
          <cell r="D860">
            <v>7183</v>
          </cell>
        </row>
        <row r="861">
          <cell r="B861">
            <v>4413</v>
          </cell>
          <cell r="C861" t="str">
            <v>BAZIC 5" Soft Grip Pointed Tip Stainless Steel Scissors</v>
          </cell>
          <cell r="D861">
            <v>23414</v>
          </cell>
        </row>
        <row r="862">
          <cell r="B862">
            <v>4414</v>
          </cell>
          <cell r="C862" t="str">
            <v>BAZIC 5-3/4" Two-Tone Soft Grip Kid's Scissors</v>
          </cell>
          <cell r="D862">
            <v>56</v>
          </cell>
        </row>
        <row r="863">
          <cell r="B863">
            <v>4420</v>
          </cell>
          <cell r="C863" t="str">
            <v>BAZIC 5" Blunt Tip School Scissors (BULK)</v>
          </cell>
          <cell r="D863">
            <v>160622</v>
          </cell>
        </row>
        <row r="864">
          <cell r="B864">
            <v>4429</v>
          </cell>
          <cell r="C864" t="str">
            <v>BAZIC 5" Blunt Tip School Scissors With Name Tag</v>
          </cell>
          <cell r="D864">
            <v>38449</v>
          </cell>
        </row>
        <row r="865">
          <cell r="B865">
            <v>4430</v>
          </cell>
          <cell r="C865" t="str">
            <v>BAZIC 5" Blunt Tip School Scissors</v>
          </cell>
          <cell r="D865">
            <v>85160</v>
          </cell>
        </row>
        <row r="866">
          <cell r="B866">
            <v>4431</v>
          </cell>
          <cell r="C866" t="str">
            <v>BAZIC 5" Pointed Tip School Scissors</v>
          </cell>
          <cell r="D866">
            <v>38386</v>
          </cell>
        </row>
        <row r="867">
          <cell r="B867">
            <v>4432</v>
          </cell>
          <cell r="C867" t="str">
            <v>BAZIC 5" Blunt &amp; Pointed Tip School Scissors (2/Pack)</v>
          </cell>
          <cell r="D867">
            <v>22268</v>
          </cell>
        </row>
        <row r="868">
          <cell r="B868">
            <v>4433</v>
          </cell>
          <cell r="C868" t="str">
            <v>BAZIC 7" Classic Stainless Steel Scissors</v>
          </cell>
          <cell r="D868">
            <v>20689</v>
          </cell>
        </row>
        <row r="869">
          <cell r="B869">
            <v>4434</v>
          </cell>
          <cell r="C869" t="str">
            <v>BAZIC 8" Classic Stainless Steel Scissors</v>
          </cell>
          <cell r="D869">
            <v>25036</v>
          </cell>
        </row>
        <row r="870">
          <cell r="B870">
            <v>4435</v>
          </cell>
          <cell r="C870" t="str">
            <v>BAZIC 8" Double Thumb Stainless Steel Scissors</v>
          </cell>
          <cell r="D870">
            <v>1388</v>
          </cell>
        </row>
        <row r="871">
          <cell r="B871">
            <v>4436</v>
          </cell>
          <cell r="C871" t="str">
            <v>BAZIC 8" Classic Bent Handle Stainless Steel Scissors</v>
          </cell>
          <cell r="D871">
            <v>3156</v>
          </cell>
        </row>
        <row r="872">
          <cell r="B872">
            <v>4437</v>
          </cell>
          <cell r="C872" t="str">
            <v>BAZIC 4" Craft / Sewing Detail Scissors</v>
          </cell>
          <cell r="D872">
            <v>17185</v>
          </cell>
        </row>
        <row r="873">
          <cell r="B873">
            <v>4438</v>
          </cell>
          <cell r="C873" t="str">
            <v>BAZIC 6" Craft / Sewing Stainless Steel Scissors</v>
          </cell>
          <cell r="D873">
            <v>21</v>
          </cell>
        </row>
        <row r="874">
          <cell r="B874">
            <v>4439</v>
          </cell>
          <cell r="C874" t="str">
            <v>BAZIC 8" Classic Left Handed Bent Stainless Steel Scissors</v>
          </cell>
          <cell r="D874">
            <v>20700</v>
          </cell>
        </row>
        <row r="875">
          <cell r="B875">
            <v>4440</v>
          </cell>
          <cell r="C875" t="str">
            <v>BAZIC 8" Kitchen Stainless Steel Scissors</v>
          </cell>
          <cell r="D875">
            <v>20106</v>
          </cell>
        </row>
        <row r="876">
          <cell r="B876">
            <v>4441</v>
          </cell>
          <cell r="C876" t="str">
            <v>BAZIC 8" Duo Grip Stainless Steel Scissors</v>
          </cell>
          <cell r="D876">
            <v>10328</v>
          </cell>
        </row>
        <row r="877">
          <cell r="B877">
            <v>4442</v>
          </cell>
          <cell r="C877" t="str">
            <v>BAZIC 8" Pastel Axicia Grip Multipurpose Stainless Steel Scissors</v>
          </cell>
          <cell r="D877">
            <v>-24</v>
          </cell>
        </row>
        <row r="878">
          <cell r="B878">
            <v>4443</v>
          </cell>
          <cell r="C878" t="str">
            <v>BAZIC 8" Pastel Classic Stainless Steel Scissors</v>
          </cell>
          <cell r="D878">
            <v>10746</v>
          </cell>
        </row>
        <row r="879">
          <cell r="B879">
            <v>4475636</v>
          </cell>
          <cell r="C879" t="str">
            <v>LOL! Coloring Book</v>
          </cell>
          <cell r="D879">
            <v>43</v>
          </cell>
        </row>
        <row r="880">
          <cell r="B880">
            <v>45089</v>
          </cell>
          <cell r="C880" t="str">
            <v>HOT WHEELS Coloring Book</v>
          </cell>
          <cell r="D880">
            <v>1052</v>
          </cell>
        </row>
        <row r="881">
          <cell r="B881" t="str">
            <v>450-A</v>
          </cell>
          <cell r="C881" t="str">
            <v>BAZIC Student Math Tool Sets</v>
          </cell>
          <cell r="D881">
            <v>13867</v>
          </cell>
        </row>
        <row r="882">
          <cell r="B882">
            <v>451</v>
          </cell>
          <cell r="C882" t="str">
            <v>BAZIC 9 Pcs. Math Tool Sets</v>
          </cell>
          <cell r="D882">
            <v>22128</v>
          </cell>
        </row>
        <row r="883">
          <cell r="B883">
            <v>452</v>
          </cell>
          <cell r="C883" t="str">
            <v>BAZIC Bright Color 9 Pcs. Math Tool Sets</v>
          </cell>
          <cell r="D883">
            <v>16280</v>
          </cell>
        </row>
        <row r="884">
          <cell r="B884">
            <v>453</v>
          </cell>
          <cell r="C884" t="str">
            <v>BAZIC 5 Pcs. School Kit w/ Zipper Pouch</v>
          </cell>
          <cell r="D884">
            <v>25779</v>
          </cell>
        </row>
        <row r="885">
          <cell r="B885">
            <v>4569945741</v>
          </cell>
          <cell r="C885" t="str">
            <v>PAW PATROL Coloring Book</v>
          </cell>
          <cell r="D885">
            <v>420</v>
          </cell>
        </row>
        <row r="886">
          <cell r="B886">
            <v>45723</v>
          </cell>
          <cell r="C886" t="str">
            <v>BATMAN Coloring Book</v>
          </cell>
          <cell r="D886">
            <v>1178</v>
          </cell>
        </row>
        <row r="887">
          <cell r="B887">
            <v>4575936</v>
          </cell>
          <cell r="C887" t="str">
            <v>AVENGERS &amp; MARVEL Coloring Book</v>
          </cell>
          <cell r="D887">
            <v>3475</v>
          </cell>
        </row>
        <row r="888">
          <cell r="B888">
            <v>4576136</v>
          </cell>
          <cell r="C888" t="str">
            <v>MICKEY &amp; MINNIE Coloring Book</v>
          </cell>
          <cell r="D888">
            <v>2678</v>
          </cell>
        </row>
        <row r="889">
          <cell r="B889">
            <v>4576236</v>
          </cell>
          <cell r="C889" t="str">
            <v>MICKEY CLUBHOUSE Coloring Book</v>
          </cell>
          <cell r="D889">
            <v>2388</v>
          </cell>
        </row>
        <row r="890">
          <cell r="B890">
            <v>4576436</v>
          </cell>
          <cell r="C890" t="str">
            <v>SPIDERMAN Coloring Book</v>
          </cell>
          <cell r="D890">
            <v>6</v>
          </cell>
        </row>
        <row r="891">
          <cell r="B891">
            <v>4577036</v>
          </cell>
          <cell r="C891" t="str">
            <v>DISNEY PRINCESS Coloring Book</v>
          </cell>
          <cell r="D891">
            <v>2</v>
          </cell>
        </row>
        <row r="892">
          <cell r="B892">
            <v>465</v>
          </cell>
          <cell r="C892" t="str">
            <v>Assorted Dimensions 227g/ 0.5 lbs. Rubber Bands</v>
          </cell>
          <cell r="D892">
            <v>99911</v>
          </cell>
        </row>
        <row r="893">
          <cell r="B893">
            <v>46647</v>
          </cell>
          <cell r="C893" t="str">
            <v>SpongeBob 80pg Coloring Book</v>
          </cell>
          <cell r="D893">
            <v>1690</v>
          </cell>
        </row>
        <row r="894">
          <cell r="B894">
            <v>47100</v>
          </cell>
          <cell r="C894" t="str">
            <v>KAPPA Favorite Bible Stories Coloring &amp; Activity Book</v>
          </cell>
          <cell r="D894">
            <v>3735</v>
          </cell>
        </row>
        <row r="895">
          <cell r="B895">
            <v>4770050</v>
          </cell>
          <cell r="C895" t="str">
            <v>EAGLE COLOR 30 8.5" X 11" Canary Colored Copy Paper (10 reams/case)</v>
          </cell>
          <cell r="D895">
            <v>2266</v>
          </cell>
        </row>
        <row r="896">
          <cell r="B896">
            <v>4771050</v>
          </cell>
          <cell r="C896" t="str">
            <v>EAGLE COLOR 30 8.5" X 11" Blue Colored Copy Paper (10 reams/case)</v>
          </cell>
          <cell r="D896">
            <v>1208</v>
          </cell>
        </row>
        <row r="897">
          <cell r="B897">
            <v>4772050</v>
          </cell>
          <cell r="C897" t="str">
            <v>EAGLE COLOR 30 8.5" X 11" Green Colored Copy Paper (10 reams/case)</v>
          </cell>
          <cell r="D897">
            <v>2257</v>
          </cell>
        </row>
        <row r="898">
          <cell r="B898">
            <v>4773050</v>
          </cell>
          <cell r="C898" t="str">
            <v>EAGLE COLOR 30 8.5" X 11" Pink Colored Copy Paper (10 reams/case)</v>
          </cell>
          <cell r="D898">
            <v>813</v>
          </cell>
        </row>
        <row r="899">
          <cell r="B899">
            <v>4881436</v>
          </cell>
          <cell r="C899" t="str">
            <v>MINNIE Coloring Book</v>
          </cell>
          <cell r="D899">
            <v>339</v>
          </cell>
        </row>
        <row r="900">
          <cell r="B900">
            <v>4881536</v>
          </cell>
          <cell r="C900" t="str">
            <v>FROZEN 2 Coloring Book</v>
          </cell>
          <cell r="D900">
            <v>9</v>
          </cell>
        </row>
        <row r="901">
          <cell r="B901">
            <v>49175</v>
          </cell>
          <cell r="C901" t="str">
            <v>PEPPA PIG Coloring Book</v>
          </cell>
          <cell r="D901">
            <v>1845</v>
          </cell>
        </row>
        <row r="902">
          <cell r="B902">
            <v>49427</v>
          </cell>
          <cell r="C902" t="str">
            <v>TYPE ITEM #64779</v>
          </cell>
          <cell r="D902">
            <v>30</v>
          </cell>
        </row>
        <row r="903">
          <cell r="B903">
            <v>49923</v>
          </cell>
          <cell r="C903" t="str">
            <v>MY LITTLE PONY Coloring Book</v>
          </cell>
          <cell r="D903">
            <v>168</v>
          </cell>
        </row>
        <row r="904">
          <cell r="B904">
            <v>5005</v>
          </cell>
          <cell r="C904" t="str">
            <v>BAZIC 50 Ct. 9" X 12" Doodle Pad</v>
          </cell>
          <cell r="D904">
            <v>26156</v>
          </cell>
        </row>
        <row r="905">
          <cell r="B905">
            <v>501</v>
          </cell>
          <cell r="C905" t="str">
            <v>BAZIC 50 Ct. 4" X 6" Top Bound Spiral Memo Books (2/Pack)</v>
          </cell>
          <cell r="D905">
            <v>13616</v>
          </cell>
        </row>
        <row r="906">
          <cell r="B906">
            <v>5010</v>
          </cell>
          <cell r="C906" t="str">
            <v>Assorted Coin Wrappers (36/Pack)</v>
          </cell>
          <cell r="D906">
            <v>27744</v>
          </cell>
        </row>
        <row r="907">
          <cell r="B907">
            <v>5011</v>
          </cell>
          <cell r="C907" t="str">
            <v>Penny Coin Wrappers (36/Pack)</v>
          </cell>
          <cell r="D907">
            <v>13663</v>
          </cell>
        </row>
        <row r="908">
          <cell r="B908">
            <v>5012</v>
          </cell>
          <cell r="C908" t="str">
            <v>BAZIC Nickel Coin Wrappers (36/Pack)</v>
          </cell>
          <cell r="D908">
            <v>12032</v>
          </cell>
        </row>
        <row r="909">
          <cell r="B909">
            <v>5013</v>
          </cell>
          <cell r="C909" t="str">
            <v>BAZIC Dime Coin Wrappers (36/Pack)</v>
          </cell>
          <cell r="D909">
            <v>13228</v>
          </cell>
        </row>
        <row r="910">
          <cell r="B910">
            <v>5014</v>
          </cell>
          <cell r="C910" t="str">
            <v>Quarter Coin Wrappers (36/Pack)</v>
          </cell>
          <cell r="D910">
            <v>15287</v>
          </cell>
        </row>
        <row r="911">
          <cell r="B911">
            <v>5015</v>
          </cell>
          <cell r="C911" t="str">
            <v>BAZIC 22" X 28" White Poster Board</v>
          </cell>
          <cell r="D911">
            <v>127044</v>
          </cell>
        </row>
        <row r="912">
          <cell r="B912">
            <v>5016</v>
          </cell>
          <cell r="C912" t="str">
            <v>BAZIC 22" X 28" Red Poster Board</v>
          </cell>
          <cell r="D912">
            <v>27540</v>
          </cell>
        </row>
        <row r="913">
          <cell r="B913">
            <v>5017</v>
          </cell>
          <cell r="C913" t="str">
            <v>BAZIC 22" X 28" Green Poster Board</v>
          </cell>
          <cell r="D913">
            <v>19183</v>
          </cell>
        </row>
        <row r="914">
          <cell r="B914">
            <v>5018</v>
          </cell>
          <cell r="C914" t="str">
            <v>BAZIC 22" X 28" Yellow Poster Board</v>
          </cell>
          <cell r="D914">
            <v>22760</v>
          </cell>
        </row>
        <row r="915">
          <cell r="B915">
            <v>5019</v>
          </cell>
          <cell r="C915" t="str">
            <v>BAZIC 22" X 28" Dark Blue Poster Board</v>
          </cell>
          <cell r="D915">
            <v>13303</v>
          </cell>
        </row>
        <row r="916">
          <cell r="B916">
            <v>5020</v>
          </cell>
          <cell r="C916" t="str">
            <v>BAZIC 22" X 28" Orange Poster Board</v>
          </cell>
          <cell r="D916">
            <v>3301</v>
          </cell>
        </row>
        <row r="917">
          <cell r="B917">
            <v>5021</v>
          </cell>
          <cell r="C917" t="str">
            <v>BAZIC 22" X 28" Black Poster Board</v>
          </cell>
          <cell r="D917">
            <v>32937</v>
          </cell>
        </row>
        <row r="918">
          <cell r="B918">
            <v>5022</v>
          </cell>
          <cell r="C918" t="str">
            <v>BAZIC 22" X 28" Magenta Poster Board</v>
          </cell>
          <cell r="D918">
            <v>9745</v>
          </cell>
        </row>
        <row r="919">
          <cell r="B919">
            <v>5023</v>
          </cell>
          <cell r="C919" t="str">
            <v>BAZIC 22" X 28" Azure Light Blue Poster Board</v>
          </cell>
          <cell r="D919">
            <v>15228</v>
          </cell>
        </row>
        <row r="920">
          <cell r="B920">
            <v>5024</v>
          </cell>
          <cell r="C920" t="str">
            <v>BAZIC 22" X 28" Brown Poster Board</v>
          </cell>
          <cell r="D920">
            <v>2955</v>
          </cell>
        </row>
        <row r="921">
          <cell r="B921">
            <v>5025</v>
          </cell>
          <cell r="C921" t="str">
            <v>BAZIC 22" X 28" Pink Poster Board</v>
          </cell>
          <cell r="D921">
            <v>9880</v>
          </cell>
        </row>
        <row r="922">
          <cell r="B922">
            <v>5026</v>
          </cell>
          <cell r="C922" t="str">
            <v>BAZIC 22" X 28" Purple Poster Board</v>
          </cell>
          <cell r="D922">
            <v>8216</v>
          </cell>
        </row>
        <row r="923">
          <cell r="B923">
            <v>5027</v>
          </cell>
          <cell r="C923" t="str">
            <v>BAZIC 11" X 14" Multi Color Fluorescent Poster Board (5/Pack)</v>
          </cell>
          <cell r="D923">
            <v>4137</v>
          </cell>
        </row>
        <row r="924">
          <cell r="B924">
            <v>5028</v>
          </cell>
          <cell r="C924" t="str">
            <v>BAZIC 22" X 28" Fluorescent Red Poster Board</v>
          </cell>
          <cell r="D924">
            <v>5732</v>
          </cell>
        </row>
        <row r="925">
          <cell r="B925">
            <v>5029</v>
          </cell>
          <cell r="C925" t="str">
            <v>BAZIC  22" X 28" Fluorescent Green Poster Board</v>
          </cell>
          <cell r="D925">
            <v>2271</v>
          </cell>
        </row>
        <row r="926">
          <cell r="B926">
            <v>503</v>
          </cell>
          <cell r="C926" t="str">
            <v>BAZIC 50 Ct. 3" X 5" Top Bound Spiral Memo Books (4/Pack)</v>
          </cell>
          <cell r="D926">
            <v>34886</v>
          </cell>
        </row>
        <row r="927">
          <cell r="B927">
            <v>5030</v>
          </cell>
          <cell r="C927" t="str">
            <v>BAZIC 22" X 28" Fluorescent Yellow Poster Board</v>
          </cell>
          <cell r="D927">
            <v>796</v>
          </cell>
        </row>
        <row r="928">
          <cell r="B928">
            <v>5031</v>
          </cell>
          <cell r="C928" t="str">
            <v>BAZIC 22" X 28" Fluorescent Pink Poster Board</v>
          </cell>
          <cell r="D928">
            <v>6658</v>
          </cell>
        </row>
        <row r="929">
          <cell r="B929">
            <v>5032</v>
          </cell>
          <cell r="C929" t="str">
            <v>BAZIC 22" X 28" Fluorescent Orange Poster Board</v>
          </cell>
          <cell r="D929">
            <v>294</v>
          </cell>
        </row>
        <row r="930">
          <cell r="B930">
            <v>5033</v>
          </cell>
          <cell r="C930" t="str">
            <v>BAZIC 36" X 48" White Tri-Fold Corrugated Presentation Board</v>
          </cell>
          <cell r="D930">
            <v>19200</v>
          </cell>
        </row>
        <row r="931">
          <cell r="B931">
            <v>5034</v>
          </cell>
          <cell r="C931" t="str">
            <v>BAZIC 36" X 48" Black Tri-Fold Corrugated Presentation Board</v>
          </cell>
          <cell r="D931">
            <v>15007</v>
          </cell>
        </row>
        <row r="932">
          <cell r="B932">
            <v>5035</v>
          </cell>
          <cell r="C932" t="str">
            <v>BAZIC 36" X 48" Assorted Color Tri-Fold Corrugated Presentation Board</v>
          </cell>
          <cell r="D932">
            <v>4152</v>
          </cell>
        </row>
        <row r="933">
          <cell r="B933">
            <v>5037</v>
          </cell>
          <cell r="C933" t="str">
            <v>BAZIC 22" X 28" Lavender Poster Board</v>
          </cell>
          <cell r="D933">
            <v>3839</v>
          </cell>
        </row>
        <row r="934">
          <cell r="B934">
            <v>5038</v>
          </cell>
          <cell r="C934" t="str">
            <v>BAZIC 50 Ct. 8.5" X 11.75" Canary Perforated Writing Pads (12/Pack)</v>
          </cell>
          <cell r="D934">
            <v>3177</v>
          </cell>
        </row>
        <row r="935">
          <cell r="B935">
            <v>5039</v>
          </cell>
          <cell r="C935" t="str">
            <v>BAZIC 50 Ct. 8.5" X 11.75" White Perforated Writing Pads (12/Pack)</v>
          </cell>
          <cell r="D935">
            <v>-5</v>
          </cell>
        </row>
        <row r="936">
          <cell r="B936">
            <v>504</v>
          </cell>
          <cell r="C936" t="str">
            <v>BAZIC 100 Ct. 3" X 5" Top Bound Poly Spiral Memo Books</v>
          </cell>
          <cell r="D936">
            <v>15617</v>
          </cell>
        </row>
        <row r="937">
          <cell r="B937">
            <v>5040</v>
          </cell>
          <cell r="C937" t="str">
            <v>BAZIC 20 Ct. 16" X 12" Finger Paint Paper Pad</v>
          </cell>
          <cell r="D937">
            <v>16437</v>
          </cell>
        </row>
        <row r="938">
          <cell r="B938">
            <v>50411</v>
          </cell>
          <cell r="C938" t="str">
            <v>TOP PRINT (92) 8.5" X 11" White Copy Paper (10 Reams/Case)</v>
          </cell>
          <cell r="D938">
            <v>10198</v>
          </cell>
        </row>
        <row r="939">
          <cell r="B939">
            <v>5042</v>
          </cell>
          <cell r="C939" t="str">
            <v>BAZIC 40 Ct. 9" X 9" Top Bound Spiral Sketch Pad</v>
          </cell>
          <cell r="D939">
            <v>5478</v>
          </cell>
        </row>
        <row r="940">
          <cell r="B940">
            <v>5043</v>
          </cell>
          <cell r="C940" t="str">
            <v>BAZIC 50 Ct. 6" X 8" Top Bound Spiral Sketch Pad</v>
          </cell>
          <cell r="D940">
            <v>1</v>
          </cell>
        </row>
        <row r="941">
          <cell r="B941">
            <v>5044</v>
          </cell>
          <cell r="C941" t="str">
            <v>BAZIC 30 Ct. 9" X 12" Top Bound Spiral Sketch Pad</v>
          </cell>
          <cell r="D941">
            <v>5</v>
          </cell>
        </row>
        <row r="942">
          <cell r="B942">
            <v>5045</v>
          </cell>
          <cell r="C942" t="str">
            <v>BAZIC 30 Ct. 8.5" X 11" Side Bound Spiral Sketch Book</v>
          </cell>
          <cell r="D942">
            <v>27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352343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22389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54023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146405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42853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7778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9157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6699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5914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2464</v>
          </cell>
        </row>
        <row r="953">
          <cell r="B953">
            <v>5060236</v>
          </cell>
          <cell r="C953" t="str">
            <v>FISHER PRICE Coloring Book</v>
          </cell>
          <cell r="D953">
            <v>4433</v>
          </cell>
        </row>
        <row r="954">
          <cell r="B954">
            <v>507</v>
          </cell>
          <cell r="C954" t="str">
            <v>BAZIC C/R 100 Ct. Stripes Composition Book</v>
          </cell>
          <cell r="D954">
            <v>46264</v>
          </cell>
        </row>
        <row r="955">
          <cell r="B955">
            <v>5074</v>
          </cell>
          <cell r="C955" t="str">
            <v>BAZIC 50 Sets 7 1/2" x 2 3/4" 2-Part Carbonless Cash or Rent Receipt Book</v>
          </cell>
          <cell r="D955">
            <v>51817</v>
          </cell>
        </row>
        <row r="956">
          <cell r="B956">
            <v>5075</v>
          </cell>
          <cell r="C956" t="str">
            <v>BAZIC 50 Sets 5 9/16" x 8 7/16" 2-Part Carbonless Sales Order Book</v>
          </cell>
          <cell r="D956">
            <v>77528</v>
          </cell>
        </row>
        <row r="957">
          <cell r="B957">
            <v>5076</v>
          </cell>
          <cell r="C957" t="str">
            <v>BAZIC 50 Sets 5 9/16" x 8 7/16" 2-Part Carbonless Invoice Book</v>
          </cell>
          <cell r="D957">
            <v>58280</v>
          </cell>
        </row>
        <row r="958">
          <cell r="B958" t="str">
            <v>5077-A</v>
          </cell>
          <cell r="C958" t="str">
            <v>BAZIC 50 Sets 8 3/8" x 10 11/16" 2-Part Carbonless Purchase Order Book</v>
          </cell>
          <cell r="D958">
            <v>5601</v>
          </cell>
        </row>
        <row r="959">
          <cell r="B959">
            <v>508</v>
          </cell>
          <cell r="C959" t="str">
            <v>BAZIC W/R 100 Ct. Black Marble Composition Book</v>
          </cell>
          <cell r="D959">
            <v>123928</v>
          </cell>
        </row>
        <row r="960">
          <cell r="B960">
            <v>5080</v>
          </cell>
          <cell r="C960" t="str">
            <v>BAZIC 200 Sets 7 5/8" x 10 7/8" 2-Part Carbonless Spiral Bound Cash or Rent Receipt Book</v>
          </cell>
          <cell r="D960">
            <v>1732</v>
          </cell>
        </row>
        <row r="961">
          <cell r="B961">
            <v>5081</v>
          </cell>
          <cell r="C961" t="str">
            <v>BAZIC 50 Sets 8 3/8" x 10 11/16" 2-Part Carbonless All Purpose Order Book</v>
          </cell>
          <cell r="D961">
            <v>1995</v>
          </cell>
        </row>
        <row r="962">
          <cell r="B962">
            <v>50810</v>
          </cell>
          <cell r="C962" t="str">
            <v>UNICORNS Coloring Book</v>
          </cell>
          <cell r="D962">
            <v>3207</v>
          </cell>
        </row>
        <row r="963">
          <cell r="B963">
            <v>5082</v>
          </cell>
          <cell r="C963" t="str">
            <v>BAZIC 50 Sets 3 11/32" x 5 5/8" 2-Part Carbonless General Purpose Sales Book</v>
          </cell>
          <cell r="D963">
            <v>35019</v>
          </cell>
        </row>
        <row r="964">
          <cell r="B964">
            <v>50827</v>
          </cell>
          <cell r="C964" t="str">
            <v>Animal Coloring Book for Adults</v>
          </cell>
          <cell r="D964">
            <v>8839</v>
          </cell>
        </row>
        <row r="965">
          <cell r="B965">
            <v>5083436</v>
          </cell>
          <cell r="C965" t="str">
            <v>SPIDEY &amp; Friends 80pg Coloring Book</v>
          </cell>
          <cell r="D965">
            <v>4001</v>
          </cell>
        </row>
        <row r="966">
          <cell r="B966">
            <v>5086</v>
          </cell>
          <cell r="C966" t="str">
            <v>BAZIC 28" X 40" White Tri-Fold Corrugated Presentation Board</v>
          </cell>
          <cell r="D966">
            <v>28320</v>
          </cell>
        </row>
        <row r="967">
          <cell r="B967">
            <v>5087</v>
          </cell>
          <cell r="C967" t="str">
            <v>BAZIC 100 Ct. Primary Marble Composition Book</v>
          </cell>
          <cell r="D967">
            <v>80914</v>
          </cell>
        </row>
        <row r="968">
          <cell r="B968">
            <v>5088</v>
          </cell>
          <cell r="C968" t="str">
            <v>BAZIC W/R 70 Ct. Poly Cover Composition Book</v>
          </cell>
          <cell r="D968">
            <v>10434</v>
          </cell>
        </row>
        <row r="969">
          <cell r="B969">
            <v>5089</v>
          </cell>
          <cell r="C969" t="str">
            <v>BAZIC C/R 70 Ct. Poly Cover Composition Book</v>
          </cell>
          <cell r="D969">
            <v>36875</v>
          </cell>
        </row>
        <row r="970">
          <cell r="B970">
            <v>509</v>
          </cell>
          <cell r="C970" t="str">
            <v>BAZIC W/R 100 Ct. Assorted Color Marble Composition Book</v>
          </cell>
          <cell r="D970">
            <v>44208</v>
          </cell>
        </row>
        <row r="971">
          <cell r="B971">
            <v>5090</v>
          </cell>
          <cell r="C971" t="str">
            <v>BAZIC W/R 100 Ct. Premium Black Marble Composition Book</v>
          </cell>
          <cell r="D971">
            <v>43272</v>
          </cell>
        </row>
        <row r="972">
          <cell r="B972">
            <v>5091</v>
          </cell>
          <cell r="C972" t="str">
            <v>BAZIC C/R 100 Ct. Premium Black Marble Composition Book</v>
          </cell>
          <cell r="D972">
            <v>38578</v>
          </cell>
        </row>
        <row r="973">
          <cell r="B973">
            <v>5096</v>
          </cell>
          <cell r="C973" t="str">
            <v>BAZIC 20 Ct. 8.5" x 7" Manila Cover Composition Book</v>
          </cell>
          <cell r="D973">
            <v>49796</v>
          </cell>
        </row>
        <row r="974">
          <cell r="B974">
            <v>510</v>
          </cell>
          <cell r="C974" t="str">
            <v>BAZIC 50 Ct. White Multipurpose Paper</v>
          </cell>
          <cell r="D974">
            <v>90609</v>
          </cell>
        </row>
        <row r="975">
          <cell r="B975">
            <v>5100</v>
          </cell>
          <cell r="C975" t="str">
            <v>BAZIC 50 Ct. 3" X 3" Yellow Sticky Notes (4/Pack)</v>
          </cell>
          <cell r="D975">
            <v>20441</v>
          </cell>
        </row>
        <row r="976">
          <cell r="B976">
            <v>5101</v>
          </cell>
          <cell r="C976" t="str">
            <v>BAZIC 40 Ct. 3" X 3" Lined Sticky Notes (3/Pack)</v>
          </cell>
          <cell r="D976">
            <v>5144</v>
          </cell>
        </row>
        <row r="977">
          <cell r="B977">
            <v>5102</v>
          </cell>
          <cell r="C977" t="str">
            <v>BAZIC 50 Ct. 3" X 3" Sticky Notes (4/Pack)</v>
          </cell>
          <cell r="D977">
            <v>11695</v>
          </cell>
        </row>
        <row r="978">
          <cell r="B978">
            <v>51029</v>
          </cell>
          <cell r="C978" t="str">
            <v>WINNIE THE POOH Coloring Book</v>
          </cell>
          <cell r="D978">
            <v>4</v>
          </cell>
        </row>
        <row r="979">
          <cell r="B979">
            <v>5103</v>
          </cell>
          <cell r="C979" t="str">
            <v>BAZIC 40 Ct. 3" X 3" Neon Sticky Notes (4/Pack)</v>
          </cell>
          <cell r="D979">
            <v>54153</v>
          </cell>
        </row>
        <row r="980">
          <cell r="B980">
            <v>5104</v>
          </cell>
          <cell r="C980" t="str">
            <v>BAZIC 100 Ct. 3" X 3" Yellow Sticky Notes</v>
          </cell>
          <cell r="D980">
            <v>23610</v>
          </cell>
        </row>
        <row r="981">
          <cell r="B981">
            <v>5105</v>
          </cell>
          <cell r="C981" t="str">
            <v>BAZIC 100 Ct. 3" X 3" Sticky Notes</v>
          </cell>
          <cell r="D981">
            <v>12430</v>
          </cell>
        </row>
        <row r="982">
          <cell r="B982">
            <v>5106</v>
          </cell>
          <cell r="C982" t="str">
            <v>BAZIC 80 Ct. 3" X 3" Neon Sticky Notes</v>
          </cell>
          <cell r="D982">
            <v>20857</v>
          </cell>
        </row>
        <row r="983">
          <cell r="B983">
            <v>5108</v>
          </cell>
          <cell r="C983" t="str">
            <v>BAZIC 70 Ct. 3" X 3" Neon Lined Sticky Notes</v>
          </cell>
          <cell r="D983">
            <v>50642</v>
          </cell>
        </row>
        <row r="984">
          <cell r="B984">
            <v>511</v>
          </cell>
          <cell r="C984" t="str">
            <v>BAZIC 50 Ct. Spiral Bound 3" X 5" Ruled Colored Index Card</v>
          </cell>
          <cell r="D984">
            <v>28726</v>
          </cell>
        </row>
        <row r="985">
          <cell r="B985">
            <v>5112</v>
          </cell>
          <cell r="C985" t="str">
            <v>BAZIC 100 Ct. 3" X 5" Sticky Notes</v>
          </cell>
          <cell r="D985">
            <v>19163</v>
          </cell>
        </row>
        <row r="986">
          <cell r="B986">
            <v>5113</v>
          </cell>
          <cell r="C986" t="str">
            <v>BAZIC 70 Ct. 3" X 5" Neon Sticky Notes</v>
          </cell>
          <cell r="D986">
            <v>16292</v>
          </cell>
        </row>
        <row r="987">
          <cell r="B987">
            <v>5114</v>
          </cell>
          <cell r="C987" t="str">
            <v>BAZIC 70 Ct. 3" X 5" Neon Lined Sticky Notes</v>
          </cell>
          <cell r="D987">
            <v>7656</v>
          </cell>
        </row>
        <row r="988">
          <cell r="B988">
            <v>512</v>
          </cell>
          <cell r="C988" t="str">
            <v>BAZIC 11" X 14" White Poster Board (5/Pack)</v>
          </cell>
          <cell r="D988">
            <v>17720</v>
          </cell>
        </row>
        <row r="989">
          <cell r="B989">
            <v>5121</v>
          </cell>
          <cell r="C989" t="str">
            <v>BAZIC 50 Ct. 4" X 6" Lined Sticky Notes</v>
          </cell>
          <cell r="D989">
            <v>13880</v>
          </cell>
        </row>
        <row r="990">
          <cell r="B990">
            <v>5122</v>
          </cell>
          <cell r="C990" t="str">
            <v>BAZIC 50 Ct. 4" X 6" Neon Lined Sticky Notes</v>
          </cell>
          <cell r="D990">
            <v>9216</v>
          </cell>
        </row>
        <row r="991">
          <cell r="B991">
            <v>513</v>
          </cell>
          <cell r="C991" t="str">
            <v>BAZIC 100 Ct. 3" X 5" Quad Ruled 4-1" White Index Card</v>
          </cell>
          <cell r="D991">
            <v>9480</v>
          </cell>
        </row>
        <row r="992">
          <cell r="B992">
            <v>5131</v>
          </cell>
          <cell r="C992" t="str">
            <v>BAZIC 100 Ct. 1.5" X 2" Sticky Notes (4/Pack)</v>
          </cell>
          <cell r="D992">
            <v>6767</v>
          </cell>
        </row>
        <row r="993">
          <cell r="B993">
            <v>5132</v>
          </cell>
          <cell r="C993" t="str">
            <v>BAZIC 70 Ct. 1.5" X 2" Neon Sticky Notes (4/Pack)</v>
          </cell>
          <cell r="D993">
            <v>9224</v>
          </cell>
        </row>
        <row r="994">
          <cell r="B994">
            <v>514</v>
          </cell>
          <cell r="C994" t="str">
            <v>BAZIC 100 Ct. Quad-Ruled 4-1" Spiral Notebook</v>
          </cell>
          <cell r="D994">
            <v>99588</v>
          </cell>
        </row>
        <row r="995">
          <cell r="B995">
            <v>5142</v>
          </cell>
          <cell r="C995" t="str">
            <v>BAZIC 80 Ct. 1" X 3" Neon Page Markers (6/Pack)</v>
          </cell>
          <cell r="D995">
            <v>8770</v>
          </cell>
        </row>
        <row r="996">
          <cell r="B996">
            <v>5143</v>
          </cell>
          <cell r="C996" t="str">
            <v>BAZIC 100 Ct. 0.5" X 1.75" Neon Page Markers (10/Pack)</v>
          </cell>
          <cell r="D996">
            <v>8982</v>
          </cell>
        </row>
        <row r="997">
          <cell r="B997">
            <v>515</v>
          </cell>
          <cell r="C997" t="str">
            <v>BAZIC 200 Ct. 3" X 5" Ruled White Index Card</v>
          </cell>
          <cell r="D997">
            <v>20107</v>
          </cell>
        </row>
        <row r="998">
          <cell r="B998">
            <v>5153</v>
          </cell>
          <cell r="C998" t="str">
            <v>BAZIC 25 Ct. 1" X 1.7" Neon Color Standard Flags (6/Pack)</v>
          </cell>
          <cell r="D998">
            <v>11110</v>
          </cell>
        </row>
        <row r="999">
          <cell r="B999">
            <v>5154</v>
          </cell>
          <cell r="C999" t="str">
            <v>BAZIC 25 Ct. 0.5" X 1.7" Neon Color Coding Flags (10/Pack)</v>
          </cell>
          <cell r="D999">
            <v>14033</v>
          </cell>
        </row>
        <row r="1000">
          <cell r="B1000">
            <v>5155</v>
          </cell>
          <cell r="C1000" t="str">
            <v>BAZIC 25 Ct. 0.5" X 1.7" Neon Color Arrow Flags (10/Pack)</v>
          </cell>
          <cell r="D1000">
            <v>41882</v>
          </cell>
        </row>
        <row r="1001">
          <cell r="B1001">
            <v>5156</v>
          </cell>
          <cell r="C1001" t="str">
            <v>BAZIC 20 Ct. 0.5" X 1.7" Printed Arrow Flags (8/Pack)</v>
          </cell>
          <cell r="D1001">
            <v>8983</v>
          </cell>
        </row>
        <row r="1002">
          <cell r="B1002">
            <v>5157</v>
          </cell>
          <cell r="C1002" t="str">
            <v>BAZIC 5-Colors 2" x 1.5" Filing Tabs (30 Tabs/Pack)</v>
          </cell>
          <cell r="D1002">
            <v>9331</v>
          </cell>
        </row>
        <row r="1003">
          <cell r="B1003">
            <v>516</v>
          </cell>
          <cell r="C1003" t="str">
            <v>BAZIC 100 Ct. 3" X 5" Ruled White Index Card</v>
          </cell>
          <cell r="D1003">
            <v>90892</v>
          </cell>
        </row>
        <row r="1004">
          <cell r="B1004">
            <v>5160</v>
          </cell>
          <cell r="C1004" t="str">
            <v>BAZIC 100 Ct. 3" X 3" Yellow Sticky Notes (12/Shrink)</v>
          </cell>
          <cell r="D1004">
            <v>6204</v>
          </cell>
        </row>
        <row r="1005">
          <cell r="B1005">
            <v>5161</v>
          </cell>
          <cell r="C1005" t="str">
            <v>BAZIC 100 Ct. 3" X 3" Sticky Notes (12/Shrink)</v>
          </cell>
          <cell r="D1005">
            <v>3610</v>
          </cell>
        </row>
        <row r="1006">
          <cell r="B1006">
            <v>5162</v>
          </cell>
          <cell r="C1006" t="str">
            <v>BAZIC 90 Ct. 3" X 3" Neon Sticky Notes (12/Shrink)</v>
          </cell>
          <cell r="D1006">
            <v>777</v>
          </cell>
        </row>
        <row r="1007">
          <cell r="B1007">
            <v>517</v>
          </cell>
          <cell r="C1007" t="str">
            <v>BAZIC 100 Ct. 3" X 5" Ruled Colored Index Card</v>
          </cell>
          <cell r="D1007">
            <v>61232</v>
          </cell>
        </row>
        <row r="1008">
          <cell r="B1008">
            <v>5170</v>
          </cell>
          <cell r="C1008" t="str">
            <v>BAZIC 30 Ct. 0.5" x 1.7" Neon Color Coding Flags w/ Dispenser (4/Pack)</v>
          </cell>
          <cell r="D1008">
            <v>9147</v>
          </cell>
        </row>
        <row r="1009">
          <cell r="B1009">
            <v>5171</v>
          </cell>
          <cell r="C1009" t="str">
            <v>BAZIC 25 Ct. 0.5" x 1.7" Neon Color Printed Arrow Flags w/ Dispenser (4/Pack)</v>
          </cell>
          <cell r="D1009">
            <v>10852</v>
          </cell>
        </row>
        <row r="1010">
          <cell r="B1010">
            <v>5172</v>
          </cell>
          <cell r="C1010" t="str">
            <v>BAZIC 25 Ct. 0.5" x 1.7" Neon Color Printed Sign Here Flags w/ Dispenser (4/Pack)</v>
          </cell>
          <cell r="D1010">
            <v>23046</v>
          </cell>
        </row>
        <row r="1011">
          <cell r="B1011">
            <v>5173</v>
          </cell>
          <cell r="C1011" t="str">
            <v>BAZIC 30 Ct. 1" x 1.7" Neon Color Standard Flags w/ Dispenser (2/Pack)</v>
          </cell>
          <cell r="D1011">
            <v>20686</v>
          </cell>
        </row>
        <row r="1012">
          <cell r="B1012">
            <v>5174</v>
          </cell>
          <cell r="C1012" t="str">
            <v>BAZIC 25 Ct. 1" x 1.7" Yellow Color Printed Sign Here Flags w/ Dispenser (2/Pack)</v>
          </cell>
          <cell r="D1012">
            <v>12339</v>
          </cell>
        </row>
        <row r="1013">
          <cell r="B1013">
            <v>518</v>
          </cell>
          <cell r="C1013" t="str">
            <v>BAZIC 180 Ct. 4" X 5.5" Spiral Fat Book</v>
          </cell>
          <cell r="D1013">
            <v>5416</v>
          </cell>
        </row>
        <row r="1014">
          <cell r="B1014">
            <v>519</v>
          </cell>
          <cell r="C1014" t="str">
            <v>BAZIC 50 Ct. Spiral Bound 3" X 5" Ruled White Index Card</v>
          </cell>
          <cell r="D1014">
            <v>26153</v>
          </cell>
        </row>
        <row r="1015">
          <cell r="B1015">
            <v>5190</v>
          </cell>
          <cell r="C1015" t="str">
            <v>BAZIC 25 Ct. Pastel Color Multipurpose Paper</v>
          </cell>
          <cell r="D1015">
            <v>53171</v>
          </cell>
        </row>
        <row r="1016">
          <cell r="B1016">
            <v>5191</v>
          </cell>
          <cell r="C1016" t="str">
            <v>BAZIC 100 Ct. Pastel Color Multipurpose Paper</v>
          </cell>
          <cell r="D1016">
            <v>27196</v>
          </cell>
        </row>
        <row r="1017">
          <cell r="B1017">
            <v>520</v>
          </cell>
          <cell r="C1017" t="str">
            <v>BAZIC 100 Ct. 3" X 5" Unruled White Index Card</v>
          </cell>
          <cell r="D1017">
            <v>13641</v>
          </cell>
        </row>
        <row r="1018">
          <cell r="B1018">
            <v>521</v>
          </cell>
          <cell r="C1018" t="str">
            <v>BAZIC 100 Ct. 3" X 5" Ruled Color Coded Index Card</v>
          </cell>
          <cell r="D1018">
            <v>2200</v>
          </cell>
        </row>
        <row r="1019">
          <cell r="B1019">
            <v>522</v>
          </cell>
          <cell r="C1019" t="str">
            <v>BAZIC 100 Ct. Poly Cover 3" x 5" Ruled White Index Card w/ Ring</v>
          </cell>
          <cell r="D1019">
            <v>86982</v>
          </cell>
        </row>
        <row r="1020">
          <cell r="B1020">
            <v>523</v>
          </cell>
          <cell r="C1020" t="str">
            <v>BAZIC 100 Ct. 5" X 8" Ruled White Index Card</v>
          </cell>
          <cell r="D1020">
            <v>24248</v>
          </cell>
        </row>
        <row r="1021">
          <cell r="B1021">
            <v>527</v>
          </cell>
          <cell r="C1021" t="str">
            <v>BAZIC 16 Ct. 18" X 12" Construction Paper Pad</v>
          </cell>
          <cell r="D1021">
            <v>16199</v>
          </cell>
        </row>
        <row r="1022">
          <cell r="B1022">
            <v>52750</v>
          </cell>
          <cell r="C1022" t="str">
            <v>KAPPA My First Board Books</v>
          </cell>
          <cell r="D1022">
            <v>2948</v>
          </cell>
        </row>
        <row r="1023">
          <cell r="B1023">
            <v>528</v>
          </cell>
          <cell r="C1023" t="str">
            <v>BAZIC 32 Ct. 9" X 12" Construction Paper Pad</v>
          </cell>
          <cell r="D1023">
            <v>34071</v>
          </cell>
        </row>
        <row r="1024">
          <cell r="B1024">
            <v>529</v>
          </cell>
          <cell r="C1024" t="str">
            <v>BAZIC 11" X 14" Multi Color Poster Board (5/Pack)</v>
          </cell>
          <cell r="D1024">
            <v>9998</v>
          </cell>
        </row>
        <row r="1025">
          <cell r="B1025">
            <v>52950</v>
          </cell>
          <cell r="C1025" t="str">
            <v>KAPPA Let's Learn Board Books</v>
          </cell>
          <cell r="D1025">
            <v>1029</v>
          </cell>
        </row>
        <row r="1026">
          <cell r="B1026">
            <v>530</v>
          </cell>
          <cell r="C1026" t="str">
            <v>BAZIC 22" X 14" White Poster Board (3/Pack)</v>
          </cell>
          <cell r="D1026">
            <v>7703</v>
          </cell>
        </row>
        <row r="1027">
          <cell r="B1027">
            <v>53157</v>
          </cell>
          <cell r="C1027" t="str">
            <v>LIGHTYEAR Coloring Book</v>
          </cell>
          <cell r="D1027">
            <v>17</v>
          </cell>
        </row>
        <row r="1028">
          <cell r="B1028">
            <v>532</v>
          </cell>
          <cell r="C1028" t="str">
            <v>BAZIC Addition Flash Cards (36/Pack)</v>
          </cell>
          <cell r="D1028">
            <v>14369</v>
          </cell>
        </row>
        <row r="1029">
          <cell r="B1029">
            <v>533</v>
          </cell>
          <cell r="C1029" t="str">
            <v>BAZIC Subtraction Flash Cards (36/Pack)</v>
          </cell>
          <cell r="D1029">
            <v>25958</v>
          </cell>
        </row>
        <row r="1030">
          <cell r="B1030">
            <v>534</v>
          </cell>
          <cell r="C1030" t="str">
            <v>BAZIC Multiplication Flash Cards (36/Pack)</v>
          </cell>
          <cell r="D1030">
            <v>35701</v>
          </cell>
        </row>
        <row r="1031">
          <cell r="B1031">
            <v>535</v>
          </cell>
          <cell r="C1031" t="str">
            <v>BAZIC Division Flash Cards (36/Pack)</v>
          </cell>
          <cell r="D1031">
            <v>3669</v>
          </cell>
        </row>
        <row r="1032">
          <cell r="B1032">
            <v>53570</v>
          </cell>
          <cell r="C1032" t="str">
            <v>KAPPA Disney &amp; Marvel  Variety Puzzles &amp; Activities</v>
          </cell>
          <cell r="D1032">
            <v>6595</v>
          </cell>
        </row>
        <row r="1033">
          <cell r="B1033">
            <v>537</v>
          </cell>
          <cell r="C1033" t="str">
            <v>BAZIC C/R 70 Ct. 1-Subject Poly Cover Spiral Notebook</v>
          </cell>
          <cell r="D1033">
            <v>22056</v>
          </cell>
        </row>
        <row r="1034">
          <cell r="B1034">
            <v>538</v>
          </cell>
          <cell r="C1034" t="str">
            <v>BAZIC W/R 70 Ct. 1-Subject Poly Cover Spiral Notebook</v>
          </cell>
          <cell r="D1034">
            <v>32299</v>
          </cell>
        </row>
        <row r="1035">
          <cell r="B1035">
            <v>539</v>
          </cell>
          <cell r="C1035" t="str">
            <v>BAZIC 50 Ct. 5" X 8" Ruled White Index Card</v>
          </cell>
          <cell r="D1035">
            <v>5120</v>
          </cell>
        </row>
        <row r="1036">
          <cell r="B1036">
            <v>540</v>
          </cell>
          <cell r="C1036" t="str">
            <v>BAZIC 22" X 14" Asst. Color Poster Board (3/Pack)</v>
          </cell>
          <cell r="D1036">
            <v>9965</v>
          </cell>
        </row>
        <row r="1037">
          <cell r="B1037">
            <v>5400</v>
          </cell>
          <cell r="C1037" t="str">
            <v>BAZIC 20" X 30" Fluorescent Green Foam Board</v>
          </cell>
          <cell r="D1037">
            <v>4115</v>
          </cell>
        </row>
        <row r="1038">
          <cell r="B1038">
            <v>5401</v>
          </cell>
          <cell r="C1038" t="str">
            <v>BAZIC 20" X 30" Fluorescent Pink Foam Board</v>
          </cell>
          <cell r="D1038">
            <v>477</v>
          </cell>
        </row>
        <row r="1039">
          <cell r="B1039">
            <v>5402</v>
          </cell>
          <cell r="C1039" t="str">
            <v>BAZIC 20" X 30" Fluorescent Orange Foam Board</v>
          </cell>
          <cell r="D1039">
            <v>455</v>
          </cell>
        </row>
        <row r="1040">
          <cell r="B1040">
            <v>5403</v>
          </cell>
          <cell r="C1040" t="str">
            <v>BAZIC 20" X 30" Fluorescent Yellow Foam Board</v>
          </cell>
          <cell r="D1040">
            <v>1374</v>
          </cell>
        </row>
        <row r="1041">
          <cell r="B1041">
            <v>5406</v>
          </cell>
          <cell r="C1041" t="str">
            <v>BAZIC 20" X 30" Lavender Foam Board</v>
          </cell>
          <cell r="D1041">
            <v>1901</v>
          </cell>
        </row>
        <row r="1042">
          <cell r="B1042">
            <v>5407</v>
          </cell>
          <cell r="C1042" t="str">
            <v>BAZIC 20" X 30" Sky Blue Foam Board</v>
          </cell>
          <cell r="D1042">
            <v>2</v>
          </cell>
        </row>
        <row r="1043">
          <cell r="B1043">
            <v>5408</v>
          </cell>
          <cell r="C1043" t="str">
            <v>BAZIC 20" X 30" Brown Foam Board</v>
          </cell>
          <cell r="D1043">
            <v>6</v>
          </cell>
        </row>
        <row r="1044">
          <cell r="B1044">
            <v>540862</v>
          </cell>
          <cell r="C1044" t="str">
            <v>A1 ULTRA 8.5" X 11" White Copy Paper (10 Reams/Case)</v>
          </cell>
          <cell r="D1044">
            <v>9278</v>
          </cell>
        </row>
        <row r="1045">
          <cell r="B1045">
            <v>5409</v>
          </cell>
          <cell r="C1045" t="str">
            <v>BAZIC 20" X 30" Slate Gray Foam Board</v>
          </cell>
          <cell r="D1045">
            <v>3244</v>
          </cell>
        </row>
        <row r="1046">
          <cell r="B1046">
            <v>541</v>
          </cell>
          <cell r="C1046" t="str">
            <v>BAZIC 22" X 14" Asst. Color Poster Board (5/Pack)</v>
          </cell>
          <cell r="D1046">
            <v>9792</v>
          </cell>
        </row>
        <row r="1047">
          <cell r="B1047">
            <v>5412</v>
          </cell>
          <cell r="C1047" t="str">
            <v>BAZIC 11" X 14" Metallic Poster Board (5/Pack)</v>
          </cell>
          <cell r="D1047">
            <v>9882</v>
          </cell>
        </row>
        <row r="1048">
          <cell r="B1048">
            <v>5413</v>
          </cell>
          <cell r="C1048" t="str">
            <v>BAZIC 11" X 14" Glitter Poster Board (3/Pack)</v>
          </cell>
          <cell r="D1048">
            <v>13088</v>
          </cell>
        </row>
        <row r="1049">
          <cell r="B1049">
            <v>5414</v>
          </cell>
          <cell r="C1049" t="str">
            <v>BAZIC 11" X 14" White Poster Board w/Glitter Frame (5/Pack)</v>
          </cell>
          <cell r="D1049">
            <v>5544</v>
          </cell>
        </row>
        <row r="1050">
          <cell r="B1050">
            <v>5415</v>
          </cell>
          <cell r="C1050" t="str">
            <v>BAZIC 22" X 28" Metallic Blue Poster Board</v>
          </cell>
          <cell r="D1050">
            <v>19760</v>
          </cell>
        </row>
        <row r="1051">
          <cell r="B1051">
            <v>5416</v>
          </cell>
          <cell r="C1051" t="str">
            <v>BAZIC 22" X 28" Metallic Green Poster Board</v>
          </cell>
          <cell r="D1051">
            <v>23065</v>
          </cell>
        </row>
        <row r="1052">
          <cell r="B1052">
            <v>5417</v>
          </cell>
          <cell r="C1052" t="str">
            <v>BAZIC 22" X 28" Metallic Red Poster Board</v>
          </cell>
          <cell r="D1052">
            <v>12265</v>
          </cell>
        </row>
        <row r="1053">
          <cell r="B1053">
            <v>5418</v>
          </cell>
          <cell r="C1053" t="str">
            <v>BAZIC 22" X 28" Metallic Gold Poster Board</v>
          </cell>
          <cell r="D1053">
            <v>7019</v>
          </cell>
        </row>
        <row r="1054">
          <cell r="B1054">
            <v>5419</v>
          </cell>
          <cell r="C1054" t="str">
            <v>BAZIC 22" X 28" Metallic Silver Poster Board</v>
          </cell>
          <cell r="D1054">
            <v>4182</v>
          </cell>
        </row>
        <row r="1055">
          <cell r="B1055">
            <v>542</v>
          </cell>
          <cell r="C1055" t="str">
            <v>BAZIC 50 Ct. 10.5" X 8" Cursive Writing Pad</v>
          </cell>
          <cell r="D1055">
            <v>23416</v>
          </cell>
        </row>
        <row r="1056">
          <cell r="B1056">
            <v>5426</v>
          </cell>
          <cell r="C1056" t="str">
            <v>BAZIC 8.5" x 11.25" (#2) Metallic Bubble Mailers</v>
          </cell>
          <cell r="D1056">
            <v>7064</v>
          </cell>
        </row>
        <row r="1057">
          <cell r="B1057">
            <v>5427</v>
          </cell>
          <cell r="C1057" t="str">
            <v>BAZIC 10.5" x 15" (#5) Metallic Bubble Mailers</v>
          </cell>
          <cell r="D1057">
            <v>704</v>
          </cell>
        </row>
        <row r="1058">
          <cell r="B1058">
            <v>543</v>
          </cell>
          <cell r="C1058" t="str">
            <v>BAZIC 50 Ct. 10.5" X 8" Manuscript Writing Pad</v>
          </cell>
          <cell r="D1058">
            <v>29391</v>
          </cell>
        </row>
        <row r="1059">
          <cell r="B1059" t="str">
            <v>5435-A</v>
          </cell>
          <cell r="C1059" t="str">
            <v>BAZIC 6" x 9.25" (#0) Poly Bubble Mailer (25/Pack)</v>
          </cell>
          <cell r="D1059">
            <v>274</v>
          </cell>
        </row>
        <row r="1060">
          <cell r="B1060">
            <v>5437</v>
          </cell>
          <cell r="C1060" t="str">
            <v>BAZIC 10.5" x 15" (#5) Poly Bubble Mailer (25/Pack)</v>
          </cell>
          <cell r="D1060">
            <v>70</v>
          </cell>
        </row>
        <row r="1061">
          <cell r="B1061">
            <v>544</v>
          </cell>
          <cell r="C1061" t="str">
            <v>BAZIC Numbers Flash Cards (36/Pack)</v>
          </cell>
          <cell r="D1061">
            <v>24437</v>
          </cell>
        </row>
        <row r="1062">
          <cell r="B1062">
            <v>545</v>
          </cell>
          <cell r="C1062" t="str">
            <v>BAZIC Assorted Card Games</v>
          </cell>
          <cell r="D1062">
            <v>9363</v>
          </cell>
        </row>
        <row r="1063">
          <cell r="B1063">
            <v>546</v>
          </cell>
          <cell r="C1063" t="str">
            <v>BAZIC 120 Ct. 5" X 7" Personal / Assignment Spiral Notebook</v>
          </cell>
          <cell r="D1063">
            <v>3478</v>
          </cell>
        </row>
        <row r="1064">
          <cell r="B1064">
            <v>5460</v>
          </cell>
          <cell r="C1064" t="str">
            <v>BAZIC 150 Ct. 4" X 5.5" Poly Cover Spiral Fat Book</v>
          </cell>
          <cell r="D1064">
            <v>36384</v>
          </cell>
        </row>
        <row r="1065">
          <cell r="B1065">
            <v>547</v>
          </cell>
          <cell r="C1065" t="str">
            <v>BAZIC 30 Ct. 9" X 12" Tracing Paper Pad</v>
          </cell>
          <cell r="D1065">
            <v>10432</v>
          </cell>
        </row>
        <row r="1066">
          <cell r="B1066">
            <v>5470</v>
          </cell>
          <cell r="C1066" t="str">
            <v>BAZIC 80 Ct. 5" x 7" Floral Poly Cover Personal Composition Book</v>
          </cell>
          <cell r="D1066">
            <v>20940</v>
          </cell>
        </row>
        <row r="1067">
          <cell r="B1067">
            <v>5471</v>
          </cell>
          <cell r="C1067" t="str">
            <v>BAZIC 80 Ct. 5" x 7" Polka Dot Poly Cover Personal Composition Book</v>
          </cell>
          <cell r="D1067">
            <v>21938</v>
          </cell>
        </row>
        <row r="1068">
          <cell r="B1068">
            <v>5472</v>
          </cell>
          <cell r="C1068" t="str">
            <v>BAZIC 80 Ct. 5" x 7" Poly Cover Personal Composition Book</v>
          </cell>
          <cell r="D1068">
            <v>27584</v>
          </cell>
        </row>
        <row r="1069">
          <cell r="B1069">
            <v>5476</v>
          </cell>
          <cell r="C1069" t="str">
            <v>BAZIC 100 Ct. 5" X 7" Poly Cover Personal / Assignment Spiral Notebook</v>
          </cell>
          <cell r="D1069">
            <v>39894</v>
          </cell>
        </row>
        <row r="1070">
          <cell r="B1070">
            <v>548</v>
          </cell>
          <cell r="C1070" t="str">
            <v>BAZIC Alphabet Preschool Flash Cards (36/Pack)</v>
          </cell>
          <cell r="D1070">
            <v>26224</v>
          </cell>
        </row>
        <row r="1071">
          <cell r="B1071">
            <v>5486</v>
          </cell>
          <cell r="C1071" t="str">
            <v>BAZIC C/R 70 Ct. 1-Subject Pastel Spiral Notebook</v>
          </cell>
          <cell r="D1071">
            <v>87517</v>
          </cell>
        </row>
        <row r="1072">
          <cell r="B1072">
            <v>5487</v>
          </cell>
          <cell r="C1072" t="str">
            <v>BAZIC W/R 70 Ct. 1-Subject Pastel Spiral Notebook</v>
          </cell>
          <cell r="D1072">
            <v>73198</v>
          </cell>
        </row>
        <row r="1073">
          <cell r="B1073">
            <v>5488</v>
          </cell>
          <cell r="C1073" t="str">
            <v>BAZIC C/R 70 Ct. 1-Subject Morandi Poly Cover Spiral Notebook</v>
          </cell>
          <cell r="D1073">
            <v>31149</v>
          </cell>
        </row>
        <row r="1074">
          <cell r="B1074">
            <v>5489</v>
          </cell>
          <cell r="C1074" t="str">
            <v>BAZIC W/R 70 Ct. 1-Subject Morandi Poly Cover Spiral Notebook</v>
          </cell>
          <cell r="D1074">
            <v>50953</v>
          </cell>
        </row>
        <row r="1075">
          <cell r="B1075">
            <v>549</v>
          </cell>
          <cell r="C1075" t="str">
            <v>BAZIC Colors Preschool Flash Cards (36/Pack)</v>
          </cell>
          <cell r="D1075">
            <v>2697</v>
          </cell>
        </row>
        <row r="1076">
          <cell r="B1076">
            <v>5490</v>
          </cell>
          <cell r="C1076" t="str">
            <v>BAZIC C/R 100 Ct. Camouflage Composition Book</v>
          </cell>
          <cell r="D1076">
            <v>1789</v>
          </cell>
        </row>
        <row r="1077">
          <cell r="B1077">
            <v>5492</v>
          </cell>
          <cell r="C1077" t="str">
            <v>BAZIC C/R 100 Ct. Polka Dot Composition Book</v>
          </cell>
          <cell r="D1077">
            <v>47341</v>
          </cell>
        </row>
        <row r="1078">
          <cell r="B1078">
            <v>5493</v>
          </cell>
          <cell r="C1078" t="str">
            <v>BAZIC C/R 100 Ct. Chevron Composition Book</v>
          </cell>
          <cell r="D1078">
            <v>51836</v>
          </cell>
        </row>
        <row r="1079">
          <cell r="B1079">
            <v>5494</v>
          </cell>
          <cell r="C1079" t="str">
            <v>BAZIC C/R 100 Ct. Paisley Composition Book</v>
          </cell>
          <cell r="D1079">
            <v>47350</v>
          </cell>
        </row>
        <row r="1080">
          <cell r="B1080">
            <v>5496</v>
          </cell>
          <cell r="C1080" t="str">
            <v>BAZIC C/R 100 Ct. Geometric Composition Book</v>
          </cell>
          <cell r="D1080">
            <v>49981</v>
          </cell>
        </row>
        <row r="1081">
          <cell r="B1081">
            <v>5497</v>
          </cell>
          <cell r="C1081" t="str">
            <v>BAZIC C/R 100 Ct. Floral Composition Book</v>
          </cell>
          <cell r="D1081">
            <v>35621</v>
          </cell>
        </row>
        <row r="1082">
          <cell r="B1082">
            <v>550</v>
          </cell>
          <cell r="C1082" t="str">
            <v>BAZIC 40 Ct. 9" X 12" Sketch Pad</v>
          </cell>
          <cell r="D1082">
            <v>11829</v>
          </cell>
        </row>
        <row r="1083">
          <cell r="B1083">
            <v>5502</v>
          </cell>
          <cell r="C1083" t="str">
            <v>BAZIC C/R 120 Ct. 3-Subject Spiral Notebook (3/Pack)</v>
          </cell>
          <cell r="D1083">
            <v>8095</v>
          </cell>
        </row>
        <row r="1084">
          <cell r="B1084">
            <v>551</v>
          </cell>
          <cell r="C1084" t="str">
            <v>BAZIC 20 Ct. 18" X 12" Sketch Pad</v>
          </cell>
          <cell r="D1084">
            <v>166</v>
          </cell>
        </row>
        <row r="1085">
          <cell r="B1085">
            <v>5515</v>
          </cell>
          <cell r="C1085" t="str">
            <v>BAZIC W/R 100 Ct. Pastel Color Marble Composition Book</v>
          </cell>
          <cell r="D1085">
            <v>40614</v>
          </cell>
        </row>
        <row r="1086">
          <cell r="B1086">
            <v>5516</v>
          </cell>
          <cell r="C1086" t="str">
            <v>BAZIC C/R 100 Ct. Premium Morandi Color Marble Composition Book</v>
          </cell>
          <cell r="D1086">
            <v>37944</v>
          </cell>
        </row>
        <row r="1087">
          <cell r="B1087">
            <v>5517</v>
          </cell>
          <cell r="C1087" t="str">
            <v>BAZIC C/R 70 Ct. Pastel Poly Cover Composition Book</v>
          </cell>
          <cell r="D1087">
            <v>41979</v>
          </cell>
        </row>
        <row r="1088">
          <cell r="B1088">
            <v>552</v>
          </cell>
          <cell r="C1088" t="str">
            <v>BAZIC 75mm X 75mm 300 Ct. Color Paper Cube w/ Tray</v>
          </cell>
          <cell r="D1088">
            <v>17493</v>
          </cell>
        </row>
        <row r="1089">
          <cell r="B1089">
            <v>5520</v>
          </cell>
          <cell r="C1089" t="str">
            <v>BAZIC C/R 70 Ct. 1-Subject Yellow Spiral Notebook</v>
          </cell>
          <cell r="D1089">
            <v>5020</v>
          </cell>
        </row>
        <row r="1090">
          <cell r="B1090">
            <v>5521</v>
          </cell>
          <cell r="C1090" t="str">
            <v>BAZIC C/R 70 Ct. 1-Subject Blue Spiral Notebook</v>
          </cell>
          <cell r="D1090">
            <v>5</v>
          </cell>
        </row>
        <row r="1091">
          <cell r="B1091">
            <v>5522</v>
          </cell>
          <cell r="C1091" t="str">
            <v>BAZIC C/R 70 Ct. 1-Subject Red Spiral Notebook</v>
          </cell>
          <cell r="D1091">
            <v>3</v>
          </cell>
        </row>
        <row r="1092">
          <cell r="B1092">
            <v>5523</v>
          </cell>
          <cell r="C1092" t="str">
            <v>BAZIC C/R 70 Ct. 1-Subject Green Spiral Notebook</v>
          </cell>
          <cell r="D1092">
            <v>7</v>
          </cell>
        </row>
        <row r="1093">
          <cell r="B1093">
            <v>5524</v>
          </cell>
          <cell r="C1093" t="str">
            <v>BAZIC W/R 70 Ct. 1-Subject Yellow Spiral Notebook</v>
          </cell>
          <cell r="D1093">
            <v>4914</v>
          </cell>
        </row>
        <row r="1094">
          <cell r="B1094">
            <v>5525</v>
          </cell>
          <cell r="C1094" t="str">
            <v>BAZIC W/R 70 Ct. 1-Subject Blue Spiral Notebook</v>
          </cell>
          <cell r="D1094">
            <v>4638</v>
          </cell>
        </row>
        <row r="1095">
          <cell r="B1095">
            <v>5526</v>
          </cell>
          <cell r="C1095" t="str">
            <v>BAZIC W/R 70 Ct. 1-Subject Red Spiral Notebook</v>
          </cell>
          <cell r="D1095">
            <v>4704</v>
          </cell>
        </row>
        <row r="1096">
          <cell r="B1096">
            <v>5527</v>
          </cell>
          <cell r="C1096" t="str">
            <v>BAZIC W/R 70 Ct. 1-Subject Green Spiral Notebook</v>
          </cell>
          <cell r="D1096">
            <v>5304</v>
          </cell>
        </row>
        <row r="1097">
          <cell r="B1097">
            <v>5530</v>
          </cell>
          <cell r="C1097" t="str">
            <v>BAZIC 4-1" Quad-Ruled 100 Ct. Composition Book</v>
          </cell>
          <cell r="D1097">
            <v>57441</v>
          </cell>
        </row>
        <row r="1098">
          <cell r="B1098">
            <v>554</v>
          </cell>
          <cell r="C1098" t="str">
            <v>BAZIC 48 Ct. 9" X 12" Construction Paper</v>
          </cell>
          <cell r="D1098">
            <v>70602</v>
          </cell>
        </row>
        <row r="1099">
          <cell r="B1099">
            <v>555</v>
          </cell>
          <cell r="C1099" t="str">
            <v>BAZIC 50 Ct. 5" X 8" Canary Jr. Perforated Writing Pads (2/Pack)</v>
          </cell>
          <cell r="D1099">
            <v>39658</v>
          </cell>
        </row>
        <row r="1100">
          <cell r="B1100">
            <v>556</v>
          </cell>
          <cell r="C1100" t="str">
            <v>BAZIC 50 Ct. 5" X 8" White Jr. Perforated Writing Pads (2/Pack)</v>
          </cell>
          <cell r="D1100">
            <v>18900</v>
          </cell>
        </row>
        <row r="1101">
          <cell r="B1101">
            <v>557</v>
          </cell>
          <cell r="C1101" t="str">
            <v>BAZIC 100 Ct. 4" X 6" Ruled White Index Card</v>
          </cell>
          <cell r="D1101">
            <v>45822</v>
          </cell>
        </row>
        <row r="1102">
          <cell r="B1102">
            <v>558</v>
          </cell>
          <cell r="C1102" t="str">
            <v>BAZIC C/R 70 Ct. 1-Subject Spiral Notebook</v>
          </cell>
          <cell r="D1102">
            <v>121964</v>
          </cell>
        </row>
        <row r="1103">
          <cell r="B1103">
            <v>55800</v>
          </cell>
          <cell r="C1103" t="str">
            <v>KAPPA Super Grande Bilingual</v>
          </cell>
          <cell r="D1103">
            <v>5899</v>
          </cell>
        </row>
        <row r="1104">
          <cell r="B1104">
            <v>559</v>
          </cell>
          <cell r="C1104" t="str">
            <v>BAZIC W/R 70 Ct. 1-Subject Spiral Notebook</v>
          </cell>
          <cell r="D1104">
            <v>17</v>
          </cell>
        </row>
        <row r="1105">
          <cell r="B1105">
            <v>560</v>
          </cell>
          <cell r="C1105" t="str">
            <v>BAZIC 100 Ct. 6" X 9" Ruled Writing Tablet</v>
          </cell>
          <cell r="D1105">
            <v>5590</v>
          </cell>
        </row>
        <row r="1106">
          <cell r="B1106">
            <v>5600</v>
          </cell>
          <cell r="C1106" t="str">
            <v>BAZIC Time Flash Cards (36/Pack)</v>
          </cell>
          <cell r="D1106">
            <v>8088</v>
          </cell>
        </row>
        <row r="1107">
          <cell r="B1107">
            <v>5601</v>
          </cell>
          <cell r="C1107" t="str">
            <v>BAZIC Money Flash Cards (36/Pack)</v>
          </cell>
          <cell r="D1107">
            <v>6773</v>
          </cell>
        </row>
        <row r="1108">
          <cell r="B1108">
            <v>5602</v>
          </cell>
          <cell r="C1108" t="str">
            <v>BAZIC Sight Word Flash Cards (36/Pack)</v>
          </cell>
          <cell r="D1108">
            <v>7538</v>
          </cell>
        </row>
        <row r="1109">
          <cell r="B1109">
            <v>561</v>
          </cell>
          <cell r="C1109" t="str">
            <v>BAZIC C/R 120 Ct. 3-Subject Spiral Notebook</v>
          </cell>
          <cell r="D1109">
            <v>91552</v>
          </cell>
        </row>
        <row r="1110">
          <cell r="B1110">
            <v>562</v>
          </cell>
          <cell r="C1110" t="str">
            <v>BAZIC W/R 120 Ct. 3-Subject Spiral Notebook</v>
          </cell>
          <cell r="D1110">
            <v>40657</v>
          </cell>
        </row>
        <row r="1111">
          <cell r="B1111">
            <v>563</v>
          </cell>
          <cell r="C1111" t="str">
            <v>BAZIC C/R 120 Ct. 9.5" X 5.75" 3-Subject Spiral Notebook</v>
          </cell>
          <cell r="D1111">
            <v>47358</v>
          </cell>
        </row>
        <row r="1112">
          <cell r="B1112">
            <v>564</v>
          </cell>
          <cell r="C1112" t="str">
            <v>BAZIC W/R 120 Ct. 9.5" X 5.75" 3-Subject Spiral Notebook</v>
          </cell>
          <cell r="D1112">
            <v>21916</v>
          </cell>
        </row>
        <row r="1113">
          <cell r="B1113">
            <v>565</v>
          </cell>
          <cell r="C1113" t="str">
            <v>BAZIC C/R 100 Ct. Filler Paper</v>
          </cell>
          <cell r="D1113">
            <v>87511</v>
          </cell>
        </row>
        <row r="1114">
          <cell r="B1114">
            <v>566</v>
          </cell>
          <cell r="C1114" t="str">
            <v>BAZIC W/R 100 Ct. Filler Paper</v>
          </cell>
          <cell r="D1114">
            <v>126291</v>
          </cell>
        </row>
        <row r="1115">
          <cell r="B1115">
            <v>567</v>
          </cell>
          <cell r="C1115" t="str">
            <v>BAZIC C/R 150 Ct. Filler Paper</v>
          </cell>
          <cell r="D1115">
            <v>38274</v>
          </cell>
        </row>
        <row r="1116">
          <cell r="B1116">
            <v>568</v>
          </cell>
          <cell r="C1116" t="str">
            <v>BAZIC W/R 150 Ct. Filler Paper</v>
          </cell>
          <cell r="D1116">
            <v>45461</v>
          </cell>
        </row>
        <row r="1117">
          <cell r="B1117">
            <v>569</v>
          </cell>
          <cell r="C1117" t="str">
            <v>BAZIC 100 Ct. 4-1" Quad-Ruled Filler Paper</v>
          </cell>
          <cell r="D1117">
            <v>103412</v>
          </cell>
        </row>
        <row r="1118">
          <cell r="B1118">
            <v>570</v>
          </cell>
          <cell r="C1118" t="str">
            <v>BAZIC 50 Ct. View Poly Spiral Bound 3" x 5" Ruled White Index Card w/ 2-Tab Divider</v>
          </cell>
          <cell r="D1118">
            <v>97812</v>
          </cell>
        </row>
        <row r="1119">
          <cell r="B1119">
            <v>571</v>
          </cell>
          <cell r="C1119" t="str">
            <v>BAZIC 70 Ct. 6" X 9" Green Tint Gregg Ruled Steno Book</v>
          </cell>
          <cell r="D1119">
            <v>27934</v>
          </cell>
        </row>
        <row r="1120">
          <cell r="B1120">
            <v>576</v>
          </cell>
          <cell r="C1120" t="str">
            <v>BAZIC 100 Ct. Fashion Poly Cover 3" x 5" Ruled White Index Card w/ Ring</v>
          </cell>
          <cell r="D1120">
            <v>40715</v>
          </cell>
        </row>
        <row r="1121">
          <cell r="B1121">
            <v>577</v>
          </cell>
          <cell r="C1121" t="str">
            <v>BAZIC 80 Ct. 6" X 9" White Paper Gregg Ruled Steno Book</v>
          </cell>
          <cell r="D1121">
            <v>40009</v>
          </cell>
        </row>
        <row r="1122">
          <cell r="B1122">
            <v>578</v>
          </cell>
          <cell r="C1122" t="str">
            <v>BAZIC 80 Ct. 8.5" X 11" Reversible 4"/5" Quad Ruled Wireless Notebook</v>
          </cell>
          <cell r="D1122">
            <v>37492</v>
          </cell>
        </row>
        <row r="1123">
          <cell r="B1123">
            <v>579</v>
          </cell>
          <cell r="C1123" t="str">
            <v>BAZIC C/R 150 Ct. 5-Subject Spiral Notebook</v>
          </cell>
          <cell r="D1123">
            <v>78</v>
          </cell>
        </row>
        <row r="1124">
          <cell r="B1124">
            <v>580</v>
          </cell>
          <cell r="C1124" t="str">
            <v>BAZIC W/R 150 Ct. 5-Subject Spiral Notebook</v>
          </cell>
          <cell r="D1124">
            <v>37042</v>
          </cell>
        </row>
        <row r="1125">
          <cell r="B1125">
            <v>581</v>
          </cell>
          <cell r="C1125" t="str">
            <v>BAZIC C/R 80 Ct. 1-Subject Wireless Notebook</v>
          </cell>
          <cell r="D1125">
            <v>28380</v>
          </cell>
        </row>
        <row r="1126">
          <cell r="B1126">
            <v>582</v>
          </cell>
          <cell r="C1126" t="str">
            <v>BAZIC W/R 80 Ct. 1-Subject Wireless Notebook</v>
          </cell>
          <cell r="D1126">
            <v>44016</v>
          </cell>
        </row>
        <row r="1127">
          <cell r="B1127">
            <v>583</v>
          </cell>
          <cell r="C1127" t="str">
            <v>BAZIC 96 Ct. 9" X 12" Construction Paper</v>
          </cell>
          <cell r="D1127">
            <v>12016</v>
          </cell>
        </row>
        <row r="1128">
          <cell r="B1128">
            <v>588</v>
          </cell>
          <cell r="C1128" t="str">
            <v>BAZIC 17" X 22" Undated 12-Month Desk Pad Calendar</v>
          </cell>
          <cell r="D1128">
            <v>15518</v>
          </cell>
        </row>
        <row r="1129">
          <cell r="B1129">
            <v>589</v>
          </cell>
          <cell r="C1129" t="str">
            <v>BAZIC 20" X 30" White Foam Board</v>
          </cell>
          <cell r="D1129">
            <v>13163</v>
          </cell>
        </row>
        <row r="1130">
          <cell r="B1130">
            <v>590</v>
          </cell>
          <cell r="C1130" t="str">
            <v>BAZIC 20" X 30" Red Foam Board</v>
          </cell>
          <cell r="D1130">
            <v>2672</v>
          </cell>
        </row>
        <row r="1131">
          <cell r="B1131">
            <v>591</v>
          </cell>
          <cell r="C1131" t="str">
            <v>BAZIC 20" X 30" Blue Foam Board</v>
          </cell>
          <cell r="D1131">
            <v>6315</v>
          </cell>
        </row>
        <row r="1132">
          <cell r="B1132">
            <v>592</v>
          </cell>
          <cell r="C1132" t="str">
            <v>BAZIC 20" X 30" Green Foam Board</v>
          </cell>
          <cell r="D1132">
            <v>5125</v>
          </cell>
        </row>
        <row r="1133">
          <cell r="B1133">
            <v>593</v>
          </cell>
          <cell r="C1133" t="str">
            <v>BAZIC 20" X 30" Yellow Foam Board</v>
          </cell>
          <cell r="D1133">
            <v>4462</v>
          </cell>
        </row>
        <row r="1134">
          <cell r="B1134">
            <v>594</v>
          </cell>
          <cell r="C1134" t="str">
            <v>BAZIC 20" X 30" Black Foam Board</v>
          </cell>
          <cell r="D1134">
            <v>11576</v>
          </cell>
        </row>
        <row r="1135">
          <cell r="B1135">
            <v>595</v>
          </cell>
          <cell r="C1135" t="str">
            <v>BAZIC 20" X 30" Pink Foam Board</v>
          </cell>
          <cell r="D1135">
            <v>201</v>
          </cell>
        </row>
        <row r="1136">
          <cell r="B1136">
            <v>596</v>
          </cell>
          <cell r="C1136" t="str">
            <v>BAZIC 75 Ct. 3" X 5" Ruled Fluorescent Colored Index Card</v>
          </cell>
          <cell r="D1136">
            <v>2828</v>
          </cell>
        </row>
        <row r="1137">
          <cell r="B1137">
            <v>597</v>
          </cell>
          <cell r="C1137" t="str">
            <v>BAZIC 50 Ct. 8.5" X 11.75" Canary Perforated Writing Pads</v>
          </cell>
          <cell r="D1137">
            <v>59788</v>
          </cell>
        </row>
        <row r="1138">
          <cell r="B1138">
            <v>598</v>
          </cell>
          <cell r="C1138" t="str">
            <v>BAZIC 50 Ct. 8.5" X 11.75" White Perforated Writing Pads</v>
          </cell>
          <cell r="D1138">
            <v>18962</v>
          </cell>
        </row>
        <row r="1139">
          <cell r="B1139">
            <v>599</v>
          </cell>
          <cell r="C1139" t="str">
            <v>BAZIC 11" X 17" Undated 12-Month Desk Pad Calendar</v>
          </cell>
          <cell r="D1139">
            <v>3646</v>
          </cell>
        </row>
        <row r="1140">
          <cell r="B1140">
            <v>600</v>
          </cell>
          <cell r="C1140" t="str">
            <v>BAZIC Mini Cushion Grip Standard (26/6) Stapler w/ 500 Ct. Staples</v>
          </cell>
          <cell r="D1140">
            <v>89032</v>
          </cell>
        </row>
        <row r="1141">
          <cell r="B1141">
            <v>6001</v>
          </cell>
          <cell r="C1141" t="str">
            <v>BAZIC 8 oz White Board Cleaner</v>
          </cell>
          <cell r="D1141">
            <v>3488</v>
          </cell>
        </row>
        <row r="1142">
          <cell r="B1142">
            <v>6002</v>
          </cell>
          <cell r="C1142" t="str">
            <v>BAZIC 4 oz White Board Cleaner</v>
          </cell>
          <cell r="D1142">
            <v>4482</v>
          </cell>
        </row>
        <row r="1143">
          <cell r="B1143">
            <v>6003</v>
          </cell>
          <cell r="C1143" t="str">
            <v>BAZIC Felt Chalkboard/Whiteboard Eraser</v>
          </cell>
          <cell r="D1143">
            <v>12353</v>
          </cell>
        </row>
        <row r="1144">
          <cell r="B1144">
            <v>6004</v>
          </cell>
          <cell r="C1144" t="str">
            <v>BAZIC Peel-Away Whiteboard Eraser</v>
          </cell>
          <cell r="D1144">
            <v>10868</v>
          </cell>
        </row>
        <row r="1145">
          <cell r="B1145">
            <v>6005</v>
          </cell>
          <cell r="C1145" t="str">
            <v>BAZIC Felt Chalkboard/Whiteboard Eraser w/ Hanger</v>
          </cell>
          <cell r="D1145">
            <v>10814</v>
          </cell>
        </row>
        <row r="1146">
          <cell r="B1146">
            <v>6006</v>
          </cell>
          <cell r="C1146" t="str">
            <v>BAZIC Magnetic Whiteboard Eraser w/ Foam Comfort Grip</v>
          </cell>
          <cell r="D1146">
            <v>9</v>
          </cell>
        </row>
        <row r="1147">
          <cell r="B1147">
            <v>6007</v>
          </cell>
          <cell r="C1147" t="str">
            <v>BAZIC Ergonomic Magnetic Whiteboard Eraser</v>
          </cell>
          <cell r="D1147">
            <v>14909</v>
          </cell>
        </row>
        <row r="1148">
          <cell r="B1148">
            <v>601</v>
          </cell>
          <cell r="C1148" t="str">
            <v>BAZIC Mini Standard (26/6) Stapler w/ 500 Ct. Staples</v>
          </cell>
          <cell r="D1148">
            <v>95639</v>
          </cell>
        </row>
        <row r="1149">
          <cell r="B1149">
            <v>6010</v>
          </cell>
          <cell r="C1149" t="str">
            <v>BAZIC 8.5" X 11" Dry Erase Board w/ Marker</v>
          </cell>
          <cell r="D1149">
            <v>18539</v>
          </cell>
        </row>
        <row r="1150">
          <cell r="B1150">
            <v>6011</v>
          </cell>
          <cell r="C1150" t="str">
            <v>BAZIC 8.5" X 11" CLASSIQUE Magnetic Dry Erase Board w/ Marker &amp; 2 Magnets</v>
          </cell>
          <cell r="D1150">
            <v>5100</v>
          </cell>
        </row>
        <row r="1151">
          <cell r="B1151">
            <v>6012</v>
          </cell>
          <cell r="C1151" t="str">
            <v>BAZIC 11" X 14" CLASSIQUE Magnetic Dry Erase Board w/ Marker &amp; 2 Magnets</v>
          </cell>
          <cell r="D1151">
            <v>7734</v>
          </cell>
        </row>
        <row r="1152">
          <cell r="B1152">
            <v>6013</v>
          </cell>
          <cell r="C1152" t="str">
            <v>BAZIC 11" X 17" CLASSIQUE Magnetic Dry Erase Board w/ Marker &amp; 2 Magnets</v>
          </cell>
          <cell r="D1152">
            <v>6324</v>
          </cell>
        </row>
        <row r="1153">
          <cell r="B1153">
            <v>6015</v>
          </cell>
          <cell r="C1153" t="str">
            <v>BAZIC Asstd Color 8.5" X 11" Dry Erase Board w/ Marker</v>
          </cell>
          <cell r="D1153">
            <v>9938</v>
          </cell>
        </row>
        <row r="1154">
          <cell r="B1154">
            <v>6016</v>
          </cell>
          <cell r="C1154" t="str">
            <v>BAZIC 7.4" X 10.3" Double Sided Dry Erase Learning Board w/ Marker</v>
          </cell>
          <cell r="D1154">
            <v>21342</v>
          </cell>
        </row>
        <row r="1155">
          <cell r="B1155">
            <v>6017</v>
          </cell>
          <cell r="C1155" t="str">
            <v>BAZIC 9" X 12" Double Sided Dry Erase Learning Board w/ Marker</v>
          </cell>
          <cell r="D1155">
            <v>18780</v>
          </cell>
        </row>
        <row r="1156">
          <cell r="B1156">
            <v>6018</v>
          </cell>
          <cell r="C1156" t="str">
            <v>BAZIC 9" X 12" Double Sided Dry Erase Lap Board</v>
          </cell>
          <cell r="D1156">
            <v>14836</v>
          </cell>
        </row>
        <row r="1157">
          <cell r="B1157">
            <v>602</v>
          </cell>
          <cell r="C1157" t="str">
            <v>BAZIC Mini Pastel Color Standard (26/6) Stapler w/ 500 Ct. Staples</v>
          </cell>
          <cell r="D1157">
            <v>11216</v>
          </cell>
        </row>
        <row r="1158">
          <cell r="B1158">
            <v>6021</v>
          </cell>
          <cell r="C1158" t="str">
            <v>BAZIC 11" X 14" CLASSIQUE Magnetic Dry Erase Calendar Board w/ Marker &amp; 2 Magnets</v>
          </cell>
          <cell r="D1158">
            <v>6517</v>
          </cell>
        </row>
        <row r="1159">
          <cell r="B1159">
            <v>6022</v>
          </cell>
          <cell r="C1159" t="str">
            <v>BAZIC 17" X 23" CLASSIQUE Cork Frame Magnetic Dry Erase Board w/ Marker &amp; 2 Magnets</v>
          </cell>
          <cell r="D1159">
            <v>1999</v>
          </cell>
        </row>
        <row r="1160">
          <cell r="B1160">
            <v>6023</v>
          </cell>
          <cell r="C1160" t="str">
            <v>BAZIC 5" X 7" Dry Erase Board w/ Marker</v>
          </cell>
          <cell r="D1160">
            <v>17114</v>
          </cell>
        </row>
        <row r="1161">
          <cell r="B1161">
            <v>6030</v>
          </cell>
          <cell r="C1161" t="str">
            <v>BAZIC 8.5" X 11" Dry Erase / Cork Combo Board w/ Marker</v>
          </cell>
          <cell r="D1161">
            <v>4899</v>
          </cell>
        </row>
        <row r="1162">
          <cell r="B1162">
            <v>604</v>
          </cell>
          <cell r="C1162" t="str">
            <v>BAZIC Standard (26/6) Metal Stapler</v>
          </cell>
          <cell r="D1162">
            <v>30852</v>
          </cell>
        </row>
        <row r="1163">
          <cell r="B1163">
            <v>6041</v>
          </cell>
          <cell r="C1163" t="str">
            <v>BAZIC 14" x 14" CUBIX Magnetic Dry Erase Calendar Tile</v>
          </cell>
          <cell r="D1163">
            <v>3755</v>
          </cell>
        </row>
        <row r="1164">
          <cell r="B1164">
            <v>6042</v>
          </cell>
          <cell r="C1164" t="str">
            <v>BAZIC 14" x 14" CUBIX Magnetic Dry Erase Tile</v>
          </cell>
          <cell r="D1164">
            <v>2843</v>
          </cell>
        </row>
        <row r="1165">
          <cell r="B1165">
            <v>6049</v>
          </cell>
          <cell r="C1165" t="str">
            <v>BAZIC 14" x 14" CUBIX Frameless Magnetic Chalkboard w/ Chalk Marker &amp; Magnet</v>
          </cell>
          <cell r="D1165">
            <v>3391</v>
          </cell>
        </row>
        <row r="1166">
          <cell r="B1166">
            <v>6050</v>
          </cell>
          <cell r="C1166" t="str">
            <v>BAZIC 24" x 36" METALLIQUE Aluminum Frame Magnetic Dry Erase Board Value Pack</v>
          </cell>
          <cell r="D1166">
            <v>1235</v>
          </cell>
        </row>
        <row r="1167">
          <cell r="B1167">
            <v>6051</v>
          </cell>
          <cell r="C1167" t="str">
            <v>BAZIC 16" X 20" METALLIQUE Aluminum Frame Magnetic Dry Erase Board</v>
          </cell>
          <cell r="D1167">
            <v>1432</v>
          </cell>
        </row>
        <row r="1168">
          <cell r="B1168">
            <v>6052</v>
          </cell>
          <cell r="C1168" t="str">
            <v>BAZIC 16" X 20" METALLIQUE Aluminum Frame Magnetic Dry Erase Calendar</v>
          </cell>
          <cell r="D1168">
            <v>2438</v>
          </cell>
        </row>
        <row r="1169">
          <cell r="B1169">
            <v>6053</v>
          </cell>
          <cell r="C1169" t="str">
            <v>BAZIC 16" X 20" METALLIQUE Aluminum Frame Magnetic Dry Erase/Cork Combo Board</v>
          </cell>
          <cell r="D1169">
            <v>1615</v>
          </cell>
        </row>
        <row r="1170">
          <cell r="B1170">
            <v>60756</v>
          </cell>
          <cell r="C1170" t="str">
            <v>BARBIE Coloring Book</v>
          </cell>
          <cell r="D1170">
            <v>2022</v>
          </cell>
        </row>
        <row r="1171">
          <cell r="B1171">
            <v>608</v>
          </cell>
          <cell r="C1171" t="str">
            <v>BAZIC 5000 Ct. Standard (26/6) Staples</v>
          </cell>
          <cell r="D1171">
            <v>92016</v>
          </cell>
        </row>
        <row r="1172">
          <cell r="B1172">
            <v>6081</v>
          </cell>
          <cell r="C1172" t="str">
            <v>BAZIC 20" x 30" RUSTIQUE Wood Frame Magnetic Chalkboard w/ Chalk Marker &amp; Magnets</v>
          </cell>
          <cell r="D1172">
            <v>884</v>
          </cell>
        </row>
        <row r="1173">
          <cell r="B1173">
            <v>609</v>
          </cell>
          <cell r="C1173" t="str">
            <v>BAZIC 3000 Ct. Standard (26/6) Metallic Color Staples</v>
          </cell>
          <cell r="D1173">
            <v>43572</v>
          </cell>
        </row>
        <row r="1174">
          <cell r="B1174">
            <v>6090</v>
          </cell>
          <cell r="C1174" t="str">
            <v>BAZIC Reusable Dry Erase Pockets with Marker Holder (10/Pack)</v>
          </cell>
          <cell r="D1174">
            <v>2247</v>
          </cell>
        </row>
        <row r="1175">
          <cell r="B1175">
            <v>6091</v>
          </cell>
          <cell r="C1175" t="str">
            <v>BAZIC Reusable Dry Erase Pockets with Marker Holder</v>
          </cell>
          <cell r="D1175">
            <v>35022</v>
          </cell>
        </row>
        <row r="1176">
          <cell r="B1176">
            <v>6100</v>
          </cell>
          <cell r="C1176" t="str">
            <v>BAZIC 2 Oz./ 56.70 g Assorted Sizes Rubber Bands</v>
          </cell>
          <cell r="D1176">
            <v>9563</v>
          </cell>
        </row>
        <row r="1177">
          <cell r="B1177">
            <v>6101</v>
          </cell>
          <cell r="C1177" t="str">
            <v>BAZIC 2 Oz./ 56.70 g #32 Rubber Bands</v>
          </cell>
          <cell r="D1177">
            <v>12770</v>
          </cell>
        </row>
        <row r="1178">
          <cell r="B1178">
            <v>6102</v>
          </cell>
          <cell r="C1178" t="str">
            <v>BAZIC 2 Oz./ 56.70 g #64 Rubber Bands</v>
          </cell>
          <cell r="D1178">
            <v>19547</v>
          </cell>
        </row>
        <row r="1179">
          <cell r="B1179">
            <v>6110</v>
          </cell>
          <cell r="C1179" t="str">
            <v>BAZIC 2 Oz./ 56.70 g Assorted Sizes and Colors Rubber Bands</v>
          </cell>
          <cell r="D1179">
            <v>15948</v>
          </cell>
        </row>
        <row r="1180">
          <cell r="B1180">
            <v>61160</v>
          </cell>
          <cell r="C1180" t="str">
            <v>SONIC Coloring Book</v>
          </cell>
          <cell r="D1180">
            <v>2664</v>
          </cell>
        </row>
        <row r="1181">
          <cell r="B1181">
            <v>6120</v>
          </cell>
          <cell r="C1181" t="str">
            <v>BAZIC 2 Oz./ 56.70 g Assorted Sizes Black Color Rubber Bands</v>
          </cell>
          <cell r="D1181">
            <v>9474</v>
          </cell>
        </row>
        <row r="1182">
          <cell r="B1182">
            <v>613</v>
          </cell>
          <cell r="C1182" t="str">
            <v>BAZIC Claw Style Staples Remover w/ Safety Lock (2/Pack)</v>
          </cell>
          <cell r="D1182">
            <v>10645</v>
          </cell>
        </row>
        <row r="1183">
          <cell r="B1183">
            <v>61400</v>
          </cell>
          <cell r="C1183" t="str">
            <v>KAPPA Pocket Puzzle Word Finds Large Print - Digest Size</v>
          </cell>
          <cell r="D1183">
            <v>4136</v>
          </cell>
        </row>
        <row r="1184">
          <cell r="B1184">
            <v>61500</v>
          </cell>
          <cell r="C1184" t="str">
            <v>KAPPA Pocket Puzzle Word Finds - Digest Size</v>
          </cell>
          <cell r="D1184">
            <v>4985</v>
          </cell>
        </row>
        <row r="1185">
          <cell r="B1185">
            <v>619</v>
          </cell>
          <cell r="C1185" t="str">
            <v>BAZIC Mini Stand-Up Standard (26/6) Stapler w/ 500 Ct. Staples</v>
          </cell>
          <cell r="D1185">
            <v>22799</v>
          </cell>
        </row>
        <row r="1186">
          <cell r="B1186">
            <v>620</v>
          </cell>
          <cell r="C1186" t="str">
            <v>BAZIC Compact Stand-Up Standard (26/6) Stapler w/ 500 Ct. Staples</v>
          </cell>
          <cell r="D1186">
            <v>15017</v>
          </cell>
        </row>
        <row r="1187">
          <cell r="B1187">
            <v>621</v>
          </cell>
          <cell r="C1187" t="str">
            <v>BAZIC Stand-Up Standard (26/6) Full Strip Stapler w/ 500 Ct. Staples</v>
          </cell>
          <cell r="D1187">
            <v>5597</v>
          </cell>
        </row>
        <row r="1188">
          <cell r="B1188">
            <v>62133</v>
          </cell>
          <cell r="C1188" t="str">
            <v>HELLO KITTY Coloring Book</v>
          </cell>
          <cell r="D1188">
            <v>6</v>
          </cell>
        </row>
        <row r="1189">
          <cell r="B1189">
            <v>622</v>
          </cell>
          <cell r="C1189" t="str">
            <v>BAZIC Bright Color Standard (26/6) Stapler</v>
          </cell>
          <cell r="D1189">
            <v>17611</v>
          </cell>
        </row>
        <row r="1190">
          <cell r="B1190">
            <v>623</v>
          </cell>
          <cell r="C1190" t="str">
            <v>BAZIC Two Tone Standard (26/6) Stapler</v>
          </cell>
          <cell r="D1190">
            <v>22399</v>
          </cell>
        </row>
        <row r="1191">
          <cell r="B1191">
            <v>624</v>
          </cell>
          <cell r="C1191" t="str">
            <v>BAZIC Pastel Color Standard (26/6) Stapler</v>
          </cell>
          <cell r="D1191">
            <v>22084</v>
          </cell>
        </row>
        <row r="1192">
          <cell r="B1192">
            <v>6301</v>
          </cell>
          <cell r="C1192" t="str">
            <v>BAZIC Date Stamp and Ink Pad (Black Ink)</v>
          </cell>
          <cell r="D1192">
            <v>217</v>
          </cell>
        </row>
        <row r="1193">
          <cell r="B1193">
            <v>6303</v>
          </cell>
          <cell r="C1193" t="str">
            <v>BAZIC Paid Self Inking Rubber Stamp (Red Ink)</v>
          </cell>
          <cell r="D1193">
            <v>-131</v>
          </cell>
        </row>
        <row r="1194">
          <cell r="B1194">
            <v>63081</v>
          </cell>
          <cell r="C1194" t="str">
            <v>MOANA 2 Coloring Book</v>
          </cell>
          <cell r="D1194">
            <v>4281</v>
          </cell>
        </row>
        <row r="1195">
          <cell r="B1195">
            <v>63358</v>
          </cell>
          <cell r="C1195" t="str">
            <v>SMURF Coloring Book</v>
          </cell>
          <cell r="D1195">
            <v>3283</v>
          </cell>
        </row>
        <row r="1196">
          <cell r="B1196">
            <v>63359</v>
          </cell>
          <cell r="C1196" t="str">
            <v>MINECRAFT Coloring Book</v>
          </cell>
          <cell r="D1196">
            <v>814</v>
          </cell>
        </row>
        <row r="1197">
          <cell r="B1197">
            <v>6367</v>
          </cell>
          <cell r="C1197" t="str">
            <v>SCHOOL ZONE Assorted Workbooks</v>
          </cell>
          <cell r="D1197">
            <v>4016</v>
          </cell>
        </row>
        <row r="1198">
          <cell r="B1198">
            <v>640000</v>
          </cell>
          <cell r="C1198" t="str">
            <v>SESAME STREET Workbooks</v>
          </cell>
          <cell r="D1198">
            <v>6528</v>
          </cell>
        </row>
        <row r="1199">
          <cell r="B1199">
            <v>641</v>
          </cell>
          <cell r="C1199" t="str">
            <v>KAPPA Jumbo Word Find Pad - Digest Size</v>
          </cell>
          <cell r="D1199">
            <v>3684</v>
          </cell>
        </row>
        <row r="1200">
          <cell r="B1200">
            <v>64779</v>
          </cell>
          <cell r="C1200" t="str">
            <v>STITCH Coloring Book</v>
          </cell>
          <cell r="D1200">
            <v>2994</v>
          </cell>
        </row>
        <row r="1201">
          <cell r="B1201">
            <v>65269</v>
          </cell>
          <cell r="C1201" t="str">
            <v>BLUEY Coloring Book</v>
          </cell>
          <cell r="D1201">
            <v>2734</v>
          </cell>
        </row>
        <row r="1202">
          <cell r="B1202">
            <v>680</v>
          </cell>
          <cell r="C1202" t="str">
            <v>BAZIC Metal Full Strip Stapler Set</v>
          </cell>
          <cell r="D1202">
            <v>11881</v>
          </cell>
        </row>
        <row r="1203">
          <cell r="B1203">
            <v>6800</v>
          </cell>
          <cell r="C1203" t="str">
            <v>BAZIC Natural Craft Stick (100/Pack)</v>
          </cell>
          <cell r="D1203">
            <v>45521</v>
          </cell>
        </row>
        <row r="1204">
          <cell r="B1204">
            <v>6801</v>
          </cell>
          <cell r="C1204" t="str">
            <v>BAZIC Colored Craft Stick (100/Pack)</v>
          </cell>
          <cell r="D1204">
            <v>31396</v>
          </cell>
        </row>
        <row r="1205">
          <cell r="B1205">
            <v>6802</v>
          </cell>
          <cell r="C1205" t="str">
            <v>BAZIC Jumbo Natural Craft Stick (50/Pack)</v>
          </cell>
          <cell r="D1205">
            <v>23623</v>
          </cell>
        </row>
        <row r="1206">
          <cell r="B1206">
            <v>6803</v>
          </cell>
          <cell r="C1206" t="str">
            <v>BAZIC Jumbo Colored Craft Stick (50/Pack)</v>
          </cell>
          <cell r="D1206">
            <v>28279</v>
          </cell>
        </row>
        <row r="1207">
          <cell r="B1207">
            <v>6804</v>
          </cell>
          <cell r="C1207" t="str">
            <v>BAZIC Natural Craft Stick (1000/Box)</v>
          </cell>
          <cell r="D1207">
            <v>7014</v>
          </cell>
        </row>
        <row r="1208">
          <cell r="B1208">
            <v>6805</v>
          </cell>
          <cell r="C1208" t="str">
            <v>BAZIC Jumbo Natural Craft Stick (500/Box)</v>
          </cell>
          <cell r="D1208">
            <v>7415</v>
          </cell>
        </row>
        <row r="1209">
          <cell r="B1209">
            <v>6808</v>
          </cell>
          <cell r="C1209" t="str">
            <v>BAZIC Mini Natural Clothes Pin (50/Pack)</v>
          </cell>
          <cell r="D1209">
            <v>18871</v>
          </cell>
        </row>
        <row r="1210">
          <cell r="B1210">
            <v>6809</v>
          </cell>
          <cell r="C1210" t="str">
            <v>BAZIC Mini Colored Clothes Pin (50/Pack)</v>
          </cell>
          <cell r="D1210">
            <v>2</v>
          </cell>
        </row>
        <row r="1211">
          <cell r="B1211">
            <v>681</v>
          </cell>
          <cell r="C1211" t="str">
            <v>BAZIC Metal Full Strip Stapler</v>
          </cell>
          <cell r="D1211">
            <v>13605</v>
          </cell>
        </row>
        <row r="1212">
          <cell r="B1212">
            <v>6810</v>
          </cell>
          <cell r="C1212" t="str">
            <v>BAZIC 3/8" x 12" Round Natural Wooden Dowel (6/Bag)</v>
          </cell>
          <cell r="D1212">
            <v>21276</v>
          </cell>
        </row>
        <row r="1213">
          <cell r="B1213">
            <v>6811</v>
          </cell>
          <cell r="C1213" t="str">
            <v>BAZIC 3/16" x 12" Round Multi-Colored Wooden Dowel (15/Bag)</v>
          </cell>
          <cell r="D1213">
            <v>20055</v>
          </cell>
        </row>
        <row r="1214">
          <cell r="B1214">
            <v>6812</v>
          </cell>
          <cell r="C1214" t="str">
            <v>BAZIC 3/16" x 12" Round Natural Wooden Dowel (20/Bag)</v>
          </cell>
          <cell r="D1214">
            <v>24612</v>
          </cell>
        </row>
        <row r="1215">
          <cell r="B1215">
            <v>6813</v>
          </cell>
          <cell r="C1215" t="str">
            <v>BAZIC Assorted Round Natural Wooden Dowel (10/Bag)</v>
          </cell>
          <cell r="D1215">
            <v>13725</v>
          </cell>
        </row>
        <row r="1216">
          <cell r="B1216">
            <v>698</v>
          </cell>
          <cell r="C1216" t="str">
            <v>BAZIC Comfort Grip Desktop Stapler Set</v>
          </cell>
          <cell r="D1216">
            <v>6790</v>
          </cell>
        </row>
        <row r="1217">
          <cell r="B1217">
            <v>699</v>
          </cell>
          <cell r="C1217" t="str">
            <v>BAZIC Office Desktop Stapler Set</v>
          </cell>
          <cell r="D1217">
            <v>4777</v>
          </cell>
        </row>
        <row r="1218">
          <cell r="B1218">
            <v>700</v>
          </cell>
          <cell r="C1218" t="str">
            <v>BAZIC Pre-Sharpened #2 Golf Pencil (144/Pack)</v>
          </cell>
          <cell r="D1218">
            <v>1414</v>
          </cell>
        </row>
        <row r="1219">
          <cell r="B1219">
            <v>7008</v>
          </cell>
          <cell r="C1219" t="str">
            <v>Spanish Story Books</v>
          </cell>
          <cell r="D1219">
            <v>308</v>
          </cell>
        </row>
        <row r="1220">
          <cell r="B1220">
            <v>701</v>
          </cell>
          <cell r="C1220" t="str">
            <v>BAZIC Titan 0.7 mm Mechanical Pencil (3/Pack)</v>
          </cell>
          <cell r="D1220">
            <v>13932</v>
          </cell>
        </row>
        <row r="1221">
          <cell r="B1221">
            <v>702</v>
          </cell>
          <cell r="C1221" t="str">
            <v>BAZIC Electra Sparkly 0.7 mm Mechanical Pencil w/ Glitter Grip (4/Pk)</v>
          </cell>
          <cell r="D1221">
            <v>21508</v>
          </cell>
        </row>
        <row r="1222">
          <cell r="B1222">
            <v>70513</v>
          </cell>
          <cell r="C1222" t="str">
            <v>KAPPA Mermaids &amp; Ballerinas Coloring &amp; Activity Book</v>
          </cell>
          <cell r="D1222">
            <v>14</v>
          </cell>
        </row>
        <row r="1223">
          <cell r="B1223">
            <v>70559</v>
          </cell>
          <cell r="C1223" t="str">
            <v>Story and Activity Books</v>
          </cell>
          <cell r="D1223">
            <v>7911</v>
          </cell>
        </row>
        <row r="1224">
          <cell r="B1224">
            <v>706</v>
          </cell>
          <cell r="C1224" t="str">
            <v>BAZIC 2.0 mm Drawing &amp; Sketching Mechanical Pencil w/ Ceramic High-Quality HB 2B 4B 6B Lead</v>
          </cell>
          <cell r="D1224">
            <v>1837</v>
          </cell>
        </row>
        <row r="1225">
          <cell r="B1225">
            <v>707</v>
          </cell>
          <cell r="C1225" t="str">
            <v>BAZIC Electra Noir 0.7 mm Mechanical Pencil (8/Pack)</v>
          </cell>
          <cell r="D1225">
            <v>41940</v>
          </cell>
        </row>
        <row r="1226">
          <cell r="B1226">
            <v>70719</v>
          </cell>
          <cell r="C1226" t="str">
            <v>LLAMAS Coloring Book</v>
          </cell>
          <cell r="D1226">
            <v>2335</v>
          </cell>
        </row>
        <row r="1227">
          <cell r="B1227">
            <v>70771</v>
          </cell>
          <cell r="C1227" t="str">
            <v>Copy &amp; Color Books</v>
          </cell>
          <cell r="D1227">
            <v>2195</v>
          </cell>
        </row>
        <row r="1228">
          <cell r="B1228">
            <v>708</v>
          </cell>
          <cell r="C1228" t="str">
            <v>BAZIC Electra 0.7 mm Fashion Color Mechanical Pencil (5/Pack)</v>
          </cell>
          <cell r="D1228">
            <v>43306</v>
          </cell>
        </row>
        <row r="1229">
          <cell r="B1229">
            <v>70801</v>
          </cell>
          <cell r="C1229" t="str">
            <v>Lettering Books</v>
          </cell>
          <cell r="D1229">
            <v>6467</v>
          </cell>
        </row>
        <row r="1230">
          <cell r="B1230">
            <v>70856</v>
          </cell>
          <cell r="C1230" t="str">
            <v>Dot to Dot Books</v>
          </cell>
          <cell r="D1230">
            <v>3623</v>
          </cell>
        </row>
        <row r="1231">
          <cell r="B1231">
            <v>709</v>
          </cell>
          <cell r="C1231" t="str">
            <v>BAZIC #2 The First Jumbo Premium Yellow Pencil (12/Pack)</v>
          </cell>
          <cell r="D1231">
            <v>11280</v>
          </cell>
        </row>
        <row r="1232">
          <cell r="B1232" t="str">
            <v>70900-A</v>
          </cell>
          <cell r="C1232" t="str">
            <v>Pop Up Activities</v>
          </cell>
          <cell r="D1232">
            <v>7599</v>
          </cell>
        </row>
        <row r="1233">
          <cell r="B1233" t="str">
            <v>70917-A</v>
          </cell>
          <cell r="C1233" t="str">
            <v>Pop Up Animal</v>
          </cell>
          <cell r="D1233">
            <v>7135</v>
          </cell>
        </row>
        <row r="1234">
          <cell r="B1234" t="str">
            <v>70924-A</v>
          </cell>
          <cell r="C1234" t="str">
            <v>Pop Up Fairy Tales</v>
          </cell>
          <cell r="D1234">
            <v>5875</v>
          </cell>
        </row>
        <row r="1235">
          <cell r="B1235">
            <v>710</v>
          </cell>
          <cell r="C1235" t="str">
            <v>BAZIC Metro 0.7 mm Mechanical Pencil w/ Ceramics High-Quality Lead</v>
          </cell>
          <cell r="D1235">
            <v>10363</v>
          </cell>
        </row>
        <row r="1236">
          <cell r="B1236">
            <v>712</v>
          </cell>
          <cell r="C1236" t="str">
            <v>BAZIC Metallic Laser Foil Pencil w/ Eraser (8/Pack)</v>
          </cell>
          <cell r="D1236">
            <v>3549</v>
          </cell>
        </row>
        <row r="1237">
          <cell r="B1237">
            <v>713</v>
          </cell>
          <cell r="C1237" t="str">
            <v>BAZIC Metallic Glitter Pencil w/ Eraser (8/Pack)</v>
          </cell>
          <cell r="D1237">
            <v>20946</v>
          </cell>
        </row>
        <row r="1238">
          <cell r="B1238">
            <v>714</v>
          </cell>
          <cell r="C1238" t="str">
            <v>BAZIC Fluorescent Pencil w/ Eraser (8/pack)</v>
          </cell>
          <cell r="D1238">
            <v>8951</v>
          </cell>
        </row>
        <row r="1239">
          <cell r="B1239">
            <v>714692</v>
          </cell>
          <cell r="C1239" t="str">
            <v>DOUBLE A (96) 11" X 17" Ledger Size Copy Paper (5 Reams/Case)</v>
          </cell>
          <cell r="D1239">
            <v>3629</v>
          </cell>
        </row>
        <row r="1240">
          <cell r="B1240">
            <v>714937</v>
          </cell>
          <cell r="C1240" t="str">
            <v>DOUBLE A (96) 8.5" X 14" Legal Size Copy Paper (10 Reams/Case)</v>
          </cell>
          <cell r="D1240">
            <v>3104</v>
          </cell>
        </row>
        <row r="1241">
          <cell r="B1241">
            <v>715</v>
          </cell>
          <cell r="C1241" t="str">
            <v>BAZIC Pre-Sharpened #2 Premium Yellow Pencil (144/Pack)</v>
          </cell>
          <cell r="D1241">
            <v>1406</v>
          </cell>
        </row>
        <row r="1242">
          <cell r="B1242">
            <v>716</v>
          </cell>
          <cell r="C1242" t="str">
            <v>BAZIC #2 The First Jumbo Premium Yellow Pencil (4/Pack)</v>
          </cell>
          <cell r="D1242">
            <v>57945</v>
          </cell>
        </row>
        <row r="1243">
          <cell r="B1243">
            <v>717</v>
          </cell>
          <cell r="C1243" t="str">
            <v>BAZIC Reward Pencil w/ Eraser (8/Pack)</v>
          </cell>
          <cell r="D1243">
            <v>18895</v>
          </cell>
        </row>
        <row r="1244">
          <cell r="B1244">
            <v>718</v>
          </cell>
          <cell r="C1244" t="str">
            <v>BAZIC Carpenter's Pencil (5/Pack)</v>
          </cell>
          <cell r="D1244">
            <v>29970</v>
          </cell>
        </row>
        <row r="1245">
          <cell r="B1245">
            <v>719</v>
          </cell>
          <cell r="C1245" t="str">
            <v>BAZIC Crown 0.7 mm Mechanical Pencil (3/Pack)</v>
          </cell>
          <cell r="D1245">
            <v>20482</v>
          </cell>
        </row>
        <row r="1246">
          <cell r="B1246">
            <v>720</v>
          </cell>
          <cell r="C1246" t="str">
            <v>BAZIC Crown Dazzle 0.5 mm Mechanical Pencil (3/Pack)</v>
          </cell>
          <cell r="D1246">
            <v>27812</v>
          </cell>
        </row>
        <row r="1247">
          <cell r="B1247">
            <v>7202</v>
          </cell>
          <cell r="C1247" t="str">
            <v>Cute Me! Board Books</v>
          </cell>
          <cell r="D1247">
            <v>6685</v>
          </cell>
        </row>
        <row r="1248">
          <cell r="B1248">
            <v>696</v>
          </cell>
          <cell r="C1248" t="str">
            <v>BAZIC Desktop Full Strip Stapler Set</v>
          </cell>
          <cell r="D1248">
            <v>6342</v>
          </cell>
        </row>
        <row r="1249">
          <cell r="B1249">
            <v>660</v>
          </cell>
          <cell r="C1249" t="str">
            <v>KAPPA Woman's Day Word Finds Puzzle Book-Digest Size</v>
          </cell>
          <cell r="D1249">
            <v>3672</v>
          </cell>
        </row>
        <row r="1250">
          <cell r="B1250">
            <v>722</v>
          </cell>
          <cell r="C1250" t="str">
            <v>BAZIC Crown 0.7 mm Mechanical Pencil w/ Ceramics High-Quality Lead</v>
          </cell>
          <cell r="D1250">
            <v>10569</v>
          </cell>
        </row>
        <row r="1251">
          <cell r="B1251">
            <v>7222</v>
          </cell>
          <cell r="C1251" t="str">
            <v>Friends Series Board Books</v>
          </cell>
          <cell r="D1251">
            <v>4411</v>
          </cell>
        </row>
        <row r="1252">
          <cell r="B1252">
            <v>723</v>
          </cell>
          <cell r="C1252" t="str">
            <v>BAZIC Electra Core 0.5 mm Mechanical Pencil (5/Pack)</v>
          </cell>
          <cell r="D1252">
            <v>23451</v>
          </cell>
        </row>
        <row r="1253">
          <cell r="B1253">
            <v>72321</v>
          </cell>
          <cell r="C1253" t="str">
            <v>Big Print Find-A-Word Digest Puzzle Books</v>
          </cell>
          <cell r="D1253">
            <v>-136</v>
          </cell>
        </row>
        <row r="1254">
          <cell r="B1254">
            <v>72322</v>
          </cell>
          <cell r="C1254" t="str">
            <v>Sudoku Digest Puzzle Books</v>
          </cell>
          <cell r="D1254">
            <v>43</v>
          </cell>
        </row>
        <row r="1255">
          <cell r="B1255">
            <v>72324</v>
          </cell>
          <cell r="C1255" t="str">
            <v>Large Print Word Search Puzzles Digest Size</v>
          </cell>
          <cell r="D1255">
            <v>734</v>
          </cell>
        </row>
        <row r="1256">
          <cell r="B1256">
            <v>725</v>
          </cell>
          <cell r="C1256" t="str">
            <v>BAZIC 8 Neon Colored Pencils</v>
          </cell>
          <cell r="D1256">
            <v>28803</v>
          </cell>
        </row>
        <row r="1257">
          <cell r="B1257">
            <v>72752</v>
          </cell>
          <cell r="C1257" t="str">
            <v>Spiral Crossword Digest Puzzle Books</v>
          </cell>
          <cell r="D1257">
            <v>1824</v>
          </cell>
        </row>
        <row r="1258">
          <cell r="B1258">
            <v>72823</v>
          </cell>
          <cell r="C1258" t="str">
            <v>Advanced Foil Coloring Books</v>
          </cell>
          <cell r="D1258">
            <v>2961</v>
          </cell>
        </row>
        <row r="1259">
          <cell r="B1259">
            <v>730</v>
          </cell>
          <cell r="C1259" t="str">
            <v>BAZIC Sports Multi-Point Pencil (8/Pack)</v>
          </cell>
          <cell r="D1259">
            <v>21930</v>
          </cell>
        </row>
        <row r="1260">
          <cell r="B1260">
            <v>733</v>
          </cell>
          <cell r="C1260" t="str">
            <v>BAZIC Polaris 0.7 mm Mechanical Pencil w/ Ceramics High-Quality Lead</v>
          </cell>
          <cell r="D1260">
            <v>20038</v>
          </cell>
        </row>
        <row r="1261">
          <cell r="B1261">
            <v>735</v>
          </cell>
          <cell r="C1261" t="str">
            <v>BAZIC 12 Metallic Colored Pencils</v>
          </cell>
          <cell r="D1261">
            <v>13033</v>
          </cell>
        </row>
        <row r="1262">
          <cell r="B1262">
            <v>736</v>
          </cell>
          <cell r="C1262" t="str">
            <v>BAZIC Diamante 0.5 mm Mechanical Pencil w/ Grip (3/Pack)</v>
          </cell>
          <cell r="D1262">
            <v>1526</v>
          </cell>
        </row>
        <row r="1263">
          <cell r="B1263">
            <v>737</v>
          </cell>
          <cell r="C1263" t="str">
            <v>BAZIC Spinner Top Eraser 0.7 mm  Mechanical Pencil (3/Pack)</v>
          </cell>
          <cell r="D1263">
            <v>5847</v>
          </cell>
        </row>
        <row r="1264">
          <cell r="B1264">
            <v>739</v>
          </cell>
          <cell r="C1264" t="str">
            <v>BAZIC Prism 0.9 mm Mechanical Pencil w/ Ceramic High-Quality Lead</v>
          </cell>
          <cell r="D1264">
            <v>23192</v>
          </cell>
        </row>
        <row r="1265">
          <cell r="B1265">
            <v>740</v>
          </cell>
          <cell r="C1265" t="str">
            <v>BAZIC 4 #2 Triangle Yellow Pencil w/ Sharpener</v>
          </cell>
          <cell r="D1265">
            <v>20707</v>
          </cell>
        </row>
        <row r="1266">
          <cell r="B1266">
            <v>741</v>
          </cell>
          <cell r="C1266" t="str">
            <v>BAZIC 3 #2 The First Triangle Jumbo Yellow Pencil w/ Sharpener</v>
          </cell>
          <cell r="D1266">
            <v>26438</v>
          </cell>
        </row>
        <row r="1267">
          <cell r="B1267">
            <v>742</v>
          </cell>
          <cell r="C1267" t="str">
            <v>BAZIC Tritech 0.7 mm Mechanical Pencil w/ Ceramics High-Quality Lead</v>
          </cell>
          <cell r="D1267">
            <v>26514</v>
          </cell>
        </row>
        <row r="1268">
          <cell r="B1268">
            <v>744</v>
          </cell>
          <cell r="C1268" t="str">
            <v>BAZIC Drawing &amp; Sketching Pencil Set (6 Assortment)</v>
          </cell>
          <cell r="D1268">
            <v>14098</v>
          </cell>
        </row>
        <row r="1269">
          <cell r="B1269">
            <v>745</v>
          </cell>
          <cell r="C1269" t="str">
            <v>BAZIC Design &amp; Drafting Pencil Set (12 Assortment)</v>
          </cell>
          <cell r="D1269">
            <v>29134</v>
          </cell>
        </row>
        <row r="1270">
          <cell r="B1270">
            <v>746</v>
          </cell>
          <cell r="C1270" t="str">
            <v>BAZIC Paisley Multi-Point Pencil (8/Pack)</v>
          </cell>
          <cell r="D1270">
            <v>28889</v>
          </cell>
        </row>
        <row r="1271">
          <cell r="B1271">
            <v>747</v>
          </cell>
          <cell r="C1271" t="str">
            <v>BAZIC Dazzle Multi-Point Pencil (8/Pack)</v>
          </cell>
          <cell r="D1271">
            <v>19929</v>
          </cell>
        </row>
        <row r="1272">
          <cell r="B1272">
            <v>74700</v>
          </cell>
          <cell r="C1272" t="str">
            <v>KAPPA Big &amp; Easy Coloring For Beginners</v>
          </cell>
          <cell r="D1272">
            <v>405</v>
          </cell>
        </row>
        <row r="1273">
          <cell r="B1273">
            <v>749</v>
          </cell>
          <cell r="C1273" t="str">
            <v>BAZIC #2 Triangle Yellow Pencil (12/Pack)</v>
          </cell>
          <cell r="D1273">
            <v>30763</v>
          </cell>
        </row>
        <row r="1274">
          <cell r="B1274">
            <v>750</v>
          </cell>
          <cell r="C1274" t="str">
            <v>KAPPA Let Me Play Coloring &amp; Activity Book</v>
          </cell>
          <cell r="D1274">
            <v>5005</v>
          </cell>
        </row>
        <row r="1275">
          <cell r="B1275">
            <v>751</v>
          </cell>
          <cell r="C1275" t="str">
            <v>BAZIC Tri-Angle 0.7 mm Mechanical Pencil w/ Ceramics High-Quality Lead</v>
          </cell>
          <cell r="D1275">
            <v>7547</v>
          </cell>
        </row>
        <row r="1276">
          <cell r="B1276">
            <v>753</v>
          </cell>
          <cell r="C1276" t="str">
            <v>BAZIC Infinite Orion 0.7 mm Auto Lead Advance Mechanical Pencil w/ Ceramics High-Quality Lead</v>
          </cell>
          <cell r="D1276">
            <v>49507</v>
          </cell>
        </row>
        <row r="1277">
          <cell r="B1277">
            <v>754</v>
          </cell>
          <cell r="C1277" t="str">
            <v>BAZIC Infinite Alora 0.7 mm Auto Lead Advance Mechanical Pencil w/ Ceramics High-Quality Lead</v>
          </cell>
          <cell r="D1277">
            <v>48482</v>
          </cell>
        </row>
        <row r="1278">
          <cell r="B1278">
            <v>755</v>
          </cell>
          <cell r="C1278" t="str">
            <v>BAZIC Electra 0.7 mm Mechanical Pencil (12/Box)</v>
          </cell>
          <cell r="D1278">
            <v>6324</v>
          </cell>
        </row>
        <row r="1279">
          <cell r="B1279">
            <v>756</v>
          </cell>
          <cell r="C1279" t="str">
            <v>BAZIC Opal 0.7 mm Mechanical Pencil w/ Ceramics High-Quality Lead</v>
          </cell>
          <cell r="D1279">
            <v>35194</v>
          </cell>
        </row>
        <row r="1280">
          <cell r="B1280">
            <v>757</v>
          </cell>
          <cell r="C1280" t="str">
            <v>BAZIC Saige Chroma 0.7 mm Mechanical Pencil (4/Pack)</v>
          </cell>
          <cell r="D1280">
            <v>44487</v>
          </cell>
        </row>
        <row r="1281">
          <cell r="B1281">
            <v>758</v>
          </cell>
          <cell r="C1281" t="str">
            <v>BAZIC Saige Serena 0.7 mm Mechanical Pencil (4/Pack)</v>
          </cell>
          <cell r="D1281">
            <v>43474</v>
          </cell>
        </row>
        <row r="1282">
          <cell r="B1282" t="str">
            <v>759-A</v>
          </cell>
          <cell r="C1282" t="str">
            <v>BAZIC Saige Chroma 0.7 mm Mechanical Pencil (12/Box)</v>
          </cell>
          <cell r="D1282">
            <v>20062</v>
          </cell>
        </row>
        <row r="1283">
          <cell r="B1283">
            <v>760</v>
          </cell>
          <cell r="C1283" t="str">
            <v>BAZIC #2B Premium Wood Pencil (12/Pack)</v>
          </cell>
          <cell r="D1283">
            <v>19294</v>
          </cell>
        </row>
        <row r="1284">
          <cell r="B1284">
            <v>761</v>
          </cell>
          <cell r="C1284" t="str">
            <v>BAZIC Pre-Sharpened #2 Premium Yellow Pencil (12/Pack)</v>
          </cell>
          <cell r="D1284">
            <v>133780</v>
          </cell>
        </row>
        <row r="1285">
          <cell r="B1285">
            <v>763</v>
          </cell>
          <cell r="C1285" t="str">
            <v>BAZIC #2 Premium Yellow Pencil (12/Pack)</v>
          </cell>
          <cell r="D1285">
            <v>70935</v>
          </cell>
        </row>
        <row r="1286">
          <cell r="B1286">
            <v>765</v>
          </cell>
          <cell r="C1286" t="str">
            <v>BAZIC 12 Colored Pencils</v>
          </cell>
          <cell r="D1286">
            <v>218604</v>
          </cell>
        </row>
        <row r="1287">
          <cell r="B1287" t="str">
            <v>766-A</v>
          </cell>
          <cell r="C1287" t="str">
            <v>BAZIC #2 Premium Yellow Pencil (10/Pack)</v>
          </cell>
          <cell r="D1287">
            <v>56049</v>
          </cell>
        </row>
        <row r="1288">
          <cell r="B1288">
            <v>767</v>
          </cell>
          <cell r="C1288" t="str">
            <v>BAZIC 24 Mini Colored Pencils</v>
          </cell>
          <cell r="D1288">
            <v>14278</v>
          </cell>
        </row>
        <row r="1289">
          <cell r="B1289">
            <v>768</v>
          </cell>
          <cell r="C1289" t="str">
            <v>BAZIC 24 Colored Pencils</v>
          </cell>
          <cell r="D1289">
            <v>36125</v>
          </cell>
        </row>
        <row r="1290">
          <cell r="B1290">
            <v>769</v>
          </cell>
          <cell r="C1290" t="str">
            <v>BAZIC 12 Mini Colored Pencils</v>
          </cell>
          <cell r="D1290">
            <v>9608</v>
          </cell>
        </row>
        <row r="1291">
          <cell r="B1291">
            <v>770</v>
          </cell>
          <cell r="C1291" t="str">
            <v>BAZIC Electra 0.7 mm Mechanical Pencil (5/Pack)</v>
          </cell>
          <cell r="D1291">
            <v>28939</v>
          </cell>
        </row>
        <row r="1292">
          <cell r="B1292">
            <v>771</v>
          </cell>
          <cell r="C1292" t="str">
            <v>BAZIC Electra 0.7 mm Mechanical Pencil with Grip (4/Pack)</v>
          </cell>
          <cell r="D1292">
            <v>12179</v>
          </cell>
        </row>
        <row r="1293">
          <cell r="B1293">
            <v>772</v>
          </cell>
          <cell r="C1293" t="str">
            <v>BAZIC Electra 0.7 mm Fashion Color Mechanical Pencil with Gel Grip (3/Pack)</v>
          </cell>
          <cell r="D1293">
            <v>20709</v>
          </cell>
        </row>
        <row r="1294">
          <cell r="B1294">
            <v>775</v>
          </cell>
          <cell r="C1294" t="str">
            <v>BAZIC Inspire Motivational Pencil w/ Eraser (8/pack)</v>
          </cell>
          <cell r="D1294">
            <v>22484</v>
          </cell>
        </row>
        <row r="1295">
          <cell r="B1295">
            <v>776</v>
          </cell>
          <cell r="C1295" t="str">
            <v>BAZIC 12 Colored Pencils Designer Series</v>
          </cell>
          <cell r="D1295">
            <v>40179</v>
          </cell>
        </row>
        <row r="1296">
          <cell r="B1296">
            <v>777</v>
          </cell>
          <cell r="C1296" t="str">
            <v>BAZIC Pastel Pencil w/ Eraser (8/pack)</v>
          </cell>
          <cell r="D1296">
            <v>37440</v>
          </cell>
        </row>
        <row r="1297">
          <cell r="B1297">
            <v>778</v>
          </cell>
          <cell r="C1297" t="str">
            <v>BAZIC Floral Pencil w/ Eraser (8/pack)</v>
          </cell>
          <cell r="D1297">
            <v>37202</v>
          </cell>
        </row>
        <row r="1298">
          <cell r="B1298">
            <v>780</v>
          </cell>
          <cell r="C1298" t="str">
            <v>BAZIC 20 Ct. 0.9 mm Mechanical Pencil Lead (8/Pack)</v>
          </cell>
          <cell r="D1298">
            <v>5649</v>
          </cell>
        </row>
        <row r="1299">
          <cell r="B1299">
            <v>781</v>
          </cell>
          <cell r="C1299" t="str">
            <v>BAZIC 20 Ct. 0.7 mm Mechanical Pencil Lead (8/pack)</v>
          </cell>
          <cell r="D1299">
            <v>18799</v>
          </cell>
        </row>
        <row r="1300">
          <cell r="B1300">
            <v>782</v>
          </cell>
          <cell r="C1300" t="str">
            <v>BAZIC 20 Ct. 0.5 mm Mechanical Pencil Lead (8/Pack)</v>
          </cell>
          <cell r="D1300">
            <v>11620</v>
          </cell>
        </row>
        <row r="1301">
          <cell r="B1301">
            <v>783</v>
          </cell>
          <cell r="C1301" t="str">
            <v>BAZIC Next 18 Colored Pencils</v>
          </cell>
          <cell r="D1301">
            <v>9586</v>
          </cell>
        </row>
        <row r="1302">
          <cell r="B1302">
            <v>784</v>
          </cell>
          <cell r="C1302" t="str">
            <v>BAZIC Next #2 Yellow Pencil (20/Pack)</v>
          </cell>
          <cell r="D1302">
            <v>32215</v>
          </cell>
        </row>
        <row r="1303">
          <cell r="B1303">
            <v>785</v>
          </cell>
          <cell r="C1303" t="str">
            <v>BAZIC Next 12 Colored Pencils</v>
          </cell>
          <cell r="D1303">
            <v>166445</v>
          </cell>
        </row>
        <row r="1304">
          <cell r="B1304">
            <v>786</v>
          </cell>
          <cell r="C1304" t="str">
            <v>BAZIC Next #2 Yellow Pencil (12/Pack)</v>
          </cell>
          <cell r="D1304">
            <v>1</v>
          </cell>
        </row>
        <row r="1305">
          <cell r="B1305">
            <v>787</v>
          </cell>
          <cell r="C1305" t="str">
            <v>BAZIC Next Pre-Sharpened #2 Yellow Pencil (12/Pack)</v>
          </cell>
          <cell r="D1305">
            <v>98435</v>
          </cell>
        </row>
        <row r="1306">
          <cell r="B1306">
            <v>790</v>
          </cell>
          <cell r="C1306" t="str">
            <v>BAZIC 12 Ct. 0.7 mm XL Ceramics High-Quality Mechanical Pencil Lead (3/Pack)</v>
          </cell>
          <cell r="D1306">
            <v>8996</v>
          </cell>
        </row>
        <row r="1307">
          <cell r="B1307">
            <v>791</v>
          </cell>
          <cell r="C1307" t="str">
            <v>BAZIC 12 Ct. 0.9 mm Ceramics High-Quality Mechanical Pencil Lead (3/Pack)</v>
          </cell>
          <cell r="D1307">
            <v>8545</v>
          </cell>
        </row>
        <row r="1308">
          <cell r="B1308">
            <v>792</v>
          </cell>
          <cell r="C1308" t="str">
            <v>BAZIC 12 Ct. 0.7 mm Ceramics High-Quality Mechanical Pencil Lead (3/Pack)</v>
          </cell>
          <cell r="D1308">
            <v>39363</v>
          </cell>
        </row>
        <row r="1309">
          <cell r="B1309">
            <v>793</v>
          </cell>
          <cell r="C1309" t="str">
            <v>BAZIC 12 Ct. 0.5 mm Ceramics High-Quality Mechanical Pencil Lead (3/Pack)</v>
          </cell>
          <cell r="D1309">
            <v>24196</v>
          </cell>
        </row>
        <row r="1310">
          <cell r="B1310">
            <v>796</v>
          </cell>
          <cell r="C1310" t="str">
            <v>BAZIC Electra Core 0.5 mm Mechanical Pencil (12/Box)</v>
          </cell>
          <cell r="D1310">
            <v>6235</v>
          </cell>
        </row>
        <row r="1311">
          <cell r="B1311">
            <v>8000</v>
          </cell>
          <cell r="C1311" t="str">
            <v>BAZIC Back To School Kit</v>
          </cell>
          <cell r="D1311">
            <v>937</v>
          </cell>
        </row>
        <row r="1312">
          <cell r="B1312">
            <v>8004</v>
          </cell>
          <cell r="C1312" t="str">
            <v>BAZIC Primary School Kit (16 SKU/17 PCS)</v>
          </cell>
          <cell r="D1312">
            <v>0</v>
          </cell>
        </row>
        <row r="1313">
          <cell r="B1313">
            <v>8005</v>
          </cell>
          <cell r="C1313" t="str">
            <v>BAZIC Elementary School Kit (19 SKU/20 PCS)</v>
          </cell>
          <cell r="D1313">
            <v>0</v>
          </cell>
        </row>
        <row r="1314">
          <cell r="B1314">
            <v>8006</v>
          </cell>
          <cell r="C1314" t="str">
            <v>BAZIC Middle/High School Kit (19 SKU/22 PCS)</v>
          </cell>
          <cell r="D1314">
            <v>0</v>
          </cell>
        </row>
        <row r="1315">
          <cell r="B1315">
            <v>8007</v>
          </cell>
          <cell r="C1315" t="str">
            <v>BAZIC K-12 School Kit 33 Pieces</v>
          </cell>
          <cell r="D1315">
            <v>72</v>
          </cell>
        </row>
        <row r="1316">
          <cell r="B1316">
            <v>8008</v>
          </cell>
          <cell r="C1316" t="str">
            <v>BAZIC Back to School Essential Supply Box 22 Pieces</v>
          </cell>
          <cell r="D1316">
            <v>0</v>
          </cell>
        </row>
        <row r="1317">
          <cell r="B1317">
            <v>801</v>
          </cell>
          <cell r="C1317" t="str">
            <v>BAZIC Assorted Color 3-Ring Pencil Pouch</v>
          </cell>
          <cell r="D1317">
            <v>27488</v>
          </cell>
        </row>
        <row r="1318">
          <cell r="B1318">
            <v>8010</v>
          </cell>
          <cell r="C1318" t="str">
            <v>BAZIC Back To School Starter Pack</v>
          </cell>
          <cell r="D1318">
            <v>1616</v>
          </cell>
        </row>
        <row r="1319">
          <cell r="B1319">
            <v>80104</v>
          </cell>
          <cell r="C1319" t="str">
            <v>BAZIC Primary School Kit with Backpack (17 SKU/18 PCS)</v>
          </cell>
          <cell r="D1319">
            <v>0</v>
          </cell>
        </row>
        <row r="1320">
          <cell r="B1320">
            <v>80105</v>
          </cell>
          <cell r="C1320" t="str">
            <v>BAZIC Elementary School Kit with Backpack (20 SKU/21 PCS)</v>
          </cell>
          <cell r="D1320">
            <v>0</v>
          </cell>
        </row>
        <row r="1321">
          <cell r="B1321">
            <v>80106</v>
          </cell>
          <cell r="C1321" t="str">
            <v>BAZIC Middle/High School Kit with Backpack (20 SKU/23 PCS)</v>
          </cell>
          <cell r="D1321">
            <v>0</v>
          </cell>
        </row>
        <row r="1322">
          <cell r="B1322">
            <v>803</v>
          </cell>
          <cell r="C1322" t="str">
            <v>BAZIC 3-Ring Pencil Pouch w/ Mesh Window</v>
          </cell>
          <cell r="D1322">
            <v>41914</v>
          </cell>
        </row>
        <row r="1323">
          <cell r="B1323">
            <v>80343</v>
          </cell>
          <cell r="C1323" t="str">
            <v>Flexi Foil Bible Puzzle Books</v>
          </cell>
          <cell r="D1323">
            <v>5267</v>
          </cell>
        </row>
        <row r="1324">
          <cell r="B1324">
            <v>804</v>
          </cell>
          <cell r="C1324" t="str">
            <v>BAZIC Bright Color 3-Ring Pencil Pouch w/ Mesh Window</v>
          </cell>
          <cell r="D1324">
            <v>44936</v>
          </cell>
        </row>
        <row r="1325">
          <cell r="B1325">
            <v>80411</v>
          </cell>
          <cell r="C1325" t="str">
            <v>Spiral Bible Puzzle Books</v>
          </cell>
          <cell r="D1325">
            <v>3228</v>
          </cell>
        </row>
        <row r="1326">
          <cell r="B1326">
            <v>80459</v>
          </cell>
          <cell r="C1326" t="str">
            <v>Color The Bible Coloring Book</v>
          </cell>
          <cell r="D1326">
            <v>3046</v>
          </cell>
        </row>
        <row r="1327">
          <cell r="B1327">
            <v>805</v>
          </cell>
          <cell r="C1327" t="str">
            <v>BAZIC 11.5" x 6.5" 3-ring Clear Pencil Pouch</v>
          </cell>
          <cell r="D1327">
            <v>20712</v>
          </cell>
        </row>
        <row r="1328">
          <cell r="B1328">
            <v>8050</v>
          </cell>
          <cell r="C1328" t="str">
            <v>BAZIC Essential School Kit (23ct)</v>
          </cell>
          <cell r="D1328">
            <v>0</v>
          </cell>
        </row>
        <row r="1329">
          <cell r="B1329">
            <v>806</v>
          </cell>
          <cell r="C1329" t="str">
            <v>BAZIC 11" x 5" Clear Pencil Pouch</v>
          </cell>
          <cell r="D1329">
            <v>25731</v>
          </cell>
        </row>
        <row r="1330">
          <cell r="B1330">
            <v>807</v>
          </cell>
          <cell r="C1330" t="str">
            <v>BAZIC Double Zipper 3-Ring Pencil Pouch w/ Mesh Window</v>
          </cell>
          <cell r="D1330">
            <v>14961</v>
          </cell>
        </row>
        <row r="1331">
          <cell r="B1331">
            <v>808</v>
          </cell>
          <cell r="C1331" t="str">
            <v>BAZIC Black 3-Ring Pencil Pouch w/ Mesh Window</v>
          </cell>
          <cell r="D1331">
            <v>26144</v>
          </cell>
        </row>
        <row r="1332">
          <cell r="B1332">
            <v>809</v>
          </cell>
          <cell r="C1332" t="str">
            <v>BAZIC Noir Neon 3-Ring Pencil Pouch w/ Mesh Window</v>
          </cell>
          <cell r="D1332">
            <v>35511</v>
          </cell>
        </row>
        <row r="1333">
          <cell r="B1333">
            <v>810</v>
          </cell>
          <cell r="C1333" t="str">
            <v>BAZIC Retro Color 3-Ring Pencil Pouch w/ Mesh Window</v>
          </cell>
          <cell r="D1333">
            <v>55191</v>
          </cell>
        </row>
        <row r="1334">
          <cell r="B1334">
            <v>811</v>
          </cell>
          <cell r="C1334" t="str">
            <v>BAZIC 3-Ring Pencil Pouch w/ Clear Window</v>
          </cell>
          <cell r="D1334">
            <v>24064</v>
          </cell>
        </row>
        <row r="1335">
          <cell r="B1335">
            <v>812</v>
          </cell>
          <cell r="C1335" t="str">
            <v>BAZIC Bright Color Slider Pencil Case w/ PDQ Display</v>
          </cell>
          <cell r="D1335">
            <v>19821</v>
          </cell>
        </row>
        <row r="1336">
          <cell r="B1336">
            <v>814</v>
          </cell>
          <cell r="C1336" t="str">
            <v>BAZIC 10" x 7" Clear Pencil Pouch</v>
          </cell>
          <cell r="D1336">
            <v>36281</v>
          </cell>
        </row>
        <row r="1337">
          <cell r="B1337">
            <v>816</v>
          </cell>
          <cell r="C1337" t="str">
            <v>BAZIC Translucent Slider Pencil Case w/ PDQ Display</v>
          </cell>
          <cell r="D1337">
            <v>17142</v>
          </cell>
        </row>
        <row r="1338">
          <cell r="B1338">
            <v>8200</v>
          </cell>
          <cell r="C1338" t="str">
            <v>BAZIC #6 3/4 Self-Seal White Envelopes (65/Pack)</v>
          </cell>
          <cell r="D1338">
            <v>23420</v>
          </cell>
        </row>
        <row r="1339">
          <cell r="B1339">
            <v>8201</v>
          </cell>
          <cell r="C1339" t="str">
            <v>BAZIC #6 3/4 Self-Seal Security Envelopes (55/Pack)</v>
          </cell>
          <cell r="D1339">
            <v>15202</v>
          </cell>
        </row>
        <row r="1340">
          <cell r="B1340">
            <v>8202</v>
          </cell>
          <cell r="C1340" t="str">
            <v>BAZIC #10 Self-Seal White Envelopes (40/Pack)</v>
          </cell>
          <cell r="D1340">
            <v>31120</v>
          </cell>
        </row>
        <row r="1341">
          <cell r="B1341">
            <v>8203</v>
          </cell>
          <cell r="C1341" t="str">
            <v>BAZIC #10 Self-Seal Security Envelopes (30/Pack)</v>
          </cell>
          <cell r="D1341">
            <v>8175</v>
          </cell>
        </row>
        <row r="1342">
          <cell r="B1342">
            <v>8204</v>
          </cell>
          <cell r="C1342" t="str">
            <v>BAZIC #6 3/4 Self-Seal White Envelopes (100/Pack)</v>
          </cell>
          <cell r="D1342">
            <v>29978</v>
          </cell>
        </row>
        <row r="1343">
          <cell r="B1343">
            <v>8205</v>
          </cell>
          <cell r="C1343" t="str">
            <v>BAZIC #6 3/4 Self-Seal Security Envelopes (80/Pack)</v>
          </cell>
          <cell r="D1343">
            <v>21944</v>
          </cell>
        </row>
        <row r="1344">
          <cell r="B1344">
            <v>8206</v>
          </cell>
          <cell r="C1344" t="str">
            <v>BAZIC #10 Self-Seal White Envelopes (50/Pack)</v>
          </cell>
          <cell r="D1344">
            <v>32006</v>
          </cell>
        </row>
        <row r="1345">
          <cell r="B1345">
            <v>8207</v>
          </cell>
          <cell r="C1345" t="str">
            <v>BAZIC #10 Self-Seal Security Envelopes (40/Pack)</v>
          </cell>
          <cell r="D1345">
            <v>21260</v>
          </cell>
        </row>
        <row r="1346">
          <cell r="B1346">
            <v>8211</v>
          </cell>
          <cell r="C1346" t="str">
            <v>BAZIC #6 3/4 White Envelopes w/ Gummed Closure (100/Pack)</v>
          </cell>
          <cell r="D1346">
            <v>52872</v>
          </cell>
        </row>
        <row r="1347">
          <cell r="B1347">
            <v>8212</v>
          </cell>
          <cell r="C1347" t="str">
            <v>BAZIC #10 White Envelopes w/ Gummed Closure (50/Pack)</v>
          </cell>
          <cell r="D1347">
            <v>48660</v>
          </cell>
        </row>
        <row r="1348">
          <cell r="B1348">
            <v>8213</v>
          </cell>
          <cell r="C1348" t="str">
            <v>BAZIC #6 3/4 Security Envelopes w/ Gummed Closure (80/Pack)</v>
          </cell>
          <cell r="D1348">
            <v>33782</v>
          </cell>
        </row>
        <row r="1349">
          <cell r="B1349">
            <v>8214</v>
          </cell>
          <cell r="C1349" t="str">
            <v>BAZIC #10 Security Envelopes w/ Gummed Closure (40/Pack)</v>
          </cell>
          <cell r="D1349">
            <v>50068</v>
          </cell>
        </row>
        <row r="1350">
          <cell r="B1350">
            <v>8219</v>
          </cell>
          <cell r="C1350" t="str">
            <v>BAZIC #10 Self-Seal Security Single Window Envelopes (500/Box)</v>
          </cell>
          <cell r="D1350">
            <v>1253</v>
          </cell>
        </row>
        <row r="1351">
          <cell r="B1351">
            <v>8220</v>
          </cell>
          <cell r="C1351" t="str">
            <v>BAZIC #10 Self-Seal Security Envelopes (500/Box)</v>
          </cell>
          <cell r="D1351">
            <v>2591</v>
          </cell>
        </row>
        <row r="1352">
          <cell r="B1352">
            <v>8230</v>
          </cell>
          <cell r="C1352" t="str">
            <v>BAZIC 6" x 9" Self-Seal White Envelope (6/Pack)</v>
          </cell>
          <cell r="D1352">
            <v>17297</v>
          </cell>
        </row>
        <row r="1353">
          <cell r="B1353">
            <v>8231</v>
          </cell>
          <cell r="C1353" t="str">
            <v>BAZIC 9" x 12" Self-Seal White Envelope (5/Pack)</v>
          </cell>
          <cell r="D1353">
            <v>11928</v>
          </cell>
        </row>
        <row r="1354">
          <cell r="B1354">
            <v>8232</v>
          </cell>
          <cell r="C1354" t="str">
            <v>BAZIC 10" x 13" Self-Seal White Envelope (4/Pack)</v>
          </cell>
          <cell r="D1354">
            <v>6662</v>
          </cell>
        </row>
        <row r="1355">
          <cell r="B1355">
            <v>8240</v>
          </cell>
          <cell r="C1355" t="str">
            <v>BAZIC 6" X 9" Clasp Envelope (5/Pack)</v>
          </cell>
          <cell r="D1355">
            <v>28863</v>
          </cell>
        </row>
        <row r="1356">
          <cell r="B1356">
            <v>8241</v>
          </cell>
          <cell r="C1356" t="str">
            <v>BAZIC 9" X 12" Clasp Envelope (4/Pack)</v>
          </cell>
          <cell r="D1356">
            <v>53016</v>
          </cell>
        </row>
        <row r="1357">
          <cell r="B1357">
            <v>8242</v>
          </cell>
          <cell r="C1357" t="str">
            <v>BAZIC 10"  X 13" Clasp Envelope (3/Pack)</v>
          </cell>
          <cell r="D1357">
            <v>45155</v>
          </cell>
        </row>
        <row r="1358">
          <cell r="B1358">
            <v>8243</v>
          </cell>
          <cell r="C1358" t="str">
            <v>BAZIC 6" X 9" Clasp Envelope (100/Box)</v>
          </cell>
          <cell r="D1358">
            <v>901</v>
          </cell>
        </row>
        <row r="1359">
          <cell r="B1359">
            <v>8244</v>
          </cell>
          <cell r="C1359" t="str">
            <v>BAZIC 9" X 12" Clasp Envelope (100/Box)</v>
          </cell>
          <cell r="D1359">
            <v>821</v>
          </cell>
        </row>
        <row r="1360">
          <cell r="B1360">
            <v>8245</v>
          </cell>
          <cell r="C1360" t="str">
            <v>BAZIC 10"  X 13" Clasp Envelope (100/Box)</v>
          </cell>
          <cell r="D1360">
            <v>1513</v>
          </cell>
        </row>
        <row r="1361">
          <cell r="B1361">
            <v>8246</v>
          </cell>
          <cell r="C1361" t="str">
            <v>BAZIC 10"  X 15" Clasp Envelope (100/Box)</v>
          </cell>
          <cell r="D1361">
            <v>1657</v>
          </cell>
        </row>
        <row r="1362">
          <cell r="B1362">
            <v>8250</v>
          </cell>
          <cell r="C1362" t="str">
            <v>BAZIC 4" X 7.25" (#000) Self-Seal Bubble Mailers (5/Pack)</v>
          </cell>
          <cell r="D1362">
            <v>10916</v>
          </cell>
        </row>
        <row r="1363">
          <cell r="B1363">
            <v>8251</v>
          </cell>
          <cell r="C1363" t="str">
            <v>BAZIC 6" X 9.25" (#0) Self-Seal Bubble Mailers (4/Pack)</v>
          </cell>
          <cell r="D1363">
            <v>17137</v>
          </cell>
        </row>
        <row r="1364">
          <cell r="B1364">
            <v>8252</v>
          </cell>
          <cell r="C1364" t="str">
            <v>BAZIC 8.5" X 11.25" (#2) Self-Seal Bubble Mailers (3/Pack)</v>
          </cell>
          <cell r="D1364">
            <v>23464</v>
          </cell>
        </row>
        <row r="1365">
          <cell r="B1365">
            <v>8253</v>
          </cell>
          <cell r="C1365" t="str">
            <v>BAZIC 9.5" X 13.5" (#4) Self-Seal Bubble Mailers (2/Pack)</v>
          </cell>
          <cell r="D1365">
            <v>24037</v>
          </cell>
        </row>
        <row r="1366">
          <cell r="B1366">
            <v>8254</v>
          </cell>
          <cell r="C1366" t="str">
            <v>BAZIC 4" X 7.25" (#000) Self-Seal Bubble Mailers</v>
          </cell>
          <cell r="D1366">
            <v>60551</v>
          </cell>
        </row>
        <row r="1367">
          <cell r="B1367">
            <v>8255</v>
          </cell>
          <cell r="C1367" t="str">
            <v>BAZIC 6" X 9.25" (#0) Self-Seal Bubble Mailers</v>
          </cell>
          <cell r="D1367">
            <v>37099</v>
          </cell>
        </row>
        <row r="1368">
          <cell r="B1368">
            <v>8256</v>
          </cell>
          <cell r="C1368" t="str">
            <v>BAZIC 8.5" X 11.25" (#2) Self-Seal Bubble Mailers</v>
          </cell>
          <cell r="D1368">
            <v>32525</v>
          </cell>
        </row>
        <row r="1369">
          <cell r="B1369">
            <v>8257</v>
          </cell>
          <cell r="C1369" t="str">
            <v>BAZIC 9.5" X 13.5" (#4) Self-Seal Bubble Mailers</v>
          </cell>
          <cell r="D1369">
            <v>10350</v>
          </cell>
        </row>
        <row r="1370">
          <cell r="B1370">
            <v>8258</v>
          </cell>
          <cell r="C1370" t="str">
            <v>BAZIC 10.5" X 15" (#5) Self-Seal Bubble Mailers</v>
          </cell>
          <cell r="D1370">
            <v>3048</v>
          </cell>
        </row>
        <row r="1371">
          <cell r="B1371">
            <v>8270</v>
          </cell>
          <cell r="C1371" t="str">
            <v>BAZIC 6" x 9.25" (#0) Poly Bubble Mailer (4/Pack)</v>
          </cell>
          <cell r="D1371">
            <v>6996</v>
          </cell>
        </row>
        <row r="1372">
          <cell r="B1372">
            <v>8271</v>
          </cell>
          <cell r="C1372" t="str">
            <v>BAZIC 8.5" x 11.25" (#2) Poly Bubble Mailer (3/Pack)</v>
          </cell>
          <cell r="D1372">
            <v>8486</v>
          </cell>
        </row>
        <row r="1373">
          <cell r="B1373">
            <v>8272</v>
          </cell>
          <cell r="C1373" t="str">
            <v>BAZIC 10.5" x 15" (#5) Poly Bubble Mailer (2/Pack)</v>
          </cell>
          <cell r="D1373">
            <v>9362</v>
          </cell>
        </row>
        <row r="1374">
          <cell r="B1374">
            <v>8276</v>
          </cell>
          <cell r="C1374" t="str">
            <v>BAZIC 8.5" x 11.25" (#2) Poly Bubble Mailer (25/Pack)</v>
          </cell>
          <cell r="D1374">
            <v>491</v>
          </cell>
        </row>
        <row r="1375">
          <cell r="B1375">
            <v>8280</v>
          </cell>
          <cell r="C1375" t="str">
            <v>BAZIC 12" X 5' Cushion Wrap</v>
          </cell>
          <cell r="D1375">
            <v>21314</v>
          </cell>
        </row>
        <row r="1376">
          <cell r="B1376">
            <v>8285</v>
          </cell>
          <cell r="C1376" t="str">
            <v>BAZIC 30" X 14 ft. All-Purpose Natural Kraft Wrap Paper Roll</v>
          </cell>
          <cell r="D1376">
            <v>27131</v>
          </cell>
        </row>
        <row r="1377">
          <cell r="B1377">
            <v>834</v>
          </cell>
          <cell r="C1377" t="str">
            <v>BAZIC LUCENT Clear Pencil Box</v>
          </cell>
          <cell r="D1377">
            <v>17524</v>
          </cell>
        </row>
        <row r="1378">
          <cell r="B1378">
            <v>835</v>
          </cell>
          <cell r="C1378" t="str">
            <v>BAZIC LUCENT Pencil Box</v>
          </cell>
          <cell r="D1378">
            <v>8068</v>
          </cell>
        </row>
        <row r="1379">
          <cell r="B1379">
            <v>836</v>
          </cell>
          <cell r="C1379" t="str">
            <v>BAZIC Double Deck Organizer Box</v>
          </cell>
          <cell r="D1379">
            <v>26204</v>
          </cell>
        </row>
        <row r="1380">
          <cell r="B1380">
            <v>837</v>
          </cell>
          <cell r="C1380" t="str">
            <v>BAZIC Bright Color Double Deck Organizer Box</v>
          </cell>
          <cell r="D1380">
            <v>19252</v>
          </cell>
        </row>
        <row r="1381">
          <cell r="B1381">
            <v>839</v>
          </cell>
          <cell r="C1381" t="str">
            <v>BAZIC Glitter Bright Color Multipurpose Utility Box</v>
          </cell>
          <cell r="D1381">
            <v>13688</v>
          </cell>
        </row>
        <row r="1382">
          <cell r="B1382">
            <v>840</v>
          </cell>
          <cell r="C1382" t="str">
            <v>BAZIC Clear Multipurpose Utility Box</v>
          </cell>
          <cell r="D1382">
            <v>27022</v>
          </cell>
        </row>
        <row r="1383">
          <cell r="B1383">
            <v>841</v>
          </cell>
          <cell r="C1383" t="str">
            <v>BAZIC Bright Color Multipurpose Utility Box</v>
          </cell>
          <cell r="D1383">
            <v>12751</v>
          </cell>
        </row>
        <row r="1384">
          <cell r="B1384">
            <v>842</v>
          </cell>
          <cell r="C1384" t="str">
            <v>BAZIC Classic Multipurpose Utility Box</v>
          </cell>
          <cell r="D1384">
            <v>21699</v>
          </cell>
        </row>
        <row r="1385">
          <cell r="B1385">
            <v>84200</v>
          </cell>
          <cell r="C1385" t="str">
            <v>KAPPA Large Print Word Finds</v>
          </cell>
          <cell r="D1385">
            <v>1958</v>
          </cell>
        </row>
        <row r="1386">
          <cell r="B1386">
            <v>84300</v>
          </cell>
          <cell r="C1386" t="str">
            <v>KAPPA Large Print Crosswords</v>
          </cell>
          <cell r="D1386">
            <v>5168</v>
          </cell>
        </row>
        <row r="1387">
          <cell r="B1387">
            <v>844</v>
          </cell>
          <cell r="C1387" t="str">
            <v>KAPPA Variety Puzzles &amp; Games Book</v>
          </cell>
          <cell r="D1387">
            <v>2619</v>
          </cell>
        </row>
        <row r="1388">
          <cell r="B1388">
            <v>845</v>
          </cell>
          <cell r="C1388" t="str">
            <v>BAZIC Regal Multipurpose Utility Box</v>
          </cell>
          <cell r="D1388">
            <v>11710</v>
          </cell>
        </row>
        <row r="1389">
          <cell r="B1389">
            <v>846</v>
          </cell>
          <cell r="C1389" t="str">
            <v>BAZIC Basix Multipurpose Utility Box</v>
          </cell>
          <cell r="D1389">
            <v>10740</v>
          </cell>
        </row>
        <row r="1390">
          <cell r="B1390">
            <v>847</v>
          </cell>
          <cell r="C1390" t="str">
            <v>BAZIC Basix Clear Multipurpose Utility Box</v>
          </cell>
          <cell r="D1390">
            <v>20841</v>
          </cell>
        </row>
        <row r="1391">
          <cell r="B1391">
            <v>850</v>
          </cell>
          <cell r="C1391" t="str">
            <v>BAZIC Bright Multipurpose Ruler Length Utility Box</v>
          </cell>
          <cell r="D1391">
            <v>3407</v>
          </cell>
        </row>
        <row r="1392">
          <cell r="B1392">
            <v>851</v>
          </cell>
          <cell r="C1392" t="str">
            <v>BAZIC Clear Multipurpose Ruler Length Utility Box</v>
          </cell>
          <cell r="D1392">
            <v>8303</v>
          </cell>
        </row>
        <row r="1393">
          <cell r="B1393">
            <v>860</v>
          </cell>
          <cell r="C1393" t="str">
            <v>BAZIC Kids Lap Tray</v>
          </cell>
          <cell r="D1393">
            <v>2607</v>
          </cell>
        </row>
        <row r="1394">
          <cell r="B1394">
            <v>86000</v>
          </cell>
          <cell r="C1394" t="str">
            <v>KAPPA Themed Word Find</v>
          </cell>
          <cell r="D1394">
            <v>3714</v>
          </cell>
        </row>
        <row r="1395">
          <cell r="B1395">
            <v>861</v>
          </cell>
          <cell r="C1395" t="str">
            <v>BAZIC Folding Lap Desk</v>
          </cell>
          <cell r="D1395">
            <v>1616</v>
          </cell>
        </row>
        <row r="1396">
          <cell r="B1396">
            <v>901</v>
          </cell>
          <cell r="C1396" t="str">
            <v>BAZIC 3/4" x 1296" Invisible Tape w/ Dispenser</v>
          </cell>
          <cell r="D1396">
            <v>16592</v>
          </cell>
        </row>
        <row r="1397">
          <cell r="B1397">
            <v>902</v>
          </cell>
          <cell r="C1397" t="str">
            <v>BAZIC 3/4" X 800" Invisible Tape Refill (3/Pack)</v>
          </cell>
          <cell r="D1397">
            <v>11870</v>
          </cell>
        </row>
        <row r="1398">
          <cell r="B1398">
            <v>9020</v>
          </cell>
          <cell r="C1398" t="str">
            <v>BAZIC 3" x 100' Yellow "Caution" Barricade Tape</v>
          </cell>
          <cell r="D1398">
            <v>27356</v>
          </cell>
        </row>
        <row r="1399">
          <cell r="B1399">
            <v>9021</v>
          </cell>
          <cell r="C1399" t="str">
            <v>BAZIC 3" x 1000' Yellow "Caution" Barricade Tape</v>
          </cell>
          <cell r="D1399">
            <v>4417</v>
          </cell>
        </row>
        <row r="1400">
          <cell r="B1400">
            <v>9029</v>
          </cell>
          <cell r="C1400" t="str">
            <v>BAZIC 5" x 1000' Stretch Wrap Film</v>
          </cell>
          <cell r="D1400">
            <v>8171</v>
          </cell>
        </row>
        <row r="1401">
          <cell r="B1401">
            <v>903</v>
          </cell>
          <cell r="C1401" t="str">
            <v>BAZIC 3/4" X 500" Invisible Tape (3/Pack)</v>
          </cell>
          <cell r="D1401">
            <v>27644</v>
          </cell>
        </row>
        <row r="1402">
          <cell r="B1402">
            <v>9030</v>
          </cell>
          <cell r="C1402" t="str">
            <v>BAZIC 0.94" X 1080" (30 Yards) Blue Painter's Tape</v>
          </cell>
          <cell r="D1402">
            <v>29844</v>
          </cell>
        </row>
        <row r="1403">
          <cell r="B1403">
            <v>9031</v>
          </cell>
          <cell r="C1403" t="str">
            <v>BAZIC 0.94" X 2160" (60 Yards) Blue Painter's Tape</v>
          </cell>
          <cell r="D1403">
            <v>26712</v>
          </cell>
        </row>
        <row r="1404">
          <cell r="B1404">
            <v>9032</v>
          </cell>
          <cell r="C1404" t="str">
            <v>BAZIC 1.41" X 720" (20 Yards) Blue Painter's Tape</v>
          </cell>
          <cell r="D1404">
            <v>20736</v>
          </cell>
        </row>
        <row r="1405">
          <cell r="B1405">
            <v>9033</v>
          </cell>
          <cell r="C1405" t="str">
            <v>BAZIC 1.41" X 2160" (60 Yards) Blue Painter's Tape</v>
          </cell>
          <cell r="D1405">
            <v>11832</v>
          </cell>
        </row>
        <row r="1406">
          <cell r="B1406">
            <v>9034</v>
          </cell>
          <cell r="C1406" t="str">
            <v>BAZIC 1.88" X 540" (15 Yards) Blue Painter's Tape</v>
          </cell>
          <cell r="D1406">
            <v>26064</v>
          </cell>
        </row>
        <row r="1407">
          <cell r="B1407">
            <v>9035</v>
          </cell>
          <cell r="C1407" t="str">
            <v>BAZIC 1.88" X 2160" (60 Yards) Blue Painter's Tape</v>
          </cell>
          <cell r="D1407">
            <v>11712</v>
          </cell>
        </row>
        <row r="1408">
          <cell r="B1408">
            <v>904</v>
          </cell>
          <cell r="C1408" t="str">
            <v>BAZIC 3/4" X 1000" Transparent Tape Refill (3/Pack)</v>
          </cell>
          <cell r="D1408">
            <v>22233</v>
          </cell>
        </row>
        <row r="1409">
          <cell r="B1409">
            <v>905</v>
          </cell>
          <cell r="C1409" t="str">
            <v>BAZIC 3/4" X 500" Transparent Tape (3/Pack)</v>
          </cell>
          <cell r="D1409">
            <v>66702</v>
          </cell>
        </row>
        <row r="1410">
          <cell r="B1410">
            <v>906</v>
          </cell>
          <cell r="C1410" t="str">
            <v>BAZIC 3/4" X 1296" Invisible Tape Refill (12/Pack)</v>
          </cell>
          <cell r="D1410">
            <v>2475</v>
          </cell>
        </row>
        <row r="1411">
          <cell r="B1411">
            <v>907</v>
          </cell>
          <cell r="C1411" t="str">
            <v>BAZIC 3/4" X 1296" Transparent Tape Refill (12/Pack)</v>
          </cell>
          <cell r="D1411">
            <v>229</v>
          </cell>
        </row>
        <row r="1412">
          <cell r="B1412">
            <v>909</v>
          </cell>
          <cell r="C1412" t="str">
            <v>BAZIC 1.88" X 10 Yards Black Duct Tape</v>
          </cell>
          <cell r="D1412">
            <v>2658</v>
          </cell>
        </row>
        <row r="1413">
          <cell r="B1413">
            <v>910</v>
          </cell>
          <cell r="C1413" t="str">
            <v>BAZIC 1.88" X 10 Yard Assorted Fluorescent Colored Duct Tape</v>
          </cell>
          <cell r="D1413">
            <v>10301</v>
          </cell>
        </row>
        <row r="1414">
          <cell r="B1414">
            <v>912</v>
          </cell>
          <cell r="C1414" t="str">
            <v>BAZIC 3/4" X 1296" Transparent Tape w/ Dispenser</v>
          </cell>
          <cell r="D1414">
            <v>9136</v>
          </cell>
        </row>
        <row r="1415">
          <cell r="B1415">
            <v>914</v>
          </cell>
          <cell r="C1415" t="str">
            <v>BAZIC 1.88" x 27.3 Yards Super Clear Heavy Duty Shipping Packaging Tape with Dispenser</v>
          </cell>
          <cell r="D1415">
            <v>18243</v>
          </cell>
        </row>
        <row r="1416">
          <cell r="B1416">
            <v>915</v>
          </cell>
          <cell r="C1416" t="str">
            <v>BAZIC 1.88" x 54.6 Yards Super Clear Heavy Duty Shipping Packaging Tape</v>
          </cell>
          <cell r="D1416">
            <v>20512</v>
          </cell>
        </row>
        <row r="1417">
          <cell r="B1417">
            <v>918</v>
          </cell>
          <cell r="C1417" t="str">
            <v>BAZIC 1.88" X 109.3 Yards Industrial Clear Packing Tape (36/box)</v>
          </cell>
          <cell r="D1417">
            <v>710</v>
          </cell>
        </row>
        <row r="1418">
          <cell r="B1418">
            <v>920</v>
          </cell>
          <cell r="C1418" t="str">
            <v>BAZIC 1.88" X 54.6 Yards Clear Packaging Tape</v>
          </cell>
          <cell r="D1418">
            <v>43659</v>
          </cell>
        </row>
        <row r="1419">
          <cell r="B1419">
            <v>921</v>
          </cell>
          <cell r="C1419" t="str">
            <v>BAZIC 1.88" X 109.3 Yards Clear Packaging Tape</v>
          </cell>
          <cell r="D1419">
            <v>46789</v>
          </cell>
        </row>
        <row r="1420">
          <cell r="B1420">
            <v>922</v>
          </cell>
          <cell r="C1420" t="str">
            <v>BAZIC 1.88" X 54.6 Yards Tan Packaging Tape</v>
          </cell>
          <cell r="D1420">
            <v>13219</v>
          </cell>
        </row>
        <row r="1421">
          <cell r="B1421">
            <v>923</v>
          </cell>
          <cell r="C1421" t="str">
            <v>BAZIC 1.88" X 109.3 Yards Tan Packaging Tape</v>
          </cell>
          <cell r="D1421">
            <v>8161</v>
          </cell>
        </row>
        <row r="1422">
          <cell r="B1422">
            <v>924</v>
          </cell>
          <cell r="C1422" t="str">
            <v>BAZIC 2.83" X 109.3 Yards Clear Packaging Tape</v>
          </cell>
          <cell r="D1422">
            <v>14975</v>
          </cell>
        </row>
        <row r="1423">
          <cell r="B1423">
            <v>925</v>
          </cell>
          <cell r="C1423" t="str">
            <v>BAZIC 1" X 36 Yard (1296") Double Sided Tape</v>
          </cell>
          <cell r="D1423">
            <v>31523</v>
          </cell>
        </row>
        <row r="1424">
          <cell r="B1424">
            <v>926</v>
          </cell>
          <cell r="C1424" t="str">
            <v>BAZIC 1" X 20 Yard (720") Double Sided Tape</v>
          </cell>
          <cell r="D1424">
            <v>39283</v>
          </cell>
        </row>
        <row r="1425">
          <cell r="B1425">
            <v>927</v>
          </cell>
          <cell r="C1425" t="str">
            <v>BAZIC 3/4" X 1296" Crystal Clear Tape w/ Dispenser</v>
          </cell>
          <cell r="D1425">
            <v>44528</v>
          </cell>
        </row>
        <row r="1426">
          <cell r="B1426">
            <v>928</v>
          </cell>
          <cell r="C1426" t="str">
            <v>BAZIC 3/4" X 1000" Crystal Clear Tape Refill (3/Pack)</v>
          </cell>
          <cell r="D1426">
            <v>6033</v>
          </cell>
        </row>
        <row r="1427">
          <cell r="B1427">
            <v>929</v>
          </cell>
          <cell r="C1427" t="str">
            <v>BAZIC 3/4" X 500" Crystal Clear Tape (3/Pack)</v>
          </cell>
          <cell r="D1427">
            <v>40085</v>
          </cell>
        </row>
        <row r="1428">
          <cell r="B1428">
            <v>930</v>
          </cell>
          <cell r="C1428" t="str">
            <v>BAZIC 3/4" X 500" Double Sided Permanent Tape w/ Dispenser</v>
          </cell>
          <cell r="D1428">
            <v>70212</v>
          </cell>
        </row>
        <row r="1429">
          <cell r="B1429">
            <v>936</v>
          </cell>
          <cell r="C1429" t="str">
            <v>BAZIC 1.88" X 800" Clear Packaging Tape w/ Dispenser</v>
          </cell>
          <cell r="D1429">
            <v>59454</v>
          </cell>
        </row>
        <row r="1430">
          <cell r="B1430">
            <v>937</v>
          </cell>
          <cell r="C1430" t="str">
            <v>BAZIC 1.88" X 800" Tan Packaging Tape w/ Dispenser</v>
          </cell>
          <cell r="D1430">
            <v>14526</v>
          </cell>
        </row>
        <row r="1431">
          <cell r="B1431">
            <v>938</v>
          </cell>
          <cell r="C1431" t="str">
            <v>BAZIC 3/4" X 250" Invisible/Transparent Tape (3/Pack) w/ Floor Display</v>
          </cell>
          <cell r="D1431">
            <v>17688</v>
          </cell>
        </row>
        <row r="1432">
          <cell r="B1432">
            <v>939</v>
          </cell>
          <cell r="C1432" t="str">
            <v>BAZIC 3/4" X 250" Crystal Clear Tape (3/Pack) w/ Floor Display</v>
          </cell>
          <cell r="D1432">
            <v>19704</v>
          </cell>
        </row>
        <row r="1433">
          <cell r="B1433">
            <v>940</v>
          </cell>
          <cell r="C1433" t="str">
            <v>BAZIC 1" Core Desktop Tape Dispenser</v>
          </cell>
          <cell r="D1433">
            <v>22335</v>
          </cell>
        </row>
        <row r="1434">
          <cell r="B1434" t="str">
            <v>942-A</v>
          </cell>
          <cell r="C1434" t="str">
            <v>BAZIC 1" Core Heavy Duty Desktop Tape Dispenser w/ 3/4" x 250" Tape Refill</v>
          </cell>
          <cell r="D1434">
            <v>12684</v>
          </cell>
        </row>
        <row r="1435">
          <cell r="B1435">
            <v>943</v>
          </cell>
          <cell r="C1435" t="str">
            <v>BAZIC Mini 1" Core Desktop Tape Dispenser w/ (3) 3/4" x 500" Tape Refill</v>
          </cell>
          <cell r="D1435">
            <v>24940</v>
          </cell>
        </row>
        <row r="1436">
          <cell r="B1436">
            <v>945</v>
          </cell>
          <cell r="C1436" t="str">
            <v>BAZIC 1.88" X 54.6 Yards Color Packaging Tape</v>
          </cell>
          <cell r="D1436">
            <v>31134</v>
          </cell>
        </row>
        <row r="1437">
          <cell r="B1437">
            <v>950</v>
          </cell>
          <cell r="C1437" t="str">
            <v>BAZIC 0.71" X 2160" (60 Yards) General Purpose Masking Tape</v>
          </cell>
          <cell r="D1437">
            <v>18850</v>
          </cell>
        </row>
        <row r="1438">
          <cell r="B1438">
            <v>951</v>
          </cell>
          <cell r="C1438" t="str">
            <v>BAZIC 0.94" X 1440" (40 Yards) General Purpose Masking Tape</v>
          </cell>
          <cell r="D1438">
            <v>15294</v>
          </cell>
        </row>
        <row r="1439">
          <cell r="B1439">
            <v>952</v>
          </cell>
          <cell r="C1439" t="str">
            <v>BAZIC 0.94" X 2160" (60 Yards) General Purpose Masking Tape</v>
          </cell>
          <cell r="D1439">
            <v>26580</v>
          </cell>
        </row>
        <row r="1440">
          <cell r="B1440">
            <v>953</v>
          </cell>
          <cell r="C1440" t="str">
            <v>BAZIC 1.41" X 1080" (30 Yards) General Purpose Masking Tape</v>
          </cell>
          <cell r="D1440">
            <v>26305</v>
          </cell>
        </row>
        <row r="1441">
          <cell r="B1441">
            <v>954</v>
          </cell>
          <cell r="C1441" t="str">
            <v>BAZIC 1.41" X 2160" (60 Yards) General Purpose Masking Tape</v>
          </cell>
          <cell r="D1441">
            <v>7683</v>
          </cell>
        </row>
        <row r="1442">
          <cell r="B1442">
            <v>955</v>
          </cell>
          <cell r="C1442" t="str">
            <v>BAZIC 1.88" X 720" (20 Yards) General Purpose Masking Tape</v>
          </cell>
          <cell r="D1442">
            <v>17839</v>
          </cell>
        </row>
        <row r="1443">
          <cell r="B1443">
            <v>956</v>
          </cell>
          <cell r="C1443" t="str">
            <v>BAZIC 1.88" X 2160" (60 Yards) General Purpose Masking Tape</v>
          </cell>
          <cell r="D1443">
            <v>14871</v>
          </cell>
        </row>
        <row r="1444">
          <cell r="B1444">
            <v>960</v>
          </cell>
          <cell r="C1444" t="str">
            <v>BAZIC 1.88" X 3 Yards Glitter Tape</v>
          </cell>
          <cell r="D1444">
            <v>15100</v>
          </cell>
        </row>
        <row r="1445">
          <cell r="B1445">
            <v>970</v>
          </cell>
          <cell r="C1445" t="str">
            <v>BAZIC 1.88" X 60 Yards Silver Duct Tape</v>
          </cell>
          <cell r="D1445">
            <v>1219</v>
          </cell>
        </row>
        <row r="1446">
          <cell r="B1446">
            <v>971</v>
          </cell>
          <cell r="C1446" t="str">
            <v>BAZIC 1.88" X 60 Yards Black Duct Tape</v>
          </cell>
          <cell r="D1446">
            <v>11</v>
          </cell>
        </row>
        <row r="1447">
          <cell r="B1447">
            <v>972</v>
          </cell>
          <cell r="C1447" t="str">
            <v>BAZIC 1.88" X 60 Yards White Duct Tape</v>
          </cell>
          <cell r="D1447">
            <v>765</v>
          </cell>
        </row>
        <row r="1448">
          <cell r="B1448">
            <v>973</v>
          </cell>
          <cell r="C1448" t="str">
            <v>BAZIC 1.88" X 60 Yards Blue Duct Tape</v>
          </cell>
          <cell r="D1448">
            <v>8</v>
          </cell>
        </row>
        <row r="1449">
          <cell r="B1449">
            <v>974</v>
          </cell>
          <cell r="C1449" t="str">
            <v>BAZIC 1.88" X 60 Yards Green Duct Tape</v>
          </cell>
          <cell r="D1449">
            <v>4</v>
          </cell>
        </row>
        <row r="1450">
          <cell r="B1450">
            <v>975</v>
          </cell>
          <cell r="C1450" t="str">
            <v>BAZIC 1.88" X 60 Yards Red Duct Tape</v>
          </cell>
          <cell r="D1450">
            <v>1</v>
          </cell>
        </row>
        <row r="1451">
          <cell r="B1451">
            <v>976</v>
          </cell>
          <cell r="C1451" t="str">
            <v>BAZIC 1.88" X 60 Yards Yellow Duct Tape</v>
          </cell>
          <cell r="D1451">
            <v>291</v>
          </cell>
        </row>
        <row r="1452">
          <cell r="B1452">
            <v>977</v>
          </cell>
          <cell r="C1452" t="str">
            <v>BAZIC 1.88" X 30 Yards Silver Duct Tape</v>
          </cell>
          <cell r="D1452">
            <v>8753</v>
          </cell>
        </row>
        <row r="1453">
          <cell r="B1453">
            <v>978</v>
          </cell>
          <cell r="C1453" t="str">
            <v>BAZIC 1.88" X 10 Yards Silver Duct Tape</v>
          </cell>
          <cell r="D1453">
            <v>16211</v>
          </cell>
        </row>
        <row r="1454">
          <cell r="B1454">
            <v>979</v>
          </cell>
          <cell r="C1454" t="str">
            <v>BAZIC 1.88" X 10 Yard Assorted Colored Duct Tape</v>
          </cell>
          <cell r="D1454">
            <v>10002</v>
          </cell>
        </row>
        <row r="1455">
          <cell r="B1455">
            <v>980</v>
          </cell>
          <cell r="C1455" t="str">
            <v>BAZIC 1" X 200" Double Sided Foam Mounting Tape</v>
          </cell>
          <cell r="D1455">
            <v>63615</v>
          </cell>
        </row>
        <row r="1456">
          <cell r="B1456">
            <v>981</v>
          </cell>
          <cell r="C1456" t="str">
            <v>BAZIC 0.5" X 200" Double Sided Foam Mounting Tape (2/Pack)</v>
          </cell>
          <cell r="D1456">
            <v>37722</v>
          </cell>
        </row>
        <row r="1457">
          <cell r="B1457">
            <v>989</v>
          </cell>
          <cell r="C1457" t="str">
            <v>BAZIC 1" X 60" Double Sided Clear Mounting Tape</v>
          </cell>
          <cell r="D1457">
            <v>11914</v>
          </cell>
        </row>
        <row r="1458">
          <cell r="B1458">
            <v>991</v>
          </cell>
          <cell r="C1458" t="str">
            <v>BAZIC Non-Slip Grip Premium Comfort Packaging Tape Dispenser</v>
          </cell>
          <cell r="D1458">
            <v>84</v>
          </cell>
        </row>
        <row r="1459">
          <cell r="B1459">
            <v>992</v>
          </cell>
          <cell r="C1459" t="str">
            <v>BAZIC Packaging Tape Dispenser w/ (2) 1.88" X 54.6 Yards Super Clear Tape</v>
          </cell>
          <cell r="D1459">
            <v>2007</v>
          </cell>
        </row>
        <row r="1460">
          <cell r="B1460" t="str">
            <v>ARTKIT4524</v>
          </cell>
          <cell r="C1460" t="str">
            <v>AQUAPHOENIX SCIENTIFIC Kitting Project (Grade 4-5) PEARSON KIT</v>
          </cell>
          <cell r="D1460">
            <v>0</v>
          </cell>
        </row>
        <row r="1461">
          <cell r="B1461" t="str">
            <v>ARTKIT67824</v>
          </cell>
          <cell r="C1461" t="str">
            <v>AQUAPHOENIX SCIENTIFIC Kitting Project (Grade 6-8) PEARSON KIT</v>
          </cell>
          <cell r="D1461">
            <v>0</v>
          </cell>
        </row>
        <row r="1462">
          <cell r="B1462" t="str">
            <v>ARTKITK12324</v>
          </cell>
          <cell r="C1462" t="str">
            <v>AQUAPHOENIX SCIENTIFIC Kitting Project (Grade K-3) PEARSON KIT</v>
          </cell>
          <cell r="D1462">
            <v>0</v>
          </cell>
        </row>
        <row r="1463">
          <cell r="B1463" t="str">
            <v>AZ2030P2</v>
          </cell>
          <cell r="C1463" t="str">
            <v>BAZIC 3.38 FL OZ (100 mL) Silicone Glue (2/Pack)</v>
          </cell>
          <cell r="D1463">
            <v>0</v>
          </cell>
        </row>
        <row r="1464">
          <cell r="B1464" t="str">
            <v>AZ2170P6</v>
          </cell>
          <cell r="C1464" t="str">
            <v>BAZIC Camouflage 2-Pocket Portfolios (6/PACK)</v>
          </cell>
          <cell r="D1464">
            <v>1016</v>
          </cell>
        </row>
        <row r="1465">
          <cell r="B1465" t="str">
            <v>AZ2172P6</v>
          </cell>
          <cell r="C1465" t="str">
            <v>BAZIC Polka Dot 2-Pocket Portfolios (6/PACK)</v>
          </cell>
          <cell r="D1465">
            <v>184</v>
          </cell>
        </row>
        <row r="1466">
          <cell r="B1466" t="str">
            <v>AZ2174P6</v>
          </cell>
          <cell r="C1466" t="str">
            <v>BAZIC Paisley 2-Pocket Portfolios (6/PACK)</v>
          </cell>
          <cell r="D1466">
            <v>488</v>
          </cell>
        </row>
        <row r="1467">
          <cell r="B1467" t="str">
            <v>AZ3130P6</v>
          </cell>
          <cell r="C1467" t="str">
            <v>BAZIC 1/2" Poly 3-Ring Presentation View Binder w/ Pocket (6/Pack)</v>
          </cell>
          <cell r="D1467">
            <v>0</v>
          </cell>
        </row>
        <row r="1468">
          <cell r="B1468" t="str">
            <v>AZ3144P10</v>
          </cell>
          <cell r="C1468" t="str">
            <v>BAZIC Asst. Color 2-Pocket Portfolios (10/PACK)</v>
          </cell>
          <cell r="D1468">
            <v>360</v>
          </cell>
        </row>
        <row r="1469">
          <cell r="B1469" t="str">
            <v>AZ3167P4</v>
          </cell>
          <cell r="C1469" t="str">
            <v>BAZIC 1" Asst. Pastel Color 3-Ring View Binder w/ 2-Pockets (4/Pack)</v>
          </cell>
          <cell r="D1469">
            <v>4</v>
          </cell>
        </row>
        <row r="1470">
          <cell r="B1470" t="str">
            <v>AZ3182P6</v>
          </cell>
          <cell r="C1470" t="str">
            <v>BAZIC 3" X 5" Index Card Case w/ 5-Tab Divider (6/Pack)</v>
          </cell>
          <cell r="D1470">
            <v>0</v>
          </cell>
        </row>
        <row r="1471">
          <cell r="B1471" t="str">
            <v>AZ5053P2</v>
          </cell>
          <cell r="C1471" t="str">
            <v>BAZIC 100 Ct. Primary Journal Marble Composition Book (2/Pack)</v>
          </cell>
          <cell r="D1471">
            <v>0</v>
          </cell>
        </row>
        <row r="1472">
          <cell r="B1472" t="str">
            <v>AZ5053P6</v>
          </cell>
          <cell r="C1472" t="str">
            <v>BAZIC 100 Ct. Primary Journal Marble Composition Book (6/Pack)</v>
          </cell>
          <cell r="D1472">
            <v>0</v>
          </cell>
        </row>
        <row r="1473">
          <cell r="B1473" t="str">
            <v>AZ508P6</v>
          </cell>
          <cell r="C1473" t="str">
            <v>BAZIC W/R 100 Ct. Black Marble Composition Book (6/Pack)</v>
          </cell>
          <cell r="D1473">
            <v>0</v>
          </cell>
        </row>
        <row r="1474">
          <cell r="B1474" t="str">
            <v>AZ808P2</v>
          </cell>
          <cell r="C1474" t="str">
            <v>BAZIC Black 3-Ring Pencil Pouch w/ Mesh Window (2/Pack)</v>
          </cell>
          <cell r="D1474">
            <v>0</v>
          </cell>
        </row>
        <row r="1475">
          <cell r="B1475" t="str">
            <v>AZ847P4</v>
          </cell>
          <cell r="C1475" t="str">
            <v>BAZIC Basix Clear Multipurpose Utility Box (4/Pack)</v>
          </cell>
          <cell r="D1475">
            <v>4</v>
          </cell>
        </row>
        <row r="1476">
          <cell r="B1476" t="str">
            <v>AZ851P4</v>
          </cell>
          <cell r="C1476" t="str">
            <v>BAZIC Clear Multipurpose Ruler Length Utility Box (4/Pack)</v>
          </cell>
          <cell r="D1476">
            <v>3</v>
          </cell>
        </row>
        <row r="1477">
          <cell r="B1477" t="str">
            <v>BX-10/8/2</v>
          </cell>
          <cell r="C1477" t="str">
            <v>CORRUGATED BOX 10 1/4" x 8 1/4" x  2"</v>
          </cell>
          <cell r="D1477">
            <v>10</v>
          </cell>
        </row>
        <row r="1478">
          <cell r="B1478" t="str">
            <v>BX-1084</v>
          </cell>
          <cell r="C1478" t="str">
            <v>CORRUGATED BOX 10" x 8" x 4"</v>
          </cell>
          <cell r="D1478">
            <v>5625</v>
          </cell>
        </row>
        <row r="1479">
          <cell r="B1479" t="str">
            <v>BX-11/10/1/</v>
          </cell>
          <cell r="C1479" t="str">
            <v>CORRUGATED BOX 11 1/2" x 10 5/8" x 1 11/16"</v>
          </cell>
          <cell r="D1479">
            <v>0</v>
          </cell>
        </row>
        <row r="1480">
          <cell r="B1480" t="str">
            <v>BX-11/8/6</v>
          </cell>
          <cell r="C1480" t="str">
            <v>CORRUGATED BOX 11 1/4" x 8 3/4" x 6"</v>
          </cell>
          <cell r="D1480">
            <v>0</v>
          </cell>
        </row>
        <row r="1481">
          <cell r="B1481" t="str">
            <v>BX-11/9/5/</v>
          </cell>
          <cell r="C1481" t="str">
            <v>CORRUGATED BOX 11 5/8" x 9 1/8" x 5 1/4"</v>
          </cell>
          <cell r="D1481">
            <v>50</v>
          </cell>
        </row>
        <row r="1482">
          <cell r="B1482" t="str">
            <v>BX-12124</v>
          </cell>
          <cell r="C1482" t="str">
            <v>CORRUGATED BOX 12" x 12" x 4"</v>
          </cell>
          <cell r="D1482">
            <v>1500</v>
          </cell>
        </row>
        <row r="1483">
          <cell r="B1483" t="str">
            <v>BX-12126</v>
          </cell>
          <cell r="C1483" t="str">
            <v>CORRUGATED BOX 12" x 12" x 6"</v>
          </cell>
          <cell r="D1483">
            <v>150</v>
          </cell>
        </row>
        <row r="1484">
          <cell r="B1484" t="str">
            <v>BX-13112</v>
          </cell>
          <cell r="C1484" t="str">
            <v>CORRUGATED BOX 13" x 11" x 2"</v>
          </cell>
          <cell r="D1484">
            <v>0</v>
          </cell>
        </row>
        <row r="1485">
          <cell r="B1485" t="str">
            <v>BX-13113</v>
          </cell>
          <cell r="C1485" t="str">
            <v>CORRUGATED BOX 13" x 11" x 3"</v>
          </cell>
          <cell r="D1485">
            <v>5087</v>
          </cell>
        </row>
        <row r="1486">
          <cell r="B1486" t="str">
            <v>BX-131310</v>
          </cell>
          <cell r="C1486" t="str">
            <v>CORRUGATED BOX 13" x 13" x 10"</v>
          </cell>
          <cell r="D1486">
            <v>50</v>
          </cell>
        </row>
        <row r="1487">
          <cell r="B1487" t="str">
            <v>BX-13134</v>
          </cell>
          <cell r="C1487" t="str">
            <v>CORRUGATED BOX 13" x 13" x 4"</v>
          </cell>
          <cell r="D1487">
            <v>-2</v>
          </cell>
        </row>
        <row r="1488">
          <cell r="B1488" t="str">
            <v>BX-13135</v>
          </cell>
          <cell r="C1488" t="str">
            <v>CORRUGATED BOX 13" x 13" x 5"</v>
          </cell>
          <cell r="D1488">
            <v>0</v>
          </cell>
        </row>
        <row r="1489">
          <cell r="B1489" t="str">
            <v>BX-13137</v>
          </cell>
          <cell r="C1489" t="str">
            <v>CORRUGATED BOX 13" x 13" x 7"</v>
          </cell>
          <cell r="D1489">
            <v>100</v>
          </cell>
        </row>
        <row r="1490">
          <cell r="B1490" t="str">
            <v>BX-14116</v>
          </cell>
          <cell r="C1490" t="str">
            <v>CORRUGATED BOX 14" x 11" x 6"</v>
          </cell>
          <cell r="D1490">
            <v>0</v>
          </cell>
        </row>
        <row r="1491">
          <cell r="B1491" t="str">
            <v>BX-14126</v>
          </cell>
          <cell r="C1491" t="str">
            <v>CORRUGATED BOX 14" x 12" x 6"</v>
          </cell>
          <cell r="D1491">
            <v>1400</v>
          </cell>
        </row>
        <row r="1492">
          <cell r="B1492" t="str">
            <v>BX-15117</v>
          </cell>
          <cell r="C1492" t="str">
            <v>CORRUGATED BOX 15" x 11" x 7"</v>
          </cell>
          <cell r="D1492">
            <v>0</v>
          </cell>
        </row>
        <row r="1493">
          <cell r="B1493" t="str">
            <v>BX-18164</v>
          </cell>
          <cell r="C1493" t="str">
            <v>CORRUGATED BOX 18" x 16" x 4"</v>
          </cell>
          <cell r="D1493">
            <v>500</v>
          </cell>
        </row>
        <row r="1494">
          <cell r="B1494" t="str">
            <v>BX-191313</v>
          </cell>
          <cell r="C1494" t="str">
            <v>CORRUGATED BOX 19" x 13" x 13"</v>
          </cell>
          <cell r="D1494">
            <v>1342</v>
          </cell>
        </row>
        <row r="1495">
          <cell r="B1495" t="str">
            <v>BX-864</v>
          </cell>
          <cell r="C1495" t="str">
            <v>CORRUGATED BOX 8" x 6" x 4"</v>
          </cell>
          <cell r="D1495">
            <v>0</v>
          </cell>
        </row>
        <row r="1496">
          <cell r="B1496" t="str">
            <v>BZ101FNA-88053</v>
          </cell>
          <cell r="C1496" t="str">
            <v>Back to School Kit, Grade 1, Girl, MINI, US</v>
          </cell>
          <cell r="D1496">
            <v>0</v>
          </cell>
        </row>
        <row r="1497">
          <cell r="B1497" t="str">
            <v>BZ101SNA-88040</v>
          </cell>
          <cell r="C1497" t="str">
            <v>Back to School Kit, Grade 1, Std, Mini, US</v>
          </cell>
          <cell r="D1497">
            <v>0</v>
          </cell>
        </row>
        <row r="1498">
          <cell r="B1498" t="str">
            <v>BZ102FNA-88054</v>
          </cell>
          <cell r="C1498" t="str">
            <v>Back to School Kit, Grade 2, Girl, MINI, US</v>
          </cell>
          <cell r="D1498">
            <v>0</v>
          </cell>
        </row>
        <row r="1499">
          <cell r="B1499" t="str">
            <v>BZ102SNA-88041</v>
          </cell>
          <cell r="C1499" t="str">
            <v>Back to School Kit, Grade 2, Std, Mini, US</v>
          </cell>
          <cell r="D1499">
            <v>0</v>
          </cell>
        </row>
        <row r="1500">
          <cell r="B1500" t="str">
            <v>BZ103FNA-88055</v>
          </cell>
          <cell r="C1500" t="str">
            <v>Back to School Kit, Grade 3, Girl, MINI, US</v>
          </cell>
          <cell r="D1500">
            <v>0</v>
          </cell>
        </row>
        <row r="1501">
          <cell r="B1501" t="str">
            <v>BZ103SNA-88042</v>
          </cell>
          <cell r="C1501" t="str">
            <v>Back to School Kit, Grade 3, Std, Mini, US</v>
          </cell>
          <cell r="D1501">
            <v>0</v>
          </cell>
        </row>
        <row r="1502">
          <cell r="B1502" t="str">
            <v>BZ104FNA-88056</v>
          </cell>
          <cell r="C1502" t="str">
            <v>Back to School Kit, Grade 4, Girl, MINI, US</v>
          </cell>
          <cell r="D1502">
            <v>0</v>
          </cell>
        </row>
        <row r="1503">
          <cell r="B1503" t="str">
            <v>BZ104SNA-88043</v>
          </cell>
          <cell r="C1503" t="str">
            <v>Back to School Kit, Grade 4, Std, Mini, US</v>
          </cell>
          <cell r="D1503">
            <v>0</v>
          </cell>
        </row>
        <row r="1504">
          <cell r="B1504" t="str">
            <v>BZ105FNA-88057</v>
          </cell>
          <cell r="C1504" t="str">
            <v>Back to School Kit, Grade 5, Girl, MINI, US</v>
          </cell>
          <cell r="D1504">
            <v>0</v>
          </cell>
        </row>
        <row r="1505">
          <cell r="B1505" t="str">
            <v>BZ105SNA-88044</v>
          </cell>
          <cell r="C1505" t="str">
            <v>Back to School Kit, Grade 5, Std, Mini, US</v>
          </cell>
          <cell r="D1505">
            <v>0</v>
          </cell>
        </row>
        <row r="1506">
          <cell r="B1506" t="str">
            <v>BZ106FNA-88058</v>
          </cell>
          <cell r="C1506" t="str">
            <v>Back to School Kit, Grade 6, Girl, MINI, US</v>
          </cell>
          <cell r="D1506">
            <v>0</v>
          </cell>
        </row>
        <row r="1507">
          <cell r="B1507" t="str">
            <v>BZ106SNA-88045</v>
          </cell>
          <cell r="C1507" t="str">
            <v>Back to School Kit, Grade 6, Std, Mini, US</v>
          </cell>
          <cell r="D1507">
            <v>0</v>
          </cell>
        </row>
        <row r="1508">
          <cell r="B1508" t="str">
            <v>BZ107FNA-88059</v>
          </cell>
          <cell r="C1508" t="str">
            <v>Back to School Kit, Grade 7, Girl, MINI, US</v>
          </cell>
          <cell r="D1508">
            <v>0</v>
          </cell>
        </row>
        <row r="1509">
          <cell r="B1509" t="str">
            <v>BZ107SNA-88046</v>
          </cell>
          <cell r="C1509" t="str">
            <v>Back to School Kit, Grade 7, Std, Mini, US</v>
          </cell>
          <cell r="D1509">
            <v>0</v>
          </cell>
        </row>
        <row r="1510">
          <cell r="B1510" t="str">
            <v>BZ108FNA-88060</v>
          </cell>
          <cell r="C1510" t="str">
            <v>Back to School Kit, Grade 8, Girl, MINI, US</v>
          </cell>
          <cell r="D1510">
            <v>0</v>
          </cell>
        </row>
        <row r="1511">
          <cell r="B1511" t="str">
            <v>BZ108SNA-88047</v>
          </cell>
          <cell r="C1511" t="str">
            <v>Back to School Kit, Grade 8, Std, Mini, US</v>
          </cell>
          <cell r="D1511">
            <v>0</v>
          </cell>
        </row>
        <row r="1512">
          <cell r="B1512" t="str">
            <v>BZ109FNA-88061</v>
          </cell>
          <cell r="C1512" t="str">
            <v>Back to School Kit, Grade 9, Girl, MINI, US</v>
          </cell>
          <cell r="D1512">
            <v>0</v>
          </cell>
        </row>
        <row r="1513">
          <cell r="B1513" t="str">
            <v>BZ109SNA-88048</v>
          </cell>
          <cell r="C1513" t="str">
            <v>Back to School Kit, Grade 9, Std, Mini, US</v>
          </cell>
          <cell r="D1513">
            <v>0</v>
          </cell>
        </row>
        <row r="1514">
          <cell r="B1514" t="str">
            <v>BZ110FNA-88062</v>
          </cell>
          <cell r="C1514" t="str">
            <v>Back to School Kit, Grade 10, Girl, MINI, US</v>
          </cell>
          <cell r="D1514">
            <v>0</v>
          </cell>
        </row>
        <row r="1515">
          <cell r="B1515" t="str">
            <v>BZ110SNA-88049</v>
          </cell>
          <cell r="C1515" t="str">
            <v>Back to School Kit, Grade 10, Std, Mini, US</v>
          </cell>
          <cell r="D1515">
            <v>0</v>
          </cell>
        </row>
        <row r="1516">
          <cell r="B1516" t="str">
            <v>BZ111FNA-88063</v>
          </cell>
          <cell r="C1516" t="str">
            <v>Back to School Kit, Grade 11, Girl, MINI, US</v>
          </cell>
          <cell r="D1516">
            <v>0</v>
          </cell>
        </row>
        <row r="1517">
          <cell r="B1517" t="str">
            <v>BZ111SNA-88050</v>
          </cell>
          <cell r="C1517" t="str">
            <v>Back to School Kit, Grade 11, Std, Mini, US</v>
          </cell>
          <cell r="D1517">
            <v>0</v>
          </cell>
        </row>
        <row r="1518">
          <cell r="B1518" t="str">
            <v>BZ112FNA-88064</v>
          </cell>
          <cell r="C1518" t="str">
            <v>Back to School Kit, Grade 12, Girl, MINI, US</v>
          </cell>
          <cell r="D1518">
            <v>0</v>
          </cell>
        </row>
        <row r="1519">
          <cell r="B1519" t="str">
            <v>BZ112SNA-88051</v>
          </cell>
          <cell r="C1519" t="str">
            <v>Back to School Kit, Grade 12, Std, Mini, US</v>
          </cell>
          <cell r="D1519">
            <v>0</v>
          </cell>
        </row>
        <row r="1520">
          <cell r="B1520" t="str">
            <v>BZ1ACFNA-88014</v>
          </cell>
          <cell r="C1520" t="str">
            <v>Kids Coloring Activity Kit, Essentials, Mini, 11 items</v>
          </cell>
          <cell r="D1520">
            <v>0</v>
          </cell>
        </row>
        <row r="1521">
          <cell r="B1521" t="str">
            <v>BZ1ACFNA-88099</v>
          </cell>
          <cell r="C1521" t="str">
            <v>Teen and Adult Coloring &amp; Activity, Essentials Kit, MINI, 9 items</v>
          </cell>
          <cell r="D1521">
            <v>0</v>
          </cell>
        </row>
        <row r="1522">
          <cell r="B1522" t="str">
            <v>BZ1ACFNA-88103</v>
          </cell>
          <cell r="C1522" t="str">
            <v>Glitter &amp; Craft Accessories Bundle, MINI, 10 items</v>
          </cell>
          <cell r="D1522">
            <v>0</v>
          </cell>
        </row>
        <row r="1523">
          <cell r="B1523" t="str">
            <v>BZ1ACFNA-88181</v>
          </cell>
          <cell r="C1523" t="str">
            <v>Scented Stationery Bundle, 8 Items, MINI</v>
          </cell>
          <cell r="D1523">
            <v>0</v>
          </cell>
        </row>
        <row r="1524">
          <cell r="B1524" t="str">
            <v>BZ1ACMNA-88097</v>
          </cell>
          <cell r="C1524" t="str">
            <v>Kids Coloring Activity Kit, Essentials Kit, MINI, 10 items, BOY Theme Books.</v>
          </cell>
          <cell r="D1524">
            <v>0</v>
          </cell>
        </row>
        <row r="1525">
          <cell r="B1525" t="str">
            <v>BZ1ACSNA-88098</v>
          </cell>
          <cell r="C1525" t="str">
            <v>Kids Coloring Activity Kit, Essentials Kit, MINI, 10 items, Unisex</v>
          </cell>
          <cell r="D1525">
            <v>0</v>
          </cell>
        </row>
        <row r="1526">
          <cell r="B1526" t="str">
            <v>BZ1ACSNA-88101</v>
          </cell>
          <cell r="C1526" t="str">
            <v>Modeling Clay and Dough Bundle, MINI, 9 items</v>
          </cell>
          <cell r="D1526">
            <v>0</v>
          </cell>
        </row>
        <row r="1527">
          <cell r="B1527" t="str">
            <v>BZ1ACSNA-88102</v>
          </cell>
          <cell r="C1527" t="str">
            <v>Paints and Brushes Bundle, MINI, 6 items</v>
          </cell>
          <cell r="D1527">
            <v>0</v>
          </cell>
        </row>
        <row r="1528">
          <cell r="B1528" t="str">
            <v>BZ1ACSNA-88180</v>
          </cell>
          <cell r="C1528" t="str">
            <v>Variety of Chalk Items Bundle, 7 Items, MINI</v>
          </cell>
          <cell r="D1528">
            <v>0</v>
          </cell>
        </row>
        <row r="1529">
          <cell r="B1529" t="str">
            <v>BZ1BKSNA-88105</v>
          </cell>
          <cell r="C1529" t="str">
            <v>Premium Backpack and Binder Kit,  Color non-specific, 3 items, MINI</v>
          </cell>
          <cell r="D1529">
            <v>0</v>
          </cell>
        </row>
        <row r="1530">
          <cell r="B1530" t="str">
            <v>BZ1BKSNA-88106</v>
          </cell>
          <cell r="C1530" t="str">
            <v>Clear Backpack and Binder Kit, 3 items, MINI</v>
          </cell>
          <cell r="D1530">
            <v>0</v>
          </cell>
        </row>
        <row r="1531">
          <cell r="B1531" t="str">
            <v>BZ1BKSNA-88107</v>
          </cell>
          <cell r="C1531" t="str">
            <v>Classic Backpack, Binder and Accessories Kit, 5 items, MINI</v>
          </cell>
          <cell r="D1531">
            <v>0</v>
          </cell>
        </row>
        <row r="1532">
          <cell r="B1532" t="str">
            <v>BZ1BUSNA-88114</v>
          </cell>
          <cell r="C1532" t="str">
            <v>Mailing and Envelopes Bundle, Assorted types and sizes, 9 items, MINI</v>
          </cell>
          <cell r="D1532">
            <v>0</v>
          </cell>
        </row>
        <row r="1533">
          <cell r="B1533" t="str">
            <v>BZ1BUSNA-88116</v>
          </cell>
          <cell r="C1533" t="str">
            <v>Essential Assortment of Packaging and Shipping supplies, 7 items, MINI</v>
          </cell>
          <cell r="D1533">
            <v>0</v>
          </cell>
        </row>
        <row r="1534">
          <cell r="B1534" t="str">
            <v>BZ1EVSNA-88143</v>
          </cell>
          <cell r="C1534" t="str">
            <v>Worshop &amp; Seminar Supply Kit for 5, 12 items, MINI</v>
          </cell>
          <cell r="D1534">
            <v>0</v>
          </cell>
        </row>
        <row r="1535">
          <cell r="B1535" t="str">
            <v>BZ1EVSNA-88144</v>
          </cell>
          <cell r="C1535" t="str">
            <v>Fans and Supporters Signage Kit, 9 items, MINI</v>
          </cell>
          <cell r="D1535">
            <v>0</v>
          </cell>
        </row>
        <row r="1536">
          <cell r="B1536" t="str">
            <v>BZ1EVSNA-88145</v>
          </cell>
          <cell r="C1536" t="str">
            <v>Sunday School Activity Kit for 4, 13 items, MINI</v>
          </cell>
          <cell r="D1536">
            <v>0</v>
          </cell>
        </row>
        <row r="1537">
          <cell r="B1537" t="str">
            <v>BZ1EVSNA-88146</v>
          </cell>
          <cell r="C1537" t="str">
            <v>Garage Sale Kit, 13 items, MINI</v>
          </cell>
          <cell r="D1537">
            <v>0</v>
          </cell>
        </row>
        <row r="1538">
          <cell r="B1538" t="str">
            <v>BZ1HOFNA-88162</v>
          </cell>
          <cell r="C1538" t="str">
            <v>Pastel Colors Theme Home Office Kit, Girl, 9 Items,  MINI</v>
          </cell>
          <cell r="D1538">
            <v>0</v>
          </cell>
        </row>
        <row r="1539">
          <cell r="B1539" t="str">
            <v>BZ1HOSNA-88013</v>
          </cell>
          <cell r="C1539" t="str">
            <v>Home Office Essentials, StarterKit, Mini, 13 items</v>
          </cell>
          <cell r="D1539">
            <v>0</v>
          </cell>
        </row>
        <row r="1540">
          <cell r="B1540" t="str">
            <v>BZ1HOSNA-88115</v>
          </cell>
          <cell r="C1540" t="str">
            <v>Essential Assortment of Adhesive Tapes, Standard colors, 8 items, MINI</v>
          </cell>
          <cell r="D1540">
            <v>0</v>
          </cell>
        </row>
        <row r="1541">
          <cell r="B1541" t="str">
            <v>BZ1HOSNA-88156</v>
          </cell>
          <cell r="C1541" t="str">
            <v>Storage Clipboard and Accessories Kit, 8 items, MINI</v>
          </cell>
          <cell r="D1541">
            <v>0</v>
          </cell>
        </row>
        <row r="1542">
          <cell r="B1542" t="str">
            <v>BZ1HOSNA-88157</v>
          </cell>
          <cell r="C1542" t="str">
            <v>Tax Preparation Stationery Kit,  Essential Assortment, 9 items, MINI</v>
          </cell>
          <cell r="D1542">
            <v>0</v>
          </cell>
        </row>
        <row r="1543">
          <cell r="B1543" t="str">
            <v>BZ1HOSNA-88158</v>
          </cell>
          <cell r="C1543" t="str">
            <v>Small Business Forms and Business Supplies Kit, 6 items, MINI</v>
          </cell>
          <cell r="D1543">
            <v>0</v>
          </cell>
        </row>
        <row r="1544">
          <cell r="B1544" t="str">
            <v>BZ1HOSNA-88159</v>
          </cell>
          <cell r="C1544" t="str">
            <v>Document and Certificate Frames Bundle, 5 Items, MINI</v>
          </cell>
          <cell r="D1544">
            <v>0</v>
          </cell>
        </row>
        <row r="1545">
          <cell r="B1545" t="str">
            <v>BZ1HOSNA-88160</v>
          </cell>
          <cell r="C1545" t="str">
            <v>Locker Accessories and Organizer cases Kit, 6 Items,  MINI</v>
          </cell>
          <cell r="D1545">
            <v>0</v>
          </cell>
        </row>
        <row r="1546">
          <cell r="B1546" t="str">
            <v>BZ1HOSNA-88161</v>
          </cell>
          <cell r="C1546" t="str">
            <v>Scissors and Tools Variety Bundle, Essentials Assortment, 10 items, MINI</v>
          </cell>
          <cell r="D1546">
            <v>0</v>
          </cell>
        </row>
        <row r="1547">
          <cell r="B1547" t="str">
            <v>BZ1HOZNA-88020</v>
          </cell>
          <cell r="C1547" t="str">
            <v>Dry Erase Boards and Organizer Set with Markers and Sticky notes, MINI</v>
          </cell>
          <cell r="D1547">
            <v>0</v>
          </cell>
        </row>
        <row r="1548">
          <cell r="B1548" t="str">
            <v>BZ1KGFNA-88052</v>
          </cell>
          <cell r="C1548" t="str">
            <v>Back to School Kit, Kindergarten, Girl, MINI, US</v>
          </cell>
          <cell r="D1548">
            <v>0</v>
          </cell>
        </row>
        <row r="1549">
          <cell r="B1549" t="str">
            <v>BZ1KGSNA-88039</v>
          </cell>
          <cell r="C1549" t="str">
            <v>Back to School Kit, Kindergarten, Std, Mini, US</v>
          </cell>
          <cell r="D1549">
            <v>0</v>
          </cell>
        </row>
        <row r="1550">
          <cell r="B1550" t="str">
            <v>BZ1PHFNA-88112</v>
          </cell>
          <cell r="C1550" t="str">
            <v>Compact Kit for Journaling and Projects, Girl Theme, 9 Items,  MINI</v>
          </cell>
          <cell r="D1550">
            <v>0</v>
          </cell>
        </row>
        <row r="1551">
          <cell r="B1551" t="str">
            <v>BZ1TAFNA-88108</v>
          </cell>
          <cell r="C1551" t="str">
            <v>Teen and Adult Travel Activity Ensemble, Case Included, 10 items, MINI</v>
          </cell>
          <cell r="D1551">
            <v>0</v>
          </cell>
        </row>
        <row r="1552">
          <cell r="B1552" t="str">
            <v>BZ1TASNA-88109</v>
          </cell>
          <cell r="C1552" t="str">
            <v>Kids Travel Activity Ensemble, Case Included, 10 items, MINI</v>
          </cell>
          <cell r="D1552">
            <v>0</v>
          </cell>
        </row>
        <row r="1553">
          <cell r="B1553" t="str">
            <v>BZ201FNA-88066</v>
          </cell>
          <cell r="C1553" t="str">
            <v>Back to School Kit, Grade 1, Girl, Plus, US</v>
          </cell>
          <cell r="D1553">
            <v>0</v>
          </cell>
        </row>
        <row r="1554">
          <cell r="B1554" t="str">
            <v>BZ201SNA-88001</v>
          </cell>
          <cell r="C1554" t="str">
            <v>Back to School Kit, Grade 1, Std, Plus, US</v>
          </cell>
          <cell r="D1554">
            <v>0</v>
          </cell>
        </row>
        <row r="1555">
          <cell r="B1555" t="str">
            <v>BZ202FNA-88067</v>
          </cell>
          <cell r="C1555" t="str">
            <v>Back to School Kit, Grade 2, Girl, Plus, US</v>
          </cell>
          <cell r="D1555">
            <v>0</v>
          </cell>
        </row>
        <row r="1556">
          <cell r="B1556" t="str">
            <v>BZ202SNA-88002</v>
          </cell>
          <cell r="C1556" t="str">
            <v>Back to School Kit, Grade 2, Std, Plus, US</v>
          </cell>
          <cell r="D1556">
            <v>0</v>
          </cell>
        </row>
        <row r="1557">
          <cell r="B1557" t="str">
            <v>BZ203FNA-88068</v>
          </cell>
          <cell r="C1557" t="str">
            <v>Back to School Kit, Grade 3, Girl, Plus, US</v>
          </cell>
          <cell r="D1557">
            <v>0</v>
          </cell>
        </row>
        <row r="1558">
          <cell r="B1558" t="str">
            <v>BZ203SNA-88003</v>
          </cell>
          <cell r="C1558" t="str">
            <v>Back to School Kit, Grade 3, Std, Plus, US</v>
          </cell>
          <cell r="D1558">
            <v>0</v>
          </cell>
        </row>
        <row r="1559">
          <cell r="B1559" t="str">
            <v>BZ204FNA-88069</v>
          </cell>
          <cell r="C1559" t="str">
            <v>Back to School Kit, Grade 4, Girl, Plus, US</v>
          </cell>
          <cell r="D1559">
            <v>0</v>
          </cell>
        </row>
        <row r="1560">
          <cell r="B1560" t="str">
            <v>BZ204SNA-88004</v>
          </cell>
          <cell r="C1560" t="str">
            <v>Back to School Kit, Grade 4, Std, Plus, US</v>
          </cell>
          <cell r="D1560">
            <v>0</v>
          </cell>
        </row>
        <row r="1561">
          <cell r="B1561" t="str">
            <v>BZ205FNA-88070</v>
          </cell>
          <cell r="C1561" t="str">
            <v>Back to School Kit, Grade 5, Girl, Plus, US</v>
          </cell>
          <cell r="D1561">
            <v>0</v>
          </cell>
        </row>
        <row r="1562">
          <cell r="B1562" t="str">
            <v>BZ205SNA-88005</v>
          </cell>
          <cell r="C1562" t="str">
            <v>Back to School Kit, Grade 5, Std, Plus, US</v>
          </cell>
          <cell r="D1562">
            <v>0</v>
          </cell>
        </row>
        <row r="1563">
          <cell r="B1563" t="str">
            <v>BZ206FNA-88071</v>
          </cell>
          <cell r="C1563" t="str">
            <v>Back to School Kit, Grade 6, Girl, Plus, US</v>
          </cell>
          <cell r="D1563">
            <v>0</v>
          </cell>
        </row>
        <row r="1564">
          <cell r="B1564" t="str">
            <v>BZ206SNA-88006</v>
          </cell>
          <cell r="C1564" t="str">
            <v>Back to School Kit, Grade 6, Std, Plus, US</v>
          </cell>
          <cell r="D1564">
            <v>0</v>
          </cell>
        </row>
        <row r="1565">
          <cell r="B1565" t="str">
            <v>BZ207FNA-88072</v>
          </cell>
          <cell r="C1565" t="str">
            <v>Back to School Kit, Grade 7, Girl, Plus, US</v>
          </cell>
          <cell r="D1565">
            <v>0</v>
          </cell>
        </row>
        <row r="1566">
          <cell r="B1566" t="str">
            <v>BZ207SNA-88007</v>
          </cell>
          <cell r="C1566" t="str">
            <v>Back to School Kit, Grade 7, Std, Plus, US</v>
          </cell>
          <cell r="D1566">
            <v>0</v>
          </cell>
        </row>
        <row r="1567">
          <cell r="B1567" t="str">
            <v>BZ208FNA-88073</v>
          </cell>
          <cell r="C1567" t="str">
            <v>Back to School Kit, Grade 8, Girl, Plus, US</v>
          </cell>
          <cell r="D1567">
            <v>0</v>
          </cell>
        </row>
        <row r="1568">
          <cell r="B1568" t="str">
            <v>BZ208SNA-88008</v>
          </cell>
          <cell r="C1568" t="str">
            <v>Back to School Kit, Grade 8, Std, Plus, US</v>
          </cell>
          <cell r="D1568">
            <v>0</v>
          </cell>
        </row>
        <row r="1569">
          <cell r="B1569" t="str">
            <v>BZ209FNA-88074</v>
          </cell>
          <cell r="C1569" t="str">
            <v>Back to School Kit, Grade 9, Girl, Plus, US</v>
          </cell>
          <cell r="D1569">
            <v>0</v>
          </cell>
        </row>
        <row r="1570">
          <cell r="B1570" t="str">
            <v>BZ209SNA-88009</v>
          </cell>
          <cell r="C1570" t="str">
            <v>Back to School Kit, Grade 9, Std, Plus, US</v>
          </cell>
          <cell r="D1570">
            <v>0</v>
          </cell>
        </row>
        <row r="1571">
          <cell r="B1571" t="str">
            <v>BZ210FNA-88075</v>
          </cell>
          <cell r="C1571" t="str">
            <v>Back to School Kit, Grade 10, Girl, Plus, US</v>
          </cell>
          <cell r="D1571">
            <v>0</v>
          </cell>
        </row>
        <row r="1572">
          <cell r="B1572" t="str">
            <v>BZ210SNA-88010</v>
          </cell>
          <cell r="C1572" t="str">
            <v>Back to School Kit, Grade 10, Std, Plus, US</v>
          </cell>
          <cell r="D1572">
            <v>0</v>
          </cell>
        </row>
        <row r="1573">
          <cell r="B1573" t="str">
            <v>BZ211FNA-88076</v>
          </cell>
          <cell r="C1573" t="str">
            <v>Back to School Kit, Grade 11, Girl, Plus, US</v>
          </cell>
          <cell r="D1573">
            <v>0</v>
          </cell>
        </row>
        <row r="1574">
          <cell r="B1574" t="str">
            <v>BZ211SNA-88011</v>
          </cell>
          <cell r="C1574" t="str">
            <v>Back to School Kit, Grade 11, Std, Plus, US</v>
          </cell>
          <cell r="D1574">
            <v>0</v>
          </cell>
        </row>
        <row r="1575">
          <cell r="B1575" t="str">
            <v>BZ212FNA-88077</v>
          </cell>
          <cell r="C1575" t="str">
            <v>Back to School Kit, Grade 12, Girl, Plus, US</v>
          </cell>
          <cell r="D1575">
            <v>0</v>
          </cell>
        </row>
        <row r="1576">
          <cell r="B1576" t="str">
            <v>BZ212SNA-88012</v>
          </cell>
          <cell r="C1576" t="str">
            <v>Back to School Kit, Grade 12, Std, Plus, US</v>
          </cell>
          <cell r="D1576">
            <v>0</v>
          </cell>
        </row>
        <row r="1577">
          <cell r="B1577" t="str">
            <v>BZ2ACFNA-88015</v>
          </cell>
          <cell r="C1577" t="str">
            <v>Teen &amp; Adult coloring Activity Kit, Plus, 14 Units</v>
          </cell>
          <cell r="D1577">
            <v>0</v>
          </cell>
        </row>
        <row r="1578">
          <cell r="B1578" t="str">
            <v>BZ2ACFNA-88092</v>
          </cell>
          <cell r="C1578" t="str">
            <v>Kids Coloring Activity Kit, Standard Kit, PLUS, 20 items, GIRL Theme books</v>
          </cell>
          <cell r="D1578">
            <v>0</v>
          </cell>
        </row>
        <row r="1579">
          <cell r="B1579" t="str">
            <v>BZ2ACFNA-88183</v>
          </cell>
          <cell r="C1579" t="str">
            <v>Scented Stationery Bundle, Girl, 15 items, PLUS</v>
          </cell>
          <cell r="D1579">
            <v>0</v>
          </cell>
        </row>
        <row r="1580">
          <cell r="B1580" t="str">
            <v>BZ2ACMNA-88094</v>
          </cell>
          <cell r="C1580" t="str">
            <v>Kids Coloring Activity Kit, Standard Kit, PLUS, 20 items, BOY Theme books</v>
          </cell>
          <cell r="D1580">
            <v>0</v>
          </cell>
        </row>
        <row r="1581">
          <cell r="B1581" t="str">
            <v>BZ2ACSNA-88096</v>
          </cell>
          <cell r="C1581" t="str">
            <v>Kids Coloring Activity Kit, Standard Kit, PLUS, 20 items, Unisex</v>
          </cell>
          <cell r="D1581">
            <v>0</v>
          </cell>
        </row>
        <row r="1582">
          <cell r="B1582" t="str">
            <v>BZ2ACSNA-88182</v>
          </cell>
          <cell r="C1582" t="str">
            <v>Varienty of Chalk Items Bundle, 8 items, PLUS</v>
          </cell>
          <cell r="D1582">
            <v>0</v>
          </cell>
        </row>
        <row r="1583">
          <cell r="B1583" t="str">
            <v>BZ2ACSNA-88184</v>
          </cell>
          <cell r="C1583" t="str">
            <v>Specialty Glues and Project Adhesives Bundle, 13 items, PLUS</v>
          </cell>
          <cell r="D1583">
            <v>0</v>
          </cell>
        </row>
        <row r="1584">
          <cell r="B1584" t="str">
            <v>BZ2ACSNA-88185</v>
          </cell>
          <cell r="C1584" t="str">
            <v>Early Learning Flash Cards Kit, with bonus Workbooks, 22 items, PLUS</v>
          </cell>
          <cell r="D1584">
            <v>0</v>
          </cell>
        </row>
        <row r="1585">
          <cell r="B1585" t="str">
            <v>BZ2ACSNA-88186</v>
          </cell>
          <cell r="C1585" t="str">
            <v>Early Learning Educational Books Assortment, 18 items, PLUS</v>
          </cell>
          <cell r="D1585">
            <v>0</v>
          </cell>
        </row>
        <row r="1586">
          <cell r="B1586" t="str">
            <v>BZ2ACSNA-88187</v>
          </cell>
          <cell r="C1586" t="str">
            <v>Sketch Pads and Creative Markers Bundle, 11 items, PLUS</v>
          </cell>
          <cell r="D1586">
            <v>0</v>
          </cell>
        </row>
        <row r="1587">
          <cell r="B1587" t="str">
            <v>BZ2ACSNA-88188</v>
          </cell>
          <cell r="C1587" t="str">
            <v>Spanish Puzzle and Activity Books collection with bonus storybooks, 18 items, PLUS</v>
          </cell>
          <cell r="D1587">
            <v>0</v>
          </cell>
        </row>
        <row r="1588">
          <cell r="B1588" t="str">
            <v>BZ2ACSNA-88189</v>
          </cell>
          <cell r="C1588" t="str">
            <v>Kids Activity Air Dry Clays Variety Bundle, 28 items, PLUS</v>
          </cell>
          <cell r="D1588">
            <v>0</v>
          </cell>
        </row>
        <row r="1589">
          <cell r="B1589" t="str">
            <v>BZ2BUSNA-88110</v>
          </cell>
          <cell r="C1589" t="str">
            <v>Premium Assortment of Packaging and Shipping supplies, 8 items, PLUS</v>
          </cell>
          <cell r="D1589">
            <v>0</v>
          </cell>
        </row>
        <row r="1590">
          <cell r="B1590" t="str">
            <v>BZ2BUSNA-88111</v>
          </cell>
          <cell r="C1590" t="str">
            <v>Tax Preparation Stationery Kit, Extended Assortment, 18 items, PLUS</v>
          </cell>
          <cell r="D1590">
            <v>0</v>
          </cell>
        </row>
        <row r="1591">
          <cell r="B1591" t="str">
            <v>BZ2EVSNA-88113</v>
          </cell>
          <cell r="C1591" t="str">
            <v>Signage and Posters Kit, For Special Events and Projects, 15 items, PLUS</v>
          </cell>
          <cell r="D1591">
            <v>0</v>
          </cell>
        </row>
        <row r="1592">
          <cell r="B1592" t="str">
            <v>BZ2EVSNA-88147</v>
          </cell>
          <cell r="C1592" t="str">
            <v>Workshop &amp; Seminar Supply Kit for 8, 23 items, PLUS</v>
          </cell>
          <cell r="D1592">
            <v>0</v>
          </cell>
        </row>
        <row r="1593">
          <cell r="B1593" t="str">
            <v>BZ2EVSNA-88148</v>
          </cell>
          <cell r="C1593" t="str">
            <v>Fans and Supporters Signage Kit, 16 Items, PLUS</v>
          </cell>
          <cell r="D1593">
            <v>0</v>
          </cell>
        </row>
        <row r="1594">
          <cell r="B1594" t="str">
            <v>BZ2EVSNA-88149</v>
          </cell>
          <cell r="C1594" t="str">
            <v>Sunday School Activity Kit for 8, 25 Items, PLUS</v>
          </cell>
          <cell r="D1594">
            <v>0</v>
          </cell>
        </row>
        <row r="1595">
          <cell r="B1595" t="str">
            <v>BZ2HOFNA-88167</v>
          </cell>
          <cell r="C1595" t="str">
            <v>Pastel Colors Theme Home Office Kit, Girl, 16 Items,  PLUS</v>
          </cell>
          <cell r="D1595">
            <v>0</v>
          </cell>
        </row>
        <row r="1596">
          <cell r="B1596" t="str">
            <v>BZ2HOSNA-88017</v>
          </cell>
          <cell r="C1596" t="str">
            <v>Home Dry Erase Calendar and Board Combo with Markers, Plus</v>
          </cell>
          <cell r="D1596">
            <v>0</v>
          </cell>
        </row>
        <row r="1597">
          <cell r="B1597" t="str">
            <v>BZ2HOSNA-88019</v>
          </cell>
          <cell r="C1597" t="str">
            <v>24"x36" Aluminium Frame Magnetic Dry Erase Board kit, Plus</v>
          </cell>
          <cell r="D1597">
            <v>0</v>
          </cell>
        </row>
        <row r="1598">
          <cell r="B1598" t="str">
            <v>BZ2HOSNA-88104</v>
          </cell>
          <cell r="C1598" t="str">
            <v>Jumbo Assortment of Adhesive Tapes, Standard colors, 16 items, PLUS</v>
          </cell>
          <cell r="D1598">
            <v>0</v>
          </cell>
        </row>
        <row r="1599">
          <cell r="B1599" t="str">
            <v>BZ2HOSNA-88163</v>
          </cell>
          <cell r="C1599" t="str">
            <v>Storage Clipboard and Accessories Kit, 18 items, PLUS</v>
          </cell>
          <cell r="D1599">
            <v>0</v>
          </cell>
        </row>
        <row r="1600">
          <cell r="B1600" t="str">
            <v>BZ2HOSNA-88164</v>
          </cell>
          <cell r="C1600" t="str">
            <v>Small Business Forms and Business Supplies Kit, 12 items, PLUS</v>
          </cell>
          <cell r="D1600">
            <v>0</v>
          </cell>
        </row>
        <row r="1601">
          <cell r="B1601" t="str">
            <v>BZ2HOSNA-88165</v>
          </cell>
          <cell r="C1601" t="str">
            <v>Scissors and Tools Variety Bundle, Standard Assortment, 19 items, PLUS</v>
          </cell>
          <cell r="D1601">
            <v>0</v>
          </cell>
        </row>
        <row r="1602">
          <cell r="B1602" t="str">
            <v>BZ2HOSNA-88166</v>
          </cell>
          <cell r="C1602" t="str">
            <v>Mailing and Envelopes Bundle, Assorted types and sizes, 25 items, PLUS</v>
          </cell>
          <cell r="D1602">
            <v>0</v>
          </cell>
        </row>
        <row r="1603">
          <cell r="B1603" t="str">
            <v>BZ2HOSNA-88168</v>
          </cell>
          <cell r="C1603" t="str">
            <v>Home Documents Organizing Kit, 15 item, PLUS</v>
          </cell>
          <cell r="D1603">
            <v>0</v>
          </cell>
        </row>
        <row r="1604">
          <cell r="B1604" t="str">
            <v>BZ2HOXNA-88016</v>
          </cell>
          <cell r="C1604" t="str">
            <v>Home Office Premium Bundle, Extended Kit, Plus, 10 items</v>
          </cell>
          <cell r="D1604">
            <v>0</v>
          </cell>
        </row>
        <row r="1605">
          <cell r="B1605" t="str">
            <v>BZ2HSSNA-88024</v>
          </cell>
          <cell r="C1605" t="str">
            <v>Advanced Math School Kit, High School, Std, PLUS, US</v>
          </cell>
          <cell r="D1605">
            <v>0</v>
          </cell>
        </row>
        <row r="1606">
          <cell r="B1606" t="str">
            <v>BZ2KGFNA-88065</v>
          </cell>
          <cell r="C1606" t="str">
            <v>Back to School Kit, Kindergarten, Girl, Plus, US</v>
          </cell>
          <cell r="D1606">
            <v>0</v>
          </cell>
        </row>
        <row r="1607">
          <cell r="B1607" t="str">
            <v>BZ2KGSNA-88000</v>
          </cell>
          <cell r="C1607" t="str">
            <v>Back to School Kit, Kindergarten, Std, Plus, US</v>
          </cell>
          <cell r="D1607">
            <v>0</v>
          </cell>
        </row>
        <row r="1608">
          <cell r="B1608" t="str">
            <v>BZ2KGSNA-88022</v>
          </cell>
          <cell r="C1608" t="str">
            <v>Early Learning Kit, with Folding Lapboard,  8 items, Plus</v>
          </cell>
          <cell r="D1608">
            <v>0</v>
          </cell>
        </row>
        <row r="1609">
          <cell r="B1609" t="str">
            <v>BZ2KGSNA-88023</v>
          </cell>
          <cell r="C1609" t="str">
            <v>Early Learning Kit, with Standard Lapboard,  8 items, Plus</v>
          </cell>
          <cell r="D1609">
            <v>0</v>
          </cell>
        </row>
        <row r="1610">
          <cell r="B1610" t="str">
            <v>BZ301FNA-88079</v>
          </cell>
          <cell r="C1610" t="str">
            <v>Back to School Kit, Grade 1, Girl, Max, US</v>
          </cell>
          <cell r="D1610">
            <v>0</v>
          </cell>
        </row>
        <row r="1611">
          <cell r="B1611" t="str">
            <v>BZ301SNA-88027</v>
          </cell>
          <cell r="C1611" t="str">
            <v>Back to School Kit, Grade 1, Std, Max, US</v>
          </cell>
          <cell r="D1611">
            <v>0</v>
          </cell>
        </row>
        <row r="1612">
          <cell r="B1612" t="str">
            <v>BZ302FNA-88080</v>
          </cell>
          <cell r="C1612" t="str">
            <v>Back to School Kit, Grade 2, Girl, Max, US</v>
          </cell>
          <cell r="D1612">
            <v>0</v>
          </cell>
        </row>
        <row r="1613">
          <cell r="B1613" t="str">
            <v>BZ302SNA-88028</v>
          </cell>
          <cell r="C1613" t="str">
            <v>Back to School Kit, Grade 2, Std, Max, US</v>
          </cell>
          <cell r="D1613">
            <v>0</v>
          </cell>
        </row>
        <row r="1614">
          <cell r="B1614" t="str">
            <v>BZ303FNA-88081</v>
          </cell>
          <cell r="C1614" t="str">
            <v>Back to School Kit, Grade 3, Girl, Max, US</v>
          </cell>
          <cell r="D1614">
            <v>0</v>
          </cell>
        </row>
        <row r="1615">
          <cell r="B1615" t="str">
            <v>BZ303SNA-88029</v>
          </cell>
          <cell r="C1615" t="str">
            <v>Back to School Kit, Grade 3, Std, Max, US</v>
          </cell>
          <cell r="D1615">
            <v>0</v>
          </cell>
        </row>
        <row r="1616">
          <cell r="B1616" t="str">
            <v>BZ304FNA-88082</v>
          </cell>
          <cell r="C1616" t="str">
            <v>Back to School Kit, Grade 4, Girl, Max, US</v>
          </cell>
          <cell r="D1616">
            <v>0</v>
          </cell>
        </row>
        <row r="1617">
          <cell r="B1617" t="str">
            <v>BZ304SNA-88030</v>
          </cell>
          <cell r="C1617" t="str">
            <v>Back to School Kit, Grade 4, Std, Max, US</v>
          </cell>
          <cell r="D1617">
            <v>0</v>
          </cell>
        </row>
        <row r="1618">
          <cell r="B1618" t="str">
            <v>BZ305FNA-88083</v>
          </cell>
          <cell r="C1618" t="str">
            <v>Back to School Kit, Grade 5, Girl, Max, US</v>
          </cell>
          <cell r="D1618">
            <v>0</v>
          </cell>
        </row>
        <row r="1619">
          <cell r="B1619" t="str">
            <v>BZ305SNA-88031</v>
          </cell>
          <cell r="C1619" t="str">
            <v>Back to School Kit, Grade 5, Std, Max, US</v>
          </cell>
          <cell r="D1619">
            <v>0</v>
          </cell>
        </row>
        <row r="1620">
          <cell r="B1620" t="str">
            <v>BZ306FNA-88084</v>
          </cell>
          <cell r="C1620" t="str">
            <v>Back to School Kit, Grade 6, Girl, Max, US</v>
          </cell>
          <cell r="D1620">
            <v>0</v>
          </cell>
        </row>
        <row r="1621">
          <cell r="B1621" t="str">
            <v>BZ306SNA-88032</v>
          </cell>
          <cell r="C1621" t="str">
            <v>Back to School Kit, Grade 6, Std, Max, US</v>
          </cell>
          <cell r="D1621">
            <v>0</v>
          </cell>
        </row>
        <row r="1622">
          <cell r="B1622" t="str">
            <v>BZ307FNA-88085</v>
          </cell>
          <cell r="C1622" t="str">
            <v>Back to School Kit, Grade 7, Girl, Max, US</v>
          </cell>
          <cell r="D1622">
            <v>0</v>
          </cell>
        </row>
        <row r="1623">
          <cell r="B1623" t="str">
            <v>BZ307SNA-88033</v>
          </cell>
          <cell r="C1623" t="str">
            <v>Back to School Kit, Grade 7, Std, Max, US</v>
          </cell>
          <cell r="D1623">
            <v>0</v>
          </cell>
        </row>
        <row r="1624">
          <cell r="B1624" t="str">
            <v>BZ308FNA-88086</v>
          </cell>
          <cell r="C1624" t="str">
            <v>Back to School Kit, Grade 8, Girl, Max, US</v>
          </cell>
          <cell r="D1624">
            <v>0</v>
          </cell>
        </row>
        <row r="1625">
          <cell r="B1625" t="str">
            <v>BZ308SNA-88034</v>
          </cell>
          <cell r="C1625" t="str">
            <v>Back to School Kit, Grade 8, Std, Max, US</v>
          </cell>
          <cell r="D1625">
            <v>0</v>
          </cell>
        </row>
        <row r="1626">
          <cell r="B1626" t="str">
            <v>BZ309FNA-88087</v>
          </cell>
          <cell r="C1626" t="str">
            <v>Back to School Kit, Grade 9, Girl, Max, US</v>
          </cell>
          <cell r="D1626">
            <v>0</v>
          </cell>
        </row>
        <row r="1627">
          <cell r="B1627" t="str">
            <v>BZ309SNA-88035</v>
          </cell>
          <cell r="C1627" t="str">
            <v>Back to School Kit, Grade 9, Std, Max, US</v>
          </cell>
          <cell r="D1627">
            <v>0</v>
          </cell>
        </row>
        <row r="1628">
          <cell r="B1628" t="str">
            <v>BZ310FNA-88088</v>
          </cell>
          <cell r="C1628" t="str">
            <v>Back to School Kit, Grade 10, Girl, Max, US</v>
          </cell>
          <cell r="D1628">
            <v>0</v>
          </cell>
        </row>
        <row r="1629">
          <cell r="B1629" t="str">
            <v>BZ310SNA-88036</v>
          </cell>
          <cell r="C1629" t="str">
            <v>Back to School Kit, Grade 10, Std, Max, US</v>
          </cell>
          <cell r="D1629">
            <v>0</v>
          </cell>
        </row>
        <row r="1630">
          <cell r="B1630" t="str">
            <v>BZ311FNA-88089</v>
          </cell>
          <cell r="C1630" t="str">
            <v>Back to School Kit, Grade 11, Girl, Max, US</v>
          </cell>
          <cell r="D1630">
            <v>0</v>
          </cell>
        </row>
        <row r="1631">
          <cell r="B1631" t="str">
            <v>BZ311SNA-88037</v>
          </cell>
          <cell r="C1631" t="str">
            <v>Back to School Kit, Grade 11, Std, Max, US</v>
          </cell>
          <cell r="D1631">
            <v>0</v>
          </cell>
        </row>
        <row r="1632">
          <cell r="B1632" t="str">
            <v>BZ312FNA-88090</v>
          </cell>
          <cell r="C1632" t="str">
            <v>Back to School Kit, Grade 12, Girl, Max, US</v>
          </cell>
          <cell r="D1632">
            <v>0</v>
          </cell>
        </row>
        <row r="1633">
          <cell r="B1633" t="str">
            <v>BZ312SNA-88038</v>
          </cell>
          <cell r="C1633" t="str">
            <v>Back to School Kit, Grade 12, Std, Max, US</v>
          </cell>
          <cell r="D1633">
            <v>0</v>
          </cell>
        </row>
        <row r="1634">
          <cell r="B1634" t="str">
            <v>BZ3ACFNA-88091</v>
          </cell>
          <cell r="C1634" t="str">
            <v>Kids Jumbo Coloring Activity Kit, Extended Kit, MAX, 26 items, GIRL Theme Books.</v>
          </cell>
          <cell r="D1634">
            <v>0</v>
          </cell>
        </row>
        <row r="1635">
          <cell r="B1635" t="str">
            <v>BZ3ACFNA-88100</v>
          </cell>
          <cell r="C1635" t="str">
            <v>Teen and Adult Jumbo Coloring &amp; Activity, Extended Kit, MAX, 22 items</v>
          </cell>
          <cell r="D1635">
            <v>0</v>
          </cell>
        </row>
        <row r="1636">
          <cell r="B1636" t="str">
            <v>BZ3ACFNA-88191</v>
          </cell>
          <cell r="C1636" t="str">
            <v>Scented Stationery Bundle, Girl, 18 items, MAX</v>
          </cell>
          <cell r="D1636">
            <v>0</v>
          </cell>
        </row>
        <row r="1637">
          <cell r="B1637" t="str">
            <v>BZ3ACMNA-88093</v>
          </cell>
          <cell r="C1637" t="str">
            <v>Kids Jumbo Coloring Activity Kit, Extended Kit, MAX, 26 items, BOY Theme Books.</v>
          </cell>
          <cell r="D1637">
            <v>0</v>
          </cell>
        </row>
        <row r="1638">
          <cell r="B1638" t="str">
            <v>BZ3ACSNA-88095</v>
          </cell>
          <cell r="C1638" t="str">
            <v>Kids Jumbo Coloring Activity Kit, Extended Kit, MAX, 26 items, Unisex</v>
          </cell>
          <cell r="D1638">
            <v>0</v>
          </cell>
        </row>
        <row r="1639">
          <cell r="B1639" t="str">
            <v>BZ3ACSNA-88153</v>
          </cell>
          <cell r="C1639" t="str">
            <v>Group Actiity Kit for 12 Kids, Coloring Bundle, Unisex, 36 items, MAX</v>
          </cell>
          <cell r="D1639">
            <v>0</v>
          </cell>
        </row>
        <row r="1640">
          <cell r="B1640" t="str">
            <v>BZ3ACSNA-88154</v>
          </cell>
          <cell r="C1640" t="str">
            <v>Group Actiity Kit for 12 Kids, Coloring Bundle, Girl, 36 items, MAX</v>
          </cell>
          <cell r="D1640">
            <v>0</v>
          </cell>
        </row>
        <row r="1641">
          <cell r="B1641" t="str">
            <v>BZ3ACSNA-88155</v>
          </cell>
          <cell r="C1641" t="str">
            <v>Group Actiity Kit for 12 Kids, Coloring Bundle, Boy, 36 items, MAX</v>
          </cell>
          <cell r="D1641">
            <v>0</v>
          </cell>
        </row>
        <row r="1642">
          <cell r="B1642" t="str">
            <v>BZ3ACSNA-88190</v>
          </cell>
          <cell r="C1642" t="str">
            <v>Varienty of Chalk Items Bundle, 13 items, MAX</v>
          </cell>
          <cell r="D1642">
            <v>0</v>
          </cell>
        </row>
        <row r="1643">
          <cell r="B1643" t="str">
            <v>BZ3ACSNA-88192</v>
          </cell>
          <cell r="C1643" t="str">
            <v>Specialty Glues and Project Adhesives Bundle, 19 items, MAX</v>
          </cell>
          <cell r="D1643">
            <v>0</v>
          </cell>
        </row>
        <row r="1644">
          <cell r="B1644" t="str">
            <v>BZ3ACSNA-88193</v>
          </cell>
          <cell r="C1644" t="str">
            <v>Early Learning Flash Cards Kit, with bonus Workbooks, 30 items, MAX</v>
          </cell>
          <cell r="D1644">
            <v>0</v>
          </cell>
        </row>
        <row r="1645">
          <cell r="B1645" t="str">
            <v>BZ3ACSNA-88194</v>
          </cell>
          <cell r="C1645" t="str">
            <v>Early Learning Educational Books Assortment, 26 items, MAX</v>
          </cell>
          <cell r="D1645">
            <v>0</v>
          </cell>
        </row>
        <row r="1646">
          <cell r="B1646" t="str">
            <v>BZ3EVGNA-88021</v>
          </cell>
          <cell r="C1646" t="str">
            <v>Washable Markers &amp; Crayons Group Activity for 25 Students, Event Kit, MAX</v>
          </cell>
          <cell r="D1646">
            <v>0</v>
          </cell>
        </row>
        <row r="1647">
          <cell r="B1647" t="str">
            <v>BZ3EVSNA-88150</v>
          </cell>
          <cell r="C1647" t="str">
            <v>Workshop &amp; Seminar Supply Kit for 12, 33 items, MAX</v>
          </cell>
          <cell r="D1647">
            <v>0</v>
          </cell>
        </row>
        <row r="1648">
          <cell r="B1648" t="str">
            <v>BZ3EVSNA-88151</v>
          </cell>
          <cell r="C1648" t="str">
            <v>Fans and Supporters Signage Kit, 24 Items, Max</v>
          </cell>
          <cell r="D1648">
            <v>0</v>
          </cell>
        </row>
        <row r="1649">
          <cell r="B1649" t="str">
            <v>BZ3EVSNA-88152</v>
          </cell>
          <cell r="C1649" t="str">
            <v>Sunday School Activity Kit for 12, 38 items, MAX</v>
          </cell>
          <cell r="D1649">
            <v>0</v>
          </cell>
        </row>
        <row r="1650">
          <cell r="B1650" t="str">
            <v>BZ3HOFNA-88177</v>
          </cell>
          <cell r="C1650" t="str">
            <v>Pastel Colors Theme Home Office Kit, Girl, 22 Items,  MAX</v>
          </cell>
          <cell r="D1650">
            <v>0</v>
          </cell>
        </row>
        <row r="1651">
          <cell r="B1651" t="str">
            <v>BZ3HOSNA-88018</v>
          </cell>
          <cell r="C1651" t="str">
            <v>Home Dry Erase and Chalk Board Set 14"x14", 2 Boards with Markers, Max</v>
          </cell>
          <cell r="D1651">
            <v>0</v>
          </cell>
        </row>
        <row r="1652">
          <cell r="B1652" t="str">
            <v>BZ3HOSNA-88169</v>
          </cell>
          <cell r="C1652" t="str">
            <v>Adhesive Tapes and Dispensers Bundle, Extended Assortment, Standard colors, 23 items, MAX</v>
          </cell>
          <cell r="D1652">
            <v>0</v>
          </cell>
        </row>
        <row r="1653">
          <cell r="B1653" t="str">
            <v>BZ3HOSNA-88170</v>
          </cell>
          <cell r="C1653" t="str">
            <v>Scissors and Tools Variety Bundle, Extended Assortment, 26 items, MAX</v>
          </cell>
          <cell r="D1653">
            <v>0</v>
          </cell>
        </row>
        <row r="1654">
          <cell r="B1654" t="str">
            <v>BZ3HOSNA-88171</v>
          </cell>
          <cell r="C1654" t="str">
            <v>Value Deal - Foldable Rolling Cart w/ Lid Cover Black 16" X 18" X 15", MAX</v>
          </cell>
          <cell r="D1654">
            <v>0</v>
          </cell>
        </row>
        <row r="1655">
          <cell r="B1655" t="str">
            <v>BZ3HOSNA-88172</v>
          </cell>
          <cell r="C1655" t="str">
            <v>Mailing and Envelopes Jumbo Kit,  Assorted types and sizes, 54 items, MAX</v>
          </cell>
          <cell r="D1655">
            <v>0</v>
          </cell>
        </row>
        <row r="1656">
          <cell r="B1656" t="str">
            <v>BZ3HOSNA-88173</v>
          </cell>
          <cell r="C1656" t="str">
            <v>Tax Preparation Stationery Kit, Extended Assortment, 24 items, MAX</v>
          </cell>
          <cell r="D1656">
            <v>0</v>
          </cell>
        </row>
        <row r="1657">
          <cell r="B1657" t="str">
            <v>BZ3HOSNA-88174</v>
          </cell>
          <cell r="C1657" t="str">
            <v>Storage Clipboard and Accessories Kit, 26 items, MAX</v>
          </cell>
          <cell r="D1657">
            <v>0</v>
          </cell>
        </row>
        <row r="1658">
          <cell r="B1658" t="str">
            <v>BZ3HOSNA-88175</v>
          </cell>
          <cell r="C1658" t="str">
            <v>Packaging and Shipping supplies, Jumbo Assortment, 16 items, MAX</v>
          </cell>
          <cell r="D1658">
            <v>0</v>
          </cell>
        </row>
        <row r="1659">
          <cell r="B1659" t="str">
            <v>BZ3HOSNA-88176</v>
          </cell>
          <cell r="C1659" t="str">
            <v>Small Business Forms, Business Supplies, with Bonus calculators, 16 items, MAX</v>
          </cell>
          <cell r="D1659">
            <v>0</v>
          </cell>
        </row>
        <row r="1660">
          <cell r="B1660" t="str">
            <v>BZ3HOSNA-88178</v>
          </cell>
          <cell r="C1660" t="str">
            <v>Home Documents Organizing Kit, 23 item,  MAX</v>
          </cell>
          <cell r="D1660">
            <v>0</v>
          </cell>
        </row>
        <row r="1661">
          <cell r="B1661" t="str">
            <v>BZ3HOSNA-88179</v>
          </cell>
          <cell r="C1661" t="str">
            <v>Copy Paper and Specialty Paper Bundle, 12 Items, MAX</v>
          </cell>
          <cell r="D1661">
            <v>0</v>
          </cell>
        </row>
        <row r="1662">
          <cell r="B1662" t="str">
            <v>BZ3HSSNA-88025</v>
          </cell>
          <cell r="C1662" t="str">
            <v>Advanced Math School Kit, High School, Std, MAX, US</v>
          </cell>
          <cell r="D1662">
            <v>0</v>
          </cell>
        </row>
        <row r="1663">
          <cell r="B1663" t="str">
            <v>BZ3KGFNA-88078</v>
          </cell>
          <cell r="C1663" t="str">
            <v>Back to School Kit, Kindergarten, Girl, Max, US</v>
          </cell>
          <cell r="D1663">
            <v>0</v>
          </cell>
        </row>
        <row r="1664">
          <cell r="B1664" t="str">
            <v>BZ3KGSNA-88026</v>
          </cell>
          <cell r="C1664" t="str">
            <v>Back to School Kit, Kindergarten, Std, Max, US</v>
          </cell>
          <cell r="D1664">
            <v>0</v>
          </cell>
        </row>
        <row r="1665">
          <cell r="B1665" t="str">
            <v>BZ-8X8LABELV1</v>
          </cell>
          <cell r="C1665" t="str">
            <v>Square Sticker label, BZBox, 8"x8", Assorted 10 designs.</v>
          </cell>
          <cell r="D1665">
            <v>10491</v>
          </cell>
        </row>
        <row r="1666">
          <cell r="B1666" t="str">
            <v>CTG</v>
          </cell>
          <cell r="C1666" t="str">
            <v>BAZIC Catalogue</v>
          </cell>
          <cell r="D1666">
            <v>1836</v>
          </cell>
        </row>
        <row r="1667">
          <cell r="B1667" t="str">
            <v>CVTB</v>
          </cell>
          <cell r="C1667" t="str">
            <v>BAZIC Canvas Tote Bag</v>
          </cell>
          <cell r="D1667">
            <v>4600</v>
          </cell>
        </row>
        <row r="1668">
          <cell r="B1668" t="str">
            <v>EC3111</v>
          </cell>
          <cell r="C1668" t="str">
            <v>BAZIC 1.5" Assorted Color 3-Ring Binder w/ 2-Pockets</v>
          </cell>
          <cell r="D1668">
            <v>1920</v>
          </cell>
        </row>
        <row r="1669">
          <cell r="B1669" t="str">
            <v>EC3113</v>
          </cell>
          <cell r="C1669" t="str">
            <v>BAZIC 1.5" Black 3-Ring Binder w/ 2-Pockets</v>
          </cell>
          <cell r="D1669">
            <v>2352</v>
          </cell>
        </row>
        <row r="1670">
          <cell r="B1670" t="str">
            <v>EC3122</v>
          </cell>
          <cell r="C1670" t="str">
            <v>BAZIC 1" Black 3-Ring View Binder w/ 2-Pockets</v>
          </cell>
          <cell r="D1670">
            <v>11268</v>
          </cell>
        </row>
        <row r="1671">
          <cell r="B1671" t="str">
            <v>EC3123</v>
          </cell>
          <cell r="C1671" t="str">
            <v>BAZIC 1" Asst. Color 3-Ring View Binder w/ 2-Pockets</v>
          </cell>
          <cell r="D1671">
            <v>2352</v>
          </cell>
        </row>
        <row r="1672">
          <cell r="B1672" t="str">
            <v>EC3133</v>
          </cell>
          <cell r="C1672" t="str">
            <v>BAZIC 1" Black 3-Ring Binder w/ 2-Pockets</v>
          </cell>
          <cell r="D1672">
            <v>11664</v>
          </cell>
        </row>
        <row r="1673">
          <cell r="B1673" t="str">
            <v>EC3134</v>
          </cell>
          <cell r="C1673" t="str">
            <v>BAZIC 1" White 3-Ring Binder w/ 2-Pockets</v>
          </cell>
          <cell r="D1673">
            <v>6384</v>
          </cell>
        </row>
        <row r="1674">
          <cell r="B1674" t="str">
            <v>EC3135</v>
          </cell>
          <cell r="C1674" t="str">
            <v>BAZIC 1" Asst. Color 3- Ring Binder w/ 2-Pockets</v>
          </cell>
          <cell r="D1674">
            <v>3072</v>
          </cell>
        </row>
        <row r="1675">
          <cell r="B1675" t="str">
            <v>EC3136</v>
          </cell>
          <cell r="C1675" t="str">
            <v>BAZIC 1" Asst. Neon Color 3-Ring View Binder w/ 2-Pockets</v>
          </cell>
          <cell r="D1675">
            <v>2088</v>
          </cell>
        </row>
        <row r="1676">
          <cell r="B1676" t="str">
            <v>EC3137</v>
          </cell>
          <cell r="C1676" t="str">
            <v>BAZIC 1" White 3-Ring View Binder w/ 2-Pockets</v>
          </cell>
          <cell r="D1676">
            <v>29136</v>
          </cell>
        </row>
        <row r="1677">
          <cell r="B1677" t="str">
            <v>EC3138</v>
          </cell>
          <cell r="C1677" t="str">
            <v>BAZIC 1.5" White 3-Ring Binder w/ 2-Pockets</v>
          </cell>
          <cell r="D1677">
            <v>2208</v>
          </cell>
        </row>
        <row r="1678">
          <cell r="B1678" t="str">
            <v>EC3141</v>
          </cell>
          <cell r="C1678" t="str">
            <v>BAZIC 1/2" Black 3-Ring View Binder w/ 2-Pockets</v>
          </cell>
          <cell r="D1678">
            <v>11388</v>
          </cell>
        </row>
        <row r="1679">
          <cell r="B1679" t="str">
            <v>EC3142</v>
          </cell>
          <cell r="C1679" t="str">
            <v>BAZIC 1/2" White 3-Ring View Binder w/ 2-Pockets</v>
          </cell>
          <cell r="D1679">
            <v>9696</v>
          </cell>
        </row>
        <row r="1680">
          <cell r="B1680" t="str">
            <v>EC3147</v>
          </cell>
          <cell r="C1680" t="str">
            <v>BAZIC 1.5" Black 3-Ring View Binder w/ 2-Pockets</v>
          </cell>
          <cell r="D1680">
            <v>11904</v>
          </cell>
        </row>
        <row r="1681">
          <cell r="B1681" t="str">
            <v>EC3148</v>
          </cell>
          <cell r="C1681" t="str">
            <v>BAZIC 1.5" White 3-Ring View Binder w/ 2-Pockets</v>
          </cell>
          <cell r="D1681">
            <v>816</v>
          </cell>
        </row>
        <row r="1682">
          <cell r="B1682" t="str">
            <v>EC3150</v>
          </cell>
          <cell r="C1682" t="str">
            <v>BAZIC 2" Black Slant-D Ring View Binder w/ 2-Pockets</v>
          </cell>
          <cell r="D1682">
            <v>3924</v>
          </cell>
        </row>
        <row r="1683">
          <cell r="B1683" t="str">
            <v>EC3151</v>
          </cell>
          <cell r="C1683" t="str">
            <v>BAZIC 2" White Slant-D Ring View Binder w/ 2-Pockets</v>
          </cell>
          <cell r="D1683">
            <v>4644</v>
          </cell>
        </row>
        <row r="1684">
          <cell r="B1684" t="str">
            <v>EC3167</v>
          </cell>
          <cell r="C1684" t="str">
            <v>BAZIC 1" Asst. Pastel Color 3-Ring View Binder w/ 2-Pockets</v>
          </cell>
          <cell r="D1684">
            <v>2448</v>
          </cell>
        </row>
        <row r="1685">
          <cell r="B1685" t="str">
            <v>EC3174</v>
          </cell>
          <cell r="C1685" t="str">
            <v>BAZIC 3" Black Slant-D Ring View Binder w/ 2-Pockets</v>
          </cell>
          <cell r="D1685">
            <v>2304</v>
          </cell>
        </row>
        <row r="1686">
          <cell r="B1686" t="str">
            <v>EC3175</v>
          </cell>
          <cell r="C1686" t="str">
            <v>BAZIC 3" White Slant-D Ring View Binder w/ 2-Pockets</v>
          </cell>
          <cell r="D1686">
            <v>2004</v>
          </cell>
        </row>
        <row r="1687">
          <cell r="B1687" t="str">
            <v>EC3190</v>
          </cell>
          <cell r="C1687" t="str">
            <v>BAZIC 1/2" Blue 3-Ring View Binder w/ 2-Pockets</v>
          </cell>
          <cell r="D1687">
            <v>2208</v>
          </cell>
        </row>
        <row r="1688">
          <cell r="B1688" t="str">
            <v>EC3191</v>
          </cell>
          <cell r="C1688" t="str">
            <v>BAZIC 1" Blue 3-Ring View Binder w/ 2-Pockets</v>
          </cell>
          <cell r="D1688">
            <v>4728</v>
          </cell>
        </row>
        <row r="1689">
          <cell r="B1689" t="str">
            <v>EC3192</v>
          </cell>
          <cell r="C1689" t="str">
            <v>BAZIC 1.5" Blue 3-Ring View Binder w/ 2-Pockets</v>
          </cell>
          <cell r="D1689">
            <v>2808</v>
          </cell>
        </row>
        <row r="1690">
          <cell r="B1690" t="str">
            <v>EC3193</v>
          </cell>
          <cell r="C1690" t="str">
            <v>BAZIC 2" Blue Slant D-Ring View Binder w/ 2-Pockets</v>
          </cell>
          <cell r="D1690">
            <v>1116</v>
          </cell>
        </row>
        <row r="1691">
          <cell r="B1691" t="str">
            <v>EC3194</v>
          </cell>
          <cell r="C1691" t="str">
            <v>BAZIC 3" Blue Slant D-Ring View Binder w/ 2-Pockets</v>
          </cell>
          <cell r="D1691">
            <v>432</v>
          </cell>
        </row>
        <row r="1692">
          <cell r="B1692" t="str">
            <v>EC4100</v>
          </cell>
          <cell r="C1692" t="str">
            <v>BAZIC 1/2" Burgundy 3-Ring View Binder w/ 2-Pockets</v>
          </cell>
          <cell r="D1692">
            <v>984</v>
          </cell>
        </row>
        <row r="1693">
          <cell r="B1693" t="str">
            <v>EC4101</v>
          </cell>
          <cell r="C1693" t="str">
            <v>BAZIC 1/2" Grey 3-Ring View Binder w/ 2-Pockets</v>
          </cell>
          <cell r="D1693">
            <v>1416</v>
          </cell>
        </row>
        <row r="1694">
          <cell r="B1694" t="str">
            <v>EC4102</v>
          </cell>
          <cell r="C1694" t="str">
            <v>BAZIC 1/2" Green 3-Ring View Binder w/ 2-Pockets</v>
          </cell>
          <cell r="D1694">
            <v>960</v>
          </cell>
        </row>
        <row r="1695">
          <cell r="B1695" t="str">
            <v>EC4103</v>
          </cell>
          <cell r="C1695" t="str">
            <v>BAZIC 1/2" Red 3-Ring View Binder w/ 2-Pockets</v>
          </cell>
          <cell r="D1695">
            <v>1164</v>
          </cell>
        </row>
        <row r="1696">
          <cell r="B1696" t="str">
            <v>EC4104</v>
          </cell>
          <cell r="C1696" t="str">
            <v>BAZIC 1/2" Lime Green 3-Ring View Binder w/ 2-Pockets</v>
          </cell>
          <cell r="D1696">
            <v>3036</v>
          </cell>
        </row>
        <row r="1697">
          <cell r="B1697" t="str">
            <v>EC4105</v>
          </cell>
          <cell r="C1697" t="str">
            <v>BAZIC 1/2" Cyan 3-Ring View Binder w/ 2-Pockets</v>
          </cell>
          <cell r="D1697">
            <v>2532</v>
          </cell>
        </row>
        <row r="1698">
          <cell r="B1698" t="str">
            <v>EC4106</v>
          </cell>
          <cell r="C1698" t="str">
            <v>BAZIC 1/2" Fuchsia 3-Ring View Binder w/ 2-Pockets</v>
          </cell>
          <cell r="D1698">
            <v>1752</v>
          </cell>
        </row>
        <row r="1699">
          <cell r="B1699" t="str">
            <v>EC4107</v>
          </cell>
          <cell r="C1699" t="str">
            <v>BAZIC 1/2" Purple 3-Ring View Binder w/ 2-Pockets</v>
          </cell>
          <cell r="D1699">
            <v>2780</v>
          </cell>
        </row>
        <row r="1700">
          <cell r="B1700" t="str">
            <v>EC4120</v>
          </cell>
          <cell r="C1700" t="str">
            <v>BAZIC 1" Burgundy 3-Ring View Binder w/ 2-Pockets</v>
          </cell>
          <cell r="D1700">
            <v>1656</v>
          </cell>
        </row>
        <row r="1701">
          <cell r="B1701" t="str">
            <v>EC4121</v>
          </cell>
          <cell r="C1701" t="str">
            <v>BAZIC 1" Grey 3-Ring View Binder w/ 2-Pockets</v>
          </cell>
          <cell r="D1701">
            <v>3504</v>
          </cell>
        </row>
        <row r="1702">
          <cell r="B1702" t="str">
            <v>EC4122</v>
          </cell>
          <cell r="C1702" t="str">
            <v>BAZIC 1" Green 3-Ring View Binder w/ 2-Pockets</v>
          </cell>
          <cell r="D1702">
            <v>2412</v>
          </cell>
        </row>
        <row r="1703">
          <cell r="B1703" t="str">
            <v>EC4123</v>
          </cell>
          <cell r="C1703" t="str">
            <v>BAZIC 1" Red 3-Ring View Binder w/ 2-Pockets</v>
          </cell>
          <cell r="D1703">
            <v>3240</v>
          </cell>
        </row>
        <row r="1704">
          <cell r="B1704" t="str">
            <v>EC4124</v>
          </cell>
          <cell r="C1704" t="str">
            <v>BAZIC 1" Lime Green 3-Ring View Binder w/ 2-Pockets</v>
          </cell>
          <cell r="D1704">
            <v>4140</v>
          </cell>
        </row>
        <row r="1705">
          <cell r="B1705" t="str">
            <v>EC4125</v>
          </cell>
          <cell r="C1705" t="str">
            <v>BAZIC 1" Cyan 3-Ring View Binder w/ 2-Pockets</v>
          </cell>
          <cell r="D1705">
            <v>4404</v>
          </cell>
        </row>
        <row r="1706">
          <cell r="B1706" t="str">
            <v>EC4126</v>
          </cell>
          <cell r="C1706" t="str">
            <v>BAZIC 1" Fuchsia 3-Ring View Binder w/ 2-Pockets</v>
          </cell>
          <cell r="D1706">
            <v>4296</v>
          </cell>
        </row>
        <row r="1707">
          <cell r="B1707" t="str">
            <v>EC4127</v>
          </cell>
          <cell r="C1707" t="str">
            <v>BAZIC 1" Purple 3-Ring View Binder w/ 2-Pockets</v>
          </cell>
          <cell r="D1707">
            <v>4560</v>
          </cell>
        </row>
        <row r="1708">
          <cell r="B1708" t="str">
            <v>EC4140</v>
          </cell>
          <cell r="C1708" t="str">
            <v>BAZIC 1.5" Burgundy 3-Ring View Binder w/ 2-Pockets</v>
          </cell>
          <cell r="D1708">
            <v>1848</v>
          </cell>
        </row>
        <row r="1709">
          <cell r="B1709" t="str">
            <v>EC4141</v>
          </cell>
          <cell r="C1709" t="str">
            <v>BAZIC 1.5" Grey 3-Ring View Binder w/ 2-Pockets</v>
          </cell>
          <cell r="D1709">
            <v>1620</v>
          </cell>
        </row>
        <row r="1710">
          <cell r="B1710" t="str">
            <v>EC4142</v>
          </cell>
          <cell r="C1710" t="str">
            <v>BAZIC 1.5" Green 3-Ring View Binder w/ 2-Pockets</v>
          </cell>
          <cell r="D1710">
            <v>1704</v>
          </cell>
        </row>
        <row r="1711">
          <cell r="B1711" t="str">
            <v>EC4143</v>
          </cell>
          <cell r="C1711" t="str">
            <v>BAZIC 1.5" Red 3-Ring View Binder w/ 2-Pockets</v>
          </cell>
          <cell r="D1711">
            <v>1932</v>
          </cell>
        </row>
        <row r="1712">
          <cell r="B1712" t="str">
            <v>EC4144</v>
          </cell>
          <cell r="C1712" t="str">
            <v>BAZIC 1.5" Lime Green 3-Ring View Binder w/ 2-Pockets</v>
          </cell>
          <cell r="D1712">
            <v>888</v>
          </cell>
        </row>
        <row r="1713">
          <cell r="B1713" t="str">
            <v>EC4145</v>
          </cell>
          <cell r="C1713" t="str">
            <v>BAZIC 1.5" Cyan 3-Ring View Binder w/ 2-Pockets</v>
          </cell>
          <cell r="D1713">
            <v>2172</v>
          </cell>
        </row>
        <row r="1714">
          <cell r="B1714" t="str">
            <v>EC4146</v>
          </cell>
          <cell r="C1714" t="str">
            <v>BAZIC 1.5" Fuchsia 3-Ring View Binder w/ 2-Pockets</v>
          </cell>
          <cell r="D1714">
            <v>1176</v>
          </cell>
        </row>
        <row r="1715">
          <cell r="B1715" t="str">
            <v>EC4147</v>
          </cell>
          <cell r="C1715" t="str">
            <v>BAZIC 1.5" Purple 3-Ring View Binder w/ 2-Pockets</v>
          </cell>
          <cell r="D1715">
            <v>1104</v>
          </cell>
        </row>
        <row r="1716">
          <cell r="B1716" t="str">
            <v>EC4150</v>
          </cell>
          <cell r="C1716" t="str">
            <v>BAZIC 2" Burgundy Slant-D Ring View Binder w/ 2-Pockets</v>
          </cell>
          <cell r="D1716">
            <v>888</v>
          </cell>
        </row>
        <row r="1717">
          <cell r="B1717" t="str">
            <v>EC4151</v>
          </cell>
          <cell r="C1717" t="str">
            <v>BAZIC 2" Grey Slant-D Ring View Binder w/ 2-Pockets</v>
          </cell>
          <cell r="D1717">
            <v>924</v>
          </cell>
        </row>
        <row r="1718">
          <cell r="B1718" t="str">
            <v>EC4152</v>
          </cell>
          <cell r="C1718" t="str">
            <v>BAZIC 2" Green Slant-D Ring View Binder w/ 2-Pockets</v>
          </cell>
          <cell r="D1718">
            <v>552</v>
          </cell>
        </row>
        <row r="1719">
          <cell r="B1719" t="str">
            <v>EC4153</v>
          </cell>
          <cell r="C1719" t="str">
            <v>BAZIC 2" Red Slant-D Ring View Binder w/ 2-Pockets</v>
          </cell>
          <cell r="D1719">
            <v>972</v>
          </cell>
        </row>
        <row r="1720">
          <cell r="B1720" t="str">
            <v>EC4160</v>
          </cell>
          <cell r="C1720" t="str">
            <v>BAZIC 3" Burgundy Slant-D Ring View Binder w/ 2-Pockets</v>
          </cell>
          <cell r="D1720">
            <v>444</v>
          </cell>
        </row>
        <row r="1721">
          <cell r="B1721" t="str">
            <v>EC4161</v>
          </cell>
          <cell r="C1721" t="str">
            <v>BAZIC 3" Grey Slant-D Ring View Binder w/ 2-Pockets</v>
          </cell>
          <cell r="D1721">
            <v>528</v>
          </cell>
        </row>
        <row r="1722">
          <cell r="B1722" t="str">
            <v>EC4162</v>
          </cell>
          <cell r="C1722" t="str">
            <v>BAZIC 3" Green Slant-D Ring View Binder w/ 2-Pockets</v>
          </cell>
          <cell r="D1722">
            <v>432</v>
          </cell>
        </row>
        <row r="1723">
          <cell r="B1723" t="str">
            <v>EC4163</v>
          </cell>
          <cell r="C1723" t="str">
            <v>BAZIC 3" Red Slant-D Ring View Binder w/ 2-Pockets</v>
          </cell>
          <cell r="D1723">
            <v>588</v>
          </cell>
        </row>
        <row r="1724">
          <cell r="B1724" t="str">
            <v>K3CD</v>
          </cell>
          <cell r="C1724" t="str">
            <v>3-Slot Tower Display of Coloring Books</v>
          </cell>
          <cell r="D1724">
            <v>5</v>
          </cell>
        </row>
        <row r="1725">
          <cell r="B1725" t="str">
            <v>K3PD</v>
          </cell>
          <cell r="C1725" t="str">
            <v>3-Slot Tower Display of Puzzle Books</v>
          </cell>
          <cell r="D1725">
            <v>12</v>
          </cell>
        </row>
        <row r="1726">
          <cell r="B1726" t="str">
            <v>K6CD</v>
          </cell>
          <cell r="C1726" t="str">
            <v>6-Slot Floor Display for Coloring Books</v>
          </cell>
          <cell r="D1726">
            <v>6</v>
          </cell>
        </row>
        <row r="1727">
          <cell r="B1727" t="str">
            <v>K7PD</v>
          </cell>
          <cell r="C1727" t="str">
            <v>7-Slot Floor Display for Puzzle Books</v>
          </cell>
          <cell r="D1727">
            <v>0</v>
          </cell>
        </row>
        <row r="1728">
          <cell r="B1728" t="str">
            <v>KB-12123</v>
          </cell>
          <cell r="C1728" t="str">
            <v>CORRUGATED BOX 12" x 12" x 3"</v>
          </cell>
          <cell r="D1728">
            <v>157</v>
          </cell>
        </row>
        <row r="1729">
          <cell r="B1729" t="str">
            <v>L-1</v>
          </cell>
          <cell r="C1729" t="str">
            <v>BAZIC 12" X 16" For Sale Sign</v>
          </cell>
          <cell r="D1729">
            <v>17352</v>
          </cell>
        </row>
        <row r="1730">
          <cell r="B1730" t="str">
            <v>L-10</v>
          </cell>
          <cell r="C1730" t="str">
            <v>BAZIC 12" X 16" Beware of Dog Sign</v>
          </cell>
          <cell r="D1730">
            <v>9454</v>
          </cell>
        </row>
        <row r="1731">
          <cell r="B1731" t="str">
            <v>L-11</v>
          </cell>
          <cell r="C1731" t="str">
            <v>BAZIC 12" X 16" Never Mind The Dog Beware of Owner Sign</v>
          </cell>
          <cell r="D1731">
            <v>2672</v>
          </cell>
        </row>
        <row r="1732">
          <cell r="B1732" t="str">
            <v>L-12</v>
          </cell>
          <cell r="C1732" t="str">
            <v>BAZIC 12" X 16" Keep Out Sign</v>
          </cell>
          <cell r="D1732">
            <v>1989</v>
          </cell>
        </row>
        <row r="1733">
          <cell r="B1733" t="str">
            <v>L-13</v>
          </cell>
          <cell r="C1733" t="str">
            <v>BAZIC  12" X 16" No Trespassing Sign</v>
          </cell>
          <cell r="D1733">
            <v>5506</v>
          </cell>
        </row>
        <row r="1734">
          <cell r="B1734" t="str">
            <v>L-14</v>
          </cell>
          <cell r="C1734" t="str">
            <v>BAZIC 12" X 16" No Parking Sign</v>
          </cell>
          <cell r="D1734">
            <v>6814</v>
          </cell>
        </row>
        <row r="1735">
          <cell r="B1735" t="str">
            <v>L-15</v>
          </cell>
          <cell r="C1735" t="str">
            <v>BAZIC 12" X 16" No Smoking Sign</v>
          </cell>
          <cell r="D1735">
            <v>3293</v>
          </cell>
        </row>
        <row r="1736">
          <cell r="B1736" t="str">
            <v>L-16</v>
          </cell>
          <cell r="C1736" t="str">
            <v>BAZIC 12" X 16" Yard Sale Sign</v>
          </cell>
          <cell r="D1736">
            <v>4830</v>
          </cell>
        </row>
        <row r="1737">
          <cell r="B1737" t="str">
            <v>L-17</v>
          </cell>
          <cell r="C1737" t="str">
            <v>BAZIC 12" x 16" Exit Sign</v>
          </cell>
          <cell r="D1737">
            <v>2690</v>
          </cell>
        </row>
        <row r="1738">
          <cell r="B1738" t="str">
            <v>L-19</v>
          </cell>
          <cell r="C1738" t="str">
            <v>BAZIC 12" X 16" Private Property No Trespassing Sign</v>
          </cell>
          <cell r="D1738">
            <v>4622</v>
          </cell>
        </row>
        <row r="1739">
          <cell r="B1739" t="str">
            <v>L-2</v>
          </cell>
          <cell r="C1739" t="str">
            <v>BAZIC 12" X 16" For Sale Sign (2-Line)</v>
          </cell>
          <cell r="D1739">
            <v>26577</v>
          </cell>
        </row>
        <row r="1740">
          <cell r="B1740" t="str">
            <v>L-20</v>
          </cell>
          <cell r="C1740" t="str">
            <v>BAZIC 12" X 16" Help Wanted Sign</v>
          </cell>
          <cell r="D1740">
            <v>3730</v>
          </cell>
        </row>
        <row r="1741">
          <cell r="B1741" t="str">
            <v>L-23</v>
          </cell>
          <cell r="C1741" t="str">
            <v>BAZIC 12" X 16" Business Hours Sign</v>
          </cell>
          <cell r="D1741">
            <v>1889</v>
          </cell>
        </row>
        <row r="1742">
          <cell r="B1742" t="str">
            <v>L-24</v>
          </cell>
          <cell r="C1742" t="str">
            <v>BAZIC 12" X 16" Open Sign w/ Closed Sign on Back</v>
          </cell>
          <cell r="D1742">
            <v>6232</v>
          </cell>
        </row>
        <row r="1743">
          <cell r="B1743" t="str">
            <v>L-29</v>
          </cell>
          <cell r="C1743" t="str">
            <v>BAZIC 12" X 16" Employees Only Sign</v>
          </cell>
          <cell r="D1743">
            <v>1198</v>
          </cell>
        </row>
        <row r="1744">
          <cell r="B1744" t="str">
            <v>L-3</v>
          </cell>
          <cell r="C1744" t="str">
            <v>BAZIC 12" X 16" Garage Sale Sign</v>
          </cell>
          <cell r="D1744">
            <v>9780</v>
          </cell>
        </row>
        <row r="1745">
          <cell r="B1745" t="str">
            <v>L-31</v>
          </cell>
          <cell r="C1745" t="str">
            <v>BAZIC 12" X 16" Se Vende Sign</v>
          </cell>
          <cell r="D1745">
            <v>4742</v>
          </cell>
        </row>
        <row r="1746">
          <cell r="B1746" t="str">
            <v>L-4</v>
          </cell>
          <cell r="C1746" t="str">
            <v>BAZIC 12" X 16" For Rent Sign</v>
          </cell>
          <cell r="D1746">
            <v>9891</v>
          </cell>
        </row>
        <row r="1747">
          <cell r="B1747" t="str">
            <v>L-42</v>
          </cell>
          <cell r="C1747" t="str">
            <v>BAZIC 12" X 16" Tow Away Sign</v>
          </cell>
          <cell r="D1747">
            <v>2799</v>
          </cell>
        </row>
        <row r="1748">
          <cell r="B1748" t="str">
            <v>L-46</v>
          </cell>
          <cell r="C1748" t="str">
            <v>BAZIC 12" X 16" Se Renta Sign</v>
          </cell>
          <cell r="D1748">
            <v>3577</v>
          </cell>
        </row>
        <row r="1749">
          <cell r="B1749" t="str">
            <v>L-50</v>
          </cell>
          <cell r="C1749" t="str">
            <v>BAZIC 12" X 16" Abierto Sign w/ Cerrado Sign on Back</v>
          </cell>
          <cell r="D1749">
            <v>3283</v>
          </cell>
        </row>
        <row r="1750">
          <cell r="B1750" t="str">
            <v>L-55</v>
          </cell>
          <cell r="C1750" t="str">
            <v>BAZIC 12" X 16" Security Notice Sign</v>
          </cell>
          <cell r="D1750">
            <v>3718</v>
          </cell>
        </row>
        <row r="1751">
          <cell r="B1751" t="str">
            <v>L-9</v>
          </cell>
          <cell r="C1751" t="str">
            <v>BAZIC 12" X 16" For Lease Sign</v>
          </cell>
          <cell r="D1751">
            <v>2588</v>
          </cell>
        </row>
        <row r="1752">
          <cell r="B1752" t="str">
            <v>NWTB</v>
          </cell>
          <cell r="C1752" t="str">
            <v>BAZIC Non Woven Tote Bag</v>
          </cell>
          <cell r="D1752">
            <v>8282</v>
          </cell>
        </row>
        <row r="1753">
          <cell r="B1753" t="str">
            <v>Q514</v>
          </cell>
          <cell r="C1753" t="str">
            <v>BAZIC 100 Ct. Quad-Ruled 4-1" Spiral Notebook(PDQ)</v>
          </cell>
          <cell r="D1753">
            <v>15408</v>
          </cell>
        </row>
        <row r="1754">
          <cell r="B1754" t="str">
            <v>Q565</v>
          </cell>
          <cell r="C1754" t="str">
            <v>BAZIC C/R 100 Ct. Filler Paper(PDQ)</v>
          </cell>
          <cell r="D1754">
            <v>36</v>
          </cell>
        </row>
        <row r="1755">
          <cell r="B1755" t="str">
            <v>Q566</v>
          </cell>
          <cell r="C1755" t="str">
            <v>BAZIC W/R 100 Ct. Filler Paper(PDQ)</v>
          </cell>
          <cell r="D1755">
            <v>36</v>
          </cell>
        </row>
        <row r="1756">
          <cell r="B1756" t="str">
            <v>Q569</v>
          </cell>
          <cell r="C1756" t="str">
            <v>BAZIC 100 Ct. 4-1" Quad-Ruled Filler Paper(PDQ)</v>
          </cell>
          <cell r="D1756">
            <v>252</v>
          </cell>
        </row>
        <row r="1757">
          <cell r="B1757" t="str">
            <v>Q578</v>
          </cell>
          <cell r="C1757" t="str">
            <v>BAZIC 80 Ct. 8.5" X 11" Reversible 4"/5" Quad Ruled Wireless Notebook(PDQ)</v>
          </cell>
          <cell r="D1757">
            <v>16920</v>
          </cell>
        </row>
        <row r="1758">
          <cell r="B1758" t="str">
            <v>Q581</v>
          </cell>
          <cell r="C1758" t="str">
            <v>BAZIC C/R 80 Ct. 1-Subject Wireless Notebook(PDQ)</v>
          </cell>
          <cell r="D1758">
            <v>6528</v>
          </cell>
        </row>
        <row r="1759">
          <cell r="B1759" t="str">
            <v>Q582</v>
          </cell>
          <cell r="C1759" t="str">
            <v>BAZIC W/R 80 Ct. 1-Subject Wireless Notebook(PDQ)</v>
          </cell>
          <cell r="D1759">
            <v>840</v>
          </cell>
        </row>
        <row r="1760">
          <cell r="B1760" t="str">
            <v>S-1</v>
          </cell>
          <cell r="C1760" t="str">
            <v>BAZIC 9" X 12" For Sale Sign</v>
          </cell>
          <cell r="D1760">
            <v>38837</v>
          </cell>
        </row>
        <row r="1761">
          <cell r="B1761" t="str">
            <v>S-10</v>
          </cell>
          <cell r="C1761" t="str">
            <v>BAZIC 9" X 12" Beware of Dog Sign</v>
          </cell>
          <cell r="D1761">
            <v>12251</v>
          </cell>
        </row>
        <row r="1762">
          <cell r="B1762" t="str">
            <v>S-11</v>
          </cell>
          <cell r="C1762" t="str">
            <v>BAZIC 9" X 12" Never Mind The Dog Beware of Owner Sign</v>
          </cell>
          <cell r="D1762">
            <v>5333</v>
          </cell>
        </row>
        <row r="1763">
          <cell r="B1763" t="str">
            <v>S-12</v>
          </cell>
          <cell r="C1763" t="str">
            <v>BAZIC 9" X 12" Keep Out Sign</v>
          </cell>
          <cell r="D1763">
            <v>3001</v>
          </cell>
        </row>
        <row r="1764">
          <cell r="B1764" t="str">
            <v>S-13</v>
          </cell>
          <cell r="C1764" t="str">
            <v>BAZIC 9" X 12" No Trespassing Sign</v>
          </cell>
          <cell r="D1764">
            <v>6574</v>
          </cell>
        </row>
        <row r="1765">
          <cell r="B1765" t="str">
            <v>S-14</v>
          </cell>
          <cell r="C1765" t="str">
            <v>BAZIC 9" X 12" No Parking Sign</v>
          </cell>
          <cell r="D1765">
            <v>7718</v>
          </cell>
        </row>
        <row r="1766">
          <cell r="B1766" t="str">
            <v>S-15</v>
          </cell>
          <cell r="C1766" t="str">
            <v>BAZIC 9" X 12" No Smoking Sign</v>
          </cell>
          <cell r="D1766">
            <v>8060</v>
          </cell>
        </row>
        <row r="1767">
          <cell r="B1767" t="str">
            <v>S-16</v>
          </cell>
          <cell r="C1767" t="str">
            <v>BAZIC 9" X 12" Yard Sale Sign</v>
          </cell>
          <cell r="D1767">
            <v>2540</v>
          </cell>
        </row>
        <row r="1768">
          <cell r="B1768" t="str">
            <v>S-17</v>
          </cell>
          <cell r="C1768" t="str">
            <v>BAZIC 9" X 12" Exit Sign</v>
          </cell>
          <cell r="D1768">
            <v>2192</v>
          </cell>
        </row>
        <row r="1769">
          <cell r="B1769" t="str">
            <v>S-19</v>
          </cell>
          <cell r="C1769" t="str">
            <v>BAZIC 9" X 12" Private Property No Trespassing Sign</v>
          </cell>
          <cell r="D1769">
            <v>2519</v>
          </cell>
        </row>
        <row r="1770">
          <cell r="B1770" t="str">
            <v>S-2</v>
          </cell>
          <cell r="C1770" t="str">
            <v>BAZIC 9" X 12" For Sale Sign (2-Line)</v>
          </cell>
          <cell r="D1770">
            <v>43723</v>
          </cell>
        </row>
        <row r="1771">
          <cell r="B1771" t="str">
            <v>S-20</v>
          </cell>
          <cell r="C1771" t="str">
            <v>BAZIC 9" X 12" Help Wanted Sign</v>
          </cell>
          <cell r="D1771">
            <v>3387</v>
          </cell>
        </row>
        <row r="1772">
          <cell r="B1772" t="str">
            <v>S-23</v>
          </cell>
          <cell r="C1772" t="str">
            <v>BAZIC 9" X 12" Business Hours Sign</v>
          </cell>
          <cell r="D1772">
            <v>4210</v>
          </cell>
        </row>
        <row r="1773">
          <cell r="B1773" t="str">
            <v>S-24</v>
          </cell>
          <cell r="C1773" t="str">
            <v>BAZIC 9" X 12" Open Sign w/ Closed Sign on Back</v>
          </cell>
          <cell r="D1773">
            <v>5264</v>
          </cell>
        </row>
        <row r="1774">
          <cell r="B1774" t="str">
            <v>S-28</v>
          </cell>
          <cell r="C1774" t="str">
            <v>BAZIC 9" X 12" Emergency Exit Sign</v>
          </cell>
          <cell r="D1774">
            <v>2852</v>
          </cell>
        </row>
        <row r="1775">
          <cell r="B1775" t="str">
            <v>S-29</v>
          </cell>
          <cell r="C1775" t="str">
            <v>BAZIC 9" X 12" Employees Only Sign</v>
          </cell>
          <cell r="D1775">
            <v>1220</v>
          </cell>
        </row>
        <row r="1776">
          <cell r="B1776" t="str">
            <v>S-3</v>
          </cell>
          <cell r="C1776" t="str">
            <v>BAZIC 9" X 12" Garage Sale Sign</v>
          </cell>
          <cell r="D1776">
            <v>8420</v>
          </cell>
        </row>
        <row r="1777">
          <cell r="B1777" t="str">
            <v>S-30</v>
          </cell>
          <cell r="C1777" t="str">
            <v>BAZIC 9" X 12" No Soliciting Sign</v>
          </cell>
          <cell r="D1777">
            <v>902</v>
          </cell>
        </row>
        <row r="1778">
          <cell r="B1778" t="str">
            <v>S-31</v>
          </cell>
          <cell r="C1778" t="str">
            <v>BAZIC 9" X 12" Se Vende Sign</v>
          </cell>
          <cell r="D1778">
            <v>8096</v>
          </cell>
        </row>
        <row r="1779">
          <cell r="B1779" t="str">
            <v>S-32</v>
          </cell>
          <cell r="C1779" t="str">
            <v>BAZIC 9" X 12" No Fumar Sign</v>
          </cell>
          <cell r="D1779">
            <v>3042</v>
          </cell>
        </row>
        <row r="1780">
          <cell r="B1780" t="str">
            <v>S-4</v>
          </cell>
          <cell r="C1780" t="str">
            <v>BAZIC 9" X 12" For Rent Sign</v>
          </cell>
          <cell r="D1780">
            <v>7673</v>
          </cell>
        </row>
        <row r="1781">
          <cell r="B1781" t="str">
            <v>S-42</v>
          </cell>
          <cell r="C1781" t="str">
            <v>BAZIC 9" X 12" Tow Away Sign</v>
          </cell>
          <cell r="D1781">
            <v>3608</v>
          </cell>
        </row>
        <row r="1782">
          <cell r="B1782" t="str">
            <v>S-45</v>
          </cell>
          <cell r="C1782" t="str">
            <v>BAZIC 9" X 12" We Reserve The Right To Refuse Service To Anyone Sign</v>
          </cell>
          <cell r="D1782">
            <v>2485</v>
          </cell>
        </row>
        <row r="1783">
          <cell r="B1783" t="str">
            <v>S-46</v>
          </cell>
          <cell r="C1783" t="str">
            <v>BAZIC 9" X 12" Se Renta Sign</v>
          </cell>
          <cell r="D1783">
            <v>4879</v>
          </cell>
        </row>
        <row r="1784">
          <cell r="B1784" t="str">
            <v>S-50</v>
          </cell>
          <cell r="C1784" t="str">
            <v>BAZIC 9" X 12" Abierto Sign w/ Cerrado Sign on Back</v>
          </cell>
          <cell r="D1784">
            <v>3652</v>
          </cell>
        </row>
        <row r="1785">
          <cell r="B1785" t="str">
            <v>S-52</v>
          </cell>
          <cell r="C1785" t="str">
            <v>BAZIC 9" X 12" No Exchange No Refunds Sign</v>
          </cell>
          <cell r="D1785">
            <v>519</v>
          </cell>
        </row>
        <row r="1786">
          <cell r="B1786" t="str">
            <v>S-53</v>
          </cell>
          <cell r="C1786" t="str">
            <v>BAZIC 9" X 12" No Intercambios No Se Devuelve El Dinero Sign</v>
          </cell>
          <cell r="D1786">
            <v>874</v>
          </cell>
        </row>
        <row r="1787">
          <cell r="B1787" t="str">
            <v>S-55</v>
          </cell>
          <cell r="C1787" t="str">
            <v>BAZIC 9" x 12" Security Notice Sign</v>
          </cell>
          <cell r="D1787">
            <v>5112</v>
          </cell>
        </row>
        <row r="1788">
          <cell r="B1788" t="str">
            <v>S-9</v>
          </cell>
          <cell r="C1788" t="str">
            <v>BAZIC 9" X 12" For Lease Sign</v>
          </cell>
          <cell r="D1788">
            <v>1233</v>
          </cell>
        </row>
        <row r="1789">
          <cell r="B1789" t="str">
            <v>WM3126P6</v>
          </cell>
          <cell r="C1789" t="str">
            <v>BAZIC 1" Bright Color Poly 3-Ring Binder w/ Pocket (6/Pack)</v>
          </cell>
          <cell r="D1789">
            <v>0</v>
          </cell>
        </row>
        <row r="1790">
          <cell r="B1790" t="str">
            <v>WM3158P8</v>
          </cell>
          <cell r="C1790" t="str">
            <v>BAZIC Solid Color 2-Pocket Poly Portfolio (8/Pack)</v>
          </cell>
          <cell r="D1790">
            <v>6</v>
          </cell>
        </row>
        <row r="1791">
          <cell r="B1791" t="str">
            <v>WM3167P4</v>
          </cell>
          <cell r="C1791" t="str">
            <v>BAZIC 1" Asst. Pastel Color 3-Ring View Binder w/ 2-Pockets (4/Pack)</v>
          </cell>
          <cell r="D1791">
            <v>1620</v>
          </cell>
        </row>
        <row r="1792">
          <cell r="B1792" t="str">
            <v>WM5053P2</v>
          </cell>
          <cell r="C1792" t="str">
            <v>BAZIC 100 Ct. Primary Journal Marble Composition Book (2/Pack)</v>
          </cell>
          <cell r="D1792">
            <v>0</v>
          </cell>
        </row>
        <row r="1793">
          <cell r="B1793" t="str">
            <v>WM5053P6</v>
          </cell>
          <cell r="C1793" t="str">
            <v>BAZIC 100 Ct. Primary Journal Marble Composition Book (6/Pack)</v>
          </cell>
          <cell r="D1793">
            <v>0</v>
          </cell>
        </row>
        <row r="1794">
          <cell r="B1794" t="str">
            <v>WM508P6</v>
          </cell>
          <cell r="C1794" t="str">
            <v>BAZIC W/R 100 Ct. Black Marble Composition Book (6/Pack)</v>
          </cell>
          <cell r="D1794">
            <v>32</v>
          </cell>
        </row>
        <row r="1795">
          <cell r="B1795" t="str">
            <v>WM509P4</v>
          </cell>
          <cell r="C1795" t="str">
            <v>BAZIC W/R 100 Ct. Assorted Color Marble Composition Book  (4/Pack)</v>
          </cell>
          <cell r="D1795">
            <v>0</v>
          </cell>
        </row>
        <row r="1796">
          <cell r="B1796" t="str">
            <v>WMC4</v>
          </cell>
          <cell r="C1796" t="str">
            <v>BAZIC Assorted Color Chisel Tip Dry-Erase Markers (4/Pack)</v>
          </cell>
          <cell r="D1796">
            <v>0</v>
          </cell>
        </row>
        <row r="1797">
          <cell r="B1797" t="str">
            <v>WMCB</v>
          </cell>
          <cell r="C1797" t="str">
            <v>BAZIC Blue Chisel Tip Dry-Erase Markers (12/Box)</v>
          </cell>
          <cell r="D1797">
            <v>0</v>
          </cell>
        </row>
        <row r="1798">
          <cell r="B1798" t="str">
            <v>WMCG</v>
          </cell>
          <cell r="C1798" t="str">
            <v>BAZIC Green Chisel Tip Dry-Erase Markers (12/Box)</v>
          </cell>
          <cell r="D1798">
            <v>0</v>
          </cell>
        </row>
        <row r="1799">
          <cell r="B1799" t="str">
            <v>WMCK</v>
          </cell>
          <cell r="C1799" t="str">
            <v>BAZIC Black Chisel Tip Dry-Erase Markers (12/Box)</v>
          </cell>
          <cell r="D1799">
            <v>0</v>
          </cell>
        </row>
        <row r="1800">
          <cell r="B1800" t="str">
            <v>WMCR</v>
          </cell>
          <cell r="C1800" t="str">
            <v>BAZIC Red Chisel Tip Dry-Erase Markers (12/Box)</v>
          </cell>
          <cell r="D1800">
            <v>0</v>
          </cell>
        </row>
        <row r="1801">
          <cell r="B1801" t="str">
            <v>WMF4</v>
          </cell>
          <cell r="C1801" t="str">
            <v>BAZIC Asst. Color Fine Tip Dry-Erase Marker (4/Pack)</v>
          </cell>
          <cell r="D1801">
            <v>0</v>
          </cell>
        </row>
        <row r="1802">
          <cell r="B1802" t="str">
            <v>WMFB</v>
          </cell>
          <cell r="C1802" t="str">
            <v>BAZIC Blue Fine Tip Dry-Erase Markers (12/Box)</v>
          </cell>
          <cell r="D1802">
            <v>0</v>
          </cell>
        </row>
        <row r="1803">
          <cell r="B1803" t="str">
            <v>WMFG</v>
          </cell>
          <cell r="C1803" t="str">
            <v>BAZIC Green Fine Tip Dry-Erase Markers (12/Box)</v>
          </cell>
          <cell r="D1803">
            <v>0</v>
          </cell>
        </row>
        <row r="1804">
          <cell r="B1804" t="str">
            <v>WMFK</v>
          </cell>
          <cell r="C1804" t="str">
            <v>BAZIC Black Fine Tip Dry-Erase Markers (12/Box)</v>
          </cell>
          <cell r="D1804">
            <v>0</v>
          </cell>
        </row>
        <row r="1805">
          <cell r="B1805" t="str">
            <v>WMFR</v>
          </cell>
          <cell r="C1805" t="str">
            <v>BAZIC Red Fine Tip Dry-Erase Markers (12/Box)</v>
          </cell>
          <cell r="D1805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4"/>
      <sheetName val="SHIPMENTS"/>
      <sheetName val="Sheet1"/>
      <sheetName val="Report 2.1-4.30"/>
      <sheetName val="Report 5.1-6.3"/>
      <sheetName val="Sheet2"/>
      <sheetName val="PRE-PACK"/>
      <sheetName val="Supplies"/>
      <sheetName val="FNSKU"/>
      <sheetName val="Pivot 2023 Q3"/>
      <sheetName val="BusinessReport-Q3 2023"/>
      <sheetName val="2024 DO NOT EDIT"/>
      <sheetName val="Pivot"/>
    </sheetNames>
    <sheetDataSet>
      <sheetData sheetId="0" refreshError="1">
        <row r="1">
          <cell r="A1" t="str">
            <v>PRODUCT IDENTIFIER</v>
          </cell>
          <cell r="B1"/>
          <cell r="C1"/>
          <cell r="D1"/>
          <cell r="E1"/>
          <cell r="F1"/>
          <cell r="G1"/>
          <cell r="H1"/>
          <cell r="I1" t="str">
            <v>2022 Q3</v>
          </cell>
          <cell r="J1"/>
          <cell r="K1" t="str">
            <v>2023 Q3</v>
          </cell>
          <cell r="L1"/>
          <cell r="M1"/>
          <cell r="N1"/>
          <cell r="O1"/>
          <cell r="P1"/>
          <cell r="Q1" t="str">
            <v>FORCAST</v>
          </cell>
          <cell r="R1"/>
          <cell r="S1"/>
          <cell r="T1"/>
          <cell r="U1"/>
          <cell r="V1"/>
          <cell r="W1"/>
          <cell r="X1" t="str">
            <v>WAREHOUSE</v>
          </cell>
          <cell r="Y1"/>
          <cell r="Z1"/>
          <cell r="AA1"/>
          <cell r="AB1"/>
        </row>
        <row r="2">
          <cell r="A2" t="str">
            <v>ASIN</v>
          </cell>
          <cell r="B2" t="str">
            <v>Name</v>
          </cell>
          <cell r="C2" t="str">
            <v>SKU</v>
          </cell>
          <cell r="D2" t="str">
            <v>Item#</v>
          </cell>
          <cell r="E2" t="str">
            <v>FBA SKU</v>
          </cell>
          <cell r="F2" t="str">
            <v>Uom</v>
          </cell>
          <cell r="G2" t="str">
            <v>Box Pack</v>
          </cell>
          <cell r="H2" t="str">
            <v>Case Pack</v>
          </cell>
          <cell r="I2" t="str">
            <v>Units Ordered</v>
          </cell>
          <cell r="J2" t="str">
            <v>Ordered Product Sales</v>
          </cell>
          <cell r="K2" t="str">
            <v>Units Order</v>
          </cell>
          <cell r="L2" t="str">
            <v>Sales</v>
          </cell>
          <cell r="M2" t="str">
            <v>Unit Order Growth</v>
          </cell>
          <cell r="N2" t="str">
            <v>Sales Growth</v>
          </cell>
          <cell r="O2" t="str">
            <v>Sessions - Total</v>
          </cell>
          <cell r="P2" t="str">
            <v>Unit Session Percentage</v>
          </cell>
          <cell r="Q2" t="str">
            <v xml:space="preserve">% </v>
          </cell>
          <cell r="R2" t="str">
            <v>Est. Unit Ordered</v>
          </cell>
          <cell r="S2" t="str">
            <v>Trasnfer Pcs</v>
          </cell>
          <cell r="T2" t="str">
            <v>Box Reserve</v>
          </cell>
          <cell r="U2" t="str">
            <v>box/case</v>
          </cell>
          <cell r="V2" t="str">
            <v>Case Reserve</v>
          </cell>
          <cell r="W2" t="str">
            <v>Box or Case Reserve</v>
          </cell>
          <cell r="X2" t="str">
            <v>Units Prep</v>
          </cell>
          <cell r="Y2" t="str">
            <v>Trasnfer Pcs2</v>
          </cell>
          <cell r="Z2" t="str">
            <v>Current Invetory</v>
          </cell>
          <cell r="AA2" t="str">
            <v>FNSKU/Label</v>
          </cell>
          <cell r="AB2" t="str">
            <v>Supplies</v>
          </cell>
        </row>
        <row r="3">
          <cell r="A3" t="str">
            <v>B005OYUL24</v>
          </cell>
          <cell r="B3" t="str">
            <v>Washable Glue Pen 1.7 Oz. (50 mL), Liquid Clear Glues Bond Adhesive for Art Crafts Project at School Home Office (2/Pack), 1-Pack</v>
          </cell>
          <cell r="C3" t="str">
            <v>2028-EACH</v>
          </cell>
          <cell r="D3">
            <v>2028</v>
          </cell>
          <cell r="E3" t="str">
            <v>FBA_2028-EACH</v>
          </cell>
          <cell r="F3">
            <v>1</v>
          </cell>
          <cell r="G3">
            <v>24</v>
          </cell>
          <cell r="H3">
            <v>72</v>
          </cell>
          <cell r="I3">
            <v>4</v>
          </cell>
          <cell r="J3">
            <v>27.96</v>
          </cell>
          <cell r="K3">
            <v>19</v>
          </cell>
          <cell r="L3">
            <v>151.81</v>
          </cell>
          <cell r="M3">
            <v>3.75</v>
          </cell>
          <cell r="N3">
            <v>4.4295422031473528</v>
          </cell>
          <cell r="O3">
            <v>245</v>
          </cell>
          <cell r="P3">
            <v>7.7600000000000002E-2</v>
          </cell>
          <cell r="Q3">
            <v>0</v>
          </cell>
          <cell r="R3">
            <v>19</v>
          </cell>
          <cell r="S3">
            <v>19</v>
          </cell>
          <cell r="T3">
            <v>1</v>
          </cell>
          <cell r="U3">
            <v>3</v>
          </cell>
          <cell r="V3"/>
          <cell r="W3">
            <v>1</v>
          </cell>
          <cell r="X3">
            <v>24</v>
          </cell>
          <cell r="Y3">
            <v>24</v>
          </cell>
          <cell r="Z3">
            <v>32485</v>
          </cell>
          <cell r="AA3" t="str">
            <v>B005OYUL24</v>
          </cell>
          <cell r="AB3" t="str">
            <v>No Supplies</v>
          </cell>
        </row>
        <row r="4">
          <cell r="A4" t="str">
            <v>B07TGDNG2G</v>
          </cell>
          <cell r="B4" t="str">
            <v>Key Tag Label Window, Assorted Color Tags, Plastic Key Holder Key Ring, Identifier Name Number Address Information Label Card (8/Pack), 1-Pack</v>
          </cell>
          <cell r="C4" t="str">
            <v>4003-EACH</v>
          </cell>
          <cell r="D4">
            <v>4003</v>
          </cell>
          <cell r="E4" t="str">
            <v>FBA_4003-EACH-1</v>
          </cell>
          <cell r="F4">
            <v>1</v>
          </cell>
          <cell r="G4">
            <v>24</v>
          </cell>
          <cell r="H4">
            <v>144</v>
          </cell>
          <cell r="I4">
            <v>1</v>
          </cell>
          <cell r="J4">
            <v>5.99</v>
          </cell>
          <cell r="K4">
            <v>4</v>
          </cell>
          <cell r="L4">
            <v>25.96</v>
          </cell>
          <cell r="M4">
            <v>3</v>
          </cell>
          <cell r="N4">
            <v>3.3338898163606006</v>
          </cell>
          <cell r="O4">
            <v>1701</v>
          </cell>
          <cell r="P4">
            <v>2.3999999999999998E-3</v>
          </cell>
          <cell r="Q4"/>
          <cell r="R4"/>
          <cell r="S4">
            <v>24</v>
          </cell>
          <cell r="T4">
            <v>1</v>
          </cell>
          <cell r="U4">
            <v>6</v>
          </cell>
          <cell r="V4"/>
          <cell r="W4">
            <v>1</v>
          </cell>
          <cell r="X4">
            <v>24</v>
          </cell>
          <cell r="Y4">
            <v>24</v>
          </cell>
          <cell r="Z4">
            <v>25762</v>
          </cell>
          <cell r="AA4" t="str">
            <v>X0040LGDTX</v>
          </cell>
          <cell r="AB4" t="str">
            <v>No Supplies</v>
          </cell>
        </row>
        <row r="5">
          <cell r="A5" t="str">
            <v>B07S164JS2</v>
          </cell>
          <cell r="B5" t="str">
            <v>Plastic Envelope Poly Envelopes, Letter Size Clear Folder String Closure 1 Top &amp; 1 Side Loading, A4 Size File Folders, School Office Supplies, Total 2 Counts</v>
          </cell>
          <cell r="C5" t="str">
            <v>3198-EACH</v>
          </cell>
          <cell r="D5">
            <v>3198</v>
          </cell>
          <cell r="E5" t="str">
            <v>FBA_3198-EACH</v>
          </cell>
          <cell r="F5">
            <v>1</v>
          </cell>
          <cell r="G5">
            <v>24</v>
          </cell>
          <cell r="H5">
            <v>144</v>
          </cell>
          <cell r="I5">
            <v>3</v>
          </cell>
          <cell r="J5">
            <v>19.47</v>
          </cell>
          <cell r="K5">
            <v>19</v>
          </cell>
          <cell r="L5">
            <v>132.81</v>
          </cell>
          <cell r="M5">
            <v>5.333333333333333</v>
          </cell>
          <cell r="N5">
            <v>5.8212634822804317</v>
          </cell>
          <cell r="O5">
            <v>677</v>
          </cell>
          <cell r="P5">
            <v>2.81E-2</v>
          </cell>
          <cell r="Q5">
            <v>0.15</v>
          </cell>
          <cell r="R5">
            <v>22</v>
          </cell>
          <cell r="S5">
            <v>22</v>
          </cell>
          <cell r="T5">
            <v>1</v>
          </cell>
          <cell r="U5">
            <v>6</v>
          </cell>
          <cell r="V5"/>
          <cell r="W5">
            <v>1</v>
          </cell>
          <cell r="X5">
            <v>24</v>
          </cell>
          <cell r="Y5">
            <v>24</v>
          </cell>
          <cell r="Z5">
            <v>18073</v>
          </cell>
          <cell r="AA5" t="str">
            <v>X003YHO1JX</v>
          </cell>
          <cell r="AB5" t="str">
            <v>No Supplies</v>
          </cell>
        </row>
        <row r="6">
          <cell r="A6" t="str">
            <v>B0019IPV2O</v>
          </cell>
          <cell r="B6" t="str">
            <v>Mechanical Pencil 0.5mm Crown, Soft Grip Latex Free Eraser, Smooth Writing Pencils Lead for Drafting Drawing Sketching (3/Pack), 1-Pack</v>
          </cell>
          <cell r="C6" t="str">
            <v>720-EACH</v>
          </cell>
          <cell r="D6">
            <v>720</v>
          </cell>
          <cell r="E6" t="str">
            <v>FBA_720-EACH</v>
          </cell>
          <cell r="F6">
            <v>1</v>
          </cell>
          <cell r="G6">
            <v>24</v>
          </cell>
          <cell r="H6">
            <v>144</v>
          </cell>
          <cell r="I6">
            <v>5</v>
          </cell>
          <cell r="J6">
            <v>32.450000000000003</v>
          </cell>
          <cell r="K6">
            <v>10</v>
          </cell>
          <cell r="L6">
            <v>69.5</v>
          </cell>
          <cell r="M6">
            <v>1</v>
          </cell>
          <cell r="N6">
            <v>1.1417565485362093</v>
          </cell>
          <cell r="O6">
            <v>1713</v>
          </cell>
          <cell r="P6">
            <v>5.7999999999999996E-3</v>
          </cell>
          <cell r="Q6">
            <v>0.2</v>
          </cell>
          <cell r="R6">
            <v>12</v>
          </cell>
          <cell r="S6">
            <v>12</v>
          </cell>
          <cell r="T6">
            <v>1</v>
          </cell>
          <cell r="U6">
            <v>6</v>
          </cell>
          <cell r="V6"/>
          <cell r="W6">
            <v>1</v>
          </cell>
          <cell r="X6">
            <v>24</v>
          </cell>
          <cell r="Y6">
            <v>24</v>
          </cell>
          <cell r="Z6">
            <v>12833</v>
          </cell>
          <cell r="AA6" t="str">
            <v>B0019IPV2O</v>
          </cell>
          <cell r="AB6" t="str">
            <v>No Supplies</v>
          </cell>
        </row>
        <row r="7">
          <cell r="A7" t="str">
            <v>B07S65QQ82</v>
          </cell>
          <cell r="B7" t="str">
            <v>Ballpoint Pen Ixion Black Ink Color Barrels Retractable Pens, 1.0 mm Bold Point Smooth Writing, for Office School Teacher (5/Pack), 1-Pack</v>
          </cell>
          <cell r="C7" t="str">
            <v>1770-EACH</v>
          </cell>
          <cell r="D7">
            <v>1770</v>
          </cell>
          <cell r="E7" t="str">
            <v>FBA_1770-EACH</v>
          </cell>
          <cell r="F7">
            <v>1</v>
          </cell>
          <cell r="G7">
            <v>24</v>
          </cell>
          <cell r="H7">
            <v>144</v>
          </cell>
          <cell r="I7">
            <v>8</v>
          </cell>
          <cell r="J7">
            <v>51.92</v>
          </cell>
          <cell r="K7">
            <v>20</v>
          </cell>
          <cell r="L7">
            <v>139.80000000000001</v>
          </cell>
          <cell r="M7">
            <v>1.5</v>
          </cell>
          <cell r="N7">
            <v>1.6926040061633283</v>
          </cell>
          <cell r="O7">
            <v>615</v>
          </cell>
          <cell r="P7">
            <v>3.2500000000000001E-2</v>
          </cell>
          <cell r="Q7">
            <v>0.2</v>
          </cell>
          <cell r="R7">
            <v>24</v>
          </cell>
          <cell r="S7">
            <v>24</v>
          </cell>
          <cell r="T7">
            <v>1</v>
          </cell>
          <cell r="U7">
            <v>6</v>
          </cell>
          <cell r="V7"/>
          <cell r="W7">
            <v>1</v>
          </cell>
          <cell r="X7">
            <v>24</v>
          </cell>
          <cell r="Y7">
            <v>24</v>
          </cell>
          <cell r="Z7">
            <v>14146</v>
          </cell>
          <cell r="AA7" t="str">
            <v>X0044RLTMJ</v>
          </cell>
          <cell r="AB7" t="str">
            <v>No Supplies</v>
          </cell>
        </row>
        <row r="8">
          <cell r="A8" t="str">
            <v>B08JQPGGLM</v>
          </cell>
          <cell r="B8" t="str">
            <v>Neon Page Markers Dispensers 0.5x1.7 Neon Colored PET Flag Index Tabs, Sticky Notes Page Marker Bookmarks File Tab (120 Flags/Pack), 2-Packs</v>
          </cell>
          <cell r="C8" t="str">
            <v>5170-PACK2</v>
          </cell>
          <cell r="D8">
            <v>5170</v>
          </cell>
          <cell r="E8" t="str">
            <v>FBA_5170-PACK2</v>
          </cell>
          <cell r="F8">
            <v>2</v>
          </cell>
          <cell r="G8">
            <v>24</v>
          </cell>
          <cell r="H8">
            <v>288</v>
          </cell>
          <cell r="I8">
            <v>4</v>
          </cell>
          <cell r="J8">
            <v>29.96</v>
          </cell>
          <cell r="K8">
            <v>7</v>
          </cell>
          <cell r="L8">
            <v>59.43</v>
          </cell>
          <cell r="M8">
            <v>0.75</v>
          </cell>
          <cell r="N8">
            <v>0.98364485981308403</v>
          </cell>
          <cell r="O8">
            <v>111</v>
          </cell>
          <cell r="P8">
            <v>6.3100000000000003E-2</v>
          </cell>
          <cell r="Q8">
            <v>0.1</v>
          </cell>
          <cell r="R8">
            <v>8</v>
          </cell>
          <cell r="S8">
            <v>16</v>
          </cell>
          <cell r="T8">
            <v>1</v>
          </cell>
          <cell r="U8">
            <v>12</v>
          </cell>
          <cell r="V8"/>
          <cell r="W8">
            <v>1</v>
          </cell>
          <cell r="X8">
            <v>12</v>
          </cell>
          <cell r="Y8">
            <v>24</v>
          </cell>
          <cell r="Z8">
            <v>9299</v>
          </cell>
          <cell r="AA8" t="str">
            <v>X0044R3MSX</v>
          </cell>
          <cell r="AB8" t="str">
            <v>Poly Bag 6 x 9</v>
          </cell>
        </row>
        <row r="9">
          <cell r="A9" t="str">
            <v>B003BMWRE6</v>
          </cell>
          <cell r="B9" t="str">
            <v>Double Sided Tape 1" X 36 Yard (1296"), Clear Sticky Mounting Adhesive Tapes, Permanent Double-Sided Tape, 1-Pack</v>
          </cell>
          <cell r="C9" t="str">
            <v>925-EACH</v>
          </cell>
          <cell r="D9">
            <v>925</v>
          </cell>
          <cell r="E9" t="str">
            <v>S&amp;L_925-EACH</v>
          </cell>
          <cell r="F9">
            <v>1</v>
          </cell>
          <cell r="G9">
            <v>24</v>
          </cell>
          <cell r="H9">
            <v>72</v>
          </cell>
          <cell r="I9">
            <v>16</v>
          </cell>
          <cell r="J9">
            <v>111.84</v>
          </cell>
          <cell r="K9">
            <v>17</v>
          </cell>
          <cell r="L9">
            <v>85.02</v>
          </cell>
          <cell r="M9">
            <v>6.25E-2</v>
          </cell>
          <cell r="N9">
            <v>-0.23980686695278977</v>
          </cell>
          <cell r="O9">
            <v>251</v>
          </cell>
          <cell r="P9">
            <v>6.7699999999999996E-2</v>
          </cell>
          <cell r="Q9">
            <v>0</v>
          </cell>
          <cell r="R9">
            <v>17</v>
          </cell>
          <cell r="S9">
            <v>17</v>
          </cell>
          <cell r="T9">
            <v>1</v>
          </cell>
          <cell r="U9">
            <v>3</v>
          </cell>
          <cell r="V9"/>
          <cell r="W9">
            <v>1</v>
          </cell>
          <cell r="X9">
            <v>24</v>
          </cell>
          <cell r="Y9">
            <v>24</v>
          </cell>
          <cell r="Z9">
            <v>3571</v>
          </cell>
          <cell r="AA9" t="str">
            <v>B003BMWRE6</v>
          </cell>
          <cell r="AB9" t="str">
            <v>No Supplies</v>
          </cell>
        </row>
        <row r="10">
          <cell r="A10" t="str">
            <v>B08JD2FTVC</v>
          </cell>
          <cell r="B10" t="str">
            <v>Geometry Math Compass Set w/Scale-Arm, Nickel Plated Metal Ball &amp; HB Wood Pencil, Inch Centimeter, Mathematical Drafting Drawing Tool, 1-Pack</v>
          </cell>
          <cell r="C10" t="str">
            <v>2805-EACH</v>
          </cell>
          <cell r="D10">
            <v>2805</v>
          </cell>
          <cell r="E10" t="str">
            <v>FBA_2805-EACH</v>
          </cell>
          <cell r="F10">
            <v>1</v>
          </cell>
          <cell r="G10">
            <v>24</v>
          </cell>
          <cell r="H10">
            <v>144</v>
          </cell>
          <cell r="I10" t="e">
            <v>#N/A</v>
          </cell>
          <cell r="J10" t="e">
            <v>#N/A</v>
          </cell>
          <cell r="K10">
            <v>15</v>
          </cell>
          <cell r="L10">
            <v>97.35</v>
          </cell>
          <cell r="M10"/>
          <cell r="N10"/>
          <cell r="O10">
            <v>694</v>
          </cell>
          <cell r="P10">
            <v>2.1600000000000001E-2</v>
          </cell>
          <cell r="Q10">
            <v>0.1</v>
          </cell>
          <cell r="R10">
            <v>17</v>
          </cell>
          <cell r="S10">
            <v>17</v>
          </cell>
          <cell r="T10">
            <v>1</v>
          </cell>
          <cell r="U10">
            <v>6</v>
          </cell>
          <cell r="V10"/>
          <cell r="W10">
            <v>1</v>
          </cell>
          <cell r="X10">
            <v>24</v>
          </cell>
          <cell r="Y10">
            <v>24</v>
          </cell>
          <cell r="Z10">
            <v>21154</v>
          </cell>
          <cell r="AA10" t="str">
            <v>B08JD2FTVC</v>
          </cell>
          <cell r="AB10" t="str">
            <v>No Supplies</v>
          </cell>
        </row>
        <row r="11">
          <cell r="A11" t="str">
            <v>B015T8DWIE</v>
          </cell>
          <cell r="B11" t="str">
            <v>Frizz Erasable Gel Pen 0.7mm Assorted Color, Fine Point Inks Pens Mistake Eraser, Drawing Writing for Gift Office School (3/Pack), 1-Pack</v>
          </cell>
          <cell r="C11" t="str">
            <v>17065-EACH</v>
          </cell>
          <cell r="D11">
            <v>17065</v>
          </cell>
          <cell r="E11" t="str">
            <v>FBA_17065-EACH</v>
          </cell>
          <cell r="F11">
            <v>1</v>
          </cell>
          <cell r="G11">
            <v>24</v>
          </cell>
          <cell r="H11">
            <v>144</v>
          </cell>
          <cell r="I11">
            <v>1</v>
          </cell>
          <cell r="J11">
            <v>8.49</v>
          </cell>
          <cell r="K11">
            <v>1</v>
          </cell>
          <cell r="L11">
            <v>8.99</v>
          </cell>
          <cell r="M11">
            <v>0</v>
          </cell>
          <cell r="N11">
            <v>5.8892815076560655E-2</v>
          </cell>
          <cell r="O11">
            <v>316</v>
          </cell>
          <cell r="P11">
            <v>3.2000000000000002E-3</v>
          </cell>
          <cell r="Q11"/>
          <cell r="R11"/>
          <cell r="S11">
            <v>10</v>
          </cell>
          <cell r="T11">
            <v>1</v>
          </cell>
          <cell r="U11">
            <v>6</v>
          </cell>
          <cell r="V11"/>
          <cell r="W11">
            <v>1</v>
          </cell>
          <cell r="X11">
            <v>24</v>
          </cell>
          <cell r="Y11">
            <v>24</v>
          </cell>
          <cell r="Z11">
            <v>7633</v>
          </cell>
          <cell r="AA11" t="str">
            <v>B015T8DWIE</v>
          </cell>
          <cell r="AB11" t="str">
            <v>No Supplies</v>
          </cell>
        </row>
        <row r="12">
          <cell r="A12" t="str">
            <v>B07QW4FDPD</v>
          </cell>
          <cell r="B12" t="str">
            <v>Crayons 24 Color, Assorted Colors Coloring Crayon Set, Non Toxic Drawing Crayons for School Art, Gift for Kids Artist (24/Pack), 1-Pack</v>
          </cell>
          <cell r="C12" t="str">
            <v>2511-EACH</v>
          </cell>
          <cell r="D12">
            <v>2511</v>
          </cell>
          <cell r="E12" t="str">
            <v>FBA_2511-EACH</v>
          </cell>
          <cell r="F12">
            <v>1</v>
          </cell>
          <cell r="G12">
            <v>24</v>
          </cell>
          <cell r="H12">
            <v>72</v>
          </cell>
          <cell r="I12">
            <v>0</v>
          </cell>
          <cell r="J12">
            <v>0</v>
          </cell>
          <cell r="K12">
            <v>26</v>
          </cell>
          <cell r="L12">
            <v>152.84</v>
          </cell>
          <cell r="M12"/>
          <cell r="N12"/>
          <cell r="O12">
            <v>263</v>
          </cell>
          <cell r="P12">
            <v>9.8900000000000002E-2</v>
          </cell>
          <cell r="Q12">
            <v>0.1</v>
          </cell>
          <cell r="R12">
            <v>29</v>
          </cell>
          <cell r="S12">
            <v>29</v>
          </cell>
          <cell r="T12">
            <v>2</v>
          </cell>
          <cell r="U12">
            <v>3</v>
          </cell>
          <cell r="V12"/>
          <cell r="W12">
            <v>2</v>
          </cell>
          <cell r="X12">
            <v>48</v>
          </cell>
          <cell r="Y12">
            <v>48</v>
          </cell>
          <cell r="Z12">
            <v>75724</v>
          </cell>
          <cell r="AA12" t="str">
            <v>X003DE25M7</v>
          </cell>
          <cell r="AB12" t="str">
            <v>No Supplies</v>
          </cell>
        </row>
        <row r="13">
          <cell r="A13" t="str">
            <v>B0019IMQFE</v>
          </cell>
          <cell r="B13" t="str">
            <v>Washable Markers Broad Line 8 Color Jumbo Size Coloring Marker, Non Toxic Marcadorc Art School Supplies, Gift for Kids (8/Pack), 1-Pack</v>
          </cell>
          <cell r="C13" t="str">
            <v>1225-EACH</v>
          </cell>
          <cell r="D13">
            <v>1225</v>
          </cell>
          <cell r="E13" t="str">
            <v>FBA_1225-EACH</v>
          </cell>
          <cell r="F13">
            <v>1</v>
          </cell>
          <cell r="G13">
            <v>24</v>
          </cell>
          <cell r="H13">
            <v>144</v>
          </cell>
          <cell r="I13">
            <v>5</v>
          </cell>
          <cell r="J13">
            <v>32.450000000000003</v>
          </cell>
          <cell r="K13">
            <v>34</v>
          </cell>
          <cell r="L13">
            <v>254.66</v>
          </cell>
          <cell r="M13">
            <v>5.8</v>
          </cell>
          <cell r="N13">
            <v>6.8477657935285041</v>
          </cell>
          <cell r="O13">
            <v>878</v>
          </cell>
          <cell r="P13">
            <v>3.8699999999999998E-2</v>
          </cell>
          <cell r="Q13">
            <v>0.15</v>
          </cell>
          <cell r="R13">
            <v>39</v>
          </cell>
          <cell r="S13">
            <v>39</v>
          </cell>
          <cell r="T13">
            <v>2</v>
          </cell>
          <cell r="U13">
            <v>6</v>
          </cell>
          <cell r="V13"/>
          <cell r="W13">
            <v>2</v>
          </cell>
          <cell r="X13">
            <v>48</v>
          </cell>
          <cell r="Y13">
            <v>48</v>
          </cell>
          <cell r="Z13">
            <v>88744</v>
          </cell>
          <cell r="AA13" t="str">
            <v>X0044VLXU3</v>
          </cell>
          <cell r="AB13" t="str">
            <v>No Supplies</v>
          </cell>
        </row>
        <row r="14">
          <cell r="A14" t="str">
            <v>B07S96JCPM</v>
          </cell>
          <cell r="B14" t="str">
            <v>Multiplication Flash Cards, Numbers Elementary Math Flashcards Game at School, Problem Solving (36/Pack), 1-Pack</v>
          </cell>
          <cell r="C14" t="str">
            <v>534-EACH</v>
          </cell>
          <cell r="D14">
            <v>534</v>
          </cell>
          <cell r="E14" t="str">
            <v>FBA_534-EACH</v>
          </cell>
          <cell r="F14">
            <v>1</v>
          </cell>
          <cell r="G14">
            <v>24</v>
          </cell>
          <cell r="H14">
            <v>72</v>
          </cell>
          <cell r="I14">
            <v>3</v>
          </cell>
          <cell r="J14">
            <v>17.97</v>
          </cell>
          <cell r="K14">
            <v>35</v>
          </cell>
          <cell r="L14">
            <v>244.65</v>
          </cell>
          <cell r="M14">
            <v>10.666666666666666</v>
          </cell>
          <cell r="N14">
            <v>12.614357262103507</v>
          </cell>
          <cell r="O14">
            <v>323</v>
          </cell>
          <cell r="P14">
            <v>0.1084</v>
          </cell>
          <cell r="Q14">
            <v>0.05</v>
          </cell>
          <cell r="R14">
            <v>37</v>
          </cell>
          <cell r="S14">
            <v>37</v>
          </cell>
          <cell r="T14">
            <v>2</v>
          </cell>
          <cell r="U14">
            <v>3</v>
          </cell>
          <cell r="V14"/>
          <cell r="W14">
            <v>2</v>
          </cell>
          <cell r="X14">
            <v>48</v>
          </cell>
          <cell r="Y14">
            <v>48</v>
          </cell>
          <cell r="Z14">
            <v>64063</v>
          </cell>
          <cell r="AA14" t="str">
            <v>X003Z19JM7</v>
          </cell>
          <cell r="AB14" t="str">
            <v>No Supplies</v>
          </cell>
        </row>
        <row r="15">
          <cell r="A15" t="str">
            <v>B07SDL9T22</v>
          </cell>
          <cell r="B15" t="str">
            <v>Ballpoint Pen Pure Black Color Stick Pens, 1.0 mm Bold Point Smooth Writing, for Office School Teacher (12/Pack), 1-Pack</v>
          </cell>
          <cell r="C15" t="str">
            <v>1755-EACH</v>
          </cell>
          <cell r="D15">
            <v>1755</v>
          </cell>
          <cell r="E15" t="str">
            <v>FBA_1755-EACH</v>
          </cell>
          <cell r="F15">
            <v>1</v>
          </cell>
          <cell r="G15">
            <v>24</v>
          </cell>
          <cell r="H15">
            <v>144</v>
          </cell>
          <cell r="I15">
            <v>13</v>
          </cell>
          <cell r="J15">
            <v>84.37</v>
          </cell>
          <cell r="K15">
            <v>28</v>
          </cell>
          <cell r="L15">
            <v>195.72</v>
          </cell>
          <cell r="M15">
            <v>1.1538461538461537</v>
          </cell>
          <cell r="N15">
            <v>1.3197819130022519</v>
          </cell>
          <cell r="O15">
            <v>318</v>
          </cell>
          <cell r="P15">
            <v>8.8099999999999998E-2</v>
          </cell>
          <cell r="Q15">
            <v>0.2</v>
          </cell>
          <cell r="R15">
            <v>34</v>
          </cell>
          <cell r="S15">
            <v>34</v>
          </cell>
          <cell r="T15">
            <v>2</v>
          </cell>
          <cell r="U15">
            <v>6</v>
          </cell>
          <cell r="V15"/>
          <cell r="W15">
            <v>2</v>
          </cell>
          <cell r="X15">
            <v>48</v>
          </cell>
          <cell r="Y15">
            <v>48</v>
          </cell>
          <cell r="Z15">
            <v>52150</v>
          </cell>
          <cell r="AA15" t="str">
            <v>X0044RLX7F</v>
          </cell>
          <cell r="AB15" t="str">
            <v>No Supplies</v>
          </cell>
        </row>
        <row r="16">
          <cell r="A16" t="str">
            <v>B003BNZUFI</v>
          </cell>
          <cell r="B16" t="str">
            <v>Pen Style Fluorescent Highlighter with Pocket Clip, 5 Per Pack</v>
          </cell>
          <cell r="C16" t="str">
            <v>2301-EACH</v>
          </cell>
          <cell r="D16">
            <v>2301</v>
          </cell>
          <cell r="E16" t="str">
            <v>FBA_2301-EACH</v>
          </cell>
          <cell r="F16">
            <v>1</v>
          </cell>
          <cell r="G16">
            <v>24</v>
          </cell>
          <cell r="H16">
            <v>144</v>
          </cell>
          <cell r="I16">
            <v>40</v>
          </cell>
          <cell r="J16">
            <v>259.60000000000002</v>
          </cell>
          <cell r="K16">
            <v>37</v>
          </cell>
          <cell r="L16">
            <v>258.63</v>
          </cell>
          <cell r="M16">
            <v>-7.4999999999999997E-2</v>
          </cell>
          <cell r="N16">
            <v>-3.736517719568672E-3</v>
          </cell>
          <cell r="O16">
            <v>684</v>
          </cell>
          <cell r="P16">
            <v>5.4100000000000002E-2</v>
          </cell>
          <cell r="Q16">
            <v>0.1</v>
          </cell>
          <cell r="R16">
            <v>41</v>
          </cell>
          <cell r="S16">
            <v>41</v>
          </cell>
          <cell r="T16">
            <v>2</v>
          </cell>
          <cell r="U16">
            <v>6</v>
          </cell>
          <cell r="V16"/>
          <cell r="W16">
            <v>2</v>
          </cell>
          <cell r="X16">
            <v>48</v>
          </cell>
          <cell r="Y16">
            <v>48</v>
          </cell>
          <cell r="Z16">
            <v>33837</v>
          </cell>
          <cell r="AA16" t="str">
            <v>B003BNZUFI</v>
          </cell>
          <cell r="AB16" t="str">
            <v>No Supplies</v>
          </cell>
        </row>
        <row r="17">
          <cell r="A17" t="str">
            <v>B00NWWHE6Q</v>
          </cell>
          <cell r="B17" t="str">
            <v>Ballpoint Pen Palm Mini Pens w/Key Ring, Black Ink 1.0 mm Bold Point Smooth Writing, Total 15 pens</v>
          </cell>
          <cell r="C17" t="str">
            <v>1753-PACK3</v>
          </cell>
          <cell r="D17">
            <v>1753</v>
          </cell>
          <cell r="E17" t="str">
            <v>FBA_1753-PACK3</v>
          </cell>
          <cell r="F17">
            <v>3</v>
          </cell>
          <cell r="G17">
            <v>24</v>
          </cell>
          <cell r="H17">
            <v>144</v>
          </cell>
          <cell r="I17" t="e">
            <v>#N/A</v>
          </cell>
          <cell r="J17" t="e">
            <v>#N/A</v>
          </cell>
          <cell r="K17">
            <v>5</v>
          </cell>
          <cell r="L17">
            <v>49.95</v>
          </cell>
          <cell r="M17"/>
          <cell r="N17"/>
          <cell r="O17">
            <v>709</v>
          </cell>
          <cell r="P17">
            <v>7.1000000000000004E-3</v>
          </cell>
          <cell r="Q17"/>
          <cell r="R17"/>
          <cell r="S17">
            <v>30</v>
          </cell>
          <cell r="T17">
            <v>2</v>
          </cell>
          <cell r="U17">
            <v>6</v>
          </cell>
          <cell r="V17"/>
          <cell r="W17">
            <v>2</v>
          </cell>
          <cell r="X17">
            <v>16</v>
          </cell>
          <cell r="Y17">
            <v>48</v>
          </cell>
          <cell r="Z17">
            <v>44896</v>
          </cell>
          <cell r="AA17"/>
          <cell r="AB17" t="str">
            <v>Poly Bag 6 x 9</v>
          </cell>
        </row>
        <row r="18">
          <cell r="A18" t="str">
            <v>B003BSBG5Q</v>
          </cell>
          <cell r="B18" t="str">
            <v>12 Color Premium Quality Jumbo Crayon</v>
          </cell>
          <cell r="C18" t="str">
            <v>2519-EACH</v>
          </cell>
          <cell r="D18">
            <v>2519</v>
          </cell>
          <cell r="E18" t="str">
            <v>FBA_2519-EACH</v>
          </cell>
          <cell r="F18">
            <v>1</v>
          </cell>
          <cell r="G18">
            <v>24</v>
          </cell>
          <cell r="H18">
            <v>72</v>
          </cell>
          <cell r="I18">
            <v>8</v>
          </cell>
          <cell r="J18">
            <v>55.92</v>
          </cell>
          <cell r="K18">
            <v>36</v>
          </cell>
          <cell r="L18">
            <v>268.52999999999997</v>
          </cell>
          <cell r="M18">
            <v>3.5</v>
          </cell>
          <cell r="N18">
            <v>3.8020386266094413</v>
          </cell>
          <cell r="O18">
            <v>500</v>
          </cell>
          <cell r="P18">
            <v>7.1999999999999995E-2</v>
          </cell>
          <cell r="Q18">
            <v>0</v>
          </cell>
          <cell r="R18">
            <v>36</v>
          </cell>
          <cell r="S18">
            <v>36</v>
          </cell>
          <cell r="T18">
            <v>2</v>
          </cell>
          <cell r="U18">
            <v>3</v>
          </cell>
          <cell r="V18"/>
          <cell r="W18">
            <v>2</v>
          </cell>
          <cell r="X18">
            <v>48</v>
          </cell>
          <cell r="Y18">
            <v>48</v>
          </cell>
          <cell r="Z18">
            <v>35490</v>
          </cell>
          <cell r="AA18" t="str">
            <v>B003BSBG5Q</v>
          </cell>
          <cell r="AB18" t="str">
            <v>No Supplies</v>
          </cell>
        </row>
        <row r="19">
          <cell r="A19" t="str">
            <v>B00CBL5ROA</v>
          </cell>
          <cell r="B19" t="str">
            <v>Standard (26/6) Metallic Color Staples - Pack of 3000</v>
          </cell>
          <cell r="C19" t="str">
            <v>609-BAZIC</v>
          </cell>
          <cell r="D19">
            <v>609</v>
          </cell>
          <cell r="E19" t="str">
            <v>FBA_609-BAZIC</v>
          </cell>
          <cell r="F19">
            <v>1</v>
          </cell>
          <cell r="G19">
            <v>24</v>
          </cell>
          <cell r="H19">
            <v>72</v>
          </cell>
          <cell r="I19" t="e">
            <v>#N/A</v>
          </cell>
          <cell r="J19" t="e">
            <v>#N/A</v>
          </cell>
          <cell r="K19">
            <v>0</v>
          </cell>
          <cell r="L19">
            <v>0</v>
          </cell>
          <cell r="M19"/>
          <cell r="N19"/>
          <cell r="O19">
            <v>887</v>
          </cell>
          <cell r="P19">
            <v>0</v>
          </cell>
          <cell r="Q19"/>
          <cell r="R19"/>
          <cell r="S19">
            <v>48</v>
          </cell>
          <cell r="T19">
            <v>2</v>
          </cell>
          <cell r="U19">
            <v>3</v>
          </cell>
          <cell r="V19"/>
          <cell r="W19">
            <v>2</v>
          </cell>
          <cell r="X19">
            <v>48</v>
          </cell>
          <cell r="Y19">
            <v>48</v>
          </cell>
          <cell r="Z19">
            <v>7170</v>
          </cell>
          <cell r="AA19" t="str">
            <v>B00CBL5ROA</v>
          </cell>
          <cell r="AB19" t="str">
            <v>No Supplies</v>
          </cell>
        </row>
        <row r="20">
          <cell r="A20" t="str">
            <v>B08VD2K1K6</v>
          </cell>
          <cell r="B20" t="str">
            <v>Push Pins, Jumbo Plastic Head, Assorted Color Thumb Tacks Steel Point Pin for Cork Bulletin Board Map Posters Office School (25/Pack), 1-Pack</v>
          </cell>
          <cell r="C20" t="str">
            <v>210-EACH</v>
          </cell>
          <cell r="D20">
            <v>210</v>
          </cell>
          <cell r="E20" t="str">
            <v>FBA_210-EACH</v>
          </cell>
          <cell r="F20">
            <v>1</v>
          </cell>
          <cell r="G20">
            <v>24</v>
          </cell>
          <cell r="H20">
            <v>144</v>
          </cell>
          <cell r="I20">
            <v>38</v>
          </cell>
          <cell r="J20">
            <v>227.62</v>
          </cell>
          <cell r="K20">
            <v>31</v>
          </cell>
          <cell r="L20">
            <v>199.91</v>
          </cell>
          <cell r="M20">
            <v>-0.18421052631578946</v>
          </cell>
          <cell r="N20">
            <v>-0.1217379843598981</v>
          </cell>
          <cell r="O20">
            <v>289</v>
          </cell>
          <cell r="P20">
            <v>0.10730000000000001</v>
          </cell>
          <cell r="Q20">
            <v>0.1</v>
          </cell>
          <cell r="R20">
            <v>34</v>
          </cell>
          <cell r="S20">
            <v>34</v>
          </cell>
          <cell r="T20">
            <v>2</v>
          </cell>
          <cell r="U20">
            <v>6</v>
          </cell>
          <cell r="V20"/>
          <cell r="W20">
            <v>2</v>
          </cell>
          <cell r="X20">
            <v>48</v>
          </cell>
          <cell r="Y20">
            <v>48</v>
          </cell>
          <cell r="Z20">
            <v>18358</v>
          </cell>
          <cell r="AA20" t="str">
            <v>X003Y78JBT</v>
          </cell>
          <cell r="AB20" t="str">
            <v>No Supplies</v>
          </cell>
        </row>
        <row r="21">
          <cell r="A21" t="str">
            <v>B08DDHRDDF</v>
          </cell>
          <cell r="B21" t="str">
            <v>Open Sign 7.5"x9", Clock Will Return Will be Back, Double Sides Plastic Vinyl Signs, Business Store Office Bars Retail Salon Shop, 2-Pack</v>
          </cell>
          <cell r="C21" t="str">
            <v>4398-PACK2</v>
          </cell>
          <cell r="D21">
            <v>4398</v>
          </cell>
          <cell r="E21" t="str">
            <v>FBA_4398-PACK2</v>
          </cell>
          <cell r="F21">
            <v>2</v>
          </cell>
          <cell r="G21">
            <v>24</v>
          </cell>
          <cell r="H21">
            <v>144</v>
          </cell>
          <cell r="I21">
            <v>0</v>
          </cell>
          <cell r="J21">
            <v>0</v>
          </cell>
          <cell r="K21">
            <v>14</v>
          </cell>
          <cell r="L21">
            <v>103.38</v>
          </cell>
          <cell r="M21"/>
          <cell r="N21"/>
          <cell r="O21">
            <v>1311</v>
          </cell>
          <cell r="P21">
            <v>1.0699999999999999E-2</v>
          </cell>
          <cell r="Q21">
            <v>0.2</v>
          </cell>
          <cell r="R21">
            <v>17</v>
          </cell>
          <cell r="S21">
            <v>34</v>
          </cell>
          <cell r="T21">
            <v>2</v>
          </cell>
          <cell r="U21">
            <v>6</v>
          </cell>
          <cell r="V21"/>
          <cell r="W21">
            <v>2</v>
          </cell>
          <cell r="X21">
            <v>24</v>
          </cell>
          <cell r="Y21">
            <v>48</v>
          </cell>
          <cell r="Z21">
            <v>10183</v>
          </cell>
          <cell r="AA21" t="str">
            <v>X0042UB9EB</v>
          </cell>
          <cell r="AB21" t="str">
            <v>Poly Bag 9 x 12</v>
          </cell>
        </row>
        <row r="22">
          <cell r="A22" t="str">
            <v>B07S86H6GC</v>
          </cell>
          <cell r="B22" t="str">
            <v>Ballpoint Pen Multicolor Retractable Pen Soft Barrel Grip Pens, 1.0 mm Bold Point Smooth Writing, for Office School Teacher (2/Pack), 4-Pack</v>
          </cell>
          <cell r="C22" t="str">
            <v>1718-SET4</v>
          </cell>
          <cell r="D22">
            <v>1718</v>
          </cell>
          <cell r="E22" t="str">
            <v>FBA_1718-SET4</v>
          </cell>
          <cell r="F22">
            <v>4</v>
          </cell>
          <cell r="G22">
            <v>24</v>
          </cell>
          <cell r="H22">
            <v>144</v>
          </cell>
          <cell r="I22" t="e">
            <v>#N/A</v>
          </cell>
          <cell r="J22" t="e">
            <v>#N/A</v>
          </cell>
          <cell r="K22">
            <v>19</v>
          </cell>
          <cell r="L22">
            <v>199.33</v>
          </cell>
          <cell r="M22"/>
          <cell r="N22"/>
          <cell r="O22">
            <v>980</v>
          </cell>
          <cell r="P22">
            <v>1.9400000000000001E-2</v>
          </cell>
          <cell r="Q22"/>
          <cell r="R22"/>
          <cell r="S22">
            <v>36</v>
          </cell>
          <cell r="T22">
            <v>2</v>
          </cell>
          <cell r="U22">
            <v>6</v>
          </cell>
          <cell r="V22"/>
          <cell r="W22">
            <v>2</v>
          </cell>
          <cell r="X22">
            <v>12</v>
          </cell>
          <cell r="Y22">
            <v>48</v>
          </cell>
          <cell r="Z22">
            <v>19627</v>
          </cell>
          <cell r="AA22" t="str">
            <v>X0042TSW0B</v>
          </cell>
          <cell r="AB22" t="str">
            <v>Poly Bag 6 x 9</v>
          </cell>
        </row>
        <row r="23">
          <cell r="A23" t="str">
            <v>B08VCZ11NP</v>
          </cell>
          <cell r="B23" t="str">
            <v>Paper Clips Mega Jumbo 100mm, Color Coated Paper Clip, Super Large Paperclips Colored Document Clamp for Office School (10/Pack), 1-Pack</v>
          </cell>
          <cell r="C23" t="str">
            <v>203-EACH</v>
          </cell>
          <cell r="D23">
            <v>203</v>
          </cell>
          <cell r="E23" t="str">
            <v>FBA_203-EACH</v>
          </cell>
          <cell r="F23">
            <v>1</v>
          </cell>
          <cell r="G23">
            <v>24</v>
          </cell>
          <cell r="H23">
            <v>144</v>
          </cell>
          <cell r="I23">
            <v>3</v>
          </cell>
          <cell r="J23">
            <v>17.97</v>
          </cell>
          <cell r="K23">
            <v>1</v>
          </cell>
          <cell r="L23">
            <v>5.99</v>
          </cell>
          <cell r="M23">
            <v>-0.66666666666666663</v>
          </cell>
          <cell r="N23">
            <v>-0.66666666666666663</v>
          </cell>
          <cell r="O23">
            <v>839</v>
          </cell>
          <cell r="P23">
            <v>1.1999999999999999E-3</v>
          </cell>
          <cell r="Q23"/>
          <cell r="R23"/>
          <cell r="S23">
            <v>48</v>
          </cell>
          <cell r="T23">
            <v>2</v>
          </cell>
          <cell r="U23">
            <v>6</v>
          </cell>
          <cell r="V23"/>
          <cell r="W23">
            <v>2</v>
          </cell>
          <cell r="X23">
            <v>48</v>
          </cell>
          <cell r="Y23">
            <v>48</v>
          </cell>
          <cell r="Z23">
            <v>22733</v>
          </cell>
          <cell r="AA23" t="str">
            <v>X003Y7AI45</v>
          </cell>
          <cell r="AB23" t="str">
            <v>No Supplies</v>
          </cell>
        </row>
        <row r="24">
          <cell r="A24" t="str">
            <v>B07RQQ2SFV</v>
          </cell>
          <cell r="B24" t="str">
            <v>Erasers, Rainbow Eraser, Latex Free, Large Size Block Erasers for Art Drawing School Office Kids Teachers (4/Pack), 1-Pack</v>
          </cell>
          <cell r="C24" t="str">
            <v>2209-EACH</v>
          </cell>
          <cell r="D24">
            <v>2209</v>
          </cell>
          <cell r="E24" t="str">
            <v>FBA_2209-EACH</v>
          </cell>
          <cell r="F24">
            <v>1</v>
          </cell>
          <cell r="G24">
            <v>24</v>
          </cell>
          <cell r="H24">
            <v>72</v>
          </cell>
          <cell r="I24">
            <v>10</v>
          </cell>
          <cell r="J24">
            <v>56.9</v>
          </cell>
          <cell r="K24">
            <v>24</v>
          </cell>
          <cell r="L24">
            <v>167.76</v>
          </cell>
          <cell r="M24">
            <v>1.4</v>
          </cell>
          <cell r="N24">
            <v>1.9483304042179259</v>
          </cell>
          <cell r="O24">
            <v>940</v>
          </cell>
          <cell r="P24">
            <v>2.5499999999999998E-2</v>
          </cell>
          <cell r="Q24">
            <v>0.2</v>
          </cell>
          <cell r="R24">
            <v>29</v>
          </cell>
          <cell r="S24">
            <v>29</v>
          </cell>
          <cell r="T24">
            <v>2</v>
          </cell>
          <cell r="U24">
            <v>3</v>
          </cell>
          <cell r="V24"/>
          <cell r="W24">
            <v>2</v>
          </cell>
          <cell r="X24">
            <v>48</v>
          </cell>
          <cell r="Y24">
            <v>48</v>
          </cell>
          <cell r="Z24">
            <v>22695</v>
          </cell>
          <cell r="AA24" t="str">
            <v>X0040DP1QH</v>
          </cell>
          <cell r="AB24" t="str">
            <v>No Supplies</v>
          </cell>
        </row>
        <row r="25">
          <cell r="A25" t="str">
            <v>B09BBPZRV4</v>
          </cell>
          <cell r="B25" t="str">
            <v>Erasers, Rainbow Eraser, Latex Free, Large Size Block Erasers for Art Drawing School Office Kids Teachers (4/Pack), 2-Packs</v>
          </cell>
          <cell r="C25" t="str">
            <v>2209-PACK2</v>
          </cell>
          <cell r="D25">
            <v>2209</v>
          </cell>
          <cell r="E25" t="str">
            <v>FBA_2209-PACK2</v>
          </cell>
          <cell r="F25">
            <v>2</v>
          </cell>
          <cell r="G25">
            <v>24</v>
          </cell>
          <cell r="H25">
            <v>72</v>
          </cell>
          <cell r="I25">
            <v>41</v>
          </cell>
          <cell r="J25">
            <v>294.55</v>
          </cell>
          <cell r="K25">
            <v>21</v>
          </cell>
          <cell r="L25">
            <v>188.79</v>
          </cell>
          <cell r="M25">
            <v>-0.48780487804878048</v>
          </cell>
          <cell r="N25">
            <v>-0.35905618740451539</v>
          </cell>
          <cell r="O25">
            <v>248</v>
          </cell>
          <cell r="P25">
            <v>8.4699999999999998E-2</v>
          </cell>
          <cell r="Q25">
            <v>0</v>
          </cell>
          <cell r="R25">
            <v>21</v>
          </cell>
          <cell r="S25">
            <v>42</v>
          </cell>
          <cell r="T25">
            <v>2</v>
          </cell>
          <cell r="U25">
            <v>3</v>
          </cell>
          <cell r="V25"/>
          <cell r="W25">
            <v>2</v>
          </cell>
          <cell r="X25">
            <v>24</v>
          </cell>
          <cell r="Y25">
            <v>48</v>
          </cell>
          <cell r="Z25">
            <v>22695</v>
          </cell>
          <cell r="AA25" t="str">
            <v>X0044R3MC9</v>
          </cell>
          <cell r="AB25" t="str">
            <v>Poly Bag 6 x 9</v>
          </cell>
        </row>
        <row r="26">
          <cell r="A26" t="str">
            <v>B07SCHDND7</v>
          </cell>
          <cell r="B26" t="str">
            <v>Ballpoint Pen 10 Pure Neon Color Stick Pens, 1.0 mm Bold Point Smooth Writing, for Office School Teacher (10/Pack), 1-Pack</v>
          </cell>
          <cell r="C26" t="str">
            <v>1706-EACH</v>
          </cell>
          <cell r="D26">
            <v>1706</v>
          </cell>
          <cell r="E26" t="str">
            <v>FBA_1706-EACH</v>
          </cell>
          <cell r="F26">
            <v>1</v>
          </cell>
          <cell r="G26">
            <v>24</v>
          </cell>
          <cell r="H26">
            <v>144</v>
          </cell>
          <cell r="I26">
            <v>20</v>
          </cell>
          <cell r="J26">
            <v>119.8</v>
          </cell>
          <cell r="K26">
            <v>37</v>
          </cell>
          <cell r="L26">
            <v>240.13</v>
          </cell>
          <cell r="M26">
            <v>0.85</v>
          </cell>
          <cell r="N26">
            <v>1.0044240400667779</v>
          </cell>
          <cell r="O26">
            <v>689</v>
          </cell>
          <cell r="P26">
            <v>5.3699999999999998E-2</v>
          </cell>
          <cell r="Q26">
            <v>0.1</v>
          </cell>
          <cell r="R26">
            <v>41</v>
          </cell>
          <cell r="S26">
            <v>41</v>
          </cell>
          <cell r="T26">
            <v>2</v>
          </cell>
          <cell r="U26">
            <v>6</v>
          </cell>
          <cell r="V26"/>
          <cell r="W26">
            <v>2</v>
          </cell>
          <cell r="X26">
            <v>48</v>
          </cell>
          <cell r="Y26">
            <v>48</v>
          </cell>
          <cell r="Z26">
            <v>49745</v>
          </cell>
          <cell r="AA26" t="str">
            <v>X0044RLX6B</v>
          </cell>
          <cell r="AB26" t="str">
            <v>No Supplies</v>
          </cell>
        </row>
        <row r="27">
          <cell r="A27" t="str">
            <v>B07S1Q41RH</v>
          </cell>
          <cell r="B27" t="str">
            <v>Washable Stationery Clear Glue Pen 2.7 Oz. (80 mL), Liquid Clear Glues Adhesive, for Art Crafts Project for School Home (2/Pack), 1-Pack</v>
          </cell>
          <cell r="C27" t="str">
            <v>2012-EACH</v>
          </cell>
          <cell r="D27">
            <v>2012</v>
          </cell>
          <cell r="E27" t="str">
            <v>FBA_2012-EACH</v>
          </cell>
          <cell r="F27">
            <v>1</v>
          </cell>
          <cell r="G27">
            <v>24</v>
          </cell>
          <cell r="H27">
            <v>72</v>
          </cell>
          <cell r="I27">
            <v>10</v>
          </cell>
          <cell r="J27">
            <v>64.900000000000006</v>
          </cell>
          <cell r="K27">
            <v>38</v>
          </cell>
          <cell r="L27">
            <v>303.62</v>
          </cell>
          <cell r="M27">
            <v>2.8</v>
          </cell>
          <cell r="N27">
            <v>3.6782742681047762</v>
          </cell>
          <cell r="O27">
            <v>513</v>
          </cell>
          <cell r="P27">
            <v>7.4099999999999999E-2</v>
          </cell>
          <cell r="Q27">
            <v>0.1</v>
          </cell>
          <cell r="R27">
            <v>42</v>
          </cell>
          <cell r="S27">
            <v>42</v>
          </cell>
          <cell r="T27">
            <v>2</v>
          </cell>
          <cell r="U27">
            <v>3</v>
          </cell>
          <cell r="V27"/>
          <cell r="W27">
            <v>2</v>
          </cell>
          <cell r="X27">
            <v>48</v>
          </cell>
          <cell r="Y27">
            <v>48</v>
          </cell>
          <cell r="Z27">
            <v>9539</v>
          </cell>
          <cell r="AA27" t="str">
            <v>X0044RLTF1</v>
          </cell>
          <cell r="AB27" t="str">
            <v>No Supplies</v>
          </cell>
        </row>
        <row r="28">
          <cell r="A28" t="str">
            <v>B00489OPT6</v>
          </cell>
          <cell r="B28" t="str">
            <v>8g / 0.28 Oz. Small Washable Purple Glue Stick, Pack of 4 (2023)</v>
          </cell>
          <cell r="C28" t="str">
            <v>2023-EACH</v>
          </cell>
          <cell r="D28">
            <v>2023</v>
          </cell>
          <cell r="E28" t="str">
            <v>FBA_2023-EACH</v>
          </cell>
          <cell r="F28">
            <v>1</v>
          </cell>
          <cell r="G28">
            <v>24</v>
          </cell>
          <cell r="H28">
            <v>144</v>
          </cell>
          <cell r="I28">
            <v>0</v>
          </cell>
          <cell r="J28">
            <v>0</v>
          </cell>
          <cell r="K28">
            <v>37</v>
          </cell>
          <cell r="L28">
            <v>240.13</v>
          </cell>
          <cell r="M28"/>
          <cell r="N28"/>
          <cell r="O28">
            <v>559</v>
          </cell>
          <cell r="P28">
            <v>6.6199999999999995E-2</v>
          </cell>
          <cell r="Q28">
            <v>0.1</v>
          </cell>
          <cell r="R28">
            <v>41</v>
          </cell>
          <cell r="S28">
            <v>41</v>
          </cell>
          <cell r="T28">
            <v>2</v>
          </cell>
          <cell r="U28">
            <v>6</v>
          </cell>
          <cell r="V28"/>
          <cell r="W28">
            <v>2</v>
          </cell>
          <cell r="X28">
            <v>48</v>
          </cell>
          <cell r="Y28">
            <v>48</v>
          </cell>
          <cell r="Z28">
            <v>23047</v>
          </cell>
          <cell r="AA28" t="str">
            <v>B00489OPT6</v>
          </cell>
          <cell r="AB28" t="str">
            <v>No Supplies</v>
          </cell>
        </row>
        <row r="29">
          <cell r="A29" t="str">
            <v>B07S77YTC3</v>
          </cell>
          <cell r="B29" t="str">
            <v>Frizz Erasable Gel Pen 0.7mm Assorted Color, Retractable Clicker Fine Point Inks Pens for Drawing Writing for Gift Office School, 5-Pack</v>
          </cell>
          <cell r="C29" t="str">
            <v>17075-SET5</v>
          </cell>
          <cell r="D29">
            <v>17075</v>
          </cell>
          <cell r="E29" t="str">
            <v>FBA_17075-SET5</v>
          </cell>
          <cell r="F29">
            <v>5</v>
          </cell>
          <cell r="G29">
            <v>24</v>
          </cell>
          <cell r="H29">
            <v>144</v>
          </cell>
          <cell r="I29">
            <v>1</v>
          </cell>
          <cell r="J29">
            <v>11.99</v>
          </cell>
          <cell r="K29">
            <v>9</v>
          </cell>
          <cell r="L29">
            <v>107.82</v>
          </cell>
          <cell r="M29">
            <v>8</v>
          </cell>
          <cell r="N29">
            <v>7.9924937447873221</v>
          </cell>
          <cell r="O29">
            <v>1041</v>
          </cell>
          <cell r="P29">
            <v>8.6E-3</v>
          </cell>
          <cell r="Q29">
            <v>0</v>
          </cell>
          <cell r="R29">
            <v>9</v>
          </cell>
          <cell r="S29">
            <v>45</v>
          </cell>
          <cell r="T29">
            <v>2</v>
          </cell>
          <cell r="U29">
            <v>6</v>
          </cell>
          <cell r="V29"/>
          <cell r="W29">
            <v>2</v>
          </cell>
          <cell r="X29">
            <v>9.6</v>
          </cell>
          <cell r="Y29">
            <v>48</v>
          </cell>
          <cell r="Z29">
            <v>6771</v>
          </cell>
          <cell r="AA29" t="str">
            <v>X0042TNYP9</v>
          </cell>
          <cell r="AB29" t="str">
            <v>Poly Bag 6 x 9</v>
          </cell>
        </row>
        <row r="30">
          <cell r="A30" t="str">
            <v>B003BLQHMA</v>
          </cell>
          <cell r="B30" t="str">
            <v>Dayton Rollerball Pen 0.7mm Assorted Color, Regulator Flowing Liquid Ink Pens, Rolling Ball Pens Smooth Writing for Office (6/Pack), 1-Pack</v>
          </cell>
          <cell r="C30" t="str">
            <v>1713-EACH</v>
          </cell>
          <cell r="D30">
            <v>1713</v>
          </cell>
          <cell r="E30" t="str">
            <v>FBA_1713-EACH</v>
          </cell>
          <cell r="F30">
            <v>1</v>
          </cell>
          <cell r="G30">
            <v>24</v>
          </cell>
          <cell r="H30">
            <v>144</v>
          </cell>
          <cell r="I30">
            <v>2</v>
          </cell>
          <cell r="J30">
            <v>15.98</v>
          </cell>
          <cell r="K30">
            <v>0</v>
          </cell>
          <cell r="L30">
            <v>0</v>
          </cell>
          <cell r="M30">
            <v>-1</v>
          </cell>
          <cell r="N30">
            <v>-1</v>
          </cell>
          <cell r="O30">
            <v>1101</v>
          </cell>
          <cell r="P30">
            <v>0</v>
          </cell>
          <cell r="Q30"/>
          <cell r="R30"/>
          <cell r="S30">
            <v>30</v>
          </cell>
          <cell r="T30">
            <v>2</v>
          </cell>
          <cell r="U30">
            <v>6</v>
          </cell>
          <cell r="V30"/>
          <cell r="W30">
            <v>2</v>
          </cell>
          <cell r="X30">
            <v>48</v>
          </cell>
          <cell r="Y30">
            <v>48</v>
          </cell>
          <cell r="Z30">
            <v>6701</v>
          </cell>
          <cell r="AA30" t="str">
            <v>B003BLQHMA</v>
          </cell>
          <cell r="AB30" t="str">
            <v>No Supplies</v>
          </cell>
        </row>
        <row r="31">
          <cell r="A31" t="str">
            <v>B00IIN3U1M</v>
          </cell>
          <cell r="B31" t="str">
            <v>Drawing Sketching Pencil Set, HB 2B 4B 6B 7B 8B, Professional Graphite Sketch Kit Pencils, for Artists Adults Beginners (6/Pack), 1-Pack</v>
          </cell>
          <cell r="C31" t="str">
            <v>744-EACH</v>
          </cell>
          <cell r="D31">
            <v>744</v>
          </cell>
          <cell r="E31" t="str">
            <v>FBA_744-EACH</v>
          </cell>
          <cell r="F31">
            <v>1</v>
          </cell>
          <cell r="G31">
            <v>24</v>
          </cell>
          <cell r="H31">
            <v>144</v>
          </cell>
          <cell r="I31">
            <v>6</v>
          </cell>
          <cell r="J31">
            <v>38.94</v>
          </cell>
          <cell r="K31">
            <v>28</v>
          </cell>
          <cell r="L31">
            <v>178.92</v>
          </cell>
          <cell r="M31">
            <v>3.6666666666666665</v>
          </cell>
          <cell r="N31">
            <v>3.5947611710323573</v>
          </cell>
          <cell r="O31">
            <v>1644</v>
          </cell>
          <cell r="P31">
            <v>1.7000000000000001E-2</v>
          </cell>
          <cell r="Q31">
            <v>0.2</v>
          </cell>
          <cell r="R31">
            <v>34</v>
          </cell>
          <cell r="S31">
            <v>34</v>
          </cell>
          <cell r="T31">
            <v>2</v>
          </cell>
          <cell r="U31">
            <v>6</v>
          </cell>
          <cell r="V31"/>
          <cell r="W31">
            <v>2</v>
          </cell>
          <cell r="X31">
            <v>48</v>
          </cell>
          <cell r="Y31">
            <v>48</v>
          </cell>
          <cell r="Z31">
            <v>34012</v>
          </cell>
          <cell r="AA31" t="str">
            <v>B00IIN3U1M</v>
          </cell>
          <cell r="AB31" t="str">
            <v>No Supplies</v>
          </cell>
        </row>
        <row r="32">
          <cell r="A32" t="str">
            <v>B08F79XRGR</v>
          </cell>
          <cell r="B32" t="str">
            <v>Pencil #2 HB Pencils, Latex Free Eraser, Premium Wood Yellow Unsharpened Pencils for Exam School Office Sketching (12/Pack), 2-Packs</v>
          </cell>
          <cell r="C32" t="str">
            <v>763-PACK2</v>
          </cell>
          <cell r="D32">
            <v>763</v>
          </cell>
          <cell r="E32" t="str">
            <v>FBA_763-PACK2</v>
          </cell>
          <cell r="F32">
            <v>2</v>
          </cell>
          <cell r="G32">
            <v>24</v>
          </cell>
          <cell r="H32">
            <v>144</v>
          </cell>
          <cell r="I32">
            <v>2</v>
          </cell>
          <cell r="J32">
            <v>15.98</v>
          </cell>
          <cell r="K32">
            <v>24</v>
          </cell>
          <cell r="L32">
            <v>184.56</v>
          </cell>
          <cell r="M32">
            <v>11</v>
          </cell>
          <cell r="N32">
            <v>10.549436795994994</v>
          </cell>
          <cell r="O32">
            <v>231</v>
          </cell>
          <cell r="P32">
            <v>0.10390000000000001</v>
          </cell>
          <cell r="Q32">
            <v>0.2</v>
          </cell>
          <cell r="R32">
            <v>29</v>
          </cell>
          <cell r="S32">
            <v>58</v>
          </cell>
          <cell r="T32">
            <v>3</v>
          </cell>
          <cell r="U32">
            <v>6</v>
          </cell>
          <cell r="V32"/>
          <cell r="W32">
            <v>3</v>
          </cell>
          <cell r="X32">
            <v>36</v>
          </cell>
          <cell r="Y32">
            <v>72</v>
          </cell>
          <cell r="Z32">
            <v>299308</v>
          </cell>
          <cell r="AA32" t="str">
            <v>X0044RW2Z7</v>
          </cell>
          <cell r="AB32" t="str">
            <v>Poly Bag 6 x 9</v>
          </cell>
        </row>
        <row r="33">
          <cell r="A33" t="str">
            <v>B00PHEEW5I</v>
          </cell>
          <cell r="B33" t="str">
            <v>Pencil Pouch 3 Ring Binder Pouch w/Rivet Enforced Rings Holes, Mesh Window, Bright Assorted Color Zipper Pouches Case, 6-Pack</v>
          </cell>
          <cell r="C33" t="str">
            <v>804-SET6-BAZIC</v>
          </cell>
          <cell r="D33">
            <v>804</v>
          </cell>
          <cell r="E33" t="str">
            <v>FBA_804-SET6-BAZIC</v>
          </cell>
          <cell r="F33">
            <v>6</v>
          </cell>
          <cell r="G33">
            <v>24</v>
          </cell>
          <cell r="H33">
            <v>144</v>
          </cell>
          <cell r="I33">
            <v>2</v>
          </cell>
          <cell r="J33">
            <v>19.98</v>
          </cell>
          <cell r="K33">
            <v>8</v>
          </cell>
          <cell r="L33">
            <v>87.92</v>
          </cell>
          <cell r="M33">
            <v>3</v>
          </cell>
          <cell r="N33">
            <v>3.4004004004004003</v>
          </cell>
          <cell r="O33">
            <v>1003</v>
          </cell>
          <cell r="P33">
            <v>8.0000000000000002E-3</v>
          </cell>
          <cell r="Q33">
            <v>0.2</v>
          </cell>
          <cell r="R33">
            <v>10</v>
          </cell>
          <cell r="S33">
            <v>60</v>
          </cell>
          <cell r="T33">
            <v>3</v>
          </cell>
          <cell r="U33">
            <v>6</v>
          </cell>
          <cell r="V33"/>
          <cell r="W33">
            <v>3</v>
          </cell>
          <cell r="X33">
            <v>12</v>
          </cell>
          <cell r="Y33">
            <v>72</v>
          </cell>
          <cell r="Z33">
            <v>33600</v>
          </cell>
          <cell r="AA33" t="str">
            <v>X0042TWDZB</v>
          </cell>
          <cell r="AB33" t="str">
            <v>Poly Bag 9 x 12</v>
          </cell>
        </row>
        <row r="34">
          <cell r="A34" t="str">
            <v>B00IIN3K5I</v>
          </cell>
          <cell r="B34" t="str">
            <v>Cash Money or Rent Receipt Book, 50 Sets 7 1/2" x 2 3/4" 2-Part Carbonless, White &amp; Canary, Bound Wraparound Cover (50 Sets/Pack), 1-Pack</v>
          </cell>
          <cell r="C34" t="str">
            <v>5074-EACH</v>
          </cell>
          <cell r="D34">
            <v>5074</v>
          </cell>
          <cell r="E34" t="str">
            <v>FBA_5074-EACH</v>
          </cell>
          <cell r="F34">
            <v>1</v>
          </cell>
          <cell r="G34">
            <v>24</v>
          </cell>
          <cell r="H34">
            <v>144</v>
          </cell>
          <cell r="I34">
            <v>15</v>
          </cell>
          <cell r="J34">
            <v>89.85</v>
          </cell>
          <cell r="K34">
            <v>49</v>
          </cell>
          <cell r="L34">
            <v>218.35</v>
          </cell>
          <cell r="M34">
            <v>2.2666666666666666</v>
          </cell>
          <cell r="N34">
            <v>1.4301613800779076</v>
          </cell>
          <cell r="O34">
            <v>2791</v>
          </cell>
          <cell r="P34">
            <v>1.7600000000000001E-2</v>
          </cell>
          <cell r="Q34">
            <v>0.2</v>
          </cell>
          <cell r="R34">
            <v>59</v>
          </cell>
          <cell r="S34">
            <v>59</v>
          </cell>
          <cell r="T34">
            <v>3</v>
          </cell>
          <cell r="U34">
            <v>6</v>
          </cell>
          <cell r="V34"/>
          <cell r="W34">
            <v>3</v>
          </cell>
          <cell r="X34">
            <v>72</v>
          </cell>
          <cell r="Y34">
            <v>72</v>
          </cell>
          <cell r="Z34">
            <v>74814</v>
          </cell>
          <cell r="AA34" t="str">
            <v>B00IIN3K5I</v>
          </cell>
          <cell r="AB34" t="str">
            <v>No Supplies</v>
          </cell>
        </row>
        <row r="35">
          <cell r="A35" t="str">
            <v>B003BSF7ZG</v>
          </cell>
          <cell r="B35" t="str">
            <v>Products 3g / 0.10 Oz. Super Glue (6/Pack)</v>
          </cell>
          <cell r="C35" t="str">
            <v>2007-EACH</v>
          </cell>
          <cell r="D35">
            <v>2007</v>
          </cell>
          <cell r="E35" t="str">
            <v>FBA_2007-EACH</v>
          </cell>
          <cell r="F35">
            <v>1</v>
          </cell>
          <cell r="G35">
            <v>24</v>
          </cell>
          <cell r="H35">
            <v>144</v>
          </cell>
          <cell r="I35">
            <v>0</v>
          </cell>
          <cell r="J35">
            <v>0</v>
          </cell>
          <cell r="K35">
            <v>50</v>
          </cell>
          <cell r="L35">
            <v>253.5</v>
          </cell>
          <cell r="M35"/>
          <cell r="N35"/>
          <cell r="O35">
            <v>1911</v>
          </cell>
          <cell r="P35">
            <v>2.6200000000000001E-2</v>
          </cell>
          <cell r="Q35">
            <v>0.2</v>
          </cell>
          <cell r="R35">
            <v>60</v>
          </cell>
          <cell r="S35">
            <v>60</v>
          </cell>
          <cell r="T35">
            <v>3</v>
          </cell>
          <cell r="U35">
            <v>6</v>
          </cell>
          <cell r="V35"/>
          <cell r="W35">
            <v>3</v>
          </cell>
          <cell r="X35">
            <v>72</v>
          </cell>
          <cell r="Y35">
            <v>72</v>
          </cell>
          <cell r="Z35">
            <v>28780</v>
          </cell>
          <cell r="AA35" t="str">
            <v>B003BSF7ZG</v>
          </cell>
          <cell r="AB35" t="str">
            <v>No Supplies</v>
          </cell>
        </row>
        <row r="36">
          <cell r="A36" t="str">
            <v>B08GWQRWMD</v>
          </cell>
          <cell r="B36" t="str">
            <v>Super Glue 3g/0.10 Oz., Small Tube Clear Adhesive Fluid Liquid Bonding for Office &amp; Home Improvement (6/Pack), 2-Packs</v>
          </cell>
          <cell r="C36" t="str">
            <v>2007-PACK2</v>
          </cell>
          <cell r="D36">
            <v>2007</v>
          </cell>
          <cell r="E36" t="str">
            <v>FBA_2007-PACK2</v>
          </cell>
          <cell r="F36">
            <v>2</v>
          </cell>
          <cell r="G36">
            <v>24</v>
          </cell>
          <cell r="H36">
            <v>144</v>
          </cell>
          <cell r="I36">
            <v>1</v>
          </cell>
          <cell r="J36">
            <v>7.99</v>
          </cell>
          <cell r="K36">
            <v>31</v>
          </cell>
          <cell r="L36">
            <v>235.12</v>
          </cell>
          <cell r="M36">
            <v>30</v>
          </cell>
          <cell r="N36">
            <v>28.426783479349186</v>
          </cell>
          <cell r="O36">
            <v>533</v>
          </cell>
          <cell r="P36">
            <v>5.8200000000000002E-2</v>
          </cell>
          <cell r="Q36">
            <v>0.1</v>
          </cell>
          <cell r="R36">
            <v>34</v>
          </cell>
          <cell r="S36">
            <v>68</v>
          </cell>
          <cell r="T36">
            <v>3</v>
          </cell>
          <cell r="U36">
            <v>6</v>
          </cell>
          <cell r="V36"/>
          <cell r="W36">
            <v>3</v>
          </cell>
          <cell r="X36">
            <v>36</v>
          </cell>
          <cell r="Y36">
            <v>72</v>
          </cell>
          <cell r="Z36">
            <v>28780</v>
          </cell>
          <cell r="AA36" t="str">
            <v>X003T8CQYJ</v>
          </cell>
          <cell r="AB36" t="str">
            <v>Poly Bag 7.5 x 10.5</v>
          </cell>
        </row>
        <row r="37">
          <cell r="A37" t="str">
            <v>B00J8IK3YI</v>
          </cell>
          <cell r="B37" t="str">
            <v>Washable Colored Glue Stick 8g/0.28 Oz, All Purpose Acid Glue Sticks for Kids Photos Paper Kids at School Home Office (4/Pack), 1-Pack</v>
          </cell>
          <cell r="C37" t="str">
            <v>2043-EACH</v>
          </cell>
          <cell r="D37">
            <v>2043</v>
          </cell>
          <cell r="E37" t="str">
            <v>FBA_2043-EACH</v>
          </cell>
          <cell r="F37">
            <v>1</v>
          </cell>
          <cell r="G37">
            <v>24</v>
          </cell>
          <cell r="H37">
            <v>144</v>
          </cell>
          <cell r="I37">
            <v>5</v>
          </cell>
          <cell r="J37">
            <v>32.450000000000003</v>
          </cell>
          <cell r="K37">
            <v>48</v>
          </cell>
          <cell r="L37">
            <v>335.52</v>
          </cell>
          <cell r="M37">
            <v>8.6</v>
          </cell>
          <cell r="N37">
            <v>9.3395993836671796</v>
          </cell>
          <cell r="O37">
            <v>3442</v>
          </cell>
          <cell r="P37">
            <v>1.3899999999999999E-2</v>
          </cell>
          <cell r="Q37">
            <v>0.15</v>
          </cell>
          <cell r="R37">
            <v>55</v>
          </cell>
          <cell r="S37">
            <v>55</v>
          </cell>
          <cell r="T37">
            <v>3</v>
          </cell>
          <cell r="U37">
            <v>6</v>
          </cell>
          <cell r="V37"/>
          <cell r="W37">
            <v>3</v>
          </cell>
          <cell r="X37">
            <v>72</v>
          </cell>
          <cell r="Y37">
            <v>72</v>
          </cell>
          <cell r="Z37">
            <v>25411</v>
          </cell>
          <cell r="AA37" t="str">
            <v>B00J8IK3YI</v>
          </cell>
          <cell r="AB37" t="str">
            <v>No Supplies</v>
          </cell>
        </row>
        <row r="38">
          <cell r="A38" t="str">
            <v>B08GWN6RS8</v>
          </cell>
          <cell r="B38" t="str">
            <v>Premium Jumbo Glue Stick 36g/1.27 Oz, Multi-Purpose Acid Free, Glue Sticks, for Photos Paper Kids Art Craft at School Home Office, 2-Pack</v>
          </cell>
          <cell r="C38" t="str">
            <v>2052-PACK2</v>
          </cell>
          <cell r="D38">
            <v>2052</v>
          </cell>
          <cell r="E38" t="str">
            <v>FBA_2052-PACK2</v>
          </cell>
          <cell r="F38">
            <v>2</v>
          </cell>
          <cell r="G38">
            <v>24</v>
          </cell>
          <cell r="H38">
            <v>144</v>
          </cell>
          <cell r="I38">
            <v>5</v>
          </cell>
          <cell r="J38">
            <v>37.450000000000003</v>
          </cell>
          <cell r="K38">
            <v>27</v>
          </cell>
          <cell r="L38">
            <v>229.23</v>
          </cell>
          <cell r="M38">
            <v>4.4000000000000004</v>
          </cell>
          <cell r="N38">
            <v>5.1209612817089445</v>
          </cell>
          <cell r="O38">
            <v>240</v>
          </cell>
          <cell r="P38">
            <v>0.1125</v>
          </cell>
          <cell r="Q38">
            <v>0</v>
          </cell>
          <cell r="R38">
            <v>27</v>
          </cell>
          <cell r="S38">
            <v>54</v>
          </cell>
          <cell r="T38">
            <v>3</v>
          </cell>
          <cell r="U38">
            <v>6</v>
          </cell>
          <cell r="V38"/>
          <cell r="W38">
            <v>3</v>
          </cell>
          <cell r="X38">
            <v>36</v>
          </cell>
          <cell r="Y38">
            <v>72</v>
          </cell>
          <cell r="Z38">
            <v>34164</v>
          </cell>
          <cell r="AA38" t="str">
            <v>X0044RLTND</v>
          </cell>
          <cell r="AB38" t="str">
            <v>Poly Bag 6 x 9</v>
          </cell>
        </row>
        <row r="39">
          <cell r="A39" t="str">
            <v>B07RZMHDSJ</v>
          </cell>
          <cell r="B39" t="str">
            <v>Permanent Glue Tape 8 mm x 8.75 Yard, Double Sided Adhesive Roller Tapes, Easy to Use for Photo Books Albums Scrapbooking Craft, 3-Pack</v>
          </cell>
          <cell r="C39" t="str">
            <v>2080-SET3</v>
          </cell>
          <cell r="D39">
            <v>2080</v>
          </cell>
          <cell r="E39" t="str">
            <v>FBA_2080-SET3</v>
          </cell>
          <cell r="F39">
            <v>3</v>
          </cell>
          <cell r="G39">
            <v>24</v>
          </cell>
          <cell r="H39">
            <v>144</v>
          </cell>
          <cell r="I39">
            <v>1</v>
          </cell>
          <cell r="J39">
            <v>9.49</v>
          </cell>
          <cell r="K39">
            <v>20</v>
          </cell>
          <cell r="L39">
            <v>174</v>
          </cell>
          <cell r="M39">
            <v>19</v>
          </cell>
          <cell r="N39">
            <v>17.335089567966278</v>
          </cell>
          <cell r="O39">
            <v>172</v>
          </cell>
          <cell r="P39">
            <v>0.1163</v>
          </cell>
          <cell r="Q39">
            <v>0.2</v>
          </cell>
          <cell r="R39">
            <v>24</v>
          </cell>
          <cell r="S39">
            <v>72</v>
          </cell>
          <cell r="T39">
            <v>3</v>
          </cell>
          <cell r="U39">
            <v>6</v>
          </cell>
          <cell r="V39"/>
          <cell r="W39">
            <v>3</v>
          </cell>
          <cell r="X39">
            <v>24</v>
          </cell>
          <cell r="Y39">
            <v>72</v>
          </cell>
          <cell r="Z39">
            <v>46511</v>
          </cell>
          <cell r="AA39" t="str">
            <v>X0043V3K0P</v>
          </cell>
          <cell r="AB39" t="str">
            <v>Poly Bag 6 x 9</v>
          </cell>
        </row>
        <row r="40">
          <cell r="A40" t="str">
            <v>B07RJTVW1K</v>
          </cell>
          <cell r="B40" t="str">
            <v>Pocket Size Calculator 8-Digit w/Neck String, LCD Display, Small Standard Function Electronics Calculators, Assorted Color, 6-Pack</v>
          </cell>
          <cell r="C40" t="str">
            <v>3006-SET6</v>
          </cell>
          <cell r="D40">
            <v>3006</v>
          </cell>
          <cell r="E40" t="str">
            <v>FBA_3006-SET6</v>
          </cell>
          <cell r="F40">
            <v>6</v>
          </cell>
          <cell r="G40">
            <v>24</v>
          </cell>
          <cell r="H40">
            <v>144</v>
          </cell>
          <cell r="I40">
            <v>0</v>
          </cell>
          <cell r="J40">
            <v>0</v>
          </cell>
          <cell r="K40">
            <v>10</v>
          </cell>
          <cell r="L40">
            <v>163</v>
          </cell>
          <cell r="M40"/>
          <cell r="N40"/>
          <cell r="O40">
            <v>707</v>
          </cell>
          <cell r="P40">
            <v>1.41E-2</v>
          </cell>
          <cell r="Q40">
            <v>0.1</v>
          </cell>
          <cell r="R40">
            <v>11</v>
          </cell>
          <cell r="S40">
            <v>66</v>
          </cell>
          <cell r="T40">
            <v>3</v>
          </cell>
          <cell r="U40">
            <v>6</v>
          </cell>
          <cell r="V40"/>
          <cell r="W40">
            <v>3</v>
          </cell>
          <cell r="X40">
            <v>12</v>
          </cell>
          <cell r="Y40">
            <v>72</v>
          </cell>
          <cell r="Z40">
            <v>43062</v>
          </cell>
          <cell r="AA40" t="str">
            <v>B07RJTVW1K</v>
          </cell>
          <cell r="AB40" t="str">
            <v>Poly Bag 7.5 x 10.5</v>
          </cell>
        </row>
        <row r="41">
          <cell r="A41" t="str">
            <v>B08JRJVQLX</v>
          </cell>
          <cell r="B41" t="str">
            <v>Neon Page Markers 0.5x1.75 Neon Colored Index Tabs, Sticky Notes for Page Marker Bookmarks, Writable File Tab Flags (1000 Sheets/Pack), 2-Packs</v>
          </cell>
          <cell r="C41" t="str">
            <v>5143-PACK2</v>
          </cell>
          <cell r="D41">
            <v>5143</v>
          </cell>
          <cell r="E41" t="str">
            <v>FBA_5143-PACK2</v>
          </cell>
          <cell r="F41">
            <v>2</v>
          </cell>
          <cell r="G41">
            <v>24</v>
          </cell>
          <cell r="H41">
            <v>144</v>
          </cell>
          <cell r="I41">
            <v>11</v>
          </cell>
          <cell r="J41">
            <v>76.89</v>
          </cell>
          <cell r="K41">
            <v>28</v>
          </cell>
          <cell r="L41">
            <v>222.12</v>
          </cell>
          <cell r="M41">
            <v>1.5454545454545454</v>
          </cell>
          <cell r="N41">
            <v>1.8888021849395242</v>
          </cell>
          <cell r="O41">
            <v>135</v>
          </cell>
          <cell r="P41">
            <v>0.2074</v>
          </cell>
          <cell r="Q41">
            <v>0.05</v>
          </cell>
          <cell r="R41">
            <v>29</v>
          </cell>
          <cell r="S41">
            <v>58</v>
          </cell>
          <cell r="T41">
            <v>3</v>
          </cell>
          <cell r="U41">
            <v>6</v>
          </cell>
          <cell r="V41"/>
          <cell r="W41">
            <v>3</v>
          </cell>
          <cell r="X41">
            <v>36</v>
          </cell>
          <cell r="Y41">
            <v>72</v>
          </cell>
          <cell r="Z41">
            <v>23919</v>
          </cell>
          <cell r="AA41" t="str">
            <v>X0044RPDPD</v>
          </cell>
          <cell r="AB41" t="str">
            <v>Poly Bag 6 x 9</v>
          </cell>
        </row>
        <row r="42">
          <cell r="A42" t="str">
            <v>B0018MN80I</v>
          </cell>
          <cell r="B42" t="str">
            <v>Pure Blue Stick Pen (12/Pack)</v>
          </cell>
          <cell r="C42" t="str">
            <v>1756-EACH</v>
          </cell>
          <cell r="D42">
            <v>1756</v>
          </cell>
          <cell r="E42" t="str">
            <v>FBA_1756-EACH</v>
          </cell>
          <cell r="F42">
            <v>1</v>
          </cell>
          <cell r="G42">
            <v>24</v>
          </cell>
          <cell r="H42">
            <v>144</v>
          </cell>
          <cell r="I42">
            <v>1</v>
          </cell>
          <cell r="J42">
            <v>6.49</v>
          </cell>
          <cell r="K42">
            <v>1</v>
          </cell>
          <cell r="L42">
            <v>6.99</v>
          </cell>
          <cell r="M42">
            <v>0</v>
          </cell>
          <cell r="N42">
            <v>7.7041602465331274E-2</v>
          </cell>
          <cell r="O42">
            <v>193</v>
          </cell>
          <cell r="P42">
            <v>5.1999999999999998E-3</v>
          </cell>
          <cell r="Q42"/>
          <cell r="R42"/>
          <cell r="S42">
            <v>50</v>
          </cell>
          <cell r="T42">
            <v>3</v>
          </cell>
          <cell r="U42">
            <v>6</v>
          </cell>
          <cell r="V42"/>
          <cell r="W42">
            <v>3</v>
          </cell>
          <cell r="X42">
            <v>72</v>
          </cell>
          <cell r="Y42">
            <v>72</v>
          </cell>
          <cell r="Z42">
            <v>27708</v>
          </cell>
          <cell r="AA42" t="str">
            <v>B0018MN80I</v>
          </cell>
          <cell r="AB42" t="str">
            <v>No Supplies</v>
          </cell>
        </row>
        <row r="43">
          <cell r="A43" t="str">
            <v>B07QXVJFTP</v>
          </cell>
          <cell r="B43" t="str">
            <v>Neon Highlighter Yellow Pen Style, Chisel Tip Broad Fine Line Highlighters, Unscented Highlighting Coloring for School Office (5/Pack), 1-Pack</v>
          </cell>
          <cell r="C43" t="str">
            <v>2300-EACH</v>
          </cell>
          <cell r="D43">
            <v>2300</v>
          </cell>
          <cell r="E43" t="str">
            <v>FBA_2300-EACH</v>
          </cell>
          <cell r="F43">
            <v>1</v>
          </cell>
          <cell r="G43">
            <v>24</v>
          </cell>
          <cell r="H43">
            <v>144</v>
          </cell>
          <cell r="I43">
            <v>27</v>
          </cell>
          <cell r="J43">
            <v>175.23</v>
          </cell>
          <cell r="K43">
            <v>60</v>
          </cell>
          <cell r="L43">
            <v>419.4</v>
          </cell>
          <cell r="M43">
            <v>1.2222222222222223</v>
          </cell>
          <cell r="N43">
            <v>1.3934257832562917</v>
          </cell>
          <cell r="O43">
            <v>290</v>
          </cell>
          <cell r="P43">
            <v>0.2069</v>
          </cell>
          <cell r="Q43">
            <v>0.1</v>
          </cell>
          <cell r="R43">
            <v>66</v>
          </cell>
          <cell r="S43">
            <v>66</v>
          </cell>
          <cell r="T43">
            <v>3</v>
          </cell>
          <cell r="U43">
            <v>6</v>
          </cell>
          <cell r="V43"/>
          <cell r="W43">
            <v>3</v>
          </cell>
          <cell r="X43">
            <v>72</v>
          </cell>
          <cell r="Y43">
            <v>72</v>
          </cell>
          <cell r="Z43">
            <v>6109</v>
          </cell>
          <cell r="AA43" t="str">
            <v>X0044R3N1J</v>
          </cell>
          <cell r="AB43" t="str">
            <v>No Supplies</v>
          </cell>
        </row>
        <row r="44">
          <cell r="A44" t="str">
            <v>B0BWSQZ7Q4</v>
          </cell>
          <cell r="B44" t="str">
            <v>Ballpoint Pen Multicolor Retractable Pen Soft Barrel Grip Pens, 1.0 mm Rosegold Gold Galaxy Gray (2/Pack), 3-Packs</v>
          </cell>
          <cell r="C44" t="str">
            <v>1717-SET3</v>
          </cell>
          <cell r="D44">
            <v>1717</v>
          </cell>
          <cell r="E44" t="str">
            <v>FBA_1717-SET3</v>
          </cell>
          <cell r="F44">
            <v>3</v>
          </cell>
          <cell r="G44">
            <v>24</v>
          </cell>
          <cell r="H44">
            <v>144</v>
          </cell>
          <cell r="I44">
            <v>0</v>
          </cell>
          <cell r="J44">
            <v>0</v>
          </cell>
          <cell r="K44">
            <v>15</v>
          </cell>
          <cell r="L44">
            <v>142.35000000000002</v>
          </cell>
          <cell r="M44"/>
          <cell r="N44"/>
          <cell r="O44">
            <v>477</v>
          </cell>
          <cell r="P44">
            <v>0.22210000000000002</v>
          </cell>
          <cell r="Q44">
            <v>0.5</v>
          </cell>
          <cell r="R44">
            <v>23</v>
          </cell>
          <cell r="S44">
            <v>69</v>
          </cell>
          <cell r="T44">
            <v>3</v>
          </cell>
          <cell r="U44">
            <v>6</v>
          </cell>
          <cell r="V44"/>
          <cell r="W44">
            <v>3</v>
          </cell>
          <cell r="X44">
            <v>24</v>
          </cell>
          <cell r="Y44">
            <v>72</v>
          </cell>
          <cell r="Z44">
            <v>20651</v>
          </cell>
          <cell r="AA44" t="str">
            <v>X0042U0E2T</v>
          </cell>
          <cell r="AB44" t="str">
            <v>Poly Bag 6 x 9</v>
          </cell>
        </row>
        <row r="45">
          <cell r="A45" t="str">
            <v>B08GCZT4JH</v>
          </cell>
          <cell r="B45" t="str">
            <v>InvisibleTape w/Dispenser 3/4" X 500", Matte Finish Stationery Tapes Rolls, for Arts Craft Photo Gift Wrapping, (3/Pack), 2-Packs</v>
          </cell>
          <cell r="C45" t="str">
            <v>903-PACK2</v>
          </cell>
          <cell r="D45">
            <v>903</v>
          </cell>
          <cell r="E45" t="str">
            <v>FBA_903-PACK2</v>
          </cell>
          <cell r="F45">
            <v>2</v>
          </cell>
          <cell r="G45">
            <v>24</v>
          </cell>
          <cell r="H45">
            <v>144</v>
          </cell>
          <cell r="I45">
            <v>6</v>
          </cell>
          <cell r="J45">
            <v>43.14</v>
          </cell>
          <cell r="K45">
            <v>25</v>
          </cell>
          <cell r="L45">
            <v>212.25</v>
          </cell>
          <cell r="M45">
            <v>3.1666666666666665</v>
          </cell>
          <cell r="N45">
            <v>3.9200278164116833</v>
          </cell>
          <cell r="O45">
            <v>324</v>
          </cell>
          <cell r="P45">
            <v>7.7200000000000005E-2</v>
          </cell>
          <cell r="Q45">
            <v>0.05</v>
          </cell>
          <cell r="R45">
            <v>26</v>
          </cell>
          <cell r="S45">
            <v>52</v>
          </cell>
          <cell r="T45">
            <v>3</v>
          </cell>
          <cell r="U45">
            <v>6</v>
          </cell>
          <cell r="V45"/>
          <cell r="W45">
            <v>3</v>
          </cell>
          <cell r="X45">
            <v>36</v>
          </cell>
          <cell r="Y45">
            <v>72</v>
          </cell>
          <cell r="Z45">
            <v>22495</v>
          </cell>
          <cell r="AA45" t="str">
            <v>X0040DQ9YF</v>
          </cell>
          <cell r="AB45" t="str">
            <v>Poly Bag 7.5 x 10.5</v>
          </cell>
        </row>
        <row r="46">
          <cell r="A46" t="str">
            <v>B08GWH7K1W</v>
          </cell>
          <cell r="B46" t="str">
            <v>Glue Stick 36g/1.27 Oz, Multi-Purpose Acid Free, Glue Sticks Set Ideal for Photos Paper Kids at School Home Office (2/Pack), 2-Packs</v>
          </cell>
          <cell r="C46" t="str">
            <v>2024-PACK2</v>
          </cell>
          <cell r="D46">
            <v>2024</v>
          </cell>
          <cell r="E46" t="str">
            <v>FBA_2024-PACK2</v>
          </cell>
          <cell r="F46">
            <v>2</v>
          </cell>
          <cell r="G46">
            <v>24</v>
          </cell>
          <cell r="H46">
            <v>144</v>
          </cell>
          <cell r="I46">
            <v>0</v>
          </cell>
          <cell r="J46">
            <v>0</v>
          </cell>
          <cell r="K46">
            <v>25</v>
          </cell>
          <cell r="L46">
            <v>237.25</v>
          </cell>
          <cell r="M46"/>
          <cell r="N46"/>
          <cell r="O46">
            <v>212</v>
          </cell>
          <cell r="P46">
            <v>0.1179</v>
          </cell>
          <cell r="Q46">
            <v>0.1</v>
          </cell>
          <cell r="R46">
            <v>28</v>
          </cell>
          <cell r="S46">
            <v>56</v>
          </cell>
          <cell r="T46">
            <v>3</v>
          </cell>
          <cell r="U46">
            <v>6</v>
          </cell>
          <cell r="V46"/>
          <cell r="W46">
            <v>3</v>
          </cell>
          <cell r="X46">
            <v>36</v>
          </cell>
          <cell r="Y46">
            <v>72</v>
          </cell>
          <cell r="Z46">
            <v>41212</v>
          </cell>
          <cell r="AA46" t="str">
            <v>X0044RLXA7</v>
          </cell>
          <cell r="AB46" t="str">
            <v>Poly Bag 7.5 x 10.5</v>
          </cell>
        </row>
        <row r="47">
          <cell r="A47" t="str">
            <v>B07HY4Z2YL</v>
          </cell>
          <cell r="B47" t="str">
            <v>Washable Fruit Scented Markers Broad Line 10 Color, Chisel Tip Broad Fine Line, Non Toxic Marcadorc Art School Supplies (10/Pack), 1-Pack</v>
          </cell>
          <cell r="C47" t="str">
            <v>1286-EACH</v>
          </cell>
          <cell r="D47">
            <v>1286</v>
          </cell>
          <cell r="E47" t="str">
            <v>FBA_1286-EACH</v>
          </cell>
          <cell r="F47">
            <v>1</v>
          </cell>
          <cell r="G47">
            <v>24</v>
          </cell>
          <cell r="H47">
            <v>144</v>
          </cell>
          <cell r="I47">
            <v>1</v>
          </cell>
          <cell r="J47">
            <v>8.49</v>
          </cell>
          <cell r="K47">
            <v>57</v>
          </cell>
          <cell r="L47">
            <v>428.07</v>
          </cell>
          <cell r="M47">
            <v>56</v>
          </cell>
          <cell r="N47">
            <v>49.420494699646639</v>
          </cell>
          <cell r="O47">
            <v>1184</v>
          </cell>
          <cell r="P47">
            <v>4.8099999999999997E-2</v>
          </cell>
          <cell r="Q47">
            <v>0.2</v>
          </cell>
          <cell r="R47">
            <v>68</v>
          </cell>
          <cell r="S47">
            <v>68</v>
          </cell>
          <cell r="T47">
            <v>3</v>
          </cell>
          <cell r="U47">
            <v>6</v>
          </cell>
          <cell r="V47"/>
          <cell r="W47">
            <v>3</v>
          </cell>
          <cell r="X47">
            <v>72</v>
          </cell>
          <cell r="Y47">
            <v>72</v>
          </cell>
          <cell r="Z47">
            <v>33525</v>
          </cell>
          <cell r="AA47" t="str">
            <v>B07HY4Z2YL</v>
          </cell>
          <cell r="AB47" t="str">
            <v>No Supplies</v>
          </cell>
        </row>
        <row r="48">
          <cell r="A48" t="str">
            <v>B07S6D27NC</v>
          </cell>
          <cell r="B48" t="str">
            <v>Wood Pencil Glitter Metallic Pencils, Latex Free Eraser, Unsharpened Rewards Glitter Pencil for Kids Student Artist (8/Pack), 1-Pack</v>
          </cell>
          <cell r="C48" t="str">
            <v>713-EACH</v>
          </cell>
          <cell r="D48">
            <v>713</v>
          </cell>
          <cell r="E48" t="str">
            <v>FBA_713-EACH</v>
          </cell>
          <cell r="F48">
            <v>1</v>
          </cell>
          <cell r="G48">
            <v>24</v>
          </cell>
          <cell r="H48">
            <v>144</v>
          </cell>
          <cell r="I48">
            <v>0</v>
          </cell>
          <cell r="J48">
            <v>0</v>
          </cell>
          <cell r="K48">
            <v>48</v>
          </cell>
          <cell r="L48">
            <v>237.61</v>
          </cell>
          <cell r="M48"/>
          <cell r="N48"/>
          <cell r="O48">
            <v>3344</v>
          </cell>
          <cell r="P48">
            <v>1.44E-2</v>
          </cell>
          <cell r="Q48">
            <v>0.2</v>
          </cell>
          <cell r="R48">
            <v>58</v>
          </cell>
          <cell r="S48">
            <v>58</v>
          </cell>
          <cell r="T48">
            <v>3</v>
          </cell>
          <cell r="U48">
            <v>6</v>
          </cell>
          <cell r="V48"/>
          <cell r="W48">
            <v>3</v>
          </cell>
          <cell r="X48">
            <v>72</v>
          </cell>
          <cell r="Y48">
            <v>72</v>
          </cell>
          <cell r="Z48">
            <v>35356</v>
          </cell>
          <cell r="AA48" t="str">
            <v>X003SFVDQ5</v>
          </cell>
          <cell r="AB48" t="str">
            <v>No Supplies</v>
          </cell>
        </row>
        <row r="49">
          <cell r="A49" t="str">
            <v>B0019IGLC8</v>
          </cell>
          <cell r="B49" t="str">
            <v>Loose Leaf Binder Ring, Assorted Sizes (1", 1 1/2", 2"), Book Rings Binder Rings, Nickel Plated Steel Metal Ring (10/Pack), 1-Pack</v>
          </cell>
          <cell r="C49" t="str">
            <v>215-EACH</v>
          </cell>
          <cell r="D49">
            <v>215</v>
          </cell>
          <cell r="E49" t="str">
            <v>FBA_215-EACH</v>
          </cell>
          <cell r="F49">
            <v>1</v>
          </cell>
          <cell r="G49">
            <v>24</v>
          </cell>
          <cell r="H49">
            <v>144</v>
          </cell>
          <cell r="I49">
            <v>0</v>
          </cell>
          <cell r="J49">
            <v>0</v>
          </cell>
          <cell r="K49">
            <v>3</v>
          </cell>
          <cell r="L49">
            <v>19.47</v>
          </cell>
          <cell r="M49"/>
          <cell r="N49"/>
          <cell r="O49">
            <v>734</v>
          </cell>
          <cell r="P49">
            <v>4.1000000000000003E-3</v>
          </cell>
          <cell r="Q49"/>
          <cell r="R49"/>
          <cell r="S49">
            <v>50</v>
          </cell>
          <cell r="T49">
            <v>3</v>
          </cell>
          <cell r="U49">
            <v>6</v>
          </cell>
          <cell r="V49"/>
          <cell r="W49">
            <v>3</v>
          </cell>
          <cell r="X49">
            <v>72</v>
          </cell>
          <cell r="Y49">
            <v>72</v>
          </cell>
          <cell r="Z49">
            <v>14697</v>
          </cell>
          <cell r="AA49" t="str">
            <v>B0019IGLC8</v>
          </cell>
          <cell r="AB49" t="str">
            <v>No Supplies</v>
          </cell>
        </row>
        <row r="50">
          <cell r="A50" t="str">
            <v>B09BC5L9F5</v>
          </cell>
          <cell r="B50" t="str">
            <v>Pink Eraser Top, Latex Free Pencil Tops Erasers, Arrowhead Caps Erasers for Kids Student, for Art Drawing School Supplies (20/Pack), 2-Packs</v>
          </cell>
          <cell r="C50" t="str">
            <v>2206-PACK2</v>
          </cell>
          <cell r="D50">
            <v>2206</v>
          </cell>
          <cell r="E50" t="str">
            <v>FBA_2206-PACK2</v>
          </cell>
          <cell r="F50">
            <v>2</v>
          </cell>
          <cell r="G50">
            <v>24</v>
          </cell>
          <cell r="H50">
            <v>144</v>
          </cell>
          <cell r="I50">
            <v>13</v>
          </cell>
          <cell r="J50">
            <v>92.17</v>
          </cell>
          <cell r="K50">
            <v>32</v>
          </cell>
          <cell r="L50">
            <v>239.68</v>
          </cell>
          <cell r="M50">
            <v>1.4615384615384615</v>
          </cell>
          <cell r="N50">
            <v>1.6004122816534663</v>
          </cell>
          <cell r="O50">
            <v>477</v>
          </cell>
          <cell r="P50">
            <v>6.7100000000000007E-2</v>
          </cell>
          <cell r="Q50">
            <v>0.1</v>
          </cell>
          <cell r="R50">
            <v>35</v>
          </cell>
          <cell r="S50">
            <v>70</v>
          </cell>
          <cell r="T50">
            <v>3</v>
          </cell>
          <cell r="U50">
            <v>6</v>
          </cell>
          <cell r="V50"/>
          <cell r="W50">
            <v>3</v>
          </cell>
          <cell r="X50">
            <v>36</v>
          </cell>
          <cell r="Y50">
            <v>72</v>
          </cell>
          <cell r="Z50">
            <v>32759</v>
          </cell>
          <cell r="AA50" t="str">
            <v>X0044RLXN9</v>
          </cell>
          <cell r="AB50" t="str">
            <v>Poly Bag 6 x 9</v>
          </cell>
        </row>
        <row r="51">
          <cell r="A51" t="str">
            <v>B07H9JDNRG</v>
          </cell>
          <cell r="B51" t="str">
            <v>Open &amp; Closed Sign 12"x16", Double Sides Plastic Vinyl Signs, Business Store Office Restaurants Bars Shops, Waterproof indoor Sigane, 1-Pack</v>
          </cell>
          <cell r="C51" t="str">
            <v>FBA_L-24-EACH</v>
          </cell>
          <cell r="D51" t="str">
            <v>L-24</v>
          </cell>
          <cell r="E51" t="str">
            <v>FBA_L-24-EACH</v>
          </cell>
          <cell r="F51">
            <v>1</v>
          </cell>
          <cell r="G51">
            <v>24</v>
          </cell>
          <cell r="H51">
            <v>360</v>
          </cell>
          <cell r="I51">
            <v>4</v>
          </cell>
          <cell r="J51">
            <v>23.96</v>
          </cell>
          <cell r="K51">
            <v>5</v>
          </cell>
          <cell r="L51">
            <v>32.450000000000003</v>
          </cell>
          <cell r="M51">
            <v>0.25</v>
          </cell>
          <cell r="N51">
            <v>0.3543405676126879</v>
          </cell>
          <cell r="O51">
            <v>1395</v>
          </cell>
          <cell r="P51">
            <v>3.5999999999999999E-3</v>
          </cell>
          <cell r="Q51"/>
          <cell r="R51"/>
          <cell r="S51">
            <v>60</v>
          </cell>
          <cell r="T51">
            <v>3</v>
          </cell>
          <cell r="U51">
            <v>15</v>
          </cell>
          <cell r="V51"/>
          <cell r="W51">
            <v>3</v>
          </cell>
          <cell r="X51">
            <v>72</v>
          </cell>
          <cell r="Y51">
            <v>72</v>
          </cell>
          <cell r="Z51">
            <v>1544</v>
          </cell>
          <cell r="AA51" t="str">
            <v>B07H9JDNRG</v>
          </cell>
          <cell r="AB51" t="str">
            <v>No Supplies</v>
          </cell>
        </row>
        <row r="52">
          <cell r="A52" t="str">
            <v>B07S2XQNWH</v>
          </cell>
          <cell r="B52" t="str">
            <v>Permanent Markers Metallic 6 Color, Fine Line Sparkle Glitter Coloring on Plastic Wood Metal Glass Stone for Greeting Card Party Art (6/Pack), 1-Pack</v>
          </cell>
          <cell r="C52" t="str">
            <v>1236-EACH</v>
          </cell>
          <cell r="D52">
            <v>1236</v>
          </cell>
          <cell r="E52" t="str">
            <v>FBA_1236-EACH</v>
          </cell>
          <cell r="F52">
            <v>1</v>
          </cell>
          <cell r="G52">
            <v>12</v>
          </cell>
          <cell r="H52">
            <v>72</v>
          </cell>
          <cell r="I52">
            <v>12</v>
          </cell>
          <cell r="J52">
            <v>101.88</v>
          </cell>
          <cell r="K52">
            <v>23</v>
          </cell>
          <cell r="L52">
            <v>241.27</v>
          </cell>
          <cell r="M52">
            <v>0.91666666666666663</v>
          </cell>
          <cell r="N52">
            <v>1.3681782489202985</v>
          </cell>
          <cell r="O52">
            <v>309</v>
          </cell>
          <cell r="P52">
            <v>7.4399999999999994E-2</v>
          </cell>
          <cell r="Q52">
            <v>0.15</v>
          </cell>
          <cell r="R52">
            <v>26</v>
          </cell>
          <cell r="S52">
            <v>26</v>
          </cell>
          <cell r="T52">
            <v>3</v>
          </cell>
          <cell r="U52">
            <v>6</v>
          </cell>
          <cell r="V52"/>
          <cell r="W52">
            <v>3</v>
          </cell>
          <cell r="X52">
            <v>36</v>
          </cell>
          <cell r="Y52">
            <v>36</v>
          </cell>
          <cell r="Z52">
            <v>10011</v>
          </cell>
          <cell r="AA52" t="str">
            <v>X0044RML2L</v>
          </cell>
          <cell r="AB52" t="str">
            <v>No Supplies</v>
          </cell>
        </row>
        <row r="53">
          <cell r="A53" t="str">
            <v>B07SGY8JRM</v>
          </cell>
          <cell r="B53" t="str">
            <v>Mini Stapler w/500 Staples, Standard (26/6) Built-in Staple Remover, Soft Grip 12 Sheets, Portable Small Staplers for Home Office School, 6-Pack</v>
          </cell>
          <cell r="C53" t="str">
            <v>601-SET6</v>
          </cell>
          <cell r="D53">
            <v>601</v>
          </cell>
          <cell r="E53" t="str">
            <v>FBA_601-SET6</v>
          </cell>
          <cell r="F53">
            <v>6</v>
          </cell>
          <cell r="G53">
            <v>24</v>
          </cell>
          <cell r="H53">
            <v>144</v>
          </cell>
          <cell r="I53">
            <v>30</v>
          </cell>
          <cell r="J53">
            <v>504.59</v>
          </cell>
          <cell r="K53">
            <v>12</v>
          </cell>
          <cell r="L53">
            <v>239.88</v>
          </cell>
          <cell r="M53">
            <v>-0.6</v>
          </cell>
          <cell r="N53">
            <v>-0.5246041340494263</v>
          </cell>
          <cell r="O53">
            <v>191</v>
          </cell>
          <cell r="P53">
            <v>6.2799999999999995E-2</v>
          </cell>
          <cell r="Q53">
            <v>0.1</v>
          </cell>
          <cell r="R53">
            <v>13</v>
          </cell>
          <cell r="S53">
            <v>78</v>
          </cell>
          <cell r="T53">
            <v>4</v>
          </cell>
          <cell r="U53">
            <v>6</v>
          </cell>
          <cell r="V53"/>
          <cell r="W53">
            <v>4</v>
          </cell>
          <cell r="X53">
            <v>16</v>
          </cell>
          <cell r="Y53">
            <v>96</v>
          </cell>
          <cell r="Z53">
            <v>52438</v>
          </cell>
          <cell r="AA53" t="str">
            <v>X0044RJ647</v>
          </cell>
          <cell r="AB53" t="str">
            <v>Poly Bag 9 x 12</v>
          </cell>
        </row>
        <row r="54">
          <cell r="A54" t="str">
            <v>B07SFZY4T8</v>
          </cell>
          <cell r="B54" t="str">
            <v>Desktop Stapler Standard (26/6), 20 Sheets Bright Color Desktop Staplers for Home Office School, 6-Pack</v>
          </cell>
          <cell r="C54" t="str">
            <v>622-SET6</v>
          </cell>
          <cell r="D54">
            <v>622</v>
          </cell>
          <cell r="E54" t="str">
            <v>FBA_622-SET6</v>
          </cell>
          <cell r="F54">
            <v>6</v>
          </cell>
          <cell r="G54">
            <v>24</v>
          </cell>
          <cell r="H54">
            <v>144</v>
          </cell>
          <cell r="I54">
            <v>31</v>
          </cell>
          <cell r="J54">
            <v>764.69</v>
          </cell>
          <cell r="K54">
            <v>16</v>
          </cell>
          <cell r="L54">
            <v>455.84</v>
          </cell>
          <cell r="M54">
            <v>-0.4838709677419355</v>
          </cell>
          <cell r="N54">
            <v>-0.40388915769789074</v>
          </cell>
          <cell r="O54">
            <v>167</v>
          </cell>
          <cell r="P54">
            <v>9.5799999999999996E-2</v>
          </cell>
          <cell r="Q54">
            <v>0</v>
          </cell>
          <cell r="R54">
            <v>16</v>
          </cell>
          <cell r="S54">
            <v>96</v>
          </cell>
          <cell r="T54">
            <v>4</v>
          </cell>
          <cell r="U54">
            <v>6</v>
          </cell>
          <cell r="V54"/>
          <cell r="W54">
            <v>4</v>
          </cell>
          <cell r="X54">
            <v>16</v>
          </cell>
          <cell r="Y54">
            <v>96</v>
          </cell>
          <cell r="Z54">
            <v>16451</v>
          </cell>
          <cell r="AA54" t="str">
            <v>X0044RS1QV</v>
          </cell>
          <cell r="AB54" t="str">
            <v>Poly Bag 12 x 15.5</v>
          </cell>
        </row>
        <row r="55">
          <cell r="A55" t="str">
            <v>B07XQP9HMF</v>
          </cell>
          <cell r="B55" t="str">
            <v>Ballpoint Pen Palm Mini Pens w/Key Ring, Black Ink 1.0 mm Bold Point Smooth Writing (5/Pack), 24-Pack</v>
          </cell>
          <cell r="C55" t="str">
            <v>1753-BOX</v>
          </cell>
          <cell r="D55">
            <v>1753</v>
          </cell>
          <cell r="E55" t="str">
            <v>FBA_1753-BOX</v>
          </cell>
          <cell r="F55">
            <v>24</v>
          </cell>
          <cell r="G55">
            <v>24</v>
          </cell>
          <cell r="H55">
            <v>144</v>
          </cell>
          <cell r="I55" t="e">
            <v>#N/A</v>
          </cell>
          <cell r="J55" t="e">
            <v>#N/A</v>
          </cell>
          <cell r="K55">
            <v>3</v>
          </cell>
          <cell r="L55">
            <v>146.97</v>
          </cell>
          <cell r="M55"/>
          <cell r="N55"/>
          <cell r="O55">
            <v>1332</v>
          </cell>
          <cell r="P55">
            <v>2.3E-3</v>
          </cell>
          <cell r="Q55">
            <v>0.2</v>
          </cell>
          <cell r="R55">
            <v>4</v>
          </cell>
          <cell r="S55">
            <v>96</v>
          </cell>
          <cell r="T55">
            <v>4</v>
          </cell>
          <cell r="U55">
            <v>6</v>
          </cell>
          <cell r="V55"/>
          <cell r="W55">
            <v>4</v>
          </cell>
          <cell r="X55">
            <v>4</v>
          </cell>
          <cell r="Y55">
            <v>96</v>
          </cell>
          <cell r="Z55">
            <v>44896</v>
          </cell>
          <cell r="AA55" t="str">
            <v>B07XQP9HMF</v>
          </cell>
          <cell r="AB55" t="str">
            <v>No Supplies</v>
          </cell>
        </row>
        <row r="56">
          <cell r="A56" t="str">
            <v>B003BMX3T4</v>
          </cell>
          <cell r="B56" t="str">
            <v>Single Hole Sharpener w/ Receptacle (3/pack)</v>
          </cell>
          <cell r="C56" t="str">
            <v>1906-EACH</v>
          </cell>
          <cell r="D56">
            <v>1906</v>
          </cell>
          <cell r="E56" t="str">
            <v>FBA_1906-EACH</v>
          </cell>
          <cell r="F56">
            <v>1</v>
          </cell>
          <cell r="G56">
            <v>24</v>
          </cell>
          <cell r="H56">
            <v>144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>
            <v>1120</v>
          </cell>
          <cell r="P56">
            <v>0</v>
          </cell>
          <cell r="Q56"/>
          <cell r="R56"/>
          <cell r="S56">
            <v>80</v>
          </cell>
          <cell r="T56">
            <v>4</v>
          </cell>
          <cell r="U56">
            <v>6</v>
          </cell>
          <cell r="V56"/>
          <cell r="W56">
            <v>4</v>
          </cell>
          <cell r="X56">
            <v>96</v>
          </cell>
          <cell r="Y56">
            <v>96</v>
          </cell>
          <cell r="Z56">
            <v>22133</v>
          </cell>
          <cell r="AA56" t="str">
            <v>B003BMX3T4</v>
          </cell>
          <cell r="AB56" t="str">
            <v>No Supplies</v>
          </cell>
        </row>
        <row r="57">
          <cell r="A57" t="str">
            <v>B08F7GX9TV</v>
          </cell>
          <cell r="B57" t="str">
            <v>Colored Pencils 24 Color, Mini Coloring Pencil Set Soft Core, for Art Drawing Sketching, Gift for Artist Adult Kids (24/Pack), 2-Packs</v>
          </cell>
          <cell r="C57" t="str">
            <v>767-PACK2</v>
          </cell>
          <cell r="D57">
            <v>767</v>
          </cell>
          <cell r="E57" t="str">
            <v>FBA_767-PACK2</v>
          </cell>
          <cell r="F57">
            <v>2</v>
          </cell>
          <cell r="G57">
            <v>24</v>
          </cell>
          <cell r="H57">
            <v>144</v>
          </cell>
          <cell r="I57">
            <v>7</v>
          </cell>
          <cell r="J57">
            <v>59.43</v>
          </cell>
          <cell r="K57">
            <v>37</v>
          </cell>
          <cell r="L57">
            <v>299.33</v>
          </cell>
          <cell r="M57">
            <v>4.2857142857142856</v>
          </cell>
          <cell r="N57">
            <v>4.0366818105334001</v>
          </cell>
          <cell r="O57">
            <v>249</v>
          </cell>
          <cell r="P57">
            <v>0.14860000000000001</v>
          </cell>
          <cell r="Q57">
            <v>0</v>
          </cell>
          <cell r="R57">
            <v>37</v>
          </cell>
          <cell r="S57">
            <v>74</v>
          </cell>
          <cell r="T57">
            <v>4</v>
          </cell>
          <cell r="U57">
            <v>6</v>
          </cell>
          <cell r="V57"/>
          <cell r="W57">
            <v>4</v>
          </cell>
          <cell r="X57">
            <v>48</v>
          </cell>
          <cell r="Y57">
            <v>96</v>
          </cell>
          <cell r="Z57">
            <v>18421</v>
          </cell>
          <cell r="AA57" t="str">
            <v>X0044RLTN3</v>
          </cell>
          <cell r="AB57" t="str">
            <v>Poly Bag 6 x 9</v>
          </cell>
        </row>
        <row r="58">
          <cell r="A58" t="str">
            <v>B08FRRVHV5</v>
          </cell>
          <cell r="B58" t="str">
            <v>Washable Markers Broad Line 8 Color Triangle Jumbo Coloring Marker, Non Toxic Marcadorc Art School Supplies, Gift for Kids (8/Pack), 2-Packs</v>
          </cell>
          <cell r="C58" t="str">
            <v>1228-PACK2</v>
          </cell>
          <cell r="D58">
            <v>1228</v>
          </cell>
          <cell r="E58" t="str">
            <v>FBA_1228-PACK2</v>
          </cell>
          <cell r="F58">
            <v>2</v>
          </cell>
          <cell r="G58">
            <v>24</v>
          </cell>
          <cell r="H58">
            <v>144</v>
          </cell>
          <cell r="I58">
            <v>7</v>
          </cell>
          <cell r="J58">
            <v>59.43</v>
          </cell>
          <cell r="K58">
            <v>46</v>
          </cell>
          <cell r="L58">
            <v>411.06</v>
          </cell>
          <cell r="M58">
            <v>5.5714285714285712</v>
          </cell>
          <cell r="N58">
            <v>5.9167087329631496</v>
          </cell>
          <cell r="O58">
            <v>255</v>
          </cell>
          <cell r="P58">
            <v>0.1804</v>
          </cell>
          <cell r="Q58">
            <v>0</v>
          </cell>
          <cell r="R58">
            <v>46</v>
          </cell>
          <cell r="S58">
            <v>92</v>
          </cell>
          <cell r="T58">
            <v>4</v>
          </cell>
          <cell r="U58">
            <v>6</v>
          </cell>
          <cell r="V58"/>
          <cell r="W58">
            <v>4</v>
          </cell>
          <cell r="X58">
            <v>48</v>
          </cell>
          <cell r="Y58">
            <v>96</v>
          </cell>
          <cell r="Z58">
            <v>9395</v>
          </cell>
          <cell r="AA58" t="str">
            <v>X0044Y5PLX</v>
          </cell>
          <cell r="AB58" t="str">
            <v>Poly Bag 7.5 x 10.5</v>
          </cell>
        </row>
        <row r="59">
          <cell r="A59" t="str">
            <v>B07SJ91XHY</v>
          </cell>
          <cell r="B59" t="str">
            <v>Math Geometry Set 11 Pieces for Students, Protractor, Compass, 2 Triangle Rulers, Ruler, Sharpener, Mechanical Pencil, Lead Refill, Eraser, Storage Box, 2-Packs</v>
          </cell>
          <cell r="C59" t="str">
            <v>450-A-SET2</v>
          </cell>
          <cell r="D59" t="str">
            <v>450-A</v>
          </cell>
          <cell r="E59" t="str">
            <v>FBA_450-A-SET2</v>
          </cell>
          <cell r="F59">
            <v>2</v>
          </cell>
          <cell r="G59">
            <v>24</v>
          </cell>
          <cell r="H59">
            <v>144</v>
          </cell>
          <cell r="I59">
            <v>3</v>
          </cell>
          <cell r="J59">
            <v>26.97</v>
          </cell>
          <cell r="K59">
            <v>38</v>
          </cell>
          <cell r="L59">
            <v>360.62</v>
          </cell>
          <cell r="M59">
            <v>11.666666666666666</v>
          </cell>
          <cell r="N59">
            <v>12.371153133110864</v>
          </cell>
          <cell r="O59">
            <v>674</v>
          </cell>
          <cell r="P59">
            <v>5.6399999999999999E-2</v>
          </cell>
          <cell r="Q59">
            <v>0.1</v>
          </cell>
          <cell r="R59">
            <v>42</v>
          </cell>
          <cell r="S59">
            <v>84</v>
          </cell>
          <cell r="T59">
            <v>4</v>
          </cell>
          <cell r="U59">
            <v>6</v>
          </cell>
          <cell r="V59"/>
          <cell r="W59">
            <v>4</v>
          </cell>
          <cell r="X59">
            <v>48</v>
          </cell>
          <cell r="Y59">
            <v>96</v>
          </cell>
          <cell r="Z59">
            <v>28310</v>
          </cell>
          <cell r="AA59" t="str">
            <v>X0044RG69P</v>
          </cell>
          <cell r="AB59" t="str">
            <v>Poly Bag 6 x 9</v>
          </cell>
        </row>
        <row r="60">
          <cell r="A60" t="str">
            <v>B09DNY2RSF</v>
          </cell>
          <cell r="B60" t="str">
            <v>Pencil Pouch 3 Ring Binder Pouch w/ Rivet Enforced Rings Holes, Classic Color Clear Window Zipper Pouches, 4-Pack</v>
          </cell>
          <cell r="C60" t="str">
            <v>811-SET4</v>
          </cell>
          <cell r="D60">
            <v>811</v>
          </cell>
          <cell r="E60" t="str">
            <v>FBA_811-SET4</v>
          </cell>
          <cell r="F60">
            <v>4</v>
          </cell>
          <cell r="G60">
            <v>24</v>
          </cell>
          <cell r="H60">
            <v>144</v>
          </cell>
          <cell r="I60">
            <v>142</v>
          </cell>
          <cell r="J60">
            <v>1281.08</v>
          </cell>
          <cell r="K60">
            <v>22</v>
          </cell>
          <cell r="L60">
            <v>237.77</v>
          </cell>
          <cell r="M60">
            <v>-0.84507042253521125</v>
          </cell>
          <cell r="N60">
            <v>-0.81439878852218439</v>
          </cell>
          <cell r="O60">
            <v>321</v>
          </cell>
          <cell r="P60">
            <v>6.8500000000000005E-2</v>
          </cell>
          <cell r="Q60">
            <v>0</v>
          </cell>
          <cell r="R60">
            <v>22</v>
          </cell>
          <cell r="S60">
            <v>88</v>
          </cell>
          <cell r="T60">
            <v>4</v>
          </cell>
          <cell r="U60">
            <v>6</v>
          </cell>
          <cell r="V60"/>
          <cell r="W60">
            <v>4</v>
          </cell>
          <cell r="X60">
            <v>24</v>
          </cell>
          <cell r="Y60">
            <v>96</v>
          </cell>
          <cell r="Z60">
            <v>9796</v>
          </cell>
          <cell r="AA60" t="str">
            <v>X003SBSK51</v>
          </cell>
          <cell r="AB60" t="str">
            <v>Poly Bag 9 x 12</v>
          </cell>
        </row>
        <row r="61">
          <cell r="A61" t="str">
            <v>B08JQPXBQ2</v>
          </cell>
          <cell r="B61" t="str">
            <v>Neon Page Markers 0.5x1.7 Neon Colored PET Printed Arrow Flag Index Tabs, Sticky Notes Page Marker Bookmarks File Tab (160 Flags/Pack), 2-Packs</v>
          </cell>
          <cell r="C61" t="str">
            <v>5156-PACK2</v>
          </cell>
          <cell r="D61">
            <v>5156</v>
          </cell>
          <cell r="E61" t="str">
            <v>FBA_5156-PACK2</v>
          </cell>
          <cell r="F61">
            <v>2</v>
          </cell>
          <cell r="G61">
            <v>24</v>
          </cell>
          <cell r="H61">
            <v>288</v>
          </cell>
          <cell r="I61">
            <v>29</v>
          </cell>
          <cell r="J61">
            <v>213.46</v>
          </cell>
          <cell r="K61">
            <v>39</v>
          </cell>
          <cell r="L61">
            <v>302.01</v>
          </cell>
          <cell r="M61">
            <v>0.34482758620689657</v>
          </cell>
          <cell r="N61">
            <v>0.41483181860770157</v>
          </cell>
          <cell r="O61">
            <v>175</v>
          </cell>
          <cell r="P61">
            <v>0.22289999999999999</v>
          </cell>
          <cell r="Q61">
            <v>0.05</v>
          </cell>
          <cell r="R61">
            <v>41</v>
          </cell>
          <cell r="S61">
            <v>82</v>
          </cell>
          <cell r="T61">
            <v>4</v>
          </cell>
          <cell r="U61">
            <v>12</v>
          </cell>
          <cell r="V61"/>
          <cell r="W61">
            <v>4</v>
          </cell>
          <cell r="X61">
            <v>48</v>
          </cell>
          <cell r="Y61">
            <v>96</v>
          </cell>
          <cell r="Z61">
            <v>10330</v>
          </cell>
          <cell r="AA61" t="str">
            <v>X0044RLWYJ</v>
          </cell>
          <cell r="AB61" t="str">
            <v>Poly Bag 6 x 9</v>
          </cell>
        </row>
        <row r="62">
          <cell r="A62" t="str">
            <v>B08GWYQ4S5</v>
          </cell>
          <cell r="B62" t="str">
            <v>Washable Disappearing Purple Glue Stick 21g/0.7 Oz., Color Acid Free Glue Sticks for Photos Paper Kids at School Office (2/Pack), 2-Packs</v>
          </cell>
          <cell r="C62" t="str">
            <v>2022-PACK2</v>
          </cell>
          <cell r="D62">
            <v>2022</v>
          </cell>
          <cell r="E62" t="str">
            <v>FBA_2022-PACK2</v>
          </cell>
          <cell r="F62">
            <v>2</v>
          </cell>
          <cell r="G62">
            <v>24</v>
          </cell>
          <cell r="H62">
            <v>144</v>
          </cell>
          <cell r="I62">
            <v>24</v>
          </cell>
          <cell r="J62">
            <v>203.76</v>
          </cell>
          <cell r="K62">
            <v>40</v>
          </cell>
          <cell r="L62">
            <v>339.6</v>
          </cell>
          <cell r="M62">
            <v>0.66666666666666663</v>
          </cell>
          <cell r="N62">
            <v>0.66666666666666685</v>
          </cell>
          <cell r="O62">
            <v>320</v>
          </cell>
          <cell r="P62">
            <v>0.125</v>
          </cell>
          <cell r="Q62">
            <v>0.1</v>
          </cell>
          <cell r="R62">
            <v>44</v>
          </cell>
          <cell r="S62">
            <v>88</v>
          </cell>
          <cell r="T62">
            <v>4</v>
          </cell>
          <cell r="U62">
            <v>6</v>
          </cell>
          <cell r="V62"/>
          <cell r="W62">
            <v>4</v>
          </cell>
          <cell r="X62">
            <v>48</v>
          </cell>
          <cell r="Y62">
            <v>96</v>
          </cell>
          <cell r="Z62">
            <v>160</v>
          </cell>
          <cell r="AA62" t="str">
            <v>X0044R3MPB</v>
          </cell>
          <cell r="AB62" t="str">
            <v>Poly Bag 6 x 9</v>
          </cell>
        </row>
        <row r="63">
          <cell r="A63" t="str">
            <v>B08F7DFZ8Q</v>
          </cell>
          <cell r="B63" t="str">
            <v>Drawing Sketching Pencil Set, 6B 5B 4B 3B 2B B HB F H 2H 4H 6H, Professional Graphite Sketch Kit Pencils for Adults Artists (12/Pack), 2-Packs</v>
          </cell>
          <cell r="C63" t="str">
            <v>745-PACK2</v>
          </cell>
          <cell r="D63">
            <v>745</v>
          </cell>
          <cell r="E63" t="str">
            <v>FBA_745-PACK2</v>
          </cell>
          <cell r="F63">
            <v>2</v>
          </cell>
          <cell r="G63">
            <v>24</v>
          </cell>
          <cell r="H63">
            <v>144</v>
          </cell>
          <cell r="I63">
            <v>39</v>
          </cell>
          <cell r="J63">
            <v>365.36</v>
          </cell>
          <cell r="K63">
            <v>41</v>
          </cell>
          <cell r="L63">
            <v>356.29</v>
          </cell>
          <cell r="M63">
            <v>5.128205128205128E-2</v>
          </cell>
          <cell r="N63">
            <v>-2.4824830304357327E-2</v>
          </cell>
          <cell r="O63">
            <v>218</v>
          </cell>
          <cell r="P63">
            <v>0.18809999999999999</v>
          </cell>
          <cell r="Q63">
            <v>0.05</v>
          </cell>
          <cell r="R63">
            <v>43</v>
          </cell>
          <cell r="S63">
            <v>86</v>
          </cell>
          <cell r="T63">
            <v>4</v>
          </cell>
          <cell r="U63">
            <v>6</v>
          </cell>
          <cell r="V63"/>
          <cell r="W63">
            <v>4</v>
          </cell>
          <cell r="X63">
            <v>48</v>
          </cell>
          <cell r="Y63">
            <v>96</v>
          </cell>
          <cell r="Z63">
            <v>18524</v>
          </cell>
          <cell r="AA63" t="str">
            <v>X0044RLTWJ</v>
          </cell>
          <cell r="AB63" t="str">
            <v>Poly Bag 6 x 9</v>
          </cell>
        </row>
        <row r="64">
          <cell r="A64" t="str">
            <v>B008RD8Y6Y</v>
          </cell>
          <cell r="B64" t="str">
            <v>8g / 0.28 Oz. Small Glue Stick (4/Pack)</v>
          </cell>
          <cell r="C64" t="str">
            <v>2042-EACH</v>
          </cell>
          <cell r="D64">
            <v>2042</v>
          </cell>
          <cell r="E64" t="str">
            <v>FBA_2042-EACH</v>
          </cell>
          <cell r="F64">
            <v>1</v>
          </cell>
          <cell r="G64">
            <v>24</v>
          </cell>
          <cell r="H64">
            <v>144</v>
          </cell>
          <cell r="I64">
            <v>0</v>
          </cell>
          <cell r="J64">
            <v>0</v>
          </cell>
          <cell r="K64">
            <v>69</v>
          </cell>
          <cell r="L64">
            <v>482.31</v>
          </cell>
          <cell r="M64"/>
          <cell r="N64"/>
          <cell r="O64">
            <v>720</v>
          </cell>
          <cell r="P64">
            <v>9.64E-2</v>
          </cell>
          <cell r="Q64">
            <v>0.1</v>
          </cell>
          <cell r="R64">
            <v>76</v>
          </cell>
          <cell r="S64">
            <v>76</v>
          </cell>
          <cell r="T64">
            <v>4</v>
          </cell>
          <cell r="U64">
            <v>6</v>
          </cell>
          <cell r="V64"/>
          <cell r="W64">
            <v>4</v>
          </cell>
          <cell r="X64">
            <v>96</v>
          </cell>
          <cell r="Y64">
            <v>96</v>
          </cell>
          <cell r="Z64">
            <v>55772</v>
          </cell>
          <cell r="AA64" t="str">
            <v>B008RD8Y6Y</v>
          </cell>
          <cell r="AB64" t="str">
            <v>No Supplies</v>
          </cell>
        </row>
        <row r="65">
          <cell r="A65" t="str">
            <v>B0B23GZH2L</v>
          </cell>
          <cell r="B65" t="str">
            <v>Pencil Pouch 3 Ring Binder Pouch w/ Rivet Enforced Rings Holes, Mesh Window Zipper Case, YELLOW 2-Pack</v>
          </cell>
          <cell r="C65" t="str">
            <v>804-YELLOW-PACK2</v>
          </cell>
          <cell r="D65">
            <v>804</v>
          </cell>
          <cell r="E65" t="str">
            <v>FBA_804-YELLOW-PACK2</v>
          </cell>
          <cell r="F65">
            <v>2</v>
          </cell>
          <cell r="G65">
            <v>24</v>
          </cell>
          <cell r="H65">
            <v>144</v>
          </cell>
          <cell r="I65">
            <v>158</v>
          </cell>
          <cell r="J65">
            <v>975.36</v>
          </cell>
          <cell r="K65">
            <v>50</v>
          </cell>
          <cell r="L65">
            <v>331.71</v>
          </cell>
          <cell r="M65">
            <v>-0.68354430379746833</v>
          </cell>
          <cell r="N65">
            <v>-0.65991018700787407</v>
          </cell>
          <cell r="O65">
            <v>1934</v>
          </cell>
          <cell r="P65">
            <v>2.5899999999999999E-2</v>
          </cell>
          <cell r="Q65">
            <v>0</v>
          </cell>
          <cell r="R65">
            <v>50</v>
          </cell>
          <cell r="S65">
            <v>100</v>
          </cell>
          <cell r="T65">
            <v>5</v>
          </cell>
          <cell r="U65">
            <v>6</v>
          </cell>
          <cell r="V65"/>
          <cell r="W65">
            <v>5</v>
          </cell>
          <cell r="X65">
            <v>60</v>
          </cell>
          <cell r="Y65">
            <v>120</v>
          </cell>
          <cell r="Z65">
            <v>33600</v>
          </cell>
          <cell r="AA65" t="str">
            <v>X0039H5C55</v>
          </cell>
          <cell r="AB65" t="str">
            <v>Poly Bag 7.5 x 10.5</v>
          </cell>
        </row>
        <row r="66">
          <cell r="A66" t="str">
            <v>B07S99KHHL</v>
          </cell>
          <cell r="B66" t="str">
            <v>4 + 1 Ballpoint Pen + Mechanical Pencil w/Soft Grip, Bold Point 1.0 mm, 0.7mm Lead, Assorted Colors Inks, Smooth Writing, 4-Pack</v>
          </cell>
          <cell r="C66" t="str">
            <v>1748-SET4</v>
          </cell>
          <cell r="D66">
            <v>1748</v>
          </cell>
          <cell r="E66" t="str">
            <v>FBA_1748-SET4</v>
          </cell>
          <cell r="F66">
            <v>4</v>
          </cell>
          <cell r="G66">
            <v>24</v>
          </cell>
          <cell r="H66">
            <v>144</v>
          </cell>
          <cell r="I66">
            <v>0</v>
          </cell>
          <cell r="J66">
            <v>0</v>
          </cell>
          <cell r="K66">
            <v>24</v>
          </cell>
          <cell r="L66">
            <v>287.76</v>
          </cell>
          <cell r="M66"/>
          <cell r="N66"/>
          <cell r="O66">
            <v>735</v>
          </cell>
          <cell r="P66">
            <v>3.27E-2</v>
          </cell>
          <cell r="Q66">
            <v>0.1</v>
          </cell>
          <cell r="R66">
            <v>26</v>
          </cell>
          <cell r="S66">
            <v>104</v>
          </cell>
          <cell r="T66">
            <v>5</v>
          </cell>
          <cell r="U66">
            <v>6</v>
          </cell>
          <cell r="V66"/>
          <cell r="W66">
            <v>5</v>
          </cell>
          <cell r="X66">
            <v>30</v>
          </cell>
          <cell r="Y66">
            <v>120</v>
          </cell>
          <cell r="Z66">
            <v>33109</v>
          </cell>
          <cell r="AA66" t="str">
            <v>B00PYV2454</v>
          </cell>
          <cell r="AB66" t="str">
            <v>Poly Bag 6 x 9</v>
          </cell>
        </row>
        <row r="67">
          <cell r="A67" t="str">
            <v>B0019IO3VY</v>
          </cell>
          <cell r="B67" t="str">
            <v>Protractor Semicircular 6 Inch 180 Degrees, Plastic Math Protractors, Geometry Measuring Rulers Set, Clear Ruler for Students, 1-Pack</v>
          </cell>
          <cell r="C67" t="str">
            <v>304-EACH</v>
          </cell>
          <cell r="D67">
            <v>304</v>
          </cell>
          <cell r="E67" t="str">
            <v>FBA_304-EACH</v>
          </cell>
          <cell r="F67">
            <v>1</v>
          </cell>
          <cell r="G67">
            <v>24</v>
          </cell>
          <cell r="H67">
            <v>288</v>
          </cell>
          <cell r="I67">
            <v>4</v>
          </cell>
          <cell r="J67">
            <v>21.96</v>
          </cell>
          <cell r="K67">
            <v>0</v>
          </cell>
          <cell r="L67">
            <v>0</v>
          </cell>
          <cell r="M67">
            <v>-1</v>
          </cell>
          <cell r="N67">
            <v>-1</v>
          </cell>
          <cell r="O67">
            <v>1258</v>
          </cell>
          <cell r="P67">
            <v>0</v>
          </cell>
          <cell r="Q67"/>
          <cell r="R67"/>
          <cell r="S67">
            <v>100</v>
          </cell>
          <cell r="T67">
            <v>5</v>
          </cell>
          <cell r="U67">
            <v>12</v>
          </cell>
          <cell r="V67"/>
          <cell r="W67">
            <v>5</v>
          </cell>
          <cell r="X67">
            <v>120</v>
          </cell>
          <cell r="Y67">
            <v>120</v>
          </cell>
          <cell r="Z67">
            <v>21654</v>
          </cell>
          <cell r="AA67" t="str">
            <v>B0019IO3VY</v>
          </cell>
          <cell r="AB67" t="str">
            <v>No Supplies</v>
          </cell>
        </row>
        <row r="68">
          <cell r="A68" t="str">
            <v>B09BDGRXKC</v>
          </cell>
          <cell r="B68" t="str">
            <v>Ballpoint Pen Palm Mini Pens w/Key Ring, Black Ink 1.0 mm Bold Point Smooth Writing (5/Pack), 12-Packs</v>
          </cell>
          <cell r="C68" t="str">
            <v>1753-PACK12</v>
          </cell>
          <cell r="D68">
            <v>1753</v>
          </cell>
          <cell r="E68" t="str">
            <v>FBA_1753-PACK12</v>
          </cell>
          <cell r="F68">
            <v>12</v>
          </cell>
          <cell r="G68">
            <v>24</v>
          </cell>
          <cell r="H68">
            <v>144</v>
          </cell>
          <cell r="I68" t="e">
            <v>#N/A</v>
          </cell>
          <cell r="J68" t="e">
            <v>#N/A</v>
          </cell>
          <cell r="K68">
            <v>9</v>
          </cell>
          <cell r="L68">
            <v>269.91000000000003</v>
          </cell>
          <cell r="M68"/>
          <cell r="N68"/>
          <cell r="O68">
            <v>510</v>
          </cell>
          <cell r="P68">
            <v>1.7600000000000001E-2</v>
          </cell>
          <cell r="Q68">
            <v>0.1</v>
          </cell>
          <cell r="R68">
            <v>10</v>
          </cell>
          <cell r="S68">
            <v>120</v>
          </cell>
          <cell r="T68">
            <v>5</v>
          </cell>
          <cell r="U68">
            <v>6</v>
          </cell>
          <cell r="V68"/>
          <cell r="W68">
            <v>5</v>
          </cell>
          <cell r="X68">
            <v>10</v>
          </cell>
          <cell r="Y68">
            <v>120</v>
          </cell>
          <cell r="Z68">
            <v>44896</v>
          </cell>
          <cell r="AA68" t="str">
            <v>X0044RLXBL</v>
          </cell>
          <cell r="AB68" t="str">
            <v>Poly Bag 9 x 12</v>
          </cell>
        </row>
        <row r="69">
          <cell r="A69" t="str">
            <v>B0019IGM0E</v>
          </cell>
          <cell r="B69" t="str">
            <v>Push Pins, Nickel Silver Flat Head Steel Point Thumb Tacks Pin for Cork Bulletin Board Map Posters Picture Office School (200/pack), 1-Pack…</v>
          </cell>
          <cell r="C69" t="str">
            <v>230-BAZIC</v>
          </cell>
          <cell r="D69">
            <v>230</v>
          </cell>
          <cell r="E69" t="str">
            <v>FBA_230-EACH-1</v>
          </cell>
          <cell r="F69">
            <v>1</v>
          </cell>
          <cell r="G69">
            <v>24</v>
          </cell>
          <cell r="H69">
            <v>144</v>
          </cell>
          <cell r="I69" t="e">
            <v>#N/A</v>
          </cell>
          <cell r="J69" t="e">
            <v>#N/A</v>
          </cell>
          <cell r="K69">
            <v>0</v>
          </cell>
          <cell r="L69">
            <v>0</v>
          </cell>
          <cell r="M69"/>
          <cell r="N69"/>
          <cell r="O69">
            <v>1556</v>
          </cell>
          <cell r="P69">
            <v>0</v>
          </cell>
          <cell r="Q69"/>
          <cell r="R69"/>
          <cell r="S69">
            <v>100</v>
          </cell>
          <cell r="T69">
            <v>5</v>
          </cell>
          <cell r="U69">
            <v>6</v>
          </cell>
          <cell r="V69"/>
          <cell r="W69">
            <v>5</v>
          </cell>
          <cell r="X69">
            <v>120</v>
          </cell>
          <cell r="Y69">
            <v>120</v>
          </cell>
          <cell r="Z69">
            <v>33216</v>
          </cell>
          <cell r="AA69" t="str">
            <v>B0019IGM0E</v>
          </cell>
          <cell r="AB69" t="str">
            <v>No Supplies</v>
          </cell>
        </row>
        <row r="70">
          <cell r="A70" t="str">
            <v>B075VWXGFL</v>
          </cell>
          <cell r="B70" t="str">
            <v>Highlighter Yellow Color Desk Style, Chisel Tip Broad Fine Line Highlighters, Unscented Highlighting Coloring Marker (3/Pack), 1-Pack</v>
          </cell>
          <cell r="C70" t="str">
            <v>2320-EACH</v>
          </cell>
          <cell r="D70">
            <v>2320</v>
          </cell>
          <cell r="E70" t="str">
            <v>FBA_2320-EACH</v>
          </cell>
          <cell r="F70">
            <v>1</v>
          </cell>
          <cell r="G70">
            <v>24</v>
          </cell>
          <cell r="H70">
            <v>144</v>
          </cell>
          <cell r="I70">
            <v>3</v>
          </cell>
          <cell r="J70">
            <v>19.47</v>
          </cell>
          <cell r="K70">
            <v>19</v>
          </cell>
          <cell r="L70">
            <v>132.81</v>
          </cell>
          <cell r="M70">
            <v>5.333333333333333</v>
          </cell>
          <cell r="N70">
            <v>5.8212634822804317</v>
          </cell>
          <cell r="O70">
            <v>1872</v>
          </cell>
          <cell r="P70">
            <v>1.01E-2</v>
          </cell>
          <cell r="Q70"/>
          <cell r="R70"/>
          <cell r="S70">
            <v>100</v>
          </cell>
          <cell r="T70">
            <v>5</v>
          </cell>
          <cell r="U70">
            <v>6</v>
          </cell>
          <cell r="V70"/>
          <cell r="W70">
            <v>5</v>
          </cell>
          <cell r="X70">
            <v>120</v>
          </cell>
          <cell r="Y70">
            <v>120</v>
          </cell>
          <cell r="Z70">
            <v>21461</v>
          </cell>
          <cell r="AA70" t="str">
            <v>B075VWXGFL</v>
          </cell>
          <cell r="AB70" t="str">
            <v>No Supplies</v>
          </cell>
        </row>
        <row r="71">
          <cell r="A71" t="str">
            <v>B07RBBZCF4</v>
          </cell>
          <cell r="B71" t="str">
            <v>Plastic Pencil Case 8" Double Deck Utility Storage Box, Assorted Color, Multi Purpose Organizer, 4-Pack</v>
          </cell>
          <cell r="C71" t="str">
            <v>836-SET4</v>
          </cell>
          <cell r="D71">
            <v>836</v>
          </cell>
          <cell r="E71" t="str">
            <v>FBA_836-SET4</v>
          </cell>
          <cell r="F71">
            <v>4</v>
          </cell>
          <cell r="G71">
            <v>24</v>
          </cell>
          <cell r="H71">
            <v>144</v>
          </cell>
          <cell r="I71">
            <v>1</v>
          </cell>
          <cell r="J71">
            <v>13.99</v>
          </cell>
          <cell r="K71">
            <v>22</v>
          </cell>
          <cell r="L71">
            <v>402.78</v>
          </cell>
          <cell r="M71">
            <v>21</v>
          </cell>
          <cell r="N71">
            <v>27.790564689063615</v>
          </cell>
          <cell r="O71">
            <v>1133</v>
          </cell>
          <cell r="P71">
            <v>1.9400000000000001E-2</v>
          </cell>
          <cell r="Q71">
            <v>0.2</v>
          </cell>
          <cell r="R71">
            <v>26</v>
          </cell>
          <cell r="S71">
            <v>104</v>
          </cell>
          <cell r="T71">
            <v>5</v>
          </cell>
          <cell r="U71">
            <v>6</v>
          </cell>
          <cell r="V71"/>
          <cell r="W71">
            <v>5</v>
          </cell>
          <cell r="X71">
            <v>30</v>
          </cell>
          <cell r="Y71">
            <v>120</v>
          </cell>
          <cell r="Z71">
            <v>22926</v>
          </cell>
          <cell r="AA71" t="str">
            <v>X0044RLTLZ</v>
          </cell>
          <cell r="AB71" t="str">
            <v>Poly Bag 12 x 15.5</v>
          </cell>
        </row>
        <row r="72">
          <cell r="A72" t="str">
            <v>B00275E9H6</v>
          </cell>
          <cell r="B72" t="str">
            <v>Pocket Size Calculator 8-Digit w/Neck String, LCD Display, Small Standard Function Electronics Calculators, Assorted Color, 24-Pack</v>
          </cell>
          <cell r="C72" t="str">
            <v>3006-BOX</v>
          </cell>
          <cell r="D72">
            <v>3006</v>
          </cell>
          <cell r="E72" t="str">
            <v>FBA_3006-BOX</v>
          </cell>
          <cell r="F72">
            <v>24</v>
          </cell>
          <cell r="G72">
            <v>24</v>
          </cell>
          <cell r="H72">
            <v>144</v>
          </cell>
          <cell r="I72">
            <v>1</v>
          </cell>
          <cell r="J72">
            <v>49.99</v>
          </cell>
          <cell r="K72">
            <v>5</v>
          </cell>
          <cell r="L72">
            <v>255.25</v>
          </cell>
          <cell r="M72">
            <v>4</v>
          </cell>
          <cell r="N72">
            <v>4.1060212042408475</v>
          </cell>
          <cell r="O72">
            <v>125</v>
          </cell>
          <cell r="P72">
            <v>0.04</v>
          </cell>
          <cell r="Q72">
            <v>0</v>
          </cell>
          <cell r="R72">
            <v>5</v>
          </cell>
          <cell r="S72">
            <v>120</v>
          </cell>
          <cell r="T72">
            <v>5</v>
          </cell>
          <cell r="U72">
            <v>6</v>
          </cell>
          <cell r="V72"/>
          <cell r="W72">
            <v>5</v>
          </cell>
          <cell r="X72">
            <v>5</v>
          </cell>
          <cell r="Y72">
            <v>120</v>
          </cell>
          <cell r="Z72">
            <v>43062</v>
          </cell>
          <cell r="AA72" t="str">
            <v>B00275E9H6</v>
          </cell>
          <cell r="AB72" t="str">
            <v>No Supplies</v>
          </cell>
        </row>
        <row r="73">
          <cell r="A73" t="str">
            <v>B0C4VY1LR7</v>
          </cell>
          <cell r="B73" t="str">
            <v>Mini Highlighter Pen Pastel Color, Chisel Tip Broad Fine Line Highlighters Unscented (5/Pack), 1-Pack</v>
          </cell>
          <cell r="C73" t="str">
            <v>2309-EAHCH-B</v>
          </cell>
          <cell r="D73">
            <v>2309</v>
          </cell>
          <cell r="E73" t="str">
            <v>FBA_2309-EACH-B</v>
          </cell>
          <cell r="F73">
            <v>1</v>
          </cell>
          <cell r="G73">
            <v>24</v>
          </cell>
          <cell r="H73">
            <v>144</v>
          </cell>
          <cell r="I73" t="e">
            <v>#N/A</v>
          </cell>
          <cell r="J73" t="e">
            <v>#N/A</v>
          </cell>
          <cell r="K73">
            <v>2</v>
          </cell>
          <cell r="L73">
            <v>12.78</v>
          </cell>
          <cell r="M73"/>
          <cell r="N73"/>
          <cell r="O73">
            <v>680</v>
          </cell>
          <cell r="P73">
            <v>2.8999999999999998E-3</v>
          </cell>
          <cell r="Q73"/>
          <cell r="R73"/>
          <cell r="S73">
            <v>100</v>
          </cell>
          <cell r="T73">
            <v>5</v>
          </cell>
          <cell r="U73">
            <v>6</v>
          </cell>
          <cell r="V73"/>
          <cell r="W73">
            <v>5</v>
          </cell>
          <cell r="X73">
            <v>120</v>
          </cell>
          <cell r="Y73">
            <v>120</v>
          </cell>
          <cell r="Z73">
            <v>11018</v>
          </cell>
          <cell r="AA73" t="str">
            <v>B0C4VY1LR7</v>
          </cell>
          <cell r="AB73" t="str">
            <v>No Supplies</v>
          </cell>
        </row>
        <row r="74">
          <cell r="A74" t="str">
            <v>B0C5ZHCQQ6</v>
          </cell>
          <cell r="B74" t="str">
            <v>Mini Highlighter Pen Pastel Color, Chisel Tip Broad Fine Line Highlighters Unscented (5/Pack), 2-Packs</v>
          </cell>
          <cell r="C74" t="str">
            <v>2309-PACK2</v>
          </cell>
          <cell r="D74">
            <v>2309</v>
          </cell>
          <cell r="E74" t="str">
            <v>FBA_2309-PACK2</v>
          </cell>
          <cell r="F74">
            <v>2</v>
          </cell>
          <cell r="G74">
            <v>24</v>
          </cell>
          <cell r="H74">
            <v>144</v>
          </cell>
          <cell r="I74" t="e">
            <v>#N/A</v>
          </cell>
          <cell r="J74" t="e">
            <v>#N/A</v>
          </cell>
          <cell r="K74">
            <v>51</v>
          </cell>
          <cell r="L74">
            <v>432.49</v>
          </cell>
          <cell r="M74"/>
          <cell r="N74"/>
          <cell r="O74">
            <v>719</v>
          </cell>
          <cell r="P74">
            <v>7.0900000000000005E-2</v>
          </cell>
          <cell r="Q74">
            <v>0.1</v>
          </cell>
          <cell r="R74">
            <v>56</v>
          </cell>
          <cell r="S74">
            <v>112</v>
          </cell>
          <cell r="T74">
            <v>5</v>
          </cell>
          <cell r="U74">
            <v>6</v>
          </cell>
          <cell r="V74"/>
          <cell r="W74">
            <v>5</v>
          </cell>
          <cell r="X74">
            <v>60</v>
          </cell>
          <cell r="Y74">
            <v>120</v>
          </cell>
          <cell r="Z74">
            <v>11018</v>
          </cell>
          <cell r="AA74" t="str">
            <v>X003VV298R</v>
          </cell>
          <cell r="AB74" t="str">
            <v>Poly Bag 6 x 9</v>
          </cell>
        </row>
        <row r="75">
          <cell r="A75" t="str">
            <v>B0BP634RQF</v>
          </cell>
          <cell r="B75" t="str">
            <v>Mini Highlighter Pen Pastel Color, Chisel Tip Broad Fine Line Highlighters Unscented (5/Pack), 24-Packs</v>
          </cell>
          <cell r="C75" t="str">
            <v>2309-BOX</v>
          </cell>
          <cell r="D75">
            <v>2309</v>
          </cell>
          <cell r="E75" t="str">
            <v>FBA_2309-BOX</v>
          </cell>
          <cell r="F75">
            <v>24</v>
          </cell>
          <cell r="G75">
            <v>24</v>
          </cell>
          <cell r="H75">
            <v>144</v>
          </cell>
          <cell r="I75" t="e">
            <v>#N/A</v>
          </cell>
          <cell r="J75" t="e">
            <v>#N/A</v>
          </cell>
          <cell r="K75">
            <v>5</v>
          </cell>
          <cell r="L75">
            <v>239.95</v>
          </cell>
          <cell r="M75"/>
          <cell r="N75"/>
          <cell r="O75">
            <v>205</v>
          </cell>
          <cell r="P75">
            <v>2.4400000000000002E-2</v>
          </cell>
          <cell r="Q75">
            <v>0.05</v>
          </cell>
          <cell r="R75">
            <v>5</v>
          </cell>
          <cell r="S75">
            <v>120</v>
          </cell>
          <cell r="T75">
            <v>5</v>
          </cell>
          <cell r="U75">
            <v>6</v>
          </cell>
          <cell r="V75"/>
          <cell r="W75">
            <v>5</v>
          </cell>
          <cell r="X75">
            <v>5</v>
          </cell>
          <cell r="Y75">
            <v>120</v>
          </cell>
          <cell r="Z75">
            <v>11018</v>
          </cell>
          <cell r="AA75" t="str">
            <v>X0044R3MKV</v>
          </cell>
          <cell r="AB75" t="str">
            <v>No Supplies</v>
          </cell>
        </row>
        <row r="76">
          <cell r="A76" t="str">
            <v>B08JQPJGTJ</v>
          </cell>
          <cell r="B76" t="str">
            <v>Sticky Notes 3x3 Canary Yellow Colors Post Stickies Self Stick Note, Colorful Adhesive Memo Pads, Recyclable (100 Sheets/Pack), 2-Packs</v>
          </cell>
          <cell r="C76" t="str">
            <v>5104-PACK2</v>
          </cell>
          <cell r="D76">
            <v>5104</v>
          </cell>
          <cell r="E76" t="str">
            <v>FBA_5104-PACK2</v>
          </cell>
          <cell r="F76">
            <v>2</v>
          </cell>
          <cell r="G76">
            <v>24</v>
          </cell>
          <cell r="H76">
            <v>288</v>
          </cell>
          <cell r="I76">
            <v>1</v>
          </cell>
          <cell r="J76">
            <v>6.99</v>
          </cell>
          <cell r="K76">
            <v>52</v>
          </cell>
          <cell r="L76">
            <v>337.48</v>
          </cell>
          <cell r="M76">
            <v>51</v>
          </cell>
          <cell r="N76">
            <v>47.280400572246066</v>
          </cell>
          <cell r="O76">
            <v>248</v>
          </cell>
          <cell r="P76">
            <v>0.2097</v>
          </cell>
          <cell r="Q76">
            <v>0.1</v>
          </cell>
          <cell r="R76">
            <v>57</v>
          </cell>
          <cell r="S76">
            <v>114</v>
          </cell>
          <cell r="T76">
            <v>5</v>
          </cell>
          <cell r="U76">
            <v>12</v>
          </cell>
          <cell r="V76"/>
          <cell r="W76">
            <v>5</v>
          </cell>
          <cell r="X76">
            <v>60</v>
          </cell>
          <cell r="Y76">
            <v>120</v>
          </cell>
          <cell r="Z76">
            <v>20661</v>
          </cell>
          <cell r="AA76" t="str">
            <v>X0044RLWZD</v>
          </cell>
          <cell r="AB76" t="str">
            <v>Poly Bag 6 x 9</v>
          </cell>
        </row>
        <row r="77">
          <cell r="A77" t="str">
            <v>B08DCBGTNV</v>
          </cell>
          <cell r="B77" t="str">
            <v>For Sale Sign Car Auto Sales 9"X12" (2-Line), Model Year Phone Number, Cars Trucks Indoor Signage, High Visibility Signs, 4-Pack</v>
          </cell>
          <cell r="C77" t="str">
            <v>FBA_S-2-PACK4</v>
          </cell>
          <cell r="D77" t="str">
            <v>S-2</v>
          </cell>
          <cell r="E77" t="str">
            <v>FBA_S-2-PACK4</v>
          </cell>
          <cell r="F77">
            <v>4</v>
          </cell>
          <cell r="G77">
            <v>24</v>
          </cell>
          <cell r="H77">
            <v>480</v>
          </cell>
          <cell r="I77">
            <v>0</v>
          </cell>
          <cell r="J77">
            <v>0</v>
          </cell>
          <cell r="K77">
            <v>21</v>
          </cell>
          <cell r="L77">
            <v>125.79</v>
          </cell>
          <cell r="M77"/>
          <cell r="N77"/>
          <cell r="O77">
            <v>4162</v>
          </cell>
          <cell r="P77">
            <v>5.0000000000000001E-3</v>
          </cell>
          <cell r="Q77">
            <v>0.2</v>
          </cell>
          <cell r="R77">
            <v>25</v>
          </cell>
          <cell r="S77">
            <v>100</v>
          </cell>
          <cell r="T77">
            <v>5</v>
          </cell>
          <cell r="U77">
            <v>20</v>
          </cell>
          <cell r="V77"/>
          <cell r="W77">
            <v>5</v>
          </cell>
          <cell r="X77">
            <v>30</v>
          </cell>
          <cell r="Y77">
            <v>120</v>
          </cell>
          <cell r="Z77">
            <v>16501</v>
          </cell>
          <cell r="AA77" t="str">
            <v>X003UID4HV</v>
          </cell>
          <cell r="AB77" t="str">
            <v>Poly Bag 10 x 13</v>
          </cell>
        </row>
        <row r="78">
          <cell r="A78" t="str">
            <v>B07F98QVZ6</v>
          </cell>
          <cell r="B78" t="str">
            <v>Collorelli Gel Pen 1.0mm Glitter Color, Acid Free Smooth Writing for Drawing Coloring Greeting Card Art Christmas Gift (12/Pack), 1-Pack</v>
          </cell>
          <cell r="C78" t="str">
            <v>17082-EACH</v>
          </cell>
          <cell r="D78">
            <v>17082</v>
          </cell>
          <cell r="E78" t="str">
            <v>FBA_17082-EACH</v>
          </cell>
          <cell r="F78">
            <v>1</v>
          </cell>
          <cell r="G78">
            <v>24</v>
          </cell>
          <cell r="H78">
            <v>144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/>
          <cell r="N78"/>
          <cell r="O78">
            <v>1501</v>
          </cell>
          <cell r="P78">
            <v>0</v>
          </cell>
          <cell r="Q78"/>
          <cell r="R78"/>
          <cell r="S78">
            <v>120</v>
          </cell>
          <cell r="T78">
            <v>5</v>
          </cell>
          <cell r="U78">
            <v>6</v>
          </cell>
          <cell r="V78"/>
          <cell r="W78">
            <v>5</v>
          </cell>
          <cell r="X78">
            <v>120</v>
          </cell>
          <cell r="Y78">
            <v>120</v>
          </cell>
          <cell r="Z78">
            <v>16022</v>
          </cell>
          <cell r="AA78" t="str">
            <v>B07F98QVZ6</v>
          </cell>
          <cell r="AB78" t="str">
            <v>No Supplies</v>
          </cell>
        </row>
        <row r="79">
          <cell r="A79" t="str">
            <v>B07NDLQMM4</v>
          </cell>
          <cell r="B79" t="str">
            <v>Collorelli Gel Pen 0.8mm Pastel Color, Acid Free Smooth Writing for Drawing Coloring Greeting Card Art Christmas Gift (12/Pack), 1-Pack</v>
          </cell>
          <cell r="C79" t="str">
            <v>17083-EACH</v>
          </cell>
          <cell r="D79">
            <v>17083</v>
          </cell>
          <cell r="E79" t="str">
            <v>FBA_17083-EACH</v>
          </cell>
          <cell r="F79">
            <v>1</v>
          </cell>
          <cell r="G79">
            <v>24</v>
          </cell>
          <cell r="H79">
            <v>144</v>
          </cell>
          <cell r="I79">
            <v>0</v>
          </cell>
          <cell r="J79">
            <v>0</v>
          </cell>
          <cell r="K79">
            <v>2</v>
          </cell>
          <cell r="L79">
            <v>14.98</v>
          </cell>
          <cell r="M79"/>
          <cell r="N79"/>
          <cell r="O79">
            <v>988</v>
          </cell>
          <cell r="P79">
            <v>2E-3</v>
          </cell>
          <cell r="Q79"/>
          <cell r="R79"/>
          <cell r="S79">
            <v>110</v>
          </cell>
          <cell r="T79">
            <v>5</v>
          </cell>
          <cell r="U79">
            <v>6</v>
          </cell>
          <cell r="V79"/>
          <cell r="W79">
            <v>5</v>
          </cell>
          <cell r="X79">
            <v>120</v>
          </cell>
          <cell r="Y79">
            <v>120</v>
          </cell>
          <cell r="Z79">
            <v>24896</v>
          </cell>
          <cell r="AA79" t="str">
            <v>B07NDLQMM4</v>
          </cell>
          <cell r="AB79" t="str">
            <v>No Supplies</v>
          </cell>
        </row>
        <row r="80">
          <cell r="A80" t="str">
            <v>B07S2ZVL8K</v>
          </cell>
          <cell r="B80" t="str">
            <v>Permanent Marker Fine Tip, Mini Assorted Color Markers, Coloring on Plastic Wood Metal Glass Stone, for School Office Art (5/Pack), 1-Pack</v>
          </cell>
          <cell r="C80" t="str">
            <v>1263-EACH</v>
          </cell>
          <cell r="D80">
            <v>1263</v>
          </cell>
          <cell r="E80" t="str">
            <v>FBA_1263-EACH</v>
          </cell>
          <cell r="F80">
            <v>1</v>
          </cell>
          <cell r="G80">
            <v>24</v>
          </cell>
          <cell r="H80">
            <v>144</v>
          </cell>
          <cell r="I80">
            <v>0</v>
          </cell>
          <cell r="J80">
            <v>0</v>
          </cell>
          <cell r="K80">
            <v>84</v>
          </cell>
          <cell r="L80">
            <v>555.65</v>
          </cell>
          <cell r="M80"/>
          <cell r="N80"/>
          <cell r="O80">
            <v>1422</v>
          </cell>
          <cell r="P80">
            <v>5.91E-2</v>
          </cell>
          <cell r="Q80">
            <v>0.2</v>
          </cell>
          <cell r="R80">
            <v>101</v>
          </cell>
          <cell r="S80">
            <v>101</v>
          </cell>
          <cell r="T80">
            <v>5</v>
          </cell>
          <cell r="U80">
            <v>6</v>
          </cell>
          <cell r="V80"/>
          <cell r="W80">
            <v>5</v>
          </cell>
          <cell r="X80">
            <v>120</v>
          </cell>
          <cell r="Y80">
            <v>120</v>
          </cell>
          <cell r="Z80">
            <v>6862</v>
          </cell>
          <cell r="AA80" t="str">
            <v>X003TJ47A9</v>
          </cell>
          <cell r="AB80" t="str">
            <v>No Supplies</v>
          </cell>
        </row>
        <row r="81">
          <cell r="A81" t="str">
            <v>B08P3WZ7DB</v>
          </cell>
          <cell r="B81" t="str">
            <v>Date Stamp and Ink Pad (Black Ink), 12 Years of Dates, Nickel-Plated Steel, Stamp Impression Size 1" x 0.15", Great for Office, Shipping, Receiving, Accounting, Expiration, Due Dates, 24-Pack</v>
          </cell>
          <cell r="C81" t="str">
            <v>6301-BOX</v>
          </cell>
          <cell r="D81">
            <v>6301</v>
          </cell>
          <cell r="E81" t="str">
            <v>FBA_6301-BOX</v>
          </cell>
          <cell r="F81">
            <v>24</v>
          </cell>
          <cell r="G81">
            <v>24</v>
          </cell>
          <cell r="H81">
            <v>144</v>
          </cell>
          <cell r="I81">
            <v>1</v>
          </cell>
          <cell r="J81">
            <v>49.99</v>
          </cell>
          <cell r="K81">
            <v>4</v>
          </cell>
          <cell r="L81">
            <v>166.76</v>
          </cell>
          <cell r="M81">
            <v>3</v>
          </cell>
          <cell r="N81">
            <v>2.3358671734346865</v>
          </cell>
          <cell r="O81">
            <v>87</v>
          </cell>
          <cell r="P81">
            <v>4.5999999999999999E-2</v>
          </cell>
          <cell r="Q81">
            <v>0.2</v>
          </cell>
          <cell r="R81">
            <v>5</v>
          </cell>
          <cell r="S81">
            <v>120</v>
          </cell>
          <cell r="T81">
            <v>5</v>
          </cell>
          <cell r="U81">
            <v>6</v>
          </cell>
          <cell r="V81"/>
          <cell r="W81">
            <v>5</v>
          </cell>
          <cell r="X81">
            <v>5</v>
          </cell>
          <cell r="Y81">
            <v>120</v>
          </cell>
          <cell r="Z81">
            <v>16720</v>
          </cell>
          <cell r="AA81" t="str">
            <v>X0044RG5ZZ</v>
          </cell>
          <cell r="AB81" t="str">
            <v>No Supplies</v>
          </cell>
        </row>
        <row r="82">
          <cell r="A82" t="str">
            <v>B08GWR5K52</v>
          </cell>
          <cell r="B82" t="str">
            <v>Glue Stick 8g/0.28 Oz., White Glue Sticks, Multi-Purpose Acid Free, Ideal for Photos Paper Art Craft at School Home Office (4/Pack), 2-Packs</v>
          </cell>
          <cell r="C82" t="str">
            <v>2042-PACK2</v>
          </cell>
          <cell r="D82">
            <v>2042</v>
          </cell>
          <cell r="E82" t="str">
            <v>FBA_2042-PACK2</v>
          </cell>
          <cell r="F82">
            <v>2</v>
          </cell>
          <cell r="G82">
            <v>24</v>
          </cell>
          <cell r="H82">
            <v>144</v>
          </cell>
          <cell r="I82">
            <v>0</v>
          </cell>
          <cell r="J82">
            <v>0</v>
          </cell>
          <cell r="K82">
            <v>50</v>
          </cell>
          <cell r="L82">
            <v>399.5</v>
          </cell>
          <cell r="M82"/>
          <cell r="N82"/>
          <cell r="O82">
            <v>395</v>
          </cell>
          <cell r="P82">
            <v>0.12659999999999999</v>
          </cell>
          <cell r="Q82">
            <v>0.1</v>
          </cell>
          <cell r="R82">
            <v>55</v>
          </cell>
          <cell r="S82">
            <v>110</v>
          </cell>
          <cell r="T82">
            <v>5</v>
          </cell>
          <cell r="U82">
            <v>6</v>
          </cell>
          <cell r="V82"/>
          <cell r="W82">
            <v>5</v>
          </cell>
          <cell r="X82">
            <v>60</v>
          </cell>
          <cell r="Y82">
            <v>120</v>
          </cell>
          <cell r="Z82">
            <v>55772</v>
          </cell>
          <cell r="AA82" t="str">
            <v>X0044R3MDX</v>
          </cell>
          <cell r="AB82" t="str">
            <v>Poly Bag 6 x 9</v>
          </cell>
        </row>
        <row r="83">
          <cell r="A83" t="str">
            <v>B07TGB6SPM</v>
          </cell>
          <cell r="B83" t="str">
            <v>25 Ct. 1" x 1.7" Yellow Color Printed Sign Here Flags w/Dispenser (2/Pack)</v>
          </cell>
          <cell r="C83" t="str">
            <v>5174-EACH</v>
          </cell>
          <cell r="D83">
            <v>5174</v>
          </cell>
          <cell r="E83" t="str">
            <v>FBA_5174-EACH</v>
          </cell>
          <cell r="F83">
            <v>1</v>
          </cell>
          <cell r="G83">
            <v>24</v>
          </cell>
          <cell r="H83">
            <v>288</v>
          </cell>
          <cell r="I83">
            <v>111</v>
          </cell>
          <cell r="J83">
            <v>658.89</v>
          </cell>
          <cell r="K83">
            <v>112</v>
          </cell>
          <cell r="L83">
            <v>441.21</v>
          </cell>
          <cell r="M83">
            <v>9.0090090090090089E-3</v>
          </cell>
          <cell r="N83">
            <v>-0.33037381049947639</v>
          </cell>
          <cell r="O83">
            <v>795</v>
          </cell>
          <cell r="P83">
            <v>0.1409</v>
          </cell>
          <cell r="Q83">
            <v>0.1</v>
          </cell>
          <cell r="R83">
            <v>123</v>
          </cell>
          <cell r="S83">
            <v>123</v>
          </cell>
          <cell r="T83">
            <v>6</v>
          </cell>
          <cell r="U83">
            <v>12</v>
          </cell>
          <cell r="V83"/>
          <cell r="W83">
            <v>6</v>
          </cell>
          <cell r="X83">
            <v>144</v>
          </cell>
          <cell r="Y83">
            <v>144</v>
          </cell>
          <cell r="Z83">
            <v>24812</v>
          </cell>
          <cell r="AA83" t="str">
            <v>B07TGB6SPM</v>
          </cell>
          <cell r="AB83" t="str">
            <v>No Supplies</v>
          </cell>
        </row>
        <row r="84">
          <cell r="A84" t="str">
            <v>B0BKRCH9RQ</v>
          </cell>
          <cell r="B84" t="str">
            <v>Metallic Colored Pencils 12 Shimmering Shades Pre-Sharpened Pencil Set for Drawing Coloring, Professional Art Supplies for Artists (12/Pack), 1-Pack</v>
          </cell>
          <cell r="C84" t="str">
            <v>735-EACH</v>
          </cell>
          <cell r="D84">
            <v>735</v>
          </cell>
          <cell r="E84" t="str">
            <v>FBA_735-EACH</v>
          </cell>
          <cell r="F84">
            <v>1</v>
          </cell>
          <cell r="G84">
            <v>12</v>
          </cell>
          <cell r="H84">
            <v>144</v>
          </cell>
          <cell r="I84" t="e">
            <v>#N/A</v>
          </cell>
          <cell r="J84" t="e">
            <v>#N/A</v>
          </cell>
          <cell r="K84">
            <v>55</v>
          </cell>
          <cell r="L84">
            <v>406.45</v>
          </cell>
          <cell r="M84"/>
          <cell r="N84"/>
          <cell r="O84">
            <v>684</v>
          </cell>
          <cell r="P84">
            <v>8.0399999999999999E-2</v>
          </cell>
          <cell r="Q84">
            <v>0.1</v>
          </cell>
          <cell r="R84">
            <v>61</v>
          </cell>
          <cell r="S84">
            <v>61</v>
          </cell>
          <cell r="T84">
            <v>6</v>
          </cell>
          <cell r="U84">
            <v>12</v>
          </cell>
          <cell r="V84"/>
          <cell r="W84">
            <v>6</v>
          </cell>
          <cell r="X84">
            <v>72</v>
          </cell>
          <cell r="Y84">
            <v>72</v>
          </cell>
          <cell r="Z84">
            <v>6797</v>
          </cell>
          <cell r="AA84" t="str">
            <v>X0042TSMV5</v>
          </cell>
          <cell r="AB84" t="str">
            <v>No Supplies</v>
          </cell>
        </row>
        <row r="85">
          <cell r="A85" t="str">
            <v>B01GORCP4G</v>
          </cell>
          <cell r="B85" t="str">
            <v>Sticky Notes 3x3 Canary Yellow Colors Post Stickies Self Stick Note, Colorful Adhesive Memo Pads, Recyclable (100 Sheets/Pack), 1-Pack</v>
          </cell>
          <cell r="C85" t="str">
            <v>5104-EACH</v>
          </cell>
          <cell r="D85">
            <v>5104</v>
          </cell>
          <cell r="E85" t="str">
            <v>FBA_5104-EACH</v>
          </cell>
          <cell r="F85">
            <v>1</v>
          </cell>
          <cell r="G85">
            <v>24</v>
          </cell>
          <cell r="H85">
            <v>288</v>
          </cell>
          <cell r="I85">
            <v>0</v>
          </cell>
          <cell r="J85">
            <v>0</v>
          </cell>
          <cell r="K85">
            <v>124</v>
          </cell>
          <cell r="L85">
            <v>742.76</v>
          </cell>
          <cell r="M85"/>
          <cell r="N85"/>
          <cell r="O85">
            <v>961</v>
          </cell>
          <cell r="P85">
            <v>0.129</v>
          </cell>
          <cell r="Q85">
            <v>0.2</v>
          </cell>
          <cell r="R85">
            <v>149</v>
          </cell>
          <cell r="S85">
            <v>149</v>
          </cell>
          <cell r="T85">
            <v>7</v>
          </cell>
          <cell r="U85">
            <v>12</v>
          </cell>
          <cell r="V85"/>
          <cell r="W85">
            <v>7</v>
          </cell>
          <cell r="X85">
            <v>168</v>
          </cell>
          <cell r="Y85">
            <v>168</v>
          </cell>
          <cell r="Z85">
            <v>20661</v>
          </cell>
          <cell r="AA85" t="str">
            <v>B01GORCP4G</v>
          </cell>
          <cell r="AB85" t="str">
            <v>No Supplies</v>
          </cell>
        </row>
        <row r="86">
          <cell r="A86" t="str">
            <v>B00914XF5S</v>
          </cell>
          <cell r="B86" t="str">
            <v>Wooden Ruler 12" (30cm), Singel Metal Edge, Inches Centimeter Metric Measuring Drafting Rulers, for Students School Supplies, 1-Pack</v>
          </cell>
          <cell r="C86" t="str">
            <v>321-EACH</v>
          </cell>
          <cell r="D86">
            <v>321</v>
          </cell>
          <cell r="E86" t="str">
            <v>FBA_321-EACH</v>
          </cell>
          <cell r="F86">
            <v>1</v>
          </cell>
          <cell r="G86">
            <v>24</v>
          </cell>
          <cell r="H86">
            <v>288</v>
          </cell>
          <cell r="I86">
            <v>4</v>
          </cell>
          <cell r="J86">
            <v>21.52</v>
          </cell>
          <cell r="K86">
            <v>143</v>
          </cell>
          <cell r="L86">
            <v>655.63</v>
          </cell>
          <cell r="M86">
            <v>34.75</v>
          </cell>
          <cell r="N86">
            <v>29.466078066914498</v>
          </cell>
          <cell r="O86">
            <v>7254</v>
          </cell>
          <cell r="P86">
            <v>1.9699999999999999E-2</v>
          </cell>
          <cell r="Q86">
            <v>0.2</v>
          </cell>
          <cell r="R86">
            <v>172</v>
          </cell>
          <cell r="S86">
            <v>172</v>
          </cell>
          <cell r="T86">
            <v>8</v>
          </cell>
          <cell r="U86">
            <v>12</v>
          </cell>
          <cell r="V86"/>
          <cell r="W86">
            <v>8</v>
          </cell>
          <cell r="X86">
            <v>192</v>
          </cell>
          <cell r="Y86">
            <v>192</v>
          </cell>
          <cell r="Z86">
            <v>84996</v>
          </cell>
          <cell r="AA86" t="str">
            <v>B00914XF5S</v>
          </cell>
          <cell r="AB86" t="str">
            <v>No Supplies</v>
          </cell>
        </row>
        <row r="87">
          <cell r="A87" t="str">
            <v>B00FBOIJMG</v>
          </cell>
          <cell r="B87" t="str">
            <v>20 Ct. Mechanical Pencil Leads. 0.7 mm Lead Refill for Automatic Pencils (8/pack)</v>
          </cell>
          <cell r="C87" t="str">
            <v>781-EACH</v>
          </cell>
          <cell r="D87">
            <v>781</v>
          </cell>
          <cell r="E87" t="str">
            <v>FBA_781-EACH</v>
          </cell>
          <cell r="F87">
            <v>1</v>
          </cell>
          <cell r="G87">
            <v>24</v>
          </cell>
          <cell r="H87">
            <v>288</v>
          </cell>
          <cell r="I87">
            <v>21</v>
          </cell>
          <cell r="J87">
            <v>104.79</v>
          </cell>
          <cell r="K87">
            <v>145</v>
          </cell>
          <cell r="L87">
            <v>585.75</v>
          </cell>
          <cell r="M87">
            <v>5.9047619047619051</v>
          </cell>
          <cell r="N87">
            <v>4.5897509304322925</v>
          </cell>
          <cell r="O87">
            <v>2086</v>
          </cell>
          <cell r="P87">
            <v>0.16009999999999999</v>
          </cell>
          <cell r="Q87">
            <v>0.2</v>
          </cell>
          <cell r="R87">
            <v>174</v>
          </cell>
          <cell r="S87">
            <v>174</v>
          </cell>
          <cell r="T87">
            <v>8</v>
          </cell>
          <cell r="U87">
            <v>12</v>
          </cell>
          <cell r="V87"/>
          <cell r="W87">
            <v>8</v>
          </cell>
          <cell r="X87">
            <v>192</v>
          </cell>
          <cell r="Y87">
            <v>192</v>
          </cell>
          <cell r="Z87">
            <v>52620</v>
          </cell>
          <cell r="AA87" t="str">
            <v>B00FBOIJMG</v>
          </cell>
          <cell r="AB87" t="str">
            <v>No Supplies</v>
          </cell>
        </row>
        <row r="88">
          <cell r="A88" t="str">
            <v>B07S4BSLL5</v>
          </cell>
          <cell r="B88" t="str">
            <v>Plastic Ruler 6" (26cm), Inches Centimeter Metric Measuring Drafting Rulers, for Students School Supplies (3/Pack), 1-Pack</v>
          </cell>
          <cell r="C88" t="str">
            <v>338-EACH</v>
          </cell>
          <cell r="D88">
            <v>338</v>
          </cell>
          <cell r="E88" t="str">
            <v>FBA_338-EACH</v>
          </cell>
          <cell r="F88">
            <v>1</v>
          </cell>
          <cell r="G88">
            <v>24</v>
          </cell>
          <cell r="H88">
            <v>288</v>
          </cell>
          <cell r="I88">
            <v>0</v>
          </cell>
          <cell r="J88">
            <v>0</v>
          </cell>
          <cell r="K88">
            <v>146</v>
          </cell>
          <cell r="L88">
            <v>673.36</v>
          </cell>
          <cell r="M88"/>
          <cell r="N88"/>
          <cell r="O88">
            <v>4183</v>
          </cell>
          <cell r="P88">
            <v>3.49E-2</v>
          </cell>
          <cell r="Q88">
            <v>0.2</v>
          </cell>
          <cell r="R88">
            <v>175</v>
          </cell>
          <cell r="S88">
            <v>175</v>
          </cell>
          <cell r="T88">
            <v>8</v>
          </cell>
          <cell r="U88">
            <v>12</v>
          </cell>
          <cell r="V88"/>
          <cell r="W88">
            <v>8</v>
          </cell>
          <cell r="X88">
            <v>192</v>
          </cell>
          <cell r="Y88">
            <v>192</v>
          </cell>
          <cell r="Z88">
            <v>42239</v>
          </cell>
          <cell r="AA88" t="str">
            <v>B07S4BSLL5</v>
          </cell>
          <cell r="AB88" t="str">
            <v>No Supplies</v>
          </cell>
        </row>
        <row r="89">
          <cell r="A89" t="str">
            <v>B07XJZMHRJ</v>
          </cell>
          <cell r="B89" t="str">
            <v>Neon Page Markers Dispensers 0.5x1.7 Sign Here Neon Colored PET Arrow Flag Index Tabs, Page Bookmarks File Tab (100 Flags/Pack), 24-Packs</v>
          </cell>
          <cell r="C89" t="str">
            <v>5172-BOX</v>
          </cell>
          <cell r="D89">
            <v>5172</v>
          </cell>
          <cell r="E89" t="str">
            <v>FBA_5172-BOX</v>
          </cell>
          <cell r="F89">
            <v>24</v>
          </cell>
          <cell r="G89">
            <v>24</v>
          </cell>
          <cell r="H89">
            <v>288</v>
          </cell>
          <cell r="I89">
            <v>25</v>
          </cell>
          <cell r="J89">
            <v>949.76</v>
          </cell>
          <cell r="K89">
            <v>7</v>
          </cell>
          <cell r="L89">
            <v>225.4</v>
          </cell>
          <cell r="M89">
            <v>-0.72</v>
          </cell>
          <cell r="N89">
            <v>-0.76267688679245282</v>
          </cell>
          <cell r="O89">
            <v>509</v>
          </cell>
          <cell r="P89">
            <v>1.38E-2</v>
          </cell>
          <cell r="Q89">
            <v>0.1</v>
          </cell>
          <cell r="R89">
            <v>8</v>
          </cell>
          <cell r="S89">
            <v>192</v>
          </cell>
          <cell r="T89">
            <v>8</v>
          </cell>
          <cell r="U89">
            <v>12</v>
          </cell>
          <cell r="V89"/>
          <cell r="W89">
            <v>8</v>
          </cell>
          <cell r="X89">
            <v>8</v>
          </cell>
          <cell r="Y89">
            <v>192</v>
          </cell>
          <cell r="Z89">
            <v>18998</v>
          </cell>
          <cell r="AA89" t="str">
            <v>X0044R3MJR</v>
          </cell>
          <cell r="AB89" t="str">
            <v>No Supplies</v>
          </cell>
        </row>
        <row r="90">
          <cell r="A90" t="str">
            <v>B07SC5B46P</v>
          </cell>
          <cell r="B90" t="str">
            <v>Plastic Ruler 12" (30cm) w/Handle Grip, Inches Centimeter Metric Measuring Drafting Rulers, for Students School Supplies, Assorted Color, 6-Pack</v>
          </cell>
          <cell r="C90" t="str">
            <v>320-SET6</v>
          </cell>
          <cell r="D90">
            <v>320</v>
          </cell>
          <cell r="E90" t="str">
            <v>FBA_320-SET6</v>
          </cell>
          <cell r="F90">
            <v>6</v>
          </cell>
          <cell r="G90">
            <v>24</v>
          </cell>
          <cell r="H90">
            <v>288</v>
          </cell>
          <cell r="I90">
            <v>17</v>
          </cell>
          <cell r="J90">
            <v>144.33000000000001</v>
          </cell>
          <cell r="K90">
            <v>36</v>
          </cell>
          <cell r="L90">
            <v>341.64</v>
          </cell>
          <cell r="M90">
            <v>1.1176470588235294</v>
          </cell>
          <cell r="N90">
            <v>1.3670754520889625</v>
          </cell>
          <cell r="O90">
            <v>210</v>
          </cell>
          <cell r="P90">
            <v>0.1714</v>
          </cell>
          <cell r="Q90">
            <v>0.1</v>
          </cell>
          <cell r="R90">
            <v>40</v>
          </cell>
          <cell r="S90">
            <v>240</v>
          </cell>
          <cell r="T90">
            <v>10</v>
          </cell>
          <cell r="U90">
            <v>12</v>
          </cell>
          <cell r="V90"/>
          <cell r="W90">
            <v>10</v>
          </cell>
          <cell r="X90">
            <v>40</v>
          </cell>
          <cell r="Y90">
            <v>240</v>
          </cell>
          <cell r="Z90">
            <v>15312</v>
          </cell>
          <cell r="AA90" t="str">
            <v>X0044RLX93</v>
          </cell>
          <cell r="AB90" t="str">
            <v>Poly Bag 9 x 12</v>
          </cell>
        </row>
        <row r="91">
          <cell r="A91" t="str">
            <v>B01M5ES7L7</v>
          </cell>
          <cell r="B91" t="str">
            <v>Keep Out Sign 9"X12", Warning Stay Out Restricted Area Authorized, Plastic Signs for Home Store, Waterproof Indoor Signage, 1-Pack</v>
          </cell>
          <cell r="C91" t="str">
            <v>FBA_S-12-EACH</v>
          </cell>
          <cell r="D91" t="str">
            <v>S-12</v>
          </cell>
          <cell r="E91" t="str">
            <v>FBA_S-12-EACH</v>
          </cell>
          <cell r="F91">
            <v>1</v>
          </cell>
          <cell r="G91">
            <v>24</v>
          </cell>
          <cell r="H91">
            <v>480</v>
          </cell>
          <cell r="I91" t="e">
            <v>#N/A</v>
          </cell>
          <cell r="J91" t="e">
            <v>#N/A</v>
          </cell>
          <cell r="K91">
            <v>2</v>
          </cell>
          <cell r="L91">
            <v>9.43</v>
          </cell>
          <cell r="M91"/>
          <cell r="N91"/>
          <cell r="O91">
            <v>144</v>
          </cell>
          <cell r="P91">
            <v>1.3899999999999999E-2</v>
          </cell>
          <cell r="Q91"/>
          <cell r="R91"/>
          <cell r="S91">
            <v>250</v>
          </cell>
          <cell r="T91">
            <v>11</v>
          </cell>
          <cell r="U91">
            <v>20</v>
          </cell>
          <cell r="V91"/>
          <cell r="W91">
            <v>11</v>
          </cell>
          <cell r="X91">
            <v>264</v>
          </cell>
          <cell r="Y91">
            <v>264</v>
          </cell>
          <cell r="Z91">
            <v>2960</v>
          </cell>
          <cell r="AA91" t="str">
            <v>B01M5ES7L7</v>
          </cell>
          <cell r="AB91" t="str">
            <v>No Supplies</v>
          </cell>
        </row>
        <row r="92">
          <cell r="A92" t="str">
            <v>B08CYZYPRN</v>
          </cell>
          <cell r="B92" t="str">
            <v>Washable Disappearing Purple Glue Stick 0.28 oz / 8g, Color Acid Free Glue Sticks for Photos Paper Kids at School Office (Total 12-Count)</v>
          </cell>
          <cell r="C92" t="str">
            <v>2055-BOX</v>
          </cell>
          <cell r="D92">
            <v>2055</v>
          </cell>
          <cell r="E92" t="str">
            <v>FBA_2055-BOX</v>
          </cell>
          <cell r="F92">
            <v>12</v>
          </cell>
          <cell r="G92">
            <v>12</v>
          </cell>
          <cell r="H92">
            <v>288</v>
          </cell>
          <cell r="I92">
            <v>7</v>
          </cell>
          <cell r="J92">
            <v>69.930000000000007</v>
          </cell>
          <cell r="K92">
            <v>12</v>
          </cell>
          <cell r="L92">
            <v>121.08</v>
          </cell>
          <cell r="M92">
            <v>0.7142857142857143</v>
          </cell>
          <cell r="N92">
            <v>0.73144573144573122</v>
          </cell>
          <cell r="O92">
            <v>147</v>
          </cell>
          <cell r="P92">
            <v>8.1600000000000006E-2</v>
          </cell>
          <cell r="Q92">
            <v>0.2</v>
          </cell>
          <cell r="R92">
            <v>14</v>
          </cell>
          <cell r="S92">
            <v>168</v>
          </cell>
          <cell r="T92">
            <v>14</v>
          </cell>
          <cell r="U92">
            <v>24</v>
          </cell>
          <cell r="V92"/>
          <cell r="W92">
            <v>14</v>
          </cell>
          <cell r="X92">
            <v>14</v>
          </cell>
          <cell r="Y92">
            <v>168</v>
          </cell>
          <cell r="Z92">
            <v>12323</v>
          </cell>
          <cell r="AA92" t="str">
            <v>X0044RG645</v>
          </cell>
          <cell r="AB92" t="str">
            <v>No Supplies</v>
          </cell>
        </row>
        <row r="93">
          <cell r="A93" t="str">
            <v>B08KWM92VL</v>
          </cell>
          <cell r="B93" t="str">
            <v>School Student Scissors 5", Stainless Steel Scissor, Safe Blunt Tip Right Left Handed, Assorted Color Craft Scissor, Total 24 Count</v>
          </cell>
          <cell r="C93" t="str">
            <v>4420-BOX</v>
          </cell>
          <cell r="D93">
            <v>4420</v>
          </cell>
          <cell r="E93" t="str">
            <v>FBA_4420-BOX</v>
          </cell>
          <cell r="F93">
            <v>24</v>
          </cell>
          <cell r="G93">
            <v>24</v>
          </cell>
          <cell r="H93">
            <v>600</v>
          </cell>
          <cell r="I93">
            <v>10</v>
          </cell>
          <cell r="J93">
            <v>292.39999999999998</v>
          </cell>
          <cell r="K93">
            <v>14</v>
          </cell>
          <cell r="L93">
            <v>383.51</v>
          </cell>
          <cell r="M93">
            <v>0.4</v>
          </cell>
          <cell r="N93">
            <v>0.31159370725034208</v>
          </cell>
          <cell r="O93">
            <v>109</v>
          </cell>
          <cell r="P93">
            <v>0.12839999999999999</v>
          </cell>
          <cell r="Q93">
            <v>0.05</v>
          </cell>
          <cell r="R93">
            <v>15</v>
          </cell>
          <cell r="S93">
            <v>360</v>
          </cell>
          <cell r="T93">
            <v>15</v>
          </cell>
          <cell r="U93">
            <v>25</v>
          </cell>
          <cell r="V93"/>
          <cell r="W93">
            <v>15</v>
          </cell>
          <cell r="X93">
            <v>15</v>
          </cell>
          <cell r="Y93">
            <v>360</v>
          </cell>
          <cell r="Z93">
            <v>2835</v>
          </cell>
          <cell r="AA93" t="str">
            <v>X0044RPD7V</v>
          </cell>
          <cell r="AB93" t="str">
            <v>No Supplies</v>
          </cell>
        </row>
        <row r="94">
          <cell r="A94" t="str">
            <v>B0BCM88KR4</v>
          </cell>
          <cell r="B94" t="str">
            <v>25 Sheets Pastel Color Multipurpose Paper 8.5"x11", Colored Copy Paper Fax Laser Printing for Office School (25/Pack), 24-Packs</v>
          </cell>
          <cell r="C94" t="str">
            <v>5190-BOX</v>
          </cell>
          <cell r="D94">
            <v>5190</v>
          </cell>
          <cell r="E94" t="str">
            <v>FBA_5190-BOX</v>
          </cell>
          <cell r="F94">
            <v>24</v>
          </cell>
          <cell r="G94">
            <v>24</v>
          </cell>
          <cell r="H94">
            <v>144</v>
          </cell>
          <cell r="I94">
            <v>0</v>
          </cell>
          <cell r="J94">
            <v>0</v>
          </cell>
          <cell r="K94">
            <v>1</v>
          </cell>
          <cell r="L94">
            <v>46.99</v>
          </cell>
          <cell r="M94"/>
          <cell r="N94"/>
          <cell r="O94">
            <v>316</v>
          </cell>
          <cell r="P94">
            <v>3.2000000000000002E-3</v>
          </cell>
          <cell r="Q94"/>
          <cell r="R94"/>
          <cell r="S94">
            <v>1200</v>
          </cell>
          <cell r="T94">
            <v>50</v>
          </cell>
          <cell r="U94">
            <v>6</v>
          </cell>
          <cell r="V94"/>
          <cell r="W94">
            <v>50</v>
          </cell>
          <cell r="X94">
            <v>50</v>
          </cell>
          <cell r="Y94">
            <v>1200</v>
          </cell>
          <cell r="Z94">
            <v>47612</v>
          </cell>
          <cell r="AA94" t="str">
            <v>B0BCM88KR4</v>
          </cell>
          <cell r="AB94" t="str">
            <v>No Supplies</v>
          </cell>
        </row>
        <row r="95">
          <cell r="A95" t="str">
            <v>B00GKINMJ2</v>
          </cell>
          <cell r="B95" t="str">
            <v>20 ct. 8.5" x 7" Manila Cover Composition Book, Case of 24 (5096-24) Manila Cover Composition Book. 20 Sheet Notebook for Grades K-5 ( 8.5" x 7". Case of 24)</v>
          </cell>
          <cell r="C95" t="str">
            <v>5096-BOX-1</v>
          </cell>
          <cell r="D95">
            <v>5096</v>
          </cell>
          <cell r="E95" t="str">
            <v>FBA_5096-BOX-1</v>
          </cell>
          <cell r="F95">
            <v>24</v>
          </cell>
          <cell r="G95">
            <v>24</v>
          </cell>
          <cell r="H95">
            <v>288</v>
          </cell>
          <cell r="I95">
            <v>0</v>
          </cell>
          <cell r="J95">
            <v>0</v>
          </cell>
          <cell r="K95">
            <v>631</v>
          </cell>
          <cell r="L95">
            <v>11474.92</v>
          </cell>
          <cell r="M95"/>
          <cell r="N95"/>
          <cell r="O95">
            <v>2089</v>
          </cell>
          <cell r="P95">
            <v>0.30209999999999998</v>
          </cell>
          <cell r="Q95">
            <v>0</v>
          </cell>
          <cell r="R95">
            <v>631</v>
          </cell>
          <cell r="S95">
            <v>15144</v>
          </cell>
          <cell r="T95"/>
          <cell r="U95">
            <v>12</v>
          </cell>
          <cell r="V95">
            <v>53</v>
          </cell>
          <cell r="W95">
            <v>53</v>
          </cell>
          <cell r="X95">
            <v>636</v>
          </cell>
          <cell r="Y95">
            <v>15264</v>
          </cell>
          <cell r="Z95">
            <v>60280</v>
          </cell>
          <cell r="AA95" t="str">
            <v>B00GKINMJ2</v>
          </cell>
          <cell r="AB95" t="str">
            <v>No Supplies</v>
          </cell>
        </row>
        <row r="96">
          <cell r="A96" t="str">
            <v>B005OYUIVS</v>
          </cell>
          <cell r="B96" t="str">
            <v>Pencil Pouch 3 Ring Binder Pouch w/ Rivet Enforced Rings Holes, Mesh Window, Bright Assorted Color Zipper Pouches Case, 144-Pack</v>
          </cell>
          <cell r="C96" t="str">
            <v>804-CASE</v>
          </cell>
          <cell r="D96">
            <v>804</v>
          </cell>
          <cell r="E96" t="str">
            <v>FBA_804-CASE</v>
          </cell>
          <cell r="F96">
            <v>144</v>
          </cell>
          <cell r="G96">
            <v>24</v>
          </cell>
          <cell r="H96">
            <v>144</v>
          </cell>
          <cell r="I96">
            <v>17</v>
          </cell>
          <cell r="J96">
            <v>2455.9499999999998</v>
          </cell>
          <cell r="K96">
            <v>101</v>
          </cell>
          <cell r="L96">
            <v>16199.92</v>
          </cell>
          <cell r="M96">
            <v>4.9411764705882355</v>
          </cell>
          <cell r="N96">
            <v>5.5961929192369562</v>
          </cell>
          <cell r="O96">
            <v>618</v>
          </cell>
          <cell r="P96">
            <v>0.16339999999999999</v>
          </cell>
          <cell r="Q96">
            <v>0.05</v>
          </cell>
          <cell r="R96">
            <v>106</v>
          </cell>
          <cell r="S96">
            <v>15264</v>
          </cell>
          <cell r="T96"/>
          <cell r="U96">
            <v>6</v>
          </cell>
          <cell r="V96">
            <v>106</v>
          </cell>
          <cell r="W96">
            <v>106</v>
          </cell>
          <cell r="X96">
            <v>106</v>
          </cell>
          <cell r="Y96">
            <v>15264</v>
          </cell>
          <cell r="Z96">
            <v>33600</v>
          </cell>
          <cell r="AA96" t="str">
            <v>X003SC3AUP</v>
          </cell>
          <cell r="AB96" t="str">
            <v>No Supplies</v>
          </cell>
        </row>
        <row r="97">
          <cell r="A97" t="str">
            <v>B08QRLYMJ4</v>
          </cell>
          <cell r="B97" t="str">
            <v>Plastic Pencil Case Utility Storage Box, Clear Color, Multi Purpose Organizer for Pens Pencils, 24-Pack</v>
          </cell>
          <cell r="C97" t="str">
            <v>847-CASE</v>
          </cell>
          <cell r="D97">
            <v>847</v>
          </cell>
          <cell r="E97" t="str">
            <v>FBA_847-CASE</v>
          </cell>
          <cell r="F97">
            <v>24</v>
          </cell>
          <cell r="G97"/>
          <cell r="H97">
            <v>24</v>
          </cell>
          <cell r="I97">
            <v>405</v>
          </cell>
          <cell r="J97">
            <v>29422.09</v>
          </cell>
          <cell r="K97">
            <v>347</v>
          </cell>
          <cell r="L97">
            <v>21378.99</v>
          </cell>
          <cell r="M97">
            <v>-0.14320987654320988</v>
          </cell>
          <cell r="N97">
            <v>-0.27336943092757854</v>
          </cell>
          <cell r="O97">
            <v>1563</v>
          </cell>
          <cell r="P97">
            <v>0.222</v>
          </cell>
          <cell r="Q97">
            <v>0.2</v>
          </cell>
          <cell r="R97">
            <v>416</v>
          </cell>
          <cell r="S97">
            <v>9984</v>
          </cell>
          <cell r="T97"/>
          <cell r="U97"/>
          <cell r="V97">
            <v>416</v>
          </cell>
          <cell r="W97">
            <v>416</v>
          </cell>
          <cell r="X97">
            <v>416</v>
          </cell>
          <cell r="Y97">
            <v>9984</v>
          </cell>
          <cell r="Z97">
            <v>19954</v>
          </cell>
          <cell r="AA97" t="str">
            <v>X003SCCXUD</v>
          </cell>
          <cell r="AB97" t="str">
            <v>No Supplies</v>
          </cell>
        </row>
        <row r="98">
          <cell r="A98" t="str">
            <v>B07QB4ZHL3</v>
          </cell>
          <cell r="B98" t="str">
            <v>3 Ring Binder 1/2" Poly Presentation View Binders Organizer - Assorted Color, Round Ring, Hold 100 Sheets Paper, 48-Count</v>
          </cell>
          <cell r="C98" t="str">
            <v>3130-CASE</v>
          </cell>
          <cell r="D98">
            <v>3130</v>
          </cell>
          <cell r="E98" t="str">
            <v>FBA_3130-CASE</v>
          </cell>
          <cell r="F98">
            <v>48</v>
          </cell>
          <cell r="G98"/>
          <cell r="H98">
            <v>48</v>
          </cell>
          <cell r="I98">
            <v>26</v>
          </cell>
          <cell r="J98">
            <v>2623.53</v>
          </cell>
          <cell r="K98">
            <v>132</v>
          </cell>
          <cell r="L98">
            <v>12479.04</v>
          </cell>
          <cell r="M98">
            <v>4.0769230769230766</v>
          </cell>
          <cell r="N98">
            <v>3.7565836868646438</v>
          </cell>
          <cell r="O98">
            <v>540</v>
          </cell>
          <cell r="P98">
            <v>0.24440000000000001</v>
          </cell>
          <cell r="Q98">
            <v>0.2</v>
          </cell>
          <cell r="R98">
            <v>158</v>
          </cell>
          <cell r="S98">
            <v>7584</v>
          </cell>
          <cell r="T98"/>
          <cell r="U98"/>
          <cell r="V98">
            <v>158</v>
          </cell>
          <cell r="W98">
            <v>158</v>
          </cell>
          <cell r="X98">
            <v>158</v>
          </cell>
          <cell r="Y98">
            <v>7584</v>
          </cell>
          <cell r="Z98">
            <v>9317</v>
          </cell>
          <cell r="AA98" t="str">
            <v>X003SBSJ9X</v>
          </cell>
          <cell r="AB98" t="str">
            <v>No Supplies</v>
          </cell>
        </row>
        <row r="99">
          <cell r="A99" t="str">
            <v>B07XL4V3N1</v>
          </cell>
          <cell r="B99" t="str">
            <v>Composition Book Wide Ruled 20 Sheet Manila Cover Notebook 8.5"x7", Journal Comp Lined Notebooks for Office School, 24-Pack</v>
          </cell>
          <cell r="C99" t="str">
            <v>5096-BOX</v>
          </cell>
          <cell r="D99">
            <v>5096</v>
          </cell>
          <cell r="E99" t="str">
            <v>FBA_5096-BOX</v>
          </cell>
          <cell r="F99">
            <v>24</v>
          </cell>
          <cell r="G99">
            <v>24</v>
          </cell>
          <cell r="H99">
            <v>288</v>
          </cell>
          <cell r="I99">
            <v>111</v>
          </cell>
          <cell r="J99">
            <v>3098.09</v>
          </cell>
          <cell r="K99">
            <v>257</v>
          </cell>
          <cell r="L99">
            <v>6107.39</v>
          </cell>
          <cell r="M99">
            <v>1.3153153153153154</v>
          </cell>
          <cell r="N99">
            <v>0.97134040650852627</v>
          </cell>
          <cell r="O99">
            <v>402</v>
          </cell>
          <cell r="P99">
            <v>0.76370000000000005</v>
          </cell>
          <cell r="Q99">
            <v>0.2</v>
          </cell>
          <cell r="R99">
            <v>308</v>
          </cell>
          <cell r="S99">
            <v>7392</v>
          </cell>
          <cell r="T99"/>
          <cell r="U99">
            <v>12</v>
          </cell>
          <cell r="V99">
            <v>26</v>
          </cell>
          <cell r="W99">
            <v>26</v>
          </cell>
          <cell r="X99">
            <v>312</v>
          </cell>
          <cell r="Y99">
            <v>7488</v>
          </cell>
          <cell r="Z99">
            <v>60280</v>
          </cell>
          <cell r="AA99" t="str">
            <v>X003GHJQB9</v>
          </cell>
          <cell r="AB99" t="str">
            <v>No Supplies</v>
          </cell>
        </row>
        <row r="100">
          <cell r="A100" t="str">
            <v>B09BBP343Q</v>
          </cell>
          <cell r="B100" t="str">
            <v>Pink Eraser, Latex Free Bevel Erasers, Large Size Block Erasers for Art Drawing School Office Kids Teachers (4/Pack), 2-Packs</v>
          </cell>
          <cell r="C100" t="str">
            <v>2227-PACK2</v>
          </cell>
          <cell r="D100">
            <v>2227</v>
          </cell>
          <cell r="E100" t="str">
            <v>FBA_2227-PACK2</v>
          </cell>
          <cell r="F100">
            <v>2</v>
          </cell>
          <cell r="G100">
            <v>24</v>
          </cell>
          <cell r="H100">
            <v>72</v>
          </cell>
          <cell r="I100">
            <v>79</v>
          </cell>
          <cell r="J100">
            <v>549.19000000000005</v>
          </cell>
          <cell r="K100">
            <v>2706</v>
          </cell>
          <cell r="L100">
            <v>18691.62</v>
          </cell>
          <cell r="M100">
            <v>33.253164556962027</v>
          </cell>
          <cell r="N100">
            <v>33.034887743768095</v>
          </cell>
          <cell r="O100">
            <v>12477</v>
          </cell>
          <cell r="P100">
            <v>0.21690000000000001</v>
          </cell>
          <cell r="Q100">
            <v>0.2</v>
          </cell>
          <cell r="R100">
            <v>3247</v>
          </cell>
          <cell r="S100">
            <v>6494</v>
          </cell>
          <cell r="T100"/>
          <cell r="U100">
            <v>3</v>
          </cell>
          <cell r="V100">
            <v>91</v>
          </cell>
          <cell r="W100">
            <v>91</v>
          </cell>
          <cell r="X100">
            <v>3276</v>
          </cell>
          <cell r="Y100">
            <v>6552</v>
          </cell>
          <cell r="Z100">
            <v>66633</v>
          </cell>
          <cell r="AA100" t="str">
            <v>X0042QSCSL</v>
          </cell>
          <cell r="AB100" t="str">
            <v>Poly Bag 6 x 9</v>
          </cell>
        </row>
        <row r="101">
          <cell r="A101" t="str">
            <v>B0BS2CSG4Q</v>
          </cell>
          <cell r="B101" t="str">
            <v>2 Pockets Paper Folder, 3 Metal Prongs Fastener Clips Portfolio, Letter Size Folders for Office Document Papers Organizer, Assorted Color, 10-Pack</v>
          </cell>
          <cell r="C101" t="str">
            <v>3145-SET10</v>
          </cell>
          <cell r="D101">
            <v>3145</v>
          </cell>
          <cell r="E101" t="str">
            <v>FBA_3145-SET10</v>
          </cell>
          <cell r="F101">
            <v>10</v>
          </cell>
          <cell r="G101"/>
          <cell r="H101">
            <v>100</v>
          </cell>
          <cell r="I101" t="e">
            <v>#N/A</v>
          </cell>
          <cell r="J101" t="e">
            <v>#N/A</v>
          </cell>
          <cell r="K101">
            <v>489</v>
          </cell>
          <cell r="L101">
            <v>5817.73</v>
          </cell>
          <cell r="M101"/>
          <cell r="N101"/>
          <cell r="O101">
            <v>4007</v>
          </cell>
          <cell r="P101">
            <v>0.122</v>
          </cell>
          <cell r="Q101">
            <v>0.2</v>
          </cell>
          <cell r="R101">
            <v>587</v>
          </cell>
          <cell r="S101">
            <v>5870</v>
          </cell>
          <cell r="T101"/>
          <cell r="U101"/>
          <cell r="V101">
            <v>59</v>
          </cell>
          <cell r="W101">
            <v>59</v>
          </cell>
          <cell r="X101">
            <v>590</v>
          </cell>
          <cell r="Y101">
            <v>5900</v>
          </cell>
          <cell r="Z101">
            <v>178192</v>
          </cell>
          <cell r="AA101" t="str">
            <v>X003YW88L5</v>
          </cell>
          <cell r="AB101" t="str">
            <v>Poly Bag 12 x 15.5</v>
          </cell>
        </row>
        <row r="102">
          <cell r="A102" t="str">
            <v>B07QC4LBSK</v>
          </cell>
          <cell r="B102" t="str">
            <v>3 Ring Binder 1/2" Poly Presentation View Binders Organizer - Assorted Color, Round Ring, Hold 100 Sheets Paper, 6-Count</v>
          </cell>
          <cell r="C102" t="str">
            <v>3130-SET6</v>
          </cell>
          <cell r="D102">
            <v>3130</v>
          </cell>
          <cell r="E102" t="str">
            <v>FBA_3130-SET6</v>
          </cell>
          <cell r="F102">
            <v>6</v>
          </cell>
          <cell r="G102"/>
          <cell r="H102">
            <v>48</v>
          </cell>
          <cell r="I102">
            <v>270</v>
          </cell>
          <cell r="J102">
            <v>5790.49</v>
          </cell>
          <cell r="K102">
            <v>792</v>
          </cell>
          <cell r="L102">
            <v>16293.53</v>
          </cell>
          <cell r="M102">
            <v>1.9333333333333333</v>
          </cell>
          <cell r="N102">
            <v>1.8138430426440597</v>
          </cell>
          <cell r="O102">
            <v>6390</v>
          </cell>
          <cell r="P102">
            <v>0.1239</v>
          </cell>
          <cell r="Q102">
            <v>0.15</v>
          </cell>
          <cell r="R102">
            <v>911</v>
          </cell>
          <cell r="S102">
            <v>5466</v>
          </cell>
          <cell r="T102"/>
          <cell r="U102"/>
          <cell r="V102">
            <v>114</v>
          </cell>
          <cell r="W102">
            <v>114</v>
          </cell>
          <cell r="X102">
            <v>912</v>
          </cell>
          <cell r="Y102">
            <v>5472</v>
          </cell>
          <cell r="Z102">
            <v>9317</v>
          </cell>
          <cell r="AA102" t="str">
            <v>X003L8Z45Z</v>
          </cell>
          <cell r="AB102" t="str">
            <v>Poly Bag 19 x 24</v>
          </cell>
        </row>
        <row r="103">
          <cell r="A103" t="str">
            <v>B0BG14KCKZ</v>
          </cell>
          <cell r="B103" t="str">
            <v>Middle High School Kit Supply Box 65 Count for Student 7-12 Grades, Composition Book Compass, Color May Vary, 1-Pack</v>
          </cell>
          <cell r="C103" t="str">
            <v>8006-CASE</v>
          </cell>
          <cell r="D103">
            <v>8006</v>
          </cell>
          <cell r="E103" t="str">
            <v>FBA_8006-CASE</v>
          </cell>
          <cell r="F103">
            <v>1</v>
          </cell>
          <cell r="G103"/>
          <cell r="H103">
            <v>6</v>
          </cell>
          <cell r="I103">
            <v>0</v>
          </cell>
          <cell r="J103">
            <v>0</v>
          </cell>
          <cell r="K103">
            <v>4436</v>
          </cell>
          <cell r="L103">
            <v>191708.22</v>
          </cell>
          <cell r="M103"/>
          <cell r="N103"/>
          <cell r="O103">
            <v>63578</v>
          </cell>
          <cell r="P103">
            <v>6.9800000000000001E-2</v>
          </cell>
          <cell r="Q103">
            <v>0.15</v>
          </cell>
          <cell r="R103">
            <v>5101</v>
          </cell>
          <cell r="S103">
            <v>5101</v>
          </cell>
          <cell r="T103"/>
          <cell r="U103"/>
          <cell r="V103">
            <v>851</v>
          </cell>
          <cell r="W103">
            <v>851</v>
          </cell>
          <cell r="X103">
            <v>5106</v>
          </cell>
          <cell r="Y103">
            <v>5106</v>
          </cell>
          <cell r="Z103">
            <v>1</v>
          </cell>
          <cell r="AA103" t="str">
            <v>X003XE2C7F</v>
          </cell>
          <cell r="AB103" t="str">
            <v>KB-12123, Seal w/ White sticker</v>
          </cell>
        </row>
        <row r="104">
          <cell r="A104" t="str">
            <v>B07XL4MPHX</v>
          </cell>
          <cell r="B104" t="str">
            <v>2 Pockets Paper Folder, 3 Metal Prongs Fastener Clips Portfolio, Letter Size Folders for Office Document Papers Organizer, Assorted Color, 100-Pack</v>
          </cell>
          <cell r="C104" t="str">
            <v>3145-CASE</v>
          </cell>
          <cell r="D104">
            <v>3145</v>
          </cell>
          <cell r="E104" t="str">
            <v>FBA_3145-CASE</v>
          </cell>
          <cell r="F104">
            <v>100</v>
          </cell>
          <cell r="G104"/>
          <cell r="H104">
            <v>100</v>
          </cell>
          <cell r="I104">
            <v>1</v>
          </cell>
          <cell r="J104">
            <v>77.989999999999995</v>
          </cell>
          <cell r="K104">
            <v>45</v>
          </cell>
          <cell r="L104">
            <v>2618.65</v>
          </cell>
          <cell r="M104">
            <v>44</v>
          </cell>
          <cell r="N104">
            <v>32.576740607770233</v>
          </cell>
          <cell r="O104">
            <v>229</v>
          </cell>
          <cell r="P104">
            <v>0.19650000000000001</v>
          </cell>
          <cell r="Q104">
            <v>0.05</v>
          </cell>
          <cell r="R104">
            <v>47</v>
          </cell>
          <cell r="S104">
            <v>4700</v>
          </cell>
          <cell r="T104"/>
          <cell r="U104"/>
          <cell r="V104">
            <v>47</v>
          </cell>
          <cell r="W104">
            <v>47</v>
          </cell>
          <cell r="X104">
            <v>47</v>
          </cell>
          <cell r="Y104">
            <v>4700</v>
          </cell>
          <cell r="Z104">
            <v>178192</v>
          </cell>
          <cell r="AA104" t="str">
            <v>X0044RLX1L</v>
          </cell>
          <cell r="AB104" t="str">
            <v>No Supplies</v>
          </cell>
        </row>
        <row r="105">
          <cell r="A105" t="str">
            <v>B07S964BMT</v>
          </cell>
          <cell r="B105" t="str">
            <v>Notebook Wide Ruled 1 Subject 80 Sheets Wireless Notebooks, 3 Punched Holes Lined Composition Book, Assorted Color, 6-Pack</v>
          </cell>
          <cell r="C105" t="str">
            <v>582-SET6</v>
          </cell>
          <cell r="D105">
            <v>582</v>
          </cell>
          <cell r="E105" t="str">
            <v>FBA_582-SET6</v>
          </cell>
          <cell r="F105">
            <v>6</v>
          </cell>
          <cell r="G105"/>
          <cell r="H105">
            <v>24</v>
          </cell>
          <cell r="I105">
            <v>84</v>
          </cell>
          <cell r="J105">
            <v>2195.16</v>
          </cell>
          <cell r="K105">
            <v>647</v>
          </cell>
          <cell r="L105">
            <v>12565.23</v>
          </cell>
          <cell r="M105">
            <v>6.7023809523809526</v>
          </cell>
          <cell r="N105">
            <v>4.724061116273985</v>
          </cell>
          <cell r="O105">
            <v>3919</v>
          </cell>
          <cell r="P105">
            <v>0.1651</v>
          </cell>
          <cell r="Q105">
            <v>0.2</v>
          </cell>
          <cell r="R105">
            <v>776</v>
          </cell>
          <cell r="S105">
            <v>4656</v>
          </cell>
          <cell r="T105"/>
          <cell r="U105"/>
          <cell r="V105">
            <v>194</v>
          </cell>
          <cell r="W105">
            <v>194</v>
          </cell>
          <cell r="X105">
            <v>776</v>
          </cell>
          <cell r="Y105">
            <v>4656</v>
          </cell>
          <cell r="Z105">
            <v>21246</v>
          </cell>
          <cell r="AA105" t="str">
            <v>X003SC1YG7</v>
          </cell>
          <cell r="AB105" t="str">
            <v>Poly Bag 12 x 15.5</v>
          </cell>
        </row>
        <row r="106">
          <cell r="A106" t="str">
            <v>B09DPBCNJW</v>
          </cell>
          <cell r="B106" t="str">
            <v>Pencil Pouch 3 Ring Binder Pouch w/ Rivet Enforced Rings Holes, Pastel Color Mesh Window Zipper Pouches, 6-Pack</v>
          </cell>
          <cell r="C106" t="str">
            <v>810-SET6</v>
          </cell>
          <cell r="D106">
            <v>810</v>
          </cell>
          <cell r="E106" t="str">
            <v>FBA_810-SET6</v>
          </cell>
          <cell r="F106">
            <v>6</v>
          </cell>
          <cell r="G106">
            <v>24</v>
          </cell>
          <cell r="H106">
            <v>144</v>
          </cell>
          <cell r="I106">
            <v>690</v>
          </cell>
          <cell r="J106">
            <v>8273.1</v>
          </cell>
          <cell r="K106">
            <v>646</v>
          </cell>
          <cell r="L106">
            <v>8771.99</v>
          </cell>
          <cell r="M106">
            <v>-6.3768115942028983E-2</v>
          </cell>
          <cell r="N106">
            <v>6.0302667682005463E-2</v>
          </cell>
          <cell r="O106">
            <v>6085</v>
          </cell>
          <cell r="P106">
            <v>0.1062</v>
          </cell>
          <cell r="Q106">
            <v>0.15</v>
          </cell>
          <cell r="R106">
            <v>743</v>
          </cell>
          <cell r="S106">
            <v>4458</v>
          </cell>
          <cell r="T106"/>
          <cell r="U106">
            <v>6</v>
          </cell>
          <cell r="V106">
            <v>31</v>
          </cell>
          <cell r="W106">
            <v>31</v>
          </cell>
          <cell r="X106">
            <v>744</v>
          </cell>
          <cell r="Y106">
            <v>4464</v>
          </cell>
          <cell r="Z106">
            <v>57623</v>
          </cell>
          <cell r="AA106" t="str">
            <v>X003S83OA5</v>
          </cell>
          <cell r="AB106" t="str">
            <v>Poly Bag 9 x 12</v>
          </cell>
        </row>
        <row r="107">
          <cell r="A107" t="str">
            <v>B084JC2TNZ</v>
          </cell>
          <cell r="B107" t="str">
            <v>Primary Journal Composition Book Blue Marble, 100 Sheet Writing Grades K- 2 Notebook Journal Comp Notebooks for Kindergarten Kids School, 48-Pack</v>
          </cell>
          <cell r="C107" t="str">
            <v>5087-CASE</v>
          </cell>
          <cell r="D107">
            <v>5087</v>
          </cell>
          <cell r="E107" t="str">
            <v>FBA_5087-CASE</v>
          </cell>
          <cell r="F107">
            <v>48</v>
          </cell>
          <cell r="G107"/>
          <cell r="H107">
            <v>48</v>
          </cell>
          <cell r="I107">
            <v>101</v>
          </cell>
          <cell r="J107">
            <v>10698.87</v>
          </cell>
          <cell r="K107">
            <v>92</v>
          </cell>
          <cell r="L107">
            <v>9535.92</v>
          </cell>
          <cell r="M107">
            <v>-8.9108910891089105E-2</v>
          </cell>
          <cell r="N107">
            <v>-0.10869839525108732</v>
          </cell>
          <cell r="O107">
            <v>936</v>
          </cell>
          <cell r="P107">
            <v>9.8299999999999998E-2</v>
          </cell>
          <cell r="Q107">
            <v>0</v>
          </cell>
          <cell r="R107">
            <v>92</v>
          </cell>
          <cell r="S107">
            <v>4416</v>
          </cell>
          <cell r="T107"/>
          <cell r="U107"/>
          <cell r="V107">
            <v>92</v>
          </cell>
          <cell r="W107">
            <v>92</v>
          </cell>
          <cell r="X107">
            <v>92</v>
          </cell>
          <cell r="Y107">
            <v>4416</v>
          </cell>
          <cell r="Z107">
            <v>74970</v>
          </cell>
          <cell r="AA107" t="str">
            <v>X003SC1YAD</v>
          </cell>
          <cell r="AB107" t="str">
            <v>No Supplies</v>
          </cell>
        </row>
        <row r="108">
          <cell r="A108" t="str">
            <v>B08LP2FGJM</v>
          </cell>
          <cell r="B108" t="str">
            <v>3 Ring Binder 1" Economy View Binders Organizer - Pastel Color, Round Ring, Hold 175 Sheets Paper, for School Office Home, 4-Count</v>
          </cell>
          <cell r="C108" t="str">
            <v>3167-SET4</v>
          </cell>
          <cell r="D108">
            <v>3167</v>
          </cell>
          <cell r="E108" t="str">
            <v>FBA_3167-SET4</v>
          </cell>
          <cell r="F108">
            <v>4</v>
          </cell>
          <cell r="G108"/>
          <cell r="H108">
            <v>40</v>
          </cell>
          <cell r="I108">
            <v>1635</v>
          </cell>
          <cell r="J108">
            <v>39311.39</v>
          </cell>
          <cell r="K108">
            <v>908</v>
          </cell>
          <cell r="L108">
            <v>18802.7</v>
          </cell>
          <cell r="M108">
            <v>-0.44464831804281346</v>
          </cell>
          <cell r="N108">
            <v>-0.52169841870256939</v>
          </cell>
          <cell r="O108">
            <v>4925</v>
          </cell>
          <cell r="P108">
            <v>0.18440000000000001</v>
          </cell>
          <cell r="Q108">
            <v>0.2</v>
          </cell>
          <cell r="R108">
            <v>1090</v>
          </cell>
          <cell r="S108">
            <v>4360</v>
          </cell>
          <cell r="T108"/>
          <cell r="U108"/>
          <cell r="V108">
            <v>109</v>
          </cell>
          <cell r="W108">
            <v>109</v>
          </cell>
          <cell r="X108">
            <v>1090</v>
          </cell>
          <cell r="Y108">
            <v>4360</v>
          </cell>
          <cell r="Z108">
            <v>29740</v>
          </cell>
          <cell r="AA108" t="str">
            <v>X003BVZHKJ</v>
          </cell>
          <cell r="AB108" t="str">
            <v>Poly Bag 19 x 24</v>
          </cell>
        </row>
        <row r="109">
          <cell r="A109" t="str">
            <v>B07XQM13CX</v>
          </cell>
          <cell r="B109" t="str">
            <v>Notebook College Ruled 1 Subject 80 Sheets Wireless Notebooks, Lined Composition Book, Assorted Color, 24-Pack</v>
          </cell>
          <cell r="C109" t="str">
            <v>581-CASE</v>
          </cell>
          <cell r="D109">
            <v>581</v>
          </cell>
          <cell r="E109" t="str">
            <v>FBA_581-CASE</v>
          </cell>
          <cell r="F109">
            <v>24</v>
          </cell>
          <cell r="G109"/>
          <cell r="H109">
            <v>24</v>
          </cell>
          <cell r="I109">
            <v>83</v>
          </cell>
          <cell r="J109">
            <v>5420.32</v>
          </cell>
          <cell r="K109">
            <v>157</v>
          </cell>
          <cell r="L109">
            <v>7174.59</v>
          </cell>
          <cell r="M109">
            <v>0.89156626506024095</v>
          </cell>
          <cell r="N109">
            <v>0.32364694335389804</v>
          </cell>
          <cell r="O109">
            <v>372</v>
          </cell>
          <cell r="P109">
            <v>0.42199999999999999</v>
          </cell>
          <cell r="Q109">
            <v>0.1</v>
          </cell>
          <cell r="R109">
            <v>173</v>
          </cell>
          <cell r="S109">
            <v>4152</v>
          </cell>
          <cell r="T109"/>
          <cell r="U109"/>
          <cell r="V109">
            <v>173</v>
          </cell>
          <cell r="W109">
            <v>173</v>
          </cell>
          <cell r="X109">
            <v>173</v>
          </cell>
          <cell r="Y109">
            <v>4152</v>
          </cell>
          <cell r="Z109">
            <v>16422</v>
          </cell>
          <cell r="AA109" t="str">
            <v>X003SBSJ93</v>
          </cell>
          <cell r="AB109" t="str">
            <v>No Supplies</v>
          </cell>
        </row>
        <row r="110">
          <cell r="A110" t="str">
            <v>B07XQL67K5</v>
          </cell>
          <cell r="B110" t="str">
            <v>Notebook Wide Ruled 1 Subject 80 Sheets Wireless Notebooks, 3 Punched Holes Lined Composition Book, Assorted Color, 24-Pack</v>
          </cell>
          <cell r="C110" t="str">
            <v>582-CASE</v>
          </cell>
          <cell r="D110">
            <v>582</v>
          </cell>
          <cell r="E110" t="str">
            <v>FBA_582-CASE</v>
          </cell>
          <cell r="F110">
            <v>24</v>
          </cell>
          <cell r="G110"/>
          <cell r="H110">
            <v>24</v>
          </cell>
          <cell r="I110">
            <v>25</v>
          </cell>
          <cell r="J110">
            <v>1626.48</v>
          </cell>
          <cell r="K110">
            <v>154</v>
          </cell>
          <cell r="L110">
            <v>7448.21</v>
          </cell>
          <cell r="M110">
            <v>5.16</v>
          </cell>
          <cell r="N110">
            <v>3.5793431213417932</v>
          </cell>
          <cell r="O110">
            <v>597</v>
          </cell>
          <cell r="P110">
            <v>0.25800000000000001</v>
          </cell>
          <cell r="Q110">
            <v>0.1</v>
          </cell>
          <cell r="R110">
            <v>169</v>
          </cell>
          <cell r="S110">
            <v>4056</v>
          </cell>
          <cell r="T110"/>
          <cell r="U110"/>
          <cell r="V110">
            <v>169</v>
          </cell>
          <cell r="W110">
            <v>169</v>
          </cell>
          <cell r="X110">
            <v>169</v>
          </cell>
          <cell r="Y110">
            <v>4056</v>
          </cell>
          <cell r="Z110">
            <v>21246</v>
          </cell>
          <cell r="AA110" t="str">
            <v>X003SC980V</v>
          </cell>
          <cell r="AB110" t="str">
            <v>No Supplies</v>
          </cell>
        </row>
        <row r="111">
          <cell r="A111" t="str">
            <v>B00275EBHE</v>
          </cell>
          <cell r="B111" t="str">
            <v>Primary Journal Composition Book Marble, 100 Sheet Drawing &amp; Writing Grades K- 2 Notebook Journal Comp Notebooks, 48-Pack</v>
          </cell>
          <cell r="C111" t="str">
            <v>5053-CASE-B</v>
          </cell>
          <cell r="D111">
            <v>5053</v>
          </cell>
          <cell r="E111" t="str">
            <v>FBA_5053-CASE-B</v>
          </cell>
          <cell r="F111">
            <v>48</v>
          </cell>
          <cell r="G111"/>
          <cell r="H111">
            <v>48</v>
          </cell>
          <cell r="I111">
            <v>55</v>
          </cell>
          <cell r="J111">
            <v>5446.92</v>
          </cell>
          <cell r="K111">
            <v>76</v>
          </cell>
          <cell r="L111">
            <v>7430.94</v>
          </cell>
          <cell r="M111">
            <v>0.38181818181818183</v>
          </cell>
          <cell r="N111">
            <v>0.36424621621026188</v>
          </cell>
          <cell r="O111">
            <v>2157</v>
          </cell>
          <cell r="P111">
            <v>3.5200000000000002E-2</v>
          </cell>
          <cell r="Q111">
            <v>0.1</v>
          </cell>
          <cell r="R111">
            <v>84</v>
          </cell>
          <cell r="S111">
            <v>4032</v>
          </cell>
          <cell r="T111"/>
          <cell r="U111"/>
          <cell r="V111">
            <v>84</v>
          </cell>
          <cell r="W111">
            <v>84</v>
          </cell>
          <cell r="X111">
            <v>84</v>
          </cell>
          <cell r="Y111">
            <v>4032</v>
          </cell>
          <cell r="Z111">
            <v>14</v>
          </cell>
          <cell r="AA111" t="str">
            <v>X003SC3FBT</v>
          </cell>
          <cell r="AB111" t="str">
            <v>No Supplies</v>
          </cell>
        </row>
        <row r="112">
          <cell r="A112" t="str">
            <v>B0964GKWS5</v>
          </cell>
          <cell r="B112" t="str">
            <v>Composition Book 80 Sheet 5" x 7" Poly Cover Notebook, Writing Journal Comp Lined Notebooks for Office School, Assorted Color, 48-Pack</v>
          </cell>
          <cell r="C112" t="str">
            <v>5472-CASE</v>
          </cell>
          <cell r="D112">
            <v>5472</v>
          </cell>
          <cell r="E112" t="str">
            <v>FBA_5472-CASE</v>
          </cell>
          <cell r="F112">
            <v>48</v>
          </cell>
          <cell r="G112"/>
          <cell r="H112">
            <v>48</v>
          </cell>
          <cell r="I112">
            <v>47</v>
          </cell>
          <cell r="J112">
            <v>3616.81</v>
          </cell>
          <cell r="K112">
            <v>72</v>
          </cell>
          <cell r="L112">
            <v>4563.5</v>
          </cell>
          <cell r="M112">
            <v>0.53191489361702127</v>
          </cell>
          <cell r="N112">
            <v>0.26174723029409896</v>
          </cell>
          <cell r="O112">
            <v>365</v>
          </cell>
          <cell r="P112">
            <v>0.1973</v>
          </cell>
          <cell r="Q112">
            <v>0.1</v>
          </cell>
          <cell r="R112">
            <v>79</v>
          </cell>
          <cell r="S112">
            <v>3792</v>
          </cell>
          <cell r="T112"/>
          <cell r="U112"/>
          <cell r="V112">
            <v>79</v>
          </cell>
          <cell r="W112">
            <v>79</v>
          </cell>
          <cell r="X112">
            <v>79</v>
          </cell>
          <cell r="Y112">
            <v>3792</v>
          </cell>
          <cell r="Z112">
            <v>18488</v>
          </cell>
          <cell r="AA112" t="str">
            <v>X003SC1YBR</v>
          </cell>
          <cell r="AB112" t="str">
            <v>No Supplies</v>
          </cell>
        </row>
        <row r="113">
          <cell r="A113" t="str">
            <v>B07XQJSP6F</v>
          </cell>
          <cell r="B113" t="str">
            <v>8 Pockets Poly Folder Portfolio, Letter Size Plastic Folders Holder for Office Documents Paper Organizer, Assorted Color, 24-Pack</v>
          </cell>
          <cell r="C113" t="str">
            <v>3163-CASE</v>
          </cell>
          <cell r="D113">
            <v>3163</v>
          </cell>
          <cell r="E113" t="str">
            <v>FBA_3163-CASE</v>
          </cell>
          <cell r="F113">
            <v>24</v>
          </cell>
          <cell r="G113"/>
          <cell r="H113">
            <v>24</v>
          </cell>
          <cell r="I113">
            <v>118</v>
          </cell>
          <cell r="J113">
            <v>7695.82</v>
          </cell>
          <cell r="K113">
            <v>141</v>
          </cell>
          <cell r="L113">
            <v>6757.45</v>
          </cell>
          <cell r="M113">
            <v>0.19491525423728814</v>
          </cell>
          <cell r="N113">
            <v>-0.12193242565444617</v>
          </cell>
          <cell r="O113">
            <v>473</v>
          </cell>
          <cell r="P113">
            <v>0.29809999999999998</v>
          </cell>
          <cell r="Q113">
            <v>0.1</v>
          </cell>
          <cell r="R113">
            <v>155</v>
          </cell>
          <cell r="S113">
            <v>3720</v>
          </cell>
          <cell r="T113"/>
          <cell r="U113"/>
          <cell r="V113">
            <v>155</v>
          </cell>
          <cell r="W113">
            <v>155</v>
          </cell>
          <cell r="X113">
            <v>155</v>
          </cell>
          <cell r="Y113">
            <v>3720</v>
          </cell>
          <cell r="Z113">
            <v>13822</v>
          </cell>
          <cell r="AA113" t="str">
            <v>X003SBLVG1</v>
          </cell>
          <cell r="AB113" t="str">
            <v>No Supplies</v>
          </cell>
        </row>
        <row r="114">
          <cell r="A114" t="str">
            <v>B0964KDHSP</v>
          </cell>
          <cell r="B114" t="str">
            <v>Composition Book 100 Sheet 5" x 7" Poly Cover Spiral Notebook, Writing Journal Notebooks, Assorted Color 6-Pack</v>
          </cell>
          <cell r="C114" t="str">
            <v>5476-SET6</v>
          </cell>
          <cell r="D114">
            <v>5476</v>
          </cell>
          <cell r="E114" t="str">
            <v>FBA_5476-SET6</v>
          </cell>
          <cell r="F114">
            <v>6</v>
          </cell>
          <cell r="G114"/>
          <cell r="H114">
            <v>36</v>
          </cell>
          <cell r="I114">
            <v>179</v>
          </cell>
          <cell r="J114">
            <v>4158.42</v>
          </cell>
          <cell r="K114">
            <v>525</v>
          </cell>
          <cell r="L114">
            <v>9640.39</v>
          </cell>
          <cell r="M114">
            <v>1.9329608938547487</v>
          </cell>
          <cell r="N114">
            <v>1.3182819436228181</v>
          </cell>
          <cell r="O114">
            <v>7804</v>
          </cell>
          <cell r="P114">
            <v>6.7299999999999999E-2</v>
          </cell>
          <cell r="Q114">
            <v>0.15</v>
          </cell>
          <cell r="R114">
            <v>604</v>
          </cell>
          <cell r="S114">
            <v>3624</v>
          </cell>
          <cell r="T114"/>
          <cell r="U114"/>
          <cell r="V114">
            <v>101</v>
          </cell>
          <cell r="W114">
            <v>101</v>
          </cell>
          <cell r="X114">
            <v>606</v>
          </cell>
          <cell r="Y114">
            <v>3636</v>
          </cell>
          <cell r="Z114">
            <v>53948</v>
          </cell>
          <cell r="AA114" t="str">
            <v>X003ENT3U9</v>
          </cell>
          <cell r="AB114" t="str">
            <v>Poly Bag 9 x 12</v>
          </cell>
        </row>
        <row r="115">
          <cell r="A115" t="str">
            <v>B09GD5961M</v>
          </cell>
          <cell r="B115" t="str">
            <v>Pencil Pouch 3 Ring Binder Pouch w/ Rivet Enforced Rings Hole, Black Mesh Window Zipper Pouches, 2-Count</v>
          </cell>
          <cell r="C115" t="str">
            <v>808-PACK2</v>
          </cell>
          <cell r="D115">
            <v>808</v>
          </cell>
          <cell r="E115" t="str">
            <v>FBA_808-PACK2</v>
          </cell>
          <cell r="F115">
            <v>2</v>
          </cell>
          <cell r="G115">
            <v>24</v>
          </cell>
          <cell r="H115">
            <v>144</v>
          </cell>
          <cell r="I115">
            <v>2040</v>
          </cell>
          <cell r="J115">
            <v>12294.04</v>
          </cell>
          <cell r="K115">
            <v>1777</v>
          </cell>
          <cell r="L115">
            <v>13865.63</v>
          </cell>
          <cell r="M115">
            <v>-0.12892156862745099</v>
          </cell>
          <cell r="N115">
            <v>0.12783348679522746</v>
          </cell>
          <cell r="O115">
            <v>14617</v>
          </cell>
          <cell r="P115">
            <v>0.1216</v>
          </cell>
          <cell r="Q115">
            <v>0</v>
          </cell>
          <cell r="R115">
            <v>1777</v>
          </cell>
          <cell r="S115">
            <v>3554</v>
          </cell>
          <cell r="T115"/>
          <cell r="U115">
            <v>6</v>
          </cell>
          <cell r="V115">
            <v>25</v>
          </cell>
          <cell r="W115">
            <v>25</v>
          </cell>
          <cell r="X115">
            <v>1800</v>
          </cell>
          <cell r="Y115">
            <v>3600</v>
          </cell>
          <cell r="Z115">
            <v>12075</v>
          </cell>
          <cell r="AA115" t="str">
            <v>X0039GZAX5</v>
          </cell>
          <cell r="AB115" t="str">
            <v>Poly Bag 7.5 x 10</v>
          </cell>
        </row>
        <row r="116">
          <cell r="A116" t="str">
            <v>B09BBRDFT8</v>
          </cell>
          <cell r="B116" t="str">
            <v>Pink Erasers + Pencil Top Erasers Set (15/Pack), Block Erasers, Arrowhead Caps Tops, Latex Free, for Art Drawing Sketching School, 2-Packs</v>
          </cell>
          <cell r="C116" t="str">
            <v>2233-PACK2</v>
          </cell>
          <cell r="D116">
            <v>2233</v>
          </cell>
          <cell r="E116" t="str">
            <v>FBA_2233-PACK2</v>
          </cell>
          <cell r="F116">
            <v>2</v>
          </cell>
          <cell r="G116">
            <v>24</v>
          </cell>
          <cell r="H116">
            <v>72</v>
          </cell>
          <cell r="I116">
            <v>77</v>
          </cell>
          <cell r="J116">
            <v>543.1</v>
          </cell>
          <cell r="K116">
            <v>1490</v>
          </cell>
          <cell r="L116">
            <v>11905.1</v>
          </cell>
          <cell r="M116">
            <v>18.350649350649352</v>
          </cell>
          <cell r="N116">
            <v>20.920640765973115</v>
          </cell>
          <cell r="O116">
            <v>5213</v>
          </cell>
          <cell r="P116">
            <v>0.2858</v>
          </cell>
          <cell r="Q116">
            <v>0.2</v>
          </cell>
          <cell r="R116">
            <v>1788</v>
          </cell>
          <cell r="S116">
            <v>3576</v>
          </cell>
          <cell r="T116"/>
          <cell r="U116">
            <v>3</v>
          </cell>
          <cell r="V116">
            <v>50</v>
          </cell>
          <cell r="W116">
            <v>50</v>
          </cell>
          <cell r="X116">
            <v>1800</v>
          </cell>
          <cell r="Y116">
            <v>3600</v>
          </cell>
          <cell r="Z116">
            <v>2408</v>
          </cell>
          <cell r="AA116" t="str">
            <v>X0042U86B5</v>
          </cell>
          <cell r="AB116" t="str">
            <v>Poly Bag 6 x 9</v>
          </cell>
        </row>
        <row r="117">
          <cell r="A117" t="str">
            <v>B07X576XMT</v>
          </cell>
          <cell r="B117" t="str">
            <v>Trifold Presentation Board 28" X 40" White, Tri-Fold Corrugated Poster Boards, Cardboard for Display Boards Science Fair Art Project, 30-Pack</v>
          </cell>
          <cell r="C117" t="str">
            <v>5086-CASE</v>
          </cell>
          <cell r="D117">
            <v>5086</v>
          </cell>
          <cell r="E117" t="str">
            <v>FBA_5086-CASE</v>
          </cell>
          <cell r="F117">
            <v>30</v>
          </cell>
          <cell r="G117"/>
          <cell r="H117">
            <v>30</v>
          </cell>
          <cell r="I117">
            <v>65</v>
          </cell>
          <cell r="J117">
            <v>8969.35</v>
          </cell>
          <cell r="K117">
            <v>107</v>
          </cell>
          <cell r="L117">
            <v>12534.42</v>
          </cell>
          <cell r="M117">
            <v>0.64615384615384619</v>
          </cell>
          <cell r="N117">
            <v>0.39747250358164188</v>
          </cell>
          <cell r="O117">
            <v>594</v>
          </cell>
          <cell r="P117">
            <v>0.18010000000000001</v>
          </cell>
          <cell r="Q117">
            <v>0.1</v>
          </cell>
          <cell r="R117">
            <v>118</v>
          </cell>
          <cell r="S117">
            <v>3540</v>
          </cell>
          <cell r="T117"/>
          <cell r="U117"/>
          <cell r="V117">
            <v>118</v>
          </cell>
          <cell r="W117">
            <v>118</v>
          </cell>
          <cell r="X117">
            <v>118</v>
          </cell>
          <cell r="Y117">
            <v>3540</v>
          </cell>
          <cell r="Z117">
            <v>37511</v>
          </cell>
          <cell r="AA117" t="str">
            <v>B07X576XMT</v>
          </cell>
          <cell r="AB117" t="str">
            <v>No Supplies</v>
          </cell>
        </row>
        <row r="118">
          <cell r="A118" t="str">
            <v>B07S165T2T</v>
          </cell>
          <cell r="B118" t="str">
            <v>2 Pockets Paper Folder, Camouflage Portfolio, Letter Size Folders Holder for Office Business Document Papers Organizer, Assorted Color, 6-Pack</v>
          </cell>
          <cell r="C118" t="str">
            <v>2170-SET6</v>
          </cell>
          <cell r="D118">
            <v>2170</v>
          </cell>
          <cell r="E118" t="str">
            <v>FBA_2170-SET6</v>
          </cell>
          <cell r="F118">
            <v>6</v>
          </cell>
          <cell r="G118"/>
          <cell r="H118">
            <v>48</v>
          </cell>
          <cell r="I118">
            <v>227</v>
          </cell>
          <cell r="J118">
            <v>2604.81</v>
          </cell>
          <cell r="K118">
            <v>487</v>
          </cell>
          <cell r="L118">
            <v>5953.79</v>
          </cell>
          <cell r="M118">
            <v>1.1453744493392071</v>
          </cell>
          <cell r="N118">
            <v>1.2856907029687386</v>
          </cell>
          <cell r="O118">
            <v>4399</v>
          </cell>
          <cell r="P118">
            <v>0.11070000000000001</v>
          </cell>
          <cell r="Q118">
            <v>0.2</v>
          </cell>
          <cell r="R118">
            <v>584</v>
          </cell>
          <cell r="S118">
            <v>3504</v>
          </cell>
          <cell r="T118"/>
          <cell r="U118"/>
          <cell r="V118">
            <v>73</v>
          </cell>
          <cell r="W118">
            <v>73</v>
          </cell>
          <cell r="X118">
            <v>584</v>
          </cell>
          <cell r="Y118">
            <v>3504</v>
          </cell>
          <cell r="Z118">
            <v>16182</v>
          </cell>
          <cell r="AA118" t="str">
            <v>X003SBSK1F</v>
          </cell>
          <cell r="AB118" t="str">
            <v>Poly Bag 12 x 15.5</v>
          </cell>
        </row>
        <row r="119">
          <cell r="A119" t="str">
            <v>B0C6R6WRWJ</v>
          </cell>
          <cell r="B119" t="str">
            <v>Composition Book Wide Ruled 20 Sheet Manila Cover Notebook 8.5"x7", Journal Comp Lined Notebooks for Office School, 288-Packs</v>
          </cell>
          <cell r="C119" t="str">
            <v>5096-CASE</v>
          </cell>
          <cell r="D119">
            <v>5096</v>
          </cell>
          <cell r="E119" t="str">
            <v>FBA_5096-CASE</v>
          </cell>
          <cell r="F119">
            <v>288</v>
          </cell>
          <cell r="G119">
            <v>24</v>
          </cell>
          <cell r="H119">
            <v>288</v>
          </cell>
          <cell r="I119" t="e">
            <v>#N/A</v>
          </cell>
          <cell r="J119" t="e">
            <v>#N/A</v>
          </cell>
          <cell r="K119">
            <v>1</v>
          </cell>
          <cell r="L119">
            <v>211.29</v>
          </cell>
          <cell r="M119"/>
          <cell r="N119"/>
          <cell r="O119">
            <v>104</v>
          </cell>
          <cell r="P119">
            <v>9.5999999999999992E-3</v>
          </cell>
          <cell r="Q119"/>
          <cell r="R119"/>
          <cell r="S119">
            <v>3456</v>
          </cell>
          <cell r="T119"/>
          <cell r="U119">
            <v>12</v>
          </cell>
          <cell r="V119">
            <v>12</v>
          </cell>
          <cell r="W119">
            <v>12</v>
          </cell>
          <cell r="X119">
            <v>12</v>
          </cell>
          <cell r="Y119">
            <v>3456</v>
          </cell>
          <cell r="Z119">
            <v>60280</v>
          </cell>
          <cell r="AA119" t="str">
            <v>X0044RLXAH</v>
          </cell>
          <cell r="AB119" t="str">
            <v>No Supplies</v>
          </cell>
        </row>
        <row r="120">
          <cell r="A120" t="str">
            <v>B07S4H1PF7</v>
          </cell>
          <cell r="B120" t="str">
            <v>Index Card Case w/ 5 Tab Divider 3"x5", Snap Closure Plastic Storage Case 100 Cards Capacity, Flash Card Holder Organizer, for Office, 6-Pack</v>
          </cell>
          <cell r="C120" t="str">
            <v>3182-SET6</v>
          </cell>
          <cell r="D120">
            <v>3182</v>
          </cell>
          <cell r="E120" t="str">
            <v>FBA_3182-SET6</v>
          </cell>
          <cell r="F120">
            <v>6</v>
          </cell>
          <cell r="G120"/>
          <cell r="H120">
            <v>36</v>
          </cell>
          <cell r="I120">
            <v>259</v>
          </cell>
          <cell r="J120">
            <v>3083.21</v>
          </cell>
          <cell r="K120">
            <v>491</v>
          </cell>
          <cell r="L120">
            <v>5441.61</v>
          </cell>
          <cell r="M120">
            <v>0.89575289575289574</v>
          </cell>
          <cell r="N120">
            <v>0.76491708316981311</v>
          </cell>
          <cell r="O120">
            <v>5437</v>
          </cell>
          <cell r="P120">
            <v>9.0300000000000005E-2</v>
          </cell>
          <cell r="Q120">
            <v>0.15</v>
          </cell>
          <cell r="R120">
            <v>565</v>
          </cell>
          <cell r="S120">
            <v>3390</v>
          </cell>
          <cell r="T120"/>
          <cell r="U120"/>
          <cell r="V120">
            <v>95</v>
          </cell>
          <cell r="W120">
            <v>95</v>
          </cell>
          <cell r="X120">
            <v>570</v>
          </cell>
          <cell r="Y120">
            <v>3420</v>
          </cell>
          <cell r="Z120">
            <v>12230</v>
          </cell>
          <cell r="AA120" t="str">
            <v>X003SBSK5B</v>
          </cell>
          <cell r="AB120" t="str">
            <v>Poly Bag 10 x 13</v>
          </cell>
        </row>
        <row r="121">
          <cell r="A121" t="str">
            <v>B07XQJYFHJ</v>
          </cell>
          <cell r="B121" t="str">
            <v>Plastic Pencil Case Utility Storage Box, Assorted Color, Multi Purpose Organizer for Pens Pencils, 24-Pack</v>
          </cell>
          <cell r="C121" t="str">
            <v>846-CASE</v>
          </cell>
          <cell r="D121">
            <v>846</v>
          </cell>
          <cell r="E121" t="str">
            <v>FBA_846-CASE</v>
          </cell>
          <cell r="F121">
            <v>24</v>
          </cell>
          <cell r="G121"/>
          <cell r="H121">
            <v>24</v>
          </cell>
          <cell r="I121">
            <v>496</v>
          </cell>
          <cell r="J121">
            <v>33142</v>
          </cell>
          <cell r="K121">
            <v>140</v>
          </cell>
          <cell r="L121">
            <v>8824.01</v>
          </cell>
          <cell r="M121">
            <v>-0.717741935483871</v>
          </cell>
          <cell r="N121">
            <v>-0.73375143322672132</v>
          </cell>
          <cell r="O121">
            <v>618</v>
          </cell>
          <cell r="P121">
            <v>0.22650000000000001</v>
          </cell>
          <cell r="Q121">
            <v>0</v>
          </cell>
          <cell r="R121">
            <v>140</v>
          </cell>
          <cell r="S121">
            <v>3360</v>
          </cell>
          <cell r="T121"/>
          <cell r="U121"/>
          <cell r="V121">
            <v>140</v>
          </cell>
          <cell r="W121">
            <v>140</v>
          </cell>
          <cell r="X121">
            <v>140</v>
          </cell>
          <cell r="Y121">
            <v>3360</v>
          </cell>
          <cell r="Z121">
            <v>15750</v>
          </cell>
          <cell r="AA121" t="str">
            <v>X003SCCWXB</v>
          </cell>
          <cell r="AB121" t="str">
            <v>No Supplies</v>
          </cell>
        </row>
        <row r="122">
          <cell r="A122" t="str">
            <v>B096BNMBLN</v>
          </cell>
          <cell r="B122" t="str">
            <v>Composition Book 80 Sheet 5" x 7" Poly Cover Notebook, Writing Journal Comp Lined Notebooks for Office School, Assorted Color, 8-Pack</v>
          </cell>
          <cell r="C122" t="str">
            <v>5472-SET8</v>
          </cell>
          <cell r="D122">
            <v>5472</v>
          </cell>
          <cell r="E122" t="str">
            <v>FBA_5472-SET8</v>
          </cell>
          <cell r="F122">
            <v>8</v>
          </cell>
          <cell r="G122"/>
          <cell r="H122">
            <v>48</v>
          </cell>
          <cell r="I122">
            <v>7</v>
          </cell>
          <cell r="J122">
            <v>139.65</v>
          </cell>
          <cell r="K122">
            <v>326</v>
          </cell>
          <cell r="L122">
            <v>5479.07</v>
          </cell>
          <cell r="M122">
            <v>45.571428571428569</v>
          </cell>
          <cell r="N122">
            <v>38.234300035803791</v>
          </cell>
          <cell r="O122">
            <v>4711</v>
          </cell>
          <cell r="P122">
            <v>6.9199999999999998E-2</v>
          </cell>
          <cell r="Q122">
            <v>0.2</v>
          </cell>
          <cell r="R122">
            <v>391</v>
          </cell>
          <cell r="S122">
            <v>3128</v>
          </cell>
          <cell r="T122"/>
          <cell r="U122"/>
          <cell r="V122">
            <v>66</v>
          </cell>
          <cell r="W122">
            <v>66</v>
          </cell>
          <cell r="X122">
            <v>396</v>
          </cell>
          <cell r="Y122">
            <v>3168</v>
          </cell>
          <cell r="Z122">
            <v>18488</v>
          </cell>
          <cell r="AA122" t="str">
            <v>X003EGLP2Z</v>
          </cell>
          <cell r="AB122" t="str">
            <v>Poly Bag 9 x 12</v>
          </cell>
        </row>
        <row r="123">
          <cell r="A123" t="str">
            <v>B08P3W6YN6</v>
          </cell>
          <cell r="B123" t="str">
            <v>Date Stamp and Ink Pad (Black Ink), 12 Years of Dates, Nickel-Plated Steel, Stamp Impression Size 1" x 0.15", Great for Office, Shipping, Receiving, Accounting, Expiration, Due Dates, 1-Pack</v>
          </cell>
          <cell r="C123" t="str">
            <v>6301-EACH</v>
          </cell>
          <cell r="D123">
            <v>6301</v>
          </cell>
          <cell r="E123" t="str">
            <v>FBA_6301-EACH</v>
          </cell>
          <cell r="F123">
            <v>1</v>
          </cell>
          <cell r="G123">
            <v>24</v>
          </cell>
          <cell r="H123">
            <v>144</v>
          </cell>
          <cell r="I123">
            <v>283</v>
          </cell>
          <cell r="J123">
            <v>1825.03</v>
          </cell>
          <cell r="K123">
            <v>867</v>
          </cell>
          <cell r="L123">
            <v>4309.82</v>
          </cell>
          <cell r="M123">
            <v>2.0636042402826855</v>
          </cell>
          <cell r="N123">
            <v>1.3615063861963912</v>
          </cell>
          <cell r="O123">
            <v>13522</v>
          </cell>
          <cell r="P123">
            <v>6.4100000000000004E-2</v>
          </cell>
          <cell r="Q123">
            <v>2.5</v>
          </cell>
          <cell r="R123">
            <v>3035</v>
          </cell>
          <cell r="S123">
            <v>3035</v>
          </cell>
          <cell r="T123"/>
          <cell r="U123">
            <v>6</v>
          </cell>
          <cell r="V123">
            <v>22</v>
          </cell>
          <cell r="W123">
            <v>22</v>
          </cell>
          <cell r="X123">
            <v>3168</v>
          </cell>
          <cell r="Y123">
            <v>3168</v>
          </cell>
          <cell r="Z123">
            <v>16720</v>
          </cell>
          <cell r="AA123" t="str">
            <v>B08P3W6YN6</v>
          </cell>
          <cell r="AB123" t="str">
            <v>No Supplies</v>
          </cell>
        </row>
        <row r="124">
          <cell r="A124" t="str">
            <v>B08JQQ2BML</v>
          </cell>
          <cell r="B124" t="str">
            <v>Neon Page Markers Dispensers 0.5x1.7 Sign Here Neon Colored PET Arrow Flag Index Tabs, Page Bookmarks File Tab (100 Flags/Pack), 2-Packs</v>
          </cell>
          <cell r="C124" t="str">
            <v>5172-PACK2</v>
          </cell>
          <cell r="D124">
            <v>5172</v>
          </cell>
          <cell r="E124" t="str">
            <v>FBA_5172-PACK2</v>
          </cell>
          <cell r="F124">
            <v>2</v>
          </cell>
          <cell r="G124">
            <v>24</v>
          </cell>
          <cell r="H124">
            <v>288</v>
          </cell>
          <cell r="I124">
            <v>592</v>
          </cell>
          <cell r="J124">
            <v>4443.53</v>
          </cell>
          <cell r="K124">
            <v>1304</v>
          </cell>
          <cell r="L124">
            <v>6885.26</v>
          </cell>
          <cell r="M124">
            <v>1.2027027027027026</v>
          </cell>
          <cell r="N124">
            <v>0.54950231010030326</v>
          </cell>
          <cell r="O124">
            <v>3469</v>
          </cell>
          <cell r="P124">
            <v>0.37590000000000001</v>
          </cell>
          <cell r="Q124">
            <v>0.2</v>
          </cell>
          <cell r="R124">
            <v>1565</v>
          </cell>
          <cell r="S124">
            <v>3130</v>
          </cell>
          <cell r="T124"/>
          <cell r="U124">
            <v>12</v>
          </cell>
          <cell r="V124">
            <v>11</v>
          </cell>
          <cell r="W124">
            <v>11</v>
          </cell>
          <cell r="X124">
            <v>1584</v>
          </cell>
          <cell r="Y124">
            <v>3168</v>
          </cell>
          <cell r="Z124">
            <v>18998</v>
          </cell>
          <cell r="AA124" t="str">
            <v>X003BTCGBT</v>
          </cell>
          <cell r="AB124" t="str">
            <v>Poly Bag 6 x 9</v>
          </cell>
        </row>
        <row r="125">
          <cell r="A125" t="str">
            <v>B09DP48BJS</v>
          </cell>
          <cell r="B125" t="str">
            <v>Pencil Pouch 3 Ring Binder Pouch w/ Rivet Enforced Rings Hole, Black Mesh Window Zipper Pouches, 144-Count</v>
          </cell>
          <cell r="C125" t="str">
            <v>808-CASE</v>
          </cell>
          <cell r="D125">
            <v>808</v>
          </cell>
          <cell r="E125" t="str">
            <v>FBA_808-CASE</v>
          </cell>
          <cell r="F125">
            <v>144</v>
          </cell>
          <cell r="G125">
            <v>24</v>
          </cell>
          <cell r="H125">
            <v>144</v>
          </cell>
          <cell r="I125">
            <v>38</v>
          </cell>
          <cell r="J125">
            <v>6440.62</v>
          </cell>
          <cell r="K125">
            <v>21</v>
          </cell>
          <cell r="L125">
            <v>3370.47</v>
          </cell>
          <cell r="M125">
            <v>-0.44736842105263158</v>
          </cell>
          <cell r="N125">
            <v>-0.47668547437979575</v>
          </cell>
          <cell r="O125">
            <v>235</v>
          </cell>
          <cell r="P125">
            <v>8.9399999999999993E-2</v>
          </cell>
          <cell r="Q125">
            <v>0</v>
          </cell>
          <cell r="R125">
            <v>21</v>
          </cell>
          <cell r="S125">
            <v>3024</v>
          </cell>
          <cell r="T125"/>
          <cell r="U125">
            <v>6</v>
          </cell>
          <cell r="V125">
            <v>21</v>
          </cell>
          <cell r="W125">
            <v>21</v>
          </cell>
          <cell r="X125">
            <v>21</v>
          </cell>
          <cell r="Y125">
            <v>3024</v>
          </cell>
          <cell r="Z125">
            <v>12075</v>
          </cell>
          <cell r="AA125" t="str">
            <v>B09DP48BJS</v>
          </cell>
          <cell r="AB125" t="str">
            <v>No Supplies</v>
          </cell>
        </row>
        <row r="126">
          <cell r="A126" t="str">
            <v>B09DP3SMFY</v>
          </cell>
          <cell r="B126" t="str">
            <v>Pencil Pouch 3 Ring Binder Pouch w/ Rivet Enforced Rings Holes, Neon Black Color Mesh Window Zipper Pouches, 24-Pack</v>
          </cell>
          <cell r="C126" t="str">
            <v>809-BOX</v>
          </cell>
          <cell r="D126">
            <v>809</v>
          </cell>
          <cell r="E126" t="str">
            <v>FBA_809-BOX-1</v>
          </cell>
          <cell r="F126">
            <v>24</v>
          </cell>
          <cell r="G126">
            <v>24</v>
          </cell>
          <cell r="H126">
            <v>144</v>
          </cell>
          <cell r="I126">
            <v>362</v>
          </cell>
          <cell r="J126">
            <v>10778.89</v>
          </cell>
          <cell r="K126">
            <v>119</v>
          </cell>
          <cell r="L126">
            <v>4212.55</v>
          </cell>
          <cell r="M126">
            <v>-0.67127071823204421</v>
          </cell>
          <cell r="N126">
            <v>-0.60918517583907061</v>
          </cell>
          <cell r="O126">
            <v>561</v>
          </cell>
          <cell r="P126">
            <v>0.21210000000000001</v>
          </cell>
          <cell r="Q126">
            <v>0</v>
          </cell>
          <cell r="R126">
            <v>119</v>
          </cell>
          <cell r="S126">
            <v>2856</v>
          </cell>
          <cell r="T126"/>
          <cell r="U126">
            <v>6</v>
          </cell>
          <cell r="V126">
            <v>20</v>
          </cell>
          <cell r="W126">
            <v>20</v>
          </cell>
          <cell r="X126">
            <v>120</v>
          </cell>
          <cell r="Y126">
            <v>2880</v>
          </cell>
          <cell r="Z126">
            <v>10497</v>
          </cell>
          <cell r="AA126" t="str">
            <v>B09DP3SMFY</v>
          </cell>
          <cell r="AB126" t="str">
            <v>No Supplies</v>
          </cell>
        </row>
        <row r="127">
          <cell r="A127" t="str">
            <v>B07XQJ1Y7T</v>
          </cell>
          <cell r="B127" t="str">
            <v>2 Pockets Paper Folder Portfolio, Letter Size Folders Holder for Office Business Document Papers Organizer, Assorted Color, 100-Pack</v>
          </cell>
          <cell r="C127" t="str">
            <v>3144-CASE</v>
          </cell>
          <cell r="D127">
            <v>3144</v>
          </cell>
          <cell r="E127" t="str">
            <v>FBA_3144-CASE</v>
          </cell>
          <cell r="F127">
            <v>100</v>
          </cell>
          <cell r="G127"/>
          <cell r="H127">
            <v>100</v>
          </cell>
          <cell r="I127">
            <v>0</v>
          </cell>
          <cell r="J127">
            <v>0</v>
          </cell>
          <cell r="K127">
            <v>23</v>
          </cell>
          <cell r="L127">
            <v>1188.8699999999999</v>
          </cell>
          <cell r="M127"/>
          <cell r="N127"/>
          <cell r="O127">
            <v>221</v>
          </cell>
          <cell r="P127">
            <v>0.1041</v>
          </cell>
          <cell r="Q127">
            <v>0.15</v>
          </cell>
          <cell r="R127">
            <v>26</v>
          </cell>
          <cell r="S127">
            <v>2600</v>
          </cell>
          <cell r="T127"/>
          <cell r="U127"/>
          <cell r="V127">
            <v>26</v>
          </cell>
          <cell r="W127">
            <v>26</v>
          </cell>
          <cell r="X127">
            <v>26</v>
          </cell>
          <cell r="Y127">
            <v>2600</v>
          </cell>
          <cell r="Z127">
            <v>157261</v>
          </cell>
          <cell r="AA127" t="str">
            <v>X0044RLTKV</v>
          </cell>
          <cell r="AB127" t="str">
            <v>No Supplies</v>
          </cell>
        </row>
        <row r="128">
          <cell r="A128" t="str">
            <v>B09DP1XY7N</v>
          </cell>
          <cell r="B128" t="str">
            <v>Pencil Pouch 3 Ring Binder Pouch w/ Rivet Enforced Rings Hole, Black Mesh Window Zipper Pouches, 24-Count</v>
          </cell>
          <cell r="C128" t="str">
            <v>808-BOX</v>
          </cell>
          <cell r="D128">
            <v>808</v>
          </cell>
          <cell r="E128" t="str">
            <v>FBA_808-BOX</v>
          </cell>
          <cell r="F128">
            <v>24</v>
          </cell>
          <cell r="G128">
            <v>24</v>
          </cell>
          <cell r="H128">
            <v>144</v>
          </cell>
          <cell r="I128">
            <v>67</v>
          </cell>
          <cell r="J128">
            <v>2009.33</v>
          </cell>
          <cell r="K128">
            <v>97</v>
          </cell>
          <cell r="L128">
            <v>3187.28</v>
          </cell>
          <cell r="M128">
            <v>0.44776119402985076</v>
          </cell>
          <cell r="N128">
            <v>0.58624018951590839</v>
          </cell>
          <cell r="O128">
            <v>327</v>
          </cell>
          <cell r="P128">
            <v>0.29659999999999997</v>
          </cell>
          <cell r="Q128">
            <v>0.1</v>
          </cell>
          <cell r="R128">
            <v>107</v>
          </cell>
          <cell r="S128">
            <v>2568</v>
          </cell>
          <cell r="T128"/>
          <cell r="U128">
            <v>6</v>
          </cell>
          <cell r="V128">
            <v>18</v>
          </cell>
          <cell r="W128">
            <v>18</v>
          </cell>
          <cell r="X128">
            <v>108</v>
          </cell>
          <cell r="Y128">
            <v>2592</v>
          </cell>
          <cell r="Z128">
            <v>12075</v>
          </cell>
          <cell r="AA128" t="str">
            <v>X00384Y0NT</v>
          </cell>
          <cell r="AB128" t="str">
            <v>No Supplies</v>
          </cell>
        </row>
        <row r="129">
          <cell r="A129" t="str">
            <v>B07XQNRXHD</v>
          </cell>
          <cell r="B129" t="str">
            <v>Plastic Pencil Case Utility Storage Box, Clear Color, Multi Purpose Organizer for Pens Pencils, 24-Pack</v>
          </cell>
          <cell r="C129" t="str">
            <v>840-CASE</v>
          </cell>
          <cell r="D129">
            <v>840</v>
          </cell>
          <cell r="E129" t="str">
            <v>FBA_840-CASE</v>
          </cell>
          <cell r="F129">
            <v>24</v>
          </cell>
          <cell r="G129"/>
          <cell r="H129">
            <v>24</v>
          </cell>
          <cell r="I129">
            <v>189</v>
          </cell>
          <cell r="J129">
            <v>13589.13</v>
          </cell>
          <cell r="K129">
            <v>105</v>
          </cell>
          <cell r="L129">
            <v>7704.72</v>
          </cell>
          <cell r="M129">
            <v>-0.44444444444444442</v>
          </cell>
          <cell r="N129">
            <v>-0.4330233061277653</v>
          </cell>
          <cell r="O129">
            <v>711</v>
          </cell>
          <cell r="P129">
            <v>0.1477</v>
          </cell>
          <cell r="Q129">
            <v>0</v>
          </cell>
          <cell r="R129">
            <v>105</v>
          </cell>
          <cell r="S129">
            <v>2520</v>
          </cell>
          <cell r="T129"/>
          <cell r="U129"/>
          <cell r="V129">
            <v>105</v>
          </cell>
          <cell r="W129">
            <v>105</v>
          </cell>
          <cell r="X129">
            <v>105</v>
          </cell>
          <cell r="Y129">
            <v>2520</v>
          </cell>
          <cell r="Z129">
            <v>34591</v>
          </cell>
          <cell r="AA129" t="str">
            <v>X003SCIA3H</v>
          </cell>
          <cell r="AB129" t="str">
            <v>No Supplies</v>
          </cell>
        </row>
        <row r="130">
          <cell r="A130" t="str">
            <v>B07R81PNF1</v>
          </cell>
          <cell r="B130" t="str">
            <v>Pencil Pouch 3 Ring Binder Pouch w/ Rivet Enforced Rings Holes, Mesh Window, Bright Assorted Color Zipper Pouches Case, 6-Pack</v>
          </cell>
          <cell r="C130" t="str">
            <v>804-SET6</v>
          </cell>
          <cell r="D130">
            <v>804</v>
          </cell>
          <cell r="E130" t="str">
            <v>FBA_804-SET6</v>
          </cell>
          <cell r="F130">
            <v>6</v>
          </cell>
          <cell r="G130">
            <v>24</v>
          </cell>
          <cell r="H130">
            <v>144</v>
          </cell>
          <cell r="I130">
            <v>325</v>
          </cell>
          <cell r="J130">
            <v>3236.75</v>
          </cell>
          <cell r="K130">
            <v>368</v>
          </cell>
          <cell r="L130">
            <v>4059.13</v>
          </cell>
          <cell r="M130">
            <v>0.13230769230769232</v>
          </cell>
          <cell r="N130">
            <v>0.25407584768672281</v>
          </cell>
          <cell r="O130">
            <v>4253</v>
          </cell>
          <cell r="P130">
            <v>8.6499999999999994E-2</v>
          </cell>
          <cell r="Q130">
            <v>0.05</v>
          </cell>
          <cell r="R130">
            <v>386</v>
          </cell>
          <cell r="S130">
            <v>2316</v>
          </cell>
          <cell r="T130"/>
          <cell r="U130">
            <v>6</v>
          </cell>
          <cell r="V130">
            <v>17</v>
          </cell>
          <cell r="W130">
            <v>17</v>
          </cell>
          <cell r="X130">
            <v>408</v>
          </cell>
          <cell r="Y130">
            <v>2448</v>
          </cell>
          <cell r="Z130">
            <v>33600</v>
          </cell>
          <cell r="AA130" t="str">
            <v>X003SCIA87</v>
          </cell>
          <cell r="AB130" t="str">
            <v>Poly Bag 9 x 12</v>
          </cell>
        </row>
        <row r="131">
          <cell r="A131" t="str">
            <v>B07RC79KYS</v>
          </cell>
          <cell r="B131" t="str">
            <v>Pencil Pouch 3 Ring Binder Pouch w/ Rivet Enforced Rings Holes, Assorted Color Mesh Window Zipper Pouches, 4-Pack</v>
          </cell>
          <cell r="C131" t="str">
            <v>803-SET4</v>
          </cell>
          <cell r="D131">
            <v>803</v>
          </cell>
          <cell r="E131" t="str">
            <v>FBA_803-SET4</v>
          </cell>
          <cell r="F131">
            <v>4</v>
          </cell>
          <cell r="G131">
            <v>24</v>
          </cell>
          <cell r="H131">
            <v>144</v>
          </cell>
          <cell r="I131">
            <v>184</v>
          </cell>
          <cell r="J131">
            <v>1654.16</v>
          </cell>
          <cell r="K131">
            <v>505</v>
          </cell>
          <cell r="L131">
            <v>5289.26</v>
          </cell>
          <cell r="M131">
            <v>1.7445652173913044</v>
          </cell>
          <cell r="N131">
            <v>2.1975504183392176</v>
          </cell>
          <cell r="O131">
            <v>4303</v>
          </cell>
          <cell r="P131">
            <v>0.1174</v>
          </cell>
          <cell r="Q131">
            <v>0.2</v>
          </cell>
          <cell r="R131">
            <v>606</v>
          </cell>
          <cell r="S131">
            <v>2424</v>
          </cell>
          <cell r="T131"/>
          <cell r="U131">
            <v>6</v>
          </cell>
          <cell r="V131">
            <v>17</v>
          </cell>
          <cell r="W131">
            <v>17</v>
          </cell>
          <cell r="X131">
            <v>612</v>
          </cell>
          <cell r="Y131">
            <v>2448</v>
          </cell>
          <cell r="Z131">
            <v>84086</v>
          </cell>
          <cell r="AA131" t="str">
            <v>X003SCCWW7</v>
          </cell>
          <cell r="AB131" t="str">
            <v>Poly Bag 9 x 12</v>
          </cell>
        </row>
        <row r="132">
          <cell r="A132" t="str">
            <v>B004MTP43S</v>
          </cell>
          <cell r="B132" t="str">
            <v>Pencil Pouch 3 Ring Binder Pouch w/Rivet Enforced Rings Holes, Mesh Window, Bright Assorted Color Zipper Pouches Case, 24-Pack</v>
          </cell>
          <cell r="C132" t="str">
            <v>804-BOX-BAZIC</v>
          </cell>
          <cell r="D132">
            <v>804</v>
          </cell>
          <cell r="E132" t="str">
            <v>FBA_804-BOX-B</v>
          </cell>
          <cell r="F132">
            <v>24</v>
          </cell>
          <cell r="G132">
            <v>24</v>
          </cell>
          <cell r="H132">
            <v>144</v>
          </cell>
          <cell r="I132">
            <v>116</v>
          </cell>
          <cell r="J132">
            <v>3191.44</v>
          </cell>
          <cell r="K132">
            <v>1</v>
          </cell>
          <cell r="L132">
            <v>35.69</v>
          </cell>
          <cell r="M132">
            <v>-0.99137931034482762</v>
          </cell>
          <cell r="N132">
            <v>-0.98881696036898703</v>
          </cell>
          <cell r="O132">
            <v>22</v>
          </cell>
          <cell r="P132">
            <v>4.5499999999999999E-2</v>
          </cell>
          <cell r="Q132"/>
          <cell r="R132">
            <v>100</v>
          </cell>
          <cell r="S132">
            <v>2400</v>
          </cell>
          <cell r="T132"/>
          <cell r="U132">
            <v>6</v>
          </cell>
          <cell r="V132">
            <v>17</v>
          </cell>
          <cell r="W132">
            <v>17</v>
          </cell>
          <cell r="X132">
            <v>102</v>
          </cell>
          <cell r="Y132">
            <v>2448</v>
          </cell>
          <cell r="Z132">
            <v>33600</v>
          </cell>
          <cell r="AA132" t="str">
            <v>X0038EG6DL</v>
          </cell>
          <cell r="AB132" t="str">
            <v>No Supplies</v>
          </cell>
        </row>
        <row r="133">
          <cell r="A133" t="str">
            <v>B09C2PF8Q7</v>
          </cell>
          <cell r="B133" t="str">
            <v>Mini Highlighter Pen Assorted Color, Chisel Tip Broad Fine Line Highlighters, Unscented Highlighting Coloring for School Office (5/Pack), 4-Packs</v>
          </cell>
          <cell r="C133" t="str">
            <v>2306-PACK4</v>
          </cell>
          <cell r="D133">
            <v>2306</v>
          </cell>
          <cell r="E133" t="str">
            <v>FBA_2306-PACK4</v>
          </cell>
          <cell r="F133">
            <v>4</v>
          </cell>
          <cell r="G133">
            <v>24</v>
          </cell>
          <cell r="H133">
            <v>144</v>
          </cell>
          <cell r="I133">
            <v>1</v>
          </cell>
          <cell r="J133">
            <v>11.49</v>
          </cell>
          <cell r="K133">
            <v>3</v>
          </cell>
          <cell r="L133">
            <v>32.46</v>
          </cell>
          <cell r="M133">
            <v>2</v>
          </cell>
          <cell r="N133">
            <v>1.8250652741514359</v>
          </cell>
          <cell r="O133">
            <v>396</v>
          </cell>
          <cell r="P133">
            <v>7.6E-3</v>
          </cell>
          <cell r="Q133"/>
          <cell r="R133"/>
          <cell r="S133">
            <v>2400</v>
          </cell>
          <cell r="T133"/>
          <cell r="U133">
            <v>6</v>
          </cell>
          <cell r="V133">
            <v>17</v>
          </cell>
          <cell r="W133">
            <v>17</v>
          </cell>
          <cell r="X133">
            <v>612</v>
          </cell>
          <cell r="Y133">
            <v>2448</v>
          </cell>
          <cell r="Z133">
            <v>1401</v>
          </cell>
          <cell r="AA133" t="str">
            <v>X0042TYVB5</v>
          </cell>
          <cell r="AB133" t="str">
            <v>Poly Bag 6 x 9</v>
          </cell>
        </row>
        <row r="134">
          <cell r="A134" t="str">
            <v>B07S64FRBG</v>
          </cell>
          <cell r="B134" t="str">
            <v>Primary Journal Composition Book Marble, 100 Sheet Drawing &amp; Writing Grades K- 2 Notebook Journal Comp Notebooks for Kindergarten School, 2-Pack</v>
          </cell>
          <cell r="C134" t="str">
            <v>5053-SET2</v>
          </cell>
          <cell r="D134">
            <v>5053</v>
          </cell>
          <cell r="E134" t="str">
            <v>FBA_5053-SET2</v>
          </cell>
          <cell r="F134">
            <v>2</v>
          </cell>
          <cell r="G134"/>
          <cell r="H134">
            <v>48</v>
          </cell>
          <cell r="I134">
            <v>899</v>
          </cell>
          <cell r="J134">
            <v>11240.57</v>
          </cell>
          <cell r="K134">
            <v>1000</v>
          </cell>
          <cell r="L134">
            <v>10694.59</v>
          </cell>
          <cell r="M134">
            <v>0.11234705228031146</v>
          </cell>
          <cell r="N134">
            <v>-4.8572269911579181E-2</v>
          </cell>
          <cell r="O134">
            <v>7785</v>
          </cell>
          <cell r="P134">
            <v>0.1285</v>
          </cell>
          <cell r="Q134">
            <v>0.15</v>
          </cell>
          <cell r="R134">
            <v>1150</v>
          </cell>
          <cell r="S134">
            <v>2300</v>
          </cell>
          <cell r="T134"/>
          <cell r="U134"/>
          <cell r="V134">
            <v>48</v>
          </cell>
          <cell r="W134">
            <v>48</v>
          </cell>
          <cell r="X134">
            <v>1152</v>
          </cell>
          <cell r="Y134">
            <v>2304</v>
          </cell>
          <cell r="Z134">
            <v>14</v>
          </cell>
          <cell r="AA134" t="str">
            <v>X003AUSTNN</v>
          </cell>
          <cell r="AB134" t="str">
            <v>Poly Bag 9 x 12</v>
          </cell>
        </row>
        <row r="135">
          <cell r="A135" t="str">
            <v>B00275EBGU</v>
          </cell>
          <cell r="B135" t="str">
            <v>PRODUCTS C/R 100 Ct. Black Marble Composition Book (Case of 48)</v>
          </cell>
          <cell r="C135" t="str">
            <v>5050-CASE</v>
          </cell>
          <cell r="D135">
            <v>5050</v>
          </cell>
          <cell r="E135" t="str">
            <v>FBA_5050-CASE-B</v>
          </cell>
          <cell r="F135">
            <v>48</v>
          </cell>
          <cell r="G135"/>
          <cell r="H135">
            <v>48</v>
          </cell>
          <cell r="I135">
            <v>25</v>
          </cell>
          <cell r="J135">
            <v>2171.75</v>
          </cell>
          <cell r="K135">
            <v>44</v>
          </cell>
          <cell r="L135">
            <v>3022.35</v>
          </cell>
          <cell r="M135">
            <v>0.76</v>
          </cell>
          <cell r="N135">
            <v>0.39166570737884193</v>
          </cell>
          <cell r="O135">
            <v>1369</v>
          </cell>
          <cell r="P135">
            <v>3.2099999999999997E-2</v>
          </cell>
          <cell r="Q135">
            <v>0.1</v>
          </cell>
          <cell r="R135">
            <v>48</v>
          </cell>
          <cell r="S135">
            <v>2304</v>
          </cell>
          <cell r="T135"/>
          <cell r="U135"/>
          <cell r="V135">
            <v>48</v>
          </cell>
          <cell r="W135">
            <v>48</v>
          </cell>
          <cell r="X135">
            <v>48</v>
          </cell>
          <cell r="Y135">
            <v>2304</v>
          </cell>
          <cell r="Z135">
            <v>6261</v>
          </cell>
          <cell r="AA135" t="str">
            <v>B00275EBGU</v>
          </cell>
          <cell r="AB135" t="str">
            <v>No Supplies</v>
          </cell>
        </row>
        <row r="136">
          <cell r="A136" t="str">
            <v>B08JQQCY92</v>
          </cell>
          <cell r="B136" t="str">
            <v>Neon Page Markers Dispensers 1x1.7 Sign Here Neon Colored PET Arrow Flag Index Tabs, Page Bookmarks File Tab (50 Flags/Pack), 2-Packs</v>
          </cell>
          <cell r="C136" t="str">
            <v>5174-PACK2</v>
          </cell>
          <cell r="D136">
            <v>5174</v>
          </cell>
          <cell r="E136" t="str">
            <v>FBA_5174-PACK2</v>
          </cell>
          <cell r="F136">
            <v>2</v>
          </cell>
          <cell r="G136">
            <v>24</v>
          </cell>
          <cell r="H136">
            <v>288</v>
          </cell>
          <cell r="I136">
            <v>644</v>
          </cell>
          <cell r="J136">
            <v>4427.22</v>
          </cell>
          <cell r="K136">
            <v>717</v>
          </cell>
          <cell r="L136">
            <v>3586.75</v>
          </cell>
          <cell r="M136">
            <v>0.11335403726708075</v>
          </cell>
          <cell r="N136">
            <v>-0.18984148065829126</v>
          </cell>
          <cell r="O136">
            <v>2057</v>
          </cell>
          <cell r="P136">
            <v>0.34860000000000002</v>
          </cell>
          <cell r="Q136">
            <v>0.5</v>
          </cell>
          <cell r="R136">
            <v>1076</v>
          </cell>
          <cell r="S136">
            <v>2152</v>
          </cell>
          <cell r="T136"/>
          <cell r="U136">
            <v>12</v>
          </cell>
          <cell r="V136">
            <v>8</v>
          </cell>
          <cell r="W136">
            <v>8</v>
          </cell>
          <cell r="X136">
            <v>1152</v>
          </cell>
          <cell r="Y136">
            <v>2304</v>
          </cell>
          <cell r="Z136">
            <v>24812</v>
          </cell>
          <cell r="AA136" t="str">
            <v>X003BTB1G5</v>
          </cell>
          <cell r="AB136" t="str">
            <v>Poly Bag 6 x 9</v>
          </cell>
        </row>
        <row r="137">
          <cell r="A137" t="str">
            <v>B0BCL7XWNT</v>
          </cell>
          <cell r="B137" t="str">
            <v>25 Sheets Pastel Color Multipurpose Paper 8.5"x11", Colored Copy Paper Fax Laser Printing for Office School (25/Pack), 2-Packs</v>
          </cell>
          <cell r="C137" t="str">
            <v>5190-PACK2</v>
          </cell>
          <cell r="D137">
            <v>5190</v>
          </cell>
          <cell r="E137" t="str">
            <v>FBA_5190-PACK2</v>
          </cell>
          <cell r="F137">
            <v>2</v>
          </cell>
          <cell r="G137">
            <v>24</v>
          </cell>
          <cell r="H137">
            <v>144</v>
          </cell>
          <cell r="I137">
            <v>14</v>
          </cell>
          <cell r="J137">
            <v>110.26</v>
          </cell>
          <cell r="K137">
            <v>677</v>
          </cell>
          <cell r="L137">
            <v>5157.1499999999996</v>
          </cell>
          <cell r="M137">
            <v>47.357142857142854</v>
          </cell>
          <cell r="N137">
            <v>45.772628333031008</v>
          </cell>
          <cell r="O137">
            <v>5971</v>
          </cell>
          <cell r="P137">
            <v>0.1134</v>
          </cell>
          <cell r="Q137">
            <v>0.6</v>
          </cell>
          <cell r="R137">
            <v>1083</v>
          </cell>
          <cell r="S137">
            <v>2166</v>
          </cell>
          <cell r="T137"/>
          <cell r="U137">
            <v>6</v>
          </cell>
          <cell r="V137">
            <v>16</v>
          </cell>
          <cell r="W137">
            <v>16</v>
          </cell>
          <cell r="X137">
            <v>1152</v>
          </cell>
          <cell r="Y137">
            <v>2304</v>
          </cell>
          <cell r="Z137">
            <v>47612</v>
          </cell>
          <cell r="AA137" t="str">
            <v>X003SFUYF1</v>
          </cell>
          <cell r="AB137" t="str">
            <v>Poly Bag 10 x 13</v>
          </cell>
        </row>
        <row r="138">
          <cell r="A138" t="str">
            <v>B09DP3TR4F</v>
          </cell>
          <cell r="B138" t="str">
            <v>Pencil Pouch 3 Ring Binder Pouch w/ Rivet Enforced Rings Hole, Black Mesh Window Zipper Pouches, 1-Count</v>
          </cell>
          <cell r="C138" t="str">
            <v>808-EACH</v>
          </cell>
          <cell r="D138">
            <v>808</v>
          </cell>
          <cell r="E138" t="str">
            <v>FBA_808-EACH</v>
          </cell>
          <cell r="F138">
            <v>1</v>
          </cell>
          <cell r="G138">
            <v>24</v>
          </cell>
          <cell r="H138">
            <v>144</v>
          </cell>
          <cell r="I138">
            <v>2730</v>
          </cell>
          <cell r="J138">
            <v>15103.81</v>
          </cell>
          <cell r="K138">
            <v>2300</v>
          </cell>
          <cell r="L138">
            <v>14606.59</v>
          </cell>
          <cell r="M138">
            <v>-0.1575091575091575</v>
          </cell>
          <cell r="N138">
            <v>-3.2920170473542724E-2</v>
          </cell>
          <cell r="O138">
            <v>17481</v>
          </cell>
          <cell r="P138">
            <v>0.1318</v>
          </cell>
          <cell r="Q138">
            <v>0</v>
          </cell>
          <cell r="R138">
            <v>2300</v>
          </cell>
          <cell r="S138">
            <v>2300</v>
          </cell>
          <cell r="T138"/>
          <cell r="U138">
            <v>6</v>
          </cell>
          <cell r="V138">
            <v>16</v>
          </cell>
          <cell r="W138">
            <v>16</v>
          </cell>
          <cell r="X138">
            <v>2304</v>
          </cell>
          <cell r="Y138">
            <v>2304</v>
          </cell>
          <cell r="Z138">
            <v>12075</v>
          </cell>
          <cell r="AA138" t="str">
            <v>B09DP3TR4F</v>
          </cell>
          <cell r="AB138" t="str">
            <v>No Supplies</v>
          </cell>
        </row>
        <row r="139">
          <cell r="A139" t="str">
            <v>B07S97LHGW</v>
          </cell>
          <cell r="B139" t="str">
            <v>Notebook College Ruled 1 Subject 80 Sheets Wireless Notebooks, Lined Composition Book, Assorted Color, 6-Pack</v>
          </cell>
          <cell r="C139" t="str">
            <v>581-SET6</v>
          </cell>
          <cell r="D139">
            <v>581</v>
          </cell>
          <cell r="E139" t="str">
            <v>FBA_581-SET6</v>
          </cell>
          <cell r="F139">
            <v>6</v>
          </cell>
          <cell r="G139"/>
          <cell r="H139">
            <v>24</v>
          </cell>
          <cell r="I139">
            <v>401</v>
          </cell>
          <cell r="J139">
            <v>10510.74</v>
          </cell>
          <cell r="K139">
            <v>373</v>
          </cell>
          <cell r="L139">
            <v>7288.94</v>
          </cell>
          <cell r="M139">
            <v>-6.9825436408977551E-2</v>
          </cell>
          <cell r="N139">
            <v>-0.30652456439793968</v>
          </cell>
          <cell r="O139">
            <v>3395</v>
          </cell>
          <cell r="P139">
            <v>0.1099</v>
          </cell>
          <cell r="Q139">
            <v>0</v>
          </cell>
          <cell r="R139">
            <v>373</v>
          </cell>
          <cell r="S139">
            <v>2238</v>
          </cell>
          <cell r="T139"/>
          <cell r="U139"/>
          <cell r="V139">
            <v>94</v>
          </cell>
          <cell r="W139">
            <v>94</v>
          </cell>
          <cell r="X139">
            <v>376</v>
          </cell>
          <cell r="Y139">
            <v>2256</v>
          </cell>
          <cell r="Z139">
            <v>16422</v>
          </cell>
          <cell r="AA139" t="str">
            <v>X003L8UNOH</v>
          </cell>
          <cell r="AB139" t="str">
            <v>Poly Bag 12 x 15.5</v>
          </cell>
        </row>
        <row r="140">
          <cell r="A140" t="str">
            <v>B07RBC11NP</v>
          </cell>
          <cell r="B140" t="str">
            <v>Plastic Pencil Case Utility Storage Box, Bright Color, Multi Purpose Organizer for Pens Pencils, 4-Pack</v>
          </cell>
          <cell r="C140" t="str">
            <v>841-SET4</v>
          </cell>
          <cell r="D140">
            <v>841</v>
          </cell>
          <cell r="E140" t="str">
            <v>FBA_841-SET4</v>
          </cell>
          <cell r="F140">
            <v>4</v>
          </cell>
          <cell r="G140"/>
          <cell r="H140">
            <v>24</v>
          </cell>
          <cell r="I140">
            <v>350</v>
          </cell>
          <cell r="J140">
            <v>5143.75</v>
          </cell>
          <cell r="K140">
            <v>487</v>
          </cell>
          <cell r="L140">
            <v>8403.16</v>
          </cell>
          <cell r="M140">
            <v>0.3914285714285714</v>
          </cell>
          <cell r="N140">
            <v>0.63366415552855404</v>
          </cell>
          <cell r="O140">
            <v>7967</v>
          </cell>
          <cell r="P140">
            <v>6.1100000000000002E-2</v>
          </cell>
          <cell r="Q140">
            <v>0.15</v>
          </cell>
          <cell r="R140">
            <v>560</v>
          </cell>
          <cell r="S140">
            <v>2240</v>
          </cell>
          <cell r="T140"/>
          <cell r="U140"/>
          <cell r="V140">
            <v>94</v>
          </cell>
          <cell r="W140">
            <v>94</v>
          </cell>
          <cell r="X140">
            <v>564</v>
          </cell>
          <cell r="Y140">
            <v>2256</v>
          </cell>
          <cell r="Z140">
            <v>23944</v>
          </cell>
          <cell r="AA140" t="str">
            <v>X003SC38J3</v>
          </cell>
          <cell r="AB140" t="str">
            <v>Poly Bag 14.5 x 19</v>
          </cell>
        </row>
        <row r="141">
          <cell r="A141" t="str">
            <v>B07TJDN1VN</v>
          </cell>
          <cell r="B141" t="str">
            <v>3 Ring Binder 1" Poly Binders Organizer - Matte Bright Color Soft Cover, Round Ring, Hold 175 Sheets Paper, 48-Count</v>
          </cell>
          <cell r="C141" t="str">
            <v>3126-CASE</v>
          </cell>
          <cell r="D141">
            <v>3126</v>
          </cell>
          <cell r="E141" t="str">
            <v>FBA_3126-CASE</v>
          </cell>
          <cell r="F141">
            <v>48</v>
          </cell>
          <cell r="G141"/>
          <cell r="H141">
            <v>48</v>
          </cell>
          <cell r="I141">
            <v>8</v>
          </cell>
          <cell r="J141">
            <v>799.92</v>
          </cell>
          <cell r="K141">
            <v>42</v>
          </cell>
          <cell r="L141">
            <v>4145.63</v>
          </cell>
          <cell r="M141">
            <v>4.25</v>
          </cell>
          <cell r="N141">
            <v>4.1825557555755575</v>
          </cell>
          <cell r="O141">
            <v>417</v>
          </cell>
          <cell r="P141">
            <v>0.1007</v>
          </cell>
          <cell r="Q141">
            <v>0.05</v>
          </cell>
          <cell r="R141">
            <v>44</v>
          </cell>
          <cell r="S141">
            <v>2112</v>
          </cell>
          <cell r="T141"/>
          <cell r="U141"/>
          <cell r="V141">
            <v>44</v>
          </cell>
          <cell r="W141">
            <v>44</v>
          </cell>
          <cell r="X141">
            <v>44</v>
          </cell>
          <cell r="Y141">
            <v>2112</v>
          </cell>
          <cell r="Z141">
            <v>52</v>
          </cell>
          <cell r="AA141" t="str">
            <v>X0044RLXBB</v>
          </cell>
          <cell r="AB141" t="str">
            <v>No Supplies</v>
          </cell>
        </row>
        <row r="142">
          <cell r="A142" t="str">
            <v>B07XQLG446</v>
          </cell>
          <cell r="B142" t="str">
            <v>Plastic Pencil Case Utility Storage Box, Bright Color, Multi Purpose Organizer for Pens Pencils, 24-Pack</v>
          </cell>
          <cell r="C142" t="str">
            <v>841-CASE</v>
          </cell>
          <cell r="D142">
            <v>841</v>
          </cell>
          <cell r="E142" t="str">
            <v>FBA_841-CASE</v>
          </cell>
          <cell r="F142">
            <v>24</v>
          </cell>
          <cell r="G142"/>
          <cell r="H142">
            <v>24</v>
          </cell>
          <cell r="I142">
            <v>18</v>
          </cell>
          <cell r="J142">
            <v>1452.38</v>
          </cell>
          <cell r="K142">
            <v>77</v>
          </cell>
          <cell r="L142">
            <v>5510.29</v>
          </cell>
          <cell r="M142">
            <v>3.2777777777777777</v>
          </cell>
          <cell r="N142">
            <v>2.7939726517853449</v>
          </cell>
          <cell r="O142">
            <v>955</v>
          </cell>
          <cell r="P142">
            <v>8.0600000000000005E-2</v>
          </cell>
          <cell r="Q142">
            <v>0.1</v>
          </cell>
          <cell r="R142">
            <v>85</v>
          </cell>
          <cell r="S142">
            <v>2040</v>
          </cell>
          <cell r="T142"/>
          <cell r="U142"/>
          <cell r="V142">
            <v>85</v>
          </cell>
          <cell r="W142">
            <v>85</v>
          </cell>
          <cell r="X142">
            <v>85</v>
          </cell>
          <cell r="Y142">
            <v>2040</v>
          </cell>
          <cell r="Z142">
            <v>23944</v>
          </cell>
          <cell r="AA142" t="str">
            <v>X003SCIA37</v>
          </cell>
          <cell r="AB142" t="str">
            <v>No Supplies</v>
          </cell>
        </row>
        <row r="143">
          <cell r="A143" t="str">
            <v>B09BDGVCHW</v>
          </cell>
          <cell r="B143" t="str">
            <v>Ballpoint Pen Palm Mini Pens w/Key Ring, Black Ink 1.0 mm Bold Point Smooth Writing, (5/Pack), 4-Packs</v>
          </cell>
          <cell r="C143" t="str">
            <v>1753-PACK4</v>
          </cell>
          <cell r="D143">
            <v>1753</v>
          </cell>
          <cell r="E143" t="str">
            <v>FBA_1753-PACK4</v>
          </cell>
          <cell r="F143">
            <v>4</v>
          </cell>
          <cell r="G143">
            <v>24</v>
          </cell>
          <cell r="H143">
            <v>144</v>
          </cell>
          <cell r="I143" t="e">
            <v>#N/A</v>
          </cell>
          <cell r="J143" t="e">
            <v>#N/A</v>
          </cell>
          <cell r="K143">
            <v>2</v>
          </cell>
          <cell r="L143">
            <v>21.98</v>
          </cell>
          <cell r="M143"/>
          <cell r="N143"/>
          <cell r="O143">
            <v>1210</v>
          </cell>
          <cell r="P143">
            <v>1.6999999999999999E-3</v>
          </cell>
          <cell r="Q143"/>
          <cell r="R143"/>
          <cell r="S143">
            <v>2000</v>
          </cell>
          <cell r="T143"/>
          <cell r="U143">
            <v>6</v>
          </cell>
          <cell r="V143">
            <v>14</v>
          </cell>
          <cell r="W143">
            <v>14</v>
          </cell>
          <cell r="X143">
            <v>504</v>
          </cell>
          <cell r="Y143">
            <v>2016</v>
          </cell>
          <cell r="Z143">
            <v>44896</v>
          </cell>
          <cell r="AA143" t="str">
            <v>X0042U5H0N</v>
          </cell>
          <cell r="AB143" t="str">
            <v>Poly Bag 6 x 9</v>
          </cell>
        </row>
        <row r="144">
          <cell r="A144" t="str">
            <v>B07RX344Q6</v>
          </cell>
          <cell r="B144" t="str">
            <v>2 Pockets Paper Folder, Polka Dot Portfolio, Letter Size Folders Holder for Office Business Document Papers Organizer, Assorted Color, 6-Pack</v>
          </cell>
          <cell r="C144" t="str">
            <v>2172-SET6</v>
          </cell>
          <cell r="D144">
            <v>2172</v>
          </cell>
          <cell r="E144" t="str">
            <v>FBA_2172-SET6</v>
          </cell>
          <cell r="F144">
            <v>6</v>
          </cell>
          <cell r="G144"/>
          <cell r="H144">
            <v>48</v>
          </cell>
          <cell r="I144">
            <v>119</v>
          </cell>
          <cell r="J144">
            <v>1359.26</v>
          </cell>
          <cell r="K144">
            <v>263</v>
          </cell>
          <cell r="L144">
            <v>2965.26</v>
          </cell>
          <cell r="M144">
            <v>1.2100840336134453</v>
          </cell>
          <cell r="N144">
            <v>1.1815252416756179</v>
          </cell>
          <cell r="O144">
            <v>4705</v>
          </cell>
          <cell r="P144">
            <v>5.5899999999999998E-2</v>
          </cell>
          <cell r="Q144">
            <v>0.2</v>
          </cell>
          <cell r="R144">
            <v>316</v>
          </cell>
          <cell r="S144">
            <v>1896</v>
          </cell>
          <cell r="T144"/>
          <cell r="U144"/>
          <cell r="V144">
            <v>40</v>
          </cell>
          <cell r="W144">
            <v>40</v>
          </cell>
          <cell r="X144">
            <v>320</v>
          </cell>
          <cell r="Y144">
            <v>1920</v>
          </cell>
          <cell r="Z144">
            <v>31686</v>
          </cell>
          <cell r="AA144" t="str">
            <v>X003SC97RF</v>
          </cell>
          <cell r="AB144" t="str">
            <v>Poly Bag 12 x 15.5</v>
          </cell>
        </row>
        <row r="145">
          <cell r="A145" t="str">
            <v>B07S84C9SY</v>
          </cell>
          <cell r="B145" t="str">
            <v>Composition Book Wide Ruled 100 Sheet, Premium Marble Notebook, Writing Journal Comp Lined Notebooks for Office School, Assorted Color, 4-Pack</v>
          </cell>
          <cell r="C145" t="str">
            <v>509-SET4</v>
          </cell>
          <cell r="D145">
            <v>509</v>
          </cell>
          <cell r="E145" t="str">
            <v>FBA_509-SET4</v>
          </cell>
          <cell r="F145">
            <v>4</v>
          </cell>
          <cell r="G145"/>
          <cell r="H145">
            <v>48</v>
          </cell>
          <cell r="I145">
            <v>329</v>
          </cell>
          <cell r="J145">
            <v>6743.31</v>
          </cell>
          <cell r="K145">
            <v>400</v>
          </cell>
          <cell r="L145">
            <v>6458.78</v>
          </cell>
          <cell r="M145">
            <v>0.21580547112462006</v>
          </cell>
          <cell r="N145">
            <v>-4.219441194309629E-2</v>
          </cell>
          <cell r="O145">
            <v>2501</v>
          </cell>
          <cell r="P145">
            <v>0.15989999999999999</v>
          </cell>
          <cell r="Q145">
            <v>0.2</v>
          </cell>
          <cell r="R145">
            <v>480</v>
          </cell>
          <cell r="S145">
            <v>1920</v>
          </cell>
          <cell r="T145"/>
          <cell r="U145"/>
          <cell r="V145">
            <v>40</v>
          </cell>
          <cell r="W145">
            <v>40</v>
          </cell>
          <cell r="X145">
            <v>480</v>
          </cell>
          <cell r="Y145">
            <v>1920</v>
          </cell>
          <cell r="Z145">
            <v>79488</v>
          </cell>
          <cell r="AA145" t="str">
            <v>X003SC3FA5</v>
          </cell>
          <cell r="AB145" t="str">
            <v>Poly Bag 9 x 12</v>
          </cell>
        </row>
        <row r="146">
          <cell r="A146" t="str">
            <v>B005177VPE</v>
          </cell>
          <cell r="B146" t="str">
            <v>Bright Color 3-Ring Pencil Pouch w/ Mesh Window, Rivet Enforced Rings Holes, Assorted Color, Pack of 24</v>
          </cell>
          <cell r="C146" t="str">
            <v>804-BOX</v>
          </cell>
          <cell r="D146">
            <v>804</v>
          </cell>
          <cell r="E146" t="str">
            <v>FBA_804-BOX-0</v>
          </cell>
          <cell r="F146">
            <v>24</v>
          </cell>
          <cell r="G146">
            <v>24</v>
          </cell>
          <cell r="H146">
            <v>144</v>
          </cell>
          <cell r="I146">
            <v>49</v>
          </cell>
          <cell r="J146">
            <v>1442.71</v>
          </cell>
          <cell r="K146">
            <v>74</v>
          </cell>
          <cell r="L146">
            <v>2442.6799999999998</v>
          </cell>
          <cell r="M146">
            <v>0.51020408163265307</v>
          </cell>
          <cell r="N146">
            <v>0.69311919928467935</v>
          </cell>
          <cell r="O146">
            <v>2321</v>
          </cell>
          <cell r="P146">
            <v>3.1899999999999998E-2</v>
          </cell>
          <cell r="Q146">
            <v>0.05</v>
          </cell>
          <cell r="R146">
            <v>78</v>
          </cell>
          <cell r="S146">
            <v>1872</v>
          </cell>
          <cell r="T146"/>
          <cell r="U146">
            <v>6</v>
          </cell>
          <cell r="V146">
            <v>13</v>
          </cell>
          <cell r="W146">
            <v>13</v>
          </cell>
          <cell r="X146">
            <v>78</v>
          </cell>
          <cell r="Y146">
            <v>1872</v>
          </cell>
          <cell r="Z146">
            <v>33600</v>
          </cell>
          <cell r="AA146" t="str">
            <v>X003UM9A39</v>
          </cell>
          <cell r="AB146" t="str">
            <v>No Supplies</v>
          </cell>
        </row>
        <row r="147">
          <cell r="A147" t="str">
            <v>B07X43FN4G</v>
          </cell>
          <cell r="B147" t="str">
            <v>Trifold Presentation Board 36" X 48" White, Tri-Fold Corrugated Poster Boards, Cardboard for Display Boards Science Fair Art Project, 24-Pack</v>
          </cell>
          <cell r="C147" t="str">
            <v>5033-CASE</v>
          </cell>
          <cell r="D147">
            <v>5033</v>
          </cell>
          <cell r="E147" t="str">
            <v>FBA_5033-CASE</v>
          </cell>
          <cell r="F147">
            <v>24</v>
          </cell>
          <cell r="G147"/>
          <cell r="H147">
            <v>24</v>
          </cell>
          <cell r="I147">
            <v>94</v>
          </cell>
          <cell r="J147">
            <v>15180.06</v>
          </cell>
          <cell r="K147">
            <v>77</v>
          </cell>
          <cell r="L147">
            <v>10582.46</v>
          </cell>
          <cell r="M147">
            <v>-0.18085106382978725</v>
          </cell>
          <cell r="N147">
            <v>-0.30287100314491516</v>
          </cell>
          <cell r="O147">
            <v>651</v>
          </cell>
          <cell r="P147">
            <v>0.1183</v>
          </cell>
          <cell r="Q147">
            <v>0</v>
          </cell>
          <cell r="R147">
            <v>77</v>
          </cell>
          <cell r="S147">
            <v>1848</v>
          </cell>
          <cell r="T147"/>
          <cell r="U147"/>
          <cell r="V147">
            <v>77</v>
          </cell>
          <cell r="W147">
            <v>77</v>
          </cell>
          <cell r="X147">
            <v>77</v>
          </cell>
          <cell r="Y147">
            <v>1848</v>
          </cell>
          <cell r="Z147">
            <v>19635</v>
          </cell>
          <cell r="AA147" t="str">
            <v>X003SC97X9</v>
          </cell>
          <cell r="AB147" t="str">
            <v>No Supplies</v>
          </cell>
        </row>
        <row r="148">
          <cell r="A148" t="str">
            <v>B076F13SG5</v>
          </cell>
          <cell r="B148" t="str">
            <v/>
          </cell>
          <cell r="C148" t="str">
            <v>2901-EACH</v>
          </cell>
          <cell r="D148">
            <v>2901</v>
          </cell>
          <cell r="E148" t="str">
            <v>FBA_2901-EACH</v>
          </cell>
          <cell r="F148">
            <v>1</v>
          </cell>
          <cell r="G148"/>
          <cell r="H148">
            <v>48</v>
          </cell>
          <cell r="I148">
            <v>185</v>
          </cell>
          <cell r="J148">
            <v>1108.1500000000001</v>
          </cell>
          <cell r="K148">
            <v>791</v>
          </cell>
          <cell r="L148">
            <v>3217.8</v>
          </cell>
          <cell r="M148">
            <v>3.2756756756756755</v>
          </cell>
          <cell r="N148">
            <v>1.9037585164463293</v>
          </cell>
          <cell r="O148">
            <v>28825</v>
          </cell>
          <cell r="P148">
            <v>2.7400000000000001E-2</v>
          </cell>
          <cell r="Q148">
            <v>1.3</v>
          </cell>
          <cell r="R148">
            <v>1819</v>
          </cell>
          <cell r="S148">
            <v>1819</v>
          </cell>
          <cell r="T148"/>
          <cell r="U148"/>
          <cell r="V148">
            <v>38</v>
          </cell>
          <cell r="W148">
            <v>38</v>
          </cell>
          <cell r="X148">
            <v>1824</v>
          </cell>
          <cell r="Y148">
            <v>1824</v>
          </cell>
          <cell r="Z148">
            <v>86379</v>
          </cell>
          <cell r="AA148" t="str">
            <v>B076F13SG5</v>
          </cell>
          <cell r="AB148" t="str">
            <v>No Supplies</v>
          </cell>
        </row>
        <row r="149">
          <cell r="A149" t="str">
            <v>B0BS2CW31B</v>
          </cell>
          <cell r="B149" t="str">
            <v>2 Pockets Paper Folder Portfolio, Letter Size Folders Holder for Office Business Document Papers Organizer, Assorted Color, 10-Pack</v>
          </cell>
          <cell r="C149" t="str">
            <v>3144-SET10</v>
          </cell>
          <cell r="D149">
            <v>3144</v>
          </cell>
          <cell r="E149" t="str">
            <v>FBA_3144-SET10</v>
          </cell>
          <cell r="F149">
            <v>10</v>
          </cell>
          <cell r="G149"/>
          <cell r="H149">
            <v>100</v>
          </cell>
          <cell r="I149" t="e">
            <v>#N/A</v>
          </cell>
          <cell r="J149" t="e">
            <v>#N/A</v>
          </cell>
          <cell r="K149">
            <v>149</v>
          </cell>
          <cell r="L149">
            <v>1790.59</v>
          </cell>
          <cell r="M149"/>
          <cell r="N149"/>
          <cell r="O149">
            <v>1906</v>
          </cell>
          <cell r="P149">
            <v>7.8200000000000006E-2</v>
          </cell>
          <cell r="Q149">
            <v>0.2</v>
          </cell>
          <cell r="R149">
            <v>179</v>
          </cell>
          <cell r="S149">
            <v>1790</v>
          </cell>
          <cell r="T149"/>
          <cell r="U149"/>
          <cell r="V149">
            <v>18</v>
          </cell>
          <cell r="W149">
            <v>18</v>
          </cell>
          <cell r="X149">
            <v>180</v>
          </cell>
          <cell r="Y149">
            <v>1800</v>
          </cell>
          <cell r="Z149">
            <v>157261</v>
          </cell>
          <cell r="AA149" t="str">
            <v>X003YW3OSR</v>
          </cell>
          <cell r="AB149" t="str">
            <v>Poly Bag 12 x 15.5</v>
          </cell>
        </row>
        <row r="150">
          <cell r="A150" t="str">
            <v>B07RWLD5MR</v>
          </cell>
          <cell r="B150" t="str">
            <v>2 Pockets Paper Folder, Paisley Portfolio, Letter Size Folders Holder for Office Business Document Papers Organizer, Assorted Color, 6-Pack</v>
          </cell>
          <cell r="C150" t="str">
            <v>2174-SET6</v>
          </cell>
          <cell r="D150">
            <v>2174</v>
          </cell>
          <cell r="E150" t="str">
            <v>FBA_2174-SET6</v>
          </cell>
          <cell r="F150">
            <v>6</v>
          </cell>
          <cell r="G150"/>
          <cell r="H150">
            <v>48</v>
          </cell>
          <cell r="I150">
            <v>176</v>
          </cell>
          <cell r="J150">
            <v>2017.64</v>
          </cell>
          <cell r="K150">
            <v>241</v>
          </cell>
          <cell r="L150">
            <v>2672.59</v>
          </cell>
          <cell r="M150">
            <v>0.36931818181818182</v>
          </cell>
          <cell r="N150">
            <v>0.32461192284054641</v>
          </cell>
          <cell r="O150">
            <v>3592</v>
          </cell>
          <cell r="P150">
            <v>6.7100000000000007E-2</v>
          </cell>
          <cell r="Q150">
            <v>0.2</v>
          </cell>
          <cell r="R150">
            <v>289</v>
          </cell>
          <cell r="S150">
            <v>1734</v>
          </cell>
          <cell r="T150"/>
          <cell r="U150"/>
          <cell r="V150">
            <v>37</v>
          </cell>
          <cell r="W150">
            <v>37</v>
          </cell>
          <cell r="X150">
            <v>296</v>
          </cell>
          <cell r="Y150">
            <v>1776</v>
          </cell>
          <cell r="Z150">
            <v>15642</v>
          </cell>
          <cell r="AA150" t="str">
            <v>X003SC97SJ</v>
          </cell>
          <cell r="AB150" t="str">
            <v>Poly Bag 12 x 15.5</v>
          </cell>
        </row>
        <row r="151">
          <cell r="A151" t="str">
            <v>B07XL4N7JZ</v>
          </cell>
          <cell r="B151" t="str">
            <v>Manila File Folder 1/3 Cut Letter Size, Assorted Color Left Right Center Tabs Positions, for Organizing Filing Document Storage, Total 288-Count</v>
          </cell>
          <cell r="C151" t="str">
            <v>3109-CASE</v>
          </cell>
          <cell r="D151">
            <v>3109</v>
          </cell>
          <cell r="E151" t="str">
            <v>FBA_3109-CASE</v>
          </cell>
          <cell r="F151">
            <v>48</v>
          </cell>
          <cell r="G151"/>
          <cell r="H151">
            <v>48</v>
          </cell>
          <cell r="I151">
            <v>0</v>
          </cell>
          <cell r="J151">
            <v>0</v>
          </cell>
          <cell r="K151">
            <v>32</v>
          </cell>
          <cell r="L151">
            <v>2509.88</v>
          </cell>
          <cell r="M151"/>
          <cell r="N151"/>
          <cell r="O151">
            <v>300</v>
          </cell>
          <cell r="P151">
            <v>0.1067</v>
          </cell>
          <cell r="Q151">
            <v>0.15</v>
          </cell>
          <cell r="R151">
            <v>37</v>
          </cell>
          <cell r="S151">
            <v>1776</v>
          </cell>
          <cell r="T151"/>
          <cell r="U151"/>
          <cell r="V151">
            <v>37</v>
          </cell>
          <cell r="W151">
            <v>37</v>
          </cell>
          <cell r="X151">
            <v>37</v>
          </cell>
          <cell r="Y151">
            <v>1776</v>
          </cell>
          <cell r="Z151">
            <v>22750</v>
          </cell>
          <cell r="AA151" t="str">
            <v>X0044RG5XR</v>
          </cell>
          <cell r="AB151" t="str">
            <v>No Supplies</v>
          </cell>
        </row>
        <row r="152">
          <cell r="A152" t="str">
            <v>B00275E9XU</v>
          </cell>
          <cell r="B152" t="str">
            <v>1" Matte Color Poly 3-Ring Binder w/ Pocket for School, Home, or Office (Case of 48)</v>
          </cell>
          <cell r="C152" t="str">
            <v>3132-CASE-B</v>
          </cell>
          <cell r="D152">
            <v>3132</v>
          </cell>
          <cell r="E152" t="str">
            <v>FBA_3132-CASE-B</v>
          </cell>
          <cell r="F152">
            <v>48</v>
          </cell>
          <cell r="G152"/>
          <cell r="H152">
            <v>48</v>
          </cell>
          <cell r="I152">
            <v>5</v>
          </cell>
          <cell r="J152">
            <v>479.5</v>
          </cell>
          <cell r="K152">
            <v>31</v>
          </cell>
          <cell r="L152">
            <v>3130.69</v>
          </cell>
          <cell r="M152">
            <v>5.2</v>
          </cell>
          <cell r="N152">
            <v>5.5290719499478627</v>
          </cell>
          <cell r="O152">
            <v>926</v>
          </cell>
          <cell r="P152">
            <v>3.3799999999999997E-2</v>
          </cell>
          <cell r="Q152">
            <v>0.2</v>
          </cell>
          <cell r="R152">
            <v>37</v>
          </cell>
          <cell r="S152">
            <v>1776</v>
          </cell>
          <cell r="T152"/>
          <cell r="U152"/>
          <cell r="V152">
            <v>37</v>
          </cell>
          <cell r="W152">
            <v>37</v>
          </cell>
          <cell r="X152">
            <v>37</v>
          </cell>
          <cell r="Y152">
            <v>1776</v>
          </cell>
          <cell r="Z152">
            <v>40</v>
          </cell>
          <cell r="AA152" t="str">
            <v>B00275E9XU</v>
          </cell>
          <cell r="AB152" t="str">
            <v>No Supplies</v>
          </cell>
        </row>
        <row r="153">
          <cell r="A153" t="str">
            <v>B09BBQNGN3</v>
          </cell>
          <cell r="B153" t="str">
            <v>Eraser Top, Latex Free Pencil Tops Erasers (50/Pack), Neon Color Arrowhead Caps Erasers for Kids Student Art Drawing School Supplies, 2-Packs</v>
          </cell>
          <cell r="C153" t="str">
            <v>2204-PACK2</v>
          </cell>
          <cell r="D153">
            <v>2204</v>
          </cell>
          <cell r="E153" t="str">
            <v>FBA_2204-PACK2</v>
          </cell>
          <cell r="F153">
            <v>2</v>
          </cell>
          <cell r="G153">
            <v>24</v>
          </cell>
          <cell r="H153">
            <v>72</v>
          </cell>
          <cell r="I153">
            <v>138</v>
          </cell>
          <cell r="J153">
            <v>1040.3599999999999</v>
          </cell>
          <cell r="K153">
            <v>705</v>
          </cell>
          <cell r="L153">
            <v>6189.84</v>
          </cell>
          <cell r="M153">
            <v>4.1086956521739131</v>
          </cell>
          <cell r="N153">
            <v>4.9497097158675851</v>
          </cell>
          <cell r="O153">
            <v>3173</v>
          </cell>
          <cell r="P153">
            <v>0.22220000000000001</v>
          </cell>
          <cell r="Q153">
            <v>0.2</v>
          </cell>
          <cell r="R153">
            <v>846</v>
          </cell>
          <cell r="S153">
            <v>1692</v>
          </cell>
          <cell r="T153"/>
          <cell r="U153">
            <v>3</v>
          </cell>
          <cell r="V153">
            <v>24</v>
          </cell>
          <cell r="W153">
            <v>24</v>
          </cell>
          <cell r="X153">
            <v>864</v>
          </cell>
          <cell r="Y153">
            <v>1728</v>
          </cell>
          <cell r="Z153">
            <v>19487</v>
          </cell>
          <cell r="AA153" t="str">
            <v>X003SBSJAH</v>
          </cell>
          <cell r="AB153" t="str">
            <v>Poly Bag 6 x 9</v>
          </cell>
        </row>
        <row r="154">
          <cell r="A154" t="str">
            <v>B07QD3BG5L</v>
          </cell>
          <cell r="B154" t="str">
            <v>3 Ring Binder 1" Poly Binders Organizer - Matte Color Soft Cover, Round Ring, Hold 175 Sheets Paper, 48-Count</v>
          </cell>
          <cell r="C154" t="str">
            <v>3132-CASE</v>
          </cell>
          <cell r="D154">
            <v>3132</v>
          </cell>
          <cell r="E154" t="str">
            <v>FBA_3132-CASE</v>
          </cell>
          <cell r="F154">
            <v>48</v>
          </cell>
          <cell r="G154"/>
          <cell r="H154">
            <v>48</v>
          </cell>
          <cell r="I154">
            <v>15</v>
          </cell>
          <cell r="J154">
            <v>1454.85</v>
          </cell>
          <cell r="K154">
            <v>30</v>
          </cell>
          <cell r="L154">
            <v>2837.35</v>
          </cell>
          <cell r="M154">
            <v>1</v>
          </cell>
          <cell r="N154">
            <v>0.95026978726329181</v>
          </cell>
          <cell r="O154">
            <v>127</v>
          </cell>
          <cell r="P154">
            <v>0.23619999999999999</v>
          </cell>
          <cell r="Q154">
            <v>0.2</v>
          </cell>
          <cell r="R154">
            <v>36</v>
          </cell>
          <cell r="S154">
            <v>1728</v>
          </cell>
          <cell r="T154"/>
          <cell r="U154"/>
          <cell r="V154">
            <v>36</v>
          </cell>
          <cell r="W154">
            <v>36</v>
          </cell>
          <cell r="X154">
            <v>36</v>
          </cell>
          <cell r="Y154">
            <v>1728</v>
          </cell>
          <cell r="Z154">
            <v>40</v>
          </cell>
          <cell r="AA154" t="str">
            <v>X003SC97ZR</v>
          </cell>
          <cell r="AB154" t="str">
            <v>No Supplies</v>
          </cell>
        </row>
        <row r="155">
          <cell r="A155" t="str">
            <v>B09BBPZQBV</v>
          </cell>
          <cell r="B155" t="str">
            <v>Eraser Top, Latex Free Pencil Tops Erasers (20/Pack), Neon Color Arrowhead Caps Erasers for Kids Student Art Drawing School Supplies, 2-Packs</v>
          </cell>
          <cell r="C155" t="str">
            <v>2202-PACK2</v>
          </cell>
          <cell r="D155">
            <v>2202</v>
          </cell>
          <cell r="E155" t="str">
            <v>FBA_2202-PACK2</v>
          </cell>
          <cell r="F155">
            <v>2</v>
          </cell>
          <cell r="G155">
            <v>24</v>
          </cell>
          <cell r="H155">
            <v>144</v>
          </cell>
          <cell r="I155">
            <v>213</v>
          </cell>
          <cell r="J155">
            <v>1583.77</v>
          </cell>
          <cell r="K155">
            <v>674</v>
          </cell>
          <cell r="L155">
            <v>4796.1499999999996</v>
          </cell>
          <cell r="M155">
            <v>2.164319248826291</v>
          </cell>
          <cell r="N155">
            <v>2.0283121917955258</v>
          </cell>
          <cell r="O155">
            <v>3047</v>
          </cell>
          <cell r="P155">
            <v>0.22120000000000001</v>
          </cell>
          <cell r="Q155">
            <v>0.2</v>
          </cell>
          <cell r="R155">
            <v>809</v>
          </cell>
          <cell r="S155">
            <v>1618</v>
          </cell>
          <cell r="T155"/>
          <cell r="U155">
            <v>6</v>
          </cell>
          <cell r="V155">
            <v>12</v>
          </cell>
          <cell r="W155">
            <v>12</v>
          </cell>
          <cell r="X155">
            <v>864</v>
          </cell>
          <cell r="Y155">
            <v>1728</v>
          </cell>
          <cell r="Z155">
            <v>16156</v>
          </cell>
          <cell r="AA155" t="str">
            <v>X003SBSJBB</v>
          </cell>
          <cell r="AB155" t="str">
            <v>Poly Bag 6 x 9</v>
          </cell>
        </row>
        <row r="156">
          <cell r="A156" t="str">
            <v>B00KO8DHVC</v>
          </cell>
          <cell r="B156" t="str">
            <v>Poster Board 11" X 14" Assorted Neon Colored Poster Board Paper for School Craft Project Presentation Drawing Graphic Display (5/Pack), 1-Pack</v>
          </cell>
          <cell r="C156" t="str">
            <v>5027-EACH</v>
          </cell>
          <cell r="D156">
            <v>5027</v>
          </cell>
          <cell r="E156" t="str">
            <v>FBA_5027-EACH</v>
          </cell>
          <cell r="F156">
            <v>1</v>
          </cell>
          <cell r="G156"/>
          <cell r="H156">
            <v>48</v>
          </cell>
          <cell r="I156">
            <v>11</v>
          </cell>
          <cell r="J156">
            <v>62.59</v>
          </cell>
          <cell r="K156">
            <v>341</v>
          </cell>
          <cell r="L156">
            <v>1378.22</v>
          </cell>
          <cell r="M156">
            <v>30</v>
          </cell>
          <cell r="N156">
            <v>21.019811471481066</v>
          </cell>
          <cell r="O156">
            <v>15685</v>
          </cell>
          <cell r="P156">
            <v>2.1700000000000001E-2</v>
          </cell>
          <cell r="Q156">
            <v>4</v>
          </cell>
          <cell r="R156">
            <v>1705</v>
          </cell>
          <cell r="S156">
            <v>1705</v>
          </cell>
          <cell r="T156"/>
          <cell r="U156"/>
          <cell r="V156">
            <v>36</v>
          </cell>
          <cell r="W156">
            <v>36</v>
          </cell>
          <cell r="X156">
            <v>1728</v>
          </cell>
          <cell r="Y156">
            <v>1728</v>
          </cell>
          <cell r="Z156">
            <v>14529</v>
          </cell>
          <cell r="AA156" t="str">
            <v>B00KO8DHVC</v>
          </cell>
          <cell r="AB156" t="str">
            <v>No Supplies</v>
          </cell>
        </row>
        <row r="157">
          <cell r="A157" t="str">
            <v>B07XQKKGNW</v>
          </cell>
          <cell r="B157" t="str">
            <v>Ruled Index Cards Book 3" X 5" 1800 Count, Spiral Bound Memo, White Flashcards, Ruled Lined Card for Learning Memory Reminder (50/Pack), 36-Packs</v>
          </cell>
          <cell r="C157" t="str">
            <v>519-CASE</v>
          </cell>
          <cell r="D157">
            <v>519</v>
          </cell>
          <cell r="E157" t="str">
            <v>FBA_519-CASE</v>
          </cell>
          <cell r="F157">
            <v>36</v>
          </cell>
          <cell r="G157"/>
          <cell r="H157">
            <v>36</v>
          </cell>
          <cell r="I157">
            <v>16</v>
          </cell>
          <cell r="J157">
            <v>826.74</v>
          </cell>
          <cell r="K157">
            <v>45</v>
          </cell>
          <cell r="L157">
            <v>2161.75</v>
          </cell>
          <cell r="M157">
            <v>1.8125</v>
          </cell>
          <cell r="N157">
            <v>1.6147882042722017</v>
          </cell>
          <cell r="O157">
            <v>123</v>
          </cell>
          <cell r="P157">
            <v>0.3659</v>
          </cell>
          <cell r="Q157">
            <v>0.05</v>
          </cell>
          <cell r="R157">
            <v>47</v>
          </cell>
          <cell r="S157">
            <v>1692</v>
          </cell>
          <cell r="T157"/>
          <cell r="U157"/>
          <cell r="V157">
            <v>47</v>
          </cell>
          <cell r="W157">
            <v>47</v>
          </cell>
          <cell r="X157">
            <v>47</v>
          </cell>
          <cell r="Y157">
            <v>1692</v>
          </cell>
          <cell r="Z157">
            <v>35101</v>
          </cell>
          <cell r="AA157" t="str">
            <v>X0044RLX9X</v>
          </cell>
          <cell r="AB157" t="str">
            <v>No Supplies</v>
          </cell>
        </row>
        <row r="158">
          <cell r="A158" t="str">
            <v>B07QC4W9YJ</v>
          </cell>
          <cell r="B158" t="str">
            <v>3 Ring Binder 1/2" Economy View Binders Organizer - Green, Round Ring, Hold 100 Sheets Paper, for School Office Home, 12-Count</v>
          </cell>
          <cell r="C158" t="str">
            <v>4102-CASE</v>
          </cell>
          <cell r="D158">
            <v>4102</v>
          </cell>
          <cell r="E158" t="str">
            <v>FBA_4102-CASE</v>
          </cell>
          <cell r="F158">
            <v>12</v>
          </cell>
          <cell r="G158"/>
          <cell r="H158">
            <v>12</v>
          </cell>
          <cell r="I158">
            <v>30</v>
          </cell>
          <cell r="J158">
            <v>1389.09</v>
          </cell>
          <cell r="K158">
            <v>129</v>
          </cell>
          <cell r="L158">
            <v>5292.11</v>
          </cell>
          <cell r="M158">
            <v>3.3</v>
          </cell>
          <cell r="N158">
            <v>2.8097675456593882</v>
          </cell>
          <cell r="O158">
            <v>266</v>
          </cell>
          <cell r="P158">
            <v>0.48499999999999999</v>
          </cell>
          <cell r="Q158">
            <v>0.05</v>
          </cell>
          <cell r="R158">
            <v>135</v>
          </cell>
          <cell r="S158">
            <v>1620</v>
          </cell>
          <cell r="T158"/>
          <cell r="U158"/>
          <cell r="V158">
            <v>135</v>
          </cell>
          <cell r="W158">
            <v>135</v>
          </cell>
          <cell r="X158">
            <v>135</v>
          </cell>
          <cell r="Y158">
            <v>1620</v>
          </cell>
          <cell r="Z158">
            <v>4673</v>
          </cell>
          <cell r="AA158" t="str">
            <v>X003SC97OX</v>
          </cell>
          <cell r="AB158" t="str">
            <v>No Supplies</v>
          </cell>
        </row>
        <row r="159">
          <cell r="A159" t="str">
            <v>B003BMWZ48</v>
          </cell>
          <cell r="B159" t="str">
            <v>Staples Standard (26/6) 5000/Pack, Stapler Refill Standard Size Staple, Silver Colors, 1-Pack</v>
          </cell>
          <cell r="C159" t="str">
            <v>608-BAZIC</v>
          </cell>
          <cell r="D159">
            <v>608</v>
          </cell>
          <cell r="E159" t="str">
            <v>FBA_608-EACH-1</v>
          </cell>
          <cell r="F159">
            <v>1</v>
          </cell>
          <cell r="G159">
            <v>24</v>
          </cell>
          <cell r="H159">
            <v>72</v>
          </cell>
          <cell r="I159">
            <v>24</v>
          </cell>
          <cell r="J159">
            <v>166.36</v>
          </cell>
          <cell r="K159">
            <v>435</v>
          </cell>
          <cell r="L159">
            <v>2251.65</v>
          </cell>
          <cell r="M159">
            <v>17.125</v>
          </cell>
          <cell r="N159">
            <v>12.534804039432554</v>
          </cell>
          <cell r="O159">
            <v>2363</v>
          </cell>
          <cell r="P159">
            <v>0.18410000000000001</v>
          </cell>
          <cell r="Q159">
            <v>2.5</v>
          </cell>
          <cell r="R159">
            <v>1523</v>
          </cell>
          <cell r="S159">
            <v>1523</v>
          </cell>
          <cell r="T159"/>
          <cell r="U159">
            <v>3</v>
          </cell>
          <cell r="V159">
            <v>22</v>
          </cell>
          <cell r="W159">
            <v>22</v>
          </cell>
          <cell r="X159">
            <v>1584</v>
          </cell>
          <cell r="Y159">
            <v>1584</v>
          </cell>
          <cell r="Z159">
            <v>16737</v>
          </cell>
          <cell r="AA159" t="str">
            <v>X003T8IZCL</v>
          </cell>
          <cell r="AB159" t="str">
            <v>No Supplies</v>
          </cell>
        </row>
        <row r="160">
          <cell r="A160" t="str">
            <v>B09HL5JHLT</v>
          </cell>
          <cell r="B160" t="str">
            <v>Pencil Pouch 3 Ring Binder Pouch w/ Rivet Enforced Rings Holes, Neon Black Color Mesh Window Zipper Pouches, 6-Pack</v>
          </cell>
          <cell r="C160" t="str">
            <v>809-SET6</v>
          </cell>
          <cell r="D160">
            <v>809</v>
          </cell>
          <cell r="E160" t="str">
            <v>FBA_809-SETOF6</v>
          </cell>
          <cell r="F160">
            <v>6</v>
          </cell>
          <cell r="G160">
            <v>24</v>
          </cell>
          <cell r="H160">
            <v>144</v>
          </cell>
          <cell r="I160">
            <v>1152</v>
          </cell>
          <cell r="J160">
            <v>12091.19</v>
          </cell>
          <cell r="K160">
            <v>258</v>
          </cell>
          <cell r="L160">
            <v>3174.08</v>
          </cell>
          <cell r="M160">
            <v>-0.77604166666666663</v>
          </cell>
          <cell r="N160">
            <v>-0.7374882042214207</v>
          </cell>
          <cell r="O160">
            <v>2686</v>
          </cell>
          <cell r="P160">
            <v>9.6100000000000005E-2</v>
          </cell>
          <cell r="Q160">
            <v>0</v>
          </cell>
          <cell r="R160">
            <v>258</v>
          </cell>
          <cell r="S160">
            <v>1548</v>
          </cell>
          <cell r="T160"/>
          <cell r="U160">
            <v>6</v>
          </cell>
          <cell r="V160">
            <v>11</v>
          </cell>
          <cell r="W160">
            <v>11</v>
          </cell>
          <cell r="X160">
            <v>264</v>
          </cell>
          <cell r="Y160">
            <v>1584</v>
          </cell>
          <cell r="Z160">
            <v>10497</v>
          </cell>
          <cell r="AA160" t="str">
            <v>X0031MTKF1</v>
          </cell>
          <cell r="AB160" t="str">
            <v>Poly Bag 9 x 12</v>
          </cell>
        </row>
        <row r="161">
          <cell r="A161" t="str">
            <v>B09F14NZMZ</v>
          </cell>
          <cell r="B161" t="str">
            <v>Pencil Pouch 3 Ring Binder Pouch w/ Rivet Enforced Rings Holes, Neon Black Color Mesh Window Zipper Pouches, 144-Pack</v>
          </cell>
          <cell r="C161" t="str">
            <v>809--CASE</v>
          </cell>
          <cell r="D161">
            <v>809</v>
          </cell>
          <cell r="E161" t="str">
            <v>FBA_809--CASE</v>
          </cell>
          <cell r="F161">
            <v>144</v>
          </cell>
          <cell r="G161">
            <v>24</v>
          </cell>
          <cell r="H161">
            <v>144</v>
          </cell>
          <cell r="I161">
            <v>14</v>
          </cell>
          <cell r="J161">
            <v>2173.36</v>
          </cell>
          <cell r="K161">
            <v>11</v>
          </cell>
          <cell r="L161">
            <v>1794.09</v>
          </cell>
          <cell r="M161">
            <v>-0.21428571428571427</v>
          </cell>
          <cell r="N161">
            <v>-0.17450859498656468</v>
          </cell>
          <cell r="O161">
            <v>212</v>
          </cell>
          <cell r="P161">
            <v>5.1900000000000002E-2</v>
          </cell>
          <cell r="Q161">
            <v>0</v>
          </cell>
          <cell r="R161">
            <v>11</v>
          </cell>
          <cell r="S161">
            <v>1584</v>
          </cell>
          <cell r="T161"/>
          <cell r="U161">
            <v>6</v>
          </cell>
          <cell r="V161">
            <v>11</v>
          </cell>
          <cell r="W161">
            <v>11</v>
          </cell>
          <cell r="X161">
            <v>11</v>
          </cell>
          <cell r="Y161">
            <v>1584</v>
          </cell>
          <cell r="Z161">
            <v>10497</v>
          </cell>
          <cell r="AA161" t="str">
            <v>X003SBSK47</v>
          </cell>
          <cell r="AB161" t="str">
            <v>No Supplies</v>
          </cell>
        </row>
        <row r="162">
          <cell r="A162" t="str">
            <v>B07S28XR7S</v>
          </cell>
          <cell r="B162" t="str">
            <v>8 Pockets Poly Folder Portfolio, Letter Size Plastic Folders Holder for Office Documents Paper Organizer, Assorted Color, 6-Pack</v>
          </cell>
          <cell r="C162" t="str">
            <v>3163-SET6</v>
          </cell>
          <cell r="D162">
            <v>3163</v>
          </cell>
          <cell r="E162" t="str">
            <v>FBA_3163-SET6</v>
          </cell>
          <cell r="F162">
            <v>6</v>
          </cell>
          <cell r="G162"/>
          <cell r="H162">
            <v>24</v>
          </cell>
          <cell r="I162">
            <v>114</v>
          </cell>
          <cell r="J162">
            <v>2674.35</v>
          </cell>
          <cell r="K162">
            <v>227</v>
          </cell>
          <cell r="L162">
            <v>3965.23</v>
          </cell>
          <cell r="M162">
            <v>0.99122807017543857</v>
          </cell>
          <cell r="N162">
            <v>0.48268925159384529</v>
          </cell>
          <cell r="O162">
            <v>2006</v>
          </cell>
          <cell r="P162">
            <v>0.1132</v>
          </cell>
          <cell r="Q162">
            <v>0.15</v>
          </cell>
          <cell r="R162">
            <v>261</v>
          </cell>
          <cell r="S162">
            <v>1566</v>
          </cell>
          <cell r="T162"/>
          <cell r="U162"/>
          <cell r="V162">
            <v>66</v>
          </cell>
          <cell r="W162">
            <v>66</v>
          </cell>
          <cell r="X162">
            <v>264</v>
          </cell>
          <cell r="Y162">
            <v>1584</v>
          </cell>
          <cell r="Z162">
            <v>13822</v>
          </cell>
          <cell r="AA162" t="str">
            <v>X003SBSK1Z</v>
          </cell>
          <cell r="AB162" t="str">
            <v>Poly Bag 12 x 15.5</v>
          </cell>
        </row>
        <row r="163">
          <cell r="A163" t="str">
            <v>B08P3T1TWJ</v>
          </cell>
          <cell r="B163" t="str">
            <v>Date Stamp and Ink Pad (Black Ink), 12 Years of Dates, Nickel-Plated Steel, Stamp Impression Size 1" x 0.15", Great for Office, Shipping, Receiving, Accounting, Expiration, Due Dates, 2-Pack</v>
          </cell>
          <cell r="C163" t="str">
            <v>6301-PACK2</v>
          </cell>
          <cell r="D163">
            <v>6301</v>
          </cell>
          <cell r="E163" t="str">
            <v>FBA_6301-PACK2</v>
          </cell>
          <cell r="F163">
            <v>2</v>
          </cell>
          <cell r="G163">
            <v>24</v>
          </cell>
          <cell r="H163">
            <v>144</v>
          </cell>
          <cell r="I163">
            <v>46</v>
          </cell>
          <cell r="J163">
            <v>367.54</v>
          </cell>
          <cell r="K163">
            <v>7</v>
          </cell>
          <cell r="L163">
            <v>58.79</v>
          </cell>
          <cell r="M163">
            <v>-0.84782608695652173</v>
          </cell>
          <cell r="N163">
            <v>-0.84004462099363331</v>
          </cell>
          <cell r="O163">
            <v>2260</v>
          </cell>
          <cell r="P163">
            <v>3.0999999999999999E-3</v>
          </cell>
          <cell r="Q163"/>
          <cell r="R163"/>
          <cell r="S163">
            <v>1500</v>
          </cell>
          <cell r="T163"/>
          <cell r="U163">
            <v>6</v>
          </cell>
          <cell r="V163">
            <v>11</v>
          </cell>
          <cell r="W163">
            <v>11</v>
          </cell>
          <cell r="X163">
            <v>792</v>
          </cell>
          <cell r="Y163">
            <v>1584</v>
          </cell>
          <cell r="Z163">
            <v>16720</v>
          </cell>
          <cell r="AA163" t="str">
            <v>X0042QSBIR</v>
          </cell>
          <cell r="AB163" t="str">
            <v>Poly Bag 6 x 9</v>
          </cell>
        </row>
        <row r="164">
          <cell r="A164" t="str">
            <v>B0018MN4RA</v>
          </cell>
          <cell r="B164" t="str">
            <v>50 Sheets 8.5" x 11" White Multipurpose Paper, 20 LB (75 gsm), Copy Paper Fax Laser &amp; General Printing, Create Report Document Presentation Flyer Arts Crafts, School Office (50/Pack), 1-Pack</v>
          </cell>
          <cell r="C164" t="str">
            <v>510-EACH</v>
          </cell>
          <cell r="D164">
            <v>510</v>
          </cell>
          <cell r="E164" t="str">
            <v>FBA_510-EACH-B</v>
          </cell>
          <cell r="F164">
            <v>1</v>
          </cell>
          <cell r="G164"/>
          <cell r="H164">
            <v>50</v>
          </cell>
          <cell r="I164">
            <v>203</v>
          </cell>
          <cell r="J164">
            <v>1418.97</v>
          </cell>
          <cell r="K164">
            <v>754</v>
          </cell>
          <cell r="L164">
            <v>3764.1</v>
          </cell>
          <cell r="M164">
            <v>2.7142857142857144</v>
          </cell>
          <cell r="N164">
            <v>1.6526987885578976</v>
          </cell>
          <cell r="O164">
            <v>43016</v>
          </cell>
          <cell r="P164">
            <v>1.7500000000000002E-2</v>
          </cell>
          <cell r="Q164">
            <v>1</v>
          </cell>
          <cell r="R164">
            <v>1508</v>
          </cell>
          <cell r="S164">
            <v>1508</v>
          </cell>
          <cell r="T164"/>
          <cell r="U164"/>
          <cell r="V164">
            <v>31</v>
          </cell>
          <cell r="W164">
            <v>31</v>
          </cell>
          <cell r="X164">
            <v>1550</v>
          </cell>
          <cell r="Y164">
            <v>1550</v>
          </cell>
          <cell r="Z164">
            <v>130533</v>
          </cell>
          <cell r="AA164" t="str">
            <v>B0018MN4RA</v>
          </cell>
          <cell r="AB164" t="str">
            <v>No Supplies</v>
          </cell>
        </row>
        <row r="165">
          <cell r="A165" t="str">
            <v>B07YL7V4YB</v>
          </cell>
          <cell r="B165" t="str">
            <v>Silicone Glue 3.38 Oz. (100 mL), Waterproof Crack Resistant, Quick Repair for Glass Window Plastic Kitchen, 12-Pack</v>
          </cell>
          <cell r="C165" t="str">
            <v>2030-BOX</v>
          </cell>
          <cell r="D165">
            <v>2030</v>
          </cell>
          <cell r="E165" t="str">
            <v>FBA_2030-BOX</v>
          </cell>
          <cell r="F165">
            <v>12</v>
          </cell>
          <cell r="G165">
            <v>12</v>
          </cell>
          <cell r="H165">
            <v>72</v>
          </cell>
          <cell r="I165">
            <v>28</v>
          </cell>
          <cell r="J165">
            <v>827.72</v>
          </cell>
          <cell r="K165">
            <v>105</v>
          </cell>
          <cell r="L165">
            <v>3322.36</v>
          </cell>
          <cell r="M165">
            <v>2.75</v>
          </cell>
          <cell r="N165">
            <v>3.0138694244430488</v>
          </cell>
          <cell r="O165">
            <v>733</v>
          </cell>
          <cell r="P165">
            <v>0.14319999999999999</v>
          </cell>
          <cell r="Q165">
            <v>0.2</v>
          </cell>
          <cell r="R165">
            <v>126</v>
          </cell>
          <cell r="S165">
            <v>1512</v>
          </cell>
          <cell r="T165"/>
          <cell r="U165">
            <v>6</v>
          </cell>
          <cell r="V165">
            <v>21</v>
          </cell>
          <cell r="W165">
            <v>21</v>
          </cell>
          <cell r="X165">
            <v>126</v>
          </cell>
          <cell r="Y165">
            <v>1512</v>
          </cell>
          <cell r="Z165">
            <v>5535</v>
          </cell>
          <cell r="AA165" t="str">
            <v>X0040DT1B3</v>
          </cell>
          <cell r="AB165" t="str">
            <v>No Supplies</v>
          </cell>
        </row>
        <row r="166">
          <cell r="A166" t="str">
            <v>B0B8TMWY6F</v>
          </cell>
          <cell r="B166" t="str">
            <v>Primary Journal Composition Notebook Marble, 100 Sheet Drawing &amp; Writing Grades K- 2 Notebook Journal Comp Notebooks for Kindergarten School, 6-Pack</v>
          </cell>
          <cell r="C166" t="str">
            <v>5053-SET6</v>
          </cell>
          <cell r="D166">
            <v>5053</v>
          </cell>
          <cell r="E166" t="str">
            <v>FBA_5053-SET6</v>
          </cell>
          <cell r="F166">
            <v>6</v>
          </cell>
          <cell r="G166"/>
          <cell r="H166">
            <v>48</v>
          </cell>
          <cell r="I166">
            <v>31</v>
          </cell>
          <cell r="J166">
            <v>712.69</v>
          </cell>
          <cell r="K166">
            <v>201</v>
          </cell>
          <cell r="L166">
            <v>4426.1899999999996</v>
          </cell>
          <cell r="M166">
            <v>5.4838709677419351</v>
          </cell>
          <cell r="N166">
            <v>5.2105403471354999</v>
          </cell>
          <cell r="O166">
            <v>2488</v>
          </cell>
          <cell r="P166">
            <v>8.0799999999999997E-2</v>
          </cell>
          <cell r="Q166">
            <v>0.2</v>
          </cell>
          <cell r="R166">
            <v>241</v>
          </cell>
          <cell r="S166">
            <v>1446</v>
          </cell>
          <cell r="T166"/>
          <cell r="U166"/>
          <cell r="V166">
            <v>31</v>
          </cell>
          <cell r="W166">
            <v>31</v>
          </cell>
          <cell r="X166">
            <v>248</v>
          </cell>
          <cell r="Y166">
            <v>1488</v>
          </cell>
          <cell r="Z166">
            <v>14</v>
          </cell>
          <cell r="AA166" t="str">
            <v>X003UYGOUJ</v>
          </cell>
          <cell r="AB166" t="str">
            <v>Poly Bag 10 x 13</v>
          </cell>
        </row>
        <row r="167">
          <cell r="A167" t="str">
            <v>B07XQLVXN5</v>
          </cell>
          <cell r="B167" t="str">
            <v>Sketch Pad 30 Sheets 9" X 12", Top Bound Spiral Sketchbook Drawing Pads, Sketching Paper Coloring Book for Artist Kids School, 48-Pack</v>
          </cell>
          <cell r="C167" t="str">
            <v>5044-CASE</v>
          </cell>
          <cell r="D167">
            <v>5044</v>
          </cell>
          <cell r="E167" t="str">
            <v>FBA_5044-CASE</v>
          </cell>
          <cell r="F167">
            <v>48</v>
          </cell>
          <cell r="G167"/>
          <cell r="H167">
            <v>48</v>
          </cell>
          <cell r="I167">
            <v>0</v>
          </cell>
          <cell r="J167">
            <v>0</v>
          </cell>
          <cell r="K167">
            <v>26</v>
          </cell>
          <cell r="L167">
            <v>2303.14</v>
          </cell>
          <cell r="M167"/>
          <cell r="N167"/>
          <cell r="O167">
            <v>234</v>
          </cell>
          <cell r="P167">
            <v>0.1111</v>
          </cell>
          <cell r="Q167">
            <v>0.2</v>
          </cell>
          <cell r="R167">
            <v>31</v>
          </cell>
          <cell r="S167">
            <v>1488</v>
          </cell>
          <cell r="T167"/>
          <cell r="U167"/>
          <cell r="V167">
            <v>31</v>
          </cell>
          <cell r="W167">
            <v>31</v>
          </cell>
          <cell r="X167">
            <v>31</v>
          </cell>
          <cell r="Y167">
            <v>1488</v>
          </cell>
          <cell r="Z167">
            <v>58115</v>
          </cell>
          <cell r="AA167" t="str">
            <v>X0044RG6CH</v>
          </cell>
          <cell r="AB167" t="str">
            <v>No Supplies</v>
          </cell>
        </row>
        <row r="168">
          <cell r="A168" t="str">
            <v>B07RCM1LXW</v>
          </cell>
          <cell r="B168" t="str">
            <v>Slider Pencil Case, Utility Storage Box Snap Closure, Bright Color Multi Purpose Organizer, 6-Pack</v>
          </cell>
          <cell r="C168" t="str">
            <v>812-SET6</v>
          </cell>
          <cell r="D168">
            <v>812</v>
          </cell>
          <cell r="E168" t="str">
            <v>FBA_812-SET6</v>
          </cell>
          <cell r="F168">
            <v>6</v>
          </cell>
          <cell r="G168"/>
          <cell r="H168">
            <v>36</v>
          </cell>
          <cell r="I168">
            <v>2</v>
          </cell>
          <cell r="J168">
            <v>23.98</v>
          </cell>
          <cell r="K168">
            <v>204</v>
          </cell>
          <cell r="L168">
            <v>2852.35</v>
          </cell>
          <cell r="M168">
            <v>101</v>
          </cell>
          <cell r="N168">
            <v>117.94703919933276</v>
          </cell>
          <cell r="O168">
            <v>2443</v>
          </cell>
          <cell r="P168">
            <v>8.3500000000000005E-2</v>
          </cell>
          <cell r="Q168">
            <v>0.2</v>
          </cell>
          <cell r="R168">
            <v>245</v>
          </cell>
          <cell r="S168">
            <v>1470</v>
          </cell>
          <cell r="T168"/>
          <cell r="U168"/>
          <cell r="V168">
            <v>41</v>
          </cell>
          <cell r="W168">
            <v>41</v>
          </cell>
          <cell r="X168">
            <v>246</v>
          </cell>
          <cell r="Y168">
            <v>1476</v>
          </cell>
          <cell r="Z168">
            <v>17610</v>
          </cell>
          <cell r="AA168" t="str">
            <v>X0042UE50L</v>
          </cell>
          <cell r="AB168" t="str">
            <v>Poly Bag 12 x 15.5</v>
          </cell>
        </row>
        <row r="169">
          <cell r="A169" t="str">
            <v>B07X45PFMQ</v>
          </cell>
          <cell r="B169" t="str">
            <v>Poster Board Pink 22" X 28", Colored Poster Board Paper, Bulk Boards for School Craft Project Presentation Drawing Graphic Display, 25-Pack</v>
          </cell>
          <cell r="C169" t="str">
            <v>5025-CASE</v>
          </cell>
          <cell r="D169">
            <v>5025</v>
          </cell>
          <cell r="E169" t="str">
            <v>FBA_5025-CASE</v>
          </cell>
          <cell r="F169">
            <v>25</v>
          </cell>
          <cell r="G169"/>
          <cell r="H169">
            <v>25</v>
          </cell>
          <cell r="I169">
            <v>28</v>
          </cell>
          <cell r="J169">
            <v>1082.08</v>
          </cell>
          <cell r="K169">
            <v>48</v>
          </cell>
          <cell r="L169">
            <v>1606.82</v>
          </cell>
          <cell r="M169">
            <v>0.7142857142857143</v>
          </cell>
          <cell r="N169">
            <v>0.48493641874907589</v>
          </cell>
          <cell r="O169">
            <v>364</v>
          </cell>
          <cell r="P169">
            <v>0.13189999999999999</v>
          </cell>
          <cell r="Q169">
            <v>0.2</v>
          </cell>
          <cell r="R169">
            <v>58</v>
          </cell>
          <cell r="S169">
            <v>1450</v>
          </cell>
          <cell r="T169"/>
          <cell r="U169"/>
          <cell r="V169">
            <v>58</v>
          </cell>
          <cell r="W169">
            <v>58</v>
          </cell>
          <cell r="X169">
            <v>58</v>
          </cell>
          <cell r="Y169">
            <v>1450</v>
          </cell>
          <cell r="Z169">
            <v>16032</v>
          </cell>
          <cell r="AA169" t="str">
            <v>X003SC1YFD</v>
          </cell>
          <cell r="AB169" t="str">
            <v>No Supplies</v>
          </cell>
        </row>
        <row r="170">
          <cell r="A170" t="str">
            <v>B0C6R78W3C</v>
          </cell>
          <cell r="B170" t="str">
            <v>Composition Book Wide Ruled 20 Sheet Manila Cover Notebook 8.5"x7", Journal Comp Lined Notebooks for Office School, 288-Packs</v>
          </cell>
          <cell r="C170" t="str">
            <v>5096-CASE-1</v>
          </cell>
          <cell r="D170">
            <v>5096</v>
          </cell>
          <cell r="E170" t="str">
            <v>FBA_5096-CASE-1</v>
          </cell>
          <cell r="F170">
            <v>288</v>
          </cell>
          <cell r="G170">
            <v>24</v>
          </cell>
          <cell r="H170">
            <v>288</v>
          </cell>
          <cell r="I170" t="e">
            <v>#N/A</v>
          </cell>
          <cell r="J170" t="e">
            <v>#N/A</v>
          </cell>
          <cell r="K170">
            <v>4</v>
          </cell>
          <cell r="L170">
            <v>845.16</v>
          </cell>
          <cell r="M170"/>
          <cell r="N170"/>
          <cell r="O170">
            <v>69</v>
          </cell>
          <cell r="P170">
            <v>5.8000000000000003E-2</v>
          </cell>
          <cell r="Q170">
            <v>0.2</v>
          </cell>
          <cell r="R170">
            <v>5</v>
          </cell>
          <cell r="S170">
            <v>1440</v>
          </cell>
          <cell r="T170"/>
          <cell r="U170">
            <v>12</v>
          </cell>
          <cell r="V170">
            <v>5</v>
          </cell>
          <cell r="W170">
            <v>5</v>
          </cell>
          <cell r="X170">
            <v>5</v>
          </cell>
          <cell r="Y170">
            <v>1440</v>
          </cell>
          <cell r="Z170">
            <v>60280</v>
          </cell>
          <cell r="AA170" t="str">
            <v>X004517Y69</v>
          </cell>
          <cell r="AB170" t="str">
            <v>No Supplies</v>
          </cell>
        </row>
        <row r="171">
          <cell r="A171" t="str">
            <v>B07X22QHGF</v>
          </cell>
          <cell r="B171" t="str">
            <v>Poster Board Green 22" X 28", Colored Poster Board Paper, Bulk Boards for School Craft Project Presentation Drawing Graphic Display, 25-Pack</v>
          </cell>
          <cell r="C171" t="str">
            <v>5017-CASE</v>
          </cell>
          <cell r="D171">
            <v>5017</v>
          </cell>
          <cell r="E171" t="str">
            <v>FBA_5017-CASE</v>
          </cell>
          <cell r="F171">
            <v>25</v>
          </cell>
          <cell r="G171"/>
          <cell r="H171">
            <v>25</v>
          </cell>
          <cell r="I171">
            <v>30</v>
          </cell>
          <cell r="J171">
            <v>1121.51</v>
          </cell>
          <cell r="K171">
            <v>47</v>
          </cell>
          <cell r="L171">
            <v>1680.53</v>
          </cell>
          <cell r="M171">
            <v>0.56666666666666665</v>
          </cell>
          <cell r="N171">
            <v>0.49845297857353033</v>
          </cell>
          <cell r="O171">
            <v>359</v>
          </cell>
          <cell r="P171">
            <v>0.13089999999999999</v>
          </cell>
          <cell r="Q171">
            <v>0.2</v>
          </cell>
          <cell r="R171">
            <v>56</v>
          </cell>
          <cell r="S171">
            <v>1400</v>
          </cell>
          <cell r="T171"/>
          <cell r="U171"/>
          <cell r="V171">
            <v>56</v>
          </cell>
          <cell r="W171">
            <v>56</v>
          </cell>
          <cell r="X171">
            <v>56</v>
          </cell>
          <cell r="Y171">
            <v>1400</v>
          </cell>
          <cell r="Z171">
            <v>23676</v>
          </cell>
          <cell r="AA171" t="str">
            <v>X003SC1YHV</v>
          </cell>
          <cell r="AB171" t="str">
            <v>No Supplies</v>
          </cell>
        </row>
        <row r="172">
          <cell r="A172" t="str">
            <v>B07WZXYW4S</v>
          </cell>
          <cell r="B172" t="str">
            <v>Poster Board Dark Blue 22" X 28", Colored Poster Board Paper, Bulk Boards for School Craft Project Presentation Drawing Graphic Display, 25-Pack</v>
          </cell>
          <cell r="C172" t="str">
            <v>5019-CASE</v>
          </cell>
          <cell r="D172">
            <v>5019</v>
          </cell>
          <cell r="E172" t="str">
            <v>FBA_5019-CASE</v>
          </cell>
          <cell r="F172">
            <v>25</v>
          </cell>
          <cell r="G172"/>
          <cell r="H172">
            <v>25</v>
          </cell>
          <cell r="I172">
            <v>37</v>
          </cell>
          <cell r="J172">
            <v>1421.67</v>
          </cell>
          <cell r="K172">
            <v>47</v>
          </cell>
          <cell r="L172">
            <v>1652.25</v>
          </cell>
          <cell r="M172">
            <v>0.27027027027027029</v>
          </cell>
          <cell r="N172">
            <v>0.16218953765641811</v>
          </cell>
          <cell r="O172">
            <v>432</v>
          </cell>
          <cell r="P172">
            <v>0.10879999999999999</v>
          </cell>
          <cell r="Q172">
            <v>0.2</v>
          </cell>
          <cell r="R172">
            <v>56</v>
          </cell>
          <cell r="S172">
            <v>1400</v>
          </cell>
          <cell r="T172"/>
          <cell r="U172"/>
          <cell r="V172">
            <v>56</v>
          </cell>
          <cell r="W172">
            <v>56</v>
          </cell>
          <cell r="X172">
            <v>56</v>
          </cell>
          <cell r="Y172">
            <v>1400</v>
          </cell>
          <cell r="Z172">
            <v>20576</v>
          </cell>
          <cell r="AA172" t="str">
            <v>X003SC1Y71</v>
          </cell>
          <cell r="AB172" t="str">
            <v>No Supplies</v>
          </cell>
        </row>
        <row r="173">
          <cell r="A173" t="str">
            <v>B091BN4MV1</v>
          </cell>
          <cell r="B173" t="str">
            <v>Back To School Kit 66 Pieces, School Supplies Bundle Pack for Student, Pencil, Eraser, Highlighter, Dry Erase Marker, Glue, Correction, 1-Pack</v>
          </cell>
          <cell r="C173" t="str">
            <v>8000-EACH</v>
          </cell>
          <cell r="D173">
            <v>8000</v>
          </cell>
          <cell r="E173" t="str">
            <v>FBA_8000-EACH</v>
          </cell>
          <cell r="F173">
            <v>1</v>
          </cell>
          <cell r="G173"/>
          <cell r="H173">
            <v>10</v>
          </cell>
          <cell r="I173">
            <v>1086</v>
          </cell>
          <cell r="J173">
            <v>43177.16</v>
          </cell>
          <cell r="K173">
            <v>1242</v>
          </cell>
          <cell r="L173">
            <v>40722.620000000003</v>
          </cell>
          <cell r="M173">
            <v>0.143646408839779</v>
          </cell>
          <cell r="N173">
            <v>-5.6848111362581527E-2</v>
          </cell>
          <cell r="O173">
            <v>62311</v>
          </cell>
          <cell r="P173">
            <v>1.9900000000000001E-2</v>
          </cell>
          <cell r="Q173">
            <v>0.1</v>
          </cell>
          <cell r="R173">
            <v>1366</v>
          </cell>
          <cell r="S173">
            <v>1366</v>
          </cell>
          <cell r="T173"/>
          <cell r="U173"/>
          <cell r="V173">
            <v>137</v>
          </cell>
          <cell r="W173">
            <v>137</v>
          </cell>
          <cell r="X173">
            <v>1370</v>
          </cell>
          <cell r="Y173">
            <v>1370</v>
          </cell>
          <cell r="Z173">
            <v>1156</v>
          </cell>
          <cell r="AA173" t="str">
            <v>B091BN4MV1</v>
          </cell>
          <cell r="AB173" t="str">
            <v>Printed box #8000, Clear sticker</v>
          </cell>
        </row>
        <row r="174">
          <cell r="A174" t="str">
            <v>B08DHKDQ7J</v>
          </cell>
          <cell r="B174" t="str">
            <v>Multiplication &amp; Division Flash Cards, Number Math Calculation Card Game Education Training Learning Practice Smart, Great for Kids Activities at Home School Classroom (36/Pack), Set of 2-Pack</v>
          </cell>
          <cell r="C174" t="str">
            <v>534-EA+535-EA</v>
          </cell>
          <cell r="D174">
            <v>534</v>
          </cell>
          <cell r="E174" t="str">
            <v>FBA_534-EA+535-EA</v>
          </cell>
          <cell r="F174">
            <v>2</v>
          </cell>
          <cell r="G174">
            <v>24</v>
          </cell>
          <cell r="H174">
            <v>72</v>
          </cell>
          <cell r="I174">
            <v>6</v>
          </cell>
          <cell r="J174">
            <v>44.94</v>
          </cell>
          <cell r="K174">
            <v>267</v>
          </cell>
          <cell r="L174">
            <v>2122.88</v>
          </cell>
          <cell r="M174">
            <v>43.5</v>
          </cell>
          <cell r="N174">
            <v>46.238095238095241</v>
          </cell>
          <cell r="O174">
            <v>873</v>
          </cell>
          <cell r="P174">
            <v>0.30580000000000002</v>
          </cell>
          <cell r="Q174">
            <v>1.5</v>
          </cell>
          <cell r="R174">
            <v>668</v>
          </cell>
          <cell r="S174">
            <v>1336</v>
          </cell>
          <cell r="T174"/>
          <cell r="U174">
            <v>3</v>
          </cell>
          <cell r="V174">
            <v>19</v>
          </cell>
          <cell r="W174">
            <v>19</v>
          </cell>
          <cell r="X174">
            <v>684</v>
          </cell>
          <cell r="Y174">
            <v>1368</v>
          </cell>
          <cell r="Z174">
            <v>64063</v>
          </cell>
          <cell r="AA174" t="str">
            <v>X003Z1GPEH</v>
          </cell>
          <cell r="AB174" t="str">
            <v>Poly Bag 6 x 9</v>
          </cell>
        </row>
        <row r="175">
          <cell r="A175" t="str">
            <v>B07QC4VNF4</v>
          </cell>
          <cell r="B175" t="str">
            <v>3 Ring Binder 1/2" Economy View Binders Organizer - Purple, Round Ring, Hold 100 Sheets Paper, for School Office Home, 12-Count</v>
          </cell>
          <cell r="C175" t="str">
            <v>4107-CASE</v>
          </cell>
          <cell r="D175">
            <v>4107</v>
          </cell>
          <cell r="E175" t="str">
            <v>FBA_4107-CASE</v>
          </cell>
          <cell r="F175">
            <v>12</v>
          </cell>
          <cell r="G175"/>
          <cell r="H175">
            <v>12</v>
          </cell>
          <cell r="I175">
            <v>54</v>
          </cell>
          <cell r="J175">
            <v>2493.3000000000002</v>
          </cell>
          <cell r="K175">
            <v>102</v>
          </cell>
          <cell r="L175">
            <v>3781.33</v>
          </cell>
          <cell r="M175">
            <v>0.88888888888888884</v>
          </cell>
          <cell r="N175">
            <v>0.51659647856254753</v>
          </cell>
          <cell r="O175">
            <v>322</v>
          </cell>
          <cell r="P175">
            <v>0.31680000000000003</v>
          </cell>
          <cell r="Q175">
            <v>0.1</v>
          </cell>
          <cell r="R175">
            <v>112</v>
          </cell>
          <cell r="S175">
            <v>1344</v>
          </cell>
          <cell r="T175"/>
          <cell r="U175"/>
          <cell r="V175">
            <v>112</v>
          </cell>
          <cell r="W175">
            <v>112</v>
          </cell>
          <cell r="X175">
            <v>112</v>
          </cell>
          <cell r="Y175">
            <v>1344</v>
          </cell>
          <cell r="Z175">
            <v>9796</v>
          </cell>
          <cell r="AA175" t="str">
            <v>X003SCFQP7</v>
          </cell>
          <cell r="AB175" t="str">
            <v>No Supplies</v>
          </cell>
        </row>
        <row r="176">
          <cell r="A176" t="str">
            <v>B08FK9Z656</v>
          </cell>
          <cell r="B176" t="str">
            <v>8 Pockets Folder Portfolios w/ Double Loop Wire Binding, Letter Size Paper Folders for Office Business Document Papers Organizer, 12-Pack</v>
          </cell>
          <cell r="C176" t="str">
            <v>3161-CASE</v>
          </cell>
          <cell r="D176">
            <v>3161</v>
          </cell>
          <cell r="E176" t="str">
            <v>FBA_3161-CASE</v>
          </cell>
          <cell r="F176">
            <v>12</v>
          </cell>
          <cell r="G176"/>
          <cell r="H176">
            <v>12</v>
          </cell>
          <cell r="I176">
            <v>94</v>
          </cell>
          <cell r="J176">
            <v>3953.07</v>
          </cell>
          <cell r="K176">
            <v>104</v>
          </cell>
          <cell r="L176">
            <v>3536.2</v>
          </cell>
          <cell r="M176">
            <v>0.10638297872340426</v>
          </cell>
          <cell r="N176">
            <v>-0.10545474782890268</v>
          </cell>
          <cell r="O176">
            <v>690</v>
          </cell>
          <cell r="P176">
            <v>0.1507</v>
          </cell>
          <cell r="Q176">
            <v>0.05</v>
          </cell>
          <cell r="R176">
            <v>109</v>
          </cell>
          <cell r="S176">
            <v>1308</v>
          </cell>
          <cell r="T176"/>
          <cell r="U176"/>
          <cell r="V176">
            <v>109</v>
          </cell>
          <cell r="W176">
            <v>109</v>
          </cell>
          <cell r="X176">
            <v>109</v>
          </cell>
          <cell r="Y176">
            <v>1308</v>
          </cell>
          <cell r="Z176">
            <v>7237</v>
          </cell>
          <cell r="AA176" t="str">
            <v>X003SBSJE3</v>
          </cell>
          <cell r="AB176" t="str">
            <v>No Supplies</v>
          </cell>
        </row>
        <row r="177">
          <cell r="A177" t="str">
            <v>B07XQJ2XTB</v>
          </cell>
          <cell r="B177" t="str">
            <v>Filler Paper Loose Leaf Papers 100 ?Sheet, Wide Ruled 3 Hole Punched for Ring Binders, for Office School Student Writing, 36-Pack</v>
          </cell>
          <cell r="C177" t="str">
            <v>566-CASE</v>
          </cell>
          <cell r="D177">
            <v>566</v>
          </cell>
          <cell r="E177" t="str">
            <v>FBA_566-CASE</v>
          </cell>
          <cell r="F177">
            <v>36</v>
          </cell>
          <cell r="G177"/>
          <cell r="H177">
            <v>36</v>
          </cell>
          <cell r="I177">
            <v>23</v>
          </cell>
          <cell r="J177">
            <v>1881.37</v>
          </cell>
          <cell r="K177">
            <v>33</v>
          </cell>
          <cell r="L177">
            <v>2341.84</v>
          </cell>
          <cell r="M177">
            <v>0.43478260869565216</v>
          </cell>
          <cell r="N177">
            <v>0.24475249419306158</v>
          </cell>
          <cell r="O177">
            <v>65</v>
          </cell>
          <cell r="P177">
            <v>0.52380000000000004</v>
          </cell>
          <cell r="Q177">
            <v>0.1</v>
          </cell>
          <cell r="R177">
            <v>36</v>
          </cell>
          <cell r="S177">
            <v>1296</v>
          </cell>
          <cell r="T177"/>
          <cell r="U177"/>
          <cell r="V177">
            <v>36</v>
          </cell>
          <cell r="W177">
            <v>36</v>
          </cell>
          <cell r="X177">
            <v>36</v>
          </cell>
          <cell r="Y177">
            <v>1296</v>
          </cell>
          <cell r="Z177">
            <v>96261</v>
          </cell>
          <cell r="AA177" t="str">
            <v>X003SBSK6F</v>
          </cell>
          <cell r="AB177" t="str">
            <v>No Supplies</v>
          </cell>
        </row>
        <row r="178">
          <cell r="A178" t="str">
            <v>B0964J2MQ5</v>
          </cell>
          <cell r="B178" t="str">
            <v>Composition Notebook 100 Sheet 5" x 7" Poly Cover Spiral Notebook, Writing Journal Notebooks Assorted Color, 36-Pack</v>
          </cell>
          <cell r="C178" t="str">
            <v>5476-CASE</v>
          </cell>
          <cell r="D178">
            <v>5476</v>
          </cell>
          <cell r="E178" t="str">
            <v>FBA_5476-CASE</v>
          </cell>
          <cell r="F178">
            <v>36</v>
          </cell>
          <cell r="G178"/>
          <cell r="H178">
            <v>36</v>
          </cell>
          <cell r="I178">
            <v>10</v>
          </cell>
          <cell r="J178">
            <v>672.9</v>
          </cell>
          <cell r="K178">
            <v>30</v>
          </cell>
          <cell r="L178">
            <v>1926.27</v>
          </cell>
          <cell r="M178">
            <v>2</v>
          </cell>
          <cell r="N178">
            <v>1.8626393223361568</v>
          </cell>
          <cell r="O178">
            <v>374</v>
          </cell>
          <cell r="P178">
            <v>8.0199999999999994E-2</v>
          </cell>
          <cell r="Q178">
            <v>0.2</v>
          </cell>
          <cell r="R178">
            <v>36</v>
          </cell>
          <cell r="S178">
            <v>1296</v>
          </cell>
          <cell r="T178"/>
          <cell r="U178"/>
          <cell r="V178">
            <v>36</v>
          </cell>
          <cell r="W178">
            <v>36</v>
          </cell>
          <cell r="X178">
            <v>36</v>
          </cell>
          <cell r="Y178">
            <v>1296</v>
          </cell>
          <cell r="Z178">
            <v>53948</v>
          </cell>
          <cell r="AA178" t="str">
            <v>X0040DSASN</v>
          </cell>
          <cell r="AB178" t="str">
            <v>No Supplies</v>
          </cell>
        </row>
        <row r="179">
          <cell r="A179" t="str">
            <v>B09C2QNFTV</v>
          </cell>
          <cell r="B179" t="str">
            <v>Staples Standard (26/6) Metallic Color 3000/Pack, Stapler Refill Standard Size Staple, Assorted Colors, 4-Packs</v>
          </cell>
          <cell r="C179" t="str">
            <v>609-PACK4</v>
          </cell>
          <cell r="D179">
            <v>609</v>
          </cell>
          <cell r="E179" t="str">
            <v>FBA_609-PACK4</v>
          </cell>
          <cell r="F179">
            <v>4</v>
          </cell>
          <cell r="G179">
            <v>24</v>
          </cell>
          <cell r="H179">
            <v>72</v>
          </cell>
          <cell r="I179">
            <v>19</v>
          </cell>
          <cell r="J179">
            <v>208.81</v>
          </cell>
          <cell r="K179">
            <v>3</v>
          </cell>
          <cell r="L179">
            <v>41.57</v>
          </cell>
          <cell r="M179">
            <v>-0.84210526315789469</v>
          </cell>
          <cell r="N179">
            <v>-0.80091949619271108</v>
          </cell>
          <cell r="O179">
            <v>582</v>
          </cell>
          <cell r="P179">
            <v>5.1999999999999998E-3</v>
          </cell>
          <cell r="Q179"/>
          <cell r="R179"/>
          <cell r="S179">
            <v>1200</v>
          </cell>
          <cell r="T179"/>
          <cell r="U179">
            <v>3</v>
          </cell>
          <cell r="V179">
            <v>17</v>
          </cell>
          <cell r="W179">
            <v>17</v>
          </cell>
          <cell r="X179">
            <v>306</v>
          </cell>
          <cell r="Y179">
            <v>1224</v>
          </cell>
          <cell r="Z179">
            <v>7170</v>
          </cell>
          <cell r="AA179" t="str">
            <v>X0044RLX89</v>
          </cell>
          <cell r="AB179" t="str">
            <v>Poly Bag 6 x 9</v>
          </cell>
        </row>
        <row r="180">
          <cell r="A180" t="str">
            <v>B08GWY7YNX</v>
          </cell>
          <cell r="B180" t="str">
            <v>Silicone Glue 3.38 Oz. (100 mL), Waterproof Crack Resistant, Quick Repair for Glass Window Plastic Kitchen, 2-Pack</v>
          </cell>
          <cell r="C180" t="str">
            <v>2030-PACK2</v>
          </cell>
          <cell r="D180">
            <v>2030</v>
          </cell>
          <cell r="E180" t="str">
            <v>FBA_2030-PACK2</v>
          </cell>
          <cell r="F180">
            <v>2</v>
          </cell>
          <cell r="G180">
            <v>12</v>
          </cell>
          <cell r="H180">
            <v>72</v>
          </cell>
          <cell r="I180">
            <v>285</v>
          </cell>
          <cell r="J180">
            <v>2277.15</v>
          </cell>
          <cell r="K180">
            <v>298</v>
          </cell>
          <cell r="L180">
            <v>2584.08</v>
          </cell>
          <cell r="M180">
            <v>4.5614035087719301E-2</v>
          </cell>
          <cell r="N180">
            <v>0.13478690468348586</v>
          </cell>
          <cell r="O180">
            <v>3295</v>
          </cell>
          <cell r="P180">
            <v>9.0399999999999994E-2</v>
          </cell>
          <cell r="Q180">
            <v>1</v>
          </cell>
          <cell r="R180">
            <v>596</v>
          </cell>
          <cell r="S180">
            <v>1192</v>
          </cell>
          <cell r="T180"/>
          <cell r="U180">
            <v>6</v>
          </cell>
          <cell r="V180">
            <v>17</v>
          </cell>
          <cell r="W180">
            <v>17</v>
          </cell>
          <cell r="X180">
            <v>612</v>
          </cell>
          <cell r="Y180">
            <v>1224</v>
          </cell>
          <cell r="Z180">
            <v>5535</v>
          </cell>
          <cell r="AA180" t="str">
            <v>X003TDH80V</v>
          </cell>
          <cell r="AB180" t="str">
            <v>Poly Bag 6 x 9</v>
          </cell>
        </row>
        <row r="181">
          <cell r="A181" t="str">
            <v>B07X2233CN</v>
          </cell>
          <cell r="B181" t="str">
            <v>Poster Board 11" X 14" Assorted Neon Colored Poster Board Paper for School Craft Project Presentation Drawing Graphic Display (5/Pack), 48-Packs</v>
          </cell>
          <cell r="C181" t="str">
            <v>5027-CASE</v>
          </cell>
          <cell r="D181">
            <v>5027</v>
          </cell>
          <cell r="E181" t="str">
            <v>FBA_5027-CASE</v>
          </cell>
          <cell r="F181">
            <v>48</v>
          </cell>
          <cell r="G181"/>
          <cell r="H181">
            <v>48</v>
          </cell>
          <cell r="I181">
            <v>9</v>
          </cell>
          <cell r="J181">
            <v>792</v>
          </cell>
          <cell r="K181">
            <v>21</v>
          </cell>
          <cell r="L181">
            <v>1561.59</v>
          </cell>
          <cell r="M181">
            <v>1.3333333333333333</v>
          </cell>
          <cell r="N181">
            <v>0.97170454545454532</v>
          </cell>
          <cell r="O181">
            <v>524</v>
          </cell>
          <cell r="P181">
            <v>4.0099999999999997E-2</v>
          </cell>
          <cell r="Q181">
            <v>0.2</v>
          </cell>
          <cell r="R181">
            <v>25</v>
          </cell>
          <cell r="S181">
            <v>1200</v>
          </cell>
          <cell r="T181"/>
          <cell r="U181"/>
          <cell r="V181">
            <v>25</v>
          </cell>
          <cell r="W181">
            <v>25</v>
          </cell>
          <cell r="X181">
            <v>25</v>
          </cell>
          <cell r="Y181">
            <v>1200</v>
          </cell>
          <cell r="Z181">
            <v>14529</v>
          </cell>
          <cell r="AA181" t="str">
            <v>B07X2233CN</v>
          </cell>
          <cell r="AB181" t="str">
            <v>No Supplies</v>
          </cell>
        </row>
        <row r="182">
          <cell r="A182" t="str">
            <v>B08BQXSGRP</v>
          </cell>
          <cell r="B182" t="str">
            <v>Kappa Take Along Large Print Word Finds Puzzle Book - 8" x 5" Digest Size 3 Titles, Word Search Find Words Books for Adults Teens, Training Learning with Game, 24-Pack</v>
          </cell>
          <cell r="C182" t="str">
            <v>3388-CASE</v>
          </cell>
          <cell r="D182">
            <v>3388</v>
          </cell>
          <cell r="E182" t="str">
            <v>FBA_3388-CASE</v>
          </cell>
          <cell r="F182">
            <v>24</v>
          </cell>
          <cell r="G182"/>
          <cell r="H182">
            <v>24</v>
          </cell>
          <cell r="I182">
            <v>11</v>
          </cell>
          <cell r="J182">
            <v>435.29</v>
          </cell>
          <cell r="K182">
            <v>42</v>
          </cell>
          <cell r="L182">
            <v>1511.16</v>
          </cell>
          <cell r="M182">
            <v>2.8181818181818183</v>
          </cell>
          <cell r="N182">
            <v>2.4716166234004917</v>
          </cell>
          <cell r="O182">
            <v>275</v>
          </cell>
          <cell r="P182">
            <v>0.1527</v>
          </cell>
          <cell r="Q182">
            <v>0.2</v>
          </cell>
          <cell r="R182">
            <v>50</v>
          </cell>
          <cell r="S182">
            <v>1200</v>
          </cell>
          <cell r="T182"/>
          <cell r="U182"/>
          <cell r="V182">
            <v>50</v>
          </cell>
          <cell r="W182">
            <v>50</v>
          </cell>
          <cell r="X182">
            <v>50</v>
          </cell>
          <cell r="Y182">
            <v>1200</v>
          </cell>
          <cell r="Z182">
            <v>2367</v>
          </cell>
          <cell r="AA182" t="str">
            <v>X0044R3MSN</v>
          </cell>
          <cell r="AB182" t="str">
            <v>No Supplies</v>
          </cell>
        </row>
        <row r="183">
          <cell r="A183" t="str">
            <v>B08S5YS4WT</v>
          </cell>
          <cell r="B183" t="str">
            <v>Pencil Pouch 3 Ring Binder Pouch w/ Rivet Enforced Rings Holes, Mesh Window, Zipper Pouches, Pack of 10 Colors</v>
          </cell>
          <cell r="C183" t="str">
            <v>803-SET4+804-SET6</v>
          </cell>
          <cell r="D183">
            <v>803</v>
          </cell>
          <cell r="E183" t="str">
            <v>FBA_803-SET4+804-SET6</v>
          </cell>
          <cell r="F183">
            <v>10</v>
          </cell>
          <cell r="G183">
            <v>24</v>
          </cell>
          <cell r="H183">
            <v>144</v>
          </cell>
          <cell r="I183">
            <v>383</v>
          </cell>
          <cell r="J183">
            <v>5728.37</v>
          </cell>
          <cell r="K183">
            <v>113</v>
          </cell>
          <cell r="L183">
            <v>1988.87</v>
          </cell>
          <cell r="M183">
            <v>-0.70496083550913835</v>
          </cell>
          <cell r="N183">
            <v>-0.65280350256704789</v>
          </cell>
          <cell r="O183">
            <v>761</v>
          </cell>
          <cell r="P183">
            <v>0.14849999999999999</v>
          </cell>
          <cell r="Q183">
            <v>0</v>
          </cell>
          <cell r="R183">
            <v>113</v>
          </cell>
          <cell r="S183">
            <v>1130</v>
          </cell>
          <cell r="T183"/>
          <cell r="U183">
            <v>6</v>
          </cell>
          <cell r="V183">
            <v>8</v>
          </cell>
          <cell r="W183">
            <v>8</v>
          </cell>
          <cell r="X183">
            <v>115.2</v>
          </cell>
          <cell r="Y183">
            <v>1152</v>
          </cell>
          <cell r="Z183">
            <v>84086</v>
          </cell>
          <cell r="AA183" t="str">
            <v>X002SZ3PLH</v>
          </cell>
          <cell r="AB183" t="str">
            <v>Poly Bag 10 x 13</v>
          </cell>
        </row>
        <row r="184">
          <cell r="A184" t="str">
            <v>B096488J5R</v>
          </cell>
          <cell r="B184" t="str">
            <v>Pencil Pouch 3 Ring Binder Pouch w/ Rivet Enforced Rings Holes 48-Pack, Assorted 10 Color Mesh Window Zipper Bag</v>
          </cell>
          <cell r="C184" t="str">
            <v>803-BOX+804-BOX</v>
          </cell>
          <cell r="D184">
            <v>803</v>
          </cell>
          <cell r="E184" t="str">
            <v>FBA_803-BOX+804-BOX</v>
          </cell>
          <cell r="F184">
            <v>48</v>
          </cell>
          <cell r="G184">
            <v>24</v>
          </cell>
          <cell r="H184">
            <v>144</v>
          </cell>
          <cell r="I184">
            <v>8</v>
          </cell>
          <cell r="J184">
            <v>619.91999999999996</v>
          </cell>
          <cell r="K184">
            <v>24</v>
          </cell>
          <cell r="L184">
            <v>1535.3</v>
          </cell>
          <cell r="M184">
            <v>2</v>
          </cell>
          <cell r="N184">
            <v>1.4766098851464706</v>
          </cell>
          <cell r="O184">
            <v>61</v>
          </cell>
          <cell r="P184">
            <v>0.39340000000000003</v>
          </cell>
          <cell r="Q184">
            <v>0</v>
          </cell>
          <cell r="R184">
            <v>24</v>
          </cell>
          <cell r="S184">
            <v>1152</v>
          </cell>
          <cell r="T184"/>
          <cell r="U184">
            <v>6</v>
          </cell>
          <cell r="V184">
            <v>8</v>
          </cell>
          <cell r="W184">
            <v>8</v>
          </cell>
          <cell r="X184">
            <v>24</v>
          </cell>
          <cell r="Y184">
            <v>1152</v>
          </cell>
          <cell r="Z184">
            <v>84086</v>
          </cell>
          <cell r="AA184" t="str">
            <v>X0044RG5ZF</v>
          </cell>
          <cell r="AB184" t="str">
            <v>Poly Bag 14.5 x 19</v>
          </cell>
        </row>
        <row r="185">
          <cell r="A185" t="str">
            <v>B093TS1T13</v>
          </cell>
          <cell r="B185" t="str">
            <v>Pencil Pouch 3 Ring Binder Pouch w/ Rivet Enforced Rings Holes, Assorted Color Mesh Window Zipper Pouches, 144-Pack</v>
          </cell>
          <cell r="C185" t="str">
            <v>803-CASE</v>
          </cell>
          <cell r="D185">
            <v>803</v>
          </cell>
          <cell r="E185" t="str">
            <v>FBA_803-CASE</v>
          </cell>
          <cell r="F185">
            <v>144</v>
          </cell>
          <cell r="G185">
            <v>24</v>
          </cell>
          <cell r="H185">
            <v>144</v>
          </cell>
          <cell r="I185">
            <v>10</v>
          </cell>
          <cell r="J185">
            <v>1579.9</v>
          </cell>
          <cell r="K185">
            <v>8</v>
          </cell>
          <cell r="L185">
            <v>1289.52</v>
          </cell>
          <cell r="M185">
            <v>-0.2</v>
          </cell>
          <cell r="N185">
            <v>-0.1837964428128363</v>
          </cell>
          <cell r="O185">
            <v>187</v>
          </cell>
          <cell r="P185">
            <v>4.2799999999999998E-2</v>
          </cell>
          <cell r="Q185">
            <v>0.05</v>
          </cell>
          <cell r="R185">
            <v>8</v>
          </cell>
          <cell r="S185">
            <v>1152</v>
          </cell>
          <cell r="T185"/>
          <cell r="U185">
            <v>6</v>
          </cell>
          <cell r="V185">
            <v>8</v>
          </cell>
          <cell r="W185">
            <v>8</v>
          </cell>
          <cell r="X185">
            <v>8</v>
          </cell>
          <cell r="Y185">
            <v>1152</v>
          </cell>
          <cell r="Z185">
            <v>84086</v>
          </cell>
          <cell r="AA185" t="str">
            <v>X003SCIHNZ</v>
          </cell>
          <cell r="AB185" t="str">
            <v>No Supplies</v>
          </cell>
        </row>
        <row r="186">
          <cell r="A186" t="str">
            <v>B09DNL2WQW</v>
          </cell>
          <cell r="B186" t="str">
            <v>Pencil Pouch 3 Ring Binder Pouch w/ Rivet Enforced Rings Holes, Neon Black Color Mesh Window Zipper Pouches, 144-Pack</v>
          </cell>
          <cell r="C186" t="str">
            <v>809-CASE</v>
          </cell>
          <cell r="D186">
            <v>809</v>
          </cell>
          <cell r="E186" t="str">
            <v>FBA_809-CASE</v>
          </cell>
          <cell r="F186">
            <v>144</v>
          </cell>
          <cell r="G186">
            <v>24</v>
          </cell>
          <cell r="H186">
            <v>144</v>
          </cell>
          <cell r="I186">
            <v>18</v>
          </cell>
          <cell r="J186">
            <v>2879.07</v>
          </cell>
          <cell r="K186">
            <v>8</v>
          </cell>
          <cell r="L186">
            <v>1323.12</v>
          </cell>
          <cell r="M186">
            <v>-0.55555555555555558</v>
          </cell>
          <cell r="N186">
            <v>-0.54043493211349503</v>
          </cell>
          <cell r="O186">
            <v>119</v>
          </cell>
          <cell r="P186">
            <v>6.7199999999999996E-2</v>
          </cell>
          <cell r="Q186">
            <v>0</v>
          </cell>
          <cell r="R186">
            <v>8</v>
          </cell>
          <cell r="S186">
            <v>1152</v>
          </cell>
          <cell r="T186"/>
          <cell r="U186">
            <v>6</v>
          </cell>
          <cell r="V186">
            <v>8</v>
          </cell>
          <cell r="W186">
            <v>8</v>
          </cell>
          <cell r="X186">
            <v>8</v>
          </cell>
          <cell r="Y186">
            <v>1152</v>
          </cell>
          <cell r="Z186">
            <v>10497</v>
          </cell>
          <cell r="AA186" t="str">
            <v>B09DNL2WQW</v>
          </cell>
          <cell r="AB186" t="str">
            <v>No Supplies</v>
          </cell>
        </row>
        <row r="187">
          <cell r="A187" t="str">
            <v>B09DNV6MG1</v>
          </cell>
          <cell r="B187" t="str">
            <v>Pencil Pouch 3 Ring Binder Pouch w/ Rivet Enforced Rings Holes, Pastel Color Mesh Window Zipper Pouches, 24-Pack</v>
          </cell>
          <cell r="C187" t="str">
            <v>810-BOX</v>
          </cell>
          <cell r="D187">
            <v>810</v>
          </cell>
          <cell r="E187" t="str">
            <v>FBA_810-BOX</v>
          </cell>
          <cell r="F187">
            <v>24</v>
          </cell>
          <cell r="G187">
            <v>24</v>
          </cell>
          <cell r="H187">
            <v>144</v>
          </cell>
          <cell r="I187">
            <v>79</v>
          </cell>
          <cell r="J187">
            <v>2457.46</v>
          </cell>
          <cell r="K187">
            <v>45</v>
          </cell>
          <cell r="L187">
            <v>1400.55</v>
          </cell>
          <cell r="M187">
            <v>-0.43037974683544306</v>
          </cell>
          <cell r="N187">
            <v>-0.43008228007780391</v>
          </cell>
          <cell r="O187">
            <v>427</v>
          </cell>
          <cell r="P187">
            <v>0.10539999999999999</v>
          </cell>
          <cell r="Q187">
            <v>0</v>
          </cell>
          <cell r="R187">
            <v>45</v>
          </cell>
          <cell r="S187">
            <v>1080</v>
          </cell>
          <cell r="T187"/>
          <cell r="U187">
            <v>6</v>
          </cell>
          <cell r="V187">
            <v>8</v>
          </cell>
          <cell r="W187">
            <v>8</v>
          </cell>
          <cell r="X187">
            <v>48</v>
          </cell>
          <cell r="Y187">
            <v>1152</v>
          </cell>
          <cell r="Z187">
            <v>57623</v>
          </cell>
          <cell r="AA187" t="str">
            <v>B09DNV6MG1</v>
          </cell>
          <cell r="AB187" t="str">
            <v>No Supplies</v>
          </cell>
        </row>
        <row r="188">
          <cell r="A188" t="str">
            <v>B07XQMDNV9</v>
          </cell>
          <cell r="B188" t="str">
            <v>Neon Page Markers Dispensers 1x1.7 Sign Here Neon Colored PET Arrow Flag Index Tabs, Page Bookmarks File Tab (50 Flags/Pack), 24-Packs</v>
          </cell>
          <cell r="C188" t="str">
            <v>5174-BOX</v>
          </cell>
          <cell r="D188">
            <v>5174</v>
          </cell>
          <cell r="E188" t="str">
            <v>FBA_5174-BOX</v>
          </cell>
          <cell r="F188">
            <v>24</v>
          </cell>
          <cell r="G188">
            <v>24</v>
          </cell>
          <cell r="H188">
            <v>288</v>
          </cell>
          <cell r="I188">
            <v>31</v>
          </cell>
          <cell r="J188">
            <v>1208.43</v>
          </cell>
          <cell r="K188">
            <v>41</v>
          </cell>
          <cell r="L188">
            <v>1326.26</v>
          </cell>
          <cell r="M188">
            <v>0.32258064516129031</v>
          </cell>
          <cell r="N188">
            <v>9.7506682224042698E-2</v>
          </cell>
          <cell r="O188">
            <v>212</v>
          </cell>
          <cell r="P188">
            <v>0.19339999999999999</v>
          </cell>
          <cell r="Q188">
            <v>0.1</v>
          </cell>
          <cell r="R188">
            <v>45</v>
          </cell>
          <cell r="S188">
            <v>1080</v>
          </cell>
          <cell r="T188"/>
          <cell r="U188">
            <v>12</v>
          </cell>
          <cell r="V188">
            <v>4</v>
          </cell>
          <cell r="W188">
            <v>4</v>
          </cell>
          <cell r="X188">
            <v>48</v>
          </cell>
          <cell r="Y188">
            <v>1152</v>
          </cell>
          <cell r="Z188">
            <v>24812</v>
          </cell>
          <cell r="AA188" t="str">
            <v>X003SBSJ6B</v>
          </cell>
          <cell r="AB188" t="str">
            <v>No Supplies</v>
          </cell>
        </row>
        <row r="189">
          <cell r="A189" t="str">
            <v>B07RQNYZCT</v>
          </cell>
          <cell r="B189" t="str">
            <v>Pink Eraser, Latex Free Bevel Erasers, Large Size Block Erasers for Art Drawing School Office Kids Teachers (4/Pack), 1-Pack</v>
          </cell>
          <cell r="C189" t="str">
            <v>2227-EACH</v>
          </cell>
          <cell r="D189">
            <v>2227</v>
          </cell>
          <cell r="E189" t="str">
            <v>FBA_2227-EACH</v>
          </cell>
          <cell r="F189">
            <v>1</v>
          </cell>
          <cell r="G189">
            <v>24</v>
          </cell>
          <cell r="H189">
            <v>72</v>
          </cell>
          <cell r="I189">
            <v>477</v>
          </cell>
          <cell r="J189">
            <v>2329.11</v>
          </cell>
          <cell r="K189">
            <v>997</v>
          </cell>
          <cell r="L189">
            <v>5469.27</v>
          </cell>
          <cell r="M189">
            <v>1.0901467505241089</v>
          </cell>
          <cell r="N189">
            <v>1.348223141028118</v>
          </cell>
          <cell r="O189">
            <v>12367</v>
          </cell>
          <cell r="P189">
            <v>8.0600000000000005E-2</v>
          </cell>
          <cell r="Q189">
            <v>0.15</v>
          </cell>
          <cell r="R189">
            <v>1147</v>
          </cell>
          <cell r="S189">
            <v>1147</v>
          </cell>
          <cell r="T189"/>
          <cell r="U189">
            <v>3</v>
          </cell>
          <cell r="V189">
            <v>16</v>
          </cell>
          <cell r="W189">
            <v>16</v>
          </cell>
          <cell r="X189">
            <v>1152</v>
          </cell>
          <cell r="Y189">
            <v>1152</v>
          </cell>
          <cell r="Z189">
            <v>66633</v>
          </cell>
          <cell r="AA189" t="str">
            <v>X003SCFQ4X</v>
          </cell>
          <cell r="AB189" t="str">
            <v>No Supplies</v>
          </cell>
        </row>
        <row r="190">
          <cell r="A190" t="str">
            <v>B08P3WZTXG</v>
          </cell>
          <cell r="B190" t="str">
            <v>Paid Self Inking Rubber Stamp (Red Ink), Stamp Impression Size 1.41" x 0.47", Great for Office, Shipping, Receiving, Accounting, Expiration, Due Dates, 1-Pack</v>
          </cell>
          <cell r="C190" t="str">
            <v>6303-EACH</v>
          </cell>
          <cell r="D190">
            <v>6303</v>
          </cell>
          <cell r="E190" t="str">
            <v>FBA_6303-EACH</v>
          </cell>
          <cell r="F190">
            <v>1</v>
          </cell>
          <cell r="G190">
            <v>24</v>
          </cell>
          <cell r="H190">
            <v>144</v>
          </cell>
          <cell r="I190">
            <v>0</v>
          </cell>
          <cell r="J190">
            <v>0</v>
          </cell>
          <cell r="K190">
            <v>185</v>
          </cell>
          <cell r="L190">
            <v>898.45</v>
          </cell>
          <cell r="M190"/>
          <cell r="N190"/>
          <cell r="O190">
            <v>3672</v>
          </cell>
          <cell r="P190">
            <v>5.04E-2</v>
          </cell>
          <cell r="Q190">
            <v>4.5</v>
          </cell>
          <cell r="R190">
            <v>1018</v>
          </cell>
          <cell r="S190">
            <v>1018</v>
          </cell>
          <cell r="T190"/>
          <cell r="U190">
            <v>6</v>
          </cell>
          <cell r="V190">
            <v>8</v>
          </cell>
          <cell r="W190">
            <v>8</v>
          </cell>
          <cell r="X190">
            <v>1152</v>
          </cell>
          <cell r="Y190">
            <v>1152</v>
          </cell>
          <cell r="Z190">
            <v>12474</v>
          </cell>
          <cell r="AA190" t="str">
            <v>B08P3WZTXG</v>
          </cell>
          <cell r="AB190" t="str">
            <v>No Supplies</v>
          </cell>
        </row>
        <row r="191">
          <cell r="A191" t="str">
            <v>B093CS5SYX</v>
          </cell>
          <cell r="B191" t="str">
            <v>Plastic Pencil Case, Ruler Length Large Utility Storage Box, Clear Color, Multi Purpose Organizer, 12-Pack</v>
          </cell>
          <cell r="C191" t="str">
            <v>851-CASE</v>
          </cell>
          <cell r="D191">
            <v>851</v>
          </cell>
          <cell r="E191" t="str">
            <v>FBA_851-CASE</v>
          </cell>
          <cell r="F191">
            <v>12</v>
          </cell>
          <cell r="G191"/>
          <cell r="H191">
            <v>12</v>
          </cell>
          <cell r="I191">
            <v>34</v>
          </cell>
          <cell r="J191">
            <v>2148.66</v>
          </cell>
          <cell r="K191">
            <v>85</v>
          </cell>
          <cell r="L191">
            <v>4719.8999999999996</v>
          </cell>
          <cell r="M191">
            <v>1.5</v>
          </cell>
          <cell r="N191">
            <v>1.1966714138113987</v>
          </cell>
          <cell r="O191">
            <v>919</v>
          </cell>
          <cell r="P191">
            <v>9.2499999999999999E-2</v>
          </cell>
          <cell r="Q191">
            <v>0.1</v>
          </cell>
          <cell r="R191">
            <v>94</v>
          </cell>
          <cell r="S191">
            <v>1128</v>
          </cell>
          <cell r="T191"/>
          <cell r="U191"/>
          <cell r="V191">
            <v>94</v>
          </cell>
          <cell r="W191">
            <v>94</v>
          </cell>
          <cell r="X191">
            <v>94</v>
          </cell>
          <cell r="Y191">
            <v>1128</v>
          </cell>
          <cell r="Z191">
            <v>6214</v>
          </cell>
          <cell r="AA191" t="str">
            <v>B093CS5SYX</v>
          </cell>
          <cell r="AB191" t="str">
            <v>No Supplies</v>
          </cell>
        </row>
        <row r="192">
          <cell r="A192" t="str">
            <v>B07RX2FHFP</v>
          </cell>
          <cell r="B192" t="str">
            <v>2 Pockets Poly Folder, Stripes Portfolio, Letter Size Plastic Folders Holder for Office Documents Paper Organizer, 6-Pack</v>
          </cell>
          <cell r="C192" t="str">
            <v>3169-SET6</v>
          </cell>
          <cell r="D192">
            <v>3169</v>
          </cell>
          <cell r="E192" t="str">
            <v>FBA_3169-SET6</v>
          </cell>
          <cell r="F192">
            <v>6</v>
          </cell>
          <cell r="G192"/>
          <cell r="H192">
            <v>48</v>
          </cell>
          <cell r="I192">
            <v>146</v>
          </cell>
          <cell r="J192">
            <v>1880.94</v>
          </cell>
          <cell r="K192">
            <v>171</v>
          </cell>
          <cell r="L192">
            <v>2177.89</v>
          </cell>
          <cell r="M192">
            <v>0.17123287671232876</v>
          </cell>
          <cell r="N192">
            <v>0.15787319106404235</v>
          </cell>
          <cell r="O192">
            <v>2072</v>
          </cell>
          <cell r="P192">
            <v>8.2500000000000004E-2</v>
          </cell>
          <cell r="Q192">
            <v>0.05</v>
          </cell>
          <cell r="R192">
            <v>180</v>
          </cell>
          <cell r="S192">
            <v>1080</v>
          </cell>
          <cell r="T192"/>
          <cell r="U192"/>
          <cell r="V192">
            <v>23</v>
          </cell>
          <cell r="W192">
            <v>23</v>
          </cell>
          <cell r="X192">
            <v>184</v>
          </cell>
          <cell r="Y192">
            <v>1104</v>
          </cell>
          <cell r="Z192">
            <v>6708</v>
          </cell>
          <cell r="AA192" t="str">
            <v>X003SC97JX</v>
          </cell>
          <cell r="AB192" t="str">
            <v>Poly Bag 12 x 15.5</v>
          </cell>
        </row>
        <row r="193">
          <cell r="A193" t="str">
            <v>B07X45NX3C</v>
          </cell>
          <cell r="B193" t="str">
            <v>Poster Board Yellow 22" X 28", Colored Poster Board Paper, Bulk Boards for School Craft Project Presentation Drawing Graphic Display, 25-Pack</v>
          </cell>
          <cell r="C193" t="str">
            <v>5018-CASE</v>
          </cell>
          <cell r="D193">
            <v>5018</v>
          </cell>
          <cell r="E193" t="str">
            <v>FBA_5018-CASE</v>
          </cell>
          <cell r="F193">
            <v>25</v>
          </cell>
          <cell r="G193"/>
          <cell r="H193">
            <v>25</v>
          </cell>
          <cell r="I193">
            <v>30</v>
          </cell>
          <cell r="J193">
            <v>1155.0899999999999</v>
          </cell>
          <cell r="K193">
            <v>40</v>
          </cell>
          <cell r="L193">
            <v>1356.65</v>
          </cell>
          <cell r="M193">
            <v>0.33333333333333331</v>
          </cell>
          <cell r="N193">
            <v>0.17449722532443376</v>
          </cell>
          <cell r="O193">
            <v>183</v>
          </cell>
          <cell r="P193">
            <v>0.21859999999999999</v>
          </cell>
          <cell r="Q193">
            <v>0.1</v>
          </cell>
          <cell r="R193">
            <v>44</v>
          </cell>
          <cell r="S193">
            <v>1100</v>
          </cell>
          <cell r="T193"/>
          <cell r="U193"/>
          <cell r="V193">
            <v>44</v>
          </cell>
          <cell r="W193">
            <v>44</v>
          </cell>
          <cell r="X193">
            <v>44</v>
          </cell>
          <cell r="Y193">
            <v>1100</v>
          </cell>
          <cell r="Z193">
            <v>32414</v>
          </cell>
          <cell r="AA193" t="str">
            <v>X003SC97N9</v>
          </cell>
          <cell r="AB193" t="str">
            <v>No Supplies</v>
          </cell>
        </row>
        <row r="194">
          <cell r="A194" t="str">
            <v>B07RC8TSKL</v>
          </cell>
          <cell r="B194" t="str">
            <v>Plastic Pencil Case, Ruler Lenght Large Utility Storage Box, Assorted Color, Multi Purpose Organizer, 4-Pack</v>
          </cell>
          <cell r="C194" t="str">
            <v>850-SET4</v>
          </cell>
          <cell r="D194">
            <v>850</v>
          </cell>
          <cell r="E194" t="str">
            <v>FBA_850-SET4</v>
          </cell>
          <cell r="F194">
            <v>4</v>
          </cell>
          <cell r="G194"/>
          <cell r="H194">
            <v>12</v>
          </cell>
          <cell r="I194">
            <v>482</v>
          </cell>
          <cell r="J194">
            <v>11302.24</v>
          </cell>
          <cell r="K194">
            <v>270</v>
          </cell>
          <cell r="L194">
            <v>7767.63</v>
          </cell>
          <cell r="M194">
            <v>-0.43983402489626555</v>
          </cell>
          <cell r="N194">
            <v>-0.31273535157632465</v>
          </cell>
          <cell r="O194">
            <v>6071</v>
          </cell>
          <cell r="P194">
            <v>4.4499999999999998E-2</v>
          </cell>
          <cell r="Q194">
            <v>0</v>
          </cell>
          <cell r="R194">
            <v>270</v>
          </cell>
          <cell r="S194">
            <v>1080</v>
          </cell>
          <cell r="T194"/>
          <cell r="U194"/>
          <cell r="V194">
            <v>90</v>
          </cell>
          <cell r="W194">
            <v>90</v>
          </cell>
          <cell r="X194">
            <v>270</v>
          </cell>
          <cell r="Y194">
            <v>1080</v>
          </cell>
          <cell r="Z194">
            <v>8332</v>
          </cell>
          <cell r="AA194" t="str">
            <v>X003SCCXSP</v>
          </cell>
          <cell r="AB194" t="str">
            <v>Poly bag 19 x 24</v>
          </cell>
        </row>
        <row r="195">
          <cell r="A195" t="str">
            <v>B07RZ3BBSR</v>
          </cell>
          <cell r="B195" t="str">
            <v>Index Card Box 3"x5", Flip Top Utility Plastic Storage Case 250 Cards Capacity, Flash Card Holder Organizer, for Office, 6-Pack</v>
          </cell>
          <cell r="C195" t="str">
            <v>3125-SET6</v>
          </cell>
          <cell r="D195">
            <v>3125</v>
          </cell>
          <cell r="E195" t="str">
            <v>FBA_3125-SET6</v>
          </cell>
          <cell r="F195">
            <v>6</v>
          </cell>
          <cell r="G195"/>
          <cell r="H195">
            <v>36</v>
          </cell>
          <cell r="I195">
            <v>54</v>
          </cell>
          <cell r="J195">
            <v>1157.25</v>
          </cell>
          <cell r="K195">
            <v>148</v>
          </cell>
          <cell r="L195">
            <v>2577.12</v>
          </cell>
          <cell r="M195">
            <v>1.7407407407407407</v>
          </cell>
          <cell r="N195">
            <v>1.2269345430978613</v>
          </cell>
          <cell r="O195">
            <v>1245</v>
          </cell>
          <cell r="P195">
            <v>0.11890000000000001</v>
          </cell>
          <cell r="Q195">
            <v>0.2</v>
          </cell>
          <cell r="R195">
            <v>178</v>
          </cell>
          <cell r="S195">
            <v>1068</v>
          </cell>
          <cell r="T195"/>
          <cell r="U195"/>
          <cell r="V195">
            <v>30</v>
          </cell>
          <cell r="W195">
            <v>30</v>
          </cell>
          <cell r="X195">
            <v>180</v>
          </cell>
          <cell r="Y195">
            <v>1080</v>
          </cell>
          <cell r="Z195">
            <v>11480</v>
          </cell>
          <cell r="AA195" t="str">
            <v>X003SC5KIP</v>
          </cell>
          <cell r="AB195" t="str">
            <v>Poly Bag 14.5 x 19</v>
          </cell>
        </row>
        <row r="196">
          <cell r="A196" t="str">
            <v>B07RX2WKJW</v>
          </cell>
          <cell r="B196" t="str">
            <v>2 Pockets Poly Folder, Swirl Embossed Portfolio, Letter Size Plastic Folders Holder for Office Business Document Papers Organizer, 6-Pack</v>
          </cell>
          <cell r="C196" t="str">
            <v>2140-SET6</v>
          </cell>
          <cell r="D196">
            <v>2140</v>
          </cell>
          <cell r="E196" t="str">
            <v>FBA_2140-SET6</v>
          </cell>
          <cell r="F196">
            <v>6</v>
          </cell>
          <cell r="G196"/>
          <cell r="H196">
            <v>48</v>
          </cell>
          <cell r="I196">
            <v>114</v>
          </cell>
          <cell r="J196">
            <v>1480.86</v>
          </cell>
          <cell r="K196">
            <v>147</v>
          </cell>
          <cell r="L196">
            <v>1646.3</v>
          </cell>
          <cell r="M196">
            <v>0.28947368421052633</v>
          </cell>
          <cell r="N196">
            <v>0.11171886606431403</v>
          </cell>
          <cell r="O196">
            <v>1748</v>
          </cell>
          <cell r="P196">
            <v>8.4099999999999994E-2</v>
          </cell>
          <cell r="Q196">
            <v>0.2</v>
          </cell>
          <cell r="R196">
            <v>176</v>
          </cell>
          <cell r="S196">
            <v>1056</v>
          </cell>
          <cell r="T196"/>
          <cell r="U196"/>
          <cell r="V196">
            <v>22</v>
          </cell>
          <cell r="W196">
            <v>22</v>
          </cell>
          <cell r="X196">
            <v>176</v>
          </cell>
          <cell r="Y196">
            <v>1056</v>
          </cell>
          <cell r="Z196">
            <v>48166</v>
          </cell>
          <cell r="AA196" t="str">
            <v>X003SC1YMB</v>
          </cell>
          <cell r="AB196" t="str">
            <v>Poly Bag 12 x 15.5</v>
          </cell>
        </row>
        <row r="197">
          <cell r="A197" t="str">
            <v>B0C7J2ZG4B</v>
          </cell>
          <cell r="B197" t="str">
            <v>2 Pockets Paper File Folder, Laminated Glossy 3 Hole Portfolio, Assorted Pastel Colors Letter Size Folders for School Office Business Use, 6-Pack</v>
          </cell>
          <cell r="C197" t="str">
            <v>2178-SET6</v>
          </cell>
          <cell r="D197">
            <v>2178</v>
          </cell>
          <cell r="E197" t="str">
            <v>FBA_2178-SET6</v>
          </cell>
          <cell r="F197">
            <v>6</v>
          </cell>
          <cell r="G197"/>
          <cell r="H197">
            <v>48</v>
          </cell>
          <cell r="I197" t="e">
            <v>#N/A</v>
          </cell>
          <cell r="J197" t="e">
            <v>#N/A</v>
          </cell>
          <cell r="K197">
            <v>142</v>
          </cell>
          <cell r="L197">
            <v>2062.48</v>
          </cell>
          <cell r="M197"/>
          <cell r="N197"/>
          <cell r="O197">
            <v>1467</v>
          </cell>
          <cell r="P197">
            <v>9.6799999999999997E-2</v>
          </cell>
          <cell r="Q197">
            <v>0.2</v>
          </cell>
          <cell r="R197">
            <v>170</v>
          </cell>
          <cell r="S197">
            <v>1020</v>
          </cell>
          <cell r="T197"/>
          <cell r="U197"/>
          <cell r="V197">
            <v>22</v>
          </cell>
          <cell r="W197">
            <v>22</v>
          </cell>
          <cell r="X197">
            <v>176</v>
          </cell>
          <cell r="Y197">
            <v>1056</v>
          </cell>
          <cell r="Z197">
            <v>44388</v>
          </cell>
          <cell r="AA197" t="str">
            <v>X0044RLTGP</v>
          </cell>
          <cell r="AB197" t="str">
            <v>Poly Bag 12 x 15.5</v>
          </cell>
        </row>
        <row r="198">
          <cell r="A198" t="str">
            <v>B08FK78Z2B</v>
          </cell>
          <cell r="B198" t="str">
            <v>8 Pockets Folder Portfolios w/ Double Loop Wire Binding, Letter Size Paper Folders for Office Business Document Papers Organizer, 1-Pack</v>
          </cell>
          <cell r="C198" t="str">
            <v>3161-EACH</v>
          </cell>
          <cell r="D198">
            <v>3161</v>
          </cell>
          <cell r="E198" t="str">
            <v>FBA_3161-EACH</v>
          </cell>
          <cell r="F198">
            <v>1</v>
          </cell>
          <cell r="G198"/>
          <cell r="H198">
            <v>12</v>
          </cell>
          <cell r="I198">
            <v>228</v>
          </cell>
          <cell r="J198">
            <v>1682.52</v>
          </cell>
          <cell r="K198">
            <v>878</v>
          </cell>
          <cell r="L198">
            <v>6939.65</v>
          </cell>
          <cell r="M198">
            <v>2.8508771929824563</v>
          </cell>
          <cell r="N198">
            <v>3.1245572118013452</v>
          </cell>
          <cell r="O198">
            <v>10827</v>
          </cell>
          <cell r="P198">
            <v>8.1100000000000005E-2</v>
          </cell>
          <cell r="Q198">
            <v>0.2</v>
          </cell>
          <cell r="R198">
            <v>1054</v>
          </cell>
          <cell r="S198">
            <v>1054</v>
          </cell>
          <cell r="T198"/>
          <cell r="U198"/>
          <cell r="V198">
            <v>88</v>
          </cell>
          <cell r="W198">
            <v>88</v>
          </cell>
          <cell r="X198">
            <v>1056</v>
          </cell>
          <cell r="Y198">
            <v>1056</v>
          </cell>
          <cell r="Z198">
            <v>7237</v>
          </cell>
          <cell r="AA198" t="str">
            <v>X003BXWZTX</v>
          </cell>
          <cell r="AB198" t="str">
            <v>No Supplies</v>
          </cell>
        </row>
        <row r="199">
          <cell r="A199" t="str">
            <v>B07XL4V893</v>
          </cell>
          <cell r="B199" t="str">
            <v>Filler Paper Loose Leaf Papers 100 Sheet, College Ruled 3 Hole Punched for Ring Binders, for Office School Student Writing, 36-Pack</v>
          </cell>
          <cell r="C199" t="str">
            <v>565-CASE</v>
          </cell>
          <cell r="D199">
            <v>565</v>
          </cell>
          <cell r="E199" t="str">
            <v>FBA_565-CASE</v>
          </cell>
          <cell r="F199">
            <v>36</v>
          </cell>
          <cell r="G199"/>
          <cell r="H199">
            <v>36</v>
          </cell>
          <cell r="I199">
            <v>11</v>
          </cell>
          <cell r="J199">
            <v>890.29</v>
          </cell>
          <cell r="K199">
            <v>28</v>
          </cell>
          <cell r="L199">
            <v>5552.92</v>
          </cell>
          <cell r="M199">
            <v>1.5454545454545454</v>
          </cell>
          <cell r="N199">
            <v>5.2372036078131847</v>
          </cell>
          <cell r="O199">
            <v>62</v>
          </cell>
          <cell r="P199">
            <v>1.0968</v>
          </cell>
          <cell r="Q199">
            <v>0.05</v>
          </cell>
          <cell r="R199">
            <v>29</v>
          </cell>
          <cell r="S199">
            <v>1044</v>
          </cell>
          <cell r="T199"/>
          <cell r="U199"/>
          <cell r="V199">
            <v>29</v>
          </cell>
          <cell r="W199">
            <v>29</v>
          </cell>
          <cell r="X199">
            <v>29</v>
          </cell>
          <cell r="Y199">
            <v>1044</v>
          </cell>
          <cell r="Z199">
            <v>65523</v>
          </cell>
          <cell r="AA199" t="str">
            <v>X0044RG61D</v>
          </cell>
          <cell r="AB199" t="str">
            <v>No Supplies</v>
          </cell>
        </row>
        <row r="200">
          <cell r="A200" t="str">
            <v>B07XQLD8PX</v>
          </cell>
          <cell r="B200" t="str">
            <v>Plastic Pencil Case, Ruler Lenght Large Utility Storage Box, Assorted Color, Multi Purpose Organizer, 12-Pack</v>
          </cell>
          <cell r="C200" t="str">
            <v>850-CASE</v>
          </cell>
          <cell r="D200">
            <v>850</v>
          </cell>
          <cell r="E200" t="str">
            <v>FBA_850-CASE</v>
          </cell>
          <cell r="F200">
            <v>12</v>
          </cell>
          <cell r="G200"/>
          <cell r="H200">
            <v>12</v>
          </cell>
          <cell r="I200">
            <v>84</v>
          </cell>
          <cell r="J200">
            <v>5191.66</v>
          </cell>
          <cell r="K200">
            <v>78</v>
          </cell>
          <cell r="L200">
            <v>4777.29</v>
          </cell>
          <cell r="M200">
            <v>-7.1428571428571425E-2</v>
          </cell>
          <cell r="N200">
            <v>-7.9814548718521616E-2</v>
          </cell>
          <cell r="O200">
            <v>914</v>
          </cell>
          <cell r="P200">
            <v>8.5300000000000001E-2</v>
          </cell>
          <cell r="Q200">
            <v>0.1</v>
          </cell>
          <cell r="R200">
            <v>86</v>
          </cell>
          <cell r="S200">
            <v>1032</v>
          </cell>
          <cell r="T200"/>
          <cell r="U200"/>
          <cell r="V200">
            <v>86</v>
          </cell>
          <cell r="W200">
            <v>86</v>
          </cell>
          <cell r="X200">
            <v>86</v>
          </cell>
          <cell r="Y200">
            <v>1032</v>
          </cell>
          <cell r="Z200">
            <v>8332</v>
          </cell>
          <cell r="AA200" t="str">
            <v>B07XQLD8PX</v>
          </cell>
          <cell r="AB200" t="str">
            <v>No Supplies</v>
          </cell>
        </row>
        <row r="201">
          <cell r="A201" t="str">
            <v>B0B3C4XXJ5</v>
          </cell>
          <cell r="B201" t="str">
            <v>Back To School Kit Starter Pack 60 Count, School Supply Box for Elementary Student K-6, Ruler Composition Book and more 1-Pack</v>
          </cell>
          <cell r="C201" t="str">
            <v>8010-EACH</v>
          </cell>
          <cell r="D201">
            <v>8010</v>
          </cell>
          <cell r="E201" t="str">
            <v>FBA_8010-EACH</v>
          </cell>
          <cell r="F201">
            <v>1</v>
          </cell>
          <cell r="G201"/>
          <cell r="H201">
            <v>10</v>
          </cell>
          <cell r="I201">
            <v>577</v>
          </cell>
          <cell r="J201">
            <v>14099.27</v>
          </cell>
          <cell r="K201">
            <v>918</v>
          </cell>
          <cell r="L201">
            <v>20904.47</v>
          </cell>
          <cell r="M201">
            <v>0.59098786828422878</v>
          </cell>
          <cell r="N201">
            <v>0.48266328682265114</v>
          </cell>
          <cell r="O201">
            <v>23323</v>
          </cell>
          <cell r="P201">
            <v>3.9399999999999998E-2</v>
          </cell>
          <cell r="Q201">
            <v>0.1</v>
          </cell>
          <cell r="R201">
            <v>1010</v>
          </cell>
          <cell r="S201">
            <v>1010</v>
          </cell>
          <cell r="T201"/>
          <cell r="U201"/>
          <cell r="V201">
            <v>101</v>
          </cell>
          <cell r="W201">
            <v>101</v>
          </cell>
          <cell r="X201">
            <v>1010</v>
          </cell>
          <cell r="Y201">
            <v>1010</v>
          </cell>
          <cell r="Z201">
            <v>1761</v>
          </cell>
          <cell r="AA201" t="str">
            <v>B0B3C4XXJ5</v>
          </cell>
          <cell r="AB201" t="str">
            <v>Printed box #8010, Clear sticker</v>
          </cell>
        </row>
        <row r="202">
          <cell r="A202" t="str">
            <v>B09F18RK89</v>
          </cell>
          <cell r="B202" t="str">
            <v>Pencil Pouch 3 Ring Binder Pouch w/ Rivet Enforced Rings Holes, Neon Black Color Mesh Window Zipper Pouches, 6-Pack</v>
          </cell>
          <cell r="C202" t="str">
            <v>809--SET6</v>
          </cell>
          <cell r="D202">
            <v>809</v>
          </cell>
          <cell r="E202" t="str">
            <v>FBA_809--SET6</v>
          </cell>
          <cell r="F202">
            <v>6</v>
          </cell>
          <cell r="G202">
            <v>24</v>
          </cell>
          <cell r="H202">
            <v>144</v>
          </cell>
          <cell r="I202">
            <v>364</v>
          </cell>
          <cell r="J202">
            <v>3636.36</v>
          </cell>
          <cell r="K202">
            <v>166</v>
          </cell>
          <cell r="L202">
            <v>2025.14</v>
          </cell>
          <cell r="M202">
            <v>-0.54395604395604391</v>
          </cell>
          <cell r="N202">
            <v>-0.44308594308594307</v>
          </cell>
          <cell r="O202">
            <v>1980</v>
          </cell>
          <cell r="P202">
            <v>8.3799999999999999E-2</v>
          </cell>
          <cell r="Q202">
            <v>0</v>
          </cell>
          <cell r="R202">
            <v>166</v>
          </cell>
          <cell r="S202">
            <v>996</v>
          </cell>
          <cell r="T202"/>
          <cell r="U202">
            <v>6</v>
          </cell>
          <cell r="V202">
            <v>7</v>
          </cell>
          <cell r="W202">
            <v>7</v>
          </cell>
          <cell r="X202">
            <v>168</v>
          </cell>
          <cell r="Y202">
            <v>1008</v>
          </cell>
          <cell r="Z202">
            <v>10497</v>
          </cell>
          <cell r="AA202" t="str">
            <v>X003SBSJ89</v>
          </cell>
          <cell r="AB202" t="str">
            <v>Poly Bag 9 x 12</v>
          </cell>
        </row>
        <row r="203">
          <cell r="A203" t="str">
            <v>B003BSFCMY</v>
          </cell>
          <cell r="B203" t="str">
            <v>Manila File Folder 1/3 Cut Letter Size, Left Right Center Tabs Positions, for Organizing Filing Document Storage, Total 6-Count</v>
          </cell>
          <cell r="C203" t="str">
            <v>3103-EACH</v>
          </cell>
          <cell r="D203">
            <v>3103</v>
          </cell>
          <cell r="E203" t="str">
            <v>FBA_3103-EACH</v>
          </cell>
          <cell r="F203">
            <v>1</v>
          </cell>
          <cell r="G203"/>
          <cell r="H203">
            <v>48</v>
          </cell>
          <cell r="I203">
            <v>48</v>
          </cell>
          <cell r="J203">
            <v>287.27999999999997</v>
          </cell>
          <cell r="K203">
            <v>490</v>
          </cell>
          <cell r="L203">
            <v>1971.01</v>
          </cell>
          <cell r="M203">
            <v>9.2083333333333339</v>
          </cell>
          <cell r="N203">
            <v>5.8609370648844337</v>
          </cell>
          <cell r="O203">
            <v>11224</v>
          </cell>
          <cell r="P203">
            <v>4.3700000000000003E-2</v>
          </cell>
          <cell r="Q203">
            <v>1</v>
          </cell>
          <cell r="R203">
            <v>980</v>
          </cell>
          <cell r="S203">
            <v>980</v>
          </cell>
          <cell r="T203"/>
          <cell r="U203"/>
          <cell r="V203">
            <v>21</v>
          </cell>
          <cell r="W203">
            <v>21</v>
          </cell>
          <cell r="X203">
            <v>1008</v>
          </cell>
          <cell r="Y203">
            <v>1008</v>
          </cell>
          <cell r="Z203">
            <v>35675</v>
          </cell>
          <cell r="AA203" t="str">
            <v>B003BSFCMY</v>
          </cell>
          <cell r="AB203" t="str">
            <v>No Supplies</v>
          </cell>
        </row>
        <row r="204">
          <cell r="A204" t="str">
            <v>B07RJZND6F</v>
          </cell>
          <cell r="B204" t="str">
            <v>Geometry Math Compass Set w/ Scale-Arm, 6" Swing Arm Protractor, &amp; HB Wood Pencil, Inch Centimeter, Mathematical Drafting Drawing Tool, 4-Pack</v>
          </cell>
          <cell r="C204" t="str">
            <v>2807-SET4</v>
          </cell>
          <cell r="D204">
            <v>2807</v>
          </cell>
          <cell r="E204" t="str">
            <v>FBA_2807-SET4</v>
          </cell>
          <cell r="F204">
            <v>4</v>
          </cell>
          <cell r="G204">
            <v>24</v>
          </cell>
          <cell r="H204">
            <v>144</v>
          </cell>
          <cell r="I204">
            <v>133</v>
          </cell>
          <cell r="J204">
            <v>1517.82</v>
          </cell>
          <cell r="K204">
            <v>202</v>
          </cell>
          <cell r="L204">
            <v>2375</v>
          </cell>
          <cell r="M204">
            <v>0.51879699248120303</v>
          </cell>
          <cell r="N204">
            <v>0.56474417256328158</v>
          </cell>
          <cell r="O204">
            <v>1612</v>
          </cell>
          <cell r="P204">
            <v>0.12529999999999999</v>
          </cell>
          <cell r="Q204">
            <v>0.1</v>
          </cell>
          <cell r="R204">
            <v>222</v>
          </cell>
          <cell r="S204">
            <v>888</v>
          </cell>
          <cell r="T204"/>
          <cell r="U204">
            <v>6</v>
          </cell>
          <cell r="V204">
            <v>7</v>
          </cell>
          <cell r="W204">
            <v>7</v>
          </cell>
          <cell r="X204">
            <v>252</v>
          </cell>
          <cell r="Y204">
            <v>1008</v>
          </cell>
          <cell r="Z204">
            <v>27772</v>
          </cell>
          <cell r="AA204" t="str">
            <v>X003SCFQOX</v>
          </cell>
          <cell r="AB204" t="str">
            <v>Poly Bag 7.5 x 10.5</v>
          </cell>
        </row>
        <row r="205">
          <cell r="A205" t="str">
            <v>B07S9118WX</v>
          </cell>
          <cell r="B205" t="str">
            <v>Wooden Ruler 12" (30cm), Singel Metal Edge, Inches Centimeter Metric Measuring Drafting Rulers, for Students School Supplies (3/Pack), 2-Packs</v>
          </cell>
          <cell r="C205" t="str">
            <v>306-PACK2</v>
          </cell>
          <cell r="D205">
            <v>306</v>
          </cell>
          <cell r="E205" t="str">
            <v>FBA_306-PACK2</v>
          </cell>
          <cell r="F205">
            <v>2</v>
          </cell>
          <cell r="G205">
            <v>24</v>
          </cell>
          <cell r="H205">
            <v>144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/>
          <cell r="N205"/>
          <cell r="O205">
            <v>813</v>
          </cell>
          <cell r="P205">
            <v>0</v>
          </cell>
          <cell r="Q205"/>
          <cell r="R205"/>
          <cell r="S205">
            <v>1000</v>
          </cell>
          <cell r="T205"/>
          <cell r="U205">
            <v>6</v>
          </cell>
          <cell r="V205">
            <v>7</v>
          </cell>
          <cell r="W205">
            <v>7</v>
          </cell>
          <cell r="X205">
            <v>504</v>
          </cell>
          <cell r="Y205">
            <v>1008</v>
          </cell>
          <cell r="Z205">
            <v>39667</v>
          </cell>
          <cell r="AA205" t="str">
            <v>X0044RLTFB</v>
          </cell>
          <cell r="AB205" t="str">
            <v>Poly Bag 10 x 13</v>
          </cell>
        </row>
        <row r="206">
          <cell r="A206" t="str">
            <v>B07XJZGN34</v>
          </cell>
          <cell r="B206" t="str">
            <v>Plastic Pencil Case Utility Storage Box, Assorted Color, Multi Purpose Organizer for Pens Pencils, 24-Pack</v>
          </cell>
          <cell r="C206" t="str">
            <v>842-CASE</v>
          </cell>
          <cell r="D206">
            <v>842</v>
          </cell>
          <cell r="E206" t="str">
            <v>FBA_842-CASE</v>
          </cell>
          <cell r="F206">
            <v>24</v>
          </cell>
          <cell r="G206"/>
          <cell r="H206">
            <v>24</v>
          </cell>
          <cell r="I206">
            <v>42</v>
          </cell>
          <cell r="J206">
            <v>3310.08</v>
          </cell>
          <cell r="K206">
            <v>42</v>
          </cell>
          <cell r="L206">
            <v>3087.63</v>
          </cell>
          <cell r="M206">
            <v>0</v>
          </cell>
          <cell r="N206">
            <v>-6.7203813805104359E-2</v>
          </cell>
          <cell r="O206">
            <v>388</v>
          </cell>
          <cell r="P206">
            <v>0.1082</v>
          </cell>
          <cell r="Q206">
            <v>0</v>
          </cell>
          <cell r="R206">
            <v>42</v>
          </cell>
          <cell r="S206">
            <v>1008</v>
          </cell>
          <cell r="T206"/>
          <cell r="U206"/>
          <cell r="V206">
            <v>42</v>
          </cell>
          <cell r="W206">
            <v>42</v>
          </cell>
          <cell r="X206">
            <v>42</v>
          </cell>
          <cell r="Y206">
            <v>1008</v>
          </cell>
          <cell r="Z206">
            <v>26395</v>
          </cell>
          <cell r="AA206" t="str">
            <v>X003SC3AV9</v>
          </cell>
          <cell r="AB206" t="str">
            <v>No Supplies</v>
          </cell>
        </row>
        <row r="207">
          <cell r="A207" t="str">
            <v>B084JMW3MJ</v>
          </cell>
          <cell r="B207" t="str">
            <v>Pencil Grip Soft Gel Pen Grip, Ergonomic Training Gripper for Righties Lefties, Comfort Grips for Adult Kids, Assorted Color (8/Pack), 2-Packs</v>
          </cell>
          <cell r="C207" t="str">
            <v>1502-SET2</v>
          </cell>
          <cell r="D207">
            <v>1502</v>
          </cell>
          <cell r="E207" t="str">
            <v>FBA_1502-SET2</v>
          </cell>
          <cell r="F207">
            <v>2</v>
          </cell>
          <cell r="G207">
            <v>24</v>
          </cell>
          <cell r="H207">
            <v>144</v>
          </cell>
          <cell r="I207">
            <v>12</v>
          </cell>
          <cell r="J207">
            <v>83.88</v>
          </cell>
          <cell r="K207">
            <v>418</v>
          </cell>
          <cell r="L207">
            <v>2090.06</v>
          </cell>
          <cell r="M207">
            <v>33.833333333333336</v>
          </cell>
          <cell r="N207">
            <v>23.91726275631855</v>
          </cell>
          <cell r="O207">
            <v>8809</v>
          </cell>
          <cell r="P207">
            <v>4.7500000000000001E-2</v>
          </cell>
          <cell r="Q207">
            <v>0.2</v>
          </cell>
          <cell r="R207">
            <v>502</v>
          </cell>
          <cell r="S207">
            <v>1004</v>
          </cell>
          <cell r="T207"/>
          <cell r="U207">
            <v>6</v>
          </cell>
          <cell r="V207">
            <v>7</v>
          </cell>
          <cell r="W207">
            <v>7</v>
          </cell>
          <cell r="X207">
            <v>504</v>
          </cell>
          <cell r="Y207">
            <v>1008</v>
          </cell>
          <cell r="Z207">
            <v>18291</v>
          </cell>
          <cell r="AA207" t="str">
            <v>X003BT3R3Z</v>
          </cell>
          <cell r="AB207" t="str">
            <v>Poly Bag 6 x 9</v>
          </cell>
        </row>
        <row r="208">
          <cell r="A208" t="str">
            <v>B00ZPRYV0I</v>
          </cell>
          <cell r="B208" t="str">
            <v>Manila File Folder 1/3 Cut Letter Size, Left Right Center Tabs Positions, for Organizing Filing Document Storage, Total 12-Count</v>
          </cell>
          <cell r="C208" t="str">
            <v>3100-EACH</v>
          </cell>
          <cell r="D208">
            <v>3100</v>
          </cell>
          <cell r="E208" t="str">
            <v>FBA_3100-EACH</v>
          </cell>
          <cell r="F208">
            <v>1</v>
          </cell>
          <cell r="G208"/>
          <cell r="H208">
            <v>48</v>
          </cell>
          <cell r="I208" t="e">
            <v>#N/A</v>
          </cell>
          <cell r="J208" t="e">
            <v>#N/A</v>
          </cell>
          <cell r="K208">
            <v>196</v>
          </cell>
          <cell r="L208">
            <v>1035.6600000000001</v>
          </cell>
          <cell r="M208"/>
          <cell r="N208"/>
          <cell r="O208">
            <v>9496</v>
          </cell>
          <cell r="P208">
            <v>2.06E-2</v>
          </cell>
          <cell r="Q208">
            <v>4</v>
          </cell>
          <cell r="R208">
            <v>980</v>
          </cell>
          <cell r="S208">
            <v>980</v>
          </cell>
          <cell r="T208"/>
          <cell r="U208"/>
          <cell r="V208">
            <v>21</v>
          </cell>
          <cell r="W208">
            <v>21</v>
          </cell>
          <cell r="X208">
            <v>1008</v>
          </cell>
          <cell r="Y208">
            <v>1008</v>
          </cell>
          <cell r="Z208">
            <v>28232</v>
          </cell>
          <cell r="AA208" t="str">
            <v>B00ZPRYV0I</v>
          </cell>
          <cell r="AB208" t="str">
            <v>No Supplies</v>
          </cell>
        </row>
        <row r="209">
          <cell r="A209" t="str">
            <v>B07XQN8FJQ</v>
          </cell>
          <cell r="B209" t="str">
            <v>Plastic Pencil Case 8" Double Deck Utility Storage Box, Assorted Color, Multi Purpose Organizer, 24-Pack</v>
          </cell>
          <cell r="C209" t="str">
            <v>836-BOX</v>
          </cell>
          <cell r="D209">
            <v>836</v>
          </cell>
          <cell r="E209" t="str">
            <v>FBA_836-BOX</v>
          </cell>
          <cell r="F209">
            <v>24</v>
          </cell>
          <cell r="G209">
            <v>24</v>
          </cell>
          <cell r="H209">
            <v>144</v>
          </cell>
          <cell r="I209">
            <v>9</v>
          </cell>
          <cell r="J209">
            <v>474.09</v>
          </cell>
          <cell r="K209">
            <v>4</v>
          </cell>
          <cell r="L209">
            <v>233.96</v>
          </cell>
          <cell r="M209">
            <v>-0.55555555555555558</v>
          </cell>
          <cell r="N209">
            <v>-0.50650720327363996</v>
          </cell>
          <cell r="O209">
            <v>192</v>
          </cell>
          <cell r="P209">
            <v>2.0799999999999999E-2</v>
          </cell>
          <cell r="Q209"/>
          <cell r="R209"/>
          <cell r="S209">
            <v>980</v>
          </cell>
          <cell r="T209"/>
          <cell r="U209">
            <v>6</v>
          </cell>
          <cell r="V209">
            <v>7</v>
          </cell>
          <cell r="W209">
            <v>7</v>
          </cell>
          <cell r="X209">
            <v>42</v>
          </cell>
          <cell r="Y209">
            <v>1008</v>
          </cell>
          <cell r="Z209">
            <v>22926</v>
          </cell>
          <cell r="AA209" t="str">
            <v>X0044RLWXZ</v>
          </cell>
          <cell r="AB209" t="str">
            <v>No Supplies</v>
          </cell>
        </row>
        <row r="210">
          <cell r="A210" t="str">
            <v>B0BP5FBZKF</v>
          </cell>
          <cell r="B210" t="str">
            <v>Mini Highlighter Pen Pastel Color, Chisel Tip Broad Fine Line Highlighters Unscented (5/Pack), 1-Pack</v>
          </cell>
          <cell r="C210" t="str">
            <v>2309-EACH</v>
          </cell>
          <cell r="D210">
            <v>2309</v>
          </cell>
          <cell r="E210" t="str">
            <v>FBA_2309-EACH</v>
          </cell>
          <cell r="F210">
            <v>1</v>
          </cell>
          <cell r="G210">
            <v>24</v>
          </cell>
          <cell r="H210">
            <v>144</v>
          </cell>
          <cell r="I210" t="e">
            <v>#N/A</v>
          </cell>
          <cell r="J210" t="e">
            <v>#N/A</v>
          </cell>
          <cell r="K210">
            <v>767</v>
          </cell>
          <cell r="L210">
            <v>5009.8599999999997</v>
          </cell>
          <cell r="M210"/>
          <cell r="N210"/>
          <cell r="O210">
            <v>6292</v>
          </cell>
          <cell r="P210">
            <v>0.12189999999999999</v>
          </cell>
          <cell r="Q210">
            <v>0.2</v>
          </cell>
          <cell r="R210">
            <v>920</v>
          </cell>
          <cell r="S210">
            <v>920</v>
          </cell>
          <cell r="T210"/>
          <cell r="U210">
            <v>6</v>
          </cell>
          <cell r="V210">
            <v>7</v>
          </cell>
          <cell r="W210">
            <v>7</v>
          </cell>
          <cell r="X210">
            <v>1008</v>
          </cell>
          <cell r="Y210">
            <v>1008</v>
          </cell>
          <cell r="Z210">
            <v>11018</v>
          </cell>
          <cell r="AA210" t="str">
            <v>X003TDI6Z7</v>
          </cell>
          <cell r="AB210" t="str">
            <v>No Supplies</v>
          </cell>
        </row>
        <row r="211">
          <cell r="A211" t="str">
            <v>B09BBLKGY9</v>
          </cell>
          <cell r="B211" t="str">
            <v>Pink Eraser Top, Latex Free Pencil Tops Erasers, Arrowhead Caps Erasers for Kids Student, for Art Drawing School Supplies (50/Pack), 2-Packs</v>
          </cell>
          <cell r="C211" t="str">
            <v>2205-PACK2</v>
          </cell>
          <cell r="D211">
            <v>2205</v>
          </cell>
          <cell r="E211" t="str">
            <v>FBA_2205-PACK2</v>
          </cell>
          <cell r="F211">
            <v>2</v>
          </cell>
          <cell r="G211">
            <v>24</v>
          </cell>
          <cell r="H211">
            <v>72</v>
          </cell>
          <cell r="I211">
            <v>1</v>
          </cell>
          <cell r="J211">
            <v>7.17</v>
          </cell>
          <cell r="K211">
            <v>6</v>
          </cell>
          <cell r="L211">
            <v>56.94</v>
          </cell>
          <cell r="M211">
            <v>5</v>
          </cell>
          <cell r="N211">
            <v>6.9414225941422592</v>
          </cell>
          <cell r="O211">
            <v>810</v>
          </cell>
          <cell r="P211">
            <v>7.4000000000000003E-3</v>
          </cell>
          <cell r="Q211"/>
          <cell r="R211">
            <v>500</v>
          </cell>
          <cell r="S211">
            <v>1000</v>
          </cell>
          <cell r="T211"/>
          <cell r="U211">
            <v>3</v>
          </cell>
          <cell r="V211">
            <v>14</v>
          </cell>
          <cell r="W211">
            <v>14</v>
          </cell>
          <cell r="X211">
            <v>504</v>
          </cell>
          <cell r="Y211">
            <v>1008</v>
          </cell>
          <cell r="Z211">
            <v>16843</v>
          </cell>
          <cell r="AA211" t="str">
            <v>X0044RG65T</v>
          </cell>
          <cell r="AB211" t="str">
            <v>Poly Bag 6 x 9</v>
          </cell>
        </row>
        <row r="212">
          <cell r="A212" t="str">
            <v>B07XQJZL28</v>
          </cell>
          <cell r="B212" t="str">
            <v>Binder Dividers w/ 10 Color Tabs 8. 5" x 11", 11 Hole Punch Plastic Index Divider with Tab for 3 Ring Binders, (10/Pack), 24-Packs</v>
          </cell>
          <cell r="C212" t="str">
            <v>3107-BOX</v>
          </cell>
          <cell r="D212">
            <v>3107</v>
          </cell>
          <cell r="E212" t="str">
            <v>FBA_3107-BOX</v>
          </cell>
          <cell r="F212">
            <v>24</v>
          </cell>
          <cell r="G212">
            <v>24</v>
          </cell>
          <cell r="H212">
            <v>144</v>
          </cell>
          <cell r="I212">
            <v>10</v>
          </cell>
          <cell r="J212">
            <v>465.54</v>
          </cell>
          <cell r="K212">
            <v>35</v>
          </cell>
          <cell r="L212">
            <v>1409.94</v>
          </cell>
          <cell r="M212">
            <v>2.5</v>
          </cell>
          <cell r="N212">
            <v>2.0286119345276452</v>
          </cell>
          <cell r="O212">
            <v>179</v>
          </cell>
          <cell r="P212">
            <v>0.19550000000000001</v>
          </cell>
          <cell r="Q212">
            <v>0.1</v>
          </cell>
          <cell r="R212">
            <v>39</v>
          </cell>
          <cell r="S212">
            <v>936</v>
          </cell>
          <cell r="T212"/>
          <cell r="U212">
            <v>6</v>
          </cell>
          <cell r="V212">
            <v>7</v>
          </cell>
          <cell r="W212">
            <v>7</v>
          </cell>
          <cell r="X212">
            <v>42</v>
          </cell>
          <cell r="Y212">
            <v>1008</v>
          </cell>
          <cell r="Z212">
            <v>25600</v>
          </cell>
          <cell r="AA212" t="str">
            <v>X0044YEY65</v>
          </cell>
          <cell r="AB212" t="str">
            <v>No Supplies</v>
          </cell>
        </row>
        <row r="213">
          <cell r="A213" t="str">
            <v>B008ZHNN68</v>
          </cell>
          <cell r="B213" t="str">
            <v>Mini Highlighter Pen Assorted Color, Chisel Tip Broad Fine Line Highlighters Unscented (5/Pack), 1-Pack</v>
          </cell>
          <cell r="C213" t="str">
            <v>2306-EACH</v>
          </cell>
          <cell r="D213">
            <v>2306</v>
          </cell>
          <cell r="E213" t="str">
            <v>FBA_2306-EACH-1</v>
          </cell>
          <cell r="F213">
            <v>1</v>
          </cell>
          <cell r="G213">
            <v>24</v>
          </cell>
          <cell r="H213">
            <v>144</v>
          </cell>
          <cell r="I213">
            <v>5</v>
          </cell>
          <cell r="J213">
            <v>29.95</v>
          </cell>
          <cell r="K213">
            <v>590</v>
          </cell>
          <cell r="L213">
            <v>2935.62</v>
          </cell>
          <cell r="M213">
            <v>117</v>
          </cell>
          <cell r="N213">
            <v>97.017362270450761</v>
          </cell>
          <cell r="O213">
            <v>9025</v>
          </cell>
          <cell r="P213">
            <v>6.54E-2</v>
          </cell>
          <cell r="Q213">
            <v>0.5</v>
          </cell>
          <cell r="R213">
            <v>885</v>
          </cell>
          <cell r="S213">
            <v>885</v>
          </cell>
          <cell r="T213"/>
          <cell r="U213">
            <v>6</v>
          </cell>
          <cell r="V213">
            <v>7</v>
          </cell>
          <cell r="W213">
            <v>7</v>
          </cell>
          <cell r="X213">
            <v>1008</v>
          </cell>
          <cell r="Y213">
            <v>1008</v>
          </cell>
          <cell r="Z213">
            <v>1401</v>
          </cell>
          <cell r="AA213" t="str">
            <v>B008ZHNN68</v>
          </cell>
          <cell r="AB213" t="str">
            <v>No Supplies</v>
          </cell>
        </row>
        <row r="214">
          <cell r="A214" t="str">
            <v>B09C2QV3NQ</v>
          </cell>
          <cell r="B214" t="str">
            <v>Mini Highlighter Pen Assorted Color, Chisel Tip Broad Fine Line Highlighters, Unscented Highlighting Coloring for School Office (5/Pack), 2-Packs</v>
          </cell>
          <cell r="C214" t="str">
            <v>2306-PACK2</v>
          </cell>
          <cell r="D214">
            <v>2306</v>
          </cell>
          <cell r="E214" t="str">
            <v>FBA_2306-PACK2</v>
          </cell>
          <cell r="F214">
            <v>2</v>
          </cell>
          <cell r="G214">
            <v>24</v>
          </cell>
          <cell r="H214">
            <v>144</v>
          </cell>
          <cell r="I214">
            <v>0</v>
          </cell>
          <cell r="J214">
            <v>0</v>
          </cell>
          <cell r="K214">
            <v>4</v>
          </cell>
          <cell r="L214">
            <v>31.96</v>
          </cell>
          <cell r="M214"/>
          <cell r="N214"/>
          <cell r="O214">
            <v>753</v>
          </cell>
          <cell r="P214">
            <v>5.3E-3</v>
          </cell>
          <cell r="Q214"/>
          <cell r="R214"/>
          <cell r="S214">
            <v>1000</v>
          </cell>
          <cell r="T214"/>
          <cell r="U214">
            <v>6</v>
          </cell>
          <cell r="V214">
            <v>7</v>
          </cell>
          <cell r="W214">
            <v>7</v>
          </cell>
          <cell r="X214">
            <v>504</v>
          </cell>
          <cell r="Y214">
            <v>1008</v>
          </cell>
          <cell r="Z214">
            <v>1401</v>
          </cell>
          <cell r="AA214" t="str">
            <v>X0044R3MFB</v>
          </cell>
          <cell r="AB214" t="str">
            <v>Poly Bag 6 x 9</v>
          </cell>
        </row>
        <row r="215">
          <cell r="A215" t="str">
            <v>B07XPKG7B5</v>
          </cell>
          <cell r="B215" t="str">
            <v>Geometry Math Compass w/ Scale-Arm &amp; HB Wood Pencil, Inch Centimeter, Mathematical Art Drafting Drawing Tool for Student, Assorted Color, 24-Pack</v>
          </cell>
          <cell r="C215" t="str">
            <v>2806-BOX</v>
          </cell>
          <cell r="D215">
            <v>2806</v>
          </cell>
          <cell r="E215" t="str">
            <v>FBA_2806-BOX</v>
          </cell>
          <cell r="F215">
            <v>24</v>
          </cell>
          <cell r="G215">
            <v>24</v>
          </cell>
          <cell r="H215">
            <v>144</v>
          </cell>
          <cell r="I215">
            <v>218</v>
          </cell>
          <cell r="J215">
            <v>8091.82</v>
          </cell>
          <cell r="K215">
            <v>39</v>
          </cell>
          <cell r="L215">
            <v>1098.6600000000001</v>
          </cell>
          <cell r="M215">
            <v>-0.82110091743119262</v>
          </cell>
          <cell r="N215">
            <v>-0.86422584783151379</v>
          </cell>
          <cell r="O215">
            <v>111</v>
          </cell>
          <cell r="P215">
            <v>0.35139999999999999</v>
          </cell>
          <cell r="Q215">
            <v>0</v>
          </cell>
          <cell r="R215">
            <v>39</v>
          </cell>
          <cell r="S215">
            <v>936</v>
          </cell>
          <cell r="T215"/>
          <cell r="U215">
            <v>6</v>
          </cell>
          <cell r="V215">
            <v>7</v>
          </cell>
          <cell r="W215">
            <v>7</v>
          </cell>
          <cell r="X215">
            <v>42</v>
          </cell>
          <cell r="Y215">
            <v>1008</v>
          </cell>
          <cell r="Z215">
            <v>68988</v>
          </cell>
          <cell r="AA215" t="str">
            <v>X003SC97OD</v>
          </cell>
          <cell r="AB215" t="str">
            <v>No Supplies</v>
          </cell>
        </row>
        <row r="216">
          <cell r="A216" t="str">
            <v>B07XB38P4K</v>
          </cell>
          <cell r="B216" t="str">
            <v>For Sale Sign Car Auto Sales 9"X12" (2-Line), Model Year Phone Number, Cars Trucks Indoor Signage, High Visibility Signs, 24-Pack</v>
          </cell>
          <cell r="C216" t="str">
            <v>S-2-BOX</v>
          </cell>
          <cell r="D216" t="str">
            <v>S-2</v>
          </cell>
          <cell r="E216" t="str">
            <v>FBA_S-2-BOX</v>
          </cell>
          <cell r="F216">
            <v>24</v>
          </cell>
          <cell r="G216">
            <v>24</v>
          </cell>
          <cell r="H216">
            <v>480</v>
          </cell>
          <cell r="I216">
            <v>8</v>
          </cell>
          <cell r="J216">
            <v>191.92</v>
          </cell>
          <cell r="K216">
            <v>26</v>
          </cell>
          <cell r="L216">
            <v>615.94000000000005</v>
          </cell>
          <cell r="M216">
            <v>2.25</v>
          </cell>
          <cell r="N216">
            <v>2.2093580658607759</v>
          </cell>
          <cell r="O216">
            <v>176</v>
          </cell>
          <cell r="P216">
            <v>0.1477</v>
          </cell>
          <cell r="Q216">
            <v>0.1</v>
          </cell>
          <cell r="R216">
            <v>29</v>
          </cell>
          <cell r="S216">
            <v>696</v>
          </cell>
          <cell r="T216"/>
          <cell r="U216">
            <v>20</v>
          </cell>
          <cell r="V216">
            <v>2</v>
          </cell>
          <cell r="W216">
            <v>2</v>
          </cell>
          <cell r="X216">
            <v>40</v>
          </cell>
          <cell r="Y216">
            <v>960</v>
          </cell>
          <cell r="Z216">
            <v>16501</v>
          </cell>
          <cell r="AA216" t="str">
            <v>B07XB38P4K</v>
          </cell>
          <cell r="AB216" t="str">
            <v>No Supplies</v>
          </cell>
        </row>
        <row r="217">
          <cell r="A217" t="str">
            <v>B09C2RFDFH</v>
          </cell>
          <cell r="B217" t="str">
            <v>Staples Standard (26/6) Metallic Color 3000/Pack, Stapler Refill Standard Size Staple, Assorted Colors, 2-Packs</v>
          </cell>
          <cell r="C217" t="str">
            <v>609-PACK2</v>
          </cell>
          <cell r="D217">
            <v>609</v>
          </cell>
          <cell r="E217" t="str">
            <v>FBA_609-PACK2</v>
          </cell>
          <cell r="F217">
            <v>2</v>
          </cell>
          <cell r="G217">
            <v>24</v>
          </cell>
          <cell r="H217">
            <v>72</v>
          </cell>
          <cell r="I217">
            <v>6</v>
          </cell>
          <cell r="J217">
            <v>44.94</v>
          </cell>
          <cell r="K217">
            <v>1</v>
          </cell>
          <cell r="L217">
            <v>7.58</v>
          </cell>
          <cell r="M217">
            <v>-0.83333333333333337</v>
          </cell>
          <cell r="N217">
            <v>-0.83133066310636405</v>
          </cell>
          <cell r="O217">
            <v>960</v>
          </cell>
          <cell r="P217">
            <v>1E-3</v>
          </cell>
          <cell r="Q217"/>
          <cell r="R217"/>
          <cell r="S217">
            <v>900</v>
          </cell>
          <cell r="T217"/>
          <cell r="U217">
            <v>3</v>
          </cell>
          <cell r="V217">
            <v>13</v>
          </cell>
          <cell r="W217">
            <v>13</v>
          </cell>
          <cell r="X217">
            <v>468</v>
          </cell>
          <cell r="Y217">
            <v>936</v>
          </cell>
          <cell r="Z217">
            <v>7170</v>
          </cell>
          <cell r="AA217" t="str">
            <v>X0044R3MO7</v>
          </cell>
          <cell r="AB217" t="str">
            <v>Poly Bag 6 x 9</v>
          </cell>
        </row>
        <row r="218">
          <cell r="A218" t="str">
            <v>B08DFGT3Q5</v>
          </cell>
          <cell r="B218" t="str">
            <v>Ruled Index Cards 5" X 8" 100 Count, White Color Flashcards, Ruled Lined Card for Learning Memory Reminder</v>
          </cell>
          <cell r="C218" t="str">
            <v>539-PACK2</v>
          </cell>
          <cell r="D218">
            <v>539</v>
          </cell>
          <cell r="E218" t="str">
            <v>FBA_539-PACK2</v>
          </cell>
          <cell r="F218">
            <v>2</v>
          </cell>
          <cell r="G218"/>
          <cell r="H218">
            <v>36</v>
          </cell>
          <cell r="I218">
            <v>592</v>
          </cell>
          <cell r="J218">
            <v>5000.6099999999997</v>
          </cell>
          <cell r="K218">
            <v>389</v>
          </cell>
          <cell r="L218">
            <v>2813.27</v>
          </cell>
          <cell r="M218">
            <v>-0.34290540540540543</v>
          </cell>
          <cell r="N218">
            <v>-0.43741463541447939</v>
          </cell>
          <cell r="O218">
            <v>1486</v>
          </cell>
          <cell r="P218">
            <v>0.26179999999999998</v>
          </cell>
          <cell r="Q218">
            <v>0.2</v>
          </cell>
          <cell r="R218">
            <v>467</v>
          </cell>
          <cell r="S218">
            <v>934</v>
          </cell>
          <cell r="T218"/>
          <cell r="U218"/>
          <cell r="V218">
            <v>26</v>
          </cell>
          <cell r="W218">
            <v>26</v>
          </cell>
          <cell r="X218">
            <v>468</v>
          </cell>
          <cell r="Y218">
            <v>936</v>
          </cell>
          <cell r="Z218">
            <v>9320</v>
          </cell>
          <cell r="AA218" t="str">
            <v>X003SC3CT9</v>
          </cell>
          <cell r="AB218" t="str">
            <v>Poly Bag 7.5 x 10.5</v>
          </cell>
        </row>
        <row r="219">
          <cell r="A219" t="str">
            <v>B09NMQKZ96</v>
          </cell>
          <cell r="B219" t="str">
            <v>Silicone Glue 3.38 Oz. (100 mL), Waterproof Crack Resistant, Quick Repair for Glass Window Plastic Kitchen, 72-Packs</v>
          </cell>
          <cell r="C219" t="str">
            <v>2030-CASE</v>
          </cell>
          <cell r="D219">
            <v>2030</v>
          </cell>
          <cell r="E219" t="str">
            <v>FBA_2030-CASE</v>
          </cell>
          <cell r="F219">
            <v>72</v>
          </cell>
          <cell r="G219">
            <v>12</v>
          </cell>
          <cell r="H219">
            <v>72</v>
          </cell>
          <cell r="I219">
            <v>5</v>
          </cell>
          <cell r="J219">
            <v>525.44000000000005</v>
          </cell>
          <cell r="K219">
            <v>12</v>
          </cell>
          <cell r="L219">
            <v>1293.27</v>
          </cell>
          <cell r="M219">
            <v>1.4</v>
          </cell>
          <cell r="N219">
            <v>1.4613086175395855</v>
          </cell>
          <cell r="O219">
            <v>129</v>
          </cell>
          <cell r="P219">
            <v>9.2999999999999999E-2</v>
          </cell>
          <cell r="Q219">
            <v>0.1</v>
          </cell>
          <cell r="R219">
            <v>13</v>
          </cell>
          <cell r="S219">
            <v>936</v>
          </cell>
          <cell r="T219"/>
          <cell r="U219">
            <v>6</v>
          </cell>
          <cell r="V219">
            <v>13</v>
          </cell>
          <cell r="W219">
            <v>13</v>
          </cell>
          <cell r="X219">
            <v>13</v>
          </cell>
          <cell r="Y219">
            <v>936</v>
          </cell>
          <cell r="Z219">
            <v>5535</v>
          </cell>
          <cell r="AA219"/>
          <cell r="AB219" t="str">
            <v>No Supplies</v>
          </cell>
        </row>
        <row r="220">
          <cell r="A220" t="str">
            <v>B07R95PGYJ</v>
          </cell>
          <cell r="B220" t="str">
            <v>Plastic Pencil Case Utility Storage Box, Assorted Color, Multi Purpose Organizer for Pens Pencils, 4-Pack</v>
          </cell>
          <cell r="C220" t="str">
            <v>842-SET4</v>
          </cell>
          <cell r="D220">
            <v>842</v>
          </cell>
          <cell r="E220" t="str">
            <v>FBA_842-SET4</v>
          </cell>
          <cell r="F220">
            <v>4</v>
          </cell>
          <cell r="G220"/>
          <cell r="H220">
            <v>24</v>
          </cell>
          <cell r="I220">
            <v>459</v>
          </cell>
          <cell r="J220">
            <v>6873.66</v>
          </cell>
          <cell r="K220">
            <v>222</v>
          </cell>
          <cell r="L220">
            <v>4030.28</v>
          </cell>
          <cell r="M220">
            <v>-0.5163398692810458</v>
          </cell>
          <cell r="N220">
            <v>-0.41366317216737514</v>
          </cell>
          <cell r="O220">
            <v>3326</v>
          </cell>
          <cell r="P220">
            <v>6.6699999999999995E-2</v>
          </cell>
          <cell r="Q220">
            <v>0</v>
          </cell>
          <cell r="R220">
            <v>222</v>
          </cell>
          <cell r="S220">
            <v>888</v>
          </cell>
          <cell r="T220"/>
          <cell r="U220"/>
          <cell r="V220">
            <v>37</v>
          </cell>
          <cell r="W220">
            <v>37</v>
          </cell>
          <cell r="X220">
            <v>222</v>
          </cell>
          <cell r="Y220">
            <v>888</v>
          </cell>
          <cell r="Z220">
            <v>26395</v>
          </cell>
          <cell r="AA220" t="str">
            <v>X003SCCWXL</v>
          </cell>
          <cell r="AB220" t="str">
            <v>Poly Bag 14.5 x 19</v>
          </cell>
        </row>
        <row r="221">
          <cell r="A221" t="str">
            <v>B07Q5VPWCP</v>
          </cell>
          <cell r="B221" t="str">
            <v>3 Ring Binder 1/2" Economy View Binders Organizer - Fuchsia, Round Ring, Hold 100 Sheets Paper, for School Office Home, 1-Count</v>
          </cell>
          <cell r="C221" t="str">
            <v>4106-EACH</v>
          </cell>
          <cell r="D221">
            <v>4106</v>
          </cell>
          <cell r="E221" t="str">
            <v>FBA_4106-EACH</v>
          </cell>
          <cell r="F221">
            <v>1</v>
          </cell>
          <cell r="G221"/>
          <cell r="H221">
            <v>12</v>
          </cell>
          <cell r="I221">
            <v>381</v>
          </cell>
          <cell r="J221">
            <v>3234.69</v>
          </cell>
          <cell r="K221">
            <v>758</v>
          </cell>
          <cell r="L221">
            <v>6484.31</v>
          </cell>
          <cell r="M221">
            <v>0.98950131233595795</v>
          </cell>
          <cell r="N221">
            <v>1.0046155891290975</v>
          </cell>
          <cell r="O221">
            <v>9393</v>
          </cell>
          <cell r="P221">
            <v>8.0699999999999994E-2</v>
          </cell>
          <cell r="Q221">
            <v>0.15</v>
          </cell>
          <cell r="R221">
            <v>872</v>
          </cell>
          <cell r="S221">
            <v>872</v>
          </cell>
          <cell r="T221"/>
          <cell r="U221"/>
          <cell r="V221">
            <v>73</v>
          </cell>
          <cell r="W221">
            <v>73</v>
          </cell>
          <cell r="X221">
            <v>876</v>
          </cell>
          <cell r="Y221">
            <v>876</v>
          </cell>
          <cell r="Z221">
            <v>9790</v>
          </cell>
          <cell r="AA221" t="str">
            <v>X003SC97LL</v>
          </cell>
          <cell r="AB221" t="str">
            <v>No Supplies</v>
          </cell>
        </row>
        <row r="222">
          <cell r="A222" t="str">
            <v>B07T9NZN1N</v>
          </cell>
          <cell r="B222" t="str">
            <v>Pencil Pouch 3 Ring Binder Pouch w/Rivet Enforced Rings Holes, Assorted Color Mesh Window, Double Zipper Pouches 6-Pack</v>
          </cell>
          <cell r="C222" t="str">
            <v>807-SET6</v>
          </cell>
          <cell r="D222">
            <v>807</v>
          </cell>
          <cell r="E222" t="str">
            <v>FBA_807-SET6</v>
          </cell>
          <cell r="F222">
            <v>6</v>
          </cell>
          <cell r="G222">
            <v>24</v>
          </cell>
          <cell r="H222">
            <v>144</v>
          </cell>
          <cell r="I222">
            <v>420</v>
          </cell>
          <cell r="J222">
            <v>5231.92</v>
          </cell>
          <cell r="K222">
            <v>113</v>
          </cell>
          <cell r="L222">
            <v>1557.57</v>
          </cell>
          <cell r="M222">
            <v>-0.73095238095238091</v>
          </cell>
          <cell r="N222">
            <v>-0.70229475985871348</v>
          </cell>
          <cell r="O222">
            <v>1063</v>
          </cell>
          <cell r="P222">
            <v>0.10630000000000001</v>
          </cell>
          <cell r="Q222">
            <v>0.2</v>
          </cell>
          <cell r="R222">
            <v>136</v>
          </cell>
          <cell r="S222">
            <v>816</v>
          </cell>
          <cell r="T222"/>
          <cell r="U222">
            <v>6</v>
          </cell>
          <cell r="V222">
            <v>6</v>
          </cell>
          <cell r="W222">
            <v>6</v>
          </cell>
          <cell r="X222">
            <v>144</v>
          </cell>
          <cell r="Y222">
            <v>864</v>
          </cell>
          <cell r="Z222">
            <v>20423</v>
          </cell>
          <cell r="AA222" t="str">
            <v>X003BSZ6JT</v>
          </cell>
          <cell r="AB222" t="str">
            <v>Poly Bag 9 x 12</v>
          </cell>
        </row>
        <row r="223">
          <cell r="A223" t="str">
            <v>B09JQN1H4Y</v>
          </cell>
          <cell r="B223" t="str">
            <v>Pencil Pouch 3 Ring Binder Pouch w/Rivet Enforced Rings Holes, Neon Black Color Mesh Window Zipper Pouches, 24-Pack</v>
          </cell>
          <cell r="C223" t="str">
            <v>809-BOX-BAZIC</v>
          </cell>
          <cell r="D223">
            <v>809</v>
          </cell>
          <cell r="E223" t="str">
            <v>FBA_809-BOX-BAZIC</v>
          </cell>
          <cell r="F223">
            <v>24</v>
          </cell>
          <cell r="G223">
            <v>24</v>
          </cell>
          <cell r="H223">
            <v>144</v>
          </cell>
          <cell r="I223">
            <v>266</v>
          </cell>
          <cell r="J223">
            <v>7779.34</v>
          </cell>
          <cell r="K223">
            <v>36</v>
          </cell>
          <cell r="L223">
            <v>1180.8399999999999</v>
          </cell>
          <cell r="M223">
            <v>-0.86466165413533835</v>
          </cell>
          <cell r="N223">
            <v>-0.84820820275241859</v>
          </cell>
          <cell r="O223">
            <v>263</v>
          </cell>
          <cell r="P223">
            <v>0.13689999999999999</v>
          </cell>
          <cell r="Q223">
            <v>0</v>
          </cell>
          <cell r="R223">
            <v>36</v>
          </cell>
          <cell r="S223">
            <v>864</v>
          </cell>
          <cell r="T223"/>
          <cell r="U223">
            <v>6</v>
          </cell>
          <cell r="V223">
            <v>6</v>
          </cell>
          <cell r="W223">
            <v>6</v>
          </cell>
          <cell r="X223">
            <v>36</v>
          </cell>
          <cell r="Y223">
            <v>864</v>
          </cell>
          <cell r="Z223">
            <v>10497</v>
          </cell>
          <cell r="AA223" t="str">
            <v>X003SCA9NL</v>
          </cell>
          <cell r="AB223" t="str">
            <v>No Supplies</v>
          </cell>
        </row>
        <row r="224">
          <cell r="A224" t="str">
            <v>B07S4GZW7L</v>
          </cell>
          <cell r="B224" t="str">
            <v>Binder Dividers w/ 10 Color Tabs 8. 5" x 11", 11 Hole Punch Plastic Index Divider with Tab for 3 Ring Binders, (10/Pack), 1-Pack</v>
          </cell>
          <cell r="C224" t="str">
            <v>3107-EACH</v>
          </cell>
          <cell r="D224">
            <v>3107</v>
          </cell>
          <cell r="E224" t="str">
            <v>FBA_3107-EACH</v>
          </cell>
          <cell r="F224">
            <v>1</v>
          </cell>
          <cell r="G224">
            <v>24</v>
          </cell>
          <cell r="H224">
            <v>144</v>
          </cell>
          <cell r="I224">
            <v>360</v>
          </cell>
          <cell r="J224">
            <v>2142.36</v>
          </cell>
          <cell r="K224">
            <v>707</v>
          </cell>
          <cell r="L224">
            <v>4206.6899999999996</v>
          </cell>
          <cell r="M224">
            <v>0.96388888888888891</v>
          </cell>
          <cell r="N224">
            <v>0.96357754999159773</v>
          </cell>
          <cell r="O224">
            <v>3743</v>
          </cell>
          <cell r="P224">
            <v>0.18890000000000001</v>
          </cell>
          <cell r="Q224">
            <v>0.2</v>
          </cell>
          <cell r="R224">
            <v>848</v>
          </cell>
          <cell r="S224">
            <v>848</v>
          </cell>
          <cell r="T224"/>
          <cell r="U224">
            <v>6</v>
          </cell>
          <cell r="V224">
            <v>6</v>
          </cell>
          <cell r="W224">
            <v>6</v>
          </cell>
          <cell r="X224">
            <v>864</v>
          </cell>
          <cell r="Y224">
            <v>864</v>
          </cell>
          <cell r="Z224">
            <v>25600</v>
          </cell>
          <cell r="AA224" t="str">
            <v>X003BBR0T5</v>
          </cell>
          <cell r="AB224" t="str">
            <v>No Supplies</v>
          </cell>
        </row>
        <row r="225">
          <cell r="A225" t="str">
            <v>B07XQJMS3Y</v>
          </cell>
          <cell r="B225" t="str">
            <v>Plastic Envelope Poly Envelopes, Letter Size Clear Folder Zip Closure, A4 Size File Folders, Documents Organizer, School Office Supplies, 24-Pack</v>
          </cell>
          <cell r="C225" t="str">
            <v>3187-BOX</v>
          </cell>
          <cell r="D225">
            <v>3187</v>
          </cell>
          <cell r="E225" t="str">
            <v>FBA_3187-BOX</v>
          </cell>
          <cell r="F225">
            <v>24</v>
          </cell>
          <cell r="G225">
            <v>24</v>
          </cell>
          <cell r="H225">
            <v>144</v>
          </cell>
          <cell r="I225">
            <v>13</v>
          </cell>
          <cell r="J225">
            <v>474.37</v>
          </cell>
          <cell r="K225">
            <v>30</v>
          </cell>
          <cell r="L225">
            <v>936.06</v>
          </cell>
          <cell r="M225">
            <v>1.3076923076923077</v>
          </cell>
          <cell r="N225">
            <v>0.97326981048548589</v>
          </cell>
          <cell r="O225">
            <v>165</v>
          </cell>
          <cell r="P225">
            <v>0.18179999999999999</v>
          </cell>
          <cell r="Q225">
            <v>0.1</v>
          </cell>
          <cell r="R225">
            <v>33</v>
          </cell>
          <cell r="S225">
            <v>792</v>
          </cell>
          <cell r="T225"/>
          <cell r="U225">
            <v>6</v>
          </cell>
          <cell r="V225">
            <v>6</v>
          </cell>
          <cell r="W225">
            <v>6</v>
          </cell>
          <cell r="X225">
            <v>36</v>
          </cell>
          <cell r="Y225">
            <v>864</v>
          </cell>
          <cell r="Z225">
            <v>28213</v>
          </cell>
          <cell r="AA225" t="str">
            <v>X0044R3MHT</v>
          </cell>
          <cell r="AB225" t="str">
            <v>No Supplies</v>
          </cell>
        </row>
        <row r="226">
          <cell r="A226" t="str">
            <v>B07SKBCHNX</v>
          </cell>
          <cell r="B226" t="str">
            <v>Neon Page Markers Dispensers 0.5x1.7 Sign Here Neon Colored PET Arrow Flag Index Tabs, Page Bookmarks File Tab (100 Flags/Pack), 1-Pack</v>
          </cell>
          <cell r="C226" t="str">
            <v>5172-EACH</v>
          </cell>
          <cell r="D226">
            <v>5172</v>
          </cell>
          <cell r="E226" t="str">
            <v>FBA_5172-EACH</v>
          </cell>
          <cell r="F226">
            <v>1</v>
          </cell>
          <cell r="G226">
            <v>24</v>
          </cell>
          <cell r="H226">
            <v>288</v>
          </cell>
          <cell r="I226">
            <v>9</v>
          </cell>
          <cell r="J226">
            <v>44.91</v>
          </cell>
          <cell r="K226">
            <v>527</v>
          </cell>
          <cell r="L226">
            <v>2154.0500000000002</v>
          </cell>
          <cell r="M226">
            <v>57.555555555555557</v>
          </cell>
          <cell r="N226">
            <v>46.963705188154094</v>
          </cell>
          <cell r="O226">
            <v>2669</v>
          </cell>
          <cell r="P226">
            <v>0.19750000000000001</v>
          </cell>
          <cell r="Q226">
            <v>0.2</v>
          </cell>
          <cell r="R226">
            <v>632</v>
          </cell>
          <cell r="S226">
            <v>632</v>
          </cell>
          <cell r="T226"/>
          <cell r="U226">
            <v>12</v>
          </cell>
          <cell r="V226">
            <v>3</v>
          </cell>
          <cell r="W226">
            <v>3</v>
          </cell>
          <cell r="X226">
            <v>864</v>
          </cell>
          <cell r="Y226">
            <v>864</v>
          </cell>
          <cell r="Z226">
            <v>18998</v>
          </cell>
          <cell r="AA226" t="str">
            <v>B07SKBCHNX</v>
          </cell>
          <cell r="AB226" t="str">
            <v>No Supplies</v>
          </cell>
        </row>
        <row r="227">
          <cell r="A227" t="str">
            <v>B07SLDNB3M</v>
          </cell>
          <cell r="B227" t="str">
            <v>Neon Page Markers Dispensers 1x1.7 Neon Colored PET Flag Index Tabs, Page Marker Bookmarks File Tab (60 Flags/Pack), 6-Packs</v>
          </cell>
          <cell r="C227" t="str">
            <v>5173-SET6</v>
          </cell>
          <cell r="D227">
            <v>5173</v>
          </cell>
          <cell r="E227" t="str">
            <v>FBA_5173-SET6</v>
          </cell>
          <cell r="F227">
            <v>6</v>
          </cell>
          <cell r="G227">
            <v>24</v>
          </cell>
          <cell r="H227">
            <v>288</v>
          </cell>
          <cell r="I227">
            <v>0</v>
          </cell>
          <cell r="J227">
            <v>0</v>
          </cell>
          <cell r="K227">
            <v>92</v>
          </cell>
          <cell r="L227">
            <v>1063.23</v>
          </cell>
          <cell r="M227"/>
          <cell r="N227"/>
          <cell r="O227">
            <v>523</v>
          </cell>
          <cell r="P227">
            <v>0.1759</v>
          </cell>
          <cell r="Q227">
            <v>0.1</v>
          </cell>
          <cell r="R227">
            <v>101</v>
          </cell>
          <cell r="S227">
            <v>606</v>
          </cell>
          <cell r="T227"/>
          <cell r="U227">
            <v>12</v>
          </cell>
          <cell r="V227">
            <v>3</v>
          </cell>
          <cell r="W227">
            <v>3</v>
          </cell>
          <cell r="X227">
            <v>144</v>
          </cell>
          <cell r="Y227">
            <v>864</v>
          </cell>
          <cell r="Z227">
            <v>6324</v>
          </cell>
          <cell r="AA227" t="str">
            <v>X0044RLTNN</v>
          </cell>
          <cell r="AB227" t="str">
            <v>Poly Bag 6 x 9</v>
          </cell>
        </row>
        <row r="228">
          <cell r="A228" t="str">
            <v>B07XL51NKC</v>
          </cell>
          <cell r="B228" t="str">
            <v>Neon Page Markers Dispensers 1x1.7 Neon Colored PET Flag Index Tabs, Page Marker Bookmarks File Tab (60 Flags/Pack), 24-Packs</v>
          </cell>
          <cell r="C228" t="str">
            <v>5173-BOX</v>
          </cell>
          <cell r="D228">
            <v>5173</v>
          </cell>
          <cell r="E228" t="str">
            <v>FBA_5173-BOX</v>
          </cell>
          <cell r="F228">
            <v>24</v>
          </cell>
          <cell r="G228">
            <v>24</v>
          </cell>
          <cell r="H228">
            <v>288</v>
          </cell>
          <cell r="I228">
            <v>25</v>
          </cell>
          <cell r="J228">
            <v>955.67</v>
          </cell>
          <cell r="K228">
            <v>29</v>
          </cell>
          <cell r="L228">
            <v>967.65</v>
          </cell>
          <cell r="M228">
            <v>0.16</v>
          </cell>
          <cell r="N228">
            <v>1.2535707932654598E-2</v>
          </cell>
          <cell r="O228">
            <v>174</v>
          </cell>
          <cell r="P228">
            <v>0.16669999999999999</v>
          </cell>
          <cell r="Q228">
            <v>0.1</v>
          </cell>
          <cell r="R228">
            <v>32</v>
          </cell>
          <cell r="S228">
            <v>768</v>
          </cell>
          <cell r="T228"/>
          <cell r="U228">
            <v>12</v>
          </cell>
          <cell r="V228">
            <v>3</v>
          </cell>
          <cell r="W228">
            <v>3</v>
          </cell>
          <cell r="X228">
            <v>36</v>
          </cell>
          <cell r="Y228">
            <v>864</v>
          </cell>
          <cell r="Z228">
            <v>6324</v>
          </cell>
          <cell r="AA228" t="str">
            <v>X0044RLTG5</v>
          </cell>
          <cell r="AB228" t="str">
            <v>No Supplies</v>
          </cell>
        </row>
        <row r="229">
          <cell r="A229" t="str">
            <v>B07XQKKVXY</v>
          </cell>
          <cell r="B229" t="str">
            <v>Ruled Index Cards Book 3" X 5", View Poly Cover Spiral Bound Memo w/ 2 Tab Divider, White Flashcards, Lined Card For Memory (50/Pack), 24-Packs</v>
          </cell>
          <cell r="C229" t="str">
            <v>570-CASE</v>
          </cell>
          <cell r="D229">
            <v>570</v>
          </cell>
          <cell r="E229" t="str">
            <v>FBA_570-CASE</v>
          </cell>
          <cell r="F229">
            <v>24</v>
          </cell>
          <cell r="G229"/>
          <cell r="H229">
            <v>24</v>
          </cell>
          <cell r="I229">
            <v>47</v>
          </cell>
          <cell r="J229">
            <v>2364.88</v>
          </cell>
          <cell r="K229">
            <v>34</v>
          </cell>
          <cell r="L229">
            <v>1336.16</v>
          </cell>
          <cell r="M229">
            <v>-0.27659574468085107</v>
          </cell>
          <cell r="N229">
            <v>-0.43499881600757756</v>
          </cell>
          <cell r="O229">
            <v>239</v>
          </cell>
          <cell r="P229">
            <v>0.14230000000000001</v>
          </cell>
          <cell r="Q229">
            <v>0</v>
          </cell>
          <cell r="R229">
            <v>34</v>
          </cell>
          <cell r="S229">
            <v>816</v>
          </cell>
          <cell r="T229"/>
          <cell r="U229"/>
          <cell r="V229">
            <v>34</v>
          </cell>
          <cell r="W229">
            <v>34</v>
          </cell>
          <cell r="X229">
            <v>34</v>
          </cell>
          <cell r="Y229">
            <v>816</v>
          </cell>
          <cell r="Z229">
            <v>43444</v>
          </cell>
          <cell r="AA229" t="str">
            <v>X003SC3HJJ</v>
          </cell>
          <cell r="AB229" t="str">
            <v>No Supplies</v>
          </cell>
        </row>
        <row r="230">
          <cell r="A230" t="str">
            <v>B07XQNLTYD</v>
          </cell>
          <cell r="B230" t="str">
            <v>Sketch Book 30 Ct. 8.5" X 11", Spiral Side Bound Sketchbook Drawing Pads, Sketching Paper Coloring Book for Artist Kids School, 48-Pack</v>
          </cell>
          <cell r="C230" t="str">
            <v>5045-CASE</v>
          </cell>
          <cell r="D230">
            <v>5045</v>
          </cell>
          <cell r="E230" t="str">
            <v>FBA_5045-CASE</v>
          </cell>
          <cell r="F230">
            <v>48</v>
          </cell>
          <cell r="G230"/>
          <cell r="H230">
            <v>48</v>
          </cell>
          <cell r="I230">
            <v>0</v>
          </cell>
          <cell r="J230">
            <v>0</v>
          </cell>
          <cell r="K230">
            <v>14</v>
          </cell>
          <cell r="L230">
            <v>1232.8599999999999</v>
          </cell>
          <cell r="M230"/>
          <cell r="N230"/>
          <cell r="O230">
            <v>166</v>
          </cell>
          <cell r="P230">
            <v>8.43E-2</v>
          </cell>
          <cell r="Q230">
            <v>0.2</v>
          </cell>
          <cell r="R230">
            <v>17</v>
          </cell>
          <cell r="S230">
            <v>816</v>
          </cell>
          <cell r="T230"/>
          <cell r="U230"/>
          <cell r="V230">
            <v>17</v>
          </cell>
          <cell r="W230">
            <v>17</v>
          </cell>
          <cell r="X230">
            <v>17</v>
          </cell>
          <cell r="Y230">
            <v>816</v>
          </cell>
          <cell r="Z230">
            <v>31095</v>
          </cell>
          <cell r="AA230" t="str">
            <v>X0044RLX0H</v>
          </cell>
          <cell r="AB230" t="str">
            <v>No Supplies</v>
          </cell>
        </row>
        <row r="231">
          <cell r="A231" t="str">
            <v>B07X49ZTWW</v>
          </cell>
          <cell r="B231" t="str">
            <v>Self Seal White Envelope 3 5/8" x 6 1/2" #6, No Window Mailing Envelopes, Peel &amp; Seal Mailer for Business Invoice Check (100/Pack), 24-Packs</v>
          </cell>
          <cell r="C231" t="str">
            <v>572-CASE</v>
          </cell>
          <cell r="D231">
            <v>572</v>
          </cell>
          <cell r="E231" t="str">
            <v>FBA_572-CASE</v>
          </cell>
          <cell r="F231">
            <v>24</v>
          </cell>
          <cell r="G231"/>
          <cell r="H231">
            <v>24</v>
          </cell>
          <cell r="I231">
            <v>20</v>
          </cell>
          <cell r="J231">
            <v>1709.8</v>
          </cell>
          <cell r="K231">
            <v>28</v>
          </cell>
          <cell r="L231">
            <v>1469.02</v>
          </cell>
          <cell r="M231">
            <v>0.4</v>
          </cell>
          <cell r="N231">
            <v>-0.14082348812726633</v>
          </cell>
          <cell r="O231">
            <v>158</v>
          </cell>
          <cell r="P231">
            <v>0.1772</v>
          </cell>
          <cell r="Q231">
            <v>0.2</v>
          </cell>
          <cell r="R231">
            <v>34</v>
          </cell>
          <cell r="S231">
            <v>816</v>
          </cell>
          <cell r="T231"/>
          <cell r="U231"/>
          <cell r="V231">
            <v>34</v>
          </cell>
          <cell r="W231">
            <v>34</v>
          </cell>
          <cell r="X231">
            <v>34</v>
          </cell>
          <cell r="Y231">
            <v>816</v>
          </cell>
          <cell r="Z231">
            <v>15640</v>
          </cell>
          <cell r="AA231" t="str">
            <v>X003SC1YH1</v>
          </cell>
          <cell r="AB231" t="str">
            <v>No Supplies</v>
          </cell>
        </row>
        <row r="232">
          <cell r="A232" t="str">
            <v>B0BDSRHG1G</v>
          </cell>
          <cell r="B232" t="str">
            <v>White Board 5"x7", Magnet Attached to Locker, Small Plastic Frame Dry Erase Board 1 Dry Erase Marker, 4-Pack</v>
          </cell>
          <cell r="C232" t="str">
            <v>6023-SET4</v>
          </cell>
          <cell r="D232">
            <v>6023</v>
          </cell>
          <cell r="E232" t="str">
            <v>FBA_6023-SET4</v>
          </cell>
          <cell r="F232">
            <v>4</v>
          </cell>
          <cell r="G232"/>
          <cell r="H232">
            <v>24</v>
          </cell>
          <cell r="I232">
            <v>0</v>
          </cell>
          <cell r="J232">
            <v>0</v>
          </cell>
          <cell r="K232">
            <v>167</v>
          </cell>
          <cell r="L232">
            <v>2333.23</v>
          </cell>
          <cell r="M232"/>
          <cell r="N232"/>
          <cell r="O232">
            <v>1306</v>
          </cell>
          <cell r="P232">
            <v>0.12790000000000001</v>
          </cell>
          <cell r="Q232">
            <v>0.2</v>
          </cell>
          <cell r="R232">
            <v>200</v>
          </cell>
          <cell r="S232">
            <v>800</v>
          </cell>
          <cell r="T232"/>
          <cell r="U232"/>
          <cell r="V232">
            <v>34</v>
          </cell>
          <cell r="W232">
            <v>34</v>
          </cell>
          <cell r="X232">
            <v>204</v>
          </cell>
          <cell r="Y232">
            <v>816</v>
          </cell>
          <cell r="Z232">
            <v>28356</v>
          </cell>
          <cell r="AA232" t="str">
            <v>B0BDSRHG1G</v>
          </cell>
          <cell r="AB232" t="str">
            <v>Poly Bag 9 x 12</v>
          </cell>
        </row>
        <row r="233">
          <cell r="A233" t="str">
            <v>B08FBR7YW1</v>
          </cell>
          <cell r="B233" t="str">
            <v>50 Sheets 8.5" x 11" White Multipurpose Paper, 20 LB (75 gsm), Copy Paper Fax Laser &amp; General Printing, Create Report Document Presentation Flyer Arts Crafts, School Office (50/Pack), 2-Pack</v>
          </cell>
          <cell r="C233" t="str">
            <v>510-PACK2</v>
          </cell>
          <cell r="D233">
            <v>510</v>
          </cell>
          <cell r="E233" t="str">
            <v>FBA_510-PACK2</v>
          </cell>
          <cell r="F233">
            <v>2</v>
          </cell>
          <cell r="G233"/>
          <cell r="H233">
            <v>50</v>
          </cell>
          <cell r="I233">
            <v>45</v>
          </cell>
          <cell r="J233">
            <v>539.54999999999995</v>
          </cell>
          <cell r="K233">
            <v>324</v>
          </cell>
          <cell r="L233">
            <v>2579.5</v>
          </cell>
          <cell r="M233">
            <v>6.2</v>
          </cell>
          <cell r="N233">
            <v>3.7808358817533132</v>
          </cell>
          <cell r="O233">
            <v>6939</v>
          </cell>
          <cell r="P233">
            <v>4.6699999999999998E-2</v>
          </cell>
          <cell r="Q233">
            <v>0.2</v>
          </cell>
          <cell r="R233">
            <v>389</v>
          </cell>
          <cell r="S233">
            <v>778</v>
          </cell>
          <cell r="T233"/>
          <cell r="U233"/>
          <cell r="V233">
            <v>16</v>
          </cell>
          <cell r="W233">
            <v>16</v>
          </cell>
          <cell r="X233">
            <v>400</v>
          </cell>
          <cell r="Y233">
            <v>800</v>
          </cell>
          <cell r="Z233">
            <v>130533</v>
          </cell>
          <cell r="AA233" t="str">
            <v>X003BT4VIF</v>
          </cell>
          <cell r="AB233" t="str">
            <v>Poly Bag 10 x 13</v>
          </cell>
        </row>
        <row r="234">
          <cell r="A234" t="str">
            <v>B07XQJFXT3</v>
          </cell>
          <cell r="B234" t="str">
            <v>Magnetic Locker Mirror 7" x 5.5", Sticks to Metal Surface, Back to School Essentials, for School Locker Bathroom Refrigerator Cabinet, 24-Pack</v>
          </cell>
          <cell r="C234" t="str">
            <v>1301-BOX</v>
          </cell>
          <cell r="D234">
            <v>1301</v>
          </cell>
          <cell r="E234" t="str">
            <v>FBA_1301-BOX</v>
          </cell>
          <cell r="F234">
            <v>24</v>
          </cell>
          <cell r="G234">
            <v>24</v>
          </cell>
          <cell r="H234">
            <v>72</v>
          </cell>
          <cell r="I234">
            <v>10</v>
          </cell>
          <cell r="J234">
            <v>529.1</v>
          </cell>
          <cell r="K234">
            <v>29</v>
          </cell>
          <cell r="L234">
            <v>1395.45</v>
          </cell>
          <cell r="M234">
            <v>1.9</v>
          </cell>
          <cell r="N234">
            <v>1.6374031374031375</v>
          </cell>
          <cell r="O234">
            <v>108</v>
          </cell>
          <cell r="P234">
            <v>0.26850000000000002</v>
          </cell>
          <cell r="Q234">
            <v>0.1</v>
          </cell>
          <cell r="R234">
            <v>32</v>
          </cell>
          <cell r="S234">
            <v>768</v>
          </cell>
          <cell r="T234"/>
          <cell r="U234">
            <v>3</v>
          </cell>
          <cell r="V234">
            <v>11</v>
          </cell>
          <cell r="W234">
            <v>11</v>
          </cell>
          <cell r="X234">
            <v>33</v>
          </cell>
          <cell r="Y234">
            <v>792</v>
          </cell>
          <cell r="Z234">
            <v>13049</v>
          </cell>
          <cell r="AA234" t="str">
            <v>X0044RPD0X</v>
          </cell>
          <cell r="AB234" t="str">
            <v>No Supplies</v>
          </cell>
        </row>
        <row r="235">
          <cell r="A235" t="str">
            <v>B001BNW7QA</v>
          </cell>
          <cell r="B235" t="str">
            <v>Pink Eraser, Latex Free Bevel Erasers, Large Size Block Erasers for Art Drawing School Office Kids Teachers (4/Pack), 1-Pack</v>
          </cell>
          <cell r="C235" t="str">
            <v>2227-EACH-1</v>
          </cell>
          <cell r="D235">
            <v>2227</v>
          </cell>
          <cell r="E235" t="str">
            <v>FBA_2227-EACH-1</v>
          </cell>
          <cell r="F235">
            <v>1</v>
          </cell>
          <cell r="G235">
            <v>24</v>
          </cell>
          <cell r="H235">
            <v>72</v>
          </cell>
          <cell r="I235">
            <v>93</v>
          </cell>
          <cell r="J235">
            <v>467.37</v>
          </cell>
          <cell r="K235">
            <v>624</v>
          </cell>
          <cell r="L235">
            <v>3229.76</v>
          </cell>
          <cell r="M235">
            <v>5.709677419354839</v>
          </cell>
          <cell r="N235">
            <v>5.9104991762415224</v>
          </cell>
          <cell r="O235">
            <v>40554</v>
          </cell>
          <cell r="P235">
            <v>1.54E-2</v>
          </cell>
          <cell r="Q235">
            <v>0.2</v>
          </cell>
          <cell r="R235">
            <v>749</v>
          </cell>
          <cell r="S235">
            <v>749</v>
          </cell>
          <cell r="T235"/>
          <cell r="U235">
            <v>3</v>
          </cell>
          <cell r="V235">
            <v>11</v>
          </cell>
          <cell r="W235">
            <v>11</v>
          </cell>
          <cell r="X235">
            <v>792</v>
          </cell>
          <cell r="Y235">
            <v>792</v>
          </cell>
          <cell r="Z235">
            <v>66633</v>
          </cell>
          <cell r="AA235" t="str">
            <v>X003BVQU4V</v>
          </cell>
          <cell r="AB235" t="str">
            <v>No Supplies</v>
          </cell>
        </row>
        <row r="236">
          <cell r="A236" t="str">
            <v>B07QG6PGZW</v>
          </cell>
          <cell r="B236" t="str">
            <v>3 Ring Binder 1" Poly Binders Organizer - Swirl Color Soft Cover, Round Ring, Hold 175 Sheets Paper, 6-Count</v>
          </cell>
          <cell r="C236" t="str">
            <v>3121-SET6</v>
          </cell>
          <cell r="D236">
            <v>3121</v>
          </cell>
          <cell r="E236" t="str">
            <v>FBA_3121-SET6</v>
          </cell>
          <cell r="F236">
            <v>6</v>
          </cell>
          <cell r="G236"/>
          <cell r="H236">
            <v>48</v>
          </cell>
          <cell r="I236">
            <v>49</v>
          </cell>
          <cell r="J236">
            <v>1042.27</v>
          </cell>
          <cell r="K236">
            <v>101</v>
          </cell>
          <cell r="L236">
            <v>1870.99</v>
          </cell>
          <cell r="M236">
            <v>1.0612244897959184</v>
          </cell>
          <cell r="N236">
            <v>0.79511067189883622</v>
          </cell>
          <cell r="O236">
            <v>1653</v>
          </cell>
          <cell r="P236">
            <v>6.1100000000000002E-2</v>
          </cell>
          <cell r="Q236">
            <v>0.2</v>
          </cell>
          <cell r="R236">
            <v>121</v>
          </cell>
          <cell r="S236">
            <v>726</v>
          </cell>
          <cell r="T236"/>
          <cell r="U236"/>
          <cell r="V236">
            <v>16</v>
          </cell>
          <cell r="W236">
            <v>16</v>
          </cell>
          <cell r="X236">
            <v>128</v>
          </cell>
          <cell r="Y236">
            <v>768</v>
          </cell>
          <cell r="Z236">
            <v>19896</v>
          </cell>
          <cell r="AA236" t="str">
            <v>X003SC97QB</v>
          </cell>
          <cell r="AB236" t="str">
            <v>Poly Bag 14.5 x 19</v>
          </cell>
        </row>
        <row r="237">
          <cell r="A237" t="str">
            <v>B0127E8W0Q</v>
          </cell>
          <cell r="B237" t="str">
            <v>Coin Wrappers Rolls - Penny, Made in USA, Durable Preformed Wrappers Roll Paper Coins Tubes (36/Pack), 2-Packs</v>
          </cell>
          <cell r="C237" t="str">
            <v>5011-PACK2</v>
          </cell>
          <cell r="D237">
            <v>5011</v>
          </cell>
          <cell r="E237" t="str">
            <v>FBA_5011-PACK2</v>
          </cell>
          <cell r="F237">
            <v>2</v>
          </cell>
          <cell r="G237"/>
          <cell r="H237">
            <v>50</v>
          </cell>
          <cell r="I237">
            <v>163</v>
          </cell>
          <cell r="J237">
            <v>1220.8699999999999</v>
          </cell>
          <cell r="K237">
            <v>298</v>
          </cell>
          <cell r="L237">
            <v>2696.02</v>
          </cell>
          <cell r="M237">
            <v>0.82822085889570551</v>
          </cell>
          <cell r="N237">
            <v>1.2082777036048067</v>
          </cell>
          <cell r="O237">
            <v>1151</v>
          </cell>
          <cell r="P237">
            <v>0.25890000000000002</v>
          </cell>
          <cell r="Q237">
            <v>0.2</v>
          </cell>
          <cell r="R237">
            <v>358</v>
          </cell>
          <cell r="S237">
            <v>716</v>
          </cell>
          <cell r="T237"/>
          <cell r="U237"/>
          <cell r="V237">
            <v>15</v>
          </cell>
          <cell r="W237">
            <v>15</v>
          </cell>
          <cell r="X237">
            <v>375</v>
          </cell>
          <cell r="Y237">
            <v>750</v>
          </cell>
          <cell r="Z237">
            <v>53</v>
          </cell>
          <cell r="AA237" t="str">
            <v>B0127E8W0Q</v>
          </cell>
          <cell r="AB237" t="str">
            <v>Poly Bag 12 x 15.5</v>
          </cell>
        </row>
        <row r="238">
          <cell r="A238" t="str">
            <v>B08FFCWTSJ</v>
          </cell>
          <cell r="B238" t="str">
            <v>Poster Board Metallic Silver 22" X 28", Colored Poster Board Paper, Bulk Boards for School Craft Project Presentation Drawing Graphic Display, 25-Pack</v>
          </cell>
          <cell r="C238" t="str">
            <v>5419-CASE</v>
          </cell>
          <cell r="D238">
            <v>5419</v>
          </cell>
          <cell r="E238" t="str">
            <v>FBA_5419-CASE</v>
          </cell>
          <cell r="F238">
            <v>25</v>
          </cell>
          <cell r="G238"/>
          <cell r="H238">
            <v>25</v>
          </cell>
          <cell r="I238">
            <v>23</v>
          </cell>
          <cell r="J238">
            <v>1160.03</v>
          </cell>
          <cell r="K238">
            <v>25</v>
          </cell>
          <cell r="L238">
            <v>1037.75</v>
          </cell>
          <cell r="M238">
            <v>8.6956521739130432E-2</v>
          </cell>
          <cell r="N238">
            <v>-0.10541106695516493</v>
          </cell>
          <cell r="O238">
            <v>300</v>
          </cell>
          <cell r="P238">
            <v>8.3299999999999999E-2</v>
          </cell>
          <cell r="Q238">
            <v>0.2</v>
          </cell>
          <cell r="R238">
            <v>30</v>
          </cell>
          <cell r="S238">
            <v>750</v>
          </cell>
          <cell r="T238"/>
          <cell r="U238"/>
          <cell r="V238">
            <v>30</v>
          </cell>
          <cell r="W238">
            <v>30</v>
          </cell>
          <cell r="X238">
            <v>30</v>
          </cell>
          <cell r="Y238">
            <v>750</v>
          </cell>
          <cell r="Z238">
            <v>20359</v>
          </cell>
          <cell r="AA238" t="str">
            <v>X003SC97ON</v>
          </cell>
          <cell r="AB238" t="str">
            <v>No Supplies</v>
          </cell>
        </row>
        <row r="239">
          <cell r="A239" t="str">
            <v>B08579RYRM</v>
          </cell>
          <cell r="B239" t="str">
            <v>Glitter Glue 6 Neon Color, Non-Toxic Washable Glitter Glue for Slime Paints Art Crafts, Gift for Kids (6.8oz/Pack), 6-Packs</v>
          </cell>
          <cell r="C239" t="str">
            <v>3451-SET6</v>
          </cell>
          <cell r="D239">
            <v>3451</v>
          </cell>
          <cell r="E239" t="str">
            <v>FBA_3451-SET6</v>
          </cell>
          <cell r="F239">
            <v>6</v>
          </cell>
          <cell r="G239"/>
          <cell r="H239">
            <v>24</v>
          </cell>
          <cell r="I239">
            <v>16</v>
          </cell>
          <cell r="J239">
            <v>399.84</v>
          </cell>
          <cell r="K239">
            <v>101</v>
          </cell>
          <cell r="L239">
            <v>2376.9499999999998</v>
          </cell>
          <cell r="M239">
            <v>5.3125</v>
          </cell>
          <cell r="N239">
            <v>4.9447529011604638</v>
          </cell>
          <cell r="O239">
            <v>1218</v>
          </cell>
          <cell r="P239">
            <v>8.2900000000000001E-2</v>
          </cell>
          <cell r="Q239">
            <v>0.2</v>
          </cell>
          <cell r="R239">
            <v>121</v>
          </cell>
          <cell r="S239">
            <v>726</v>
          </cell>
          <cell r="T239"/>
          <cell r="U239"/>
          <cell r="V239">
            <v>31</v>
          </cell>
          <cell r="W239">
            <v>31</v>
          </cell>
          <cell r="X239">
            <v>124</v>
          </cell>
          <cell r="Y239">
            <v>744</v>
          </cell>
          <cell r="Z239">
            <v>5982</v>
          </cell>
          <cell r="AA239" t="str">
            <v>X003UI8KTN</v>
          </cell>
          <cell r="AB239" t="str">
            <v>Poly Bag 10 x 13</v>
          </cell>
        </row>
        <row r="240">
          <cell r="A240" t="str">
            <v>B08F759LCW</v>
          </cell>
          <cell r="B240" t="str">
            <v>Pencil Wood Pre-Sharpened Pencil #2 HB, Latex Free Eraser Yellow Pre Sharpened Pencils for Exam Sketching School Office (12/Pack), 2-Packs</v>
          </cell>
          <cell r="C240" t="str">
            <v>761-PACK2</v>
          </cell>
          <cell r="D240">
            <v>761</v>
          </cell>
          <cell r="E240" t="str">
            <v>FBA_761-PACK2</v>
          </cell>
          <cell r="F240">
            <v>2</v>
          </cell>
          <cell r="G240">
            <v>24</v>
          </cell>
          <cell r="H240">
            <v>144</v>
          </cell>
          <cell r="I240">
            <v>59</v>
          </cell>
          <cell r="J240">
            <v>508.41</v>
          </cell>
          <cell r="K240">
            <v>274</v>
          </cell>
          <cell r="L240">
            <v>2161.86</v>
          </cell>
          <cell r="M240">
            <v>3.6440677966101696</v>
          </cell>
          <cell r="N240">
            <v>3.2521980291497021</v>
          </cell>
          <cell r="O240">
            <v>1812</v>
          </cell>
          <cell r="P240">
            <v>0.1512</v>
          </cell>
          <cell r="Q240">
            <v>0.2</v>
          </cell>
          <cell r="R240">
            <v>329</v>
          </cell>
          <cell r="S240">
            <v>658</v>
          </cell>
          <cell r="T240"/>
          <cell r="U240">
            <v>6</v>
          </cell>
          <cell r="V240">
            <v>5</v>
          </cell>
          <cell r="W240">
            <v>5</v>
          </cell>
          <cell r="X240">
            <v>360</v>
          </cell>
          <cell r="Y240">
            <v>720</v>
          </cell>
          <cell r="Z240">
            <v>34772</v>
          </cell>
          <cell r="AA240" t="str">
            <v>X003WOIKTF</v>
          </cell>
          <cell r="AB240" t="str">
            <v>Poly Bag 6 x 9</v>
          </cell>
        </row>
        <row r="241">
          <cell r="A241" t="str">
            <v>B07XQQ61M4</v>
          </cell>
          <cell r="B241" t="str">
            <v>Mini Stapler w/500 Staples, Standard (26/6) Built-in Staple Remover, Soft Grip 12 Sheets, Portable Small Staplers for Home Office School, 24-Pack</v>
          </cell>
          <cell r="C241" t="str">
            <v>601-BOX</v>
          </cell>
          <cell r="D241">
            <v>601</v>
          </cell>
          <cell r="E241" t="str">
            <v>FBA_601-BOX</v>
          </cell>
          <cell r="F241">
            <v>24</v>
          </cell>
          <cell r="G241">
            <v>24</v>
          </cell>
          <cell r="H241">
            <v>144</v>
          </cell>
          <cell r="I241">
            <v>21</v>
          </cell>
          <cell r="J241">
            <v>1218.1400000000001</v>
          </cell>
          <cell r="K241">
            <v>24</v>
          </cell>
          <cell r="L241">
            <v>1037.76</v>
          </cell>
          <cell r="M241">
            <v>0.14285714285714285</v>
          </cell>
          <cell r="N241">
            <v>-0.14807821761045536</v>
          </cell>
          <cell r="O241">
            <v>95</v>
          </cell>
          <cell r="P241">
            <v>0.25259999999999999</v>
          </cell>
          <cell r="Q241">
            <v>0.05</v>
          </cell>
          <cell r="R241">
            <v>25</v>
          </cell>
          <cell r="S241">
            <v>600</v>
          </cell>
          <cell r="T241"/>
          <cell r="U241">
            <v>6</v>
          </cell>
          <cell r="V241">
            <v>5</v>
          </cell>
          <cell r="W241">
            <v>5</v>
          </cell>
          <cell r="X241">
            <v>30</v>
          </cell>
          <cell r="Y241">
            <v>720</v>
          </cell>
          <cell r="Z241">
            <v>52438</v>
          </cell>
          <cell r="AA241" t="str">
            <v>X003SBSJFH</v>
          </cell>
          <cell r="AB241" t="str">
            <v>No Supplies</v>
          </cell>
        </row>
        <row r="242">
          <cell r="A242" t="str">
            <v>B08FBQ7D8L</v>
          </cell>
          <cell r="B242" t="str">
            <v>Composition Book Black Marble Unruled Ruled 100 Sheet Notebook, Blank Page Journal Comp Notebooks for School, 4-Pack</v>
          </cell>
          <cell r="C242" t="str">
            <v>5051-PACK4</v>
          </cell>
          <cell r="D242">
            <v>5051</v>
          </cell>
          <cell r="E242" t="str">
            <v>FBA_5051-PACK4</v>
          </cell>
          <cell r="F242">
            <v>4</v>
          </cell>
          <cell r="G242"/>
          <cell r="H242">
            <v>48</v>
          </cell>
          <cell r="I242">
            <v>19</v>
          </cell>
          <cell r="J242">
            <v>404.81</v>
          </cell>
          <cell r="K242">
            <v>141</v>
          </cell>
          <cell r="L242">
            <v>2560.83</v>
          </cell>
          <cell r="M242">
            <v>6.4210526315789478</v>
          </cell>
          <cell r="N242">
            <v>5.3260047923717302</v>
          </cell>
          <cell r="O242">
            <v>462</v>
          </cell>
          <cell r="P242">
            <v>0.30520000000000003</v>
          </cell>
          <cell r="Q242">
            <v>0.2</v>
          </cell>
          <cell r="R242">
            <v>169</v>
          </cell>
          <cell r="S242">
            <v>676</v>
          </cell>
          <cell r="T242"/>
          <cell r="U242"/>
          <cell r="V242">
            <v>15</v>
          </cell>
          <cell r="W242">
            <v>15</v>
          </cell>
          <cell r="X242">
            <v>180</v>
          </cell>
          <cell r="Y242">
            <v>720</v>
          </cell>
          <cell r="Z242">
            <v>58768</v>
          </cell>
          <cell r="AA242" t="str">
            <v>X0044R3MRJ</v>
          </cell>
          <cell r="AB242" t="str">
            <v>Poly Bag 10 x 13</v>
          </cell>
        </row>
        <row r="243">
          <cell r="A243" t="str">
            <v>B07XQJJSLZ</v>
          </cell>
          <cell r="B243" t="str">
            <v>Composition Book Blue Marble Unruled Ruled 100 Sheet Notebook, Blank Page Journal Comp Notebooks for School, 48-Pack</v>
          </cell>
          <cell r="C243" t="str">
            <v>5051-CASE</v>
          </cell>
          <cell r="D243">
            <v>5051</v>
          </cell>
          <cell r="E243" t="str">
            <v>FBA_5051-CASE</v>
          </cell>
          <cell r="F243">
            <v>48</v>
          </cell>
          <cell r="G243"/>
          <cell r="H243">
            <v>48</v>
          </cell>
          <cell r="I243">
            <v>10</v>
          </cell>
          <cell r="J243">
            <v>1204.05</v>
          </cell>
          <cell r="K243">
            <v>14</v>
          </cell>
          <cell r="L243">
            <v>1350.14</v>
          </cell>
          <cell r="M243">
            <v>0.4</v>
          </cell>
          <cell r="N243">
            <v>0.12133217059092243</v>
          </cell>
          <cell r="O243">
            <v>78</v>
          </cell>
          <cell r="P243">
            <v>0.17949999999999999</v>
          </cell>
          <cell r="Q243">
            <v>0.1</v>
          </cell>
          <cell r="R243">
            <v>15</v>
          </cell>
          <cell r="S243">
            <v>720</v>
          </cell>
          <cell r="T243"/>
          <cell r="U243"/>
          <cell r="V243">
            <v>15</v>
          </cell>
          <cell r="W243">
            <v>15</v>
          </cell>
          <cell r="X243">
            <v>15</v>
          </cell>
          <cell r="Y243">
            <v>720</v>
          </cell>
          <cell r="Z243">
            <v>58768</v>
          </cell>
          <cell r="AA243" t="str">
            <v>X003SC3F9L</v>
          </cell>
          <cell r="AB243" t="str">
            <v>No Supplies</v>
          </cell>
        </row>
        <row r="244">
          <cell r="A244" t="str">
            <v>B07XJZGC3J</v>
          </cell>
          <cell r="B244" t="str">
            <v>Pencil Pouch 3 Ring Binder Pouch w/Rivet Enforced Rings Holes, Assorted Color Mesh Window, Double Zipper Pouches 24-Pack</v>
          </cell>
          <cell r="C244" t="str">
            <v>807-BOX</v>
          </cell>
          <cell r="D244">
            <v>807</v>
          </cell>
          <cell r="E244" t="str">
            <v>FBA_807-BOX</v>
          </cell>
          <cell r="F244">
            <v>24</v>
          </cell>
          <cell r="G244">
            <v>24</v>
          </cell>
          <cell r="H244">
            <v>144</v>
          </cell>
          <cell r="I244">
            <v>39</v>
          </cell>
          <cell r="J244">
            <v>1456.5</v>
          </cell>
          <cell r="K244">
            <v>25</v>
          </cell>
          <cell r="L244">
            <v>950.51</v>
          </cell>
          <cell r="M244">
            <v>-0.35897435897435898</v>
          </cell>
          <cell r="N244">
            <v>-0.34740130449708206</v>
          </cell>
          <cell r="O244">
            <v>97</v>
          </cell>
          <cell r="P244">
            <v>0.25769999999999998</v>
          </cell>
          <cell r="Q244">
            <v>0</v>
          </cell>
          <cell r="R244">
            <v>25</v>
          </cell>
          <cell r="S244">
            <v>600</v>
          </cell>
          <cell r="T244"/>
          <cell r="U244">
            <v>6</v>
          </cell>
          <cell r="V244">
            <v>5</v>
          </cell>
          <cell r="W244">
            <v>5</v>
          </cell>
          <cell r="X244">
            <v>30</v>
          </cell>
          <cell r="Y244">
            <v>720</v>
          </cell>
          <cell r="Z244">
            <v>20423</v>
          </cell>
          <cell r="AA244" t="str">
            <v>X003SC38H5</v>
          </cell>
          <cell r="AB244" t="str">
            <v>No Supplies</v>
          </cell>
        </row>
        <row r="245">
          <cell r="A245" t="str">
            <v>B003BMX65A</v>
          </cell>
          <cell r="B245" t="str">
            <v>Jeweltones Color Plastic Ruler 12" (30cm), Inches Centimeter Metric Measuring Rulers (4/Pack), 1-Pack</v>
          </cell>
          <cell r="C245" t="str">
            <v>336-BAZIC</v>
          </cell>
          <cell r="D245">
            <v>336</v>
          </cell>
          <cell r="E245" t="str">
            <v>FBA_336-EACH</v>
          </cell>
          <cell r="F245">
            <v>1</v>
          </cell>
          <cell r="G245">
            <v>24</v>
          </cell>
          <cell r="H245">
            <v>144</v>
          </cell>
          <cell r="I245">
            <v>75</v>
          </cell>
          <cell r="J245">
            <v>446.85</v>
          </cell>
          <cell r="K245">
            <v>290</v>
          </cell>
          <cell r="L245">
            <v>1234.73</v>
          </cell>
          <cell r="M245">
            <v>2.8666666666666667</v>
          </cell>
          <cell r="N245">
            <v>1.7631867517063891</v>
          </cell>
          <cell r="O245">
            <v>26799</v>
          </cell>
          <cell r="P245">
            <v>1.0800000000000001E-2</v>
          </cell>
          <cell r="Q245">
            <v>1.2</v>
          </cell>
          <cell r="R245">
            <v>638</v>
          </cell>
          <cell r="S245">
            <v>638</v>
          </cell>
          <cell r="T245"/>
          <cell r="U245">
            <v>6</v>
          </cell>
          <cell r="V245">
            <v>5</v>
          </cell>
          <cell r="W245">
            <v>5</v>
          </cell>
          <cell r="X245">
            <v>720</v>
          </cell>
          <cell r="Y245">
            <v>720</v>
          </cell>
          <cell r="Z245">
            <v>19383</v>
          </cell>
          <cell r="AA245" t="str">
            <v>X003TIPAXN</v>
          </cell>
          <cell r="AB245" t="str">
            <v>No Supplies</v>
          </cell>
        </row>
        <row r="246">
          <cell r="A246" t="str">
            <v>B08CYBRWPF</v>
          </cell>
          <cell r="B246" t="str">
            <v>Plastic Pencil Case Utility Storage Box, Clear Color, Multi Purpose Organizer for Pens Pencils, 4-Pack</v>
          </cell>
          <cell r="C246" t="str">
            <v>840-PACK4</v>
          </cell>
          <cell r="D246">
            <v>840</v>
          </cell>
          <cell r="E246" t="str">
            <v>FBA_840-PACK4</v>
          </cell>
          <cell r="F246">
            <v>4</v>
          </cell>
          <cell r="G246"/>
          <cell r="H246">
            <v>24</v>
          </cell>
          <cell r="I246">
            <v>53</v>
          </cell>
          <cell r="J246">
            <v>767.47</v>
          </cell>
          <cell r="K246">
            <v>25</v>
          </cell>
          <cell r="L246">
            <v>385.95</v>
          </cell>
          <cell r="M246">
            <v>-0.52830188679245282</v>
          </cell>
          <cell r="N246">
            <v>-0.49711389370268549</v>
          </cell>
          <cell r="O246">
            <v>1559</v>
          </cell>
          <cell r="P246">
            <v>1.6E-2</v>
          </cell>
          <cell r="Q246"/>
          <cell r="R246"/>
          <cell r="S246">
            <v>700</v>
          </cell>
          <cell r="T246"/>
          <cell r="U246"/>
          <cell r="V246">
            <v>30</v>
          </cell>
          <cell r="W246">
            <v>30</v>
          </cell>
          <cell r="X246">
            <v>180</v>
          </cell>
          <cell r="Y246">
            <v>720</v>
          </cell>
          <cell r="Z246">
            <v>34591</v>
          </cell>
          <cell r="AA246" t="str">
            <v>X003X0BFG3</v>
          </cell>
          <cell r="AB246" t="str">
            <v>Poly Bag 14.5 x 19</v>
          </cell>
        </row>
        <row r="247">
          <cell r="A247" t="str">
            <v>B08FBQM8VF</v>
          </cell>
          <cell r="B247" t="str">
            <v>Writing Pad 100 Sheets 6" X 9", Lined Ruled Memo Writing Notebook, Easy Tear Note Paper for Office School Home, 6-Pack</v>
          </cell>
          <cell r="C247" t="str">
            <v>560-PACK6</v>
          </cell>
          <cell r="D247">
            <v>560</v>
          </cell>
          <cell r="E247" t="str">
            <v>FBA_560-PACK6</v>
          </cell>
          <cell r="F247">
            <v>6</v>
          </cell>
          <cell r="G247"/>
          <cell r="H247">
            <v>48</v>
          </cell>
          <cell r="I247">
            <v>0</v>
          </cell>
          <cell r="J247">
            <v>0</v>
          </cell>
          <cell r="K247">
            <v>96</v>
          </cell>
          <cell r="L247">
            <v>1546.91</v>
          </cell>
          <cell r="M247"/>
          <cell r="N247"/>
          <cell r="O247">
            <v>616</v>
          </cell>
          <cell r="P247">
            <v>0.15579999999999999</v>
          </cell>
          <cell r="Q247">
            <v>0.2</v>
          </cell>
          <cell r="R247">
            <v>115</v>
          </cell>
          <cell r="S247">
            <v>690</v>
          </cell>
          <cell r="T247"/>
          <cell r="U247"/>
          <cell r="V247">
            <v>15</v>
          </cell>
          <cell r="W247">
            <v>15</v>
          </cell>
          <cell r="X247">
            <v>120</v>
          </cell>
          <cell r="Y247">
            <v>720</v>
          </cell>
          <cell r="Z247">
            <v>39254</v>
          </cell>
          <cell r="AA247" t="str">
            <v>X003SFDOWB</v>
          </cell>
          <cell r="AB247" t="str">
            <v>Poly Bag 9 x 12</v>
          </cell>
        </row>
        <row r="248">
          <cell r="A248" t="str">
            <v>B07XQGM3NY</v>
          </cell>
          <cell r="B248" t="str">
            <v>Mini Construction Paper Pad 64 Sheet 6" X 9", Assorted Colors, for Fold Cut Glue, Gift for Toddler Kids Classrooms School Home DIY, 48-Pack</v>
          </cell>
          <cell r="C248" t="str">
            <v>506-CASE</v>
          </cell>
          <cell r="D248">
            <v>506</v>
          </cell>
          <cell r="E248" t="str">
            <v>FBA_506-CASE</v>
          </cell>
          <cell r="F248">
            <v>48</v>
          </cell>
          <cell r="G248"/>
          <cell r="H248">
            <v>48</v>
          </cell>
          <cell r="I248">
            <v>26</v>
          </cell>
          <cell r="J248">
            <v>2421.8000000000002</v>
          </cell>
          <cell r="K248">
            <v>15</v>
          </cell>
          <cell r="L248">
            <v>3341.61</v>
          </cell>
          <cell r="M248">
            <v>-0.42307692307692307</v>
          </cell>
          <cell r="N248">
            <v>0.3798042778098934</v>
          </cell>
          <cell r="O248">
            <v>39</v>
          </cell>
          <cell r="P248">
            <v>1.1282000000000001</v>
          </cell>
          <cell r="Q248">
            <v>0</v>
          </cell>
          <cell r="R248">
            <v>15</v>
          </cell>
          <cell r="S248">
            <v>720</v>
          </cell>
          <cell r="T248"/>
          <cell r="U248"/>
          <cell r="V248">
            <v>15</v>
          </cell>
          <cell r="W248">
            <v>15</v>
          </cell>
          <cell r="X248">
            <v>15</v>
          </cell>
          <cell r="Y248">
            <v>720</v>
          </cell>
          <cell r="Z248">
            <v>39508</v>
          </cell>
          <cell r="AA248" t="str">
            <v>X003SC97RZ</v>
          </cell>
          <cell r="AB248" t="str">
            <v>No Supplies</v>
          </cell>
        </row>
        <row r="249">
          <cell r="A249" t="str">
            <v>B07SFKBQ7F</v>
          </cell>
          <cell r="B249" t="str">
            <v>Open Sign 7.5"x9", Clock Will Return Will be Back, Double Sides Plastic Vinyl Signs, Business Store Office Bars Retail Salon Shop, 1-Pack</v>
          </cell>
          <cell r="C249" t="str">
            <v>4398-EACH</v>
          </cell>
          <cell r="D249">
            <v>4398</v>
          </cell>
          <cell r="E249" t="str">
            <v>FBA_4398-EACH</v>
          </cell>
          <cell r="F249">
            <v>1</v>
          </cell>
          <cell r="G249">
            <v>24</v>
          </cell>
          <cell r="H249">
            <v>144</v>
          </cell>
          <cell r="I249">
            <v>0</v>
          </cell>
          <cell r="J249">
            <v>0</v>
          </cell>
          <cell r="K249">
            <v>321</v>
          </cell>
          <cell r="L249">
            <v>1445.92</v>
          </cell>
          <cell r="M249"/>
          <cell r="N249"/>
          <cell r="O249">
            <v>6981</v>
          </cell>
          <cell r="P249">
            <v>4.5999999999999999E-2</v>
          </cell>
          <cell r="Q249">
            <v>0.8</v>
          </cell>
          <cell r="R249">
            <v>578</v>
          </cell>
          <cell r="S249">
            <v>578</v>
          </cell>
          <cell r="T249"/>
          <cell r="U249">
            <v>6</v>
          </cell>
          <cell r="V249">
            <v>5</v>
          </cell>
          <cell r="W249">
            <v>5</v>
          </cell>
          <cell r="X249">
            <v>720</v>
          </cell>
          <cell r="Y249">
            <v>720</v>
          </cell>
          <cell r="Z249">
            <v>10183</v>
          </cell>
          <cell r="AA249" t="str">
            <v>X003GYE2EX</v>
          </cell>
          <cell r="AB249" t="str">
            <v>No Supplies</v>
          </cell>
        </row>
        <row r="250">
          <cell r="A250" t="str">
            <v>B08G3XTB2Z</v>
          </cell>
          <cell r="B250" t="str">
            <v>Plastic Envelope Poly Envelopes, Letter Size Clear Folder Zip Closure, A4 Size File Folders, Documents Organizer, School Office Supplies, 4-Pack</v>
          </cell>
          <cell r="C250" t="str">
            <v>3187-PACK4</v>
          </cell>
          <cell r="D250">
            <v>3187</v>
          </cell>
          <cell r="E250" t="str">
            <v>FBA_3187-PACK4</v>
          </cell>
          <cell r="F250">
            <v>4</v>
          </cell>
          <cell r="G250">
            <v>24</v>
          </cell>
          <cell r="H250">
            <v>144</v>
          </cell>
          <cell r="I250">
            <v>57</v>
          </cell>
          <cell r="J250">
            <v>540.92999999999995</v>
          </cell>
          <cell r="K250">
            <v>126</v>
          </cell>
          <cell r="L250">
            <v>1176.74</v>
          </cell>
          <cell r="M250">
            <v>1.2105263157894737</v>
          </cell>
          <cell r="N250">
            <v>1.1754016231305346</v>
          </cell>
          <cell r="O250">
            <v>1368</v>
          </cell>
          <cell r="P250">
            <v>9.2100000000000001E-2</v>
          </cell>
          <cell r="Q250">
            <v>0.2</v>
          </cell>
          <cell r="R250">
            <v>151</v>
          </cell>
          <cell r="S250">
            <v>604</v>
          </cell>
          <cell r="T250"/>
          <cell r="U250">
            <v>6</v>
          </cell>
          <cell r="V250">
            <v>5</v>
          </cell>
          <cell r="W250">
            <v>5</v>
          </cell>
          <cell r="X250">
            <v>180</v>
          </cell>
          <cell r="Y250">
            <v>720</v>
          </cell>
          <cell r="Z250">
            <v>28213</v>
          </cell>
          <cell r="AA250" t="str">
            <v>X003Y722CV</v>
          </cell>
          <cell r="AB250" t="str">
            <v>Poly Bag 12 x 15.5</v>
          </cell>
        </row>
        <row r="251">
          <cell r="A251" t="str">
            <v>B003BOT5I0</v>
          </cell>
          <cell r="B251" t="str">
            <v>Reinforcement Label Round 1/4", Hole Reinforcements Stickers, White Color Self Adhesive Labels for Paper Sheet Binder (544/Pack), 1-Pack</v>
          </cell>
          <cell r="C251" t="str">
            <v>3810-EACH</v>
          </cell>
          <cell r="D251">
            <v>3810</v>
          </cell>
          <cell r="E251" t="str">
            <v>FBA_3810-EACH</v>
          </cell>
          <cell r="F251">
            <v>1</v>
          </cell>
          <cell r="G251">
            <v>24</v>
          </cell>
          <cell r="H251">
            <v>144</v>
          </cell>
          <cell r="I251">
            <v>13</v>
          </cell>
          <cell r="J251">
            <v>77.87</v>
          </cell>
          <cell r="K251">
            <v>380</v>
          </cell>
          <cell r="L251">
            <v>2466.1999999999998</v>
          </cell>
          <cell r="M251">
            <v>28.23076923076923</v>
          </cell>
          <cell r="N251">
            <v>30.670733273404391</v>
          </cell>
          <cell r="O251">
            <v>1767</v>
          </cell>
          <cell r="P251">
            <v>0.21510000000000001</v>
          </cell>
          <cell r="Q251">
            <v>0.7</v>
          </cell>
          <cell r="R251">
            <v>646</v>
          </cell>
          <cell r="S251">
            <v>646</v>
          </cell>
          <cell r="T251"/>
          <cell r="U251">
            <v>6</v>
          </cell>
          <cell r="V251">
            <v>5</v>
          </cell>
          <cell r="W251">
            <v>5</v>
          </cell>
          <cell r="X251">
            <v>720</v>
          </cell>
          <cell r="Y251">
            <v>720</v>
          </cell>
          <cell r="Z251">
            <v>17220</v>
          </cell>
          <cell r="AA251" t="str">
            <v>B003BOT5I0</v>
          </cell>
          <cell r="AB251" t="str">
            <v>No Supplies</v>
          </cell>
        </row>
        <row r="252">
          <cell r="A252" t="str">
            <v>B08P3WNHGW</v>
          </cell>
          <cell r="B252" t="str">
            <v>Paid Self Inking Rubber Stamp (Red Ink), Stamp Impression Size 1.41" x 0.47", Great for Office, Shipping, Receiving, Accounting, Expiration, Due Dates, 2-Pack</v>
          </cell>
          <cell r="C252" t="str">
            <v>6303-PACK2</v>
          </cell>
          <cell r="D252">
            <v>6303</v>
          </cell>
          <cell r="E252" t="str">
            <v>FBA_6303-PACK2</v>
          </cell>
          <cell r="F252">
            <v>2</v>
          </cell>
          <cell r="G252">
            <v>24</v>
          </cell>
          <cell r="H252">
            <v>144</v>
          </cell>
          <cell r="I252">
            <v>16</v>
          </cell>
          <cell r="J252">
            <v>126.64</v>
          </cell>
          <cell r="K252">
            <v>3</v>
          </cell>
          <cell r="L252">
            <v>24.21</v>
          </cell>
          <cell r="M252">
            <v>-0.8125</v>
          </cell>
          <cell r="N252">
            <v>-0.80882817435249532</v>
          </cell>
          <cell r="O252">
            <v>809</v>
          </cell>
          <cell r="P252">
            <v>3.7000000000000002E-3</v>
          </cell>
          <cell r="Q252"/>
          <cell r="R252"/>
          <cell r="S252">
            <v>700</v>
          </cell>
          <cell r="T252"/>
          <cell r="U252">
            <v>6</v>
          </cell>
          <cell r="V252">
            <v>5</v>
          </cell>
          <cell r="W252">
            <v>5</v>
          </cell>
          <cell r="X252">
            <v>360</v>
          </cell>
          <cell r="Y252">
            <v>720</v>
          </cell>
          <cell r="Z252">
            <v>12474</v>
          </cell>
          <cell r="AA252" t="str">
            <v>X0040DNEH5</v>
          </cell>
          <cell r="AB252" t="str">
            <v>Poly Bag 6 x 9</v>
          </cell>
        </row>
        <row r="253">
          <cell r="A253" t="str">
            <v>B08F77T22M</v>
          </cell>
          <cell r="B253" t="str">
            <v>Pencil Wood Pre-Sharpened #2 HB Jumbo Pencils, Latex Free Eraser, Premium Wood Pre Sharpened Yellow Pencils for School Office (4/Pack), 2-Packs</v>
          </cell>
          <cell r="C253" t="str">
            <v>716-PACK2</v>
          </cell>
          <cell r="D253">
            <v>716</v>
          </cell>
          <cell r="E253" t="str">
            <v>FBA_716-PACK2</v>
          </cell>
          <cell r="F253">
            <v>2</v>
          </cell>
          <cell r="G253">
            <v>24</v>
          </cell>
          <cell r="H253">
            <v>144</v>
          </cell>
          <cell r="I253">
            <v>0</v>
          </cell>
          <cell r="J253">
            <v>0</v>
          </cell>
          <cell r="K253">
            <v>10</v>
          </cell>
          <cell r="L253">
            <v>70.36</v>
          </cell>
          <cell r="M253"/>
          <cell r="N253"/>
          <cell r="O253">
            <v>619</v>
          </cell>
          <cell r="P253">
            <v>1.6199999999999999E-2</v>
          </cell>
          <cell r="Q253"/>
          <cell r="R253"/>
          <cell r="S253">
            <v>700</v>
          </cell>
          <cell r="T253"/>
          <cell r="U253">
            <v>6</v>
          </cell>
          <cell r="V253">
            <v>5</v>
          </cell>
          <cell r="W253">
            <v>5</v>
          </cell>
          <cell r="X253">
            <v>360</v>
          </cell>
          <cell r="Y253">
            <v>720</v>
          </cell>
          <cell r="Z253">
            <v>73981</v>
          </cell>
          <cell r="AA253" t="str">
            <v>X003WOGAXD</v>
          </cell>
          <cell r="AB253" t="str">
            <v>Poly Bag 7.5 x 10.5</v>
          </cell>
        </row>
        <row r="254">
          <cell r="A254" t="str">
            <v>B07Q84RJLP</v>
          </cell>
          <cell r="B254" t="str">
            <v>3 Ring Binder 1/2" Economy View Binders Organizer - Purple, Round Ring, Hold 100 Sheets Paper, for School Office Home, 1-Count</v>
          </cell>
          <cell r="C254" t="str">
            <v>4107-EACH</v>
          </cell>
          <cell r="D254">
            <v>4107</v>
          </cell>
          <cell r="E254" t="str">
            <v>FBA_4107-EACH</v>
          </cell>
          <cell r="F254">
            <v>1</v>
          </cell>
          <cell r="G254"/>
          <cell r="H254">
            <v>12</v>
          </cell>
          <cell r="I254">
            <v>630</v>
          </cell>
          <cell r="J254">
            <v>5319</v>
          </cell>
          <cell r="K254">
            <v>589</v>
          </cell>
          <cell r="L254">
            <v>5382.14</v>
          </cell>
          <cell r="M254">
            <v>-6.5079365079365084E-2</v>
          </cell>
          <cell r="N254">
            <v>1.1870652378266653E-2</v>
          </cell>
          <cell r="O254">
            <v>4572</v>
          </cell>
          <cell r="P254">
            <v>0.1288</v>
          </cell>
          <cell r="Q254">
            <v>0.2</v>
          </cell>
          <cell r="R254">
            <v>707</v>
          </cell>
          <cell r="S254">
            <v>707</v>
          </cell>
          <cell r="T254"/>
          <cell r="U254"/>
          <cell r="V254">
            <v>59</v>
          </cell>
          <cell r="W254">
            <v>59</v>
          </cell>
          <cell r="X254">
            <v>708</v>
          </cell>
          <cell r="Y254">
            <v>708</v>
          </cell>
          <cell r="Z254">
            <v>9796</v>
          </cell>
          <cell r="AA254" t="str">
            <v>X003L8W44J</v>
          </cell>
          <cell r="AB254" t="str">
            <v>No Supplies</v>
          </cell>
        </row>
        <row r="255">
          <cell r="A255" t="str">
            <v>B07X315YKB</v>
          </cell>
          <cell r="B255" t="str">
            <v>Poster Board White 22" X 28", Colored Poster Board Paper, Bulk Boards for School Craft Project Presentation Drawing Graphic Display, 100-Pack</v>
          </cell>
          <cell r="C255" t="str">
            <v>5015-CASE</v>
          </cell>
          <cell r="D255">
            <v>5015</v>
          </cell>
          <cell r="E255" t="str">
            <v>FBA_5015-CASE</v>
          </cell>
          <cell r="F255">
            <v>100</v>
          </cell>
          <cell r="G255"/>
          <cell r="H255">
            <v>100</v>
          </cell>
          <cell r="I255">
            <v>2</v>
          </cell>
          <cell r="J255">
            <v>211.98</v>
          </cell>
          <cell r="K255">
            <v>6</v>
          </cell>
          <cell r="L255">
            <v>504.34</v>
          </cell>
          <cell r="M255">
            <v>2</v>
          </cell>
          <cell r="N255">
            <v>1.379186715727899</v>
          </cell>
          <cell r="O255">
            <v>74</v>
          </cell>
          <cell r="P255">
            <v>8.1100000000000005E-2</v>
          </cell>
          <cell r="Q255">
            <v>0.1</v>
          </cell>
          <cell r="R255">
            <v>7</v>
          </cell>
          <cell r="S255">
            <v>700</v>
          </cell>
          <cell r="T255"/>
          <cell r="U255"/>
          <cell r="V255">
            <v>7</v>
          </cell>
          <cell r="W255">
            <v>7</v>
          </cell>
          <cell r="X255">
            <v>7</v>
          </cell>
          <cell r="Y255">
            <v>700</v>
          </cell>
          <cell r="Z255">
            <v>153602</v>
          </cell>
          <cell r="AA255" t="str">
            <v>X0044RJ5WP</v>
          </cell>
          <cell r="AB255" t="str">
            <v>No Supplies</v>
          </cell>
        </row>
        <row r="256">
          <cell r="A256" t="str">
            <v>B07XQM9RV3</v>
          </cell>
          <cell r="B256" t="str">
            <v>Notebook 80 Sheets 5" Quad Graph Ruled Notebooks Reversible 4", Easy Tear 3 Punched Holes, Squares Ruled Drafting Blueprint, 24-Pack</v>
          </cell>
          <cell r="C256" t="str">
            <v>578-CASE</v>
          </cell>
          <cell r="D256">
            <v>578</v>
          </cell>
          <cell r="E256" t="str">
            <v>FBA_578-CASE</v>
          </cell>
          <cell r="F256">
            <v>24</v>
          </cell>
          <cell r="G256"/>
          <cell r="H256">
            <v>24</v>
          </cell>
          <cell r="I256">
            <v>35</v>
          </cell>
          <cell r="J256">
            <v>2345.3000000000002</v>
          </cell>
          <cell r="K256">
            <v>29</v>
          </cell>
          <cell r="L256">
            <v>1609.44</v>
          </cell>
          <cell r="M256">
            <v>-0.17142857142857143</v>
          </cell>
          <cell r="N256">
            <v>-0.31375943376113935</v>
          </cell>
          <cell r="O256">
            <v>65</v>
          </cell>
          <cell r="P256">
            <v>0.44619999999999999</v>
          </cell>
          <cell r="Q256">
            <v>0</v>
          </cell>
          <cell r="R256">
            <v>29</v>
          </cell>
          <cell r="S256">
            <v>696</v>
          </cell>
          <cell r="T256"/>
          <cell r="U256"/>
          <cell r="V256">
            <v>29</v>
          </cell>
          <cell r="W256">
            <v>29</v>
          </cell>
          <cell r="X256">
            <v>29</v>
          </cell>
          <cell r="Y256">
            <v>696</v>
          </cell>
          <cell r="Z256">
            <v>29276</v>
          </cell>
          <cell r="AA256" t="str">
            <v>X003SBSJEX</v>
          </cell>
          <cell r="AB256" t="str">
            <v>No Supplies</v>
          </cell>
        </row>
        <row r="257">
          <cell r="A257" t="str">
            <v>B0019IMFSW</v>
          </cell>
          <cell r="B257" t="str">
            <v>100 Ct. 3" X 5" Ruled White Index Card</v>
          </cell>
          <cell r="C257" t="str">
            <v>516-EACH</v>
          </cell>
          <cell r="D257">
            <v>516</v>
          </cell>
          <cell r="E257" t="str">
            <v>FBA_516-EACH</v>
          </cell>
          <cell r="F257">
            <v>1</v>
          </cell>
          <cell r="G257"/>
          <cell r="H257">
            <v>36</v>
          </cell>
          <cell r="I257">
            <v>450</v>
          </cell>
          <cell r="J257">
            <v>2695.5</v>
          </cell>
          <cell r="K257">
            <v>542</v>
          </cell>
          <cell r="L257">
            <v>2273.91</v>
          </cell>
          <cell r="M257">
            <v>0.20444444444444446</v>
          </cell>
          <cell r="N257">
            <v>-0.15640511964385093</v>
          </cell>
          <cell r="O257">
            <v>2664</v>
          </cell>
          <cell r="P257">
            <v>0.20349999999999999</v>
          </cell>
          <cell r="Q257">
            <v>0.2</v>
          </cell>
          <cell r="R257">
            <v>650</v>
          </cell>
          <cell r="S257">
            <v>650</v>
          </cell>
          <cell r="T257"/>
          <cell r="U257"/>
          <cell r="V257">
            <v>19</v>
          </cell>
          <cell r="W257">
            <v>19</v>
          </cell>
          <cell r="X257">
            <v>684</v>
          </cell>
          <cell r="Y257">
            <v>684</v>
          </cell>
          <cell r="Z257">
            <v>216995</v>
          </cell>
          <cell r="AA257" t="str">
            <v>B0019IMFSW</v>
          </cell>
          <cell r="AB257" t="str">
            <v>No Supplies</v>
          </cell>
        </row>
        <row r="258">
          <cell r="A258" t="str">
            <v>B001E75OY0</v>
          </cell>
          <cell r="B258" t="str">
            <v>Composition Book Wide Ruled 100 Sheet Black Marble Notebook, Writing Journal Comp Lined Notebooks for Office School, 1-Pack</v>
          </cell>
          <cell r="C258" t="str">
            <v>508-EACH</v>
          </cell>
          <cell r="D258">
            <v>508</v>
          </cell>
          <cell r="E258" t="str">
            <v>FBA_508-EACH</v>
          </cell>
          <cell r="F258">
            <v>1</v>
          </cell>
          <cell r="G258"/>
          <cell r="H258">
            <v>48</v>
          </cell>
          <cell r="I258">
            <v>417</v>
          </cell>
          <cell r="J258">
            <v>2873.93</v>
          </cell>
          <cell r="K258">
            <v>554</v>
          </cell>
          <cell r="L258">
            <v>3727.53</v>
          </cell>
          <cell r="M258">
            <v>0.32853717026378898</v>
          </cell>
          <cell r="N258">
            <v>0.29701488901956569</v>
          </cell>
          <cell r="O258">
            <v>4805</v>
          </cell>
          <cell r="P258">
            <v>0.1153</v>
          </cell>
          <cell r="Q258">
            <v>0.2</v>
          </cell>
          <cell r="R258">
            <v>665</v>
          </cell>
          <cell r="S258">
            <v>665</v>
          </cell>
          <cell r="T258"/>
          <cell r="U258"/>
          <cell r="V258">
            <v>14</v>
          </cell>
          <cell r="W258">
            <v>14</v>
          </cell>
          <cell r="X258">
            <v>672</v>
          </cell>
          <cell r="Y258">
            <v>672</v>
          </cell>
          <cell r="Z258">
            <v>82204</v>
          </cell>
          <cell r="AA258" t="str">
            <v>B001E75OY0</v>
          </cell>
          <cell r="AB258" t="str">
            <v>No Supplies</v>
          </cell>
        </row>
        <row r="259">
          <cell r="A259" t="str">
            <v>B07XQJMQ6Y</v>
          </cell>
          <cell r="B259" t="str">
            <v>Sketch Pad 40 Sheet 9" X 12", White Sketchbook Drawing Pads, Sketching Paper Coloring Book for Artist Beginner Kids Classroom, 48-Pack</v>
          </cell>
          <cell r="C259" t="str">
            <v>550-CASE</v>
          </cell>
          <cell r="D259">
            <v>550</v>
          </cell>
          <cell r="E259" t="str">
            <v>FBA_550-CASE</v>
          </cell>
          <cell r="F259">
            <v>48</v>
          </cell>
          <cell r="G259"/>
          <cell r="H259">
            <v>48</v>
          </cell>
          <cell r="I259">
            <v>9</v>
          </cell>
          <cell r="J259">
            <v>1083.06</v>
          </cell>
          <cell r="K259">
            <v>12</v>
          </cell>
          <cell r="L259">
            <v>1241.04</v>
          </cell>
          <cell r="M259">
            <v>0.33333333333333331</v>
          </cell>
          <cell r="N259">
            <v>0.14586449504182597</v>
          </cell>
          <cell r="O259">
            <v>50</v>
          </cell>
          <cell r="P259">
            <v>0.24</v>
          </cell>
          <cell r="Q259">
            <v>0.2</v>
          </cell>
          <cell r="R259">
            <v>14</v>
          </cell>
          <cell r="S259">
            <v>672</v>
          </cell>
          <cell r="T259"/>
          <cell r="U259"/>
          <cell r="V259">
            <v>14</v>
          </cell>
          <cell r="W259">
            <v>14</v>
          </cell>
          <cell r="X259">
            <v>14</v>
          </cell>
          <cell r="Y259">
            <v>672</v>
          </cell>
          <cell r="Z259">
            <v>61146</v>
          </cell>
          <cell r="AA259" t="str">
            <v>X003SBSKAB</v>
          </cell>
          <cell r="AB259" t="str">
            <v>No Supplies</v>
          </cell>
        </row>
        <row r="260">
          <cell r="A260" t="str">
            <v>B07XQML9YS</v>
          </cell>
          <cell r="B260" t="str">
            <v>Sketch Pad 50 Sheet 6" X 8", Top Bound Spiral Sketchbook Drawing Pads, Sketching Paper Coloring Book for Artist Kids School, 48-Pack</v>
          </cell>
          <cell r="C260" t="str">
            <v>5043-CASE</v>
          </cell>
          <cell r="D260">
            <v>5043</v>
          </cell>
          <cell r="E260" t="str">
            <v>FBA_5043-CASE</v>
          </cell>
          <cell r="F260">
            <v>48</v>
          </cell>
          <cell r="G260"/>
          <cell r="H260">
            <v>48</v>
          </cell>
          <cell r="I260">
            <v>0</v>
          </cell>
          <cell r="J260">
            <v>0</v>
          </cell>
          <cell r="K260">
            <v>12</v>
          </cell>
          <cell r="L260">
            <v>908.98</v>
          </cell>
          <cell r="M260"/>
          <cell r="N260"/>
          <cell r="O260">
            <v>310</v>
          </cell>
          <cell r="P260">
            <v>3.8699999999999998E-2</v>
          </cell>
          <cell r="Q260">
            <v>0.2</v>
          </cell>
          <cell r="R260">
            <v>14</v>
          </cell>
          <cell r="S260">
            <v>672</v>
          </cell>
          <cell r="T260"/>
          <cell r="U260"/>
          <cell r="V260">
            <v>14</v>
          </cell>
          <cell r="W260">
            <v>14</v>
          </cell>
          <cell r="X260">
            <v>14</v>
          </cell>
          <cell r="Y260">
            <v>672</v>
          </cell>
          <cell r="Z260">
            <v>27169</v>
          </cell>
          <cell r="AA260" t="str">
            <v>B07XQML9YS</v>
          </cell>
          <cell r="AB260" t="str">
            <v>No Supplies</v>
          </cell>
        </row>
        <row r="261">
          <cell r="A261" t="str">
            <v>B01LZ4HWFD</v>
          </cell>
          <cell r="B261" t="str">
            <v>Plastic Pencil Case Utility Storage Box, Glitter Bright Color, Multi Purpose Organizer for Pens Pencils, 4-Pack</v>
          </cell>
          <cell r="C261" t="str">
            <v>839-SET4</v>
          </cell>
          <cell r="D261">
            <v>839</v>
          </cell>
          <cell r="E261" t="str">
            <v>FBA_839-SET4</v>
          </cell>
          <cell r="F261">
            <v>4</v>
          </cell>
          <cell r="G261"/>
          <cell r="H261">
            <v>24</v>
          </cell>
          <cell r="I261">
            <v>74</v>
          </cell>
          <cell r="J261">
            <v>1109.26</v>
          </cell>
          <cell r="K261">
            <v>145</v>
          </cell>
          <cell r="L261">
            <v>2434.61</v>
          </cell>
          <cell r="M261">
            <v>0.95945945945945943</v>
          </cell>
          <cell r="N261">
            <v>1.1948055460397022</v>
          </cell>
          <cell r="O261">
            <v>3709</v>
          </cell>
          <cell r="P261">
            <v>3.9100000000000003E-2</v>
          </cell>
          <cell r="Q261">
            <v>0.15</v>
          </cell>
          <cell r="R261">
            <v>167</v>
          </cell>
          <cell r="S261">
            <v>668</v>
          </cell>
          <cell r="T261"/>
          <cell r="U261"/>
          <cell r="V261">
            <v>28</v>
          </cell>
          <cell r="W261">
            <v>28</v>
          </cell>
          <cell r="X261">
            <v>168</v>
          </cell>
          <cell r="Y261">
            <v>672</v>
          </cell>
          <cell r="Z261">
            <v>13864</v>
          </cell>
          <cell r="AA261" t="str">
            <v>B01LZ4HWFD</v>
          </cell>
          <cell r="AB261" t="str">
            <v>Poly Bag 14.5 x 19</v>
          </cell>
        </row>
        <row r="262">
          <cell r="A262" t="str">
            <v>B07QD3BLRJ</v>
          </cell>
          <cell r="B262" t="str">
            <v>3 Ring Binder 1" Poly Binders Organizer - Glitter Color Soft Cover, Round Ring, Hold 175 Sheets Paper, 48-Count</v>
          </cell>
          <cell r="C262" t="str">
            <v>3128-CASE</v>
          </cell>
          <cell r="D262">
            <v>3128</v>
          </cell>
          <cell r="E262" t="str">
            <v>FBA_3128-CASE</v>
          </cell>
          <cell r="F262">
            <v>48</v>
          </cell>
          <cell r="G262"/>
          <cell r="H262">
            <v>48</v>
          </cell>
          <cell r="I262">
            <v>3</v>
          </cell>
          <cell r="J262">
            <v>287.82</v>
          </cell>
          <cell r="K262">
            <v>9</v>
          </cell>
          <cell r="L262">
            <v>898.41</v>
          </cell>
          <cell r="M262">
            <v>2</v>
          </cell>
          <cell r="N262">
            <v>2.1214300604544505</v>
          </cell>
          <cell r="O262">
            <v>274</v>
          </cell>
          <cell r="P262">
            <v>3.2800000000000003E-2</v>
          </cell>
          <cell r="Q262">
            <v>0.5</v>
          </cell>
          <cell r="R262">
            <v>14</v>
          </cell>
          <cell r="S262">
            <v>672</v>
          </cell>
          <cell r="T262"/>
          <cell r="U262"/>
          <cell r="V262">
            <v>14</v>
          </cell>
          <cell r="W262">
            <v>14</v>
          </cell>
          <cell r="X262">
            <v>14</v>
          </cell>
          <cell r="Y262">
            <v>672</v>
          </cell>
          <cell r="Z262">
            <v>22548</v>
          </cell>
          <cell r="AA262" t="str">
            <v>X0044RLXCZ</v>
          </cell>
          <cell r="AB262" t="str">
            <v>No Supplies</v>
          </cell>
        </row>
        <row r="263">
          <cell r="A263" t="str">
            <v>B08QR8VLQ6</v>
          </cell>
          <cell r="B263" t="str">
            <v>Plastic Pencil Case Utility Storage Box, Clear Color, Multi Purpose Organizer for Pens Pencils, 4-Pack</v>
          </cell>
          <cell r="C263" t="str">
            <v>847-PACK4</v>
          </cell>
          <cell r="D263">
            <v>847</v>
          </cell>
          <cell r="E263" t="str">
            <v>FBA_847-PACK4</v>
          </cell>
          <cell r="F263">
            <v>4</v>
          </cell>
          <cell r="G263"/>
          <cell r="H263">
            <v>24</v>
          </cell>
          <cell r="I263">
            <v>287</v>
          </cell>
          <cell r="J263">
            <v>3843.13</v>
          </cell>
          <cell r="K263">
            <v>135</v>
          </cell>
          <cell r="L263">
            <v>1997.32</v>
          </cell>
          <cell r="M263">
            <v>-0.52961672473867594</v>
          </cell>
          <cell r="N263">
            <v>-0.48028820258487226</v>
          </cell>
          <cell r="O263">
            <v>2263</v>
          </cell>
          <cell r="P263">
            <v>5.9700000000000003E-2</v>
          </cell>
          <cell r="Q263">
            <v>0.2</v>
          </cell>
          <cell r="R263">
            <v>162</v>
          </cell>
          <cell r="S263">
            <v>648</v>
          </cell>
          <cell r="T263"/>
          <cell r="U263"/>
          <cell r="V263">
            <v>27</v>
          </cell>
          <cell r="W263">
            <v>27</v>
          </cell>
          <cell r="X263">
            <v>162</v>
          </cell>
          <cell r="Y263">
            <v>648</v>
          </cell>
          <cell r="Z263">
            <v>19954</v>
          </cell>
          <cell r="AA263" t="str">
            <v>X003SCAA3F</v>
          </cell>
          <cell r="AB263" t="str">
            <v>Poly Bag 14.5 x 19</v>
          </cell>
        </row>
        <row r="264">
          <cell r="A264" t="str">
            <v>B07QF61WN3</v>
          </cell>
          <cell r="B264" t="str">
            <v>3 Ring Binder 1" Economy View Binders Organizer - Purple, Round Ring, Hold 175 Sheets Paper, for School Office Home, 12-Count</v>
          </cell>
          <cell r="C264" t="str">
            <v>4127-CASE</v>
          </cell>
          <cell r="D264">
            <v>4127</v>
          </cell>
          <cell r="E264" t="str">
            <v>FBA_4127-CASE</v>
          </cell>
          <cell r="F264">
            <v>12</v>
          </cell>
          <cell r="G264"/>
          <cell r="H264">
            <v>12</v>
          </cell>
          <cell r="I264">
            <v>41</v>
          </cell>
          <cell r="J264">
            <v>1928.69</v>
          </cell>
          <cell r="K264">
            <v>51</v>
          </cell>
          <cell r="L264">
            <v>4725.8500000000004</v>
          </cell>
          <cell r="M264">
            <v>0.24390243902439024</v>
          </cell>
          <cell r="N264">
            <v>1.4502900932757468</v>
          </cell>
          <cell r="O264">
            <v>92</v>
          </cell>
          <cell r="P264">
            <v>1.1521999999999999</v>
          </cell>
          <cell r="Q264">
            <v>0.05</v>
          </cell>
          <cell r="R264">
            <v>54</v>
          </cell>
          <cell r="S264">
            <v>648</v>
          </cell>
          <cell r="T264"/>
          <cell r="U264"/>
          <cell r="V264">
            <v>54</v>
          </cell>
          <cell r="W264">
            <v>54</v>
          </cell>
          <cell r="X264">
            <v>54</v>
          </cell>
          <cell r="Y264">
            <v>648</v>
          </cell>
          <cell r="Z264">
            <v>14059</v>
          </cell>
          <cell r="AA264" t="str">
            <v>X003SC97LB</v>
          </cell>
          <cell r="AB264" t="str">
            <v>No Supplies</v>
          </cell>
        </row>
        <row r="265">
          <cell r="A265" t="str">
            <v>B07Q97RZJC</v>
          </cell>
          <cell r="B265" t="str">
            <v>3 Ring Binder 1.5" Economy View Binders Organizer - Fuchsia, Round Ring, Hold 280 Sheets Paper, for School Office Home, 1-Count</v>
          </cell>
          <cell r="C265" t="str">
            <v>4146-EACH</v>
          </cell>
          <cell r="D265">
            <v>4146</v>
          </cell>
          <cell r="E265" t="str">
            <v>FBA_4146-EACH</v>
          </cell>
          <cell r="F265">
            <v>1</v>
          </cell>
          <cell r="G265"/>
          <cell r="H265">
            <v>12</v>
          </cell>
          <cell r="I265">
            <v>394</v>
          </cell>
          <cell r="J265">
            <v>3739.06</v>
          </cell>
          <cell r="K265">
            <v>526</v>
          </cell>
          <cell r="L265">
            <v>5239.76</v>
          </cell>
          <cell r="M265">
            <v>0.3350253807106599</v>
          </cell>
          <cell r="N265">
            <v>0.40135756045637144</v>
          </cell>
          <cell r="O265">
            <v>3513</v>
          </cell>
          <cell r="P265">
            <v>0.1497</v>
          </cell>
          <cell r="Q265">
            <v>0.2</v>
          </cell>
          <cell r="R265">
            <v>631</v>
          </cell>
          <cell r="S265">
            <v>631</v>
          </cell>
          <cell r="T265"/>
          <cell r="U265"/>
          <cell r="V265">
            <v>53</v>
          </cell>
          <cell r="W265">
            <v>53</v>
          </cell>
          <cell r="X265">
            <v>636</v>
          </cell>
          <cell r="Y265">
            <v>636</v>
          </cell>
          <cell r="Z265">
            <v>5878</v>
          </cell>
          <cell r="AA265" t="str">
            <v>X003L8UNND</v>
          </cell>
          <cell r="AB265" t="str">
            <v>No Supplies</v>
          </cell>
        </row>
        <row r="266">
          <cell r="A266" t="str">
            <v>B07XQJ3LGW</v>
          </cell>
          <cell r="B266" t="str">
            <v>Composition Notebook Graph Quad-Ruled 4-1" Spiral Notebook 100 Sheet, Drafting Blueprint Journal Comp Notebooks for Office School, 24-Pack</v>
          </cell>
          <cell r="C266" t="str">
            <v>514-CASE</v>
          </cell>
          <cell r="D266">
            <v>514</v>
          </cell>
          <cell r="E266" t="str">
            <v>FBA_514-CASE</v>
          </cell>
          <cell r="F266">
            <v>24</v>
          </cell>
          <cell r="G266"/>
          <cell r="H266">
            <v>24</v>
          </cell>
          <cell r="I266">
            <v>0</v>
          </cell>
          <cell r="J266">
            <v>0</v>
          </cell>
          <cell r="K266">
            <v>24</v>
          </cell>
          <cell r="L266">
            <v>1729.24</v>
          </cell>
          <cell r="M266"/>
          <cell r="N266"/>
          <cell r="O266">
            <v>81</v>
          </cell>
          <cell r="P266">
            <v>0.29630000000000001</v>
          </cell>
          <cell r="Q266">
            <v>0.1</v>
          </cell>
          <cell r="R266">
            <v>26</v>
          </cell>
          <cell r="S266">
            <v>624</v>
          </cell>
          <cell r="T266"/>
          <cell r="U266"/>
          <cell r="V266">
            <v>26</v>
          </cell>
          <cell r="W266">
            <v>26</v>
          </cell>
          <cell r="X266">
            <v>26</v>
          </cell>
          <cell r="Y266">
            <v>624</v>
          </cell>
          <cell r="Z266">
            <v>40872</v>
          </cell>
          <cell r="AA266" t="str">
            <v>X0044RLTEH</v>
          </cell>
          <cell r="AB266" t="str">
            <v>No Supplies</v>
          </cell>
        </row>
        <row r="267">
          <cell r="A267" t="str">
            <v>B093CRKPKJ</v>
          </cell>
          <cell r="B267" t="str">
            <v>Plastic Pencil Case, Ruler Length Large Utility Storage Box, Clear Color, Multi Purpose Organizer, 4-Pack</v>
          </cell>
          <cell r="C267" t="str">
            <v>851-PACK4</v>
          </cell>
          <cell r="D267">
            <v>851</v>
          </cell>
          <cell r="E267" t="str">
            <v>FBA_851-PACK4</v>
          </cell>
          <cell r="F267">
            <v>4</v>
          </cell>
          <cell r="G267"/>
          <cell r="H267">
            <v>12</v>
          </cell>
          <cell r="I267">
            <v>242</v>
          </cell>
          <cell r="J267">
            <v>5479.88</v>
          </cell>
          <cell r="K267">
            <v>151</v>
          </cell>
          <cell r="L267">
            <v>3734.75</v>
          </cell>
          <cell r="M267">
            <v>-0.37603305785123969</v>
          </cell>
          <cell r="N267">
            <v>-0.31846135316831758</v>
          </cell>
          <cell r="O267">
            <v>3766</v>
          </cell>
          <cell r="P267">
            <v>4.0099999999999997E-2</v>
          </cell>
          <cell r="Q267">
            <v>0</v>
          </cell>
          <cell r="R267">
            <v>151</v>
          </cell>
          <cell r="S267">
            <v>604</v>
          </cell>
          <cell r="T267"/>
          <cell r="U267"/>
          <cell r="V267">
            <v>51</v>
          </cell>
          <cell r="W267">
            <v>51</v>
          </cell>
          <cell r="X267">
            <v>153</v>
          </cell>
          <cell r="Y267">
            <v>612</v>
          </cell>
          <cell r="Z267">
            <v>6214</v>
          </cell>
          <cell r="AA267" t="str">
            <v>X003SCA9TF</v>
          </cell>
          <cell r="AB267" t="str">
            <v>Poly bag 19 x 24</v>
          </cell>
        </row>
        <row r="268">
          <cell r="A268" t="str">
            <v>B07XQFRSTT</v>
          </cell>
          <cell r="B268" t="str">
            <v>Index Card Case w/ 5 Tab Divider 3"x5", Snap Closure Plastic Storage Case 100 Cards Capacity, Flash Card Holder Organizer, for Office, 36-Pack</v>
          </cell>
          <cell r="C268" t="str">
            <v>3182-CASE</v>
          </cell>
          <cell r="D268">
            <v>3182</v>
          </cell>
          <cell r="E268" t="str">
            <v>FBA_3182-CASE</v>
          </cell>
          <cell r="F268">
            <v>36</v>
          </cell>
          <cell r="G268"/>
          <cell r="H268">
            <v>36</v>
          </cell>
          <cell r="I268">
            <v>17</v>
          </cell>
          <cell r="J268">
            <v>960.33</v>
          </cell>
          <cell r="K268">
            <v>15</v>
          </cell>
          <cell r="L268">
            <v>817.35</v>
          </cell>
          <cell r="M268">
            <v>-0.11764705882352941</v>
          </cell>
          <cell r="N268">
            <v>-0.14888632032738747</v>
          </cell>
          <cell r="O268">
            <v>839</v>
          </cell>
          <cell r="P268">
            <v>1.7899999999999999E-2</v>
          </cell>
          <cell r="Q268">
            <v>0.1</v>
          </cell>
          <cell r="R268">
            <v>17</v>
          </cell>
          <cell r="S268">
            <v>612</v>
          </cell>
          <cell r="T268"/>
          <cell r="U268"/>
          <cell r="V268">
            <v>17</v>
          </cell>
          <cell r="W268">
            <v>17</v>
          </cell>
          <cell r="X268">
            <v>17</v>
          </cell>
          <cell r="Y268">
            <v>612</v>
          </cell>
          <cell r="Z268">
            <v>12230</v>
          </cell>
          <cell r="AA268" t="str">
            <v>X0044RG61N</v>
          </cell>
          <cell r="AB268" t="str">
            <v>No Supplies</v>
          </cell>
        </row>
        <row r="269">
          <cell r="A269" t="str">
            <v>B07XQJNLJY</v>
          </cell>
          <cell r="B269" t="str">
            <v>Plastic Pencil Case Utility Storage Box, Regal Assorted Color, Multi Purpose Organizer for Pens Pencils, 24-Pack</v>
          </cell>
          <cell r="C269" t="str">
            <v>845-CASE</v>
          </cell>
          <cell r="D269">
            <v>845</v>
          </cell>
          <cell r="E269" t="str">
            <v>FBA_845-CASE</v>
          </cell>
          <cell r="F269">
            <v>24</v>
          </cell>
          <cell r="G269"/>
          <cell r="H269">
            <v>24</v>
          </cell>
          <cell r="I269">
            <v>69</v>
          </cell>
          <cell r="J269">
            <v>5423.99</v>
          </cell>
          <cell r="K269">
            <v>25</v>
          </cell>
          <cell r="L269">
            <v>2323.9699999999998</v>
          </cell>
          <cell r="M269">
            <v>-0.6376811594202898</v>
          </cell>
          <cell r="N269">
            <v>-0.57153866434119538</v>
          </cell>
          <cell r="O269">
            <v>243</v>
          </cell>
          <cell r="P269">
            <v>0.10290000000000001</v>
          </cell>
          <cell r="Q269">
            <v>0</v>
          </cell>
          <cell r="R269">
            <v>25</v>
          </cell>
          <cell r="S269">
            <v>600</v>
          </cell>
          <cell r="T269"/>
          <cell r="U269"/>
          <cell r="V269">
            <v>25</v>
          </cell>
          <cell r="W269">
            <v>25</v>
          </cell>
          <cell r="X269">
            <v>25</v>
          </cell>
          <cell r="Y269">
            <v>600</v>
          </cell>
          <cell r="Z269">
            <v>35404</v>
          </cell>
          <cell r="AA269" t="str">
            <v>X003SCCWVD</v>
          </cell>
          <cell r="AB269" t="str">
            <v>No Supplies</v>
          </cell>
        </row>
        <row r="270">
          <cell r="A270" t="str">
            <v>B07XJZDPL5</v>
          </cell>
          <cell r="B270" t="str">
            <v>Purchase Order Book, 30 Sets 8 3/8" x 10 11/16" 2-Part Carbonless, White &amp; Canary, Bound Wraparound Cover (50 Sets/Pack), 12-Packs</v>
          </cell>
          <cell r="C270" t="str">
            <v>5077-A-CASE</v>
          </cell>
          <cell r="D270" t="str">
            <v>5077-A</v>
          </cell>
          <cell r="E270" t="str">
            <v>FBA_5077-A-CASE</v>
          </cell>
          <cell r="F270">
            <v>12</v>
          </cell>
          <cell r="G270"/>
          <cell r="H270">
            <v>12</v>
          </cell>
          <cell r="I270">
            <v>19</v>
          </cell>
          <cell r="J270">
            <v>1234.81</v>
          </cell>
          <cell r="K270">
            <v>41</v>
          </cell>
          <cell r="L270">
            <v>1879.8</v>
          </cell>
          <cell r="M270">
            <v>1.1578947368421053</v>
          </cell>
          <cell r="N270">
            <v>0.52233946923008401</v>
          </cell>
          <cell r="O270">
            <v>85</v>
          </cell>
          <cell r="P270">
            <v>0.4824</v>
          </cell>
          <cell r="Q270">
            <v>0.2</v>
          </cell>
          <cell r="R270">
            <v>49</v>
          </cell>
          <cell r="S270">
            <v>588</v>
          </cell>
          <cell r="T270"/>
          <cell r="U270"/>
          <cell r="V270">
            <v>49</v>
          </cell>
          <cell r="W270">
            <v>49</v>
          </cell>
          <cell r="X270">
            <v>49</v>
          </cell>
          <cell r="Y270">
            <v>588</v>
          </cell>
          <cell r="Z270">
            <v>7518</v>
          </cell>
          <cell r="AA270" t="str">
            <v>X003SBSK29</v>
          </cell>
          <cell r="AB270" t="str">
            <v>No Supplies</v>
          </cell>
        </row>
        <row r="271">
          <cell r="A271" t="str">
            <v>B005177WCG</v>
          </cell>
          <cell r="B271" t="str">
            <v>Bright Color 3-Ring Pencil Pouch w/ Mesh Window, Case of 144 (804-144),MULTIPLE</v>
          </cell>
          <cell r="C271" t="str">
            <v>804-CASE-B</v>
          </cell>
          <cell r="D271">
            <v>804</v>
          </cell>
          <cell r="E271" t="str">
            <v>FBA_804-CASE-B</v>
          </cell>
          <cell r="F271">
            <v>144</v>
          </cell>
          <cell r="G271">
            <v>24</v>
          </cell>
          <cell r="H271">
            <v>144</v>
          </cell>
          <cell r="I271">
            <v>15</v>
          </cell>
          <cell r="J271">
            <v>2161.75</v>
          </cell>
          <cell r="K271">
            <v>4</v>
          </cell>
          <cell r="L271">
            <v>661.56</v>
          </cell>
          <cell r="M271">
            <v>-0.73333333333333328</v>
          </cell>
          <cell r="N271">
            <v>-0.69397016306233383</v>
          </cell>
          <cell r="O271">
            <v>624</v>
          </cell>
          <cell r="P271">
            <v>6.4000000000000003E-3</v>
          </cell>
          <cell r="Q271">
            <v>0</v>
          </cell>
          <cell r="R271">
            <v>4</v>
          </cell>
          <cell r="S271">
            <v>576</v>
          </cell>
          <cell r="T271"/>
          <cell r="U271">
            <v>6</v>
          </cell>
          <cell r="V271">
            <v>4</v>
          </cell>
          <cell r="W271">
            <v>4</v>
          </cell>
          <cell r="X271">
            <v>4</v>
          </cell>
          <cell r="Y271">
            <v>576</v>
          </cell>
          <cell r="Z271">
            <v>33600</v>
          </cell>
          <cell r="AA271" t="str">
            <v>B005177WCG</v>
          </cell>
          <cell r="AB271" t="str">
            <v>No Supplies</v>
          </cell>
        </row>
        <row r="272">
          <cell r="A272" t="str">
            <v>B08FPHTGDD</v>
          </cell>
          <cell r="B272" t="str">
            <v>Wooden Ruler 12" (30cm), Singel Metal Edge, Inches Centimeter Metric Measuring Drafting Rulers, for Students School Supplies, 4-Pack</v>
          </cell>
          <cell r="C272" t="str">
            <v>321-PACK4</v>
          </cell>
          <cell r="D272">
            <v>321</v>
          </cell>
          <cell r="E272" t="str">
            <v>FBA_321-PACK4</v>
          </cell>
          <cell r="F272">
            <v>4</v>
          </cell>
          <cell r="G272">
            <v>24</v>
          </cell>
          <cell r="H272">
            <v>288</v>
          </cell>
          <cell r="I272">
            <v>36</v>
          </cell>
          <cell r="J272">
            <v>287.64</v>
          </cell>
          <cell r="K272">
            <v>81</v>
          </cell>
          <cell r="L272">
            <v>645.21</v>
          </cell>
          <cell r="M272">
            <v>1.25</v>
          </cell>
          <cell r="N272">
            <v>1.2431163954943683</v>
          </cell>
          <cell r="O272">
            <v>462</v>
          </cell>
          <cell r="P272">
            <v>0.17530000000000001</v>
          </cell>
          <cell r="Q272">
            <v>0.1</v>
          </cell>
          <cell r="R272">
            <v>89</v>
          </cell>
          <cell r="S272">
            <v>356</v>
          </cell>
          <cell r="T272"/>
          <cell r="U272">
            <v>12</v>
          </cell>
          <cell r="V272">
            <v>2</v>
          </cell>
          <cell r="W272">
            <v>2</v>
          </cell>
          <cell r="X272">
            <v>144</v>
          </cell>
          <cell r="Y272">
            <v>576</v>
          </cell>
          <cell r="Z272">
            <v>84996</v>
          </cell>
          <cell r="AA272" t="str">
            <v>X0044RLTER</v>
          </cell>
          <cell r="AB272" t="str">
            <v>Poly Bag 10 x 13</v>
          </cell>
        </row>
        <row r="273">
          <cell r="A273" t="str">
            <v>B00PYV2454</v>
          </cell>
          <cell r="B273" t="str">
            <v>4 + 1 Ballpoint Pen + Mechanical Pencil w/Soft Grip, Bold Point 1.0 mm, 0.7mm Lead, Assorted Colors Inks, Smooth Writing, 4-Pack</v>
          </cell>
          <cell r="C273" t="str">
            <v>1748-SET4-B</v>
          </cell>
          <cell r="D273">
            <v>1748</v>
          </cell>
          <cell r="E273" t="str">
            <v>FBA_1748-SET4-B</v>
          </cell>
          <cell r="F273">
            <v>4</v>
          </cell>
          <cell r="G273">
            <v>24</v>
          </cell>
          <cell r="H273">
            <v>144</v>
          </cell>
          <cell r="I273" t="e">
            <v>#N/A</v>
          </cell>
          <cell r="J273" t="e">
            <v>#N/A</v>
          </cell>
          <cell r="K273">
            <v>93</v>
          </cell>
          <cell r="L273">
            <v>975.57</v>
          </cell>
          <cell r="M273"/>
          <cell r="N273"/>
          <cell r="O273">
            <v>1854</v>
          </cell>
          <cell r="P273">
            <v>5.0200000000000002E-2</v>
          </cell>
          <cell r="Q273">
            <v>0.2</v>
          </cell>
          <cell r="R273">
            <v>112</v>
          </cell>
          <cell r="S273">
            <v>448</v>
          </cell>
          <cell r="T273"/>
          <cell r="U273">
            <v>6</v>
          </cell>
          <cell r="V273">
            <v>4</v>
          </cell>
          <cell r="W273">
            <v>4</v>
          </cell>
          <cell r="X273">
            <v>144</v>
          </cell>
          <cell r="Y273">
            <v>576</v>
          </cell>
          <cell r="Z273">
            <v>33109</v>
          </cell>
          <cell r="AA273" t="str">
            <v>B00PYV2454</v>
          </cell>
          <cell r="AB273" t="str">
            <v>Poly Bag 6 x 9</v>
          </cell>
        </row>
        <row r="274">
          <cell r="A274" t="str">
            <v>B09F14QT9F</v>
          </cell>
          <cell r="B274" t="str">
            <v>Pencil Pouch 3 Ring Binder Pouch w/ Rivet Enforced Rings Holes, Neon Black Color Mesh Window Zipper Pouches, 24-Pack</v>
          </cell>
          <cell r="C274" t="str">
            <v>809--BOX</v>
          </cell>
          <cell r="D274">
            <v>809</v>
          </cell>
          <cell r="E274" t="str">
            <v>FBA_809--BOX</v>
          </cell>
          <cell r="F274">
            <v>24</v>
          </cell>
          <cell r="G274">
            <v>24</v>
          </cell>
          <cell r="H274">
            <v>144</v>
          </cell>
          <cell r="I274">
            <v>83</v>
          </cell>
          <cell r="J274">
            <v>2472.67</v>
          </cell>
          <cell r="K274">
            <v>23</v>
          </cell>
          <cell r="L274">
            <v>811.98</v>
          </cell>
          <cell r="M274">
            <v>-0.72289156626506024</v>
          </cell>
          <cell r="N274">
            <v>-0.67161812939049692</v>
          </cell>
          <cell r="O274">
            <v>269</v>
          </cell>
          <cell r="P274">
            <v>8.5500000000000007E-2</v>
          </cell>
          <cell r="Q274">
            <v>0</v>
          </cell>
          <cell r="R274">
            <v>23</v>
          </cell>
          <cell r="S274">
            <v>552</v>
          </cell>
          <cell r="T274"/>
          <cell r="U274">
            <v>6</v>
          </cell>
          <cell r="V274">
            <v>4</v>
          </cell>
          <cell r="W274">
            <v>4</v>
          </cell>
          <cell r="X274">
            <v>24</v>
          </cell>
          <cell r="Y274">
            <v>576</v>
          </cell>
          <cell r="Z274">
            <v>10497</v>
          </cell>
          <cell r="AA274" t="str">
            <v>X003SC1YC1</v>
          </cell>
          <cell r="AB274" t="str">
            <v>No Supplies</v>
          </cell>
        </row>
        <row r="275">
          <cell r="A275" t="str">
            <v>B003BLQHFM</v>
          </cell>
          <cell r="B275" t="str">
            <v>Ballpoint Pen Palm Mini Pens w/Key Ring, Black Ink 1.0 mm Bold Point Smooth Writing, for Office School Teacher (5/Pack), 1-Pack</v>
          </cell>
          <cell r="C275" t="str">
            <v>1753-EACH</v>
          </cell>
          <cell r="D275">
            <v>1753</v>
          </cell>
          <cell r="E275" t="str">
            <v>FBA_1753-EACH</v>
          </cell>
          <cell r="F275">
            <v>1</v>
          </cell>
          <cell r="G275">
            <v>24</v>
          </cell>
          <cell r="H275">
            <v>144</v>
          </cell>
          <cell r="I275">
            <v>25</v>
          </cell>
          <cell r="J275">
            <v>149.75</v>
          </cell>
          <cell r="K275">
            <v>436</v>
          </cell>
          <cell r="L275">
            <v>1876.55</v>
          </cell>
          <cell r="M275">
            <v>16.440000000000001</v>
          </cell>
          <cell r="N275">
            <v>11.531218697829717</v>
          </cell>
          <cell r="O275">
            <v>8157</v>
          </cell>
          <cell r="P275">
            <v>5.3499999999999999E-2</v>
          </cell>
          <cell r="Q275">
            <v>0.2</v>
          </cell>
          <cell r="R275">
            <v>523</v>
          </cell>
          <cell r="S275">
            <v>523</v>
          </cell>
          <cell r="T275"/>
          <cell r="U275">
            <v>6</v>
          </cell>
          <cell r="V275">
            <v>4</v>
          </cell>
          <cell r="W275">
            <v>4</v>
          </cell>
          <cell r="X275">
            <v>576</v>
          </cell>
          <cell r="Y275">
            <v>576</v>
          </cell>
          <cell r="Z275">
            <v>44896</v>
          </cell>
          <cell r="AA275" t="str">
            <v>B003BLQHFM</v>
          </cell>
          <cell r="AB275" t="str">
            <v>No Supplies</v>
          </cell>
        </row>
        <row r="276">
          <cell r="A276" t="str">
            <v>B003BMX6SC</v>
          </cell>
          <cell r="B276" t="str">
            <v>Wooden Ruler 12" (30cm), Singel Metal Edge, Inches Centimeter Metric Measuring Drafting Rulers, for Students School Supplies (3/Pack), 1-Pack</v>
          </cell>
          <cell r="C276" t="str">
            <v>306-EACH</v>
          </cell>
          <cell r="D276">
            <v>306</v>
          </cell>
          <cell r="E276" t="str">
            <v>FBA_306-EACH</v>
          </cell>
          <cell r="F276">
            <v>1</v>
          </cell>
          <cell r="G276">
            <v>24</v>
          </cell>
          <cell r="H276">
            <v>144</v>
          </cell>
          <cell r="I276">
            <v>26</v>
          </cell>
          <cell r="J276">
            <v>155.74</v>
          </cell>
          <cell r="K276">
            <v>443</v>
          </cell>
          <cell r="L276">
            <v>2052.5</v>
          </cell>
          <cell r="M276">
            <v>16.03846153846154</v>
          </cell>
          <cell r="N276">
            <v>12.179016309233337</v>
          </cell>
          <cell r="O276">
            <v>7698</v>
          </cell>
          <cell r="P276">
            <v>5.7500000000000002E-2</v>
          </cell>
          <cell r="Q276">
            <v>0.2</v>
          </cell>
          <cell r="R276">
            <v>532</v>
          </cell>
          <cell r="S276">
            <v>532</v>
          </cell>
          <cell r="T276"/>
          <cell r="U276">
            <v>6</v>
          </cell>
          <cell r="V276">
            <v>4</v>
          </cell>
          <cell r="W276">
            <v>4</v>
          </cell>
          <cell r="X276">
            <v>576</v>
          </cell>
          <cell r="Y276">
            <v>576</v>
          </cell>
          <cell r="Z276">
            <v>39667</v>
          </cell>
          <cell r="AA276" t="str">
            <v>B003BMX6SC</v>
          </cell>
          <cell r="AB276" t="str">
            <v>No Supplies</v>
          </cell>
        </row>
        <row r="277">
          <cell r="A277" t="str">
            <v>B07RCL7XGY</v>
          </cell>
          <cell r="B277" t="str">
            <v>Pencil Pouch 3 Ring Binder Pouch w/Rivet Enforced Rings Holes, 11.5"x6.5" Clear Color, Zipper Pouches Case Cosmetic Bag, 6-Pack</v>
          </cell>
          <cell r="C277" t="str">
            <v>805-SET6</v>
          </cell>
          <cell r="D277">
            <v>805</v>
          </cell>
          <cell r="E277" t="str">
            <v>FBA_805-SET6</v>
          </cell>
          <cell r="F277">
            <v>6</v>
          </cell>
          <cell r="G277">
            <v>24</v>
          </cell>
          <cell r="H277">
            <v>144</v>
          </cell>
          <cell r="I277">
            <v>47</v>
          </cell>
          <cell r="J277">
            <v>724.18</v>
          </cell>
          <cell r="K277">
            <v>69</v>
          </cell>
          <cell r="L277">
            <v>981.08</v>
          </cell>
          <cell r="M277">
            <v>0.46808510638297873</v>
          </cell>
          <cell r="N277">
            <v>0.35474605760998662</v>
          </cell>
          <cell r="O277">
            <v>2632</v>
          </cell>
          <cell r="P277">
            <v>2.6200000000000001E-2</v>
          </cell>
          <cell r="Q277">
            <v>0.2</v>
          </cell>
          <cell r="R277">
            <v>83</v>
          </cell>
          <cell r="S277">
            <v>498</v>
          </cell>
          <cell r="T277"/>
          <cell r="U277">
            <v>6</v>
          </cell>
          <cell r="V277">
            <v>4</v>
          </cell>
          <cell r="W277">
            <v>4</v>
          </cell>
          <cell r="X277">
            <v>96</v>
          </cell>
          <cell r="Y277">
            <v>576</v>
          </cell>
          <cell r="Z277">
            <v>22630</v>
          </cell>
          <cell r="AA277" t="str">
            <v>X0044RG613</v>
          </cell>
          <cell r="AB277" t="str">
            <v>Poly Bag 10 x 13</v>
          </cell>
        </row>
        <row r="278">
          <cell r="A278" t="str">
            <v>B07XQFXWMH</v>
          </cell>
          <cell r="B278" t="str">
            <v>Pencil Pouch 3 Ring Binder Pouch w/Rivet Enforced Rings Holes, 11.5"x6.5" Clear Color, Zipper Pouches Case Cosmetic Bag, 24-Pack</v>
          </cell>
          <cell r="C278" t="str">
            <v>805-BOX</v>
          </cell>
          <cell r="D278">
            <v>805</v>
          </cell>
          <cell r="E278" t="str">
            <v>FBA_805-BOX</v>
          </cell>
          <cell r="F278">
            <v>24</v>
          </cell>
          <cell r="G278">
            <v>24</v>
          </cell>
          <cell r="H278">
            <v>144</v>
          </cell>
          <cell r="I278">
            <v>6</v>
          </cell>
          <cell r="J278">
            <v>294.94</v>
          </cell>
          <cell r="K278">
            <v>20</v>
          </cell>
          <cell r="L278">
            <v>825.48</v>
          </cell>
          <cell r="M278">
            <v>2.3333333333333335</v>
          </cell>
          <cell r="N278">
            <v>1.7988065369227639</v>
          </cell>
          <cell r="O278">
            <v>200</v>
          </cell>
          <cell r="P278">
            <v>0.1</v>
          </cell>
          <cell r="Q278">
            <v>0</v>
          </cell>
          <cell r="R278">
            <v>20</v>
          </cell>
          <cell r="S278">
            <v>480</v>
          </cell>
          <cell r="T278"/>
          <cell r="U278">
            <v>6</v>
          </cell>
          <cell r="V278">
            <v>4</v>
          </cell>
          <cell r="W278">
            <v>4</v>
          </cell>
          <cell r="X278">
            <v>24</v>
          </cell>
          <cell r="Y278">
            <v>576</v>
          </cell>
          <cell r="Z278">
            <v>22630</v>
          </cell>
          <cell r="AA278" t="str">
            <v>X0044RG6BX</v>
          </cell>
          <cell r="AB278" t="str">
            <v>No Supplies</v>
          </cell>
        </row>
        <row r="279">
          <cell r="A279" t="str">
            <v>B0BLRRXMS6</v>
          </cell>
          <cell r="B279" t="str">
            <v>2-In-1 Mechanical Pencil &amp; 4-Fashion Color Pen with Grip, 1.0 mm Bold Point, HB Pencil Lead, Smooth Writing for Office School, 4-Pack</v>
          </cell>
          <cell r="C279" t="str">
            <v>1747-SET4</v>
          </cell>
          <cell r="D279">
            <v>1747</v>
          </cell>
          <cell r="E279" t="str">
            <v>FBA_1747-SET4</v>
          </cell>
          <cell r="F279">
            <v>4</v>
          </cell>
          <cell r="G279">
            <v>24</v>
          </cell>
          <cell r="H279">
            <v>144</v>
          </cell>
          <cell r="I279" t="e">
            <v>#N/A</v>
          </cell>
          <cell r="J279" t="e">
            <v>#N/A</v>
          </cell>
          <cell r="K279">
            <v>99</v>
          </cell>
          <cell r="L279">
            <v>1114.01</v>
          </cell>
          <cell r="M279"/>
          <cell r="N279"/>
          <cell r="O279">
            <v>2334</v>
          </cell>
          <cell r="P279">
            <v>4.24E-2</v>
          </cell>
          <cell r="Q279">
            <v>0.15</v>
          </cell>
          <cell r="R279">
            <v>114</v>
          </cell>
          <cell r="S279">
            <v>456</v>
          </cell>
          <cell r="T279"/>
          <cell r="U279">
            <v>6</v>
          </cell>
          <cell r="V279">
            <v>4</v>
          </cell>
          <cell r="W279">
            <v>4</v>
          </cell>
          <cell r="X279">
            <v>144</v>
          </cell>
          <cell r="Y279">
            <v>576</v>
          </cell>
          <cell r="Z279">
            <v>17752</v>
          </cell>
          <cell r="AA279" t="str">
            <v>X003UIBTHD</v>
          </cell>
          <cell r="AB279" t="str">
            <v>Poly Bag 6 x 9</v>
          </cell>
        </row>
        <row r="280">
          <cell r="A280" t="str">
            <v>B003BNZVI4</v>
          </cell>
          <cell r="B280" t="str">
            <v>Products Eraser Sets, 18 Per Pack, 1 unit (2202-24P)</v>
          </cell>
          <cell r="C280" t="str">
            <v>2202-EACH</v>
          </cell>
          <cell r="D280">
            <v>2202</v>
          </cell>
          <cell r="E280" t="str">
            <v>FBA_2202-EACH</v>
          </cell>
          <cell r="F280">
            <v>1</v>
          </cell>
          <cell r="G280">
            <v>24</v>
          </cell>
          <cell r="H280">
            <v>144</v>
          </cell>
          <cell r="I280">
            <v>1289</v>
          </cell>
          <cell r="J280">
            <v>6488.77</v>
          </cell>
          <cell r="K280">
            <v>533</v>
          </cell>
          <cell r="L280">
            <v>2611.33</v>
          </cell>
          <cell r="M280">
            <v>-0.58650116369278515</v>
          </cell>
          <cell r="N280">
            <v>-0.59756163340663948</v>
          </cell>
          <cell r="O280">
            <v>8943</v>
          </cell>
          <cell r="P280">
            <v>5.96E-2</v>
          </cell>
          <cell r="Q280">
            <v>0</v>
          </cell>
          <cell r="R280">
            <v>533</v>
          </cell>
          <cell r="S280">
            <v>533</v>
          </cell>
          <cell r="T280"/>
          <cell r="U280">
            <v>6</v>
          </cell>
          <cell r="V280">
            <v>4</v>
          </cell>
          <cell r="W280">
            <v>4</v>
          </cell>
          <cell r="X280">
            <v>576</v>
          </cell>
          <cell r="Y280">
            <v>576</v>
          </cell>
          <cell r="Z280">
            <v>16156</v>
          </cell>
          <cell r="AA280" t="str">
            <v>B003BNZVI4</v>
          </cell>
          <cell r="AB280" t="str">
            <v>No Supplies</v>
          </cell>
        </row>
        <row r="281">
          <cell r="A281" t="str">
            <v>B0B8QH1XGH</v>
          </cell>
          <cell r="B281" t="str">
            <v>Primary Journal Composition Notebook Blue Marble, 100 Sheet Writing Grades K- 2 Notebook Journal Comp Notebooks, 6-Pack</v>
          </cell>
          <cell r="C281" t="str">
            <v>5087-PACK6</v>
          </cell>
          <cell r="D281">
            <v>5087</v>
          </cell>
          <cell r="E281" t="str">
            <v>FBA_5087-PACK6</v>
          </cell>
          <cell r="F281">
            <v>6</v>
          </cell>
          <cell r="G281"/>
          <cell r="H281">
            <v>48</v>
          </cell>
          <cell r="I281">
            <v>25</v>
          </cell>
          <cell r="J281">
            <v>551.54999999999995</v>
          </cell>
          <cell r="K281">
            <v>80</v>
          </cell>
          <cell r="L281">
            <v>1766.32</v>
          </cell>
          <cell r="M281">
            <v>2.2000000000000002</v>
          </cell>
          <cell r="N281">
            <v>2.202465778261264</v>
          </cell>
          <cell r="O281">
            <v>322</v>
          </cell>
          <cell r="P281">
            <v>0.24840000000000001</v>
          </cell>
          <cell r="Q281">
            <v>0.2</v>
          </cell>
          <cell r="R281">
            <v>96</v>
          </cell>
          <cell r="S281">
            <v>576</v>
          </cell>
          <cell r="T281"/>
          <cell r="U281"/>
          <cell r="V281">
            <v>12</v>
          </cell>
          <cell r="W281">
            <v>12</v>
          </cell>
          <cell r="X281">
            <v>96</v>
          </cell>
          <cell r="Y281">
            <v>576</v>
          </cell>
          <cell r="Z281">
            <v>74970</v>
          </cell>
          <cell r="AA281" t="str">
            <v>X0044R3MFL</v>
          </cell>
          <cell r="AB281" t="str">
            <v>Poly Bag 12 x 15.5</v>
          </cell>
        </row>
        <row r="282">
          <cell r="A282" t="str">
            <v>B07YL75NTZ</v>
          </cell>
          <cell r="B282" t="str">
            <v>Washable Glue Pen 1.7 Oz. (50 mL), Liquid Clear Glues Bond Adhesive for Art Crafts Project at School Home Office (2/Pack), 24-Packs</v>
          </cell>
          <cell r="C282" t="str">
            <v>2028-BOX</v>
          </cell>
          <cell r="D282">
            <v>2028</v>
          </cell>
          <cell r="E282" t="str">
            <v>FBA_2028-BOX</v>
          </cell>
          <cell r="F282">
            <v>24</v>
          </cell>
          <cell r="G282">
            <v>24</v>
          </cell>
          <cell r="H282">
            <v>72</v>
          </cell>
          <cell r="I282">
            <v>0</v>
          </cell>
          <cell r="J282">
            <v>0</v>
          </cell>
          <cell r="K282">
            <v>24</v>
          </cell>
          <cell r="L282">
            <v>1062.3699999999999</v>
          </cell>
          <cell r="M282"/>
          <cell r="N282"/>
          <cell r="O282">
            <v>111</v>
          </cell>
          <cell r="P282">
            <v>0.2162</v>
          </cell>
          <cell r="Q282">
            <v>0</v>
          </cell>
          <cell r="R282">
            <v>24</v>
          </cell>
          <cell r="S282">
            <v>576</v>
          </cell>
          <cell r="T282"/>
          <cell r="U282">
            <v>3</v>
          </cell>
          <cell r="V282">
            <v>8</v>
          </cell>
          <cell r="W282">
            <v>8</v>
          </cell>
          <cell r="X282">
            <v>24</v>
          </cell>
          <cell r="Y282">
            <v>576</v>
          </cell>
          <cell r="Z282">
            <v>32485</v>
          </cell>
          <cell r="AA282" t="str">
            <v>X0044RLXD9</v>
          </cell>
          <cell r="AB282" t="str">
            <v>No Supplies</v>
          </cell>
        </row>
        <row r="283">
          <cell r="A283" t="str">
            <v>B07RBBZRBK</v>
          </cell>
          <cell r="B283" t="str">
            <v>Pencil Pouch 3 Ring Binder Pouch w/ Rivet Enforced Rings Holes, Zipper Pouches Bag, Assorted Color, 4-Pack</v>
          </cell>
          <cell r="C283" t="str">
            <v>801-SET4</v>
          </cell>
          <cell r="D283">
            <v>801</v>
          </cell>
          <cell r="E283" t="str">
            <v>FBA_801-SET4</v>
          </cell>
          <cell r="F283">
            <v>4</v>
          </cell>
          <cell r="G283">
            <v>24</v>
          </cell>
          <cell r="H283">
            <v>144</v>
          </cell>
          <cell r="I283">
            <v>118</v>
          </cell>
          <cell r="J283">
            <v>1178.82</v>
          </cell>
          <cell r="K283">
            <v>121</v>
          </cell>
          <cell r="L283">
            <v>1432.23</v>
          </cell>
          <cell r="M283">
            <v>2.5423728813559324E-2</v>
          </cell>
          <cell r="N283">
            <v>0.2149692064946303</v>
          </cell>
          <cell r="O283">
            <v>2572</v>
          </cell>
          <cell r="P283">
            <v>4.7E-2</v>
          </cell>
          <cell r="Q283">
            <v>0</v>
          </cell>
          <cell r="R283">
            <v>121</v>
          </cell>
          <cell r="S283">
            <v>484</v>
          </cell>
          <cell r="T283"/>
          <cell r="U283">
            <v>6</v>
          </cell>
          <cell r="V283">
            <v>4</v>
          </cell>
          <cell r="W283">
            <v>4</v>
          </cell>
          <cell r="X283">
            <v>144</v>
          </cell>
          <cell r="Y283">
            <v>576</v>
          </cell>
          <cell r="Z283">
            <v>17991</v>
          </cell>
          <cell r="AA283" t="str">
            <v>X003SC3AO1</v>
          </cell>
          <cell r="AB283" t="str">
            <v>Poly Bag 9 x 12</v>
          </cell>
        </row>
        <row r="284">
          <cell r="A284" t="str">
            <v>B07RCBC6X5</v>
          </cell>
          <cell r="B284" t="str">
            <v>Pencil Pouch 3 Ring Binder Pouch w/Rivet Enforced Rings Holes, Zipper Pouches Bag, Assorted Color, 6-Pack</v>
          </cell>
          <cell r="C284" t="str">
            <v>802-SET6</v>
          </cell>
          <cell r="D284">
            <v>802</v>
          </cell>
          <cell r="E284" t="str">
            <v>FBA_802-SET6</v>
          </cell>
          <cell r="F284">
            <v>6</v>
          </cell>
          <cell r="G284">
            <v>24</v>
          </cell>
          <cell r="H284">
            <v>144</v>
          </cell>
          <cell r="I284">
            <v>54</v>
          </cell>
          <cell r="J284">
            <v>728.46</v>
          </cell>
          <cell r="K284">
            <v>75</v>
          </cell>
          <cell r="L284">
            <v>1049.25</v>
          </cell>
          <cell r="M284">
            <v>0.3888888888888889</v>
          </cell>
          <cell r="N284">
            <v>0.44036735030063412</v>
          </cell>
          <cell r="O284">
            <v>2447</v>
          </cell>
          <cell r="P284">
            <v>3.0599999999999999E-2</v>
          </cell>
          <cell r="Q284">
            <v>0.1</v>
          </cell>
          <cell r="R284">
            <v>83</v>
          </cell>
          <cell r="S284">
            <v>498</v>
          </cell>
          <cell r="T284"/>
          <cell r="U284">
            <v>6</v>
          </cell>
          <cell r="V284">
            <v>4</v>
          </cell>
          <cell r="W284">
            <v>4</v>
          </cell>
          <cell r="X284">
            <v>96</v>
          </cell>
          <cell r="Y284">
            <v>576</v>
          </cell>
          <cell r="Z284">
            <v>24285</v>
          </cell>
          <cell r="AA284" t="str">
            <v>X0044R3MKB</v>
          </cell>
          <cell r="AB284" t="str">
            <v>Poly Bag 9 x 12</v>
          </cell>
        </row>
        <row r="285">
          <cell r="A285" t="str">
            <v>B07XQGFLTT</v>
          </cell>
          <cell r="B285" t="str">
            <v>Addition Flash Cards, Numbers Math Flashcards Game at School Home (36/Pack), 24-Packs</v>
          </cell>
          <cell r="C285" t="str">
            <v>532-BOX</v>
          </cell>
          <cell r="D285">
            <v>532</v>
          </cell>
          <cell r="E285" t="str">
            <v>FBA_532-BOX</v>
          </cell>
          <cell r="F285">
            <v>24</v>
          </cell>
          <cell r="G285">
            <v>24</v>
          </cell>
          <cell r="H285">
            <v>72</v>
          </cell>
          <cell r="I285">
            <v>4</v>
          </cell>
          <cell r="J285">
            <v>167.96</v>
          </cell>
          <cell r="K285">
            <v>23</v>
          </cell>
          <cell r="L285">
            <v>840.48</v>
          </cell>
          <cell r="M285">
            <v>4.75</v>
          </cell>
          <cell r="N285">
            <v>4.0040485829959511</v>
          </cell>
          <cell r="O285">
            <v>71</v>
          </cell>
          <cell r="P285">
            <v>0.32390000000000002</v>
          </cell>
          <cell r="Q285">
            <v>0</v>
          </cell>
          <cell r="R285">
            <v>23</v>
          </cell>
          <cell r="S285">
            <v>552</v>
          </cell>
          <cell r="T285"/>
          <cell r="U285">
            <v>3</v>
          </cell>
          <cell r="V285">
            <v>8</v>
          </cell>
          <cell r="W285">
            <v>8</v>
          </cell>
          <cell r="X285">
            <v>24</v>
          </cell>
          <cell r="Y285">
            <v>576</v>
          </cell>
          <cell r="Z285">
            <v>19191</v>
          </cell>
          <cell r="AA285" t="str">
            <v>X0044R3MFV</v>
          </cell>
          <cell r="AB285" t="str">
            <v>No Supplies</v>
          </cell>
        </row>
        <row r="286">
          <cell r="A286" t="str">
            <v>B0BCMBR7L9</v>
          </cell>
          <cell r="B286" t="str">
            <v>25 Sheets Pastel Color Multipurpose Paper 8.5"x11", Colored Copy Paper Fax Laser Printing for Office School (25/Pack), 1-Pack</v>
          </cell>
          <cell r="C286" t="str">
            <v>5190-EACH</v>
          </cell>
          <cell r="D286">
            <v>5190</v>
          </cell>
          <cell r="E286" t="str">
            <v>FBA_5190-EACH</v>
          </cell>
          <cell r="F286">
            <v>1</v>
          </cell>
          <cell r="G286">
            <v>24</v>
          </cell>
          <cell r="H286">
            <v>144</v>
          </cell>
          <cell r="I286">
            <v>6</v>
          </cell>
          <cell r="J286">
            <v>38.94</v>
          </cell>
          <cell r="K286">
            <v>454</v>
          </cell>
          <cell r="L286">
            <v>1940.53</v>
          </cell>
          <cell r="M286">
            <v>74.666666666666671</v>
          </cell>
          <cell r="N286">
            <v>48.833846944016436</v>
          </cell>
          <cell r="O286">
            <v>7082</v>
          </cell>
          <cell r="P286">
            <v>6.4100000000000004E-2</v>
          </cell>
          <cell r="Q286">
            <v>0.2</v>
          </cell>
          <cell r="R286">
            <v>545</v>
          </cell>
          <cell r="S286">
            <v>545</v>
          </cell>
          <cell r="T286"/>
          <cell r="U286">
            <v>6</v>
          </cell>
          <cell r="V286">
            <v>4</v>
          </cell>
          <cell r="W286">
            <v>4</v>
          </cell>
          <cell r="X286">
            <v>576</v>
          </cell>
          <cell r="Y286">
            <v>576</v>
          </cell>
          <cell r="Z286">
            <v>47612</v>
          </cell>
          <cell r="AA286" t="str">
            <v>B0BCMBR7L9</v>
          </cell>
          <cell r="AB286" t="str">
            <v>No Supplies</v>
          </cell>
        </row>
        <row r="287">
          <cell r="A287" t="str">
            <v>B09DNNNHHH</v>
          </cell>
          <cell r="B287" t="str">
            <v>Pencil Pouch 3 Ring Binder Pouch w/ Rivet Enforced Rings Hole, Black Mesh Window Zipper Pouches, 4-Count</v>
          </cell>
          <cell r="C287" t="str">
            <v>808-PACK4</v>
          </cell>
          <cell r="D287">
            <v>808</v>
          </cell>
          <cell r="E287" t="str">
            <v>FBA_808-PACK4</v>
          </cell>
          <cell r="F287">
            <v>4</v>
          </cell>
          <cell r="G287">
            <v>24</v>
          </cell>
          <cell r="H287">
            <v>144</v>
          </cell>
          <cell r="I287">
            <v>117</v>
          </cell>
          <cell r="J287">
            <v>1051.83</v>
          </cell>
          <cell r="K287">
            <v>121</v>
          </cell>
          <cell r="L287">
            <v>1279.29</v>
          </cell>
          <cell r="M287">
            <v>3.4188034188034191E-2</v>
          </cell>
          <cell r="N287">
            <v>0.21625167565100828</v>
          </cell>
          <cell r="O287">
            <v>1027</v>
          </cell>
          <cell r="P287">
            <v>0.1178</v>
          </cell>
          <cell r="Q287">
            <v>0.05</v>
          </cell>
          <cell r="R287">
            <v>127</v>
          </cell>
          <cell r="S287">
            <v>508</v>
          </cell>
          <cell r="T287"/>
          <cell r="U287">
            <v>6</v>
          </cell>
          <cell r="V287">
            <v>4</v>
          </cell>
          <cell r="W287">
            <v>4</v>
          </cell>
          <cell r="X287">
            <v>144</v>
          </cell>
          <cell r="Y287">
            <v>576</v>
          </cell>
          <cell r="Z287">
            <v>12075</v>
          </cell>
          <cell r="AA287" t="str">
            <v>X003SCCY9X</v>
          </cell>
          <cell r="AB287" t="str">
            <v>Poly Bag 9 x 12</v>
          </cell>
        </row>
        <row r="288">
          <cell r="A288" t="str">
            <v>B00FBOMTA4</v>
          </cell>
          <cell r="B288" t="str">
            <v>Spencer Red Retractable Pen w/ Cushion Grip (4/Pack)</v>
          </cell>
          <cell r="C288" t="str">
            <v>17049-EACH</v>
          </cell>
          <cell r="D288">
            <v>17049</v>
          </cell>
          <cell r="E288" t="str">
            <v>FBA_17049-EACH</v>
          </cell>
          <cell r="F288">
            <v>1</v>
          </cell>
          <cell r="G288">
            <v>24</v>
          </cell>
          <cell r="H288">
            <v>144</v>
          </cell>
          <cell r="I288">
            <v>41</v>
          </cell>
          <cell r="J288">
            <v>266.08999999999997</v>
          </cell>
          <cell r="K288">
            <v>407</v>
          </cell>
          <cell r="L288">
            <v>2844.93</v>
          </cell>
          <cell r="M288">
            <v>8.9268292682926838</v>
          </cell>
          <cell r="N288">
            <v>9.6916081025217036</v>
          </cell>
          <cell r="O288">
            <v>1526</v>
          </cell>
          <cell r="P288">
            <v>0.26669999999999999</v>
          </cell>
          <cell r="Q288">
            <v>0.1</v>
          </cell>
          <cell r="R288">
            <v>448</v>
          </cell>
          <cell r="S288">
            <v>448</v>
          </cell>
          <cell r="T288"/>
          <cell r="U288">
            <v>6</v>
          </cell>
          <cell r="V288">
            <v>4</v>
          </cell>
          <cell r="W288">
            <v>4</v>
          </cell>
          <cell r="X288">
            <v>576</v>
          </cell>
          <cell r="Y288">
            <v>576</v>
          </cell>
          <cell r="Z288">
            <v>54</v>
          </cell>
          <cell r="AA288" t="str">
            <v>B00FBOMTA4</v>
          </cell>
          <cell r="AB288" t="str">
            <v>No Supplies</v>
          </cell>
        </row>
        <row r="289">
          <cell r="A289" t="str">
            <v>B07XQKH8M2</v>
          </cell>
          <cell r="B289" t="str">
            <v>Neon Page Markers Dispensers 0.5x1.7 Neon Colored PET Arrow Flag Index Tabs, Sticky Notes Page Bookmarks File Tab (100 Flags/Pack), 24-Packs</v>
          </cell>
          <cell r="C289" t="str">
            <v>5171-BOX</v>
          </cell>
          <cell r="D289">
            <v>5171</v>
          </cell>
          <cell r="E289" t="str">
            <v>FBA_5171-BOX</v>
          </cell>
          <cell r="F289">
            <v>24</v>
          </cell>
          <cell r="G289">
            <v>24</v>
          </cell>
          <cell r="H289">
            <v>288</v>
          </cell>
          <cell r="I289">
            <v>4</v>
          </cell>
          <cell r="J289">
            <v>157.96</v>
          </cell>
          <cell r="K289">
            <v>12</v>
          </cell>
          <cell r="L289">
            <v>406.68</v>
          </cell>
          <cell r="M289">
            <v>2</v>
          </cell>
          <cell r="N289">
            <v>1.5745758419853126</v>
          </cell>
          <cell r="O289">
            <v>51</v>
          </cell>
          <cell r="P289">
            <v>0.23530000000000001</v>
          </cell>
          <cell r="Q289">
            <v>0.1</v>
          </cell>
          <cell r="R289">
            <v>13</v>
          </cell>
          <cell r="S289">
            <v>312</v>
          </cell>
          <cell r="T289"/>
          <cell r="U289">
            <v>12</v>
          </cell>
          <cell r="V289">
            <v>2</v>
          </cell>
          <cell r="W289">
            <v>2</v>
          </cell>
          <cell r="X289">
            <v>24</v>
          </cell>
          <cell r="Y289">
            <v>576</v>
          </cell>
          <cell r="Z289">
            <v>16963</v>
          </cell>
          <cell r="AA289" t="str">
            <v>X0044RLXG1</v>
          </cell>
          <cell r="AB289" t="str">
            <v>No Supplies</v>
          </cell>
        </row>
        <row r="290">
          <cell r="A290" t="str">
            <v>B09FYQGGV4</v>
          </cell>
          <cell r="B290" t="str">
            <v>Composition Book College Ruled 80 Sheet, Geometric Notebook, Writing Journal Comp Lined Notebooks, 4-Pack</v>
          </cell>
          <cell r="C290" t="str">
            <v>5496-SET4</v>
          </cell>
          <cell r="D290">
            <v>5496</v>
          </cell>
          <cell r="E290" t="str">
            <v>FBA_5496-SET4</v>
          </cell>
          <cell r="F290">
            <v>4</v>
          </cell>
          <cell r="G290"/>
          <cell r="H290">
            <v>48</v>
          </cell>
          <cell r="I290">
            <v>128</v>
          </cell>
          <cell r="J290">
            <v>2750.72</v>
          </cell>
          <cell r="K290">
            <v>134</v>
          </cell>
          <cell r="L290">
            <v>2101.66</v>
          </cell>
          <cell r="M290">
            <v>4.6875E-2</v>
          </cell>
          <cell r="N290">
            <v>-0.2359600395532806</v>
          </cell>
          <cell r="O290">
            <v>637</v>
          </cell>
          <cell r="P290">
            <v>0.2104</v>
          </cell>
          <cell r="Q290">
            <v>0</v>
          </cell>
          <cell r="R290">
            <v>134</v>
          </cell>
          <cell r="S290">
            <v>536</v>
          </cell>
          <cell r="T290"/>
          <cell r="U290"/>
          <cell r="V290">
            <v>12</v>
          </cell>
          <cell r="W290">
            <v>12</v>
          </cell>
          <cell r="X290">
            <v>144</v>
          </cell>
          <cell r="Y290">
            <v>576</v>
          </cell>
          <cell r="Z290">
            <v>16076</v>
          </cell>
          <cell r="AA290" t="str">
            <v>X003SC97R5</v>
          </cell>
          <cell r="AB290" t="str">
            <v>Poly Bag 9 x 12</v>
          </cell>
        </row>
        <row r="291">
          <cell r="A291" t="str">
            <v>B07RPR34BJ</v>
          </cell>
          <cell r="B291" t="str">
            <v>Pink Eraser Top, Latex Free Pencil Tops Erasers, Arrowhead Caps Erasers for Kids Student, for Art Drawing School Supplies (20/Pack), 1-Pack</v>
          </cell>
          <cell r="C291" t="str">
            <v>2206-EACH</v>
          </cell>
          <cell r="D291">
            <v>2206</v>
          </cell>
          <cell r="E291" t="str">
            <v>FBA_2206-EACH</v>
          </cell>
          <cell r="F291">
            <v>1</v>
          </cell>
          <cell r="G291">
            <v>24</v>
          </cell>
          <cell r="H291">
            <v>144</v>
          </cell>
          <cell r="I291">
            <v>192</v>
          </cell>
          <cell r="J291">
            <v>1059.8399999999999</v>
          </cell>
          <cell r="K291">
            <v>385</v>
          </cell>
          <cell r="L291">
            <v>2004.24</v>
          </cell>
          <cell r="M291">
            <v>1.0052083333333333</v>
          </cell>
          <cell r="N291">
            <v>0.89107789855072483</v>
          </cell>
          <cell r="O291">
            <v>2495</v>
          </cell>
          <cell r="P291">
            <v>0.15429999999999999</v>
          </cell>
          <cell r="Q291">
            <v>0.2</v>
          </cell>
          <cell r="R291">
            <v>462</v>
          </cell>
          <cell r="S291">
            <v>462</v>
          </cell>
          <cell r="T291"/>
          <cell r="U291">
            <v>6</v>
          </cell>
          <cell r="V291">
            <v>4</v>
          </cell>
          <cell r="W291">
            <v>4</v>
          </cell>
          <cell r="X291">
            <v>576</v>
          </cell>
          <cell r="Y291">
            <v>576</v>
          </cell>
          <cell r="Z291">
            <v>32759</v>
          </cell>
          <cell r="AA291" t="str">
            <v>X002GAOOB9</v>
          </cell>
          <cell r="AB291" t="str">
            <v>No Supplies</v>
          </cell>
        </row>
        <row r="292">
          <cell r="A292" t="str">
            <v>B07XQLGGF1</v>
          </cell>
          <cell r="B292" t="str">
            <v>Index Card Box 3"x5", Flip Top Utility Plastic Storage Case 250 Cards Capacity, Flash Card Holder Organizer, for Office, 36-Pack</v>
          </cell>
          <cell r="C292" t="str">
            <v>3125-CASE</v>
          </cell>
          <cell r="D292">
            <v>3125</v>
          </cell>
          <cell r="E292" t="str">
            <v>FBA_3125-CASE</v>
          </cell>
          <cell r="F292">
            <v>36</v>
          </cell>
          <cell r="G292"/>
          <cell r="H292">
            <v>36</v>
          </cell>
          <cell r="I292">
            <v>7</v>
          </cell>
          <cell r="J292">
            <v>573.92999999999995</v>
          </cell>
          <cell r="K292">
            <v>13</v>
          </cell>
          <cell r="L292">
            <v>1015.87</v>
          </cell>
          <cell r="M292">
            <v>0.8571428571428571</v>
          </cell>
          <cell r="N292">
            <v>0.77002421898140905</v>
          </cell>
          <cell r="O292">
            <v>274</v>
          </cell>
          <cell r="P292">
            <v>4.7399999999999998E-2</v>
          </cell>
          <cell r="Q292">
            <v>0.2</v>
          </cell>
          <cell r="R292">
            <v>16</v>
          </cell>
          <cell r="S292">
            <v>576</v>
          </cell>
          <cell r="T292"/>
          <cell r="U292"/>
          <cell r="V292">
            <v>16</v>
          </cell>
          <cell r="W292">
            <v>16</v>
          </cell>
          <cell r="X292">
            <v>16</v>
          </cell>
          <cell r="Y292">
            <v>576</v>
          </cell>
          <cell r="Z292">
            <v>11480</v>
          </cell>
          <cell r="AA292" t="str">
            <v>X0044RLTHT</v>
          </cell>
          <cell r="AB292" t="str">
            <v>No Supplies</v>
          </cell>
        </row>
        <row r="293">
          <cell r="A293" t="str">
            <v>B07QC4R1XN</v>
          </cell>
          <cell r="B293" t="str">
            <v>3 Ring Binder 1" Poly Binders Organizer - Swirl Color Soft Cover, Round Ring, Hold 175 Sheets Paper, 48-Count</v>
          </cell>
          <cell r="C293" t="str">
            <v>3121-CASE</v>
          </cell>
          <cell r="D293">
            <v>3121</v>
          </cell>
          <cell r="E293" t="str">
            <v>FBA_3121-CASE</v>
          </cell>
          <cell r="F293">
            <v>48</v>
          </cell>
          <cell r="G293"/>
          <cell r="H293">
            <v>48</v>
          </cell>
          <cell r="I293">
            <v>1</v>
          </cell>
          <cell r="J293">
            <v>101.99</v>
          </cell>
          <cell r="K293">
            <v>11</v>
          </cell>
          <cell r="L293">
            <v>1050.29</v>
          </cell>
          <cell r="M293">
            <v>10</v>
          </cell>
          <cell r="N293">
            <v>9.2979703892538481</v>
          </cell>
          <cell r="O293">
            <v>85</v>
          </cell>
          <cell r="P293">
            <v>0.12939999999999999</v>
          </cell>
          <cell r="Q293">
            <v>0.05</v>
          </cell>
          <cell r="R293">
            <v>12</v>
          </cell>
          <cell r="S293">
            <v>576</v>
          </cell>
          <cell r="T293"/>
          <cell r="U293"/>
          <cell r="V293">
            <v>12</v>
          </cell>
          <cell r="W293">
            <v>12</v>
          </cell>
          <cell r="X293">
            <v>12</v>
          </cell>
          <cell r="Y293">
            <v>576</v>
          </cell>
          <cell r="Z293">
            <v>19896</v>
          </cell>
          <cell r="AA293" t="str">
            <v>B07QC4R1XN</v>
          </cell>
          <cell r="AB293" t="str">
            <v>No Supplies</v>
          </cell>
        </row>
        <row r="294">
          <cell r="A294" t="str">
            <v>B07XQKL3B2</v>
          </cell>
          <cell r="B294" t="str">
            <v>Dry Erase Lap Board 9"x12", Double Sided Primary Ruled &amp; Blank, Small Portable Whiteboards for Teacher Home, 24-Pack</v>
          </cell>
          <cell r="C294" t="str">
            <v>6018-CASE</v>
          </cell>
          <cell r="D294">
            <v>6018</v>
          </cell>
          <cell r="E294" t="str">
            <v>FBA_6018-CASE</v>
          </cell>
          <cell r="F294">
            <v>24</v>
          </cell>
          <cell r="G294"/>
          <cell r="H294">
            <v>24</v>
          </cell>
          <cell r="I294">
            <v>3</v>
          </cell>
          <cell r="J294">
            <v>196.47</v>
          </cell>
          <cell r="K294">
            <v>20</v>
          </cell>
          <cell r="L294">
            <v>967.48</v>
          </cell>
          <cell r="M294">
            <v>5.666666666666667</v>
          </cell>
          <cell r="N294">
            <v>3.9243141446531276</v>
          </cell>
          <cell r="O294">
            <v>77</v>
          </cell>
          <cell r="P294">
            <v>0.25969999999999999</v>
          </cell>
          <cell r="Q294">
            <v>0.2</v>
          </cell>
          <cell r="R294">
            <v>24</v>
          </cell>
          <cell r="S294">
            <v>576</v>
          </cell>
          <cell r="T294"/>
          <cell r="U294"/>
          <cell r="V294">
            <v>24</v>
          </cell>
          <cell r="W294">
            <v>24</v>
          </cell>
          <cell r="X294">
            <v>24</v>
          </cell>
          <cell r="Y294">
            <v>576</v>
          </cell>
          <cell r="Z294">
            <v>24025</v>
          </cell>
          <cell r="AA294" t="str">
            <v>X0044R3MLZ</v>
          </cell>
          <cell r="AB294" t="str">
            <v>No Supplies</v>
          </cell>
        </row>
        <row r="295">
          <cell r="A295" t="str">
            <v>B07XQLKXF4</v>
          </cell>
          <cell r="B295" t="str">
            <v>Drawing Sketching Pencil Set, HB 2B 4B 6B 7B 8B, Professional Graphite Sketch Kit Pencils, for Artists Adults Beginners (6/Pack), 24-Packs</v>
          </cell>
          <cell r="C295" t="str">
            <v>744-BOX</v>
          </cell>
          <cell r="D295">
            <v>744</v>
          </cell>
          <cell r="E295" t="str">
            <v>FBA_744-BOX</v>
          </cell>
          <cell r="F295">
            <v>24</v>
          </cell>
          <cell r="G295">
            <v>24</v>
          </cell>
          <cell r="H295">
            <v>144</v>
          </cell>
          <cell r="I295">
            <v>5</v>
          </cell>
          <cell r="J295">
            <v>234.95</v>
          </cell>
          <cell r="K295">
            <v>17</v>
          </cell>
          <cell r="L295">
            <v>569.37</v>
          </cell>
          <cell r="M295">
            <v>2.4</v>
          </cell>
          <cell r="N295">
            <v>1.4233666737603747</v>
          </cell>
          <cell r="O295">
            <v>66</v>
          </cell>
          <cell r="P295">
            <v>0.2576</v>
          </cell>
          <cell r="Q295">
            <v>0.1</v>
          </cell>
          <cell r="R295">
            <v>19</v>
          </cell>
          <cell r="S295">
            <v>456</v>
          </cell>
          <cell r="T295"/>
          <cell r="U295">
            <v>6</v>
          </cell>
          <cell r="V295">
            <v>4</v>
          </cell>
          <cell r="W295">
            <v>4</v>
          </cell>
          <cell r="X295">
            <v>24</v>
          </cell>
          <cell r="Y295">
            <v>576</v>
          </cell>
          <cell r="Z295">
            <v>34012</v>
          </cell>
          <cell r="AA295" t="str">
            <v>X0044R3MSD</v>
          </cell>
          <cell r="AB295" t="str">
            <v>No Supplies</v>
          </cell>
        </row>
        <row r="296">
          <cell r="A296" t="str">
            <v>B08GCXFF6T</v>
          </cell>
          <cell r="B296" t="str">
            <v>Elementary School Kit Supply Box 86 Count for Elementary Student 3-6 Grades, Composition Book Ruler and More 1-Pack</v>
          </cell>
          <cell r="C296" t="str">
            <v>8005-CASE-1</v>
          </cell>
          <cell r="D296">
            <v>8005</v>
          </cell>
          <cell r="E296" t="str">
            <v>FBA_8005-CASE-B</v>
          </cell>
          <cell r="F296">
            <v>1</v>
          </cell>
          <cell r="G296"/>
          <cell r="H296">
            <v>6</v>
          </cell>
          <cell r="I296">
            <v>12</v>
          </cell>
          <cell r="J296">
            <v>479.88</v>
          </cell>
          <cell r="K296">
            <v>474</v>
          </cell>
          <cell r="L296">
            <v>21613.06</v>
          </cell>
          <cell r="M296">
            <v>38.5</v>
          </cell>
          <cell r="N296">
            <v>44.038467950320914</v>
          </cell>
          <cell r="O296">
            <v>15867</v>
          </cell>
          <cell r="P296">
            <v>2.9899999999999999E-2</v>
          </cell>
          <cell r="Q296">
            <v>0.2</v>
          </cell>
          <cell r="R296">
            <v>569</v>
          </cell>
          <cell r="S296">
            <v>569</v>
          </cell>
          <cell r="T296"/>
          <cell r="U296"/>
          <cell r="V296">
            <v>95</v>
          </cell>
          <cell r="W296">
            <v>95</v>
          </cell>
          <cell r="X296">
            <v>570</v>
          </cell>
          <cell r="Y296">
            <v>570</v>
          </cell>
          <cell r="Z296">
            <v>33</v>
          </cell>
          <cell r="AA296" t="str">
            <v>B08GCXFF6T</v>
          </cell>
          <cell r="AB296" t="str">
            <v>KB-12123, Seal w/ White sticker</v>
          </cell>
        </row>
        <row r="297">
          <cell r="A297" t="str">
            <v>B07QG6PYDZ</v>
          </cell>
          <cell r="B297" t="str">
            <v>3 Ring Binder 1/2" Economy View Binders Organizer - Lime Green, Round Ring, Hold 100 Sheets Paper, for School Office Home, 12-Count</v>
          </cell>
          <cell r="C297" t="str">
            <v>4104-CASE</v>
          </cell>
          <cell r="D297">
            <v>4104</v>
          </cell>
          <cell r="E297" t="str">
            <v>FBA_4104-CASE</v>
          </cell>
          <cell r="F297">
            <v>12</v>
          </cell>
          <cell r="G297"/>
          <cell r="H297">
            <v>12</v>
          </cell>
          <cell r="I297">
            <v>46</v>
          </cell>
          <cell r="J297">
            <v>2023.08</v>
          </cell>
          <cell r="K297">
            <v>47</v>
          </cell>
          <cell r="L297">
            <v>1999.35</v>
          </cell>
          <cell r="M297">
            <v>2.1739130434782608E-2</v>
          </cell>
          <cell r="N297">
            <v>-1.172963995492023E-2</v>
          </cell>
          <cell r="O297">
            <v>148</v>
          </cell>
          <cell r="P297">
            <v>0.31759999999999999</v>
          </cell>
          <cell r="Q297">
            <v>0</v>
          </cell>
          <cell r="R297">
            <v>47</v>
          </cell>
          <cell r="S297">
            <v>564</v>
          </cell>
          <cell r="T297"/>
          <cell r="U297"/>
          <cell r="V297">
            <v>47</v>
          </cell>
          <cell r="W297">
            <v>47</v>
          </cell>
          <cell r="X297">
            <v>47</v>
          </cell>
          <cell r="Y297">
            <v>564</v>
          </cell>
          <cell r="Z297">
            <v>8937</v>
          </cell>
          <cell r="AA297" t="str">
            <v>X003SBSK3N</v>
          </cell>
          <cell r="AB297" t="str">
            <v>No Supplies</v>
          </cell>
        </row>
        <row r="298">
          <cell r="A298" t="str">
            <v>B07Q8ZFP5P</v>
          </cell>
          <cell r="B298" t="str">
            <v>3 Ring Binder 1/2" Economy View Binders Organizer - Red, Round Ring, Hold 100 Sheets Paper, for School Office Home, 1-Count</v>
          </cell>
          <cell r="C298" t="str">
            <v>4103-EACH</v>
          </cell>
          <cell r="D298">
            <v>4103</v>
          </cell>
          <cell r="E298" t="str">
            <v>FBA_4103-EACH</v>
          </cell>
          <cell r="F298">
            <v>1</v>
          </cell>
          <cell r="G298"/>
          <cell r="H298">
            <v>12</v>
          </cell>
          <cell r="I298">
            <v>349</v>
          </cell>
          <cell r="J298">
            <v>2958.39</v>
          </cell>
          <cell r="K298">
            <v>470</v>
          </cell>
          <cell r="L298">
            <v>3840</v>
          </cell>
          <cell r="M298">
            <v>0.34670487106017189</v>
          </cell>
          <cell r="N298">
            <v>0.29800330585216966</v>
          </cell>
          <cell r="O298">
            <v>2787</v>
          </cell>
          <cell r="P298">
            <v>0.1686</v>
          </cell>
          <cell r="Q298">
            <v>0.2</v>
          </cell>
          <cell r="R298">
            <v>564</v>
          </cell>
          <cell r="S298">
            <v>564</v>
          </cell>
          <cell r="T298"/>
          <cell r="U298"/>
          <cell r="V298">
            <v>47</v>
          </cell>
          <cell r="W298">
            <v>47</v>
          </cell>
          <cell r="X298">
            <v>564</v>
          </cell>
          <cell r="Y298">
            <v>564</v>
          </cell>
          <cell r="Z298">
            <v>8086</v>
          </cell>
          <cell r="AA298" t="str">
            <v>X003SC97WP</v>
          </cell>
          <cell r="AB298" t="str">
            <v>No Supplies</v>
          </cell>
        </row>
        <row r="299">
          <cell r="A299" t="str">
            <v>B07Q8WY4R5</v>
          </cell>
          <cell r="B299" t="str">
            <v>3 Ring Binder 1/2" Economy View Binders Organizer - Green, Round Ring, Hold 100 Sheets Paper, for School Office Home, 1-Count</v>
          </cell>
          <cell r="C299" t="str">
            <v>4102-EACH</v>
          </cell>
          <cell r="D299">
            <v>4102</v>
          </cell>
          <cell r="E299" t="str">
            <v>FBA_4102-EACH</v>
          </cell>
          <cell r="F299">
            <v>1</v>
          </cell>
          <cell r="G299"/>
          <cell r="H299">
            <v>12</v>
          </cell>
          <cell r="I299">
            <v>260</v>
          </cell>
          <cell r="J299">
            <v>2207.4</v>
          </cell>
          <cell r="K299">
            <v>465</v>
          </cell>
          <cell r="L299">
            <v>4151.3900000000003</v>
          </cell>
          <cell r="M299">
            <v>0.78846153846153844</v>
          </cell>
          <cell r="N299">
            <v>0.88066956600525514</v>
          </cell>
          <cell r="O299">
            <v>2650</v>
          </cell>
          <cell r="P299">
            <v>0.17549999999999999</v>
          </cell>
          <cell r="Q299">
            <v>0.2</v>
          </cell>
          <cell r="R299">
            <v>558</v>
          </cell>
          <cell r="S299">
            <v>558</v>
          </cell>
          <cell r="T299"/>
          <cell r="U299"/>
          <cell r="V299">
            <v>47</v>
          </cell>
          <cell r="W299">
            <v>47</v>
          </cell>
          <cell r="X299">
            <v>564</v>
          </cell>
          <cell r="Y299">
            <v>564</v>
          </cell>
          <cell r="Z299">
            <v>4673</v>
          </cell>
          <cell r="AA299" t="str">
            <v>X003L8UNPL</v>
          </cell>
          <cell r="AB299" t="str">
            <v>No Supplies</v>
          </cell>
        </row>
        <row r="300">
          <cell r="A300" t="str">
            <v>B07XQFFNLB</v>
          </cell>
          <cell r="B300" t="str">
            <v>2 Pockets Paper Folder, Camouflage Portfolio, Letter Size Folders Holder for Office Business Document Papers Organizer, Assorted Color, 48-Pack</v>
          </cell>
          <cell r="C300" t="str">
            <v>2170-CASE</v>
          </cell>
          <cell r="D300">
            <v>2170</v>
          </cell>
          <cell r="E300" t="str">
            <v>FBA_2170-CASE</v>
          </cell>
          <cell r="F300">
            <v>48</v>
          </cell>
          <cell r="G300"/>
          <cell r="H300">
            <v>48</v>
          </cell>
          <cell r="I300">
            <v>23</v>
          </cell>
          <cell r="J300">
            <v>1289.77</v>
          </cell>
          <cell r="K300">
            <v>11</v>
          </cell>
          <cell r="L300">
            <v>487.99</v>
          </cell>
          <cell r="M300">
            <v>-0.52173913043478259</v>
          </cell>
          <cell r="N300">
            <v>-0.62164571977949556</v>
          </cell>
          <cell r="O300">
            <v>181</v>
          </cell>
          <cell r="P300">
            <v>6.08E-2</v>
          </cell>
          <cell r="Q300">
            <v>0</v>
          </cell>
          <cell r="R300">
            <v>11</v>
          </cell>
          <cell r="S300">
            <v>528</v>
          </cell>
          <cell r="T300"/>
          <cell r="U300"/>
          <cell r="V300">
            <v>11</v>
          </cell>
          <cell r="W300">
            <v>11</v>
          </cell>
          <cell r="X300">
            <v>11</v>
          </cell>
          <cell r="Y300">
            <v>528</v>
          </cell>
          <cell r="Z300">
            <v>16182</v>
          </cell>
          <cell r="AA300" t="str">
            <v>X003SBSJ8T</v>
          </cell>
          <cell r="AB300" t="str">
            <v>No Supplies</v>
          </cell>
        </row>
        <row r="301">
          <cell r="A301" t="str">
            <v>B095PYBTY3</v>
          </cell>
          <cell r="B301" t="str">
            <v>Kappa Pocket Puzzle Word Finds Large Print - 8" x 5" Digest Size 2 Titles, Word Search Find Words Books for Adults Teens, Training Learning with Game, 24-Pack</v>
          </cell>
          <cell r="C301" t="str">
            <v>61400-CASE</v>
          </cell>
          <cell r="D301">
            <v>61400</v>
          </cell>
          <cell r="E301" t="str">
            <v>FBA_61400-CASE</v>
          </cell>
          <cell r="F301">
            <v>24</v>
          </cell>
          <cell r="G301"/>
          <cell r="H301">
            <v>24</v>
          </cell>
          <cell r="I301">
            <v>0</v>
          </cell>
          <cell r="J301">
            <v>0</v>
          </cell>
          <cell r="K301">
            <v>20</v>
          </cell>
          <cell r="L301">
            <v>712.3</v>
          </cell>
          <cell r="M301"/>
          <cell r="N301"/>
          <cell r="O301">
            <v>204</v>
          </cell>
          <cell r="P301">
            <v>9.8000000000000004E-2</v>
          </cell>
          <cell r="Q301">
            <v>0.1</v>
          </cell>
          <cell r="R301">
            <v>22</v>
          </cell>
          <cell r="S301">
            <v>528</v>
          </cell>
          <cell r="T301"/>
          <cell r="U301"/>
          <cell r="V301">
            <v>22</v>
          </cell>
          <cell r="W301">
            <v>22</v>
          </cell>
          <cell r="X301">
            <v>22</v>
          </cell>
          <cell r="Y301">
            <v>528</v>
          </cell>
          <cell r="Z301">
            <v>5495</v>
          </cell>
          <cell r="AA301" t="str">
            <v>X0044RLTHJ</v>
          </cell>
          <cell r="AB301" t="str">
            <v>No Supplies</v>
          </cell>
        </row>
        <row r="302">
          <cell r="A302" t="str">
            <v>B07Q9PJ727</v>
          </cell>
          <cell r="B302" t="str">
            <v>3 Ring Binder 1/2" Economy View Binders Organizer - Blue, Round Ring, Hold 175 Sheets Paper, for School Office Home, 1-Count</v>
          </cell>
          <cell r="C302" t="str">
            <v>3190-EACH</v>
          </cell>
          <cell r="D302">
            <v>3190</v>
          </cell>
          <cell r="E302" t="str">
            <v>FBA_3190-EACH</v>
          </cell>
          <cell r="F302">
            <v>1</v>
          </cell>
          <cell r="G302"/>
          <cell r="H302">
            <v>12</v>
          </cell>
          <cell r="I302">
            <v>147</v>
          </cell>
          <cell r="J302">
            <v>1248.03</v>
          </cell>
          <cell r="K302">
            <v>428</v>
          </cell>
          <cell r="L302">
            <v>3919.75</v>
          </cell>
          <cell r="M302">
            <v>1.91156462585034</v>
          </cell>
          <cell r="N302">
            <v>2.1407498217190293</v>
          </cell>
          <cell r="O302">
            <v>2806</v>
          </cell>
          <cell r="P302">
            <v>0.1525</v>
          </cell>
          <cell r="Q302">
            <v>0.2</v>
          </cell>
          <cell r="R302">
            <v>514</v>
          </cell>
          <cell r="S302">
            <v>514</v>
          </cell>
          <cell r="T302"/>
          <cell r="U302"/>
          <cell r="V302">
            <v>43</v>
          </cell>
          <cell r="W302">
            <v>43</v>
          </cell>
          <cell r="X302">
            <v>516</v>
          </cell>
          <cell r="Y302">
            <v>516</v>
          </cell>
          <cell r="Z302">
            <v>6881</v>
          </cell>
          <cell r="AA302" t="str">
            <v>X003SBSK1P</v>
          </cell>
          <cell r="AB302" t="str">
            <v>No Supplies</v>
          </cell>
        </row>
        <row r="303">
          <cell r="A303" t="str">
            <v>B08FF4H3BT</v>
          </cell>
          <cell r="B303" t="str">
            <v>Pink Eraser Top, Latex Free Pencil Tops Erasers, Arrowhead Caps Erasers for Kids Student Bulk Packs for School Supplies, Total 3456 Count</v>
          </cell>
          <cell r="C303" t="str">
            <v>2236-CASE</v>
          </cell>
          <cell r="D303">
            <v>2236</v>
          </cell>
          <cell r="E303" t="str">
            <v>FBA_2236-CASE</v>
          </cell>
          <cell r="F303">
            <v>24</v>
          </cell>
          <cell r="G303"/>
          <cell r="H303">
            <v>24</v>
          </cell>
          <cell r="I303">
            <v>14</v>
          </cell>
          <cell r="J303">
            <v>1286.26</v>
          </cell>
          <cell r="K303">
            <v>21</v>
          </cell>
          <cell r="L303">
            <v>1490.85</v>
          </cell>
          <cell r="M303">
            <v>0.5</v>
          </cell>
          <cell r="N303">
            <v>0.15905804425232839</v>
          </cell>
          <cell r="O303">
            <v>93</v>
          </cell>
          <cell r="P303">
            <v>0.2258</v>
          </cell>
          <cell r="Q303">
            <v>0</v>
          </cell>
          <cell r="R303">
            <v>21</v>
          </cell>
          <cell r="S303">
            <v>504</v>
          </cell>
          <cell r="T303"/>
          <cell r="U303"/>
          <cell r="V303">
            <v>21</v>
          </cell>
          <cell r="W303">
            <v>21</v>
          </cell>
          <cell r="X303">
            <v>21</v>
          </cell>
          <cell r="Y303">
            <v>504</v>
          </cell>
          <cell r="Z303">
            <v>5372</v>
          </cell>
          <cell r="AA303" t="str">
            <v>X003SBSK5V</v>
          </cell>
          <cell r="AB303" t="str">
            <v>No Supplies</v>
          </cell>
        </row>
        <row r="304">
          <cell r="A304" t="str">
            <v>B08FKH28ZM</v>
          </cell>
          <cell r="B304" t="str">
            <v>8 Pockets Folder Portfolios w/ Double Loop Wire Binding, Letter Size Paper Folders for Office Business Document Papers Organizer, 3-Pack</v>
          </cell>
          <cell r="C304" t="str">
            <v>3161-PACK3</v>
          </cell>
          <cell r="D304">
            <v>3161</v>
          </cell>
          <cell r="E304" t="str">
            <v>FBA_3161-PACK3</v>
          </cell>
          <cell r="F304">
            <v>3</v>
          </cell>
          <cell r="G304"/>
          <cell r="H304">
            <v>12</v>
          </cell>
          <cell r="I304">
            <v>62</v>
          </cell>
          <cell r="J304">
            <v>1174.53</v>
          </cell>
          <cell r="K304">
            <v>138</v>
          </cell>
          <cell r="L304">
            <v>2236.63</v>
          </cell>
          <cell r="M304">
            <v>1.2258064516129032</v>
          </cell>
          <cell r="N304">
            <v>0.90427660425872491</v>
          </cell>
          <cell r="O304">
            <v>1293</v>
          </cell>
          <cell r="P304">
            <v>0.1067</v>
          </cell>
          <cell r="Q304">
            <v>0.2</v>
          </cell>
          <cell r="R304">
            <v>166</v>
          </cell>
          <cell r="S304">
            <v>498</v>
          </cell>
          <cell r="T304"/>
          <cell r="U304"/>
          <cell r="V304">
            <v>42</v>
          </cell>
          <cell r="W304">
            <v>42</v>
          </cell>
          <cell r="X304">
            <v>168</v>
          </cell>
          <cell r="Y304">
            <v>504</v>
          </cell>
          <cell r="Z304">
            <v>7237</v>
          </cell>
          <cell r="AA304" t="str">
            <v>X003SC1YFN</v>
          </cell>
          <cell r="AB304" t="str">
            <v>Poly Bag 12 x 15.5</v>
          </cell>
        </row>
        <row r="305">
          <cell r="A305" t="str">
            <v>B0B8QRTPL6</v>
          </cell>
          <cell r="B305" t="str">
            <v>Composition Book Wide Ruled 100 Sheet Black Marble Notebook, Writing Journal Comp Lined Notebooks, 6-Pack</v>
          </cell>
          <cell r="C305" t="str">
            <v>508-PACK6</v>
          </cell>
          <cell r="D305">
            <v>508</v>
          </cell>
          <cell r="E305" t="str">
            <v>FBA_508-PACK6</v>
          </cell>
          <cell r="F305">
            <v>6</v>
          </cell>
          <cell r="G305"/>
          <cell r="H305">
            <v>48</v>
          </cell>
          <cell r="I305">
            <v>49</v>
          </cell>
          <cell r="J305">
            <v>1028.51</v>
          </cell>
          <cell r="K305">
            <v>62</v>
          </cell>
          <cell r="L305">
            <v>1248.48</v>
          </cell>
          <cell r="M305">
            <v>0.26530612244897961</v>
          </cell>
          <cell r="N305">
            <v>0.2138724951629056</v>
          </cell>
          <cell r="O305">
            <v>388</v>
          </cell>
          <cell r="P305">
            <v>0.1598</v>
          </cell>
          <cell r="Q305">
            <v>0.2</v>
          </cell>
          <cell r="R305">
            <v>74</v>
          </cell>
          <cell r="S305">
            <v>444</v>
          </cell>
          <cell r="T305"/>
          <cell r="U305"/>
          <cell r="V305">
            <v>10</v>
          </cell>
          <cell r="W305">
            <v>10</v>
          </cell>
          <cell r="X305">
            <v>80</v>
          </cell>
          <cell r="Y305">
            <v>480</v>
          </cell>
          <cell r="Z305">
            <v>82204</v>
          </cell>
          <cell r="AA305" t="str">
            <v>X003SC1Y8F</v>
          </cell>
          <cell r="AB305" t="str">
            <v>Poly Bag 14.5 x 19</v>
          </cell>
        </row>
        <row r="306">
          <cell r="A306" t="str">
            <v>B07S7GG12K</v>
          </cell>
          <cell r="B306" t="str">
            <v>Poster Board 22" X 14" White Poster Board Paper for School Craft Project Presentation Drawing Graphic Display (3/Pack), 1-Pack</v>
          </cell>
          <cell r="C306" t="str">
            <v>530-EACH</v>
          </cell>
          <cell r="D306">
            <v>530</v>
          </cell>
          <cell r="E306" t="str">
            <v>FBA_530-EACH</v>
          </cell>
          <cell r="F306">
            <v>1</v>
          </cell>
          <cell r="G306"/>
          <cell r="H306">
            <v>48</v>
          </cell>
          <cell r="I306">
            <v>0</v>
          </cell>
          <cell r="J306">
            <v>0</v>
          </cell>
          <cell r="K306">
            <v>388</v>
          </cell>
          <cell r="L306">
            <v>5859.92</v>
          </cell>
          <cell r="M306"/>
          <cell r="N306"/>
          <cell r="O306">
            <v>2749</v>
          </cell>
          <cell r="P306">
            <v>0.1411</v>
          </cell>
          <cell r="Q306">
            <v>0.2</v>
          </cell>
          <cell r="R306">
            <v>466</v>
          </cell>
          <cell r="S306">
            <v>466</v>
          </cell>
          <cell r="T306"/>
          <cell r="U306"/>
          <cell r="V306">
            <v>10</v>
          </cell>
          <cell r="W306">
            <v>10</v>
          </cell>
          <cell r="X306">
            <v>480</v>
          </cell>
          <cell r="Y306">
            <v>480</v>
          </cell>
          <cell r="Z306">
            <v>8720</v>
          </cell>
          <cell r="AA306" t="str">
            <v>X003GYJU0J</v>
          </cell>
          <cell r="AB306" t="str">
            <v>No Supplies</v>
          </cell>
        </row>
        <row r="307">
          <cell r="A307" t="str">
            <v>B093NN5RDX</v>
          </cell>
          <cell r="B307" t="str">
            <v>Slider Pencil Case, Utility Storage Box Snap Closure, Bright Color Multi Purpose Organizer, 36-Pack</v>
          </cell>
          <cell r="C307" t="str">
            <v>812-CASE</v>
          </cell>
          <cell r="D307">
            <v>812</v>
          </cell>
          <cell r="E307" t="str">
            <v>FBA_812-CASE</v>
          </cell>
          <cell r="F307">
            <v>36</v>
          </cell>
          <cell r="G307"/>
          <cell r="H307">
            <v>36</v>
          </cell>
          <cell r="I307">
            <v>18</v>
          </cell>
          <cell r="J307">
            <v>1017.27</v>
          </cell>
          <cell r="K307">
            <v>13</v>
          </cell>
          <cell r="L307">
            <v>718.77</v>
          </cell>
          <cell r="M307">
            <v>-0.27777777777777779</v>
          </cell>
          <cell r="N307">
            <v>-0.29343242207083664</v>
          </cell>
          <cell r="O307">
            <v>267</v>
          </cell>
          <cell r="P307">
            <v>4.87E-2</v>
          </cell>
          <cell r="Q307">
            <v>0</v>
          </cell>
          <cell r="R307">
            <v>13</v>
          </cell>
          <cell r="S307">
            <v>468</v>
          </cell>
          <cell r="T307"/>
          <cell r="U307"/>
          <cell r="V307">
            <v>13</v>
          </cell>
          <cell r="W307">
            <v>13</v>
          </cell>
          <cell r="X307">
            <v>13</v>
          </cell>
          <cell r="Y307">
            <v>468</v>
          </cell>
          <cell r="Z307">
            <v>17610</v>
          </cell>
          <cell r="AA307" t="str">
            <v>X003SC3ASR</v>
          </cell>
          <cell r="AB307" t="str">
            <v>No Supplies</v>
          </cell>
        </row>
        <row r="308">
          <cell r="A308" t="str">
            <v>B08YPCDFFS</v>
          </cell>
          <cell r="B308" t="str">
            <v>Plastic Pencil Case Utility Storage Box, Regal Assorted Color, Multi Purpose Organizer for Pens Pencils, 4-Pack</v>
          </cell>
          <cell r="C308" t="str">
            <v>845-SET4</v>
          </cell>
          <cell r="D308">
            <v>845</v>
          </cell>
          <cell r="E308" t="str">
            <v>FBA_845-SET4</v>
          </cell>
          <cell r="F308">
            <v>4</v>
          </cell>
          <cell r="G308"/>
          <cell r="H308">
            <v>24</v>
          </cell>
          <cell r="I308">
            <v>102</v>
          </cell>
          <cell r="J308">
            <v>2033.98</v>
          </cell>
          <cell r="K308">
            <v>105</v>
          </cell>
          <cell r="L308">
            <v>2108.17</v>
          </cell>
          <cell r="M308">
            <v>2.9411764705882353E-2</v>
          </cell>
          <cell r="N308">
            <v>3.6475284909389498E-2</v>
          </cell>
          <cell r="O308">
            <v>3730</v>
          </cell>
          <cell r="P308">
            <v>2.8199999999999999E-2</v>
          </cell>
          <cell r="Q308">
            <v>0.05</v>
          </cell>
          <cell r="R308">
            <v>110</v>
          </cell>
          <cell r="S308">
            <v>440</v>
          </cell>
          <cell r="T308"/>
          <cell r="U308"/>
          <cell r="V308">
            <v>19</v>
          </cell>
          <cell r="W308">
            <v>19</v>
          </cell>
          <cell r="X308">
            <v>114</v>
          </cell>
          <cell r="Y308">
            <v>456</v>
          </cell>
          <cell r="Z308">
            <v>35404</v>
          </cell>
          <cell r="AA308" t="str">
            <v>X003SCH60Z</v>
          </cell>
          <cell r="AB308" t="str">
            <v>Poly bag 19 x 24</v>
          </cell>
        </row>
        <row r="309">
          <cell r="A309" t="str">
            <v>B07QC4VQ8V</v>
          </cell>
          <cell r="B309" t="str">
            <v>3 Ring Binder 1/2" Economy View Binders Organizer - Red, Round Ring, Hold 100 Sheets Paper, for School Office Home, 12-Count</v>
          </cell>
          <cell r="C309" t="str">
            <v>4103-CASE</v>
          </cell>
          <cell r="D309">
            <v>4103</v>
          </cell>
          <cell r="E309" t="str">
            <v>FBA_4103-CASE</v>
          </cell>
          <cell r="F309">
            <v>12</v>
          </cell>
          <cell r="G309"/>
          <cell r="H309">
            <v>12</v>
          </cell>
          <cell r="I309">
            <v>15</v>
          </cell>
          <cell r="J309">
            <v>698.13</v>
          </cell>
          <cell r="K309">
            <v>32</v>
          </cell>
          <cell r="L309">
            <v>1471.63</v>
          </cell>
          <cell r="M309">
            <v>1.1333333333333333</v>
          </cell>
          <cell r="N309">
            <v>1.1079598355607123</v>
          </cell>
          <cell r="O309">
            <v>214</v>
          </cell>
          <cell r="P309">
            <v>0.14949999999999999</v>
          </cell>
          <cell r="Q309">
            <v>0.2</v>
          </cell>
          <cell r="R309">
            <v>38</v>
          </cell>
          <cell r="S309">
            <v>456</v>
          </cell>
          <cell r="T309"/>
          <cell r="U309"/>
          <cell r="V309">
            <v>38</v>
          </cell>
          <cell r="W309">
            <v>38</v>
          </cell>
          <cell r="X309">
            <v>38</v>
          </cell>
          <cell r="Y309">
            <v>456</v>
          </cell>
          <cell r="Z309">
            <v>8086</v>
          </cell>
          <cell r="AA309" t="str">
            <v>X0044RLTGZ</v>
          </cell>
          <cell r="AB309" t="str">
            <v>No Supplies</v>
          </cell>
        </row>
        <row r="310">
          <cell r="A310" t="str">
            <v>B07X65G9CB</v>
          </cell>
          <cell r="B310" t="str">
            <v>Poster Board Purple 22" X 28", Colored Poster Board Paper, Bulk Boards for School Craft Project Presentation Drawing Graphic Display, 25-Pack</v>
          </cell>
          <cell r="C310" t="str">
            <v>5026-CASE</v>
          </cell>
          <cell r="D310">
            <v>5026</v>
          </cell>
          <cell r="E310" t="str">
            <v>FBA_5026-CASE</v>
          </cell>
          <cell r="F310">
            <v>25</v>
          </cell>
          <cell r="G310"/>
          <cell r="H310">
            <v>25</v>
          </cell>
          <cell r="I310">
            <v>21</v>
          </cell>
          <cell r="J310">
            <v>815.5</v>
          </cell>
          <cell r="K310">
            <v>16</v>
          </cell>
          <cell r="L310">
            <v>671.84</v>
          </cell>
          <cell r="M310">
            <v>-0.23809523809523808</v>
          </cell>
          <cell r="N310">
            <v>-0.17616186388718574</v>
          </cell>
          <cell r="O310">
            <v>191</v>
          </cell>
          <cell r="P310">
            <v>8.3799999999999999E-2</v>
          </cell>
          <cell r="Q310">
            <v>0.1</v>
          </cell>
          <cell r="R310">
            <v>18</v>
          </cell>
          <cell r="S310">
            <v>450</v>
          </cell>
          <cell r="T310"/>
          <cell r="U310"/>
          <cell r="V310">
            <v>18</v>
          </cell>
          <cell r="W310">
            <v>18</v>
          </cell>
          <cell r="X310">
            <v>18</v>
          </cell>
          <cell r="Y310">
            <v>450</v>
          </cell>
          <cell r="Z310">
            <v>23331</v>
          </cell>
          <cell r="AA310" t="str">
            <v>X0044R3MHJ</v>
          </cell>
          <cell r="AB310" t="str">
            <v>No Supplies</v>
          </cell>
        </row>
        <row r="311">
          <cell r="A311" t="str">
            <v>B00Z3BPRRW</v>
          </cell>
          <cell r="B311" t="str">
            <v>Composition Book Wide Ruled 100 Sheet, Premium Black Marble Notebook, Writing Journal Comp Lined Notebooks for Office School, 1-Pack</v>
          </cell>
          <cell r="C311" t="str">
            <v>5090-EACH</v>
          </cell>
          <cell r="D311">
            <v>5090</v>
          </cell>
          <cell r="E311" t="str">
            <v>FBA_5090-EACH</v>
          </cell>
          <cell r="F311">
            <v>1</v>
          </cell>
          <cell r="G311"/>
          <cell r="H311">
            <v>48</v>
          </cell>
          <cell r="I311">
            <v>83</v>
          </cell>
          <cell r="J311">
            <v>562.4</v>
          </cell>
          <cell r="K311">
            <v>342</v>
          </cell>
          <cell r="L311">
            <v>2473.83</v>
          </cell>
          <cell r="M311">
            <v>3.1204819277108435</v>
          </cell>
          <cell r="N311">
            <v>3.3987019914651491</v>
          </cell>
          <cell r="O311">
            <v>4212</v>
          </cell>
          <cell r="P311">
            <v>8.1199999999999994E-2</v>
          </cell>
          <cell r="Q311">
            <v>0.2</v>
          </cell>
          <cell r="R311">
            <v>410</v>
          </cell>
          <cell r="S311">
            <v>410</v>
          </cell>
          <cell r="T311"/>
          <cell r="U311"/>
          <cell r="V311">
            <v>9</v>
          </cell>
          <cell r="W311">
            <v>9</v>
          </cell>
          <cell r="X311">
            <v>432</v>
          </cell>
          <cell r="Y311">
            <v>432</v>
          </cell>
          <cell r="Z311">
            <v>99386</v>
          </cell>
          <cell r="AA311" t="str">
            <v>B00Z3BPRRW</v>
          </cell>
          <cell r="AB311" t="str">
            <v>No Supplies</v>
          </cell>
        </row>
        <row r="312">
          <cell r="A312" t="str">
            <v>B07XL4V285</v>
          </cell>
          <cell r="B312" t="str">
            <v>Cash Money or Rent Receipt Book, 50 Sets 7 1/2" x 2 3/4" 2-Part Carbonless, White &amp; Canary, Bound Wraparound Cover (50 Sets/Pack), 24-Packs</v>
          </cell>
          <cell r="C312" t="str">
            <v>5074-BOX</v>
          </cell>
          <cell r="D312">
            <v>5074</v>
          </cell>
          <cell r="E312" t="str">
            <v>FBA_5074-BOX</v>
          </cell>
          <cell r="F312">
            <v>24</v>
          </cell>
          <cell r="G312">
            <v>24</v>
          </cell>
          <cell r="H312">
            <v>144</v>
          </cell>
          <cell r="I312">
            <v>2</v>
          </cell>
          <cell r="J312">
            <v>78.98</v>
          </cell>
          <cell r="K312">
            <v>15</v>
          </cell>
          <cell r="L312">
            <v>508.35</v>
          </cell>
          <cell r="M312">
            <v>6.5</v>
          </cell>
          <cell r="N312">
            <v>5.4364396049632813</v>
          </cell>
          <cell r="O312">
            <v>90</v>
          </cell>
          <cell r="P312">
            <v>0.16669999999999999</v>
          </cell>
          <cell r="Q312">
            <v>0</v>
          </cell>
          <cell r="R312">
            <v>15</v>
          </cell>
          <cell r="S312">
            <v>360</v>
          </cell>
          <cell r="T312"/>
          <cell r="U312">
            <v>6</v>
          </cell>
          <cell r="V312">
            <v>3</v>
          </cell>
          <cell r="W312">
            <v>3</v>
          </cell>
          <cell r="X312">
            <v>18</v>
          </cell>
          <cell r="Y312">
            <v>432</v>
          </cell>
          <cell r="Z312">
            <v>74814</v>
          </cell>
          <cell r="AA312" t="str">
            <v>X0044R3MP1</v>
          </cell>
          <cell r="AB312" t="str">
            <v>No Supplies</v>
          </cell>
        </row>
        <row r="313">
          <cell r="A313" t="str">
            <v>B0BPJPD5R1</v>
          </cell>
          <cell r="B313" t="str">
            <v>Pencil Pouch 3 Ring Binder Pouch, Rivet Enforced Ring Hole, Mesh Window Zipper Case, Pastel Blue, 2-Pack</v>
          </cell>
          <cell r="C313" t="str">
            <v>810-BL-PACK2</v>
          </cell>
          <cell r="D313">
            <v>810</v>
          </cell>
          <cell r="E313" t="str">
            <v>FBA_810-BL-PACK2</v>
          </cell>
          <cell r="F313">
            <v>2</v>
          </cell>
          <cell r="G313">
            <v>24</v>
          </cell>
          <cell r="H313">
            <v>144</v>
          </cell>
          <cell r="I313">
            <v>0</v>
          </cell>
          <cell r="J313">
            <v>0</v>
          </cell>
          <cell r="K313">
            <v>117</v>
          </cell>
          <cell r="L313">
            <v>771.53</v>
          </cell>
          <cell r="M313"/>
          <cell r="N313"/>
          <cell r="O313">
            <v>4466</v>
          </cell>
          <cell r="P313">
            <v>2.6200000000000001E-2</v>
          </cell>
          <cell r="Q313"/>
          <cell r="R313"/>
          <cell r="S313">
            <v>346</v>
          </cell>
          <cell r="T313"/>
          <cell r="U313">
            <v>6</v>
          </cell>
          <cell r="V313">
            <v>3</v>
          </cell>
          <cell r="W313">
            <v>3</v>
          </cell>
          <cell r="X313">
            <v>216</v>
          </cell>
          <cell r="Y313">
            <v>432</v>
          </cell>
          <cell r="Z313">
            <v>57623</v>
          </cell>
          <cell r="AA313" t="str">
            <v>X003KDW1BL</v>
          </cell>
          <cell r="AB313" t="str">
            <v>Poly Bag 7.5 x 10.5</v>
          </cell>
        </row>
        <row r="314">
          <cell r="A314" t="str">
            <v>B0BPJJ5YWM</v>
          </cell>
          <cell r="B314" t="str">
            <v>Pencil Pouch 3 Ring Binder Pouch, Rivet Enforced Ring Hole, Mesh Window Zipper Case, Pastel Green, 2-Pack</v>
          </cell>
          <cell r="C314" t="str">
            <v>810-GN-PACK2</v>
          </cell>
          <cell r="D314">
            <v>810</v>
          </cell>
          <cell r="E314" t="str">
            <v>FBA_810-GN-PACK2</v>
          </cell>
          <cell r="F314">
            <v>2</v>
          </cell>
          <cell r="G314">
            <v>24</v>
          </cell>
          <cell r="H314">
            <v>144</v>
          </cell>
          <cell r="I314">
            <v>0</v>
          </cell>
          <cell r="J314">
            <v>0</v>
          </cell>
          <cell r="K314">
            <v>148</v>
          </cell>
          <cell r="L314">
            <v>967.52</v>
          </cell>
          <cell r="M314"/>
          <cell r="N314"/>
          <cell r="O314">
            <v>7102</v>
          </cell>
          <cell r="P314">
            <v>2.0799999999999999E-2</v>
          </cell>
          <cell r="Q314"/>
          <cell r="R314"/>
          <cell r="S314">
            <v>346</v>
          </cell>
          <cell r="T314"/>
          <cell r="U314">
            <v>6</v>
          </cell>
          <cell r="V314">
            <v>3</v>
          </cell>
          <cell r="W314">
            <v>3</v>
          </cell>
          <cell r="X314">
            <v>216</v>
          </cell>
          <cell r="Y314">
            <v>432</v>
          </cell>
          <cell r="Z314">
            <v>57623</v>
          </cell>
          <cell r="AA314" t="str">
            <v>X003KDV75R</v>
          </cell>
          <cell r="AB314" t="str">
            <v>Poly Bag 7.5 x 10.5</v>
          </cell>
        </row>
        <row r="315">
          <cell r="A315" t="str">
            <v>B0BPJLZLLW</v>
          </cell>
          <cell r="B315" t="str">
            <v>Pencil Pouch 3 Ring Binder Pouch, Rivet Enforced Ring Hole, Mesh Window Zipper Case, Pastel Grey, 2-Pack</v>
          </cell>
          <cell r="C315" t="str">
            <v>810-GY-PACK2</v>
          </cell>
          <cell r="D315">
            <v>810</v>
          </cell>
          <cell r="E315" t="str">
            <v>FBA_810-GY-PACK2</v>
          </cell>
          <cell r="F315">
            <v>2</v>
          </cell>
          <cell r="G315">
            <v>24</v>
          </cell>
          <cell r="H315">
            <v>144</v>
          </cell>
          <cell r="I315">
            <v>0</v>
          </cell>
          <cell r="J315">
            <v>0</v>
          </cell>
          <cell r="K315">
            <v>117</v>
          </cell>
          <cell r="L315">
            <v>761.04</v>
          </cell>
          <cell r="M315"/>
          <cell r="N315"/>
          <cell r="O315">
            <v>3685</v>
          </cell>
          <cell r="P315">
            <v>3.1800000000000002E-2</v>
          </cell>
          <cell r="Q315"/>
          <cell r="R315"/>
          <cell r="S315">
            <v>346</v>
          </cell>
          <cell r="T315"/>
          <cell r="U315">
            <v>6</v>
          </cell>
          <cell r="V315">
            <v>3</v>
          </cell>
          <cell r="W315">
            <v>3</v>
          </cell>
          <cell r="X315">
            <v>216</v>
          </cell>
          <cell r="Y315">
            <v>432</v>
          </cell>
          <cell r="Z315">
            <v>57623</v>
          </cell>
          <cell r="AA315" t="str">
            <v>X003KDQIZV</v>
          </cell>
          <cell r="AB315" t="str">
            <v>Poly Bag 7.5 x 10.5</v>
          </cell>
        </row>
        <row r="316">
          <cell r="A316" t="str">
            <v>B0BPJW18HP</v>
          </cell>
          <cell r="B316" t="str">
            <v>Pencil Pouch 3 Ring Binder Pouch, Rivet Enforced Ring Hole, Mesh Window Zipper Case, Pastel Orange, 2-Pack</v>
          </cell>
          <cell r="C316" t="str">
            <v>810-OR-PACK2</v>
          </cell>
          <cell r="D316">
            <v>810</v>
          </cell>
          <cell r="E316" t="str">
            <v>FBA_810-OR-PACK2</v>
          </cell>
          <cell r="F316">
            <v>2</v>
          </cell>
          <cell r="G316">
            <v>24</v>
          </cell>
          <cell r="H316">
            <v>144</v>
          </cell>
          <cell r="I316">
            <v>0</v>
          </cell>
          <cell r="J316">
            <v>0</v>
          </cell>
          <cell r="K316">
            <v>111</v>
          </cell>
          <cell r="L316">
            <v>657.8</v>
          </cell>
          <cell r="M316"/>
          <cell r="N316"/>
          <cell r="O316">
            <v>6010</v>
          </cell>
          <cell r="P316">
            <v>1.8499999999999999E-2</v>
          </cell>
          <cell r="Q316"/>
          <cell r="R316"/>
          <cell r="S316">
            <v>346</v>
          </cell>
          <cell r="T316"/>
          <cell r="U316">
            <v>6</v>
          </cell>
          <cell r="V316">
            <v>3</v>
          </cell>
          <cell r="W316">
            <v>3</v>
          </cell>
          <cell r="X316">
            <v>216</v>
          </cell>
          <cell r="Y316">
            <v>432</v>
          </cell>
          <cell r="Z316">
            <v>57623</v>
          </cell>
          <cell r="AA316" t="str">
            <v>X003KDRU5D</v>
          </cell>
          <cell r="AB316" t="str">
            <v>Poly Bag 7.5 x 10.5</v>
          </cell>
        </row>
        <row r="317">
          <cell r="A317" t="str">
            <v>B0BPJPD5QX</v>
          </cell>
          <cell r="B317" t="str">
            <v>Pencil Pouch 3 Ring Binder Pouch, Rivet Enforced Ring Hole, Mesh Window Zipper Case, Pastel Pink, 2-Pack</v>
          </cell>
          <cell r="C317" t="str">
            <v>810-PNK-PACK2</v>
          </cell>
          <cell r="D317">
            <v>810</v>
          </cell>
          <cell r="E317" t="str">
            <v>FBA_810-PNK-PACK2</v>
          </cell>
          <cell r="F317">
            <v>2</v>
          </cell>
          <cell r="G317">
            <v>24</v>
          </cell>
          <cell r="H317">
            <v>144</v>
          </cell>
          <cell r="I317">
            <v>0</v>
          </cell>
          <cell r="J317">
            <v>0</v>
          </cell>
          <cell r="K317">
            <v>144</v>
          </cell>
          <cell r="L317">
            <v>934.56</v>
          </cell>
          <cell r="M317"/>
          <cell r="N317"/>
          <cell r="O317">
            <v>6913</v>
          </cell>
          <cell r="P317">
            <v>2.0799999999999999E-2</v>
          </cell>
          <cell r="Q317"/>
          <cell r="R317"/>
          <cell r="S317">
            <v>346</v>
          </cell>
          <cell r="T317"/>
          <cell r="U317">
            <v>6</v>
          </cell>
          <cell r="V317">
            <v>3</v>
          </cell>
          <cell r="W317">
            <v>3</v>
          </cell>
          <cell r="X317">
            <v>216</v>
          </cell>
          <cell r="Y317">
            <v>432</v>
          </cell>
          <cell r="Z317">
            <v>57623</v>
          </cell>
          <cell r="AA317" t="str">
            <v>X003KDW1BV</v>
          </cell>
          <cell r="AB317" t="str">
            <v>Poly Bag 7.5 x 10.5</v>
          </cell>
        </row>
        <row r="318">
          <cell r="A318" t="str">
            <v>B0BPJTBHZN</v>
          </cell>
          <cell r="B318" t="str">
            <v>Pencil Pouch 3 Ring Binder Pouch, Rivet Enforced Ring Hole, Mesh Window Zipper Case, Pastel Purple, 2-Pack</v>
          </cell>
          <cell r="C318" t="str">
            <v>810-PP-PACK2</v>
          </cell>
          <cell r="D318">
            <v>810</v>
          </cell>
          <cell r="E318" t="str">
            <v>FBA_810-PP-PACK2</v>
          </cell>
          <cell r="F318">
            <v>2</v>
          </cell>
          <cell r="G318">
            <v>24</v>
          </cell>
          <cell r="H318">
            <v>144</v>
          </cell>
          <cell r="I318">
            <v>0</v>
          </cell>
          <cell r="J318">
            <v>0</v>
          </cell>
          <cell r="K318">
            <v>112</v>
          </cell>
          <cell r="L318">
            <v>726.88</v>
          </cell>
          <cell r="M318"/>
          <cell r="N318"/>
          <cell r="O318">
            <v>4539</v>
          </cell>
          <cell r="P318">
            <v>2.47E-2</v>
          </cell>
          <cell r="Q318"/>
          <cell r="R318"/>
          <cell r="S318">
            <v>346</v>
          </cell>
          <cell r="T318"/>
          <cell r="U318">
            <v>6</v>
          </cell>
          <cell r="V318">
            <v>3</v>
          </cell>
          <cell r="W318">
            <v>3</v>
          </cell>
          <cell r="X318">
            <v>216</v>
          </cell>
          <cell r="Y318">
            <v>432</v>
          </cell>
          <cell r="Z318">
            <v>57623</v>
          </cell>
          <cell r="AA318" t="str">
            <v>X003KDRU53</v>
          </cell>
          <cell r="AB318" t="str">
            <v>Poly Bag 7.5 x 10.5</v>
          </cell>
        </row>
        <row r="319">
          <cell r="A319" t="str">
            <v>B07YL8PNHY</v>
          </cell>
          <cell r="B319" t="str">
            <v>Super Glue 3g/0.10 Oz., Small Tube Clear Adhesive Fluid Liquid Bonding for Office &amp; Home Improvement (6/Pack), 24-Packs</v>
          </cell>
          <cell r="C319" t="str">
            <v>2007-BOX</v>
          </cell>
          <cell r="D319">
            <v>2007</v>
          </cell>
          <cell r="E319" t="str">
            <v>FBA_2007-BOX</v>
          </cell>
          <cell r="F319">
            <v>24</v>
          </cell>
          <cell r="G319">
            <v>24</v>
          </cell>
          <cell r="H319">
            <v>144</v>
          </cell>
          <cell r="I319">
            <v>4</v>
          </cell>
          <cell r="J319">
            <v>192.46</v>
          </cell>
          <cell r="K319">
            <v>13</v>
          </cell>
          <cell r="L319">
            <v>541.97</v>
          </cell>
          <cell r="M319">
            <v>2.25</v>
          </cell>
          <cell r="N319">
            <v>1.8160137171360282</v>
          </cell>
          <cell r="O319">
            <v>103</v>
          </cell>
          <cell r="P319">
            <v>0.12620000000000001</v>
          </cell>
          <cell r="Q319">
            <v>0.05</v>
          </cell>
          <cell r="R319">
            <v>14</v>
          </cell>
          <cell r="S319">
            <v>336</v>
          </cell>
          <cell r="T319"/>
          <cell r="U319">
            <v>6</v>
          </cell>
          <cell r="V319">
            <v>3</v>
          </cell>
          <cell r="W319">
            <v>3</v>
          </cell>
          <cell r="X319">
            <v>18</v>
          </cell>
          <cell r="Y319">
            <v>432</v>
          </cell>
          <cell r="Z319">
            <v>28780</v>
          </cell>
          <cell r="AA319" t="str">
            <v>B07YL8PNHY</v>
          </cell>
          <cell r="AB319" t="str">
            <v>No Supplies</v>
          </cell>
        </row>
        <row r="320">
          <cell r="A320" t="str">
            <v>B07XJZ7TRK</v>
          </cell>
          <cell r="B320" t="str">
            <v>Manila File Folder 1/3 Cut Letter Size, Left Right Center Tabs Positions, for Organizing Filing Document Storage, Total 288-Count</v>
          </cell>
          <cell r="C320" t="str">
            <v>3103-CASE</v>
          </cell>
          <cell r="D320">
            <v>3103</v>
          </cell>
          <cell r="E320" t="str">
            <v>FBA_3103-CASE</v>
          </cell>
          <cell r="F320">
            <v>48</v>
          </cell>
          <cell r="G320"/>
          <cell r="H320">
            <v>48</v>
          </cell>
          <cell r="I320">
            <v>0</v>
          </cell>
          <cell r="J320">
            <v>0</v>
          </cell>
          <cell r="K320">
            <v>8</v>
          </cell>
          <cell r="L320">
            <v>586.32000000000005</v>
          </cell>
          <cell r="M320"/>
          <cell r="N320"/>
          <cell r="O320">
            <v>125</v>
          </cell>
          <cell r="P320">
            <v>6.4000000000000001E-2</v>
          </cell>
          <cell r="Q320">
            <v>0.1</v>
          </cell>
          <cell r="R320">
            <v>9</v>
          </cell>
          <cell r="S320">
            <v>432</v>
          </cell>
          <cell r="T320"/>
          <cell r="U320"/>
          <cell r="V320">
            <v>9</v>
          </cell>
          <cell r="W320">
            <v>9</v>
          </cell>
          <cell r="X320">
            <v>9</v>
          </cell>
          <cell r="Y320">
            <v>432</v>
          </cell>
          <cell r="Z320">
            <v>35675</v>
          </cell>
          <cell r="AA320" t="str">
            <v>X0044R3MCJ</v>
          </cell>
          <cell r="AB320" t="str">
            <v>No Supplies</v>
          </cell>
        </row>
        <row r="321">
          <cell r="A321" t="str">
            <v>B07XKWQDLF</v>
          </cell>
          <cell r="B321" t="str">
            <v>Geometry Math Compass Set w/ Scale-Arm, 6" Swing Arm Protractor, &amp; HB Wood Pencil, Inch Centimeter, Mathematical Drafting Drawing Tool, 24-Pack</v>
          </cell>
          <cell r="C321" t="str">
            <v>2807-BOX</v>
          </cell>
          <cell r="D321">
            <v>2807</v>
          </cell>
          <cell r="E321" t="str">
            <v>FBA_2807-BOX</v>
          </cell>
          <cell r="F321">
            <v>24</v>
          </cell>
          <cell r="G321">
            <v>24</v>
          </cell>
          <cell r="H321">
            <v>144</v>
          </cell>
          <cell r="I321">
            <v>89</v>
          </cell>
          <cell r="J321">
            <v>4116.6099999999997</v>
          </cell>
          <cell r="K321">
            <v>15</v>
          </cell>
          <cell r="L321">
            <v>509.54</v>
          </cell>
          <cell r="M321">
            <v>-0.8314606741573034</v>
          </cell>
          <cell r="N321">
            <v>-0.87622339740708977</v>
          </cell>
          <cell r="O321">
            <v>139</v>
          </cell>
          <cell r="P321">
            <v>0.1079</v>
          </cell>
          <cell r="Q321">
            <v>0</v>
          </cell>
          <cell r="R321">
            <v>15</v>
          </cell>
          <cell r="S321">
            <v>360</v>
          </cell>
          <cell r="T321"/>
          <cell r="U321">
            <v>6</v>
          </cell>
          <cell r="V321">
            <v>3</v>
          </cell>
          <cell r="W321">
            <v>3</v>
          </cell>
          <cell r="X321">
            <v>18</v>
          </cell>
          <cell r="Y321">
            <v>432</v>
          </cell>
          <cell r="Z321">
            <v>27772</v>
          </cell>
          <cell r="AA321" t="str">
            <v>X003SBSJ61</v>
          </cell>
          <cell r="AB321" t="str">
            <v>No Supplies</v>
          </cell>
        </row>
        <row r="322">
          <cell r="A322" t="str">
            <v>B00H9Z198Q</v>
          </cell>
          <cell r="B322" t="str">
            <v>Sketch Pad 50 Sheet 6" X 8", Top Bound Spiral Sketchbook Drawing Pads, Sketching Paper Coloring Book for Artist Kids School, 1-Pack</v>
          </cell>
          <cell r="C322" t="str">
            <v>5043-EACH</v>
          </cell>
          <cell r="D322">
            <v>5043</v>
          </cell>
          <cell r="E322" t="str">
            <v>FBA_5043-EACH</v>
          </cell>
          <cell r="F322">
            <v>1</v>
          </cell>
          <cell r="G322"/>
          <cell r="H322">
            <v>48</v>
          </cell>
          <cell r="I322">
            <v>11</v>
          </cell>
          <cell r="J322">
            <v>58.4</v>
          </cell>
          <cell r="K322">
            <v>67</v>
          </cell>
          <cell r="L322">
            <v>306.12</v>
          </cell>
          <cell r="M322">
            <v>5.0909090909090908</v>
          </cell>
          <cell r="N322">
            <v>4.2417808219178079</v>
          </cell>
          <cell r="O322">
            <v>5416</v>
          </cell>
          <cell r="P322">
            <v>1.24E-2</v>
          </cell>
          <cell r="Q322">
            <v>5</v>
          </cell>
          <cell r="R322">
            <v>402</v>
          </cell>
          <cell r="S322">
            <v>402</v>
          </cell>
          <cell r="T322"/>
          <cell r="U322"/>
          <cell r="V322">
            <v>9</v>
          </cell>
          <cell r="W322">
            <v>9</v>
          </cell>
          <cell r="X322">
            <v>432</v>
          </cell>
          <cell r="Y322">
            <v>432</v>
          </cell>
          <cell r="Z322">
            <v>27169</v>
          </cell>
          <cell r="AA322" t="str">
            <v>B00H9Z198Q</v>
          </cell>
          <cell r="AB322" t="str">
            <v>No Supplies</v>
          </cell>
        </row>
        <row r="323">
          <cell r="A323" t="str">
            <v>B07XQMBN86</v>
          </cell>
          <cell r="B323" t="str">
            <v>Presentation Book 10-Pockets Binder w/Plastic Clear Sleeves, Fits 8.5x11" Paper, Sheet Protector Portfolio Folder for Report, 24-Pack</v>
          </cell>
          <cell r="C323" t="str">
            <v>3129-BOX</v>
          </cell>
          <cell r="D323">
            <v>3129</v>
          </cell>
          <cell r="E323" t="str">
            <v>FBA_3129-BOX</v>
          </cell>
          <cell r="F323">
            <v>24</v>
          </cell>
          <cell r="G323">
            <v>24</v>
          </cell>
          <cell r="H323">
            <v>144</v>
          </cell>
          <cell r="I323">
            <v>13</v>
          </cell>
          <cell r="J323">
            <v>714.87</v>
          </cell>
          <cell r="K323">
            <v>12</v>
          </cell>
          <cell r="L323">
            <v>600.69000000000005</v>
          </cell>
          <cell r="M323">
            <v>-7.6923076923076927E-2</v>
          </cell>
          <cell r="N323">
            <v>-0.15972134793738715</v>
          </cell>
          <cell r="O323">
            <v>105</v>
          </cell>
          <cell r="P323">
            <v>0.1143</v>
          </cell>
          <cell r="Q323">
            <v>0.05</v>
          </cell>
          <cell r="R323">
            <v>13</v>
          </cell>
          <cell r="S323">
            <v>312</v>
          </cell>
          <cell r="T323"/>
          <cell r="U323">
            <v>6</v>
          </cell>
          <cell r="V323">
            <v>3</v>
          </cell>
          <cell r="W323">
            <v>3</v>
          </cell>
          <cell r="X323">
            <v>18</v>
          </cell>
          <cell r="Y323">
            <v>432</v>
          </cell>
          <cell r="Z323">
            <v>24438</v>
          </cell>
          <cell r="AA323" t="str">
            <v>X0044RLTO7</v>
          </cell>
          <cell r="AB323" t="str">
            <v>No Supplies</v>
          </cell>
        </row>
        <row r="324">
          <cell r="A324" t="str">
            <v>B07S94M6P6</v>
          </cell>
          <cell r="B324" t="str">
            <v>Sketch Book 30 Ct. 8.5" X 11", Spiral Side Bound Sketchbook Drawing Pads, Sketching Paper Coloring Book for Artist Kids School, 1-Pack</v>
          </cell>
          <cell r="C324" t="str">
            <v>5045-EACH</v>
          </cell>
          <cell r="D324">
            <v>5045</v>
          </cell>
          <cell r="E324" t="str">
            <v>FBA_5045-EACH</v>
          </cell>
          <cell r="F324">
            <v>1</v>
          </cell>
          <cell r="G324"/>
          <cell r="H324">
            <v>48</v>
          </cell>
          <cell r="I324">
            <v>0</v>
          </cell>
          <cell r="J324">
            <v>0</v>
          </cell>
          <cell r="K324">
            <v>345</v>
          </cell>
          <cell r="L324">
            <v>1984.29</v>
          </cell>
          <cell r="M324"/>
          <cell r="N324"/>
          <cell r="O324">
            <v>6796</v>
          </cell>
          <cell r="P324">
            <v>5.0799999999999998E-2</v>
          </cell>
          <cell r="Q324">
            <v>0.2</v>
          </cell>
          <cell r="R324">
            <v>414</v>
          </cell>
          <cell r="S324">
            <v>414</v>
          </cell>
          <cell r="T324"/>
          <cell r="U324"/>
          <cell r="V324">
            <v>9</v>
          </cell>
          <cell r="W324">
            <v>9</v>
          </cell>
          <cell r="X324">
            <v>432</v>
          </cell>
          <cell r="Y324">
            <v>432</v>
          </cell>
          <cell r="Z324">
            <v>31095</v>
          </cell>
          <cell r="AA324" t="str">
            <v>X003DE6G1X</v>
          </cell>
          <cell r="AB324" t="str">
            <v>No Supplies</v>
          </cell>
        </row>
        <row r="325">
          <cell r="A325" t="str">
            <v>B002WFI620</v>
          </cell>
          <cell r="B325" t="str">
            <v>Assorted Color Gel Pencil Grip Pen Grip, Finger Grip Pencil Holder, Style May Vary (8/Pack), Pack of 1</v>
          </cell>
          <cell r="C325" t="str">
            <v>1502-EACH</v>
          </cell>
          <cell r="D325">
            <v>1502</v>
          </cell>
          <cell r="E325" t="str">
            <v>FBA_1502-EACH</v>
          </cell>
          <cell r="F325">
            <v>1</v>
          </cell>
          <cell r="G325">
            <v>24</v>
          </cell>
          <cell r="H325">
            <v>144</v>
          </cell>
          <cell r="I325">
            <v>24</v>
          </cell>
          <cell r="J325">
            <v>143.76</v>
          </cell>
          <cell r="K325">
            <v>285</v>
          </cell>
          <cell r="L325">
            <v>1207.04</v>
          </cell>
          <cell r="M325">
            <v>10.875</v>
          </cell>
          <cell r="N325">
            <v>7.3962159154145803</v>
          </cell>
          <cell r="O325">
            <v>2604</v>
          </cell>
          <cell r="P325">
            <v>0.1094</v>
          </cell>
          <cell r="Q325">
            <v>0.2</v>
          </cell>
          <cell r="R325">
            <v>342</v>
          </cell>
          <cell r="S325">
            <v>342</v>
          </cell>
          <cell r="T325"/>
          <cell r="U325">
            <v>6</v>
          </cell>
          <cell r="V325">
            <v>3</v>
          </cell>
          <cell r="W325">
            <v>3</v>
          </cell>
          <cell r="X325">
            <v>432</v>
          </cell>
          <cell r="Y325">
            <v>432</v>
          </cell>
          <cell r="Z325">
            <v>18291</v>
          </cell>
          <cell r="AA325" t="str">
            <v>B002WFI620</v>
          </cell>
          <cell r="AB325" t="str">
            <v>No Supplies</v>
          </cell>
        </row>
        <row r="326">
          <cell r="A326" t="str">
            <v>B07RCB9JSP</v>
          </cell>
          <cell r="B326" t="str">
            <v>Plastic Pencil Case 8" Double Deck Utility Storage Box, Bright Color, Multi Purpose Organizer, 4-Pack</v>
          </cell>
          <cell r="C326" t="str">
            <v>837-SET4</v>
          </cell>
          <cell r="D326">
            <v>837</v>
          </cell>
          <cell r="E326" t="str">
            <v>FBA_837-SET4</v>
          </cell>
          <cell r="F326">
            <v>4</v>
          </cell>
          <cell r="G326">
            <v>24</v>
          </cell>
          <cell r="H326">
            <v>144</v>
          </cell>
          <cell r="I326">
            <v>0</v>
          </cell>
          <cell r="J326">
            <v>0</v>
          </cell>
          <cell r="K326">
            <v>86</v>
          </cell>
          <cell r="L326">
            <v>1645.63</v>
          </cell>
          <cell r="M326"/>
          <cell r="N326"/>
          <cell r="O326">
            <v>4298</v>
          </cell>
          <cell r="P326">
            <v>0.02</v>
          </cell>
          <cell r="Q326">
            <v>0.2</v>
          </cell>
          <cell r="R326">
            <v>103</v>
          </cell>
          <cell r="S326">
            <v>412</v>
          </cell>
          <cell r="T326"/>
          <cell r="U326">
            <v>6</v>
          </cell>
          <cell r="V326">
            <v>3</v>
          </cell>
          <cell r="W326">
            <v>3</v>
          </cell>
          <cell r="X326">
            <v>108</v>
          </cell>
          <cell r="Y326">
            <v>432</v>
          </cell>
          <cell r="Z326">
            <v>27746</v>
          </cell>
          <cell r="AA326" t="str">
            <v>X0043UZ1HB</v>
          </cell>
          <cell r="AB326" t="str">
            <v>Poly Bag 12 x 15.5</v>
          </cell>
        </row>
        <row r="327">
          <cell r="A327" t="str">
            <v>B00ANT4AAY</v>
          </cell>
          <cell r="B327" t="str">
            <v>Plastic Pencil Case 8" Double Deck Utility Storage Box, Bright Color, Multi Purpose Organizer, 24-Pack</v>
          </cell>
          <cell r="C327" t="str">
            <v>837-BOX</v>
          </cell>
          <cell r="D327">
            <v>837</v>
          </cell>
          <cell r="E327" t="str">
            <v>FBA_837-BOX</v>
          </cell>
          <cell r="F327">
            <v>24</v>
          </cell>
          <cell r="G327">
            <v>24</v>
          </cell>
          <cell r="H327">
            <v>144</v>
          </cell>
          <cell r="I327">
            <v>2</v>
          </cell>
          <cell r="J327">
            <v>108.98</v>
          </cell>
          <cell r="K327">
            <v>12</v>
          </cell>
          <cell r="L327">
            <v>608.28</v>
          </cell>
          <cell r="M327">
            <v>5</v>
          </cell>
          <cell r="N327">
            <v>4.5815746008441911</v>
          </cell>
          <cell r="O327">
            <v>454</v>
          </cell>
          <cell r="P327">
            <v>2.64E-2</v>
          </cell>
          <cell r="Q327">
            <v>0.1</v>
          </cell>
          <cell r="R327">
            <v>13</v>
          </cell>
          <cell r="S327">
            <v>312</v>
          </cell>
          <cell r="T327"/>
          <cell r="U327">
            <v>6</v>
          </cell>
          <cell r="V327">
            <v>3</v>
          </cell>
          <cell r="W327">
            <v>3</v>
          </cell>
          <cell r="X327">
            <v>18</v>
          </cell>
          <cell r="Y327">
            <v>432</v>
          </cell>
          <cell r="Z327">
            <v>27746</v>
          </cell>
          <cell r="AA327" t="str">
            <v>B00ANT4AAY</v>
          </cell>
          <cell r="AB327" t="str">
            <v>No Supplies</v>
          </cell>
        </row>
        <row r="328">
          <cell r="A328" t="str">
            <v>B0019ILQ3M</v>
          </cell>
          <cell r="B328" t="str">
            <v>#2B Premium Wood Pencil, Blue, 12 Per Pack</v>
          </cell>
          <cell r="C328" t="str">
            <v>760-EACH-1</v>
          </cell>
          <cell r="D328">
            <v>760</v>
          </cell>
          <cell r="E328" t="str">
            <v>FBA_760-EACH-1</v>
          </cell>
          <cell r="F328">
            <v>1</v>
          </cell>
          <cell r="G328">
            <v>24</v>
          </cell>
          <cell r="H328">
            <v>144</v>
          </cell>
          <cell r="I328" t="e">
            <v>#N/A</v>
          </cell>
          <cell r="J328" t="e">
            <v>#N/A</v>
          </cell>
          <cell r="K328">
            <v>3</v>
          </cell>
          <cell r="L328">
            <v>17.97</v>
          </cell>
          <cell r="M328"/>
          <cell r="N328"/>
          <cell r="O328">
            <v>3492</v>
          </cell>
          <cell r="P328">
            <v>8.9999999999999998E-4</v>
          </cell>
          <cell r="Q328"/>
          <cell r="R328"/>
          <cell r="S328">
            <v>400</v>
          </cell>
          <cell r="T328"/>
          <cell r="U328">
            <v>6</v>
          </cell>
          <cell r="V328">
            <v>3</v>
          </cell>
          <cell r="W328">
            <v>3</v>
          </cell>
          <cell r="X328">
            <v>432</v>
          </cell>
          <cell r="Y328">
            <v>432</v>
          </cell>
          <cell r="Z328">
            <v>26050</v>
          </cell>
          <cell r="AA328" t="str">
            <v>B0019ILQ3M</v>
          </cell>
          <cell r="AB328" t="str">
            <v>No Supplies</v>
          </cell>
        </row>
        <row r="329">
          <cell r="A329" t="str">
            <v>B09DJSF21H</v>
          </cell>
          <cell r="B329" t="str">
            <v>Wooden Dowel Rods Wood Sticks, 3/8" x 12" Round Natural Color Hardwood Stick, Unfinished Wood for Crafts Lollipops Cake Support (6/Pack), 2-Packs</v>
          </cell>
          <cell r="C329" t="str">
            <v>6810-PACK2</v>
          </cell>
          <cell r="D329">
            <v>6810</v>
          </cell>
          <cell r="E329" t="str">
            <v>FBA_6810-PACK2</v>
          </cell>
          <cell r="F329">
            <v>2</v>
          </cell>
          <cell r="G329">
            <v>24</v>
          </cell>
          <cell r="H329">
            <v>144</v>
          </cell>
          <cell r="I329">
            <v>48</v>
          </cell>
          <cell r="J329">
            <v>404.58</v>
          </cell>
          <cell r="K329">
            <v>1</v>
          </cell>
          <cell r="L329">
            <v>8.99</v>
          </cell>
          <cell r="M329">
            <v>-0.97916666666666663</v>
          </cell>
          <cell r="N329">
            <v>-0.9777794255771417</v>
          </cell>
          <cell r="O329">
            <v>478</v>
          </cell>
          <cell r="P329">
            <v>2.0999999999999999E-3</v>
          </cell>
          <cell r="Q329"/>
          <cell r="R329"/>
          <cell r="S329">
            <v>400</v>
          </cell>
          <cell r="T329"/>
          <cell r="U329">
            <v>6</v>
          </cell>
          <cell r="V329">
            <v>3</v>
          </cell>
          <cell r="W329">
            <v>3</v>
          </cell>
          <cell r="X329">
            <v>216</v>
          </cell>
          <cell r="Y329">
            <v>432</v>
          </cell>
          <cell r="Z329">
            <v>32548</v>
          </cell>
          <cell r="AA329" t="str">
            <v>X0044RG65J</v>
          </cell>
          <cell r="AB329" t="str">
            <v>Poly Bag 10 x 13</v>
          </cell>
        </row>
        <row r="330">
          <cell r="A330" t="str">
            <v>B07S9468GC</v>
          </cell>
          <cell r="B330" t="str">
            <v>Notebook 80 Sheets 5" Quad Graph Ruled Notebooks Reversible 4", Easy Tear 3 Punched Holes, Squares Ruled Drafting Blueprint, 4-Pack</v>
          </cell>
          <cell r="C330" t="str">
            <v>578-SET4</v>
          </cell>
          <cell r="D330">
            <v>578</v>
          </cell>
          <cell r="E330" t="str">
            <v>FBA_578-SET4</v>
          </cell>
          <cell r="F330">
            <v>4</v>
          </cell>
          <cell r="G330"/>
          <cell r="H330">
            <v>24</v>
          </cell>
          <cell r="I330">
            <v>42</v>
          </cell>
          <cell r="J330">
            <v>899.37</v>
          </cell>
          <cell r="K330">
            <v>90</v>
          </cell>
          <cell r="L330">
            <v>1713.3000000000002</v>
          </cell>
          <cell r="M330">
            <v>1.1428571428571428</v>
          </cell>
          <cell r="N330">
            <v>0.90500016678341522</v>
          </cell>
          <cell r="O330">
            <v>785</v>
          </cell>
          <cell r="P330">
            <v>0.2092</v>
          </cell>
          <cell r="Q330">
            <v>0.2</v>
          </cell>
          <cell r="R330">
            <v>108</v>
          </cell>
          <cell r="S330">
            <v>432</v>
          </cell>
          <cell r="T330"/>
          <cell r="U330"/>
          <cell r="V330">
            <v>18</v>
          </cell>
          <cell r="W330">
            <v>18</v>
          </cell>
          <cell r="X330">
            <v>108</v>
          </cell>
          <cell r="Y330">
            <v>432</v>
          </cell>
          <cell r="Z330">
            <v>29276</v>
          </cell>
          <cell r="AA330" t="str">
            <v>X0044RLTNX</v>
          </cell>
          <cell r="AB330" t="str">
            <v>Poly Bag 10 x 13</v>
          </cell>
        </row>
        <row r="331">
          <cell r="A331" t="str">
            <v>B084GC6RYF</v>
          </cell>
          <cell r="B331" t="str">
            <v>Primary Journal Composition Book Blue Marble, 100 Sheet Writing Grades K- 2 Notebook Journal Comp Notebooks for Kindergarten Kids School, 1-Pack</v>
          </cell>
          <cell r="C331" t="str">
            <v>5087-EACH</v>
          </cell>
          <cell r="D331">
            <v>5087</v>
          </cell>
          <cell r="E331" t="str">
            <v>FBA_5087-EACH</v>
          </cell>
          <cell r="F331">
            <v>1</v>
          </cell>
          <cell r="G331"/>
          <cell r="H331">
            <v>48</v>
          </cell>
          <cell r="I331">
            <v>240</v>
          </cell>
          <cell r="J331">
            <v>1406</v>
          </cell>
          <cell r="K331">
            <v>365</v>
          </cell>
          <cell r="L331">
            <v>2551.36</v>
          </cell>
          <cell r="M331">
            <v>0.52083333333333337</v>
          </cell>
          <cell r="N331">
            <v>0.81462304409672837</v>
          </cell>
          <cell r="O331">
            <v>8283</v>
          </cell>
          <cell r="P331">
            <v>4.41E-2</v>
          </cell>
          <cell r="Q331">
            <v>0.15</v>
          </cell>
          <cell r="R331">
            <v>420</v>
          </cell>
          <cell r="S331">
            <v>420</v>
          </cell>
          <cell r="T331"/>
          <cell r="U331"/>
          <cell r="V331">
            <v>9</v>
          </cell>
          <cell r="W331">
            <v>9</v>
          </cell>
          <cell r="X331">
            <v>432</v>
          </cell>
          <cell r="Y331">
            <v>432</v>
          </cell>
          <cell r="Z331">
            <v>74970</v>
          </cell>
          <cell r="AA331" t="str">
            <v>B084GC6RYF</v>
          </cell>
          <cell r="AB331" t="str">
            <v>No Supplies</v>
          </cell>
        </row>
        <row r="332">
          <cell r="A332" t="str">
            <v>B07X31BJ5K</v>
          </cell>
          <cell r="B332" t="str">
            <v>Trifold Presentation Board 36" X 48" Assorted Color, Tri-Fold Corrugated Poster Boards, Cardboard for Display Boards Science Fair Art Project, 24-Pack</v>
          </cell>
          <cell r="C332" t="str">
            <v>5035-CASE</v>
          </cell>
          <cell r="D332">
            <v>5035</v>
          </cell>
          <cell r="E332" t="str">
            <v>FBA_5035-CASE</v>
          </cell>
          <cell r="F332">
            <v>24</v>
          </cell>
          <cell r="G332"/>
          <cell r="H332">
            <v>24</v>
          </cell>
          <cell r="I332">
            <v>13</v>
          </cell>
          <cell r="J332">
            <v>2242.37</v>
          </cell>
          <cell r="K332">
            <v>15</v>
          </cell>
          <cell r="L332">
            <v>2064.35</v>
          </cell>
          <cell r="M332">
            <v>0.15384615384615385</v>
          </cell>
          <cell r="N332">
            <v>-7.9389217658102806E-2</v>
          </cell>
          <cell r="O332">
            <v>372</v>
          </cell>
          <cell r="P332">
            <v>4.0300000000000002E-2</v>
          </cell>
          <cell r="Q332">
            <v>0.2</v>
          </cell>
          <cell r="R332">
            <v>18</v>
          </cell>
          <cell r="S332">
            <v>432</v>
          </cell>
          <cell r="T332"/>
          <cell r="U332"/>
          <cell r="V332">
            <v>18</v>
          </cell>
          <cell r="W332">
            <v>18</v>
          </cell>
          <cell r="X332">
            <v>18</v>
          </cell>
          <cell r="Y332">
            <v>432</v>
          </cell>
          <cell r="Z332">
            <v>19712</v>
          </cell>
          <cell r="AA332" t="str">
            <v>X003SC9B2L</v>
          </cell>
          <cell r="AB332" t="str">
            <v>No Supplies</v>
          </cell>
        </row>
        <row r="333">
          <cell r="A333" t="str">
            <v>B00CDB9FSW</v>
          </cell>
          <cell r="B333" t="str">
            <v>1 x Letter and Number Stencil Sets - Sizes 8, 10, 20, 30mm - Assorted Colors</v>
          </cell>
          <cell r="C333" t="str">
            <v>FBA_302-EACH</v>
          </cell>
          <cell r="D333">
            <v>302</v>
          </cell>
          <cell r="E333" t="str">
            <v>FBA_302-EACH</v>
          </cell>
          <cell r="F333">
            <v>1</v>
          </cell>
          <cell r="G333">
            <v>24</v>
          </cell>
          <cell r="H333">
            <v>144</v>
          </cell>
          <cell r="I333" t="e">
            <v>#N/A</v>
          </cell>
          <cell r="J333" t="e">
            <v>#N/A</v>
          </cell>
          <cell r="K333">
            <v>0</v>
          </cell>
          <cell r="L333">
            <v>0</v>
          </cell>
          <cell r="M333"/>
          <cell r="N333"/>
          <cell r="O333">
            <v>1102</v>
          </cell>
          <cell r="P333">
            <v>0</v>
          </cell>
          <cell r="Q333"/>
          <cell r="R333"/>
          <cell r="S333">
            <v>300</v>
          </cell>
          <cell r="T333"/>
          <cell r="U333">
            <v>6</v>
          </cell>
          <cell r="V333">
            <v>3</v>
          </cell>
          <cell r="W333">
            <v>3</v>
          </cell>
          <cell r="X333">
            <v>432</v>
          </cell>
          <cell r="Y333">
            <v>432</v>
          </cell>
          <cell r="Z333">
            <v>25165</v>
          </cell>
          <cell r="AA333" t="str">
            <v>B00CDB9FSW</v>
          </cell>
          <cell r="AB333" t="str">
            <v>No Supplies</v>
          </cell>
        </row>
        <row r="334">
          <cell r="A334" t="str">
            <v>B07XQKN6SW</v>
          </cell>
          <cell r="B334" t="str">
            <v>Pencil Pouch 3 Ring Binder Pouch w/Rivet Enforced Rings Holes, Zipper Pouches Bag, Assorted Color, 24-Pack</v>
          </cell>
          <cell r="C334" t="str">
            <v>802-BOX</v>
          </cell>
          <cell r="D334">
            <v>802</v>
          </cell>
          <cell r="E334" t="str">
            <v>FBA_802-BOX</v>
          </cell>
          <cell r="F334">
            <v>24</v>
          </cell>
          <cell r="G334">
            <v>24</v>
          </cell>
          <cell r="H334">
            <v>144</v>
          </cell>
          <cell r="I334">
            <v>30</v>
          </cell>
          <cell r="J334">
            <v>899.7</v>
          </cell>
          <cell r="K334">
            <v>13</v>
          </cell>
          <cell r="L334">
            <v>541.97</v>
          </cell>
          <cell r="M334">
            <v>-0.56666666666666665</v>
          </cell>
          <cell r="N334">
            <v>-0.39761031454929419</v>
          </cell>
          <cell r="O334">
            <v>174</v>
          </cell>
          <cell r="P334">
            <v>7.4700000000000003E-2</v>
          </cell>
          <cell r="Q334">
            <v>0</v>
          </cell>
          <cell r="R334">
            <v>13</v>
          </cell>
          <cell r="S334">
            <v>312</v>
          </cell>
          <cell r="T334"/>
          <cell r="U334">
            <v>6</v>
          </cell>
          <cell r="V334">
            <v>3</v>
          </cell>
          <cell r="W334">
            <v>3</v>
          </cell>
          <cell r="X334">
            <v>18</v>
          </cell>
          <cell r="Y334">
            <v>432</v>
          </cell>
          <cell r="Z334">
            <v>24285</v>
          </cell>
          <cell r="AA334" t="str">
            <v>X0044R3MXX</v>
          </cell>
          <cell r="AB334" t="str">
            <v>No Supplies</v>
          </cell>
        </row>
        <row r="335">
          <cell r="A335" t="str">
            <v>B07XL51JV6</v>
          </cell>
          <cell r="B335" t="str">
            <v>Double Sided Tape w/Dispenser 3/4"x500", Clear Sticky Mounting Adhesive Tapes, Permanent Double-Sided Tape for Arts Crafts, 24-Pack</v>
          </cell>
          <cell r="C335" t="str">
            <v>930-BOX</v>
          </cell>
          <cell r="D335">
            <v>930</v>
          </cell>
          <cell r="E335" t="str">
            <v>FBA_930-BOX</v>
          </cell>
          <cell r="F335">
            <v>24</v>
          </cell>
          <cell r="G335">
            <v>24</v>
          </cell>
          <cell r="H335">
            <v>144</v>
          </cell>
          <cell r="I335">
            <v>0</v>
          </cell>
          <cell r="J335">
            <v>0</v>
          </cell>
          <cell r="K335">
            <v>16</v>
          </cell>
          <cell r="L335">
            <v>678.36</v>
          </cell>
          <cell r="M335"/>
          <cell r="N335"/>
          <cell r="O335">
            <v>27</v>
          </cell>
          <cell r="P335">
            <v>0.59260000000000002</v>
          </cell>
          <cell r="Q335">
            <v>0</v>
          </cell>
          <cell r="R335">
            <v>16</v>
          </cell>
          <cell r="S335">
            <v>384</v>
          </cell>
          <cell r="T335"/>
          <cell r="U335">
            <v>6</v>
          </cell>
          <cell r="V335">
            <v>3</v>
          </cell>
          <cell r="W335">
            <v>3</v>
          </cell>
          <cell r="X335">
            <v>18</v>
          </cell>
          <cell r="Y335">
            <v>432</v>
          </cell>
          <cell r="Z335">
            <v>5</v>
          </cell>
          <cell r="AA335" t="str">
            <v>X0044RLTMT</v>
          </cell>
          <cell r="AB335" t="str">
            <v>No Supplies</v>
          </cell>
        </row>
        <row r="336">
          <cell r="A336" t="str">
            <v>B08DFJTJHB</v>
          </cell>
          <cell r="B336" t="str">
            <v>Blank Index Cards 3" X 5" 200 Count, White Unruled Flashcards, Flash Card for Learning Memory Reminder (100/Pack), 2-Pack</v>
          </cell>
          <cell r="C336" t="str">
            <v>520-PACK2</v>
          </cell>
          <cell r="D336">
            <v>520</v>
          </cell>
          <cell r="E336" t="str">
            <v>FBA_520-PACK2</v>
          </cell>
          <cell r="F336">
            <v>2</v>
          </cell>
          <cell r="G336"/>
          <cell r="H336">
            <v>36</v>
          </cell>
          <cell r="I336">
            <v>14</v>
          </cell>
          <cell r="J336">
            <v>118.86</v>
          </cell>
          <cell r="K336">
            <v>194</v>
          </cell>
          <cell r="L336">
            <v>1744.06</v>
          </cell>
          <cell r="M336">
            <v>12.857142857142858</v>
          </cell>
          <cell r="N336">
            <v>13.673229008918055</v>
          </cell>
          <cell r="O336">
            <v>699</v>
          </cell>
          <cell r="P336">
            <v>0.27750000000000002</v>
          </cell>
          <cell r="Q336">
            <v>0.1</v>
          </cell>
          <cell r="R336">
            <v>213</v>
          </cell>
          <cell r="S336">
            <v>426</v>
          </cell>
          <cell r="T336"/>
          <cell r="U336"/>
          <cell r="V336">
            <v>12</v>
          </cell>
          <cell r="W336">
            <v>12</v>
          </cell>
          <cell r="X336">
            <v>216</v>
          </cell>
          <cell r="Y336">
            <v>432</v>
          </cell>
          <cell r="Z336">
            <v>15018</v>
          </cell>
          <cell r="AA336" t="str">
            <v>X0044RG6DL</v>
          </cell>
          <cell r="AB336" t="str">
            <v>Poly Bag 6 x 9</v>
          </cell>
        </row>
        <row r="337">
          <cell r="A337" t="str">
            <v>B0BDSR46YY</v>
          </cell>
          <cell r="B337" t="str">
            <v>White Board 5"x7", Magnet Attached to Locker, Small Plastic Frame Dry Erase Board 1 Dry Erase Marker, 4-Pack</v>
          </cell>
          <cell r="C337" t="str">
            <v>6023-CASE</v>
          </cell>
          <cell r="D337">
            <v>6023</v>
          </cell>
          <cell r="E337" t="str">
            <v>FBA_6023-CASE</v>
          </cell>
          <cell r="F337">
            <v>24</v>
          </cell>
          <cell r="G337"/>
          <cell r="H337">
            <v>24</v>
          </cell>
          <cell r="I337" t="e">
            <v>#N/A</v>
          </cell>
          <cell r="J337" t="e">
            <v>#N/A</v>
          </cell>
          <cell r="K337">
            <v>16</v>
          </cell>
          <cell r="L337">
            <v>653.62</v>
          </cell>
          <cell r="M337"/>
          <cell r="N337"/>
          <cell r="O337">
            <v>94</v>
          </cell>
          <cell r="P337">
            <v>0.17019999999999999</v>
          </cell>
          <cell r="Q337">
            <v>0.1</v>
          </cell>
          <cell r="R337">
            <v>18</v>
          </cell>
          <cell r="S337">
            <v>432</v>
          </cell>
          <cell r="T337"/>
          <cell r="U337"/>
          <cell r="V337">
            <v>18</v>
          </cell>
          <cell r="W337">
            <v>18</v>
          </cell>
          <cell r="X337">
            <v>18</v>
          </cell>
          <cell r="Y337">
            <v>432</v>
          </cell>
          <cell r="Z337">
            <v>28356</v>
          </cell>
          <cell r="AA337" t="str">
            <v>B0BDSR46YY</v>
          </cell>
          <cell r="AB337" t="str">
            <v>No Supplies</v>
          </cell>
        </row>
        <row r="338">
          <cell r="A338" t="str">
            <v>B0018ML7KG</v>
          </cell>
          <cell r="B338" t="str">
            <v>Invisible Tape w/Dispenser 3/4" X 500", Matte Finish Stationery Tapes Rolls, for Arts Craft Photo Gift Wrapping, (3/Pack), 1-Pack</v>
          </cell>
          <cell r="C338" t="str">
            <v>903-EACH</v>
          </cell>
          <cell r="D338">
            <v>903</v>
          </cell>
          <cell r="E338" t="str">
            <v>FBA_903-EACH</v>
          </cell>
          <cell r="F338">
            <v>1</v>
          </cell>
          <cell r="G338">
            <v>24</v>
          </cell>
          <cell r="H338">
            <v>144</v>
          </cell>
          <cell r="I338">
            <v>0</v>
          </cell>
          <cell r="J338">
            <v>0</v>
          </cell>
          <cell r="K338">
            <v>294</v>
          </cell>
          <cell r="L338">
            <v>1467.45</v>
          </cell>
          <cell r="M338"/>
          <cell r="N338"/>
          <cell r="O338">
            <v>2936</v>
          </cell>
          <cell r="P338">
            <v>0.10009999999999999</v>
          </cell>
          <cell r="Q338">
            <v>0.2</v>
          </cell>
          <cell r="R338">
            <v>353</v>
          </cell>
          <cell r="S338">
            <v>353</v>
          </cell>
          <cell r="T338"/>
          <cell r="U338">
            <v>6</v>
          </cell>
          <cell r="V338">
            <v>3</v>
          </cell>
          <cell r="W338">
            <v>3</v>
          </cell>
          <cell r="X338">
            <v>432</v>
          </cell>
          <cell r="Y338">
            <v>432</v>
          </cell>
          <cell r="Z338">
            <v>22495</v>
          </cell>
          <cell r="AA338" t="str">
            <v>B0018ML7KG</v>
          </cell>
          <cell r="AB338" t="str">
            <v>No Supplies</v>
          </cell>
        </row>
        <row r="339">
          <cell r="A339" t="str">
            <v>B08G3SRN4M</v>
          </cell>
          <cell r="B339" t="str">
            <v>Binder Dividers w/ 10 Color Tabs 8. 5" x 11", 11 Hole Punch Plastic Index Divider with Tab for 3 Ring Binders, (10/Pack), 4-Pack</v>
          </cell>
          <cell r="C339" t="str">
            <v>3107-PACK4</v>
          </cell>
          <cell r="D339">
            <v>3107</v>
          </cell>
          <cell r="E339" t="str">
            <v>FBA_3107-PACK4</v>
          </cell>
          <cell r="F339">
            <v>4</v>
          </cell>
          <cell r="G339">
            <v>24</v>
          </cell>
          <cell r="H339">
            <v>144</v>
          </cell>
          <cell r="I339">
            <v>36</v>
          </cell>
          <cell r="J339">
            <v>455.64</v>
          </cell>
          <cell r="K339">
            <v>87</v>
          </cell>
          <cell r="L339">
            <v>1297.74</v>
          </cell>
          <cell r="M339">
            <v>1.4166666666666667</v>
          </cell>
          <cell r="N339">
            <v>1.8481696075849356</v>
          </cell>
          <cell r="O339">
            <v>416</v>
          </cell>
          <cell r="P339">
            <v>0.20910000000000001</v>
          </cell>
          <cell r="Q339">
            <v>0.1</v>
          </cell>
          <cell r="R339">
            <v>96</v>
          </cell>
          <cell r="S339">
            <v>384</v>
          </cell>
          <cell r="T339"/>
          <cell r="U339">
            <v>6</v>
          </cell>
          <cell r="V339">
            <v>3</v>
          </cell>
          <cell r="W339">
            <v>3</v>
          </cell>
          <cell r="X339">
            <v>108</v>
          </cell>
          <cell r="Y339">
            <v>432</v>
          </cell>
          <cell r="Z339">
            <v>25600</v>
          </cell>
          <cell r="AA339" t="str">
            <v>X0044RLTD3</v>
          </cell>
          <cell r="AB339" t="str">
            <v>Poly Bag 10 x 13</v>
          </cell>
        </row>
        <row r="340">
          <cell r="A340" t="str">
            <v>B0019IOEQ8</v>
          </cell>
          <cell r="B340" t="str">
            <v>1" Metal Book Rings (12/Pack), 1-Pack</v>
          </cell>
          <cell r="C340" t="str">
            <v>211-BAZIC</v>
          </cell>
          <cell r="D340">
            <v>211</v>
          </cell>
          <cell r="E340" t="str">
            <v>FBA_211-EACH-1</v>
          </cell>
          <cell r="F340">
            <v>1</v>
          </cell>
          <cell r="G340">
            <v>24</v>
          </cell>
          <cell r="H340">
            <v>144</v>
          </cell>
          <cell r="I340" t="e">
            <v>#N/A</v>
          </cell>
          <cell r="J340" t="e">
            <v>#N/A</v>
          </cell>
          <cell r="K340">
            <v>0</v>
          </cell>
          <cell r="L340">
            <v>0</v>
          </cell>
          <cell r="M340"/>
          <cell r="N340"/>
          <cell r="O340">
            <v>2880</v>
          </cell>
          <cell r="P340">
            <v>0</v>
          </cell>
          <cell r="Q340"/>
          <cell r="R340"/>
          <cell r="S340">
            <v>300</v>
          </cell>
          <cell r="T340"/>
          <cell r="U340">
            <v>6</v>
          </cell>
          <cell r="V340">
            <v>3</v>
          </cell>
          <cell r="W340">
            <v>3</v>
          </cell>
          <cell r="X340">
            <v>432</v>
          </cell>
          <cell r="Y340">
            <v>432</v>
          </cell>
          <cell r="Z340">
            <v>12791</v>
          </cell>
          <cell r="AA340" t="str">
            <v>B0019IOEQ8</v>
          </cell>
          <cell r="AB340" t="str">
            <v>No Supplies</v>
          </cell>
        </row>
        <row r="341">
          <cell r="A341" t="str">
            <v>B0BFR4S7M2</v>
          </cell>
          <cell r="B341" t="str">
            <v>Pencil Pouch 3 Ring Binder Pouch w/Rivet Enforced Rings Hole, Black Mesh Window Zipper Pouches, 24-Count</v>
          </cell>
          <cell r="C341" t="str">
            <v>808-BOX-1</v>
          </cell>
          <cell r="D341">
            <v>808</v>
          </cell>
          <cell r="E341" t="str">
            <v>FBA_808-BOX-1</v>
          </cell>
          <cell r="F341">
            <v>24</v>
          </cell>
          <cell r="G341">
            <v>24</v>
          </cell>
          <cell r="H341">
            <v>144</v>
          </cell>
          <cell r="I341" t="e">
            <v>#N/A</v>
          </cell>
          <cell r="J341" t="e">
            <v>#N/A</v>
          </cell>
          <cell r="K341">
            <v>18</v>
          </cell>
          <cell r="L341">
            <v>665.82</v>
          </cell>
          <cell r="M341"/>
          <cell r="N341"/>
          <cell r="O341">
            <v>238</v>
          </cell>
          <cell r="P341">
            <v>7.5600000000000001E-2</v>
          </cell>
          <cell r="Q341">
            <v>0</v>
          </cell>
          <cell r="R341">
            <v>18</v>
          </cell>
          <cell r="S341">
            <v>432</v>
          </cell>
          <cell r="T341"/>
          <cell r="U341">
            <v>6</v>
          </cell>
          <cell r="V341">
            <v>3</v>
          </cell>
          <cell r="W341">
            <v>3</v>
          </cell>
          <cell r="X341">
            <v>18</v>
          </cell>
          <cell r="Y341">
            <v>432</v>
          </cell>
          <cell r="Z341">
            <v>12075</v>
          </cell>
          <cell r="AA341" t="str">
            <v>B0BFR4S7M2</v>
          </cell>
          <cell r="AB341" t="str">
            <v>No Supplies</v>
          </cell>
        </row>
        <row r="342">
          <cell r="A342" t="str">
            <v>B07T9PH2FD</v>
          </cell>
          <cell r="B342" t="str">
            <v>3 Ring Binder 1" Poly Binders Organizer - Matte Bright Color Soft Cover, Round Ring, Hold 175 Sheets Paper, 6-Count</v>
          </cell>
          <cell r="C342" t="str">
            <v>3126-SET6</v>
          </cell>
          <cell r="D342">
            <v>3126</v>
          </cell>
          <cell r="E342" t="str">
            <v>FBA_3126-SET6</v>
          </cell>
          <cell r="F342">
            <v>6</v>
          </cell>
          <cell r="G342"/>
          <cell r="H342">
            <v>48</v>
          </cell>
          <cell r="I342">
            <v>13</v>
          </cell>
          <cell r="J342">
            <v>279.37</v>
          </cell>
          <cell r="K342">
            <v>57</v>
          </cell>
          <cell r="L342">
            <v>1434.83</v>
          </cell>
          <cell r="M342">
            <v>3.3846153846153846</v>
          </cell>
          <cell r="N342">
            <v>4.1359487418119336</v>
          </cell>
          <cell r="O342">
            <v>1365</v>
          </cell>
          <cell r="P342">
            <v>4.1799999999999997E-2</v>
          </cell>
          <cell r="Q342">
            <v>0.2</v>
          </cell>
          <cell r="R342">
            <v>68</v>
          </cell>
          <cell r="S342">
            <v>408</v>
          </cell>
          <cell r="T342"/>
          <cell r="U342"/>
          <cell r="V342">
            <v>9</v>
          </cell>
          <cell r="W342">
            <v>9</v>
          </cell>
          <cell r="X342">
            <v>72</v>
          </cell>
          <cell r="Y342">
            <v>432</v>
          </cell>
          <cell r="Z342">
            <v>52</v>
          </cell>
          <cell r="AA342" t="str">
            <v>X0043UZ1JJ</v>
          </cell>
          <cell r="AB342" t="str">
            <v>Poly Bag 14.5 x 19</v>
          </cell>
        </row>
        <row r="343">
          <cell r="A343" t="str">
            <v>B0BB8R9HGQ</v>
          </cell>
          <cell r="B343" t="str">
            <v>Elementary School Kit Supply Box 86 Count for Elementary Student 3-6 Grades, Composition Book Ruler, Color May Vary, 1-Pack</v>
          </cell>
          <cell r="C343" t="str">
            <v>8005-CASE</v>
          </cell>
          <cell r="D343">
            <v>8005</v>
          </cell>
          <cell r="E343" t="str">
            <v>FBA_8005-CASE</v>
          </cell>
          <cell r="F343">
            <v>1</v>
          </cell>
          <cell r="G343"/>
          <cell r="H343">
            <v>6</v>
          </cell>
          <cell r="I343">
            <v>0</v>
          </cell>
          <cell r="J343">
            <v>0</v>
          </cell>
          <cell r="K343">
            <v>376</v>
          </cell>
          <cell r="L343">
            <v>16453.330000000002</v>
          </cell>
          <cell r="M343"/>
          <cell r="N343"/>
          <cell r="O343">
            <v>15235</v>
          </cell>
          <cell r="P343">
            <v>2.47E-2</v>
          </cell>
          <cell r="Q343">
            <v>0.15</v>
          </cell>
          <cell r="R343">
            <v>432</v>
          </cell>
          <cell r="S343">
            <v>432</v>
          </cell>
          <cell r="T343"/>
          <cell r="U343"/>
          <cell r="V343">
            <v>72</v>
          </cell>
          <cell r="W343">
            <v>72</v>
          </cell>
          <cell r="X343">
            <v>432</v>
          </cell>
          <cell r="Y343">
            <v>432</v>
          </cell>
          <cell r="Z343">
            <v>33</v>
          </cell>
          <cell r="AA343" t="str">
            <v>B0BB8R9HGQ</v>
          </cell>
          <cell r="AB343" t="str">
            <v>KB-12123, Seal w/ White sticker</v>
          </cell>
        </row>
        <row r="344">
          <cell r="A344" t="str">
            <v>B07X58QZ8N</v>
          </cell>
          <cell r="B344" t="str">
            <v>Poster Board Glitter Color 11" X 14", Sparkling Frame Colored Poster Board Paper for Christmas Wedding Birthday Craft Project (5/Pack), 48-Packs</v>
          </cell>
          <cell r="C344" t="str">
            <v>5414-CASE</v>
          </cell>
          <cell r="D344">
            <v>5414</v>
          </cell>
          <cell r="E344" t="str">
            <v>FBA_5414-CASE</v>
          </cell>
          <cell r="F344">
            <v>48</v>
          </cell>
          <cell r="G344"/>
          <cell r="H344">
            <v>48</v>
          </cell>
          <cell r="I344">
            <v>3</v>
          </cell>
          <cell r="J344">
            <v>302.97000000000003</v>
          </cell>
          <cell r="K344">
            <v>7</v>
          </cell>
          <cell r="L344">
            <v>612.42999999999995</v>
          </cell>
          <cell r="M344">
            <v>1.3333333333333333</v>
          </cell>
          <cell r="N344">
            <v>1.0214212628313031</v>
          </cell>
          <cell r="O344">
            <v>352</v>
          </cell>
          <cell r="P344">
            <v>1.9900000000000001E-2</v>
          </cell>
          <cell r="Q344">
            <v>0.3</v>
          </cell>
          <cell r="R344">
            <v>9</v>
          </cell>
          <cell r="S344">
            <v>432</v>
          </cell>
          <cell r="T344"/>
          <cell r="U344"/>
          <cell r="V344">
            <v>9</v>
          </cell>
          <cell r="W344">
            <v>9</v>
          </cell>
          <cell r="X344">
            <v>9</v>
          </cell>
          <cell r="Y344">
            <v>432</v>
          </cell>
          <cell r="Z344">
            <v>4629</v>
          </cell>
          <cell r="AA344" t="str">
            <v>B07X58QZ8N</v>
          </cell>
          <cell r="AB344" t="str">
            <v>No Supplies</v>
          </cell>
        </row>
        <row r="345">
          <cell r="A345" t="str">
            <v>B07QF46PKK</v>
          </cell>
          <cell r="B345" t="str">
            <v>3 Ring Binder 1" Economy View Binders Organizer - Green, Round Ring, Hold 175 Sheets Paper, for School Office Home, 12-Count</v>
          </cell>
          <cell r="C345" t="str">
            <v>4122-CASE</v>
          </cell>
          <cell r="D345">
            <v>4122</v>
          </cell>
          <cell r="E345" t="str">
            <v>FBA_4122-CASE</v>
          </cell>
          <cell r="F345">
            <v>12</v>
          </cell>
          <cell r="G345"/>
          <cell r="H345">
            <v>12</v>
          </cell>
          <cell r="I345">
            <v>57</v>
          </cell>
          <cell r="J345">
            <v>2797.21</v>
          </cell>
          <cell r="K345">
            <v>34</v>
          </cell>
          <cell r="L345">
            <v>1376.04</v>
          </cell>
          <cell r="M345">
            <v>-0.40350877192982454</v>
          </cell>
          <cell r="N345">
            <v>-0.50806696672756069</v>
          </cell>
          <cell r="O345">
            <v>79</v>
          </cell>
          <cell r="P345">
            <v>0.4304</v>
          </cell>
          <cell r="Q345">
            <v>0</v>
          </cell>
          <cell r="R345">
            <v>34</v>
          </cell>
          <cell r="S345">
            <v>408</v>
          </cell>
          <cell r="T345"/>
          <cell r="U345"/>
          <cell r="V345">
            <v>34</v>
          </cell>
          <cell r="W345">
            <v>34</v>
          </cell>
          <cell r="X345">
            <v>34</v>
          </cell>
          <cell r="Y345">
            <v>408</v>
          </cell>
          <cell r="Z345">
            <v>2366</v>
          </cell>
          <cell r="AA345" t="str">
            <v>X003SC97NT</v>
          </cell>
          <cell r="AB345" t="str">
            <v>No Supplies</v>
          </cell>
        </row>
        <row r="346">
          <cell r="A346" t="str">
            <v>B07X319SC6</v>
          </cell>
          <cell r="B346" t="str">
            <v>Poster Board Black 22" X 28", Colored Poster Board Paper, Bulk Boards for School Craft Project Presentation Drawing Graphic Display, 25-Pack</v>
          </cell>
          <cell r="C346" t="str">
            <v>5021-CASE</v>
          </cell>
          <cell r="D346">
            <v>5021</v>
          </cell>
          <cell r="E346" t="str">
            <v>FBA_5021-CASE</v>
          </cell>
          <cell r="F346">
            <v>25</v>
          </cell>
          <cell r="G346"/>
          <cell r="H346">
            <v>25</v>
          </cell>
          <cell r="I346">
            <v>18</v>
          </cell>
          <cell r="J346">
            <v>671.35</v>
          </cell>
          <cell r="K346">
            <v>16</v>
          </cell>
          <cell r="L346">
            <v>669.44</v>
          </cell>
          <cell r="M346">
            <v>-0.1111111111111111</v>
          </cell>
          <cell r="N346">
            <v>-2.8450137782080405E-3</v>
          </cell>
          <cell r="O346">
            <v>222</v>
          </cell>
          <cell r="P346">
            <v>7.2099999999999997E-2</v>
          </cell>
          <cell r="Q346">
            <v>0</v>
          </cell>
          <cell r="R346">
            <v>16</v>
          </cell>
          <cell r="S346">
            <v>400</v>
          </cell>
          <cell r="T346"/>
          <cell r="U346"/>
          <cell r="V346">
            <v>16</v>
          </cell>
          <cell r="W346">
            <v>16</v>
          </cell>
          <cell r="X346">
            <v>16</v>
          </cell>
          <cell r="Y346">
            <v>400</v>
          </cell>
          <cell r="Z346">
            <v>77466</v>
          </cell>
          <cell r="AA346" t="str">
            <v>X0044R3MM9</v>
          </cell>
          <cell r="AB346" t="str">
            <v>No Supplies</v>
          </cell>
        </row>
        <row r="347">
          <cell r="A347" t="str">
            <v>B00HA8MYEK</v>
          </cell>
          <cell r="B347" t="str">
            <v>Spiral Bound 3 Inch X 5 Inch Ruled White Index Card - 50 Ct. (Pack of 6)</v>
          </cell>
          <cell r="C347" t="str">
            <v>519-PACK6-BAZIC</v>
          </cell>
          <cell r="D347">
            <v>519</v>
          </cell>
          <cell r="E347" t="str">
            <v>FBA_519-PACK6-BAZIC</v>
          </cell>
          <cell r="F347">
            <v>6</v>
          </cell>
          <cell r="G347"/>
          <cell r="H347">
            <v>36</v>
          </cell>
          <cell r="I347">
            <v>5</v>
          </cell>
          <cell r="J347">
            <v>54.75</v>
          </cell>
          <cell r="K347">
            <v>53</v>
          </cell>
          <cell r="L347">
            <v>897.07</v>
          </cell>
          <cell r="M347">
            <v>9.6</v>
          </cell>
          <cell r="N347">
            <v>15.384840182648404</v>
          </cell>
          <cell r="O347">
            <v>1594</v>
          </cell>
          <cell r="P347">
            <v>3.32E-2</v>
          </cell>
          <cell r="Q347">
            <v>0.2</v>
          </cell>
          <cell r="R347">
            <v>64</v>
          </cell>
          <cell r="S347">
            <v>384</v>
          </cell>
          <cell r="T347"/>
          <cell r="U347"/>
          <cell r="V347">
            <v>11</v>
          </cell>
          <cell r="W347">
            <v>11</v>
          </cell>
          <cell r="X347">
            <v>66</v>
          </cell>
          <cell r="Y347">
            <v>396</v>
          </cell>
          <cell r="Z347">
            <v>35101</v>
          </cell>
          <cell r="AA347" t="str">
            <v>B00HA8MYEK</v>
          </cell>
          <cell r="AB347" t="str">
            <v>Poly Bag 7.5 x 10.5</v>
          </cell>
        </row>
        <row r="348">
          <cell r="A348" t="str">
            <v>B07RBBZNRL</v>
          </cell>
          <cell r="B348" t="str">
            <v>Slider Pencil Case, Utility Storage Box Snap Closure, Translucent Assorted Color Multi Purpose Organizer, 6-Pack</v>
          </cell>
          <cell r="C348" t="str">
            <v>816-SET6</v>
          </cell>
          <cell r="D348">
            <v>816</v>
          </cell>
          <cell r="E348" t="str">
            <v>FBA_816-SET6</v>
          </cell>
          <cell r="F348">
            <v>6</v>
          </cell>
          <cell r="G348"/>
          <cell r="H348">
            <v>36</v>
          </cell>
          <cell r="I348">
            <v>280</v>
          </cell>
          <cell r="J348">
            <v>3281.66</v>
          </cell>
          <cell r="K348">
            <v>58</v>
          </cell>
          <cell r="L348">
            <v>874.72</v>
          </cell>
          <cell r="M348">
            <v>-0.79285714285714282</v>
          </cell>
          <cell r="N348">
            <v>-0.73345197247734373</v>
          </cell>
          <cell r="O348">
            <v>953</v>
          </cell>
          <cell r="P348">
            <v>6.0900000000000003E-2</v>
          </cell>
          <cell r="Q348">
            <v>0.1</v>
          </cell>
          <cell r="R348">
            <v>64</v>
          </cell>
          <cell r="S348">
            <v>384</v>
          </cell>
          <cell r="T348"/>
          <cell r="U348"/>
          <cell r="V348">
            <v>11</v>
          </cell>
          <cell r="W348">
            <v>11</v>
          </cell>
          <cell r="X348">
            <v>66</v>
          </cell>
          <cell r="Y348">
            <v>396</v>
          </cell>
          <cell r="Z348">
            <v>10656</v>
          </cell>
          <cell r="AA348" t="str">
            <v>X003SCCX03</v>
          </cell>
          <cell r="AB348" t="str">
            <v>Poly Bag 12 x 15.5</v>
          </cell>
        </row>
        <row r="349">
          <cell r="A349" t="str">
            <v>B09C7TDTY1</v>
          </cell>
          <cell r="B349" t="str">
            <v>Composition Book Wide Ruled 100 Sheet Black Marble Notebook, Writing Journal Comp Lined Notebooks for Office School, 2-Pack</v>
          </cell>
          <cell r="C349" t="str">
            <v>508-PACK2</v>
          </cell>
          <cell r="D349">
            <v>508</v>
          </cell>
          <cell r="E349" t="str">
            <v>FBA_508-PACK2</v>
          </cell>
          <cell r="F349">
            <v>2</v>
          </cell>
          <cell r="G349"/>
          <cell r="H349">
            <v>48</v>
          </cell>
          <cell r="I349">
            <v>94</v>
          </cell>
          <cell r="J349">
            <v>1362.06</v>
          </cell>
          <cell r="K349">
            <v>141</v>
          </cell>
          <cell r="L349">
            <v>1594.89</v>
          </cell>
          <cell r="M349">
            <v>0.5</v>
          </cell>
          <cell r="N349">
            <v>0.17093960618474968</v>
          </cell>
          <cell r="O349">
            <v>994</v>
          </cell>
          <cell r="P349">
            <v>0.1419</v>
          </cell>
          <cell r="Q349">
            <v>0.2</v>
          </cell>
          <cell r="R349">
            <v>169</v>
          </cell>
          <cell r="S349">
            <v>338</v>
          </cell>
          <cell r="T349"/>
          <cell r="U349"/>
          <cell r="V349">
            <v>8</v>
          </cell>
          <cell r="W349">
            <v>8</v>
          </cell>
          <cell r="X349">
            <v>192</v>
          </cell>
          <cell r="Y349">
            <v>384</v>
          </cell>
          <cell r="Z349">
            <v>82204</v>
          </cell>
          <cell r="AA349" t="str">
            <v>X003SC1YD5</v>
          </cell>
          <cell r="AB349" t="str">
            <v>Poly Bag 9 x 12</v>
          </cell>
        </row>
        <row r="350">
          <cell r="A350" t="str">
            <v>B07XQLMB72</v>
          </cell>
          <cell r="B350" t="str">
            <v>Composition Book Wide Ruled 100 Sheet, Premium Marble Notebook, Writing Journal Comp Lined Notebooks for Office School, Assorted Color, 48-Pack</v>
          </cell>
          <cell r="C350" t="str">
            <v>509-CASE</v>
          </cell>
          <cell r="D350">
            <v>509</v>
          </cell>
          <cell r="E350" t="str">
            <v>FBA_509-CASE</v>
          </cell>
          <cell r="F350">
            <v>48</v>
          </cell>
          <cell r="G350"/>
          <cell r="H350">
            <v>48</v>
          </cell>
          <cell r="I350">
            <v>30</v>
          </cell>
          <cell r="J350">
            <v>2917.89</v>
          </cell>
          <cell r="K350">
            <v>2</v>
          </cell>
          <cell r="L350">
            <v>210.98</v>
          </cell>
          <cell r="M350">
            <v>-0.93333333333333335</v>
          </cell>
          <cell r="N350">
            <v>-0.92769432706510524</v>
          </cell>
          <cell r="O350">
            <v>45</v>
          </cell>
          <cell r="P350">
            <v>4.4400000000000002E-2</v>
          </cell>
          <cell r="Q350"/>
          <cell r="R350">
            <v>8</v>
          </cell>
          <cell r="S350">
            <v>384</v>
          </cell>
          <cell r="T350"/>
          <cell r="U350"/>
          <cell r="V350">
            <v>8</v>
          </cell>
          <cell r="W350">
            <v>8</v>
          </cell>
          <cell r="X350">
            <v>8</v>
          </cell>
          <cell r="Y350">
            <v>384</v>
          </cell>
          <cell r="Z350">
            <v>79488</v>
          </cell>
          <cell r="AA350" t="str">
            <v>X003SC3YY7</v>
          </cell>
          <cell r="AB350" t="str">
            <v>No Supplies</v>
          </cell>
        </row>
        <row r="351">
          <cell r="A351" t="str">
            <v>B001GE6ACG</v>
          </cell>
          <cell r="B351" t="str">
            <v>Manila File Folder 1/3 Cut Letter Size, Assorted Color Left Right Center Tabs Positions, Total 6-Count</v>
          </cell>
          <cell r="C351" t="str">
            <v>3109-EACH</v>
          </cell>
          <cell r="D351">
            <v>3109</v>
          </cell>
          <cell r="E351" t="str">
            <v>FBA_3109-EACH</v>
          </cell>
          <cell r="F351">
            <v>1</v>
          </cell>
          <cell r="G351"/>
          <cell r="H351">
            <v>48</v>
          </cell>
          <cell r="I351">
            <v>50</v>
          </cell>
          <cell r="J351">
            <v>299.5</v>
          </cell>
          <cell r="K351">
            <v>292</v>
          </cell>
          <cell r="L351">
            <v>1481.68</v>
          </cell>
          <cell r="M351">
            <v>4.84</v>
          </cell>
          <cell r="N351">
            <v>3.9471786310517532</v>
          </cell>
          <cell r="O351">
            <v>10696</v>
          </cell>
          <cell r="P351">
            <v>2.7300000000000001E-2</v>
          </cell>
          <cell r="Q351">
            <v>0.2</v>
          </cell>
          <cell r="R351">
            <v>350</v>
          </cell>
          <cell r="S351">
            <v>350</v>
          </cell>
          <cell r="T351"/>
          <cell r="U351"/>
          <cell r="V351">
            <v>8</v>
          </cell>
          <cell r="W351">
            <v>8</v>
          </cell>
          <cell r="X351">
            <v>384</v>
          </cell>
          <cell r="Y351">
            <v>384</v>
          </cell>
          <cell r="Z351">
            <v>22750</v>
          </cell>
          <cell r="AA351" t="str">
            <v>B001GE6ACG</v>
          </cell>
          <cell r="AB351" t="str">
            <v>No Supplies</v>
          </cell>
        </row>
        <row r="352">
          <cell r="A352" t="str">
            <v>B008005REQ</v>
          </cell>
          <cell r="B352" t="str">
            <v>Security Self Seal Envelope 3 5/8" x 6 1/2" #6, No Window Tint Pattern Mailing Envelopes, Peel &amp; Seal, Office Checks Invoices (55/Pack), 1-Pack</v>
          </cell>
          <cell r="C352" t="str">
            <v>5066-EACH</v>
          </cell>
          <cell r="D352">
            <v>5066</v>
          </cell>
          <cell r="E352" t="str">
            <v>FBA_5066-EACH</v>
          </cell>
          <cell r="F352">
            <v>1</v>
          </cell>
          <cell r="G352"/>
          <cell r="H352">
            <v>24</v>
          </cell>
          <cell r="I352">
            <v>25</v>
          </cell>
          <cell r="J352">
            <v>174.75</v>
          </cell>
          <cell r="K352">
            <v>314</v>
          </cell>
          <cell r="L352">
            <v>1566.86</v>
          </cell>
          <cell r="M352">
            <v>11.56</v>
          </cell>
          <cell r="N352">
            <v>7.9662947067238905</v>
          </cell>
          <cell r="O352">
            <v>1460</v>
          </cell>
          <cell r="P352">
            <v>0.21510000000000001</v>
          </cell>
          <cell r="Q352">
            <v>0.2</v>
          </cell>
          <cell r="R352">
            <v>377</v>
          </cell>
          <cell r="S352">
            <v>377</v>
          </cell>
          <cell r="T352"/>
          <cell r="U352"/>
          <cell r="V352">
            <v>16</v>
          </cell>
          <cell r="W352">
            <v>16</v>
          </cell>
          <cell r="X352">
            <v>384</v>
          </cell>
          <cell r="Y352">
            <v>384</v>
          </cell>
          <cell r="Z352">
            <v>39844</v>
          </cell>
          <cell r="AA352" t="str">
            <v>B008005REQ</v>
          </cell>
          <cell r="AB352" t="str">
            <v>No Supplies</v>
          </cell>
        </row>
        <row r="353">
          <cell r="A353" t="str">
            <v>B08976PZBP</v>
          </cell>
          <cell r="B353" t="str">
            <v>3 Ring Binder 1" Poly Binders Organizer - Glitter Color Soft Cover, Round Ring, Hold 175 Sheets Paper, 6-Count</v>
          </cell>
          <cell r="C353" t="str">
            <v>3128-SET6</v>
          </cell>
          <cell r="D353">
            <v>3128</v>
          </cell>
          <cell r="E353" t="str">
            <v>FBA_3128-SET6</v>
          </cell>
          <cell r="F353">
            <v>6</v>
          </cell>
          <cell r="G353"/>
          <cell r="H353">
            <v>48</v>
          </cell>
          <cell r="I353">
            <v>23</v>
          </cell>
          <cell r="J353">
            <v>425.27</v>
          </cell>
          <cell r="K353">
            <v>53</v>
          </cell>
          <cell r="L353">
            <v>1153.8699999999999</v>
          </cell>
          <cell r="M353">
            <v>1.3043478260869565</v>
          </cell>
          <cell r="N353">
            <v>1.7132645143085568</v>
          </cell>
          <cell r="O353">
            <v>1196</v>
          </cell>
          <cell r="P353">
            <v>4.4299999999999999E-2</v>
          </cell>
          <cell r="Q353">
            <v>0.2</v>
          </cell>
          <cell r="R353">
            <v>64</v>
          </cell>
          <cell r="S353">
            <v>384</v>
          </cell>
          <cell r="T353"/>
          <cell r="U353"/>
          <cell r="V353">
            <v>8</v>
          </cell>
          <cell r="W353">
            <v>8</v>
          </cell>
          <cell r="X353">
            <v>64</v>
          </cell>
          <cell r="Y353">
            <v>384</v>
          </cell>
          <cell r="Z353">
            <v>22548</v>
          </cell>
          <cell r="AA353" t="str">
            <v>X0042TZLC3</v>
          </cell>
          <cell r="AB353" t="str">
            <v>Poly Bag 14.5 x 19</v>
          </cell>
        </row>
        <row r="354">
          <cell r="A354" t="str">
            <v>B0049HU5PA</v>
          </cell>
          <cell r="B354" t="str">
            <v>Sketch Pad 30 Sheets 9" X 12", Top Bound Spiral Sketchbook Drawing Pads, Sketching Paper Coloring Book for Artist Kids School, 1-Pack</v>
          </cell>
          <cell r="C354" t="str">
            <v>5044-EACH</v>
          </cell>
          <cell r="D354">
            <v>5044</v>
          </cell>
          <cell r="E354" t="str">
            <v>FBA_5044-EACH</v>
          </cell>
          <cell r="F354">
            <v>1</v>
          </cell>
          <cell r="G354"/>
          <cell r="H354">
            <v>48</v>
          </cell>
          <cell r="I354">
            <v>24</v>
          </cell>
          <cell r="J354">
            <v>143.76</v>
          </cell>
          <cell r="K354">
            <v>293</v>
          </cell>
          <cell r="L354">
            <v>1522.76</v>
          </cell>
          <cell r="M354">
            <v>11.208333333333334</v>
          </cell>
          <cell r="N354">
            <v>9.5923761825264329</v>
          </cell>
          <cell r="O354">
            <v>6475</v>
          </cell>
          <cell r="P354">
            <v>4.53E-2</v>
          </cell>
          <cell r="Q354">
            <v>0.2</v>
          </cell>
          <cell r="R354">
            <v>352</v>
          </cell>
          <cell r="S354">
            <v>352</v>
          </cell>
          <cell r="T354"/>
          <cell r="U354"/>
          <cell r="V354">
            <v>8</v>
          </cell>
          <cell r="W354">
            <v>8</v>
          </cell>
          <cell r="X354">
            <v>384</v>
          </cell>
          <cell r="Y354">
            <v>384</v>
          </cell>
          <cell r="Z354">
            <v>58115</v>
          </cell>
          <cell r="AA354" t="str">
            <v>B0049HU5PA</v>
          </cell>
          <cell r="AB354" t="str">
            <v>No Supplies</v>
          </cell>
        </row>
        <row r="355">
          <cell r="A355" t="str">
            <v>B07QF6K66R</v>
          </cell>
          <cell r="B355" t="str">
            <v>3 Ring Binder 1/2" Economy View Binders Organizer - Burgundy, Round Ring, Hold 100 Sheets Paper, for School Office Home, 12-Count</v>
          </cell>
          <cell r="C355" t="str">
            <v>4100-CASE</v>
          </cell>
          <cell r="D355">
            <v>4100</v>
          </cell>
          <cell r="E355" t="str">
            <v>FBA_4100-CASE</v>
          </cell>
          <cell r="F355">
            <v>12</v>
          </cell>
          <cell r="G355"/>
          <cell r="H355">
            <v>12</v>
          </cell>
          <cell r="I355">
            <v>13</v>
          </cell>
          <cell r="J355">
            <v>617.37</v>
          </cell>
          <cell r="K355">
            <v>27</v>
          </cell>
          <cell r="L355">
            <v>1243.17</v>
          </cell>
          <cell r="M355">
            <v>1.0769230769230769</v>
          </cell>
          <cell r="N355">
            <v>1.013654696535303</v>
          </cell>
          <cell r="O355">
            <v>142</v>
          </cell>
          <cell r="P355">
            <v>0.19009999999999999</v>
          </cell>
          <cell r="Q355">
            <v>0.2</v>
          </cell>
          <cell r="R355">
            <v>32</v>
          </cell>
          <cell r="S355">
            <v>384</v>
          </cell>
          <cell r="T355"/>
          <cell r="U355"/>
          <cell r="V355">
            <v>32</v>
          </cell>
          <cell r="W355">
            <v>32</v>
          </cell>
          <cell r="X355">
            <v>32</v>
          </cell>
          <cell r="Y355">
            <v>384</v>
          </cell>
          <cell r="Z355">
            <v>3166</v>
          </cell>
          <cell r="AA355" t="str">
            <v>X0044RLTIX</v>
          </cell>
          <cell r="AB355" t="str">
            <v>No Supplies</v>
          </cell>
        </row>
        <row r="356">
          <cell r="A356" t="str">
            <v>B08FBN927H</v>
          </cell>
          <cell r="B356" t="str">
            <v>Filler Paper Loose Leaf Papers 100 Sheet, 4-1" Quad Ruled, 3 Hole Punched for Ring Binders, Graph Drafting for Office School Student, 6-Pack</v>
          </cell>
          <cell r="C356" t="str">
            <v>569-PACK6</v>
          </cell>
          <cell r="D356">
            <v>569</v>
          </cell>
          <cell r="E356" t="str">
            <v>FBA_569-PACK6</v>
          </cell>
          <cell r="F356">
            <v>6</v>
          </cell>
          <cell r="G356"/>
          <cell r="H356">
            <v>36</v>
          </cell>
          <cell r="I356">
            <v>5</v>
          </cell>
          <cell r="J356">
            <v>112.45</v>
          </cell>
          <cell r="K356">
            <v>55</v>
          </cell>
          <cell r="L356">
            <v>1183.82</v>
          </cell>
          <cell r="M356">
            <v>10</v>
          </cell>
          <cell r="N356">
            <v>9.5275233437083138</v>
          </cell>
          <cell r="O356">
            <v>199</v>
          </cell>
          <cell r="P356">
            <v>0.27639999999999998</v>
          </cell>
          <cell r="Q356">
            <v>0.05</v>
          </cell>
          <cell r="R356">
            <v>58</v>
          </cell>
          <cell r="S356">
            <v>348</v>
          </cell>
          <cell r="T356"/>
          <cell r="U356"/>
          <cell r="V356">
            <v>10</v>
          </cell>
          <cell r="W356">
            <v>10</v>
          </cell>
          <cell r="X356">
            <v>60</v>
          </cell>
          <cell r="Y356">
            <v>360</v>
          </cell>
          <cell r="Z356">
            <v>19163</v>
          </cell>
          <cell r="AA356" t="str">
            <v>X0044RLT9R</v>
          </cell>
          <cell r="AB356" t="str">
            <v>Poly Bag 12 x 15.5</v>
          </cell>
        </row>
        <row r="357">
          <cell r="A357" t="str">
            <v>B07XQKHYRP</v>
          </cell>
          <cell r="B357" t="str">
            <v>Multiplication Flash Cards, Numbers Elementary Math Flashcards Game at School, Problem Solving for Ages 8+ 3rd Grade 4th Grade (36/Pack), 24-Packs</v>
          </cell>
          <cell r="C357" t="str">
            <v>534-BOX</v>
          </cell>
          <cell r="D357">
            <v>534</v>
          </cell>
          <cell r="E357" t="str">
            <v>FBA_534-BOX</v>
          </cell>
          <cell r="F357">
            <v>24</v>
          </cell>
          <cell r="G357">
            <v>24</v>
          </cell>
          <cell r="H357">
            <v>72</v>
          </cell>
          <cell r="I357">
            <v>8</v>
          </cell>
          <cell r="J357">
            <v>335.92</v>
          </cell>
          <cell r="K357">
            <v>14</v>
          </cell>
          <cell r="L357">
            <v>520.14</v>
          </cell>
          <cell r="M357">
            <v>0.75</v>
          </cell>
          <cell r="N357">
            <v>0.54840438199571317</v>
          </cell>
          <cell r="O357">
            <v>151</v>
          </cell>
          <cell r="P357">
            <v>9.2700000000000005E-2</v>
          </cell>
          <cell r="Q357">
            <v>0.1</v>
          </cell>
          <cell r="R357">
            <v>15</v>
          </cell>
          <cell r="S357">
            <v>360</v>
          </cell>
          <cell r="T357"/>
          <cell r="U357">
            <v>3</v>
          </cell>
          <cell r="V357">
            <v>5</v>
          </cell>
          <cell r="W357">
            <v>5</v>
          </cell>
          <cell r="X357">
            <v>15</v>
          </cell>
          <cell r="Y357">
            <v>360</v>
          </cell>
          <cell r="Z357">
            <v>64063</v>
          </cell>
          <cell r="AA357" t="str">
            <v>X0044RLX07</v>
          </cell>
          <cell r="AB357" t="str">
            <v>No Supplies</v>
          </cell>
        </row>
        <row r="358">
          <cell r="A358" t="str">
            <v>B08FBPY3DM</v>
          </cell>
          <cell r="B358" t="str">
            <v>Filler Paper Loose Leaf Papers 100 Sheet, College Ruled 3 Hole Punched for Ring Binders, for Office School Student Writing, 6-Pack</v>
          </cell>
          <cell r="C358" t="str">
            <v>565-PACK6</v>
          </cell>
          <cell r="D358">
            <v>565</v>
          </cell>
          <cell r="E358" t="str">
            <v>FBA_565-PACK6</v>
          </cell>
          <cell r="F358">
            <v>6</v>
          </cell>
          <cell r="G358"/>
          <cell r="H358">
            <v>36</v>
          </cell>
          <cell r="I358">
            <v>13</v>
          </cell>
          <cell r="J358">
            <v>298.87</v>
          </cell>
          <cell r="K358">
            <v>48</v>
          </cell>
          <cell r="L358">
            <v>983.26</v>
          </cell>
          <cell r="M358">
            <v>2.6923076923076925</v>
          </cell>
          <cell r="N358">
            <v>2.2899253856191653</v>
          </cell>
          <cell r="O358">
            <v>177</v>
          </cell>
          <cell r="P358">
            <v>0.2712</v>
          </cell>
          <cell r="Q358">
            <v>0.2</v>
          </cell>
          <cell r="R358">
            <v>58</v>
          </cell>
          <cell r="S358">
            <v>348</v>
          </cell>
          <cell r="T358"/>
          <cell r="U358"/>
          <cell r="V358">
            <v>10</v>
          </cell>
          <cell r="W358">
            <v>10</v>
          </cell>
          <cell r="X358">
            <v>60</v>
          </cell>
          <cell r="Y358">
            <v>360</v>
          </cell>
          <cell r="Z358">
            <v>65523</v>
          </cell>
          <cell r="AA358" t="str">
            <v>X0044RLTKB</v>
          </cell>
          <cell r="AB358" t="str">
            <v>Poly Bag 12 x 15.5</v>
          </cell>
        </row>
        <row r="359">
          <cell r="A359" t="str">
            <v>B0856ZGDWW</v>
          </cell>
          <cell r="B359" t="str">
            <v>Glitter Glue 6 Neon Color Star &amp; Moon Sequins, Non-Toxic Washable Glitter Glue for Slime Paints Art Crafts, Gift for Kids (4oz/Pack), 6-Packs</v>
          </cell>
          <cell r="C359" t="str">
            <v>3450-SET6</v>
          </cell>
          <cell r="D359">
            <v>3450</v>
          </cell>
          <cell r="E359" t="str">
            <v>FBA_3450-SET6</v>
          </cell>
          <cell r="F359">
            <v>6</v>
          </cell>
          <cell r="G359"/>
          <cell r="H359">
            <v>36</v>
          </cell>
          <cell r="I359">
            <v>25</v>
          </cell>
          <cell r="J359">
            <v>504.05</v>
          </cell>
          <cell r="K359">
            <v>29</v>
          </cell>
          <cell r="L359">
            <v>623.21</v>
          </cell>
          <cell r="M359">
            <v>0.16</v>
          </cell>
          <cell r="N359">
            <v>0.23640511853982743</v>
          </cell>
          <cell r="O359">
            <v>411</v>
          </cell>
          <cell r="P359">
            <v>7.0599999999999996E-2</v>
          </cell>
          <cell r="Q359">
            <v>1</v>
          </cell>
          <cell r="R359">
            <v>58</v>
          </cell>
          <cell r="S359">
            <v>348</v>
          </cell>
          <cell r="T359"/>
          <cell r="U359"/>
          <cell r="V359">
            <v>10</v>
          </cell>
          <cell r="W359">
            <v>10</v>
          </cell>
          <cell r="X359">
            <v>60</v>
          </cell>
          <cell r="Y359">
            <v>360</v>
          </cell>
          <cell r="Z359">
            <v>11496</v>
          </cell>
          <cell r="AA359" t="str">
            <v>X0043UZ3TH</v>
          </cell>
          <cell r="AB359" t="str">
            <v>Poly Bag 9 x 12</v>
          </cell>
        </row>
        <row r="360">
          <cell r="A360" t="str">
            <v>B07XQLWVWP</v>
          </cell>
          <cell r="B360" t="str">
            <v>Division Flash Cards, Numbers Elementary Math Flashcards Game at School, Problem Solving for Ages 8+ 3rd Grade 4th Grade (36/Pack), 24-Packs</v>
          </cell>
          <cell r="C360" t="str">
            <v>535-BOX</v>
          </cell>
          <cell r="D360">
            <v>535</v>
          </cell>
          <cell r="E360" t="str">
            <v>FBA_535-BOX</v>
          </cell>
          <cell r="F360">
            <v>24</v>
          </cell>
          <cell r="G360">
            <v>24</v>
          </cell>
          <cell r="H360">
            <v>72</v>
          </cell>
          <cell r="I360">
            <v>4</v>
          </cell>
          <cell r="J360">
            <v>163.76</v>
          </cell>
          <cell r="K360">
            <v>14</v>
          </cell>
          <cell r="L360">
            <v>512.62</v>
          </cell>
          <cell r="M360">
            <v>2.5</v>
          </cell>
          <cell r="N360">
            <v>2.130312652662433</v>
          </cell>
          <cell r="O360">
            <v>86</v>
          </cell>
          <cell r="P360">
            <v>0.1628</v>
          </cell>
          <cell r="Q360">
            <v>0.1</v>
          </cell>
          <cell r="R360">
            <v>15</v>
          </cell>
          <cell r="S360">
            <v>360</v>
          </cell>
          <cell r="T360"/>
          <cell r="U360">
            <v>3</v>
          </cell>
          <cell r="V360">
            <v>5</v>
          </cell>
          <cell r="W360">
            <v>5</v>
          </cell>
          <cell r="X360">
            <v>15</v>
          </cell>
          <cell r="Y360">
            <v>360</v>
          </cell>
          <cell r="Z360">
            <v>34480</v>
          </cell>
          <cell r="AA360" t="str">
            <v>X0044RMLB7</v>
          </cell>
          <cell r="AB360" t="str">
            <v>No Supplies</v>
          </cell>
        </row>
        <row r="361">
          <cell r="A361" t="str">
            <v>B07X32GS5B</v>
          </cell>
          <cell r="B361" t="str">
            <v>Trifold Presentation Board 36" X 48" Black, Tri-Fold Corrugated Poster Boards, Cardboard for Display Boards Science Fair Art Project, 24-Pack</v>
          </cell>
          <cell r="C361" t="str">
            <v>5034-CASE</v>
          </cell>
          <cell r="D361">
            <v>5034</v>
          </cell>
          <cell r="E361" t="str">
            <v>FBA_5034-CASE</v>
          </cell>
          <cell r="F361">
            <v>24</v>
          </cell>
          <cell r="G361"/>
          <cell r="H361">
            <v>24</v>
          </cell>
          <cell r="I361">
            <v>13</v>
          </cell>
          <cell r="J361">
            <v>2242.37</v>
          </cell>
          <cell r="K361">
            <v>10</v>
          </cell>
          <cell r="L361">
            <v>1340.9</v>
          </cell>
          <cell r="M361">
            <v>-0.23076923076923078</v>
          </cell>
          <cell r="N361">
            <v>-0.40201661634788188</v>
          </cell>
          <cell r="O361">
            <v>427</v>
          </cell>
          <cell r="P361">
            <v>2.3400000000000001E-2</v>
          </cell>
          <cell r="Q361">
            <v>0.5</v>
          </cell>
          <cell r="R361">
            <v>15</v>
          </cell>
          <cell r="S361">
            <v>360</v>
          </cell>
          <cell r="T361"/>
          <cell r="U361"/>
          <cell r="V361">
            <v>15</v>
          </cell>
          <cell r="W361">
            <v>15</v>
          </cell>
          <cell r="X361">
            <v>15</v>
          </cell>
          <cell r="Y361">
            <v>360</v>
          </cell>
          <cell r="Z361">
            <v>16786</v>
          </cell>
          <cell r="AA361" t="str">
            <v>X003SC1Y7B</v>
          </cell>
          <cell r="AB361" t="str">
            <v>No Supplies</v>
          </cell>
        </row>
        <row r="362">
          <cell r="A362" t="str">
            <v>B07SW927JM</v>
          </cell>
          <cell r="B362" t="str">
            <v>Silicone Glue 3.38 Oz. (100 mL), Waterproof Crack Resistant, Quick Repair for Glass Window Plastic Kitchen, 1-Pack</v>
          </cell>
          <cell r="C362" t="str">
            <v>2030-EACH</v>
          </cell>
          <cell r="D362">
            <v>2030</v>
          </cell>
          <cell r="E362" t="str">
            <v>FBA_2030</v>
          </cell>
          <cell r="F362">
            <v>1</v>
          </cell>
          <cell r="G362">
            <v>12</v>
          </cell>
          <cell r="H362">
            <v>72</v>
          </cell>
          <cell r="I362">
            <v>63</v>
          </cell>
          <cell r="J362">
            <v>326.60000000000002</v>
          </cell>
          <cell r="K362">
            <v>289</v>
          </cell>
          <cell r="L362">
            <v>1445.73</v>
          </cell>
          <cell r="M362">
            <v>3.5873015873015874</v>
          </cell>
          <cell r="N362">
            <v>3.426607470912431</v>
          </cell>
          <cell r="O362">
            <v>21253</v>
          </cell>
          <cell r="P362">
            <v>1.3599999999999999E-2</v>
          </cell>
          <cell r="Q362">
            <v>0.2</v>
          </cell>
          <cell r="R362">
            <v>347</v>
          </cell>
          <cell r="S362">
            <v>347</v>
          </cell>
          <cell r="T362"/>
          <cell r="U362">
            <v>6</v>
          </cell>
          <cell r="V362">
            <v>5</v>
          </cell>
          <cell r="W362">
            <v>5</v>
          </cell>
          <cell r="X362">
            <v>360</v>
          </cell>
          <cell r="Y362">
            <v>360</v>
          </cell>
          <cell r="Z362">
            <v>5535</v>
          </cell>
          <cell r="AA362" t="str">
            <v>B07SW927JM</v>
          </cell>
          <cell r="AB362" t="str">
            <v>No Supplies</v>
          </cell>
        </row>
        <row r="363">
          <cell r="A363" t="str">
            <v>B07C3W3BXS</v>
          </cell>
          <cell r="B363" t="str">
            <v>Pink Erasers + Pencil Top Erasers Set (15/Pack), Block Erasers, Arrowhead Caps Tops, Latex Free, for Art Drawing Sketching School, 1-Pack</v>
          </cell>
          <cell r="C363" t="str">
            <v>2233-EACH</v>
          </cell>
          <cell r="D363">
            <v>2233</v>
          </cell>
          <cell r="E363" t="str">
            <v>FBA_2233-EACH</v>
          </cell>
          <cell r="F363">
            <v>1</v>
          </cell>
          <cell r="G363">
            <v>24</v>
          </cell>
          <cell r="H363">
            <v>72</v>
          </cell>
          <cell r="I363">
            <v>0</v>
          </cell>
          <cell r="J363">
            <v>0</v>
          </cell>
          <cell r="K363">
            <v>291</v>
          </cell>
          <cell r="L363">
            <v>2034.09</v>
          </cell>
          <cell r="M363"/>
          <cell r="N363"/>
          <cell r="O363">
            <v>2217</v>
          </cell>
          <cell r="P363">
            <v>0.1313</v>
          </cell>
          <cell r="Q363">
            <v>0.15</v>
          </cell>
          <cell r="R363">
            <v>335</v>
          </cell>
          <cell r="S363">
            <v>335</v>
          </cell>
          <cell r="T363"/>
          <cell r="U363">
            <v>3</v>
          </cell>
          <cell r="V363">
            <v>5</v>
          </cell>
          <cell r="W363">
            <v>5</v>
          </cell>
          <cell r="X363">
            <v>360</v>
          </cell>
          <cell r="Y363">
            <v>360</v>
          </cell>
          <cell r="Z363">
            <v>2408</v>
          </cell>
          <cell r="AA363" t="str">
            <v>B07C3W3BXS</v>
          </cell>
          <cell r="AB363" t="str">
            <v>No Supplies</v>
          </cell>
        </row>
        <row r="364">
          <cell r="A364" t="str">
            <v>B08DQB54VJ</v>
          </cell>
          <cell r="B364" t="str">
            <v>3 Ring Binder 1/2" Economy View Binders Organizer - Green, Round Ring, Hold 100 Sheets Paper, for School Office Home, 4-Count</v>
          </cell>
          <cell r="C364" t="str">
            <v>4102-PACK4</v>
          </cell>
          <cell r="D364">
            <v>4102</v>
          </cell>
          <cell r="E364" t="str">
            <v>FBA_4102-PACK4</v>
          </cell>
          <cell r="F364">
            <v>4</v>
          </cell>
          <cell r="G364"/>
          <cell r="H364">
            <v>12</v>
          </cell>
          <cell r="I364">
            <v>25</v>
          </cell>
          <cell r="J364">
            <v>572.25</v>
          </cell>
          <cell r="K364">
            <v>75</v>
          </cell>
          <cell r="L364">
            <v>1713.66</v>
          </cell>
          <cell r="M364">
            <v>2</v>
          </cell>
          <cell r="N364">
            <v>1.994600262123198</v>
          </cell>
          <cell r="O364">
            <v>312</v>
          </cell>
          <cell r="P364">
            <v>0.2404</v>
          </cell>
          <cell r="Q364">
            <v>0.2</v>
          </cell>
          <cell r="R364">
            <v>90</v>
          </cell>
          <cell r="S364">
            <v>360</v>
          </cell>
          <cell r="T364"/>
          <cell r="U364"/>
          <cell r="V364">
            <v>30</v>
          </cell>
          <cell r="W364">
            <v>30</v>
          </cell>
          <cell r="X364">
            <v>90</v>
          </cell>
          <cell r="Y364">
            <v>360</v>
          </cell>
          <cell r="Z364">
            <v>4673</v>
          </cell>
          <cell r="AA364" t="str">
            <v>X0040DULGR</v>
          </cell>
          <cell r="AB364" t="str">
            <v>Poly Bag 14.5 x 19</v>
          </cell>
        </row>
        <row r="365">
          <cell r="A365" t="str">
            <v>B0BCL6MSMS</v>
          </cell>
          <cell r="B365" t="str">
            <v>100 Sheets Pastel Color Multipurpose Paper 8.5"x11", Colored Copy Paper Fax Laser Printing for Office School (100/Pack), 1-Pack</v>
          </cell>
          <cell r="C365" t="str">
            <v>5191-EACH</v>
          </cell>
          <cell r="D365">
            <v>5191</v>
          </cell>
          <cell r="E365" t="str">
            <v>FBA_5191-EACH</v>
          </cell>
          <cell r="F365">
            <v>1</v>
          </cell>
          <cell r="G365"/>
          <cell r="H365">
            <v>12</v>
          </cell>
          <cell r="I365">
            <v>10</v>
          </cell>
          <cell r="J365">
            <v>159.9</v>
          </cell>
          <cell r="K365">
            <v>281</v>
          </cell>
          <cell r="L365">
            <v>2152.61</v>
          </cell>
          <cell r="M365">
            <v>27.1</v>
          </cell>
          <cell r="N365">
            <v>12.462226391494683</v>
          </cell>
          <cell r="O365">
            <v>3925</v>
          </cell>
          <cell r="P365">
            <v>7.1599999999999997E-2</v>
          </cell>
          <cell r="Q365">
            <v>0.2</v>
          </cell>
          <cell r="R365">
            <v>337</v>
          </cell>
          <cell r="S365">
            <v>337</v>
          </cell>
          <cell r="T365"/>
          <cell r="U365"/>
          <cell r="V365">
            <v>29</v>
          </cell>
          <cell r="W365">
            <v>29</v>
          </cell>
          <cell r="X365">
            <v>348</v>
          </cell>
          <cell r="Y365">
            <v>348</v>
          </cell>
          <cell r="Z365">
            <v>11010</v>
          </cell>
          <cell r="AA365" t="str">
            <v>B0BCL6MSMS</v>
          </cell>
          <cell r="AB365" t="str">
            <v>No Supplies</v>
          </cell>
        </row>
        <row r="366">
          <cell r="A366" t="str">
            <v>B09MDRGNCP</v>
          </cell>
          <cell r="B366" t="str">
            <v>Tree Free Copy Paper, 20 LB, 8.5" x 11", 92 Bright, 100% Tree Free Carbon Neutral Acid Free, Made from Sugarcane Waste Fiber (500/Ream)</v>
          </cell>
          <cell r="C366" t="str">
            <v>41166-EACH</v>
          </cell>
          <cell r="D366">
            <v>41166</v>
          </cell>
          <cell r="E366" t="str">
            <v>FBA_41166-EACH-1</v>
          </cell>
          <cell r="F366">
            <v>1</v>
          </cell>
          <cell r="G366"/>
          <cell r="H366">
            <v>10</v>
          </cell>
          <cell r="I366">
            <v>1294</v>
          </cell>
          <cell r="J366">
            <v>25762.080000000002</v>
          </cell>
          <cell r="K366">
            <v>304</v>
          </cell>
          <cell r="L366">
            <v>5381.03</v>
          </cell>
          <cell r="M366">
            <v>-0.7650695517774343</v>
          </cell>
          <cell r="N366">
            <v>-0.79112594945749726</v>
          </cell>
          <cell r="O366">
            <v>738</v>
          </cell>
          <cell r="P366">
            <v>0.41189999999999999</v>
          </cell>
          <cell r="Q366">
            <v>0.1</v>
          </cell>
          <cell r="R366">
            <v>334</v>
          </cell>
          <cell r="S366">
            <v>334</v>
          </cell>
          <cell r="T366"/>
          <cell r="U366"/>
          <cell r="V366">
            <v>34</v>
          </cell>
          <cell r="W366">
            <v>34</v>
          </cell>
          <cell r="X366">
            <v>340</v>
          </cell>
          <cell r="Y366">
            <v>340</v>
          </cell>
          <cell r="Z366">
            <v>2096</v>
          </cell>
          <cell r="AA366" t="str">
            <v>B09MDRGNCP</v>
          </cell>
          <cell r="AB366" t="str">
            <v>No Supplies</v>
          </cell>
        </row>
        <row r="367">
          <cell r="A367" t="str">
            <v>B003BLQHZM</v>
          </cell>
          <cell r="B367" t="str">
            <v>Filler Paper Loose Leaf Papers 100 Sheet, 4-1" Quad Ruled, 3 Hole Punched for Ring Binders, Graph Drafting for Office School Student, 1-Pack</v>
          </cell>
          <cell r="C367" t="str">
            <v>569-EACH</v>
          </cell>
          <cell r="D367">
            <v>569</v>
          </cell>
          <cell r="E367" t="str">
            <v>FBA_569-EACH</v>
          </cell>
          <cell r="F367">
            <v>1</v>
          </cell>
          <cell r="G367"/>
          <cell r="H367">
            <v>36</v>
          </cell>
          <cell r="I367">
            <v>79</v>
          </cell>
          <cell r="J367">
            <v>561.21</v>
          </cell>
          <cell r="K367">
            <v>244</v>
          </cell>
          <cell r="L367">
            <v>1863.01</v>
          </cell>
          <cell r="M367">
            <v>2.0886075949367089</v>
          </cell>
          <cell r="N367">
            <v>2.3196307977405959</v>
          </cell>
          <cell r="O367">
            <v>7646</v>
          </cell>
          <cell r="P367">
            <v>3.1899999999999998E-2</v>
          </cell>
          <cell r="Q367">
            <v>0.2</v>
          </cell>
          <cell r="R367">
            <v>293</v>
          </cell>
          <cell r="S367">
            <v>293</v>
          </cell>
          <cell r="T367"/>
          <cell r="U367"/>
          <cell r="V367">
            <v>9</v>
          </cell>
          <cell r="W367">
            <v>9</v>
          </cell>
          <cell r="X367">
            <v>324</v>
          </cell>
          <cell r="Y367">
            <v>324</v>
          </cell>
          <cell r="Z367">
            <v>19163</v>
          </cell>
          <cell r="AA367" t="str">
            <v>B003BLQHZM</v>
          </cell>
          <cell r="AB367" t="str">
            <v>No Supplies</v>
          </cell>
        </row>
        <row r="368">
          <cell r="A368" t="str">
            <v>B00275EBTW</v>
          </cell>
          <cell r="B368" t="str">
            <v>Small Notebook Memo Size Pad, 5"x7" Spiral Side Bound, 120 Sheets Wirebound Pocket Personal Notebooks, Assorted Color, 36-Pack</v>
          </cell>
          <cell r="C368" t="str">
            <v>546-CASE</v>
          </cell>
          <cell r="D368">
            <v>546</v>
          </cell>
          <cell r="E368" t="str">
            <v>FBA_546-CASE</v>
          </cell>
          <cell r="F368">
            <v>36</v>
          </cell>
          <cell r="G368"/>
          <cell r="H368">
            <v>36</v>
          </cell>
          <cell r="I368">
            <v>17</v>
          </cell>
          <cell r="J368">
            <v>1099.6300000000001</v>
          </cell>
          <cell r="K368">
            <v>9</v>
          </cell>
          <cell r="L368">
            <v>451.91</v>
          </cell>
          <cell r="M368">
            <v>-0.47058823529411764</v>
          </cell>
          <cell r="N368">
            <v>-0.58903449342051417</v>
          </cell>
          <cell r="O368">
            <v>105</v>
          </cell>
          <cell r="P368">
            <v>8.5699999999999998E-2</v>
          </cell>
          <cell r="Q368">
            <v>0</v>
          </cell>
          <cell r="R368">
            <v>9</v>
          </cell>
          <cell r="S368">
            <v>324</v>
          </cell>
          <cell r="T368"/>
          <cell r="U368"/>
          <cell r="V368">
            <v>9</v>
          </cell>
          <cell r="W368">
            <v>9</v>
          </cell>
          <cell r="X368">
            <v>9</v>
          </cell>
          <cell r="Y368">
            <v>324</v>
          </cell>
          <cell r="Z368">
            <v>49781</v>
          </cell>
          <cell r="AA368" t="str">
            <v>B00275EBTW</v>
          </cell>
          <cell r="AB368" t="str">
            <v>No Supplies</v>
          </cell>
        </row>
        <row r="369">
          <cell r="A369" t="str">
            <v>B08LP22YC8</v>
          </cell>
          <cell r="B369" t="str">
            <v>3 Ring Binder 1" Economy View Binders Organizer - Pastel Color, Round Ring, Hold 175 Sheets Paper, for School Office Home, 24-Count</v>
          </cell>
          <cell r="C369" t="str">
            <v>3167-CASE</v>
          </cell>
          <cell r="D369">
            <v>3167</v>
          </cell>
          <cell r="E369" t="str">
            <v>FBA_3167-CASE</v>
          </cell>
          <cell r="F369">
            <v>24</v>
          </cell>
          <cell r="G369"/>
          <cell r="H369">
            <v>24</v>
          </cell>
          <cell r="I369">
            <v>11</v>
          </cell>
          <cell r="J369">
            <v>961.09</v>
          </cell>
          <cell r="K369">
            <v>11</v>
          </cell>
          <cell r="L369">
            <v>941.65</v>
          </cell>
          <cell r="M369">
            <v>0</v>
          </cell>
          <cell r="N369">
            <v>-2.0227033888605701E-2</v>
          </cell>
          <cell r="O369">
            <v>778</v>
          </cell>
          <cell r="P369">
            <v>1.41E-2</v>
          </cell>
          <cell r="Q369">
            <v>0.2</v>
          </cell>
          <cell r="R369">
            <v>13</v>
          </cell>
          <cell r="S369">
            <v>312</v>
          </cell>
          <cell r="T369"/>
          <cell r="U369"/>
          <cell r="V369">
            <v>13</v>
          </cell>
          <cell r="W369">
            <v>13</v>
          </cell>
          <cell r="X369">
            <v>13</v>
          </cell>
          <cell r="Y369">
            <v>312</v>
          </cell>
          <cell r="Z369">
            <v>29740</v>
          </cell>
          <cell r="AA369" t="str">
            <v>X0044RLX0R</v>
          </cell>
          <cell r="AB369" t="str">
            <v>No Supplies</v>
          </cell>
        </row>
        <row r="370">
          <cell r="A370" t="str">
            <v>B07Q8WM9D9</v>
          </cell>
          <cell r="B370" t="str">
            <v>3 Ring Binder 1.5" Economy View Binders Organizer - Cyan, Round Ring, Hold 280 Sheets Paper, for School Office Home, 1-Count</v>
          </cell>
          <cell r="C370" t="str">
            <v>4145-EACH</v>
          </cell>
          <cell r="D370">
            <v>4145</v>
          </cell>
          <cell r="E370" t="str">
            <v>FBA_4145-EACH</v>
          </cell>
          <cell r="F370">
            <v>1</v>
          </cell>
          <cell r="G370"/>
          <cell r="H370">
            <v>12</v>
          </cell>
          <cell r="I370">
            <v>144</v>
          </cell>
          <cell r="J370">
            <v>1352.31</v>
          </cell>
          <cell r="K370">
            <v>256</v>
          </cell>
          <cell r="L370">
            <v>2762.45</v>
          </cell>
          <cell r="M370">
            <v>0.77777777777777779</v>
          </cell>
          <cell r="N370">
            <v>1.042763863315364</v>
          </cell>
          <cell r="O370">
            <v>1559</v>
          </cell>
          <cell r="P370">
            <v>0.16420000000000001</v>
          </cell>
          <cell r="Q370">
            <v>0.2</v>
          </cell>
          <cell r="R370">
            <v>307</v>
          </cell>
          <cell r="S370">
            <v>307</v>
          </cell>
          <cell r="T370"/>
          <cell r="U370"/>
          <cell r="V370">
            <v>26</v>
          </cell>
          <cell r="W370">
            <v>26</v>
          </cell>
          <cell r="X370">
            <v>312</v>
          </cell>
          <cell r="Y370">
            <v>312</v>
          </cell>
          <cell r="Z370">
            <v>6861</v>
          </cell>
          <cell r="AA370" t="str">
            <v>X003SBSK33</v>
          </cell>
          <cell r="AB370" t="str">
            <v>No Supplies</v>
          </cell>
        </row>
        <row r="371">
          <cell r="A371" t="str">
            <v>B07QF4DFYG</v>
          </cell>
          <cell r="B371" t="str">
            <v>3 Ring Binder 1.5" Economy View Binders Organizer - Purple, Round Ring, Hold 280 Sheets Paper, for School Office Home, 12-Count</v>
          </cell>
          <cell r="C371" t="str">
            <v>4147-CASE</v>
          </cell>
          <cell r="D371">
            <v>4147</v>
          </cell>
          <cell r="E371" t="str">
            <v>FBA_4147-CASE</v>
          </cell>
          <cell r="F371">
            <v>12</v>
          </cell>
          <cell r="G371"/>
          <cell r="H371">
            <v>12</v>
          </cell>
          <cell r="I371">
            <v>19</v>
          </cell>
          <cell r="J371">
            <v>1014.41</v>
          </cell>
          <cell r="K371">
            <v>23</v>
          </cell>
          <cell r="L371">
            <v>1248.53</v>
          </cell>
          <cell r="M371">
            <v>0.21052631578947367</v>
          </cell>
          <cell r="N371">
            <v>0.23079425478849777</v>
          </cell>
          <cell r="O371">
            <v>104</v>
          </cell>
          <cell r="P371">
            <v>0.22120000000000001</v>
          </cell>
          <cell r="Q371">
            <v>0.1</v>
          </cell>
          <cell r="R371">
            <v>25</v>
          </cell>
          <cell r="S371">
            <v>300</v>
          </cell>
          <cell r="T371"/>
          <cell r="U371"/>
          <cell r="V371">
            <v>25</v>
          </cell>
          <cell r="W371">
            <v>25</v>
          </cell>
          <cell r="X371">
            <v>25</v>
          </cell>
          <cell r="Y371">
            <v>300</v>
          </cell>
          <cell r="Z371">
            <v>6940</v>
          </cell>
          <cell r="AA371" t="str">
            <v>X003SC9BNP</v>
          </cell>
          <cell r="AB371" t="str">
            <v>No Supplies</v>
          </cell>
        </row>
        <row r="372">
          <cell r="A372" t="str">
            <v>B0019IKY5I</v>
          </cell>
          <cell r="B372" t="str">
            <v>Coin Wrappers Rolls - Dime, Made in USA, Durable Preformed Wrappers Roll Paper Coins Tubes (36/Pack), 1-Pack</v>
          </cell>
          <cell r="C372" t="str">
            <v>5013-EACH</v>
          </cell>
          <cell r="D372">
            <v>5013</v>
          </cell>
          <cell r="E372" t="str">
            <v>FBA_5013-EACH</v>
          </cell>
          <cell r="F372">
            <v>1</v>
          </cell>
          <cell r="G372"/>
          <cell r="H372">
            <v>50</v>
          </cell>
          <cell r="I372">
            <v>6</v>
          </cell>
          <cell r="J372">
            <v>38.94</v>
          </cell>
          <cell r="K372">
            <v>237</v>
          </cell>
          <cell r="L372">
            <v>1656.14</v>
          </cell>
          <cell r="M372">
            <v>38.5</v>
          </cell>
          <cell r="N372">
            <v>41.530559835644588</v>
          </cell>
          <cell r="O372">
            <v>38889</v>
          </cell>
          <cell r="P372">
            <v>6.1000000000000004E-3</v>
          </cell>
          <cell r="Q372">
            <v>0.2</v>
          </cell>
          <cell r="R372">
            <v>284</v>
          </cell>
          <cell r="S372">
            <v>284</v>
          </cell>
          <cell r="T372"/>
          <cell r="U372"/>
          <cell r="V372">
            <v>6</v>
          </cell>
          <cell r="W372">
            <v>6</v>
          </cell>
          <cell r="X372">
            <v>300</v>
          </cell>
          <cell r="Y372">
            <v>300</v>
          </cell>
          <cell r="Z372">
            <v>1652</v>
          </cell>
          <cell r="AA372" t="str">
            <v>B0019IKY5I</v>
          </cell>
          <cell r="AB372" t="str">
            <v>No Supplies</v>
          </cell>
        </row>
        <row r="373">
          <cell r="A373" t="str">
            <v>B0B23836TN</v>
          </cell>
          <cell r="B373" t="str">
            <v>Pencil Pouch 3 Ring Binder Pouch w/ Rivet Enforced Rings Holes, Mesh Window Zipper Case, BLUE 2-Pack</v>
          </cell>
          <cell r="C373" t="str">
            <v>804-BLUE-PACK2</v>
          </cell>
          <cell r="D373">
            <v>804</v>
          </cell>
          <cell r="E373" t="str">
            <v>FBA_804-BLUE-PACK2</v>
          </cell>
          <cell r="F373">
            <v>2</v>
          </cell>
          <cell r="G373">
            <v>24</v>
          </cell>
          <cell r="H373">
            <v>144</v>
          </cell>
          <cell r="I373">
            <v>184</v>
          </cell>
          <cell r="J373">
            <v>1164.1500000000001</v>
          </cell>
          <cell r="K373">
            <v>137</v>
          </cell>
          <cell r="L373">
            <v>957.63</v>
          </cell>
          <cell r="M373">
            <v>-0.25543478260869568</v>
          </cell>
          <cell r="N373">
            <v>-0.17739981961087495</v>
          </cell>
          <cell r="O373">
            <v>6643</v>
          </cell>
          <cell r="P373">
            <v>2.06E-2</v>
          </cell>
          <cell r="Q373">
            <v>0</v>
          </cell>
          <cell r="R373">
            <v>137</v>
          </cell>
          <cell r="S373">
            <v>220</v>
          </cell>
          <cell r="T373"/>
          <cell r="U373">
            <v>6</v>
          </cell>
          <cell r="V373">
            <v>2</v>
          </cell>
          <cell r="W373">
            <v>2</v>
          </cell>
          <cell r="X373">
            <v>144</v>
          </cell>
          <cell r="Y373">
            <v>288</v>
          </cell>
          <cell r="Z373">
            <v>33600</v>
          </cell>
          <cell r="AA373" t="str">
            <v>X0039GX5X7</v>
          </cell>
          <cell r="AB373" t="str">
            <v>Poly Bag 7.5 x 10.5</v>
          </cell>
        </row>
        <row r="374">
          <cell r="A374" t="str">
            <v>B0B2335Y6M</v>
          </cell>
          <cell r="B374" t="str">
            <v>Pencil Pouch 3 Ring Binder Pouch w/ Rivet Enforced Rings Holes, Mesh Window Zipper Case, PURPLE 2-Pack</v>
          </cell>
          <cell r="C374" t="str">
            <v>804-PURPLE-PACK2</v>
          </cell>
          <cell r="D374">
            <v>804</v>
          </cell>
          <cell r="E374" t="str">
            <v>FBA_804-PURPLE-PACK2</v>
          </cell>
          <cell r="F374">
            <v>2</v>
          </cell>
          <cell r="G374">
            <v>24</v>
          </cell>
          <cell r="H374">
            <v>144</v>
          </cell>
          <cell r="I374">
            <v>194</v>
          </cell>
          <cell r="J374">
            <v>1240.05</v>
          </cell>
          <cell r="K374">
            <v>134</v>
          </cell>
          <cell r="L374">
            <v>936.66</v>
          </cell>
          <cell r="M374">
            <v>-0.30927835051546393</v>
          </cell>
          <cell r="N374">
            <v>-0.24465948953671224</v>
          </cell>
          <cell r="O374">
            <v>6711</v>
          </cell>
          <cell r="P374">
            <v>0.02</v>
          </cell>
          <cell r="Q374">
            <v>0</v>
          </cell>
          <cell r="R374">
            <v>134</v>
          </cell>
          <cell r="S374">
            <v>220</v>
          </cell>
          <cell r="T374"/>
          <cell r="U374">
            <v>6</v>
          </cell>
          <cell r="V374">
            <v>2</v>
          </cell>
          <cell r="W374">
            <v>2</v>
          </cell>
          <cell r="X374">
            <v>144</v>
          </cell>
          <cell r="Y374">
            <v>288</v>
          </cell>
          <cell r="Z374">
            <v>33600</v>
          </cell>
          <cell r="AA374" t="str">
            <v>X0039H5C4B</v>
          </cell>
          <cell r="AB374" t="str">
            <v>Poly Bag 7.5 x 10.5</v>
          </cell>
        </row>
        <row r="375">
          <cell r="A375" t="str">
            <v>B0B237QZCR</v>
          </cell>
          <cell r="B375" t="str">
            <v>Pencil Pouch 3 Ring Binder Pouch w/ Rivet Enforced Rings Holes, Mesh Window Zipper Case, PINK 2-Pack</v>
          </cell>
          <cell r="C375" t="str">
            <v>804-PINK-PACK2</v>
          </cell>
          <cell r="D375">
            <v>804</v>
          </cell>
          <cell r="E375" t="str">
            <v>FBA_804-PINK-PACK2</v>
          </cell>
          <cell r="F375">
            <v>2</v>
          </cell>
          <cell r="G375">
            <v>24</v>
          </cell>
          <cell r="H375">
            <v>144</v>
          </cell>
          <cell r="I375">
            <v>163</v>
          </cell>
          <cell r="J375">
            <v>1014.38</v>
          </cell>
          <cell r="K375">
            <v>105</v>
          </cell>
          <cell r="L375">
            <v>733.95</v>
          </cell>
          <cell r="M375">
            <v>-0.35582822085889571</v>
          </cell>
          <cell r="N375">
            <v>-0.27645458309509252</v>
          </cell>
          <cell r="O375">
            <v>5600</v>
          </cell>
          <cell r="P375">
            <v>1.8800000000000001E-2</v>
          </cell>
          <cell r="Q375">
            <v>0</v>
          </cell>
          <cell r="R375">
            <v>105</v>
          </cell>
          <cell r="S375">
            <v>220</v>
          </cell>
          <cell r="T375"/>
          <cell r="U375">
            <v>6</v>
          </cell>
          <cell r="V375">
            <v>2</v>
          </cell>
          <cell r="W375">
            <v>2</v>
          </cell>
          <cell r="X375">
            <v>144</v>
          </cell>
          <cell r="Y375">
            <v>288</v>
          </cell>
          <cell r="Z375">
            <v>33600</v>
          </cell>
          <cell r="AA375" t="str">
            <v>X0039GZAY9</v>
          </cell>
          <cell r="AB375" t="str">
            <v>Poly Bag 7.5 x 10.5</v>
          </cell>
        </row>
        <row r="376">
          <cell r="A376" t="str">
            <v>B0B23FT6G9</v>
          </cell>
          <cell r="B376" t="str">
            <v>Pencil Pouch 3 Ring Binder Pouch w/ Rivet Enforced Rings Holes, Mesh Window Zipper Case, LIME GREEN 2-Pack</v>
          </cell>
          <cell r="C376" t="str">
            <v>804-LIMEGREEN-PACK2</v>
          </cell>
          <cell r="D376">
            <v>804</v>
          </cell>
          <cell r="E376" t="str">
            <v>FBA_804-LIMEGREEN-PACK2</v>
          </cell>
          <cell r="F376">
            <v>2</v>
          </cell>
          <cell r="G376">
            <v>24</v>
          </cell>
          <cell r="H376">
            <v>144</v>
          </cell>
          <cell r="I376">
            <v>138</v>
          </cell>
          <cell r="J376">
            <v>845.22</v>
          </cell>
          <cell r="K376">
            <v>110</v>
          </cell>
          <cell r="L376">
            <v>710.9</v>
          </cell>
          <cell r="M376">
            <v>-0.20289855072463769</v>
          </cell>
          <cell r="N376">
            <v>-0.15891720498805051</v>
          </cell>
          <cell r="O376">
            <v>5154</v>
          </cell>
          <cell r="P376">
            <v>2.1299999999999999E-2</v>
          </cell>
          <cell r="Q376">
            <v>0</v>
          </cell>
          <cell r="R376">
            <v>110</v>
          </cell>
          <cell r="S376">
            <v>220</v>
          </cell>
          <cell r="T376"/>
          <cell r="U376">
            <v>6</v>
          </cell>
          <cell r="V376">
            <v>2</v>
          </cell>
          <cell r="W376">
            <v>2</v>
          </cell>
          <cell r="X376">
            <v>144</v>
          </cell>
          <cell r="Y376">
            <v>288</v>
          </cell>
          <cell r="Z376">
            <v>33600</v>
          </cell>
          <cell r="AA376" t="str">
            <v>X0039H5FST</v>
          </cell>
          <cell r="AB376" t="str">
            <v>Poly Bag 7.5 x 10.5</v>
          </cell>
        </row>
        <row r="377">
          <cell r="A377" t="str">
            <v>B0B23DJ4QM</v>
          </cell>
          <cell r="B377" t="str">
            <v>Pencil Pouch 3 Ring Binder Pouch w/ Rivet Enforced Rings Holes, Mesh Window Zipper Case, ORANGE 2-Pack</v>
          </cell>
          <cell r="C377" t="str">
            <v>804-ORANGE-PACK2</v>
          </cell>
          <cell r="D377">
            <v>804</v>
          </cell>
          <cell r="E377" t="str">
            <v>FBA_804-ORANGE-PACK2</v>
          </cell>
          <cell r="F377">
            <v>2</v>
          </cell>
          <cell r="G377">
            <v>24</v>
          </cell>
          <cell r="H377">
            <v>144</v>
          </cell>
          <cell r="I377">
            <v>139</v>
          </cell>
          <cell r="J377">
            <v>841.13</v>
          </cell>
          <cell r="K377">
            <v>88</v>
          </cell>
          <cell r="L377">
            <v>533.27</v>
          </cell>
          <cell r="M377">
            <v>-0.36690647482014388</v>
          </cell>
          <cell r="N377">
            <v>-0.3660076325894927</v>
          </cell>
          <cell r="O377">
            <v>3479</v>
          </cell>
          <cell r="P377">
            <v>2.53E-2</v>
          </cell>
          <cell r="Q377">
            <v>0.2</v>
          </cell>
          <cell r="R377">
            <v>106</v>
          </cell>
          <cell r="S377">
            <v>220</v>
          </cell>
          <cell r="T377"/>
          <cell r="U377">
            <v>6</v>
          </cell>
          <cell r="V377">
            <v>2</v>
          </cell>
          <cell r="W377">
            <v>2</v>
          </cell>
          <cell r="X377">
            <v>144</v>
          </cell>
          <cell r="Y377">
            <v>288</v>
          </cell>
          <cell r="Z377">
            <v>33600</v>
          </cell>
          <cell r="AA377" t="str">
            <v>X0039GZAT9</v>
          </cell>
          <cell r="AB377" t="str">
            <v>Poly Bag 7.5 x 10.5</v>
          </cell>
        </row>
        <row r="378">
          <cell r="A378" t="str">
            <v>B07XQNH2SQ</v>
          </cell>
          <cell r="B378" t="str">
            <v>Pencil Pouch 3 Ring Binder Pouch w/ Rivet Enforced Rings Holes, Assorted Color Mesh Window Zipper Pouches, 24-Pack</v>
          </cell>
          <cell r="C378" t="str">
            <v>803-BOX</v>
          </cell>
          <cell r="D378">
            <v>803</v>
          </cell>
          <cell r="E378" t="str">
            <v>FBA_803-BOX</v>
          </cell>
          <cell r="F378">
            <v>24</v>
          </cell>
          <cell r="G378">
            <v>24</v>
          </cell>
          <cell r="H378">
            <v>144</v>
          </cell>
          <cell r="I378">
            <v>96</v>
          </cell>
          <cell r="J378">
            <v>2939.64</v>
          </cell>
          <cell r="K378">
            <v>9</v>
          </cell>
          <cell r="L378">
            <v>298.51</v>
          </cell>
          <cell r="M378">
            <v>-0.90625</v>
          </cell>
          <cell r="N378">
            <v>-0.89845355213563571</v>
          </cell>
          <cell r="O378">
            <v>149</v>
          </cell>
          <cell r="P378">
            <v>6.2100000000000002E-2</v>
          </cell>
          <cell r="Q378">
            <v>0</v>
          </cell>
          <cell r="R378">
            <v>9</v>
          </cell>
          <cell r="S378">
            <v>216</v>
          </cell>
          <cell r="T378"/>
          <cell r="U378">
            <v>6</v>
          </cell>
          <cell r="V378">
            <v>2</v>
          </cell>
          <cell r="W378">
            <v>2</v>
          </cell>
          <cell r="X378">
            <v>12</v>
          </cell>
          <cell r="Y378">
            <v>288</v>
          </cell>
          <cell r="Z378">
            <v>84086</v>
          </cell>
          <cell r="AA378" t="str">
            <v>X0038DRDGB</v>
          </cell>
          <cell r="AB378" t="str">
            <v>No Supplies</v>
          </cell>
        </row>
        <row r="379">
          <cell r="A379" t="str">
            <v>B07YL7F2X6</v>
          </cell>
          <cell r="B379" t="str">
            <v>Premium Glue Stick 8g/0.28 Oz., Multi-Purpose Acid Free, Glue Sticks, for Photos Paper Kids Art Craft at School Home Office, Total 12-Count</v>
          </cell>
          <cell r="C379" t="str">
            <v>2053-BOX</v>
          </cell>
          <cell r="D379">
            <v>2053</v>
          </cell>
          <cell r="E379" t="str">
            <v>FBA_2053-BOX</v>
          </cell>
          <cell r="F379">
            <v>12</v>
          </cell>
          <cell r="G379">
            <v>12</v>
          </cell>
          <cell r="H379">
            <v>288</v>
          </cell>
          <cell r="I379">
            <v>45</v>
          </cell>
          <cell r="J379">
            <v>404.55</v>
          </cell>
          <cell r="K379">
            <v>21</v>
          </cell>
          <cell r="L379">
            <v>190.89</v>
          </cell>
          <cell r="M379">
            <v>-0.53333333333333333</v>
          </cell>
          <cell r="N379">
            <v>-0.5281423804226919</v>
          </cell>
          <cell r="O379">
            <v>224</v>
          </cell>
          <cell r="P379">
            <v>9.3799999999999994E-2</v>
          </cell>
          <cell r="Q379">
            <v>0</v>
          </cell>
          <cell r="R379">
            <v>21</v>
          </cell>
          <cell r="S379">
            <v>252</v>
          </cell>
          <cell r="T379"/>
          <cell r="U379">
            <v>24</v>
          </cell>
          <cell r="V379">
            <v>1</v>
          </cell>
          <cell r="W379">
            <v>1</v>
          </cell>
          <cell r="X379">
            <v>24</v>
          </cell>
          <cell r="Y379">
            <v>288</v>
          </cell>
          <cell r="Z379">
            <v>150549</v>
          </cell>
          <cell r="AA379" t="str">
            <v>X0044RLTA1</v>
          </cell>
          <cell r="AB379" t="str">
            <v>No Supplies</v>
          </cell>
        </row>
        <row r="380">
          <cell r="A380" t="str">
            <v>B09NMXGBYP</v>
          </cell>
          <cell r="B380" t="str">
            <v>Multiplication Flash Cards, Numbers Elementary Math Flashcards Game at School, Problem Solving for Ages 8+ 3rd Grade 4th Grade (36/Pack), 72-Packs</v>
          </cell>
          <cell r="C380" t="str">
            <v>534-CASE</v>
          </cell>
          <cell r="D380">
            <v>534</v>
          </cell>
          <cell r="E380" t="str">
            <v>FBA_534-CASE</v>
          </cell>
          <cell r="F380">
            <v>72</v>
          </cell>
          <cell r="G380">
            <v>24</v>
          </cell>
          <cell r="H380">
            <v>72</v>
          </cell>
          <cell r="I380">
            <v>1</v>
          </cell>
          <cell r="J380">
            <v>88.99</v>
          </cell>
          <cell r="K380">
            <v>4</v>
          </cell>
          <cell r="L380">
            <v>390.36</v>
          </cell>
          <cell r="M380">
            <v>3</v>
          </cell>
          <cell r="N380">
            <v>3.3865602876727725</v>
          </cell>
          <cell r="O380">
            <v>25</v>
          </cell>
          <cell r="P380">
            <v>0.16</v>
          </cell>
          <cell r="Q380">
            <v>0</v>
          </cell>
          <cell r="R380">
            <v>4</v>
          </cell>
          <cell r="S380">
            <v>288</v>
          </cell>
          <cell r="T380"/>
          <cell r="U380"/>
          <cell r="V380">
            <v>4</v>
          </cell>
          <cell r="W380">
            <v>4</v>
          </cell>
          <cell r="X380">
            <v>4</v>
          </cell>
          <cell r="Y380">
            <v>288</v>
          </cell>
          <cell r="Z380">
            <v>64063</v>
          </cell>
          <cell r="AA380" t="str">
            <v>X0044R3MNN</v>
          </cell>
          <cell r="AB380" t="str">
            <v>No Supplies</v>
          </cell>
        </row>
        <row r="381">
          <cell r="A381" t="str">
            <v>B093VK3Y3P</v>
          </cell>
          <cell r="B381" t="str">
            <v>Pencil Pouch 3 Ring Binder Pouch w/Rivet Enforced Rings Holes, Assorted Color Mesh Window, Double Zipper Pouches 144-Pack</v>
          </cell>
          <cell r="C381" t="str">
            <v>807-CASE</v>
          </cell>
          <cell r="D381">
            <v>807</v>
          </cell>
          <cell r="E381" t="str">
            <v>FBA_807-CASE</v>
          </cell>
          <cell r="F381">
            <v>144</v>
          </cell>
          <cell r="G381">
            <v>24</v>
          </cell>
          <cell r="H381">
            <v>144</v>
          </cell>
          <cell r="I381">
            <v>21</v>
          </cell>
          <cell r="J381">
            <v>3324.54</v>
          </cell>
          <cell r="K381">
            <v>2</v>
          </cell>
          <cell r="L381">
            <v>362.98</v>
          </cell>
          <cell r="M381">
            <v>-0.90476190476190477</v>
          </cell>
          <cell r="N381">
            <v>-0.89081797782550365</v>
          </cell>
          <cell r="O381">
            <v>37</v>
          </cell>
          <cell r="P381">
            <v>5.4100000000000002E-2</v>
          </cell>
          <cell r="Q381">
            <v>0</v>
          </cell>
          <cell r="R381">
            <v>2</v>
          </cell>
          <cell r="S381">
            <v>288</v>
          </cell>
          <cell r="T381"/>
          <cell r="U381">
            <v>6</v>
          </cell>
          <cell r="V381">
            <v>2</v>
          </cell>
          <cell r="W381">
            <v>2</v>
          </cell>
          <cell r="X381">
            <v>2</v>
          </cell>
          <cell r="Y381">
            <v>288</v>
          </cell>
          <cell r="Z381">
            <v>20423</v>
          </cell>
          <cell r="AA381" t="str">
            <v>B093VK3Y3P</v>
          </cell>
          <cell r="AB381" t="str">
            <v>No Supplies</v>
          </cell>
        </row>
        <row r="382">
          <cell r="A382" t="str">
            <v>B08DFHV95M</v>
          </cell>
          <cell r="B382" t="str">
            <v>Manuscript Writing Pad 50 Sheet 10.5" X 8", Handwriting Learning Practice Workbook, for Beginning, Preschool Grades 1-2 Kids Student, 2-Pack</v>
          </cell>
          <cell r="C382" t="str">
            <v>543-PACK2</v>
          </cell>
          <cell r="D382">
            <v>543</v>
          </cell>
          <cell r="E382" t="str">
            <v>FBA_543-PACK2</v>
          </cell>
          <cell r="F382">
            <v>2</v>
          </cell>
          <cell r="G382"/>
          <cell r="H382">
            <v>48</v>
          </cell>
          <cell r="I382">
            <v>26</v>
          </cell>
          <cell r="J382">
            <v>285.74</v>
          </cell>
          <cell r="K382">
            <v>115</v>
          </cell>
          <cell r="L382">
            <v>1318.5</v>
          </cell>
          <cell r="M382">
            <v>3.4230769230769229</v>
          </cell>
          <cell r="N382">
            <v>3.6143347098761112</v>
          </cell>
          <cell r="O382">
            <v>399</v>
          </cell>
          <cell r="P382">
            <v>0.28820000000000001</v>
          </cell>
          <cell r="Q382">
            <v>0.2</v>
          </cell>
          <cell r="R382">
            <v>138</v>
          </cell>
          <cell r="S382">
            <v>276</v>
          </cell>
          <cell r="T382"/>
          <cell r="U382"/>
          <cell r="V382">
            <v>6</v>
          </cell>
          <cell r="W382">
            <v>6</v>
          </cell>
          <cell r="X382">
            <v>144</v>
          </cell>
          <cell r="Y382">
            <v>288</v>
          </cell>
          <cell r="Z382">
            <v>16536</v>
          </cell>
          <cell r="AA382" t="str">
            <v>X0040DZIND</v>
          </cell>
          <cell r="AB382" t="str">
            <v>Poly Bag 9 x 12</v>
          </cell>
        </row>
        <row r="383">
          <cell r="A383" t="str">
            <v>B07XQK3SGP</v>
          </cell>
          <cell r="B383" t="str">
            <v>Jeweltones Color Plastic Ruler 12" (30cm), Inches Centimeter Metric Measuring Drafting Rulers, for Students School Supplies (4/Pack), 24-Packs</v>
          </cell>
          <cell r="C383" t="str">
            <v>336-BOX</v>
          </cell>
          <cell r="D383">
            <v>336</v>
          </cell>
          <cell r="E383" t="str">
            <v>FBA_336-BOX</v>
          </cell>
          <cell r="F383">
            <v>24</v>
          </cell>
          <cell r="G383">
            <v>24</v>
          </cell>
          <cell r="H383">
            <v>144</v>
          </cell>
          <cell r="I383">
            <v>1</v>
          </cell>
          <cell r="J383">
            <v>43.49</v>
          </cell>
          <cell r="K383">
            <v>8</v>
          </cell>
          <cell r="L383">
            <v>287.76</v>
          </cell>
          <cell r="M383">
            <v>7</v>
          </cell>
          <cell r="N383">
            <v>5.616693492756955</v>
          </cell>
          <cell r="O383">
            <v>36</v>
          </cell>
          <cell r="P383">
            <v>0.22220000000000001</v>
          </cell>
          <cell r="Q383">
            <v>0</v>
          </cell>
          <cell r="R383">
            <v>8</v>
          </cell>
          <cell r="S383">
            <v>192</v>
          </cell>
          <cell r="T383"/>
          <cell r="U383">
            <v>6</v>
          </cell>
          <cell r="V383">
            <v>2</v>
          </cell>
          <cell r="W383">
            <v>2</v>
          </cell>
          <cell r="X383">
            <v>12</v>
          </cell>
          <cell r="Y383">
            <v>288</v>
          </cell>
          <cell r="Z383">
            <v>19383</v>
          </cell>
          <cell r="AA383" t="str">
            <v>X0044RLTGF</v>
          </cell>
          <cell r="AB383" t="str">
            <v>No Supplies</v>
          </cell>
        </row>
        <row r="384">
          <cell r="A384" t="str">
            <v>B08FRRVXYG</v>
          </cell>
          <cell r="B384" t="str">
            <v>Dry Erase Marker Assorted Color Fine Tip, Whiteboard Pen Marcador, Low Odor Markers White Board Pens for Office School Supplies (4/Pack), 2-Packs</v>
          </cell>
          <cell r="C384" t="str">
            <v>1201-PACK2</v>
          </cell>
          <cell r="D384">
            <v>1201</v>
          </cell>
          <cell r="E384" t="str">
            <v>FBA_1201-PACK2</v>
          </cell>
          <cell r="F384">
            <v>2</v>
          </cell>
          <cell r="G384">
            <v>24</v>
          </cell>
          <cell r="H384">
            <v>144</v>
          </cell>
          <cell r="I384">
            <v>27</v>
          </cell>
          <cell r="J384">
            <v>202.23</v>
          </cell>
          <cell r="K384">
            <v>67</v>
          </cell>
          <cell r="L384">
            <v>535.33000000000004</v>
          </cell>
          <cell r="M384">
            <v>1.4814814814814814</v>
          </cell>
          <cell r="N384">
            <v>1.6471344508727688</v>
          </cell>
          <cell r="O384">
            <v>192</v>
          </cell>
          <cell r="P384">
            <v>0.34899999999999998</v>
          </cell>
          <cell r="Q384">
            <v>0.1</v>
          </cell>
          <cell r="R384">
            <v>74</v>
          </cell>
          <cell r="S384">
            <v>148</v>
          </cell>
          <cell r="T384"/>
          <cell r="U384">
            <v>6</v>
          </cell>
          <cell r="V384">
            <v>2</v>
          </cell>
          <cell r="W384">
            <v>2</v>
          </cell>
          <cell r="X384">
            <v>144</v>
          </cell>
          <cell r="Y384">
            <v>288</v>
          </cell>
          <cell r="Z384">
            <v>35138</v>
          </cell>
          <cell r="AA384" t="str">
            <v>X0044RPF33</v>
          </cell>
          <cell r="AB384" t="str">
            <v>Poly Bag 6 x 9</v>
          </cell>
        </row>
        <row r="385">
          <cell r="A385" t="str">
            <v>B00ZADK142</v>
          </cell>
          <cell r="B385" t="str">
            <v>Washable Colored Glue Stick 8g/0.28 Oz, All Purpose Acid Glue Sticks for Kids Photos Paper Kids at School Home Office (4/Pack), 2-Packs</v>
          </cell>
          <cell r="C385" t="str">
            <v>2043-PACK2</v>
          </cell>
          <cell r="D385">
            <v>2043</v>
          </cell>
          <cell r="E385" t="str">
            <v>FBA_2043-PACK2</v>
          </cell>
          <cell r="F385">
            <v>2</v>
          </cell>
          <cell r="G385">
            <v>24</v>
          </cell>
          <cell r="H385">
            <v>144</v>
          </cell>
          <cell r="I385">
            <v>18</v>
          </cell>
          <cell r="J385">
            <v>152.82</v>
          </cell>
          <cell r="K385">
            <v>96</v>
          </cell>
          <cell r="L385">
            <v>815.04</v>
          </cell>
          <cell r="M385">
            <v>4.333333333333333</v>
          </cell>
          <cell r="N385">
            <v>4.3333333333333339</v>
          </cell>
          <cell r="O385">
            <v>813</v>
          </cell>
          <cell r="P385">
            <v>0.1181</v>
          </cell>
          <cell r="Q385">
            <v>0.2</v>
          </cell>
          <cell r="R385">
            <v>115</v>
          </cell>
          <cell r="S385">
            <v>230</v>
          </cell>
          <cell r="T385"/>
          <cell r="U385">
            <v>6</v>
          </cell>
          <cell r="V385">
            <v>2</v>
          </cell>
          <cell r="W385">
            <v>2</v>
          </cell>
          <cell r="X385">
            <v>144</v>
          </cell>
          <cell r="Y385">
            <v>288</v>
          </cell>
          <cell r="Z385">
            <v>25411</v>
          </cell>
          <cell r="AA385" t="str">
            <v>X0044RG66D</v>
          </cell>
          <cell r="AB385" t="str">
            <v>Poly Bag 6 x 9</v>
          </cell>
        </row>
        <row r="386">
          <cell r="A386" t="str">
            <v>B0B3SLDRVQ</v>
          </cell>
          <cell r="B386" t="str">
            <v>Small Notebook Memo Book 3"x5" Spiral Top Bound Pad, Pastel Color 100 Sheets Wirebound Pocket Personal Notebooks, 6-Pack</v>
          </cell>
          <cell r="C386" t="str">
            <v>504-SET6</v>
          </cell>
          <cell r="D386">
            <v>504</v>
          </cell>
          <cell r="E386" t="str">
            <v>FBA_504-SET6</v>
          </cell>
          <cell r="F386">
            <v>6</v>
          </cell>
          <cell r="G386">
            <v>24</v>
          </cell>
          <cell r="H386">
            <v>144</v>
          </cell>
          <cell r="I386">
            <v>42</v>
          </cell>
          <cell r="J386">
            <v>436.14</v>
          </cell>
          <cell r="K386">
            <v>34</v>
          </cell>
          <cell r="L386">
            <v>395.27</v>
          </cell>
          <cell r="M386">
            <v>-0.19047619047619047</v>
          </cell>
          <cell r="N386">
            <v>-9.3708442243316384E-2</v>
          </cell>
          <cell r="O386">
            <v>243</v>
          </cell>
          <cell r="P386">
            <v>0.1399</v>
          </cell>
          <cell r="Q386">
            <v>0</v>
          </cell>
          <cell r="R386">
            <v>34</v>
          </cell>
          <cell r="S386">
            <v>204</v>
          </cell>
          <cell r="T386"/>
          <cell r="U386">
            <v>6</v>
          </cell>
          <cell r="V386">
            <v>2</v>
          </cell>
          <cell r="W386">
            <v>2</v>
          </cell>
          <cell r="X386">
            <v>48</v>
          </cell>
          <cell r="Y386">
            <v>288</v>
          </cell>
          <cell r="Z386">
            <v>84467</v>
          </cell>
          <cell r="AA386" t="str">
            <v>X003UETLNL</v>
          </cell>
          <cell r="AB386" t="str">
            <v>Poly Bag 7.5 x 10.5</v>
          </cell>
        </row>
        <row r="387">
          <cell r="A387" t="str">
            <v>B08G3W5DPX</v>
          </cell>
          <cell r="B387" t="str">
            <v>Manila File Folder 1/3 Cut Letter Size, Assorted Color Left Right Center Tabs Positions, for Organizing Filing Document Storage, Total 24-Count</v>
          </cell>
          <cell r="C387" t="str">
            <v>3109-PACK4</v>
          </cell>
          <cell r="D387">
            <v>3109</v>
          </cell>
          <cell r="E387" t="str">
            <v>FBA_3109-PACK4</v>
          </cell>
          <cell r="F387">
            <v>4</v>
          </cell>
          <cell r="G387"/>
          <cell r="H387">
            <v>48</v>
          </cell>
          <cell r="I387">
            <v>9</v>
          </cell>
          <cell r="J387">
            <v>157.41</v>
          </cell>
          <cell r="K387">
            <v>58</v>
          </cell>
          <cell r="L387">
            <v>1075.3900000000001</v>
          </cell>
          <cell r="M387">
            <v>5.4444444444444446</v>
          </cell>
          <cell r="N387">
            <v>5.8317768883806629</v>
          </cell>
          <cell r="O387">
            <v>1435</v>
          </cell>
          <cell r="P387">
            <v>4.0399999999999998E-2</v>
          </cell>
          <cell r="Q387">
            <v>0.2</v>
          </cell>
          <cell r="R387">
            <v>70</v>
          </cell>
          <cell r="S387">
            <v>280</v>
          </cell>
          <cell r="T387"/>
          <cell r="U387"/>
          <cell r="V387">
            <v>6</v>
          </cell>
          <cell r="W387">
            <v>6</v>
          </cell>
          <cell r="X387">
            <v>72</v>
          </cell>
          <cell r="Y387">
            <v>288</v>
          </cell>
          <cell r="Z387">
            <v>22750</v>
          </cell>
          <cell r="AA387" t="str">
            <v>X0042TXTLN</v>
          </cell>
          <cell r="AB387" t="str">
            <v>Poly Bag 12 x 15.5</v>
          </cell>
        </row>
        <row r="388">
          <cell r="A388" t="str">
            <v>B002URU9G6</v>
          </cell>
          <cell r="B388" t="str">
            <v>Chalkboard Eraser, Wood Felt Blackboard Whiteboard Erasers Cleaner Dustless Duster for Teacher Office Class Home, 1-Pack</v>
          </cell>
          <cell r="C388" t="str">
            <v>6003-EACH</v>
          </cell>
          <cell r="D388">
            <v>6003</v>
          </cell>
          <cell r="E388" t="str">
            <v>FBA_6003-EACH</v>
          </cell>
          <cell r="F388">
            <v>1</v>
          </cell>
          <cell r="G388">
            <v>24</v>
          </cell>
          <cell r="H388">
            <v>144</v>
          </cell>
          <cell r="I388">
            <v>0</v>
          </cell>
          <cell r="J388">
            <v>0</v>
          </cell>
          <cell r="K388">
            <v>154</v>
          </cell>
          <cell r="L388">
            <v>770.96</v>
          </cell>
          <cell r="M388"/>
          <cell r="N388"/>
          <cell r="O388">
            <v>1062</v>
          </cell>
          <cell r="P388">
            <v>0.14499999999999999</v>
          </cell>
          <cell r="Q388">
            <v>0.2</v>
          </cell>
          <cell r="R388">
            <v>185</v>
          </cell>
          <cell r="S388">
            <v>185</v>
          </cell>
          <cell r="T388"/>
          <cell r="U388">
            <v>6</v>
          </cell>
          <cell r="V388">
            <v>2</v>
          </cell>
          <cell r="W388">
            <v>2</v>
          </cell>
          <cell r="X388">
            <v>288</v>
          </cell>
          <cell r="Y388">
            <v>288</v>
          </cell>
          <cell r="Z388">
            <v>29136</v>
          </cell>
          <cell r="AA388" t="str">
            <v>B002URU9G6</v>
          </cell>
          <cell r="AB388" t="str">
            <v>No Supplies</v>
          </cell>
        </row>
        <row r="389">
          <cell r="A389" t="str">
            <v>B00R3O62M6</v>
          </cell>
          <cell r="B389" t="str">
            <v>Chalkboard Eraser, Wood Felt Blackboard Whiteboard Erasers Cleaner Dustless Duster for Teacher Office Class Home, 2-Pack</v>
          </cell>
          <cell r="C389" t="str">
            <v>6003-PACK2</v>
          </cell>
          <cell r="D389">
            <v>6003</v>
          </cell>
          <cell r="E389" t="str">
            <v>FBA_6003-PACK2</v>
          </cell>
          <cell r="F389">
            <v>2</v>
          </cell>
          <cell r="G389">
            <v>24</v>
          </cell>
          <cell r="H389">
            <v>144</v>
          </cell>
          <cell r="I389">
            <v>0</v>
          </cell>
          <cell r="J389">
            <v>0</v>
          </cell>
          <cell r="K389">
            <v>78</v>
          </cell>
          <cell r="L389">
            <v>627.91</v>
          </cell>
          <cell r="M389"/>
          <cell r="N389"/>
          <cell r="O389">
            <v>362</v>
          </cell>
          <cell r="P389">
            <v>0.2155</v>
          </cell>
          <cell r="Q389">
            <v>0.1</v>
          </cell>
          <cell r="R389">
            <v>86</v>
          </cell>
          <cell r="S389">
            <v>172</v>
          </cell>
          <cell r="T389"/>
          <cell r="U389">
            <v>6</v>
          </cell>
          <cell r="V389">
            <v>2</v>
          </cell>
          <cell r="W389">
            <v>2</v>
          </cell>
          <cell r="X389">
            <v>144</v>
          </cell>
          <cell r="Y389">
            <v>288</v>
          </cell>
          <cell r="Z389">
            <v>29136</v>
          </cell>
          <cell r="AA389" t="str">
            <v>B00R3O62M6</v>
          </cell>
          <cell r="AB389" t="str">
            <v>Poly Bag 7.5 x 10.5</v>
          </cell>
        </row>
        <row r="390">
          <cell r="A390" t="str">
            <v>B08JHHM6KN</v>
          </cell>
          <cell r="B390" t="str">
            <v>Chalkboard Eraser, Wood Felt Blackboard Whiteboard Erasers Cleaner Dustless Duster for Teacher Office Class Home, 4-Pack</v>
          </cell>
          <cell r="C390" t="str">
            <v>6003-PACK4</v>
          </cell>
          <cell r="D390">
            <v>6003</v>
          </cell>
          <cell r="E390" t="str">
            <v>FBA_6003-PACK4</v>
          </cell>
          <cell r="F390">
            <v>4</v>
          </cell>
          <cell r="G390">
            <v>24</v>
          </cell>
          <cell r="H390">
            <v>144</v>
          </cell>
          <cell r="I390">
            <v>0</v>
          </cell>
          <cell r="J390">
            <v>0</v>
          </cell>
          <cell r="K390">
            <v>31</v>
          </cell>
          <cell r="L390">
            <v>310.06</v>
          </cell>
          <cell r="M390"/>
          <cell r="N390"/>
          <cell r="O390">
            <v>124</v>
          </cell>
          <cell r="P390">
            <v>0.25</v>
          </cell>
          <cell r="Q390">
            <v>0.2</v>
          </cell>
          <cell r="R390">
            <v>37</v>
          </cell>
          <cell r="S390">
            <v>148</v>
          </cell>
          <cell r="T390"/>
          <cell r="U390">
            <v>6</v>
          </cell>
          <cell r="V390">
            <v>2</v>
          </cell>
          <cell r="W390">
            <v>2</v>
          </cell>
          <cell r="X390">
            <v>72</v>
          </cell>
          <cell r="Y390">
            <v>288</v>
          </cell>
          <cell r="Z390">
            <v>29136</v>
          </cell>
          <cell r="AA390" t="str">
            <v>X003L8SD9T</v>
          </cell>
          <cell r="AB390" t="str">
            <v>Poly Bag 10 x 13</v>
          </cell>
        </row>
        <row r="391">
          <cell r="A391" t="str">
            <v>B00ESWRD10</v>
          </cell>
          <cell r="B391" t="str">
            <v>Staples Standard (26/6) Metallic Color 3000/Pack, Stapler Refill Standard Size Staple, Assorted Colors, 1-Pack</v>
          </cell>
          <cell r="C391" t="str">
            <v>609-EACH</v>
          </cell>
          <cell r="D391">
            <v>609</v>
          </cell>
          <cell r="E391" t="str">
            <v>FBA_609-EACH</v>
          </cell>
          <cell r="F391">
            <v>1</v>
          </cell>
          <cell r="G391">
            <v>24</v>
          </cell>
          <cell r="H391">
            <v>72</v>
          </cell>
          <cell r="I391">
            <v>58</v>
          </cell>
          <cell r="J391">
            <v>289.42</v>
          </cell>
          <cell r="K391">
            <v>225</v>
          </cell>
          <cell r="L391">
            <v>898.75</v>
          </cell>
          <cell r="M391">
            <v>2.8793103448275863</v>
          </cell>
          <cell r="N391">
            <v>2.1053486282910647</v>
          </cell>
          <cell r="O391">
            <v>6513</v>
          </cell>
          <cell r="P391">
            <v>3.4500000000000003E-2</v>
          </cell>
          <cell r="Q391">
            <v>0.2</v>
          </cell>
          <cell r="R391">
            <v>270</v>
          </cell>
          <cell r="S391">
            <v>270</v>
          </cell>
          <cell r="T391"/>
          <cell r="U391">
            <v>3</v>
          </cell>
          <cell r="V391">
            <v>4</v>
          </cell>
          <cell r="W391">
            <v>4</v>
          </cell>
          <cell r="X391">
            <v>288</v>
          </cell>
          <cell r="Y391">
            <v>288</v>
          </cell>
          <cell r="Z391">
            <v>7170</v>
          </cell>
          <cell r="AA391" t="str">
            <v>B00ESWRD10</v>
          </cell>
          <cell r="AB391" t="str">
            <v>No Supplies</v>
          </cell>
        </row>
        <row r="392">
          <cell r="A392" t="str">
            <v>B00YAXRY8O</v>
          </cell>
          <cell r="B392" t="str">
            <v>Writing Pad 100 Sheets 6" X 9", Lined Ruled Memo Writing Notebook, Easy Tear Note Paper for Office School Home, 1-Pack</v>
          </cell>
          <cell r="C392" t="str">
            <v>560-EACH</v>
          </cell>
          <cell r="D392">
            <v>560</v>
          </cell>
          <cell r="E392" t="str">
            <v>FBA_560-EACH-B</v>
          </cell>
          <cell r="F392">
            <v>1</v>
          </cell>
          <cell r="G392"/>
          <cell r="H392">
            <v>48</v>
          </cell>
          <cell r="I392">
            <v>0</v>
          </cell>
          <cell r="J392">
            <v>0</v>
          </cell>
          <cell r="K392">
            <v>221</v>
          </cell>
          <cell r="L392">
            <v>1087.3399999999999</v>
          </cell>
          <cell r="M392"/>
          <cell r="N392"/>
          <cell r="O392">
            <v>2509</v>
          </cell>
          <cell r="P392">
            <v>8.8099999999999998E-2</v>
          </cell>
          <cell r="Q392">
            <v>0.2</v>
          </cell>
          <cell r="R392">
            <v>265</v>
          </cell>
          <cell r="S392">
            <v>265</v>
          </cell>
          <cell r="T392"/>
          <cell r="U392"/>
          <cell r="V392">
            <v>6</v>
          </cell>
          <cell r="W392">
            <v>6</v>
          </cell>
          <cell r="X392">
            <v>288</v>
          </cell>
          <cell r="Y392">
            <v>288</v>
          </cell>
          <cell r="Z392">
            <v>39254</v>
          </cell>
          <cell r="AA392" t="str">
            <v>B00YAXRY8O</v>
          </cell>
          <cell r="AB392" t="str">
            <v>No Supplies</v>
          </cell>
        </row>
        <row r="393">
          <cell r="A393" t="str">
            <v>B07S96S8LT</v>
          </cell>
          <cell r="B393" t="str">
            <v>Writing Pad 100 Sheets 6" X 9", Lined Ruled Memo Writing Notebook, Easy Tear Note Paper for Office School Home, 3-Pack</v>
          </cell>
          <cell r="C393" t="str">
            <v>560-PACK3</v>
          </cell>
          <cell r="D393">
            <v>560</v>
          </cell>
          <cell r="E393" t="str">
            <v>FBA_560-PACK3-B</v>
          </cell>
          <cell r="F393">
            <v>3</v>
          </cell>
          <cell r="G393"/>
          <cell r="H393">
            <v>48</v>
          </cell>
          <cell r="I393">
            <v>0</v>
          </cell>
          <cell r="J393">
            <v>0</v>
          </cell>
          <cell r="K393">
            <v>69</v>
          </cell>
          <cell r="L393">
            <v>912.16</v>
          </cell>
          <cell r="M393"/>
          <cell r="N393"/>
          <cell r="O393">
            <v>652</v>
          </cell>
          <cell r="P393">
            <v>0.10580000000000001</v>
          </cell>
          <cell r="Q393">
            <v>0.2</v>
          </cell>
          <cell r="R393">
            <v>83</v>
          </cell>
          <cell r="S393">
            <v>249</v>
          </cell>
          <cell r="T393"/>
          <cell r="U393"/>
          <cell r="V393">
            <v>6</v>
          </cell>
          <cell r="W393">
            <v>6</v>
          </cell>
          <cell r="X393">
            <v>96</v>
          </cell>
          <cell r="Y393">
            <v>288</v>
          </cell>
          <cell r="Z393">
            <v>39254</v>
          </cell>
          <cell r="AA393" t="str">
            <v>X003SLYPRN</v>
          </cell>
          <cell r="AB393" t="str">
            <v>Poly Bag 7.5 x 10.5</v>
          </cell>
        </row>
        <row r="394">
          <cell r="A394" t="str">
            <v>B07QG7PTJ4</v>
          </cell>
          <cell r="B394" t="str">
            <v>3 Ring Binder 1" Poly Binders Organizer - Matte Color Soft Cover, Round Ring, Hold 175 Sheets Paper, 6-Count</v>
          </cell>
          <cell r="C394" t="str">
            <v>3132-SET6</v>
          </cell>
          <cell r="D394">
            <v>3132</v>
          </cell>
          <cell r="E394" t="str">
            <v>FBA_3132-SET6</v>
          </cell>
          <cell r="F394">
            <v>6</v>
          </cell>
          <cell r="G394"/>
          <cell r="H394">
            <v>48</v>
          </cell>
          <cell r="I394">
            <v>30</v>
          </cell>
          <cell r="J394">
            <v>633.95000000000005</v>
          </cell>
          <cell r="K394">
            <v>39</v>
          </cell>
          <cell r="L394">
            <v>969.09</v>
          </cell>
          <cell r="M394">
            <v>0.3</v>
          </cell>
          <cell r="N394">
            <v>0.52865367931224849</v>
          </cell>
          <cell r="O394">
            <v>918</v>
          </cell>
          <cell r="P394">
            <v>4.2500000000000003E-2</v>
          </cell>
          <cell r="Q394">
            <v>0.2</v>
          </cell>
          <cell r="R394">
            <v>47</v>
          </cell>
          <cell r="S394">
            <v>282</v>
          </cell>
          <cell r="T394"/>
          <cell r="U394"/>
          <cell r="V394">
            <v>6</v>
          </cell>
          <cell r="W394">
            <v>6</v>
          </cell>
          <cell r="X394">
            <v>48</v>
          </cell>
          <cell r="Y394">
            <v>288</v>
          </cell>
          <cell r="Z394">
            <v>40</v>
          </cell>
          <cell r="AA394" t="str">
            <v>X0044R3MVZ</v>
          </cell>
          <cell r="AB394" t="str">
            <v>Poly Bag 14.5 x 19</v>
          </cell>
        </row>
        <row r="395">
          <cell r="A395" t="str">
            <v>B08FBN6YKB</v>
          </cell>
          <cell r="B395" t="str">
            <v>Primary Journal Composition Notebook Blue Marble, 100 Sheet Writing Grades K- 2 Notebook Journal Comp Notebooks for Kindergarten Kids School, 4-Pack</v>
          </cell>
          <cell r="C395" t="str">
            <v>5087-PACK4</v>
          </cell>
          <cell r="D395">
            <v>5087</v>
          </cell>
          <cell r="E395" t="str">
            <v>FBA_5087-PACK4</v>
          </cell>
          <cell r="F395">
            <v>4</v>
          </cell>
          <cell r="G395"/>
          <cell r="H395">
            <v>48</v>
          </cell>
          <cell r="I395">
            <v>17</v>
          </cell>
          <cell r="J395">
            <v>336.83</v>
          </cell>
          <cell r="K395">
            <v>60</v>
          </cell>
          <cell r="L395">
            <v>1151.9000000000001</v>
          </cell>
          <cell r="M395">
            <v>2.5294117647058822</v>
          </cell>
          <cell r="N395">
            <v>2.4198260249977741</v>
          </cell>
          <cell r="O395">
            <v>585</v>
          </cell>
          <cell r="P395">
            <v>0.1026</v>
          </cell>
          <cell r="Q395">
            <v>0.2</v>
          </cell>
          <cell r="R395">
            <v>72</v>
          </cell>
          <cell r="S395">
            <v>288</v>
          </cell>
          <cell r="T395"/>
          <cell r="U395"/>
          <cell r="V395">
            <v>6</v>
          </cell>
          <cell r="W395">
            <v>6</v>
          </cell>
          <cell r="X395">
            <v>72</v>
          </cell>
          <cell r="Y395">
            <v>288</v>
          </cell>
          <cell r="Z395">
            <v>74970</v>
          </cell>
          <cell r="AA395" t="str">
            <v>X0044RLTSN</v>
          </cell>
          <cell r="AB395" t="str">
            <v>Poly Bag 10 x 13</v>
          </cell>
        </row>
        <row r="396">
          <cell r="A396" t="str">
            <v>B07S2TFVRK</v>
          </cell>
          <cell r="B396" t="str">
            <v>Key Tags w/Holder &amp; Label Window (6/Pack)</v>
          </cell>
          <cell r="C396" t="str">
            <v>4004-EACH</v>
          </cell>
          <cell r="D396">
            <v>4004</v>
          </cell>
          <cell r="E396" t="str">
            <v>FBA_4004-EACH</v>
          </cell>
          <cell r="F396">
            <v>1</v>
          </cell>
          <cell r="G396">
            <v>24</v>
          </cell>
          <cell r="H396">
            <v>144</v>
          </cell>
          <cell r="I396">
            <v>52</v>
          </cell>
          <cell r="J396">
            <v>311.48</v>
          </cell>
          <cell r="K396">
            <v>170</v>
          </cell>
          <cell r="L396">
            <v>797.99</v>
          </cell>
          <cell r="M396">
            <v>2.2692307692307692</v>
          </cell>
          <cell r="N396">
            <v>1.5619301399768843</v>
          </cell>
          <cell r="O396">
            <v>4183</v>
          </cell>
          <cell r="P396">
            <v>4.0599999999999997E-2</v>
          </cell>
          <cell r="Q396">
            <v>0.2</v>
          </cell>
          <cell r="R396">
            <v>204</v>
          </cell>
          <cell r="S396">
            <v>204</v>
          </cell>
          <cell r="T396"/>
          <cell r="U396">
            <v>6</v>
          </cell>
          <cell r="V396">
            <v>2</v>
          </cell>
          <cell r="W396">
            <v>2</v>
          </cell>
          <cell r="X396">
            <v>288</v>
          </cell>
          <cell r="Y396">
            <v>288</v>
          </cell>
          <cell r="Z396">
            <v>30099</v>
          </cell>
          <cell r="AA396" t="str">
            <v>B07S2TFVRK</v>
          </cell>
          <cell r="AB396" t="str">
            <v>No Supplies</v>
          </cell>
        </row>
        <row r="397">
          <cell r="A397" t="str">
            <v>B07XF6PJJB</v>
          </cell>
          <cell r="B397" t="str">
            <v>Open Sign 7.5"x9", Clock Will Return Will be Back, Double Sides Plastic Vinyl Signs, Business Store Office Bars Retail Salon Shop, 24-Pack</v>
          </cell>
          <cell r="C397" t="str">
            <v>4398-BOX</v>
          </cell>
          <cell r="D397">
            <v>4398</v>
          </cell>
          <cell r="E397" t="str">
            <v>FBA_4398-BOX</v>
          </cell>
          <cell r="F397">
            <v>24</v>
          </cell>
          <cell r="G397">
            <v>24</v>
          </cell>
          <cell r="H397">
            <v>144</v>
          </cell>
          <cell r="I397">
            <v>7</v>
          </cell>
          <cell r="J397">
            <v>241.43</v>
          </cell>
          <cell r="K397">
            <v>7</v>
          </cell>
          <cell r="L397">
            <v>216.23</v>
          </cell>
          <cell r="M397">
            <v>0</v>
          </cell>
          <cell r="N397">
            <v>-0.10437808060307342</v>
          </cell>
          <cell r="O397">
            <v>118</v>
          </cell>
          <cell r="P397">
            <v>5.9299999999999999E-2</v>
          </cell>
          <cell r="Q397">
            <v>0.05</v>
          </cell>
          <cell r="R397">
            <v>7</v>
          </cell>
          <cell r="S397">
            <v>168</v>
          </cell>
          <cell r="T397"/>
          <cell r="U397">
            <v>6</v>
          </cell>
          <cell r="V397">
            <v>2</v>
          </cell>
          <cell r="W397">
            <v>2</v>
          </cell>
          <cell r="X397">
            <v>12</v>
          </cell>
          <cell r="Y397">
            <v>288</v>
          </cell>
          <cell r="Z397">
            <v>10183</v>
          </cell>
          <cell r="AA397" t="str">
            <v>B07XF6PJJB</v>
          </cell>
          <cell r="AB397" t="str">
            <v>No Supplies</v>
          </cell>
        </row>
        <row r="398">
          <cell r="A398" t="str">
            <v>B07XQLGMSV</v>
          </cell>
          <cell r="B398" t="str">
            <v>Subtraction Flash Cards, Numbers Math Flashcards Game at School Home, Problem Solving for Kids Ages 6+ 1st Grade 2nd Grade (36/Pack), 24-Packs</v>
          </cell>
          <cell r="C398" t="str">
            <v>533-BOX</v>
          </cell>
          <cell r="D398">
            <v>533</v>
          </cell>
          <cell r="E398" t="str">
            <v>FBA_533-BOX</v>
          </cell>
          <cell r="F398">
            <v>24</v>
          </cell>
          <cell r="G398">
            <v>24</v>
          </cell>
          <cell r="H398">
            <v>72</v>
          </cell>
          <cell r="I398">
            <v>13</v>
          </cell>
          <cell r="J398">
            <v>499.67</v>
          </cell>
          <cell r="K398">
            <v>9</v>
          </cell>
          <cell r="L398">
            <v>339.21</v>
          </cell>
          <cell r="M398">
            <v>-0.30769230769230771</v>
          </cell>
          <cell r="N398">
            <v>-0.3211319470850762</v>
          </cell>
          <cell r="O398">
            <v>42</v>
          </cell>
          <cell r="P398">
            <v>0.21429999999999999</v>
          </cell>
          <cell r="Q398">
            <v>0.1</v>
          </cell>
          <cell r="R398">
            <v>10</v>
          </cell>
          <cell r="S398">
            <v>240</v>
          </cell>
          <cell r="T398"/>
          <cell r="U398">
            <v>3</v>
          </cell>
          <cell r="V398">
            <v>4</v>
          </cell>
          <cell r="W398">
            <v>4</v>
          </cell>
          <cell r="X398">
            <v>12</v>
          </cell>
          <cell r="Y398">
            <v>288</v>
          </cell>
          <cell r="Z398">
            <v>22559</v>
          </cell>
          <cell r="AA398" t="str">
            <v>X0044RLXAR</v>
          </cell>
          <cell r="AB398" t="str">
            <v>No Supplies</v>
          </cell>
        </row>
        <row r="399">
          <cell r="A399" t="str">
            <v>B0BP5RLPWM</v>
          </cell>
          <cell r="B399" t="str">
            <v>Mini Highlighter Pen Pastel Color, Chisel Tip Broad Fine Line Highlighters Unscented (5/Pack), 4-Packs</v>
          </cell>
          <cell r="C399" t="str">
            <v>2309-PACK4</v>
          </cell>
          <cell r="D399">
            <v>2309</v>
          </cell>
          <cell r="E399" t="str">
            <v>FBA_2309-PACK4</v>
          </cell>
          <cell r="F399">
            <v>4</v>
          </cell>
          <cell r="G399">
            <v>24</v>
          </cell>
          <cell r="H399">
            <v>144</v>
          </cell>
          <cell r="I399" t="e">
            <v>#N/A</v>
          </cell>
          <cell r="J399" t="e">
            <v>#N/A</v>
          </cell>
          <cell r="K399">
            <v>33</v>
          </cell>
          <cell r="L399">
            <v>376.93</v>
          </cell>
          <cell r="M399"/>
          <cell r="N399"/>
          <cell r="O399">
            <v>782</v>
          </cell>
          <cell r="P399">
            <v>4.2200000000000001E-2</v>
          </cell>
          <cell r="Q399">
            <v>0.2</v>
          </cell>
          <cell r="R399">
            <v>40</v>
          </cell>
          <cell r="S399">
            <v>160</v>
          </cell>
          <cell r="T399"/>
          <cell r="U399">
            <v>6</v>
          </cell>
          <cell r="V399">
            <v>2</v>
          </cell>
          <cell r="W399">
            <v>2</v>
          </cell>
          <cell r="X399">
            <v>72</v>
          </cell>
          <cell r="Y399">
            <v>288</v>
          </cell>
          <cell r="Z399">
            <v>11018</v>
          </cell>
          <cell r="AA399" t="str">
            <v>X003VUYUIF</v>
          </cell>
          <cell r="AB399" t="str">
            <v>Poly Bag 6 x 9</v>
          </cell>
        </row>
        <row r="400">
          <cell r="A400" t="str">
            <v>B07X4BHDBC</v>
          </cell>
          <cell r="B400" t="str">
            <v>Security Self Seal Envelope 3 5/8" x 6 1/2" #6, No Window Tint Pattern Mailing Envelopes, Peel &amp; Seal, Office Checks Invoices (80/Pack), 24-Packs</v>
          </cell>
          <cell r="C400" t="str">
            <v>573-CASE</v>
          </cell>
          <cell r="D400">
            <v>573</v>
          </cell>
          <cell r="E400" t="str">
            <v>FBA_573-CASE</v>
          </cell>
          <cell r="F400">
            <v>24</v>
          </cell>
          <cell r="G400"/>
          <cell r="H400">
            <v>24</v>
          </cell>
          <cell r="I400">
            <v>3</v>
          </cell>
          <cell r="J400">
            <v>218.97</v>
          </cell>
          <cell r="K400">
            <v>11</v>
          </cell>
          <cell r="L400">
            <v>714.85</v>
          </cell>
          <cell r="M400">
            <v>2.6666666666666665</v>
          </cell>
          <cell r="N400">
            <v>2.264602456957574</v>
          </cell>
          <cell r="O400">
            <v>83</v>
          </cell>
          <cell r="P400">
            <v>0.13250000000000001</v>
          </cell>
          <cell r="Q400">
            <v>0.1</v>
          </cell>
          <cell r="R400">
            <v>12</v>
          </cell>
          <cell r="S400">
            <v>288</v>
          </cell>
          <cell r="T400"/>
          <cell r="U400"/>
          <cell r="V400">
            <v>12</v>
          </cell>
          <cell r="W400">
            <v>12</v>
          </cell>
          <cell r="X400">
            <v>12</v>
          </cell>
          <cell r="Y400">
            <v>288</v>
          </cell>
          <cell r="Z400">
            <v>16736</v>
          </cell>
          <cell r="AA400" t="str">
            <v>B07X4BHDBC</v>
          </cell>
          <cell r="AB400" t="str">
            <v>No Supplies</v>
          </cell>
        </row>
        <row r="401">
          <cell r="A401" t="str">
            <v>B003BUJXSQ</v>
          </cell>
          <cell r="B401" t="str">
            <v>Push Pins, Gold Metallic Flat Head Steel Point Thumb Tacks Pin for Cork Bulletin Board Map Posters Picture Office School (200/pack), 1-Pack</v>
          </cell>
          <cell r="C401" t="str">
            <v>229-EACH</v>
          </cell>
          <cell r="D401">
            <v>229</v>
          </cell>
          <cell r="E401" t="str">
            <v>FBA_229-EACH</v>
          </cell>
          <cell r="F401">
            <v>1</v>
          </cell>
          <cell r="G401">
            <v>24</v>
          </cell>
          <cell r="H401">
            <v>144</v>
          </cell>
          <cell r="I401">
            <v>0</v>
          </cell>
          <cell r="J401">
            <v>0</v>
          </cell>
          <cell r="K401">
            <v>172</v>
          </cell>
          <cell r="L401">
            <v>687.76</v>
          </cell>
          <cell r="M401"/>
          <cell r="N401"/>
          <cell r="O401">
            <v>2106</v>
          </cell>
          <cell r="P401">
            <v>8.1699999999999995E-2</v>
          </cell>
          <cell r="Q401">
            <v>0.15</v>
          </cell>
          <cell r="R401">
            <v>198</v>
          </cell>
          <cell r="S401">
            <v>198</v>
          </cell>
          <cell r="T401"/>
          <cell r="U401">
            <v>6</v>
          </cell>
          <cell r="V401">
            <v>2</v>
          </cell>
          <cell r="W401">
            <v>2</v>
          </cell>
          <cell r="X401">
            <v>288</v>
          </cell>
          <cell r="Y401">
            <v>288</v>
          </cell>
          <cell r="Z401">
            <v>23584</v>
          </cell>
          <cell r="AA401" t="str">
            <v>B003BUJXSQ</v>
          </cell>
          <cell r="AB401" t="str">
            <v>No Supplies</v>
          </cell>
        </row>
        <row r="402">
          <cell r="A402" t="str">
            <v>B09NMPB1H4</v>
          </cell>
          <cell r="B402" t="str">
            <v>Sales Order Book, 50 Sets 5 9/16" x 8 7/16" 2-Part Carbonless, White &amp; Canary, Bound Wraparound Cover (50 Sets/Pack), 72-Packs</v>
          </cell>
          <cell r="C402" t="str">
            <v>5075-CASE</v>
          </cell>
          <cell r="D402">
            <v>5075</v>
          </cell>
          <cell r="E402" t="str">
            <v>FBA_5075-CASE</v>
          </cell>
          <cell r="F402">
            <v>72</v>
          </cell>
          <cell r="G402">
            <v>24</v>
          </cell>
          <cell r="H402">
            <v>72</v>
          </cell>
          <cell r="I402">
            <v>1</v>
          </cell>
          <cell r="J402">
            <v>137.49</v>
          </cell>
          <cell r="K402">
            <v>4</v>
          </cell>
          <cell r="L402">
            <v>596.96</v>
          </cell>
          <cell r="M402">
            <v>3</v>
          </cell>
          <cell r="N402">
            <v>3.3418430431304094</v>
          </cell>
          <cell r="O402">
            <v>43</v>
          </cell>
          <cell r="P402">
            <v>9.2999999999999999E-2</v>
          </cell>
          <cell r="Q402">
            <v>0</v>
          </cell>
          <cell r="R402">
            <v>4</v>
          </cell>
          <cell r="S402">
            <v>288</v>
          </cell>
          <cell r="T402"/>
          <cell r="U402"/>
          <cell r="V402">
            <v>4</v>
          </cell>
          <cell r="W402">
            <v>4</v>
          </cell>
          <cell r="X402">
            <v>4</v>
          </cell>
          <cell r="Y402">
            <v>288</v>
          </cell>
          <cell r="Z402">
            <v>49621</v>
          </cell>
          <cell r="AA402" t="str">
            <v>X0044RG6JP</v>
          </cell>
          <cell r="AB402" t="str">
            <v>No Supplies</v>
          </cell>
        </row>
        <row r="403">
          <cell r="A403" t="str">
            <v>B07R289Y78</v>
          </cell>
          <cell r="B403" t="str">
            <v>Fruit Scented Highlighters, Chisel Broad Line Fine Point Mini Highlighters, Assorted Color Highlighting Coloring Marker for Kids (6/Pack), 1-Pack</v>
          </cell>
          <cell r="C403" t="str">
            <v>2315-EACH</v>
          </cell>
          <cell r="D403">
            <v>2315</v>
          </cell>
          <cell r="E403" t="str">
            <v>FBA_2315-EACH</v>
          </cell>
          <cell r="F403">
            <v>1</v>
          </cell>
          <cell r="G403">
            <v>24</v>
          </cell>
          <cell r="H403">
            <v>144</v>
          </cell>
          <cell r="I403">
            <v>0</v>
          </cell>
          <cell r="J403">
            <v>0</v>
          </cell>
          <cell r="K403">
            <v>121</v>
          </cell>
          <cell r="L403">
            <v>845.79</v>
          </cell>
          <cell r="M403"/>
          <cell r="N403"/>
          <cell r="O403">
            <v>1347</v>
          </cell>
          <cell r="P403">
            <v>8.9800000000000005E-2</v>
          </cell>
          <cell r="Q403">
            <v>0.2</v>
          </cell>
          <cell r="R403">
            <v>145</v>
          </cell>
          <cell r="S403">
            <v>145</v>
          </cell>
          <cell r="T403"/>
          <cell r="U403">
            <v>6</v>
          </cell>
          <cell r="V403">
            <v>2</v>
          </cell>
          <cell r="W403">
            <v>2</v>
          </cell>
          <cell r="X403">
            <v>288</v>
          </cell>
          <cell r="Y403">
            <v>288</v>
          </cell>
          <cell r="Z403">
            <v>24619</v>
          </cell>
          <cell r="AA403" t="str">
            <v>X0044R3MJ7</v>
          </cell>
          <cell r="AB403" t="str">
            <v>No Supplies</v>
          </cell>
        </row>
        <row r="404">
          <cell r="A404" t="str">
            <v>B00GTJD0V2</v>
          </cell>
          <cell r="B404" t="str">
            <v>Crystal Clear Tape w/Dispenser 3/4" X 500", Transparent Stationery Tapes Glossy Finish Refills Rolls, Arts Craft Gift Wrapping (3/Pack), 1-Pack</v>
          </cell>
          <cell r="C404" t="str">
            <v>929-EACH</v>
          </cell>
          <cell r="D404">
            <v>929</v>
          </cell>
          <cell r="E404" t="str">
            <v>FBA_929-EACH</v>
          </cell>
          <cell r="F404">
            <v>1</v>
          </cell>
          <cell r="G404">
            <v>24</v>
          </cell>
          <cell r="H404">
            <v>144</v>
          </cell>
          <cell r="I404">
            <v>41</v>
          </cell>
          <cell r="J404">
            <v>266.08999999999997</v>
          </cell>
          <cell r="K404">
            <v>9</v>
          </cell>
          <cell r="L404">
            <v>57.66</v>
          </cell>
          <cell r="M404">
            <v>-0.78048780487804881</v>
          </cell>
          <cell r="N404">
            <v>-0.78330640009019503</v>
          </cell>
          <cell r="O404">
            <v>1658</v>
          </cell>
          <cell r="P404">
            <v>5.4000000000000003E-3</v>
          </cell>
          <cell r="Q404"/>
          <cell r="R404"/>
          <cell r="S404">
            <v>150</v>
          </cell>
          <cell r="T404"/>
          <cell r="U404">
            <v>6</v>
          </cell>
          <cell r="V404">
            <v>2</v>
          </cell>
          <cell r="W404">
            <v>2</v>
          </cell>
          <cell r="X404">
            <v>288</v>
          </cell>
          <cell r="Y404">
            <v>288</v>
          </cell>
          <cell r="Z404">
            <v>20260</v>
          </cell>
          <cell r="AA404" t="str">
            <v>B00GTJD0V2</v>
          </cell>
          <cell r="AB404" t="str">
            <v>No Supplies</v>
          </cell>
        </row>
        <row r="405">
          <cell r="A405" t="str">
            <v>B08F75DNC5</v>
          </cell>
          <cell r="B405" t="str">
            <v>Mechanical Pencil 0.5mm Crown, Soft Grip Latex Free Eraser, Smooth Writing Pencils Lead for Drafting Drawing Sketching (3/Pack), 2-Packs</v>
          </cell>
          <cell r="C405" t="str">
            <v>720-PACK2</v>
          </cell>
          <cell r="D405">
            <v>720</v>
          </cell>
          <cell r="E405" t="str">
            <v>FBA_720-PACK2</v>
          </cell>
          <cell r="F405">
            <v>2</v>
          </cell>
          <cell r="G405">
            <v>24</v>
          </cell>
          <cell r="H405">
            <v>144</v>
          </cell>
          <cell r="I405">
            <v>1</v>
          </cell>
          <cell r="J405">
            <v>7.49</v>
          </cell>
          <cell r="K405">
            <v>106</v>
          </cell>
          <cell r="L405">
            <v>899.94</v>
          </cell>
          <cell r="M405">
            <v>105</v>
          </cell>
          <cell r="N405">
            <v>119.15220293724967</v>
          </cell>
          <cell r="O405">
            <v>4271</v>
          </cell>
          <cell r="P405">
            <v>2.4799999999999999E-2</v>
          </cell>
          <cell r="Q405">
            <v>0.2</v>
          </cell>
          <cell r="R405">
            <v>127</v>
          </cell>
          <cell r="S405">
            <v>254</v>
          </cell>
          <cell r="T405"/>
          <cell r="U405">
            <v>6</v>
          </cell>
          <cell r="V405">
            <v>2</v>
          </cell>
          <cell r="W405">
            <v>2</v>
          </cell>
          <cell r="X405">
            <v>144</v>
          </cell>
          <cell r="Y405">
            <v>288</v>
          </cell>
          <cell r="Z405">
            <v>12833</v>
          </cell>
          <cell r="AA405" t="str">
            <v>X0042TK4S9</v>
          </cell>
          <cell r="AB405" t="str">
            <v>Poly Bag 6 x 9</v>
          </cell>
        </row>
        <row r="406">
          <cell r="A406" t="str">
            <v>B07RZ2XFZW</v>
          </cell>
          <cell r="B406" t="str">
            <v>Expanding File Folder 13 Pockets, Coupon Size Plastic File Folders w/Color Tabs Pocket, Home Office Supplies, Check Bills Receipts Organizer, 6-Pack</v>
          </cell>
          <cell r="C406" t="str">
            <v>3116-SET6</v>
          </cell>
          <cell r="D406">
            <v>3116</v>
          </cell>
          <cell r="E406" t="str">
            <v>FBA_3116-SET6</v>
          </cell>
          <cell r="F406">
            <v>6</v>
          </cell>
          <cell r="G406">
            <v>24</v>
          </cell>
          <cell r="H406">
            <v>144</v>
          </cell>
          <cell r="I406">
            <v>0</v>
          </cell>
          <cell r="J406">
            <v>0</v>
          </cell>
          <cell r="K406">
            <v>26</v>
          </cell>
          <cell r="L406">
            <v>361.14</v>
          </cell>
          <cell r="M406"/>
          <cell r="N406"/>
          <cell r="O406">
            <v>447</v>
          </cell>
          <cell r="P406">
            <v>5.8200000000000002E-2</v>
          </cell>
          <cell r="Q406">
            <v>0.1</v>
          </cell>
          <cell r="R406">
            <v>29</v>
          </cell>
          <cell r="S406">
            <v>174</v>
          </cell>
          <cell r="T406"/>
          <cell r="U406">
            <v>6</v>
          </cell>
          <cell r="V406">
            <v>2</v>
          </cell>
          <cell r="W406">
            <v>2</v>
          </cell>
          <cell r="X406">
            <v>48</v>
          </cell>
          <cell r="Y406">
            <v>288</v>
          </cell>
          <cell r="Z406">
            <v>28424</v>
          </cell>
          <cell r="AA406" t="str">
            <v>X0044RLX4X</v>
          </cell>
          <cell r="AB406" t="str">
            <v>Poly Bag 10 x 13</v>
          </cell>
        </row>
        <row r="407">
          <cell r="A407" t="str">
            <v>B0B9Q8LBNN</v>
          </cell>
          <cell r="B407" t="str">
            <v>Felt Washable Markers 10 Colors, Fine Line Coloring Marker, Non Toxic Art Supplies, Gift for Kids School (10/Pack), 1-Pack</v>
          </cell>
          <cell r="C407" t="str">
            <v>1292-EACH</v>
          </cell>
          <cell r="D407">
            <v>1292</v>
          </cell>
          <cell r="E407" t="str">
            <v>FBA_1292-EACH</v>
          </cell>
          <cell r="F407">
            <v>1</v>
          </cell>
          <cell r="G407">
            <v>24</v>
          </cell>
          <cell r="H407">
            <v>144</v>
          </cell>
          <cell r="I407">
            <v>0</v>
          </cell>
          <cell r="J407">
            <v>0</v>
          </cell>
          <cell r="K407">
            <v>189</v>
          </cell>
          <cell r="L407">
            <v>1321.11</v>
          </cell>
          <cell r="M407"/>
          <cell r="N407"/>
          <cell r="O407">
            <v>794</v>
          </cell>
          <cell r="P407">
            <v>0.23799999999999999</v>
          </cell>
          <cell r="Q407">
            <v>0.1</v>
          </cell>
          <cell r="R407">
            <v>208</v>
          </cell>
          <cell r="S407">
            <v>208</v>
          </cell>
          <cell r="T407"/>
          <cell r="U407">
            <v>6</v>
          </cell>
          <cell r="V407">
            <v>2</v>
          </cell>
          <cell r="W407">
            <v>2</v>
          </cell>
          <cell r="X407">
            <v>288</v>
          </cell>
          <cell r="Y407">
            <v>288</v>
          </cell>
          <cell r="Z407">
            <v>14605</v>
          </cell>
          <cell r="AA407" t="str">
            <v>B0B9Q8LBNN</v>
          </cell>
          <cell r="AB407" t="str">
            <v>No Supplies</v>
          </cell>
        </row>
        <row r="408">
          <cell r="A408" t="str">
            <v>B09DJVP3DS</v>
          </cell>
          <cell r="B408" t="str">
            <v>Black Color Rubber Bands 2 Oz./ 56.70 g Assorted Sizes, Made in USA Elastic Bands for Bank Bills Money Dollars File Folders, 1-Pack</v>
          </cell>
          <cell r="C408" t="str">
            <v>6120-EACH</v>
          </cell>
          <cell r="D408">
            <v>6120</v>
          </cell>
          <cell r="E408" t="str">
            <v>FBA_6120-EACH</v>
          </cell>
          <cell r="F408">
            <v>1</v>
          </cell>
          <cell r="G408"/>
          <cell r="H408">
            <v>36</v>
          </cell>
          <cell r="I408">
            <v>18</v>
          </cell>
          <cell r="J408">
            <v>107.82</v>
          </cell>
          <cell r="K408">
            <v>219</v>
          </cell>
          <cell r="L408">
            <v>963.32</v>
          </cell>
          <cell r="M408">
            <v>11.166666666666666</v>
          </cell>
          <cell r="N408">
            <v>7.9345204971248382</v>
          </cell>
          <cell r="O408">
            <v>5214</v>
          </cell>
          <cell r="P408">
            <v>4.2000000000000003E-2</v>
          </cell>
          <cell r="Q408">
            <v>0.2</v>
          </cell>
          <cell r="R408">
            <v>263</v>
          </cell>
          <cell r="S408">
            <v>263</v>
          </cell>
          <cell r="T408"/>
          <cell r="U408"/>
          <cell r="V408">
            <v>8</v>
          </cell>
          <cell r="W408">
            <v>8</v>
          </cell>
          <cell r="X408">
            <v>288</v>
          </cell>
          <cell r="Y408">
            <v>288</v>
          </cell>
          <cell r="Z408">
            <v>1311</v>
          </cell>
          <cell r="AA408" t="str">
            <v>B09DJVP3DS</v>
          </cell>
          <cell r="AB408" t="str">
            <v>No Supplies</v>
          </cell>
        </row>
        <row r="409">
          <cell r="A409" t="str">
            <v>B08GXCMX5Z</v>
          </cell>
          <cell r="B409" t="str">
            <v>Single Use Super Glue 1g/0.036 Oz, Mini Small Tube Clear Adhesive Fluid Liquid Bonding for Office &amp; Home Improvement (6/Pack), 2-Packs</v>
          </cell>
          <cell r="C409" t="str">
            <v>2005-PACK2</v>
          </cell>
          <cell r="D409">
            <v>2005</v>
          </cell>
          <cell r="E409" t="str">
            <v>FBA_2005-PACK2</v>
          </cell>
          <cell r="F409">
            <v>2</v>
          </cell>
          <cell r="G409">
            <v>24</v>
          </cell>
          <cell r="H409">
            <v>144</v>
          </cell>
          <cell r="I409">
            <v>4</v>
          </cell>
          <cell r="J409">
            <v>33.96</v>
          </cell>
          <cell r="K409">
            <v>96</v>
          </cell>
          <cell r="L409">
            <v>578.54</v>
          </cell>
          <cell r="M409">
            <v>23</v>
          </cell>
          <cell r="N409">
            <v>16.035924617196699</v>
          </cell>
          <cell r="O409">
            <v>1780</v>
          </cell>
          <cell r="P409">
            <v>5.3900000000000003E-2</v>
          </cell>
          <cell r="Q409">
            <v>0.2</v>
          </cell>
          <cell r="R409">
            <v>115</v>
          </cell>
          <cell r="S409">
            <v>230</v>
          </cell>
          <cell r="T409"/>
          <cell r="U409">
            <v>6</v>
          </cell>
          <cell r="V409">
            <v>2</v>
          </cell>
          <cell r="W409">
            <v>2</v>
          </cell>
          <cell r="X409">
            <v>144</v>
          </cell>
          <cell r="Y409">
            <v>288</v>
          </cell>
          <cell r="Z409">
            <v>22256</v>
          </cell>
          <cell r="AA409" t="str">
            <v>X003TJ1YZ5</v>
          </cell>
          <cell r="AB409" t="str">
            <v>Poly Bag 6 x 9</v>
          </cell>
        </row>
        <row r="410">
          <cell r="A410" t="str">
            <v>B07YL8HJQL</v>
          </cell>
          <cell r="B410" t="str">
            <v>Single Use Super Glue 1g/0.036 Oz, Mini Small Tube Clear Adhesive Fluid Liquid Bonding for Office &amp; Home Improvement (6/Pack), 24-Packs</v>
          </cell>
          <cell r="C410" t="str">
            <v>2005-BOX</v>
          </cell>
          <cell r="D410">
            <v>2005</v>
          </cell>
          <cell r="E410" t="str">
            <v>FBA_2005-BOX</v>
          </cell>
          <cell r="F410">
            <v>24</v>
          </cell>
          <cell r="G410">
            <v>24</v>
          </cell>
          <cell r="H410">
            <v>144</v>
          </cell>
          <cell r="I410">
            <v>6</v>
          </cell>
          <cell r="J410">
            <v>272.94</v>
          </cell>
          <cell r="K410">
            <v>11</v>
          </cell>
          <cell r="L410">
            <v>425.59</v>
          </cell>
          <cell r="M410">
            <v>0.83333333333333337</v>
          </cell>
          <cell r="N410">
            <v>0.55928042793287891</v>
          </cell>
          <cell r="O410">
            <v>114</v>
          </cell>
          <cell r="P410">
            <v>9.6500000000000002E-2</v>
          </cell>
          <cell r="Q410">
            <v>0.1</v>
          </cell>
          <cell r="R410">
            <v>12</v>
          </cell>
          <cell r="S410">
            <v>288</v>
          </cell>
          <cell r="T410"/>
          <cell r="U410">
            <v>6</v>
          </cell>
          <cell r="V410">
            <v>2</v>
          </cell>
          <cell r="W410">
            <v>2</v>
          </cell>
          <cell r="X410">
            <v>12</v>
          </cell>
          <cell r="Y410">
            <v>288</v>
          </cell>
          <cell r="Z410">
            <v>22256</v>
          </cell>
          <cell r="AA410" t="str">
            <v>X0044R3MQP</v>
          </cell>
          <cell r="AB410" t="str">
            <v>No Supplies</v>
          </cell>
        </row>
        <row r="411">
          <cell r="A411" t="str">
            <v>B08G8YX6FP</v>
          </cell>
          <cell r="B411" t="str">
            <v>Whiteboard Eraser Peel-Away 12 Layers, Dry Erase Erasers for White Board Chalkboard, Cleaner Wiper, 2-Pack</v>
          </cell>
          <cell r="C411" t="str">
            <v>6004-PACK2</v>
          </cell>
          <cell r="D411">
            <v>6004</v>
          </cell>
          <cell r="E411" t="str">
            <v>FBA_6004-PACK2</v>
          </cell>
          <cell r="F411">
            <v>2</v>
          </cell>
          <cell r="G411">
            <v>24</v>
          </cell>
          <cell r="H411">
            <v>144</v>
          </cell>
          <cell r="I411">
            <v>11</v>
          </cell>
          <cell r="J411">
            <v>104.39</v>
          </cell>
          <cell r="K411">
            <v>73</v>
          </cell>
          <cell r="L411">
            <v>719.01</v>
          </cell>
          <cell r="M411">
            <v>5.6363636363636367</v>
          </cell>
          <cell r="N411">
            <v>5.8877287096465176</v>
          </cell>
          <cell r="O411">
            <v>186</v>
          </cell>
          <cell r="P411">
            <v>0.39250000000000002</v>
          </cell>
          <cell r="Q411">
            <v>0</v>
          </cell>
          <cell r="R411">
            <v>73</v>
          </cell>
          <cell r="S411">
            <v>146</v>
          </cell>
          <cell r="T411"/>
          <cell r="U411">
            <v>6</v>
          </cell>
          <cell r="V411">
            <v>2</v>
          </cell>
          <cell r="W411">
            <v>2</v>
          </cell>
          <cell r="X411">
            <v>144</v>
          </cell>
          <cell r="Y411">
            <v>288</v>
          </cell>
          <cell r="Z411">
            <v>19174</v>
          </cell>
          <cell r="AA411" t="str">
            <v>X0044RLXLB</v>
          </cell>
          <cell r="AB411" t="str">
            <v>Poly Bag 9 x 12</v>
          </cell>
        </row>
        <row r="412">
          <cell r="A412" t="str">
            <v>B07XQM278Y</v>
          </cell>
          <cell r="B412" t="str">
            <v>Whiteboard Eraser Peel-Away 12 Layers, Dry Erase Erasers for White Board Chalkboard, Cleaner Wiper, 24-Pack</v>
          </cell>
          <cell r="C412" t="str">
            <v>6004-BOX</v>
          </cell>
          <cell r="D412">
            <v>6004</v>
          </cell>
          <cell r="E412" t="str">
            <v>FBA_6004-BOX</v>
          </cell>
          <cell r="F412">
            <v>24</v>
          </cell>
          <cell r="G412">
            <v>24</v>
          </cell>
          <cell r="H412">
            <v>144</v>
          </cell>
          <cell r="I412">
            <v>1</v>
          </cell>
          <cell r="J412">
            <v>68.989999999999995</v>
          </cell>
          <cell r="K412">
            <v>8</v>
          </cell>
          <cell r="L412">
            <v>507.92</v>
          </cell>
          <cell r="M412">
            <v>7</v>
          </cell>
          <cell r="N412">
            <v>6.3622264096245837</v>
          </cell>
          <cell r="O412">
            <v>34</v>
          </cell>
          <cell r="P412">
            <v>0.23530000000000001</v>
          </cell>
          <cell r="Q412">
            <v>0</v>
          </cell>
          <cell r="R412">
            <v>8</v>
          </cell>
          <cell r="S412">
            <v>192</v>
          </cell>
          <cell r="T412"/>
          <cell r="U412">
            <v>6</v>
          </cell>
          <cell r="V412">
            <v>2</v>
          </cell>
          <cell r="W412">
            <v>2</v>
          </cell>
          <cell r="X412">
            <v>12</v>
          </cell>
          <cell r="Y412">
            <v>288</v>
          </cell>
          <cell r="Z412">
            <v>19174</v>
          </cell>
          <cell r="AA412" t="str">
            <v>X0044R3MRT</v>
          </cell>
          <cell r="AB412" t="str">
            <v>No Supplies</v>
          </cell>
        </row>
        <row r="413">
          <cell r="A413" t="str">
            <v>B07S9HP4W5</v>
          </cell>
          <cell r="B413" t="str">
            <v>Poster Board 11" X 14" Assorted Colored Poster Board Paper for School Craft Project Presentation Drawing Graphic Display (5/Pack), 1-Pack</v>
          </cell>
          <cell r="C413" t="str">
            <v>529-EACH</v>
          </cell>
          <cell r="D413">
            <v>529</v>
          </cell>
          <cell r="E413" t="str">
            <v>FBA_529-EACH</v>
          </cell>
          <cell r="F413">
            <v>1</v>
          </cell>
          <cell r="G413"/>
          <cell r="H413">
            <v>48</v>
          </cell>
          <cell r="I413">
            <v>2</v>
          </cell>
          <cell r="J413">
            <v>12.98</v>
          </cell>
          <cell r="K413">
            <v>239</v>
          </cell>
          <cell r="L413">
            <v>2064.5300000000002</v>
          </cell>
          <cell r="M413">
            <v>118.5</v>
          </cell>
          <cell r="N413">
            <v>158.05469953775039</v>
          </cell>
          <cell r="O413">
            <v>1995</v>
          </cell>
          <cell r="P413">
            <v>0.1198</v>
          </cell>
          <cell r="Q413">
            <v>0.2</v>
          </cell>
          <cell r="R413">
            <v>287</v>
          </cell>
          <cell r="S413">
            <v>287</v>
          </cell>
          <cell r="T413"/>
          <cell r="U413"/>
          <cell r="V413">
            <v>6</v>
          </cell>
          <cell r="W413">
            <v>6</v>
          </cell>
          <cell r="X413">
            <v>288</v>
          </cell>
          <cell r="Y413">
            <v>288</v>
          </cell>
          <cell r="Z413">
            <v>6964</v>
          </cell>
          <cell r="AA413" t="str">
            <v>X003UID51L</v>
          </cell>
          <cell r="AB413" t="str">
            <v>No Supplies</v>
          </cell>
        </row>
        <row r="414">
          <cell r="A414" t="str">
            <v>B07XL4RJMJ</v>
          </cell>
          <cell r="B414" t="str">
            <v>Reinforcement Label Round 1/4", Hole Reinforcements Stickers, White Color Self Adhesive Labels for Paper Sheet Binder (544/Pack), 24-Packs</v>
          </cell>
          <cell r="C414" t="str">
            <v>3810-BOX</v>
          </cell>
          <cell r="D414">
            <v>3810</v>
          </cell>
          <cell r="E414" t="str">
            <v>FBA_3810-BOX</v>
          </cell>
          <cell r="F414">
            <v>24</v>
          </cell>
          <cell r="G414">
            <v>24</v>
          </cell>
          <cell r="H414">
            <v>144</v>
          </cell>
          <cell r="I414">
            <v>2</v>
          </cell>
          <cell r="J414">
            <v>69.98</v>
          </cell>
          <cell r="K414">
            <v>6</v>
          </cell>
          <cell r="L414">
            <v>168.14</v>
          </cell>
          <cell r="M414">
            <v>2</v>
          </cell>
          <cell r="N414">
            <v>1.4026864818519573</v>
          </cell>
          <cell r="O414">
            <v>320</v>
          </cell>
          <cell r="P414">
            <v>1.8800000000000001E-2</v>
          </cell>
          <cell r="Q414">
            <v>0.2</v>
          </cell>
          <cell r="R414">
            <v>7</v>
          </cell>
          <cell r="S414">
            <v>168</v>
          </cell>
          <cell r="T414"/>
          <cell r="U414">
            <v>6</v>
          </cell>
          <cell r="V414">
            <v>2</v>
          </cell>
          <cell r="W414">
            <v>2</v>
          </cell>
          <cell r="X414">
            <v>12</v>
          </cell>
          <cell r="Y414">
            <v>288</v>
          </cell>
          <cell r="Z414">
            <v>17220</v>
          </cell>
          <cell r="AA414" t="str">
            <v>X0044RLX2Z</v>
          </cell>
          <cell r="AB414" t="str">
            <v>No Supplies</v>
          </cell>
        </row>
        <row r="415">
          <cell r="A415" t="str">
            <v>B003BS9A54</v>
          </cell>
          <cell r="B415" t="str">
            <v>Jumbo Glue Stick, 36 grams 1.27 ounces, 2 Per Pack</v>
          </cell>
          <cell r="C415" t="str">
            <v>2024-EACH</v>
          </cell>
          <cell r="D415">
            <v>2024</v>
          </cell>
          <cell r="E415" t="str">
            <v>FBA_2024-EACH</v>
          </cell>
          <cell r="F415">
            <v>1</v>
          </cell>
          <cell r="G415">
            <v>24</v>
          </cell>
          <cell r="H415">
            <v>144</v>
          </cell>
          <cell r="I415">
            <v>7</v>
          </cell>
          <cell r="J415">
            <v>45.43</v>
          </cell>
          <cell r="K415">
            <v>215</v>
          </cell>
          <cell r="L415">
            <v>1502.85</v>
          </cell>
          <cell r="M415">
            <v>29.714285714285715</v>
          </cell>
          <cell r="N415">
            <v>32.080563504292314</v>
          </cell>
          <cell r="O415">
            <v>1117</v>
          </cell>
          <cell r="P415">
            <v>0.1925</v>
          </cell>
          <cell r="Q415">
            <v>0.2</v>
          </cell>
          <cell r="R415">
            <v>258</v>
          </cell>
          <cell r="S415">
            <v>258</v>
          </cell>
          <cell r="T415"/>
          <cell r="U415">
            <v>6</v>
          </cell>
          <cell r="V415">
            <v>2</v>
          </cell>
          <cell r="W415">
            <v>2</v>
          </cell>
          <cell r="X415">
            <v>288</v>
          </cell>
          <cell r="Y415">
            <v>288</v>
          </cell>
          <cell r="Z415">
            <v>41212</v>
          </cell>
          <cell r="AA415" t="str">
            <v>B003BS9A54</v>
          </cell>
          <cell r="AB415" t="str">
            <v>No Supplies</v>
          </cell>
        </row>
        <row r="416">
          <cell r="A416" t="str">
            <v>B07Z6P9FTV</v>
          </cell>
          <cell r="B416" t="str">
            <v>Alphabet Numbers Stickers Black Colors, 1" A to Z 0 to 9 Self-Adhesive Sticker for DIY Cards Scrapbooks Kids Children (346/Pack), 1-Pack</v>
          </cell>
          <cell r="C416" t="str">
            <v>3824-EACH</v>
          </cell>
          <cell r="D416">
            <v>3824</v>
          </cell>
          <cell r="E416" t="str">
            <v>FBA_3824-EACH</v>
          </cell>
          <cell r="F416">
            <v>1</v>
          </cell>
          <cell r="G416">
            <v>24</v>
          </cell>
          <cell r="H416">
            <v>144</v>
          </cell>
          <cell r="I416">
            <v>31</v>
          </cell>
          <cell r="J416">
            <v>153.69</v>
          </cell>
          <cell r="K416">
            <v>154</v>
          </cell>
          <cell r="L416">
            <v>619.15</v>
          </cell>
          <cell r="M416">
            <v>3.967741935483871</v>
          </cell>
          <cell r="N416">
            <v>3.0285639924523391</v>
          </cell>
          <cell r="O416">
            <v>3043</v>
          </cell>
          <cell r="P416">
            <v>5.0599999999999999E-2</v>
          </cell>
          <cell r="Q416">
            <v>0.2</v>
          </cell>
          <cell r="R416">
            <v>185</v>
          </cell>
          <cell r="S416">
            <v>185</v>
          </cell>
          <cell r="T416"/>
          <cell r="U416">
            <v>6</v>
          </cell>
          <cell r="V416">
            <v>2</v>
          </cell>
          <cell r="W416">
            <v>2</v>
          </cell>
          <cell r="X416">
            <v>288</v>
          </cell>
          <cell r="Y416">
            <v>288</v>
          </cell>
          <cell r="Z416">
            <v>13372</v>
          </cell>
          <cell r="AA416" t="str">
            <v>B07Z6P9FTV</v>
          </cell>
          <cell r="AB416" t="str">
            <v>No Supplies</v>
          </cell>
        </row>
        <row r="417">
          <cell r="A417" t="str">
            <v>B07SFT8ZG7</v>
          </cell>
          <cell r="B417" t="str">
            <v>6.5" Decorative Paper Edge Scissor Set, Assorted Color Craft Scissors for Scrapbooking DIY Crafts Photo, Gift for Teacher Kids, 6-Pack</v>
          </cell>
          <cell r="C417" t="str">
            <v>4401-SET6</v>
          </cell>
          <cell r="D417">
            <v>4401</v>
          </cell>
          <cell r="E417" t="str">
            <v>FBA_4401-SET6</v>
          </cell>
          <cell r="F417">
            <v>6</v>
          </cell>
          <cell r="G417">
            <v>24</v>
          </cell>
          <cell r="H417">
            <v>144</v>
          </cell>
          <cell r="I417">
            <v>31</v>
          </cell>
          <cell r="J417">
            <v>433.69</v>
          </cell>
          <cell r="K417">
            <v>39</v>
          </cell>
          <cell r="L417">
            <v>565.11</v>
          </cell>
          <cell r="M417">
            <v>0.25806451612903225</v>
          </cell>
          <cell r="N417">
            <v>0.3030275081279255</v>
          </cell>
          <cell r="O417">
            <v>883</v>
          </cell>
          <cell r="P417">
            <v>4.4200000000000003E-2</v>
          </cell>
          <cell r="Q417">
            <v>0.1</v>
          </cell>
          <cell r="R417">
            <v>43</v>
          </cell>
          <cell r="S417">
            <v>258</v>
          </cell>
          <cell r="T417"/>
          <cell r="U417">
            <v>6</v>
          </cell>
          <cell r="V417">
            <v>2</v>
          </cell>
          <cell r="W417">
            <v>2</v>
          </cell>
          <cell r="X417">
            <v>48</v>
          </cell>
          <cell r="Y417">
            <v>288</v>
          </cell>
          <cell r="Z417">
            <v>21101</v>
          </cell>
          <cell r="AA417" t="str">
            <v>X0040DLEAJ</v>
          </cell>
          <cell r="AB417" t="str">
            <v>Poly Bag 9 x 12</v>
          </cell>
        </row>
        <row r="418">
          <cell r="A418" t="str">
            <v>B07RLPFK92</v>
          </cell>
          <cell r="B418" t="str">
            <v>Loose Leaf Binder Ring 1" Assorted Color, Book Rings Binder Rings, Steel Metal Ring for Flash Cards, Index Card, Keychain (10/Pack), 1-Pack</v>
          </cell>
          <cell r="C418" t="str">
            <v>212-EACH</v>
          </cell>
          <cell r="D418">
            <v>212</v>
          </cell>
          <cell r="E418" t="str">
            <v>FBA_212-EACH</v>
          </cell>
          <cell r="F418">
            <v>1</v>
          </cell>
          <cell r="G418">
            <v>24</v>
          </cell>
          <cell r="H418">
            <v>144</v>
          </cell>
          <cell r="I418">
            <v>0</v>
          </cell>
          <cell r="J418">
            <v>0</v>
          </cell>
          <cell r="K418">
            <v>171</v>
          </cell>
          <cell r="L418">
            <v>735.04</v>
          </cell>
          <cell r="M418"/>
          <cell r="N418"/>
          <cell r="O418">
            <v>5517</v>
          </cell>
          <cell r="P418">
            <v>3.1E-2</v>
          </cell>
          <cell r="Q418">
            <v>0.2</v>
          </cell>
          <cell r="R418">
            <v>205</v>
          </cell>
          <cell r="S418">
            <v>205</v>
          </cell>
          <cell r="T418"/>
          <cell r="U418">
            <v>6</v>
          </cell>
          <cell r="V418">
            <v>2</v>
          </cell>
          <cell r="W418">
            <v>2</v>
          </cell>
          <cell r="X418">
            <v>288</v>
          </cell>
          <cell r="Y418">
            <v>288</v>
          </cell>
          <cell r="Z418">
            <v>22198</v>
          </cell>
          <cell r="AA418" t="str">
            <v>X003TJ1SWJ</v>
          </cell>
          <cell r="AB418" t="str">
            <v>No Supplies</v>
          </cell>
        </row>
        <row r="419">
          <cell r="A419" t="str">
            <v>B07X32GX7V</v>
          </cell>
          <cell r="B419" t="str">
            <v>Poster Board 22" X 14" White Poster Board Paper for School Craft Project Presentation Drawing Graphic Display (3/Pack), 48-Packs</v>
          </cell>
          <cell r="C419" t="str">
            <v>530-CASE</v>
          </cell>
          <cell r="D419">
            <v>530</v>
          </cell>
          <cell r="E419" t="str">
            <v>FBA_530-CASE</v>
          </cell>
          <cell r="F419">
            <v>48</v>
          </cell>
          <cell r="G419"/>
          <cell r="H419">
            <v>48</v>
          </cell>
          <cell r="I419">
            <v>1</v>
          </cell>
          <cell r="J419">
            <v>129.49</v>
          </cell>
          <cell r="K419">
            <v>5</v>
          </cell>
          <cell r="L419">
            <v>454.95</v>
          </cell>
          <cell r="M419">
            <v>4</v>
          </cell>
          <cell r="N419">
            <v>2.5133987180477253</v>
          </cell>
          <cell r="O419">
            <v>435</v>
          </cell>
          <cell r="P419">
            <v>1.15E-2</v>
          </cell>
          <cell r="Q419">
            <v>0.2</v>
          </cell>
          <cell r="R419">
            <v>6</v>
          </cell>
          <cell r="S419">
            <v>288</v>
          </cell>
          <cell r="T419"/>
          <cell r="U419"/>
          <cell r="V419">
            <v>6</v>
          </cell>
          <cell r="W419">
            <v>6</v>
          </cell>
          <cell r="X419">
            <v>6</v>
          </cell>
          <cell r="Y419">
            <v>288</v>
          </cell>
          <cell r="Z419">
            <v>8720</v>
          </cell>
          <cell r="AA419" t="str">
            <v>B07X32GX7V</v>
          </cell>
          <cell r="AB419" t="str">
            <v>No Supplies</v>
          </cell>
        </row>
        <row r="420">
          <cell r="A420" t="str">
            <v>B003BUI01W</v>
          </cell>
          <cell r="B420" t="str">
            <v>Products Colored (12 Pcs) + White (12 Pcs) Chalk + Premium Chalkboard Eraser Bundle, Non-Toxic Kids Art Office Classroom Store Home, 1-Pack</v>
          </cell>
          <cell r="C420" t="str">
            <v>2402-BAZIC</v>
          </cell>
          <cell r="D420">
            <v>2402</v>
          </cell>
          <cell r="E420" t="str">
            <v>FBA_2402-EACH</v>
          </cell>
          <cell r="F420">
            <v>1</v>
          </cell>
          <cell r="G420">
            <v>24</v>
          </cell>
          <cell r="H420">
            <v>72</v>
          </cell>
          <cell r="I420">
            <v>0</v>
          </cell>
          <cell r="J420">
            <v>0</v>
          </cell>
          <cell r="K420">
            <v>214</v>
          </cell>
          <cell r="L420">
            <v>1073.3599999999999</v>
          </cell>
          <cell r="M420"/>
          <cell r="N420"/>
          <cell r="O420">
            <v>4070</v>
          </cell>
          <cell r="P420">
            <v>5.2600000000000001E-2</v>
          </cell>
          <cell r="Q420">
            <v>0.2</v>
          </cell>
          <cell r="R420">
            <v>257</v>
          </cell>
          <cell r="S420">
            <v>257</v>
          </cell>
          <cell r="T420"/>
          <cell r="U420">
            <v>3</v>
          </cell>
          <cell r="V420">
            <v>4</v>
          </cell>
          <cell r="W420">
            <v>4</v>
          </cell>
          <cell r="X420">
            <v>288</v>
          </cell>
          <cell r="Y420">
            <v>288</v>
          </cell>
          <cell r="Z420">
            <v>22305</v>
          </cell>
          <cell r="AA420" t="str">
            <v>B003BUI01W</v>
          </cell>
          <cell r="AB420" t="str">
            <v>No Supplies</v>
          </cell>
        </row>
        <row r="421">
          <cell r="A421" t="str">
            <v>B08DF5N2RF</v>
          </cell>
          <cell r="B421" t="str">
            <v>Sketch Pad 30 Sheets 9" X 12", Top Bound Spiral Sketchbook Drawing Pads, Sketching Paper Coloring Book for Artist Kids School, 2-Pack</v>
          </cell>
          <cell r="C421" t="str">
            <v>5044-PACK2</v>
          </cell>
          <cell r="D421">
            <v>5044</v>
          </cell>
          <cell r="E421" t="str">
            <v>FBA_5044-PACK2</v>
          </cell>
          <cell r="F421">
            <v>2</v>
          </cell>
          <cell r="G421"/>
          <cell r="H421">
            <v>48</v>
          </cell>
          <cell r="I421">
            <v>0</v>
          </cell>
          <cell r="J421">
            <v>0</v>
          </cell>
          <cell r="K421">
            <v>82</v>
          </cell>
          <cell r="L421">
            <v>947.71</v>
          </cell>
          <cell r="M421"/>
          <cell r="N421"/>
          <cell r="O421">
            <v>1115</v>
          </cell>
          <cell r="P421">
            <v>7.3499999999999996E-2</v>
          </cell>
          <cell r="Q421">
            <v>0.5</v>
          </cell>
          <cell r="R421">
            <v>123</v>
          </cell>
          <cell r="S421">
            <v>246</v>
          </cell>
          <cell r="T421"/>
          <cell r="U421"/>
          <cell r="V421">
            <v>6</v>
          </cell>
          <cell r="W421">
            <v>6</v>
          </cell>
          <cell r="X421">
            <v>144</v>
          </cell>
          <cell r="Y421">
            <v>288</v>
          </cell>
          <cell r="Z421">
            <v>58115</v>
          </cell>
          <cell r="AA421" t="str">
            <v>X0040DT235</v>
          </cell>
          <cell r="AB421" t="str">
            <v>Poly Bag 10 x 13</v>
          </cell>
        </row>
        <row r="422">
          <cell r="A422" t="str">
            <v>B08GWH9HWJ</v>
          </cell>
          <cell r="B422" t="str">
            <v>Washable Disappearing Purple Glue Stick 8g / 0.28 Oz., Color Acid Free Glue Sticks for Photos Paper Kids at School Office (4/Pack), 2-Packs</v>
          </cell>
          <cell r="C422" t="str">
            <v>2023-PACK2</v>
          </cell>
          <cell r="D422">
            <v>2023</v>
          </cell>
          <cell r="E422" t="str">
            <v>FBA_2023-PACK2</v>
          </cell>
          <cell r="F422">
            <v>2</v>
          </cell>
          <cell r="G422">
            <v>24</v>
          </cell>
          <cell r="H422">
            <v>144</v>
          </cell>
          <cell r="I422">
            <v>2</v>
          </cell>
          <cell r="J422">
            <v>16.98</v>
          </cell>
          <cell r="K422">
            <v>97</v>
          </cell>
          <cell r="L422">
            <v>823.53</v>
          </cell>
          <cell r="M422">
            <v>47.5</v>
          </cell>
          <cell r="N422">
            <v>47.499999999999993</v>
          </cell>
          <cell r="O422">
            <v>662</v>
          </cell>
          <cell r="P422">
            <v>0.14649999999999999</v>
          </cell>
          <cell r="Q422">
            <v>0.1</v>
          </cell>
          <cell r="R422">
            <v>107</v>
          </cell>
          <cell r="S422">
            <v>214</v>
          </cell>
          <cell r="T422"/>
          <cell r="U422">
            <v>6</v>
          </cell>
          <cell r="V422">
            <v>2</v>
          </cell>
          <cell r="W422">
            <v>2</v>
          </cell>
          <cell r="X422">
            <v>144</v>
          </cell>
          <cell r="Y422">
            <v>288</v>
          </cell>
          <cell r="Z422">
            <v>23047</v>
          </cell>
          <cell r="AA422" t="str">
            <v>X0044RLX4N</v>
          </cell>
          <cell r="AB422" t="str">
            <v>Poly Bag 6 x 9</v>
          </cell>
        </row>
        <row r="423">
          <cell r="A423" t="str">
            <v>B00X8JUJ6A</v>
          </cell>
          <cell r="B423" t="str">
            <v>Drawing Sketching Pencil Set, 6B 5B 4B 3B 2B B HB F H 2H 4H 6H, Professional Graphite Sketch Kit Pencils for Adults Artists (12/Pack), 1-Pack</v>
          </cell>
          <cell r="C423" t="str">
            <v>745-EACH</v>
          </cell>
          <cell r="D423">
            <v>745</v>
          </cell>
          <cell r="E423" t="str">
            <v>FBA_745-EACH</v>
          </cell>
          <cell r="F423">
            <v>1</v>
          </cell>
          <cell r="G423">
            <v>24</v>
          </cell>
          <cell r="H423">
            <v>144</v>
          </cell>
          <cell r="I423">
            <v>7</v>
          </cell>
          <cell r="J423">
            <v>48.93</v>
          </cell>
          <cell r="K423">
            <v>163</v>
          </cell>
          <cell r="L423">
            <v>1122.05</v>
          </cell>
          <cell r="M423">
            <v>22.285714285714285</v>
          </cell>
          <cell r="N423">
            <v>21.931739219292865</v>
          </cell>
          <cell r="O423">
            <v>1520</v>
          </cell>
          <cell r="P423">
            <v>0.1072</v>
          </cell>
          <cell r="Q423">
            <v>0.2</v>
          </cell>
          <cell r="R423">
            <v>196</v>
          </cell>
          <cell r="S423">
            <v>196</v>
          </cell>
          <cell r="T423"/>
          <cell r="U423">
            <v>6</v>
          </cell>
          <cell r="V423">
            <v>2</v>
          </cell>
          <cell r="W423">
            <v>2</v>
          </cell>
          <cell r="X423">
            <v>288</v>
          </cell>
          <cell r="Y423">
            <v>288</v>
          </cell>
          <cell r="Z423">
            <v>18524</v>
          </cell>
          <cell r="AA423" t="str">
            <v>B00X8JUJ6A</v>
          </cell>
          <cell r="AB423" t="str">
            <v>No Supplies</v>
          </cell>
        </row>
        <row r="424">
          <cell r="A424" t="str">
            <v>B07RL4GTCF</v>
          </cell>
          <cell r="B424" t="str">
            <v>Geometry Math Compass w/Scale-Arm &amp; HB Wood Pencil, Inch Centimeter, Mathematical Art Drafting Drawing Tool for Student, Assorted Color, 4-Pack</v>
          </cell>
          <cell r="C424" t="str">
            <v>2806-SET4</v>
          </cell>
          <cell r="D424">
            <v>2806</v>
          </cell>
          <cell r="E424" t="str">
            <v>FBA_2806-SET4</v>
          </cell>
          <cell r="F424">
            <v>4</v>
          </cell>
          <cell r="G424">
            <v>24</v>
          </cell>
          <cell r="H424">
            <v>144</v>
          </cell>
          <cell r="I424">
            <v>71</v>
          </cell>
          <cell r="J424">
            <v>658.13</v>
          </cell>
          <cell r="K424">
            <v>66</v>
          </cell>
          <cell r="L424">
            <v>718.99</v>
          </cell>
          <cell r="M424">
            <v>-7.0422535211267609E-2</v>
          </cell>
          <cell r="N424">
            <v>9.2474131250664782E-2</v>
          </cell>
          <cell r="O424">
            <v>432</v>
          </cell>
          <cell r="P424">
            <v>0.15279999999999999</v>
          </cell>
          <cell r="Q424">
            <v>0</v>
          </cell>
          <cell r="R424">
            <v>66</v>
          </cell>
          <cell r="S424">
            <v>264</v>
          </cell>
          <cell r="T424"/>
          <cell r="U424">
            <v>6</v>
          </cell>
          <cell r="V424">
            <v>2</v>
          </cell>
          <cell r="W424">
            <v>2</v>
          </cell>
          <cell r="X424">
            <v>72</v>
          </cell>
          <cell r="Y424">
            <v>288</v>
          </cell>
          <cell r="Z424">
            <v>68988</v>
          </cell>
          <cell r="AA424" t="str">
            <v>X0044RLTBZ</v>
          </cell>
          <cell r="AB424" t="str">
            <v>Poly Bag 6 x 9</v>
          </cell>
        </row>
        <row r="425">
          <cell r="A425" t="str">
            <v>B003BLQH7A</v>
          </cell>
          <cell r="B425" t="str">
            <v>#2 The First Jumbo Premium Yellow Pencil (4/pack)</v>
          </cell>
          <cell r="C425" t="str">
            <v>716-EACH</v>
          </cell>
          <cell r="D425">
            <v>716</v>
          </cell>
          <cell r="E425" t="str">
            <v>FBA_716-EACH</v>
          </cell>
          <cell r="F425">
            <v>1</v>
          </cell>
          <cell r="G425">
            <v>24</v>
          </cell>
          <cell r="H425">
            <v>144</v>
          </cell>
          <cell r="I425">
            <v>0</v>
          </cell>
          <cell r="J425">
            <v>0</v>
          </cell>
          <cell r="K425">
            <v>145</v>
          </cell>
          <cell r="L425">
            <v>656.06</v>
          </cell>
          <cell r="M425"/>
          <cell r="N425"/>
          <cell r="O425">
            <v>4645</v>
          </cell>
          <cell r="P425">
            <v>3.1199999999999999E-2</v>
          </cell>
          <cell r="Q425">
            <v>0.2</v>
          </cell>
          <cell r="R425">
            <v>174</v>
          </cell>
          <cell r="S425">
            <v>174</v>
          </cell>
          <cell r="T425"/>
          <cell r="U425">
            <v>6</v>
          </cell>
          <cell r="V425">
            <v>2</v>
          </cell>
          <cell r="W425">
            <v>2</v>
          </cell>
          <cell r="X425">
            <v>288</v>
          </cell>
          <cell r="Y425">
            <v>288</v>
          </cell>
          <cell r="Z425">
            <v>73981</v>
          </cell>
          <cell r="AA425" t="str">
            <v>B003BLQH7A</v>
          </cell>
          <cell r="AB425" t="str">
            <v>No Supplies</v>
          </cell>
        </row>
        <row r="426">
          <cell r="A426" t="str">
            <v>B07QF5ZS6P</v>
          </cell>
          <cell r="B426" t="str">
            <v>3 Ring Binder 1" Economy View Binders Organizer - Blue, Round Ring, Hold 175 Sheets Paper, for School Office Home, 12-Count</v>
          </cell>
          <cell r="C426" t="str">
            <v>3191-CASE</v>
          </cell>
          <cell r="D426">
            <v>3191</v>
          </cell>
          <cell r="E426" t="str">
            <v>FBA_3191-CASE</v>
          </cell>
          <cell r="F426">
            <v>12</v>
          </cell>
          <cell r="G426"/>
          <cell r="H426">
            <v>12</v>
          </cell>
          <cell r="I426">
            <v>24</v>
          </cell>
          <cell r="J426">
            <v>1108.26</v>
          </cell>
          <cell r="K426">
            <v>23</v>
          </cell>
          <cell r="L426">
            <v>944.47</v>
          </cell>
          <cell r="M426">
            <v>-4.1666666666666664E-2</v>
          </cell>
          <cell r="N426">
            <v>-0.14779022972948583</v>
          </cell>
          <cell r="O426">
            <v>90</v>
          </cell>
          <cell r="P426">
            <v>0.25559999999999999</v>
          </cell>
          <cell r="Q426">
            <v>0</v>
          </cell>
          <cell r="R426">
            <v>23</v>
          </cell>
          <cell r="S426">
            <v>276</v>
          </cell>
          <cell r="T426"/>
          <cell r="U426"/>
          <cell r="V426">
            <v>23</v>
          </cell>
          <cell r="W426">
            <v>23</v>
          </cell>
          <cell r="X426">
            <v>23</v>
          </cell>
          <cell r="Y426">
            <v>276</v>
          </cell>
          <cell r="Z426">
            <v>9825</v>
          </cell>
          <cell r="AA426" t="str">
            <v>X003SBSJJN</v>
          </cell>
          <cell r="AB426" t="str">
            <v>No Supplies</v>
          </cell>
        </row>
        <row r="427">
          <cell r="A427" t="str">
            <v>B07Q4RD2W3</v>
          </cell>
          <cell r="B427" t="str">
            <v>3 Ring Binder 1" Economy View Binders Organizer - Fuchsia, Round Ring, Hold 175 Sheets Paper, for School Office Home, 1-Count</v>
          </cell>
          <cell r="C427" t="str">
            <v>4126-EACH</v>
          </cell>
          <cell r="D427">
            <v>4126</v>
          </cell>
          <cell r="E427" t="str">
            <v>FBA_4126-EACH</v>
          </cell>
          <cell r="F427">
            <v>1</v>
          </cell>
          <cell r="G427"/>
          <cell r="H427">
            <v>12</v>
          </cell>
          <cell r="I427">
            <v>175</v>
          </cell>
          <cell r="J427">
            <v>1573.25</v>
          </cell>
          <cell r="K427">
            <v>246</v>
          </cell>
          <cell r="L427">
            <v>2355.6999999999998</v>
          </cell>
          <cell r="M427">
            <v>0.40571428571428569</v>
          </cell>
          <cell r="N427">
            <v>0.49734625774670255</v>
          </cell>
          <cell r="O427">
            <v>3195</v>
          </cell>
          <cell r="P427">
            <v>7.6999999999999999E-2</v>
          </cell>
          <cell r="Q427">
            <v>0.1</v>
          </cell>
          <cell r="R427">
            <v>271</v>
          </cell>
          <cell r="S427">
            <v>271</v>
          </cell>
          <cell r="T427"/>
          <cell r="U427"/>
          <cell r="V427">
            <v>23</v>
          </cell>
          <cell r="W427">
            <v>23</v>
          </cell>
          <cell r="X427">
            <v>276</v>
          </cell>
          <cell r="Y427">
            <v>276</v>
          </cell>
          <cell r="Z427">
            <v>8826</v>
          </cell>
          <cell r="AA427" t="str">
            <v>X003SC1YAX</v>
          </cell>
          <cell r="AB427" t="str">
            <v>No Supplies</v>
          </cell>
        </row>
        <row r="428">
          <cell r="A428" t="str">
            <v>B07WZX5SPF</v>
          </cell>
          <cell r="B428" t="str">
            <v>Foam Board 20" X 30" Green, Colored Foam Boards 3/16 Inch Thickness, Presentation Signboards School Craft Project Framing Display, 25-Pack</v>
          </cell>
          <cell r="C428" t="str">
            <v>592-CASE</v>
          </cell>
          <cell r="D428">
            <v>592</v>
          </cell>
          <cell r="E428" t="str">
            <v>FBA_592-CASE</v>
          </cell>
          <cell r="F428">
            <v>25</v>
          </cell>
          <cell r="G428"/>
          <cell r="H428">
            <v>25</v>
          </cell>
          <cell r="I428">
            <v>1</v>
          </cell>
          <cell r="J428">
            <v>96.99</v>
          </cell>
          <cell r="K428">
            <v>10</v>
          </cell>
          <cell r="L428">
            <v>739.9</v>
          </cell>
          <cell r="M428">
            <v>9</v>
          </cell>
          <cell r="N428">
            <v>6.6286215073718937</v>
          </cell>
          <cell r="O428">
            <v>189</v>
          </cell>
          <cell r="P428">
            <v>5.2900000000000003E-2</v>
          </cell>
          <cell r="Q428">
            <v>0.05</v>
          </cell>
          <cell r="R428">
            <v>11</v>
          </cell>
          <cell r="S428">
            <v>275</v>
          </cell>
          <cell r="T428"/>
          <cell r="U428"/>
          <cell r="V428">
            <v>11</v>
          </cell>
          <cell r="W428">
            <v>11</v>
          </cell>
          <cell r="X428">
            <v>11</v>
          </cell>
          <cell r="Y428">
            <v>275</v>
          </cell>
          <cell r="Z428">
            <v>21344</v>
          </cell>
          <cell r="AA428" t="str">
            <v>X0044RG5Y1</v>
          </cell>
          <cell r="AB428" t="str">
            <v>No Supplies</v>
          </cell>
        </row>
        <row r="429">
          <cell r="A429" t="str">
            <v>B07X31WJMN</v>
          </cell>
          <cell r="B429" t="str">
            <v>Foam Board 20" X 30" Yellow, Colored Foam Boards 3/16 Inch Thickness, Presentation Signboards School Craft Project Framing Display, 25-Pack</v>
          </cell>
          <cell r="C429" t="str">
            <v>593-CASE</v>
          </cell>
          <cell r="D429">
            <v>593</v>
          </cell>
          <cell r="E429" t="str">
            <v>FBA_593-CASE</v>
          </cell>
          <cell r="F429">
            <v>25</v>
          </cell>
          <cell r="G429"/>
          <cell r="H429">
            <v>25</v>
          </cell>
          <cell r="I429">
            <v>1</v>
          </cell>
          <cell r="J429">
            <v>96.99</v>
          </cell>
          <cell r="K429">
            <v>10</v>
          </cell>
          <cell r="L429">
            <v>739.9</v>
          </cell>
          <cell r="M429">
            <v>9</v>
          </cell>
          <cell r="N429">
            <v>6.6286215073718937</v>
          </cell>
          <cell r="O429">
            <v>141</v>
          </cell>
          <cell r="P429">
            <v>7.0900000000000005E-2</v>
          </cell>
          <cell r="Q429">
            <v>0.05</v>
          </cell>
          <cell r="R429">
            <v>11</v>
          </cell>
          <cell r="S429">
            <v>275</v>
          </cell>
          <cell r="T429"/>
          <cell r="U429"/>
          <cell r="V429">
            <v>11</v>
          </cell>
          <cell r="W429">
            <v>11</v>
          </cell>
          <cell r="X429">
            <v>11</v>
          </cell>
          <cell r="Y429">
            <v>275</v>
          </cell>
          <cell r="Z429">
            <v>6521</v>
          </cell>
          <cell r="AA429" t="str">
            <v>X0044R3MKL</v>
          </cell>
          <cell r="AB429" t="str">
            <v>No Supplies</v>
          </cell>
        </row>
        <row r="430">
          <cell r="A430" t="str">
            <v>B0BG9KF2MB</v>
          </cell>
          <cell r="B430" t="str">
            <v>Coin Wrappers Rolls - Quarter, Made in USA, Durable Preformed Wrappers Roll Paper Coins Tubes (36/Pack), 4-Packs</v>
          </cell>
          <cell r="C430" t="str">
            <v>5014-PACK4</v>
          </cell>
          <cell r="D430">
            <v>5014</v>
          </cell>
          <cell r="E430" t="str">
            <v>FBA_5014-PACK4</v>
          </cell>
          <cell r="F430">
            <v>4</v>
          </cell>
          <cell r="G430"/>
          <cell r="H430">
            <v>45</v>
          </cell>
          <cell r="I430">
            <v>7</v>
          </cell>
          <cell r="J430">
            <v>74.83</v>
          </cell>
          <cell r="K430">
            <v>59</v>
          </cell>
          <cell r="L430">
            <v>1037.3</v>
          </cell>
          <cell r="M430">
            <v>7.4285714285714288</v>
          </cell>
          <cell r="N430">
            <v>12.862087398102364</v>
          </cell>
          <cell r="O430">
            <v>295</v>
          </cell>
          <cell r="P430">
            <v>0.2</v>
          </cell>
          <cell r="Q430">
            <v>0.05</v>
          </cell>
          <cell r="R430">
            <v>62</v>
          </cell>
          <cell r="S430">
            <v>248</v>
          </cell>
          <cell r="T430"/>
          <cell r="U430"/>
          <cell r="V430">
            <v>6</v>
          </cell>
          <cell r="W430">
            <v>6</v>
          </cell>
          <cell r="X430">
            <v>67.5</v>
          </cell>
          <cell r="Y430">
            <v>270</v>
          </cell>
          <cell r="Z430">
            <v>22</v>
          </cell>
          <cell r="AA430" t="str">
            <v>X003Y77WNF</v>
          </cell>
          <cell r="AB430" t="str">
            <v>Poly Bag 14.5 x 19</v>
          </cell>
        </row>
        <row r="431">
          <cell r="A431" t="str">
            <v>B07SB6HLD3</v>
          </cell>
          <cell r="B431" t="str">
            <v>Notebook College Ruled 3 Subject Spiral 120 Sheets Spiral Notebooks 9.5"x5.75", Journal Comp Lined Composition Notebook, Assorted Color, 6-Pack</v>
          </cell>
          <cell r="C431" t="str">
            <v>563-SET6</v>
          </cell>
          <cell r="D431">
            <v>563</v>
          </cell>
          <cell r="E431" t="str">
            <v>FBA_563-SET6</v>
          </cell>
          <cell r="F431">
            <v>6</v>
          </cell>
          <cell r="G431"/>
          <cell r="H431">
            <v>24</v>
          </cell>
          <cell r="I431">
            <v>13</v>
          </cell>
          <cell r="J431">
            <v>327.37</v>
          </cell>
          <cell r="K431">
            <v>28</v>
          </cell>
          <cell r="L431">
            <v>684.12</v>
          </cell>
          <cell r="M431">
            <v>1.1538461538461537</v>
          </cell>
          <cell r="N431">
            <v>1.0897455478510554</v>
          </cell>
          <cell r="O431">
            <v>237</v>
          </cell>
          <cell r="P431">
            <v>0.1181</v>
          </cell>
          <cell r="Q431">
            <v>0.5</v>
          </cell>
          <cell r="R431">
            <v>42</v>
          </cell>
          <cell r="S431">
            <v>252</v>
          </cell>
          <cell r="T431"/>
          <cell r="U431"/>
          <cell r="V431">
            <v>11</v>
          </cell>
          <cell r="W431">
            <v>11</v>
          </cell>
          <cell r="X431">
            <v>44</v>
          </cell>
          <cell r="Y431">
            <v>264</v>
          </cell>
          <cell r="Z431">
            <v>13944</v>
          </cell>
          <cell r="AA431" t="str">
            <v>X0044RLTSD</v>
          </cell>
          <cell r="AB431" t="str">
            <v>Poly Bag 12 x 15.5</v>
          </cell>
        </row>
        <row r="432">
          <cell r="A432" t="str">
            <v>B0856WZDJT</v>
          </cell>
          <cell r="B432" t="str">
            <v>Glitter Glue 6 Neon Color, Non-Toxic Washable Glitter Glue for Slime Paints Art Crafts, Gift for Kids (6.8oz/Pack), 24-Packs</v>
          </cell>
          <cell r="C432" t="str">
            <v>3451-CASE</v>
          </cell>
          <cell r="D432">
            <v>3451</v>
          </cell>
          <cell r="E432" t="str">
            <v>FBA_3451-CASE</v>
          </cell>
          <cell r="F432">
            <v>24</v>
          </cell>
          <cell r="G432"/>
          <cell r="H432">
            <v>24</v>
          </cell>
          <cell r="I432">
            <v>7</v>
          </cell>
          <cell r="J432">
            <v>479.43</v>
          </cell>
          <cell r="K432">
            <v>10</v>
          </cell>
          <cell r="L432">
            <v>612.9</v>
          </cell>
          <cell r="M432">
            <v>0.42857142857142855</v>
          </cell>
          <cell r="N432">
            <v>0.27839309179650829</v>
          </cell>
          <cell r="O432">
            <v>250</v>
          </cell>
          <cell r="P432">
            <v>0.04</v>
          </cell>
          <cell r="Q432">
            <v>0.1</v>
          </cell>
          <cell r="R432">
            <v>11</v>
          </cell>
          <cell r="S432">
            <v>264</v>
          </cell>
          <cell r="T432"/>
          <cell r="U432"/>
          <cell r="V432">
            <v>11</v>
          </cell>
          <cell r="W432">
            <v>11</v>
          </cell>
          <cell r="X432">
            <v>11</v>
          </cell>
          <cell r="Y432">
            <v>264</v>
          </cell>
          <cell r="Z432">
            <v>5982</v>
          </cell>
          <cell r="AA432" t="str">
            <v>X0044RLWZN</v>
          </cell>
          <cell r="AB432" t="str">
            <v>No Supplies</v>
          </cell>
        </row>
        <row r="433">
          <cell r="A433" t="str">
            <v>B07QF4V3CC</v>
          </cell>
          <cell r="B433" t="str">
            <v>3 Ring Binder 1/2" Economy View Binders Organizer - Grey, Round Ring, Hold 100 Sheets Paper, for School Office Home, 12-Count</v>
          </cell>
          <cell r="C433" t="str">
            <v>4101-CASE</v>
          </cell>
          <cell r="D433">
            <v>4101</v>
          </cell>
          <cell r="E433" t="str">
            <v>FBA_4101-CASE</v>
          </cell>
          <cell r="F433">
            <v>12</v>
          </cell>
          <cell r="G433"/>
          <cell r="H433">
            <v>12</v>
          </cell>
          <cell r="I433">
            <v>13</v>
          </cell>
          <cell r="J433">
            <v>605.52</v>
          </cell>
          <cell r="K433">
            <v>18</v>
          </cell>
          <cell r="L433">
            <v>833.52</v>
          </cell>
          <cell r="M433">
            <v>0.38461538461538464</v>
          </cell>
          <cell r="N433">
            <v>0.3765358699960365</v>
          </cell>
          <cell r="O433">
            <v>100</v>
          </cell>
          <cell r="P433">
            <v>0.18</v>
          </cell>
          <cell r="Q433">
            <v>0.2</v>
          </cell>
          <cell r="R433">
            <v>22</v>
          </cell>
          <cell r="S433">
            <v>264</v>
          </cell>
          <cell r="T433"/>
          <cell r="U433"/>
          <cell r="V433">
            <v>22</v>
          </cell>
          <cell r="W433">
            <v>22</v>
          </cell>
          <cell r="X433">
            <v>22</v>
          </cell>
          <cell r="Y433">
            <v>264</v>
          </cell>
          <cell r="Z433">
            <v>2855</v>
          </cell>
          <cell r="AA433" t="str">
            <v>X0044RG6IB</v>
          </cell>
          <cell r="AB433" t="str">
            <v>No Supplies</v>
          </cell>
        </row>
        <row r="434">
          <cell r="A434" t="str">
            <v>B09C7NBHPS</v>
          </cell>
          <cell r="B434" t="str">
            <v>Filler Paper Loose Leaf Papers 100 Sheet, 4-1" Quad Ruled, 3 Hole Punched for Ring Binders, Graph Drafting for Office School Student, 2-Pack</v>
          </cell>
          <cell r="C434" t="str">
            <v>569-PACK2</v>
          </cell>
          <cell r="D434">
            <v>569</v>
          </cell>
          <cell r="E434" t="str">
            <v>FBA_569-PACK2</v>
          </cell>
          <cell r="F434">
            <v>2</v>
          </cell>
          <cell r="G434"/>
          <cell r="H434">
            <v>36</v>
          </cell>
          <cell r="I434">
            <v>30</v>
          </cell>
          <cell r="J434">
            <v>434.7</v>
          </cell>
          <cell r="K434">
            <v>93</v>
          </cell>
          <cell r="L434">
            <v>1580.07</v>
          </cell>
          <cell r="M434">
            <v>2.1</v>
          </cell>
          <cell r="N434">
            <v>2.6348516218081435</v>
          </cell>
          <cell r="O434">
            <v>872</v>
          </cell>
          <cell r="P434">
            <v>0.1067</v>
          </cell>
          <cell r="Q434">
            <v>0.2</v>
          </cell>
          <cell r="R434">
            <v>112</v>
          </cell>
          <cell r="S434">
            <v>224</v>
          </cell>
          <cell r="T434"/>
          <cell r="U434"/>
          <cell r="V434">
            <v>7</v>
          </cell>
          <cell r="W434">
            <v>7</v>
          </cell>
          <cell r="X434">
            <v>126</v>
          </cell>
          <cell r="Y434">
            <v>252</v>
          </cell>
          <cell r="Z434">
            <v>19163</v>
          </cell>
          <cell r="AA434" t="str">
            <v>X0044R3MT7</v>
          </cell>
          <cell r="AB434" t="str">
            <v>Poly Bag 9 x 12</v>
          </cell>
        </row>
        <row r="435">
          <cell r="A435" t="str">
            <v>B07XQJMZ4Q</v>
          </cell>
          <cell r="B435" t="str">
            <v>Filler Paper Loose Leaf Papers 100 Sheet, 4-1" Quad Ruled, 3 Hole Punched for Ring Binders, Graph Drafting for Office School Student, 36-Pack</v>
          </cell>
          <cell r="C435" t="str">
            <v>569-CASE</v>
          </cell>
          <cell r="D435">
            <v>569</v>
          </cell>
          <cell r="E435" t="str">
            <v>FBA_569-CASE</v>
          </cell>
          <cell r="F435">
            <v>36</v>
          </cell>
          <cell r="G435"/>
          <cell r="H435">
            <v>36</v>
          </cell>
          <cell r="I435">
            <v>2</v>
          </cell>
          <cell r="J435">
            <v>187.98</v>
          </cell>
          <cell r="K435">
            <v>6</v>
          </cell>
          <cell r="L435">
            <v>540.14</v>
          </cell>
          <cell r="M435">
            <v>2</v>
          </cell>
          <cell r="N435">
            <v>1.8733907862538568</v>
          </cell>
          <cell r="O435">
            <v>36</v>
          </cell>
          <cell r="P435">
            <v>0.16669999999999999</v>
          </cell>
          <cell r="Q435">
            <v>0.1</v>
          </cell>
          <cell r="R435">
            <v>7</v>
          </cell>
          <cell r="S435">
            <v>252</v>
          </cell>
          <cell r="T435"/>
          <cell r="U435"/>
          <cell r="V435">
            <v>7</v>
          </cell>
          <cell r="W435">
            <v>7</v>
          </cell>
          <cell r="X435">
            <v>7</v>
          </cell>
          <cell r="Y435">
            <v>252</v>
          </cell>
          <cell r="Z435">
            <v>19163</v>
          </cell>
          <cell r="AA435" t="str">
            <v>X0044RLX8J</v>
          </cell>
          <cell r="AB435" t="str">
            <v>No Supplies</v>
          </cell>
        </row>
        <row r="436">
          <cell r="A436" t="str">
            <v>B07Q8XTMXF</v>
          </cell>
          <cell r="B436" t="str">
            <v>3 Ring Binder 1" Economy View Binders Organizer - Purple, Round Ring, Hold 175 Sheets Paper, for School Office Home, 1-Count</v>
          </cell>
          <cell r="C436" t="str">
            <v>4127-EACH</v>
          </cell>
          <cell r="D436">
            <v>4127</v>
          </cell>
          <cell r="E436" t="str">
            <v>FBA_4127-EACH</v>
          </cell>
          <cell r="F436">
            <v>1</v>
          </cell>
          <cell r="G436"/>
          <cell r="H436">
            <v>12</v>
          </cell>
          <cell r="I436">
            <v>164</v>
          </cell>
          <cell r="J436">
            <v>1474.36</v>
          </cell>
          <cell r="K436">
            <v>229</v>
          </cell>
          <cell r="L436">
            <v>2187.56</v>
          </cell>
          <cell r="M436">
            <v>0.39634146341463417</v>
          </cell>
          <cell r="N436">
            <v>0.48373531566238914</v>
          </cell>
          <cell r="O436">
            <v>4156</v>
          </cell>
          <cell r="P436">
            <v>5.5100000000000003E-2</v>
          </cell>
          <cell r="Q436">
            <v>0.1</v>
          </cell>
          <cell r="R436">
            <v>252</v>
          </cell>
          <cell r="S436">
            <v>252</v>
          </cell>
          <cell r="T436"/>
          <cell r="U436"/>
          <cell r="V436">
            <v>21</v>
          </cell>
          <cell r="W436">
            <v>21</v>
          </cell>
          <cell r="X436">
            <v>252</v>
          </cell>
          <cell r="Y436">
            <v>252</v>
          </cell>
          <cell r="Z436">
            <v>14059</v>
          </cell>
          <cell r="AA436" t="str">
            <v>X003SC97MF</v>
          </cell>
          <cell r="AB436" t="str">
            <v>No Supplies</v>
          </cell>
        </row>
        <row r="437">
          <cell r="A437" t="str">
            <v>B07Q712K7L</v>
          </cell>
          <cell r="B437" t="str">
            <v>3 Ring Binder 1/2" Economy View Binders Organizer - Cyan, Round Ring, Hold 100 Sheets Paper, for School Office Home, 1-Count</v>
          </cell>
          <cell r="C437" t="str">
            <v>4105-EACH</v>
          </cell>
          <cell r="D437">
            <v>4105</v>
          </cell>
          <cell r="E437" t="str">
            <v>FBA_4105-EACH</v>
          </cell>
          <cell r="F437">
            <v>1</v>
          </cell>
          <cell r="G437"/>
          <cell r="H437">
            <v>12</v>
          </cell>
          <cell r="I437">
            <v>163</v>
          </cell>
          <cell r="J437">
            <v>1383.87</v>
          </cell>
          <cell r="K437">
            <v>202</v>
          </cell>
          <cell r="L437">
            <v>1793.2</v>
          </cell>
          <cell r="M437">
            <v>0.2392638036809816</v>
          </cell>
          <cell r="N437">
            <v>0.29578645392992131</v>
          </cell>
          <cell r="O437">
            <v>2751</v>
          </cell>
          <cell r="P437">
            <v>7.3400000000000007E-2</v>
          </cell>
          <cell r="Q437">
            <v>0.2</v>
          </cell>
          <cell r="R437">
            <v>242</v>
          </cell>
          <cell r="S437">
            <v>242</v>
          </cell>
          <cell r="T437"/>
          <cell r="U437"/>
          <cell r="V437">
            <v>21</v>
          </cell>
          <cell r="W437">
            <v>21</v>
          </cell>
          <cell r="X437">
            <v>252</v>
          </cell>
          <cell r="Y437">
            <v>252</v>
          </cell>
          <cell r="Z437">
            <v>9892</v>
          </cell>
          <cell r="AA437" t="str">
            <v>X003SC97JN</v>
          </cell>
          <cell r="AB437" t="str">
            <v>No Supplies</v>
          </cell>
        </row>
        <row r="438">
          <cell r="A438" t="str">
            <v>B07X58LRS6</v>
          </cell>
          <cell r="B438" t="str">
            <v>Foam Board 20" X 30" Red, Colored Foam Boards 3/16 Inch Thickness, Presentation Signboards School Craft Project Framing Display, 25-Pack</v>
          </cell>
          <cell r="C438" t="str">
            <v>590-CASE</v>
          </cell>
          <cell r="D438">
            <v>590</v>
          </cell>
          <cell r="E438" t="str">
            <v>FBA_590-CASE</v>
          </cell>
          <cell r="F438">
            <v>25</v>
          </cell>
          <cell r="G438"/>
          <cell r="H438">
            <v>25</v>
          </cell>
          <cell r="I438">
            <v>0</v>
          </cell>
          <cell r="J438">
            <v>0</v>
          </cell>
          <cell r="K438">
            <v>9</v>
          </cell>
          <cell r="L438">
            <v>665.91</v>
          </cell>
          <cell r="M438"/>
          <cell r="N438"/>
          <cell r="O438">
            <v>205</v>
          </cell>
          <cell r="P438">
            <v>4.3900000000000002E-2</v>
          </cell>
          <cell r="Q438">
            <v>0.1</v>
          </cell>
          <cell r="R438">
            <v>10</v>
          </cell>
          <cell r="S438">
            <v>250</v>
          </cell>
          <cell r="T438"/>
          <cell r="U438"/>
          <cell r="V438">
            <v>10</v>
          </cell>
          <cell r="W438">
            <v>10</v>
          </cell>
          <cell r="X438">
            <v>10</v>
          </cell>
          <cell r="Y438">
            <v>250</v>
          </cell>
          <cell r="Z438">
            <v>18919</v>
          </cell>
          <cell r="AA438" t="str">
            <v>X0044R3MDN</v>
          </cell>
          <cell r="AB438" t="str">
            <v>No Supplies</v>
          </cell>
        </row>
        <row r="439">
          <cell r="A439" t="str">
            <v>B001BO40DC</v>
          </cell>
          <cell r="B439" t="str">
            <v>Coin Wrappers Rolls - Penny, Made in USA, Durable Preformed Wrappers Roll Paper Coins Tubes (36/Pack), 1-Pack</v>
          </cell>
          <cell r="C439" t="str">
            <v>5011-EACH</v>
          </cell>
          <cell r="D439">
            <v>5011</v>
          </cell>
          <cell r="E439" t="str">
            <v>FBA_5011-EACH</v>
          </cell>
          <cell r="F439">
            <v>1</v>
          </cell>
          <cell r="G439"/>
          <cell r="H439">
            <v>50</v>
          </cell>
          <cell r="I439">
            <v>8</v>
          </cell>
          <cell r="J439">
            <v>51.92</v>
          </cell>
          <cell r="K439">
            <v>191</v>
          </cell>
          <cell r="L439">
            <v>1329.1</v>
          </cell>
          <cell r="M439">
            <v>22.875</v>
          </cell>
          <cell r="N439">
            <v>24.598998459167948</v>
          </cell>
          <cell r="O439">
            <v>2679</v>
          </cell>
          <cell r="P439">
            <v>7.1300000000000002E-2</v>
          </cell>
          <cell r="Q439">
            <v>0.2</v>
          </cell>
          <cell r="R439">
            <v>229</v>
          </cell>
          <cell r="S439">
            <v>229</v>
          </cell>
          <cell r="T439"/>
          <cell r="U439"/>
          <cell r="V439">
            <v>5</v>
          </cell>
          <cell r="W439">
            <v>5</v>
          </cell>
          <cell r="X439">
            <v>250</v>
          </cell>
          <cell r="Y439">
            <v>250</v>
          </cell>
          <cell r="Z439">
            <v>53</v>
          </cell>
          <cell r="AA439" t="str">
            <v>B001BO40DC</v>
          </cell>
          <cell r="AB439" t="str">
            <v>No Supplies</v>
          </cell>
        </row>
        <row r="440">
          <cell r="A440" t="str">
            <v>B0B5YQ83WF</v>
          </cell>
          <cell r="B440" t="str">
            <v>Clipboard Carnival Polka Dot 12.5"x9", Low Profile Clip, Dotted Paperboard Fits A4 Letter Size, Pastel Colors, 6-Pack</v>
          </cell>
          <cell r="C440" t="str">
            <v>1832-SET6</v>
          </cell>
          <cell r="D440">
            <v>1832</v>
          </cell>
          <cell r="E440" t="str">
            <v>FBA_1832-SET6</v>
          </cell>
          <cell r="F440">
            <v>6</v>
          </cell>
          <cell r="G440"/>
          <cell r="H440">
            <v>48</v>
          </cell>
          <cell r="I440">
            <v>5</v>
          </cell>
          <cell r="J440">
            <v>137.44999999999999</v>
          </cell>
          <cell r="K440">
            <v>30</v>
          </cell>
          <cell r="L440">
            <v>652.38</v>
          </cell>
          <cell r="M440">
            <v>5</v>
          </cell>
          <cell r="N440">
            <v>3.7463077482720997</v>
          </cell>
          <cell r="O440">
            <v>184</v>
          </cell>
          <cell r="P440">
            <v>0.16300000000000001</v>
          </cell>
          <cell r="Q440">
            <v>0.1</v>
          </cell>
          <cell r="R440">
            <v>33</v>
          </cell>
          <cell r="S440">
            <v>198</v>
          </cell>
          <cell r="T440"/>
          <cell r="U440"/>
          <cell r="V440">
            <v>5</v>
          </cell>
          <cell r="W440">
            <v>5</v>
          </cell>
          <cell r="X440">
            <v>40</v>
          </cell>
          <cell r="Y440">
            <v>240</v>
          </cell>
          <cell r="Z440">
            <v>12600</v>
          </cell>
          <cell r="AA440" t="str">
            <v>B0B5YQ83WF</v>
          </cell>
          <cell r="AB440" t="str">
            <v>Poly Bag 12 x 15.5</v>
          </cell>
        </row>
        <row r="441">
          <cell r="A441" t="str">
            <v>B07S3DWYRL</v>
          </cell>
          <cell r="B441" t="str">
            <v>2 Pockets Poly Folder, Bubble Embossed Portfolio, Letter Size Plastic Folders Holder for Office Business Document Papers Organizer, 6-Pack</v>
          </cell>
          <cell r="C441" t="str">
            <v>2138-SET6</v>
          </cell>
          <cell r="D441">
            <v>2138</v>
          </cell>
          <cell r="E441" t="str">
            <v>FBA_2138-SET6</v>
          </cell>
          <cell r="F441">
            <v>6</v>
          </cell>
          <cell r="G441"/>
          <cell r="H441">
            <v>48</v>
          </cell>
          <cell r="I441">
            <v>49</v>
          </cell>
          <cell r="J441">
            <v>636.51</v>
          </cell>
          <cell r="K441">
            <v>34</v>
          </cell>
          <cell r="L441">
            <v>492.66</v>
          </cell>
          <cell r="M441">
            <v>-0.30612244897959184</v>
          </cell>
          <cell r="N441">
            <v>-0.22599802045529524</v>
          </cell>
          <cell r="O441">
            <v>617</v>
          </cell>
          <cell r="P441">
            <v>5.5100000000000003E-2</v>
          </cell>
          <cell r="Q441">
            <v>0</v>
          </cell>
          <cell r="R441">
            <v>34</v>
          </cell>
          <cell r="S441">
            <v>204</v>
          </cell>
          <cell r="T441"/>
          <cell r="U441"/>
          <cell r="V441">
            <v>5</v>
          </cell>
          <cell r="W441">
            <v>5</v>
          </cell>
          <cell r="X441">
            <v>40</v>
          </cell>
          <cell r="Y441">
            <v>240</v>
          </cell>
          <cell r="Z441">
            <v>5754</v>
          </cell>
          <cell r="AA441" t="str">
            <v>X0044RG6VX</v>
          </cell>
          <cell r="AB441" t="str">
            <v>Poly Bag 12 x 15.5</v>
          </cell>
        </row>
        <row r="442">
          <cell r="A442" t="str">
            <v>B00FIJTHZW</v>
          </cell>
          <cell r="B442" t="str">
            <v>Spiral Bound Premium Sketch Book, 8.5 x 11 Inches, 30 Sheets (1 Book), (5045)</v>
          </cell>
          <cell r="C442" t="str">
            <v>5045-BAZIC</v>
          </cell>
          <cell r="D442">
            <v>5045</v>
          </cell>
          <cell r="E442" t="str">
            <v>FBA_5045-EACH-B</v>
          </cell>
          <cell r="F442">
            <v>1</v>
          </cell>
          <cell r="G442"/>
          <cell r="H442">
            <v>48</v>
          </cell>
          <cell r="I442">
            <v>10</v>
          </cell>
          <cell r="J442">
            <v>53.9</v>
          </cell>
          <cell r="K442">
            <v>190</v>
          </cell>
          <cell r="L442">
            <v>984.5</v>
          </cell>
          <cell r="M442">
            <v>18</v>
          </cell>
          <cell r="N442">
            <v>17.26530612244898</v>
          </cell>
          <cell r="O442">
            <v>5401</v>
          </cell>
          <cell r="P442">
            <v>3.5200000000000002E-2</v>
          </cell>
          <cell r="Q442">
            <v>0.2</v>
          </cell>
          <cell r="R442">
            <v>228</v>
          </cell>
          <cell r="S442">
            <v>228</v>
          </cell>
          <cell r="T442"/>
          <cell r="U442"/>
          <cell r="V442">
            <v>5</v>
          </cell>
          <cell r="W442">
            <v>5</v>
          </cell>
          <cell r="X442">
            <v>240</v>
          </cell>
          <cell r="Y442">
            <v>240</v>
          </cell>
          <cell r="Z442">
            <v>31095</v>
          </cell>
          <cell r="AA442" t="str">
            <v>X003DEKDWV</v>
          </cell>
          <cell r="AB442" t="str">
            <v>No Supplies</v>
          </cell>
        </row>
        <row r="443">
          <cell r="A443" t="str">
            <v>B08FF6RL8X</v>
          </cell>
          <cell r="B443" t="str">
            <v>Pink Eraser Top, Latex Free Pencil Tops Erasers, Arrowhead Caps Erasers for Kids Student Bulk Packs for School Supplies, Total 144 Count</v>
          </cell>
          <cell r="C443" t="str">
            <v>2236-EACH</v>
          </cell>
          <cell r="D443">
            <v>2236</v>
          </cell>
          <cell r="E443" t="str">
            <v>FBA_2236-EACH</v>
          </cell>
          <cell r="F443">
            <v>1</v>
          </cell>
          <cell r="G443"/>
          <cell r="H443">
            <v>24</v>
          </cell>
          <cell r="I443">
            <v>119</v>
          </cell>
          <cell r="J443">
            <v>1032.3499999999999</v>
          </cell>
          <cell r="K443">
            <v>189</v>
          </cell>
          <cell r="L443">
            <v>1399.01</v>
          </cell>
          <cell r="M443">
            <v>0.58823529411764708</v>
          </cell>
          <cell r="N443">
            <v>0.35517024265026409</v>
          </cell>
          <cell r="O443">
            <v>1394</v>
          </cell>
          <cell r="P443">
            <v>0.1356</v>
          </cell>
          <cell r="Q443">
            <v>0.2</v>
          </cell>
          <cell r="R443">
            <v>227</v>
          </cell>
          <cell r="S443">
            <v>227</v>
          </cell>
          <cell r="T443"/>
          <cell r="U443"/>
          <cell r="V443">
            <v>10</v>
          </cell>
          <cell r="W443">
            <v>10</v>
          </cell>
          <cell r="X443">
            <v>240</v>
          </cell>
          <cell r="Y443">
            <v>240</v>
          </cell>
          <cell r="Z443">
            <v>5372</v>
          </cell>
          <cell r="AA443" t="str">
            <v>B08FF6RL8X</v>
          </cell>
          <cell r="AB443" t="str">
            <v>No Supplies</v>
          </cell>
        </row>
        <row r="444">
          <cell r="A444" t="str">
            <v>B07QF57YXG</v>
          </cell>
          <cell r="B444" t="str">
            <v>3 Ring Binder 1/2" Economy View Binders Organizer - Cyan, Round Ring, Hold 100 Sheets Paper, for School Office Home, 12-Count</v>
          </cell>
          <cell r="C444" t="str">
            <v>4105-CASE</v>
          </cell>
          <cell r="D444">
            <v>4105</v>
          </cell>
          <cell r="E444" t="str">
            <v>FBA_4105-CASE</v>
          </cell>
          <cell r="F444">
            <v>12</v>
          </cell>
          <cell r="G444"/>
          <cell r="H444">
            <v>12</v>
          </cell>
          <cell r="I444">
            <v>6</v>
          </cell>
          <cell r="J444">
            <v>280.2</v>
          </cell>
          <cell r="K444">
            <v>17</v>
          </cell>
          <cell r="L444">
            <v>810.38</v>
          </cell>
          <cell r="M444">
            <v>1.8333333333333333</v>
          </cell>
          <cell r="N444">
            <v>1.8921484653818703</v>
          </cell>
          <cell r="O444">
            <v>180</v>
          </cell>
          <cell r="P444">
            <v>9.4399999999999998E-2</v>
          </cell>
          <cell r="Q444">
            <v>0.2</v>
          </cell>
          <cell r="R444">
            <v>20</v>
          </cell>
          <cell r="S444">
            <v>240</v>
          </cell>
          <cell r="T444"/>
          <cell r="U444"/>
          <cell r="V444">
            <v>20</v>
          </cell>
          <cell r="W444">
            <v>20</v>
          </cell>
          <cell r="X444">
            <v>20</v>
          </cell>
          <cell r="Y444">
            <v>240</v>
          </cell>
          <cell r="Z444">
            <v>9892</v>
          </cell>
          <cell r="AA444" t="str">
            <v>X0044R3MPL</v>
          </cell>
          <cell r="AB444" t="str">
            <v>No Supplies</v>
          </cell>
        </row>
        <row r="445">
          <cell r="A445" t="str">
            <v>B07TCRK63W</v>
          </cell>
          <cell r="B445" t="str">
            <v>Poster Board Glitter Color 11" X 14", Sparkling Frame Colored Poster Board Paper for Christmas Wedding Birthday Craft Project (5/Pack), 1-Pack</v>
          </cell>
          <cell r="C445" t="str">
            <v>5414-EACH</v>
          </cell>
          <cell r="D445">
            <v>5414</v>
          </cell>
          <cell r="E445" t="str">
            <v>FBA_5414-EACH</v>
          </cell>
          <cell r="F445">
            <v>1</v>
          </cell>
          <cell r="G445"/>
          <cell r="H445">
            <v>48</v>
          </cell>
          <cell r="I445">
            <v>6</v>
          </cell>
          <cell r="J445">
            <v>38.94</v>
          </cell>
          <cell r="K445">
            <v>163</v>
          </cell>
          <cell r="L445">
            <v>827.09</v>
          </cell>
          <cell r="M445">
            <v>26.166666666666668</v>
          </cell>
          <cell r="N445">
            <v>20.240112994350287</v>
          </cell>
          <cell r="O445">
            <v>8292</v>
          </cell>
          <cell r="P445">
            <v>1.9699999999999999E-2</v>
          </cell>
          <cell r="Q445">
            <v>0.2</v>
          </cell>
          <cell r="R445">
            <v>196</v>
          </cell>
          <cell r="S445">
            <v>196</v>
          </cell>
          <cell r="T445"/>
          <cell r="U445"/>
          <cell r="V445">
            <v>5</v>
          </cell>
          <cell r="W445">
            <v>5</v>
          </cell>
          <cell r="X445">
            <v>240</v>
          </cell>
          <cell r="Y445">
            <v>240</v>
          </cell>
          <cell r="Z445">
            <v>4629</v>
          </cell>
          <cell r="AA445" t="str">
            <v>B07TCRK63W</v>
          </cell>
          <cell r="AB445" t="str">
            <v>No Supplies</v>
          </cell>
        </row>
        <row r="446">
          <cell r="A446" t="str">
            <v>B07QXTDSRL</v>
          </cell>
          <cell r="B446" t="str">
            <v>3 Ring Binder 1.5" Economy View Binders Organizer - Blue, Round Ring, Hold 280 Sheets Paper, for School Office Home, 12-Count</v>
          </cell>
          <cell r="C446" t="str">
            <v>3192-CASE</v>
          </cell>
          <cell r="D446">
            <v>3192</v>
          </cell>
          <cell r="E446" t="str">
            <v>FBA_3192-CASE</v>
          </cell>
          <cell r="F446">
            <v>12</v>
          </cell>
          <cell r="G446"/>
          <cell r="H446">
            <v>12</v>
          </cell>
          <cell r="I446">
            <v>24</v>
          </cell>
          <cell r="J446">
            <v>1240.1600000000001</v>
          </cell>
          <cell r="K446">
            <v>19</v>
          </cell>
          <cell r="L446">
            <v>965.57</v>
          </cell>
          <cell r="M446">
            <v>-0.20833333333333334</v>
          </cell>
          <cell r="N446">
            <v>-0.22141497871242422</v>
          </cell>
          <cell r="O446">
            <v>117</v>
          </cell>
          <cell r="P446">
            <v>0.16239999999999999</v>
          </cell>
          <cell r="Q446">
            <v>0</v>
          </cell>
          <cell r="R446">
            <v>19</v>
          </cell>
          <cell r="S446">
            <v>228</v>
          </cell>
          <cell r="T446"/>
          <cell r="U446"/>
          <cell r="V446">
            <v>19</v>
          </cell>
          <cell r="W446">
            <v>19</v>
          </cell>
          <cell r="X446">
            <v>19</v>
          </cell>
          <cell r="Y446">
            <v>228</v>
          </cell>
          <cell r="Z446">
            <v>12411</v>
          </cell>
          <cell r="AA446" t="str">
            <v>X003SBSK7T</v>
          </cell>
          <cell r="AB446" t="str">
            <v>No Supplies</v>
          </cell>
        </row>
        <row r="447">
          <cell r="A447" t="str">
            <v>B07Q8SQSQF</v>
          </cell>
          <cell r="B447" t="str">
            <v>3 Ring Binder 1.5" Economy View Binders Organizer - Purple, Round Ring, Hold 280 Sheets Paper, for School Office Home, 1-Count</v>
          </cell>
          <cell r="C447" t="str">
            <v>4147-EACH</v>
          </cell>
          <cell r="D447">
            <v>4147</v>
          </cell>
          <cell r="E447" t="str">
            <v>FBA_4147-EACH</v>
          </cell>
          <cell r="F447">
            <v>1</v>
          </cell>
          <cell r="G447"/>
          <cell r="H447">
            <v>12</v>
          </cell>
          <cell r="I447">
            <v>153</v>
          </cell>
          <cell r="J447">
            <v>1436.77</v>
          </cell>
          <cell r="K447">
            <v>184</v>
          </cell>
          <cell r="L447">
            <v>1838.16</v>
          </cell>
          <cell r="M447">
            <v>0.20261437908496732</v>
          </cell>
          <cell r="N447">
            <v>0.27936969730715433</v>
          </cell>
          <cell r="O447">
            <v>819</v>
          </cell>
          <cell r="P447">
            <v>0.22470000000000001</v>
          </cell>
          <cell r="Q447">
            <v>0.2</v>
          </cell>
          <cell r="R447">
            <v>221</v>
          </cell>
          <cell r="S447">
            <v>221</v>
          </cell>
          <cell r="T447"/>
          <cell r="U447"/>
          <cell r="V447">
            <v>19</v>
          </cell>
          <cell r="W447">
            <v>19</v>
          </cell>
          <cell r="X447">
            <v>228</v>
          </cell>
          <cell r="Y447">
            <v>228</v>
          </cell>
          <cell r="Z447">
            <v>6940</v>
          </cell>
          <cell r="AA447" t="str">
            <v>X003SBSJBL</v>
          </cell>
          <cell r="AB447" t="str">
            <v>No Supplies</v>
          </cell>
        </row>
        <row r="448">
          <cell r="A448" t="str">
            <v>B07XQMQ6QC</v>
          </cell>
          <cell r="B448" t="str">
            <v>Invoice Book, 50 Sets 5 9/16" x 8 7/16" 2-Part Carbonless, White &amp; Canary, Bound Wraparound Cover (50 Sets/Pack), 24-Packs</v>
          </cell>
          <cell r="C448" t="str">
            <v>5076-BOX</v>
          </cell>
          <cell r="D448">
            <v>5076</v>
          </cell>
          <cell r="E448" t="str">
            <v>FBA_5076-BOX</v>
          </cell>
          <cell r="F448">
            <v>24</v>
          </cell>
          <cell r="G448">
            <v>24</v>
          </cell>
          <cell r="H448">
            <v>72</v>
          </cell>
          <cell r="I448">
            <v>12</v>
          </cell>
          <cell r="J448">
            <v>737.88</v>
          </cell>
          <cell r="K448">
            <v>9</v>
          </cell>
          <cell r="L448">
            <v>541.67999999999995</v>
          </cell>
          <cell r="M448">
            <v>-0.25</v>
          </cell>
          <cell r="N448">
            <v>-0.2658968938038706</v>
          </cell>
          <cell r="O448">
            <v>91</v>
          </cell>
          <cell r="P448">
            <v>9.8900000000000002E-2</v>
          </cell>
          <cell r="Q448">
            <v>0.05</v>
          </cell>
          <cell r="R448">
            <v>9</v>
          </cell>
          <cell r="S448">
            <v>216</v>
          </cell>
          <cell r="T448"/>
          <cell r="U448">
            <v>3</v>
          </cell>
          <cell r="V448">
            <v>3</v>
          </cell>
          <cell r="W448">
            <v>3</v>
          </cell>
          <cell r="X448">
            <v>9</v>
          </cell>
          <cell r="Y448">
            <v>216</v>
          </cell>
          <cell r="Z448">
            <v>27134</v>
          </cell>
          <cell r="AA448" t="str">
            <v>X0044RG5ZP</v>
          </cell>
          <cell r="AB448" t="str">
            <v>No Supplies</v>
          </cell>
        </row>
        <row r="449">
          <cell r="A449" t="str">
            <v>B01HTYG3LE</v>
          </cell>
          <cell r="B449" t="str">
            <v>6 Color Glitter Glue Set 20 Milliliter Bottles - Classic Colors - Green, Gold, red, Silver, Blue, and Purple</v>
          </cell>
          <cell r="C449" t="str">
            <v>3467-BAZIC</v>
          </cell>
          <cell r="D449">
            <v>3467</v>
          </cell>
          <cell r="E449" t="str">
            <v>FBA_3467-EACH-1</v>
          </cell>
          <cell r="F449">
            <v>1</v>
          </cell>
          <cell r="G449">
            <v>24</v>
          </cell>
          <cell r="H449">
            <v>72</v>
          </cell>
          <cell r="I449">
            <v>0</v>
          </cell>
          <cell r="J449">
            <v>0</v>
          </cell>
          <cell r="K449">
            <v>50</v>
          </cell>
          <cell r="L449">
            <v>249.5</v>
          </cell>
          <cell r="M449"/>
          <cell r="N449"/>
          <cell r="O449">
            <v>4404</v>
          </cell>
          <cell r="P449">
            <v>1.14E-2</v>
          </cell>
          <cell r="Q449">
            <v>2</v>
          </cell>
          <cell r="R449">
            <v>150</v>
          </cell>
          <cell r="S449">
            <v>150</v>
          </cell>
          <cell r="T449"/>
          <cell r="U449">
            <v>3</v>
          </cell>
          <cell r="V449">
            <v>3</v>
          </cell>
          <cell r="W449">
            <v>3</v>
          </cell>
          <cell r="X449">
            <v>216</v>
          </cell>
          <cell r="Y449">
            <v>216</v>
          </cell>
          <cell r="Z449">
            <v>11536</v>
          </cell>
          <cell r="AA449" t="str">
            <v>B01HTYG3LE</v>
          </cell>
          <cell r="AB449" t="str">
            <v>No Supplies</v>
          </cell>
        </row>
        <row r="450">
          <cell r="A450" t="str">
            <v>B08CYC1P9N</v>
          </cell>
          <cell r="B450" t="str">
            <v>Expanding File Folder 13 Pockets, Coupon Size Plastic File Folders w/Color Tabs Pocket, Home Office Supplies, Check Bills Receipts Organizer, 4-Pack</v>
          </cell>
          <cell r="C450" t="str">
            <v>3179-SET4</v>
          </cell>
          <cell r="D450">
            <v>3179</v>
          </cell>
          <cell r="E450" t="str">
            <v>FBA_3179-SET4</v>
          </cell>
          <cell r="F450">
            <v>4</v>
          </cell>
          <cell r="G450">
            <v>24</v>
          </cell>
          <cell r="H450">
            <v>72</v>
          </cell>
          <cell r="I450">
            <v>29</v>
          </cell>
          <cell r="J450">
            <v>579.71</v>
          </cell>
          <cell r="K450">
            <v>38</v>
          </cell>
          <cell r="L450">
            <v>767.22</v>
          </cell>
          <cell r="M450">
            <v>0.31034482758620691</v>
          </cell>
          <cell r="N450">
            <v>0.32345483086370769</v>
          </cell>
          <cell r="O450">
            <v>600</v>
          </cell>
          <cell r="P450">
            <v>6.3299999999999995E-2</v>
          </cell>
          <cell r="Q450">
            <v>0.1</v>
          </cell>
          <cell r="R450">
            <v>42</v>
          </cell>
          <cell r="S450">
            <v>168</v>
          </cell>
          <cell r="T450"/>
          <cell r="U450">
            <v>3</v>
          </cell>
          <cell r="V450">
            <v>3</v>
          </cell>
          <cell r="W450">
            <v>3</v>
          </cell>
          <cell r="X450">
            <v>54</v>
          </cell>
          <cell r="Y450">
            <v>216</v>
          </cell>
          <cell r="Z450">
            <v>15404</v>
          </cell>
          <cell r="AA450" t="str">
            <v>X003Y793Z5</v>
          </cell>
          <cell r="AB450" t="str">
            <v>Poly Bag 12 x 15.5</v>
          </cell>
        </row>
        <row r="451">
          <cell r="A451" t="str">
            <v>B07XQLT9N7</v>
          </cell>
          <cell r="B451" t="str">
            <v>Sales Order Book, 50 Sets 5 9/16" x 8 7/16" 2-Part Carbonless, White &amp; Canary, Bound Wraparound Cover (50 Sets/Pack), 24-Packs</v>
          </cell>
          <cell r="C451" t="str">
            <v>5075-BOX</v>
          </cell>
          <cell r="D451">
            <v>5075</v>
          </cell>
          <cell r="E451" t="str">
            <v>FBA_5075-BOX</v>
          </cell>
          <cell r="F451">
            <v>24</v>
          </cell>
          <cell r="G451">
            <v>24</v>
          </cell>
          <cell r="H451">
            <v>72</v>
          </cell>
          <cell r="I451">
            <v>0</v>
          </cell>
          <cell r="J451">
            <v>0</v>
          </cell>
          <cell r="K451">
            <v>6</v>
          </cell>
          <cell r="L451">
            <v>370.94</v>
          </cell>
          <cell r="M451"/>
          <cell r="N451"/>
          <cell r="O451">
            <v>77</v>
          </cell>
          <cell r="P451">
            <v>7.7899999999999997E-2</v>
          </cell>
          <cell r="Q451">
            <v>0.2</v>
          </cell>
          <cell r="R451">
            <v>7</v>
          </cell>
          <cell r="S451">
            <v>168</v>
          </cell>
          <cell r="T451"/>
          <cell r="U451">
            <v>3</v>
          </cell>
          <cell r="V451">
            <v>3</v>
          </cell>
          <cell r="W451">
            <v>3</v>
          </cell>
          <cell r="X451">
            <v>9</v>
          </cell>
          <cell r="Y451">
            <v>216</v>
          </cell>
          <cell r="Z451">
            <v>49621</v>
          </cell>
          <cell r="AA451" t="str">
            <v>X0044RLXL1</v>
          </cell>
          <cell r="AB451" t="str">
            <v>No Supplies</v>
          </cell>
        </row>
        <row r="452">
          <cell r="A452" t="str">
            <v>B08DHQ5MTQ</v>
          </cell>
          <cell r="B452" t="str">
            <v>Trifold Presentation Board 36" X 48" Black, Tri-Fold Corrugated Poster Boards, Cardboard for Display Boards Science Fair Art Project, 2-Pack</v>
          </cell>
          <cell r="C452" t="str">
            <v>5034-PACK2</v>
          </cell>
          <cell r="D452">
            <v>5034</v>
          </cell>
          <cell r="E452" t="str">
            <v>FBA_5034-PACK2</v>
          </cell>
          <cell r="F452">
            <v>2</v>
          </cell>
          <cell r="G452"/>
          <cell r="H452">
            <v>24</v>
          </cell>
          <cell r="I452">
            <v>0</v>
          </cell>
          <cell r="J452">
            <v>0</v>
          </cell>
          <cell r="K452">
            <v>93</v>
          </cell>
          <cell r="L452">
            <v>2633.07</v>
          </cell>
          <cell r="M452"/>
          <cell r="N452"/>
          <cell r="O452">
            <v>597</v>
          </cell>
          <cell r="P452">
            <v>0.15579999999999999</v>
          </cell>
          <cell r="Q452">
            <v>0.15</v>
          </cell>
          <cell r="R452">
            <v>107</v>
          </cell>
          <cell r="S452">
            <v>214</v>
          </cell>
          <cell r="T452"/>
          <cell r="U452"/>
          <cell r="V452">
            <v>9</v>
          </cell>
          <cell r="W452">
            <v>9</v>
          </cell>
          <cell r="X452">
            <v>108</v>
          </cell>
          <cell r="Y452">
            <v>216</v>
          </cell>
          <cell r="Z452">
            <v>16786</v>
          </cell>
          <cell r="AA452" t="str">
            <v>X003SW83GV</v>
          </cell>
          <cell r="AB452" t="str">
            <v>Clear bag 28 x 40</v>
          </cell>
        </row>
        <row r="453">
          <cell r="A453" t="str">
            <v>B001BO3JHA</v>
          </cell>
          <cell r="B453" t="str">
            <v>Erasers, Neon Bevel Eraser, Latex Free, Large Size Block Erasers for Art Drawing School Office Kids Teachers (6/Pack), 1-Pack</v>
          </cell>
          <cell r="C453" t="str">
            <v>2207-EACH</v>
          </cell>
          <cell r="D453">
            <v>2207</v>
          </cell>
          <cell r="E453" t="str">
            <v>FBA_2207-EACH</v>
          </cell>
          <cell r="F453">
            <v>1</v>
          </cell>
          <cell r="G453">
            <v>24</v>
          </cell>
          <cell r="H453">
            <v>72</v>
          </cell>
          <cell r="I453">
            <v>140</v>
          </cell>
          <cell r="J453">
            <v>814</v>
          </cell>
          <cell r="K453">
            <v>4</v>
          </cell>
          <cell r="L453">
            <v>24.52</v>
          </cell>
          <cell r="M453">
            <v>-0.97142857142857142</v>
          </cell>
          <cell r="N453">
            <v>-0.9698771498771499</v>
          </cell>
          <cell r="O453">
            <v>2397</v>
          </cell>
          <cell r="P453">
            <v>1.6999999999999999E-3</v>
          </cell>
          <cell r="Q453"/>
          <cell r="R453"/>
          <cell r="S453">
            <v>150</v>
          </cell>
          <cell r="T453"/>
          <cell r="U453">
            <v>3</v>
          </cell>
          <cell r="V453">
            <v>3</v>
          </cell>
          <cell r="W453">
            <v>3</v>
          </cell>
          <cell r="X453">
            <v>216</v>
          </cell>
          <cell r="Y453">
            <v>216</v>
          </cell>
          <cell r="Z453">
            <v>27477</v>
          </cell>
          <cell r="AA453" t="str">
            <v>B001BO3JHA</v>
          </cell>
          <cell r="AB453" t="str">
            <v>No Supplies</v>
          </cell>
        </row>
        <row r="454">
          <cell r="A454" t="str">
            <v>B07QF6LVWK</v>
          </cell>
          <cell r="B454" t="str">
            <v>3 Ring Binder 1" Economy View Binders Organizer - Grey, Round Ring, Hold 175 Sheets Paper, for School Office Home, 12-Count</v>
          </cell>
          <cell r="C454" t="str">
            <v>4121-CASE</v>
          </cell>
          <cell r="D454">
            <v>4121</v>
          </cell>
          <cell r="E454" t="str">
            <v>FBA_4121-CASE</v>
          </cell>
          <cell r="F454">
            <v>12</v>
          </cell>
          <cell r="G454"/>
          <cell r="H454">
            <v>12</v>
          </cell>
          <cell r="I454">
            <v>39</v>
          </cell>
          <cell r="J454">
            <v>1943.91</v>
          </cell>
          <cell r="K454">
            <v>17</v>
          </cell>
          <cell r="L454">
            <v>656.25</v>
          </cell>
          <cell r="M454">
            <v>-0.5641025641025641</v>
          </cell>
          <cell r="N454">
            <v>-0.66240721021034921</v>
          </cell>
          <cell r="O454">
            <v>53</v>
          </cell>
          <cell r="P454">
            <v>0.32079999999999997</v>
          </cell>
          <cell r="Q454">
            <v>0.05</v>
          </cell>
          <cell r="R454">
            <v>18</v>
          </cell>
          <cell r="S454">
            <v>216</v>
          </cell>
          <cell r="T454"/>
          <cell r="U454"/>
          <cell r="V454">
            <v>18</v>
          </cell>
          <cell r="W454">
            <v>18</v>
          </cell>
          <cell r="X454">
            <v>18</v>
          </cell>
          <cell r="Y454">
            <v>216</v>
          </cell>
          <cell r="Z454">
            <v>12856</v>
          </cell>
          <cell r="AA454" t="str">
            <v>X003SBSJ9N</v>
          </cell>
          <cell r="AB454" t="str">
            <v>No Supplies</v>
          </cell>
        </row>
        <row r="455">
          <cell r="A455" t="str">
            <v>B07RX2LKCS</v>
          </cell>
          <cell r="B455" t="str">
            <v>Plastic File Folder Poly Envelopes, Letter Size Elastic Band Closure, A4 Size File Folders for Documents Paper, School Office Supplies, 6-Pack</v>
          </cell>
          <cell r="C455" t="str">
            <v>3172-SET6</v>
          </cell>
          <cell r="D455">
            <v>3172</v>
          </cell>
          <cell r="E455" t="str">
            <v>FBA_3172-SET6</v>
          </cell>
          <cell r="F455">
            <v>6</v>
          </cell>
          <cell r="G455">
            <v>24</v>
          </cell>
          <cell r="H455">
            <v>72</v>
          </cell>
          <cell r="I455">
            <v>24</v>
          </cell>
          <cell r="J455">
            <v>515.76</v>
          </cell>
          <cell r="K455">
            <v>30</v>
          </cell>
          <cell r="L455">
            <v>674.7</v>
          </cell>
          <cell r="M455">
            <v>0.25</v>
          </cell>
          <cell r="N455">
            <v>0.30816658911121464</v>
          </cell>
          <cell r="O455">
            <v>423</v>
          </cell>
          <cell r="P455">
            <v>7.0900000000000005E-2</v>
          </cell>
          <cell r="Q455">
            <v>0.1</v>
          </cell>
          <cell r="R455">
            <v>33</v>
          </cell>
          <cell r="S455">
            <v>198</v>
          </cell>
          <cell r="T455"/>
          <cell r="U455">
            <v>3</v>
          </cell>
          <cell r="V455">
            <v>3</v>
          </cell>
          <cell r="W455">
            <v>3</v>
          </cell>
          <cell r="X455">
            <v>36</v>
          </cell>
          <cell r="Y455">
            <v>216</v>
          </cell>
          <cell r="Z455">
            <v>18840</v>
          </cell>
          <cell r="AA455" t="str">
            <v>X0044RG6N1</v>
          </cell>
          <cell r="AB455" t="str">
            <v>Poly Bag 12 x 15.5</v>
          </cell>
        </row>
        <row r="456">
          <cell r="A456" t="str">
            <v>B07SH9KVKW</v>
          </cell>
          <cell r="B456" t="str">
            <v>Dry Erase Lap Board 9"x12" &amp; Marker, Double Sided Primary Ruled &amp; Blank, Small Portable Whiteboards for Teacher Home, 1-Pack</v>
          </cell>
          <cell r="C456" t="str">
            <v>6017-EACH</v>
          </cell>
          <cell r="D456">
            <v>6017</v>
          </cell>
          <cell r="E456" t="str">
            <v>FBA_6017-EACH</v>
          </cell>
          <cell r="F456">
            <v>1</v>
          </cell>
          <cell r="G456"/>
          <cell r="H456">
            <v>24</v>
          </cell>
          <cell r="I456">
            <v>74</v>
          </cell>
          <cell r="J456">
            <v>554.26</v>
          </cell>
          <cell r="K456">
            <v>180</v>
          </cell>
          <cell r="L456">
            <v>1273.2</v>
          </cell>
          <cell r="M456">
            <v>1.4324324324324325</v>
          </cell>
          <cell r="N456">
            <v>1.297116876556129</v>
          </cell>
          <cell r="O456">
            <v>2586</v>
          </cell>
          <cell r="P456">
            <v>6.9599999999999995E-2</v>
          </cell>
          <cell r="Q456">
            <v>0.2</v>
          </cell>
          <cell r="R456">
            <v>216</v>
          </cell>
          <cell r="S456">
            <v>216</v>
          </cell>
          <cell r="T456"/>
          <cell r="U456"/>
          <cell r="V456">
            <v>9</v>
          </cell>
          <cell r="W456">
            <v>9</v>
          </cell>
          <cell r="X456">
            <v>216</v>
          </cell>
          <cell r="Y456">
            <v>216</v>
          </cell>
          <cell r="Z456">
            <v>17460</v>
          </cell>
          <cell r="AA456" t="str">
            <v>B07SH9KVKW</v>
          </cell>
          <cell r="AB456" t="str">
            <v>No Supplies</v>
          </cell>
        </row>
        <row r="457">
          <cell r="A457" t="str">
            <v>B08G9P6XK8</v>
          </cell>
          <cell r="B457" t="str">
            <v>Dry Erase Lap Board 9"x12" &amp; Marker, Double Sided Primary Ruled &amp; Blank, Small Portable Whiteboards for Teacher Home, 2-Pack</v>
          </cell>
          <cell r="C457" t="str">
            <v>6017-PACK2</v>
          </cell>
          <cell r="D457">
            <v>6017</v>
          </cell>
          <cell r="E457" t="str">
            <v>FBA_6017-PACK2</v>
          </cell>
          <cell r="F457">
            <v>2</v>
          </cell>
          <cell r="G457"/>
          <cell r="H457">
            <v>24</v>
          </cell>
          <cell r="I457">
            <v>66</v>
          </cell>
          <cell r="J457">
            <v>619.69000000000005</v>
          </cell>
          <cell r="K457">
            <v>90</v>
          </cell>
          <cell r="L457">
            <v>899.1</v>
          </cell>
          <cell r="M457">
            <v>0.36363636363636365</v>
          </cell>
          <cell r="N457">
            <v>0.45088673368942528</v>
          </cell>
          <cell r="O457">
            <v>678</v>
          </cell>
          <cell r="P457">
            <v>0.13270000000000001</v>
          </cell>
          <cell r="Q457">
            <v>0.2</v>
          </cell>
          <cell r="R457">
            <v>108</v>
          </cell>
          <cell r="S457">
            <v>216</v>
          </cell>
          <cell r="T457"/>
          <cell r="U457"/>
          <cell r="V457">
            <v>9</v>
          </cell>
          <cell r="W457">
            <v>9</v>
          </cell>
          <cell r="X457">
            <v>108</v>
          </cell>
          <cell r="Y457">
            <v>216</v>
          </cell>
          <cell r="Z457">
            <v>17460</v>
          </cell>
          <cell r="AA457" t="str">
            <v>X0044RLXDJ</v>
          </cell>
          <cell r="AB457" t="str">
            <v>Poly Bag 10 x 13</v>
          </cell>
        </row>
        <row r="458">
          <cell r="A458" t="str">
            <v>B003BLQHYI</v>
          </cell>
          <cell r="B458" t="str">
            <v>#10 Self-Seal White Envelope (50/Pack)</v>
          </cell>
          <cell r="C458" t="str">
            <v>574-EACH</v>
          </cell>
          <cell r="D458">
            <v>574</v>
          </cell>
          <cell r="E458" t="str">
            <v>FBA_574-EACH</v>
          </cell>
          <cell r="F458">
            <v>1</v>
          </cell>
          <cell r="G458"/>
          <cell r="H458">
            <v>24</v>
          </cell>
          <cell r="I458">
            <v>0</v>
          </cell>
          <cell r="J458">
            <v>0</v>
          </cell>
          <cell r="K458">
            <v>144</v>
          </cell>
          <cell r="L458">
            <v>773.92</v>
          </cell>
          <cell r="M458"/>
          <cell r="N458"/>
          <cell r="O458">
            <v>2808</v>
          </cell>
          <cell r="P458">
            <v>5.1299999999999998E-2</v>
          </cell>
          <cell r="Q458">
            <v>0.2</v>
          </cell>
          <cell r="R458">
            <v>173</v>
          </cell>
          <cell r="S458">
            <v>173</v>
          </cell>
          <cell r="T458"/>
          <cell r="U458"/>
          <cell r="V458">
            <v>8</v>
          </cell>
          <cell r="W458">
            <v>8</v>
          </cell>
          <cell r="X458">
            <v>192</v>
          </cell>
          <cell r="Y458">
            <v>192</v>
          </cell>
          <cell r="Z458">
            <v>21817</v>
          </cell>
          <cell r="AA458" t="str">
            <v>B003BLQHYI</v>
          </cell>
          <cell r="AB458" t="str">
            <v>No Supplies</v>
          </cell>
        </row>
        <row r="459">
          <cell r="A459" t="str">
            <v>B083NGQTVP</v>
          </cell>
          <cell r="B459" t="str">
            <v>Air Dry Clay 6 Color 12 oz, Light Modeling Dough Art Craft Slime, Non Toxic Gift for Artist Kids Toddler Boys Girls, 6-Packs</v>
          </cell>
          <cell r="C459" t="str">
            <v>3350-SET6</v>
          </cell>
          <cell r="D459">
            <v>3350</v>
          </cell>
          <cell r="E459" t="str">
            <v>FBA_3350-SET6</v>
          </cell>
          <cell r="F459">
            <v>6</v>
          </cell>
          <cell r="G459"/>
          <cell r="H459">
            <v>48</v>
          </cell>
          <cell r="I459">
            <v>0</v>
          </cell>
          <cell r="J459">
            <v>0</v>
          </cell>
          <cell r="K459">
            <v>29</v>
          </cell>
          <cell r="L459">
            <v>399.01</v>
          </cell>
          <cell r="M459"/>
          <cell r="N459"/>
          <cell r="O459">
            <v>226</v>
          </cell>
          <cell r="P459">
            <v>0.1283</v>
          </cell>
          <cell r="Q459">
            <v>0.1</v>
          </cell>
          <cell r="R459">
            <v>32</v>
          </cell>
          <cell r="S459">
            <v>192</v>
          </cell>
          <cell r="T459"/>
          <cell r="U459"/>
          <cell r="V459">
            <v>4</v>
          </cell>
          <cell r="W459">
            <v>4</v>
          </cell>
          <cell r="X459">
            <v>32</v>
          </cell>
          <cell r="Y459">
            <v>192</v>
          </cell>
          <cell r="Z459">
            <v>22616</v>
          </cell>
          <cell r="AA459" t="str">
            <v>X0044RLTKL</v>
          </cell>
          <cell r="AB459" t="str">
            <v>Poly Bag 9 x 12</v>
          </cell>
        </row>
        <row r="460">
          <cell r="A460" t="str">
            <v>B0BCLC7Y4R</v>
          </cell>
          <cell r="B460" t="str">
            <v>100 Sheets Pastel Color Multipurpose Paper 8.5"x11", Colored Copy Paper Fax Laser Printing for Office School (100/Pack), 2-Packs</v>
          </cell>
          <cell r="C460" t="str">
            <v>5191-PACK2</v>
          </cell>
          <cell r="D460">
            <v>5191</v>
          </cell>
          <cell r="E460" t="str">
            <v>FBA_5191-PACK2</v>
          </cell>
          <cell r="F460">
            <v>2</v>
          </cell>
          <cell r="G460"/>
          <cell r="H460">
            <v>12</v>
          </cell>
          <cell r="I460">
            <v>27</v>
          </cell>
          <cell r="J460">
            <v>566.73</v>
          </cell>
          <cell r="K460">
            <v>77</v>
          </cell>
          <cell r="L460">
            <v>1399.09</v>
          </cell>
          <cell r="M460">
            <v>1.8518518518518519</v>
          </cell>
          <cell r="N460">
            <v>1.468706438692146</v>
          </cell>
          <cell r="O460">
            <v>2957</v>
          </cell>
          <cell r="P460">
            <v>2.5999999999999999E-2</v>
          </cell>
          <cell r="Q460">
            <v>0.2</v>
          </cell>
          <cell r="R460">
            <v>92</v>
          </cell>
          <cell r="S460">
            <v>184</v>
          </cell>
          <cell r="T460"/>
          <cell r="U460"/>
          <cell r="V460">
            <v>16</v>
          </cell>
          <cell r="W460">
            <v>16</v>
          </cell>
          <cell r="X460">
            <v>96</v>
          </cell>
          <cell r="Y460">
            <v>192</v>
          </cell>
          <cell r="Z460">
            <v>11010</v>
          </cell>
          <cell r="AA460" t="str">
            <v>X003WOIMP7</v>
          </cell>
          <cell r="AB460" t="str">
            <v>Poly Bag 10 x 13</v>
          </cell>
        </row>
        <row r="461">
          <cell r="A461" t="str">
            <v>B0BCMFQ1ZD</v>
          </cell>
          <cell r="B461" t="str">
            <v>100 Sheets Pastel Color Multipurpose Paper 8.5"x11", Colored Copy Paper Fax Laser Printing for Office School (100/Pack), 12-Packs</v>
          </cell>
          <cell r="C461" t="str">
            <v>5191-CASE</v>
          </cell>
          <cell r="D461">
            <v>5191</v>
          </cell>
          <cell r="E461" t="str">
            <v>FBA_5191-CASE</v>
          </cell>
          <cell r="F461">
            <v>12</v>
          </cell>
          <cell r="G461"/>
          <cell r="H461">
            <v>12</v>
          </cell>
          <cell r="I461">
            <v>4</v>
          </cell>
          <cell r="J461">
            <v>277.95999999999998</v>
          </cell>
          <cell r="K461">
            <v>13</v>
          </cell>
          <cell r="L461">
            <v>791.8</v>
          </cell>
          <cell r="M461">
            <v>2.25</v>
          </cell>
          <cell r="N461">
            <v>1.8486113109799969</v>
          </cell>
          <cell r="O461">
            <v>348</v>
          </cell>
          <cell r="P461">
            <v>3.7400000000000003E-2</v>
          </cell>
          <cell r="Q461">
            <v>0.2</v>
          </cell>
          <cell r="R461">
            <v>16</v>
          </cell>
          <cell r="S461">
            <v>192</v>
          </cell>
          <cell r="T461"/>
          <cell r="U461"/>
          <cell r="V461">
            <v>16</v>
          </cell>
          <cell r="W461">
            <v>16</v>
          </cell>
          <cell r="X461">
            <v>16</v>
          </cell>
          <cell r="Y461">
            <v>192</v>
          </cell>
          <cell r="Z461">
            <v>11010</v>
          </cell>
          <cell r="AA461" t="str">
            <v>B0BCMFQ1ZD</v>
          </cell>
          <cell r="AB461" t="str">
            <v>No Supplies</v>
          </cell>
        </row>
        <row r="462">
          <cell r="A462" t="str">
            <v>B07SBL2P12</v>
          </cell>
          <cell r="B462" t="str">
            <v>Poster Board 11" X 14" White Poster Board Paper for School Craft Project Presentation Drawing Graphic Display (5/Pack), 1-Pack</v>
          </cell>
          <cell r="C462" t="str">
            <v>512-EACH</v>
          </cell>
          <cell r="D462">
            <v>512</v>
          </cell>
          <cell r="E462" t="str">
            <v>FBA_512-EACH</v>
          </cell>
          <cell r="F462">
            <v>1</v>
          </cell>
          <cell r="G462"/>
          <cell r="H462">
            <v>48</v>
          </cell>
          <cell r="I462">
            <v>0</v>
          </cell>
          <cell r="J462">
            <v>0</v>
          </cell>
          <cell r="K462">
            <v>133</v>
          </cell>
          <cell r="L462">
            <v>1164.67</v>
          </cell>
          <cell r="M462"/>
          <cell r="N462"/>
          <cell r="O462">
            <v>1712</v>
          </cell>
          <cell r="P462">
            <v>7.7700000000000005E-2</v>
          </cell>
          <cell r="Q462">
            <v>0.2</v>
          </cell>
          <cell r="R462">
            <v>160</v>
          </cell>
          <cell r="S462">
            <v>160</v>
          </cell>
          <cell r="T462"/>
          <cell r="U462"/>
          <cell r="V462">
            <v>4</v>
          </cell>
          <cell r="W462">
            <v>4</v>
          </cell>
          <cell r="X462">
            <v>192</v>
          </cell>
          <cell r="Y462">
            <v>192</v>
          </cell>
          <cell r="Z462">
            <v>19308</v>
          </cell>
          <cell r="AA462" t="str">
            <v>X0042UCZ67</v>
          </cell>
          <cell r="AB462" t="str">
            <v>No Supplies</v>
          </cell>
        </row>
        <row r="463">
          <cell r="A463" t="str">
            <v>B07Q713Y6M</v>
          </cell>
          <cell r="B463" t="str">
            <v>3 Ring Binder 1" Economy View Binders Organizer - Grey, Round Ring, Hold 175 Sheets Paper, for School Office Home, 1-Count</v>
          </cell>
          <cell r="C463" t="str">
            <v>4121-EACH</v>
          </cell>
          <cell r="D463">
            <v>4121</v>
          </cell>
          <cell r="E463" t="str">
            <v>FBA_4121-EACH</v>
          </cell>
          <cell r="F463">
            <v>1</v>
          </cell>
          <cell r="G463"/>
          <cell r="H463">
            <v>12</v>
          </cell>
          <cell r="I463">
            <v>114</v>
          </cell>
          <cell r="J463">
            <v>1022.16</v>
          </cell>
          <cell r="K463">
            <v>153</v>
          </cell>
          <cell r="L463">
            <v>1307.58</v>
          </cell>
          <cell r="M463">
            <v>0.34210526315789475</v>
          </cell>
          <cell r="N463">
            <v>0.27923221413477339</v>
          </cell>
          <cell r="O463">
            <v>1733</v>
          </cell>
          <cell r="P463">
            <v>8.8300000000000003E-2</v>
          </cell>
          <cell r="Q463">
            <v>0.2</v>
          </cell>
          <cell r="R463">
            <v>184</v>
          </cell>
          <cell r="S463">
            <v>184</v>
          </cell>
          <cell r="T463"/>
          <cell r="U463"/>
          <cell r="V463">
            <v>16</v>
          </cell>
          <cell r="W463">
            <v>16</v>
          </cell>
          <cell r="X463">
            <v>192</v>
          </cell>
          <cell r="Y463">
            <v>192</v>
          </cell>
          <cell r="Z463">
            <v>12856</v>
          </cell>
          <cell r="AA463" t="str">
            <v>X003SBSJAR</v>
          </cell>
          <cell r="AB463" t="str">
            <v>No Supplies</v>
          </cell>
        </row>
        <row r="464">
          <cell r="A464" t="str">
            <v>B08BQMHJ97</v>
          </cell>
          <cell r="B464" t="str">
            <v>Kappa Take Along Large Print Word Finds Puzzle Book - 8" x 5" Digest Size 3 Titles, Word Search Find Words Books for Adults Teens, Training Learning with Game, 3-Pack</v>
          </cell>
          <cell r="C464" t="str">
            <v>3388-SET3</v>
          </cell>
          <cell r="D464">
            <v>3388</v>
          </cell>
          <cell r="E464" t="str">
            <v>FBA_3388-SET3</v>
          </cell>
          <cell r="F464">
            <v>3</v>
          </cell>
          <cell r="G464"/>
          <cell r="H464">
            <v>24</v>
          </cell>
          <cell r="I464">
            <v>2</v>
          </cell>
          <cell r="J464">
            <v>17.98</v>
          </cell>
          <cell r="K464">
            <v>56</v>
          </cell>
          <cell r="L464">
            <v>431.32</v>
          </cell>
          <cell r="M464">
            <v>27</v>
          </cell>
          <cell r="N464">
            <v>22.988876529477196</v>
          </cell>
          <cell r="O464">
            <v>363</v>
          </cell>
          <cell r="P464">
            <v>0.15429999999999999</v>
          </cell>
          <cell r="Q464">
            <v>0.05</v>
          </cell>
          <cell r="R464">
            <v>59</v>
          </cell>
          <cell r="S464">
            <v>177</v>
          </cell>
          <cell r="T464"/>
          <cell r="U464"/>
          <cell r="V464">
            <v>8</v>
          </cell>
          <cell r="W464">
            <v>8</v>
          </cell>
          <cell r="X464">
            <v>64</v>
          </cell>
          <cell r="Y464">
            <v>192</v>
          </cell>
          <cell r="Z464">
            <v>2367</v>
          </cell>
          <cell r="AA464" t="str">
            <v>X003TIXNWD</v>
          </cell>
          <cell r="AB464" t="str">
            <v>Poly Bag 6 x 9</v>
          </cell>
        </row>
        <row r="465">
          <cell r="A465" t="str">
            <v>B07XQH9G5K</v>
          </cell>
          <cell r="B465" t="str">
            <v>Expanding File Folder 7 Pockets w/A-Z Tab Monthly Tabs, Letter Size Plastic File Pocket Folders, Office Paper Documents Organizer, 12-Pack</v>
          </cell>
          <cell r="C465" t="str">
            <v>3178-CASE</v>
          </cell>
          <cell r="D465">
            <v>3178</v>
          </cell>
          <cell r="E465" t="str">
            <v>FBA_3178-CASE</v>
          </cell>
          <cell r="F465">
            <v>12</v>
          </cell>
          <cell r="G465"/>
          <cell r="H465">
            <v>12</v>
          </cell>
          <cell r="I465">
            <v>12</v>
          </cell>
          <cell r="J465">
            <v>716.68</v>
          </cell>
          <cell r="K465">
            <v>14</v>
          </cell>
          <cell r="L465">
            <v>803.86</v>
          </cell>
          <cell r="M465">
            <v>0.16666666666666666</v>
          </cell>
          <cell r="N465">
            <v>0.12164424847909816</v>
          </cell>
          <cell r="O465">
            <v>47</v>
          </cell>
          <cell r="P465">
            <v>0.2979</v>
          </cell>
          <cell r="Q465">
            <v>0.05</v>
          </cell>
          <cell r="R465">
            <v>15</v>
          </cell>
          <cell r="S465">
            <v>180</v>
          </cell>
          <cell r="T465"/>
          <cell r="U465"/>
          <cell r="V465">
            <v>15</v>
          </cell>
          <cell r="W465">
            <v>15</v>
          </cell>
          <cell r="X465">
            <v>15</v>
          </cell>
          <cell r="Y465">
            <v>180</v>
          </cell>
          <cell r="Z465">
            <v>22358</v>
          </cell>
          <cell r="AA465" t="str">
            <v>X0044RPEXT</v>
          </cell>
          <cell r="AB465" t="str">
            <v>No Supplies</v>
          </cell>
        </row>
        <row r="466">
          <cell r="A466" t="str">
            <v>B07Q5VRSMZ</v>
          </cell>
          <cell r="B466" t="str">
            <v>3 Ring Binder 1.5" Economy View Binders Organizer - Black, Round Ring, Hold 280 Sheets Paper, for School Office Home, 1-Count</v>
          </cell>
          <cell r="C466" t="str">
            <v>3147-EACH</v>
          </cell>
          <cell r="D466">
            <v>3147</v>
          </cell>
          <cell r="E466" t="str">
            <v>FBA_3147-EACH</v>
          </cell>
          <cell r="F466">
            <v>1</v>
          </cell>
          <cell r="G466"/>
          <cell r="H466">
            <v>12</v>
          </cell>
          <cell r="I466">
            <v>117</v>
          </cell>
          <cell r="J466">
            <v>1110.33</v>
          </cell>
          <cell r="K466">
            <v>149</v>
          </cell>
          <cell r="L466">
            <v>1580</v>
          </cell>
          <cell r="M466">
            <v>0.27350427350427353</v>
          </cell>
          <cell r="N466">
            <v>0.42300036925958956</v>
          </cell>
          <cell r="O466">
            <v>1009</v>
          </cell>
          <cell r="P466">
            <v>0.1477</v>
          </cell>
          <cell r="Q466">
            <v>0.2</v>
          </cell>
          <cell r="R466">
            <v>179</v>
          </cell>
          <cell r="S466">
            <v>179</v>
          </cell>
          <cell r="T466"/>
          <cell r="U466"/>
          <cell r="V466">
            <v>15</v>
          </cell>
          <cell r="W466">
            <v>15</v>
          </cell>
          <cell r="X466">
            <v>180</v>
          </cell>
          <cell r="Y466">
            <v>180</v>
          </cell>
          <cell r="Z466">
            <v>15949</v>
          </cell>
          <cell r="AA466" t="str">
            <v>X003SBLVGB</v>
          </cell>
          <cell r="AB466" t="str">
            <v>No Supplies</v>
          </cell>
        </row>
        <row r="467">
          <cell r="A467" t="str">
            <v>B09T8WFN57</v>
          </cell>
          <cell r="B467" t="str">
            <v>Tree Free Copy Paper, 20 LB, 8.5" x 11", 92 Bright 100% Tree Free Carbon Neutral Acid Free, Made from Sugarcane Waste Fiber (500/Ream), 3-Reams</v>
          </cell>
          <cell r="C467" t="str">
            <v>41166-PACK3</v>
          </cell>
          <cell r="D467">
            <v>41166</v>
          </cell>
          <cell r="E467" t="str">
            <v>FBA_41166-PACK3</v>
          </cell>
          <cell r="F467">
            <v>3</v>
          </cell>
          <cell r="G467"/>
          <cell r="H467">
            <v>10</v>
          </cell>
          <cell r="I467">
            <v>193</v>
          </cell>
          <cell r="J467">
            <v>8795.8700000000008</v>
          </cell>
          <cell r="K467">
            <v>52</v>
          </cell>
          <cell r="L467">
            <v>1854.88</v>
          </cell>
          <cell r="M467">
            <v>-0.73056994818652854</v>
          </cell>
          <cell r="N467">
            <v>-0.78911921163000365</v>
          </cell>
          <cell r="O467">
            <v>250</v>
          </cell>
          <cell r="P467">
            <v>0.20799999999999999</v>
          </cell>
          <cell r="Q467">
            <v>0.15</v>
          </cell>
          <cell r="R467">
            <v>60</v>
          </cell>
          <cell r="S467">
            <v>180</v>
          </cell>
          <cell r="T467"/>
          <cell r="U467"/>
          <cell r="V467">
            <v>18</v>
          </cell>
          <cell r="W467">
            <v>18</v>
          </cell>
          <cell r="X467">
            <v>60</v>
          </cell>
          <cell r="Y467">
            <v>180</v>
          </cell>
          <cell r="Z467">
            <v>2096</v>
          </cell>
          <cell r="AA467" t="str">
            <v>X003S7ZFTJ</v>
          </cell>
          <cell r="AB467" t="str">
            <v>Poly Bag 14.5 x 19</v>
          </cell>
        </row>
        <row r="468">
          <cell r="A468" t="str">
            <v>B094Q4JFP1</v>
          </cell>
          <cell r="B468" t="str">
            <v>All Purpose Order Book, 50 Sets 8 3/8" x 10 11/16" 2-Part Carbonless, White &amp; Canary, Bound Wraparound Cover (50 Sets/Pk), 4-Packs</v>
          </cell>
          <cell r="C468" t="str">
            <v>5081-PACK4</v>
          </cell>
          <cell r="D468">
            <v>5081</v>
          </cell>
          <cell r="E468" t="str">
            <v>FBA_5081-PACK4</v>
          </cell>
          <cell r="F468">
            <v>4</v>
          </cell>
          <cell r="G468"/>
          <cell r="H468">
            <v>12</v>
          </cell>
          <cell r="I468">
            <v>27</v>
          </cell>
          <cell r="J468">
            <v>769.23</v>
          </cell>
          <cell r="K468">
            <v>30</v>
          </cell>
          <cell r="L468">
            <v>839.7</v>
          </cell>
          <cell r="M468">
            <v>0.1111111111111111</v>
          </cell>
          <cell r="N468">
            <v>9.1611091611091641E-2</v>
          </cell>
          <cell r="O468">
            <v>158</v>
          </cell>
          <cell r="P468">
            <v>0.18990000000000001</v>
          </cell>
          <cell r="Q468">
            <v>0.5</v>
          </cell>
          <cell r="R468">
            <v>45</v>
          </cell>
          <cell r="S468">
            <v>180</v>
          </cell>
          <cell r="T468"/>
          <cell r="U468"/>
          <cell r="V468">
            <v>15</v>
          </cell>
          <cell r="W468">
            <v>15</v>
          </cell>
          <cell r="X468">
            <v>45</v>
          </cell>
          <cell r="Y468">
            <v>180</v>
          </cell>
          <cell r="Z468">
            <v>4417</v>
          </cell>
          <cell r="AA468" t="str">
            <v>X0044RLXMF</v>
          </cell>
          <cell r="AB468" t="str">
            <v>Poly Bag 12 x 15.5</v>
          </cell>
        </row>
        <row r="469">
          <cell r="A469" t="str">
            <v>B0C2SLW8VB</v>
          </cell>
          <cell r="B469" t="str">
            <v>Trifold Presentation Board 36" X 48" White, Tri-Fold Corrugated Poster Boards, Cardboard for Display Boards Science Fair Art Project, 4-Pack</v>
          </cell>
          <cell r="C469" t="str">
            <v>5033-PACK4</v>
          </cell>
          <cell r="D469">
            <v>5033</v>
          </cell>
          <cell r="E469" t="str">
            <v>FBA_5033-PACK4</v>
          </cell>
          <cell r="F469">
            <v>4</v>
          </cell>
          <cell r="G469"/>
          <cell r="H469">
            <v>24</v>
          </cell>
          <cell r="I469">
            <v>0</v>
          </cell>
          <cell r="J469">
            <v>0</v>
          </cell>
          <cell r="K469">
            <v>27</v>
          </cell>
          <cell r="L469">
            <v>962.53</v>
          </cell>
          <cell r="M469"/>
          <cell r="N469"/>
          <cell r="O469">
            <v>263</v>
          </cell>
          <cell r="P469">
            <v>0.1027</v>
          </cell>
          <cell r="Q469">
            <v>0.5</v>
          </cell>
          <cell r="R469">
            <v>41</v>
          </cell>
          <cell r="S469">
            <v>164</v>
          </cell>
          <cell r="T469"/>
          <cell r="U469"/>
          <cell r="V469">
            <v>7</v>
          </cell>
          <cell r="W469">
            <v>7</v>
          </cell>
          <cell r="X469">
            <v>42</v>
          </cell>
          <cell r="Y469">
            <v>168</v>
          </cell>
          <cell r="Z469">
            <v>19635</v>
          </cell>
          <cell r="AA469" t="str">
            <v>X003SJO485</v>
          </cell>
          <cell r="AB469" t="str">
            <v>Clear bag 28 x 40</v>
          </cell>
        </row>
        <row r="470">
          <cell r="A470" t="str">
            <v>B07S6DCY9F</v>
          </cell>
          <cell r="B470" t="str">
            <v>Trifold Presentation Board 36" X 48" Black, Tri-Fold Corrugated Poster Boards, Cardboard for Display Boards Science Fair Art Project, 1-Pack</v>
          </cell>
          <cell r="C470" t="str">
            <v>5034-EACH</v>
          </cell>
          <cell r="D470">
            <v>5034</v>
          </cell>
          <cell r="E470" t="str">
            <v>FBA_5034-EACH</v>
          </cell>
          <cell r="F470">
            <v>1</v>
          </cell>
          <cell r="G470"/>
          <cell r="H470">
            <v>24</v>
          </cell>
          <cell r="I470">
            <v>0</v>
          </cell>
          <cell r="J470">
            <v>0</v>
          </cell>
          <cell r="K470">
            <v>141</v>
          </cell>
          <cell r="L470">
            <v>3411.61</v>
          </cell>
          <cell r="M470"/>
          <cell r="N470"/>
          <cell r="O470">
            <v>1204</v>
          </cell>
          <cell r="P470">
            <v>0.1171</v>
          </cell>
          <cell r="Q470">
            <v>0.05</v>
          </cell>
          <cell r="R470">
            <v>148</v>
          </cell>
          <cell r="S470">
            <v>148</v>
          </cell>
          <cell r="T470"/>
          <cell r="U470"/>
          <cell r="V470">
            <v>7</v>
          </cell>
          <cell r="W470">
            <v>7</v>
          </cell>
          <cell r="X470">
            <v>168</v>
          </cell>
          <cell r="Y470">
            <v>168</v>
          </cell>
          <cell r="Z470">
            <v>16786</v>
          </cell>
          <cell r="AA470" t="str">
            <v>X003SVW1N3</v>
          </cell>
          <cell r="AB470" t="str">
            <v>No Supplies</v>
          </cell>
        </row>
        <row r="471">
          <cell r="A471" t="str">
            <v>B0BP5Q88DW</v>
          </cell>
          <cell r="B471" t="str">
            <v>Expanding File Folder 5 Pockets w/Tab, Letter Size Plastic File Pocket Folders, Office Supplies Paper Documents Organizer, 1-Pack</v>
          </cell>
          <cell r="C471" t="str">
            <v>3171-EACH</v>
          </cell>
          <cell r="D471">
            <v>3171</v>
          </cell>
          <cell r="E471" t="str">
            <v>FBA_3171-EACH</v>
          </cell>
          <cell r="F471">
            <v>1</v>
          </cell>
          <cell r="G471"/>
          <cell r="H471">
            <v>12</v>
          </cell>
          <cell r="I471" t="e">
            <v>#N/A</v>
          </cell>
          <cell r="J471" t="e">
            <v>#N/A</v>
          </cell>
          <cell r="K471">
            <v>132</v>
          </cell>
          <cell r="L471">
            <v>1185.33</v>
          </cell>
          <cell r="M471"/>
          <cell r="N471"/>
          <cell r="O471">
            <v>2293</v>
          </cell>
          <cell r="P471">
            <v>5.7599999999999998E-2</v>
          </cell>
          <cell r="Q471">
            <v>0.2</v>
          </cell>
          <cell r="R471">
            <v>158</v>
          </cell>
          <cell r="S471">
            <v>158</v>
          </cell>
          <cell r="T471"/>
          <cell r="U471"/>
          <cell r="V471">
            <v>14</v>
          </cell>
          <cell r="W471">
            <v>14</v>
          </cell>
          <cell r="X471">
            <v>168</v>
          </cell>
          <cell r="Y471">
            <v>168</v>
          </cell>
          <cell r="Z471">
            <v>12737</v>
          </cell>
          <cell r="AA471" t="str">
            <v>X0040DP2BL</v>
          </cell>
          <cell r="AB471" t="str">
            <v>No Supplies</v>
          </cell>
        </row>
        <row r="472">
          <cell r="A472" t="str">
            <v>B08DPXR889</v>
          </cell>
          <cell r="B472" t="str">
            <v>3 Ring Binder 1/2" Economy View Binders Organizer - Blue, Round Ring, Hold 100 Sheets Paper, for School Office Home, 4-Count</v>
          </cell>
          <cell r="C472" t="str">
            <v>3190-PACK4</v>
          </cell>
          <cell r="D472">
            <v>3190</v>
          </cell>
          <cell r="E472" t="str">
            <v>FBA_3190-PACK4</v>
          </cell>
          <cell r="F472">
            <v>4</v>
          </cell>
          <cell r="G472"/>
          <cell r="H472">
            <v>12</v>
          </cell>
          <cell r="I472">
            <v>11</v>
          </cell>
          <cell r="J472">
            <v>251.39</v>
          </cell>
          <cell r="K472">
            <v>33</v>
          </cell>
          <cell r="L472">
            <v>751.69</v>
          </cell>
          <cell r="M472">
            <v>2</v>
          </cell>
          <cell r="N472">
            <v>1.9901348502327065</v>
          </cell>
          <cell r="O472">
            <v>249</v>
          </cell>
          <cell r="P472">
            <v>0.13250000000000001</v>
          </cell>
          <cell r="Q472">
            <v>0.2</v>
          </cell>
          <cell r="R472">
            <v>40</v>
          </cell>
          <cell r="S472">
            <v>160</v>
          </cell>
          <cell r="T472"/>
          <cell r="U472"/>
          <cell r="V472">
            <v>14</v>
          </cell>
          <cell r="W472">
            <v>14</v>
          </cell>
          <cell r="X472">
            <v>42</v>
          </cell>
          <cell r="Y472">
            <v>168</v>
          </cell>
          <cell r="Z472">
            <v>6881</v>
          </cell>
          <cell r="AA472" t="str">
            <v>X0044RG5YL</v>
          </cell>
          <cell r="AB472" t="str">
            <v>Poly Bag 14.5 x 19</v>
          </cell>
        </row>
        <row r="473">
          <cell r="A473" t="str">
            <v>B08DFHV66S</v>
          </cell>
          <cell r="B473" t="str">
            <v>Purchase Order Book, 50 Sets 8 3/8" x 10 11/16" 2-Part Carbonless, White &amp; Canary, Bound Wraparound Cover (50 Sets/Pack), 2-Packs</v>
          </cell>
          <cell r="C473" t="str">
            <v>5077-A-PACK4</v>
          </cell>
          <cell r="D473" t="str">
            <v>5077-A</v>
          </cell>
          <cell r="E473" t="str">
            <v>FBA_5077-A-PACK4</v>
          </cell>
          <cell r="F473">
            <v>4</v>
          </cell>
          <cell r="G473"/>
          <cell r="H473">
            <v>12</v>
          </cell>
          <cell r="I473">
            <v>33</v>
          </cell>
          <cell r="J473">
            <v>923.09</v>
          </cell>
          <cell r="K473">
            <v>36</v>
          </cell>
          <cell r="L473">
            <v>1007.29</v>
          </cell>
          <cell r="M473">
            <v>9.0909090909090912E-2</v>
          </cell>
          <cell r="N473">
            <v>9.1215374448861894E-2</v>
          </cell>
          <cell r="O473">
            <v>164</v>
          </cell>
          <cell r="P473">
            <v>0.2195</v>
          </cell>
          <cell r="Q473">
            <v>0.1</v>
          </cell>
          <cell r="R473">
            <v>40</v>
          </cell>
          <cell r="S473">
            <v>160</v>
          </cell>
          <cell r="T473"/>
          <cell r="U473"/>
          <cell r="V473">
            <v>14</v>
          </cell>
          <cell r="W473">
            <v>14</v>
          </cell>
          <cell r="X473">
            <v>42</v>
          </cell>
          <cell r="Y473">
            <v>168</v>
          </cell>
          <cell r="Z473">
            <v>7518</v>
          </cell>
          <cell r="AA473" t="str">
            <v>X0044YEGZJ</v>
          </cell>
          <cell r="AB473" t="str">
            <v>Poly Bag 12 x 15.5</v>
          </cell>
        </row>
        <row r="474">
          <cell r="A474" t="str">
            <v>B07QC4VV2J</v>
          </cell>
          <cell r="B474" t="str">
            <v>3 Ring Binder 1" Economy View Binders Organizer - Cyan, Round Ring, Hold 175 Sheets Paper, for School Office Home, 12-Count</v>
          </cell>
          <cell r="C474" t="str">
            <v>4125-CASE</v>
          </cell>
          <cell r="D474">
            <v>4125</v>
          </cell>
          <cell r="E474" t="str">
            <v>FBA_4125-CASE</v>
          </cell>
          <cell r="F474">
            <v>12</v>
          </cell>
          <cell r="G474"/>
          <cell r="H474">
            <v>12</v>
          </cell>
          <cell r="I474">
            <v>5</v>
          </cell>
          <cell r="J474">
            <v>252.45</v>
          </cell>
          <cell r="K474">
            <v>12</v>
          </cell>
          <cell r="L474">
            <v>583.58000000000004</v>
          </cell>
          <cell r="M474">
            <v>1.4</v>
          </cell>
          <cell r="N474">
            <v>1.3116656763715591</v>
          </cell>
          <cell r="O474">
            <v>101</v>
          </cell>
          <cell r="P474">
            <v>0.1188</v>
          </cell>
          <cell r="Q474">
            <v>0.1</v>
          </cell>
          <cell r="R474">
            <v>13</v>
          </cell>
          <cell r="S474">
            <v>156</v>
          </cell>
          <cell r="T474"/>
          <cell r="U474"/>
          <cell r="V474">
            <v>13</v>
          </cell>
          <cell r="W474">
            <v>13</v>
          </cell>
          <cell r="X474">
            <v>13</v>
          </cell>
          <cell r="Y474">
            <v>156</v>
          </cell>
          <cell r="Z474">
            <v>11819</v>
          </cell>
          <cell r="AA474" t="str">
            <v>X0044RLWXP</v>
          </cell>
          <cell r="AB474" t="str">
            <v>No Supplies</v>
          </cell>
        </row>
        <row r="475">
          <cell r="A475" t="str">
            <v>B07Q84V32B</v>
          </cell>
          <cell r="B475" t="str">
            <v>3 Ring Binder 1.5" Economy View Binders Organizer - Burgundy, Round Ring, Hold 280 Sheets Paper, for School Office Home, 1-Count</v>
          </cell>
          <cell r="C475" t="str">
            <v>4140-EACH</v>
          </cell>
          <cell r="D475">
            <v>4140</v>
          </cell>
          <cell r="E475" t="str">
            <v>FBA_4140-EACH</v>
          </cell>
          <cell r="F475">
            <v>1</v>
          </cell>
          <cell r="G475"/>
          <cell r="H475">
            <v>12</v>
          </cell>
          <cell r="I475">
            <v>51</v>
          </cell>
          <cell r="J475">
            <v>560.49</v>
          </cell>
          <cell r="K475">
            <v>129</v>
          </cell>
          <cell r="L475">
            <v>1973.71</v>
          </cell>
          <cell r="M475">
            <v>1.5294117647058822</v>
          </cell>
          <cell r="N475">
            <v>2.52140091705472</v>
          </cell>
          <cell r="O475">
            <v>530</v>
          </cell>
          <cell r="P475">
            <v>0.24340000000000001</v>
          </cell>
          <cell r="Q475">
            <v>0.2</v>
          </cell>
          <cell r="R475">
            <v>155</v>
          </cell>
          <cell r="S475">
            <v>155</v>
          </cell>
          <cell r="T475"/>
          <cell r="U475"/>
          <cell r="V475">
            <v>13</v>
          </cell>
          <cell r="W475">
            <v>13</v>
          </cell>
          <cell r="X475">
            <v>156</v>
          </cell>
          <cell r="Y475">
            <v>156</v>
          </cell>
          <cell r="Z475">
            <v>2486</v>
          </cell>
          <cell r="AA475" t="str">
            <v>X003Y7CZSH</v>
          </cell>
          <cell r="AB475" t="str">
            <v>No Supplies</v>
          </cell>
        </row>
        <row r="476">
          <cell r="A476" t="str">
            <v>B08DPVHFYK</v>
          </cell>
          <cell r="B476" t="str">
            <v>3 Ring Binder 1/2" Economy View Binders Organizer - Purple, Round Ring, Hold 100 Sheets Paper, for School Office Home, 4-Count</v>
          </cell>
          <cell r="C476" t="str">
            <v>4107-PACK4</v>
          </cell>
          <cell r="D476">
            <v>4107</v>
          </cell>
          <cell r="E476" t="str">
            <v>FBA_4107-PACK4</v>
          </cell>
          <cell r="F476">
            <v>4</v>
          </cell>
          <cell r="G476"/>
          <cell r="H476">
            <v>12</v>
          </cell>
          <cell r="I476">
            <v>42</v>
          </cell>
          <cell r="J476">
            <v>963.98</v>
          </cell>
          <cell r="K476">
            <v>37</v>
          </cell>
          <cell r="L476">
            <v>865.62</v>
          </cell>
          <cell r="M476">
            <v>-0.11904761904761904</v>
          </cell>
          <cell r="N476">
            <v>-0.10203531193593229</v>
          </cell>
          <cell r="O476">
            <v>387</v>
          </cell>
          <cell r="P476">
            <v>9.5600000000000004E-2</v>
          </cell>
          <cell r="Q476">
            <v>0</v>
          </cell>
          <cell r="R476">
            <v>37</v>
          </cell>
          <cell r="S476">
            <v>148</v>
          </cell>
          <cell r="T476"/>
          <cell r="U476"/>
          <cell r="V476">
            <v>13</v>
          </cell>
          <cell r="W476">
            <v>13</v>
          </cell>
          <cell r="X476">
            <v>39</v>
          </cell>
          <cell r="Y476">
            <v>156</v>
          </cell>
          <cell r="Z476">
            <v>9796</v>
          </cell>
          <cell r="AA476" t="str">
            <v>X0044RLTAL</v>
          </cell>
          <cell r="AB476" t="str">
            <v>Poly Bag 14.5 x 19</v>
          </cell>
        </row>
        <row r="477">
          <cell r="A477" t="str">
            <v>B002NLIS7G</v>
          </cell>
          <cell r="B477" t="str">
            <v>Coin Wrappers Rolls - Nickel, Made in USA, Durable Preformed Wrappers Roll Paper Coins Tubes (36/Pack), 1-Pack</v>
          </cell>
          <cell r="C477" t="str">
            <v>5012-EACH</v>
          </cell>
          <cell r="D477">
            <v>5012</v>
          </cell>
          <cell r="E477" t="str">
            <v>FBA_5012-EACH</v>
          </cell>
          <cell r="F477">
            <v>1</v>
          </cell>
          <cell r="G477"/>
          <cell r="H477">
            <v>50</v>
          </cell>
          <cell r="I477">
            <v>6</v>
          </cell>
          <cell r="J477">
            <v>38.94</v>
          </cell>
          <cell r="K477">
            <v>9</v>
          </cell>
          <cell r="L477">
            <v>58.71</v>
          </cell>
          <cell r="M477">
            <v>0.5</v>
          </cell>
          <cell r="N477">
            <v>0.5077041602465332</v>
          </cell>
          <cell r="O477">
            <v>1364</v>
          </cell>
          <cell r="P477">
            <v>6.6E-3</v>
          </cell>
          <cell r="Q477">
            <v>0</v>
          </cell>
          <cell r="R477">
            <v>9</v>
          </cell>
          <cell r="S477">
            <v>150</v>
          </cell>
          <cell r="T477"/>
          <cell r="U477"/>
          <cell r="V477">
            <v>3</v>
          </cell>
          <cell r="W477">
            <v>3</v>
          </cell>
          <cell r="X477">
            <v>150</v>
          </cell>
          <cell r="Y477">
            <v>150</v>
          </cell>
          <cell r="Z477">
            <v>17</v>
          </cell>
          <cell r="AA477" t="str">
            <v>B002NLIS7G</v>
          </cell>
          <cell r="AB477" t="str">
            <v>No Supplies</v>
          </cell>
        </row>
        <row r="478">
          <cell r="A478" t="str">
            <v>B09C73Z1MX</v>
          </cell>
          <cell r="B478" t="str">
            <v>Composition Book Black Marble College Ruled 100 Sheet Notebook, Premium Journal Comp Notebooks for Office School, 2-Pack</v>
          </cell>
          <cell r="C478" t="str">
            <v>5091-PACK2</v>
          </cell>
          <cell r="D478">
            <v>5091</v>
          </cell>
          <cell r="E478" t="str">
            <v>FBA_5091-PACK2</v>
          </cell>
          <cell r="F478">
            <v>2</v>
          </cell>
          <cell r="G478"/>
          <cell r="H478">
            <v>48</v>
          </cell>
          <cell r="I478">
            <v>129</v>
          </cell>
          <cell r="J478">
            <v>1811.21</v>
          </cell>
          <cell r="K478">
            <v>59</v>
          </cell>
          <cell r="L478">
            <v>713.41</v>
          </cell>
          <cell r="M478">
            <v>-0.54263565891472865</v>
          </cell>
          <cell r="N478">
            <v>-0.60611414468780545</v>
          </cell>
          <cell r="O478">
            <v>329</v>
          </cell>
          <cell r="P478">
            <v>0.17929999999999999</v>
          </cell>
          <cell r="Q478">
            <v>0</v>
          </cell>
          <cell r="R478">
            <v>59</v>
          </cell>
          <cell r="S478">
            <v>118</v>
          </cell>
          <cell r="T478"/>
          <cell r="U478"/>
          <cell r="V478">
            <v>3</v>
          </cell>
          <cell r="W478">
            <v>3</v>
          </cell>
          <cell r="X478">
            <v>72</v>
          </cell>
          <cell r="Y478">
            <v>144</v>
          </cell>
          <cell r="Z478">
            <v>67576</v>
          </cell>
          <cell r="AA478" t="str">
            <v>X003SC97Q1</v>
          </cell>
          <cell r="AB478" t="str">
            <v>Poly Bag 9 x 12</v>
          </cell>
        </row>
        <row r="479">
          <cell r="A479" t="str">
            <v>B0019IOFNA</v>
          </cell>
          <cell r="B479" t="str">
            <v>Manuscript Writing Pad 50 Sheet 10.5" X 8", Handwriting Learning Practice Workbook, for Beginning, Preschool Grades 1-2 Kids Student, 1-Pack</v>
          </cell>
          <cell r="C479" t="str">
            <v>543-EACH</v>
          </cell>
          <cell r="D479">
            <v>543</v>
          </cell>
          <cell r="E479" t="str">
            <v>FBA_543-EACH</v>
          </cell>
          <cell r="F479">
            <v>1</v>
          </cell>
          <cell r="G479"/>
          <cell r="H479">
            <v>48</v>
          </cell>
          <cell r="I479">
            <v>1</v>
          </cell>
          <cell r="J479">
            <v>6.99</v>
          </cell>
          <cell r="K479">
            <v>94</v>
          </cell>
          <cell r="L479">
            <v>677.81</v>
          </cell>
          <cell r="M479">
            <v>93</v>
          </cell>
          <cell r="N479">
            <v>95.968526466380538</v>
          </cell>
          <cell r="O479">
            <v>1641</v>
          </cell>
          <cell r="P479">
            <v>5.7299999999999997E-2</v>
          </cell>
          <cell r="Q479">
            <v>0.2</v>
          </cell>
          <cell r="R479">
            <v>113</v>
          </cell>
          <cell r="S479">
            <v>113</v>
          </cell>
          <cell r="T479"/>
          <cell r="U479"/>
          <cell r="V479">
            <v>3</v>
          </cell>
          <cell r="W479">
            <v>3</v>
          </cell>
          <cell r="X479">
            <v>144</v>
          </cell>
          <cell r="Y479">
            <v>144</v>
          </cell>
          <cell r="Z479">
            <v>16536</v>
          </cell>
          <cell r="AA479"/>
          <cell r="AB479" t="str">
            <v>No Supplies</v>
          </cell>
        </row>
        <row r="480">
          <cell r="A480" t="str">
            <v>B00GSSDLMM</v>
          </cell>
          <cell r="B480" t="str">
            <v>Rubber Bands, Assorted Size 2 Oz./ 56.70 g, Made in USA Elastic Stretchable Bands for Bank Paper Bills Money Dollars File Folders, 1-Pack</v>
          </cell>
          <cell r="C480" t="str">
            <v>6100-EACH</v>
          </cell>
          <cell r="D480">
            <v>6100</v>
          </cell>
          <cell r="E480" t="str">
            <v>FBA_6100-EACH</v>
          </cell>
          <cell r="F480">
            <v>1</v>
          </cell>
          <cell r="G480"/>
          <cell r="H480">
            <v>36</v>
          </cell>
          <cell r="I480">
            <v>4</v>
          </cell>
          <cell r="J480">
            <v>19.96</v>
          </cell>
          <cell r="K480">
            <v>112</v>
          </cell>
          <cell r="L480">
            <v>549.24</v>
          </cell>
          <cell r="M480">
            <v>27</v>
          </cell>
          <cell r="N480">
            <v>26.517034068136269</v>
          </cell>
          <cell r="O480">
            <v>5200</v>
          </cell>
          <cell r="P480">
            <v>2.1499999999999998E-2</v>
          </cell>
          <cell r="Q480">
            <v>0.2</v>
          </cell>
          <cell r="R480">
            <v>134</v>
          </cell>
          <cell r="S480">
            <v>134</v>
          </cell>
          <cell r="T480"/>
          <cell r="U480"/>
          <cell r="V480">
            <v>4</v>
          </cell>
          <cell r="W480">
            <v>4</v>
          </cell>
          <cell r="X480">
            <v>144</v>
          </cell>
          <cell r="Y480">
            <v>144</v>
          </cell>
          <cell r="Z480">
            <v>6706</v>
          </cell>
          <cell r="AA480" t="str">
            <v>B00GSSDLMM</v>
          </cell>
          <cell r="AB480" t="str">
            <v>No Supplies</v>
          </cell>
        </row>
        <row r="481">
          <cell r="A481" t="str">
            <v>B015T84GY8</v>
          </cell>
          <cell r="B481" t="str">
            <v>Invoice Book, 50 Sets 5 9/16" x 8 7/16" 2-Part Carbonless, White &amp; Canary, Bound Wraparound Cover (50 Sets/Pack), 1-Pack</v>
          </cell>
          <cell r="C481" t="str">
            <v>5076-EACH</v>
          </cell>
          <cell r="D481">
            <v>5076</v>
          </cell>
          <cell r="E481" t="str">
            <v>FBA_5076-EACH</v>
          </cell>
          <cell r="F481">
            <v>1</v>
          </cell>
          <cell r="G481">
            <v>24</v>
          </cell>
          <cell r="H481">
            <v>72</v>
          </cell>
          <cell r="I481">
            <v>1</v>
          </cell>
          <cell r="J481">
            <v>5.99</v>
          </cell>
          <cell r="K481">
            <v>0</v>
          </cell>
          <cell r="L481">
            <v>0</v>
          </cell>
          <cell r="M481">
            <v>-1</v>
          </cell>
          <cell r="N481">
            <v>-1</v>
          </cell>
          <cell r="O481">
            <v>1948</v>
          </cell>
          <cell r="P481">
            <v>0</v>
          </cell>
          <cell r="Q481"/>
          <cell r="R481"/>
          <cell r="S481">
            <v>100</v>
          </cell>
          <cell r="T481"/>
          <cell r="U481">
            <v>3</v>
          </cell>
          <cell r="V481">
            <v>2</v>
          </cell>
          <cell r="W481">
            <v>2</v>
          </cell>
          <cell r="X481">
            <v>144</v>
          </cell>
          <cell r="Y481">
            <v>144</v>
          </cell>
          <cell r="Z481">
            <v>27134</v>
          </cell>
          <cell r="AA481" t="str">
            <v>B015T84GY8</v>
          </cell>
          <cell r="AB481" t="str">
            <v>No Supplies</v>
          </cell>
        </row>
        <row r="482">
          <cell r="A482" t="str">
            <v>B01HDJMKBM</v>
          </cell>
          <cell r="B482" t="str">
            <v>Glitter Glue Tube Classic Color, Non-Toxic Washable Glitter Glue for Slime Paints DIY Art Crafts Party, Gift for Kids (120ml/Pack), 1-Pack</v>
          </cell>
          <cell r="C482" t="str">
            <v>3467-EACH</v>
          </cell>
          <cell r="D482">
            <v>3467</v>
          </cell>
          <cell r="E482" t="str">
            <v>FBA_3467-EACH</v>
          </cell>
          <cell r="F482">
            <v>1</v>
          </cell>
          <cell r="G482">
            <v>24</v>
          </cell>
          <cell r="H482">
            <v>72</v>
          </cell>
          <cell r="I482">
            <v>0</v>
          </cell>
          <cell r="J482">
            <v>0</v>
          </cell>
          <cell r="K482">
            <v>71</v>
          </cell>
          <cell r="L482">
            <v>417.31</v>
          </cell>
          <cell r="M482"/>
          <cell r="N482"/>
          <cell r="O482">
            <v>1308</v>
          </cell>
          <cell r="P482">
            <v>5.4300000000000001E-2</v>
          </cell>
          <cell r="Q482">
            <v>0.2</v>
          </cell>
          <cell r="R482">
            <v>85</v>
          </cell>
          <cell r="S482">
            <v>85</v>
          </cell>
          <cell r="T482"/>
          <cell r="U482">
            <v>3</v>
          </cell>
          <cell r="V482">
            <v>2</v>
          </cell>
          <cell r="W482">
            <v>2</v>
          </cell>
          <cell r="X482">
            <v>144</v>
          </cell>
          <cell r="Y482">
            <v>144</v>
          </cell>
          <cell r="Z482">
            <v>11536</v>
          </cell>
          <cell r="AA482" t="str">
            <v>B01HDJMKBM</v>
          </cell>
          <cell r="AB482" t="str">
            <v>No Supplies</v>
          </cell>
        </row>
        <row r="483">
          <cell r="A483" t="str">
            <v>B08DF7PJ5P</v>
          </cell>
          <cell r="B483" t="str">
            <v>Cursive Writing Pad 50 Sheet 10.5" X 8", Handwriting Learning Practice Workbook, for Beginning, Grades 2-3 Kids Student, 2-Pack</v>
          </cell>
          <cell r="C483" t="str">
            <v>542-PACK2</v>
          </cell>
          <cell r="D483">
            <v>542</v>
          </cell>
          <cell r="E483" t="str">
            <v>FBA_542-PACK2</v>
          </cell>
          <cell r="F483">
            <v>2</v>
          </cell>
          <cell r="G483"/>
          <cell r="H483">
            <v>48</v>
          </cell>
          <cell r="I483">
            <v>18</v>
          </cell>
          <cell r="J483">
            <v>170.82</v>
          </cell>
          <cell r="K483">
            <v>45</v>
          </cell>
          <cell r="L483">
            <v>517.04999999999995</v>
          </cell>
          <cell r="M483">
            <v>1.5</v>
          </cell>
          <cell r="N483">
            <v>2.0268703898840883</v>
          </cell>
          <cell r="O483">
            <v>291</v>
          </cell>
          <cell r="P483">
            <v>0.15459999999999999</v>
          </cell>
          <cell r="Q483">
            <v>0.2</v>
          </cell>
          <cell r="R483">
            <v>54</v>
          </cell>
          <cell r="S483">
            <v>108</v>
          </cell>
          <cell r="T483"/>
          <cell r="U483"/>
          <cell r="V483">
            <v>3</v>
          </cell>
          <cell r="W483">
            <v>3</v>
          </cell>
          <cell r="X483">
            <v>72</v>
          </cell>
          <cell r="Y483">
            <v>144</v>
          </cell>
          <cell r="Z483">
            <v>20944</v>
          </cell>
          <cell r="AA483" t="str">
            <v>X0044RLTB5</v>
          </cell>
          <cell r="AB483" t="str">
            <v>Poly Bag 9 x 12</v>
          </cell>
        </row>
        <row r="484">
          <cell r="A484" t="str">
            <v>B07SJ92M86</v>
          </cell>
          <cell r="B484" t="str">
            <v>Math Geometry Set 5 Pieces for Students, Protractor, Compass, Sharpener, Wood Pencil, Eraser, Storage Zipper Pouch, Drafting Drawing Tool, 4-Packs</v>
          </cell>
          <cell r="C484" t="str">
            <v>453-SET4</v>
          </cell>
          <cell r="D484">
            <v>453</v>
          </cell>
          <cell r="E484" t="str">
            <v>FBA_453-SET4</v>
          </cell>
          <cell r="F484">
            <v>4</v>
          </cell>
          <cell r="G484">
            <v>24</v>
          </cell>
          <cell r="H484">
            <v>144</v>
          </cell>
          <cell r="I484">
            <v>73</v>
          </cell>
          <cell r="J484">
            <v>961.07</v>
          </cell>
          <cell r="K484">
            <v>28</v>
          </cell>
          <cell r="L484">
            <v>405.72</v>
          </cell>
          <cell r="M484">
            <v>-0.61643835616438358</v>
          </cell>
          <cell r="N484">
            <v>-0.57784552634043307</v>
          </cell>
          <cell r="O484">
            <v>700</v>
          </cell>
          <cell r="P484">
            <v>0.04</v>
          </cell>
          <cell r="Q484">
            <v>0.1</v>
          </cell>
          <cell r="R484">
            <v>31</v>
          </cell>
          <cell r="S484">
            <v>124</v>
          </cell>
          <cell r="T484"/>
          <cell r="U484">
            <v>6</v>
          </cell>
          <cell r="V484">
            <v>1</v>
          </cell>
          <cell r="W484">
            <v>1</v>
          </cell>
          <cell r="X484">
            <v>36</v>
          </cell>
          <cell r="Y484">
            <v>144</v>
          </cell>
          <cell r="Z484">
            <v>32615</v>
          </cell>
          <cell r="AA484" t="str">
            <v>X0044RLX3T</v>
          </cell>
          <cell r="AB484" t="str">
            <v>Poly Bag 7.5 x 10.5</v>
          </cell>
        </row>
        <row r="485">
          <cell r="A485" t="str">
            <v>B0019IMT7Y</v>
          </cell>
          <cell r="B485" t="str">
            <v>Erasers, Jumbo Vinyl Pencil Eraser (4/Pack), Latex Free, White Large Size Block Erasers for Art Drawing School Office Kids Teachers, 1-Pack</v>
          </cell>
          <cell r="C485" t="str">
            <v>2201-EACH</v>
          </cell>
          <cell r="D485">
            <v>2201</v>
          </cell>
          <cell r="E485" t="str">
            <v>FBA_2201-EACH</v>
          </cell>
          <cell r="F485">
            <v>1</v>
          </cell>
          <cell r="G485">
            <v>24</v>
          </cell>
          <cell r="H485">
            <v>72</v>
          </cell>
          <cell r="I485">
            <v>0</v>
          </cell>
          <cell r="J485">
            <v>0</v>
          </cell>
          <cell r="K485">
            <v>80</v>
          </cell>
          <cell r="L485">
            <v>403.58</v>
          </cell>
          <cell r="M485"/>
          <cell r="N485"/>
          <cell r="O485">
            <v>3835</v>
          </cell>
          <cell r="P485">
            <v>2.0899999999999998E-2</v>
          </cell>
          <cell r="Q485">
            <v>0.2</v>
          </cell>
          <cell r="R485">
            <v>96</v>
          </cell>
          <cell r="S485">
            <v>96</v>
          </cell>
          <cell r="T485"/>
          <cell r="U485">
            <v>3</v>
          </cell>
          <cell r="V485">
            <v>2</v>
          </cell>
          <cell r="W485">
            <v>2</v>
          </cell>
          <cell r="X485">
            <v>144</v>
          </cell>
          <cell r="Y485">
            <v>144</v>
          </cell>
          <cell r="Z485">
            <v>33933</v>
          </cell>
          <cell r="AA485" t="str">
            <v>B0019IMT7Y</v>
          </cell>
          <cell r="AB485" t="str">
            <v>No Supplies</v>
          </cell>
        </row>
        <row r="486">
          <cell r="A486" t="str">
            <v>B003BNZVHU</v>
          </cell>
          <cell r="B486" t="str">
            <v>Neon Eraser Top. Chisel Shaped Erasers for Standard Pencils (50/Pack)</v>
          </cell>
          <cell r="C486" t="str">
            <v>2204-EACH</v>
          </cell>
          <cell r="D486">
            <v>2204</v>
          </cell>
          <cell r="E486" t="str">
            <v>FBA_2204-EACH-1</v>
          </cell>
          <cell r="F486">
            <v>1</v>
          </cell>
          <cell r="G486">
            <v>24</v>
          </cell>
          <cell r="H486">
            <v>72</v>
          </cell>
          <cell r="I486">
            <v>16</v>
          </cell>
          <cell r="J486">
            <v>83.35</v>
          </cell>
          <cell r="K486">
            <v>78</v>
          </cell>
          <cell r="L486">
            <v>370.75</v>
          </cell>
          <cell r="M486">
            <v>3.875</v>
          </cell>
          <cell r="N486">
            <v>3.4481103779244151</v>
          </cell>
          <cell r="O486">
            <v>9591</v>
          </cell>
          <cell r="P486">
            <v>8.0999999999999996E-3</v>
          </cell>
          <cell r="Q486">
            <v>0.2</v>
          </cell>
          <cell r="R486">
            <v>94</v>
          </cell>
          <cell r="S486">
            <v>94</v>
          </cell>
          <cell r="T486"/>
          <cell r="U486">
            <v>3</v>
          </cell>
          <cell r="V486">
            <v>2</v>
          </cell>
          <cell r="W486">
            <v>2</v>
          </cell>
          <cell r="X486">
            <v>144</v>
          </cell>
          <cell r="Y486">
            <v>144</v>
          </cell>
          <cell r="Z486">
            <v>19487</v>
          </cell>
          <cell r="AA486" t="str">
            <v>B003BNZVHU</v>
          </cell>
          <cell r="AB486" t="str">
            <v>No Supplies</v>
          </cell>
        </row>
        <row r="487">
          <cell r="A487" t="str">
            <v>B09DK3BKGB</v>
          </cell>
          <cell r="B487" t="str">
            <v>Wooden Dowel Rods Wood Sticks, 3/8" x 12" Round Natural Color Hardwood Stick, Unfinished Wood for Crafts Lollipops Cake Support (6/Pack), 1-Pack</v>
          </cell>
          <cell r="C487" t="str">
            <v>6810-EACH</v>
          </cell>
          <cell r="D487">
            <v>6810</v>
          </cell>
          <cell r="E487" t="str">
            <v>FBA_6810-EACH</v>
          </cell>
          <cell r="F487">
            <v>1</v>
          </cell>
          <cell r="G487">
            <v>24</v>
          </cell>
          <cell r="H487">
            <v>144</v>
          </cell>
          <cell r="I487">
            <v>10</v>
          </cell>
          <cell r="J487">
            <v>64.900000000000006</v>
          </cell>
          <cell r="K487">
            <v>103</v>
          </cell>
          <cell r="L487">
            <v>429.46</v>
          </cell>
          <cell r="M487">
            <v>9.3000000000000007</v>
          </cell>
          <cell r="N487">
            <v>5.617257318952233</v>
          </cell>
          <cell r="O487">
            <v>5349</v>
          </cell>
          <cell r="P487">
            <v>1.9599999999999999E-2</v>
          </cell>
          <cell r="Q487">
            <v>0.2</v>
          </cell>
          <cell r="R487">
            <v>124</v>
          </cell>
          <cell r="S487">
            <v>124</v>
          </cell>
          <cell r="T487"/>
          <cell r="U487">
            <v>6</v>
          </cell>
          <cell r="V487">
            <v>1</v>
          </cell>
          <cell r="W487">
            <v>1</v>
          </cell>
          <cell r="X487">
            <v>144</v>
          </cell>
          <cell r="Y487">
            <v>144</v>
          </cell>
          <cell r="Z487">
            <v>32548</v>
          </cell>
          <cell r="AA487" t="str">
            <v>B09DK3BKGB</v>
          </cell>
          <cell r="AB487" t="str">
            <v>No Supplies</v>
          </cell>
        </row>
        <row r="488">
          <cell r="A488" t="str">
            <v>B09DK51B74</v>
          </cell>
          <cell r="B488" t="str">
            <v>Wooden Dowel Rods Wood Sticks, 3/8" x 12" Round Natural Color Hardwood Stick, Unfinished Wood for Crafts Lollipops Cake Support, 144-Count</v>
          </cell>
          <cell r="C488" t="str">
            <v>6810-BOX</v>
          </cell>
          <cell r="D488">
            <v>6810</v>
          </cell>
          <cell r="E488" t="str">
            <v>FBA_6810-BOX</v>
          </cell>
          <cell r="F488">
            <v>24</v>
          </cell>
          <cell r="G488">
            <v>24</v>
          </cell>
          <cell r="H488">
            <v>144</v>
          </cell>
          <cell r="I488">
            <v>1</v>
          </cell>
          <cell r="J488">
            <v>49.99</v>
          </cell>
          <cell r="K488">
            <v>6</v>
          </cell>
          <cell r="L488">
            <v>282.44</v>
          </cell>
          <cell r="M488">
            <v>5</v>
          </cell>
          <cell r="N488">
            <v>4.6499299859971988</v>
          </cell>
          <cell r="O488">
            <v>115</v>
          </cell>
          <cell r="P488">
            <v>5.2200000000000003E-2</v>
          </cell>
          <cell r="Q488">
            <v>0</v>
          </cell>
          <cell r="R488">
            <v>6</v>
          </cell>
          <cell r="S488">
            <v>144</v>
          </cell>
          <cell r="T488"/>
          <cell r="U488">
            <v>6</v>
          </cell>
          <cell r="V488">
            <v>1</v>
          </cell>
          <cell r="W488">
            <v>1</v>
          </cell>
          <cell r="X488">
            <v>6</v>
          </cell>
          <cell r="Y488">
            <v>144</v>
          </cell>
          <cell r="Z488">
            <v>32548</v>
          </cell>
          <cell r="AA488" t="str">
            <v>X0044R3MZV</v>
          </cell>
          <cell r="AB488" t="str">
            <v>No Supplies</v>
          </cell>
        </row>
        <row r="489">
          <cell r="A489" t="str">
            <v>B003BOUX9A</v>
          </cell>
          <cell r="B489" t="str">
            <v>Division Flash Cards, Numbers Elementary Math Flashcards Game at School, Problem Solving for Ages 8+ 3rd Grade 4th Grade (36/Pack), 1-Pack</v>
          </cell>
          <cell r="C489" t="str">
            <v>535-EACH</v>
          </cell>
          <cell r="D489">
            <v>535</v>
          </cell>
          <cell r="E489" t="str">
            <v>FBA_535-EACH</v>
          </cell>
          <cell r="F489">
            <v>1</v>
          </cell>
          <cell r="G489">
            <v>24</v>
          </cell>
          <cell r="H489">
            <v>72</v>
          </cell>
          <cell r="I489">
            <v>0</v>
          </cell>
          <cell r="J489">
            <v>0</v>
          </cell>
          <cell r="K489">
            <v>71</v>
          </cell>
          <cell r="L489">
            <v>496.29</v>
          </cell>
          <cell r="M489"/>
          <cell r="N489"/>
          <cell r="O489">
            <v>1306</v>
          </cell>
          <cell r="P489">
            <v>5.4699999999999999E-2</v>
          </cell>
          <cell r="Q489">
            <v>0.2</v>
          </cell>
          <cell r="R489">
            <v>85</v>
          </cell>
          <cell r="S489">
            <v>85</v>
          </cell>
          <cell r="T489"/>
          <cell r="U489">
            <v>3</v>
          </cell>
          <cell r="V489">
            <v>2</v>
          </cell>
          <cell r="W489">
            <v>2</v>
          </cell>
          <cell r="X489">
            <v>144</v>
          </cell>
          <cell r="Y489">
            <v>144</v>
          </cell>
          <cell r="Z489">
            <v>34480</v>
          </cell>
          <cell r="AA489" t="str">
            <v>B003BOUX9A</v>
          </cell>
          <cell r="AB489" t="str">
            <v>No Supplies</v>
          </cell>
        </row>
        <row r="490">
          <cell r="A490" t="str">
            <v>B08GWSZ1H9</v>
          </cell>
          <cell r="B490" t="str">
            <v>Washable Glue Pen 1.7 Oz. (50 mL), Liquid Clear Glues Bond Adhesive for Art Crafts Project at School Home Office (2/Pack), 2-Packs</v>
          </cell>
          <cell r="C490" t="str">
            <v>2028-PACK2</v>
          </cell>
          <cell r="D490">
            <v>2028</v>
          </cell>
          <cell r="E490" t="str">
            <v>FBA_2028-PACK2</v>
          </cell>
          <cell r="F490">
            <v>2</v>
          </cell>
          <cell r="G490">
            <v>24</v>
          </cell>
          <cell r="H490">
            <v>72</v>
          </cell>
          <cell r="I490">
            <v>3</v>
          </cell>
          <cell r="J490">
            <v>32.97</v>
          </cell>
          <cell r="K490">
            <v>39</v>
          </cell>
          <cell r="L490">
            <v>493.61</v>
          </cell>
          <cell r="M490">
            <v>12</v>
          </cell>
          <cell r="N490">
            <v>13.971489232635729</v>
          </cell>
          <cell r="O490">
            <v>445</v>
          </cell>
          <cell r="P490">
            <v>8.7599999999999997E-2</v>
          </cell>
          <cell r="Q490">
            <v>0.3</v>
          </cell>
          <cell r="R490">
            <v>51</v>
          </cell>
          <cell r="S490">
            <v>102</v>
          </cell>
          <cell r="T490"/>
          <cell r="U490">
            <v>3</v>
          </cell>
          <cell r="V490">
            <v>2</v>
          </cell>
          <cell r="W490">
            <v>2</v>
          </cell>
          <cell r="X490">
            <v>72</v>
          </cell>
          <cell r="Y490">
            <v>144</v>
          </cell>
          <cell r="Z490">
            <v>32485</v>
          </cell>
          <cell r="AA490"/>
          <cell r="AB490" t="str">
            <v>Poly Bag 7.5 x 10.5</v>
          </cell>
        </row>
        <row r="491">
          <cell r="A491" t="str">
            <v>B08GWV8J5S</v>
          </cell>
          <cell r="B491" t="str">
            <v>Epoxy Glue w/Syringe Applicator 0.2 Oz/5.6g, Quick Setting, 2 Part Clear Glue Bond Adhesive to Wood Metal Glass Stone Plastic, 2-Pack</v>
          </cell>
          <cell r="C491" t="str">
            <v>2011-PACK2</v>
          </cell>
          <cell r="D491">
            <v>2011</v>
          </cell>
          <cell r="E491" t="str">
            <v>FBA_2011-PACK2</v>
          </cell>
          <cell r="F491">
            <v>2</v>
          </cell>
          <cell r="G491">
            <v>24</v>
          </cell>
          <cell r="H491">
            <v>144</v>
          </cell>
          <cell r="I491">
            <v>17</v>
          </cell>
          <cell r="J491">
            <v>134.63</v>
          </cell>
          <cell r="K491">
            <v>53</v>
          </cell>
          <cell r="L491">
            <v>422.27</v>
          </cell>
          <cell r="M491">
            <v>2.1176470588235294</v>
          </cell>
          <cell r="N491">
            <v>2.1365223204337815</v>
          </cell>
          <cell r="O491">
            <v>887</v>
          </cell>
          <cell r="P491">
            <v>5.9799999999999999E-2</v>
          </cell>
          <cell r="Q491">
            <v>0.2</v>
          </cell>
          <cell r="R491">
            <v>64</v>
          </cell>
          <cell r="S491">
            <v>128</v>
          </cell>
          <cell r="T491"/>
          <cell r="U491">
            <v>6</v>
          </cell>
          <cell r="V491">
            <v>1</v>
          </cell>
          <cell r="W491">
            <v>1</v>
          </cell>
          <cell r="X491">
            <v>72</v>
          </cell>
          <cell r="Y491">
            <v>144</v>
          </cell>
          <cell r="Z491">
            <v>23999</v>
          </cell>
          <cell r="AA491" t="str">
            <v>X0044RLTI3</v>
          </cell>
          <cell r="AB491" t="str">
            <v>Poly Bag 6 x 9</v>
          </cell>
        </row>
        <row r="492">
          <cell r="A492" t="str">
            <v>B07BXRN8PQ</v>
          </cell>
          <cell r="B492" t="str">
            <v>Collorelli Gel Pen 0.8mm Neon Color, Acid Free Smooth Writing for Drawing Coloring Greeting Card Art Christmas Gift (12/Pack), 1-Pack</v>
          </cell>
          <cell r="C492" t="str">
            <v>17081-EACH</v>
          </cell>
          <cell r="D492">
            <v>17081</v>
          </cell>
          <cell r="E492" t="str">
            <v>FBA_17081-EACH</v>
          </cell>
          <cell r="F492">
            <v>1</v>
          </cell>
          <cell r="G492">
            <v>24</v>
          </cell>
          <cell r="H492">
            <v>144</v>
          </cell>
          <cell r="I492">
            <v>0</v>
          </cell>
          <cell r="J492">
            <v>0</v>
          </cell>
          <cell r="K492">
            <v>101</v>
          </cell>
          <cell r="L492">
            <v>533.69000000000005</v>
          </cell>
          <cell r="M492"/>
          <cell r="N492"/>
          <cell r="O492">
            <v>2921</v>
          </cell>
          <cell r="P492">
            <v>3.4599999999999999E-2</v>
          </cell>
          <cell r="Q492">
            <v>0.2</v>
          </cell>
          <cell r="R492">
            <v>121</v>
          </cell>
          <cell r="S492">
            <v>121</v>
          </cell>
          <cell r="T492"/>
          <cell r="U492">
            <v>6</v>
          </cell>
          <cell r="V492">
            <v>1</v>
          </cell>
          <cell r="W492">
            <v>1</v>
          </cell>
          <cell r="X492">
            <v>144</v>
          </cell>
          <cell r="Y492">
            <v>144</v>
          </cell>
          <cell r="Z492">
            <v>17203</v>
          </cell>
          <cell r="AA492" t="str">
            <v>B07BXRN8PQ</v>
          </cell>
          <cell r="AB492" t="str">
            <v>No Supplies</v>
          </cell>
        </row>
        <row r="493">
          <cell r="A493" t="str">
            <v>B0BCM2D62W</v>
          </cell>
          <cell r="B493" t="str">
            <v>Poster Board 22" X 14" Assorted Colored Poster Board Paper for School Craft Project Presentation (3/Pack), 1-Pack</v>
          </cell>
          <cell r="C493" t="str">
            <v>540-EACH</v>
          </cell>
          <cell r="D493">
            <v>540</v>
          </cell>
          <cell r="E493" t="str">
            <v>FBA_540-EACH</v>
          </cell>
          <cell r="F493">
            <v>1</v>
          </cell>
          <cell r="G493"/>
          <cell r="H493">
            <v>48</v>
          </cell>
          <cell r="I493">
            <v>5</v>
          </cell>
          <cell r="J493">
            <v>34.950000000000003</v>
          </cell>
          <cell r="K493">
            <v>100</v>
          </cell>
          <cell r="L493">
            <v>1459</v>
          </cell>
          <cell r="M493">
            <v>19</v>
          </cell>
          <cell r="N493">
            <v>40.745350500715304</v>
          </cell>
          <cell r="O493">
            <v>1201</v>
          </cell>
          <cell r="P493">
            <v>8.3299999999999999E-2</v>
          </cell>
          <cell r="Q493">
            <v>0.2</v>
          </cell>
          <cell r="R493">
            <v>120</v>
          </cell>
          <cell r="S493">
            <v>120</v>
          </cell>
          <cell r="T493"/>
          <cell r="U493"/>
          <cell r="V493">
            <v>3</v>
          </cell>
          <cell r="W493">
            <v>3</v>
          </cell>
          <cell r="X493">
            <v>144</v>
          </cell>
          <cell r="Y493">
            <v>144</v>
          </cell>
          <cell r="Z493">
            <v>3503</v>
          </cell>
          <cell r="AA493" t="str">
            <v>X003GYFQHF</v>
          </cell>
          <cell r="AB493" t="str">
            <v>No Supplies</v>
          </cell>
        </row>
        <row r="494">
          <cell r="A494" t="str">
            <v>B003BLQHZ2</v>
          </cell>
          <cell r="B494" t="str">
            <v>Security Self Seal Envelope 3 5/8" x 6 1/2" #6, No Window Tint Pattern Mailing Envelopes, (80/Pack), 1-Pack</v>
          </cell>
          <cell r="C494" t="str">
            <v>573-EACH</v>
          </cell>
          <cell r="D494">
            <v>573</v>
          </cell>
          <cell r="E494" t="str">
            <v>FBA_573-EACH</v>
          </cell>
          <cell r="F494">
            <v>1</v>
          </cell>
          <cell r="G494"/>
          <cell r="H494">
            <v>24</v>
          </cell>
          <cell r="I494">
            <v>24</v>
          </cell>
          <cell r="J494">
            <v>191.76</v>
          </cell>
          <cell r="K494">
            <v>111</v>
          </cell>
          <cell r="L494">
            <v>599.12</v>
          </cell>
          <cell r="M494">
            <v>3.625</v>
          </cell>
          <cell r="N494">
            <v>2.1243220692532332</v>
          </cell>
          <cell r="O494">
            <v>3549</v>
          </cell>
          <cell r="P494">
            <v>3.1300000000000001E-2</v>
          </cell>
          <cell r="Q494">
            <v>0.2</v>
          </cell>
          <cell r="R494">
            <v>133</v>
          </cell>
          <cell r="S494">
            <v>133</v>
          </cell>
          <cell r="T494"/>
          <cell r="U494"/>
          <cell r="V494">
            <v>6</v>
          </cell>
          <cell r="W494">
            <v>6</v>
          </cell>
          <cell r="X494">
            <v>144</v>
          </cell>
          <cell r="Y494">
            <v>144</v>
          </cell>
          <cell r="Z494">
            <v>16736</v>
          </cell>
          <cell r="AA494" t="str">
            <v>B003BLQHZ2</v>
          </cell>
          <cell r="AB494" t="str">
            <v>No Supplies</v>
          </cell>
        </row>
        <row r="495">
          <cell r="A495" t="str">
            <v>B003BNZVHK</v>
          </cell>
          <cell r="B495" t="str">
            <v>Pink Eraser Top, Latex Free Pencil Tops Erasers, Arrowhead Caps Erasers for Kids Student (50/Pack), 1-Pack</v>
          </cell>
          <cell r="C495" t="str">
            <v>2205-EACH</v>
          </cell>
          <cell r="D495">
            <v>2205</v>
          </cell>
          <cell r="E495" t="str">
            <v>FBA_2205-EACH</v>
          </cell>
          <cell r="F495">
            <v>1</v>
          </cell>
          <cell r="G495">
            <v>24</v>
          </cell>
          <cell r="H495">
            <v>72</v>
          </cell>
          <cell r="I495">
            <v>48</v>
          </cell>
          <cell r="J495">
            <v>287.52</v>
          </cell>
          <cell r="K495">
            <v>72</v>
          </cell>
          <cell r="L495">
            <v>359.28</v>
          </cell>
          <cell r="M495">
            <v>0.5</v>
          </cell>
          <cell r="N495">
            <v>0.24958263772954922</v>
          </cell>
          <cell r="O495">
            <v>4468</v>
          </cell>
          <cell r="P495">
            <v>1.61E-2</v>
          </cell>
          <cell r="Q495">
            <v>0.2</v>
          </cell>
          <cell r="R495">
            <v>86</v>
          </cell>
          <cell r="S495">
            <v>86</v>
          </cell>
          <cell r="T495"/>
          <cell r="U495">
            <v>3</v>
          </cell>
          <cell r="V495">
            <v>2</v>
          </cell>
          <cell r="W495">
            <v>2</v>
          </cell>
          <cell r="X495">
            <v>144</v>
          </cell>
          <cell r="Y495">
            <v>144</v>
          </cell>
          <cell r="Z495">
            <v>16843</v>
          </cell>
          <cell r="AA495" t="str">
            <v>B003BNZVHK</v>
          </cell>
          <cell r="AB495" t="str">
            <v>No Supplies</v>
          </cell>
        </row>
        <row r="496">
          <cell r="A496" t="str">
            <v>B08DHSRY9P</v>
          </cell>
          <cell r="B496" t="str">
            <v>Trifold Presentation Board 36" X 48" White, Tri-Fold Corrugated Poster Boards, Cardboard for Display Boards Science Fair Art Project, 2-Pack</v>
          </cell>
          <cell r="C496" t="str">
            <v>5033-PACK2</v>
          </cell>
          <cell r="D496">
            <v>5033</v>
          </cell>
          <cell r="E496" t="str">
            <v>FBA_5033-PACK2</v>
          </cell>
          <cell r="F496">
            <v>2</v>
          </cell>
          <cell r="G496"/>
          <cell r="H496">
            <v>24</v>
          </cell>
          <cell r="I496">
            <v>0</v>
          </cell>
          <cell r="J496">
            <v>0</v>
          </cell>
          <cell r="K496">
            <v>54</v>
          </cell>
          <cell r="L496">
            <v>1529.26</v>
          </cell>
          <cell r="M496"/>
          <cell r="N496"/>
          <cell r="O496">
            <v>431</v>
          </cell>
          <cell r="P496">
            <v>0.12529999999999999</v>
          </cell>
          <cell r="Q496">
            <v>0.3</v>
          </cell>
          <cell r="R496">
            <v>70</v>
          </cell>
          <cell r="S496">
            <v>140</v>
          </cell>
          <cell r="T496"/>
          <cell r="U496"/>
          <cell r="V496">
            <v>6</v>
          </cell>
          <cell r="W496">
            <v>6</v>
          </cell>
          <cell r="X496">
            <v>72</v>
          </cell>
          <cell r="Y496">
            <v>144</v>
          </cell>
          <cell r="Z496">
            <v>19635</v>
          </cell>
          <cell r="AA496" t="str">
            <v>X003S7ZA5X</v>
          </cell>
          <cell r="AB496" t="str">
            <v>Clear bag 28 x 40</v>
          </cell>
        </row>
        <row r="497">
          <cell r="A497" t="str">
            <v>B07RP467JB</v>
          </cell>
          <cell r="B497" t="str">
            <v>Self Seal White Envelope 3 5/8" x 6 1/2" #6, No Window Mailing Envelopes, Peel &amp; Seal Mailer for Business Invoice Check (100/Pack), 1-Pack</v>
          </cell>
          <cell r="C497" t="str">
            <v>572-EACH</v>
          </cell>
          <cell r="D497">
            <v>572</v>
          </cell>
          <cell r="E497" t="str">
            <v>FBA_572-EACH</v>
          </cell>
          <cell r="F497">
            <v>1</v>
          </cell>
          <cell r="G497"/>
          <cell r="H497">
            <v>24</v>
          </cell>
          <cell r="I497">
            <v>2</v>
          </cell>
          <cell r="J497">
            <v>16.98</v>
          </cell>
          <cell r="K497">
            <v>103</v>
          </cell>
          <cell r="L497">
            <v>738.15</v>
          </cell>
          <cell r="M497">
            <v>50.5</v>
          </cell>
          <cell r="N497">
            <v>42.471731448763251</v>
          </cell>
          <cell r="O497">
            <v>2924</v>
          </cell>
          <cell r="P497">
            <v>3.5200000000000002E-2</v>
          </cell>
          <cell r="Q497">
            <v>0.2</v>
          </cell>
          <cell r="R497">
            <v>124</v>
          </cell>
          <cell r="S497">
            <v>124</v>
          </cell>
          <cell r="T497"/>
          <cell r="U497"/>
          <cell r="V497">
            <v>6</v>
          </cell>
          <cell r="W497">
            <v>6</v>
          </cell>
          <cell r="X497">
            <v>144</v>
          </cell>
          <cell r="Y497">
            <v>144</v>
          </cell>
          <cell r="Z497">
            <v>15640</v>
          </cell>
          <cell r="AA497" t="str">
            <v>X003TAEEQZ</v>
          </cell>
          <cell r="AB497" t="str">
            <v>No Supplies</v>
          </cell>
        </row>
        <row r="498">
          <cell r="A498" t="str">
            <v>B08DHQ1V4K</v>
          </cell>
          <cell r="B498" t="str">
            <v>Addition &amp; Subtraction &amp; Multiplication &amp; Division Flash Cards, Number Math Calculation Card Game Education Learning, for Kids Activities at Home School Classroom (36/Pack), Set of 4-Pack</v>
          </cell>
          <cell r="C498" t="str">
            <v>532-EA+533-EA+534-EA+535-EA</v>
          </cell>
          <cell r="D498">
            <v>532</v>
          </cell>
          <cell r="E498" t="str">
            <v>FBA_532-EA+533-EA+534-EA+535-EA</v>
          </cell>
          <cell r="F498">
            <v>4</v>
          </cell>
          <cell r="G498">
            <v>24</v>
          </cell>
          <cell r="H498">
            <v>72</v>
          </cell>
          <cell r="I498">
            <v>11</v>
          </cell>
          <cell r="J498">
            <v>120.89</v>
          </cell>
          <cell r="K498">
            <v>20</v>
          </cell>
          <cell r="L498">
            <v>320.91000000000003</v>
          </cell>
          <cell r="M498">
            <v>0.81818181818181823</v>
          </cell>
          <cell r="N498">
            <v>1.6545619985110434</v>
          </cell>
          <cell r="O498">
            <v>175</v>
          </cell>
          <cell r="P498">
            <v>0.1143</v>
          </cell>
          <cell r="Q498">
            <v>0.05</v>
          </cell>
          <cell r="R498">
            <v>21</v>
          </cell>
          <cell r="S498">
            <v>84</v>
          </cell>
          <cell r="T498"/>
          <cell r="U498">
            <v>3</v>
          </cell>
          <cell r="V498">
            <v>2</v>
          </cell>
          <cell r="W498">
            <v>2</v>
          </cell>
          <cell r="X498">
            <v>36</v>
          </cell>
          <cell r="Y498">
            <v>144</v>
          </cell>
          <cell r="Z498">
            <v>19191</v>
          </cell>
          <cell r="AA498" t="str">
            <v>X0040L9N1N</v>
          </cell>
          <cell r="AB498" t="str">
            <v>Poly Bag 6 x 9</v>
          </cell>
        </row>
        <row r="499">
          <cell r="A499" t="str">
            <v>B07S962L7Q</v>
          </cell>
          <cell r="B499" t="str">
            <v>Blank Index Cards 3" X 5" 100 Count, White Unruled Flashcards, Flash Card for Learning Memory Reminder (100/Pack), 1-Pack</v>
          </cell>
          <cell r="C499" t="str">
            <v>520-EACH</v>
          </cell>
          <cell r="D499">
            <v>520</v>
          </cell>
          <cell r="E499" t="str">
            <v>FBA_520-EACH</v>
          </cell>
          <cell r="F499">
            <v>1</v>
          </cell>
          <cell r="G499"/>
          <cell r="H499">
            <v>36</v>
          </cell>
          <cell r="I499">
            <v>7</v>
          </cell>
          <cell r="J499">
            <v>45.43</v>
          </cell>
          <cell r="K499">
            <v>119</v>
          </cell>
          <cell r="L499">
            <v>830.41</v>
          </cell>
          <cell r="M499">
            <v>16</v>
          </cell>
          <cell r="N499">
            <v>17.278890600924498</v>
          </cell>
          <cell r="O499">
            <v>538</v>
          </cell>
          <cell r="P499">
            <v>0.22120000000000001</v>
          </cell>
          <cell r="Q499">
            <v>0.1</v>
          </cell>
          <cell r="R499">
            <v>131</v>
          </cell>
          <cell r="S499">
            <v>131</v>
          </cell>
          <cell r="T499"/>
          <cell r="U499"/>
          <cell r="V499">
            <v>4</v>
          </cell>
          <cell r="W499">
            <v>4</v>
          </cell>
          <cell r="X499">
            <v>144</v>
          </cell>
          <cell r="Y499">
            <v>144</v>
          </cell>
          <cell r="Z499">
            <v>15018</v>
          </cell>
          <cell r="AA499" t="str">
            <v>X0044RLTFV</v>
          </cell>
          <cell r="AB499" t="str">
            <v>No Supplies</v>
          </cell>
        </row>
        <row r="500">
          <cell r="A500" t="str">
            <v>B001BO004K</v>
          </cell>
          <cell r="B500" t="str">
            <v>Erasers + Pencil Top Erasers Set (12/Pack), Block Bevel Erasers Neon Color, Arrowhead Caps Tops, Latex Free, for Art Drawing School, 1-Pack</v>
          </cell>
          <cell r="C500" t="str">
            <v>2225-EACH</v>
          </cell>
          <cell r="D500">
            <v>2225</v>
          </cell>
          <cell r="E500" t="str">
            <v>FBA_2225-EACH</v>
          </cell>
          <cell r="F500">
            <v>1</v>
          </cell>
          <cell r="G500">
            <v>24</v>
          </cell>
          <cell r="H500">
            <v>72</v>
          </cell>
          <cell r="I500">
            <v>0</v>
          </cell>
          <cell r="J500">
            <v>0</v>
          </cell>
          <cell r="K500">
            <v>71</v>
          </cell>
          <cell r="L500">
            <v>354.29</v>
          </cell>
          <cell r="M500"/>
          <cell r="N500"/>
          <cell r="O500">
            <v>4849</v>
          </cell>
          <cell r="P500">
            <v>1.46E-2</v>
          </cell>
          <cell r="Q500">
            <v>1</v>
          </cell>
          <cell r="R500">
            <v>142</v>
          </cell>
          <cell r="S500">
            <v>142</v>
          </cell>
          <cell r="T500"/>
          <cell r="U500">
            <v>3</v>
          </cell>
          <cell r="V500">
            <v>2</v>
          </cell>
          <cell r="W500">
            <v>2</v>
          </cell>
          <cell r="X500">
            <v>144</v>
          </cell>
          <cell r="Y500">
            <v>144</v>
          </cell>
          <cell r="Z500">
            <v>12486</v>
          </cell>
          <cell r="AA500" t="str">
            <v>B001BO004K</v>
          </cell>
          <cell r="AB500" t="str">
            <v>No Supplies</v>
          </cell>
        </row>
        <row r="501">
          <cell r="A501" t="str">
            <v>B003BT3MP2</v>
          </cell>
          <cell r="B501" t="str">
            <v>8 Color Premium Quality Super Jumbo Triangle Crayon</v>
          </cell>
          <cell r="C501" t="str">
            <v>2501-EACH</v>
          </cell>
          <cell r="D501">
            <v>2501</v>
          </cell>
          <cell r="E501" t="str">
            <v>FBA_2501-EACH</v>
          </cell>
          <cell r="F501">
            <v>1</v>
          </cell>
          <cell r="G501">
            <v>24</v>
          </cell>
          <cell r="H501">
            <v>72</v>
          </cell>
          <cell r="I501">
            <v>0</v>
          </cell>
          <cell r="J501">
            <v>0</v>
          </cell>
          <cell r="K501">
            <v>81</v>
          </cell>
          <cell r="L501">
            <v>566.19000000000005</v>
          </cell>
          <cell r="M501"/>
          <cell r="N501"/>
          <cell r="O501">
            <v>704</v>
          </cell>
          <cell r="P501">
            <v>0.11509999999999999</v>
          </cell>
          <cell r="Q501">
            <v>0.1</v>
          </cell>
          <cell r="R501">
            <v>89</v>
          </cell>
          <cell r="S501">
            <v>89</v>
          </cell>
          <cell r="T501"/>
          <cell r="U501">
            <v>3</v>
          </cell>
          <cell r="V501">
            <v>2</v>
          </cell>
          <cell r="W501">
            <v>2</v>
          </cell>
          <cell r="X501">
            <v>144</v>
          </cell>
          <cell r="Y501">
            <v>144</v>
          </cell>
          <cell r="Z501">
            <v>2966</v>
          </cell>
          <cell r="AA501" t="str">
            <v>B003BT3MP2</v>
          </cell>
          <cell r="AB501" t="str">
            <v>No Supplies</v>
          </cell>
        </row>
        <row r="502">
          <cell r="A502" t="str">
            <v>B07SLD9TY1</v>
          </cell>
          <cell r="B502" t="str">
            <v>Dry Erase Lap Board &amp; Cork Bulletin &amp; Marker, 8.5x11 Inch Whiteboards Cork Boards Small Portable for Home Office Teacher, 1-Pack</v>
          </cell>
          <cell r="C502" t="str">
            <v>6030-EACH</v>
          </cell>
          <cell r="D502">
            <v>6030</v>
          </cell>
          <cell r="E502" t="str">
            <v>FBA_6030-EACH</v>
          </cell>
          <cell r="F502">
            <v>1</v>
          </cell>
          <cell r="G502"/>
          <cell r="H502">
            <v>12</v>
          </cell>
          <cell r="I502">
            <v>43</v>
          </cell>
          <cell r="J502">
            <v>365.07</v>
          </cell>
          <cell r="K502">
            <v>114</v>
          </cell>
          <cell r="L502">
            <v>1024.8599999999999</v>
          </cell>
          <cell r="M502">
            <v>1.6511627906976745</v>
          </cell>
          <cell r="N502">
            <v>1.807297230668091</v>
          </cell>
          <cell r="O502">
            <v>1119</v>
          </cell>
          <cell r="P502">
            <v>0.1019</v>
          </cell>
          <cell r="Q502">
            <v>0.2</v>
          </cell>
          <cell r="R502">
            <v>137</v>
          </cell>
          <cell r="S502">
            <v>137</v>
          </cell>
          <cell r="T502"/>
          <cell r="U502"/>
          <cell r="V502">
            <v>12</v>
          </cell>
          <cell r="W502">
            <v>12</v>
          </cell>
          <cell r="X502">
            <v>144</v>
          </cell>
          <cell r="Y502">
            <v>144</v>
          </cell>
          <cell r="Z502">
            <v>7347</v>
          </cell>
          <cell r="AA502" t="str">
            <v>X003YI1N7P</v>
          </cell>
          <cell r="AB502" t="str">
            <v>No Supplies</v>
          </cell>
        </row>
        <row r="503">
          <cell r="A503" t="str">
            <v>B08FRS3TML</v>
          </cell>
          <cell r="B503" t="str">
            <v>Washable Fruit Scented Markers Broad Line 10 Color, Chisel Tip Broad Fine Line, Non Toxic Marcadorc Art School Supplies (10/Pack), 2-Packs</v>
          </cell>
          <cell r="C503" t="str">
            <v>1286-PACK2</v>
          </cell>
          <cell r="D503">
            <v>1286</v>
          </cell>
          <cell r="E503" t="str">
            <v>FBA_1286-PACK2</v>
          </cell>
          <cell r="F503">
            <v>2</v>
          </cell>
          <cell r="G503">
            <v>24</v>
          </cell>
          <cell r="H503">
            <v>144</v>
          </cell>
          <cell r="I503">
            <v>19</v>
          </cell>
          <cell r="J503">
            <v>218.31</v>
          </cell>
          <cell r="K503">
            <v>58</v>
          </cell>
          <cell r="L503">
            <v>722.56</v>
          </cell>
          <cell r="M503">
            <v>2.0526315789473686</v>
          </cell>
          <cell r="N503">
            <v>2.3097888323943012</v>
          </cell>
          <cell r="O503">
            <v>347</v>
          </cell>
          <cell r="P503">
            <v>0.1671</v>
          </cell>
          <cell r="Q503">
            <v>0.1</v>
          </cell>
          <cell r="R503">
            <v>64</v>
          </cell>
          <cell r="S503">
            <v>128</v>
          </cell>
          <cell r="T503"/>
          <cell r="U503">
            <v>6</v>
          </cell>
          <cell r="V503">
            <v>1</v>
          </cell>
          <cell r="W503">
            <v>1</v>
          </cell>
          <cell r="X503">
            <v>72</v>
          </cell>
          <cell r="Y503">
            <v>144</v>
          </cell>
          <cell r="Z503">
            <v>33525</v>
          </cell>
          <cell r="AA503" t="str">
            <v>X0044RG6BN</v>
          </cell>
          <cell r="AB503" t="str">
            <v>Poly Bag 7.5 x 10.5</v>
          </cell>
        </row>
        <row r="504">
          <cell r="A504" t="str">
            <v>B0B9PNPMH2</v>
          </cell>
          <cell r="B504" t="str">
            <v>Felt Washable Markers 20 Colors, Fine Line Coloring Marker, Non Toxic Art Supplies, Gift for Kids School (20/Pack), 1-Pack</v>
          </cell>
          <cell r="C504" t="str">
            <v>1293-EACH</v>
          </cell>
          <cell r="D504">
            <v>1293</v>
          </cell>
          <cell r="E504" t="str">
            <v>FBA_1293-EACH</v>
          </cell>
          <cell r="F504">
            <v>1</v>
          </cell>
          <cell r="G504">
            <v>12</v>
          </cell>
          <cell r="H504">
            <v>72</v>
          </cell>
          <cell r="I504">
            <v>1</v>
          </cell>
          <cell r="J504">
            <v>7.99</v>
          </cell>
          <cell r="K504">
            <v>66</v>
          </cell>
          <cell r="L504">
            <v>593.33999999999992</v>
          </cell>
          <cell r="M504">
            <v>65</v>
          </cell>
          <cell r="N504">
            <v>73.26032540675844</v>
          </cell>
          <cell r="O504">
            <v>738</v>
          </cell>
          <cell r="P504">
            <v>0.1711</v>
          </cell>
          <cell r="Q504">
            <v>0.1</v>
          </cell>
          <cell r="R504">
            <v>73</v>
          </cell>
          <cell r="S504">
            <v>73</v>
          </cell>
          <cell r="T504"/>
          <cell r="U504">
            <v>6</v>
          </cell>
          <cell r="V504">
            <v>2</v>
          </cell>
          <cell r="W504">
            <v>2</v>
          </cell>
          <cell r="X504">
            <v>144</v>
          </cell>
          <cell r="Y504">
            <v>144</v>
          </cell>
          <cell r="Z504">
            <v>1956</v>
          </cell>
          <cell r="AA504" t="str">
            <v>B0B9PNPMH2</v>
          </cell>
          <cell r="AB504" t="str">
            <v>No Supplies</v>
          </cell>
        </row>
        <row r="505">
          <cell r="A505" t="str">
            <v>B07Q97RHBH</v>
          </cell>
          <cell r="B505" t="str">
            <v>3 Ring Binder 1" Economy View Binders Organizer - Green, Round Ring, Hold 175 Sheets Paper, for School Office Home, 1-Count</v>
          </cell>
          <cell r="C505" t="str">
            <v>4122-EACH</v>
          </cell>
          <cell r="D505">
            <v>4122</v>
          </cell>
          <cell r="E505" t="str">
            <v>FBA_4122-EACH</v>
          </cell>
          <cell r="F505">
            <v>1</v>
          </cell>
          <cell r="G505"/>
          <cell r="H505">
            <v>12</v>
          </cell>
          <cell r="I505">
            <v>236</v>
          </cell>
          <cell r="J505">
            <v>2064.94</v>
          </cell>
          <cell r="K505">
            <v>116</v>
          </cell>
          <cell r="L505">
            <v>1033.8499999999999</v>
          </cell>
          <cell r="M505">
            <v>-0.50847457627118642</v>
          </cell>
          <cell r="N505">
            <v>-0.49933169971040325</v>
          </cell>
          <cell r="O505">
            <v>541</v>
          </cell>
          <cell r="P505">
            <v>0.21440000000000001</v>
          </cell>
          <cell r="Q505">
            <v>0.2</v>
          </cell>
          <cell r="R505">
            <v>139</v>
          </cell>
          <cell r="S505">
            <v>139</v>
          </cell>
          <cell r="T505"/>
          <cell r="U505"/>
          <cell r="V505">
            <v>12</v>
          </cell>
          <cell r="W505">
            <v>12</v>
          </cell>
          <cell r="X505">
            <v>144</v>
          </cell>
          <cell r="Y505">
            <v>144</v>
          </cell>
          <cell r="Z505">
            <v>2366</v>
          </cell>
          <cell r="AA505" t="str">
            <v>X003SBSJEN</v>
          </cell>
          <cell r="AB505" t="str">
            <v>No Supplies</v>
          </cell>
        </row>
        <row r="506">
          <cell r="A506" t="str">
            <v>B07QB52K3Y</v>
          </cell>
          <cell r="B506" t="str">
            <v>3 Ring Binder 1" Economy View Binders Organizer - Red, Round Ring, Hold 175 Sheets Paper, for School Office Home, 12-Count</v>
          </cell>
          <cell r="C506" t="str">
            <v>4123-CASE</v>
          </cell>
          <cell r="D506">
            <v>4123</v>
          </cell>
          <cell r="E506" t="str">
            <v>FBA_4123-CASE</v>
          </cell>
          <cell r="F506">
            <v>12</v>
          </cell>
          <cell r="G506"/>
          <cell r="H506">
            <v>12</v>
          </cell>
          <cell r="I506">
            <v>7</v>
          </cell>
          <cell r="J506">
            <v>353.43</v>
          </cell>
          <cell r="K506">
            <v>11</v>
          </cell>
          <cell r="L506">
            <v>540.99</v>
          </cell>
          <cell r="M506">
            <v>0.5714285714285714</v>
          </cell>
          <cell r="N506">
            <v>0.53068500127323659</v>
          </cell>
          <cell r="O506">
            <v>88</v>
          </cell>
          <cell r="P506">
            <v>0.125</v>
          </cell>
          <cell r="Q506">
            <v>0.1</v>
          </cell>
          <cell r="R506">
            <v>12</v>
          </cell>
          <cell r="S506">
            <v>144</v>
          </cell>
          <cell r="T506"/>
          <cell r="U506"/>
          <cell r="V506">
            <v>12</v>
          </cell>
          <cell r="W506">
            <v>12</v>
          </cell>
          <cell r="X506">
            <v>12</v>
          </cell>
          <cell r="Y506">
            <v>144</v>
          </cell>
          <cell r="Z506">
            <v>10646</v>
          </cell>
          <cell r="AA506" t="str">
            <v>X0044RG68L</v>
          </cell>
          <cell r="AB506" t="str">
            <v>No Supplies</v>
          </cell>
        </row>
        <row r="507">
          <cell r="A507" t="str">
            <v>B07H9LVLQ2</v>
          </cell>
          <cell r="B507" t="str">
            <v>Loose Leaf Binder Ring 1.5", Book Rings Binder Rings, Nickel Plated Steel Metal Ring for Flash Cards, Index Card, Keychain (8/Pack), 1-Pack</v>
          </cell>
          <cell r="C507" t="str">
            <v>213-EACH</v>
          </cell>
          <cell r="D507">
            <v>213</v>
          </cell>
          <cell r="E507" t="str">
            <v>FBA_213-EACH</v>
          </cell>
          <cell r="F507">
            <v>1</v>
          </cell>
          <cell r="G507" t="e">
            <v>#N/A</v>
          </cell>
          <cell r="H507">
            <v>144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/>
          <cell r="N507"/>
          <cell r="O507">
            <v>1279</v>
          </cell>
          <cell r="P507">
            <v>0</v>
          </cell>
          <cell r="Q507"/>
          <cell r="R507"/>
          <cell r="S507">
            <v>130</v>
          </cell>
          <cell r="T507"/>
          <cell r="U507" t="e">
            <v>#N/A</v>
          </cell>
          <cell r="V507">
            <v>1</v>
          </cell>
          <cell r="W507">
            <v>1</v>
          </cell>
          <cell r="X507">
            <v>144</v>
          </cell>
          <cell r="Y507">
            <v>144</v>
          </cell>
          <cell r="Z507">
            <v>209</v>
          </cell>
          <cell r="AA507" t="str">
            <v>B07H9LVLQ2</v>
          </cell>
          <cell r="AB507" t="str">
            <v>No Supplies</v>
          </cell>
        </row>
        <row r="508">
          <cell r="A508" t="str">
            <v>B07QB54G2X</v>
          </cell>
          <cell r="B508" t="str">
            <v>3 Ring Binder 1/2" Economy View Binders Organizer - Blue, Round Ring, Hold 100 Sheets Paper, for School Office Home, 12-Count</v>
          </cell>
          <cell r="C508" t="str">
            <v>3190-CASE</v>
          </cell>
          <cell r="D508">
            <v>3190</v>
          </cell>
          <cell r="E508" t="str">
            <v>FBA_3190-CASE</v>
          </cell>
          <cell r="F508">
            <v>12</v>
          </cell>
          <cell r="G508"/>
          <cell r="H508">
            <v>12</v>
          </cell>
          <cell r="I508">
            <v>19</v>
          </cell>
          <cell r="J508">
            <v>885.72</v>
          </cell>
          <cell r="K508">
            <v>12</v>
          </cell>
          <cell r="L508">
            <v>565.08000000000004</v>
          </cell>
          <cell r="M508">
            <v>-0.36842105263157893</v>
          </cell>
          <cell r="N508">
            <v>-0.36201056767375694</v>
          </cell>
          <cell r="O508">
            <v>260</v>
          </cell>
          <cell r="P508">
            <v>4.6199999999999998E-2</v>
          </cell>
          <cell r="Q508">
            <v>0</v>
          </cell>
          <cell r="R508">
            <v>12</v>
          </cell>
          <cell r="S508">
            <v>144</v>
          </cell>
          <cell r="T508"/>
          <cell r="U508"/>
          <cell r="V508">
            <v>12</v>
          </cell>
          <cell r="W508">
            <v>12</v>
          </cell>
          <cell r="X508">
            <v>12</v>
          </cell>
          <cell r="Y508">
            <v>144</v>
          </cell>
          <cell r="Z508">
            <v>6881</v>
          </cell>
          <cell r="AA508" t="str">
            <v>X0044RLTID</v>
          </cell>
          <cell r="AB508" t="str">
            <v>No Supplies</v>
          </cell>
        </row>
        <row r="509">
          <cell r="A509" t="str">
            <v>B000BLJEKU</v>
          </cell>
          <cell r="B509" t="str">
            <v>465 Multicolor Rubber Bands for School, Home, or Office (Assorted Dimensions 227g/0.5 lbs)</v>
          </cell>
          <cell r="C509" t="str">
            <v>465-BAZIC</v>
          </cell>
          <cell r="D509">
            <v>465</v>
          </cell>
          <cell r="E509" t="str">
            <v>FBA_465-EACH-B</v>
          </cell>
          <cell r="F509">
            <v>1</v>
          </cell>
          <cell r="G509"/>
          <cell r="H509">
            <v>48</v>
          </cell>
          <cell r="I509">
            <v>130</v>
          </cell>
          <cell r="J509">
            <v>532.14</v>
          </cell>
          <cell r="K509">
            <v>103</v>
          </cell>
          <cell r="L509">
            <v>500.85</v>
          </cell>
          <cell r="M509">
            <v>-0.2076923076923077</v>
          </cell>
          <cell r="N509">
            <v>-5.8800315706392985E-2</v>
          </cell>
          <cell r="O509">
            <v>31748</v>
          </cell>
          <cell r="P509">
            <v>3.2000000000000002E-3</v>
          </cell>
          <cell r="Q509">
            <v>0</v>
          </cell>
          <cell r="R509">
            <v>103</v>
          </cell>
          <cell r="S509">
            <v>103</v>
          </cell>
          <cell r="T509"/>
          <cell r="U509"/>
          <cell r="V509">
            <v>3</v>
          </cell>
          <cell r="W509">
            <v>3</v>
          </cell>
          <cell r="X509">
            <v>144</v>
          </cell>
          <cell r="Y509">
            <v>144</v>
          </cell>
          <cell r="Z509">
            <v>76217</v>
          </cell>
          <cell r="AA509" t="str">
            <v>B000BLJEKU</v>
          </cell>
          <cell r="AB509" t="str">
            <v>No Supplies</v>
          </cell>
        </row>
        <row r="510">
          <cell r="A510" t="str">
            <v>B08BQJPQ4P</v>
          </cell>
          <cell r="B510" t="str">
            <v>Kappa Sudoku Puzzles Book - 8" x 5" Digest Size 2 Titles, Brain Workout Number Match, Easy to Hard for Training Learning with Game, 2-Pack</v>
          </cell>
          <cell r="C510" t="str">
            <v>375-SET2</v>
          </cell>
          <cell r="D510">
            <v>375</v>
          </cell>
          <cell r="E510" t="str">
            <v>FBA_375-SET2</v>
          </cell>
          <cell r="F510">
            <v>2</v>
          </cell>
          <cell r="G510"/>
          <cell r="H510">
            <v>24</v>
          </cell>
          <cell r="I510">
            <v>8</v>
          </cell>
          <cell r="J510">
            <v>59.92</v>
          </cell>
          <cell r="K510">
            <v>55</v>
          </cell>
          <cell r="L510">
            <v>413.85</v>
          </cell>
          <cell r="M510">
            <v>5.875</v>
          </cell>
          <cell r="N510">
            <v>5.9067089452603474</v>
          </cell>
          <cell r="O510">
            <v>328</v>
          </cell>
          <cell r="P510">
            <v>0.16769999999999999</v>
          </cell>
          <cell r="Q510">
            <v>0.2</v>
          </cell>
          <cell r="R510">
            <v>66</v>
          </cell>
          <cell r="S510">
            <v>132</v>
          </cell>
          <cell r="T510"/>
          <cell r="U510"/>
          <cell r="V510">
            <v>6</v>
          </cell>
          <cell r="W510">
            <v>6</v>
          </cell>
          <cell r="X510">
            <v>72</v>
          </cell>
          <cell r="Y510">
            <v>144</v>
          </cell>
          <cell r="Z510">
            <v>4161</v>
          </cell>
          <cell r="AA510" t="str">
            <v>X0044RG6A9</v>
          </cell>
          <cell r="AB510" t="str">
            <v>Poly Bag 6 x 9</v>
          </cell>
        </row>
        <row r="511">
          <cell r="A511" t="str">
            <v>B093CPW1HK</v>
          </cell>
          <cell r="B511" t="str">
            <v>Plastic Pencil Case, Ruler Length Large Utility Storage Box, Clear Color, Multi Purpose Organizer, 1-Pack</v>
          </cell>
          <cell r="C511" t="str">
            <v>851-EACH</v>
          </cell>
          <cell r="D511">
            <v>851</v>
          </cell>
          <cell r="E511" t="str">
            <v>FBA_851-EACH</v>
          </cell>
          <cell r="F511">
            <v>1</v>
          </cell>
          <cell r="G511"/>
          <cell r="H511">
            <v>12</v>
          </cell>
          <cell r="I511">
            <v>52</v>
          </cell>
          <cell r="J511">
            <v>613.63</v>
          </cell>
          <cell r="K511">
            <v>125</v>
          </cell>
          <cell r="L511">
            <v>1109.75</v>
          </cell>
          <cell r="M511">
            <v>1.4038461538461537</v>
          </cell>
          <cell r="N511">
            <v>0.80850023629874679</v>
          </cell>
          <cell r="O511">
            <v>7829</v>
          </cell>
          <cell r="P511">
            <v>1.6E-2</v>
          </cell>
          <cell r="Q511">
            <v>0.15</v>
          </cell>
          <cell r="R511">
            <v>144</v>
          </cell>
          <cell r="S511">
            <v>144</v>
          </cell>
          <cell r="T511"/>
          <cell r="U511"/>
          <cell r="V511">
            <v>12</v>
          </cell>
          <cell r="W511">
            <v>12</v>
          </cell>
          <cell r="X511">
            <v>144</v>
          </cell>
          <cell r="Y511">
            <v>144</v>
          </cell>
          <cell r="Z511">
            <v>6214</v>
          </cell>
          <cell r="AA511" t="str">
            <v>B093CPW1HK</v>
          </cell>
          <cell r="AB511" t="str">
            <v>No Supplies</v>
          </cell>
        </row>
        <row r="512">
          <cell r="A512" t="str">
            <v>B07Q84PXRP</v>
          </cell>
          <cell r="B512" t="str">
            <v>3 Ring Binder 1.5" Economy View Binders Organizer - Grey, Round Ring, Hold 280 Sheets Paper, for School Office Home, 1-Count</v>
          </cell>
          <cell r="C512" t="str">
            <v>4141-EACH</v>
          </cell>
          <cell r="D512">
            <v>4141</v>
          </cell>
          <cell r="E512" t="str">
            <v>FBA_4141-EACH</v>
          </cell>
          <cell r="F512">
            <v>1</v>
          </cell>
          <cell r="G512"/>
          <cell r="H512">
            <v>12</v>
          </cell>
          <cell r="I512">
            <v>154</v>
          </cell>
          <cell r="J512">
            <v>1692.46</v>
          </cell>
          <cell r="K512">
            <v>113</v>
          </cell>
          <cell r="L512">
            <v>1117.8699999999999</v>
          </cell>
          <cell r="M512">
            <v>-0.26623376623376621</v>
          </cell>
          <cell r="N512">
            <v>-0.33949989955449472</v>
          </cell>
          <cell r="O512">
            <v>479</v>
          </cell>
          <cell r="P512">
            <v>0.2359</v>
          </cell>
          <cell r="Q512">
            <v>0.2</v>
          </cell>
          <cell r="R512">
            <v>136</v>
          </cell>
          <cell r="S512">
            <v>136</v>
          </cell>
          <cell r="T512"/>
          <cell r="U512"/>
          <cell r="V512">
            <v>12</v>
          </cell>
          <cell r="W512">
            <v>12</v>
          </cell>
          <cell r="X512">
            <v>144</v>
          </cell>
          <cell r="Y512">
            <v>144</v>
          </cell>
          <cell r="Z512">
            <v>4416</v>
          </cell>
          <cell r="AA512" t="str">
            <v>X003SBSK2T</v>
          </cell>
          <cell r="AB512" t="str">
            <v>No Supplies</v>
          </cell>
        </row>
        <row r="513">
          <cell r="A513" t="str">
            <v>B0921Q3T2Q</v>
          </cell>
          <cell r="B513" t="str">
            <v>3 Ring Binder 2" View Binders Slant D Ring Organizer - Burgundy, Hold 480 Sheets Paper, for School Office Home, 12-Count</v>
          </cell>
          <cell r="C513" t="str">
            <v>4150-CASE</v>
          </cell>
          <cell r="D513">
            <v>4150</v>
          </cell>
          <cell r="E513" t="str">
            <v>FBA_4150-CASE</v>
          </cell>
          <cell r="F513">
            <v>12</v>
          </cell>
          <cell r="G513"/>
          <cell r="H513">
            <v>12</v>
          </cell>
          <cell r="I513">
            <v>7</v>
          </cell>
          <cell r="J513">
            <v>657.93</v>
          </cell>
          <cell r="K513">
            <v>11</v>
          </cell>
          <cell r="L513">
            <v>964.44</v>
          </cell>
          <cell r="M513">
            <v>0.5714285714285714</v>
          </cell>
          <cell r="N513">
            <v>0.46587022935570671</v>
          </cell>
          <cell r="O513">
            <v>36</v>
          </cell>
          <cell r="P513">
            <v>0.30559999999999998</v>
          </cell>
          <cell r="Q513">
            <v>0.1</v>
          </cell>
          <cell r="R513">
            <v>12</v>
          </cell>
          <cell r="S513">
            <v>144</v>
          </cell>
          <cell r="T513"/>
          <cell r="U513"/>
          <cell r="V513">
            <v>12</v>
          </cell>
          <cell r="W513">
            <v>12</v>
          </cell>
          <cell r="X513">
            <v>12</v>
          </cell>
          <cell r="Y513">
            <v>144</v>
          </cell>
          <cell r="Z513">
            <v>1208</v>
          </cell>
          <cell r="AA513" t="str">
            <v>X0044R3MVP</v>
          </cell>
          <cell r="AB513" t="str">
            <v>No Supplies</v>
          </cell>
        </row>
        <row r="514">
          <cell r="A514" t="str">
            <v>B08P3VRWLD</v>
          </cell>
          <cell r="B514" t="str">
            <v>Paid Self Inking Rubber Stamp (Red Ink), Stamp Impression Size 1.41" x 0.47", Great for Office, Shipping, Receiving, Accounting, Expiration, Due Dates, 24-Pack</v>
          </cell>
          <cell r="C514" t="str">
            <v>6303-BOX</v>
          </cell>
          <cell r="D514">
            <v>6303</v>
          </cell>
          <cell r="E514" t="str">
            <v>FBA_6303-BOX</v>
          </cell>
          <cell r="F514">
            <v>24</v>
          </cell>
          <cell r="G514">
            <v>24</v>
          </cell>
          <cell r="H514">
            <v>144</v>
          </cell>
          <cell r="I514">
            <v>2</v>
          </cell>
          <cell r="J514">
            <v>99.98</v>
          </cell>
          <cell r="K514">
            <v>5</v>
          </cell>
          <cell r="L514">
            <v>217.05</v>
          </cell>
          <cell r="M514">
            <v>1.5</v>
          </cell>
          <cell r="N514">
            <v>1.1709341868373675</v>
          </cell>
          <cell r="O514">
            <v>55</v>
          </cell>
          <cell r="P514">
            <v>9.0899999999999995E-2</v>
          </cell>
          <cell r="Q514">
            <v>0.2</v>
          </cell>
          <cell r="R514">
            <v>6</v>
          </cell>
          <cell r="S514">
            <v>144</v>
          </cell>
          <cell r="T514"/>
          <cell r="U514">
            <v>6</v>
          </cell>
          <cell r="V514">
            <v>1</v>
          </cell>
          <cell r="W514">
            <v>1</v>
          </cell>
          <cell r="X514">
            <v>6</v>
          </cell>
          <cell r="Y514">
            <v>144</v>
          </cell>
          <cell r="Z514">
            <v>12474</v>
          </cell>
          <cell r="AA514" t="str">
            <v>X0044R3MR9</v>
          </cell>
          <cell r="AB514" t="str">
            <v>No Supplies</v>
          </cell>
        </row>
        <row r="515">
          <cell r="A515" t="str">
            <v>B00TQ5WT4U</v>
          </cell>
          <cell r="B515" t="str">
            <v>Erasable Highlighter, Chisel Broad Line Fine Point Highlighters, Unscented Assorted Color Highlighting Coloring Erase Marker (3/Pack), 1-Pack</v>
          </cell>
          <cell r="C515" t="str">
            <v>2330-EACH</v>
          </cell>
          <cell r="D515">
            <v>2330</v>
          </cell>
          <cell r="E515" t="str">
            <v>FBA_2330-EACH</v>
          </cell>
          <cell r="F515">
            <v>1</v>
          </cell>
          <cell r="G515">
            <v>24</v>
          </cell>
          <cell r="H515">
            <v>144</v>
          </cell>
          <cell r="I515">
            <v>53</v>
          </cell>
          <cell r="J515">
            <v>343.97</v>
          </cell>
          <cell r="K515">
            <v>126</v>
          </cell>
          <cell r="L515">
            <v>876.37</v>
          </cell>
          <cell r="M515">
            <v>1.3773584905660377</v>
          </cell>
          <cell r="N515">
            <v>1.5478094019827309</v>
          </cell>
          <cell r="O515">
            <v>873</v>
          </cell>
          <cell r="P515">
            <v>0.14430000000000001</v>
          </cell>
          <cell r="Q515">
            <v>0.1</v>
          </cell>
          <cell r="R515">
            <v>139</v>
          </cell>
          <cell r="S515">
            <v>139</v>
          </cell>
          <cell r="T515"/>
          <cell r="U515">
            <v>6</v>
          </cell>
          <cell r="V515">
            <v>1</v>
          </cell>
          <cell r="W515">
            <v>1</v>
          </cell>
          <cell r="X515">
            <v>144</v>
          </cell>
          <cell r="Y515">
            <v>144</v>
          </cell>
          <cell r="Z515">
            <v>5845</v>
          </cell>
          <cell r="AA515" t="str">
            <v>B00TQ5WT4U</v>
          </cell>
          <cell r="AB515" t="str">
            <v>No Supplies</v>
          </cell>
        </row>
        <row r="516">
          <cell r="A516" t="str">
            <v>B003BOUYCG</v>
          </cell>
          <cell r="B516" t="str">
            <v>Coin Wrappers Rolls - Quarter, Made in USA, Durable Preformed Wrappers Roll Paper Coins Tubes (36/Pack), 1-Pack</v>
          </cell>
          <cell r="C516" t="str">
            <v>5014-EACH</v>
          </cell>
          <cell r="D516">
            <v>5014</v>
          </cell>
          <cell r="E516" t="str">
            <v>FBA_5014-EACH</v>
          </cell>
          <cell r="F516">
            <v>1</v>
          </cell>
          <cell r="G516"/>
          <cell r="H516">
            <v>45</v>
          </cell>
          <cell r="I516">
            <v>37</v>
          </cell>
          <cell r="J516">
            <v>240.13</v>
          </cell>
          <cell r="K516">
            <v>87</v>
          </cell>
          <cell r="L516">
            <v>601.13</v>
          </cell>
          <cell r="M516">
            <v>1.3513513513513513</v>
          </cell>
          <cell r="N516">
            <v>1.503352350809978</v>
          </cell>
          <cell r="O516">
            <v>1304</v>
          </cell>
          <cell r="P516">
            <v>6.6699999999999995E-2</v>
          </cell>
          <cell r="Q516">
            <v>0.2</v>
          </cell>
          <cell r="R516">
            <v>104</v>
          </cell>
          <cell r="S516">
            <v>104</v>
          </cell>
          <cell r="T516"/>
          <cell r="U516"/>
          <cell r="V516">
            <v>3</v>
          </cell>
          <cell r="W516">
            <v>3</v>
          </cell>
          <cell r="X516">
            <v>135</v>
          </cell>
          <cell r="Y516">
            <v>135</v>
          </cell>
          <cell r="Z516">
            <v>22</v>
          </cell>
          <cell r="AA516" t="str">
            <v>B003BOUYCG</v>
          </cell>
          <cell r="AB516" t="str">
            <v>No Supplies</v>
          </cell>
        </row>
        <row r="517">
          <cell r="A517" t="str">
            <v>B08DF97S7L</v>
          </cell>
          <cell r="B517" t="str">
            <v>Coin Wrappers Rolls - Quarter, Made in USA, Durable Preformed Wrappers Roll Paper Coins Tubes (36/Pack), 2-Packs</v>
          </cell>
          <cell r="C517" t="str">
            <v>5014-PACK2</v>
          </cell>
          <cell r="D517">
            <v>5014</v>
          </cell>
          <cell r="E517" t="str">
            <v>FBA_5014-PACK2</v>
          </cell>
          <cell r="F517">
            <v>2</v>
          </cell>
          <cell r="G517"/>
          <cell r="H517">
            <v>45</v>
          </cell>
          <cell r="I517">
            <v>442</v>
          </cell>
          <cell r="J517">
            <v>3305.36</v>
          </cell>
          <cell r="K517">
            <v>46</v>
          </cell>
          <cell r="L517">
            <v>426.54</v>
          </cell>
          <cell r="M517">
            <v>-0.89592760180995479</v>
          </cell>
          <cell r="N517">
            <v>-0.87095505482004987</v>
          </cell>
          <cell r="O517">
            <v>523</v>
          </cell>
          <cell r="P517">
            <v>8.7999999999999995E-2</v>
          </cell>
          <cell r="Q517">
            <v>0.2</v>
          </cell>
          <cell r="R517">
            <v>55</v>
          </cell>
          <cell r="S517">
            <v>110</v>
          </cell>
          <cell r="T517"/>
          <cell r="U517"/>
          <cell r="V517">
            <v>3</v>
          </cell>
          <cell r="W517">
            <v>3</v>
          </cell>
          <cell r="X517">
            <v>67.5</v>
          </cell>
          <cell r="Y517">
            <v>135</v>
          </cell>
          <cell r="Z517">
            <v>22</v>
          </cell>
          <cell r="AA517" t="str">
            <v>X003SC97RP</v>
          </cell>
          <cell r="AB517" t="str">
            <v>Poly Bag 12 x 15.5</v>
          </cell>
        </row>
        <row r="518">
          <cell r="A518" t="str">
            <v>B0BP58T3VN</v>
          </cell>
          <cell r="B518" t="str">
            <v>Expanding File Folder 5 Pockets w/Tab, Letter Size Plastic File Pocket Folders, Office Supplies Paper Documents Organizer, 4-Pack</v>
          </cell>
          <cell r="C518" t="str">
            <v>3171-PACK4</v>
          </cell>
          <cell r="D518">
            <v>3171</v>
          </cell>
          <cell r="E518" t="str">
            <v>FBA_3171-PACK4</v>
          </cell>
          <cell r="F518">
            <v>4</v>
          </cell>
          <cell r="G518"/>
          <cell r="H518">
            <v>12</v>
          </cell>
          <cell r="I518" t="e">
            <v>#N/A</v>
          </cell>
          <cell r="J518" t="e">
            <v>#N/A</v>
          </cell>
          <cell r="K518">
            <v>27</v>
          </cell>
          <cell r="L518">
            <v>677.73</v>
          </cell>
          <cell r="M518"/>
          <cell r="N518"/>
          <cell r="O518">
            <v>1289</v>
          </cell>
          <cell r="P518">
            <v>2.0899999999999998E-2</v>
          </cell>
          <cell r="Q518">
            <v>0.2</v>
          </cell>
          <cell r="R518">
            <v>32</v>
          </cell>
          <cell r="S518">
            <v>128</v>
          </cell>
          <cell r="T518"/>
          <cell r="U518"/>
          <cell r="V518">
            <v>11</v>
          </cell>
          <cell r="W518">
            <v>11</v>
          </cell>
          <cell r="X518">
            <v>33</v>
          </cell>
          <cell r="Y518">
            <v>132</v>
          </cell>
          <cell r="Z518">
            <v>12737</v>
          </cell>
          <cell r="AA518" t="str">
            <v>X0042UCXKF</v>
          </cell>
          <cell r="AB518" t="str">
            <v>Poly Bag 14.5 x 19</v>
          </cell>
        </row>
        <row r="519">
          <cell r="A519" t="str">
            <v>B07QB546ZG</v>
          </cell>
          <cell r="B519" t="str">
            <v>3 Ring Binder 1.5" Economy View Binders Organizer - Burgundy, Round Ring, Hold 280 Sheets Paper, for School Office Home, 12-Count</v>
          </cell>
          <cell r="C519" t="str">
            <v>4140-CASE</v>
          </cell>
          <cell r="D519">
            <v>4140</v>
          </cell>
          <cell r="E519" t="str">
            <v>FBA_4140-CASE</v>
          </cell>
          <cell r="F519">
            <v>12</v>
          </cell>
          <cell r="G519"/>
          <cell r="H519">
            <v>12</v>
          </cell>
          <cell r="I519">
            <v>19</v>
          </cell>
          <cell r="J519">
            <v>1038.6099999999999</v>
          </cell>
          <cell r="K519">
            <v>10</v>
          </cell>
          <cell r="L519">
            <v>513.9</v>
          </cell>
          <cell r="M519">
            <v>-0.47368421052631576</v>
          </cell>
          <cell r="N519">
            <v>-0.50520407082543006</v>
          </cell>
          <cell r="O519">
            <v>67</v>
          </cell>
          <cell r="P519">
            <v>0.14929999999999999</v>
          </cell>
          <cell r="Q519">
            <v>0.05</v>
          </cell>
          <cell r="R519">
            <v>11</v>
          </cell>
          <cell r="S519">
            <v>132</v>
          </cell>
          <cell r="T519"/>
          <cell r="U519"/>
          <cell r="V519">
            <v>11</v>
          </cell>
          <cell r="W519">
            <v>11</v>
          </cell>
          <cell r="X519">
            <v>11</v>
          </cell>
          <cell r="Y519">
            <v>132</v>
          </cell>
          <cell r="Z519">
            <v>2486</v>
          </cell>
          <cell r="AA519" t="str">
            <v>X003SBSJ9D</v>
          </cell>
          <cell r="AB519" t="str">
            <v>No Supplies</v>
          </cell>
        </row>
        <row r="520">
          <cell r="A520" t="str">
            <v>B0BG1Q72N8</v>
          </cell>
          <cell r="B520" t="str">
            <v>Primary School Kit Supply Box 57 Count for Kindergarten Elementary Student K-6 Grades, Composition Book Coloring Pencil, Color May Vary, 1-Pack</v>
          </cell>
          <cell r="C520" t="str">
            <v>8004-CASE</v>
          </cell>
          <cell r="D520">
            <v>8004</v>
          </cell>
          <cell r="E520" t="str">
            <v>FBA_8004-CASE</v>
          </cell>
          <cell r="F520">
            <v>1</v>
          </cell>
          <cell r="G520"/>
          <cell r="H520">
            <v>6</v>
          </cell>
          <cell r="I520">
            <v>0</v>
          </cell>
          <cell r="J520">
            <v>0</v>
          </cell>
          <cell r="K520">
            <v>107</v>
          </cell>
          <cell r="L520">
            <v>3551.93</v>
          </cell>
          <cell r="M520"/>
          <cell r="N520"/>
          <cell r="O520">
            <v>9106</v>
          </cell>
          <cell r="P520">
            <v>1.18E-2</v>
          </cell>
          <cell r="Q520">
            <v>0.2</v>
          </cell>
          <cell r="R520">
            <v>128</v>
          </cell>
          <cell r="S520">
            <v>128</v>
          </cell>
          <cell r="T520"/>
          <cell r="U520"/>
          <cell r="V520">
            <v>22</v>
          </cell>
          <cell r="W520">
            <v>22</v>
          </cell>
          <cell r="X520">
            <v>132</v>
          </cell>
          <cell r="Y520">
            <v>132</v>
          </cell>
          <cell r="Z520">
            <v>136</v>
          </cell>
          <cell r="AA520" t="str">
            <v>X003XE2X7T</v>
          </cell>
          <cell r="AB520" t="str">
            <v>KB-12123, Seal w/ White sticker</v>
          </cell>
        </row>
        <row r="521">
          <cell r="A521" t="str">
            <v>B07XQPT3L8</v>
          </cell>
          <cell r="B521" t="str">
            <v>Notebook Wide Ruled 1 Subject Spiral 70 Sheets Poly Cover Notebooks, Journal Comp Lined Composition Book, Assorted Color, 24-Pack</v>
          </cell>
          <cell r="C521" t="str">
            <v>538-CASE</v>
          </cell>
          <cell r="D521">
            <v>538</v>
          </cell>
          <cell r="E521" t="str">
            <v>FBA_538-CASE</v>
          </cell>
          <cell r="F521">
            <v>24</v>
          </cell>
          <cell r="G521"/>
          <cell r="H521">
            <v>24</v>
          </cell>
          <cell r="I521">
            <v>17</v>
          </cell>
          <cell r="J521">
            <v>1023.93</v>
          </cell>
          <cell r="K521">
            <v>5</v>
          </cell>
          <cell r="L521">
            <v>259.95</v>
          </cell>
          <cell r="M521">
            <v>-0.70588235294117652</v>
          </cell>
          <cell r="N521">
            <v>-0.74612522340394372</v>
          </cell>
          <cell r="O521">
            <v>23</v>
          </cell>
          <cell r="P521">
            <v>0.21740000000000001</v>
          </cell>
          <cell r="Q521">
            <v>0</v>
          </cell>
          <cell r="R521">
            <v>5</v>
          </cell>
          <cell r="S521">
            <v>120</v>
          </cell>
          <cell r="T521"/>
          <cell r="U521"/>
          <cell r="V521">
            <v>5</v>
          </cell>
          <cell r="W521">
            <v>5</v>
          </cell>
          <cell r="X521">
            <v>5</v>
          </cell>
          <cell r="Y521">
            <v>120</v>
          </cell>
          <cell r="Z521">
            <v>30328</v>
          </cell>
          <cell r="AA521" t="str">
            <v>X003SC3YUB</v>
          </cell>
          <cell r="AB521" t="str">
            <v>No Supplies</v>
          </cell>
        </row>
        <row r="522">
          <cell r="A522" t="str">
            <v>B08QRDCTXN</v>
          </cell>
          <cell r="B522" t="str">
            <v>Plastic Pencil Case Utility Storage Box, Clear Color, Multi Purpose Organizer for Pens Pencils, 1-Pack</v>
          </cell>
          <cell r="C522" t="str">
            <v>847-EACH</v>
          </cell>
          <cell r="D522">
            <v>847</v>
          </cell>
          <cell r="E522" t="str">
            <v>FBA_847-EACH</v>
          </cell>
          <cell r="F522">
            <v>1</v>
          </cell>
          <cell r="G522"/>
          <cell r="H522">
            <v>24</v>
          </cell>
          <cell r="I522">
            <v>31</v>
          </cell>
          <cell r="J522">
            <v>216.69</v>
          </cell>
          <cell r="K522">
            <v>98</v>
          </cell>
          <cell r="L522">
            <v>676.52</v>
          </cell>
          <cell r="M522">
            <v>2.161290322580645</v>
          </cell>
          <cell r="N522">
            <v>2.1220637777470119</v>
          </cell>
          <cell r="O522">
            <v>2729</v>
          </cell>
          <cell r="P522">
            <v>3.5900000000000001E-2</v>
          </cell>
          <cell r="Q522">
            <v>0.2</v>
          </cell>
          <cell r="R522">
            <v>118</v>
          </cell>
          <cell r="S522">
            <v>118</v>
          </cell>
          <cell r="T522"/>
          <cell r="U522"/>
          <cell r="V522">
            <v>5</v>
          </cell>
          <cell r="W522">
            <v>5</v>
          </cell>
          <cell r="X522">
            <v>120</v>
          </cell>
          <cell r="Y522">
            <v>120</v>
          </cell>
          <cell r="Z522">
            <v>19954</v>
          </cell>
          <cell r="AA522" t="str">
            <v>B08QRDCTXN</v>
          </cell>
          <cell r="AB522" t="str">
            <v>No Supplies</v>
          </cell>
        </row>
        <row r="523">
          <cell r="A523" t="str">
            <v>B08DQ1MNK7</v>
          </cell>
          <cell r="B523" t="str">
            <v>3 Ring Binder 1/2" Economy View Binders Organizer - Red, Round Ring, Hold 100 Sheets Paper, for School Office Home, 4-Count</v>
          </cell>
          <cell r="C523" t="str">
            <v>4103-PACK4</v>
          </cell>
          <cell r="D523">
            <v>4103</v>
          </cell>
          <cell r="E523" t="str">
            <v>FBA_4103-PACK4</v>
          </cell>
          <cell r="F523">
            <v>4</v>
          </cell>
          <cell r="G523"/>
          <cell r="H523">
            <v>12</v>
          </cell>
          <cell r="I523">
            <v>30</v>
          </cell>
          <cell r="J523">
            <v>645.55999999999995</v>
          </cell>
          <cell r="K523">
            <v>29</v>
          </cell>
          <cell r="L523">
            <v>681.21</v>
          </cell>
          <cell r="M523">
            <v>-3.3333333333333333E-2</v>
          </cell>
          <cell r="N523">
            <v>5.5223371956131258E-2</v>
          </cell>
          <cell r="O523">
            <v>245</v>
          </cell>
          <cell r="P523">
            <v>0.11840000000000001</v>
          </cell>
          <cell r="Q523">
            <v>0</v>
          </cell>
          <cell r="R523">
            <v>29</v>
          </cell>
          <cell r="S523">
            <v>116</v>
          </cell>
          <cell r="T523"/>
          <cell r="U523"/>
          <cell r="V523">
            <v>10</v>
          </cell>
          <cell r="W523">
            <v>10</v>
          </cell>
          <cell r="X523">
            <v>30</v>
          </cell>
          <cell r="Y523">
            <v>120</v>
          </cell>
          <cell r="Z523">
            <v>8086</v>
          </cell>
          <cell r="AA523" t="str">
            <v>X0044R3MF1</v>
          </cell>
          <cell r="AB523" t="str">
            <v>Poly Bag 14.5 x 19</v>
          </cell>
        </row>
        <row r="524">
          <cell r="A524" t="str">
            <v>B08DQ5CPT1</v>
          </cell>
          <cell r="B524" t="str">
            <v>3 Ring Binder 1/2" Economy View Binders Organizer - Burgundy, Round Ring, Hold 100 Sheets Paper, for School Office Home, 4-Count</v>
          </cell>
          <cell r="C524" t="str">
            <v>4100-PACK4</v>
          </cell>
          <cell r="D524">
            <v>4100</v>
          </cell>
          <cell r="E524" t="str">
            <v>FBA_4100-PACK4</v>
          </cell>
          <cell r="F524">
            <v>4</v>
          </cell>
          <cell r="G524"/>
          <cell r="H524">
            <v>12</v>
          </cell>
          <cell r="I524">
            <v>11</v>
          </cell>
          <cell r="J524">
            <v>246.39</v>
          </cell>
          <cell r="K524">
            <v>25</v>
          </cell>
          <cell r="L524">
            <v>587.25</v>
          </cell>
          <cell r="M524">
            <v>1.2727272727272727</v>
          </cell>
          <cell r="N524">
            <v>1.3834165347619629</v>
          </cell>
          <cell r="O524">
            <v>151</v>
          </cell>
          <cell r="P524">
            <v>0.1656</v>
          </cell>
          <cell r="Q524">
            <v>0.1</v>
          </cell>
          <cell r="R524">
            <v>28</v>
          </cell>
          <cell r="S524">
            <v>112</v>
          </cell>
          <cell r="T524"/>
          <cell r="U524"/>
          <cell r="V524">
            <v>10</v>
          </cell>
          <cell r="W524">
            <v>10</v>
          </cell>
          <cell r="X524">
            <v>30</v>
          </cell>
          <cell r="Y524">
            <v>120</v>
          </cell>
          <cell r="Z524">
            <v>3166</v>
          </cell>
          <cell r="AA524" t="str">
            <v>X0044RLTLP</v>
          </cell>
          <cell r="AB524" t="str">
            <v>Poly Bag 14.5 x 19</v>
          </cell>
        </row>
        <row r="525">
          <cell r="A525" t="str">
            <v>B07Q5VS39Q</v>
          </cell>
          <cell r="B525" t="str">
            <v>3 Ring Binder 1" Economy View Binders Organizer - White, Round Ring, Hold 175 Sheets Paper, for School Office Home, 1-Count</v>
          </cell>
          <cell r="C525" t="str">
            <v>3137-EACH</v>
          </cell>
          <cell r="D525">
            <v>3137</v>
          </cell>
          <cell r="E525" t="str">
            <v>FBA_3137-EACH</v>
          </cell>
          <cell r="F525">
            <v>1</v>
          </cell>
          <cell r="G525"/>
          <cell r="H525">
            <v>12</v>
          </cell>
          <cell r="I525">
            <v>120</v>
          </cell>
          <cell r="J525">
            <v>1078.8</v>
          </cell>
          <cell r="K525">
            <v>96</v>
          </cell>
          <cell r="L525">
            <v>849.2</v>
          </cell>
          <cell r="M525">
            <v>-0.2</v>
          </cell>
          <cell r="N525">
            <v>-0.21282906933629953</v>
          </cell>
          <cell r="O525">
            <v>1009</v>
          </cell>
          <cell r="P525">
            <v>9.5100000000000004E-2</v>
          </cell>
          <cell r="Q525">
            <v>0.1</v>
          </cell>
          <cell r="R525">
            <v>106</v>
          </cell>
          <cell r="S525">
            <v>106</v>
          </cell>
          <cell r="T525"/>
          <cell r="U525"/>
          <cell r="V525">
            <v>9</v>
          </cell>
          <cell r="W525">
            <v>9</v>
          </cell>
          <cell r="X525">
            <v>108</v>
          </cell>
          <cell r="Y525">
            <v>108</v>
          </cell>
          <cell r="Z525">
            <v>55332</v>
          </cell>
          <cell r="AA525" t="str">
            <v>X003SBSJB1</v>
          </cell>
          <cell r="AB525" t="str">
            <v>No Supplies</v>
          </cell>
        </row>
        <row r="526">
          <cell r="A526" t="str">
            <v>B07T1JYHZC</v>
          </cell>
          <cell r="B526" t="str">
            <v>Color Paper Cube w/Durable Tray, 3" X 3" 300 Count/Pack, Mini Memo Papers Pads Note Paper Reminders (Non Sticky), Assorted Colors, 1-Pack</v>
          </cell>
          <cell r="C526" t="str">
            <v>552-EACH</v>
          </cell>
          <cell r="D526">
            <v>552</v>
          </cell>
          <cell r="E526" t="str">
            <v>FBA_552-EACH</v>
          </cell>
          <cell r="F526">
            <v>1</v>
          </cell>
          <cell r="G526"/>
          <cell r="H526">
            <v>36</v>
          </cell>
          <cell r="I526">
            <v>0</v>
          </cell>
          <cell r="J526">
            <v>0</v>
          </cell>
          <cell r="K526">
            <v>72</v>
          </cell>
          <cell r="L526">
            <v>354.66</v>
          </cell>
          <cell r="M526"/>
          <cell r="N526"/>
          <cell r="O526">
            <v>3783</v>
          </cell>
          <cell r="P526">
            <v>1.9E-2</v>
          </cell>
          <cell r="Q526">
            <v>0.2</v>
          </cell>
          <cell r="R526">
            <v>86</v>
          </cell>
          <cell r="S526">
            <v>86</v>
          </cell>
          <cell r="T526"/>
          <cell r="U526"/>
          <cell r="V526">
            <v>3</v>
          </cell>
          <cell r="W526">
            <v>3</v>
          </cell>
          <cell r="X526">
            <v>108</v>
          </cell>
          <cell r="Y526">
            <v>108</v>
          </cell>
          <cell r="Z526">
            <v>30210</v>
          </cell>
          <cell r="AA526" t="str">
            <v>B07T1JYHZC</v>
          </cell>
          <cell r="AB526" t="str">
            <v>No Supplies</v>
          </cell>
        </row>
        <row r="527">
          <cell r="A527" t="str">
            <v>B0019IKAES</v>
          </cell>
          <cell r="B527" t="str">
            <v>Filler Paper Loose Leaf Papers 100 Sheet, College Ruled 3 Hole Punched for Ring Binders, for Office School Student Writing, 1-Pack</v>
          </cell>
          <cell r="C527" t="str">
            <v>565-EACH</v>
          </cell>
          <cell r="D527">
            <v>565</v>
          </cell>
          <cell r="E527" t="str">
            <v>FBA_565-EACH</v>
          </cell>
          <cell r="F527">
            <v>1</v>
          </cell>
          <cell r="G527"/>
          <cell r="H527">
            <v>36</v>
          </cell>
          <cell r="I527">
            <v>0</v>
          </cell>
          <cell r="J527">
            <v>0</v>
          </cell>
          <cell r="K527">
            <v>69</v>
          </cell>
          <cell r="L527">
            <v>585.80999999999995</v>
          </cell>
          <cell r="M527"/>
          <cell r="N527"/>
          <cell r="O527">
            <v>1569</v>
          </cell>
          <cell r="P527">
            <v>4.3999999999999997E-2</v>
          </cell>
          <cell r="Q527">
            <v>0.2</v>
          </cell>
          <cell r="R527">
            <v>83</v>
          </cell>
          <cell r="S527">
            <v>83</v>
          </cell>
          <cell r="T527"/>
          <cell r="U527"/>
          <cell r="V527">
            <v>3</v>
          </cell>
          <cell r="W527">
            <v>3</v>
          </cell>
          <cell r="X527">
            <v>108</v>
          </cell>
          <cell r="Y527">
            <v>108</v>
          </cell>
          <cell r="Z527">
            <v>65523</v>
          </cell>
          <cell r="AA527"/>
          <cell r="AB527" t="str">
            <v>No Supplies</v>
          </cell>
        </row>
        <row r="528">
          <cell r="A528" t="str">
            <v>B09C7LRW78</v>
          </cell>
          <cell r="B528" t="str">
            <v>Filler Paper Loose Leaf Papers 100 Sheet, College Ruled 3 Hole Punched for Ring Binders, for Office School Student Writing, 2-Pack</v>
          </cell>
          <cell r="C528" t="str">
            <v>565-PACK2</v>
          </cell>
          <cell r="D528">
            <v>565</v>
          </cell>
          <cell r="E528" t="str">
            <v>FBA_565-PACK2</v>
          </cell>
          <cell r="F528">
            <v>2</v>
          </cell>
          <cell r="G528"/>
          <cell r="H528">
            <v>36</v>
          </cell>
          <cell r="I528">
            <v>36</v>
          </cell>
          <cell r="J528">
            <v>503.64</v>
          </cell>
          <cell r="K528">
            <v>37</v>
          </cell>
          <cell r="L528">
            <v>610.13</v>
          </cell>
          <cell r="M528">
            <v>2.7777777777777776E-2</v>
          </cell>
          <cell r="N528">
            <v>0.21144071161941072</v>
          </cell>
          <cell r="O528">
            <v>1085</v>
          </cell>
          <cell r="P528">
            <v>3.4099999999999998E-2</v>
          </cell>
          <cell r="Q528">
            <v>0.2</v>
          </cell>
          <cell r="R528">
            <v>44</v>
          </cell>
          <cell r="S528">
            <v>88</v>
          </cell>
          <cell r="T528"/>
          <cell r="U528"/>
          <cell r="V528">
            <v>3</v>
          </cell>
          <cell r="W528">
            <v>3</v>
          </cell>
          <cell r="X528">
            <v>54</v>
          </cell>
          <cell r="Y528">
            <v>108</v>
          </cell>
          <cell r="Z528">
            <v>65523</v>
          </cell>
          <cell r="AA528" t="str">
            <v>X0044RG659</v>
          </cell>
          <cell r="AB528" t="str">
            <v>Poly Bag 9 x 12</v>
          </cell>
        </row>
        <row r="529">
          <cell r="A529" t="str">
            <v>B07SD9P6HS</v>
          </cell>
          <cell r="B529" t="str">
            <v>Rubber Bands Size #32, 2 Oz./ 56.70g, Made in USA Elastic Stretchable Bands for Bank Paper Bills Money Dollars File Folders, 1-Pack</v>
          </cell>
          <cell r="C529" t="str">
            <v>6101-EACH</v>
          </cell>
          <cell r="D529">
            <v>6101</v>
          </cell>
          <cell r="E529" t="str">
            <v>FBA_6101-EACH</v>
          </cell>
          <cell r="F529">
            <v>1</v>
          </cell>
          <cell r="G529"/>
          <cell r="H529">
            <v>36</v>
          </cell>
          <cell r="I529">
            <v>11</v>
          </cell>
          <cell r="J529">
            <v>65.89</v>
          </cell>
          <cell r="K529">
            <v>24</v>
          </cell>
          <cell r="L529">
            <v>154.80000000000001</v>
          </cell>
          <cell r="M529">
            <v>1.1818181818181819</v>
          </cell>
          <cell r="N529">
            <v>1.3493701623918655</v>
          </cell>
          <cell r="O529">
            <v>184</v>
          </cell>
          <cell r="P529">
            <v>0.13039999999999999</v>
          </cell>
          <cell r="Q529">
            <v>0</v>
          </cell>
          <cell r="R529">
            <v>24</v>
          </cell>
          <cell r="S529">
            <v>108</v>
          </cell>
          <cell r="T529"/>
          <cell r="U529"/>
          <cell r="V529">
            <v>3</v>
          </cell>
          <cell r="W529">
            <v>3</v>
          </cell>
          <cell r="X529">
            <v>108</v>
          </cell>
          <cell r="Y529">
            <v>108</v>
          </cell>
          <cell r="Z529">
            <v>775</v>
          </cell>
          <cell r="AA529" t="str">
            <v>X0040DP13P</v>
          </cell>
          <cell r="AB529" t="str">
            <v>No Supplies</v>
          </cell>
        </row>
        <row r="530">
          <cell r="A530" t="str">
            <v>B07Q97R8X9</v>
          </cell>
          <cell r="B530" t="str">
            <v>3 Ring Binder 1/2" Economy View Binders Organizer - Lime Green, Round Ring, Hold 100 Sheets Paper, for School Office Home, 1-Count</v>
          </cell>
          <cell r="C530" t="str">
            <v>4104-EACH</v>
          </cell>
          <cell r="D530">
            <v>4104</v>
          </cell>
          <cell r="E530" t="str">
            <v>FBA_4104-EACH</v>
          </cell>
          <cell r="F530">
            <v>1</v>
          </cell>
          <cell r="G530"/>
          <cell r="H530">
            <v>12</v>
          </cell>
          <cell r="I530">
            <v>123</v>
          </cell>
          <cell r="J530">
            <v>1014.52</v>
          </cell>
          <cell r="K530">
            <v>81</v>
          </cell>
          <cell r="L530">
            <v>753.02</v>
          </cell>
          <cell r="M530">
            <v>-0.34146341463414637</v>
          </cell>
          <cell r="N530">
            <v>-0.25775736308796277</v>
          </cell>
          <cell r="O530">
            <v>1710</v>
          </cell>
          <cell r="P530">
            <v>4.7399999999999998E-2</v>
          </cell>
          <cell r="Q530">
            <v>0.2</v>
          </cell>
          <cell r="R530">
            <v>97</v>
          </cell>
          <cell r="S530">
            <v>97</v>
          </cell>
          <cell r="T530"/>
          <cell r="U530"/>
          <cell r="V530">
            <v>9</v>
          </cell>
          <cell r="W530">
            <v>9</v>
          </cell>
          <cell r="X530">
            <v>108</v>
          </cell>
          <cell r="Y530">
            <v>108</v>
          </cell>
          <cell r="Z530">
            <v>8937</v>
          </cell>
          <cell r="AA530" t="str">
            <v>X003SC1YCL</v>
          </cell>
          <cell r="AB530" t="str">
            <v>No Supplies</v>
          </cell>
        </row>
        <row r="531">
          <cell r="A531" t="str">
            <v>B07QB54K2P</v>
          </cell>
          <cell r="B531" t="str">
            <v>3 Ring Binder 1.5" Economy View Binders Organizer - Lime Green, Round Ring, Hold 280 Sheets Paper, for School Office Home, 12-Count</v>
          </cell>
          <cell r="C531" t="str">
            <v>4144-CASE</v>
          </cell>
          <cell r="D531">
            <v>4144</v>
          </cell>
          <cell r="E531" t="str">
            <v>FBA_4144-CASE</v>
          </cell>
          <cell r="F531">
            <v>12</v>
          </cell>
          <cell r="G531"/>
          <cell r="H531">
            <v>12</v>
          </cell>
          <cell r="I531">
            <v>56</v>
          </cell>
          <cell r="J531">
            <v>2975.84</v>
          </cell>
          <cell r="K531">
            <v>9</v>
          </cell>
          <cell r="L531">
            <v>453.61</v>
          </cell>
          <cell r="M531">
            <v>-0.8392857142857143</v>
          </cell>
          <cell r="N531">
            <v>-0.84756908973600731</v>
          </cell>
          <cell r="O531">
            <v>34</v>
          </cell>
          <cell r="P531">
            <v>0.26469999999999999</v>
          </cell>
          <cell r="Q531">
            <v>0</v>
          </cell>
          <cell r="R531">
            <v>9</v>
          </cell>
          <cell r="S531">
            <v>108</v>
          </cell>
          <cell r="T531"/>
          <cell r="U531"/>
          <cell r="V531">
            <v>9</v>
          </cell>
          <cell r="W531">
            <v>9</v>
          </cell>
          <cell r="X531">
            <v>9</v>
          </cell>
          <cell r="Y531">
            <v>108</v>
          </cell>
          <cell r="Z531">
            <v>9266</v>
          </cell>
          <cell r="AA531" t="str">
            <v>X003SCFQPH</v>
          </cell>
          <cell r="AB531" t="str">
            <v>No Supplies</v>
          </cell>
        </row>
        <row r="532">
          <cell r="A532" t="str">
            <v>B0127E92VE</v>
          </cell>
          <cell r="B532" t="str">
            <v>Coin Wrappers Rolls - Penny, Made in USA, Durable Preformed Wrappers Roll Paper Coins Tubes (36/Pack), 4-Packs</v>
          </cell>
          <cell r="C532" t="str">
            <v>5011-PACK4</v>
          </cell>
          <cell r="D532">
            <v>5011</v>
          </cell>
          <cell r="E532" t="str">
            <v>FBA_5011-PACK4</v>
          </cell>
          <cell r="F532">
            <v>4</v>
          </cell>
          <cell r="G532"/>
          <cell r="H532">
            <v>50</v>
          </cell>
          <cell r="I532">
            <v>8</v>
          </cell>
          <cell r="J532">
            <v>89.82</v>
          </cell>
          <cell r="K532">
            <v>21</v>
          </cell>
          <cell r="L532">
            <v>365.69</v>
          </cell>
          <cell r="M532">
            <v>1.625</v>
          </cell>
          <cell r="N532">
            <v>3.0713649521264754</v>
          </cell>
          <cell r="O532">
            <v>481</v>
          </cell>
          <cell r="P532">
            <v>4.3700000000000003E-2</v>
          </cell>
          <cell r="Q532">
            <v>0.05</v>
          </cell>
          <cell r="R532">
            <v>22</v>
          </cell>
          <cell r="S532">
            <v>88</v>
          </cell>
          <cell r="T532"/>
          <cell r="U532"/>
          <cell r="V532">
            <v>2</v>
          </cell>
          <cell r="W532">
            <v>2</v>
          </cell>
          <cell r="X532">
            <v>25</v>
          </cell>
          <cell r="Y532">
            <v>100</v>
          </cell>
          <cell r="Z532">
            <v>53</v>
          </cell>
          <cell r="AA532" t="str">
            <v>B0127E92VE</v>
          </cell>
          <cell r="AB532" t="str">
            <v>Poly Bag 14.5 x 19</v>
          </cell>
        </row>
        <row r="533">
          <cell r="A533" t="str">
            <v>B00Z3BPU2O</v>
          </cell>
          <cell r="B533" t="str">
            <v>Composition Book Black Marble College Ruled 100 Sheet Notebook, Premium Journal Comp Notebooks for Office School, 1-Pack</v>
          </cell>
          <cell r="C533" t="str">
            <v>5091-EACH</v>
          </cell>
          <cell r="D533">
            <v>5091</v>
          </cell>
          <cell r="E533" t="str">
            <v>FBA_5091-EACH</v>
          </cell>
          <cell r="F533">
            <v>1</v>
          </cell>
          <cell r="G533"/>
          <cell r="H533">
            <v>48</v>
          </cell>
          <cell r="I533">
            <v>194</v>
          </cell>
          <cell r="J533">
            <v>1155.51</v>
          </cell>
          <cell r="K533">
            <v>57</v>
          </cell>
          <cell r="L533">
            <v>540.38</v>
          </cell>
          <cell r="M533">
            <v>-0.70618556701030932</v>
          </cell>
          <cell r="N533">
            <v>-0.53234502514041415</v>
          </cell>
          <cell r="O533">
            <v>2366</v>
          </cell>
          <cell r="P533">
            <v>2.41E-2</v>
          </cell>
          <cell r="Q533">
            <v>0.15</v>
          </cell>
          <cell r="R533">
            <v>66</v>
          </cell>
          <cell r="S533">
            <v>66</v>
          </cell>
          <cell r="T533"/>
          <cell r="U533"/>
          <cell r="V533">
            <v>2</v>
          </cell>
          <cell r="W533">
            <v>2</v>
          </cell>
          <cell r="X533">
            <v>96</v>
          </cell>
          <cell r="Y533">
            <v>96</v>
          </cell>
          <cell r="Z533">
            <v>67576</v>
          </cell>
          <cell r="AA533" t="str">
            <v>B00Z3BPU2O</v>
          </cell>
          <cell r="AB533" t="str">
            <v>No Supplies</v>
          </cell>
        </row>
        <row r="534">
          <cell r="A534" t="str">
            <v>B075VXY8MQ</v>
          </cell>
          <cell r="B534" t="str">
            <v>Washable Clear School Glue 5 Oz. (147 mL), Liquid Clear Glues Adhesive, for Making Slime Art Crafts at School Home Office, 1-Pack</v>
          </cell>
          <cell r="C534" t="str">
            <v>2044-EACH</v>
          </cell>
          <cell r="D534">
            <v>2044</v>
          </cell>
          <cell r="E534" t="str">
            <v>FBA_2044-EACH</v>
          </cell>
          <cell r="F534">
            <v>1</v>
          </cell>
          <cell r="G534"/>
          <cell r="H534">
            <v>48</v>
          </cell>
          <cell r="I534">
            <v>4</v>
          </cell>
          <cell r="J534">
            <v>25.96</v>
          </cell>
          <cell r="K534">
            <v>19</v>
          </cell>
          <cell r="L534">
            <v>132.81</v>
          </cell>
          <cell r="M534">
            <v>3.75</v>
          </cell>
          <cell r="N534">
            <v>4.1159476117103235</v>
          </cell>
          <cell r="O534">
            <v>300</v>
          </cell>
          <cell r="P534">
            <v>6.3299999999999995E-2</v>
          </cell>
          <cell r="Q534">
            <v>0</v>
          </cell>
          <cell r="R534">
            <v>19</v>
          </cell>
          <cell r="S534">
            <v>96</v>
          </cell>
          <cell r="T534"/>
          <cell r="U534"/>
          <cell r="V534">
            <v>2</v>
          </cell>
          <cell r="W534">
            <v>2</v>
          </cell>
          <cell r="X534">
            <v>96</v>
          </cell>
          <cell r="Y534">
            <v>96</v>
          </cell>
          <cell r="Z534">
            <v>787</v>
          </cell>
          <cell r="AA534" t="str">
            <v>B075VXY8MQ</v>
          </cell>
          <cell r="AB534" t="str">
            <v>No Supplies</v>
          </cell>
        </row>
        <row r="535">
          <cell r="A535" t="str">
            <v>B09C11F6V4</v>
          </cell>
          <cell r="B535" t="str">
            <v>Primary Journal Composition Notebook Blue Marble, 100 Sheet Writing Grades K- 2 Notebook Journal Comp Notebooks for Kindergarten Kids School, 2-Pack</v>
          </cell>
          <cell r="C535" t="str">
            <v>5087-PACK2</v>
          </cell>
          <cell r="D535">
            <v>5087</v>
          </cell>
          <cell r="E535" t="str">
            <v>FBA_5087-PACK2</v>
          </cell>
          <cell r="F535">
            <v>2</v>
          </cell>
          <cell r="G535"/>
          <cell r="H535">
            <v>48</v>
          </cell>
          <cell r="I535">
            <v>2</v>
          </cell>
          <cell r="J535">
            <v>26.78</v>
          </cell>
          <cell r="K535">
            <v>32</v>
          </cell>
          <cell r="L535">
            <v>543.67999999999995</v>
          </cell>
          <cell r="M535">
            <v>15</v>
          </cell>
          <cell r="N535">
            <v>19.301717699775949</v>
          </cell>
          <cell r="O535">
            <v>746</v>
          </cell>
          <cell r="P535">
            <v>4.2900000000000001E-2</v>
          </cell>
          <cell r="Q535">
            <v>0.1</v>
          </cell>
          <cell r="R535">
            <v>35</v>
          </cell>
          <cell r="S535">
            <v>70</v>
          </cell>
          <cell r="T535"/>
          <cell r="U535"/>
          <cell r="V535">
            <v>2</v>
          </cell>
          <cell r="W535">
            <v>2</v>
          </cell>
          <cell r="X535">
            <v>48</v>
          </cell>
          <cell r="Y535">
            <v>96</v>
          </cell>
          <cell r="Z535">
            <v>74970</v>
          </cell>
          <cell r="AA535" t="str">
            <v>X0044RG6CR</v>
          </cell>
          <cell r="AB535" t="str">
            <v>Poly Bag 9 x 12</v>
          </cell>
        </row>
        <row r="536">
          <cell r="A536" t="str">
            <v>B086334ZCX</v>
          </cell>
          <cell r="B536" t="str">
            <v>Glitter Glue Silver Gold Iridescent Metallic Color, Non-Toxic Washable Glitter Glue for Slime Paints Art Crafts, Gift for Kids (6.76oz/Pack), 3-Packs</v>
          </cell>
          <cell r="C536" t="str">
            <v>3459-A-SET3</v>
          </cell>
          <cell r="D536" t="str">
            <v>3459-A</v>
          </cell>
          <cell r="E536" t="str">
            <v>FBA_3459-A-SET3</v>
          </cell>
          <cell r="F536">
            <v>3</v>
          </cell>
          <cell r="G536"/>
          <cell r="H536">
            <v>24</v>
          </cell>
          <cell r="I536">
            <v>5</v>
          </cell>
          <cell r="J536">
            <v>89.95</v>
          </cell>
          <cell r="K536">
            <v>23</v>
          </cell>
          <cell r="L536">
            <v>425.37</v>
          </cell>
          <cell r="M536">
            <v>3.6</v>
          </cell>
          <cell r="N536">
            <v>3.7289605336297944</v>
          </cell>
          <cell r="O536">
            <v>243</v>
          </cell>
          <cell r="P536">
            <v>9.4700000000000006E-2</v>
          </cell>
          <cell r="Q536">
            <v>0.2</v>
          </cell>
          <cell r="R536">
            <v>28</v>
          </cell>
          <cell r="S536">
            <v>84</v>
          </cell>
          <cell r="T536"/>
          <cell r="U536"/>
          <cell r="V536">
            <v>4</v>
          </cell>
          <cell r="W536">
            <v>4</v>
          </cell>
          <cell r="X536">
            <v>32</v>
          </cell>
          <cell r="Y536">
            <v>96</v>
          </cell>
          <cell r="Z536">
            <v>14280</v>
          </cell>
          <cell r="AA536" t="str">
            <v>X0044R3MJH</v>
          </cell>
          <cell r="AB536" t="str">
            <v>Poly Bag 9 x 12</v>
          </cell>
        </row>
        <row r="537">
          <cell r="A537" t="str">
            <v>B0CFGHTZQ1</v>
          </cell>
          <cell r="B537" t="str">
            <v>3 Ring Binder 1" Economy View Binders Organizer - Pastel Blue Color, Round Ring, Hold 175 Sheets Paper, for School Office Home, 1-Count</v>
          </cell>
          <cell r="C537" t="str">
            <v>FBA_3167-EA-BL</v>
          </cell>
          <cell r="D537">
            <v>3167</v>
          </cell>
          <cell r="E537" t="str">
            <v>FBA_3167-EA-BL</v>
          </cell>
          <cell r="F537">
            <v>1</v>
          </cell>
          <cell r="G537"/>
          <cell r="H537">
            <v>24</v>
          </cell>
          <cell r="I537" t="e">
            <v>#N/A</v>
          </cell>
          <cell r="J537" t="e">
            <v>#N/A</v>
          </cell>
          <cell r="K537">
            <v>46</v>
          </cell>
          <cell r="L537">
            <v>459.54</v>
          </cell>
          <cell r="M537"/>
          <cell r="N537"/>
          <cell r="O537">
            <v>651</v>
          </cell>
          <cell r="P537">
            <v>7.0699999999999999E-2</v>
          </cell>
          <cell r="Q537">
            <v>1</v>
          </cell>
          <cell r="R537">
            <v>92</v>
          </cell>
          <cell r="S537">
            <v>92</v>
          </cell>
          <cell r="T537"/>
          <cell r="U537"/>
          <cell r="V537">
            <v>4</v>
          </cell>
          <cell r="W537">
            <v>4</v>
          </cell>
          <cell r="X537">
            <v>96</v>
          </cell>
          <cell r="Y537">
            <v>96</v>
          </cell>
          <cell r="Z537">
            <v>29740</v>
          </cell>
          <cell r="AA537" t="str">
            <v>X003XEJBS3</v>
          </cell>
          <cell r="AB537" t="str">
            <v>No Supplies</v>
          </cell>
        </row>
        <row r="538">
          <cell r="A538" t="str">
            <v>B0CFGH34FV</v>
          </cell>
          <cell r="B538" t="str">
            <v>3 Ring Binder 1" Economy View Binders Organizer - Pastel Pink Color, Round Ring, Hold 175 Sheets Paper, for School Office Home, 1-Count</v>
          </cell>
          <cell r="C538" t="str">
            <v>FBA_3167-EA-PK</v>
          </cell>
          <cell r="D538">
            <v>3167</v>
          </cell>
          <cell r="E538" t="str">
            <v>FBA_3167-EA-PK</v>
          </cell>
          <cell r="F538">
            <v>1</v>
          </cell>
          <cell r="G538"/>
          <cell r="H538">
            <v>24</v>
          </cell>
          <cell r="I538" t="e">
            <v>#N/A</v>
          </cell>
          <cell r="J538" t="e">
            <v>#N/A</v>
          </cell>
          <cell r="K538">
            <v>48</v>
          </cell>
          <cell r="L538">
            <v>469.52</v>
          </cell>
          <cell r="M538"/>
          <cell r="N538"/>
          <cell r="O538">
            <v>418</v>
          </cell>
          <cell r="P538">
            <v>0.1148</v>
          </cell>
          <cell r="Q538">
            <v>1</v>
          </cell>
          <cell r="R538">
            <v>96</v>
          </cell>
          <cell r="S538">
            <v>96</v>
          </cell>
          <cell r="T538"/>
          <cell r="U538"/>
          <cell r="V538">
            <v>4</v>
          </cell>
          <cell r="W538">
            <v>4</v>
          </cell>
          <cell r="X538">
            <v>96</v>
          </cell>
          <cell r="Y538">
            <v>96</v>
          </cell>
          <cell r="Z538">
            <v>29740</v>
          </cell>
          <cell r="AA538" t="str">
            <v>X003XEHNGP</v>
          </cell>
          <cell r="AB538" t="str">
            <v>No Supplies</v>
          </cell>
        </row>
        <row r="539">
          <cell r="A539" t="str">
            <v>B08DQ15MSH</v>
          </cell>
          <cell r="B539" t="str">
            <v>3 Ring Binder 1.5" Economy View Binders Organizer - Fuchsia, Round Ring, Hold 250 Sheets Paper, for School Office Home, 2-Count</v>
          </cell>
          <cell r="C539" t="str">
            <v>4146-PACK2</v>
          </cell>
          <cell r="D539">
            <v>4146</v>
          </cell>
          <cell r="E539" t="str">
            <v>FBA_4146-PACK2</v>
          </cell>
          <cell r="F539">
            <v>2</v>
          </cell>
          <cell r="G539"/>
          <cell r="H539">
            <v>12</v>
          </cell>
          <cell r="I539">
            <v>25</v>
          </cell>
          <cell r="J539">
            <v>518.45000000000005</v>
          </cell>
          <cell r="K539">
            <v>36</v>
          </cell>
          <cell r="L539">
            <v>737.64</v>
          </cell>
          <cell r="M539">
            <v>0.44</v>
          </cell>
          <cell r="N539">
            <v>0.42277943871154389</v>
          </cell>
          <cell r="O539">
            <v>664</v>
          </cell>
          <cell r="P539">
            <v>5.4199999999999998E-2</v>
          </cell>
          <cell r="Q539">
            <v>0.2</v>
          </cell>
          <cell r="R539">
            <v>43</v>
          </cell>
          <cell r="S539">
            <v>86</v>
          </cell>
          <cell r="T539"/>
          <cell r="U539"/>
          <cell r="V539">
            <v>8</v>
          </cell>
          <cell r="W539">
            <v>8</v>
          </cell>
          <cell r="X539">
            <v>48</v>
          </cell>
          <cell r="Y539">
            <v>96</v>
          </cell>
          <cell r="Z539">
            <v>5878</v>
          </cell>
          <cell r="AA539" t="str">
            <v>X0044RLX43</v>
          </cell>
          <cell r="AB539" t="str">
            <v>Poly Bag 14.5 x 19</v>
          </cell>
        </row>
        <row r="540">
          <cell r="A540" t="str">
            <v>B07Q84SJRL</v>
          </cell>
          <cell r="B540" t="str">
            <v>3 Ring Binder 1.5" Economy View Binders Organizer - Lime Green, Round Ring, Hold 280 Sheets Paper, for School Office Home, 1-Count</v>
          </cell>
          <cell r="C540" t="str">
            <v>4144-EACH</v>
          </cell>
          <cell r="D540">
            <v>4144</v>
          </cell>
          <cell r="E540" t="str">
            <v>FBA_4144-EACH</v>
          </cell>
          <cell r="F540">
            <v>1</v>
          </cell>
          <cell r="G540"/>
          <cell r="H540">
            <v>12</v>
          </cell>
          <cell r="I540">
            <v>151</v>
          </cell>
          <cell r="J540">
            <v>1397.84</v>
          </cell>
          <cell r="K540">
            <v>83</v>
          </cell>
          <cell r="L540">
            <v>806.18</v>
          </cell>
          <cell r="M540">
            <v>-0.45033112582781459</v>
          </cell>
          <cell r="N540">
            <v>-0.42326732673267325</v>
          </cell>
          <cell r="O540">
            <v>506</v>
          </cell>
          <cell r="P540">
            <v>0.16400000000000001</v>
          </cell>
          <cell r="Q540">
            <v>0.1</v>
          </cell>
          <cell r="R540">
            <v>91</v>
          </cell>
          <cell r="S540">
            <v>91</v>
          </cell>
          <cell r="T540"/>
          <cell r="U540"/>
          <cell r="V540">
            <v>8</v>
          </cell>
          <cell r="W540">
            <v>8</v>
          </cell>
          <cell r="X540">
            <v>96</v>
          </cell>
          <cell r="Y540">
            <v>96</v>
          </cell>
          <cell r="Z540">
            <v>9266</v>
          </cell>
          <cell r="AA540" t="str">
            <v>X003SC97O3</v>
          </cell>
          <cell r="AB540" t="str">
            <v>No Supplies</v>
          </cell>
        </row>
        <row r="541">
          <cell r="A541" t="str">
            <v>B08DPXZ72H</v>
          </cell>
          <cell r="B541" t="str">
            <v>3 Ring Binder 1/2" Economy View Binders Organizer - Fuchsia, Round Ring, Hold 100 Sheets Paper, for School Office Home, 4-Count</v>
          </cell>
          <cell r="C541" t="str">
            <v>4106-PACK4</v>
          </cell>
          <cell r="D541">
            <v>4106</v>
          </cell>
          <cell r="E541" t="str">
            <v>FBA_4106-PACK4</v>
          </cell>
          <cell r="F541">
            <v>4</v>
          </cell>
          <cell r="G541"/>
          <cell r="H541">
            <v>12</v>
          </cell>
          <cell r="I541">
            <v>13</v>
          </cell>
          <cell r="J541">
            <v>291.87</v>
          </cell>
          <cell r="K541">
            <v>20</v>
          </cell>
          <cell r="L541">
            <v>469.8</v>
          </cell>
          <cell r="M541">
            <v>0.53846153846153844</v>
          </cell>
          <cell r="N541">
            <v>0.60962072155411662</v>
          </cell>
          <cell r="O541">
            <v>420</v>
          </cell>
          <cell r="P541">
            <v>4.7600000000000003E-2</v>
          </cell>
          <cell r="Q541">
            <v>0.1</v>
          </cell>
          <cell r="R541">
            <v>22</v>
          </cell>
          <cell r="S541">
            <v>88</v>
          </cell>
          <cell r="T541"/>
          <cell r="U541"/>
          <cell r="V541">
            <v>8</v>
          </cell>
          <cell r="W541">
            <v>8</v>
          </cell>
          <cell r="X541">
            <v>24</v>
          </cell>
          <cell r="Y541">
            <v>96</v>
          </cell>
          <cell r="Z541">
            <v>9790</v>
          </cell>
          <cell r="AA541" t="str">
            <v>X0044RLX6L</v>
          </cell>
          <cell r="AB541" t="str">
            <v>Poly Bag 14.5 x 19</v>
          </cell>
        </row>
        <row r="542">
          <cell r="A542" t="str">
            <v>B0C2SQPPH9</v>
          </cell>
          <cell r="B542" t="str">
            <v>Trifold Presentation Board 28" X 40" White, Tri-Fold Corrugated Poster Boards, Cardboard for Display Boards Science Fair Art Project, 4-Pack</v>
          </cell>
          <cell r="C542" t="str">
            <v>5086-PACK4</v>
          </cell>
          <cell r="D542">
            <v>5086</v>
          </cell>
          <cell r="E542" t="str">
            <v>FBA_5086-PACK4</v>
          </cell>
          <cell r="F542">
            <v>4</v>
          </cell>
          <cell r="G542"/>
          <cell r="H542">
            <v>30</v>
          </cell>
          <cell r="I542">
            <v>0</v>
          </cell>
          <cell r="J542">
            <v>0</v>
          </cell>
          <cell r="K542">
            <v>12</v>
          </cell>
          <cell r="L542">
            <v>363.88</v>
          </cell>
          <cell r="M542"/>
          <cell r="N542"/>
          <cell r="O542">
            <v>109</v>
          </cell>
          <cell r="P542">
            <v>0.1101</v>
          </cell>
          <cell r="Q542">
            <v>0.5</v>
          </cell>
          <cell r="R542">
            <v>18</v>
          </cell>
          <cell r="S542">
            <v>72</v>
          </cell>
          <cell r="T542"/>
          <cell r="U542"/>
          <cell r="V542">
            <v>3</v>
          </cell>
          <cell r="W542">
            <v>3</v>
          </cell>
          <cell r="X542">
            <v>22.5</v>
          </cell>
          <cell r="Y542">
            <v>90</v>
          </cell>
          <cell r="Z542">
            <v>37511</v>
          </cell>
          <cell r="AA542" t="str">
            <v>X003SJO51L</v>
          </cell>
          <cell r="AB542" t="str">
            <v>Clear bag 28 x 40</v>
          </cell>
        </row>
        <row r="543">
          <cell r="A543" t="str">
            <v>B07RZ2X267</v>
          </cell>
          <cell r="B543" t="str">
            <v>Expanding File Folder 7 Pockets w/Color Tab, Letter Size Plastic File Pocket Folders, Home Office Supplies, Paper Documents Organizer, 1-Pack</v>
          </cell>
          <cell r="C543" t="str">
            <v>3164-EACH</v>
          </cell>
          <cell r="D543">
            <v>3164</v>
          </cell>
          <cell r="E543" t="str">
            <v>FBA_3164-EACH</v>
          </cell>
          <cell r="F543">
            <v>1</v>
          </cell>
          <cell r="G543"/>
          <cell r="H543">
            <v>12</v>
          </cell>
          <cell r="I543">
            <v>79</v>
          </cell>
          <cell r="J543">
            <v>710.21</v>
          </cell>
          <cell r="K543">
            <v>61</v>
          </cell>
          <cell r="L543">
            <v>575.59</v>
          </cell>
          <cell r="M543">
            <v>-0.22784810126582278</v>
          </cell>
          <cell r="N543">
            <v>-0.18954956984553864</v>
          </cell>
          <cell r="O543">
            <v>814</v>
          </cell>
          <cell r="P543">
            <v>7.4899999999999994E-2</v>
          </cell>
          <cell r="Q543">
            <v>0.2</v>
          </cell>
          <cell r="R543">
            <v>73</v>
          </cell>
          <cell r="S543">
            <v>73</v>
          </cell>
          <cell r="T543"/>
          <cell r="U543"/>
          <cell r="V543">
            <v>7</v>
          </cell>
          <cell r="W543">
            <v>7</v>
          </cell>
          <cell r="X543">
            <v>84</v>
          </cell>
          <cell r="Y543">
            <v>84</v>
          </cell>
          <cell r="Z543">
            <v>5790</v>
          </cell>
          <cell r="AA543" t="str">
            <v>X003YVSSPR</v>
          </cell>
          <cell r="AB543" t="str">
            <v>No Supplies</v>
          </cell>
        </row>
        <row r="544">
          <cell r="A544" t="str">
            <v>B08DQ29JP6</v>
          </cell>
          <cell r="B544" t="str">
            <v>3 Ring Binder 1/2" Economy View Binders Organizer - Lime Green, Round Ring, Hold 100 Sheets Paper, for School Office Home, 4-Count</v>
          </cell>
          <cell r="C544" t="str">
            <v>4104-PACK4</v>
          </cell>
          <cell r="D544">
            <v>4104</v>
          </cell>
          <cell r="E544" t="str">
            <v>FBA_4104-PACK4</v>
          </cell>
          <cell r="F544">
            <v>4</v>
          </cell>
          <cell r="G544"/>
          <cell r="H544">
            <v>12</v>
          </cell>
          <cell r="I544">
            <v>14</v>
          </cell>
          <cell r="J544">
            <v>319.76</v>
          </cell>
          <cell r="K544">
            <v>18</v>
          </cell>
          <cell r="L544">
            <v>422.82</v>
          </cell>
          <cell r="M544">
            <v>0.2857142857142857</v>
          </cell>
          <cell r="N544">
            <v>0.32230422817112836</v>
          </cell>
          <cell r="O544">
            <v>219</v>
          </cell>
          <cell r="P544">
            <v>8.2199999999999995E-2</v>
          </cell>
          <cell r="Q544">
            <v>0.1</v>
          </cell>
          <cell r="R544">
            <v>20</v>
          </cell>
          <cell r="S544">
            <v>80</v>
          </cell>
          <cell r="T544"/>
          <cell r="U544"/>
          <cell r="V544">
            <v>7</v>
          </cell>
          <cell r="W544">
            <v>7</v>
          </cell>
          <cell r="X544">
            <v>21</v>
          </cell>
          <cell r="Y544">
            <v>84</v>
          </cell>
          <cell r="Z544">
            <v>8937</v>
          </cell>
          <cell r="AA544" t="str">
            <v>X0044RG64P</v>
          </cell>
          <cell r="AB544" t="str">
            <v>Poly Bag 14.5 x 19</v>
          </cell>
        </row>
        <row r="545">
          <cell r="A545" t="str">
            <v>B08DQ44MTT</v>
          </cell>
          <cell r="B545" t="str">
            <v>3 Ring Binder 1" Economy View Binders Organizer - Purple, Round Ring, Hold 175 Sheets Paper, for School Office Home, 2-Count</v>
          </cell>
          <cell r="C545" t="str">
            <v>4127-PACK2</v>
          </cell>
          <cell r="D545">
            <v>4127</v>
          </cell>
          <cell r="E545" t="str">
            <v>FBA_4127-PACK2</v>
          </cell>
          <cell r="F545">
            <v>2</v>
          </cell>
          <cell r="G545"/>
          <cell r="H545">
            <v>12</v>
          </cell>
          <cell r="I545">
            <v>28</v>
          </cell>
          <cell r="J545">
            <v>499.62</v>
          </cell>
          <cell r="K545">
            <v>39</v>
          </cell>
          <cell r="L545">
            <v>736.31</v>
          </cell>
          <cell r="M545">
            <v>0.39285714285714285</v>
          </cell>
          <cell r="N545">
            <v>0.47374004243224838</v>
          </cell>
          <cell r="O545">
            <v>259</v>
          </cell>
          <cell r="P545">
            <v>0.15060000000000001</v>
          </cell>
          <cell r="Q545">
            <v>0.05</v>
          </cell>
          <cell r="R545">
            <v>41</v>
          </cell>
          <cell r="S545">
            <v>82</v>
          </cell>
          <cell r="T545"/>
          <cell r="U545"/>
          <cell r="V545">
            <v>7</v>
          </cell>
          <cell r="W545">
            <v>7</v>
          </cell>
          <cell r="X545">
            <v>42</v>
          </cell>
          <cell r="Y545">
            <v>84</v>
          </cell>
          <cell r="Z545">
            <v>14059</v>
          </cell>
          <cell r="AA545" t="str">
            <v>X0044RLWZX</v>
          </cell>
          <cell r="AB545" t="str">
            <v>Poly Bag 14.5 x 19</v>
          </cell>
        </row>
        <row r="546">
          <cell r="A546" t="str">
            <v>B07Q713R9G</v>
          </cell>
          <cell r="B546" t="str">
            <v>3 Ring Binder 1" Economy View Binders Organizer - Burgundy, Round Ring, Hold 175 Sheets Paper, for School Office Home, 1-Count</v>
          </cell>
          <cell r="C546" t="str">
            <v>4120-EACH</v>
          </cell>
          <cell r="D546">
            <v>4120</v>
          </cell>
          <cell r="E546" t="str">
            <v>FBA_4120-EACH</v>
          </cell>
          <cell r="F546">
            <v>1</v>
          </cell>
          <cell r="G546"/>
          <cell r="H546">
            <v>12</v>
          </cell>
          <cell r="I546">
            <v>122</v>
          </cell>
          <cell r="J546">
            <v>1087.78</v>
          </cell>
          <cell r="K546">
            <v>66</v>
          </cell>
          <cell r="L546">
            <v>590.54</v>
          </cell>
          <cell r="M546">
            <v>-0.45901639344262296</v>
          </cell>
          <cell r="N546">
            <v>-0.45711449006232879</v>
          </cell>
          <cell r="O546">
            <v>491</v>
          </cell>
          <cell r="P546">
            <v>0.13439999999999999</v>
          </cell>
          <cell r="Q546">
            <v>0.1</v>
          </cell>
          <cell r="R546">
            <v>73</v>
          </cell>
          <cell r="S546">
            <v>73</v>
          </cell>
          <cell r="T546"/>
          <cell r="U546"/>
          <cell r="V546">
            <v>7</v>
          </cell>
          <cell r="W546">
            <v>7</v>
          </cell>
          <cell r="X546">
            <v>84</v>
          </cell>
          <cell r="Y546">
            <v>84</v>
          </cell>
          <cell r="Z546">
            <v>3147</v>
          </cell>
          <cell r="AA546" t="str">
            <v>X003SC97MP</v>
          </cell>
          <cell r="AB546" t="str">
            <v>No Supplies</v>
          </cell>
        </row>
        <row r="547">
          <cell r="A547" t="str">
            <v>B08DPYK8L8</v>
          </cell>
          <cell r="B547" t="str">
            <v>3 Ring Binder 1/2" Economy View Binders Organizer - Black, Round Ring, Hold 100 Sheets Paper, for School Office Home, 4-Count</v>
          </cell>
          <cell r="C547" t="str">
            <v>3141-PACK4</v>
          </cell>
          <cell r="D547">
            <v>3141</v>
          </cell>
          <cell r="E547" t="str">
            <v>FBA_3141-PACK4</v>
          </cell>
          <cell r="F547">
            <v>4</v>
          </cell>
          <cell r="G547"/>
          <cell r="H547">
            <v>12</v>
          </cell>
          <cell r="I547">
            <v>14</v>
          </cell>
          <cell r="J547">
            <v>310.86</v>
          </cell>
          <cell r="K547">
            <v>19</v>
          </cell>
          <cell r="L547">
            <v>446.31</v>
          </cell>
          <cell r="M547">
            <v>0.35714285714285715</v>
          </cell>
          <cell r="N547">
            <v>0.43572669368847705</v>
          </cell>
          <cell r="O547">
            <v>221</v>
          </cell>
          <cell r="P547">
            <v>8.5999999999999993E-2</v>
          </cell>
          <cell r="Q547">
            <v>0.1</v>
          </cell>
          <cell r="R547">
            <v>21</v>
          </cell>
          <cell r="S547">
            <v>84</v>
          </cell>
          <cell r="T547"/>
          <cell r="U547"/>
          <cell r="V547">
            <v>7</v>
          </cell>
          <cell r="W547">
            <v>7</v>
          </cell>
          <cell r="X547">
            <v>21</v>
          </cell>
          <cell r="Y547">
            <v>84</v>
          </cell>
          <cell r="Z547">
            <v>14891</v>
          </cell>
          <cell r="AA547" t="str">
            <v>X0044RG663</v>
          </cell>
          <cell r="AB547" t="str">
            <v>Poly Bag 14.5 x 19</v>
          </cell>
        </row>
        <row r="548">
          <cell r="A548" t="str">
            <v>B07RP1YGHD</v>
          </cell>
          <cell r="B548" t="str">
            <v>White Envelope #6 3/4 Gummed Seal 3 5/8 x 6 1/2, No Window Mailing Envelopes, for Businesses Checks Invoices (100/Pack), 1-Pack</v>
          </cell>
          <cell r="C548" t="str">
            <v>5046-EACH</v>
          </cell>
          <cell r="D548">
            <v>5046</v>
          </cell>
          <cell r="E548" t="str">
            <v>FBA_5046-EACH</v>
          </cell>
          <cell r="F548">
            <v>1</v>
          </cell>
          <cell r="G548"/>
          <cell r="H548">
            <v>24</v>
          </cell>
          <cell r="I548">
            <v>9</v>
          </cell>
          <cell r="J548">
            <v>76.41</v>
          </cell>
          <cell r="K548">
            <v>48</v>
          </cell>
          <cell r="L548">
            <v>405.84</v>
          </cell>
          <cell r="M548">
            <v>4.333333333333333</v>
          </cell>
          <cell r="N548">
            <v>4.3113466823714166</v>
          </cell>
          <cell r="O548">
            <v>213</v>
          </cell>
          <cell r="P548">
            <v>0.22539999999999999</v>
          </cell>
          <cell r="Q548">
            <v>0.2</v>
          </cell>
          <cell r="R548">
            <v>58</v>
          </cell>
          <cell r="S548">
            <v>58</v>
          </cell>
          <cell r="T548"/>
          <cell r="U548"/>
          <cell r="V548">
            <v>3</v>
          </cell>
          <cell r="W548">
            <v>3</v>
          </cell>
          <cell r="X548">
            <v>72</v>
          </cell>
          <cell r="Y548">
            <v>72</v>
          </cell>
          <cell r="Z548">
            <v>16956</v>
          </cell>
          <cell r="AA548" t="str">
            <v>X0044RLWVH</v>
          </cell>
          <cell r="AB548" t="str">
            <v>No Supplies</v>
          </cell>
        </row>
        <row r="549">
          <cell r="A549" t="str">
            <v>B0BLRQNYFM</v>
          </cell>
          <cell r="B549" t="str">
            <v>White Chalk, Standard Size Blackboard Chalkboard Chalks, Great Game Activity for Kid Teacher School (20/Bucket)</v>
          </cell>
          <cell r="C549" t="str">
            <v>2403-EACH</v>
          </cell>
          <cell r="D549">
            <v>2403</v>
          </cell>
          <cell r="E549" t="str">
            <v>FBA_2403-EACH</v>
          </cell>
          <cell r="F549">
            <v>1</v>
          </cell>
          <cell r="G549">
            <v>24</v>
          </cell>
          <cell r="H549">
            <v>72</v>
          </cell>
          <cell r="I549" t="e">
            <v>#N/A</v>
          </cell>
          <cell r="J549" t="e">
            <v>#N/A</v>
          </cell>
          <cell r="K549">
            <v>45</v>
          </cell>
          <cell r="L549">
            <v>313.5</v>
          </cell>
          <cell r="M549"/>
          <cell r="N549"/>
          <cell r="O549">
            <v>581</v>
          </cell>
          <cell r="P549">
            <v>7.7499999999999999E-2</v>
          </cell>
          <cell r="Q549">
            <v>0.1</v>
          </cell>
          <cell r="R549">
            <v>50</v>
          </cell>
          <cell r="S549">
            <v>50</v>
          </cell>
          <cell r="T549"/>
          <cell r="U549">
            <v>3</v>
          </cell>
          <cell r="V549">
            <v>1</v>
          </cell>
          <cell r="W549">
            <v>1</v>
          </cell>
          <cell r="X549">
            <v>72</v>
          </cell>
          <cell r="Y549">
            <v>72</v>
          </cell>
          <cell r="Z549">
            <v>18946</v>
          </cell>
          <cell r="AA549" t="str">
            <v>X0040DXZ3D</v>
          </cell>
          <cell r="AB549" t="str">
            <v>No Supplies</v>
          </cell>
        </row>
        <row r="550">
          <cell r="A550" t="str">
            <v>B07R3R6V45</v>
          </cell>
          <cell r="B550" t="str">
            <v>Plastic Clipboard Memo Size 9" x 6", Low Profile Clip, Mini Small Clip Board, Translucent Color, for Office School Teacher Student, 4-Pack</v>
          </cell>
          <cell r="C550" t="str">
            <v>1801-SET4</v>
          </cell>
          <cell r="D550">
            <v>1801</v>
          </cell>
          <cell r="E550" t="str">
            <v>FBA_1801-SET4</v>
          </cell>
          <cell r="F550">
            <v>4</v>
          </cell>
          <cell r="G550">
            <v>24</v>
          </cell>
          <cell r="H550">
            <v>72</v>
          </cell>
          <cell r="I550">
            <v>3</v>
          </cell>
          <cell r="J550">
            <v>40.47</v>
          </cell>
          <cell r="K550">
            <v>16</v>
          </cell>
          <cell r="L550">
            <v>207.61</v>
          </cell>
          <cell r="M550">
            <v>4.333333333333333</v>
          </cell>
          <cell r="N550">
            <v>4.1299728193723748</v>
          </cell>
          <cell r="O550">
            <v>214</v>
          </cell>
          <cell r="P550">
            <v>7.4800000000000005E-2</v>
          </cell>
          <cell r="Q550">
            <v>0</v>
          </cell>
          <cell r="R550">
            <v>16</v>
          </cell>
          <cell r="S550">
            <v>64</v>
          </cell>
          <cell r="T550"/>
          <cell r="U550">
            <v>3</v>
          </cell>
          <cell r="V550">
            <v>1</v>
          </cell>
          <cell r="W550">
            <v>1</v>
          </cell>
          <cell r="X550">
            <v>18</v>
          </cell>
          <cell r="Y550">
            <v>72</v>
          </cell>
          <cell r="Z550">
            <v>19127</v>
          </cell>
          <cell r="AA550" t="str">
            <v>X0044R3MOH</v>
          </cell>
          <cell r="AB550" t="str">
            <v>Poly Bag 7.5 x 10.5</v>
          </cell>
        </row>
        <row r="551">
          <cell r="A551" t="str">
            <v>B07Q8Y29ZR</v>
          </cell>
          <cell r="B551" t="str">
            <v>3 Ring Binder 1.5" Economy View Binders Organizer - Blue, Round Ring, Hold 250 Sheets Paper, for School Office Home, 1-Count</v>
          </cell>
          <cell r="C551" t="str">
            <v>3192-EACH</v>
          </cell>
          <cell r="D551">
            <v>3192</v>
          </cell>
          <cell r="E551" t="str">
            <v>FBA_3192-EACH</v>
          </cell>
          <cell r="F551">
            <v>1</v>
          </cell>
          <cell r="G551"/>
          <cell r="H551">
            <v>12</v>
          </cell>
          <cell r="I551">
            <v>79</v>
          </cell>
          <cell r="J551">
            <v>868.21</v>
          </cell>
          <cell r="K551">
            <v>64</v>
          </cell>
          <cell r="L551">
            <v>986.36</v>
          </cell>
          <cell r="M551">
            <v>-0.189873417721519</v>
          </cell>
          <cell r="N551">
            <v>0.13608458783013322</v>
          </cell>
          <cell r="O551">
            <v>799</v>
          </cell>
          <cell r="P551">
            <v>8.0100000000000005E-2</v>
          </cell>
          <cell r="Q551">
            <v>0.1</v>
          </cell>
          <cell r="R551">
            <v>70</v>
          </cell>
          <cell r="S551">
            <v>70</v>
          </cell>
          <cell r="T551"/>
          <cell r="U551"/>
          <cell r="V551">
            <v>6</v>
          </cell>
          <cell r="W551">
            <v>6</v>
          </cell>
          <cell r="X551">
            <v>72</v>
          </cell>
          <cell r="Y551">
            <v>72</v>
          </cell>
          <cell r="Z551">
            <v>12411</v>
          </cell>
          <cell r="AA551" t="str">
            <v>X0044RG61X</v>
          </cell>
          <cell r="AB551" t="str">
            <v>No Supplies</v>
          </cell>
        </row>
        <row r="552">
          <cell r="A552" t="str">
            <v>B094PW68GT</v>
          </cell>
          <cell r="B552" t="str">
            <v>Cash Money or Rent Spiral Bound Receipt Book, 200 Sets 7 5/8" x 10 7/8" 2-Part Carbonless, White &amp; Canary, Bound Wraparound Cover (200 Sets/Pk), 4-Packs</v>
          </cell>
          <cell r="C552" t="str">
            <v>5080-PACK4</v>
          </cell>
          <cell r="D552">
            <v>5080</v>
          </cell>
          <cell r="E552" t="str">
            <v>FBA_5080-PACK4</v>
          </cell>
          <cell r="F552">
            <v>4</v>
          </cell>
          <cell r="G552"/>
          <cell r="H552">
            <v>12</v>
          </cell>
          <cell r="I552">
            <v>7</v>
          </cell>
          <cell r="J552">
            <v>199.43</v>
          </cell>
          <cell r="K552">
            <v>14</v>
          </cell>
          <cell r="L552">
            <v>433.86</v>
          </cell>
          <cell r="M552">
            <v>1</v>
          </cell>
          <cell r="N552">
            <v>1.1755001755001755</v>
          </cell>
          <cell r="O552">
            <v>147</v>
          </cell>
          <cell r="P552">
            <v>9.5200000000000007E-2</v>
          </cell>
          <cell r="Q552">
            <v>0.2</v>
          </cell>
          <cell r="R552">
            <v>17</v>
          </cell>
          <cell r="S552">
            <v>68</v>
          </cell>
          <cell r="T552"/>
          <cell r="U552"/>
          <cell r="V552">
            <v>6</v>
          </cell>
          <cell r="W552">
            <v>6</v>
          </cell>
          <cell r="X552">
            <v>18</v>
          </cell>
          <cell r="Y552">
            <v>72</v>
          </cell>
          <cell r="Z552">
            <v>12228</v>
          </cell>
          <cell r="AA552" t="str">
            <v>X0044RLXCF</v>
          </cell>
          <cell r="AB552" t="str">
            <v>Poly Bag 12 x 15.5</v>
          </cell>
        </row>
        <row r="553">
          <cell r="A553" t="str">
            <v>B0CFGGNJG7</v>
          </cell>
          <cell r="B553" t="str">
            <v>3 Ring Binder 1" Economy View Binders Organizer - Pastel Green Color, Round Ring, Hold 175 Sheets Paper, for School Office Home, 1-Count</v>
          </cell>
          <cell r="C553" t="str">
            <v>FBA_3167-EA-GN</v>
          </cell>
          <cell r="D553">
            <v>3167</v>
          </cell>
          <cell r="E553" t="str">
            <v>FBA_3167-EA-GN</v>
          </cell>
          <cell r="F553">
            <v>1</v>
          </cell>
          <cell r="G553"/>
          <cell r="H553">
            <v>24</v>
          </cell>
          <cell r="I553">
            <v>0</v>
          </cell>
          <cell r="J553">
            <v>0</v>
          </cell>
          <cell r="K553">
            <v>27</v>
          </cell>
          <cell r="L553">
            <v>269.73</v>
          </cell>
          <cell r="M553"/>
          <cell r="N553"/>
          <cell r="O553">
            <v>483</v>
          </cell>
          <cell r="P553">
            <v>5.5899999999999998E-2</v>
          </cell>
          <cell r="Q553">
            <v>1</v>
          </cell>
          <cell r="R553">
            <v>54</v>
          </cell>
          <cell r="S553">
            <v>54</v>
          </cell>
          <cell r="T553"/>
          <cell r="U553"/>
          <cell r="V553">
            <v>3</v>
          </cell>
          <cell r="W553">
            <v>3</v>
          </cell>
          <cell r="X553">
            <v>72</v>
          </cell>
          <cell r="Y553">
            <v>72</v>
          </cell>
          <cell r="Z553">
            <v>29740</v>
          </cell>
          <cell r="AA553" t="str">
            <v>X003XEGL6N</v>
          </cell>
          <cell r="AB553" t="str">
            <v>No Supplies</v>
          </cell>
        </row>
        <row r="554">
          <cell r="A554" t="str">
            <v>B0CFGGD44R</v>
          </cell>
          <cell r="B554" t="str">
            <v>3 Ring Binder 1" Economy View Binders Organizer - Pastel Purple Color, Round Ring, Hold 175 Sheets Paper, for School Office Home, 1-Count</v>
          </cell>
          <cell r="C554" t="str">
            <v>FBA_3167-EA-PP</v>
          </cell>
          <cell r="D554">
            <v>3167</v>
          </cell>
          <cell r="E554" t="str">
            <v>FBA_3167-EA-PP</v>
          </cell>
          <cell r="F554">
            <v>1</v>
          </cell>
          <cell r="G554"/>
          <cell r="H554">
            <v>24</v>
          </cell>
          <cell r="I554" t="e">
            <v>#N/A</v>
          </cell>
          <cell r="J554" t="e">
            <v>#N/A</v>
          </cell>
          <cell r="K554">
            <v>25</v>
          </cell>
          <cell r="L554">
            <v>249.75</v>
          </cell>
          <cell r="M554"/>
          <cell r="N554"/>
          <cell r="O554">
            <v>242</v>
          </cell>
          <cell r="P554">
            <v>0.1033</v>
          </cell>
          <cell r="Q554">
            <v>1</v>
          </cell>
          <cell r="R554">
            <v>50</v>
          </cell>
          <cell r="S554">
            <v>50</v>
          </cell>
          <cell r="T554"/>
          <cell r="U554"/>
          <cell r="V554">
            <v>3</v>
          </cell>
          <cell r="W554">
            <v>3</v>
          </cell>
          <cell r="X554">
            <v>72</v>
          </cell>
          <cell r="Y554">
            <v>72</v>
          </cell>
          <cell r="Z554">
            <v>29740</v>
          </cell>
          <cell r="AA554" t="str">
            <v>X003XEDBK7</v>
          </cell>
          <cell r="AB554" t="str">
            <v>No Supplies</v>
          </cell>
        </row>
        <row r="555">
          <cell r="A555" t="str">
            <v>B002URLZTG</v>
          </cell>
          <cell r="B555" t="str">
            <v>200 Ct. 3" X 5" Ruled White Index Card</v>
          </cell>
          <cell r="C555" t="str">
            <v>515-EACH</v>
          </cell>
          <cell r="D555">
            <v>515</v>
          </cell>
          <cell r="E555" t="str">
            <v>FBA_515-EACH</v>
          </cell>
          <cell r="F555">
            <v>1</v>
          </cell>
          <cell r="G555"/>
          <cell r="H555">
            <v>36</v>
          </cell>
          <cell r="I555">
            <v>35</v>
          </cell>
          <cell r="J555">
            <v>297.14999999999998</v>
          </cell>
          <cell r="K555">
            <v>50</v>
          </cell>
          <cell r="L555">
            <v>449.5</v>
          </cell>
          <cell r="M555">
            <v>0.42857142857142855</v>
          </cell>
          <cell r="N555">
            <v>0.51270402153794392</v>
          </cell>
          <cell r="O555">
            <v>365</v>
          </cell>
          <cell r="P555">
            <v>0.13700000000000001</v>
          </cell>
          <cell r="Q555">
            <v>0.1</v>
          </cell>
          <cell r="R555">
            <v>55</v>
          </cell>
          <cell r="S555">
            <v>55</v>
          </cell>
          <cell r="T555"/>
          <cell r="U555"/>
          <cell r="V555">
            <v>2</v>
          </cell>
          <cell r="W555">
            <v>2</v>
          </cell>
          <cell r="X555">
            <v>72</v>
          </cell>
          <cell r="Y555">
            <v>72</v>
          </cell>
          <cell r="Z555">
            <v>19704</v>
          </cell>
          <cell r="AA555" t="str">
            <v>B002URLZTG</v>
          </cell>
          <cell r="AB555" t="str">
            <v>No Supplies</v>
          </cell>
        </row>
        <row r="556">
          <cell r="A556" t="str">
            <v>B00HZ0A98G</v>
          </cell>
          <cell r="B556" t="str">
            <v>Erasers, Bright Color Oval Eraser (4/Pack) Latex Free, Large Size Block Erasers for Art Drawing School Office Kids Teachers, 1-Pack</v>
          </cell>
          <cell r="C556" t="str">
            <v>2232-EACH</v>
          </cell>
          <cell r="D556">
            <v>2232</v>
          </cell>
          <cell r="E556" t="str">
            <v>FBA_2232-EACH</v>
          </cell>
          <cell r="F556">
            <v>1</v>
          </cell>
          <cell r="G556">
            <v>24</v>
          </cell>
          <cell r="H556">
            <v>72</v>
          </cell>
          <cell r="I556">
            <v>1</v>
          </cell>
          <cell r="J556">
            <v>5.69</v>
          </cell>
          <cell r="K556">
            <v>58</v>
          </cell>
          <cell r="L556">
            <v>405.42</v>
          </cell>
          <cell r="M556">
            <v>57</v>
          </cell>
          <cell r="N556">
            <v>70.251318101933208</v>
          </cell>
          <cell r="O556">
            <v>739</v>
          </cell>
          <cell r="P556">
            <v>7.85E-2</v>
          </cell>
          <cell r="Q556">
            <v>0.1</v>
          </cell>
          <cell r="R556">
            <v>64</v>
          </cell>
          <cell r="S556">
            <v>64</v>
          </cell>
          <cell r="T556"/>
          <cell r="U556">
            <v>3</v>
          </cell>
          <cell r="V556">
            <v>1</v>
          </cell>
          <cell r="W556">
            <v>1</v>
          </cell>
          <cell r="X556">
            <v>72</v>
          </cell>
          <cell r="Y556">
            <v>72</v>
          </cell>
          <cell r="Z556">
            <v>13547</v>
          </cell>
          <cell r="AA556" t="str">
            <v>X0044RLTCJ</v>
          </cell>
          <cell r="AB556" t="str">
            <v>No Supplies</v>
          </cell>
        </row>
        <row r="557">
          <cell r="A557" t="str">
            <v>B07SBH958C</v>
          </cell>
          <cell r="B557" t="str">
            <v>Trifold Presentation Board 28" X 40" White, Tri-Fold Corrugated Poster Boards, Cardboard for Display Boards Science Fair Art Project, 1-Pack</v>
          </cell>
          <cell r="C557" t="str">
            <v>5086-EACH</v>
          </cell>
          <cell r="D557">
            <v>5086</v>
          </cell>
          <cell r="E557" t="str">
            <v>FBA_5086-EACH</v>
          </cell>
          <cell r="F557">
            <v>1</v>
          </cell>
          <cell r="G557"/>
          <cell r="H557">
            <v>30</v>
          </cell>
          <cell r="I557">
            <v>0</v>
          </cell>
          <cell r="J557">
            <v>0</v>
          </cell>
          <cell r="K557">
            <v>22</v>
          </cell>
          <cell r="L557">
            <v>477.78</v>
          </cell>
          <cell r="M557"/>
          <cell r="N557"/>
          <cell r="O557">
            <v>494</v>
          </cell>
          <cell r="P557">
            <v>4.4499999999999998E-2</v>
          </cell>
          <cell r="Q557">
            <v>0.5</v>
          </cell>
          <cell r="R557">
            <v>33</v>
          </cell>
          <cell r="S557">
            <v>33</v>
          </cell>
          <cell r="T557"/>
          <cell r="U557"/>
          <cell r="V557">
            <v>2</v>
          </cell>
          <cell r="W557">
            <v>2</v>
          </cell>
          <cell r="X557">
            <v>60</v>
          </cell>
          <cell r="Y557">
            <v>60</v>
          </cell>
          <cell r="Z557">
            <v>37511</v>
          </cell>
          <cell r="AA557" t="str">
            <v>X003SVW1MJ</v>
          </cell>
          <cell r="AB557" t="str">
            <v>No Supplies</v>
          </cell>
        </row>
        <row r="558">
          <cell r="A558" t="str">
            <v>B08DHTKJXY</v>
          </cell>
          <cell r="B558" t="str">
            <v>Trifold Presentation Board 28" X 40" White, Tri-Fold Corrugated Poster Boards, Cardboard for Display Boards Science Fair Art Project, 2-Pack</v>
          </cell>
          <cell r="C558" t="str">
            <v>5086-PACK2</v>
          </cell>
          <cell r="D558">
            <v>5086</v>
          </cell>
          <cell r="E558" t="str">
            <v>FBA_5086-PACK2</v>
          </cell>
          <cell r="F558">
            <v>2</v>
          </cell>
          <cell r="G558"/>
          <cell r="H558">
            <v>30</v>
          </cell>
          <cell r="I558">
            <v>0</v>
          </cell>
          <cell r="J558">
            <v>0</v>
          </cell>
          <cell r="K558">
            <v>22</v>
          </cell>
          <cell r="L558">
            <v>547.78</v>
          </cell>
          <cell r="M558"/>
          <cell r="N558"/>
          <cell r="O558">
            <v>203</v>
          </cell>
          <cell r="P558">
            <v>0.1084</v>
          </cell>
          <cell r="Q558">
            <v>0.2</v>
          </cell>
          <cell r="R558">
            <v>26</v>
          </cell>
          <cell r="S558">
            <v>52</v>
          </cell>
          <cell r="T558"/>
          <cell r="U558"/>
          <cell r="V558">
            <v>2</v>
          </cell>
          <cell r="W558">
            <v>2</v>
          </cell>
          <cell r="X558">
            <v>30</v>
          </cell>
          <cell r="Y558">
            <v>60</v>
          </cell>
          <cell r="Z558">
            <v>37511</v>
          </cell>
          <cell r="AA558" t="str">
            <v>X003SW56RP</v>
          </cell>
          <cell r="AB558" t="str">
            <v>Clear bag 28 x 40</v>
          </cell>
        </row>
        <row r="559">
          <cell r="A559" t="str">
            <v>B08DQ46Y42</v>
          </cell>
          <cell r="B559" t="str">
            <v>3 Ring Binder 1.5" Economy View Binders Organizer - Green, Round Ring, Hold 250 Sheets Paper, for School Office Home, 2-Count</v>
          </cell>
          <cell r="C559" t="str">
            <v>4142-PACK2</v>
          </cell>
          <cell r="D559">
            <v>4142</v>
          </cell>
          <cell r="E559" t="str">
            <v>FBA_4142-PACK2</v>
          </cell>
          <cell r="F559">
            <v>2</v>
          </cell>
          <cell r="G559"/>
          <cell r="H559">
            <v>12</v>
          </cell>
          <cell r="I559">
            <v>8</v>
          </cell>
          <cell r="J559">
            <v>167.92</v>
          </cell>
          <cell r="K559">
            <v>21</v>
          </cell>
          <cell r="L559">
            <v>405.69</v>
          </cell>
          <cell r="M559">
            <v>1.625</v>
          </cell>
          <cell r="N559">
            <v>1.4159718913768462</v>
          </cell>
          <cell r="O559">
            <v>120</v>
          </cell>
          <cell r="P559">
            <v>0.17499999999999999</v>
          </cell>
          <cell r="Q559">
            <v>0.2</v>
          </cell>
          <cell r="R559">
            <v>25</v>
          </cell>
          <cell r="S559">
            <v>50</v>
          </cell>
          <cell r="T559"/>
          <cell r="U559"/>
          <cell r="V559">
            <v>5</v>
          </cell>
          <cell r="W559">
            <v>5</v>
          </cell>
          <cell r="X559">
            <v>30</v>
          </cell>
          <cell r="Y559">
            <v>60</v>
          </cell>
          <cell r="Z559">
            <v>5794</v>
          </cell>
          <cell r="AA559" t="str">
            <v>X0044RG68V</v>
          </cell>
          <cell r="AB559" t="str">
            <v>Poly Bag 14.5 x 19</v>
          </cell>
        </row>
        <row r="560">
          <cell r="A560" t="str">
            <v>B08DQHV4BN</v>
          </cell>
          <cell r="B560" t="str">
            <v>3 Ring Binder 1" Economy View Binders Organizer - Fuchsia, Round Ring, Hold 175 Sheets Paper, for School Office Home, 2-Count</v>
          </cell>
          <cell r="C560" t="str">
            <v>4126-PACK2</v>
          </cell>
          <cell r="D560">
            <v>4126</v>
          </cell>
          <cell r="E560" t="str">
            <v>FBA_4126-PACK2</v>
          </cell>
          <cell r="F560">
            <v>2</v>
          </cell>
          <cell r="G560"/>
          <cell r="H560">
            <v>12</v>
          </cell>
          <cell r="I560">
            <v>31</v>
          </cell>
          <cell r="J560">
            <v>557.19000000000005</v>
          </cell>
          <cell r="K560">
            <v>27</v>
          </cell>
          <cell r="L560">
            <v>511.73</v>
          </cell>
          <cell r="M560">
            <v>-0.12903225806451613</v>
          </cell>
          <cell r="N560">
            <v>-8.1587968197562824E-2</v>
          </cell>
          <cell r="O560">
            <v>483</v>
          </cell>
          <cell r="P560">
            <v>5.5899999999999998E-2</v>
          </cell>
          <cell r="Q560">
            <v>0.1</v>
          </cell>
          <cell r="R560">
            <v>30</v>
          </cell>
          <cell r="S560">
            <v>60</v>
          </cell>
          <cell r="T560"/>
          <cell r="U560"/>
          <cell r="V560">
            <v>5</v>
          </cell>
          <cell r="W560">
            <v>5</v>
          </cell>
          <cell r="X560">
            <v>30</v>
          </cell>
          <cell r="Y560">
            <v>60</v>
          </cell>
          <cell r="Z560">
            <v>8826</v>
          </cell>
          <cell r="AA560" t="str">
            <v>X0044R3MG5</v>
          </cell>
          <cell r="AB560" t="str">
            <v>Poly Bag 14.5 x 19</v>
          </cell>
        </row>
        <row r="561">
          <cell r="A561" t="str">
            <v>B07Q5VRB3P</v>
          </cell>
          <cell r="B561" t="str">
            <v>3 Ring Binder 2" View Binders Slant D Ring Organizer - Grey, Hold 480 Sheets Paper, for School Office Home, 1-Count</v>
          </cell>
          <cell r="C561" t="str">
            <v>4151-EACH</v>
          </cell>
          <cell r="D561">
            <v>4151</v>
          </cell>
          <cell r="E561" t="str">
            <v>FBA_4151-EACH</v>
          </cell>
          <cell r="F561">
            <v>1</v>
          </cell>
          <cell r="G561"/>
          <cell r="H561">
            <v>12</v>
          </cell>
          <cell r="I561">
            <v>64</v>
          </cell>
          <cell r="J561">
            <v>885.76</v>
          </cell>
          <cell r="K561">
            <v>50</v>
          </cell>
          <cell r="L561">
            <v>994.5</v>
          </cell>
          <cell r="M561">
            <v>-0.21875</v>
          </cell>
          <cell r="N561">
            <v>0.12276463150289019</v>
          </cell>
          <cell r="O561">
            <v>345</v>
          </cell>
          <cell r="P561">
            <v>0.1449</v>
          </cell>
          <cell r="Q561">
            <v>0.1</v>
          </cell>
          <cell r="R561">
            <v>55</v>
          </cell>
          <cell r="S561">
            <v>55</v>
          </cell>
          <cell r="T561"/>
          <cell r="U561"/>
          <cell r="V561">
            <v>5</v>
          </cell>
          <cell r="W561">
            <v>5</v>
          </cell>
          <cell r="X561">
            <v>60</v>
          </cell>
          <cell r="Y561">
            <v>60</v>
          </cell>
          <cell r="Z561">
            <v>2285</v>
          </cell>
          <cell r="AA561" t="str">
            <v>X0044RLTOH</v>
          </cell>
          <cell r="AB561" t="str">
            <v>No Supplies</v>
          </cell>
        </row>
        <row r="562">
          <cell r="A562" t="str">
            <v>B094XLGQL9</v>
          </cell>
          <cell r="B562" t="str">
            <v>All Purpose Order Book, 50 Sets 8 3/8" x 10 11/16" 2-Part Carbonless, White &amp; Canary, Bound Wraparound Cover (50 Sets/Pk), 1-Pack</v>
          </cell>
          <cell r="C562" t="str">
            <v>5081-EACH</v>
          </cell>
          <cell r="D562">
            <v>5081</v>
          </cell>
          <cell r="E562" t="str">
            <v>FBA_5081-EACH</v>
          </cell>
          <cell r="F562">
            <v>1</v>
          </cell>
          <cell r="G562"/>
          <cell r="H562">
            <v>12</v>
          </cell>
          <cell r="I562">
            <v>9</v>
          </cell>
          <cell r="J562">
            <v>89.91</v>
          </cell>
          <cell r="K562">
            <v>47</v>
          </cell>
          <cell r="L562">
            <v>561.13</v>
          </cell>
          <cell r="M562">
            <v>4.2222222222222223</v>
          </cell>
          <cell r="N562">
            <v>5.2410187965743527</v>
          </cell>
          <cell r="O562">
            <v>652</v>
          </cell>
          <cell r="P562">
            <v>7.2099999999999997E-2</v>
          </cell>
          <cell r="Q562">
            <v>0.2</v>
          </cell>
          <cell r="R562">
            <v>56</v>
          </cell>
          <cell r="S562">
            <v>56</v>
          </cell>
          <cell r="T562"/>
          <cell r="U562"/>
          <cell r="V562">
            <v>5</v>
          </cell>
          <cell r="W562">
            <v>5</v>
          </cell>
          <cell r="X562">
            <v>60</v>
          </cell>
          <cell r="Y562">
            <v>60</v>
          </cell>
          <cell r="Z562">
            <v>4417</v>
          </cell>
          <cell r="AA562" t="str">
            <v>X0043UZ5ZJ</v>
          </cell>
          <cell r="AB562" t="str">
            <v>No Supplies</v>
          </cell>
        </row>
        <row r="563">
          <cell r="A563" t="str">
            <v>B00KDL1V7W</v>
          </cell>
          <cell r="B563" t="str">
            <v>Coin Wrappers Rolls - Nickel, Made in USA, Durable Preformed Wrappers Roll Paper Coins Tubes (36/Pack), 2-Packs</v>
          </cell>
          <cell r="C563" t="str">
            <v>5012-PACK2</v>
          </cell>
          <cell r="D563">
            <v>5012</v>
          </cell>
          <cell r="E563" t="str">
            <v>FBA_5012-PACK2</v>
          </cell>
          <cell r="F563">
            <v>2</v>
          </cell>
          <cell r="G563"/>
          <cell r="H563">
            <v>50</v>
          </cell>
          <cell r="I563">
            <v>126</v>
          </cell>
          <cell r="J563">
            <v>943.74</v>
          </cell>
          <cell r="K563">
            <v>1</v>
          </cell>
          <cell r="L563">
            <v>7.99</v>
          </cell>
          <cell r="M563">
            <v>-0.99206349206349209</v>
          </cell>
          <cell r="N563">
            <v>-0.9915336851251404</v>
          </cell>
          <cell r="O563">
            <v>477</v>
          </cell>
          <cell r="P563">
            <v>2.0999999999999999E-3</v>
          </cell>
          <cell r="Q563">
            <v>0.1</v>
          </cell>
          <cell r="R563">
            <v>1</v>
          </cell>
          <cell r="S563">
            <v>2</v>
          </cell>
          <cell r="T563"/>
          <cell r="U563"/>
          <cell r="V563">
            <v>1</v>
          </cell>
          <cell r="W563">
            <v>1</v>
          </cell>
          <cell r="X563">
            <v>25</v>
          </cell>
          <cell r="Y563">
            <v>50</v>
          </cell>
          <cell r="Z563">
            <v>17</v>
          </cell>
          <cell r="AA563" t="str">
            <v>X003Y6ZX1T</v>
          </cell>
          <cell r="AB563" t="str">
            <v>Poly Bag 12 x 15.5</v>
          </cell>
        </row>
        <row r="564">
          <cell r="A564" t="str">
            <v>B01DX0UJLS</v>
          </cell>
          <cell r="B564" t="str">
            <v>Coin Wrappers Rolls - Dime, Made in USA, Durable Preformed Wrappers Roll Paper Coins Tubes (36/Pack), 4-Packs</v>
          </cell>
          <cell r="C564" t="str">
            <v>5013-PACK4</v>
          </cell>
          <cell r="D564">
            <v>5013</v>
          </cell>
          <cell r="E564" t="str">
            <v>FBA_5013-PACK4</v>
          </cell>
          <cell r="F564">
            <v>4</v>
          </cell>
          <cell r="G564"/>
          <cell r="H564">
            <v>50</v>
          </cell>
          <cell r="I564">
            <v>38</v>
          </cell>
          <cell r="J564">
            <v>530.91999999999996</v>
          </cell>
          <cell r="K564">
            <v>5</v>
          </cell>
          <cell r="L564">
            <v>83.45</v>
          </cell>
          <cell r="M564">
            <v>-0.86842105263157898</v>
          </cell>
          <cell r="N564">
            <v>-0.84282001054772848</v>
          </cell>
          <cell r="O564">
            <v>139</v>
          </cell>
          <cell r="P564">
            <v>3.5999999999999997E-2</v>
          </cell>
          <cell r="Q564">
            <v>0.1</v>
          </cell>
          <cell r="R564">
            <v>6</v>
          </cell>
          <cell r="S564">
            <v>24</v>
          </cell>
          <cell r="T564"/>
          <cell r="U564"/>
          <cell r="V564">
            <v>1</v>
          </cell>
          <cell r="W564">
            <v>1</v>
          </cell>
          <cell r="X564">
            <v>12.5</v>
          </cell>
          <cell r="Y564">
            <v>50</v>
          </cell>
          <cell r="Z564">
            <v>1652</v>
          </cell>
          <cell r="AA564" t="str">
            <v>B01DX0UJLS</v>
          </cell>
          <cell r="AB564" t="str">
            <v>Poly Bag 14.5 x 19</v>
          </cell>
        </row>
        <row r="565">
          <cell r="A565" t="str">
            <v>B001BO41CW</v>
          </cell>
          <cell r="B565" t="str">
            <v>Filler Paper Loose Leaf Papers 150 ?Sheet, Wide Ruled 3 Hole Punched for Ring Binders, for Office School Student Writing, 1-Pack</v>
          </cell>
          <cell r="C565" t="str">
            <v>568-EACH</v>
          </cell>
          <cell r="D565">
            <v>568</v>
          </cell>
          <cell r="E565" t="str">
            <v>FBA_568-EACH</v>
          </cell>
          <cell r="F565">
            <v>1</v>
          </cell>
          <cell r="G565"/>
          <cell r="H565">
            <v>24</v>
          </cell>
          <cell r="I565">
            <v>0</v>
          </cell>
          <cell r="J565">
            <v>0</v>
          </cell>
          <cell r="K565">
            <v>30</v>
          </cell>
          <cell r="L565">
            <v>479.7</v>
          </cell>
          <cell r="M565"/>
          <cell r="N565"/>
          <cell r="O565">
            <v>912</v>
          </cell>
          <cell r="P565">
            <v>3.2899999999999999E-2</v>
          </cell>
          <cell r="Q565">
            <v>0.5</v>
          </cell>
          <cell r="R565">
            <v>45</v>
          </cell>
          <cell r="S565">
            <v>45</v>
          </cell>
          <cell r="T565"/>
          <cell r="U565"/>
          <cell r="V565">
            <v>2</v>
          </cell>
          <cell r="W565">
            <v>2</v>
          </cell>
          <cell r="X565">
            <v>48</v>
          </cell>
          <cell r="Y565">
            <v>48</v>
          </cell>
          <cell r="Z565">
            <v>53786</v>
          </cell>
          <cell r="AA565" t="str">
            <v>B001BO41CW</v>
          </cell>
          <cell r="AB565" t="str">
            <v>No Supplies</v>
          </cell>
        </row>
        <row r="566">
          <cell r="A566" t="str">
            <v>B07Q97RWD9</v>
          </cell>
          <cell r="B566" t="str">
            <v>3 Ring Binder 1.5" Economy View Binders Organizer - White, Round Ring, Hold 250 Sheets Paper, for School Office Home, 1-Count</v>
          </cell>
          <cell r="C566" t="str">
            <v>3148-EACH</v>
          </cell>
          <cell r="D566">
            <v>3148</v>
          </cell>
          <cell r="E566" t="str">
            <v>FBA_3148-EACH</v>
          </cell>
          <cell r="F566">
            <v>1</v>
          </cell>
          <cell r="G566"/>
          <cell r="H566">
            <v>12</v>
          </cell>
          <cell r="I566">
            <v>56</v>
          </cell>
          <cell r="J566">
            <v>615.44000000000005</v>
          </cell>
          <cell r="K566">
            <v>34</v>
          </cell>
          <cell r="L566">
            <v>529.66</v>
          </cell>
          <cell r="M566">
            <v>-0.39285714285714285</v>
          </cell>
          <cell r="N566">
            <v>-0.13937995580397777</v>
          </cell>
          <cell r="O566">
            <v>476</v>
          </cell>
          <cell r="P566">
            <v>7.1400000000000005E-2</v>
          </cell>
          <cell r="Q566">
            <v>0.1</v>
          </cell>
          <cell r="R566">
            <v>37</v>
          </cell>
          <cell r="S566">
            <v>37</v>
          </cell>
          <cell r="T566"/>
          <cell r="U566"/>
          <cell r="V566">
            <v>4</v>
          </cell>
          <cell r="W566">
            <v>4</v>
          </cell>
          <cell r="X566">
            <v>48</v>
          </cell>
          <cell r="Y566">
            <v>48</v>
          </cell>
          <cell r="Z566">
            <v>13590</v>
          </cell>
          <cell r="AA566" t="str">
            <v>X0044RG6BD</v>
          </cell>
          <cell r="AB566" t="str">
            <v>No Supplies</v>
          </cell>
        </row>
        <row r="567">
          <cell r="A567" t="str">
            <v>B07SCL3C9Y</v>
          </cell>
          <cell r="B567" t="str">
            <v>Trifold Presentation Board 36" X 48" White, Tri-Fold Corrugated Poster Boards, Cardboard for Display Boards Science Fair Art Project, 1-Pack</v>
          </cell>
          <cell r="C567" t="str">
            <v>5033-EACH</v>
          </cell>
          <cell r="D567">
            <v>5033</v>
          </cell>
          <cell r="E567" t="str">
            <v>FBA_5033-EACH</v>
          </cell>
          <cell r="F567">
            <v>1</v>
          </cell>
          <cell r="G567"/>
          <cell r="H567">
            <v>24</v>
          </cell>
          <cell r="I567">
            <v>0</v>
          </cell>
          <cell r="J567">
            <v>0</v>
          </cell>
          <cell r="K567">
            <v>27</v>
          </cell>
          <cell r="L567">
            <v>739.38</v>
          </cell>
          <cell r="M567"/>
          <cell r="N567"/>
          <cell r="O567">
            <v>534</v>
          </cell>
          <cell r="P567">
            <v>5.0599999999999999E-2</v>
          </cell>
          <cell r="Q567">
            <v>0.5</v>
          </cell>
          <cell r="R567">
            <v>41</v>
          </cell>
          <cell r="S567">
            <v>41</v>
          </cell>
          <cell r="T567"/>
          <cell r="U567"/>
          <cell r="V567">
            <v>2</v>
          </cell>
          <cell r="W567">
            <v>2</v>
          </cell>
          <cell r="X567">
            <v>48</v>
          </cell>
          <cell r="Y567">
            <v>48</v>
          </cell>
          <cell r="Z567">
            <v>19635</v>
          </cell>
          <cell r="AA567" t="str">
            <v>X003SVW1PV</v>
          </cell>
          <cell r="AB567" t="str">
            <v>No Supplies</v>
          </cell>
        </row>
        <row r="568">
          <cell r="A568" t="str">
            <v>B08CYCJ3B6</v>
          </cell>
          <cell r="B568" t="str">
            <v>Plastic File Folder Case w/Handle, Letter Size File Folders Wallet, Black Color, Portable Paper Documents Organizer, Office Supplies, 1-Pack</v>
          </cell>
          <cell r="C568" t="str">
            <v>3124-EACH</v>
          </cell>
          <cell r="D568">
            <v>3124</v>
          </cell>
          <cell r="E568" t="str">
            <v>FBA_3124-EACH</v>
          </cell>
          <cell r="F568">
            <v>1</v>
          </cell>
          <cell r="G568"/>
          <cell r="H568">
            <v>24</v>
          </cell>
          <cell r="I568">
            <v>12</v>
          </cell>
          <cell r="J568">
            <v>107.88</v>
          </cell>
          <cell r="K568">
            <v>29</v>
          </cell>
          <cell r="L568">
            <v>242.61</v>
          </cell>
          <cell r="M568">
            <v>1.4166666666666667</v>
          </cell>
          <cell r="N568">
            <v>1.24888765294772</v>
          </cell>
          <cell r="O568">
            <v>326</v>
          </cell>
          <cell r="P568">
            <v>8.8999999999999996E-2</v>
          </cell>
          <cell r="Q568">
            <v>0.05</v>
          </cell>
          <cell r="R568">
            <v>30</v>
          </cell>
          <cell r="S568">
            <v>30</v>
          </cell>
          <cell r="T568"/>
          <cell r="U568"/>
          <cell r="V568">
            <v>2</v>
          </cell>
          <cell r="W568">
            <v>2</v>
          </cell>
          <cell r="X568">
            <v>48</v>
          </cell>
          <cell r="Y568">
            <v>48</v>
          </cell>
          <cell r="Z568">
            <v>8583</v>
          </cell>
          <cell r="AA568" t="str">
            <v>X003ZH1VNB</v>
          </cell>
          <cell r="AB568" t="str">
            <v>No Supplies</v>
          </cell>
        </row>
        <row r="569">
          <cell r="A569" t="str">
            <v>B07T766984</v>
          </cell>
          <cell r="B569" t="str">
            <v>Rubber Bands, Assorted Size 1/2 Lbs. Made in USA, Elastic Stretchable Bands for Bank Paper Bills Money Dollars, Colors Sizes May Vary, 1-Pack</v>
          </cell>
          <cell r="C569" t="str">
            <v>465-EACH</v>
          </cell>
          <cell r="D569">
            <v>465</v>
          </cell>
          <cell r="E569" t="str">
            <v>FBA_465-EACH-1</v>
          </cell>
          <cell r="F569">
            <v>1</v>
          </cell>
          <cell r="G569"/>
          <cell r="H569">
            <v>48</v>
          </cell>
          <cell r="I569">
            <v>63</v>
          </cell>
          <cell r="J569">
            <v>324.67</v>
          </cell>
          <cell r="K569">
            <v>31</v>
          </cell>
          <cell r="L569">
            <v>205.68</v>
          </cell>
          <cell r="M569">
            <v>-0.50793650793650791</v>
          </cell>
          <cell r="N569">
            <v>-0.36649521052145256</v>
          </cell>
          <cell r="O569">
            <v>156</v>
          </cell>
          <cell r="P569">
            <v>0.19869999999999999</v>
          </cell>
          <cell r="Q569">
            <v>0.1</v>
          </cell>
          <cell r="R569">
            <v>34</v>
          </cell>
          <cell r="S569">
            <v>34</v>
          </cell>
          <cell r="T569"/>
          <cell r="U569"/>
          <cell r="V569">
            <v>1</v>
          </cell>
          <cell r="W569">
            <v>1</v>
          </cell>
          <cell r="X569">
            <v>48</v>
          </cell>
          <cell r="Y569">
            <v>48</v>
          </cell>
          <cell r="Z569">
            <v>76217</v>
          </cell>
          <cell r="AA569" t="str">
            <v>X003T9Y59H</v>
          </cell>
          <cell r="AB569" t="str">
            <v>No Supplies</v>
          </cell>
        </row>
        <row r="570">
          <cell r="A570" t="str">
            <v>B07SC668W8</v>
          </cell>
          <cell r="B570" t="str">
            <v>Rubber Bands Assorted Sizes &amp; Color, 2 Oz./ 56.70g, Made in USA Elastic Stretchable Bands for Bank Paper Bills Money Dollars File Folders, 1-Pack</v>
          </cell>
          <cell r="C570" t="str">
            <v>6110-EACH</v>
          </cell>
          <cell r="D570">
            <v>6110</v>
          </cell>
          <cell r="E570" t="str">
            <v>FBA_6110-EACH</v>
          </cell>
          <cell r="F570">
            <v>1</v>
          </cell>
          <cell r="G570"/>
          <cell r="H570">
            <v>36</v>
          </cell>
          <cell r="I570">
            <v>41</v>
          </cell>
          <cell r="J570">
            <v>245.59</v>
          </cell>
          <cell r="K570">
            <v>33</v>
          </cell>
          <cell r="L570">
            <v>214.17</v>
          </cell>
          <cell r="M570">
            <v>-0.1951219512195122</v>
          </cell>
          <cell r="N570">
            <v>-0.12793680524451329</v>
          </cell>
          <cell r="O570">
            <v>394</v>
          </cell>
          <cell r="P570">
            <v>8.3799999999999999E-2</v>
          </cell>
          <cell r="Q570">
            <v>0</v>
          </cell>
          <cell r="R570">
            <v>33</v>
          </cell>
          <cell r="S570">
            <v>33</v>
          </cell>
          <cell r="T570"/>
          <cell r="U570"/>
          <cell r="V570">
            <v>1</v>
          </cell>
          <cell r="W570">
            <v>1</v>
          </cell>
          <cell r="X570">
            <v>36</v>
          </cell>
          <cell r="Y570">
            <v>36</v>
          </cell>
          <cell r="Z570">
            <v>10027</v>
          </cell>
          <cell r="AA570" t="str">
            <v>X002GASSMF</v>
          </cell>
          <cell r="AB570" t="str">
            <v>No Supplies</v>
          </cell>
        </row>
        <row r="571">
          <cell r="A571" t="str">
            <v>B0018MU7JI</v>
          </cell>
          <cell r="B571" t="str">
            <v>30" X 14 ft. All-Purpose Natural Kraft Wrap Paper Roll</v>
          </cell>
          <cell r="C571" t="str">
            <v>5009-EACH</v>
          </cell>
          <cell r="D571">
            <v>5009</v>
          </cell>
          <cell r="E571" t="str">
            <v>FBA_5009-EACH-1</v>
          </cell>
          <cell r="F571">
            <v>1</v>
          </cell>
          <cell r="G571"/>
          <cell r="H571">
            <v>36</v>
          </cell>
          <cell r="I571">
            <v>5</v>
          </cell>
          <cell r="J571">
            <v>69.95</v>
          </cell>
          <cell r="K571">
            <v>15</v>
          </cell>
          <cell r="L571">
            <v>244.85</v>
          </cell>
          <cell r="M571">
            <v>2</v>
          </cell>
          <cell r="N571">
            <v>2.5003573981415292</v>
          </cell>
          <cell r="O571">
            <v>176</v>
          </cell>
          <cell r="P571">
            <v>8.5199999999999998E-2</v>
          </cell>
          <cell r="Q571">
            <v>0.05</v>
          </cell>
          <cell r="R571">
            <v>16</v>
          </cell>
          <cell r="S571">
            <v>16</v>
          </cell>
          <cell r="T571"/>
          <cell r="U571"/>
          <cell r="V571">
            <v>1</v>
          </cell>
          <cell r="W571">
            <v>1</v>
          </cell>
          <cell r="X571">
            <v>36</v>
          </cell>
          <cell r="Y571">
            <v>36</v>
          </cell>
          <cell r="Z571">
            <v>40329</v>
          </cell>
          <cell r="AA571" t="str">
            <v>B0018MU7JI</v>
          </cell>
          <cell r="AB571" t="str">
            <v>No Supplies</v>
          </cell>
        </row>
        <row r="572">
          <cell r="A572" t="str">
            <v>B07Q3T595W</v>
          </cell>
          <cell r="B572" t="str">
            <v>3 Ring Binder 1.5" Economy View Binders Organizer - Green, Round Ring, Hold 250 Sheets Paper, for School Office Home, 1-Count</v>
          </cell>
          <cell r="C572" t="str">
            <v>4142-EACH</v>
          </cell>
          <cell r="D572">
            <v>4142</v>
          </cell>
          <cell r="E572" t="str">
            <v>FBA_4142-EACH</v>
          </cell>
          <cell r="F572">
            <v>1</v>
          </cell>
          <cell r="G572"/>
          <cell r="H572">
            <v>12</v>
          </cell>
          <cell r="I572">
            <v>53</v>
          </cell>
          <cell r="J572">
            <v>582.47</v>
          </cell>
          <cell r="K572">
            <v>33</v>
          </cell>
          <cell r="L572">
            <v>502.67</v>
          </cell>
          <cell r="M572">
            <v>-0.37735849056603776</v>
          </cell>
          <cell r="N572">
            <v>-0.13700276409085449</v>
          </cell>
          <cell r="O572">
            <v>580</v>
          </cell>
          <cell r="P572">
            <v>5.6899999999999999E-2</v>
          </cell>
          <cell r="Q572">
            <v>0.1</v>
          </cell>
          <cell r="R572">
            <v>36</v>
          </cell>
          <cell r="S572">
            <v>36</v>
          </cell>
          <cell r="T572"/>
          <cell r="U572"/>
          <cell r="V572">
            <v>3</v>
          </cell>
          <cell r="W572">
            <v>3</v>
          </cell>
          <cell r="X572">
            <v>36</v>
          </cell>
          <cell r="Y572">
            <v>36</v>
          </cell>
          <cell r="Z572">
            <v>5794</v>
          </cell>
          <cell r="AA572" t="str">
            <v>X0044RLX9N</v>
          </cell>
          <cell r="AB572" t="str">
            <v>No Supplies</v>
          </cell>
        </row>
        <row r="573">
          <cell r="A573" t="str">
            <v>B07SD8LDKN</v>
          </cell>
          <cell r="B573" t="str">
            <v>Poster Board Display Rack Stackable 10-Slots, Art Drying Racks, Meatal Steel Powder Coated, Assembled Size 29.5"x23"x16" (Poster Boards Not Included)</v>
          </cell>
          <cell r="C573" t="str">
            <v>20080-CASE</v>
          </cell>
          <cell r="D573">
            <v>20080</v>
          </cell>
          <cell r="E573" t="str">
            <v>FBA_20080-CASE</v>
          </cell>
          <cell r="F573">
            <v>1</v>
          </cell>
          <cell r="G573"/>
          <cell r="H573">
            <v>1</v>
          </cell>
          <cell r="I573" t="e">
            <v>#N/A</v>
          </cell>
          <cell r="J573" t="e">
            <v>#N/A</v>
          </cell>
          <cell r="K573">
            <v>34</v>
          </cell>
          <cell r="L573">
            <v>8067.86</v>
          </cell>
          <cell r="M573"/>
          <cell r="N573"/>
          <cell r="O573">
            <v>1492</v>
          </cell>
          <cell r="P573">
            <v>2.2800000000000001E-2</v>
          </cell>
          <cell r="Q573">
            <v>0</v>
          </cell>
          <cell r="R573">
            <v>34</v>
          </cell>
          <cell r="S573">
            <v>34</v>
          </cell>
          <cell r="T573"/>
          <cell r="U573"/>
          <cell r="V573">
            <v>34</v>
          </cell>
          <cell r="W573">
            <v>34</v>
          </cell>
          <cell r="X573">
            <v>34</v>
          </cell>
          <cell r="Y573">
            <v>34</v>
          </cell>
          <cell r="Z573">
            <v>130</v>
          </cell>
          <cell r="AA573" t="str">
            <v>X0042U0GH7</v>
          </cell>
          <cell r="AB573" t="str">
            <v>No Supplies</v>
          </cell>
        </row>
        <row r="574">
          <cell r="A574" t="str">
            <v>B07171NTSZ</v>
          </cell>
          <cell r="B574" t="str">
            <v>Magnetic Dry Erase Calendar Board Aluminium Frame 16"x20", Calendar Whiteboard, Dry Erase Marker, Magnets, for Office Schedule Planner, 1-Pack</v>
          </cell>
          <cell r="C574" t="str">
            <v>6052-EACH</v>
          </cell>
          <cell r="D574">
            <v>6052</v>
          </cell>
          <cell r="E574" t="str">
            <v>FBA_6052-EACH</v>
          </cell>
          <cell r="F574">
            <v>1</v>
          </cell>
          <cell r="G574"/>
          <cell r="H574">
            <v>6</v>
          </cell>
          <cell r="I574">
            <v>11</v>
          </cell>
          <cell r="J574">
            <v>349.89</v>
          </cell>
          <cell r="K574">
            <v>20</v>
          </cell>
          <cell r="L574">
            <v>591.79999999999995</v>
          </cell>
          <cell r="M574">
            <v>0.81818181818181823</v>
          </cell>
          <cell r="N574">
            <v>0.69138872216982472</v>
          </cell>
          <cell r="O574">
            <v>392</v>
          </cell>
          <cell r="P574">
            <v>5.0999999999999997E-2</v>
          </cell>
          <cell r="Q574">
            <v>0.3</v>
          </cell>
          <cell r="R574">
            <v>26</v>
          </cell>
          <cell r="S574">
            <v>26</v>
          </cell>
          <cell r="T574"/>
          <cell r="U574"/>
          <cell r="V574">
            <v>5</v>
          </cell>
          <cell r="W574">
            <v>5</v>
          </cell>
          <cell r="X574">
            <v>30</v>
          </cell>
          <cell r="Y574">
            <v>30</v>
          </cell>
          <cell r="Z574">
            <v>2456</v>
          </cell>
          <cell r="AA574" t="str">
            <v>B07171NTSZ</v>
          </cell>
          <cell r="AB574" t="str">
            <v>No Supplies</v>
          </cell>
        </row>
        <row r="575">
          <cell r="A575" t="str">
            <v>B07Q5VSDJZ</v>
          </cell>
          <cell r="B575" t="str">
            <v>3 Ring Binder 2" View Binders Slant D Ring Organizer - Burgundy, Hold 480 Sheets Paper, for School Office Home, 1-Count</v>
          </cell>
          <cell r="C575" t="str">
            <v>4150-EACH</v>
          </cell>
          <cell r="D575">
            <v>4150</v>
          </cell>
          <cell r="E575" t="str">
            <v>FBA_4150-EACH</v>
          </cell>
          <cell r="F575">
            <v>1</v>
          </cell>
          <cell r="G575"/>
          <cell r="H575">
            <v>12</v>
          </cell>
          <cell r="I575">
            <v>20</v>
          </cell>
          <cell r="J575">
            <v>299.8</v>
          </cell>
          <cell r="K575">
            <v>18</v>
          </cell>
          <cell r="L575">
            <v>359.82</v>
          </cell>
          <cell r="M575">
            <v>-0.1</v>
          </cell>
          <cell r="N575">
            <v>0.20020013342228146</v>
          </cell>
          <cell r="O575">
            <v>204</v>
          </cell>
          <cell r="P575">
            <v>8.8200000000000001E-2</v>
          </cell>
          <cell r="Q575">
            <v>0</v>
          </cell>
          <cell r="R575">
            <v>18</v>
          </cell>
          <cell r="S575">
            <v>18</v>
          </cell>
          <cell r="T575"/>
          <cell r="U575"/>
          <cell r="V575">
            <v>2</v>
          </cell>
          <cell r="W575">
            <v>2</v>
          </cell>
          <cell r="X575">
            <v>24</v>
          </cell>
          <cell r="Y575">
            <v>24</v>
          </cell>
          <cell r="Z575">
            <v>1208</v>
          </cell>
          <cell r="AA575" t="str">
            <v>X003Y74FUN</v>
          </cell>
          <cell r="AB575" t="str">
            <v>No Supplies</v>
          </cell>
        </row>
        <row r="576">
          <cell r="A576" t="str">
            <v>B07SF72V1F</v>
          </cell>
          <cell r="B576" t="str">
            <v>Foam Board Display Rack Stackable 10-Slots, Art Drying Racks, Meatal Steel Powder Coated, Assembled Size 56"x32"x21.5" (Foam Boards Not Included)</v>
          </cell>
          <cell r="C576" t="str">
            <v>20050-CASE</v>
          </cell>
          <cell r="D576">
            <v>20050</v>
          </cell>
          <cell r="E576" t="str">
            <v>FBA_20050-CASE</v>
          </cell>
          <cell r="F576">
            <v>1</v>
          </cell>
          <cell r="G576"/>
          <cell r="H576">
            <v>1</v>
          </cell>
          <cell r="I576" t="e">
            <v>#N/A</v>
          </cell>
          <cell r="J576" t="e">
            <v>#N/A</v>
          </cell>
          <cell r="K576">
            <v>21</v>
          </cell>
          <cell r="L576">
            <v>5890.29</v>
          </cell>
          <cell r="M576"/>
          <cell r="N576"/>
          <cell r="O576">
            <v>638</v>
          </cell>
          <cell r="P576">
            <v>3.2899999999999999E-2</v>
          </cell>
          <cell r="Q576">
            <v>0</v>
          </cell>
          <cell r="R576">
            <v>21</v>
          </cell>
          <cell r="S576">
            <v>21</v>
          </cell>
          <cell r="T576"/>
          <cell r="U576"/>
          <cell r="V576">
            <v>21</v>
          </cell>
          <cell r="W576">
            <v>21</v>
          </cell>
          <cell r="X576">
            <v>21</v>
          </cell>
          <cell r="Y576">
            <v>21</v>
          </cell>
          <cell r="Z576">
            <v>35</v>
          </cell>
          <cell r="AA576" t="str">
            <v>X0042U0F0P</v>
          </cell>
          <cell r="AB576" t="str">
            <v>No Supplies</v>
          </cell>
        </row>
        <row r="577">
          <cell r="A577" t="str">
            <v>B0BH8LJQ68</v>
          </cell>
          <cell r="B577" t="str">
            <v>Aluminum Framed Magnetic Dry Erase and Cork Combo Board 16" X 20", Black Marker, Magnets, Whiteboard for Teacher Office, 1-Pack</v>
          </cell>
          <cell r="C577" t="str">
            <v>6053-EACH</v>
          </cell>
          <cell r="D577">
            <v>6053</v>
          </cell>
          <cell r="E577" t="str">
            <v>FBA_6053-EACH</v>
          </cell>
          <cell r="F577">
            <v>1</v>
          </cell>
          <cell r="G577"/>
          <cell r="H577">
            <v>6</v>
          </cell>
          <cell r="I577" t="e">
            <v>#N/A</v>
          </cell>
          <cell r="J577" t="e">
            <v>#N/A</v>
          </cell>
          <cell r="K577">
            <v>14</v>
          </cell>
          <cell r="L577">
            <v>316.36</v>
          </cell>
          <cell r="M577"/>
          <cell r="N577"/>
          <cell r="O577">
            <v>158</v>
          </cell>
          <cell r="P577">
            <v>8.8599999999999998E-2</v>
          </cell>
          <cell r="Q577">
            <v>0.3</v>
          </cell>
          <cell r="R577">
            <v>18</v>
          </cell>
          <cell r="S577">
            <v>18</v>
          </cell>
          <cell r="T577"/>
          <cell r="U577"/>
          <cell r="V577">
            <v>3</v>
          </cell>
          <cell r="W577">
            <v>3</v>
          </cell>
          <cell r="X577">
            <v>18</v>
          </cell>
          <cell r="Y577">
            <v>18</v>
          </cell>
          <cell r="Z577">
            <v>1843</v>
          </cell>
          <cell r="AA577" t="str">
            <v>B0BH8LJQ68</v>
          </cell>
          <cell r="AB577" t="str">
            <v>No Supplies</v>
          </cell>
        </row>
        <row r="578">
          <cell r="A578" t="str">
            <v>B07XPH8G1W</v>
          </cell>
          <cell r="B578" t="str">
            <v>Eraser Top, Latex Free Pencil Tops Erasers (50/Pack), Neon Color Arrowhead Caps Erasers for Kids Student Art Drawing School Supplies, 24-Packs</v>
          </cell>
          <cell r="C578" t="str">
            <v>2204-BOX</v>
          </cell>
          <cell r="D578">
            <v>2204</v>
          </cell>
          <cell r="E578" t="str">
            <v>FBA_2204-BOX</v>
          </cell>
          <cell r="F578">
            <v>24</v>
          </cell>
          <cell r="G578">
            <v>24</v>
          </cell>
          <cell r="H578">
            <v>72</v>
          </cell>
          <cell r="I578">
            <v>1</v>
          </cell>
          <cell r="J578">
            <v>47.99</v>
          </cell>
          <cell r="K578">
            <v>0</v>
          </cell>
          <cell r="L578">
            <v>0</v>
          </cell>
          <cell r="M578">
            <v>-1</v>
          </cell>
          <cell r="N578">
            <v>-1</v>
          </cell>
          <cell r="O578">
            <v>1314</v>
          </cell>
          <cell r="P578">
            <v>0</v>
          </cell>
          <cell r="Q578"/>
          <cell r="R578"/>
          <cell r="S578"/>
          <cell r="T578"/>
          <cell r="U578"/>
          <cell r="V578"/>
          <cell r="W578"/>
          <cell r="X578"/>
          <cell r="Y578"/>
          <cell r="Z578">
            <v>19487</v>
          </cell>
          <cell r="AA578" t="str">
            <v>X0044RG627</v>
          </cell>
          <cell r="AB578" t="str">
            <v>No Supplies</v>
          </cell>
        </row>
        <row r="579">
          <cell r="A579" t="str">
            <v>B0018MN4NO</v>
          </cell>
          <cell r="B579" t="str">
            <v>Cursive Writing Pad, 10.5 x 8 Inch</v>
          </cell>
          <cell r="C579" t="str">
            <v>542-EACH</v>
          </cell>
          <cell r="D579">
            <v>542</v>
          </cell>
          <cell r="E579" t="str">
            <v>FBA_542-EACH</v>
          </cell>
          <cell r="F579">
            <v>1</v>
          </cell>
          <cell r="G579"/>
          <cell r="H579">
            <v>48</v>
          </cell>
          <cell r="I579">
            <v>0</v>
          </cell>
          <cell r="J579">
            <v>0</v>
          </cell>
          <cell r="K579">
            <v>9</v>
          </cell>
          <cell r="L579">
            <v>67.41</v>
          </cell>
          <cell r="M579"/>
          <cell r="N579"/>
          <cell r="O579">
            <v>830</v>
          </cell>
          <cell r="P579">
            <v>1.0800000000000001E-2</v>
          </cell>
          <cell r="Q579"/>
          <cell r="R579"/>
          <cell r="S579"/>
          <cell r="T579"/>
          <cell r="U579"/>
          <cell r="V579"/>
          <cell r="W579">
            <v>0</v>
          </cell>
          <cell r="X579"/>
          <cell r="Y579">
            <v>0</v>
          </cell>
          <cell r="Z579">
            <v>20944</v>
          </cell>
          <cell r="AA579" t="str">
            <v>B0018MN4NO</v>
          </cell>
          <cell r="AB579" t="str">
            <v>No Supplies</v>
          </cell>
        </row>
        <row r="580">
          <cell r="A580" t="str">
            <v>B0019IHJIS</v>
          </cell>
          <cell r="B580" t="str">
            <v>Pre-Sharpened #2 Premium Yellow Pencil (12/Pack)</v>
          </cell>
          <cell r="C580" t="str">
            <v>761-EACH</v>
          </cell>
          <cell r="D580">
            <v>761</v>
          </cell>
          <cell r="E580" t="str">
            <v>FBA_761-EACH</v>
          </cell>
          <cell r="F580">
            <v>1</v>
          </cell>
          <cell r="G580">
            <v>24</v>
          </cell>
          <cell r="H580">
            <v>144</v>
          </cell>
          <cell r="I580">
            <v>9</v>
          </cell>
          <cell r="J580">
            <v>58.41</v>
          </cell>
          <cell r="K580">
            <v>4</v>
          </cell>
          <cell r="L580">
            <v>27.16</v>
          </cell>
          <cell r="M580">
            <v>-0.55555555555555558</v>
          </cell>
          <cell r="N580">
            <v>-0.53501112823146724</v>
          </cell>
          <cell r="O580">
            <v>528</v>
          </cell>
          <cell r="P580">
            <v>7.6E-3</v>
          </cell>
          <cell r="Q580"/>
          <cell r="R580"/>
          <cell r="S580"/>
          <cell r="T580"/>
          <cell r="U580"/>
          <cell r="V580"/>
          <cell r="W580">
            <v>0</v>
          </cell>
          <cell r="X580"/>
          <cell r="Y580">
            <v>0</v>
          </cell>
          <cell r="Z580">
            <v>34772</v>
          </cell>
          <cell r="AA580" t="str">
            <v>B0019IHJIS</v>
          </cell>
          <cell r="AB580" t="str">
            <v>No Supplies</v>
          </cell>
        </row>
        <row r="581">
          <cell r="A581" t="str">
            <v>B0019IKABG</v>
          </cell>
          <cell r="B581" t="str">
            <v>100 Ct. 4" X 6" Ruled White Index Card</v>
          </cell>
          <cell r="C581" t="str">
            <v>557-EACH</v>
          </cell>
          <cell r="D581">
            <v>557</v>
          </cell>
          <cell r="E581" t="str">
            <v>FBA_557-EACH</v>
          </cell>
          <cell r="F581">
            <v>1</v>
          </cell>
          <cell r="G581"/>
          <cell r="H581">
            <v>24</v>
          </cell>
          <cell r="I581">
            <v>63</v>
          </cell>
          <cell r="J581">
            <v>440.37</v>
          </cell>
          <cell r="K581">
            <v>2</v>
          </cell>
          <cell r="L581">
            <v>16.98</v>
          </cell>
          <cell r="M581">
            <v>-0.96825396825396826</v>
          </cell>
          <cell r="N581">
            <v>-0.96144151508958375</v>
          </cell>
          <cell r="O581">
            <v>2630</v>
          </cell>
          <cell r="P581">
            <v>8.0000000000000004E-4</v>
          </cell>
          <cell r="Q581"/>
          <cell r="R581"/>
          <cell r="S581"/>
          <cell r="T581"/>
          <cell r="U581"/>
          <cell r="V581"/>
          <cell r="W581">
            <v>0</v>
          </cell>
          <cell r="X581"/>
          <cell r="Y581">
            <v>0</v>
          </cell>
          <cell r="Z581">
            <v>22420</v>
          </cell>
          <cell r="AA581" t="str">
            <v>B0019IKABG</v>
          </cell>
          <cell r="AB581" t="str">
            <v>No Supplies</v>
          </cell>
        </row>
        <row r="582">
          <cell r="A582" t="str">
            <v>B0019IMXMA</v>
          </cell>
          <cell r="B582" t="str">
            <v>Pencil Wood Pre-Sharpened #2 HB Triangle Jumbo Pencils, Latex Free Eraser, Wood Pre Sharpened Yellow Pencils for School (3/Pack), 1-Pack</v>
          </cell>
          <cell r="C582" t="str">
            <v>741-EACH</v>
          </cell>
          <cell r="D582">
            <v>741</v>
          </cell>
          <cell r="E582" t="str">
            <v>FBA_741-EACH</v>
          </cell>
          <cell r="F582">
            <v>1</v>
          </cell>
          <cell r="G582">
            <v>24</v>
          </cell>
          <cell r="H582">
            <v>144</v>
          </cell>
          <cell r="I582" t="e">
            <v>#N/A</v>
          </cell>
          <cell r="J582" t="e">
            <v>#N/A</v>
          </cell>
          <cell r="K582">
            <v>0</v>
          </cell>
          <cell r="L582">
            <v>0</v>
          </cell>
          <cell r="M582"/>
          <cell r="N582"/>
          <cell r="O582">
            <v>121</v>
          </cell>
          <cell r="P582">
            <v>0</v>
          </cell>
          <cell r="Q582"/>
          <cell r="R582"/>
          <cell r="S582"/>
          <cell r="T582"/>
          <cell r="U582"/>
          <cell r="V582"/>
          <cell r="W582">
            <v>0</v>
          </cell>
          <cell r="X582"/>
          <cell r="Y582">
            <v>0</v>
          </cell>
          <cell r="Z582">
            <v>41620</v>
          </cell>
          <cell r="AA582" t="str">
            <v>B0019IMXMA</v>
          </cell>
          <cell r="AB582" t="str">
            <v>No Supplies</v>
          </cell>
        </row>
        <row r="583">
          <cell r="A583" t="str">
            <v>B001H4EHDY</v>
          </cell>
          <cell r="B583" t="str">
            <v>Subtraction Flash Cards, Numbers Math Flashcards Game at School Home, Problem Solving for Kids Ages 6+ 1st Grade 2nd Grade (36/Pack), 1-Pack</v>
          </cell>
          <cell r="C583" t="str">
            <v>533-EACH</v>
          </cell>
          <cell r="D583">
            <v>533</v>
          </cell>
          <cell r="E583" t="str">
            <v>FBA_533-EACH</v>
          </cell>
          <cell r="F583">
            <v>1</v>
          </cell>
          <cell r="G583">
            <v>24</v>
          </cell>
          <cell r="H583">
            <v>72</v>
          </cell>
          <cell r="I583">
            <v>1</v>
          </cell>
          <cell r="J583">
            <v>5.99</v>
          </cell>
          <cell r="K583">
            <v>0</v>
          </cell>
          <cell r="L583">
            <v>0</v>
          </cell>
          <cell r="M583">
            <v>-1</v>
          </cell>
          <cell r="N583">
            <v>-1</v>
          </cell>
          <cell r="O583">
            <v>217</v>
          </cell>
          <cell r="P583">
            <v>0</v>
          </cell>
          <cell r="Q583"/>
          <cell r="R583"/>
          <cell r="S583"/>
          <cell r="T583"/>
          <cell r="U583"/>
          <cell r="V583"/>
          <cell r="W583">
            <v>0</v>
          </cell>
          <cell r="X583"/>
          <cell r="Y583">
            <v>0</v>
          </cell>
          <cell r="Z583">
            <v>22559</v>
          </cell>
          <cell r="AA583" t="str">
            <v>B001H4EHDY</v>
          </cell>
          <cell r="AB583" t="str">
            <v>No Supplies</v>
          </cell>
        </row>
        <row r="584">
          <cell r="A584" t="str">
            <v>B00275ED2W</v>
          </cell>
          <cell r="B584" t="str">
            <v>3-Ring Pencil Pouch with Mesh Window for School, Home, or Office Supplies (Assorted Colors. Case of 24)</v>
          </cell>
          <cell r="C584" t="str">
            <v>803-BOX-BAZIC</v>
          </cell>
          <cell r="D584">
            <v>803</v>
          </cell>
          <cell r="E584" t="str">
            <v>FBA_803-BOX-B</v>
          </cell>
          <cell r="F584">
            <v>24</v>
          </cell>
          <cell r="G584">
            <v>24</v>
          </cell>
          <cell r="H584">
            <v>144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/>
          <cell r="N584"/>
          <cell r="O584">
            <v>407</v>
          </cell>
          <cell r="P584">
            <v>0</v>
          </cell>
          <cell r="Q584"/>
          <cell r="R584"/>
          <cell r="S584"/>
          <cell r="T584"/>
          <cell r="U584"/>
          <cell r="V584"/>
          <cell r="W584">
            <v>0</v>
          </cell>
          <cell r="X584"/>
          <cell r="Y584">
            <v>0</v>
          </cell>
          <cell r="Z584">
            <v>84086</v>
          </cell>
          <cell r="AA584" t="str">
            <v>B00275ED2W</v>
          </cell>
          <cell r="AB584" t="str">
            <v>No Supplies</v>
          </cell>
        </row>
        <row r="585">
          <cell r="A585" t="str">
            <v>B0032VKNHE</v>
          </cell>
          <cell r="B585" t="str">
            <v>Scientific Calculator 56 Function w/Flip Cover, Engineering Calculators LCD Display, for Student Professional, Silver Black, 1-Pack</v>
          </cell>
          <cell r="C585" t="str">
            <v>3003-EACH</v>
          </cell>
          <cell r="D585">
            <v>3003</v>
          </cell>
          <cell r="E585" t="str">
            <v>FBA_3003-EACH</v>
          </cell>
          <cell r="F585">
            <v>1</v>
          </cell>
          <cell r="G585">
            <v>12</v>
          </cell>
          <cell r="H585">
            <v>72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/>
          <cell r="N585"/>
          <cell r="O585">
            <v>338</v>
          </cell>
          <cell r="P585">
            <v>0</v>
          </cell>
          <cell r="Q585"/>
          <cell r="R585"/>
          <cell r="S585"/>
          <cell r="T585"/>
          <cell r="U585"/>
          <cell r="V585"/>
          <cell r="W585">
            <v>0</v>
          </cell>
          <cell r="X585"/>
          <cell r="Y585">
            <v>0</v>
          </cell>
          <cell r="Z585">
            <v>42405</v>
          </cell>
          <cell r="AA585" t="str">
            <v>B0032VKNHE</v>
          </cell>
          <cell r="AB585" t="str">
            <v>No Supplies</v>
          </cell>
        </row>
        <row r="586">
          <cell r="A586" t="str">
            <v>B003BLQHWK</v>
          </cell>
          <cell r="B586" t="str">
            <v>Perforated Writing Pad Writing Pad, 80 Sheets 6"x9" White Gregg Ruled Steno Book, Lined Writing Pads for Office School, 1-Pack</v>
          </cell>
          <cell r="C586" t="str">
            <v>577-EACH</v>
          </cell>
          <cell r="D586">
            <v>577</v>
          </cell>
          <cell r="E586" t="str">
            <v>FBA_577-EACH</v>
          </cell>
          <cell r="F586">
            <v>1</v>
          </cell>
          <cell r="G586"/>
          <cell r="H586">
            <v>48</v>
          </cell>
          <cell r="I586">
            <v>0</v>
          </cell>
          <cell r="J586">
            <v>0</v>
          </cell>
          <cell r="K586">
            <v>1</v>
          </cell>
          <cell r="L586">
            <v>7.49</v>
          </cell>
          <cell r="M586"/>
          <cell r="N586"/>
          <cell r="O586">
            <v>531</v>
          </cell>
          <cell r="P586">
            <v>1.9E-3</v>
          </cell>
          <cell r="Q586"/>
          <cell r="R586"/>
          <cell r="S586"/>
          <cell r="T586"/>
          <cell r="U586"/>
          <cell r="V586"/>
          <cell r="W586">
            <v>0</v>
          </cell>
          <cell r="X586"/>
          <cell r="Y586">
            <v>0</v>
          </cell>
          <cell r="Z586">
            <v>15095</v>
          </cell>
          <cell r="AA586" t="str">
            <v>B003BLQHWK</v>
          </cell>
          <cell r="AB586" t="str">
            <v>No Supplies</v>
          </cell>
        </row>
        <row r="587">
          <cell r="A587" t="str">
            <v>B003BLQHXO</v>
          </cell>
          <cell r="B587" t="str">
            <v>#10 Self-Seal Security Envelope (40/Pack)</v>
          </cell>
          <cell r="C587" t="str">
            <v>575-EACH</v>
          </cell>
          <cell r="D587">
            <v>575</v>
          </cell>
          <cell r="E587" t="str">
            <v>FBA_575-EACH</v>
          </cell>
          <cell r="F587">
            <v>1</v>
          </cell>
          <cell r="G587"/>
          <cell r="H587">
            <v>24</v>
          </cell>
          <cell r="I587">
            <v>0</v>
          </cell>
          <cell r="J587">
            <v>0</v>
          </cell>
          <cell r="K587">
            <v>30</v>
          </cell>
          <cell r="L587">
            <v>160.58000000000001</v>
          </cell>
          <cell r="M587"/>
          <cell r="N587"/>
          <cell r="O587">
            <v>608</v>
          </cell>
          <cell r="P587">
            <v>4.9299999999999997E-2</v>
          </cell>
          <cell r="Q587"/>
          <cell r="R587"/>
          <cell r="S587"/>
          <cell r="T587"/>
          <cell r="U587"/>
          <cell r="V587"/>
          <cell r="W587">
            <v>0</v>
          </cell>
          <cell r="X587"/>
          <cell r="Y587">
            <v>0</v>
          </cell>
          <cell r="Z587">
            <v>13773</v>
          </cell>
          <cell r="AA587" t="str">
            <v>B003BLQHXO</v>
          </cell>
          <cell r="AB587" t="str">
            <v>No Supplies</v>
          </cell>
        </row>
        <row r="588">
          <cell r="A588" t="str">
            <v>B003BMWQYC</v>
          </cell>
          <cell r="B588" t="str">
            <v>3/4" X 500" Double Sided Permanent Tape w/ Dispenser</v>
          </cell>
          <cell r="C588" t="str">
            <v>930-EACH</v>
          </cell>
          <cell r="D588">
            <v>930</v>
          </cell>
          <cell r="E588" t="str">
            <v>FBA_930-EACH</v>
          </cell>
          <cell r="F588">
            <v>1</v>
          </cell>
          <cell r="G588">
            <v>24</v>
          </cell>
          <cell r="H588">
            <v>144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/>
          <cell r="N588"/>
          <cell r="O588">
            <v>216</v>
          </cell>
          <cell r="P588">
            <v>0</v>
          </cell>
          <cell r="Q588"/>
          <cell r="R588"/>
          <cell r="S588"/>
          <cell r="T588"/>
          <cell r="U588"/>
          <cell r="V588"/>
          <cell r="W588">
            <v>0</v>
          </cell>
          <cell r="X588"/>
          <cell r="Y588">
            <v>0</v>
          </cell>
          <cell r="Z588">
            <v>5</v>
          </cell>
          <cell r="AA588" t="str">
            <v>B003BMWQYC</v>
          </cell>
          <cell r="AB588" t="str">
            <v>No Supplies</v>
          </cell>
        </row>
        <row r="589">
          <cell r="A589" t="str">
            <v>B003BS9G44</v>
          </cell>
          <cell r="B589" t="str">
            <v>Steel Top Multipurpose Cutter with Cushion Grip</v>
          </cell>
          <cell r="C589" t="str">
            <v>120-EACH</v>
          </cell>
          <cell r="D589">
            <v>120</v>
          </cell>
          <cell r="E589" t="str">
            <v>FBA_120-EACH</v>
          </cell>
          <cell r="F589">
            <v>1</v>
          </cell>
          <cell r="G589">
            <v>24</v>
          </cell>
          <cell r="H589">
            <v>144</v>
          </cell>
          <cell r="I589">
            <v>1</v>
          </cell>
          <cell r="J589">
            <v>6.49</v>
          </cell>
          <cell r="K589">
            <v>0</v>
          </cell>
          <cell r="L589">
            <v>0</v>
          </cell>
          <cell r="M589">
            <v>-1</v>
          </cell>
          <cell r="N589">
            <v>-1</v>
          </cell>
          <cell r="O589">
            <v>184</v>
          </cell>
          <cell r="P589">
            <v>0</v>
          </cell>
          <cell r="Q589"/>
          <cell r="R589"/>
          <cell r="S589"/>
          <cell r="T589"/>
          <cell r="U589"/>
          <cell r="V589"/>
          <cell r="W589">
            <v>0</v>
          </cell>
          <cell r="X589"/>
          <cell r="Y589">
            <v>0</v>
          </cell>
          <cell r="Z589">
            <v>23142</v>
          </cell>
          <cell r="AA589" t="str">
            <v>B003BS9G44</v>
          </cell>
          <cell r="AB589" t="str">
            <v>No Supplies</v>
          </cell>
        </row>
        <row r="590">
          <cell r="A590" t="str">
            <v>B003BUK0UG</v>
          </cell>
          <cell r="B590" t="str">
            <v>White Chalk, Standard Size Blackboard Chalkboard Chalks, Great Game Activity for Kids, Art Teacher Office School Home (24/Pack), 1-Pack</v>
          </cell>
          <cell r="C590" t="str">
            <v>2405-EACH</v>
          </cell>
          <cell r="D590">
            <v>2405</v>
          </cell>
          <cell r="E590" t="str">
            <v>FBA_2405-EACH</v>
          </cell>
          <cell r="F590">
            <v>1</v>
          </cell>
          <cell r="G590"/>
          <cell r="H590">
            <v>24</v>
          </cell>
          <cell r="I590">
            <v>0</v>
          </cell>
          <cell r="J590">
            <v>0</v>
          </cell>
          <cell r="K590">
            <v>2</v>
          </cell>
          <cell r="L590">
            <v>15.98</v>
          </cell>
          <cell r="M590"/>
          <cell r="N590"/>
          <cell r="O590">
            <v>2048</v>
          </cell>
          <cell r="P590">
            <v>1E-3</v>
          </cell>
          <cell r="Q590"/>
          <cell r="R590"/>
          <cell r="S590"/>
          <cell r="T590"/>
          <cell r="U590"/>
          <cell r="V590"/>
          <cell r="W590">
            <v>0</v>
          </cell>
          <cell r="X590"/>
          <cell r="Y590">
            <v>0</v>
          </cell>
          <cell r="Z590">
            <v>13933</v>
          </cell>
          <cell r="AA590" t="str">
            <v>B003BUK0UG</v>
          </cell>
          <cell r="AB590" t="str">
            <v>No Supplies</v>
          </cell>
        </row>
        <row r="591">
          <cell r="A591" t="str">
            <v>B005KQ9316</v>
          </cell>
          <cell r="B591" t="str">
            <v>24 Color Pencil</v>
          </cell>
          <cell r="C591" t="str">
            <v>768-EACH</v>
          </cell>
          <cell r="D591">
            <v>768</v>
          </cell>
          <cell r="E591" t="str">
            <v>FBA_768-EACH</v>
          </cell>
          <cell r="F591">
            <v>1</v>
          </cell>
          <cell r="G591">
            <v>12</v>
          </cell>
          <cell r="H591">
            <v>72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/>
          <cell r="N591"/>
          <cell r="O591">
            <v>169</v>
          </cell>
          <cell r="P591">
            <v>0</v>
          </cell>
          <cell r="Q591"/>
          <cell r="R591"/>
          <cell r="S591"/>
          <cell r="T591"/>
          <cell r="U591"/>
          <cell r="V591"/>
          <cell r="W591">
            <v>0</v>
          </cell>
          <cell r="X591"/>
          <cell r="Y591">
            <v>0</v>
          </cell>
          <cell r="Z591">
            <v>21510</v>
          </cell>
          <cell r="AA591" t="str">
            <v>B005KQ9316</v>
          </cell>
          <cell r="AB591" t="str">
            <v>No Supplies</v>
          </cell>
        </row>
        <row r="592">
          <cell r="A592" t="str">
            <v>B00886FNA0</v>
          </cell>
          <cell r="B592" t="str">
            <v>Kraft Bubble Mailers #0 6"x9.25" Self Seal Closure, Padded Cushion Envelope, Yellow Mailing Shipping Envelopes Paper Bag (4/Pack), 1-Pack</v>
          </cell>
          <cell r="C592" t="str">
            <v>5002-EACH</v>
          </cell>
          <cell r="D592">
            <v>5002</v>
          </cell>
          <cell r="E592" t="str">
            <v>FBA_5002-EACH</v>
          </cell>
          <cell r="F592">
            <v>1</v>
          </cell>
          <cell r="G592"/>
          <cell r="H592">
            <v>24</v>
          </cell>
          <cell r="I592">
            <v>3</v>
          </cell>
          <cell r="J592">
            <v>19.47</v>
          </cell>
          <cell r="K592">
            <v>27</v>
          </cell>
          <cell r="L592">
            <v>179.73</v>
          </cell>
          <cell r="M592">
            <v>8</v>
          </cell>
          <cell r="N592">
            <v>8.2311248073959931</v>
          </cell>
          <cell r="O592">
            <v>422</v>
          </cell>
          <cell r="P592">
            <v>6.4000000000000001E-2</v>
          </cell>
          <cell r="Q592"/>
          <cell r="R592"/>
          <cell r="S592"/>
          <cell r="T592"/>
          <cell r="U592"/>
          <cell r="V592"/>
          <cell r="W592">
            <v>0</v>
          </cell>
          <cell r="X592"/>
          <cell r="Y592">
            <v>0</v>
          </cell>
          <cell r="Z592">
            <v>13756</v>
          </cell>
          <cell r="AA592" t="str">
            <v>B00886FNA0</v>
          </cell>
          <cell r="AB592" t="str">
            <v>No Supplies</v>
          </cell>
        </row>
        <row r="593">
          <cell r="A593" t="str">
            <v>B008FK5W0A</v>
          </cell>
          <cell r="B593" t="str">
            <v>3 Ring Binder 1/2" Economy View Binders Organizer - Burgundy, Round Ring, Hold 100 Sheets Paper, for School Office Home, 1-Count</v>
          </cell>
          <cell r="C593" t="str">
            <v>4100-EACH</v>
          </cell>
          <cell r="D593">
            <v>4100</v>
          </cell>
          <cell r="E593" t="str">
            <v>FBA_4100-EACH</v>
          </cell>
          <cell r="F593">
            <v>1</v>
          </cell>
          <cell r="G593"/>
          <cell r="H593">
            <v>12</v>
          </cell>
          <cell r="I593">
            <v>11</v>
          </cell>
          <cell r="J593">
            <v>93.39</v>
          </cell>
          <cell r="K593">
            <v>1</v>
          </cell>
          <cell r="L593">
            <v>13.99</v>
          </cell>
          <cell r="M593">
            <v>-0.90909090909090906</v>
          </cell>
          <cell r="N593">
            <v>-0.85019809401434854</v>
          </cell>
          <cell r="O593">
            <v>2682</v>
          </cell>
          <cell r="P593">
            <v>4.0000000000000002E-4</v>
          </cell>
          <cell r="Q593"/>
          <cell r="R593"/>
          <cell r="S593"/>
          <cell r="T593"/>
          <cell r="U593"/>
          <cell r="V593"/>
          <cell r="W593">
            <v>0</v>
          </cell>
          <cell r="X593"/>
          <cell r="Y593">
            <v>0</v>
          </cell>
          <cell r="Z593">
            <v>3166</v>
          </cell>
          <cell r="AA593" t="str">
            <v>B008FK5W0A</v>
          </cell>
          <cell r="AB593" t="str">
            <v>No Supplies</v>
          </cell>
        </row>
        <row r="594">
          <cell r="A594" t="str">
            <v>B00R16YNZO</v>
          </cell>
          <cell r="B594" t="str">
            <v>Dry Erase Lap Board 9"x12", Double Sided Primary Ruled &amp; Blank, Small Portable Whiteboards for Teacher Home, 1-Pack</v>
          </cell>
          <cell r="C594" t="str">
            <v>6018-EACH</v>
          </cell>
          <cell r="D594">
            <v>6018</v>
          </cell>
          <cell r="E594" t="str">
            <v>FBA_6018-EACH</v>
          </cell>
          <cell r="F594">
            <v>1</v>
          </cell>
          <cell r="G594"/>
          <cell r="H594">
            <v>24</v>
          </cell>
          <cell r="I594">
            <v>35</v>
          </cell>
          <cell r="J594">
            <v>262.14999999999998</v>
          </cell>
          <cell r="K594">
            <v>12</v>
          </cell>
          <cell r="L594">
            <v>101.88</v>
          </cell>
          <cell r="M594">
            <v>-0.65714285714285714</v>
          </cell>
          <cell r="N594">
            <v>-0.61136753766927332</v>
          </cell>
          <cell r="O594">
            <v>1363</v>
          </cell>
          <cell r="P594">
            <v>8.8000000000000005E-3</v>
          </cell>
          <cell r="Q594"/>
          <cell r="R594"/>
          <cell r="S594"/>
          <cell r="T594"/>
          <cell r="U594"/>
          <cell r="V594"/>
          <cell r="W594">
            <v>0</v>
          </cell>
          <cell r="X594"/>
          <cell r="Y594">
            <v>0</v>
          </cell>
          <cell r="Z594">
            <v>24025</v>
          </cell>
          <cell r="AA594" t="str">
            <v>B00R16YNZO</v>
          </cell>
          <cell r="AB594" t="str">
            <v>No Supplies</v>
          </cell>
        </row>
        <row r="595">
          <cell r="A595" t="str">
            <v>B01MPY4VUB</v>
          </cell>
          <cell r="B595" t="str">
            <v>8-Digit Dual Power Calculator Pocket Size, Solar Powered &amp; Battery, LCD Display, Mini Small Standard Function Electronics Calculators, 24-Pack</v>
          </cell>
          <cell r="C595" t="str">
            <v>3009-BOX</v>
          </cell>
          <cell r="D595">
            <v>3009</v>
          </cell>
          <cell r="E595" t="str">
            <v>FBA_3009-BOX</v>
          </cell>
          <cell r="F595">
            <v>24</v>
          </cell>
          <cell r="G595">
            <v>24</v>
          </cell>
          <cell r="H595">
            <v>144</v>
          </cell>
          <cell r="I595">
            <v>18</v>
          </cell>
          <cell r="J595">
            <v>1088.57</v>
          </cell>
          <cell r="K595">
            <v>1</v>
          </cell>
          <cell r="L595">
            <v>45.99</v>
          </cell>
          <cell r="M595">
            <v>-0.94444444444444442</v>
          </cell>
          <cell r="N595">
            <v>-0.95775191306025331</v>
          </cell>
          <cell r="O595">
            <v>58</v>
          </cell>
          <cell r="P595">
            <v>1.72E-2</v>
          </cell>
          <cell r="Q595"/>
          <cell r="R595"/>
          <cell r="S595"/>
          <cell r="T595"/>
          <cell r="U595"/>
          <cell r="V595"/>
          <cell r="W595">
            <v>0</v>
          </cell>
          <cell r="X595"/>
          <cell r="Y595">
            <v>0</v>
          </cell>
          <cell r="Z595">
            <v>42084</v>
          </cell>
          <cell r="AA595" t="str">
            <v>B01MPY4VUB</v>
          </cell>
          <cell r="AB595" t="str">
            <v>No Supplies</v>
          </cell>
        </row>
        <row r="596">
          <cell r="A596" t="str">
            <v>B071FCBGKN</v>
          </cell>
          <cell r="B596" t="str">
            <v>Magnetic Dry Erase Board Aluminium Frame 24"x36", Whiteboard, Dry Erase Markers, Magnets, Board Cleaner, Magnetic Eraser, Aluminum Tray, 1-Pack</v>
          </cell>
          <cell r="C596" t="str">
            <v>6050-EACH</v>
          </cell>
          <cell r="D596">
            <v>6050</v>
          </cell>
          <cell r="E596" t="str">
            <v>FBA_6050-EACH</v>
          </cell>
          <cell r="F596">
            <v>1</v>
          </cell>
          <cell r="G596"/>
          <cell r="H596">
            <v>4</v>
          </cell>
          <cell r="I596">
            <v>1</v>
          </cell>
          <cell r="J596">
            <v>48.99</v>
          </cell>
          <cell r="K596">
            <v>1</v>
          </cell>
          <cell r="L596">
            <v>60.99</v>
          </cell>
          <cell r="M596">
            <v>0</v>
          </cell>
          <cell r="N596">
            <v>0.2449479485609308</v>
          </cell>
          <cell r="O596">
            <v>21</v>
          </cell>
          <cell r="P596">
            <v>4.7600000000000003E-2</v>
          </cell>
          <cell r="Q596"/>
          <cell r="R596"/>
          <cell r="S596"/>
          <cell r="T596"/>
          <cell r="U596"/>
          <cell r="V596"/>
          <cell r="W596">
            <v>0</v>
          </cell>
          <cell r="X596"/>
          <cell r="Y596">
            <v>0</v>
          </cell>
          <cell r="Z596">
            <v>985</v>
          </cell>
          <cell r="AA596" t="str">
            <v>B071FCBGKN</v>
          </cell>
          <cell r="AB596" t="str">
            <v>No Supplies</v>
          </cell>
        </row>
        <row r="597">
          <cell r="A597" t="str">
            <v>B072LP49MC</v>
          </cell>
          <cell r="B597" t="str">
            <v>Magnetic Dry Erase Calendar Board Tile + Markers &amp; Magnets, 14" X 14" Calendar Whiteboard for Office Schedule Planner, 1-Pack</v>
          </cell>
          <cell r="C597" t="str">
            <v>6041-EACH</v>
          </cell>
          <cell r="D597">
            <v>6041</v>
          </cell>
          <cell r="E597" t="str">
            <v>FBA_6041-EACH</v>
          </cell>
          <cell r="F597">
            <v>1</v>
          </cell>
          <cell r="G597"/>
          <cell r="H597">
            <v>12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/>
          <cell r="N597"/>
          <cell r="O597">
            <v>291</v>
          </cell>
          <cell r="P597">
            <v>0</v>
          </cell>
          <cell r="Q597"/>
          <cell r="R597"/>
          <cell r="S597"/>
          <cell r="T597"/>
          <cell r="U597"/>
          <cell r="V597"/>
          <cell r="W597">
            <v>0</v>
          </cell>
          <cell r="X597"/>
          <cell r="Y597">
            <v>0</v>
          </cell>
          <cell r="Z597">
            <v>1560</v>
          </cell>
          <cell r="AA597" t="str">
            <v>B072LP49MC</v>
          </cell>
          <cell r="AB597" t="str">
            <v>No Supplies</v>
          </cell>
        </row>
        <row r="598">
          <cell r="A598" t="str">
            <v>B075VXKDMN</v>
          </cell>
          <cell r="B598" t="str">
            <v>Poster Board Metallic Assorted Color 11" X 14", Colored Poster Board Paper, for School Craft Project Presentation Drawing (5/Pack), 1-Pack</v>
          </cell>
          <cell r="C598" t="str">
            <v>5412-EACH</v>
          </cell>
          <cell r="D598">
            <v>5412</v>
          </cell>
          <cell r="E598" t="str">
            <v>FBA_5412-EACH</v>
          </cell>
          <cell r="F598">
            <v>1</v>
          </cell>
          <cell r="G598"/>
          <cell r="H598">
            <v>48</v>
          </cell>
          <cell r="I598">
            <v>4</v>
          </cell>
          <cell r="J598">
            <v>25.96</v>
          </cell>
          <cell r="K598">
            <v>2</v>
          </cell>
          <cell r="L598">
            <v>14.98</v>
          </cell>
          <cell r="M598">
            <v>-0.5</v>
          </cell>
          <cell r="N598">
            <v>-0.42295839753466874</v>
          </cell>
          <cell r="O598">
            <v>623</v>
          </cell>
          <cell r="P598">
            <v>3.2000000000000002E-3</v>
          </cell>
          <cell r="Q598"/>
          <cell r="R598"/>
          <cell r="S598"/>
          <cell r="T598"/>
          <cell r="U598"/>
          <cell r="V598"/>
          <cell r="W598">
            <v>0</v>
          </cell>
          <cell r="X598"/>
          <cell r="Y598">
            <v>0</v>
          </cell>
          <cell r="Z598">
            <v>4351</v>
          </cell>
          <cell r="AA598" t="str">
            <v>B075VXKDMN</v>
          </cell>
          <cell r="AB598" t="str">
            <v>No Supplies</v>
          </cell>
        </row>
        <row r="599">
          <cell r="A599" t="str">
            <v>B075VXLS9F</v>
          </cell>
          <cell r="B599" t="str">
            <v>Poster Board Glitter Color 11" X 14", Sparkling Colored Poster Board Paper for Christmas Wedding Birthday Craft Project (3/Pack), 1-Pack</v>
          </cell>
          <cell r="C599" t="str">
            <v>5413-EACH</v>
          </cell>
          <cell r="D599">
            <v>5413</v>
          </cell>
          <cell r="E599" t="str">
            <v>FBA_5413-EACH</v>
          </cell>
          <cell r="F599">
            <v>1</v>
          </cell>
          <cell r="G599"/>
          <cell r="H599">
            <v>48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/>
          <cell r="N599"/>
          <cell r="O599">
            <v>618</v>
          </cell>
          <cell r="P599">
            <v>0</v>
          </cell>
          <cell r="Q599"/>
          <cell r="R599"/>
          <cell r="S599"/>
          <cell r="T599"/>
          <cell r="U599"/>
          <cell r="V599"/>
          <cell r="W599">
            <v>0</v>
          </cell>
          <cell r="X599"/>
          <cell r="Y599">
            <v>0</v>
          </cell>
          <cell r="Z599">
            <v>7569</v>
          </cell>
          <cell r="AA599" t="str">
            <v>B075VXLS9F</v>
          </cell>
          <cell r="AB599" t="str">
            <v>No Supplies</v>
          </cell>
        </row>
        <row r="600">
          <cell r="A600" t="str">
            <v>B076F38VXC</v>
          </cell>
          <cell r="B600" t="str">
            <v>Purchase Order Book, 50 Sets 8 3/8" x 10 11/16" 2-Part Carbonless, White &amp; Canary, Bound Wraparound Cover (50 Sets/Pack), 1-Pack</v>
          </cell>
          <cell r="C600" t="str">
            <v>5077-A-EACH</v>
          </cell>
          <cell r="D600" t="str">
            <v>5077-A</v>
          </cell>
          <cell r="E600" t="str">
            <v>FBA_5077-A-EACH</v>
          </cell>
          <cell r="F600">
            <v>1</v>
          </cell>
          <cell r="G600"/>
          <cell r="H600">
            <v>12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/>
          <cell r="N600"/>
          <cell r="O600">
            <v>718</v>
          </cell>
          <cell r="P600">
            <v>0</v>
          </cell>
          <cell r="Q600"/>
          <cell r="R600"/>
          <cell r="S600"/>
          <cell r="T600"/>
          <cell r="U600"/>
          <cell r="V600"/>
          <cell r="W600">
            <v>0</v>
          </cell>
          <cell r="X600"/>
          <cell r="Y600">
            <v>0</v>
          </cell>
          <cell r="Z600">
            <v>7518</v>
          </cell>
          <cell r="AA600" t="str">
            <v>B076F38VXC</v>
          </cell>
          <cell r="AB600" t="str">
            <v>No Supplies</v>
          </cell>
        </row>
        <row r="601">
          <cell r="A601" t="str">
            <v>B07J1P11CM</v>
          </cell>
          <cell r="B601" t="str">
            <v>Highlighter Assorted Color Desk Style, Chisel Tip Broad Fine Line Highlighters, Unscented Highlighting Coloring Marker (12/Pack), Total 12-Count</v>
          </cell>
          <cell r="C601" t="str">
            <v>2331-EACH</v>
          </cell>
          <cell r="D601">
            <v>2331</v>
          </cell>
          <cell r="E601" t="str">
            <v>FBA_2331-EACH</v>
          </cell>
          <cell r="F601">
            <v>1</v>
          </cell>
          <cell r="G601">
            <v>12</v>
          </cell>
          <cell r="H601">
            <v>72</v>
          </cell>
          <cell r="I601">
            <v>107</v>
          </cell>
          <cell r="J601">
            <v>1068.93</v>
          </cell>
          <cell r="K601">
            <v>14</v>
          </cell>
          <cell r="L601">
            <v>113.43</v>
          </cell>
          <cell r="M601">
            <v>-0.86915887850467288</v>
          </cell>
          <cell r="N601">
            <v>-0.89388453874435181</v>
          </cell>
          <cell r="O601">
            <v>163</v>
          </cell>
          <cell r="P601">
            <v>8.5900000000000004E-2</v>
          </cell>
          <cell r="Q601"/>
          <cell r="R601"/>
          <cell r="S601"/>
          <cell r="T601"/>
          <cell r="U601"/>
          <cell r="V601"/>
          <cell r="W601">
            <v>0</v>
          </cell>
          <cell r="X601"/>
          <cell r="Y601">
            <v>0</v>
          </cell>
          <cell r="Z601">
            <v>7248</v>
          </cell>
          <cell r="AA601" t="str">
            <v>B07J1P11CM</v>
          </cell>
          <cell r="AB601" t="str">
            <v>No Supplies</v>
          </cell>
        </row>
        <row r="602">
          <cell r="A602" t="str">
            <v>B07Q714JRN</v>
          </cell>
          <cell r="B602" t="str">
            <v>3 Ring Binder 1" Economy View Binders Organizer - Lime Green, Round Ring, Hold 175 Sheets Paper, for School Office Home, 1-Count</v>
          </cell>
          <cell r="C602" t="str">
            <v>4124-EACH</v>
          </cell>
          <cell r="D602">
            <v>4124</v>
          </cell>
          <cell r="E602" t="str">
            <v>FBA_4124-EACH</v>
          </cell>
          <cell r="F602">
            <v>1</v>
          </cell>
          <cell r="G602"/>
          <cell r="H602">
            <v>12</v>
          </cell>
          <cell r="I602">
            <v>16</v>
          </cell>
          <cell r="J602">
            <v>143.84</v>
          </cell>
          <cell r="K602">
            <v>3</v>
          </cell>
          <cell r="L602">
            <v>46.47</v>
          </cell>
          <cell r="M602">
            <v>-0.8125</v>
          </cell>
          <cell r="N602">
            <v>-0.67693270300333708</v>
          </cell>
          <cell r="O602">
            <v>1305</v>
          </cell>
          <cell r="P602">
            <v>2.3E-3</v>
          </cell>
          <cell r="Q602"/>
          <cell r="R602"/>
          <cell r="S602"/>
          <cell r="T602"/>
          <cell r="U602"/>
          <cell r="V602"/>
          <cell r="W602">
            <v>0</v>
          </cell>
          <cell r="X602"/>
          <cell r="Y602">
            <v>0</v>
          </cell>
          <cell r="Z602">
            <v>15135</v>
          </cell>
          <cell r="AA602" t="str">
            <v>B07Q714JRN</v>
          </cell>
          <cell r="AB602" t="str">
            <v>No Supplies</v>
          </cell>
        </row>
        <row r="603">
          <cell r="A603" t="str">
            <v>B07Q84SJRK</v>
          </cell>
          <cell r="B603" t="str">
            <v>3 Ring Binder 1" Economy View Binders Organizer - Cyan, Round Ring, Hold 175 Sheets Paper, for School Office Home, 1-Count</v>
          </cell>
          <cell r="C603" t="str">
            <v>4125-EACH</v>
          </cell>
          <cell r="D603">
            <v>4125</v>
          </cell>
          <cell r="E603" t="str">
            <v>FBA_4125-EACH</v>
          </cell>
          <cell r="F603">
            <v>1</v>
          </cell>
          <cell r="G603"/>
          <cell r="H603">
            <v>12</v>
          </cell>
          <cell r="I603">
            <v>38</v>
          </cell>
          <cell r="J603">
            <v>341.62</v>
          </cell>
          <cell r="K603">
            <v>18</v>
          </cell>
          <cell r="L603">
            <v>262.32</v>
          </cell>
          <cell r="M603">
            <v>-0.52631578947368418</v>
          </cell>
          <cell r="N603">
            <v>-0.23212926643639134</v>
          </cell>
          <cell r="O603">
            <v>1420</v>
          </cell>
          <cell r="P603">
            <v>1.2699999999999999E-2</v>
          </cell>
          <cell r="Q603"/>
          <cell r="R603"/>
          <cell r="S603"/>
          <cell r="T603"/>
          <cell r="U603"/>
          <cell r="V603"/>
          <cell r="W603">
            <v>0</v>
          </cell>
          <cell r="X603"/>
          <cell r="Y603">
            <v>0</v>
          </cell>
          <cell r="Z603">
            <v>11819</v>
          </cell>
          <cell r="AA603" t="str">
            <v>B07Q84SJRK</v>
          </cell>
          <cell r="AB603" t="str">
            <v>No Supplies</v>
          </cell>
        </row>
        <row r="604">
          <cell r="A604" t="str">
            <v>B07S6D1VMB</v>
          </cell>
          <cell r="B604" t="str">
            <v>Pencil Wood Pre-Sharpened Pencil #2 HB, Latex Free Eraser Yellow Pre Sharpened Pencils, Bulk Class Pack for School Office (144/Pack), 1-Pack</v>
          </cell>
          <cell r="C604" t="str">
            <v>715-EACH</v>
          </cell>
          <cell r="D604">
            <v>715</v>
          </cell>
          <cell r="E604" t="str">
            <v>FBA_715-EACH</v>
          </cell>
          <cell r="F604">
            <v>1</v>
          </cell>
          <cell r="G604"/>
          <cell r="H604">
            <v>12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/>
          <cell r="N604"/>
          <cell r="O604">
            <v>293</v>
          </cell>
          <cell r="P604">
            <v>0</v>
          </cell>
          <cell r="Q604"/>
          <cell r="R604"/>
          <cell r="S604"/>
          <cell r="T604"/>
          <cell r="U604"/>
          <cell r="V604"/>
          <cell r="W604">
            <v>0</v>
          </cell>
          <cell r="X604"/>
          <cell r="Y604">
            <v>0</v>
          </cell>
          <cell r="Z604">
            <v>4669</v>
          </cell>
          <cell r="AA604" t="str">
            <v>B07S6D1VMB</v>
          </cell>
          <cell r="AB604" t="str">
            <v>No Supplies</v>
          </cell>
        </row>
        <row r="605">
          <cell r="A605" t="str">
            <v>B07TD5T42M</v>
          </cell>
          <cell r="B605" t="str">
            <v>Holographic Reward Sticker 144 Counts, Smile Face Stars, Rewards Incentive Gift for Kids Children Boys Girls Classroom (144/pack), 1-Pack</v>
          </cell>
          <cell r="C605" t="str">
            <v>3865-EACH</v>
          </cell>
          <cell r="D605">
            <v>3865</v>
          </cell>
          <cell r="E605" t="str">
            <v>FBA_3865-EACH</v>
          </cell>
          <cell r="F605">
            <v>1</v>
          </cell>
          <cell r="G605">
            <v>24</v>
          </cell>
          <cell r="H605">
            <v>288</v>
          </cell>
          <cell r="I605">
            <v>10</v>
          </cell>
          <cell r="J605">
            <v>59.9</v>
          </cell>
          <cell r="K605">
            <v>6</v>
          </cell>
          <cell r="L605">
            <v>38.94</v>
          </cell>
          <cell r="M605">
            <v>-0.4</v>
          </cell>
          <cell r="N605">
            <v>-0.34991652754590985</v>
          </cell>
          <cell r="O605">
            <v>292</v>
          </cell>
          <cell r="P605">
            <v>2.0500000000000001E-2</v>
          </cell>
          <cell r="Q605"/>
          <cell r="R605"/>
          <cell r="S605"/>
          <cell r="T605"/>
          <cell r="U605"/>
          <cell r="V605"/>
          <cell r="W605">
            <v>0</v>
          </cell>
          <cell r="X605"/>
          <cell r="Y605">
            <v>0</v>
          </cell>
          <cell r="Z605">
            <v>16106</v>
          </cell>
          <cell r="AA605" t="str">
            <v>B07TD5T42M</v>
          </cell>
          <cell r="AB605" t="str">
            <v>No Supplies</v>
          </cell>
        </row>
        <row r="606">
          <cell r="A606" t="str">
            <v>B087QQJ2WB</v>
          </cell>
          <cell r="B606" t="str">
            <v>Subject Notebook 3 Subject College Ruled 120 Sheets Notebooks, COLOR MAY VARY, School Office, 3 Count</v>
          </cell>
          <cell r="C606" t="str">
            <v>5502-EACH</v>
          </cell>
          <cell r="D606">
            <v>5502</v>
          </cell>
          <cell r="E606" t="str">
            <v>5502-EACH</v>
          </cell>
          <cell r="F606">
            <v>1</v>
          </cell>
          <cell r="G606"/>
          <cell r="H606">
            <v>8</v>
          </cell>
          <cell r="I606" t="e">
            <v>#N/A</v>
          </cell>
          <cell r="J606" t="e">
            <v>#N/A</v>
          </cell>
          <cell r="K606">
            <v>0</v>
          </cell>
          <cell r="L606">
            <v>0</v>
          </cell>
          <cell r="M606"/>
          <cell r="N606"/>
          <cell r="O606">
            <v>13</v>
          </cell>
          <cell r="P606">
            <v>0</v>
          </cell>
          <cell r="Q606"/>
          <cell r="R606"/>
          <cell r="S606"/>
          <cell r="T606"/>
          <cell r="U606"/>
          <cell r="V606"/>
          <cell r="W606">
            <v>0</v>
          </cell>
          <cell r="X606"/>
          <cell r="Y606">
            <v>0</v>
          </cell>
          <cell r="Z606">
            <v>9061</v>
          </cell>
          <cell r="AA606" t="str">
            <v>B087QQJ2WB</v>
          </cell>
          <cell r="AB606" t="str">
            <v>No Supplies</v>
          </cell>
        </row>
        <row r="607">
          <cell r="A607" t="str">
            <v>B087QRSW5X</v>
          </cell>
          <cell r="B607" t="str">
            <v>Spiral Notebook 1 Subject College Ruled 70 Sheets Notebooks, COLOR MAY VARY, School Office, 3 Count</v>
          </cell>
          <cell r="C607" t="str">
            <v>5500-EACH</v>
          </cell>
          <cell r="D607">
            <v>5500</v>
          </cell>
          <cell r="E607" t="str">
            <v>5500-EACH</v>
          </cell>
          <cell r="F607">
            <v>1</v>
          </cell>
          <cell r="G607"/>
          <cell r="H607">
            <v>8</v>
          </cell>
          <cell r="I607" t="e">
            <v>#N/A</v>
          </cell>
          <cell r="J607" t="e">
            <v>#N/A</v>
          </cell>
          <cell r="K607">
            <v>0</v>
          </cell>
          <cell r="L607">
            <v>0</v>
          </cell>
          <cell r="M607"/>
          <cell r="N607"/>
          <cell r="O607">
            <v>29</v>
          </cell>
          <cell r="P607">
            <v>0</v>
          </cell>
          <cell r="Q607"/>
          <cell r="R607"/>
          <cell r="S607"/>
          <cell r="T607"/>
          <cell r="U607"/>
          <cell r="V607"/>
          <cell r="W607">
            <v>0</v>
          </cell>
          <cell r="X607"/>
          <cell r="Y607">
            <v>0</v>
          </cell>
          <cell r="Z607">
            <v>16136</v>
          </cell>
          <cell r="AA607" t="str">
            <v>B087QRSW5X</v>
          </cell>
          <cell r="AB607" t="str">
            <v>No Supplies</v>
          </cell>
        </row>
        <row r="608">
          <cell r="A608" t="str">
            <v>B08NRSXZSC</v>
          </cell>
          <cell r="B608" t="str">
            <v>Kid's Paint w/Brush 60 ml, 12 Colors Non-Toxic Paint Set, for Hobby Fun Vibrant Color Painting Art Supplies, Gift for Kids Artists, 1-Pack</v>
          </cell>
          <cell r="C608" t="str">
            <v>3920-EACH</v>
          </cell>
          <cell r="D608">
            <v>3920</v>
          </cell>
          <cell r="E608" t="str">
            <v>FBA_3920-EACH</v>
          </cell>
          <cell r="F608">
            <v>1</v>
          </cell>
          <cell r="G608">
            <v>24</v>
          </cell>
          <cell r="H608">
            <v>72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/>
          <cell r="N608"/>
          <cell r="O608">
            <v>226</v>
          </cell>
          <cell r="P608">
            <v>0</v>
          </cell>
          <cell r="Q608"/>
          <cell r="R608"/>
          <cell r="S608"/>
          <cell r="T608"/>
          <cell r="U608"/>
          <cell r="V608"/>
          <cell r="W608">
            <v>0</v>
          </cell>
          <cell r="X608"/>
          <cell r="Y608">
            <v>0</v>
          </cell>
          <cell r="Z608">
            <v>27626</v>
          </cell>
          <cell r="AA608" t="str">
            <v>B08NRSXZSC</v>
          </cell>
          <cell r="AB608" t="str">
            <v>No Supplies</v>
          </cell>
        </row>
        <row r="609">
          <cell r="A609" t="str">
            <v>B08XB6JG86</v>
          </cell>
          <cell r="B609" t="str">
            <v>Watercolor w/ Brush &amp; Mixing Palette, 48 Color Non-Toxic Paint Set, for Hobby Fun Art Supplies Vibrant Painting, Gift for Kids Artists, 1-Pack</v>
          </cell>
          <cell r="C609" t="str">
            <v>3914-EACH</v>
          </cell>
          <cell r="D609">
            <v>3914</v>
          </cell>
          <cell r="E609" t="str">
            <v>FBA_3914-EACH</v>
          </cell>
          <cell r="F609">
            <v>1</v>
          </cell>
          <cell r="G609"/>
          <cell r="H609">
            <v>12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/>
          <cell r="N609"/>
          <cell r="O609">
            <v>77</v>
          </cell>
          <cell r="P609">
            <v>0</v>
          </cell>
          <cell r="Q609"/>
          <cell r="R609"/>
          <cell r="S609"/>
          <cell r="T609"/>
          <cell r="U609"/>
          <cell r="V609"/>
          <cell r="W609">
            <v>0</v>
          </cell>
          <cell r="X609"/>
          <cell r="Y609">
            <v>0</v>
          </cell>
          <cell r="Z609">
            <v>7116</v>
          </cell>
          <cell r="AA609" t="str">
            <v>B08XB6JG86</v>
          </cell>
          <cell r="AB609" t="str">
            <v>No Supplies</v>
          </cell>
        </row>
        <row r="610">
          <cell r="A610" t="str">
            <v>B08XBDYBYY</v>
          </cell>
          <cell r="B610" t="str">
            <v>Jumbo Sidewalk Chalks &amp; Chalk Holders, 4 Colors Chalks with 1 Plastic Holder COLOR MAY VARY, Outdoor Art Coloring, Gift for Kids, 1-Pack</v>
          </cell>
          <cell r="C610" t="str">
            <v>2409-EACH</v>
          </cell>
          <cell r="D610">
            <v>2409</v>
          </cell>
          <cell r="E610" t="str">
            <v>FBA_2409-EACH</v>
          </cell>
          <cell r="F610">
            <v>1</v>
          </cell>
          <cell r="G610"/>
          <cell r="H610">
            <v>24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/>
          <cell r="N610"/>
          <cell r="O610">
            <v>211</v>
          </cell>
          <cell r="P610">
            <v>0</v>
          </cell>
          <cell r="Q610"/>
          <cell r="R610"/>
          <cell r="S610"/>
          <cell r="T610"/>
          <cell r="U610"/>
          <cell r="V610"/>
          <cell r="W610">
            <v>0</v>
          </cell>
          <cell r="X610"/>
          <cell r="Y610">
            <v>0</v>
          </cell>
          <cell r="Z610">
            <v>12544</v>
          </cell>
          <cell r="AA610" t="str">
            <v>B08XBDYBYY</v>
          </cell>
          <cell r="AB610" t="str">
            <v>No Supplies</v>
          </cell>
        </row>
        <row r="611">
          <cell r="A611" t="str">
            <v>B08XBN1CQY</v>
          </cell>
          <cell r="B611" t="str">
            <v>Watercolor w/ Brush &amp; Mixing Palette, 36 Color Non-Toxic Paint Set, for Hobby Fun Art Supplies Vibrant Painting, Gift for Kids Artists, 1-Pack</v>
          </cell>
          <cell r="C611" t="str">
            <v>3913-EACH</v>
          </cell>
          <cell r="D611">
            <v>3913</v>
          </cell>
          <cell r="E611" t="str">
            <v>FBA_3913-EACH</v>
          </cell>
          <cell r="F611">
            <v>1</v>
          </cell>
          <cell r="G611">
            <v>12</v>
          </cell>
          <cell r="H611">
            <v>72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/>
          <cell r="N611"/>
          <cell r="O611">
            <v>99</v>
          </cell>
          <cell r="P611">
            <v>0</v>
          </cell>
          <cell r="Q611"/>
          <cell r="R611"/>
          <cell r="S611"/>
          <cell r="T611"/>
          <cell r="U611"/>
          <cell r="V611"/>
          <cell r="W611">
            <v>0</v>
          </cell>
          <cell r="X611"/>
          <cell r="Y611">
            <v>0</v>
          </cell>
          <cell r="Z611">
            <v>3803</v>
          </cell>
          <cell r="AA611" t="str">
            <v>B08XBN1CQY</v>
          </cell>
          <cell r="AB611" t="str">
            <v>No Supplies</v>
          </cell>
        </row>
        <row r="612">
          <cell r="A612" t="str">
            <v>B094PM76L6</v>
          </cell>
          <cell r="B612" t="str">
            <v>Collorelli Scented Glitter Color Gel Pen, Acid Free Smooth Writing for Drawing Coloring Greeting Card Art Christmas Gift (10/Pack), 1-Pack</v>
          </cell>
          <cell r="C612" t="str">
            <v>17084-EACH</v>
          </cell>
          <cell r="D612">
            <v>17084</v>
          </cell>
          <cell r="E612" t="str">
            <v>FBA_17084-EACH</v>
          </cell>
          <cell r="F612">
            <v>1</v>
          </cell>
          <cell r="G612">
            <v>24</v>
          </cell>
          <cell r="H612">
            <v>144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/>
          <cell r="N612"/>
          <cell r="O612">
            <v>544</v>
          </cell>
          <cell r="P612">
            <v>0</v>
          </cell>
          <cell r="Q612"/>
          <cell r="R612"/>
          <cell r="S612"/>
          <cell r="T612"/>
          <cell r="U612"/>
          <cell r="V612"/>
          <cell r="W612">
            <v>0</v>
          </cell>
          <cell r="X612"/>
          <cell r="Y612">
            <v>0</v>
          </cell>
          <cell r="Z612">
            <v>17504</v>
          </cell>
          <cell r="AA612" t="str">
            <v>B094PM76L6</v>
          </cell>
          <cell r="AB612" t="str">
            <v>No Supplies</v>
          </cell>
        </row>
        <row r="613">
          <cell r="A613" t="str">
            <v>B094PZZNHZ</v>
          </cell>
          <cell r="B613" t="str">
            <v>Scented Glitter Neon Metallic Gel Pen, 24 Color Smooth Writing for Drawing Coloring Greeting Card Art Christmas Gift (24/Pack), 1-Pack</v>
          </cell>
          <cell r="C613" t="str">
            <v>17086-EACH</v>
          </cell>
          <cell r="D613">
            <v>17086</v>
          </cell>
          <cell r="E613" t="str">
            <v>FBA_17086-EACH</v>
          </cell>
          <cell r="F613">
            <v>1</v>
          </cell>
          <cell r="G613"/>
          <cell r="H613">
            <v>12</v>
          </cell>
          <cell r="I613">
            <v>3</v>
          </cell>
          <cell r="J613">
            <v>35.97</v>
          </cell>
          <cell r="K613">
            <v>0</v>
          </cell>
          <cell r="L613">
            <v>0</v>
          </cell>
          <cell r="M613">
            <v>-1</v>
          </cell>
          <cell r="N613">
            <v>-1</v>
          </cell>
          <cell r="O613">
            <v>619</v>
          </cell>
          <cell r="P613">
            <v>0</v>
          </cell>
          <cell r="Q613"/>
          <cell r="R613"/>
          <cell r="S613"/>
          <cell r="T613"/>
          <cell r="U613"/>
          <cell r="V613"/>
          <cell r="W613">
            <v>0</v>
          </cell>
          <cell r="X613"/>
          <cell r="Y613">
            <v>0</v>
          </cell>
          <cell r="Z613">
            <v>3987</v>
          </cell>
          <cell r="AA613" t="str">
            <v>B094PZZNHZ</v>
          </cell>
          <cell r="AB613" t="str">
            <v>No Supplies</v>
          </cell>
        </row>
        <row r="614">
          <cell r="A614" t="str">
            <v>B09QD62R6R</v>
          </cell>
          <cell r="B614" t="str">
            <v>Silky Gel Crayons 12 Color, Washable Blendable Non Toxic Watercolor Crayon for Coloring Book (12/Pack), 1-Pack</v>
          </cell>
          <cell r="C614" t="str">
            <v>2561-EACH</v>
          </cell>
          <cell r="D614">
            <v>2561</v>
          </cell>
          <cell r="E614" t="str">
            <v>FBA_2561-EACH</v>
          </cell>
          <cell r="F614">
            <v>1</v>
          </cell>
          <cell r="G614">
            <v>12</v>
          </cell>
          <cell r="H614">
            <v>72</v>
          </cell>
          <cell r="I614">
            <v>0</v>
          </cell>
          <cell r="J614">
            <v>0</v>
          </cell>
          <cell r="K614">
            <v>4</v>
          </cell>
          <cell r="L614">
            <v>37.96</v>
          </cell>
          <cell r="M614"/>
          <cell r="N614"/>
          <cell r="O614">
            <v>126</v>
          </cell>
          <cell r="P614">
            <v>3.1699999999999999E-2</v>
          </cell>
          <cell r="Q614"/>
          <cell r="R614"/>
          <cell r="S614"/>
          <cell r="T614"/>
          <cell r="U614"/>
          <cell r="V614"/>
          <cell r="W614">
            <v>0</v>
          </cell>
          <cell r="X614"/>
          <cell r="Y614">
            <v>0</v>
          </cell>
          <cell r="Z614">
            <v>7392</v>
          </cell>
          <cell r="AA614" t="str">
            <v>B09QD62R6R</v>
          </cell>
          <cell r="AB614" t="str">
            <v>No Supplies</v>
          </cell>
        </row>
        <row r="615">
          <cell r="A615" t="str">
            <v>B0B9P3TD4K</v>
          </cell>
          <cell r="B615" t="str">
            <v>12 Colors Classico Brush Markers, Fine Line Washable Coloring Marker, Non Toxic Art Supplies, Gift for Kids School (12/Pack), 1-Pack</v>
          </cell>
          <cell r="C615" t="str">
            <v>1277-EACH</v>
          </cell>
          <cell r="D615">
            <v>1277</v>
          </cell>
          <cell r="E615" t="str">
            <v>FBA_1277-EACH</v>
          </cell>
          <cell r="F615">
            <v>1</v>
          </cell>
          <cell r="G615">
            <v>12</v>
          </cell>
          <cell r="H615">
            <v>72</v>
          </cell>
          <cell r="I615" t="e">
            <v>#N/A</v>
          </cell>
          <cell r="J615" t="e">
            <v>#N/A</v>
          </cell>
          <cell r="K615">
            <v>3</v>
          </cell>
          <cell r="L615">
            <v>28.47</v>
          </cell>
          <cell r="M615"/>
          <cell r="N615"/>
          <cell r="O615">
            <v>134</v>
          </cell>
          <cell r="P615">
            <v>2.24E-2</v>
          </cell>
          <cell r="Q615"/>
          <cell r="R615"/>
          <cell r="S615"/>
          <cell r="T615"/>
          <cell r="U615"/>
          <cell r="V615"/>
          <cell r="W615">
            <v>0</v>
          </cell>
          <cell r="X615"/>
          <cell r="Y615">
            <v>0</v>
          </cell>
          <cell r="Z615">
            <v>4204</v>
          </cell>
          <cell r="AA615" t="str">
            <v>B0B9P3TD4K</v>
          </cell>
          <cell r="AB615" t="str">
            <v>No Supplies</v>
          </cell>
        </row>
        <row r="616">
          <cell r="A616" t="str">
            <v>B0BDSTG7V4</v>
          </cell>
          <cell r="B616" t="str">
            <v>Magnetic Dry Erase Board Black Cork Framed 17" X 23", Marker Magnets, Whiteboard for Teacher Office, 1-Pack</v>
          </cell>
          <cell r="C616" t="str">
            <v>6022-EACH</v>
          </cell>
          <cell r="D616">
            <v>6022</v>
          </cell>
          <cell r="E616" t="str">
            <v>FBA_6022-EACH</v>
          </cell>
          <cell r="F616">
            <v>1</v>
          </cell>
          <cell r="G616"/>
          <cell r="H616">
            <v>6</v>
          </cell>
          <cell r="I616">
            <v>0</v>
          </cell>
          <cell r="J616">
            <v>0</v>
          </cell>
          <cell r="K616">
            <v>2</v>
          </cell>
          <cell r="L616">
            <v>54.48</v>
          </cell>
          <cell r="M616"/>
          <cell r="N616"/>
          <cell r="O616">
            <v>53</v>
          </cell>
          <cell r="P616">
            <v>3.7699999999999997E-2</v>
          </cell>
          <cell r="Q616"/>
          <cell r="R616"/>
          <cell r="S616"/>
          <cell r="T616"/>
          <cell r="U616"/>
          <cell r="V616"/>
          <cell r="W616">
            <v>0</v>
          </cell>
          <cell r="X616"/>
          <cell r="Y616">
            <v>0</v>
          </cell>
          <cell r="Z616">
            <v>2475</v>
          </cell>
          <cell r="AA616" t="str">
            <v>B0BDSTG7V4</v>
          </cell>
          <cell r="AB616" t="str">
            <v>No Supplies</v>
          </cell>
        </row>
        <row r="617">
          <cell r="A617" t="str">
            <v>B07XQN2F4Z</v>
          </cell>
          <cell r="B617" t="str">
            <v>Filler Paper Loose Leaf Papers 150 Sheet, College Ruled 3 Hole Punched for Ring Binders, for Office School Student Writing, 24-Pack</v>
          </cell>
          <cell r="C617" t="str">
            <v>567-CASE</v>
          </cell>
          <cell r="D617">
            <v>567</v>
          </cell>
          <cell r="E617" t="str">
            <v>FBA_567-CASE</v>
          </cell>
          <cell r="F617">
            <v>24</v>
          </cell>
          <cell r="G617"/>
          <cell r="H617">
            <v>24</v>
          </cell>
          <cell r="I617">
            <v>70</v>
          </cell>
          <cell r="J617">
            <v>5513.3</v>
          </cell>
          <cell r="K617">
            <v>2</v>
          </cell>
          <cell r="L617">
            <v>149.97999999999999</v>
          </cell>
          <cell r="M617">
            <v>-0.97142857142857142</v>
          </cell>
          <cell r="N617">
            <v>-0.972796691636588</v>
          </cell>
          <cell r="O617">
            <v>39</v>
          </cell>
          <cell r="P617">
            <v>5.1299999999999998E-2</v>
          </cell>
          <cell r="Q617"/>
          <cell r="R617"/>
          <cell r="S617"/>
          <cell r="T617"/>
          <cell r="U617"/>
          <cell r="V617"/>
          <cell r="W617">
            <v>0</v>
          </cell>
          <cell r="X617"/>
          <cell r="Y617">
            <v>0</v>
          </cell>
          <cell r="Z617">
            <v>68859</v>
          </cell>
          <cell r="AA617" t="str">
            <v>X003SC97M5</v>
          </cell>
          <cell r="AB617" t="str">
            <v>No Supplies</v>
          </cell>
        </row>
        <row r="618">
          <cell r="A618" t="str">
            <v>B093VXYVR2</v>
          </cell>
          <cell r="B618" t="str">
            <v>Pencil Pouch 3 Ring Binder Pouch w/ Rivet Enforced Rings Holes, Zipper Pouches Bag, Assorted Color, 144-Pack</v>
          </cell>
          <cell r="C618" t="str">
            <v>802-CASE</v>
          </cell>
          <cell r="D618">
            <v>802</v>
          </cell>
          <cell r="E618" t="str">
            <v>FBA_802-CASE</v>
          </cell>
          <cell r="F618">
            <v>144</v>
          </cell>
          <cell r="G618">
            <v>24</v>
          </cell>
          <cell r="H618">
            <v>144</v>
          </cell>
          <cell r="I618">
            <v>16</v>
          </cell>
          <cell r="J618">
            <v>2629.34</v>
          </cell>
          <cell r="K618">
            <v>0</v>
          </cell>
          <cell r="L618">
            <v>0</v>
          </cell>
          <cell r="M618">
            <v>-1</v>
          </cell>
          <cell r="N618">
            <v>-1</v>
          </cell>
          <cell r="O618">
            <v>54</v>
          </cell>
          <cell r="P618">
            <v>0</v>
          </cell>
          <cell r="Q618"/>
          <cell r="R618"/>
          <cell r="S618"/>
          <cell r="T618"/>
          <cell r="U618"/>
          <cell r="V618"/>
          <cell r="W618">
            <v>0</v>
          </cell>
          <cell r="X618"/>
          <cell r="Y618">
            <v>0</v>
          </cell>
          <cell r="Z618">
            <v>24285</v>
          </cell>
          <cell r="AA618" t="str">
            <v>X003SCD3HF</v>
          </cell>
          <cell r="AB618" t="str">
            <v>No Supplies</v>
          </cell>
        </row>
        <row r="619">
          <cell r="A619" t="str">
            <v>B07XQHX8PC</v>
          </cell>
          <cell r="B619" t="str">
            <v>Mini Stapler w/500 Staples, Standard (26/6) Built-in Staple Remover, Soft Grip 12 Sheets, Portable Small Staplers for Home Office School, 24-Pack</v>
          </cell>
          <cell r="C619" t="str">
            <v>600-BOX</v>
          </cell>
          <cell r="D619">
            <v>600</v>
          </cell>
          <cell r="E619" t="str">
            <v>FBA_600-BOX</v>
          </cell>
          <cell r="F619">
            <v>24</v>
          </cell>
          <cell r="G619">
            <v>24</v>
          </cell>
          <cell r="H619">
            <v>144</v>
          </cell>
          <cell r="I619">
            <v>21</v>
          </cell>
          <cell r="J619">
            <v>1325.79</v>
          </cell>
          <cell r="K619">
            <v>0</v>
          </cell>
          <cell r="L619">
            <v>0</v>
          </cell>
          <cell r="M619">
            <v>-1</v>
          </cell>
          <cell r="N619">
            <v>-1</v>
          </cell>
          <cell r="O619">
            <v>8</v>
          </cell>
          <cell r="P619">
            <v>0</v>
          </cell>
          <cell r="Q619"/>
          <cell r="R619"/>
          <cell r="S619"/>
          <cell r="T619"/>
          <cell r="U619"/>
          <cell r="V619"/>
          <cell r="W619">
            <v>0</v>
          </cell>
          <cell r="X619"/>
          <cell r="Y619">
            <v>0</v>
          </cell>
          <cell r="Z619">
            <v>50560</v>
          </cell>
          <cell r="AA619" t="str">
            <v>X003SCFQON</v>
          </cell>
          <cell r="AB619" t="str">
            <v>No Supplies</v>
          </cell>
        </row>
        <row r="620">
          <cell r="A620" t="str">
            <v>B0019IJKJY</v>
          </cell>
          <cell r="B620" t="str">
            <v>Wood Pencil Glitter Metallic Pencils, Latex Free Eraser, Unsharpened Rewards Glitter Pencil for Kids Student Artist (8/Pack), 1-Pack</v>
          </cell>
          <cell r="C620" t="str">
            <v>713-EACH-1</v>
          </cell>
          <cell r="D620">
            <v>713</v>
          </cell>
          <cell r="E620" t="str">
            <v>FBA_713-EACH-1</v>
          </cell>
          <cell r="F620">
            <v>1</v>
          </cell>
          <cell r="G620">
            <v>24</v>
          </cell>
          <cell r="H620">
            <v>144</v>
          </cell>
          <cell r="I620" t="e">
            <v>#N/A</v>
          </cell>
          <cell r="J620" t="e">
            <v>#N/A</v>
          </cell>
          <cell r="K620">
            <v>0</v>
          </cell>
          <cell r="L620">
            <v>0</v>
          </cell>
          <cell r="M620"/>
          <cell r="N620"/>
          <cell r="O620">
            <v>71</v>
          </cell>
          <cell r="P620">
            <v>0</v>
          </cell>
          <cell r="Q620"/>
          <cell r="R620"/>
          <cell r="S620"/>
          <cell r="T620"/>
          <cell r="U620"/>
          <cell r="V620"/>
          <cell r="W620">
            <v>0</v>
          </cell>
          <cell r="X620"/>
          <cell r="Y620">
            <v>0</v>
          </cell>
          <cell r="Z620">
            <v>35356</v>
          </cell>
          <cell r="AA620" t="str">
            <v>X003YJ73J1</v>
          </cell>
          <cell r="AB620" t="str">
            <v>No Supplies</v>
          </cell>
        </row>
        <row r="621">
          <cell r="A621" t="str">
            <v>B0091MD3HA</v>
          </cell>
          <cell r="B621" t="str">
            <v>Fluorescent Colored Duct Tape, Assorted Colors, Pack of 6, 1.89-inch x 10 Yard</v>
          </cell>
          <cell r="C621" t="str">
            <v>910-SET6-BAZIC</v>
          </cell>
          <cell r="D621">
            <v>910</v>
          </cell>
          <cell r="E621" t="str">
            <v>FBA_910-SET6</v>
          </cell>
          <cell r="F621">
            <v>6</v>
          </cell>
          <cell r="G621"/>
          <cell r="H621">
            <v>36</v>
          </cell>
          <cell r="I621">
            <v>32</v>
          </cell>
          <cell r="J621">
            <v>353.28</v>
          </cell>
          <cell r="K621">
            <v>0</v>
          </cell>
          <cell r="L621">
            <v>0</v>
          </cell>
          <cell r="M621">
            <v>-1</v>
          </cell>
          <cell r="N621">
            <v>-1</v>
          </cell>
          <cell r="O621">
            <v>262</v>
          </cell>
          <cell r="P621">
            <v>0</v>
          </cell>
          <cell r="Q621"/>
          <cell r="R621"/>
          <cell r="S621"/>
          <cell r="T621"/>
          <cell r="U621"/>
          <cell r="V621"/>
          <cell r="W621">
            <v>0</v>
          </cell>
          <cell r="X621"/>
          <cell r="Y621"/>
          <cell r="Z621">
            <v>19456</v>
          </cell>
          <cell r="AA621" t="str">
            <v>B0091MD3HA</v>
          </cell>
          <cell r="AB621" t="str">
            <v>Poly Bag 10 x 13</v>
          </cell>
        </row>
        <row r="622">
          <cell r="A622" t="str">
            <v>B00KDLAYZ2</v>
          </cell>
          <cell r="B622" t="str">
            <v>Dime Coin Wrappers, 36 Per Pack, 2 Pack(72 Total)</v>
          </cell>
          <cell r="C622" t="str">
            <v>5013-PACK2</v>
          </cell>
          <cell r="D622">
            <v>5013</v>
          </cell>
          <cell r="E622" t="str">
            <v>FBA_5013-PACK2</v>
          </cell>
          <cell r="F622">
            <v>2</v>
          </cell>
          <cell r="G622"/>
          <cell r="H622">
            <v>50</v>
          </cell>
          <cell r="I622">
            <v>114</v>
          </cell>
          <cell r="J622">
            <v>853.86</v>
          </cell>
          <cell r="K622">
            <v>2</v>
          </cell>
          <cell r="L622">
            <v>30.98</v>
          </cell>
          <cell r="M622">
            <v>-0.98245614035087714</v>
          </cell>
          <cell r="N622">
            <v>-0.96371770547864988</v>
          </cell>
          <cell r="O622">
            <v>562</v>
          </cell>
          <cell r="P622">
            <v>3.5999999999999999E-3</v>
          </cell>
          <cell r="Q622"/>
          <cell r="R622"/>
          <cell r="S622"/>
          <cell r="T622"/>
          <cell r="U622"/>
          <cell r="V622"/>
          <cell r="W622">
            <v>0</v>
          </cell>
          <cell r="X622"/>
          <cell r="Y622"/>
          <cell r="Z622">
            <v>1652</v>
          </cell>
          <cell r="AA622" t="str">
            <v>B00KDLAYZ2</v>
          </cell>
          <cell r="AB622" t="str">
            <v>Poly Bag 12 x 15.5</v>
          </cell>
        </row>
        <row r="623">
          <cell r="A623" t="str">
            <v>B00U9UC766</v>
          </cell>
          <cell r="B623" t="str">
            <v>Clipboard Polka Dot 12.75"x9", Low Profile Clip, Dotted Paperboard Fits A4 Letter Size, for Office School Student, Assorted Colors, 6-Pack</v>
          </cell>
          <cell r="C623" t="str">
            <v>1812-SET6-BAZIC</v>
          </cell>
          <cell r="D623">
            <v>1812</v>
          </cell>
          <cell r="E623" t="str">
            <v>FBA_1812-SET6</v>
          </cell>
          <cell r="F623">
            <v>6</v>
          </cell>
          <cell r="G623"/>
          <cell r="H623">
            <v>48</v>
          </cell>
          <cell r="I623" t="e">
            <v>#N/A</v>
          </cell>
          <cell r="J623" t="e">
            <v>#N/A</v>
          </cell>
          <cell r="K623">
            <v>6</v>
          </cell>
          <cell r="L623">
            <v>133.13999999999999</v>
          </cell>
          <cell r="M623"/>
          <cell r="N623"/>
          <cell r="O623">
            <v>815</v>
          </cell>
          <cell r="P623">
            <v>7.4000000000000003E-3</v>
          </cell>
          <cell r="Q623"/>
          <cell r="R623"/>
          <cell r="S623"/>
          <cell r="T623"/>
          <cell r="U623"/>
          <cell r="V623"/>
          <cell r="W623">
            <v>0</v>
          </cell>
          <cell r="X623"/>
          <cell r="Y623"/>
          <cell r="Z623">
            <v>10428</v>
          </cell>
          <cell r="AA623" t="str">
            <v>B00U9UC766</v>
          </cell>
          <cell r="AB623" t="str">
            <v>Poly Bag 12 x 15.5</v>
          </cell>
        </row>
        <row r="624">
          <cell r="A624" t="str">
            <v>B0CCC13R34</v>
          </cell>
          <cell r="B624" t="str">
            <v>Plastic Pencil Case 8" Storage Box, Assorted Color, Hard Pencil Case, Translucent Multi Purpose Organizer, 4-Pack</v>
          </cell>
          <cell r="C624" t="str">
            <v>835-SET4</v>
          </cell>
          <cell r="D624">
            <v>835</v>
          </cell>
          <cell r="E624" t="str">
            <v>FBA_835-SET4</v>
          </cell>
          <cell r="F624">
            <v>4</v>
          </cell>
          <cell r="G624"/>
          <cell r="H624">
            <v>24</v>
          </cell>
          <cell r="I624" t="e">
            <v>#N/A</v>
          </cell>
          <cell r="J624" t="e">
            <v>#N/A</v>
          </cell>
          <cell r="K624">
            <v>19</v>
          </cell>
          <cell r="L624">
            <v>327.81</v>
          </cell>
          <cell r="M624"/>
          <cell r="N624"/>
          <cell r="O624">
            <v>743</v>
          </cell>
          <cell r="P624">
            <v>2.5600000000000001E-2</v>
          </cell>
          <cell r="Q624"/>
          <cell r="R624"/>
          <cell r="S624"/>
          <cell r="T624"/>
          <cell r="U624"/>
          <cell r="V624"/>
          <cell r="W624">
            <v>0</v>
          </cell>
          <cell r="X624"/>
          <cell r="Y624"/>
          <cell r="Z624">
            <v>15400</v>
          </cell>
          <cell r="AA624" t="str">
            <v>B0CCC13R34</v>
          </cell>
          <cell r="AB624" t="str">
            <v>Poly Bag 12 x 15.5</v>
          </cell>
        </row>
        <row r="625">
          <cell r="A625" t="str">
            <v>B07S6DCMZ2</v>
          </cell>
          <cell r="B625" t="str">
            <v>Neon Pre-Cut Poster Board Shapes, Arts and Crafts Supplies, Fluorescent Colors (5/Pack)</v>
          </cell>
          <cell r="C625" t="str">
            <v>5059-EACH</v>
          </cell>
          <cell r="D625">
            <v>5059</v>
          </cell>
          <cell r="E625" t="str">
            <v>FBA_5059-EACH</v>
          </cell>
          <cell r="F625">
            <v>1</v>
          </cell>
          <cell r="G625"/>
          <cell r="H625">
            <v>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/>
          <cell r="N625"/>
          <cell r="O625">
            <v>465</v>
          </cell>
          <cell r="P625">
            <v>0</v>
          </cell>
          <cell r="Q625"/>
          <cell r="R625"/>
          <cell r="S625"/>
          <cell r="T625"/>
          <cell r="U625"/>
          <cell r="V625"/>
          <cell r="W625">
            <v>0</v>
          </cell>
          <cell r="X625"/>
          <cell r="Y625"/>
          <cell r="Z625">
            <v>11697</v>
          </cell>
          <cell r="AA625" t="str">
            <v>X002GASSLL</v>
          </cell>
          <cell r="AB625" t="str">
            <v>No Supplies</v>
          </cell>
        </row>
        <row r="626">
          <cell r="A626" t="str">
            <v>B0BRTGS1V3</v>
          </cell>
          <cell r="B626" t="str">
            <v>Natural Kraft Paper Roll 30" X 14 ft, All-Purpose Brown Gift Wrap Paper, Wrapping Packing Shipping Dunnage, 100% Recycled Material, 4-Roll</v>
          </cell>
          <cell r="C626" t="str">
            <v>5009-PACK4</v>
          </cell>
          <cell r="D626">
            <v>5009</v>
          </cell>
          <cell r="E626" t="str">
            <v>FBA_5009-PACK4</v>
          </cell>
          <cell r="F626">
            <v>4</v>
          </cell>
          <cell r="G626"/>
          <cell r="H626">
            <v>36</v>
          </cell>
          <cell r="I626">
            <v>0</v>
          </cell>
          <cell r="J626">
            <v>0</v>
          </cell>
          <cell r="K626">
            <v>4</v>
          </cell>
          <cell r="L626">
            <v>76.56</v>
          </cell>
          <cell r="M626"/>
          <cell r="N626"/>
          <cell r="O626">
            <v>49</v>
          </cell>
          <cell r="P626">
            <v>8.1600000000000006E-2</v>
          </cell>
          <cell r="Q626"/>
          <cell r="R626"/>
          <cell r="S626"/>
          <cell r="T626"/>
          <cell r="U626"/>
          <cell r="V626"/>
          <cell r="W626">
            <v>0</v>
          </cell>
          <cell r="X626"/>
          <cell r="Y626"/>
          <cell r="Z626">
            <v>40329</v>
          </cell>
          <cell r="AA626" t="str">
            <v>X003LAOHXX</v>
          </cell>
          <cell r="AB626" t="str">
            <v>TAPE</v>
          </cell>
        </row>
        <row r="627">
          <cell r="A627" t="str">
            <v>B07RX2H3VL</v>
          </cell>
          <cell r="B627" t="str">
            <v>2 Pockets Poly Folder Portfolio, Letter Size Plastic Folders Holder for Office Documents Paper Organizer, Assorted Color, 8-Pack</v>
          </cell>
          <cell r="C627" t="str">
            <v>3158-SET8</v>
          </cell>
          <cell r="D627">
            <v>3158</v>
          </cell>
          <cell r="E627" t="str">
            <v>FBA_3158-SET8</v>
          </cell>
          <cell r="F627">
            <v>8</v>
          </cell>
          <cell r="G627"/>
          <cell r="H627">
            <v>48</v>
          </cell>
          <cell r="I627">
            <v>128</v>
          </cell>
          <cell r="J627">
            <v>2108.2600000000002</v>
          </cell>
          <cell r="K627">
            <v>15</v>
          </cell>
          <cell r="L627">
            <v>218.63</v>
          </cell>
          <cell r="M627">
            <v>-0.8828125</v>
          </cell>
          <cell r="N627">
            <v>-0.89629836927134221</v>
          </cell>
          <cell r="O627">
            <v>134</v>
          </cell>
          <cell r="P627">
            <v>0.1119</v>
          </cell>
          <cell r="Q627"/>
          <cell r="R627"/>
          <cell r="S627"/>
          <cell r="T627"/>
          <cell r="U627"/>
          <cell r="V627"/>
          <cell r="W627">
            <v>0</v>
          </cell>
          <cell r="X627"/>
          <cell r="Y627"/>
          <cell r="Z627">
            <v>25950</v>
          </cell>
          <cell r="AA627" t="str">
            <v>X003SBSK65</v>
          </cell>
          <cell r="AB627" t="str">
            <v>Poly Bag 12 x 15.5</v>
          </cell>
        </row>
        <row r="628">
          <cell r="A628" t="str">
            <v>B07R3CL5B7</v>
          </cell>
          <cell r="B628" t="str">
            <v>Highlighter Assorted Color Desk Style, Chisel Tip Broad Fine Line Highlighters, Unscented Highlighting Coloring Marker (3/Pack), 2-Packs</v>
          </cell>
          <cell r="C628" t="str">
            <v>2319-SET2</v>
          </cell>
          <cell r="D628">
            <v>2319</v>
          </cell>
          <cell r="E628" t="str">
            <v>FBA_2319-SET2</v>
          </cell>
          <cell r="F628">
            <v>2</v>
          </cell>
          <cell r="G628">
            <v>24</v>
          </cell>
          <cell r="H628">
            <v>144</v>
          </cell>
          <cell r="I628">
            <v>159</v>
          </cell>
          <cell r="J628">
            <v>1270.4100000000001</v>
          </cell>
          <cell r="K628">
            <v>2</v>
          </cell>
          <cell r="L628">
            <v>16.600000000000001</v>
          </cell>
          <cell r="M628">
            <v>-0.98742138364779874</v>
          </cell>
          <cell r="N628">
            <v>-0.98693335222487233</v>
          </cell>
          <cell r="O628">
            <v>88</v>
          </cell>
          <cell r="P628">
            <v>2.2700000000000001E-2</v>
          </cell>
          <cell r="Q628"/>
          <cell r="R628"/>
          <cell r="S628"/>
          <cell r="T628"/>
          <cell r="U628"/>
          <cell r="V628"/>
          <cell r="W628">
            <v>0</v>
          </cell>
          <cell r="X628"/>
          <cell r="Y628"/>
          <cell r="Z628">
            <v>62413</v>
          </cell>
          <cell r="AA628" t="str">
            <v>X003TNL0CN</v>
          </cell>
          <cell r="AB628" t="str">
            <v>Poly Bag 7.5 x 10.5</v>
          </cell>
        </row>
        <row r="629">
          <cell r="A629" t="str">
            <v>B08DL7LD32</v>
          </cell>
          <cell r="B629" t="str">
            <v>Plastic Pencil Case Utility Storage Box, Assorted Color, Multi Purpose Organizer for Pens Pencils, 4-Pack</v>
          </cell>
          <cell r="C629" t="str">
            <v>846-SET4</v>
          </cell>
          <cell r="D629">
            <v>846</v>
          </cell>
          <cell r="E629" t="str">
            <v>FBA_846-SET4</v>
          </cell>
          <cell r="F629">
            <v>4</v>
          </cell>
          <cell r="G629"/>
          <cell r="H629">
            <v>24</v>
          </cell>
          <cell r="I629">
            <v>38</v>
          </cell>
          <cell r="J629">
            <v>479.32</v>
          </cell>
          <cell r="K629">
            <v>18</v>
          </cell>
          <cell r="L629">
            <v>268.42</v>
          </cell>
          <cell r="M629">
            <v>-0.52631578947368418</v>
          </cell>
          <cell r="N629">
            <v>-0.43999833096887253</v>
          </cell>
          <cell r="O629">
            <v>744</v>
          </cell>
          <cell r="P629">
            <v>2.4199999999999999E-2</v>
          </cell>
          <cell r="Q629"/>
          <cell r="R629"/>
          <cell r="S629"/>
          <cell r="T629"/>
          <cell r="U629"/>
          <cell r="V629"/>
          <cell r="W629">
            <v>0</v>
          </cell>
          <cell r="X629"/>
          <cell r="Y629"/>
          <cell r="Z629">
            <v>15750</v>
          </cell>
          <cell r="AA629" t="str">
            <v>X003X0GELJ</v>
          </cell>
          <cell r="AB629" t="str">
            <v>Poly Bag 14.5 x 19</v>
          </cell>
        </row>
        <row r="630">
          <cell r="A630" t="str">
            <v>B07SB6PGTB</v>
          </cell>
          <cell r="B630" t="str">
            <v>Small Notebook Memo Size Pad, 5"x7" Spiral Side Bound, 120 Sheets Wirebound Pocket Personal Notebooks, Assorted Color, 4-Pack</v>
          </cell>
          <cell r="C630" t="str">
            <v>546-SET4</v>
          </cell>
          <cell r="D630">
            <v>546</v>
          </cell>
          <cell r="E630" t="str">
            <v>FBA_546-SET4</v>
          </cell>
          <cell r="F630">
            <v>4</v>
          </cell>
          <cell r="G630"/>
          <cell r="H630">
            <v>36</v>
          </cell>
          <cell r="I630">
            <v>0</v>
          </cell>
          <cell r="J630">
            <v>0</v>
          </cell>
          <cell r="K630">
            <v>18</v>
          </cell>
          <cell r="L630">
            <v>277.5</v>
          </cell>
          <cell r="M630"/>
          <cell r="N630"/>
          <cell r="O630">
            <v>1137</v>
          </cell>
          <cell r="P630">
            <v>1.5800000000000002E-2</v>
          </cell>
          <cell r="Q630"/>
          <cell r="R630"/>
          <cell r="S630"/>
          <cell r="T630"/>
          <cell r="U630"/>
          <cell r="V630"/>
          <cell r="W630">
            <v>0</v>
          </cell>
          <cell r="X630"/>
          <cell r="Y630"/>
          <cell r="Z630">
            <v>49781</v>
          </cell>
          <cell r="AA630" t="str">
            <v>X003X7GJZD</v>
          </cell>
          <cell r="AB630" t="str">
            <v>Poly Bag 7.5 x 10.5</v>
          </cell>
        </row>
        <row r="631">
          <cell r="A631" t="str">
            <v>B0BG9FZZQ5</v>
          </cell>
          <cell r="B631" t="str">
            <v>Coin Wrappers Rolls - Nickel, Made in USA, Durable Preformed Wrappers Roll Paper Coins Tubes (36/Pack), 4-Packs</v>
          </cell>
          <cell r="C631" t="str">
            <v>5012-PACK4</v>
          </cell>
          <cell r="D631">
            <v>5012</v>
          </cell>
          <cell r="E631" t="str">
            <v>FBA_5012-PACK4</v>
          </cell>
          <cell r="F631">
            <v>4</v>
          </cell>
          <cell r="G631"/>
          <cell r="H631">
            <v>50</v>
          </cell>
          <cell r="I631">
            <v>6</v>
          </cell>
          <cell r="J631">
            <v>64.14</v>
          </cell>
          <cell r="K631">
            <v>0</v>
          </cell>
          <cell r="L631">
            <v>0</v>
          </cell>
          <cell r="M631">
            <v>-1</v>
          </cell>
          <cell r="N631">
            <v>-1</v>
          </cell>
          <cell r="O631">
            <v>41</v>
          </cell>
          <cell r="P631">
            <v>0</v>
          </cell>
          <cell r="Q631"/>
          <cell r="R631"/>
          <cell r="S631"/>
          <cell r="T631"/>
          <cell r="U631"/>
          <cell r="V631"/>
          <cell r="W631">
            <v>0</v>
          </cell>
          <cell r="X631"/>
          <cell r="Y631"/>
          <cell r="Z631">
            <v>17</v>
          </cell>
          <cell r="AA631" t="str">
            <v>X003Y79MGZ</v>
          </cell>
          <cell r="AB631" t="str">
            <v>Poly Bag 14.5 x 19</v>
          </cell>
        </row>
        <row r="632">
          <cell r="A632" t="str">
            <v>B08DFC6PYS</v>
          </cell>
          <cell r="B632" t="str">
            <v>Cash Money or Rent Receipt Book, 50 Sets 7 1/2" x 2 3/4" 2-Part Carbonless, White &amp; Canary, Bound Wraparound Cover (50 Sets/Pack), 2-Packs</v>
          </cell>
          <cell r="C632" t="str">
            <v>5074-PACK2</v>
          </cell>
          <cell r="D632">
            <v>5074</v>
          </cell>
          <cell r="E632" t="str">
            <v>FBA_5074-PACK2</v>
          </cell>
          <cell r="F632">
            <v>2</v>
          </cell>
          <cell r="G632">
            <v>24</v>
          </cell>
          <cell r="H632">
            <v>144</v>
          </cell>
          <cell r="I632">
            <v>48</v>
          </cell>
          <cell r="J632">
            <v>359.52</v>
          </cell>
          <cell r="K632">
            <v>0</v>
          </cell>
          <cell r="L632">
            <v>0</v>
          </cell>
          <cell r="M632">
            <v>-1</v>
          </cell>
          <cell r="N632">
            <v>-1</v>
          </cell>
          <cell r="O632">
            <v>338</v>
          </cell>
          <cell r="P632">
            <v>0</v>
          </cell>
          <cell r="Q632"/>
          <cell r="R632"/>
          <cell r="S632"/>
          <cell r="T632"/>
          <cell r="U632"/>
          <cell r="V632"/>
          <cell r="W632">
            <v>0</v>
          </cell>
          <cell r="X632"/>
          <cell r="Y632"/>
          <cell r="Z632">
            <v>74814</v>
          </cell>
          <cell r="AA632" t="str">
            <v>X003Y7BNFX</v>
          </cell>
          <cell r="AB632" t="str">
            <v>Poly Bag 6 x 9</v>
          </cell>
        </row>
        <row r="633">
          <cell r="A633" t="str">
            <v>B07S64DR26</v>
          </cell>
          <cell r="B633" t="str">
            <v>Addition Flash Cards, Numbers Math Flashcards Game at School Home, Problem Solving (36/Pack), 1-Pack</v>
          </cell>
          <cell r="C633" t="str">
            <v>532-EACH</v>
          </cell>
          <cell r="D633">
            <v>532</v>
          </cell>
          <cell r="E633" t="str">
            <v>FBA_532-EACH</v>
          </cell>
          <cell r="F633">
            <v>1</v>
          </cell>
          <cell r="G633">
            <v>24</v>
          </cell>
          <cell r="H633">
            <v>72</v>
          </cell>
          <cell r="I633">
            <v>3</v>
          </cell>
          <cell r="J633">
            <v>17.97</v>
          </cell>
          <cell r="K633">
            <v>10</v>
          </cell>
          <cell r="L633">
            <v>69.900000000000006</v>
          </cell>
          <cell r="M633">
            <v>2.3333333333333335</v>
          </cell>
          <cell r="N633">
            <v>2.8898163606010021</v>
          </cell>
          <cell r="O633">
            <v>55</v>
          </cell>
          <cell r="P633">
            <v>0.18179999999999999</v>
          </cell>
          <cell r="Q633"/>
          <cell r="R633"/>
          <cell r="S633"/>
          <cell r="T633"/>
          <cell r="U633"/>
          <cell r="V633"/>
          <cell r="W633">
            <v>0</v>
          </cell>
          <cell r="X633"/>
          <cell r="Y633"/>
          <cell r="Z633">
            <v>19191</v>
          </cell>
          <cell r="AA633" t="str">
            <v>X003Z125OL</v>
          </cell>
          <cell r="AB633" t="str">
            <v>No Supplies</v>
          </cell>
        </row>
        <row r="634">
          <cell r="A634" t="str">
            <v>B08GCYWBK1</v>
          </cell>
          <cell r="B634" t="str">
            <v>Crystal Clear Tape w/Dispenser 3/4" X 500", Transparent Stationery Tapes Glossy Finish Refills Rolls, Arts Craft Gift Wrapping (3/Pack), 2-Packs</v>
          </cell>
          <cell r="C634" t="str">
            <v>929-PACK2</v>
          </cell>
          <cell r="D634">
            <v>929</v>
          </cell>
          <cell r="E634" t="str">
            <v>FBA_929-PACK2</v>
          </cell>
          <cell r="F634">
            <v>2</v>
          </cell>
          <cell r="G634">
            <v>24</v>
          </cell>
          <cell r="H634">
            <v>144</v>
          </cell>
          <cell r="I634">
            <v>25</v>
          </cell>
          <cell r="J634">
            <v>199.75</v>
          </cell>
          <cell r="K634">
            <v>2</v>
          </cell>
          <cell r="L634">
            <v>16.98</v>
          </cell>
          <cell r="M634">
            <v>-0.92</v>
          </cell>
          <cell r="N634">
            <v>-0.91499374217772222</v>
          </cell>
          <cell r="O634">
            <v>244</v>
          </cell>
          <cell r="P634">
            <v>8.2000000000000007E-3</v>
          </cell>
          <cell r="Q634"/>
          <cell r="R634"/>
          <cell r="S634"/>
          <cell r="T634"/>
          <cell r="U634"/>
          <cell r="V634"/>
          <cell r="W634">
            <v>0</v>
          </cell>
          <cell r="X634"/>
          <cell r="Y634"/>
          <cell r="Z634">
            <v>20260</v>
          </cell>
          <cell r="AA634" t="str">
            <v>X0040DQF85</v>
          </cell>
          <cell r="AB634" t="str">
            <v>Poly Bag 7.5 x 10.5</v>
          </cell>
        </row>
        <row r="635">
          <cell r="A635" t="str">
            <v>B08BQZ1TTS</v>
          </cell>
          <cell r="B635" t="str">
            <v>Kappa Pocket Puzzle Word Finds Large Print - 8" x 5" Digest Size 2 Titles, Word Search Find Words Books for Adults Teens, Training Learning with Game, 2-Pack</v>
          </cell>
          <cell r="C635" t="str">
            <v>61400-SET2</v>
          </cell>
          <cell r="D635">
            <v>61400</v>
          </cell>
          <cell r="E635" t="str">
            <v>FBA_61400-SET2</v>
          </cell>
          <cell r="F635">
            <v>2</v>
          </cell>
          <cell r="G635"/>
          <cell r="H635">
            <v>24</v>
          </cell>
          <cell r="I635">
            <v>0</v>
          </cell>
          <cell r="J635">
            <v>0</v>
          </cell>
          <cell r="K635">
            <v>23</v>
          </cell>
          <cell r="L635">
            <v>168.37</v>
          </cell>
          <cell r="M635"/>
          <cell r="N635"/>
          <cell r="O635">
            <v>880</v>
          </cell>
          <cell r="P635">
            <v>2.6100000000000002E-2</v>
          </cell>
          <cell r="Q635"/>
          <cell r="R635"/>
          <cell r="S635"/>
          <cell r="T635"/>
          <cell r="U635"/>
          <cell r="V635"/>
          <cell r="W635">
            <v>0</v>
          </cell>
          <cell r="X635"/>
          <cell r="Y635"/>
          <cell r="Z635">
            <v>5495</v>
          </cell>
          <cell r="AA635" t="str">
            <v>X0040DRXXL</v>
          </cell>
          <cell r="AB635" t="str">
            <v>Poly Bag 6 x 9</v>
          </cell>
        </row>
        <row r="636">
          <cell r="A636" t="str">
            <v>B08DFJW6V4</v>
          </cell>
          <cell r="B636" t="str">
            <v>Sketch Pad 50 Sheet 6" X 8", Top Bound Spiral Sketchbook Drawing Pads, Sketching Paper Coloring Book for Artist Kids School, 2-Pack</v>
          </cell>
          <cell r="C636" t="str">
            <v>5043-PACK2</v>
          </cell>
          <cell r="D636">
            <v>5043</v>
          </cell>
          <cell r="E636" t="str">
            <v>FBA_5043-PACK2</v>
          </cell>
          <cell r="F636">
            <v>2</v>
          </cell>
          <cell r="G636"/>
          <cell r="H636">
            <v>48</v>
          </cell>
          <cell r="I636">
            <v>0</v>
          </cell>
          <cell r="J636">
            <v>0</v>
          </cell>
          <cell r="K636">
            <v>18</v>
          </cell>
          <cell r="L636">
            <v>165.74</v>
          </cell>
          <cell r="M636"/>
          <cell r="N636"/>
          <cell r="O636">
            <v>804</v>
          </cell>
          <cell r="P636">
            <v>2.24E-2</v>
          </cell>
          <cell r="Q636"/>
          <cell r="R636"/>
          <cell r="S636"/>
          <cell r="T636"/>
          <cell r="U636"/>
          <cell r="V636"/>
          <cell r="W636">
            <v>0</v>
          </cell>
          <cell r="X636"/>
          <cell r="Y636"/>
          <cell r="Z636">
            <v>27169</v>
          </cell>
          <cell r="AA636" t="str">
            <v>X0040DSNM1</v>
          </cell>
          <cell r="AB636" t="str">
            <v>Poly Bag 7.5 x 10.5</v>
          </cell>
        </row>
        <row r="637">
          <cell r="A637" t="str">
            <v>B08DFDYV8Y</v>
          </cell>
          <cell r="B637" t="str">
            <v>Sketch Book 30 Ct. 8.5" X 11", Spiral Side Bound Sketchbook Drawing Pads, Sketching Paper Coloring Book for Artist Kids School, 2-Pack</v>
          </cell>
          <cell r="C637" t="str">
            <v>5045-PACK2</v>
          </cell>
          <cell r="D637">
            <v>5045</v>
          </cell>
          <cell r="E637" t="str">
            <v>FBA_5045-PACK2</v>
          </cell>
          <cell r="F637">
            <v>2</v>
          </cell>
          <cell r="G637"/>
          <cell r="H637">
            <v>48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/>
          <cell r="N637"/>
          <cell r="O637">
            <v>1031</v>
          </cell>
          <cell r="P637">
            <v>0</v>
          </cell>
          <cell r="Q637"/>
          <cell r="R637"/>
          <cell r="S637"/>
          <cell r="T637"/>
          <cell r="U637"/>
          <cell r="V637"/>
          <cell r="W637">
            <v>0</v>
          </cell>
          <cell r="X637"/>
          <cell r="Y637"/>
          <cell r="Z637">
            <v>31095</v>
          </cell>
          <cell r="AA637" t="str">
            <v>X0042TNTXB</v>
          </cell>
          <cell r="AB637" t="str">
            <v>Poly Bag 10 x 13</v>
          </cell>
        </row>
        <row r="638">
          <cell r="A638" t="str">
            <v>B07Q713CKC</v>
          </cell>
          <cell r="B638" t="str">
            <v>3 Ring Binder 1/2" Economy View Binders Organizer - White, Round Ring, Hold 100 Sheets Paper, for School Office Home, 1-Count</v>
          </cell>
          <cell r="C638" t="str">
            <v>3142-EACH</v>
          </cell>
          <cell r="D638">
            <v>3142</v>
          </cell>
          <cell r="E638" t="str">
            <v>FBA_3142-EACH</v>
          </cell>
          <cell r="F638">
            <v>1</v>
          </cell>
          <cell r="G638"/>
          <cell r="H638">
            <v>12</v>
          </cell>
          <cell r="I638">
            <v>51</v>
          </cell>
          <cell r="J638">
            <v>432.99</v>
          </cell>
          <cell r="K638">
            <v>14</v>
          </cell>
          <cell r="L638">
            <v>211.86</v>
          </cell>
          <cell r="M638">
            <v>-0.72549019607843135</v>
          </cell>
          <cell r="N638">
            <v>-0.51070463521097487</v>
          </cell>
          <cell r="O638">
            <v>1151</v>
          </cell>
          <cell r="P638">
            <v>1.2200000000000001E-2</v>
          </cell>
          <cell r="Q638"/>
          <cell r="R638"/>
          <cell r="S638"/>
          <cell r="T638"/>
          <cell r="U638"/>
          <cell r="V638"/>
          <cell r="W638">
            <v>0</v>
          </cell>
          <cell r="X638"/>
          <cell r="Y638"/>
          <cell r="Z638">
            <v>21741</v>
          </cell>
          <cell r="AA638" t="str">
            <v>X0042TT2C3</v>
          </cell>
          <cell r="AB638" t="str">
            <v>No Supplies</v>
          </cell>
        </row>
        <row r="639">
          <cell r="A639" t="str">
            <v>B0CJMRSK5J</v>
          </cell>
          <cell r="B639" t="str">
            <v>Dual Tip Creative Markers Set, Broad &amp; Fine Point Tips Highlighter, 15 Colors Art Marker Pens for Hand Lettering Notes Journaling Drawing, 1-Pack</v>
          </cell>
          <cell r="C639" t="str">
            <v>1215-EACH</v>
          </cell>
          <cell r="D639">
            <v>1215</v>
          </cell>
          <cell r="E639" t="str">
            <v>FBA_1215-EACH</v>
          </cell>
          <cell r="F639">
            <v>1</v>
          </cell>
          <cell r="G639"/>
          <cell r="H639">
            <v>12</v>
          </cell>
          <cell r="I639" t="e">
            <v>#N/A</v>
          </cell>
          <cell r="J639" t="e">
            <v>#N/A</v>
          </cell>
          <cell r="K639">
            <v>0</v>
          </cell>
          <cell r="L639">
            <v>0</v>
          </cell>
          <cell r="M639"/>
          <cell r="N639"/>
          <cell r="O639">
            <v>2</v>
          </cell>
          <cell r="P639">
            <v>0</v>
          </cell>
          <cell r="Q639"/>
          <cell r="R639"/>
          <cell r="S639"/>
          <cell r="T639"/>
          <cell r="U639"/>
          <cell r="V639"/>
          <cell r="W639">
            <v>0</v>
          </cell>
          <cell r="X639"/>
          <cell r="Y639"/>
          <cell r="Z639">
            <v>8199</v>
          </cell>
          <cell r="AA639" t="str">
            <v>X0043UN4H5</v>
          </cell>
          <cell r="AB639" t="str">
            <v>No Supplies</v>
          </cell>
        </row>
        <row r="640">
          <cell r="A640" t="str">
            <v>B07SKD994F</v>
          </cell>
          <cell r="B640" t="str">
            <v>Clear Tape w/Dispenser 3/4" X 500", Transparent Stationery Tapes Glossy Finish Refills Rolls, Arts Craft Gift Wrapping (3/Pack), 1-Pack</v>
          </cell>
          <cell r="C640" t="str">
            <v>905-EACH</v>
          </cell>
          <cell r="D640">
            <v>905</v>
          </cell>
          <cell r="E640" t="str">
            <v>FBA_905-EACH</v>
          </cell>
          <cell r="F640">
            <v>1</v>
          </cell>
          <cell r="G640">
            <v>24</v>
          </cell>
          <cell r="H640">
            <v>144</v>
          </cell>
          <cell r="I640">
            <v>2</v>
          </cell>
          <cell r="J640">
            <v>12.98</v>
          </cell>
          <cell r="K640">
            <v>4</v>
          </cell>
          <cell r="L640">
            <v>27.96</v>
          </cell>
          <cell r="M640">
            <v>1</v>
          </cell>
          <cell r="N640">
            <v>1.1540832049306626</v>
          </cell>
          <cell r="O640">
            <v>42</v>
          </cell>
          <cell r="P640">
            <v>9.5200000000000007E-2</v>
          </cell>
          <cell r="Q640"/>
          <cell r="R640"/>
          <cell r="S640"/>
          <cell r="T640"/>
          <cell r="U640"/>
          <cell r="V640"/>
          <cell r="W640">
            <v>0</v>
          </cell>
          <cell r="X640"/>
          <cell r="Y640"/>
          <cell r="Z640">
            <v>72250</v>
          </cell>
          <cell r="AA640" t="str">
            <v>X0043UN5TH</v>
          </cell>
          <cell r="AB640" t="str">
            <v>No Supplies</v>
          </cell>
        </row>
        <row r="641">
          <cell r="A641" t="str">
            <v>B09FN9YCZY</v>
          </cell>
          <cell r="B641" t="str">
            <v>Expanding File Folder 13 Pockets w/Color Tab, Letter Size Plastic File Pocket Folders, Office Supplies Paper Documents Organizer, 1-Pack</v>
          </cell>
          <cell r="C641" t="str">
            <v>3173-EACH</v>
          </cell>
          <cell r="D641">
            <v>3173</v>
          </cell>
          <cell r="E641" t="str">
            <v>FBA_3173-EACH</v>
          </cell>
          <cell r="F641">
            <v>1</v>
          </cell>
          <cell r="G641"/>
          <cell r="H641">
            <v>6</v>
          </cell>
          <cell r="I641">
            <v>11</v>
          </cell>
          <cell r="J641">
            <v>120.89</v>
          </cell>
          <cell r="K641">
            <v>6</v>
          </cell>
          <cell r="L641">
            <v>68.94</v>
          </cell>
          <cell r="M641">
            <v>-0.45454545454545453</v>
          </cell>
          <cell r="N641">
            <v>-0.42972950616262723</v>
          </cell>
          <cell r="O641">
            <v>77</v>
          </cell>
          <cell r="P641">
            <v>7.7899999999999997E-2</v>
          </cell>
          <cell r="Q641"/>
          <cell r="R641"/>
          <cell r="S641"/>
          <cell r="T641"/>
          <cell r="U641"/>
          <cell r="V641"/>
          <cell r="W641">
            <v>0</v>
          </cell>
          <cell r="X641"/>
          <cell r="Y641"/>
          <cell r="Z641">
            <v>5891</v>
          </cell>
          <cell r="AA641" t="str">
            <v>X0043UN6CN</v>
          </cell>
          <cell r="AB641" t="str">
            <v>No Supplies</v>
          </cell>
        </row>
        <row r="642">
          <cell r="A642" t="str">
            <v>B07SFT7P7X</v>
          </cell>
          <cell r="B642" t="str">
            <v>Toddler Kids Safety Scissors 5 1/2", School Student Craft Training Scissor Set, Safe Blunt Tip Zigzag Wave Straight Edge (2/Pack), 2-Packs</v>
          </cell>
          <cell r="C642" t="str">
            <v>4400-SET2</v>
          </cell>
          <cell r="D642">
            <v>4400</v>
          </cell>
          <cell r="E642" t="str">
            <v>FBA_4400-SET2</v>
          </cell>
          <cell r="F642">
            <v>2</v>
          </cell>
          <cell r="G642">
            <v>24</v>
          </cell>
          <cell r="H642">
            <v>144</v>
          </cell>
          <cell r="I642">
            <v>2</v>
          </cell>
          <cell r="J642">
            <v>14.98</v>
          </cell>
          <cell r="K642">
            <v>2</v>
          </cell>
          <cell r="L642">
            <v>15.98</v>
          </cell>
          <cell r="M642">
            <v>0</v>
          </cell>
          <cell r="N642">
            <v>6.6755674232309742E-2</v>
          </cell>
          <cell r="O642">
            <v>37</v>
          </cell>
          <cell r="P642">
            <v>5.8799999999999998E-2</v>
          </cell>
          <cell r="Q642"/>
          <cell r="R642"/>
          <cell r="S642"/>
          <cell r="T642"/>
          <cell r="U642"/>
          <cell r="V642"/>
          <cell r="W642">
            <v>0</v>
          </cell>
          <cell r="X642"/>
          <cell r="Y642"/>
          <cell r="Z642">
            <v>22558</v>
          </cell>
          <cell r="AA642" t="str">
            <v>X0043UN7EF</v>
          </cell>
          <cell r="AB642" t="str">
            <v>Poly Bag 6 x 9</v>
          </cell>
        </row>
        <row r="643">
          <cell r="A643" t="str">
            <v>B0CGW49BHG</v>
          </cell>
          <cell r="B643" t="str">
            <v>Pencil Sharpener Manual, Single + Dual Holes Small Compact Colored Handheld Sharpeners for Kids Adults Students School Office (2/Pack), 4-Pack</v>
          </cell>
          <cell r="C643" t="str">
            <v>1931-SET4</v>
          </cell>
          <cell r="D643">
            <v>1931</v>
          </cell>
          <cell r="E643" t="str">
            <v>FBA_1931-SET4</v>
          </cell>
          <cell r="F643">
            <v>4</v>
          </cell>
          <cell r="G643">
            <v>24</v>
          </cell>
          <cell r="H643">
            <v>144</v>
          </cell>
          <cell r="I643" t="e">
            <v>#N/A</v>
          </cell>
          <cell r="J643" t="e">
            <v>#N/A</v>
          </cell>
          <cell r="K643">
            <v>0</v>
          </cell>
          <cell r="L643">
            <v>0</v>
          </cell>
          <cell r="M643"/>
          <cell r="N643"/>
          <cell r="O643">
            <v>3</v>
          </cell>
          <cell r="P643">
            <v>0</v>
          </cell>
          <cell r="Q643"/>
          <cell r="R643"/>
          <cell r="S643"/>
          <cell r="T643"/>
          <cell r="U643"/>
          <cell r="V643"/>
          <cell r="W643">
            <v>0</v>
          </cell>
          <cell r="X643"/>
          <cell r="Y643"/>
          <cell r="Z643">
            <v>23084</v>
          </cell>
          <cell r="AA643" t="str">
            <v>X0043V3CQH</v>
          </cell>
          <cell r="AB643" t="str">
            <v>Poly Bag 7.5 x 10.5</v>
          </cell>
        </row>
        <row r="644">
          <cell r="A644" t="str">
            <v>B08R6JJP2L</v>
          </cell>
          <cell r="B644" t="str">
            <v>Heavy Duty Tape Dispenser Gun, 2 Rolls 2" x 54 Yards Super Clear Packing Tape, Shipping Packing Mailing Tape Gun for Box Sealing, 1-Pack</v>
          </cell>
          <cell r="C644" t="str">
            <v>992-EACH</v>
          </cell>
          <cell r="D644">
            <v>992</v>
          </cell>
          <cell r="E644" t="str">
            <v>FBA_992-EACH</v>
          </cell>
          <cell r="F644">
            <v>1</v>
          </cell>
          <cell r="G644"/>
          <cell r="H644">
            <v>6</v>
          </cell>
          <cell r="I644">
            <v>0</v>
          </cell>
          <cell r="J644">
            <v>0</v>
          </cell>
          <cell r="K644">
            <v>1</v>
          </cell>
          <cell r="L644">
            <v>22.49</v>
          </cell>
          <cell r="M644"/>
          <cell r="N644"/>
          <cell r="O644">
            <v>67</v>
          </cell>
          <cell r="P644">
            <v>1.49E-2</v>
          </cell>
          <cell r="Q644"/>
          <cell r="R644"/>
          <cell r="S644"/>
          <cell r="T644"/>
          <cell r="U644"/>
          <cell r="V644"/>
          <cell r="W644">
            <v>0</v>
          </cell>
          <cell r="X644"/>
          <cell r="Y644"/>
          <cell r="Z644">
            <v>1503</v>
          </cell>
          <cell r="AA644" t="str">
            <v>X0043V3CT9</v>
          </cell>
          <cell r="AB644" t="str">
            <v>No Supplies</v>
          </cell>
        </row>
        <row r="645">
          <cell r="A645" t="str">
            <v>B0BRNSWP12</v>
          </cell>
          <cell r="B645" t="str">
            <v>Kids Training Scissors 5" School Student Safety Scissor, Safe Blunt Tip Stainless Steel Craft Cutting Tool, 6-Pack</v>
          </cell>
          <cell r="C645" t="str">
            <v>4403-SET6</v>
          </cell>
          <cell r="D645">
            <v>4403</v>
          </cell>
          <cell r="E645" t="str">
            <v>FBA_4403-SET6</v>
          </cell>
          <cell r="F645">
            <v>6</v>
          </cell>
          <cell r="G645">
            <v>24</v>
          </cell>
          <cell r="H645">
            <v>144</v>
          </cell>
          <cell r="I645" t="e">
            <v>#N/A</v>
          </cell>
          <cell r="J645" t="e">
            <v>#N/A</v>
          </cell>
          <cell r="K645">
            <v>3</v>
          </cell>
          <cell r="L645">
            <v>34.47</v>
          </cell>
          <cell r="M645"/>
          <cell r="N645"/>
          <cell r="O645">
            <v>139</v>
          </cell>
          <cell r="P645">
            <v>2.1600000000000001E-2</v>
          </cell>
          <cell r="Q645"/>
          <cell r="R645"/>
          <cell r="S645"/>
          <cell r="T645"/>
          <cell r="U645"/>
          <cell r="V645"/>
          <cell r="W645">
            <v>0</v>
          </cell>
          <cell r="X645"/>
          <cell r="Y645"/>
          <cell r="Z645">
            <v>22101</v>
          </cell>
          <cell r="AA645" t="str">
            <v>X0043V3DCZ</v>
          </cell>
          <cell r="AB645" t="str">
            <v>Poly Bag 7.5 x 10.5</v>
          </cell>
        </row>
        <row r="646">
          <cell r="A646" t="str">
            <v>B08WPW8T92</v>
          </cell>
          <cell r="B646" t="str">
            <v>Washable Dot Markers, 6 Colors Paint Marker, Non Toxic Water-Based Bingo Daubers, Christmas Gift for Kid (6/Pack), 1-Pack</v>
          </cell>
          <cell r="C646" t="str">
            <v>1227-EACH</v>
          </cell>
          <cell r="D646">
            <v>1227</v>
          </cell>
          <cell r="E646" t="str">
            <v>FBA_1227-EACH</v>
          </cell>
          <cell r="F646">
            <v>1</v>
          </cell>
          <cell r="G646"/>
          <cell r="H646">
            <v>12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/>
          <cell r="N646"/>
          <cell r="O646">
            <v>44</v>
          </cell>
          <cell r="P646">
            <v>0</v>
          </cell>
          <cell r="Q646"/>
          <cell r="R646"/>
          <cell r="S646"/>
          <cell r="T646"/>
          <cell r="U646"/>
          <cell r="V646"/>
          <cell r="W646">
            <v>0</v>
          </cell>
          <cell r="X646"/>
          <cell r="Y646"/>
          <cell r="Z646">
            <v>6374</v>
          </cell>
          <cell r="AA646" t="str">
            <v>X0043V3IBL</v>
          </cell>
          <cell r="AB646" t="str">
            <v>No Supplies</v>
          </cell>
        </row>
        <row r="647">
          <cell r="A647" t="str">
            <v>B0CGW5J3SV</v>
          </cell>
          <cell r="B647" t="str">
            <v>Pencil Wood Pre-Sharpened #2 HB Jumbo Pencils, Latex Free Eraser, Premium Wood Yellow Pencils for School Office (12 Count/Pack), 1-Pack</v>
          </cell>
          <cell r="C647" t="str">
            <v>709-EACH</v>
          </cell>
          <cell r="D647">
            <v>709</v>
          </cell>
          <cell r="E647" t="str">
            <v>FBA_709-EACH</v>
          </cell>
          <cell r="F647">
            <v>1</v>
          </cell>
          <cell r="G647">
            <v>12</v>
          </cell>
          <cell r="H647">
            <v>72</v>
          </cell>
          <cell r="I647" t="e">
            <v>#N/A</v>
          </cell>
          <cell r="J647" t="e">
            <v>#N/A</v>
          </cell>
          <cell r="K647">
            <v>0</v>
          </cell>
          <cell r="L647">
            <v>0</v>
          </cell>
          <cell r="M647"/>
          <cell r="N647"/>
          <cell r="O647">
            <v>7</v>
          </cell>
          <cell r="P647">
            <v>0</v>
          </cell>
          <cell r="Q647"/>
          <cell r="R647"/>
          <cell r="S647"/>
          <cell r="T647"/>
          <cell r="U647"/>
          <cell r="V647"/>
          <cell r="W647">
            <v>0</v>
          </cell>
          <cell r="X647"/>
          <cell r="Y647"/>
          <cell r="Z647">
            <v>16</v>
          </cell>
          <cell r="AA647" t="str">
            <v>X0043V3OBP</v>
          </cell>
          <cell r="AB647" t="str">
            <v>No Supplies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Report_10001042616_2025-02-"/>
      <sheetName val="Sheet1"/>
      <sheetName val="Sheet2"/>
      <sheetName val="ItemReport_10001042616_2024-08-"/>
    </sheetNames>
    <sheetDataSet>
      <sheetData sheetId="0">
        <row r="1">
          <cell r="A1" t="str">
            <v>SKU</v>
          </cell>
          <cell r="B1" t="str">
            <v>Item ID</v>
          </cell>
          <cell r="C1" t="str">
            <v>Product Name</v>
          </cell>
          <cell r="D1" t="str">
            <v>Lifecycle Status</v>
          </cell>
          <cell r="E1" t="str">
            <v>Publish Status</v>
          </cell>
          <cell r="F1" t="str">
            <v>Status Change Reason</v>
          </cell>
          <cell r="G1" t="str">
            <v>Product Category</v>
          </cell>
          <cell r="H1" t="str">
            <v>Product Type</v>
          </cell>
          <cell r="I1" t="str">
            <v>Price</v>
          </cell>
          <cell r="J1" t="str">
            <v>Currency</v>
          </cell>
          <cell r="K1" t="str">
            <v>Price Type</v>
          </cell>
          <cell r="L1" t="str">
            <v>Buy Box Item Price</v>
          </cell>
          <cell r="M1" t="str">
            <v>Product Tax Code</v>
          </cell>
          <cell r="N1" t="str">
            <v>Ship Methods</v>
          </cell>
          <cell r="O1" t="str">
            <v>Shipping Weight</v>
          </cell>
          <cell r="P1" t="str">
            <v>Shipping Weight Unit</v>
          </cell>
          <cell r="Q1" t="str">
            <v>Fulfillment Lag Time</v>
          </cell>
          <cell r="R1" t="str">
            <v>Fulfillment Type</v>
          </cell>
          <cell r="S1" t="str">
            <v>WFS Sales Restriction</v>
          </cell>
          <cell r="T1" t="str">
            <v>WPID</v>
          </cell>
          <cell r="U1" t="str">
            <v>GTIN</v>
          </cell>
        </row>
        <row r="2">
          <cell r="A2" t="str">
            <v>1282-EACH</v>
          </cell>
          <cell r="B2">
            <v>54440804</v>
          </cell>
          <cell r="C2" t="str">
            <v>BAZIC Washable Markers Fine Line 24 Color Coloring Marker (24/Pack), 1-Pack</v>
          </cell>
          <cell r="D2" t="str">
            <v>ACTIVE</v>
          </cell>
          <cell r="E2" t="str">
            <v>PUBLISHED</v>
          </cell>
          <cell r="F2" t="str">
            <v>Offer end date has passed,Price Adjusted</v>
          </cell>
          <cell r="G2" t="str">
            <v>Travel, Luggage &amp; Accessories</v>
          </cell>
          <cell r="H2" t="str">
            <v>Backpacks</v>
          </cell>
          <cell r="I2">
            <v>21</v>
          </cell>
          <cell r="J2" t="str">
            <v>USD</v>
          </cell>
          <cell r="K2" t="str">
            <v>Base</v>
          </cell>
          <cell r="L2" t="str">
            <v>Yes</v>
          </cell>
          <cell r="M2">
            <v>2039746</v>
          </cell>
          <cell r="N2">
            <v>2038980</v>
          </cell>
          <cell r="O2" t="str">
            <v>NETWORK_GEO</v>
          </cell>
          <cell r="P2">
            <v>0.85</v>
          </cell>
          <cell r="Q2">
            <v>1</v>
          </cell>
          <cell r="R2" t="str">
            <v>Seller Fulfilled</v>
          </cell>
          <cell r="S2" t="str">
            <v>Seller Fulfilled</v>
          </cell>
          <cell r="T2" t="str">
            <v>60A9VNSSO076</v>
          </cell>
          <cell r="U2" t="str">
            <v>00764608010570</v>
          </cell>
        </row>
        <row r="3">
          <cell r="A3" t="str">
            <v>1291-EACH</v>
          </cell>
          <cell r="B3">
            <v>303066896</v>
          </cell>
          <cell r="C3" t="str">
            <v>BAZIC Permanent Marker Fine Line Assorted Color Markers (8/Pack), 1-Pack</v>
          </cell>
          <cell r="D3" t="str">
            <v>ACTIVE</v>
          </cell>
          <cell r="E3" t="str">
            <v>PUBLISHED</v>
          </cell>
          <cell r="F3" t="str">
            <v>Offer end date has passed</v>
          </cell>
          <cell r="G3" t="str">
            <v>Office &amp; Stationery</v>
          </cell>
          <cell r="H3" t="str">
            <v>Markers</v>
          </cell>
          <cell r="I3">
            <v>8.24</v>
          </cell>
          <cell r="J3" t="str">
            <v>USD</v>
          </cell>
          <cell r="K3" t="str">
            <v>Base</v>
          </cell>
          <cell r="L3">
            <v>8.24</v>
          </cell>
          <cell r="M3">
            <v>2039746</v>
          </cell>
          <cell r="N3">
            <v>2038980</v>
          </cell>
          <cell r="O3">
            <v>0.18</v>
          </cell>
          <cell r="P3">
            <v>12.56</v>
          </cell>
          <cell r="Q3">
            <v>1</v>
          </cell>
          <cell r="R3" t="str">
            <v>Seller Fulfilled</v>
          </cell>
          <cell r="S3" t="str">
            <v>Seller Fulfilled</v>
          </cell>
          <cell r="T3" t="str">
            <v>4P0Y476ADGID</v>
          </cell>
          <cell r="U3" t="str">
            <v>20764608011014</v>
          </cell>
        </row>
        <row r="4">
          <cell r="A4" t="str">
            <v>17010-CASE</v>
          </cell>
          <cell r="B4">
            <v>17245919443</v>
          </cell>
          <cell r="C4" t="str">
            <v>BAZIC Jetz Fuse Tech Gel Ink Pen, Assorted Colors, 1.4 mm Bold Point (5/Pack), 144-Pack</v>
          </cell>
          <cell r="D4" t="str">
            <v>ARCHIVED</v>
          </cell>
          <cell r="E4" t="str">
            <v>UNPUBLISHED</v>
          </cell>
          <cell r="F4" t="str">
            <v>Offer end date has passed</v>
          </cell>
          <cell r="G4" t="str">
            <v>Office &amp; Stationery</v>
          </cell>
          <cell r="H4" t="str">
            <v>Pens</v>
          </cell>
          <cell r="I4">
            <v>255.99</v>
          </cell>
          <cell r="J4" t="str">
            <v>USD</v>
          </cell>
          <cell r="K4" t="str">
            <v>Base</v>
          </cell>
          <cell r="L4" t="str">
            <v>Yes</v>
          </cell>
          <cell r="M4">
            <v>2039719</v>
          </cell>
          <cell r="N4">
            <v>2038980</v>
          </cell>
          <cell r="O4">
            <v>17.93</v>
          </cell>
          <cell r="P4">
            <v>1</v>
          </cell>
          <cell r="Q4">
            <v>1</v>
          </cell>
          <cell r="R4" t="str">
            <v>Seller Fulfilled</v>
          </cell>
          <cell r="S4" t="str">
            <v>Seller Fulfilled</v>
          </cell>
          <cell r="T4" t="str">
            <v>27DAXM47XYYG</v>
          </cell>
          <cell r="U4" t="str">
            <v>00764608011089</v>
          </cell>
        </row>
        <row r="5">
          <cell r="A5" t="str">
            <v>17092-SET6</v>
          </cell>
          <cell r="B5">
            <v>926036815</v>
          </cell>
          <cell r="C5" t="str">
            <v>BAZIC GR8 Dazzle Black Fuse Tech Ink Pen w/ Rubber Barrel, 0.7mm (3/Pack), 6-Pack</v>
          </cell>
          <cell r="D5" t="str">
            <v>ACTIVE</v>
          </cell>
          <cell r="E5" t="str">
            <v>PUBLISHED</v>
          </cell>
          <cell r="F5" t="str">
            <v>Listing &amp; Content:UPC Mismatch:Wrong-Item:Unpublish-Auto,Current Offer At Or Below Target</v>
          </cell>
          <cell r="G5" t="str">
            <v>Crafts</v>
          </cell>
          <cell r="H5" t="str">
            <v>Craft Knives &amp; Cutters</v>
          </cell>
          <cell r="I5">
            <v>8.99</v>
          </cell>
          <cell r="J5" t="str">
            <v>USD</v>
          </cell>
          <cell r="K5" t="str">
            <v>Base</v>
          </cell>
          <cell r="L5" t="str">
            <v>No</v>
          </cell>
          <cell r="M5">
            <v>2039719</v>
          </cell>
          <cell r="N5">
            <v>2038710</v>
          </cell>
          <cell r="O5" t="str">
            <v>NETWORK_GEO</v>
          </cell>
          <cell r="P5">
            <v>0.28000000000000003</v>
          </cell>
          <cell r="Q5">
            <v>1</v>
          </cell>
          <cell r="R5" t="str">
            <v>Seller Fulfilled</v>
          </cell>
          <cell r="S5" t="str">
            <v>Seller Fulfilled</v>
          </cell>
          <cell r="T5" t="str">
            <v>2VTIH1OWCDKJ</v>
          </cell>
          <cell r="U5" t="str">
            <v>00764608001271</v>
          </cell>
        </row>
        <row r="6">
          <cell r="A6" t="str">
            <v>1742-EACH</v>
          </cell>
          <cell r="B6">
            <v>24889441</v>
          </cell>
          <cell r="C6" t="str">
            <v>BAZIC Ballpoint Nova Black Color Stick Pens, 1.0 mm, (12/Pack), 1-Pack</v>
          </cell>
          <cell r="D6" t="str">
            <v>ACTIVE</v>
          </cell>
          <cell r="E6" t="str">
            <v>PUBLISHED</v>
          </cell>
          <cell r="F6" t="str">
            <v>Offer end date has passed</v>
          </cell>
          <cell r="G6" t="str">
            <v>Office &amp; Stationery</v>
          </cell>
          <cell r="H6" t="str">
            <v>Markers</v>
          </cell>
          <cell r="I6">
            <v>12</v>
          </cell>
          <cell r="J6" t="str">
            <v>USD</v>
          </cell>
          <cell r="K6" t="str">
            <v>Base</v>
          </cell>
          <cell r="L6" t="str">
            <v>Yes</v>
          </cell>
          <cell r="M6">
            <v>2039719</v>
          </cell>
          <cell r="N6">
            <v>2039746</v>
          </cell>
          <cell r="O6" t="str">
            <v>NETWORK_GEO</v>
          </cell>
          <cell r="P6">
            <v>0.43</v>
          </cell>
          <cell r="Q6">
            <v>1</v>
          </cell>
          <cell r="R6" t="str">
            <v>Walmart Fulfilled</v>
          </cell>
          <cell r="S6" t="str">
            <v>Seller Fulfilled</v>
          </cell>
          <cell r="T6" t="str">
            <v>5P0U0MO3IMBM</v>
          </cell>
          <cell r="U6" t="str">
            <v>00764608012741</v>
          </cell>
        </row>
        <row r="7">
          <cell r="A7" t="str">
            <v>1805-PACK4</v>
          </cell>
          <cell r="B7">
            <v>996014327</v>
          </cell>
          <cell r="C7" t="str">
            <v>BAZIC Wood Clipboard 12.5" x 9" Low Profile Clip Hardboard, 4-Pack</v>
          </cell>
          <cell r="D7" t="str">
            <v>ACTIVE</v>
          </cell>
          <cell r="E7" t="str">
            <v>PUBLISHED</v>
          </cell>
          <cell r="F7" t="str">
            <v>Offer end date has passed,Price Adjusted</v>
          </cell>
          <cell r="G7" t="str">
            <v>Office &amp; Stationery</v>
          </cell>
          <cell r="H7" t="str">
            <v>Markers</v>
          </cell>
          <cell r="I7">
            <v>12.68</v>
          </cell>
          <cell r="J7" t="str">
            <v>USD</v>
          </cell>
          <cell r="K7" t="str">
            <v>Base</v>
          </cell>
          <cell r="L7" t="str">
            <v>Yes</v>
          </cell>
          <cell r="M7">
            <v>2039893</v>
          </cell>
          <cell r="N7">
            <v>2039746</v>
          </cell>
          <cell r="O7" t="str">
            <v>NETWORK_GEO</v>
          </cell>
          <cell r="P7">
            <v>0.4</v>
          </cell>
          <cell r="Q7">
            <v>1</v>
          </cell>
          <cell r="R7" t="str">
            <v>Seller Fulfilled</v>
          </cell>
          <cell r="S7" t="str">
            <v>Seller Fulfilled</v>
          </cell>
          <cell r="T7" t="str">
            <v>3LNOA83EXU0G</v>
          </cell>
          <cell r="U7" t="str">
            <v>00467228580767</v>
          </cell>
        </row>
        <row r="8">
          <cell r="A8" t="str">
            <v>1812-SET6</v>
          </cell>
          <cell r="B8">
            <v>51761826</v>
          </cell>
          <cell r="C8" t="str">
            <v>BAZIC Clipboard Polka Dot 12.75"x9" Low Profile Clip Paperboard, 6-Pack</v>
          </cell>
          <cell r="D8" t="str">
            <v>ACTIVE</v>
          </cell>
          <cell r="E8" t="str">
            <v>PUBLISHED</v>
          </cell>
          <cell r="F8" t="str">
            <v>Reasonable price requirements are not met</v>
          </cell>
          <cell r="G8" t="str">
            <v>Office &amp; Stationery</v>
          </cell>
          <cell r="H8" t="str">
            <v>Form Holders &amp; Clipboards</v>
          </cell>
          <cell r="I8">
            <v>21.49</v>
          </cell>
          <cell r="J8" t="str">
            <v>USD</v>
          </cell>
          <cell r="K8" t="str">
            <v>Base</v>
          </cell>
          <cell r="L8">
            <v>21.49</v>
          </cell>
          <cell r="M8">
            <v>2039893</v>
          </cell>
          <cell r="N8">
            <v>2038710</v>
          </cell>
          <cell r="O8" t="str">
            <v>NETWORK_GEO</v>
          </cell>
          <cell r="P8">
            <v>1.6</v>
          </cell>
          <cell r="Q8">
            <v>1</v>
          </cell>
          <cell r="R8" t="str">
            <v>Seller Fulfilled</v>
          </cell>
          <cell r="S8" t="str">
            <v>Seller Fulfilled</v>
          </cell>
          <cell r="T8" t="str">
            <v>7F40ILOUK9TW</v>
          </cell>
          <cell r="U8" t="str">
            <v>10764608001476</v>
          </cell>
        </row>
        <row r="9">
          <cell r="A9" t="str">
            <v>1926-BOX</v>
          </cell>
          <cell r="B9">
            <v>218689390</v>
          </cell>
          <cell r="C9" t="str">
            <v>BAZIC Pencil Sharpener Dual Blades w/ Receptacle, 24-Pack</v>
          </cell>
          <cell r="D9" t="str">
            <v>ACTIVE</v>
          </cell>
          <cell r="E9" t="str">
            <v>PUBLISHED</v>
          </cell>
          <cell r="F9" t="str">
            <v>Offer end date has passed,Price Adjusted</v>
          </cell>
          <cell r="G9" t="str">
            <v>Office &amp; Stationery</v>
          </cell>
          <cell r="H9" t="str">
            <v>Manual Pencil Sharpeners</v>
          </cell>
          <cell r="I9">
            <v>28.49</v>
          </cell>
          <cell r="J9" t="str">
            <v>USD</v>
          </cell>
          <cell r="K9" t="str">
            <v>Base</v>
          </cell>
          <cell r="L9" t="str">
            <v>Yes</v>
          </cell>
          <cell r="M9">
            <v>2039751</v>
          </cell>
          <cell r="N9">
            <v>2039719</v>
          </cell>
          <cell r="O9">
            <v>1.74</v>
          </cell>
          <cell r="P9">
            <v>7.3</v>
          </cell>
          <cell r="Q9">
            <v>1</v>
          </cell>
          <cell r="R9" t="str">
            <v>Seller Fulfilled</v>
          </cell>
          <cell r="S9" t="str">
            <v>Seller Fulfilled</v>
          </cell>
          <cell r="T9" t="str">
            <v>64VTIV7RGOIQ</v>
          </cell>
          <cell r="U9" t="str">
            <v>20764608170759</v>
          </cell>
        </row>
        <row r="10">
          <cell r="A10" t="str">
            <v>2182-EACH</v>
          </cell>
          <cell r="B10">
            <v>144229690</v>
          </cell>
          <cell r="C10" t="str">
            <v>BAZIC 2 Pockets Paper Folder, Premium Leatherette Portfolio, 25-Count</v>
          </cell>
          <cell r="D10" t="str">
            <v>ACTIVE</v>
          </cell>
          <cell r="E10" t="str">
            <v>PUBLISHED</v>
          </cell>
          <cell r="F10" t="str">
            <v>Reasonable price requirements are not met,Reasonable Price Not Satisfied</v>
          </cell>
          <cell r="G10" t="str">
            <v>Office &amp; Stationery</v>
          </cell>
          <cell r="H10" t="str">
            <v>Pens</v>
          </cell>
          <cell r="I10">
            <v>41.57</v>
          </cell>
          <cell r="J10" t="str">
            <v>USD</v>
          </cell>
          <cell r="K10" t="str">
            <v>Base</v>
          </cell>
          <cell r="L10" t="str">
            <v>Yes</v>
          </cell>
          <cell r="M10">
            <v>2039742</v>
          </cell>
          <cell r="N10">
            <v>2039719</v>
          </cell>
          <cell r="O10" t="str">
            <v>NETWORK_GEO</v>
          </cell>
          <cell r="P10">
            <v>4.26</v>
          </cell>
          <cell r="Q10">
            <v>1</v>
          </cell>
          <cell r="R10" t="str">
            <v>Seller Fulfilled</v>
          </cell>
          <cell r="S10" t="str">
            <v>Seller Fulfilled</v>
          </cell>
          <cell r="T10" t="str">
            <v>2Y3CLR5FSDDL</v>
          </cell>
          <cell r="U10" t="str">
            <v>10764608017200</v>
          </cell>
        </row>
        <row r="11">
          <cell r="A11" t="str">
            <v>2206-PACK2</v>
          </cell>
          <cell r="B11">
            <v>590451350</v>
          </cell>
          <cell r="C11" t="str">
            <v>BAZIC Pink Eraser Top, Latex Free Pencil Tops Erasers Arrowhead, 40-Count</v>
          </cell>
          <cell r="D11" t="str">
            <v>ACTIVE</v>
          </cell>
          <cell r="E11" t="str">
            <v>PUBLISHED</v>
          </cell>
          <cell r="F11" t="str">
            <v>Compliance - Childrenâ€™s Product Policy,Min. Allowed Seller Price Reached</v>
          </cell>
          <cell r="G11" t="str">
            <v>Office &amp; Stationery</v>
          </cell>
          <cell r="H11" t="str">
            <v>Pens</v>
          </cell>
          <cell r="I11">
            <v>12.99</v>
          </cell>
          <cell r="J11" t="str">
            <v>USD</v>
          </cell>
          <cell r="K11" t="str">
            <v>Base</v>
          </cell>
          <cell r="L11" t="str">
            <v>Yes</v>
          </cell>
          <cell r="M11">
            <v>2039721</v>
          </cell>
          <cell r="N11">
            <v>2039719</v>
          </cell>
          <cell r="O11" t="str">
            <v>NETWORK_GEO</v>
          </cell>
          <cell r="P11">
            <v>0.41</v>
          </cell>
          <cell r="Q11">
            <v>1</v>
          </cell>
          <cell r="R11" t="str">
            <v>Seller Fulfilled</v>
          </cell>
          <cell r="S11" t="str">
            <v>Seller Fulfilled</v>
          </cell>
          <cell r="T11" t="str">
            <v>5QXV9A0PA0KH</v>
          </cell>
          <cell r="U11" t="str">
            <v>00764608017241</v>
          </cell>
        </row>
        <row r="12">
          <cell r="A12" t="str">
            <v>2332-EACH</v>
          </cell>
          <cell r="B12">
            <v>54430414</v>
          </cell>
          <cell r="C12" t="str">
            <v>Bazic Desk Style (Bulk Pack) Fluorescent Highlighters Yellow (12/Pack)</v>
          </cell>
          <cell r="D12" t="str">
            <v>ACTIVE</v>
          </cell>
          <cell r="E12" t="str">
            <v>PUBLISHED</v>
          </cell>
          <cell r="F12" t="str">
            <v>Listing &amp; Content:UPC Mismatch:Wrong-Item:Unpublish-Auto,Offer end date has passed</v>
          </cell>
          <cell r="G12" t="str">
            <v>Office &amp; Stationery</v>
          </cell>
          <cell r="H12" t="str">
            <v>Highlighters</v>
          </cell>
          <cell r="I12">
            <v>11.99</v>
          </cell>
          <cell r="J12" t="str">
            <v>USD</v>
          </cell>
          <cell r="K12" t="str">
            <v>Base</v>
          </cell>
          <cell r="L12">
            <v>11.99</v>
          </cell>
          <cell r="M12">
            <v>2039896</v>
          </cell>
          <cell r="N12">
            <v>2039719</v>
          </cell>
          <cell r="O12">
            <v>0.4</v>
          </cell>
          <cell r="P12">
            <v>0.45</v>
          </cell>
          <cell r="Q12">
            <v>1</v>
          </cell>
          <cell r="R12" t="str">
            <v>Seller Fulfilled</v>
          </cell>
          <cell r="S12" t="str">
            <v>Seller Fulfilled</v>
          </cell>
          <cell r="T12" t="str">
            <v>4KAM2UQRUT4N</v>
          </cell>
          <cell r="U12" t="str">
            <v>00764608017333</v>
          </cell>
        </row>
        <row r="13">
          <cell r="A13" t="str">
            <v>302-EACH</v>
          </cell>
          <cell r="B13">
            <v>24882750</v>
          </cell>
          <cell r="C13" t="str">
            <v>BAZIC Letter Stencil Sets, Sizes 8 10 20 30 mm, Stencils for Students (4/Pack), 6-Packs</v>
          </cell>
          <cell r="D13" t="str">
            <v>ACTIVE</v>
          </cell>
          <cell r="E13" t="str">
            <v>PUBLISHED</v>
          </cell>
          <cell r="G13" t="str">
            <v>Crafts</v>
          </cell>
          <cell r="H13" t="str">
            <v>Art Stencils &amp; Templates</v>
          </cell>
          <cell r="I13">
            <v>7.99</v>
          </cell>
          <cell r="J13" t="str">
            <v>USD</v>
          </cell>
          <cell r="K13" t="str">
            <v>Base</v>
          </cell>
          <cell r="L13">
            <v>7.99</v>
          </cell>
          <cell r="M13">
            <v>2038710</v>
          </cell>
          <cell r="N13">
            <v>2039719</v>
          </cell>
          <cell r="O13" t="str">
            <v>NETWORK_GEO</v>
          </cell>
          <cell r="P13">
            <v>2.7</v>
          </cell>
          <cell r="Q13">
            <v>1</v>
          </cell>
          <cell r="R13" t="str">
            <v>Seller Fulfilled</v>
          </cell>
          <cell r="S13" t="str">
            <v>Walmart Fulfilled</v>
          </cell>
          <cell r="T13" t="str">
            <v>6JPV47PZGFY9</v>
          </cell>
          <cell r="U13" t="str">
            <v>10764608017699</v>
          </cell>
        </row>
        <row r="14">
          <cell r="A14" t="str">
            <v>3439-EACH</v>
          </cell>
          <cell r="B14">
            <v>35795288</v>
          </cell>
          <cell r="C14" t="str">
            <v>Bazic 50 Ct. Mini Colored Clothespins Set</v>
          </cell>
          <cell r="D14" t="str">
            <v>ARCHIVED</v>
          </cell>
          <cell r="E14" t="str">
            <v>UNPUBLISHED</v>
          </cell>
          <cell r="F14" t="str">
            <v>Offer end date has passed</v>
          </cell>
          <cell r="G14" t="str">
            <v>Office &amp; Stationery</v>
          </cell>
          <cell r="H14" t="str">
            <v>Manual Pencil Sharpeners</v>
          </cell>
          <cell r="I14">
            <v>34.5</v>
          </cell>
          <cell r="J14" t="str">
            <v>USD</v>
          </cell>
          <cell r="K14" t="str">
            <v>Base</v>
          </cell>
          <cell r="L14" t="str">
            <v>Yes</v>
          </cell>
          <cell r="M14">
            <v>2038710</v>
          </cell>
          <cell r="N14">
            <v>2039751</v>
          </cell>
          <cell r="O14" t="str">
            <v>NETWORK_GEO</v>
          </cell>
          <cell r="P14">
            <v>1.52</v>
          </cell>
          <cell r="Q14">
            <v>1</v>
          </cell>
          <cell r="R14" t="str">
            <v>Seller Fulfilled</v>
          </cell>
          <cell r="S14" t="str">
            <v>Seller Fulfilled</v>
          </cell>
          <cell r="T14" t="str">
            <v>1TLWDBAOZXBP</v>
          </cell>
          <cell r="U14" t="str">
            <v>10764608019198</v>
          </cell>
        </row>
        <row r="15">
          <cell r="A15" t="str">
            <v>4104-PACK4</v>
          </cell>
          <cell r="B15">
            <v>287310132</v>
          </cell>
          <cell r="C15" t="str">
            <v>BAZIC 3 Ring Binder 1/2" Economy View Binders Lime Green, Hold 100 Sheets, 4-Count</v>
          </cell>
          <cell r="D15" t="str">
            <v>ACTIVE</v>
          </cell>
          <cell r="E15" t="str">
            <v>PUBLISHED</v>
          </cell>
          <cell r="F15" t="str">
            <v>Offer end date has passed,Price Adjusted</v>
          </cell>
          <cell r="G15" t="str">
            <v>Office &amp; Stationery</v>
          </cell>
          <cell r="H15" t="str">
            <v>Glue Pens</v>
          </cell>
          <cell r="I15">
            <v>8.99</v>
          </cell>
          <cell r="J15" t="str">
            <v>USD</v>
          </cell>
          <cell r="K15" t="str">
            <v>Base</v>
          </cell>
          <cell r="L15" t="str">
            <v>Yes</v>
          </cell>
          <cell r="M15">
            <v>2039738</v>
          </cell>
          <cell r="N15">
            <v>2039872</v>
          </cell>
          <cell r="O15" t="str">
            <v>NETWORK_GEO</v>
          </cell>
          <cell r="P15">
            <v>0.46</v>
          </cell>
          <cell r="Q15">
            <v>1</v>
          </cell>
          <cell r="R15" t="str">
            <v>Seller Fulfilled</v>
          </cell>
          <cell r="S15" t="str">
            <v>Walmart Fulfilled</v>
          </cell>
          <cell r="T15" t="str">
            <v>7FQ3VSX9HHD4</v>
          </cell>
          <cell r="U15" t="str">
            <v>00764608020289</v>
          </cell>
        </row>
        <row r="16">
          <cell r="A16" t="str">
            <v>5076-PACK2</v>
          </cell>
          <cell r="B16">
            <v>822851274</v>
          </cell>
          <cell r="C16" t="str">
            <v>BAZIC Invoice Book, 50 Sets 5 9/16"x8 7/16" 2-Part Carbonless, 2-Pack</v>
          </cell>
          <cell r="D16" t="str">
            <v>ACTIVE</v>
          </cell>
          <cell r="E16" t="str">
            <v>PUBLISHED</v>
          </cell>
          <cell r="F16" t="str">
            <v>Offer end date has passed</v>
          </cell>
          <cell r="G16" t="str">
            <v>Office &amp; Stationery</v>
          </cell>
          <cell r="H16" t="str">
            <v>Pocket Folders</v>
          </cell>
          <cell r="I16">
            <v>18.25</v>
          </cell>
          <cell r="J16" t="str">
            <v>USD</v>
          </cell>
          <cell r="K16" t="str">
            <v>Base</v>
          </cell>
          <cell r="L16" t="str">
            <v>Yes</v>
          </cell>
          <cell r="M16">
            <v>2038710</v>
          </cell>
          <cell r="N16">
            <v>2039742</v>
          </cell>
          <cell r="O16" t="str">
            <v>NETWORK_GEO</v>
          </cell>
          <cell r="P16">
            <v>0.75</v>
          </cell>
          <cell r="Q16">
            <v>1</v>
          </cell>
          <cell r="R16" t="str">
            <v>Seller Fulfilled</v>
          </cell>
          <cell r="S16" t="str">
            <v>Seller Fulfilled</v>
          </cell>
          <cell r="T16" t="str">
            <v>5AW5R3YM8OHU</v>
          </cell>
          <cell r="U16" t="str">
            <v>00764608021392</v>
          </cell>
        </row>
        <row r="17">
          <cell r="A17" t="str">
            <v>53157-CASE</v>
          </cell>
          <cell r="B17">
            <v>5210120351</v>
          </cell>
          <cell r="C17" t="str">
            <v>LIGHTYEAR Coloring Book 1 Title, for Learning Activity Drawing, 80 Pages, 24-Pack</v>
          </cell>
          <cell r="D17" t="str">
            <v>ACTIVE</v>
          </cell>
          <cell r="E17" t="str">
            <v>PUBLISHED</v>
          </cell>
          <cell r="G17" t="str">
            <v>Crafts</v>
          </cell>
          <cell r="H17" t="str">
            <v>Coloring Books</v>
          </cell>
          <cell r="I17">
            <v>62.69</v>
          </cell>
          <cell r="J17" t="str">
            <v>USD</v>
          </cell>
          <cell r="K17" t="str">
            <v>Base</v>
          </cell>
          <cell r="L17">
            <v>35.89</v>
          </cell>
          <cell r="M17">
            <v>2038710</v>
          </cell>
          <cell r="N17">
            <v>2048507</v>
          </cell>
          <cell r="O17" t="str">
            <v>ALWAYS_TWO_DAY</v>
          </cell>
          <cell r="P17">
            <v>0.15</v>
          </cell>
          <cell r="Q17">
            <v>1</v>
          </cell>
          <cell r="R17" t="str">
            <v>Walmart Fulfilled</v>
          </cell>
          <cell r="S17" t="str">
            <v>Seller Fulfilled</v>
          </cell>
          <cell r="T17" t="str">
            <v>4RIQXRF5GW6M</v>
          </cell>
          <cell r="U17" t="str">
            <v>00764608002308</v>
          </cell>
        </row>
        <row r="18">
          <cell r="A18" t="str">
            <v>55800-CASE</v>
          </cell>
          <cell r="B18">
            <v>16663354155</v>
          </cell>
          <cell r="C18" t="str">
            <v>Kappa Super Grande Bilingual Coloring Book 2 Title, Fun Workbook for Learning Drawing, 48-Pack</v>
          </cell>
          <cell r="D18" t="str">
            <v>ACTIVE</v>
          </cell>
          <cell r="E18" t="str">
            <v>PUBLISHED</v>
          </cell>
          <cell r="G18" t="str">
            <v>Crafts</v>
          </cell>
          <cell r="H18" t="str">
            <v>Coloring Books</v>
          </cell>
          <cell r="I18">
            <v>58.73</v>
          </cell>
          <cell r="J18" t="str">
            <v>USD</v>
          </cell>
          <cell r="K18" t="str">
            <v>Base</v>
          </cell>
          <cell r="L18">
            <v>58.73</v>
          </cell>
          <cell r="M18">
            <v>2038710</v>
          </cell>
          <cell r="N18">
            <v>2039896</v>
          </cell>
          <cell r="O18" t="str">
            <v>ALWAYS_TWO_DAY</v>
          </cell>
          <cell r="P18">
            <v>0.08</v>
          </cell>
          <cell r="Q18">
            <v>1</v>
          </cell>
          <cell r="R18" t="str">
            <v>Walmart Fulfilled</v>
          </cell>
          <cell r="S18" t="str">
            <v>Seller Fulfilled</v>
          </cell>
          <cell r="T18" t="str">
            <v>6YZRAAG2R081</v>
          </cell>
          <cell r="U18" t="str">
            <v>00764608023303</v>
          </cell>
        </row>
        <row r="19">
          <cell r="A19" t="str">
            <v>8024-CASE</v>
          </cell>
          <cell r="B19">
            <v>1782600627</v>
          </cell>
          <cell r="C19" t="str">
            <v>BAZIC Fall Craft Kit: Pumpkin, Turkey, Scarecrow Head, Creativity Arts Crafts Supplies Kit</v>
          </cell>
          <cell r="D19" t="str">
            <v>RETIRED</v>
          </cell>
          <cell r="E19" t="str">
            <v>UNPUBLISHED</v>
          </cell>
          <cell r="F19" t="str">
            <v>Offer end date has passed</v>
          </cell>
          <cell r="G19" t="str">
            <v>Office &amp; Stationery</v>
          </cell>
          <cell r="H19" t="str">
            <v>Highlighters</v>
          </cell>
          <cell r="I19">
            <v>64.5</v>
          </cell>
          <cell r="J19" t="str">
            <v>USD</v>
          </cell>
          <cell r="K19" t="str">
            <v>Base</v>
          </cell>
          <cell r="L19" t="str">
            <v>Yes</v>
          </cell>
          <cell r="M19">
            <v>2038710</v>
          </cell>
          <cell r="N19">
            <v>2039896</v>
          </cell>
          <cell r="O19" t="str">
            <v>NETWORK_GEO</v>
          </cell>
          <cell r="P19">
            <v>5.32</v>
          </cell>
          <cell r="Q19">
            <v>1</v>
          </cell>
          <cell r="R19" t="str">
            <v>Seller Fulfilled</v>
          </cell>
          <cell r="S19" t="str">
            <v>Seller Fulfilled</v>
          </cell>
          <cell r="T19" t="str">
            <v>5CS1HVJW0PK1</v>
          </cell>
          <cell r="U19" t="str">
            <v>10764608023317</v>
          </cell>
        </row>
        <row r="20">
          <cell r="A20" t="str">
            <v>8214-EACH</v>
          </cell>
          <cell r="B20">
            <v>17410219505</v>
          </cell>
          <cell r="C20" t="str">
            <v>BAZIC Security Envelope Gummed Seal 4 1/8" x 9 1/2" #10 Tint Mailing Envelopes, 40-Count</v>
          </cell>
          <cell r="D20" t="str">
            <v>ACTIVE</v>
          </cell>
          <cell r="E20" t="str">
            <v>PUBLISHED</v>
          </cell>
          <cell r="G20" t="str">
            <v>Office &amp; Stationery</v>
          </cell>
          <cell r="H20" t="str">
            <v>Envelopes</v>
          </cell>
          <cell r="I20">
            <v>10.49</v>
          </cell>
          <cell r="J20" t="str">
            <v>USD</v>
          </cell>
          <cell r="K20" t="str">
            <v>Base</v>
          </cell>
          <cell r="L20">
            <v>10.49</v>
          </cell>
          <cell r="M20">
            <v>2038710</v>
          </cell>
          <cell r="N20">
            <v>2038710</v>
          </cell>
          <cell r="O20" t="str">
            <v>NETWORK_GEO</v>
          </cell>
          <cell r="P20">
            <v>0.96</v>
          </cell>
          <cell r="Q20">
            <v>1</v>
          </cell>
          <cell r="R20" t="str">
            <v>Seller Fulfilled</v>
          </cell>
          <cell r="S20" t="str">
            <v>Walmart Fulfilled</v>
          </cell>
          <cell r="T20" t="str">
            <v>5JMW5GHFTSHO</v>
          </cell>
          <cell r="U20" t="str">
            <v>CUSTOM</v>
          </cell>
        </row>
        <row r="21">
          <cell r="A21" t="str">
            <v>953-CASE</v>
          </cell>
          <cell r="B21">
            <v>797943252</v>
          </cell>
          <cell r="C21" t="str">
            <v>BAZIC General Purpose Masking Tape 1.41" X 1080" (30 Yards), 36-Pack</v>
          </cell>
          <cell r="D21" t="str">
            <v>ACTIVE</v>
          </cell>
          <cell r="E21" t="str">
            <v>PUBLISHED</v>
          </cell>
          <cell r="F21" t="str">
            <v>Reasonable price requirements are not met</v>
          </cell>
          <cell r="G21" t="str">
            <v>Office &amp; Stationery</v>
          </cell>
          <cell r="H21" t="str">
            <v>Masking Tapes</v>
          </cell>
          <cell r="I21">
            <v>84.99</v>
          </cell>
          <cell r="J21" t="str">
            <v>USD</v>
          </cell>
          <cell r="K21" t="str">
            <v>Base</v>
          </cell>
          <cell r="L21">
            <v>84.99</v>
          </cell>
          <cell r="M21">
            <v>2038710</v>
          </cell>
          <cell r="N21">
            <v>2039905</v>
          </cell>
          <cell r="O21" t="str">
            <v>NETWORK_GEO</v>
          </cell>
          <cell r="P21">
            <v>3.72</v>
          </cell>
          <cell r="Q21">
            <v>1</v>
          </cell>
          <cell r="R21" t="str">
            <v>Seller Fulfilled</v>
          </cell>
          <cell r="S21" t="str">
            <v>Seller Fulfilled</v>
          </cell>
          <cell r="T21" t="str">
            <v>14W2CFATKYLT</v>
          </cell>
          <cell r="U21" t="str">
            <v>10764608002602</v>
          </cell>
        </row>
        <row r="22">
          <cell r="A22" t="str">
            <v>S-45-PACK4</v>
          </cell>
          <cell r="B22">
            <v>961211526</v>
          </cell>
          <cell r="C22" t="str">
            <v>BAZIC We Reserve The Right to Refuse Service to Anyone Sign 9"X12", 4-Pack</v>
          </cell>
          <cell r="D22" t="str">
            <v>ACTIVE</v>
          </cell>
          <cell r="E22" t="str">
            <v>PUBLISHED</v>
          </cell>
          <cell r="F22" t="str">
            <v>Offer end date has passed,Price Adjusted</v>
          </cell>
          <cell r="G22" t="str">
            <v>Office &amp; Stationery</v>
          </cell>
          <cell r="H22" t="str">
            <v>Calculators</v>
          </cell>
          <cell r="I22">
            <v>13.41</v>
          </cell>
          <cell r="J22" t="str">
            <v>USD</v>
          </cell>
          <cell r="K22" t="str">
            <v>Base</v>
          </cell>
          <cell r="L22" t="str">
            <v>Yes</v>
          </cell>
          <cell r="M22">
            <v>2038710</v>
          </cell>
          <cell r="N22">
            <v>2039735</v>
          </cell>
          <cell r="O22" t="str">
            <v>NETWORK_GEO</v>
          </cell>
          <cell r="P22">
            <v>0.4</v>
          </cell>
          <cell r="Q22">
            <v>1</v>
          </cell>
          <cell r="R22" t="str">
            <v>Seller Fulfilled</v>
          </cell>
          <cell r="S22" t="str">
            <v>Walmart Fulfilled</v>
          </cell>
          <cell r="T22" t="str">
            <v>6HA29PSDER45</v>
          </cell>
          <cell r="U22" t="str">
            <v>00469848055595</v>
          </cell>
        </row>
        <row r="23">
          <cell r="A23" t="str">
            <v>1210-PACK2</v>
          </cell>
          <cell r="B23">
            <v>428815368</v>
          </cell>
          <cell r="C23" t="str">
            <v>BAZIC Permanent Marker Fine Line Assorted Color Markers (5/Pack), 2-Packs</v>
          </cell>
          <cell r="D23" t="str">
            <v>ACTIVE</v>
          </cell>
          <cell r="E23" t="str">
            <v>PUBLISHED</v>
          </cell>
          <cell r="F23" t="str">
            <v>Offer end date has passed</v>
          </cell>
          <cell r="G23" t="str">
            <v>Office &amp; Stationery</v>
          </cell>
          <cell r="H23" t="str">
            <v>Binders</v>
          </cell>
          <cell r="I23">
            <v>13.89</v>
          </cell>
          <cell r="J23" t="str">
            <v>USD</v>
          </cell>
          <cell r="K23" t="str">
            <v>Base</v>
          </cell>
          <cell r="L23" t="str">
            <v>Yes</v>
          </cell>
          <cell r="M23">
            <v>2039746</v>
          </cell>
          <cell r="N23">
            <v>2039738</v>
          </cell>
          <cell r="O23" t="str">
            <v>NETWORK_GEO</v>
          </cell>
          <cell r="P23">
            <v>0.48</v>
          </cell>
          <cell r="Q23">
            <v>1</v>
          </cell>
          <cell r="R23" t="str">
            <v>Seller Fulfilled</v>
          </cell>
          <cell r="S23" t="str">
            <v>Seller Fulfilled</v>
          </cell>
          <cell r="T23" t="str">
            <v>70WBNE0MZZVM</v>
          </cell>
          <cell r="U23" t="str">
            <v>00764608031483</v>
          </cell>
        </row>
        <row r="24">
          <cell r="A24" t="str">
            <v>139-BOX</v>
          </cell>
          <cell r="B24">
            <v>282039977</v>
          </cell>
          <cell r="C24" t="str">
            <v>BAZIC Utility Knife Box Cutter 18 mm Wide Blade w/ Steel Top, 24-Pack</v>
          </cell>
          <cell r="D24" t="str">
            <v>ACTIVE</v>
          </cell>
          <cell r="E24" t="str">
            <v>PUBLISHED</v>
          </cell>
          <cell r="F24" t="str">
            <v>Listing &amp; Content:UPC Mismatch:Wrong-Item:Unpublish-Auto,Offer end date has passed</v>
          </cell>
          <cell r="G24" t="str">
            <v>Tools &amp; Hardware</v>
          </cell>
          <cell r="H24" t="str">
            <v>Utility Knives</v>
          </cell>
          <cell r="I24">
            <v>38.5</v>
          </cell>
          <cell r="J24" t="str">
            <v>USD</v>
          </cell>
          <cell r="K24" t="str">
            <v>Base</v>
          </cell>
          <cell r="L24">
            <v>38.5</v>
          </cell>
          <cell r="M24">
            <v>2038710</v>
          </cell>
          <cell r="N24">
            <v>2039731</v>
          </cell>
          <cell r="O24">
            <v>3.46</v>
          </cell>
          <cell r="P24">
            <v>0.3</v>
          </cell>
          <cell r="Q24">
            <v>1</v>
          </cell>
          <cell r="R24" t="str">
            <v>Seller Fulfilled</v>
          </cell>
          <cell r="S24" t="str">
            <v>Seller Fulfilled</v>
          </cell>
          <cell r="T24" t="str">
            <v>1VW9ST34E8NY</v>
          </cell>
          <cell r="U24" t="str">
            <v>00764608003183</v>
          </cell>
        </row>
        <row r="25">
          <cell r="A25" t="str">
            <v>17033-EACH</v>
          </cell>
          <cell r="B25">
            <v>26624577</v>
          </cell>
          <cell r="C25" t="str">
            <v>BAZIC GeLuxe Gel Ink Roller Pen, Assorted Fluorescent Colors, 1.0 mm Medium Point (6/Pack), 1-Pack</v>
          </cell>
          <cell r="D25" t="str">
            <v>ACTIVE</v>
          </cell>
          <cell r="E25" t="str">
            <v>PUBLISHED</v>
          </cell>
          <cell r="F25" t="str">
            <v>Offer end date has passed,No Match Found - Adjusted to your last submitted price</v>
          </cell>
          <cell r="G25" t="str">
            <v>Office &amp; Stationery</v>
          </cell>
          <cell r="H25" t="str">
            <v>Report Covers</v>
          </cell>
          <cell r="I25">
            <v>38</v>
          </cell>
          <cell r="J25" t="str">
            <v>USD</v>
          </cell>
          <cell r="K25" t="str">
            <v>Base</v>
          </cell>
          <cell r="L25" t="str">
            <v>Yes</v>
          </cell>
          <cell r="M25">
            <v>2039719</v>
          </cell>
          <cell r="N25">
            <v>2039907</v>
          </cell>
          <cell r="O25" t="str">
            <v>NETWORK_GEO</v>
          </cell>
          <cell r="P25">
            <v>5.16</v>
          </cell>
          <cell r="Q25">
            <v>1</v>
          </cell>
          <cell r="R25" t="str">
            <v>Seller Fulfilled</v>
          </cell>
          <cell r="S25" t="str">
            <v>Seller Fulfilled</v>
          </cell>
          <cell r="T25" t="str">
            <v>20NHPHNEQ7G4</v>
          </cell>
          <cell r="U25" t="str">
            <v>10764608031978</v>
          </cell>
        </row>
        <row r="26">
          <cell r="A26" t="str">
            <v>2239-EACH</v>
          </cell>
          <cell r="B26">
            <v>18515855098</v>
          </cell>
          <cell r="C26" t="str">
            <v>BAZIC Products Neon Eraser Top, Latex Free Pencil Tops Erasers (12/Pack), Total 12 Count</v>
          </cell>
          <cell r="D26" t="str">
            <v>ACTIVE</v>
          </cell>
          <cell r="E26" t="str">
            <v>PUBLISHED</v>
          </cell>
          <cell r="F26" t="str">
            <v>Listing &amp; Content:UPC Mismatch:Wrong-Item:Unpublish-Auto</v>
          </cell>
          <cell r="G26" t="str">
            <v>Crafts</v>
          </cell>
          <cell r="H26" t="str">
            <v>Play Doughs</v>
          </cell>
          <cell r="I26">
            <v>10.75</v>
          </cell>
          <cell r="J26" t="str">
            <v>USD</v>
          </cell>
          <cell r="K26" t="str">
            <v>Base</v>
          </cell>
          <cell r="L26" t="str">
            <v>Yes</v>
          </cell>
          <cell r="M26">
            <v>2039721</v>
          </cell>
          <cell r="N26">
            <v>2039741</v>
          </cell>
          <cell r="O26" t="str">
            <v>NETWORK_GEO</v>
          </cell>
          <cell r="P26">
            <v>0.75</v>
          </cell>
          <cell r="Q26">
            <v>1</v>
          </cell>
          <cell r="R26" t="str">
            <v>Seller Fulfilled</v>
          </cell>
          <cell r="S26" t="str">
            <v>Seller Fulfilled</v>
          </cell>
          <cell r="T26" t="str">
            <v>4DLL0AG3WFHT</v>
          </cell>
          <cell r="U26" t="str">
            <v>00764608033098</v>
          </cell>
        </row>
        <row r="27">
          <cell r="A27" t="str">
            <v>2321-BOX</v>
          </cell>
          <cell r="B27">
            <v>817192577</v>
          </cell>
          <cell r="C27" t="str">
            <v>BAZIC Highlighter Assorted Color Chisel Tip Marker (4/Pack), 24-Packs</v>
          </cell>
          <cell r="D27" t="str">
            <v>ACTIVE</v>
          </cell>
          <cell r="E27" t="str">
            <v>PUBLISHED</v>
          </cell>
          <cell r="F27" t="str">
            <v>Reasonable price requirements are not met,Reasonable Price Not Satisfied</v>
          </cell>
          <cell r="G27" t="str">
            <v>Crafts</v>
          </cell>
          <cell r="H27" t="str">
            <v>Stickers</v>
          </cell>
          <cell r="I27">
            <v>7.99</v>
          </cell>
          <cell r="J27" t="str">
            <v>USD</v>
          </cell>
          <cell r="K27" t="str">
            <v>Base</v>
          </cell>
          <cell r="L27" t="str">
            <v>No</v>
          </cell>
          <cell r="M27">
            <v>2039896</v>
          </cell>
          <cell r="N27">
            <v>2038710</v>
          </cell>
          <cell r="O27" t="str">
            <v>NETWORK_GEO</v>
          </cell>
          <cell r="P27">
            <v>0.11</v>
          </cell>
          <cell r="Q27">
            <v>1</v>
          </cell>
          <cell r="R27" t="str">
            <v>Seller Fulfilled</v>
          </cell>
          <cell r="S27" t="str">
            <v>Seller Fulfilled</v>
          </cell>
          <cell r="T27" t="str">
            <v>1JZXSN93S5Q4</v>
          </cell>
          <cell r="U27" t="str">
            <v>00764608038246</v>
          </cell>
        </row>
        <row r="28">
          <cell r="A28" t="str">
            <v>2569-CASE</v>
          </cell>
          <cell r="B28">
            <v>744695086</v>
          </cell>
          <cell r="C28" t="str">
            <v>BAZIC Jumbo Silky Gel Crayons 12 Color, Washable Blendable Watercolor Crayon (12/Pack), 72-Packs</v>
          </cell>
          <cell r="D28" t="str">
            <v>ACTIVE</v>
          </cell>
          <cell r="E28" t="str">
            <v>PUBLISHED</v>
          </cell>
          <cell r="F28" t="str">
            <v>Offer end date has passed</v>
          </cell>
          <cell r="G28" t="str">
            <v>Crafts</v>
          </cell>
          <cell r="H28" t="str">
            <v>Stickers</v>
          </cell>
          <cell r="I28">
            <v>38.99</v>
          </cell>
          <cell r="J28" t="str">
            <v>USD</v>
          </cell>
          <cell r="K28" t="str">
            <v>Base</v>
          </cell>
          <cell r="L28" t="str">
            <v>Yes</v>
          </cell>
          <cell r="M28">
            <v>2039722</v>
          </cell>
          <cell r="N28">
            <v>2038710</v>
          </cell>
          <cell r="O28" t="str">
            <v>NETWORK_GEO</v>
          </cell>
          <cell r="P28">
            <v>2.92</v>
          </cell>
          <cell r="Q28">
            <v>1</v>
          </cell>
          <cell r="R28" t="str">
            <v>Seller Fulfilled</v>
          </cell>
          <cell r="S28" t="str">
            <v>Seller Fulfilled</v>
          </cell>
          <cell r="T28" t="str">
            <v>6ZDGX422HURO</v>
          </cell>
          <cell r="U28" t="str">
            <v>10764608038724</v>
          </cell>
        </row>
        <row r="29">
          <cell r="A29" t="str">
            <v>2705-EACH</v>
          </cell>
          <cell r="B29">
            <v>35031036</v>
          </cell>
          <cell r="C29" t="str">
            <v>BAZIC 2.5" Round 3x Lighted Magnifier, Case Pack of 144</v>
          </cell>
          <cell r="D29" t="str">
            <v>ARCHIVED</v>
          </cell>
          <cell r="E29" t="str">
            <v>UNPUBLISHED</v>
          </cell>
          <cell r="F29" t="str">
            <v>Offer end date has passed</v>
          </cell>
          <cell r="G29" t="str">
            <v>Cameras, Photography &amp; Optics</v>
          </cell>
          <cell r="H29" t="str">
            <v>Magnifying Glasses</v>
          </cell>
          <cell r="I29">
            <v>7.49</v>
          </cell>
          <cell r="J29" t="str">
            <v>USD</v>
          </cell>
          <cell r="K29" t="str">
            <v>Base</v>
          </cell>
          <cell r="L29" t="str">
            <v>Yes</v>
          </cell>
          <cell r="M29">
            <v>2038710</v>
          </cell>
          <cell r="N29">
            <v>2039747</v>
          </cell>
          <cell r="O29">
            <v>0.24</v>
          </cell>
          <cell r="P29">
            <v>3.52</v>
          </cell>
          <cell r="Q29">
            <v>1</v>
          </cell>
          <cell r="R29" t="str">
            <v>Seller Fulfilled</v>
          </cell>
          <cell r="S29" t="str">
            <v>Seller Fulfilled</v>
          </cell>
          <cell r="T29" t="str">
            <v>3IEAQQUCO09Y</v>
          </cell>
          <cell r="U29" t="str">
            <v>10764608039936</v>
          </cell>
        </row>
        <row r="30">
          <cell r="A30" t="str">
            <v>3105-SET6</v>
          </cell>
          <cell r="B30">
            <v>29003780</v>
          </cell>
          <cell r="C30" t="str">
            <v>BAZIC Plastic File Folder, Letter Size Document Holder Envelopes, 6-Pack</v>
          </cell>
          <cell r="D30" t="str">
            <v>ACTIVE</v>
          </cell>
          <cell r="E30" t="str">
            <v>PUBLISHED</v>
          </cell>
          <cell r="F30" t="str">
            <v>Offer end date has passed,Price Adjusted</v>
          </cell>
          <cell r="G30" t="str">
            <v>Office &amp; Stationery</v>
          </cell>
          <cell r="H30" t="str">
            <v>Key Tags</v>
          </cell>
          <cell r="I30">
            <v>31.23</v>
          </cell>
          <cell r="J30" t="str">
            <v>USD</v>
          </cell>
          <cell r="K30" t="str">
            <v>Base</v>
          </cell>
          <cell r="L30" t="str">
            <v>Yes</v>
          </cell>
          <cell r="M30">
            <v>2039742</v>
          </cell>
          <cell r="N30">
            <v>2038710</v>
          </cell>
          <cell r="O30" t="str">
            <v>NETWORK_GEO</v>
          </cell>
          <cell r="P30">
            <v>2.2599999999999998</v>
          </cell>
          <cell r="Q30">
            <v>1</v>
          </cell>
          <cell r="R30" t="str">
            <v>Seller Fulfilled</v>
          </cell>
          <cell r="S30" t="str">
            <v>Seller Fulfilled</v>
          </cell>
          <cell r="T30" t="str">
            <v>5QSJCWM2COFH</v>
          </cell>
          <cell r="U30" t="str">
            <v>10764608040048</v>
          </cell>
        </row>
        <row r="31">
          <cell r="A31" t="str">
            <v>3440-BOX</v>
          </cell>
          <cell r="B31">
            <v>825056070</v>
          </cell>
          <cell r="C31" t="str">
            <v>BAZIC Glitter Shaker 6 Primary Color, Sparkling Powder in Jar for Kids Slime Paints Crafts Nail Art Polish Skin Halloween Party (18g/Pack), 24-Packs (Primary Color (6-count), 24-Pack)</v>
          </cell>
          <cell r="D31" t="str">
            <v>ARCHIVED</v>
          </cell>
          <cell r="E31" t="str">
            <v>UNPUBLISHED</v>
          </cell>
          <cell r="F31" t="str">
            <v>Offer end date has passed</v>
          </cell>
          <cell r="G31" t="str">
            <v>Office &amp; Stationery</v>
          </cell>
          <cell r="H31" t="str">
            <v>Scissors</v>
          </cell>
          <cell r="I31">
            <v>12.99</v>
          </cell>
          <cell r="J31" t="str">
            <v>USD</v>
          </cell>
          <cell r="K31" t="str">
            <v>Base</v>
          </cell>
          <cell r="L31" t="str">
            <v>Yes</v>
          </cell>
          <cell r="M31">
            <v>2038710</v>
          </cell>
          <cell r="N31">
            <v>2039728</v>
          </cell>
          <cell r="O31" t="str">
            <v>NETWORK_GEO</v>
          </cell>
          <cell r="P31">
            <v>0.36</v>
          </cell>
          <cell r="Q31">
            <v>1</v>
          </cell>
          <cell r="R31" t="str">
            <v>Seller Fulfilled</v>
          </cell>
          <cell r="S31" t="str">
            <v>Seller Fulfilled</v>
          </cell>
          <cell r="T31" t="str">
            <v>7IZSVW4WCUKK</v>
          </cell>
          <cell r="U31" t="str">
            <v>00764608044308</v>
          </cell>
        </row>
        <row r="32">
          <cell r="A32" t="str">
            <v>3477-BOX</v>
          </cell>
          <cell r="B32">
            <v>415041369</v>
          </cell>
          <cell r="C32" t="str">
            <v>BAZIC Glitter Shaker Green Color, Halloween Sparkling Powder (12g/Pack), 24-Packs</v>
          </cell>
          <cell r="D32" t="str">
            <v>ARCHIVED</v>
          </cell>
          <cell r="E32" t="str">
            <v>UNPUBLISHED</v>
          </cell>
          <cell r="F32" t="str">
            <v>Offer end date has passed</v>
          </cell>
          <cell r="G32" t="str">
            <v>Office &amp; Stationery</v>
          </cell>
          <cell r="H32" t="str">
            <v>Poster Boards</v>
          </cell>
          <cell r="I32">
            <v>26.25</v>
          </cell>
          <cell r="J32" t="str">
            <v>USD</v>
          </cell>
          <cell r="K32" t="str">
            <v>Base</v>
          </cell>
          <cell r="L32" t="str">
            <v>Yes</v>
          </cell>
          <cell r="M32">
            <v>2038710</v>
          </cell>
          <cell r="N32">
            <v>2039749</v>
          </cell>
          <cell r="O32" t="str">
            <v>NETWORK_GEO</v>
          </cell>
          <cell r="P32">
            <v>4.8600000000000003</v>
          </cell>
          <cell r="Q32">
            <v>1</v>
          </cell>
          <cell r="R32" t="str">
            <v>Seller Fulfilled</v>
          </cell>
          <cell r="S32" t="str">
            <v>Seller Fulfilled</v>
          </cell>
          <cell r="T32" t="str">
            <v>1OTSU4B0CQGX</v>
          </cell>
          <cell r="U32" t="str">
            <v>20764608050228</v>
          </cell>
        </row>
        <row r="33">
          <cell r="A33" t="str">
            <v>3816-EA+5427-SET4+903-EA</v>
          </cell>
          <cell r="B33">
            <v>1998722129</v>
          </cell>
          <cell r="C33" t="str">
            <v>BAZIC Bubble Mailer Bundle, Large 4 Poly Bubble Mailers, 20 Shipping Labels, 3 Invisible Tape Dispensers, Waterproof Padded Bag for Shipping</v>
          </cell>
          <cell r="D33" t="str">
            <v>ACTIVE</v>
          </cell>
          <cell r="E33" t="str">
            <v>PUBLISHED</v>
          </cell>
          <cell r="F33" t="str">
            <v>Offer end date has passed</v>
          </cell>
          <cell r="G33" t="str">
            <v>Office &amp; Stationery</v>
          </cell>
          <cell r="H33" t="str">
            <v>Envelopes</v>
          </cell>
          <cell r="I33">
            <v>127.99</v>
          </cell>
          <cell r="J33" t="str">
            <v>USD</v>
          </cell>
          <cell r="K33" t="str">
            <v>Base</v>
          </cell>
          <cell r="L33" t="str">
            <v>Yes</v>
          </cell>
          <cell r="M33">
            <v>2038710</v>
          </cell>
          <cell r="N33">
            <v>2038710</v>
          </cell>
          <cell r="O33" t="str">
            <v>NETWORK_GEO</v>
          </cell>
          <cell r="P33">
            <v>22.7</v>
          </cell>
          <cell r="Q33">
            <v>1</v>
          </cell>
          <cell r="R33" t="str">
            <v>Seller Fulfilled</v>
          </cell>
          <cell r="S33" t="str">
            <v>Seller Fulfilled</v>
          </cell>
          <cell r="T33" t="str">
            <v>1A6X49AX1HCR</v>
          </cell>
          <cell r="U33" t="str">
            <v>20764608050723</v>
          </cell>
        </row>
        <row r="34">
          <cell r="A34" t="str">
            <v>5171-EACH</v>
          </cell>
          <cell r="B34">
            <v>660092234</v>
          </cell>
          <cell r="C34" t="str">
            <v>BAZIC Neon Page Markers Dispensers 0.5x1.7 Arrow Flag Tabs, (100 Flags/Pack), 1-Pack</v>
          </cell>
          <cell r="D34" t="str">
            <v>ACTIVE</v>
          </cell>
          <cell r="E34" t="str">
            <v>PUBLISHED</v>
          </cell>
          <cell r="F34" t="str">
            <v>Offer end date has passed</v>
          </cell>
          <cell r="G34" t="str">
            <v>Office &amp; Stationery</v>
          </cell>
          <cell r="H34" t="str">
            <v>Sticky Notes</v>
          </cell>
          <cell r="I34">
            <v>7.69</v>
          </cell>
          <cell r="J34" t="str">
            <v>USD</v>
          </cell>
          <cell r="K34" t="str">
            <v>Base</v>
          </cell>
          <cell r="L34">
            <v>7.69</v>
          </cell>
          <cell r="M34">
            <v>2039904</v>
          </cell>
          <cell r="N34">
            <v>2039724</v>
          </cell>
          <cell r="O34">
            <v>0.02</v>
          </cell>
          <cell r="P34">
            <v>20.66</v>
          </cell>
          <cell r="Q34">
            <v>1</v>
          </cell>
          <cell r="R34" t="str">
            <v>Seller Fulfilled</v>
          </cell>
          <cell r="S34" t="str">
            <v>Seller Fulfilled</v>
          </cell>
          <cell r="T34" t="str">
            <v>7B7PKG4PQGCO</v>
          </cell>
          <cell r="U34" t="str">
            <v>20764608050792</v>
          </cell>
        </row>
        <row r="35">
          <cell r="A35" t="str">
            <v>5174-EACH</v>
          </cell>
          <cell r="B35">
            <v>976007430</v>
          </cell>
          <cell r="C35" t="str">
            <v>Yellow Color Printed Sign Here Flags with Dispenser, 25 ct., 2/Pack</v>
          </cell>
          <cell r="D35" t="str">
            <v>ACTIVE</v>
          </cell>
          <cell r="E35" t="str">
            <v>UNPUBLISHED</v>
          </cell>
          <cell r="F35" t="str">
            <v>Reasonable price requirements are not met,Reasonable Price Not Satisfied</v>
          </cell>
          <cell r="G35" t="str">
            <v>Home &amp; Garden</v>
          </cell>
          <cell r="H35" t="str">
            <v>Outdoor Flags &amp; Banners</v>
          </cell>
          <cell r="I35">
            <v>7.99</v>
          </cell>
          <cell r="J35" t="str">
            <v>USD</v>
          </cell>
          <cell r="K35" t="str">
            <v>Base</v>
          </cell>
          <cell r="L35" t="str">
            <v>Yes</v>
          </cell>
          <cell r="M35">
            <v>2038710</v>
          </cell>
          <cell r="N35">
            <v>2039724</v>
          </cell>
          <cell r="O35">
            <v>0.04</v>
          </cell>
          <cell r="P35">
            <v>1.64</v>
          </cell>
          <cell r="Q35">
            <v>1</v>
          </cell>
          <cell r="R35" t="str">
            <v>Seller Fulfilled</v>
          </cell>
          <cell r="S35" t="str">
            <v>Walmart Fulfilled</v>
          </cell>
          <cell r="T35" t="str">
            <v>48VR31EVPRZ4</v>
          </cell>
          <cell r="U35" t="str">
            <v>00464393495469</v>
          </cell>
        </row>
        <row r="36">
          <cell r="A36" t="str">
            <v>6021-EACH</v>
          </cell>
          <cell r="B36">
            <v>1381882715</v>
          </cell>
          <cell r="C36" t="str">
            <v>BAZIC Magnetic Dry Erase Board 11"x14" Whiteboard, Dry Erase Marker and Magnet, 1-Pack</v>
          </cell>
          <cell r="D36" t="str">
            <v>ACTIVE</v>
          </cell>
          <cell r="E36" t="str">
            <v>PUBLISHED</v>
          </cell>
          <cell r="G36" t="str">
            <v>Office &amp; Stationery</v>
          </cell>
          <cell r="H36" t="str">
            <v>Whiteboards</v>
          </cell>
          <cell r="I36">
            <v>15.49</v>
          </cell>
          <cell r="J36" t="str">
            <v>USD</v>
          </cell>
          <cell r="K36" t="str">
            <v>Base</v>
          </cell>
          <cell r="L36">
            <v>15.49</v>
          </cell>
          <cell r="M36">
            <v>2039885</v>
          </cell>
          <cell r="N36">
            <v>2038710</v>
          </cell>
          <cell r="O36" t="str">
            <v>ALWAYS_TWO_DAY</v>
          </cell>
          <cell r="P36">
            <v>3.8650000000000002</v>
          </cell>
          <cell r="Q36">
            <v>1</v>
          </cell>
          <cell r="R36" t="str">
            <v>Walmart Fulfilled</v>
          </cell>
          <cell r="S36" t="str">
            <v>Seller Fulfilled</v>
          </cell>
          <cell r="T36" t="str">
            <v>29EMKGZ8T8XA</v>
          </cell>
          <cell r="U36" t="str">
            <v>00461831836587</v>
          </cell>
        </row>
        <row r="37">
          <cell r="A37" t="str">
            <v>65269-CASE</v>
          </cell>
          <cell r="B37">
            <v>18743067166</v>
          </cell>
          <cell r="C37" t="str">
            <v>Bluey Coloring Book 2 Title, Fun Game Workbook for Learning Drawing Coloring, 80 Pages 36-Pack</v>
          </cell>
          <cell r="D37" t="str">
            <v>ACTIVE</v>
          </cell>
          <cell r="E37" t="str">
            <v>PUBLISHED</v>
          </cell>
          <cell r="F37" t="str">
            <v>Offer end date has passed</v>
          </cell>
          <cell r="G37" t="str">
            <v>Office &amp; Stationery</v>
          </cell>
          <cell r="H37" t="str">
            <v>Composition Notebooks</v>
          </cell>
          <cell r="I37">
            <v>23.99</v>
          </cell>
          <cell r="J37" t="str">
            <v>USD</v>
          </cell>
          <cell r="K37" t="str">
            <v>Base</v>
          </cell>
          <cell r="L37" t="str">
            <v>Yes</v>
          </cell>
          <cell r="M37">
            <v>2038710</v>
          </cell>
          <cell r="N37">
            <v>2038710</v>
          </cell>
          <cell r="O37" t="str">
            <v>ALWAYS_TWO_DAY</v>
          </cell>
          <cell r="P37">
            <v>3.9449999999999998</v>
          </cell>
          <cell r="Q37">
            <v>1</v>
          </cell>
          <cell r="R37" t="str">
            <v>Walmart Fulfilled</v>
          </cell>
          <cell r="S37" t="str">
            <v>Seller Fulfilled</v>
          </cell>
          <cell r="T37" t="str">
            <v>6Z6BADZ6JG85</v>
          </cell>
          <cell r="U37" t="str">
            <v>00764608050880</v>
          </cell>
        </row>
        <row r="38">
          <cell r="A38" t="str">
            <v>717-BOX</v>
          </cell>
          <cell r="B38">
            <v>135473834</v>
          </cell>
          <cell r="C38" t="str">
            <v>BAZIC Reward Incentive Wood Pencils, Latex Free Eraser, (8/Pack), 24-Pack</v>
          </cell>
          <cell r="D38" t="str">
            <v>ACTIVE</v>
          </cell>
          <cell r="E38" t="str">
            <v>PUBLISHED</v>
          </cell>
          <cell r="F38" t="str">
            <v>Offer end date has passed</v>
          </cell>
          <cell r="G38" t="str">
            <v>Office &amp; Stationery</v>
          </cell>
          <cell r="H38" t="str">
            <v>Index Cards</v>
          </cell>
          <cell r="I38">
            <v>8.06</v>
          </cell>
          <cell r="J38" t="str">
            <v>USD</v>
          </cell>
          <cell r="K38" t="str">
            <v>Base</v>
          </cell>
          <cell r="L38" t="str">
            <v>Yes</v>
          </cell>
          <cell r="M38">
            <v>2039720</v>
          </cell>
          <cell r="N38">
            <v>2039744</v>
          </cell>
          <cell r="O38" t="str">
            <v>ALWAYS_TWO_DAY</v>
          </cell>
          <cell r="P38">
            <v>0.80500000000000005</v>
          </cell>
          <cell r="Q38">
            <v>1</v>
          </cell>
          <cell r="R38" t="str">
            <v>Walmart Fulfilled</v>
          </cell>
          <cell r="S38" t="str">
            <v>Seller Fulfilled</v>
          </cell>
          <cell r="T38" t="str">
            <v>5W9240AJEA4P</v>
          </cell>
          <cell r="U38" t="str">
            <v>00764608005231</v>
          </cell>
        </row>
        <row r="39">
          <cell r="A39" t="str">
            <v>953-EACH</v>
          </cell>
          <cell r="B39">
            <v>22134386</v>
          </cell>
          <cell r="C39" t="str">
            <v>BAZIC General Purpose Masking Tape 1.41" X 1080" (30 Yards), 1-Pack</v>
          </cell>
          <cell r="D39" t="str">
            <v>ACTIVE</v>
          </cell>
          <cell r="E39" t="str">
            <v>PUBLISHED</v>
          </cell>
          <cell r="F39" t="str">
            <v>Offer end date has passed</v>
          </cell>
          <cell r="G39" t="str">
            <v>Office &amp; Stationery</v>
          </cell>
          <cell r="H39" t="str">
            <v>Masking Tapes</v>
          </cell>
          <cell r="I39">
            <v>8.49</v>
          </cell>
          <cell r="J39" t="str">
            <v>USD</v>
          </cell>
          <cell r="K39" t="str">
            <v>Base</v>
          </cell>
          <cell r="L39">
            <v>8.49</v>
          </cell>
          <cell r="M39">
            <v>2038710</v>
          </cell>
          <cell r="N39">
            <v>2038013</v>
          </cell>
          <cell r="O39">
            <v>0.24</v>
          </cell>
          <cell r="P39">
            <v>0.57999999999999996</v>
          </cell>
          <cell r="Q39">
            <v>1</v>
          </cell>
          <cell r="R39" t="str">
            <v>Seller Fulfilled</v>
          </cell>
          <cell r="S39" t="str">
            <v>Seller Fulfilled</v>
          </cell>
          <cell r="T39" t="str">
            <v>5UUTFB2FLTJC</v>
          </cell>
          <cell r="U39" t="str">
            <v>00646529912358</v>
          </cell>
        </row>
        <row r="40">
          <cell r="A40" t="str">
            <v>12601-SET2</v>
          </cell>
          <cell r="B40">
            <v>137907129</v>
          </cell>
          <cell r="C40" t="str">
            <v>Kappa Christmas Coloring Book 2 Title, Fun Workbook for Learning Drawing Coloring, 2-Pack</v>
          </cell>
          <cell r="D40" t="str">
            <v>ACTIVE</v>
          </cell>
          <cell r="E40" t="str">
            <v>PUBLISHED</v>
          </cell>
          <cell r="F40" t="str">
            <v>Offer end date has passed</v>
          </cell>
          <cell r="G40" t="str">
            <v>Crafts</v>
          </cell>
          <cell r="H40" t="str">
            <v>Art Pads &amp; Paper</v>
          </cell>
          <cell r="I40">
            <v>12.69</v>
          </cell>
          <cell r="J40" t="str">
            <v>USD</v>
          </cell>
          <cell r="K40" t="str">
            <v>Base</v>
          </cell>
          <cell r="L40" t="str">
            <v>Yes</v>
          </cell>
          <cell r="M40">
            <v>2038710</v>
          </cell>
          <cell r="N40">
            <v>2039754</v>
          </cell>
          <cell r="O40" t="str">
            <v>NETWORK_GEO</v>
          </cell>
          <cell r="P40">
            <v>0.44</v>
          </cell>
          <cell r="Q40">
            <v>1</v>
          </cell>
          <cell r="R40" t="str">
            <v>Seller Fulfilled</v>
          </cell>
          <cell r="S40" t="str">
            <v>Seller Fulfilled</v>
          </cell>
          <cell r="T40" t="str">
            <v>5L02DIZP9MQX</v>
          </cell>
          <cell r="U40" t="str">
            <v>00463448336559</v>
          </cell>
        </row>
        <row r="41">
          <cell r="A41" t="str">
            <v>17064-BOX</v>
          </cell>
          <cell r="B41">
            <v>411854089</v>
          </cell>
          <cell r="C41" t="str">
            <v>BAZIC Frizz Erasable Gel Pen 0.7mm Red Color, Pen Mistake Eraser, 24-Pack</v>
          </cell>
          <cell r="D41" t="str">
            <v>ARCHIVED</v>
          </cell>
          <cell r="E41" t="str">
            <v>UNPUBLISHED</v>
          </cell>
          <cell r="F41" t="str">
            <v>Offer end date has passed,Current Offer At Or Below Target</v>
          </cell>
          <cell r="G41" t="str">
            <v>Office &amp; Stationery</v>
          </cell>
          <cell r="H41" t="str">
            <v>Envelopes</v>
          </cell>
          <cell r="I41">
            <v>15.99</v>
          </cell>
          <cell r="J41" t="str">
            <v>USD</v>
          </cell>
          <cell r="K41" t="str">
            <v>Base</v>
          </cell>
          <cell r="L41" t="str">
            <v>Yes</v>
          </cell>
          <cell r="M41">
            <v>2039719</v>
          </cell>
          <cell r="N41">
            <v>2038710</v>
          </cell>
          <cell r="O41" t="str">
            <v>ALWAYS_TWO_DAY</v>
          </cell>
          <cell r="P41">
            <v>1.7</v>
          </cell>
          <cell r="Q41">
            <v>1</v>
          </cell>
          <cell r="R41" t="str">
            <v>WFS Eligible</v>
          </cell>
          <cell r="S41" t="str">
            <v>Seller Fulfilled</v>
          </cell>
          <cell r="T41" t="str">
            <v>6VL9DYOHAT9H</v>
          </cell>
          <cell r="U41" t="str">
            <v>00460015768218</v>
          </cell>
        </row>
        <row r="42">
          <cell r="A42" t="str">
            <v>17107-CASE</v>
          </cell>
          <cell r="B42">
            <v>18034100794</v>
          </cell>
          <cell r="C42" t="str">
            <v>BAZIC Frizz Erasable Gel Pens, 0.7mm Medium Point, Assorted Colors Ink, Comfort Grip, 144-Pack</v>
          </cell>
          <cell r="D42" t="str">
            <v>ACTIVE</v>
          </cell>
          <cell r="E42" t="str">
            <v>PUBLISHED</v>
          </cell>
          <cell r="G42" t="str">
            <v>Office &amp; Stationery</v>
          </cell>
          <cell r="H42" t="str">
            <v>Pens</v>
          </cell>
          <cell r="I42">
            <v>310.5</v>
          </cell>
          <cell r="J42" t="str">
            <v>USD</v>
          </cell>
          <cell r="K42" t="str">
            <v>Base</v>
          </cell>
          <cell r="L42" t="str">
            <v>Yes</v>
          </cell>
          <cell r="M42">
            <v>2039719</v>
          </cell>
          <cell r="N42">
            <v>2039723</v>
          </cell>
          <cell r="O42" t="str">
            <v>NETWORK_GEO</v>
          </cell>
          <cell r="P42">
            <v>2.72</v>
          </cell>
          <cell r="Q42">
            <v>1</v>
          </cell>
          <cell r="R42" t="str">
            <v>Seller Fulfilled</v>
          </cell>
          <cell r="S42" t="str">
            <v>Seller Fulfilled</v>
          </cell>
          <cell r="T42" t="str">
            <v>7BF6M1J12ATD</v>
          </cell>
          <cell r="U42" t="str">
            <v>00764608005781</v>
          </cell>
        </row>
        <row r="43">
          <cell r="A43" t="str">
            <v>205-EACH</v>
          </cell>
          <cell r="B43">
            <v>33778147</v>
          </cell>
          <cell r="C43" t="str">
            <v>BAZIC Paper Clips 50mm Jumbo Large Size, Color Paper Clip Paperclips (100/Pack), 1-Pack</v>
          </cell>
          <cell r="D43" t="str">
            <v>ACTIVE</v>
          </cell>
          <cell r="E43" t="str">
            <v>PUBLISHED</v>
          </cell>
          <cell r="G43" t="str">
            <v>Office &amp; Stationery</v>
          </cell>
          <cell r="H43" t="str">
            <v>Paper Clips</v>
          </cell>
          <cell r="I43">
            <v>7.39</v>
          </cell>
          <cell r="J43" t="str">
            <v>USD</v>
          </cell>
          <cell r="K43" t="str">
            <v>Base</v>
          </cell>
          <cell r="L43">
            <v>7.39</v>
          </cell>
          <cell r="M43">
            <v>2039905</v>
          </cell>
          <cell r="N43">
            <v>2039721</v>
          </cell>
          <cell r="O43" t="str">
            <v>NETWORK_GEO</v>
          </cell>
          <cell r="P43">
            <v>0.19500000000000001</v>
          </cell>
          <cell r="Q43">
            <v>1</v>
          </cell>
          <cell r="R43" t="str">
            <v>WFS Eligible</v>
          </cell>
          <cell r="S43" t="str">
            <v>Seller Fulfilled</v>
          </cell>
          <cell r="T43" t="str">
            <v>473OMWZ01ZGJ</v>
          </cell>
          <cell r="U43" t="str">
            <v>00764608060032</v>
          </cell>
        </row>
        <row r="44">
          <cell r="A44" t="str">
            <v>2101-BOX</v>
          </cell>
          <cell r="B44">
            <v>5496860640</v>
          </cell>
          <cell r="C44" t="str">
            <v>BAZIC 9 Pocket Card Sleeves Double Sided 3 Ring Binder Side Loading Clear Page Protectors (5/Pack), 24-Packs</v>
          </cell>
          <cell r="D44" t="str">
            <v>ACTIVE</v>
          </cell>
          <cell r="E44" t="str">
            <v>PUBLISHED</v>
          </cell>
          <cell r="F44" t="str">
            <v>Reasonable price requirements are not met,Reasonable Price Not Satisfied</v>
          </cell>
          <cell r="G44" t="str">
            <v>Collectibles &amp; Memorabilia</v>
          </cell>
          <cell r="H44" t="str">
            <v>Trading Card Sleeves &amp; Holders</v>
          </cell>
          <cell r="I44">
            <v>46.34</v>
          </cell>
          <cell r="J44" t="str">
            <v>USD</v>
          </cell>
          <cell r="K44" t="str">
            <v>Base</v>
          </cell>
          <cell r="L44">
            <v>46.34</v>
          </cell>
          <cell r="M44">
            <v>2038710</v>
          </cell>
          <cell r="N44">
            <v>2038710</v>
          </cell>
          <cell r="O44">
            <v>3.94</v>
          </cell>
          <cell r="P44">
            <v>0.57999999999999996</v>
          </cell>
          <cell r="Q44">
            <v>1</v>
          </cell>
          <cell r="R44" t="str">
            <v>WFS Eligible</v>
          </cell>
          <cell r="S44" t="str">
            <v>Seller Fulfilled</v>
          </cell>
          <cell r="T44" t="str">
            <v>248Y3MJQF5JS</v>
          </cell>
          <cell r="U44" t="str">
            <v>00805219450918</v>
          </cell>
        </row>
        <row r="45">
          <cell r="A45" t="str">
            <v>2112-CASE</v>
          </cell>
          <cell r="B45">
            <v>16464905391</v>
          </cell>
          <cell r="C45" t="str">
            <v>BAZIC 2 Pockets Poly Folder, 3 Prong Fastener Clip, Green Color, 100-Count</v>
          </cell>
          <cell r="D45" t="str">
            <v>ACTIVE</v>
          </cell>
          <cell r="E45" t="str">
            <v>PUBLISHED</v>
          </cell>
          <cell r="F45" t="str">
            <v>Reasonable price requirements are not met,Reasonable Price Not Satisfied</v>
          </cell>
          <cell r="G45" t="str">
            <v>Office &amp; Stationery</v>
          </cell>
          <cell r="H45" t="str">
            <v>Pocket Folders</v>
          </cell>
          <cell r="I45">
            <v>133.99</v>
          </cell>
          <cell r="J45" t="str">
            <v>USD</v>
          </cell>
          <cell r="K45" t="str">
            <v>Base</v>
          </cell>
          <cell r="L45">
            <v>133.99</v>
          </cell>
          <cell r="M45">
            <v>2039742</v>
          </cell>
          <cell r="N45">
            <v>2039907</v>
          </cell>
          <cell r="O45" t="str">
            <v>NETWORK_GEO</v>
          </cell>
          <cell r="P45">
            <v>7.06</v>
          </cell>
          <cell r="Q45">
            <v>1</v>
          </cell>
          <cell r="R45" t="str">
            <v>Seller Fulfilled</v>
          </cell>
          <cell r="S45" t="str">
            <v>Seller Fulfilled</v>
          </cell>
          <cell r="T45" t="str">
            <v>4X26WNIJKN94</v>
          </cell>
          <cell r="U45" t="str">
            <v>20764608060913</v>
          </cell>
        </row>
        <row r="46">
          <cell r="A46" t="str">
            <v>2569-EACH</v>
          </cell>
          <cell r="B46">
            <v>111509089</v>
          </cell>
          <cell r="C46" t="str">
            <v>BAZIC Jumbo Silky Gel Crayons 12 Color, Washable Blendable Watercolor Crayon (12/Pack), 1-Pack</v>
          </cell>
          <cell r="D46" t="str">
            <v>ACTIVE</v>
          </cell>
          <cell r="E46" t="str">
            <v>PUBLISHED</v>
          </cell>
          <cell r="F46" t="str">
            <v>Offer end date has passed,No Match Found - Adjusted to your last submitted price</v>
          </cell>
          <cell r="G46" t="str">
            <v>Crafts</v>
          </cell>
          <cell r="H46" t="str">
            <v>Craft Sticks</v>
          </cell>
          <cell r="I46">
            <v>47.5</v>
          </cell>
          <cell r="J46" t="str">
            <v>USD</v>
          </cell>
          <cell r="K46" t="str">
            <v>Base</v>
          </cell>
          <cell r="L46" t="str">
            <v>Yes</v>
          </cell>
          <cell r="M46">
            <v>2039722</v>
          </cell>
          <cell r="N46">
            <v>2038710</v>
          </cell>
          <cell r="O46" t="str">
            <v>NETWORK_GEO</v>
          </cell>
          <cell r="P46">
            <v>4.5199999999999996</v>
          </cell>
          <cell r="Q46">
            <v>1</v>
          </cell>
          <cell r="R46" t="str">
            <v>Seller Fulfilled</v>
          </cell>
          <cell r="S46" t="str">
            <v>Seller Fulfilled</v>
          </cell>
          <cell r="T46" t="str">
            <v>3C2GJ4Y6HG0G</v>
          </cell>
          <cell r="U46" t="str">
            <v>10764608068127</v>
          </cell>
        </row>
        <row r="47">
          <cell r="A47" t="str">
            <v>2707-BOX</v>
          </cell>
          <cell r="B47">
            <v>824221152</v>
          </cell>
          <cell r="C47" t="str">
            <v>BAZIC Magnifying Glass Sets 2X, Round 2 1/2" 2" 1 3/4" Magnifier (3/Pack), 24-Packs</v>
          </cell>
          <cell r="D47" t="str">
            <v>ACTIVE</v>
          </cell>
          <cell r="E47" t="str">
            <v>SYSTEM_PROBLEM</v>
          </cell>
          <cell r="F47" t="str">
            <v>Compliance - Consumer Protection,Price Adjusted</v>
          </cell>
          <cell r="G47" t="str">
            <v>Office &amp; Stationery</v>
          </cell>
          <cell r="H47" t="str">
            <v>Mechanical Pencils</v>
          </cell>
          <cell r="I47">
            <v>65.72</v>
          </cell>
          <cell r="J47" t="str">
            <v>USD</v>
          </cell>
          <cell r="K47" t="str">
            <v>Base</v>
          </cell>
          <cell r="L47" t="str">
            <v>Yes</v>
          </cell>
          <cell r="M47">
            <v>2038710</v>
          </cell>
          <cell r="N47">
            <v>2039720</v>
          </cell>
          <cell r="O47" t="str">
            <v>NETWORK_GEO</v>
          </cell>
          <cell r="P47">
            <v>2.04</v>
          </cell>
          <cell r="Q47">
            <v>1</v>
          </cell>
          <cell r="R47" t="str">
            <v>Seller Fulfilled</v>
          </cell>
          <cell r="S47" t="str">
            <v>Seller Fulfilled</v>
          </cell>
          <cell r="T47" t="str">
            <v>7B481MPIN6QX</v>
          </cell>
          <cell r="U47" t="str">
            <v>10764608007065</v>
          </cell>
        </row>
        <row r="48">
          <cell r="A48" t="str">
            <v>2901-PACK4</v>
          </cell>
          <cell r="B48">
            <v>328681474</v>
          </cell>
          <cell r="C48" t="str">
            <v>BAZIC Book Cover Clear Laminate Roll Bookcover 17.5" X 1.7 Yard (60"), 4-Roll</v>
          </cell>
          <cell r="D48" t="str">
            <v>ACTIVE</v>
          </cell>
          <cell r="E48" t="str">
            <v>PUBLISHED</v>
          </cell>
          <cell r="F48"/>
          <cell r="G48" t="str">
            <v>Crafts</v>
          </cell>
          <cell r="H48" t="str">
            <v>Coloring Books</v>
          </cell>
          <cell r="I48">
            <v>97.5</v>
          </cell>
          <cell r="J48" t="str">
            <v>USD</v>
          </cell>
          <cell r="K48" t="str">
            <v>Base</v>
          </cell>
          <cell r="L48" t="str">
            <v>Yes</v>
          </cell>
          <cell r="M48">
            <v>2039919</v>
          </cell>
          <cell r="N48">
            <v>2038710</v>
          </cell>
          <cell r="O48" t="str">
            <v>NETWORK_GEO</v>
          </cell>
          <cell r="P48">
            <v>9.32</v>
          </cell>
          <cell r="Q48">
            <v>1</v>
          </cell>
          <cell r="R48" t="str">
            <v>Seller Fulfilled</v>
          </cell>
          <cell r="S48" t="str">
            <v>Seller Fulfilled</v>
          </cell>
          <cell r="T48" t="str">
            <v>6C5ZI53GSARS</v>
          </cell>
          <cell r="U48" t="str">
            <v>20814625070850</v>
          </cell>
        </row>
        <row r="49">
          <cell r="A49" t="str">
            <v>3116-BOX</v>
          </cell>
          <cell r="B49">
            <v>473480504</v>
          </cell>
          <cell r="C49" t="str">
            <v>BAZIC Expanding File Plastic Folder 13 Pockets Coupon Size Envelopes, 24-Pack</v>
          </cell>
          <cell r="D49" t="str">
            <v>ACTIVE</v>
          </cell>
          <cell r="E49" t="str">
            <v>PUBLISHED</v>
          </cell>
          <cell r="F49" t="str">
            <v>Reasonable price requirements are not met</v>
          </cell>
          <cell r="G49" t="str">
            <v>Office &amp; Stationery</v>
          </cell>
          <cell r="H49" t="str">
            <v>File Folders</v>
          </cell>
          <cell r="I49">
            <v>57.49</v>
          </cell>
          <cell r="J49" t="str">
            <v>USD</v>
          </cell>
          <cell r="K49" t="str">
            <v>Base</v>
          </cell>
          <cell r="L49">
            <v>57.49</v>
          </cell>
          <cell r="M49">
            <v>2039742</v>
          </cell>
          <cell r="N49">
            <v>2039720</v>
          </cell>
          <cell r="O49" t="str">
            <v>NETWORK_GEO</v>
          </cell>
          <cell r="P49">
            <v>3.16</v>
          </cell>
          <cell r="Q49">
            <v>1</v>
          </cell>
          <cell r="R49" t="str">
            <v>Seller Fulfilled</v>
          </cell>
          <cell r="S49" t="str">
            <v>Seller Fulfilled</v>
          </cell>
          <cell r="T49" t="str">
            <v>55M7I3PQM3LS</v>
          </cell>
          <cell r="U49" t="str">
            <v>10764608007164</v>
          </cell>
        </row>
        <row r="50">
          <cell r="A50" t="str">
            <v>35102-SET2</v>
          </cell>
          <cell r="B50">
            <v>17970007968</v>
          </cell>
          <cell r="C50" t="str">
            <v>Kappa National Geographic Word Finds Puzzle Book 2 Titles, Word Search Find, 2-Pack</v>
          </cell>
          <cell r="D50" t="str">
            <v>ACTIVE</v>
          </cell>
          <cell r="E50" t="str">
            <v>PUBLISHED</v>
          </cell>
          <cell r="F50" t="str">
            <v>Compliance - Childrenâ€™s Product Policy,No Match Found - Adjusted to your last submitted price</v>
          </cell>
          <cell r="G50" t="str">
            <v>Office &amp; Stationery</v>
          </cell>
          <cell r="H50" t="str">
            <v>Mechanical Pencils</v>
          </cell>
          <cell r="I50">
            <v>7.99</v>
          </cell>
          <cell r="J50" t="str">
            <v>USD</v>
          </cell>
          <cell r="K50" t="str">
            <v>Base</v>
          </cell>
          <cell r="L50" t="str">
            <v>Yes</v>
          </cell>
          <cell r="M50">
            <v>2038710</v>
          </cell>
          <cell r="N50">
            <v>2039720</v>
          </cell>
          <cell r="O50" t="str">
            <v>NETWORK_GEO</v>
          </cell>
          <cell r="P50">
            <v>0.08</v>
          </cell>
          <cell r="Q50">
            <v>1</v>
          </cell>
          <cell r="R50" t="str">
            <v>Seller Fulfilled</v>
          </cell>
          <cell r="S50" t="str">
            <v>Seller Fulfilled</v>
          </cell>
          <cell r="T50" t="str">
            <v>1X1B3MSK6MLH</v>
          </cell>
          <cell r="U50" t="str">
            <v>00764608007235</v>
          </cell>
        </row>
        <row r="51">
          <cell r="A51" t="str">
            <v>3863-EACH</v>
          </cell>
          <cell r="B51">
            <v>53452501</v>
          </cell>
          <cell r="C51" t="str">
            <v>BAZIC Princess Series Assorted Sticker (80/Bag) [3863]</v>
          </cell>
          <cell r="D51" t="str">
            <v>ACTIVE</v>
          </cell>
          <cell r="E51" t="str">
            <v>PUBLISHED</v>
          </cell>
          <cell r="F51" t="str">
            <v>Offer end date has passed</v>
          </cell>
          <cell r="G51" t="str">
            <v>Office &amp; Stationery</v>
          </cell>
          <cell r="H51" t="str">
            <v>Mechanical Pencils</v>
          </cell>
          <cell r="I51">
            <v>8.25</v>
          </cell>
          <cell r="J51" t="str">
            <v>USD</v>
          </cell>
          <cell r="K51" t="str">
            <v>Base</v>
          </cell>
          <cell r="L51" t="str">
            <v>Yes</v>
          </cell>
          <cell r="M51">
            <v>2038710</v>
          </cell>
          <cell r="N51">
            <v>2039720</v>
          </cell>
          <cell r="O51" t="str">
            <v>NETWORK_GEO</v>
          </cell>
          <cell r="P51">
            <v>0.08</v>
          </cell>
          <cell r="Q51">
            <v>1</v>
          </cell>
          <cell r="R51" t="str">
            <v>Seller Fulfilled</v>
          </cell>
          <cell r="S51" t="str">
            <v>Seller Fulfilled</v>
          </cell>
          <cell r="T51" t="str">
            <v>3BUZ739J28YO</v>
          </cell>
          <cell r="U51" t="str">
            <v>00764608007365</v>
          </cell>
        </row>
        <row r="52">
          <cell r="A52" t="str">
            <v>5031-CASE</v>
          </cell>
          <cell r="B52">
            <v>215252068</v>
          </cell>
          <cell r="C52" t="str">
            <v>BAZIC Poster Board Neon Pink 22" X 28", Bulk Boards for School Craft, 25-Pack</v>
          </cell>
          <cell r="D52" t="str">
            <v>ACTIVE</v>
          </cell>
          <cell r="E52" t="str">
            <v>PUBLISHED</v>
          </cell>
          <cell r="F52" t="str">
            <v>Offer end date has passed</v>
          </cell>
          <cell r="G52" t="str">
            <v>Office &amp; Stationery</v>
          </cell>
          <cell r="H52" t="str">
            <v>Poster Boards</v>
          </cell>
          <cell r="I52">
            <v>29.71</v>
          </cell>
          <cell r="J52" t="str">
            <v>USD</v>
          </cell>
          <cell r="K52" t="str">
            <v>Base</v>
          </cell>
          <cell r="L52">
            <v>29.71</v>
          </cell>
          <cell r="M52">
            <v>2039749</v>
          </cell>
          <cell r="N52">
            <v>2039720</v>
          </cell>
          <cell r="O52">
            <v>5.18</v>
          </cell>
          <cell r="P52">
            <v>0.1</v>
          </cell>
          <cell r="Q52">
            <v>1</v>
          </cell>
          <cell r="R52" t="str">
            <v>Seller Fulfilled</v>
          </cell>
          <cell r="S52" t="str">
            <v>Seller Fulfilled</v>
          </cell>
          <cell r="T52" t="str">
            <v>2VCUXCQJU8PI</v>
          </cell>
          <cell r="U52" t="str">
            <v>00764608007389</v>
          </cell>
        </row>
        <row r="53">
          <cell r="A53" t="str">
            <v>5049-EACH</v>
          </cell>
          <cell r="B53">
            <v>27714243</v>
          </cell>
          <cell r="C53" t="str">
            <v>BAZIC Security Envelope Gummed Seal 4 1/8" x 9 1/2" #10 Tint Mailing Envelopes, 40-Count</v>
          </cell>
          <cell r="D53" t="str">
            <v>RETIRED</v>
          </cell>
          <cell r="E53" t="str">
            <v>UNPUBLISHED</v>
          </cell>
          <cell r="F53" t="str">
            <v>Offer end date has passed</v>
          </cell>
          <cell r="G53" t="str">
            <v>Office &amp; Stationery</v>
          </cell>
          <cell r="H53" t="str">
            <v>Envelopes</v>
          </cell>
          <cell r="I53">
            <v>7.44</v>
          </cell>
          <cell r="J53" t="str">
            <v>USD</v>
          </cell>
          <cell r="K53" t="str">
            <v>Base</v>
          </cell>
          <cell r="L53" t="str">
            <v>Yes</v>
          </cell>
          <cell r="M53">
            <v>2038710</v>
          </cell>
          <cell r="N53">
            <v>2038710</v>
          </cell>
          <cell r="O53">
            <v>0.45500000000000002</v>
          </cell>
          <cell r="P53">
            <v>0.72</v>
          </cell>
          <cell r="Q53">
            <v>1</v>
          </cell>
          <cell r="R53" t="str">
            <v>Seller Fulfilled</v>
          </cell>
          <cell r="S53" t="str">
            <v>Seller Fulfilled</v>
          </cell>
          <cell r="T53" t="str">
            <v>1JQMTJ8J4KEU</v>
          </cell>
          <cell r="U53" t="str">
            <v>00764608082041</v>
          </cell>
        </row>
        <row r="54">
          <cell r="A54" t="str">
            <v>512-PACK4</v>
          </cell>
          <cell r="B54">
            <v>5480562189</v>
          </cell>
          <cell r="C54" t="str">
            <v>BAZIC White Poster Board 11" X 14", For School Craft, (5/Pack), 4-Packs</v>
          </cell>
          <cell r="D54" t="str">
            <v>ACTIVE</v>
          </cell>
          <cell r="E54" t="str">
            <v>PUBLISHED</v>
          </cell>
          <cell r="F54" t="str">
            <v>Offer end date has passed</v>
          </cell>
          <cell r="G54" t="str">
            <v>Office &amp; Stationery</v>
          </cell>
          <cell r="H54" t="str">
            <v>Transparent Tapes</v>
          </cell>
          <cell r="I54">
            <v>40.89</v>
          </cell>
          <cell r="J54" t="str">
            <v>USD</v>
          </cell>
          <cell r="K54" t="str">
            <v>Base</v>
          </cell>
          <cell r="L54" t="str">
            <v>Yes</v>
          </cell>
          <cell r="M54">
            <v>2039749</v>
          </cell>
          <cell r="N54">
            <v>2039729</v>
          </cell>
          <cell r="O54" t="str">
            <v>NETWORK_GEO</v>
          </cell>
          <cell r="P54">
            <v>4.5</v>
          </cell>
          <cell r="Q54">
            <v>1</v>
          </cell>
          <cell r="R54" t="str">
            <v>Seller Fulfilled</v>
          </cell>
          <cell r="S54" t="str">
            <v>Seller Fulfilled</v>
          </cell>
          <cell r="T54" t="str">
            <v>3LBCDB3LZYDX</v>
          </cell>
          <cell r="U54" t="str">
            <v>10764608009298</v>
          </cell>
        </row>
        <row r="55">
          <cell r="A55" t="str">
            <v>5170-BOX</v>
          </cell>
          <cell r="B55">
            <v>653586636</v>
          </cell>
          <cell r="C55" t="str">
            <v>BAZIC Neon Page Markers Dispensers 0.5x1.7 Flag Index Tabs, (120 Flags/Pack), 24-Pack</v>
          </cell>
          <cell r="D55" t="str">
            <v>ACTIVE</v>
          </cell>
          <cell r="E55" t="str">
            <v>PUBLISHED</v>
          </cell>
          <cell r="F55" t="str">
            <v>Offer end date has passed,Price Adjusted</v>
          </cell>
          <cell r="G55" t="str">
            <v>Office &amp; Stationery</v>
          </cell>
          <cell r="H55" t="str">
            <v>Tape Flags</v>
          </cell>
          <cell r="I55">
            <v>40.61</v>
          </cell>
          <cell r="J55" t="str">
            <v>USD</v>
          </cell>
          <cell r="K55" t="str">
            <v>Base</v>
          </cell>
          <cell r="L55">
            <v>40.61</v>
          </cell>
          <cell r="M55">
            <v>2038710</v>
          </cell>
          <cell r="N55">
            <v>2039724</v>
          </cell>
          <cell r="O55">
            <v>0.9</v>
          </cell>
          <cell r="P55">
            <v>14.25</v>
          </cell>
          <cell r="Q55">
            <v>1</v>
          </cell>
          <cell r="R55" t="str">
            <v>Seller Fulfilled</v>
          </cell>
          <cell r="S55" t="str">
            <v>Seller Fulfilled</v>
          </cell>
          <cell r="T55" t="str">
            <v>3EWL8F1947DW</v>
          </cell>
          <cell r="U55" t="str">
            <v>00461750166956</v>
          </cell>
        </row>
        <row r="56">
          <cell r="A56" t="str">
            <v>5517-EACH</v>
          </cell>
          <cell r="B56">
            <v>16322909149</v>
          </cell>
          <cell r="C56" t="str">
            <v>BAZIC Composition Notebook College Ruled, 70 Sheets Pastel Poly Cover Notebook, Random Color, 1-Count</v>
          </cell>
          <cell r="D56" t="str">
            <v>RETIRED</v>
          </cell>
          <cell r="E56" t="str">
            <v>UNPUBLISHED</v>
          </cell>
          <cell r="F56" t="str">
            <v>Offer end date has passed</v>
          </cell>
          <cell r="G56" t="str">
            <v>Office &amp; Stationery</v>
          </cell>
          <cell r="H56" t="str">
            <v>Duct Tapes</v>
          </cell>
          <cell r="I56">
            <v>31.59</v>
          </cell>
          <cell r="J56" t="str">
            <v>USD</v>
          </cell>
          <cell r="K56" t="str">
            <v>Base</v>
          </cell>
          <cell r="L56" t="str">
            <v>Yes</v>
          </cell>
          <cell r="M56">
            <v>2038710</v>
          </cell>
          <cell r="N56">
            <v>2042502</v>
          </cell>
          <cell r="O56" t="str">
            <v>NETWORK_GEO</v>
          </cell>
          <cell r="P56">
            <v>3.52</v>
          </cell>
          <cell r="Q56">
            <v>1</v>
          </cell>
          <cell r="R56" t="str">
            <v>Seller Fulfilled</v>
          </cell>
          <cell r="S56" t="str">
            <v>Seller Fulfilled</v>
          </cell>
          <cell r="T56" t="str">
            <v>2YRX86J6G3E1</v>
          </cell>
          <cell r="U56" t="str">
            <v>00469333672474</v>
          </cell>
        </row>
        <row r="57">
          <cell r="A57" t="str">
            <v>590-CASE</v>
          </cell>
          <cell r="B57">
            <v>703225852</v>
          </cell>
          <cell r="C57" t="str">
            <v>BAZIC Red Foam Board 20" X 30", Colored Foam Boards 3/16 Inch Thickness, 25-Pack</v>
          </cell>
          <cell r="D57" t="str">
            <v>ARCHIVED</v>
          </cell>
          <cell r="E57" t="str">
            <v>UNPUBLISHED</v>
          </cell>
          <cell r="F57" t="str">
            <v>Offer end date has passed</v>
          </cell>
          <cell r="G57" t="str">
            <v>Home &amp; Garden</v>
          </cell>
          <cell r="H57" t="str">
            <v>Plaques &amp; Signs</v>
          </cell>
          <cell r="I57">
            <v>7.25</v>
          </cell>
          <cell r="J57" t="str">
            <v>USD</v>
          </cell>
          <cell r="K57" t="str">
            <v>Base</v>
          </cell>
          <cell r="L57" t="str">
            <v>Yes</v>
          </cell>
          <cell r="M57">
            <v>2038710</v>
          </cell>
          <cell r="N57">
            <v>2038710</v>
          </cell>
          <cell r="O57" t="str">
            <v>NETWORK_GEO</v>
          </cell>
          <cell r="P57">
            <v>0.11</v>
          </cell>
          <cell r="Q57">
            <v>1</v>
          </cell>
          <cell r="R57" t="str">
            <v>Seller Fulfilled</v>
          </cell>
          <cell r="S57" t="str">
            <v>Seller Fulfilled</v>
          </cell>
          <cell r="T57" t="str">
            <v>1VZCSWRLGCB5</v>
          </cell>
          <cell r="U57" t="str">
            <v>00764608043516</v>
          </cell>
        </row>
        <row r="58">
          <cell r="A58" t="str">
            <v>713-BOX</v>
          </cell>
          <cell r="B58">
            <v>609607691</v>
          </cell>
          <cell r="C58" t="str">
            <v>BAZIC Glitter Metallic Pencils, Latex Free Eraser, (8/Pack), 24-Pack</v>
          </cell>
          <cell r="D58" t="str">
            <v>ACTIVE</v>
          </cell>
          <cell r="E58" t="str">
            <v>PUBLISHED</v>
          </cell>
          <cell r="F58" t="str">
            <v>Offer end date has passed</v>
          </cell>
          <cell r="G58" t="str">
            <v>Home &amp; Garden</v>
          </cell>
          <cell r="H58" t="str">
            <v>Plaques &amp; Signs</v>
          </cell>
          <cell r="I58">
            <v>20.32</v>
          </cell>
          <cell r="J58" t="str">
            <v>USD</v>
          </cell>
          <cell r="K58" t="str">
            <v>Base</v>
          </cell>
          <cell r="L58" t="str">
            <v>Yes</v>
          </cell>
          <cell r="M58">
            <v>2039720</v>
          </cell>
          <cell r="N58">
            <v>2038710</v>
          </cell>
          <cell r="O58" t="str">
            <v>NETWORK_GEO</v>
          </cell>
          <cell r="P58">
            <v>1.34</v>
          </cell>
          <cell r="Q58">
            <v>1</v>
          </cell>
          <cell r="R58" t="str">
            <v>Seller Fulfilled</v>
          </cell>
          <cell r="S58" t="str">
            <v>Seller Fulfilled</v>
          </cell>
          <cell r="T58" t="str">
            <v>4KZDG7T4LO9S</v>
          </cell>
          <cell r="U58" t="str">
            <v>10764608043162</v>
          </cell>
        </row>
        <row r="59">
          <cell r="A59" t="str">
            <v>728-EACH</v>
          </cell>
          <cell r="B59">
            <v>34976928</v>
          </cell>
          <cell r="C59" t="str">
            <v>BAZIC Azure Mechanical Pencil 0.7mm, Latex Free Eraser, (4/Pack), 1-Pack</v>
          </cell>
          <cell r="D59" t="str">
            <v>ARCHIVED</v>
          </cell>
          <cell r="E59" t="str">
            <v>UNPUBLISHED</v>
          </cell>
          <cell r="F59" t="str">
            <v>Offer end date has passed</v>
          </cell>
          <cell r="G59" t="str">
            <v>Office &amp; Stationery</v>
          </cell>
          <cell r="H59" t="str">
            <v>Markers</v>
          </cell>
          <cell r="I59">
            <v>16.27</v>
          </cell>
          <cell r="J59" t="str">
            <v>USD</v>
          </cell>
          <cell r="K59" t="str">
            <v>Base</v>
          </cell>
          <cell r="L59" t="str">
            <v>Yes</v>
          </cell>
          <cell r="M59">
            <v>2039720</v>
          </cell>
          <cell r="N59">
            <v>2039746</v>
          </cell>
          <cell r="O59" t="str">
            <v>NETWORK_GEO</v>
          </cell>
          <cell r="P59">
            <v>0.44</v>
          </cell>
          <cell r="Q59">
            <v>1</v>
          </cell>
          <cell r="R59" t="str">
            <v>WFS Eligible</v>
          </cell>
          <cell r="S59" t="str">
            <v>Seller Fulfilled</v>
          </cell>
          <cell r="T59" t="str">
            <v>1J4IFN4E4S19</v>
          </cell>
          <cell r="U59" t="str">
            <v>00764608012123</v>
          </cell>
        </row>
        <row r="60">
          <cell r="A60" t="str">
            <v>738-PACK2</v>
          </cell>
          <cell r="B60">
            <v>890158060</v>
          </cell>
          <cell r="C60" t="str">
            <v>BAZIC Multi Point Pencil Magnifier Top, Non-Sharpening Pencils (4/Pack), 2-Packs</v>
          </cell>
          <cell r="D60" t="str">
            <v>ARCHIVED</v>
          </cell>
          <cell r="E60" t="str">
            <v>UNPUBLISHED</v>
          </cell>
          <cell r="F60" t="str">
            <v>Offer end date has passed</v>
          </cell>
          <cell r="G60" t="str">
            <v>Office &amp; Stationery</v>
          </cell>
          <cell r="H60" t="str">
            <v>Markers</v>
          </cell>
          <cell r="I60">
            <v>53.51</v>
          </cell>
          <cell r="J60" t="str">
            <v>USD</v>
          </cell>
          <cell r="K60" t="str">
            <v>Base</v>
          </cell>
          <cell r="L60" t="str">
            <v>Yes</v>
          </cell>
          <cell r="M60">
            <v>2039720</v>
          </cell>
          <cell r="N60">
            <v>2039746</v>
          </cell>
          <cell r="O60" t="str">
            <v>NETWORK_GEO</v>
          </cell>
          <cell r="P60">
            <v>102</v>
          </cell>
          <cell r="Q60">
            <v>1</v>
          </cell>
          <cell r="R60" t="str">
            <v>Seller Fulfilled</v>
          </cell>
          <cell r="S60" t="str">
            <v>Seller Fulfilled</v>
          </cell>
          <cell r="T60" t="str">
            <v>1KKZY72FPZO1</v>
          </cell>
          <cell r="U60" t="str">
            <v>10764608012854</v>
          </cell>
        </row>
        <row r="61">
          <cell r="A61" t="str">
            <v>8240-CASE</v>
          </cell>
          <cell r="B61">
            <v>16501819144</v>
          </cell>
          <cell r="C61" t="str">
            <v>BAZIC Catalog Envelope 6" x 9" Gummed Seal Eyelet Closure, 240-Count</v>
          </cell>
          <cell r="D61" t="str">
            <v>ACTIVE</v>
          </cell>
          <cell r="E61" t="str">
            <v>PUBLISHED</v>
          </cell>
          <cell r="F61" t="str">
            <v>Offer end date has passed,Price Adjusted</v>
          </cell>
          <cell r="G61" t="str">
            <v>Office &amp; Stationery</v>
          </cell>
          <cell r="H61" t="str">
            <v>Markers</v>
          </cell>
          <cell r="I61">
            <v>7.99</v>
          </cell>
          <cell r="J61" t="str">
            <v>USD</v>
          </cell>
          <cell r="K61" t="str">
            <v>Base</v>
          </cell>
          <cell r="L61" t="str">
            <v>Yes</v>
          </cell>
          <cell r="M61">
            <v>2038710</v>
          </cell>
          <cell r="N61">
            <v>2039746</v>
          </cell>
          <cell r="O61" t="str">
            <v>NETWORK_GEO</v>
          </cell>
          <cell r="P61">
            <v>0.2</v>
          </cell>
          <cell r="Q61">
            <v>1</v>
          </cell>
          <cell r="R61" t="str">
            <v>WFS Eligible</v>
          </cell>
          <cell r="S61" t="str">
            <v>Seller Fulfilled</v>
          </cell>
          <cell r="T61" t="str">
            <v>6YTAJ6I8BOQW</v>
          </cell>
          <cell r="U61" t="str">
            <v>00764608012857</v>
          </cell>
        </row>
        <row r="62">
          <cell r="A62" t="str">
            <v>845-SET4</v>
          </cell>
          <cell r="B62">
            <v>183723279</v>
          </cell>
          <cell r="C62" t="str">
            <v>BAZIC Plastic Pencil Case Utility Storage Box, Regal Assorted Color, 4-Pack</v>
          </cell>
          <cell r="D62" t="str">
            <v>ACTIVE</v>
          </cell>
          <cell r="E62" t="str">
            <v>PUBLISHED</v>
          </cell>
          <cell r="G62" t="str">
            <v>Office &amp; Stationery</v>
          </cell>
          <cell r="H62" t="str">
            <v>Pencil Cases</v>
          </cell>
          <cell r="I62">
            <v>12.19</v>
          </cell>
          <cell r="J62" t="str">
            <v>USD</v>
          </cell>
          <cell r="K62" t="str">
            <v>Base</v>
          </cell>
          <cell r="L62">
            <v>12.19</v>
          </cell>
          <cell r="M62">
            <v>2039750</v>
          </cell>
          <cell r="N62">
            <v>2039746</v>
          </cell>
          <cell r="O62" t="str">
            <v>NETWORK_GEO</v>
          </cell>
          <cell r="P62">
            <v>3.42</v>
          </cell>
          <cell r="Q62">
            <v>1</v>
          </cell>
          <cell r="R62" t="str">
            <v>Seller Fulfilled</v>
          </cell>
          <cell r="S62" t="str">
            <v>Seller Fulfilled</v>
          </cell>
          <cell r="T62" t="str">
            <v>23RV6NE1XLBX</v>
          </cell>
          <cell r="U62" t="str">
            <v>10764608012939</v>
          </cell>
        </row>
        <row r="63">
          <cell r="A63" t="str">
            <v>1223-PACK2</v>
          </cell>
          <cell r="B63">
            <v>754280790</v>
          </cell>
          <cell r="C63" t="str">
            <v>BAZIC Washable Markers 10 Color Jumbo Coloring Marker (10/Pack), 2-Packs</v>
          </cell>
          <cell r="D63" t="str">
            <v>ACTIVE</v>
          </cell>
          <cell r="E63" t="str">
            <v>PUBLISHED</v>
          </cell>
          <cell r="F63" t="str">
            <v>Offer end date has passed</v>
          </cell>
          <cell r="G63" t="str">
            <v>Office &amp; Stationery</v>
          </cell>
          <cell r="H63" t="str">
            <v>Markers</v>
          </cell>
          <cell r="I63">
            <v>9.69</v>
          </cell>
          <cell r="J63" t="str">
            <v>USD</v>
          </cell>
          <cell r="K63" t="str">
            <v>Base</v>
          </cell>
          <cell r="L63">
            <v>9.69</v>
          </cell>
          <cell r="M63">
            <v>2039746</v>
          </cell>
          <cell r="N63">
            <v>2039719</v>
          </cell>
          <cell r="O63">
            <v>0.48</v>
          </cell>
          <cell r="P63">
            <v>18.63</v>
          </cell>
          <cell r="Q63">
            <v>1</v>
          </cell>
          <cell r="R63" t="str">
            <v>Seller Fulfilled</v>
          </cell>
          <cell r="S63" t="str">
            <v>Seller Fulfilled</v>
          </cell>
          <cell r="T63" t="str">
            <v>2NHAJJ4OFONS</v>
          </cell>
          <cell r="U63" t="str">
            <v>20764608170131</v>
          </cell>
        </row>
        <row r="64">
          <cell r="A64" t="str">
            <v>1702-EACH</v>
          </cell>
          <cell r="B64">
            <v>107466415</v>
          </cell>
          <cell r="C64" t="str">
            <v>BAZIC Dayton Black Rollerball Pen with Metal Clip (3/Pack) [1702]</v>
          </cell>
          <cell r="D64" t="str">
            <v>ACTIVE</v>
          </cell>
          <cell r="E64" t="str">
            <v>PUBLISHED</v>
          </cell>
          <cell r="F64" t="str">
            <v>Listing &amp; Content:UPC Mismatch:Wrong-Item:Unpublish-Auto</v>
          </cell>
          <cell r="G64" t="str">
            <v>Office &amp; Stationery</v>
          </cell>
          <cell r="H64" t="str">
            <v>Pens</v>
          </cell>
          <cell r="I64">
            <v>173.35</v>
          </cell>
          <cell r="J64" t="str">
            <v>USD</v>
          </cell>
          <cell r="K64" t="str">
            <v>Base</v>
          </cell>
          <cell r="L64" t="str">
            <v>Yes</v>
          </cell>
          <cell r="M64">
            <v>2039719</v>
          </cell>
          <cell r="N64">
            <v>2039719</v>
          </cell>
          <cell r="O64" t="str">
            <v>NETWORK_GEO</v>
          </cell>
          <cell r="P64">
            <v>19.41</v>
          </cell>
          <cell r="Q64">
            <v>1</v>
          </cell>
          <cell r="R64" t="str">
            <v>Seller Fulfilled</v>
          </cell>
          <cell r="S64" t="str">
            <v>Seller Fulfilled</v>
          </cell>
          <cell r="T64" t="str">
            <v>17I97LT2TBHU</v>
          </cell>
          <cell r="U64" t="str">
            <v>20764608170322</v>
          </cell>
        </row>
        <row r="65">
          <cell r="A65" t="str">
            <v>1721-BOX</v>
          </cell>
          <cell r="B65">
            <v>793303245</v>
          </cell>
          <cell r="C65" t="str">
            <v>BAZIC Royal Assorted Color Rollerball Pen 0.7mm w/ Regulator, (3/Pack), 24-Pack</v>
          </cell>
          <cell r="D65" t="str">
            <v>ACTIVE</v>
          </cell>
          <cell r="E65" t="str">
            <v>PUBLISHED</v>
          </cell>
          <cell r="G65" t="str">
            <v>Office &amp; Stationery</v>
          </cell>
          <cell r="H65" t="str">
            <v>Pens</v>
          </cell>
          <cell r="I65">
            <v>47.16</v>
          </cell>
          <cell r="J65" t="str">
            <v>USD</v>
          </cell>
          <cell r="K65" t="str">
            <v>Base</v>
          </cell>
          <cell r="L65">
            <v>47.16</v>
          </cell>
          <cell r="M65">
            <v>2039719</v>
          </cell>
          <cell r="N65">
            <v>2039719</v>
          </cell>
          <cell r="O65" t="str">
            <v>ALWAYS_TWO_DAY</v>
          </cell>
          <cell r="P65">
            <v>0.11</v>
          </cell>
          <cell r="Q65">
            <v>1</v>
          </cell>
          <cell r="R65" t="str">
            <v>Walmart Fulfilled</v>
          </cell>
          <cell r="S65" t="str">
            <v>Seller Fulfilled</v>
          </cell>
          <cell r="T65" t="str">
            <v>6F8D9U59LWIW</v>
          </cell>
          <cell r="U65" t="str">
            <v>00764608170496</v>
          </cell>
        </row>
        <row r="66">
          <cell r="A66" t="str">
            <v>1914-SET6</v>
          </cell>
          <cell r="B66">
            <v>954514048</v>
          </cell>
          <cell r="C66" t="str">
            <v>BAZIC Pencil Sharpener Dual Blades w/ Diamond Receptacle, 6-Pack</v>
          </cell>
          <cell r="D66" t="str">
            <v>ACTIVE</v>
          </cell>
          <cell r="E66" t="str">
            <v>PUBLISHED</v>
          </cell>
          <cell r="F66" t="str">
            <v>Offer end date has passed</v>
          </cell>
          <cell r="G66" t="str">
            <v>Office &amp; Stationery</v>
          </cell>
          <cell r="H66" t="str">
            <v>Manual Pencil Sharpeners</v>
          </cell>
          <cell r="I66">
            <v>14.99</v>
          </cell>
          <cell r="J66" t="str">
            <v>USD</v>
          </cell>
          <cell r="K66" t="str">
            <v>Base</v>
          </cell>
          <cell r="L66">
            <v>14.99</v>
          </cell>
          <cell r="M66">
            <v>2039751</v>
          </cell>
          <cell r="N66">
            <v>2039719</v>
          </cell>
          <cell r="O66">
            <v>0.24</v>
          </cell>
          <cell r="P66">
            <v>0.5</v>
          </cell>
          <cell r="Q66">
            <v>1</v>
          </cell>
          <cell r="R66" t="str">
            <v>Seller Fulfilled</v>
          </cell>
          <cell r="S66" t="str">
            <v>Seller Fulfilled</v>
          </cell>
          <cell r="T66" t="str">
            <v>5QZ4Q85ZMEDE</v>
          </cell>
          <cell r="U66" t="str">
            <v>00764608170649</v>
          </cell>
        </row>
        <row r="67">
          <cell r="A67" t="str">
            <v>2012-EACH</v>
          </cell>
          <cell r="B67">
            <v>28644742</v>
          </cell>
          <cell r="C67" t="str">
            <v>BAZIC Washable Stationery Clear Glue Liquid Pen 80 mL (2/Pack), 1-Pack</v>
          </cell>
          <cell r="D67" t="str">
            <v>ACTIVE</v>
          </cell>
          <cell r="E67" t="str">
            <v>PUBLISHED</v>
          </cell>
          <cell r="F67" t="str">
            <v>Reasonable price requirements are not met,Reasonable Price Not Satisfied</v>
          </cell>
          <cell r="G67" t="str">
            <v>Office &amp; Stationery</v>
          </cell>
          <cell r="H67" t="str">
            <v>Pens</v>
          </cell>
          <cell r="I67">
            <v>164.77</v>
          </cell>
          <cell r="J67" t="str">
            <v>USD</v>
          </cell>
          <cell r="K67" t="str">
            <v>Base</v>
          </cell>
          <cell r="L67" t="str">
            <v>Yes</v>
          </cell>
          <cell r="M67">
            <v>2039872</v>
          </cell>
          <cell r="N67">
            <v>2039719</v>
          </cell>
          <cell r="O67" t="str">
            <v>NETWORK_GEO</v>
          </cell>
          <cell r="P67">
            <v>18.760000000000002</v>
          </cell>
          <cell r="Q67">
            <v>1</v>
          </cell>
          <cell r="R67" t="str">
            <v>Seller Fulfilled</v>
          </cell>
          <cell r="S67" t="str">
            <v>Seller Fulfilled</v>
          </cell>
          <cell r="T67" t="str">
            <v>5CGRTB8O5BC9</v>
          </cell>
          <cell r="U67" t="str">
            <v>20764608170896</v>
          </cell>
        </row>
        <row r="68">
          <cell r="A68" t="str">
            <v>2055-BOX</v>
          </cell>
          <cell r="B68">
            <v>938232213</v>
          </cell>
          <cell r="C68" t="str">
            <v>BAZIC Washable Disappearing Purple Glue Stick 8g Acid Free Glue Sticks, 12-count</v>
          </cell>
          <cell r="D68" t="str">
            <v>ACTIVE</v>
          </cell>
          <cell r="E68" t="str">
            <v>PUBLISHED</v>
          </cell>
          <cell r="G68" t="str">
            <v>Office &amp; Stationery</v>
          </cell>
          <cell r="H68" t="str">
            <v>Glue</v>
          </cell>
          <cell r="I68">
            <v>8.99</v>
          </cell>
          <cell r="J68" t="str">
            <v>USD</v>
          </cell>
          <cell r="K68" t="str">
            <v>Base</v>
          </cell>
          <cell r="L68">
            <v>8.99</v>
          </cell>
          <cell r="M68">
            <v>2039872</v>
          </cell>
          <cell r="N68">
            <v>2039719</v>
          </cell>
          <cell r="O68" t="str">
            <v>NETWORK_GEO</v>
          </cell>
          <cell r="P68">
            <v>0.14000000000000001</v>
          </cell>
          <cell r="Q68">
            <v>1</v>
          </cell>
          <cell r="R68" t="str">
            <v>Seller Fulfilled</v>
          </cell>
          <cell r="S68" t="str">
            <v>Seller Fulfilled</v>
          </cell>
          <cell r="T68" t="str">
            <v>5QQKFDUCDU07</v>
          </cell>
          <cell r="U68" t="str">
            <v>00764608017555</v>
          </cell>
        </row>
        <row r="69">
          <cell r="A69" t="str">
            <v>260-EACH</v>
          </cell>
          <cell r="B69">
            <v>52618727</v>
          </cell>
          <cell r="C69" t="str">
            <v>BAZIC Binder Clips Small Black 3/4" (19mm) Clip (20/Pack), 1-Pack</v>
          </cell>
          <cell r="D69" t="str">
            <v>ACTIVE</v>
          </cell>
          <cell r="E69" t="str">
            <v>PUBLISHED</v>
          </cell>
          <cell r="G69" t="str">
            <v>Office &amp; Stationery</v>
          </cell>
          <cell r="H69" t="str">
            <v>Binder Clips</v>
          </cell>
          <cell r="I69">
            <v>6.79</v>
          </cell>
          <cell r="J69" t="str">
            <v>USD</v>
          </cell>
          <cell r="K69" t="str">
            <v>Base</v>
          </cell>
          <cell r="L69" t="str">
            <v>Yes</v>
          </cell>
          <cell r="M69">
            <v>2039905</v>
          </cell>
          <cell r="N69">
            <v>2039719</v>
          </cell>
          <cell r="O69" t="str">
            <v>NETWORK_GEO</v>
          </cell>
          <cell r="P69">
            <v>1.42</v>
          </cell>
          <cell r="Q69">
            <v>1</v>
          </cell>
          <cell r="R69" t="str">
            <v>Seller Fulfilled</v>
          </cell>
          <cell r="S69" t="str">
            <v>Seller Fulfilled</v>
          </cell>
          <cell r="T69" t="str">
            <v>486LA1SWTVQR</v>
          </cell>
          <cell r="U69" t="str">
            <v>10764608017637</v>
          </cell>
        </row>
        <row r="70">
          <cell r="A70" t="str">
            <v>3161-EACH</v>
          </cell>
          <cell r="B70">
            <v>25293804</v>
          </cell>
          <cell r="C70" t="str">
            <v>BAZIC 8 Pockets Folder Portfolios, Letter Size Paper Folders, 1-Pack</v>
          </cell>
          <cell r="D70" t="str">
            <v>ACTIVE</v>
          </cell>
          <cell r="E70" t="str">
            <v>PUBLISHED</v>
          </cell>
          <cell r="F70" t="str">
            <v>Offer end date has passed,Current Offer At Or Below Target</v>
          </cell>
          <cell r="G70" t="str">
            <v>Office &amp; Stationery</v>
          </cell>
          <cell r="H70" t="str">
            <v>Glue</v>
          </cell>
          <cell r="I70">
            <v>57.39</v>
          </cell>
          <cell r="J70" t="str">
            <v>USD</v>
          </cell>
          <cell r="K70" t="str">
            <v>Base</v>
          </cell>
          <cell r="L70" t="str">
            <v>Yes</v>
          </cell>
          <cell r="M70">
            <v>2039742</v>
          </cell>
          <cell r="N70">
            <v>2039872</v>
          </cell>
          <cell r="O70" t="str">
            <v>NETWORK_GEO</v>
          </cell>
          <cell r="P70">
            <v>2.96</v>
          </cell>
          <cell r="Q70">
            <v>1</v>
          </cell>
          <cell r="R70" t="str">
            <v>Seller Fulfilled</v>
          </cell>
          <cell r="S70" t="str">
            <v>Seller Fulfilled</v>
          </cell>
          <cell r="T70" t="str">
            <v>7KZ6RDVD6CI1</v>
          </cell>
          <cell r="U70" t="str">
            <v>10764608020071</v>
          </cell>
        </row>
        <row r="71">
          <cell r="A71" t="str">
            <v>3203-PACK2</v>
          </cell>
          <cell r="B71">
            <v>709278833</v>
          </cell>
          <cell r="C71" t="str">
            <v>BAZIC Paper Punch 3 Hole 1/4" w/ Chip Tray Holder, 10 Sheets Capacity, 2-Pack</v>
          </cell>
          <cell r="D71" t="str">
            <v>ACTIVE</v>
          </cell>
          <cell r="E71" t="str">
            <v>PUBLISHED</v>
          </cell>
          <cell r="F71" t="str">
            <v>Offer end date has passed</v>
          </cell>
          <cell r="G71" t="str">
            <v>Office &amp; Stationery</v>
          </cell>
          <cell r="H71" t="str">
            <v>Paper Hole Punches</v>
          </cell>
          <cell r="I71">
            <v>21.99</v>
          </cell>
          <cell r="J71" t="str">
            <v>USD</v>
          </cell>
          <cell r="K71" t="str">
            <v>Base</v>
          </cell>
          <cell r="L71">
            <v>21.99</v>
          </cell>
          <cell r="M71">
            <v>2048506</v>
          </cell>
          <cell r="N71">
            <v>2039872</v>
          </cell>
          <cell r="O71">
            <v>2.0299999999999998</v>
          </cell>
          <cell r="P71">
            <v>0.55000000000000004</v>
          </cell>
          <cell r="Q71">
            <v>1</v>
          </cell>
          <cell r="R71" t="str">
            <v>Seller Fulfilled</v>
          </cell>
          <cell r="S71" t="str">
            <v>Walmart Fulfilled</v>
          </cell>
          <cell r="T71" t="str">
            <v>2YORIUEJX3DZ</v>
          </cell>
          <cell r="U71" t="str">
            <v>00463138755578</v>
          </cell>
        </row>
        <row r="72">
          <cell r="A72" t="str">
            <v>3812-BOX</v>
          </cell>
          <cell r="B72">
            <v>217136446</v>
          </cell>
          <cell r="C72" t="str">
            <v>BAZIC Name Badge Label 3 7/10"X2 1/4" "HELLO my name is" Name Sticker, 600-Count</v>
          </cell>
          <cell r="D72" t="str">
            <v>ACTIVE</v>
          </cell>
          <cell r="E72" t="str">
            <v>PUBLISHED</v>
          </cell>
          <cell r="F72" t="str">
            <v>Reasonable price requirements are not met,Reasonable Price Not Satisfied</v>
          </cell>
          <cell r="G72" t="str">
            <v>Office &amp; Stationery</v>
          </cell>
          <cell r="H72" t="str">
            <v>Labels</v>
          </cell>
          <cell r="I72">
            <v>29.93</v>
          </cell>
          <cell r="J72" t="str">
            <v>USD</v>
          </cell>
          <cell r="K72" t="str">
            <v>Base</v>
          </cell>
          <cell r="L72">
            <v>29.93</v>
          </cell>
          <cell r="M72">
            <v>2038061</v>
          </cell>
          <cell r="N72">
            <v>2039872</v>
          </cell>
          <cell r="O72" t="str">
            <v>NETWORK_GEO</v>
          </cell>
          <cell r="P72">
            <v>29.18</v>
          </cell>
          <cell r="Q72">
            <v>1</v>
          </cell>
          <cell r="R72" t="str">
            <v>Seller Fulfilled</v>
          </cell>
          <cell r="S72" t="str">
            <v>Seller Fulfilled</v>
          </cell>
          <cell r="T72" t="str">
            <v>1X14ZU205UX0</v>
          </cell>
          <cell r="U72" t="str">
            <v>20764608020429</v>
          </cell>
        </row>
        <row r="73">
          <cell r="A73" t="str">
            <v>3983-BOX</v>
          </cell>
          <cell r="B73">
            <v>422072323</v>
          </cell>
          <cell r="C73" t="str">
            <v>BAZIC Round Natural Hair Paint Brush Set, (12/pack), 12-Packs</v>
          </cell>
          <cell r="D73" t="str">
            <v>ACTIVE</v>
          </cell>
          <cell r="E73" t="str">
            <v>PUBLISHED</v>
          </cell>
          <cell r="F73" t="str">
            <v>Offer end date has passed</v>
          </cell>
          <cell r="G73" t="str">
            <v>Office &amp; Stationery</v>
          </cell>
          <cell r="H73" t="str">
            <v>Pocket Folders</v>
          </cell>
          <cell r="I73">
            <v>94.92</v>
          </cell>
          <cell r="J73" t="str">
            <v>USD</v>
          </cell>
          <cell r="K73" t="str">
            <v>Base</v>
          </cell>
          <cell r="L73" t="str">
            <v>Yes</v>
          </cell>
          <cell r="M73">
            <v>2039747</v>
          </cell>
          <cell r="N73">
            <v>2039742</v>
          </cell>
          <cell r="O73" t="str">
            <v>NETWORK_GEO</v>
          </cell>
          <cell r="P73">
            <v>15</v>
          </cell>
          <cell r="Q73">
            <v>1</v>
          </cell>
          <cell r="R73" t="str">
            <v>Seller Fulfilled</v>
          </cell>
          <cell r="S73" t="str">
            <v>Seller Fulfilled</v>
          </cell>
          <cell r="T73" t="str">
            <v>3C3Y1966UIUF</v>
          </cell>
          <cell r="U73" t="str">
            <v>20764608021136</v>
          </cell>
        </row>
        <row r="74">
          <cell r="A74" t="str">
            <v>4107-CASE</v>
          </cell>
          <cell r="B74">
            <v>864382884</v>
          </cell>
          <cell r="C74" t="str">
            <v>BAZIC 3 Ring Binder 1/2" Economy View Binders Purple, Hold 100 Sheets, 12-Count</v>
          </cell>
          <cell r="D74" t="str">
            <v>ACTIVE</v>
          </cell>
          <cell r="E74" t="str">
            <v>PUBLISHED</v>
          </cell>
          <cell r="G74" t="str">
            <v>Office &amp; Stationery</v>
          </cell>
          <cell r="H74" t="str">
            <v>Binders</v>
          </cell>
          <cell r="I74">
            <v>50.49</v>
          </cell>
          <cell r="J74" t="str">
            <v>USD</v>
          </cell>
          <cell r="K74" t="str">
            <v>Base</v>
          </cell>
          <cell r="L74">
            <v>50.49</v>
          </cell>
          <cell r="M74">
            <v>2039738</v>
          </cell>
          <cell r="N74">
            <v>2038710</v>
          </cell>
          <cell r="O74" t="str">
            <v>ALWAYS_TWO_DAY</v>
          </cell>
          <cell r="P74">
            <v>7.4999999999999997E-2</v>
          </cell>
          <cell r="Q74">
            <v>1</v>
          </cell>
          <cell r="R74" t="str">
            <v>Walmart Fulfilled</v>
          </cell>
          <cell r="S74" t="str">
            <v>Seller Fulfilled</v>
          </cell>
          <cell r="T74" t="str">
            <v>17X4V1CZZ4FD</v>
          </cell>
          <cell r="U74" t="str">
            <v>00764608021552</v>
          </cell>
        </row>
        <row r="75">
          <cell r="A75" t="str">
            <v>49923-CASE</v>
          </cell>
          <cell r="B75">
            <v>5175445515</v>
          </cell>
          <cell r="C75" t="str">
            <v>MY LITTLE PONY Coloring Book 1 Title, for Learning Activity Drawing, 80 Pages, 36-Pack</v>
          </cell>
          <cell r="D75" t="str">
            <v>ACTIVE</v>
          </cell>
          <cell r="E75" t="str">
            <v>PUBLISHED</v>
          </cell>
          <cell r="F75" t="str">
            <v>Offer end date has passed</v>
          </cell>
          <cell r="G75" t="str">
            <v>Office &amp; Stationery</v>
          </cell>
          <cell r="H75" t="str">
            <v>Envelopes</v>
          </cell>
          <cell r="I75">
            <v>19.75</v>
          </cell>
          <cell r="J75" t="str">
            <v>USD</v>
          </cell>
          <cell r="K75" t="str">
            <v>Base</v>
          </cell>
          <cell r="L75" t="str">
            <v>Yes</v>
          </cell>
          <cell r="M75">
            <v>2038710</v>
          </cell>
          <cell r="N75">
            <v>2038710</v>
          </cell>
          <cell r="O75" t="str">
            <v>NETWORK_GEO</v>
          </cell>
          <cell r="P75">
            <v>0.6</v>
          </cell>
          <cell r="Q75">
            <v>1</v>
          </cell>
          <cell r="R75" t="str">
            <v>Seller Fulfilled</v>
          </cell>
          <cell r="S75" t="str">
            <v>Seller Fulfilled</v>
          </cell>
          <cell r="T75" t="str">
            <v>2SIFT2903376</v>
          </cell>
          <cell r="U75" t="str">
            <v>00462000599609</v>
          </cell>
        </row>
        <row r="76">
          <cell r="A76" t="str">
            <v>5052-CASE</v>
          </cell>
          <cell r="B76">
            <v>358905057</v>
          </cell>
          <cell r="C76" t="str">
            <v>BAZIC Premium Marble Composition Book 5-1" Quad-Ruled 100 Sheets, 48-Pack</v>
          </cell>
          <cell r="D76" t="str">
            <v>ACTIVE</v>
          </cell>
          <cell r="E76" t="str">
            <v>UNPUBLISHED</v>
          </cell>
          <cell r="F76" t="str">
            <v>Reasonable price requirements are not met,Reasonable Price Not Satisfied</v>
          </cell>
          <cell r="G76" t="str">
            <v>Home &amp; Garden</v>
          </cell>
          <cell r="H76" t="str">
            <v>Utility Carts</v>
          </cell>
          <cell r="I76">
            <v>143.75</v>
          </cell>
          <cell r="J76" t="str">
            <v>USD</v>
          </cell>
          <cell r="K76" t="str">
            <v>Base</v>
          </cell>
          <cell r="L76" t="str">
            <v>Yes</v>
          </cell>
          <cell r="M76">
            <v>2038710</v>
          </cell>
          <cell r="N76">
            <v>2038710</v>
          </cell>
          <cell r="O76" t="str">
            <v>NETWORK_GEO</v>
          </cell>
          <cell r="P76">
            <v>25.84</v>
          </cell>
          <cell r="Q76">
            <v>1</v>
          </cell>
          <cell r="R76" t="str">
            <v>Seller Fulfilled</v>
          </cell>
          <cell r="S76" t="str">
            <v>Seller Fulfilled</v>
          </cell>
          <cell r="T76" t="str">
            <v>2SVO25AA89DY</v>
          </cell>
          <cell r="U76" t="str">
            <v>20764608021976</v>
          </cell>
        </row>
        <row r="77">
          <cell r="A77" t="str">
            <v>5094-BOX</v>
          </cell>
          <cell r="B77">
            <v>526771131</v>
          </cell>
          <cell r="C77" t="str">
            <v>BAZIC Primary Journal Composition Book Blue Marble, 50 Sheet Writing Grade 2 Notebook Journal Comp Notebooks for Kids Elementary School, 24-Pack</v>
          </cell>
          <cell r="D77" t="str">
            <v>ARCHIVED</v>
          </cell>
          <cell r="E77" t="str">
            <v>SYSTEM_PROBLEM</v>
          </cell>
          <cell r="F77" t="str">
            <v>Compliance - Childrenâ€™s Product Policy</v>
          </cell>
          <cell r="G77" t="str">
            <v>Office &amp; Stationery</v>
          </cell>
          <cell r="H77" t="str">
            <v>Highlighters</v>
          </cell>
          <cell r="I77">
            <v>7.99</v>
          </cell>
          <cell r="J77" t="str">
            <v>USD</v>
          </cell>
          <cell r="K77" t="str">
            <v>Base</v>
          </cell>
          <cell r="L77" t="str">
            <v>Yes</v>
          </cell>
          <cell r="M77">
            <v>2039749</v>
          </cell>
          <cell r="N77">
            <v>2039896</v>
          </cell>
          <cell r="O77" t="str">
            <v>NETWORK_GEO</v>
          </cell>
          <cell r="P77">
            <v>0.16</v>
          </cell>
          <cell r="Q77">
            <v>1</v>
          </cell>
          <cell r="R77" t="str">
            <v>Seller Fulfilled</v>
          </cell>
          <cell r="S77" t="str">
            <v>Seller Fulfilled</v>
          </cell>
          <cell r="T77" t="str">
            <v>4EE2UXMM9PXI</v>
          </cell>
          <cell r="U77" t="str">
            <v>00764608023464</v>
          </cell>
        </row>
        <row r="78">
          <cell r="A78" t="str">
            <v>5104-EACH</v>
          </cell>
          <cell r="B78">
            <v>52618417</v>
          </cell>
          <cell r="C78" t="str">
            <v>BAZIC Sticky Notes 3x3 Yellow Colors, 1-Pack</v>
          </cell>
          <cell r="D78" t="str">
            <v>ACTIVE</v>
          </cell>
          <cell r="E78" t="str">
            <v>PUBLISHED</v>
          </cell>
          <cell r="G78" t="str">
            <v>Office &amp; Stationery</v>
          </cell>
          <cell r="H78" t="str">
            <v>Sticky Notes</v>
          </cell>
          <cell r="I78">
            <v>7.14</v>
          </cell>
          <cell r="J78" t="str">
            <v>USD</v>
          </cell>
          <cell r="K78" t="str">
            <v>Base</v>
          </cell>
          <cell r="L78" t="str">
            <v>Yes</v>
          </cell>
          <cell r="M78">
            <v>2039904</v>
          </cell>
          <cell r="N78">
            <v>2039905</v>
          </cell>
          <cell r="O78" t="str">
            <v>NETWORK_GEO</v>
          </cell>
          <cell r="P78">
            <v>7.0000000000000007E-2</v>
          </cell>
          <cell r="Q78">
            <v>1</v>
          </cell>
          <cell r="R78" t="str">
            <v>Seller Fulfilled</v>
          </cell>
          <cell r="S78" t="str">
            <v>Seller Fulfilled</v>
          </cell>
          <cell r="T78" t="str">
            <v>4T8ADJEGCE53</v>
          </cell>
          <cell r="U78" t="str">
            <v>00764608002506</v>
          </cell>
        </row>
        <row r="79">
          <cell r="A79" t="str">
            <v>5142-PACK2</v>
          </cell>
          <cell r="B79">
            <v>363659346</v>
          </cell>
          <cell r="C79" t="str">
            <v>BAZIC Neon Page Markers 1x3 Colored Index Tabs, (480 Sheets/Pack), 2-Packs</v>
          </cell>
          <cell r="D79" t="str">
            <v>ACTIVE</v>
          </cell>
          <cell r="E79" t="str">
            <v>PUBLISHED</v>
          </cell>
          <cell r="F79" t="str">
            <v>Shipping information is not found</v>
          </cell>
          <cell r="G79" t="str">
            <v>Office &amp; Stationery</v>
          </cell>
          <cell r="H79" t="str">
            <v>Index Tabs</v>
          </cell>
          <cell r="I79">
            <v>8.99</v>
          </cell>
          <cell r="J79" t="str">
            <v>USD</v>
          </cell>
          <cell r="K79" t="str">
            <v>Base</v>
          </cell>
          <cell r="L79">
            <v>8.99</v>
          </cell>
          <cell r="M79">
            <v>2039889</v>
          </cell>
          <cell r="N79">
            <v>2039722</v>
          </cell>
          <cell r="O79">
            <v>0.32</v>
          </cell>
          <cell r="P79" t="str">
            <v>"LB"</v>
          </cell>
          <cell r="Q79">
            <v>1</v>
          </cell>
          <cell r="R79" t="str">
            <v>Seller Fulfilled</v>
          </cell>
          <cell r="S79" t="str">
            <v>Seller Fulfilled</v>
          </cell>
          <cell r="T79" t="str">
            <v>1IG6PYL9UY4Z</v>
          </cell>
          <cell r="U79" t="str">
            <v>20764608025172</v>
          </cell>
        </row>
        <row r="80">
          <cell r="A80" t="str">
            <v>565-EACH</v>
          </cell>
          <cell r="B80">
            <v>28598933</v>
          </cell>
          <cell r="C80" t="str">
            <v>BAZIC Filler Paper Loose Leaf 100 Sheet, College Ruled 3 Hole Punched, 1-Pack</v>
          </cell>
          <cell r="D80" t="str">
            <v>ACTIVE</v>
          </cell>
          <cell r="E80" t="str">
            <v>PUBLISHED</v>
          </cell>
          <cell r="F80" t="str">
            <v>Offer end date has passed</v>
          </cell>
          <cell r="G80" t="str">
            <v>Crafts</v>
          </cell>
          <cell r="H80" t="str">
            <v>Crayons</v>
          </cell>
          <cell r="I80">
            <v>35</v>
          </cell>
          <cell r="J80" t="str">
            <v>USD</v>
          </cell>
          <cell r="K80" t="str">
            <v>Base</v>
          </cell>
          <cell r="L80" t="str">
            <v>Yes</v>
          </cell>
          <cell r="M80">
            <v>2039724</v>
          </cell>
          <cell r="N80">
            <v>2039722</v>
          </cell>
          <cell r="O80" t="str">
            <v>NETWORK_GEO</v>
          </cell>
          <cell r="P80">
            <v>4.8600000000000003</v>
          </cell>
          <cell r="Q80">
            <v>1</v>
          </cell>
          <cell r="R80" t="str">
            <v>Seller Fulfilled</v>
          </cell>
          <cell r="S80" t="str">
            <v>Seller Fulfilled</v>
          </cell>
          <cell r="T80" t="str">
            <v>17QOH4NH5Z89</v>
          </cell>
          <cell r="U80" t="str">
            <v>10764608025182</v>
          </cell>
        </row>
        <row r="81">
          <cell r="A81" t="str">
            <v>753-BOX</v>
          </cell>
          <cell r="B81">
            <v>17674869219</v>
          </cell>
          <cell r="C81" t="str">
            <v>BAZIC Mechanical Pencil Infinite Orion 0.7mm w/ Ceramic Lead Refills, Auto Lead Advance, 24-Packs</v>
          </cell>
          <cell r="D81" t="str">
            <v>ACTIVE</v>
          </cell>
          <cell r="E81" t="str">
            <v>PUBLISHED</v>
          </cell>
          <cell r="F81" t="str">
            <v>Offer end date has passed</v>
          </cell>
          <cell r="G81" t="str">
            <v>Office &amp; Stationery</v>
          </cell>
          <cell r="H81" t="str">
            <v>Binder Clips</v>
          </cell>
          <cell r="I81">
            <v>10.99</v>
          </cell>
          <cell r="J81" t="str">
            <v>USD</v>
          </cell>
          <cell r="K81" t="str">
            <v>Base</v>
          </cell>
          <cell r="L81" t="str">
            <v>Yes</v>
          </cell>
          <cell r="M81">
            <v>2039720</v>
          </cell>
          <cell r="N81">
            <v>2039905</v>
          </cell>
          <cell r="O81" t="str">
            <v>NETWORK_GEO</v>
          </cell>
          <cell r="P81">
            <v>0.53</v>
          </cell>
          <cell r="Q81">
            <v>1</v>
          </cell>
          <cell r="R81" t="str">
            <v>Seller Fulfilled</v>
          </cell>
          <cell r="S81" t="str">
            <v>Seller Fulfilled</v>
          </cell>
          <cell r="T81" t="str">
            <v>7I4ROQ6TBFEQ</v>
          </cell>
          <cell r="U81" t="str">
            <v>00469050920056</v>
          </cell>
        </row>
        <row r="82">
          <cell r="A82" t="str">
            <v>784-BOX</v>
          </cell>
          <cell r="B82">
            <v>151178076</v>
          </cell>
          <cell r="C82" t="str">
            <v>BAZIC #2 HB Yellow Pencils, Unsharpened, Wood Free Latex Free Eraser (20/Pack), 24-Packs</v>
          </cell>
          <cell r="D82" t="str">
            <v>ACTIVE</v>
          </cell>
          <cell r="E82" t="str">
            <v>PUBLISHED</v>
          </cell>
          <cell r="F82" t="str">
            <v>Offer end date has passed</v>
          </cell>
          <cell r="G82" t="str">
            <v>Office &amp; Stationery</v>
          </cell>
          <cell r="H82" t="str">
            <v>Calculators</v>
          </cell>
          <cell r="I82">
            <v>68.040000000000006</v>
          </cell>
          <cell r="J82" t="str">
            <v>USD</v>
          </cell>
          <cell r="K82" t="str">
            <v>Base</v>
          </cell>
          <cell r="L82" t="str">
            <v>Yes</v>
          </cell>
          <cell r="M82">
            <v>2039720</v>
          </cell>
          <cell r="N82">
            <v>2039735</v>
          </cell>
          <cell r="O82" t="str">
            <v>NETWORK_GEO</v>
          </cell>
          <cell r="P82">
            <v>2.8</v>
          </cell>
          <cell r="Q82">
            <v>1</v>
          </cell>
          <cell r="R82" t="str">
            <v>Seller Fulfilled</v>
          </cell>
          <cell r="S82" t="str">
            <v>Seller Fulfilled</v>
          </cell>
          <cell r="T82" t="str">
            <v>71L8QU0CSD8H</v>
          </cell>
          <cell r="U82" t="str">
            <v>10764608030148</v>
          </cell>
        </row>
        <row r="83">
          <cell r="A83" t="str">
            <v>914-CASE</v>
          </cell>
          <cell r="B83">
            <v>343869160</v>
          </cell>
          <cell r="C83" t="str">
            <v>BAZIC Super Clear Heavy Duty Packaging Tape Packing Tape w/ Dispenser 1.88" x 27.3 Yards, 36-Pack</v>
          </cell>
          <cell r="D83" t="str">
            <v>ACTIVE</v>
          </cell>
          <cell r="E83" t="str">
            <v>PUBLISHED</v>
          </cell>
          <cell r="G83" t="str">
            <v>Office &amp; Stationery</v>
          </cell>
          <cell r="H83" t="str">
            <v>Packing Tapes</v>
          </cell>
          <cell r="I83">
            <v>66.989999999999995</v>
          </cell>
          <cell r="J83" t="str">
            <v>USD</v>
          </cell>
          <cell r="K83" t="str">
            <v>Base</v>
          </cell>
          <cell r="L83">
            <v>66.989999999999995</v>
          </cell>
          <cell r="M83">
            <v>2038710</v>
          </cell>
          <cell r="N83">
            <v>2039889</v>
          </cell>
          <cell r="O83" t="str">
            <v>NETWORK_GEO</v>
          </cell>
          <cell r="P83">
            <v>36.24</v>
          </cell>
          <cell r="Q83">
            <v>1</v>
          </cell>
          <cell r="R83" t="str">
            <v>Seller Fulfilled</v>
          </cell>
          <cell r="S83" t="str">
            <v>Seller Fulfilled</v>
          </cell>
          <cell r="T83" t="str">
            <v>6UJOQA4E5FTT</v>
          </cell>
          <cell r="U83" t="str">
            <v>20764608031074</v>
          </cell>
        </row>
        <row r="84">
          <cell r="A84" t="str">
            <v>L-31-EACH</v>
          </cell>
          <cell r="B84">
            <v>702641426</v>
          </cell>
          <cell r="C84" t="str">
            <v>BAZIC 12" X 16" Se Vende Sign, Spanish for Sale Yard Sale Garage Sale, Retail Store Business Shops Plastic Signs, Wall Door Border, Waterproof Indoor Outdoor Advertising Signage, 1-Pack</v>
          </cell>
          <cell r="D84" t="str">
            <v>ACTIVE</v>
          </cell>
          <cell r="E84" t="str">
            <v>PUBLISHED</v>
          </cell>
          <cell r="F84" t="str">
            <v>Offer end date has passed</v>
          </cell>
          <cell r="G84" t="str">
            <v>Home &amp; Garden</v>
          </cell>
          <cell r="H84" t="str">
            <v>Plaques &amp; Signs</v>
          </cell>
          <cell r="I84">
            <v>7.25</v>
          </cell>
          <cell r="J84" t="str">
            <v>USD</v>
          </cell>
          <cell r="K84" t="str">
            <v>Base</v>
          </cell>
          <cell r="L84" t="str">
            <v>Yes</v>
          </cell>
          <cell r="M84">
            <v>2038710</v>
          </cell>
          <cell r="N84">
            <v>2039742</v>
          </cell>
          <cell r="O84">
            <v>0.11</v>
          </cell>
          <cell r="P84">
            <v>11.46</v>
          </cell>
          <cell r="Q84">
            <v>1</v>
          </cell>
          <cell r="R84" t="str">
            <v>Seller Fulfilled</v>
          </cell>
          <cell r="S84" t="str">
            <v>Seller Fulfilled</v>
          </cell>
          <cell r="T84" t="str">
            <v>75C0UKE7BNVT</v>
          </cell>
          <cell r="U84" t="str">
            <v>20764608031159</v>
          </cell>
        </row>
        <row r="85">
          <cell r="A85" t="str">
            <v>1285-BOX</v>
          </cell>
          <cell r="B85">
            <v>105082120</v>
          </cell>
          <cell r="C85" t="str">
            <v>BAZIC Washable Fruit Scented Markers 6 Color Chisel Tip (6/Pack), 24-Packs</v>
          </cell>
          <cell r="D85" t="str">
            <v>ACTIVE</v>
          </cell>
          <cell r="E85" t="str">
            <v>PUBLISHED</v>
          </cell>
          <cell r="F85" t="str">
            <v>Offer end date has passed</v>
          </cell>
          <cell r="G85" t="str">
            <v>Office &amp; Stationery</v>
          </cell>
          <cell r="H85" t="str">
            <v>Binders</v>
          </cell>
          <cell r="I85">
            <v>50.89</v>
          </cell>
          <cell r="J85" t="str">
            <v>USD</v>
          </cell>
          <cell r="K85" t="str">
            <v>Base</v>
          </cell>
          <cell r="L85" t="str">
            <v>Yes</v>
          </cell>
          <cell r="M85">
            <v>2039746</v>
          </cell>
          <cell r="N85">
            <v>2039738</v>
          </cell>
          <cell r="O85" t="str">
            <v>NETWORK_GEO</v>
          </cell>
          <cell r="P85">
            <v>9.1999999999999993</v>
          </cell>
          <cell r="Q85">
            <v>1</v>
          </cell>
          <cell r="R85" t="str">
            <v>Seller Fulfilled</v>
          </cell>
          <cell r="S85" t="str">
            <v>Seller Fulfilled</v>
          </cell>
          <cell r="T85" t="str">
            <v>33JJ9T6F1DLL</v>
          </cell>
          <cell r="U85" t="str">
            <v>20764608031227</v>
          </cell>
        </row>
        <row r="86">
          <cell r="A86" t="str">
            <v>1293-BOX</v>
          </cell>
          <cell r="B86">
            <v>1181250301</v>
          </cell>
          <cell r="C86" t="str">
            <v>BAZIC Felt Washable Markers 20 Colors, Fine Line Coloring Marker, Non Toxic Art Supplies (20/Pack), 12-Packs</v>
          </cell>
          <cell r="D86" t="str">
            <v>ACTIVE</v>
          </cell>
          <cell r="E86" t="str">
            <v>PUBLISHED</v>
          </cell>
          <cell r="F86" t="str">
            <v>Offer end date has passed</v>
          </cell>
          <cell r="G86" t="str">
            <v>Office &amp; Stationery</v>
          </cell>
          <cell r="H86" t="str">
            <v>Binders</v>
          </cell>
          <cell r="I86">
            <v>16.989999999999998</v>
          </cell>
          <cell r="J86" t="str">
            <v>USD</v>
          </cell>
          <cell r="K86" t="str">
            <v>Base</v>
          </cell>
          <cell r="L86" t="str">
            <v>Yes</v>
          </cell>
          <cell r="M86">
            <v>2039746</v>
          </cell>
          <cell r="N86">
            <v>2039738</v>
          </cell>
          <cell r="O86" t="str">
            <v>NETWORK_GEO</v>
          </cell>
          <cell r="P86">
            <v>1.42</v>
          </cell>
          <cell r="Q86">
            <v>1</v>
          </cell>
          <cell r="R86" t="str">
            <v>Seller Fulfilled</v>
          </cell>
          <cell r="S86" t="str">
            <v>Seller Fulfilled</v>
          </cell>
          <cell r="T86" t="str">
            <v>7KDGFBBK5M07</v>
          </cell>
          <cell r="U86" t="str">
            <v>00764608031759</v>
          </cell>
        </row>
        <row r="87">
          <cell r="A87" t="str">
            <v>1755-EACH</v>
          </cell>
          <cell r="B87">
            <v>24886652</v>
          </cell>
          <cell r="C87" t="str">
            <v>BAZIC Ballpoint Pen Pure Black Color Stick Pens, 1.0 mm, (12/Pack), 1-Pack</v>
          </cell>
          <cell r="D87" t="str">
            <v>ACTIVE</v>
          </cell>
          <cell r="E87" t="str">
            <v>PUBLISHED</v>
          </cell>
          <cell r="F87" t="str">
            <v>Offer end date has passed</v>
          </cell>
          <cell r="G87" t="str">
            <v>Office &amp; Stationery</v>
          </cell>
          <cell r="H87" t="str">
            <v>Pens</v>
          </cell>
          <cell r="I87">
            <v>7.99</v>
          </cell>
          <cell r="J87" t="str">
            <v>USD</v>
          </cell>
          <cell r="K87" t="str">
            <v>Base</v>
          </cell>
          <cell r="L87" t="str">
            <v>Yes</v>
          </cell>
          <cell r="M87">
            <v>2039719</v>
          </cell>
          <cell r="N87">
            <v>2039742</v>
          </cell>
          <cell r="O87">
            <v>0.14000000000000001</v>
          </cell>
          <cell r="P87">
            <v>0.28000000000000003</v>
          </cell>
          <cell r="Q87">
            <v>1</v>
          </cell>
          <cell r="R87" t="str">
            <v>Seller Fulfilled</v>
          </cell>
          <cell r="S87" t="str">
            <v>Seller Fulfilled</v>
          </cell>
          <cell r="T87" t="str">
            <v>2IKGWSV4X6M8</v>
          </cell>
          <cell r="U87" t="str">
            <v>00764608031865</v>
          </cell>
        </row>
        <row r="88">
          <cell r="A88" t="str">
            <v>1763-BOX</v>
          </cell>
          <cell r="B88">
            <v>843302793</v>
          </cell>
          <cell r="C88" t="str">
            <v>BAZIC 4-Color Ballpoint Neck Pen w/ Soft Grip, 1.0 mm, (1/Pack), 24-Pack</v>
          </cell>
          <cell r="D88" t="str">
            <v>ACTIVE</v>
          </cell>
          <cell r="E88" t="str">
            <v>PUBLISHED</v>
          </cell>
          <cell r="F88" t="str">
            <v>Offer end date has passed</v>
          </cell>
          <cell r="G88" t="str">
            <v>Crafts</v>
          </cell>
          <cell r="H88" t="str">
            <v>Clays &amp; Doughs</v>
          </cell>
          <cell r="I88">
            <v>92.75</v>
          </cell>
          <cell r="J88" t="str">
            <v>USD</v>
          </cell>
          <cell r="K88" t="str">
            <v>Base</v>
          </cell>
          <cell r="L88" t="str">
            <v>Yes</v>
          </cell>
          <cell r="M88">
            <v>2039719</v>
          </cell>
          <cell r="N88">
            <v>2039741</v>
          </cell>
          <cell r="O88" t="str">
            <v>NETWORK_GEO</v>
          </cell>
          <cell r="P88">
            <v>24.94</v>
          </cell>
          <cell r="Q88">
            <v>1</v>
          </cell>
          <cell r="R88" t="str">
            <v>Seller Fulfilled</v>
          </cell>
          <cell r="S88" t="str">
            <v>Walmart Fulfilled</v>
          </cell>
          <cell r="T88" t="str">
            <v>73DAVVB81XYF</v>
          </cell>
          <cell r="U88" t="str">
            <v>20764608033375</v>
          </cell>
        </row>
        <row r="89">
          <cell r="A89" t="str">
            <v>2113-CASE</v>
          </cell>
          <cell r="B89">
            <v>16465005179</v>
          </cell>
          <cell r="C89" t="str">
            <v>BAZIC 2 Pockets Poly Folder, 3 Prong Fastener Clip, Red Color, 100-Count</v>
          </cell>
          <cell r="D89" t="str">
            <v>ACTIVE</v>
          </cell>
          <cell r="E89" t="str">
            <v>PUBLISHED</v>
          </cell>
          <cell r="F89" t="str">
            <v>Offer end date has passed</v>
          </cell>
          <cell r="G89" t="str">
            <v>Office &amp; Stationery</v>
          </cell>
          <cell r="H89" t="str">
            <v>Labels</v>
          </cell>
          <cell r="I89">
            <v>31.85</v>
          </cell>
          <cell r="J89" t="str">
            <v>USD</v>
          </cell>
          <cell r="K89" t="str">
            <v>Base</v>
          </cell>
          <cell r="L89" t="str">
            <v>Yes</v>
          </cell>
          <cell r="M89">
            <v>2039742</v>
          </cell>
          <cell r="N89">
            <v>2038061</v>
          </cell>
          <cell r="O89" t="str">
            <v>NETWORK_GEO</v>
          </cell>
          <cell r="P89">
            <v>1.8</v>
          </cell>
          <cell r="Q89">
            <v>1</v>
          </cell>
          <cell r="R89" t="str">
            <v>Seller Fulfilled</v>
          </cell>
          <cell r="S89" t="str">
            <v>Seller Fulfilled</v>
          </cell>
          <cell r="T89" t="str">
            <v>3D1ID49WZVTK</v>
          </cell>
          <cell r="U89" t="str">
            <v>10764608038014</v>
          </cell>
        </row>
        <row r="90">
          <cell r="A90" t="str">
            <v>2155-EACH</v>
          </cell>
          <cell r="B90">
            <v>2586147115</v>
          </cell>
          <cell r="C90" t="str">
            <v>Bazic 2155 Side Loading Letter Size String Envelope, Clear</v>
          </cell>
          <cell r="D90" t="str">
            <v>ACTIVE</v>
          </cell>
          <cell r="E90" t="str">
            <v>PUBLISHED</v>
          </cell>
          <cell r="F90" t="str">
            <v>Offer end date has passed</v>
          </cell>
          <cell r="G90" t="str">
            <v>Office &amp; Stationery</v>
          </cell>
          <cell r="H90" t="str">
            <v>Envelopes</v>
          </cell>
          <cell r="I90">
            <v>6.01</v>
          </cell>
          <cell r="J90" t="str">
            <v>USD</v>
          </cell>
          <cell r="K90" t="str">
            <v>Base</v>
          </cell>
          <cell r="L90">
            <v>6.01</v>
          </cell>
          <cell r="M90">
            <v>2038710</v>
          </cell>
          <cell r="N90">
            <v>2039728</v>
          </cell>
          <cell r="O90">
            <v>7.4999999999999997E-2</v>
          </cell>
          <cell r="P90">
            <v>0.64</v>
          </cell>
          <cell r="Q90">
            <v>1</v>
          </cell>
          <cell r="R90" t="str">
            <v>Seller Fulfilled</v>
          </cell>
          <cell r="S90" t="str">
            <v>Seller Fulfilled</v>
          </cell>
          <cell r="T90" t="str">
            <v>1B7J6OQYO4J8</v>
          </cell>
          <cell r="U90" t="str">
            <v>00764608044421</v>
          </cell>
        </row>
        <row r="91">
          <cell r="A91" t="str">
            <v>2156-SET10</v>
          </cell>
          <cell r="B91">
            <v>2000599607</v>
          </cell>
          <cell r="C91" t="str">
            <v>Plastic Envelope String Closure, Letter Size A4 Side Loading Clear Colored Poly Folder, 10-Pack</v>
          </cell>
          <cell r="D91" t="str">
            <v>ACTIVE</v>
          </cell>
          <cell r="E91" t="str">
            <v>PUBLISHED</v>
          </cell>
          <cell r="F91" t="str">
            <v>Republish (For Walmart internal use only: 00),No Match Found - Adjusted to your last submitted price</v>
          </cell>
          <cell r="G91" t="str">
            <v>Office &amp; Stationery</v>
          </cell>
          <cell r="H91" t="str">
            <v>Writing Notebooks &amp; Sketch Books</v>
          </cell>
          <cell r="I91">
            <v>115.25</v>
          </cell>
          <cell r="J91" t="str">
            <v>USD</v>
          </cell>
          <cell r="K91" t="str">
            <v>Base</v>
          </cell>
          <cell r="L91" t="str">
            <v>No</v>
          </cell>
          <cell r="M91">
            <v>2038710</v>
          </cell>
          <cell r="N91">
            <v>2039723</v>
          </cell>
          <cell r="O91" t="str">
            <v>NETWORK_GEO</v>
          </cell>
          <cell r="P91">
            <v>19.760000000000002</v>
          </cell>
          <cell r="Q91">
            <v>1</v>
          </cell>
          <cell r="R91" t="str">
            <v>Seller Fulfilled</v>
          </cell>
          <cell r="S91" t="str">
            <v>Seller Fulfilled</v>
          </cell>
          <cell r="T91" t="str">
            <v>4YJDFY2OCFCH</v>
          </cell>
          <cell r="U91" t="str">
            <v>20764608005013</v>
          </cell>
        </row>
        <row r="92">
          <cell r="A92" t="str">
            <v>2346-EACH</v>
          </cell>
          <cell r="B92">
            <v>928844068</v>
          </cell>
          <cell r="C92" t="str">
            <v>BAZIC Highlighter Marker Pen, Pastel Color Chisel Tip Marker (4/Pack), 1-Pack</v>
          </cell>
          <cell r="D92" t="str">
            <v>ACTIVE</v>
          </cell>
          <cell r="E92" t="str">
            <v>PUBLISHED</v>
          </cell>
          <cell r="F92" t="str">
            <v>Offer end date has passed</v>
          </cell>
          <cell r="G92" t="str">
            <v>Office &amp; Stationery</v>
          </cell>
          <cell r="H92" t="str">
            <v>Coin Roll Wrappers</v>
          </cell>
          <cell r="I92">
            <v>16.68</v>
          </cell>
          <cell r="J92" t="str">
            <v>USD</v>
          </cell>
          <cell r="K92" t="str">
            <v>Base</v>
          </cell>
          <cell r="L92" t="str">
            <v>No</v>
          </cell>
          <cell r="M92">
            <v>2039896</v>
          </cell>
          <cell r="N92">
            <v>2038710</v>
          </cell>
          <cell r="O92" t="str">
            <v>NETWORK_GEO</v>
          </cell>
          <cell r="P92">
            <v>0.3</v>
          </cell>
          <cell r="Q92">
            <v>1</v>
          </cell>
          <cell r="R92" t="str">
            <v>WFS Eligible</v>
          </cell>
          <cell r="S92" t="str">
            <v>Seller Fulfilled</v>
          </cell>
          <cell r="T92" t="str">
            <v>3NVBI0KOG7IO</v>
          </cell>
          <cell r="U92" t="str">
            <v>00467248065145</v>
          </cell>
        </row>
        <row r="93">
          <cell r="A93" t="str">
            <v>250-EACH</v>
          </cell>
          <cell r="B93">
            <v>5319772776</v>
          </cell>
          <cell r="C93" t="str">
            <v>BAZIC Brass Plated Fasteners 1/2 Inch, Round Head Paper Fastener Brads (100/Pack), 1-Pack</v>
          </cell>
          <cell r="D93" t="str">
            <v>ACTIVE</v>
          </cell>
          <cell r="E93" t="str">
            <v>PUBLISHED</v>
          </cell>
          <cell r="F93" t="str">
            <v>Listing &amp; Content:UPC Mismatch:Wrong-Item:Unpublish-Auto</v>
          </cell>
          <cell r="G93" t="str">
            <v>Office &amp; Stationery</v>
          </cell>
          <cell r="H93" t="str">
            <v>Writing Notebooks &amp; Sketch Books</v>
          </cell>
          <cell r="I93">
            <v>17.89</v>
          </cell>
          <cell r="J93" t="str">
            <v>USD</v>
          </cell>
          <cell r="K93" t="str">
            <v>Base</v>
          </cell>
          <cell r="L93" t="str">
            <v>Yes</v>
          </cell>
          <cell r="M93">
            <v>2039905</v>
          </cell>
          <cell r="N93">
            <v>2039723</v>
          </cell>
          <cell r="O93" t="str">
            <v>NETWORK_GEO</v>
          </cell>
          <cell r="P93">
            <v>1.45</v>
          </cell>
          <cell r="Q93">
            <v>1</v>
          </cell>
          <cell r="R93" t="str">
            <v>WFS Eligible</v>
          </cell>
          <cell r="S93" t="str">
            <v>Seller Fulfilled</v>
          </cell>
          <cell r="T93" t="str">
            <v>4XL0T377OTNO</v>
          </cell>
          <cell r="U93" t="str">
            <v>00460015768188</v>
          </cell>
        </row>
        <row r="94">
          <cell r="A94" t="str">
            <v>3014-BOX</v>
          </cell>
          <cell r="B94">
            <v>5227117275</v>
          </cell>
          <cell r="C94" t="str">
            <v>BAZIC 8-Digit Dual Power Calculator Pocket Size, Solar Powered &amp; Battery, Assorted Pastel Colors, 24-Packs</v>
          </cell>
          <cell r="D94" t="str">
            <v>ACTIVE</v>
          </cell>
          <cell r="E94" t="str">
            <v>PUBLISHED</v>
          </cell>
          <cell r="F94" t="str">
            <v>Offer end date has passed</v>
          </cell>
          <cell r="G94" t="str">
            <v>Office &amp; Stationery</v>
          </cell>
          <cell r="H94" t="str">
            <v>Composition Notebooks</v>
          </cell>
          <cell r="I94">
            <v>112.99</v>
          </cell>
          <cell r="J94" t="str">
            <v>USD</v>
          </cell>
          <cell r="K94" t="str">
            <v>Base</v>
          </cell>
          <cell r="L94" t="str">
            <v>Yes</v>
          </cell>
          <cell r="M94">
            <v>2039735</v>
          </cell>
          <cell r="N94">
            <v>2038710</v>
          </cell>
          <cell r="O94" t="str">
            <v>NETWORK_GEO</v>
          </cell>
          <cell r="P94">
            <v>31.94</v>
          </cell>
          <cell r="Q94">
            <v>1</v>
          </cell>
          <cell r="R94" t="str">
            <v>Seller Fulfilled</v>
          </cell>
          <cell r="S94" t="str">
            <v>Seller Fulfilled</v>
          </cell>
          <cell r="T94" t="str">
            <v>3EG6UO3Z8GB8</v>
          </cell>
          <cell r="U94" t="str">
            <v>20764608050501</v>
          </cell>
        </row>
        <row r="95">
          <cell r="A95" t="str">
            <v>3115-CASE</v>
          </cell>
          <cell r="B95">
            <v>910910559</v>
          </cell>
          <cell r="C95" t="str">
            <v>BAZIC Manila File Folder 1/3 Cut Letter Size, Paisley Assorted Color, 144 Count</v>
          </cell>
          <cell r="D95" t="str">
            <v>ARCHIVED</v>
          </cell>
          <cell r="E95" t="str">
            <v>UNPUBLISHED</v>
          </cell>
          <cell r="F95" t="str">
            <v>Offer end date has passed</v>
          </cell>
          <cell r="G95" t="str">
            <v>Office &amp; Stationery</v>
          </cell>
          <cell r="H95" t="str">
            <v>Composition Notebooks</v>
          </cell>
          <cell r="I95">
            <v>11.5</v>
          </cell>
          <cell r="J95" t="str">
            <v>USD</v>
          </cell>
          <cell r="K95" t="str">
            <v>Base</v>
          </cell>
          <cell r="L95" t="str">
            <v>Yes</v>
          </cell>
          <cell r="M95">
            <v>2039742</v>
          </cell>
          <cell r="N95">
            <v>2038710</v>
          </cell>
          <cell r="O95" t="str">
            <v>ALWAYS_TWO_DAY</v>
          </cell>
          <cell r="P95">
            <v>1.425</v>
          </cell>
          <cell r="Q95">
            <v>1</v>
          </cell>
          <cell r="R95" t="str">
            <v>Walmart Fulfilled</v>
          </cell>
          <cell r="S95" t="str">
            <v>Walmart Fulfilled</v>
          </cell>
          <cell r="T95" t="str">
            <v>2B8SC6IAXVQ8</v>
          </cell>
          <cell r="U95" t="str">
            <v>00469042302174</v>
          </cell>
        </row>
        <row r="96">
          <cell r="A96" t="str">
            <v>3801-BOX</v>
          </cell>
          <cell r="B96">
            <v>206116067</v>
          </cell>
          <cell r="C96" t="str">
            <v>BAZIC Mailing Label 4 1/2"X2 1/2" Shipping Labels, 600-Count</v>
          </cell>
          <cell r="D96" t="str">
            <v>ACTIVE</v>
          </cell>
          <cell r="E96" t="str">
            <v>PUBLISHED</v>
          </cell>
          <cell r="G96" t="str">
            <v>Office &amp; Stationery</v>
          </cell>
          <cell r="H96" t="str">
            <v>Labels</v>
          </cell>
          <cell r="I96">
            <v>32.99</v>
          </cell>
          <cell r="J96" t="str">
            <v>USD</v>
          </cell>
          <cell r="K96" t="str">
            <v>Base</v>
          </cell>
          <cell r="L96" t="str">
            <v>Yes</v>
          </cell>
          <cell r="M96">
            <v>2038061</v>
          </cell>
          <cell r="N96">
            <v>2038710</v>
          </cell>
          <cell r="O96" t="str">
            <v>NETWORK_GEO</v>
          </cell>
          <cell r="P96">
            <v>10.029999999999999</v>
          </cell>
          <cell r="Q96">
            <v>1</v>
          </cell>
          <cell r="R96" t="str">
            <v>WFS Eligible</v>
          </cell>
          <cell r="S96" t="str">
            <v>Seller Fulfilled</v>
          </cell>
          <cell r="T96" t="str">
            <v>3I86RG382375</v>
          </cell>
          <cell r="U96" t="str">
            <v>10764608050757</v>
          </cell>
        </row>
        <row r="97">
          <cell r="A97" t="str">
            <v>5075-BOX</v>
          </cell>
          <cell r="B97">
            <v>109418111</v>
          </cell>
          <cell r="C97" t="str">
            <v>BAZIC Sales Order Book, 50 Sets 5 9/16"x8 7/16" 2-Part Carbonless, 24-Packs</v>
          </cell>
          <cell r="D97" t="str">
            <v>ACTIVE</v>
          </cell>
          <cell r="E97" t="str">
            <v>PUBLISHED</v>
          </cell>
          <cell r="F97" t="str">
            <v>Compliance - Childrenâ€™s Product Policy</v>
          </cell>
          <cell r="G97" t="str">
            <v>Office &amp; Stationery</v>
          </cell>
          <cell r="H97" t="str">
            <v>Record Books &amp; Ledgers</v>
          </cell>
          <cell r="I97">
            <v>49.49</v>
          </cell>
          <cell r="J97" t="str">
            <v>USD</v>
          </cell>
          <cell r="K97" t="str">
            <v>Base</v>
          </cell>
          <cell r="L97">
            <v>49.49</v>
          </cell>
          <cell r="M97">
            <v>2038710</v>
          </cell>
          <cell r="N97">
            <v>2038710</v>
          </cell>
          <cell r="O97">
            <v>10.029999999999999</v>
          </cell>
          <cell r="P97">
            <v>0.33</v>
          </cell>
          <cell r="Q97">
            <v>1</v>
          </cell>
          <cell r="R97" t="str">
            <v>Seller Fulfilled</v>
          </cell>
          <cell r="S97" t="str">
            <v>Seller Fulfilled</v>
          </cell>
          <cell r="T97" t="str">
            <v>5VMDTY940FEX</v>
          </cell>
          <cell r="U97" t="str">
            <v>00764608050934</v>
          </cell>
        </row>
        <row r="98">
          <cell r="A98" t="str">
            <v>560-CASE</v>
          </cell>
          <cell r="B98">
            <v>875894512</v>
          </cell>
          <cell r="C98" t="str">
            <v>BAZIC Writing Pad 100 Sheets 6" X 9", Memo Writing Notebook, 48-Pack</v>
          </cell>
          <cell r="D98" t="str">
            <v>ACTIVE</v>
          </cell>
          <cell r="E98" t="str">
            <v>PUBLISHED</v>
          </cell>
          <cell r="G98" t="str">
            <v>Office &amp; Stationery</v>
          </cell>
          <cell r="H98" t="str">
            <v>Writing Notebooks &amp; Sketch Books</v>
          </cell>
          <cell r="I98">
            <v>122</v>
          </cell>
          <cell r="J98" t="str">
            <v>USD</v>
          </cell>
          <cell r="K98" t="str">
            <v>Base</v>
          </cell>
          <cell r="L98">
            <v>122</v>
          </cell>
          <cell r="M98">
            <v>2039723</v>
          </cell>
          <cell r="N98">
            <v>2038710</v>
          </cell>
          <cell r="O98" t="str">
            <v>NETWORK_GEO</v>
          </cell>
          <cell r="P98">
            <v>3.08</v>
          </cell>
          <cell r="Q98">
            <v>1</v>
          </cell>
          <cell r="R98" t="str">
            <v>Seller Fulfilled</v>
          </cell>
          <cell r="S98" t="str">
            <v>Walmart Fulfilled</v>
          </cell>
          <cell r="T98" t="str">
            <v>1XBQB5IIR1LY</v>
          </cell>
          <cell r="U98" t="str">
            <v>10764608050962</v>
          </cell>
        </row>
        <row r="99">
          <cell r="A99" t="str">
            <v>6004-EACH</v>
          </cell>
          <cell r="B99">
            <v>983840767</v>
          </cell>
          <cell r="C99" t="str">
            <v>Whiteboard Eraser Peel-Away [6004]</v>
          </cell>
          <cell r="D99" t="str">
            <v>ACTIVE</v>
          </cell>
          <cell r="E99" t="str">
            <v>PUBLISHED</v>
          </cell>
          <cell r="F99" t="str">
            <v>Offer end date has passed</v>
          </cell>
          <cell r="G99" t="str">
            <v>Office &amp; Stationery</v>
          </cell>
          <cell r="H99" t="str">
            <v>Sticky Notes</v>
          </cell>
          <cell r="I99">
            <v>8.5</v>
          </cell>
          <cell r="J99" t="str">
            <v>USD</v>
          </cell>
          <cell r="K99" t="str">
            <v>Base</v>
          </cell>
          <cell r="L99" t="str">
            <v>Yes</v>
          </cell>
          <cell r="M99">
            <v>2039721</v>
          </cell>
          <cell r="N99">
            <v>2039904</v>
          </cell>
          <cell r="O99">
            <v>0.16</v>
          </cell>
          <cell r="P99">
            <v>0.23</v>
          </cell>
          <cell r="Q99">
            <v>1</v>
          </cell>
          <cell r="R99" t="str">
            <v>Seller Fulfilled</v>
          </cell>
          <cell r="S99" t="str">
            <v>Walmart Fulfilled</v>
          </cell>
          <cell r="T99" t="str">
            <v>2M5WNHWPXWXA</v>
          </cell>
          <cell r="U99" t="str">
            <v>00764608051030</v>
          </cell>
        </row>
        <row r="100">
          <cell r="A100" t="str">
            <v>61500-SET2</v>
          </cell>
          <cell r="B100">
            <v>28639502</v>
          </cell>
          <cell r="C100" t="str">
            <v>Kappa Pocket Word Finds Puzzle Book 2 Titles, Digest Size 8"x 5" Word Search Activity Books for Adults Teens, Training Learning, 2-Pack</v>
          </cell>
          <cell r="D100" t="str">
            <v>ACTIVE</v>
          </cell>
          <cell r="E100" t="str">
            <v>PUBLISHED</v>
          </cell>
          <cell r="F100" t="str">
            <v>Offer end date has passed</v>
          </cell>
          <cell r="G100" t="str">
            <v>Office &amp; Stationery</v>
          </cell>
          <cell r="H100" t="str">
            <v>Sticky Notes</v>
          </cell>
          <cell r="I100">
            <v>10.02</v>
          </cell>
          <cell r="J100" t="str">
            <v>USD</v>
          </cell>
          <cell r="K100" t="str">
            <v>Base</v>
          </cell>
          <cell r="L100" t="str">
            <v>Yes</v>
          </cell>
          <cell r="M100">
            <v>2038710</v>
          </cell>
          <cell r="N100">
            <v>2039904</v>
          </cell>
          <cell r="O100" t="str">
            <v>NETWORK_GEO</v>
          </cell>
          <cell r="P100">
            <v>0.2</v>
          </cell>
          <cell r="Q100">
            <v>1</v>
          </cell>
          <cell r="R100" t="str">
            <v>Seller Fulfilled</v>
          </cell>
          <cell r="S100" t="str">
            <v>Walmart Fulfilled</v>
          </cell>
          <cell r="T100" t="str">
            <v>5JBQ4VVU6CZO</v>
          </cell>
          <cell r="U100" t="str">
            <v>00467810464987</v>
          </cell>
        </row>
        <row r="101">
          <cell r="A101" t="str">
            <v>6808-PACK2</v>
          </cell>
          <cell r="B101">
            <v>407836175</v>
          </cell>
          <cell r="C101" t="str">
            <v>BAZIC Clothes Pin Mini 1", Natural Wood Clothespins (50/Pack), 2-Packs</v>
          </cell>
          <cell r="D101" t="str">
            <v>ACTIVE</v>
          </cell>
          <cell r="E101" t="str">
            <v>PUBLISHED</v>
          </cell>
          <cell r="F101" t="str">
            <v>Reasonable price requirements are not met,Reasonable Price Not Satisfied</v>
          </cell>
          <cell r="G101" t="str">
            <v>Home &amp; Garden</v>
          </cell>
          <cell r="H101" t="str">
            <v>Clothes Pins</v>
          </cell>
          <cell r="I101">
            <v>8.35</v>
          </cell>
          <cell r="J101" t="str">
            <v>USD</v>
          </cell>
          <cell r="K101" t="str">
            <v>Base</v>
          </cell>
          <cell r="L101">
            <v>8.35</v>
          </cell>
          <cell r="M101">
            <v>2038710</v>
          </cell>
          <cell r="N101">
            <v>2039744</v>
          </cell>
          <cell r="O101" t="str">
            <v>NETWORK_GEO</v>
          </cell>
          <cell r="P101">
            <v>1.1950000000000001</v>
          </cell>
          <cell r="Q101">
            <v>1</v>
          </cell>
          <cell r="R101" t="str">
            <v>WFS Eligible</v>
          </cell>
          <cell r="S101" t="str">
            <v>Seller Fulfilled</v>
          </cell>
          <cell r="T101" t="str">
            <v>6KS4L6ATVZ29</v>
          </cell>
          <cell r="U101" t="str">
            <v>00466394351584</v>
          </cell>
        </row>
        <row r="102">
          <cell r="A102" t="str">
            <v>835-SET4</v>
          </cell>
          <cell r="B102">
            <v>3333271702</v>
          </cell>
          <cell r="C102" t="str">
            <v>BAZIC Plastic Pencil Case 8" Storage Box, Assorted Color, Translucent Organizer, 4-Pack</v>
          </cell>
          <cell r="D102" t="str">
            <v>ACTIVE</v>
          </cell>
          <cell r="E102" t="str">
            <v>PUBLISHED</v>
          </cell>
          <cell r="F102" t="str">
            <v>Offer end date has passed</v>
          </cell>
          <cell r="G102" t="str">
            <v>Office &amp; Stationery</v>
          </cell>
          <cell r="H102" t="str">
            <v>Sticky Notes</v>
          </cell>
          <cell r="I102">
            <v>18.989999999999998</v>
          </cell>
          <cell r="J102" t="str">
            <v>USD</v>
          </cell>
          <cell r="K102" t="str">
            <v>Base</v>
          </cell>
          <cell r="L102" t="str">
            <v>Yes</v>
          </cell>
          <cell r="M102">
            <v>2039750</v>
          </cell>
          <cell r="N102">
            <v>2039904</v>
          </cell>
          <cell r="O102" t="str">
            <v>NETWORK_GEO</v>
          </cell>
          <cell r="P102">
            <v>1.08</v>
          </cell>
          <cell r="Q102">
            <v>1</v>
          </cell>
          <cell r="R102" t="str">
            <v>Seller Fulfilled</v>
          </cell>
          <cell r="S102" t="str">
            <v>Seller Fulfilled</v>
          </cell>
          <cell r="T102" t="str">
            <v>5S17PN5C7HXE</v>
          </cell>
          <cell r="U102" t="str">
            <v>00764608051627</v>
          </cell>
        </row>
        <row r="103">
          <cell r="A103" t="str">
            <v>932-BOX</v>
          </cell>
          <cell r="B103">
            <v>850408588</v>
          </cell>
          <cell r="C103" t="str">
            <v>BAZIC InvisibleTape w/ Dispenser 3/4" X 1296", Colored Matte Finish, (3/Pack), 24-Pack</v>
          </cell>
          <cell r="D103" t="str">
            <v>ARCHIVED</v>
          </cell>
          <cell r="E103" t="str">
            <v>UNPUBLISHED</v>
          </cell>
          <cell r="F103" t="str">
            <v>Offer end date has passed</v>
          </cell>
          <cell r="G103" t="str">
            <v>Office &amp; Stationery</v>
          </cell>
          <cell r="H103" t="str">
            <v>Index Cards</v>
          </cell>
          <cell r="I103">
            <v>5.89</v>
          </cell>
          <cell r="J103" t="str">
            <v>USD</v>
          </cell>
          <cell r="K103" t="str">
            <v>Base</v>
          </cell>
          <cell r="L103" t="str">
            <v>No</v>
          </cell>
          <cell r="M103">
            <v>2038710</v>
          </cell>
          <cell r="N103">
            <v>2039744</v>
          </cell>
          <cell r="O103" t="str">
            <v>ALWAYS_TWO_DAY</v>
          </cell>
          <cell r="P103">
            <v>0.34</v>
          </cell>
          <cell r="Q103">
            <v>1</v>
          </cell>
          <cell r="R103" t="str">
            <v>Walmart Fulfilled</v>
          </cell>
          <cell r="S103" t="str">
            <v>Seller Fulfilled</v>
          </cell>
          <cell r="T103" t="str">
            <v>1RKAGUJG9FOF</v>
          </cell>
          <cell r="U103" t="str">
            <v>00764608005170</v>
          </cell>
        </row>
        <row r="104">
          <cell r="A104" t="str">
            <v>955-EACH</v>
          </cell>
          <cell r="B104">
            <v>22134388</v>
          </cell>
          <cell r="C104" t="str">
            <v>BAZIC General Purpose Masking Tape 1.88" X 720" (20 Yards), 1-Pack</v>
          </cell>
          <cell r="D104" t="str">
            <v>ACTIVE</v>
          </cell>
          <cell r="E104" t="str">
            <v>PUBLISHED</v>
          </cell>
          <cell r="F104" t="str">
            <v>Offer end date has passed</v>
          </cell>
          <cell r="G104" t="str">
            <v>Office &amp; Stationery</v>
          </cell>
          <cell r="H104" t="str">
            <v>Writing Notebooks &amp; Sketch Books</v>
          </cell>
          <cell r="I104">
            <v>116.99</v>
          </cell>
          <cell r="J104" t="str">
            <v>USD</v>
          </cell>
          <cell r="K104" t="str">
            <v>Base</v>
          </cell>
          <cell r="L104" t="str">
            <v>No</v>
          </cell>
          <cell r="M104">
            <v>2038710</v>
          </cell>
          <cell r="N104">
            <v>2039723</v>
          </cell>
          <cell r="O104" t="str">
            <v>NETWORK_GEO</v>
          </cell>
          <cell r="P104">
            <v>24.04</v>
          </cell>
          <cell r="Q104">
            <v>1</v>
          </cell>
          <cell r="R104" t="str">
            <v>Seller Fulfilled</v>
          </cell>
          <cell r="S104" t="str">
            <v>Seller Fulfilled</v>
          </cell>
          <cell r="T104" t="str">
            <v>1QMBT5KICF52</v>
          </cell>
          <cell r="U104" t="str">
            <v>20764608005600</v>
          </cell>
        </row>
        <row r="105">
          <cell r="A105" t="str">
            <v>989-EACH</v>
          </cell>
          <cell r="B105">
            <v>487570425</v>
          </cell>
          <cell r="C105" t="str">
            <v>BAZIC  1" X 60" Double Sided Clear Mounting Tape, Heavy Duty Strong Adhesive, 1-Pack</v>
          </cell>
          <cell r="D105" t="str">
            <v>ACTIVE</v>
          </cell>
          <cell r="E105" t="str">
            <v>PUBLISHED</v>
          </cell>
          <cell r="F105" t="str">
            <v>Offer end date has passed,Price Adjusted</v>
          </cell>
          <cell r="G105" t="str">
            <v>Office &amp; Stationery</v>
          </cell>
          <cell r="H105" t="str">
            <v>Composition Notebooks</v>
          </cell>
          <cell r="I105">
            <v>30.99</v>
          </cell>
          <cell r="J105" t="str">
            <v>USD</v>
          </cell>
          <cell r="K105" t="str">
            <v>Base</v>
          </cell>
          <cell r="L105" t="str">
            <v>Yes</v>
          </cell>
          <cell r="M105">
            <v>2038710</v>
          </cell>
          <cell r="N105">
            <v>2038710</v>
          </cell>
          <cell r="O105" t="str">
            <v>NETWORK_GEO</v>
          </cell>
          <cell r="P105">
            <v>5.64</v>
          </cell>
          <cell r="Q105">
            <v>1</v>
          </cell>
          <cell r="R105" t="str">
            <v>Seller Fulfilled</v>
          </cell>
          <cell r="S105" t="str">
            <v>Seller Fulfilled</v>
          </cell>
          <cell r="T105" t="str">
            <v>7HFWBPYX5PIB</v>
          </cell>
          <cell r="U105" t="str">
            <v>00764608005613</v>
          </cell>
        </row>
        <row r="106">
          <cell r="A106" t="str">
            <v>989-PACK2</v>
          </cell>
          <cell r="B106">
            <v>538211483</v>
          </cell>
          <cell r="C106" t="str">
            <v>BAZIC  1" X 60" Double Sided Clear Mounting Tape, Heavy Duty Strong Adhesive, 2-Pack</v>
          </cell>
          <cell r="D106" t="str">
            <v>ACTIVE</v>
          </cell>
          <cell r="E106" t="str">
            <v>PUBLISHED</v>
          </cell>
          <cell r="F106" t="str">
            <v>Offer end date has passed</v>
          </cell>
          <cell r="G106" t="str">
            <v>Office &amp; Stationery</v>
          </cell>
          <cell r="H106" t="str">
            <v>Mounting Tapes</v>
          </cell>
          <cell r="I106">
            <v>9.01</v>
          </cell>
          <cell r="J106" t="str">
            <v>USD</v>
          </cell>
          <cell r="K106" t="str">
            <v>Base</v>
          </cell>
          <cell r="L106">
            <v>9.01</v>
          </cell>
          <cell r="M106">
            <v>2038710</v>
          </cell>
          <cell r="N106">
            <v>2038710</v>
          </cell>
          <cell r="O106">
            <v>0.25</v>
          </cell>
          <cell r="P106">
            <v>0.56999999999999995</v>
          </cell>
          <cell r="Q106">
            <v>1</v>
          </cell>
          <cell r="R106" t="str">
            <v>Seller Fulfilled</v>
          </cell>
          <cell r="S106" t="str">
            <v>Seller Fulfilled</v>
          </cell>
          <cell r="T106" t="str">
            <v>475GGLK4H8TV</v>
          </cell>
          <cell r="U106" t="str">
            <v>00764608005743</v>
          </cell>
        </row>
        <row r="107">
          <cell r="A107" t="str">
            <v>L-29-BOX</v>
          </cell>
          <cell r="B107">
            <v>286668008</v>
          </cell>
          <cell r="C107" t="str">
            <v>BAZIC Employees Only Sign 12"x16", Plastic Signs Signage, 24-Pack</v>
          </cell>
          <cell r="D107" t="str">
            <v>ACTIVE</v>
          </cell>
          <cell r="E107" t="str">
            <v>PUBLISHED</v>
          </cell>
          <cell r="F107" t="str">
            <v>Offer end date has passed,No Match Found - Adjusted to your last submitted price</v>
          </cell>
          <cell r="G107" t="str">
            <v>Office &amp; Stationery</v>
          </cell>
          <cell r="H107" t="str">
            <v>Index Cards</v>
          </cell>
          <cell r="I107">
            <v>49.5</v>
          </cell>
          <cell r="J107" t="str">
            <v>USD</v>
          </cell>
          <cell r="K107" t="str">
            <v>Base</v>
          </cell>
          <cell r="L107" t="str">
            <v>Yes</v>
          </cell>
          <cell r="M107">
            <v>2038710</v>
          </cell>
          <cell r="N107">
            <v>2039744</v>
          </cell>
          <cell r="O107" t="str">
            <v>NETWORK_GEO</v>
          </cell>
          <cell r="P107">
            <v>9.66</v>
          </cell>
          <cell r="Q107">
            <v>1</v>
          </cell>
          <cell r="R107" t="str">
            <v>Seller Fulfilled</v>
          </cell>
          <cell r="S107" t="str">
            <v>Seller Fulfilled</v>
          </cell>
          <cell r="T107" t="str">
            <v>6O66TNU36BDZ</v>
          </cell>
          <cell r="U107" t="str">
            <v>20764608005761</v>
          </cell>
        </row>
        <row r="108">
          <cell r="A108" t="str">
            <v>L-50-BOX</v>
          </cell>
          <cell r="B108">
            <v>706950161</v>
          </cell>
          <cell r="C108" t="str">
            <v>BAZIC Abierto &amp; Cerrado Sign on Back, Open &amp; Closed Sign 12"x16", Double Sides, 24-Pack</v>
          </cell>
          <cell r="D108" t="str">
            <v>ACTIVE</v>
          </cell>
          <cell r="E108" t="str">
            <v>PUBLISHED</v>
          </cell>
          <cell r="F108" t="str">
            <v>Offer end date has passed,Price Adjusted</v>
          </cell>
          <cell r="G108" t="str">
            <v>Office &amp; Stationery</v>
          </cell>
          <cell r="H108" t="str">
            <v>Chalkboard Erasers</v>
          </cell>
          <cell r="I108">
            <v>8.99</v>
          </cell>
          <cell r="J108" t="str">
            <v>USD</v>
          </cell>
          <cell r="K108" t="str">
            <v>Base</v>
          </cell>
          <cell r="L108" t="str">
            <v>Yes</v>
          </cell>
          <cell r="M108">
            <v>2038710</v>
          </cell>
          <cell r="N108">
            <v>2039721</v>
          </cell>
          <cell r="O108" t="str">
            <v>NETWORK_GEO</v>
          </cell>
          <cell r="P108">
            <v>0.16</v>
          </cell>
          <cell r="Q108">
            <v>1</v>
          </cell>
          <cell r="R108" t="str">
            <v>Seller Fulfilled</v>
          </cell>
          <cell r="S108" t="str">
            <v>Seller Fulfilled</v>
          </cell>
          <cell r="T108" t="str">
            <v>1XYGDPX87JE0</v>
          </cell>
          <cell r="U108" t="str">
            <v>00764608060049</v>
          </cell>
        </row>
        <row r="109">
          <cell r="A109" t="str">
            <v>1054-EACH</v>
          </cell>
          <cell r="B109">
            <v>107767752</v>
          </cell>
          <cell r="C109" t="str">
            <v>BAZIC School Backpack Classic 17" Lime, School Bag for Students, 1-Pack</v>
          </cell>
          <cell r="D109" t="str">
            <v>ACTIVE</v>
          </cell>
          <cell r="E109" t="str">
            <v>PUBLISHED</v>
          </cell>
          <cell r="F109" t="str">
            <v>Offer end date has passed</v>
          </cell>
          <cell r="G109" t="str">
            <v>Toys &amp; Games</v>
          </cell>
          <cell r="H109" t="str">
            <v>Other Learning &amp; Educational Toys</v>
          </cell>
          <cell r="I109">
            <v>9</v>
          </cell>
          <cell r="J109" t="str">
            <v>USD</v>
          </cell>
          <cell r="K109" t="str">
            <v>Base</v>
          </cell>
          <cell r="L109" t="str">
            <v>Yes</v>
          </cell>
          <cell r="M109">
            <v>2038980</v>
          </cell>
          <cell r="N109">
            <v>2038710</v>
          </cell>
          <cell r="O109" t="str">
            <v>NETWORK_GEO</v>
          </cell>
          <cell r="P109">
            <v>0.32</v>
          </cell>
          <cell r="Q109">
            <v>1</v>
          </cell>
          <cell r="R109" t="str">
            <v>Seller Fulfilled</v>
          </cell>
          <cell r="S109" t="str">
            <v>Seller Fulfilled</v>
          </cell>
          <cell r="T109" t="str">
            <v>3I5T7D87A3EA</v>
          </cell>
          <cell r="U109" t="str">
            <v>00088908615007</v>
          </cell>
        </row>
        <row r="110">
          <cell r="A110" t="str">
            <v>1120-EACH</v>
          </cell>
          <cell r="B110">
            <v>5207172577</v>
          </cell>
          <cell r="C110" t="str">
            <v>RALEIGH 18" Celestial Backpack, BAZIC x SYDNEY Fashion Backpack Shoulder Bag Casual Travel Bag Hiking Daypack</v>
          </cell>
          <cell r="D110" t="str">
            <v>ARCHIVED</v>
          </cell>
          <cell r="E110" t="str">
            <v>UNPUBLISHED</v>
          </cell>
          <cell r="F110" t="str">
            <v>Offer end date has passed</v>
          </cell>
          <cell r="G110" t="str">
            <v>Home &amp; Garden</v>
          </cell>
          <cell r="H110" t="str">
            <v>Clothes Pins</v>
          </cell>
          <cell r="I110">
            <v>8.35</v>
          </cell>
          <cell r="J110" t="str">
            <v>USD</v>
          </cell>
          <cell r="K110" t="str">
            <v>Base</v>
          </cell>
          <cell r="L110" t="str">
            <v>Yes</v>
          </cell>
          <cell r="M110">
            <v>2038980</v>
          </cell>
          <cell r="N110">
            <v>2038710</v>
          </cell>
          <cell r="O110" t="str">
            <v>NETWORK_GEO</v>
          </cell>
          <cell r="P110">
            <v>0.11</v>
          </cell>
          <cell r="Q110">
            <v>1</v>
          </cell>
          <cell r="R110" t="str">
            <v>Seller Fulfilled</v>
          </cell>
          <cell r="S110" t="str">
            <v>Seller Fulfilled</v>
          </cell>
          <cell r="T110" t="str">
            <v>3P24YY6YRZR4</v>
          </cell>
          <cell r="U110" t="str">
            <v>00464078361751</v>
          </cell>
        </row>
        <row r="111">
          <cell r="A111" t="str">
            <v>1218-BOX</v>
          </cell>
          <cell r="B111">
            <v>167060305</v>
          </cell>
          <cell r="C111" t="str">
            <v>BAZIC Liquid Chalk Markers, White Color, Erasable Chalkboard Markers, Reversible Tip for Chalkboards Blackboard Signs Windows Glass, 24-Pack</v>
          </cell>
          <cell r="D111" t="str">
            <v>ACTIVE</v>
          </cell>
          <cell r="E111" t="str">
            <v>PUBLISHED</v>
          </cell>
          <cell r="F111" t="str">
            <v>Offer end date has passed</v>
          </cell>
          <cell r="G111" t="str">
            <v>Office &amp; Stationery</v>
          </cell>
          <cell r="H111" t="str">
            <v>Pencils</v>
          </cell>
          <cell r="I111">
            <v>17</v>
          </cell>
          <cell r="J111" t="str">
            <v>USD</v>
          </cell>
          <cell r="K111" t="str">
            <v>Base</v>
          </cell>
          <cell r="L111" t="str">
            <v>Yes</v>
          </cell>
          <cell r="M111">
            <v>2039746</v>
          </cell>
          <cell r="N111">
            <v>2039720</v>
          </cell>
          <cell r="O111" t="str">
            <v>ALWAYS_TWO_DAY</v>
          </cell>
          <cell r="P111">
            <v>0.7</v>
          </cell>
          <cell r="Q111">
            <v>1</v>
          </cell>
          <cell r="R111" t="str">
            <v>Walmart Fulfilled</v>
          </cell>
          <cell r="S111" t="str">
            <v>Seller Fulfilled</v>
          </cell>
          <cell r="T111" t="str">
            <v>7AKQ9C5BDMHX</v>
          </cell>
          <cell r="U111" t="str">
            <v>00764608007006</v>
          </cell>
        </row>
        <row r="112">
          <cell r="A112" t="str">
            <v>1239-BOX</v>
          </cell>
          <cell r="B112">
            <v>822756031</v>
          </cell>
          <cell r="C112" t="str">
            <v>BAZIC Brush Markers 12 Classic Colors, Scented Edition, Fine Line Washable Coloring Marker (12/Pack), 12-Packs</v>
          </cell>
          <cell r="D112" t="str">
            <v>ACTIVE</v>
          </cell>
          <cell r="E112" t="str">
            <v>PUBLISHED</v>
          </cell>
          <cell r="G112" t="str">
            <v>Books, Music &amp; Movies</v>
          </cell>
          <cell r="H112" t="str">
            <v>Music</v>
          </cell>
          <cell r="I112">
            <v>39.92</v>
          </cell>
          <cell r="J112" t="str">
            <v>USD</v>
          </cell>
          <cell r="K112" t="str">
            <v>Base</v>
          </cell>
          <cell r="L112">
            <v>39.92</v>
          </cell>
          <cell r="M112">
            <v>2038710</v>
          </cell>
          <cell r="N112">
            <v>2038710</v>
          </cell>
          <cell r="O112" t="str">
            <v>NETWORK_GEO</v>
          </cell>
          <cell r="P112">
            <v>10.64</v>
          </cell>
          <cell r="Q112">
            <v>1</v>
          </cell>
          <cell r="R112" t="str">
            <v>Seller Fulfilled</v>
          </cell>
          <cell r="S112" t="str">
            <v>Seller Fulfilled</v>
          </cell>
          <cell r="T112" t="str">
            <v>6ROPTCLODP8J</v>
          </cell>
          <cell r="U112" t="str">
            <v>20814625070775</v>
          </cell>
        </row>
        <row r="113">
          <cell r="A113" t="str">
            <v>1260-BOX</v>
          </cell>
          <cell r="B113">
            <v>16091917322</v>
          </cell>
          <cell r="C113" t="str">
            <v>BAZIC Permanent Marker Chisel Tip, Assorted Color Markers (4/Pack), 24-Packs</v>
          </cell>
          <cell r="D113" t="str">
            <v>ACTIVE</v>
          </cell>
          <cell r="E113" t="str">
            <v>PUBLISHED</v>
          </cell>
          <cell r="F113" t="str">
            <v>Offer end date has passed</v>
          </cell>
          <cell r="G113" t="str">
            <v>Office &amp; Stationery</v>
          </cell>
          <cell r="H113" t="str">
            <v>Markers</v>
          </cell>
          <cell r="I113">
            <v>41.57</v>
          </cell>
          <cell r="J113" t="str">
            <v>USD</v>
          </cell>
          <cell r="K113" t="str">
            <v>Base</v>
          </cell>
          <cell r="L113">
            <v>41.57</v>
          </cell>
          <cell r="M113">
            <v>2039746</v>
          </cell>
          <cell r="N113">
            <v>2039720</v>
          </cell>
          <cell r="O113">
            <v>4.0599999999999996</v>
          </cell>
          <cell r="P113">
            <v>0.22</v>
          </cell>
          <cell r="Q113">
            <v>1</v>
          </cell>
          <cell r="R113" t="str">
            <v>Seller Fulfilled</v>
          </cell>
          <cell r="S113" t="str">
            <v>Seller Fulfilled</v>
          </cell>
          <cell r="T113" t="str">
            <v>464OTI82JJ36</v>
          </cell>
          <cell r="U113" t="str">
            <v>00464964414226</v>
          </cell>
        </row>
        <row r="114">
          <cell r="A114" t="str">
            <v>1617-EACH</v>
          </cell>
          <cell r="B114">
            <v>902095743</v>
          </cell>
          <cell r="C114" t="str">
            <v>BAZIC 0.7 FL OZ (20 mL) Correction Fluid w/ Foam Brush</v>
          </cell>
          <cell r="D114" t="str">
            <v>ARCHIVED</v>
          </cell>
          <cell r="E114" t="str">
            <v>UNPUBLISHED</v>
          </cell>
          <cell r="F114" t="str">
            <v>Offer end date has passed</v>
          </cell>
          <cell r="G114" t="str">
            <v>Office &amp; Stationery</v>
          </cell>
          <cell r="H114" t="str">
            <v>Correction Fluid</v>
          </cell>
          <cell r="I114">
            <v>4.99</v>
          </cell>
          <cell r="J114" t="str">
            <v>USD</v>
          </cell>
          <cell r="K114" t="str">
            <v>Base</v>
          </cell>
          <cell r="L114" t="str">
            <v>Yes</v>
          </cell>
          <cell r="M114">
            <v>2039913</v>
          </cell>
          <cell r="N114">
            <v>2039923</v>
          </cell>
          <cell r="O114">
            <v>0.08</v>
          </cell>
          <cell r="P114">
            <v>14.14</v>
          </cell>
          <cell r="Q114">
            <v>1</v>
          </cell>
          <cell r="R114" t="str">
            <v>Seller Fulfilled</v>
          </cell>
          <cell r="S114" t="str">
            <v>Seller Fulfilled</v>
          </cell>
          <cell r="T114" t="str">
            <v>7CDI4PKHVEFD</v>
          </cell>
          <cell r="U114" t="str">
            <v>20810056724225</v>
          </cell>
        </row>
        <row r="115">
          <cell r="A115" t="str">
            <v>1704-EACH</v>
          </cell>
          <cell r="B115">
            <v>24899726</v>
          </cell>
          <cell r="C115" t="str">
            <v>BAZIC Taylor Black Rollerball Pen 0.7mm w/ Regulator, (3/Pack), 1-Pack</v>
          </cell>
          <cell r="D115" t="str">
            <v>ACTIVE</v>
          </cell>
          <cell r="E115" t="str">
            <v>PUBLISHED</v>
          </cell>
          <cell r="G115" t="str">
            <v>Office &amp; Stationery</v>
          </cell>
          <cell r="H115" t="str">
            <v>Pens</v>
          </cell>
          <cell r="I115">
            <v>6.99</v>
          </cell>
          <cell r="J115" t="str">
            <v>USD</v>
          </cell>
          <cell r="K115" t="str">
            <v>Base</v>
          </cell>
          <cell r="L115">
            <v>6.99</v>
          </cell>
          <cell r="M115">
            <v>2039719</v>
          </cell>
          <cell r="N115">
            <v>2039720</v>
          </cell>
          <cell r="O115" t="str">
            <v>NETWORK_GEO</v>
          </cell>
          <cell r="P115">
            <v>0.32</v>
          </cell>
          <cell r="Q115">
            <v>1</v>
          </cell>
          <cell r="R115" t="str">
            <v>Seller Fulfilled</v>
          </cell>
          <cell r="S115" t="str">
            <v>Seller Fulfilled</v>
          </cell>
          <cell r="T115" t="str">
            <v>0WK68MV9TIII</v>
          </cell>
          <cell r="U115" t="str">
            <v>00466107904618</v>
          </cell>
        </row>
        <row r="116">
          <cell r="A116" t="str">
            <v>17088-CASE</v>
          </cell>
          <cell r="B116">
            <v>5133635909</v>
          </cell>
          <cell r="C116" t="str">
            <v>BAZIC Essence Gel Pen, Medium Point 1.0mm Blue Pen, Comfort Grip, 12 Count, 72-Packs</v>
          </cell>
          <cell r="D116" t="str">
            <v>ACTIVE</v>
          </cell>
          <cell r="E116" t="str">
            <v>PUBLISHED</v>
          </cell>
          <cell r="F116" t="str">
            <v>Offer end date has passed</v>
          </cell>
          <cell r="G116" t="str">
            <v>Office &amp; Stationery</v>
          </cell>
          <cell r="H116" t="str">
            <v>Pens</v>
          </cell>
          <cell r="I116">
            <v>233.49</v>
          </cell>
          <cell r="J116" t="str">
            <v>USD</v>
          </cell>
          <cell r="K116" t="str">
            <v>Base</v>
          </cell>
          <cell r="L116">
            <v>233.49</v>
          </cell>
          <cell r="M116">
            <v>2039719</v>
          </cell>
          <cell r="N116" t="str">
            <v>NETWORK_GEO</v>
          </cell>
          <cell r="O116">
            <v>18.760000000000002</v>
          </cell>
          <cell r="P116" t="str">
            <v>"LB"</v>
          </cell>
          <cell r="Q116">
            <v>1</v>
          </cell>
          <cell r="R116" t="str">
            <v>Seller Fulfilled</v>
          </cell>
          <cell r="S116" t="str">
            <v>Seller Fulfilled</v>
          </cell>
          <cell r="T116" t="str">
            <v>5B58Z81B36W8</v>
          </cell>
          <cell r="U116" t="str">
            <v>00764608080207</v>
          </cell>
        </row>
        <row r="117">
          <cell r="A117" t="str">
            <v>17088-PACK4</v>
          </cell>
          <cell r="B117">
            <v>5161762665</v>
          </cell>
          <cell r="C117" t="str">
            <v>BAZIC Essence Gel Pen, Medium Point 1.0mm Blue Pen, Comfort Grip, 12 Count, 4-Packs</v>
          </cell>
          <cell r="D117" t="str">
            <v>ACTIVE</v>
          </cell>
          <cell r="E117" t="str">
            <v>PUBLISHED</v>
          </cell>
          <cell r="F117" t="str">
            <v>Offer end date has passed,Price Adjusted</v>
          </cell>
          <cell r="G117" t="str">
            <v>Office &amp; Stationery</v>
          </cell>
          <cell r="H117" t="str">
            <v>Pencil Cases</v>
          </cell>
          <cell r="I117">
            <v>17.989999999999998</v>
          </cell>
          <cell r="J117" t="str">
            <v>USD</v>
          </cell>
          <cell r="K117" t="str">
            <v>Base</v>
          </cell>
          <cell r="L117" t="str">
            <v>Yes</v>
          </cell>
          <cell r="M117">
            <v>2039719</v>
          </cell>
          <cell r="N117">
            <v>2039750</v>
          </cell>
          <cell r="O117" t="str">
            <v>NETWORK_GEO</v>
          </cell>
          <cell r="P117">
            <v>0.56000000000000005</v>
          </cell>
          <cell r="Q117">
            <v>1</v>
          </cell>
          <cell r="R117" t="str">
            <v>Seller Fulfilled</v>
          </cell>
          <cell r="S117" t="str">
            <v>WFS Eligible</v>
          </cell>
          <cell r="T117" t="str">
            <v>6R3SO1ZL0QWZ</v>
          </cell>
          <cell r="U117" t="str">
            <v>00764608008355</v>
          </cell>
        </row>
        <row r="118">
          <cell r="A118" t="str">
            <v>1725-EACH</v>
          </cell>
          <cell r="B118">
            <v>369358134</v>
          </cell>
          <cell r="C118" t="str">
            <v>BAZIC Ballpoint Carino Retractable Pens, Black ink 1.0mm, (4/Pack)</v>
          </cell>
          <cell r="D118" t="str">
            <v>ARCHIVED</v>
          </cell>
          <cell r="E118" t="str">
            <v>UNPUBLISHED</v>
          </cell>
          <cell r="F118" t="str">
            <v>Offer end date has passed</v>
          </cell>
          <cell r="G118" t="str">
            <v>Office &amp; Stationery</v>
          </cell>
          <cell r="H118" t="str">
            <v>Packing Tapes</v>
          </cell>
          <cell r="I118">
            <v>10.01</v>
          </cell>
          <cell r="J118" t="str">
            <v>USD</v>
          </cell>
          <cell r="K118" t="str">
            <v>Base</v>
          </cell>
          <cell r="L118" t="str">
            <v>Yes</v>
          </cell>
          <cell r="M118">
            <v>2039719</v>
          </cell>
          <cell r="N118">
            <v>2038710</v>
          </cell>
          <cell r="O118" t="str">
            <v>NETWORK_GEO</v>
          </cell>
          <cell r="P118">
            <v>0.62</v>
          </cell>
          <cell r="Q118">
            <v>1</v>
          </cell>
          <cell r="R118" t="str">
            <v>Seller Fulfilled</v>
          </cell>
          <cell r="S118" t="str">
            <v>Seller Fulfilled</v>
          </cell>
          <cell r="T118" t="str">
            <v>7LD85FBWOPHF</v>
          </cell>
          <cell r="U118" t="str">
            <v>00463030075781</v>
          </cell>
        </row>
        <row r="119">
          <cell r="A119" t="str">
            <v>1815-CASE</v>
          </cell>
          <cell r="B119">
            <v>802569352</v>
          </cell>
          <cell r="C119" t="str">
            <v>BAZIC Wood Clipboard Vintage Hardboard, Low Profile Clip, 24-Pack</v>
          </cell>
          <cell r="D119" t="str">
            <v>ARCHIVED</v>
          </cell>
          <cell r="E119" t="str">
            <v>UNPUBLISHED</v>
          </cell>
          <cell r="F119" t="str">
            <v>Offer end date has passed,Min. Allowed Seller Price Reached</v>
          </cell>
          <cell r="G119" t="str">
            <v>Office &amp; Stationery</v>
          </cell>
          <cell r="H119" t="str">
            <v>Packing Tapes</v>
          </cell>
          <cell r="I119">
            <v>26.25</v>
          </cell>
          <cell r="J119" t="str">
            <v>USD</v>
          </cell>
          <cell r="K119" t="str">
            <v>Base</v>
          </cell>
          <cell r="L119" t="str">
            <v>Yes</v>
          </cell>
          <cell r="M119">
            <v>2039893</v>
          </cell>
          <cell r="N119">
            <v>2038710</v>
          </cell>
          <cell r="O119" t="str">
            <v>NETWORK_GEO</v>
          </cell>
          <cell r="P119">
            <v>4.6900000000000004</v>
          </cell>
          <cell r="Q119">
            <v>1</v>
          </cell>
          <cell r="R119" t="str">
            <v>Seller Fulfilled</v>
          </cell>
          <cell r="S119" t="str">
            <v>Seller Fulfilled</v>
          </cell>
          <cell r="T119" t="str">
            <v>6AT1K8RJC4LV</v>
          </cell>
          <cell r="U119" t="str">
            <v>00461311489821</v>
          </cell>
        </row>
        <row r="120">
          <cell r="A120" t="str">
            <v>1830-CASE</v>
          </cell>
          <cell r="B120">
            <v>250545579</v>
          </cell>
          <cell r="C120" t="str">
            <v>BAZIC Paperboard Clipboard Standard Size Geometric Gold Low Profile Clip, 48-Pack</v>
          </cell>
          <cell r="D120" t="str">
            <v>ACTIVE</v>
          </cell>
          <cell r="E120" t="str">
            <v>PUBLISHED</v>
          </cell>
          <cell r="F120" t="str">
            <v>Offer end date has passed</v>
          </cell>
          <cell r="G120" t="str">
            <v>Office &amp; Stationery</v>
          </cell>
          <cell r="H120" t="str">
            <v>Form Holders &amp; Clipboards</v>
          </cell>
          <cell r="I120">
            <v>83.37</v>
          </cell>
          <cell r="J120" t="str">
            <v>USD</v>
          </cell>
          <cell r="K120" t="str">
            <v>Base</v>
          </cell>
          <cell r="L120">
            <v>83.37</v>
          </cell>
          <cell r="M120">
            <v>2039893</v>
          </cell>
          <cell r="N120">
            <v>2038710</v>
          </cell>
          <cell r="O120">
            <v>20.74</v>
          </cell>
          <cell r="P120">
            <v>4.8</v>
          </cell>
          <cell r="Q120">
            <v>1</v>
          </cell>
          <cell r="R120" t="str">
            <v>Seller Fulfilled</v>
          </cell>
          <cell r="S120" t="str">
            <v>Seller Fulfilled</v>
          </cell>
          <cell r="T120" t="str">
            <v>4O31TVXRZ9D5</v>
          </cell>
          <cell r="U120" t="str">
            <v>10764608009328</v>
          </cell>
        </row>
        <row r="121">
          <cell r="A121" t="str">
            <v>2153-CASE</v>
          </cell>
          <cell r="B121">
            <v>16721706636</v>
          </cell>
          <cell r="C121" t="str">
            <v>BAZIC Binder Dividers White Paper Divider w/ 8 Writable Color Tabs, 11 Hole Punch (8/Pack), 144-Packs</v>
          </cell>
          <cell r="D121" t="str">
            <v>ACTIVE</v>
          </cell>
          <cell r="E121" t="str">
            <v>UNPUBLISHED</v>
          </cell>
          <cell r="F121" t="str">
            <v>Reasonable price requirements are not met,Reasonable Price Not Satisfied</v>
          </cell>
          <cell r="G121" t="str">
            <v>Office &amp; Stationery</v>
          </cell>
          <cell r="H121" t="str">
            <v>Masking Tapes</v>
          </cell>
          <cell r="I121">
            <v>8.9</v>
          </cell>
          <cell r="J121" t="str">
            <v>USD</v>
          </cell>
          <cell r="K121" t="str">
            <v>Base</v>
          </cell>
          <cell r="L121" t="str">
            <v>Yes</v>
          </cell>
          <cell r="M121">
            <v>2039889</v>
          </cell>
          <cell r="N121">
            <v>2038710</v>
          </cell>
          <cell r="O121" t="str">
            <v>NETWORK_GEO</v>
          </cell>
          <cell r="P121">
            <v>0.22</v>
          </cell>
          <cell r="Q121">
            <v>1</v>
          </cell>
          <cell r="R121" t="str">
            <v>Seller Fulfilled</v>
          </cell>
          <cell r="S121" t="str">
            <v>Seller Fulfilled</v>
          </cell>
          <cell r="T121" t="str">
            <v>6VOZR31HJ0EB</v>
          </cell>
          <cell r="U121" t="str">
            <v>00764608009550</v>
          </cell>
        </row>
        <row r="122">
          <cell r="A122" t="str">
            <v>2252-EACH</v>
          </cell>
          <cell r="B122">
            <v>5463267437</v>
          </cell>
          <cell r="C122" t="str">
            <v>Bazic 2252 Wildlife Adventures 3D Eraser Sets, Multi Color</v>
          </cell>
          <cell r="D122" t="str">
            <v>ACTIVE</v>
          </cell>
          <cell r="E122" t="str">
            <v>PUBLISHED</v>
          </cell>
          <cell r="G122" t="str">
            <v>Office &amp; Stationery</v>
          </cell>
          <cell r="H122" t="str">
            <v>Pencil &amp; Pen Erasers</v>
          </cell>
          <cell r="I122">
            <v>6.49</v>
          </cell>
          <cell r="J122" t="str">
            <v>USD</v>
          </cell>
          <cell r="K122" t="str">
            <v>Base</v>
          </cell>
          <cell r="L122">
            <v>6.49</v>
          </cell>
          <cell r="M122">
            <v>2039721</v>
          </cell>
          <cell r="N122">
            <v>2038710</v>
          </cell>
          <cell r="O122" t="str">
            <v>NETWORK_GEO</v>
          </cell>
          <cell r="P122">
            <v>0.13</v>
          </cell>
          <cell r="Q122">
            <v>1</v>
          </cell>
          <cell r="R122" t="str">
            <v>Seller Fulfilled</v>
          </cell>
          <cell r="S122" t="str">
            <v>Seller Fulfilled</v>
          </cell>
          <cell r="T122" t="str">
            <v>5NHMKRM5QIF1</v>
          </cell>
          <cell r="U122" t="str">
            <v>00764608009895</v>
          </cell>
        </row>
        <row r="123">
          <cell r="A123" t="str">
            <v>2341-EACH</v>
          </cell>
          <cell r="B123">
            <v>42795168</v>
          </cell>
          <cell r="C123" t="str">
            <v>BAZIC Highlighter Gel Pen Neon Bible Highlighters Assorted Color (5/Pack), 1-Pack</v>
          </cell>
          <cell r="D123" t="str">
            <v>ACTIVE</v>
          </cell>
          <cell r="E123" t="str">
            <v>PUBLISHED</v>
          </cell>
          <cell r="G123" t="str">
            <v>Office &amp; Stationery</v>
          </cell>
          <cell r="H123" t="str">
            <v>Highlighters</v>
          </cell>
          <cell r="I123">
            <v>7.89</v>
          </cell>
          <cell r="J123" t="str">
            <v>USD</v>
          </cell>
          <cell r="K123" t="str">
            <v>Base</v>
          </cell>
          <cell r="L123">
            <v>7.89</v>
          </cell>
          <cell r="M123">
            <v>2039896</v>
          </cell>
          <cell r="N123">
            <v>2038710</v>
          </cell>
          <cell r="O123" t="str">
            <v>NETWORK_GEO</v>
          </cell>
          <cell r="P123">
            <v>0.25</v>
          </cell>
          <cell r="Q123">
            <v>1</v>
          </cell>
          <cell r="R123" t="str">
            <v>Seller Fulfilled</v>
          </cell>
          <cell r="S123" t="str">
            <v>Seller Fulfilled</v>
          </cell>
          <cell r="T123" t="str">
            <v>170ZTZY4TQTK</v>
          </cell>
          <cell r="U123" t="str">
            <v>00465382114835</v>
          </cell>
        </row>
        <row r="124">
          <cell r="A124" t="str">
            <v>2403-PACK4</v>
          </cell>
          <cell r="B124">
            <v>2328572352</v>
          </cell>
          <cell r="C124" t="str">
            <v>BAZIC White Chalk, Standard Size Blackboard Chalkboard Chalks, Great Game Activity (20/Bucket), 4-Buckets</v>
          </cell>
          <cell r="D124" t="str">
            <v>ACTIVE</v>
          </cell>
          <cell r="E124" t="str">
            <v>PUBLISHED</v>
          </cell>
          <cell r="F124" t="str">
            <v>Offer end date has passed,Price Adjusted</v>
          </cell>
          <cell r="G124" t="str">
            <v>Home &amp; Garden</v>
          </cell>
          <cell r="H124" t="str">
            <v>Plaques &amp; Signs</v>
          </cell>
          <cell r="I124">
            <v>27.82</v>
          </cell>
          <cell r="J124" t="str">
            <v>USD</v>
          </cell>
          <cell r="K124" t="str">
            <v>Base</v>
          </cell>
          <cell r="L124" t="str">
            <v>Yes</v>
          </cell>
          <cell r="M124">
            <v>2039739</v>
          </cell>
          <cell r="N124">
            <v>2038710</v>
          </cell>
          <cell r="O124" t="str">
            <v>NETWORK_GEO</v>
          </cell>
          <cell r="P124">
            <v>2.44</v>
          </cell>
          <cell r="Q124">
            <v>1</v>
          </cell>
          <cell r="R124" t="str">
            <v>Seller Fulfilled</v>
          </cell>
          <cell r="S124" t="str">
            <v>Seller Fulfilled</v>
          </cell>
          <cell r="T124" t="str">
            <v>1FHPS1BL5KDW</v>
          </cell>
          <cell r="U124" t="str">
            <v>10764608043704</v>
          </cell>
        </row>
        <row r="125">
          <cell r="A125" t="str">
            <v>3003-PACK2</v>
          </cell>
          <cell r="B125">
            <v>1282203289</v>
          </cell>
          <cell r="C125" t="str">
            <v>BAZIC Scientific Calculator 56 Function Flip Cover for Student Engineering, 2-Pack</v>
          </cell>
          <cell r="D125" t="str">
            <v>ARCHIVED</v>
          </cell>
          <cell r="E125" t="str">
            <v>UNPUBLISHED</v>
          </cell>
          <cell r="F125" t="str">
            <v>Offer end date has passed</v>
          </cell>
          <cell r="G125" t="str">
            <v>Home &amp; Garden</v>
          </cell>
          <cell r="H125" t="str">
            <v>Plaques &amp; Signs</v>
          </cell>
          <cell r="I125">
            <v>35.99</v>
          </cell>
          <cell r="J125" t="str">
            <v>USD</v>
          </cell>
          <cell r="K125" t="str">
            <v>Base</v>
          </cell>
          <cell r="L125" t="str">
            <v>Yes</v>
          </cell>
          <cell r="M125">
            <v>2039735</v>
          </cell>
          <cell r="N125">
            <v>2038710</v>
          </cell>
          <cell r="O125" t="str">
            <v>NETWORK_GEO</v>
          </cell>
          <cell r="P125">
            <v>3.08</v>
          </cell>
          <cell r="Q125">
            <v>1</v>
          </cell>
          <cell r="R125" t="str">
            <v>Seller Fulfilled</v>
          </cell>
          <cell r="S125" t="str">
            <v>Seller Fulfilled</v>
          </cell>
          <cell r="T125" t="str">
            <v>7GLQL1U31RTY</v>
          </cell>
          <cell r="U125" t="str">
            <v>10764608043773</v>
          </cell>
        </row>
        <row r="126">
          <cell r="A126" t="str">
            <v>303-SET4</v>
          </cell>
          <cell r="B126">
            <v>53460410</v>
          </cell>
          <cell r="C126" t="str">
            <v>BAZIC Assorted Color Semicircular 6 Protractor [303]</v>
          </cell>
          <cell r="D126" t="str">
            <v>ACTIVE</v>
          </cell>
          <cell r="E126" t="str">
            <v>PUBLISHED</v>
          </cell>
          <cell r="F126" t="str">
            <v>Offer end date has passed,No Match Found - Adjusted to your last submitted price</v>
          </cell>
          <cell r="G126" t="str">
            <v>Home &amp; Garden</v>
          </cell>
          <cell r="H126" t="str">
            <v>Plaques &amp; Signs</v>
          </cell>
          <cell r="I126">
            <v>7.99</v>
          </cell>
          <cell r="J126" t="str">
            <v>USD</v>
          </cell>
          <cell r="K126" t="str">
            <v>Base</v>
          </cell>
          <cell r="L126" t="str">
            <v>Yes</v>
          </cell>
          <cell r="M126">
            <v>2039733</v>
          </cell>
          <cell r="N126">
            <v>2038710</v>
          </cell>
          <cell r="O126" t="str">
            <v>NETWORK_GEO</v>
          </cell>
          <cell r="P126">
            <v>0.25</v>
          </cell>
          <cell r="Q126">
            <v>1</v>
          </cell>
          <cell r="R126" t="str">
            <v>Seller Fulfilled</v>
          </cell>
          <cell r="S126" t="str">
            <v>Walmart Fulfilled</v>
          </cell>
          <cell r="T126" t="str">
            <v>52ROUI51QAGL</v>
          </cell>
          <cell r="U126" t="str">
            <v>00469275615881</v>
          </cell>
        </row>
        <row r="127">
          <cell r="A127" t="str">
            <v>3142-CASE</v>
          </cell>
          <cell r="B127">
            <v>470645148</v>
          </cell>
          <cell r="C127" t="str">
            <v>BAZIC 3 Ring Binder 1/2" Economy View Binders White, Hold 100 Sheets, 12-Count</v>
          </cell>
          <cell r="D127" t="str">
            <v>ACTIVE</v>
          </cell>
          <cell r="E127" t="str">
            <v>PUBLISHED</v>
          </cell>
          <cell r="G127" t="str">
            <v>Office &amp; Stationery</v>
          </cell>
          <cell r="H127" t="str">
            <v>Binders</v>
          </cell>
          <cell r="I127">
            <v>40.72</v>
          </cell>
          <cell r="J127" t="str">
            <v>USD</v>
          </cell>
          <cell r="K127" t="str">
            <v>Base</v>
          </cell>
          <cell r="L127">
            <v>40.72</v>
          </cell>
          <cell r="M127">
            <v>2039738</v>
          </cell>
          <cell r="N127">
            <v>2038710</v>
          </cell>
          <cell r="O127" t="str">
            <v>NETWORK_GEO</v>
          </cell>
          <cell r="P127">
            <v>0.06</v>
          </cell>
          <cell r="Q127">
            <v>1</v>
          </cell>
          <cell r="R127" t="str">
            <v>Seller Fulfilled</v>
          </cell>
          <cell r="S127" t="str">
            <v>Walmart Fulfilled</v>
          </cell>
          <cell r="T127" t="str">
            <v>3N6X24PGY2GM</v>
          </cell>
          <cell r="U127" t="str">
            <v>00764608043035</v>
          </cell>
        </row>
        <row r="128">
          <cell r="A128" t="str">
            <v>3999-EACH</v>
          </cell>
          <cell r="B128">
            <v>366076824</v>
          </cell>
          <cell r="C128" t="str">
            <v>BAZIC Paint Palette 10 Mixing Oval Tray w/ Thumb Hole, 1-Pack</v>
          </cell>
          <cell r="D128" t="str">
            <v>ACTIVE</v>
          </cell>
          <cell r="E128" t="str">
            <v>PUBLISHED</v>
          </cell>
          <cell r="G128" t="str">
            <v>Crafts</v>
          </cell>
          <cell r="H128" t="str">
            <v>Art Palettes</v>
          </cell>
          <cell r="I128">
            <v>6.69</v>
          </cell>
          <cell r="J128" t="str">
            <v>USD</v>
          </cell>
          <cell r="K128" t="str">
            <v>Base</v>
          </cell>
          <cell r="L128">
            <v>6.69</v>
          </cell>
          <cell r="M128">
            <v>2038710</v>
          </cell>
          <cell r="N128">
            <v>2038980</v>
          </cell>
          <cell r="O128" t="str">
            <v>NETWORK_GEO</v>
          </cell>
          <cell r="P128">
            <v>0.65</v>
          </cell>
          <cell r="Q128">
            <v>1</v>
          </cell>
          <cell r="R128" t="str">
            <v>Seller Fulfilled</v>
          </cell>
          <cell r="S128" t="str">
            <v>Seller Fulfilled</v>
          </cell>
          <cell r="T128" t="str">
            <v>2K58G4QRFWWB</v>
          </cell>
          <cell r="U128" t="str">
            <v>00764608010334</v>
          </cell>
        </row>
        <row r="129">
          <cell r="A129" t="str">
            <v>3999-PACK2</v>
          </cell>
          <cell r="B129">
            <v>164754307</v>
          </cell>
          <cell r="C129" t="str">
            <v>BAZIC Paint Palette 10 Mixing Oval Tray w/ Thumb Hole, 2-Pack</v>
          </cell>
          <cell r="D129" t="str">
            <v>ACTIVE</v>
          </cell>
          <cell r="E129" t="str">
            <v>PUBLISHED</v>
          </cell>
          <cell r="F129" t="str">
            <v>Compliance - Health &amp; Wellness</v>
          </cell>
          <cell r="G129" t="str">
            <v>Crafts</v>
          </cell>
          <cell r="H129" t="str">
            <v>Art Palettes</v>
          </cell>
          <cell r="I129">
            <v>8.99</v>
          </cell>
          <cell r="J129" t="str">
            <v>USD</v>
          </cell>
          <cell r="K129" t="str">
            <v>Base</v>
          </cell>
          <cell r="L129">
            <v>8.99</v>
          </cell>
          <cell r="M129">
            <v>2038710</v>
          </cell>
          <cell r="N129">
            <v>2038710</v>
          </cell>
          <cell r="O129">
            <v>0.2</v>
          </cell>
          <cell r="P129">
            <v>1.3</v>
          </cell>
          <cell r="Q129">
            <v>1</v>
          </cell>
          <cell r="R129" t="str">
            <v>Seller Fulfilled</v>
          </cell>
          <cell r="S129" t="str">
            <v>Seller Fulfilled</v>
          </cell>
          <cell r="T129" t="str">
            <v>5PJILAB77IX0</v>
          </cell>
          <cell r="U129" t="str">
            <v>10764608001155</v>
          </cell>
        </row>
        <row r="130">
          <cell r="A130" t="str">
            <v>4145-EACH</v>
          </cell>
          <cell r="B130">
            <v>53467095</v>
          </cell>
          <cell r="C130" t="str">
            <v>BAZIC 3-Ring View Binder with 2 Pockets, 1.5", Cyan</v>
          </cell>
          <cell r="D130" t="str">
            <v>ACTIVE</v>
          </cell>
          <cell r="E130" t="str">
            <v>PUBLISHED</v>
          </cell>
          <cell r="G130" t="str">
            <v>Office &amp; Stationery</v>
          </cell>
          <cell r="H130" t="str">
            <v>Binders</v>
          </cell>
          <cell r="I130">
            <v>15.99</v>
          </cell>
          <cell r="J130" t="str">
            <v>USD</v>
          </cell>
          <cell r="K130" t="str">
            <v>Base</v>
          </cell>
          <cell r="L130">
            <v>15.99</v>
          </cell>
          <cell r="M130">
            <v>2039738</v>
          </cell>
          <cell r="N130">
            <v>2039746</v>
          </cell>
          <cell r="O130" t="str">
            <v>NETWORK_GEO</v>
          </cell>
          <cell r="P130">
            <v>0.93</v>
          </cell>
          <cell r="Q130">
            <v>1</v>
          </cell>
          <cell r="R130" t="str">
            <v>Seller Fulfilled</v>
          </cell>
          <cell r="S130" t="str">
            <v>Seller Fulfilled</v>
          </cell>
          <cell r="T130" t="str">
            <v>66RS5Y3FVKP7</v>
          </cell>
          <cell r="U130" t="str">
            <v>00464779544903</v>
          </cell>
        </row>
        <row r="131">
          <cell r="A131" t="str">
            <v>5005-PACK4</v>
          </cell>
          <cell r="B131">
            <v>775102198</v>
          </cell>
          <cell r="C131" t="str">
            <v>BAZIC Doodle Pad 50 Sheets 9"x12" Doodling Drawing Pads Papers, 4-Pack</v>
          </cell>
          <cell r="D131" t="str">
            <v>ACTIVE</v>
          </cell>
          <cell r="E131" t="str">
            <v>PUBLISHED</v>
          </cell>
          <cell r="G131" t="str">
            <v>Crafts</v>
          </cell>
          <cell r="H131" t="str">
            <v>Art Pads &amp; Paper</v>
          </cell>
          <cell r="I131">
            <v>19.09</v>
          </cell>
          <cell r="J131" t="str">
            <v>USD</v>
          </cell>
          <cell r="K131" t="str">
            <v>Base</v>
          </cell>
          <cell r="L131">
            <v>19.09</v>
          </cell>
          <cell r="M131">
            <v>2039754</v>
          </cell>
          <cell r="N131">
            <v>2039746</v>
          </cell>
          <cell r="O131" t="str">
            <v>NETWORK_GEO</v>
          </cell>
          <cell r="P131">
            <v>1</v>
          </cell>
          <cell r="Q131">
            <v>1</v>
          </cell>
          <cell r="R131" t="str">
            <v>Seller Fulfilled</v>
          </cell>
          <cell r="S131" t="str">
            <v>Seller Fulfilled</v>
          </cell>
          <cell r="T131" t="str">
            <v>2V5T6YNWSUCS</v>
          </cell>
          <cell r="U131" t="str">
            <v>00468625630123</v>
          </cell>
        </row>
        <row r="132">
          <cell r="A132" t="str">
            <v>5121-SET4</v>
          </cell>
          <cell r="B132">
            <v>53760656</v>
          </cell>
          <cell r="C132" t="str">
            <v>BAZIC Sticky Notes 4x6 Lined Ruled Assorted Color, (50 Sheets/Pack), 4-Pack</v>
          </cell>
          <cell r="D132" t="str">
            <v>ACTIVE</v>
          </cell>
          <cell r="E132" t="str">
            <v>PUBLISHED</v>
          </cell>
          <cell r="F132" t="str">
            <v>Offer end date has passed</v>
          </cell>
          <cell r="G132" t="str">
            <v>Office &amp; Stationery</v>
          </cell>
          <cell r="H132" t="str">
            <v>Dry Erase Markers</v>
          </cell>
          <cell r="I132">
            <v>11.75</v>
          </cell>
          <cell r="J132" t="str">
            <v>USD</v>
          </cell>
          <cell r="K132" t="str">
            <v>Base</v>
          </cell>
          <cell r="L132" t="str">
            <v>Yes</v>
          </cell>
          <cell r="M132">
            <v>2039904</v>
          </cell>
          <cell r="N132">
            <v>2039746</v>
          </cell>
          <cell r="O132" t="str">
            <v>NETWORK_GEO</v>
          </cell>
          <cell r="P132">
            <v>0.23</v>
          </cell>
          <cell r="Q132">
            <v>1</v>
          </cell>
          <cell r="R132" t="str">
            <v>Seller Fulfilled</v>
          </cell>
          <cell r="S132" t="str">
            <v>Seller Fulfilled</v>
          </cell>
          <cell r="T132" t="str">
            <v>2HMGLWLPFXNZ</v>
          </cell>
          <cell r="U132" t="str">
            <v>00764608012963</v>
          </cell>
        </row>
        <row r="133">
          <cell r="A133" t="str">
            <v>5417-CASE</v>
          </cell>
          <cell r="B133">
            <v>3877202991</v>
          </cell>
          <cell r="C133" t="str">
            <v>BAZIC Poster Board Metallic Red 22" X 28", Bulk Colored Poster Board Paper, 25-Pack</v>
          </cell>
          <cell r="D133" t="str">
            <v>ACTIVE</v>
          </cell>
          <cell r="E133" t="str">
            <v>PUBLISHED</v>
          </cell>
          <cell r="G133" t="str">
            <v>Office &amp; Stationery</v>
          </cell>
          <cell r="H133" t="str">
            <v>Poster Boards</v>
          </cell>
          <cell r="I133">
            <v>52.65</v>
          </cell>
          <cell r="J133" t="str">
            <v>USD</v>
          </cell>
          <cell r="K133" t="str">
            <v>Base</v>
          </cell>
          <cell r="L133">
            <v>52.65</v>
          </cell>
          <cell r="M133">
            <v>2039749</v>
          </cell>
          <cell r="N133">
            <v>2039746</v>
          </cell>
          <cell r="O133" t="str">
            <v>NETWORK_GEO</v>
          </cell>
          <cell r="P133">
            <v>0.23</v>
          </cell>
          <cell r="Q133">
            <v>1</v>
          </cell>
          <cell r="R133" t="str">
            <v>Seller Fulfilled</v>
          </cell>
          <cell r="S133" t="str">
            <v>Seller Fulfilled</v>
          </cell>
          <cell r="T133" t="str">
            <v>6MAKL3U0Q535</v>
          </cell>
          <cell r="U133" t="str">
            <v>00764608012970</v>
          </cell>
        </row>
        <row r="134">
          <cell r="A134" t="str">
            <v>5432-CASE</v>
          </cell>
          <cell r="B134">
            <v>817509137</v>
          </cell>
          <cell r="C134" t="str">
            <v>BAZIC Poly Bubble Mailers 10.5" x 15" #5 Padded Shipping Envelope, 48-Count</v>
          </cell>
          <cell r="D134" t="str">
            <v>RETIRED</v>
          </cell>
          <cell r="E134" t="str">
            <v>UNPUBLISHED</v>
          </cell>
          <cell r="F134" t="str">
            <v>Offer end date has passed,No Match Found - Adjusted to your last submitted price</v>
          </cell>
          <cell r="G134" t="str">
            <v>Office &amp; Stationery</v>
          </cell>
          <cell r="H134" t="str">
            <v>Pens</v>
          </cell>
          <cell r="I134">
            <v>8.01</v>
          </cell>
          <cell r="J134" t="str">
            <v>USD</v>
          </cell>
          <cell r="K134" t="str">
            <v>Base</v>
          </cell>
          <cell r="L134" t="str">
            <v>Yes</v>
          </cell>
          <cell r="M134">
            <v>2038710</v>
          </cell>
          <cell r="N134">
            <v>2039719</v>
          </cell>
          <cell r="O134" t="str">
            <v>NETWORK_GEO</v>
          </cell>
          <cell r="P134">
            <v>0.13</v>
          </cell>
          <cell r="Q134">
            <v>1</v>
          </cell>
          <cell r="R134" t="str">
            <v>Seller Fulfilled</v>
          </cell>
          <cell r="S134" t="str">
            <v>Walmart Fulfilled</v>
          </cell>
          <cell r="T134" t="str">
            <v>28AWK4WHDGBT</v>
          </cell>
          <cell r="U134" t="str">
            <v>00764608170076</v>
          </cell>
        </row>
        <row r="135">
          <cell r="A135" t="str">
            <v>696-CASE</v>
          </cell>
          <cell r="B135">
            <v>789444311</v>
          </cell>
          <cell r="C135" t="str">
            <v>BAZIC Desktop Stapler Heavy Duty Metal Full Strip Staplers, 12-Pack</v>
          </cell>
          <cell r="D135" t="str">
            <v>ACTIVE</v>
          </cell>
          <cell r="E135" t="str">
            <v>PUBLISHED</v>
          </cell>
          <cell r="F135" t="str">
            <v>Offer end date has passed</v>
          </cell>
          <cell r="G135" t="str">
            <v>Office &amp; Stationery</v>
          </cell>
          <cell r="H135" t="str">
            <v>Pens</v>
          </cell>
          <cell r="I135">
            <v>29.36</v>
          </cell>
          <cell r="J135" t="str">
            <v>USD</v>
          </cell>
          <cell r="K135" t="str">
            <v>Base</v>
          </cell>
          <cell r="L135" t="str">
            <v>Yes</v>
          </cell>
          <cell r="M135">
            <v>2039910</v>
          </cell>
          <cell r="N135">
            <v>2039719</v>
          </cell>
          <cell r="O135" t="str">
            <v>NETWORK_GEO</v>
          </cell>
          <cell r="P135">
            <v>2</v>
          </cell>
          <cell r="Q135">
            <v>1</v>
          </cell>
          <cell r="R135" t="str">
            <v>Seller Fulfilled</v>
          </cell>
          <cell r="S135" t="str">
            <v>Seller Fulfilled</v>
          </cell>
          <cell r="T135" t="str">
            <v>5EHDT612GYAG</v>
          </cell>
          <cell r="U135" t="str">
            <v>20764608170148</v>
          </cell>
        </row>
        <row r="136">
          <cell r="A136" t="str">
            <v>714-BOX</v>
          </cell>
          <cell r="B136">
            <v>819478417</v>
          </cell>
          <cell r="C136" t="str">
            <v>BAZIC Neon Pencils, Latex Free Eraser, Unsharpened Pencils (8/Pack), 24-Pack</v>
          </cell>
          <cell r="D136" t="str">
            <v>ACTIVE</v>
          </cell>
          <cell r="E136" t="str">
            <v>PUBLISHED</v>
          </cell>
          <cell r="F136" t="str">
            <v>Republish (For Walmart internal use only: 00),Price Adjusted</v>
          </cell>
          <cell r="G136" t="str">
            <v>Office &amp; Stationery</v>
          </cell>
          <cell r="H136" t="str">
            <v>Pens</v>
          </cell>
          <cell r="I136">
            <v>45.87</v>
          </cell>
          <cell r="J136" t="str">
            <v>USD</v>
          </cell>
          <cell r="K136" t="str">
            <v>Base</v>
          </cell>
          <cell r="L136" t="str">
            <v>Yes</v>
          </cell>
          <cell r="M136">
            <v>2039720</v>
          </cell>
          <cell r="N136">
            <v>2039719</v>
          </cell>
          <cell r="O136" t="str">
            <v>NETWORK_GEO</v>
          </cell>
          <cell r="P136">
            <v>1.92</v>
          </cell>
          <cell r="Q136">
            <v>1</v>
          </cell>
          <cell r="R136" t="str">
            <v>Seller Fulfilled</v>
          </cell>
          <cell r="S136" t="str">
            <v>Seller Fulfilled</v>
          </cell>
          <cell r="T136" t="str">
            <v>45IYTPIU5FTS</v>
          </cell>
          <cell r="U136" t="str">
            <v>10764608170356</v>
          </cell>
        </row>
        <row r="137">
          <cell r="A137" t="str">
            <v>731-PACK2</v>
          </cell>
          <cell r="B137">
            <v>740858709</v>
          </cell>
          <cell r="C137" t="str">
            <v>BAZIC Pre-sharpened #2 HB Recycled Paper Pencils, (10/Pack), 2-Packs</v>
          </cell>
          <cell r="D137" t="str">
            <v>ARCHIVED</v>
          </cell>
          <cell r="E137" t="str">
            <v>UNPUBLISHED</v>
          </cell>
          <cell r="F137" t="str">
            <v>Offer end date has passed</v>
          </cell>
          <cell r="G137" t="str">
            <v>Office &amp; Stationery</v>
          </cell>
          <cell r="H137" t="str">
            <v>Pens</v>
          </cell>
          <cell r="I137">
            <v>41.57</v>
          </cell>
          <cell r="J137" t="str">
            <v>USD</v>
          </cell>
          <cell r="K137" t="str">
            <v>Base</v>
          </cell>
          <cell r="L137" t="str">
            <v>Yes</v>
          </cell>
          <cell r="M137">
            <v>2039720</v>
          </cell>
          <cell r="N137">
            <v>2039719</v>
          </cell>
          <cell r="O137" t="str">
            <v>NETWORK_GEO</v>
          </cell>
          <cell r="P137">
            <v>4.66</v>
          </cell>
          <cell r="Q137">
            <v>1</v>
          </cell>
          <cell r="R137" t="str">
            <v>Seller Fulfilled</v>
          </cell>
          <cell r="S137" t="str">
            <v>Seller Fulfilled</v>
          </cell>
          <cell r="T137" t="str">
            <v>5RR4CEGQ3MSO</v>
          </cell>
          <cell r="U137" t="str">
            <v>10764608170424</v>
          </cell>
        </row>
        <row r="138">
          <cell r="A138" t="str">
            <v>8250-CASE</v>
          </cell>
          <cell r="B138">
            <v>16495874818</v>
          </cell>
          <cell r="C138" t="str">
            <v>BAZIC Kraft Bubble Mailers #000 4"x7.25" Padded Cushion Envelope, 120-Count</v>
          </cell>
          <cell r="D138" t="str">
            <v>ACTIVE</v>
          </cell>
          <cell r="E138" t="str">
            <v>PUBLISHED</v>
          </cell>
          <cell r="F138" t="str">
            <v>Offer end date has passed,Price Adjusted</v>
          </cell>
          <cell r="G138" t="str">
            <v>Office &amp; Stationery</v>
          </cell>
          <cell r="H138" t="str">
            <v>Mailers</v>
          </cell>
          <cell r="I138">
            <v>54.49</v>
          </cell>
          <cell r="J138" t="str">
            <v>USD</v>
          </cell>
          <cell r="K138" t="str">
            <v>Base</v>
          </cell>
          <cell r="L138">
            <v>54.49</v>
          </cell>
          <cell r="M138">
            <v>2038710</v>
          </cell>
          <cell r="N138">
            <v>2039719</v>
          </cell>
          <cell r="O138">
            <v>9</v>
          </cell>
          <cell r="P138">
            <v>0.04</v>
          </cell>
          <cell r="Q138">
            <v>1</v>
          </cell>
          <cell r="R138" t="str">
            <v>Seller Fulfilled</v>
          </cell>
          <cell r="S138" t="str">
            <v>Walmart Fulfilled</v>
          </cell>
          <cell r="T138" t="str">
            <v>6IA4BUF5M8TL</v>
          </cell>
          <cell r="U138" t="str">
            <v>00764608170663</v>
          </cell>
        </row>
        <row r="139">
          <cell r="A139" t="str">
            <v>1036-EACH</v>
          </cell>
          <cell r="B139">
            <v>206551108</v>
          </cell>
          <cell r="C139" t="str">
            <v>BAZIC School Backpack Basic 16" Fuchsia, School Bag for Students, 1-Pack</v>
          </cell>
          <cell r="D139" t="str">
            <v>ACTIVE</v>
          </cell>
          <cell r="E139" t="str">
            <v>PUBLISHED</v>
          </cell>
          <cell r="F139" t="str">
            <v>Offer end date has passed</v>
          </cell>
          <cell r="G139" t="str">
            <v>Travel, Luggage &amp; Accessories</v>
          </cell>
          <cell r="H139" t="str">
            <v>Backpacks</v>
          </cell>
          <cell r="I139">
            <v>14.94</v>
          </cell>
          <cell r="J139" t="str">
            <v>USD</v>
          </cell>
          <cell r="K139" t="str">
            <v>Base</v>
          </cell>
          <cell r="L139">
            <v>14.94</v>
          </cell>
          <cell r="M139">
            <v>2038980</v>
          </cell>
          <cell r="N139">
            <v>2039719</v>
          </cell>
          <cell r="O139">
            <v>0.65</v>
          </cell>
          <cell r="P139">
            <v>4</v>
          </cell>
          <cell r="Q139">
            <v>1</v>
          </cell>
          <cell r="R139" t="str">
            <v>Seller Fulfilled</v>
          </cell>
          <cell r="S139" t="str">
            <v>Seller Fulfilled</v>
          </cell>
          <cell r="T139" t="str">
            <v>3PURHL6TJDZT</v>
          </cell>
          <cell r="U139" t="str">
            <v>10764608170769</v>
          </cell>
        </row>
        <row r="140">
          <cell r="A140" t="str">
            <v>1257-BOX</v>
          </cell>
          <cell r="B140">
            <v>775500832</v>
          </cell>
          <cell r="C140" t="str">
            <v>BAZIC Dry Erase Marker Assorted Color Chisel Tip Whiteboard Markers (4/Pack), 24-Packs</v>
          </cell>
          <cell r="D140" t="str">
            <v>ACTIVE</v>
          </cell>
          <cell r="E140" t="str">
            <v>PUBLISHED</v>
          </cell>
          <cell r="G140" t="str">
            <v>Office &amp; Stationery</v>
          </cell>
          <cell r="H140" t="str">
            <v>Dry Erase Markers</v>
          </cell>
          <cell r="I140">
            <v>70.489999999999995</v>
          </cell>
          <cell r="J140" t="str">
            <v>USD</v>
          </cell>
          <cell r="K140" t="str">
            <v>Base</v>
          </cell>
          <cell r="L140">
            <v>70.489999999999995</v>
          </cell>
          <cell r="M140">
            <v>2039746</v>
          </cell>
          <cell r="N140">
            <v>2039719</v>
          </cell>
          <cell r="O140" t="str">
            <v>NETWORK_GEO</v>
          </cell>
          <cell r="P140">
            <v>0.08</v>
          </cell>
          <cell r="Q140">
            <v>1</v>
          </cell>
          <cell r="R140" t="str">
            <v>Seller Fulfilled</v>
          </cell>
          <cell r="S140" t="str">
            <v>Seller Fulfilled</v>
          </cell>
          <cell r="T140" t="str">
            <v>71GXN3XV6BR4</v>
          </cell>
          <cell r="U140" t="str">
            <v>00764608171028</v>
          </cell>
        </row>
        <row r="141">
          <cell r="A141" t="str">
            <v>17036-CASE</v>
          </cell>
          <cell r="B141">
            <v>813526496</v>
          </cell>
          <cell r="C141" t="str">
            <v>BAZIC Skylar Fineliner Pen, Fine Tip 0.4mm Pens, Assorted Colors, 10 Count, 144-Packs</v>
          </cell>
          <cell r="D141" t="str">
            <v>ACTIVE</v>
          </cell>
          <cell r="E141" t="str">
            <v>PUBLISHED</v>
          </cell>
          <cell r="G141" t="str">
            <v>Office &amp; Stationery</v>
          </cell>
          <cell r="H141" t="str">
            <v>Pens</v>
          </cell>
          <cell r="I141">
            <v>758.49</v>
          </cell>
          <cell r="J141" t="str">
            <v>USD</v>
          </cell>
          <cell r="K141" t="str">
            <v>Base</v>
          </cell>
          <cell r="L141">
            <v>758.49</v>
          </cell>
          <cell r="M141">
            <v>2039719</v>
          </cell>
          <cell r="N141">
            <v>2039751</v>
          </cell>
          <cell r="O141" t="str">
            <v>NETWORK_GEO</v>
          </cell>
          <cell r="P141">
            <v>1.48</v>
          </cell>
          <cell r="Q141">
            <v>1</v>
          </cell>
          <cell r="R141" t="str">
            <v>Seller Fulfilled</v>
          </cell>
          <cell r="S141" t="str">
            <v>Seller Fulfilled</v>
          </cell>
          <cell r="T141" t="str">
            <v>1Y45N13BYZ44</v>
          </cell>
          <cell r="U141" t="str">
            <v>10764608019303</v>
          </cell>
        </row>
        <row r="142">
          <cell r="A142" t="str">
            <v>1806-SET4</v>
          </cell>
          <cell r="B142">
            <v>30365005</v>
          </cell>
          <cell r="C142" t="str">
            <v>BAZIC Plastic Clipboard 12.7" x 9" Low Profile Clip, 4 Colors, 4-Pack</v>
          </cell>
          <cell r="D142" t="str">
            <v>ACTIVE</v>
          </cell>
          <cell r="E142" t="str">
            <v>PUBLISHED</v>
          </cell>
          <cell r="F142" t="str">
            <v>Offer end date has passed</v>
          </cell>
          <cell r="G142" t="str">
            <v>Office &amp; Stationery</v>
          </cell>
          <cell r="H142" t="str">
            <v>Manual Pencil Sharpeners</v>
          </cell>
          <cell r="I142">
            <v>121.99</v>
          </cell>
          <cell r="J142" t="str">
            <v>USD</v>
          </cell>
          <cell r="K142" t="str">
            <v>Base</v>
          </cell>
          <cell r="L142" t="str">
            <v>Yes</v>
          </cell>
          <cell r="M142">
            <v>2039893</v>
          </cell>
          <cell r="N142">
            <v>2039751</v>
          </cell>
          <cell r="O142" t="str">
            <v>NETWORK_GEO</v>
          </cell>
          <cell r="P142">
            <v>11.72</v>
          </cell>
          <cell r="Q142">
            <v>1</v>
          </cell>
          <cell r="R142" t="str">
            <v>Seller Fulfilled</v>
          </cell>
          <cell r="S142" t="str">
            <v>Seller Fulfilled</v>
          </cell>
          <cell r="T142" t="str">
            <v>38S3CEVHR9PW</v>
          </cell>
          <cell r="U142" t="str">
            <v>20764608019430</v>
          </cell>
        </row>
        <row r="143">
          <cell r="A143" t="str">
            <v>1929-BOX</v>
          </cell>
          <cell r="B143">
            <v>825877526</v>
          </cell>
          <cell r="C143" t="str">
            <v>BAZIC Pencil Sharpener Single Hole Blade w/ Receptacle, (4/Pack), 24-Pack</v>
          </cell>
          <cell r="D143" t="str">
            <v>ARCHIVED</v>
          </cell>
          <cell r="E143" t="str">
            <v>UNPUBLISHED</v>
          </cell>
          <cell r="F143" t="str">
            <v>Offer end date has passed</v>
          </cell>
          <cell r="G143" t="str">
            <v>Office &amp; Stationery</v>
          </cell>
          <cell r="H143" t="str">
            <v>Glue</v>
          </cell>
          <cell r="I143">
            <v>305.99</v>
          </cell>
          <cell r="J143" t="str">
            <v>USD</v>
          </cell>
          <cell r="K143" t="str">
            <v>Base</v>
          </cell>
          <cell r="L143" t="str">
            <v>Yes</v>
          </cell>
          <cell r="M143">
            <v>2039751</v>
          </cell>
          <cell r="N143">
            <v>2039872</v>
          </cell>
          <cell r="O143" t="str">
            <v>NETWORK_GEO</v>
          </cell>
          <cell r="P143">
            <v>25.84</v>
          </cell>
          <cell r="Q143">
            <v>1</v>
          </cell>
          <cell r="R143" t="str">
            <v>Seller Fulfilled</v>
          </cell>
          <cell r="S143" t="str">
            <v>Seller Fulfilled</v>
          </cell>
          <cell r="T143" t="str">
            <v>1JW3Y6300Z26</v>
          </cell>
          <cell r="U143" t="str">
            <v>20764608020528</v>
          </cell>
        </row>
        <row r="144">
          <cell r="A144" t="str">
            <v>2015-EACH</v>
          </cell>
          <cell r="B144">
            <v>765868313</v>
          </cell>
          <cell r="C144" t="str">
            <v>BAZIC White Glue 2.7Oz (80mL), Adhesive Bond Slime Making (2/Pack), 1-Pack</v>
          </cell>
          <cell r="D144" t="str">
            <v>ARCHIVED</v>
          </cell>
          <cell r="E144" t="str">
            <v>UNPUBLISHED</v>
          </cell>
          <cell r="F144" t="str">
            <v>Offer end date has passed</v>
          </cell>
          <cell r="G144" t="str">
            <v>Office &amp; Stationery</v>
          </cell>
          <cell r="H144" t="str">
            <v>Pins &amp; Tacks</v>
          </cell>
          <cell r="I144">
            <v>8.35</v>
          </cell>
          <cell r="J144" t="str">
            <v>USD</v>
          </cell>
          <cell r="K144" t="str">
            <v>Base</v>
          </cell>
          <cell r="L144" t="str">
            <v>Yes</v>
          </cell>
          <cell r="M144">
            <v>2039872</v>
          </cell>
          <cell r="N144">
            <v>2048507</v>
          </cell>
          <cell r="O144" t="str">
            <v>NETWORK_GEO</v>
          </cell>
          <cell r="P144">
            <v>0.2</v>
          </cell>
          <cell r="Q144">
            <v>1</v>
          </cell>
          <cell r="R144" t="str">
            <v>Seller Fulfilled</v>
          </cell>
          <cell r="S144" t="str">
            <v>Seller Fulfilled</v>
          </cell>
          <cell r="T144" t="str">
            <v>6IWE1H3RV7UT</v>
          </cell>
          <cell r="U144" t="str">
            <v>00764608002100</v>
          </cell>
        </row>
        <row r="145">
          <cell r="A145" t="str">
            <v>2113-EACH</v>
          </cell>
          <cell r="B145">
            <v>16432220319</v>
          </cell>
          <cell r="C145" t="str">
            <v>BAZIC 2 Pockets Poly Folder, 3 Prong Fastener Clip, Red Color, 1-Count</v>
          </cell>
          <cell r="D145" t="str">
            <v>RETIRED</v>
          </cell>
          <cell r="E145" t="str">
            <v>UNPUBLISHED</v>
          </cell>
          <cell r="F145" t="str">
            <v>Offer end date has passed</v>
          </cell>
          <cell r="G145" t="str">
            <v>Office &amp; Stationery</v>
          </cell>
          <cell r="H145" t="str">
            <v>Pocket Folders</v>
          </cell>
          <cell r="I145">
            <v>21.49</v>
          </cell>
          <cell r="J145" t="str">
            <v>USD</v>
          </cell>
          <cell r="K145" t="str">
            <v>Base</v>
          </cell>
          <cell r="L145" t="str">
            <v>Yes</v>
          </cell>
          <cell r="M145">
            <v>2039742</v>
          </cell>
          <cell r="N145">
            <v>2039742</v>
          </cell>
          <cell r="O145" t="str">
            <v>NETWORK_GEO</v>
          </cell>
          <cell r="P145">
            <v>2.41</v>
          </cell>
          <cell r="Q145">
            <v>1</v>
          </cell>
          <cell r="R145" t="str">
            <v>Seller Fulfilled</v>
          </cell>
          <cell r="S145" t="str">
            <v>Seller Fulfilled</v>
          </cell>
          <cell r="T145" t="str">
            <v>1WFUM5X73PEB</v>
          </cell>
          <cell r="U145" t="str">
            <v>00764608021804</v>
          </cell>
        </row>
        <row r="146">
          <cell r="A146" t="str">
            <v>2130-BOX</v>
          </cell>
          <cell r="B146">
            <v>885766261</v>
          </cell>
          <cell r="C146" t="str">
            <v>BAZIC Sheet Protectors Standard Weight, 11 Hole Binder Sleeves (10/Pack), 24-Packs</v>
          </cell>
          <cell r="D146" t="str">
            <v>ACTIVE</v>
          </cell>
          <cell r="E146" t="str">
            <v>PUBLISHED</v>
          </cell>
          <cell r="F146" t="str">
            <v>Offer end date has passed</v>
          </cell>
          <cell r="G146" t="str">
            <v>Office &amp; Stationery</v>
          </cell>
          <cell r="H146" t="str">
            <v>Pins &amp; Tacks</v>
          </cell>
          <cell r="I146">
            <v>38.5</v>
          </cell>
          <cell r="J146" t="str">
            <v>USD</v>
          </cell>
          <cell r="K146" t="str">
            <v>Base</v>
          </cell>
          <cell r="L146" t="str">
            <v>Yes</v>
          </cell>
          <cell r="M146">
            <v>2039907</v>
          </cell>
          <cell r="N146">
            <v>2048507</v>
          </cell>
          <cell r="O146" t="str">
            <v>NETWORK_GEO</v>
          </cell>
          <cell r="P146">
            <v>3.18</v>
          </cell>
          <cell r="Q146">
            <v>1</v>
          </cell>
          <cell r="R146" t="str">
            <v>Seller Fulfilled</v>
          </cell>
          <cell r="S146" t="str">
            <v>Seller Fulfilled</v>
          </cell>
          <cell r="T146" t="str">
            <v>2SJB9WMBKKOW</v>
          </cell>
          <cell r="U146" t="str">
            <v>10764608002312</v>
          </cell>
        </row>
        <row r="147">
          <cell r="A147" t="str">
            <v>2560-BOX</v>
          </cell>
          <cell r="B147">
            <v>386682870</v>
          </cell>
          <cell r="C147" t="str">
            <v>BAZIC Silky Gel Crayons 6 Color, Washable Blendable Watercolor Crayon (6/Pack), 24-Packs</v>
          </cell>
          <cell r="D147" t="str">
            <v>ACTIVE</v>
          </cell>
          <cell r="E147" t="str">
            <v>PUBLISHED</v>
          </cell>
          <cell r="F147" t="str">
            <v>Reasonable price requirements are not met,Reasonable Price Not Satisfied</v>
          </cell>
          <cell r="G147" t="str">
            <v>Office &amp; Stationery</v>
          </cell>
          <cell r="H147" t="str">
            <v>Binder Clips</v>
          </cell>
          <cell r="I147">
            <v>17.989999999999998</v>
          </cell>
          <cell r="J147" t="str">
            <v>USD</v>
          </cell>
          <cell r="K147" t="str">
            <v>Base</v>
          </cell>
          <cell r="L147" t="str">
            <v>Yes</v>
          </cell>
          <cell r="M147">
            <v>2039722</v>
          </cell>
          <cell r="N147">
            <v>2039905</v>
          </cell>
          <cell r="O147" t="str">
            <v>ALWAYS_TWO_DAY</v>
          </cell>
          <cell r="P147">
            <v>1.03</v>
          </cell>
          <cell r="Q147">
            <v>1</v>
          </cell>
          <cell r="R147" t="str">
            <v>Walmart Fulfilled</v>
          </cell>
          <cell r="S147" t="str">
            <v>Seller Fulfilled</v>
          </cell>
          <cell r="T147" t="str">
            <v>59EKDY7ZAL3D</v>
          </cell>
          <cell r="U147" t="str">
            <v>10764608002657</v>
          </cell>
        </row>
        <row r="148">
          <cell r="A148" t="str">
            <v>260-PACK3</v>
          </cell>
          <cell r="B148">
            <v>206049068</v>
          </cell>
          <cell r="C148" t="str">
            <v>BAZIC Binder Clips Small Black 3/4" (19mm) Clip (20/Pack), 3-Packs</v>
          </cell>
          <cell r="D148" t="str">
            <v>ACTIVE</v>
          </cell>
          <cell r="E148" t="str">
            <v>PUBLISHED</v>
          </cell>
          <cell r="F148" t="str">
            <v>Offer end date has passed</v>
          </cell>
          <cell r="G148" t="str">
            <v>Office &amp; Stationery</v>
          </cell>
          <cell r="H148" t="str">
            <v>File Folders</v>
          </cell>
          <cell r="I148">
            <v>16</v>
          </cell>
          <cell r="J148" t="str">
            <v>USD</v>
          </cell>
          <cell r="K148" t="str">
            <v>Base</v>
          </cell>
          <cell r="L148" t="str">
            <v>No</v>
          </cell>
          <cell r="M148">
            <v>2039905</v>
          </cell>
          <cell r="N148">
            <v>2039742</v>
          </cell>
          <cell r="O148" t="str">
            <v>NETWORK_GEO</v>
          </cell>
          <cell r="P148">
            <v>1.44</v>
          </cell>
          <cell r="Q148">
            <v>1</v>
          </cell>
          <cell r="R148" t="str">
            <v>Seller Fulfilled</v>
          </cell>
          <cell r="S148" t="str">
            <v>Seller Fulfilled</v>
          </cell>
          <cell r="T148" t="str">
            <v>1CBLTMDYFXAC</v>
          </cell>
          <cell r="U148" t="str">
            <v>00464718682369</v>
          </cell>
        </row>
        <row r="149">
          <cell r="A149" t="str">
            <v>266-PACK2</v>
          </cell>
          <cell r="B149">
            <v>316537070</v>
          </cell>
          <cell r="C149" t="str">
            <v>BAZIC Binder Clips Medium 1 1/4" (32mm) Black Paper Clip (12/Box), 2-Packs</v>
          </cell>
          <cell r="D149" t="str">
            <v>ACTIVE</v>
          </cell>
          <cell r="E149" t="str">
            <v>PUBLISHED</v>
          </cell>
          <cell r="F149" t="str">
            <v>Offer end date has passed</v>
          </cell>
          <cell r="G149" t="str">
            <v>Office &amp; Stationery</v>
          </cell>
          <cell r="H149" t="str">
            <v>Binders</v>
          </cell>
          <cell r="I149">
            <v>92.75</v>
          </cell>
          <cell r="J149" t="str">
            <v>USD</v>
          </cell>
          <cell r="K149" t="str">
            <v>Base</v>
          </cell>
          <cell r="L149" t="str">
            <v>Yes</v>
          </cell>
          <cell r="M149">
            <v>2039905</v>
          </cell>
          <cell r="N149">
            <v>2039738</v>
          </cell>
          <cell r="O149" t="str">
            <v>ALWAYS_TWO_DAY</v>
          </cell>
          <cell r="P149">
            <v>14.065</v>
          </cell>
          <cell r="Q149">
            <v>1</v>
          </cell>
          <cell r="R149" t="str">
            <v>Walmart Fulfilled</v>
          </cell>
          <cell r="S149" t="str">
            <v>Seller Fulfilled</v>
          </cell>
          <cell r="T149" t="str">
            <v>15H6GNK7K97B</v>
          </cell>
          <cell r="U149" t="str">
            <v>20764608031326</v>
          </cell>
        </row>
        <row r="150">
          <cell r="A150" t="str">
            <v>304-EACH</v>
          </cell>
          <cell r="B150">
            <v>24894198</v>
          </cell>
          <cell r="C150" t="str">
            <v>BAZIC Plastic Protractor Semicircular 6 Inch 180 Degrees, 1-Pack</v>
          </cell>
          <cell r="D150" t="str">
            <v>ACTIVE</v>
          </cell>
          <cell r="E150" t="str">
            <v>PUBLISHED</v>
          </cell>
          <cell r="F150" t="str">
            <v>Listing &amp; Content:UPC Mismatch:Wrong-Item:Unpublish-Auto,Reasonable Price Not Satisfied</v>
          </cell>
          <cell r="G150" t="str">
            <v>Office &amp; Stationery</v>
          </cell>
          <cell r="H150" t="str">
            <v>Protractors</v>
          </cell>
          <cell r="I150">
            <v>6.49</v>
          </cell>
          <cell r="J150" t="str">
            <v>USD</v>
          </cell>
          <cell r="K150" t="str">
            <v>Base</v>
          </cell>
          <cell r="L150">
            <v>6.49</v>
          </cell>
          <cell r="M150">
            <v>2039733</v>
          </cell>
          <cell r="N150">
            <v>2039738</v>
          </cell>
          <cell r="O150">
            <v>4</v>
          </cell>
          <cell r="P150">
            <v>18.52</v>
          </cell>
          <cell r="Q150">
            <v>1</v>
          </cell>
          <cell r="R150" t="str">
            <v>Seller Fulfilled</v>
          </cell>
          <cell r="S150" t="str">
            <v>Seller Fulfilled</v>
          </cell>
          <cell r="T150" t="str">
            <v>65P9WI2NXVT1</v>
          </cell>
          <cell r="U150" t="str">
            <v>40764608031382</v>
          </cell>
        </row>
        <row r="151">
          <cell r="A151" t="str">
            <v>3108-EACH</v>
          </cell>
          <cell r="B151">
            <v>53456592</v>
          </cell>
          <cell r="C151" t="str">
            <v>BAZIC Sports Card Holder Protector Sheet, 9 Pockets Plastic Top Loading Sheets, 11 Hole Punch, Organize Business Cards Photos, (10/Pack), 1-Pack</v>
          </cell>
          <cell r="D151" t="str">
            <v>ACTIVE</v>
          </cell>
          <cell r="E151" t="str">
            <v>PUBLISHED</v>
          </cell>
          <cell r="F151" t="str">
            <v>Offer end date has passed,No Match Found - Adjusted to your last submitted price</v>
          </cell>
          <cell r="G151" t="str">
            <v>Office &amp; Stationery</v>
          </cell>
          <cell r="H151" t="str">
            <v>Report Covers</v>
          </cell>
          <cell r="I151">
            <v>10.99</v>
          </cell>
          <cell r="J151" t="str">
            <v>USD</v>
          </cell>
          <cell r="K151" t="str">
            <v>Base</v>
          </cell>
          <cell r="L151" t="str">
            <v>Yes</v>
          </cell>
          <cell r="M151">
            <v>2038710</v>
          </cell>
          <cell r="N151">
            <v>2039907</v>
          </cell>
          <cell r="O151" t="str">
            <v>NETWORK_GEO</v>
          </cell>
          <cell r="P151">
            <v>0.66</v>
          </cell>
          <cell r="Q151">
            <v>1</v>
          </cell>
          <cell r="R151" t="str">
            <v>WFS Eligible</v>
          </cell>
          <cell r="S151" t="str">
            <v>Seller Fulfilled</v>
          </cell>
          <cell r="T151" t="str">
            <v>5NZXAJQQVMDE</v>
          </cell>
          <cell r="U151" t="str">
            <v>00764608031971</v>
          </cell>
        </row>
        <row r="152">
          <cell r="A152" t="str">
            <v>3192-EACH</v>
          </cell>
          <cell r="B152">
            <v>27881730</v>
          </cell>
          <cell r="C152" t="str">
            <v>BAZIC 3 Ring Binder 1.5" Economy View Binders Blue, Hold 280 Sheets, 1-Count</v>
          </cell>
          <cell r="D152" t="str">
            <v>ACTIVE</v>
          </cell>
          <cell r="E152" t="str">
            <v>PUBLISHED</v>
          </cell>
          <cell r="F152" t="str">
            <v>Listing &amp; Content:UPC Mismatch:Wrong-Item:Unpublish-Auto</v>
          </cell>
          <cell r="G152" t="str">
            <v>Crafts</v>
          </cell>
          <cell r="H152" t="str">
            <v>Glitter</v>
          </cell>
          <cell r="I152">
            <v>16.989999999999998</v>
          </cell>
          <cell r="J152" t="str">
            <v>USD</v>
          </cell>
          <cell r="K152" t="str">
            <v>Base</v>
          </cell>
          <cell r="L152" t="str">
            <v>Yes</v>
          </cell>
          <cell r="M152">
            <v>2039738</v>
          </cell>
          <cell r="N152">
            <v>2038710</v>
          </cell>
          <cell r="O152" t="str">
            <v>NETWORK_GEO</v>
          </cell>
          <cell r="P152">
            <v>0.6</v>
          </cell>
          <cell r="Q152">
            <v>1</v>
          </cell>
          <cell r="R152" t="str">
            <v>Seller Fulfilled</v>
          </cell>
          <cell r="S152" t="str">
            <v>Seller Fulfilled</v>
          </cell>
          <cell r="T152" t="str">
            <v>1ZQNYJZ99GBJ</v>
          </cell>
          <cell r="U152" t="str">
            <v>00764608034590</v>
          </cell>
        </row>
        <row r="153">
          <cell r="A153" t="str">
            <v>4413-SET6</v>
          </cell>
          <cell r="B153">
            <v>114669429</v>
          </cell>
          <cell r="C153" t="str">
            <v>BAZIC Products Soft Grip Stainless Steel Pointed Tip Scissors, 5", Assorted, 6 Count, 6 Pack</v>
          </cell>
          <cell r="D153" t="str">
            <v>ACTIVE</v>
          </cell>
          <cell r="E153" t="str">
            <v>PUBLISHED</v>
          </cell>
          <cell r="F153" t="str">
            <v>Offer end date has passed</v>
          </cell>
          <cell r="G153" t="str">
            <v>Office &amp; Stationery</v>
          </cell>
          <cell r="H153" t="str">
            <v>Scissors</v>
          </cell>
          <cell r="I153">
            <v>14.49</v>
          </cell>
          <cell r="J153" t="str">
            <v>USD</v>
          </cell>
          <cell r="K153" t="str">
            <v>Base</v>
          </cell>
          <cell r="L153">
            <v>14.49</v>
          </cell>
          <cell r="M153">
            <v>2039728</v>
          </cell>
          <cell r="N153">
            <v>2039872</v>
          </cell>
          <cell r="O153">
            <v>0.48</v>
          </cell>
          <cell r="P153">
            <v>4.92</v>
          </cell>
          <cell r="Q153">
            <v>1</v>
          </cell>
          <cell r="R153" t="str">
            <v>Seller Fulfilled</v>
          </cell>
          <cell r="S153" t="str">
            <v>Seller Fulfilled</v>
          </cell>
          <cell r="T153" t="str">
            <v>1G1VPM3ARTA9</v>
          </cell>
          <cell r="U153" t="str">
            <v>10764608034603</v>
          </cell>
        </row>
        <row r="154">
          <cell r="A154" t="str">
            <v>4576136-CASE</v>
          </cell>
          <cell r="B154">
            <v>509080815</v>
          </cell>
          <cell r="C154" t="str">
            <v>MICKEY &amp; MINNIE Coloring Book 2 Titles, Fun Game Workbook for Learning Drawing Coloring, Gift for Kids Toddler Activity at Classroom Home, 80 Pages,36-Pack</v>
          </cell>
          <cell r="D154" t="str">
            <v>ACTIVE</v>
          </cell>
          <cell r="E154" t="str">
            <v>PUBLISHED</v>
          </cell>
          <cell r="F154" t="str">
            <v>Offer end date has passed</v>
          </cell>
          <cell r="G154" t="str">
            <v>Clothing, Shoes &amp; Accessories</v>
          </cell>
          <cell r="H154" t="str">
            <v>Keychains</v>
          </cell>
          <cell r="I154">
            <v>10.99</v>
          </cell>
          <cell r="J154" t="str">
            <v>USD</v>
          </cell>
          <cell r="K154" t="str">
            <v>Base</v>
          </cell>
          <cell r="L154" t="str">
            <v>Yes</v>
          </cell>
          <cell r="M154">
            <v>2038710</v>
          </cell>
          <cell r="N154">
            <v>2038710</v>
          </cell>
          <cell r="O154" t="str">
            <v>NETWORK_GEO</v>
          </cell>
          <cell r="P154">
            <v>0.24</v>
          </cell>
          <cell r="Q154">
            <v>1</v>
          </cell>
          <cell r="R154" t="str">
            <v>Seller Fulfilled</v>
          </cell>
          <cell r="S154" t="str">
            <v>Walmart Fulfilled</v>
          </cell>
          <cell r="T154" t="str">
            <v>1GOX52G1NWG5</v>
          </cell>
          <cell r="U154" t="str">
            <v>00764608040010</v>
          </cell>
        </row>
        <row r="155">
          <cell r="A155" t="str">
            <v>554-PACK4</v>
          </cell>
          <cell r="B155">
            <v>247121357</v>
          </cell>
          <cell r="C155" t="str">
            <v>BAZIC Construction Paper Pad 48 Sheets 9"x12" Assorted Colors, 4-Pack</v>
          </cell>
          <cell r="D155" t="str">
            <v>ACTIVE</v>
          </cell>
          <cell r="E155" t="str">
            <v>PUBLISHED</v>
          </cell>
          <cell r="F155" t="str">
            <v>Offer end date has passed,Current Offer At Or Below Target</v>
          </cell>
          <cell r="G155" t="str">
            <v>Crafts</v>
          </cell>
          <cell r="H155" t="str">
            <v>Coloring Books</v>
          </cell>
          <cell r="I155">
            <v>9.99</v>
          </cell>
          <cell r="J155" t="str">
            <v>USD</v>
          </cell>
          <cell r="K155" t="str">
            <v>Base</v>
          </cell>
          <cell r="L155" t="str">
            <v>Yes</v>
          </cell>
          <cell r="M155">
            <v>2038710</v>
          </cell>
          <cell r="N155">
            <v>2038710</v>
          </cell>
          <cell r="O155" t="str">
            <v>NETWORK_GEO</v>
          </cell>
          <cell r="P155">
            <v>0.6</v>
          </cell>
          <cell r="Q155">
            <v>1</v>
          </cell>
          <cell r="R155" t="str">
            <v>Seller Fulfilled</v>
          </cell>
          <cell r="S155" t="str">
            <v>Seller Fulfilled</v>
          </cell>
          <cell r="T155" t="str">
            <v>6CFDP5RWGMA0</v>
          </cell>
          <cell r="U155" t="str">
            <v>00088908471009</v>
          </cell>
        </row>
        <row r="156">
          <cell r="A156" t="str">
            <v>6302-EACH</v>
          </cell>
          <cell r="B156">
            <v>122055625</v>
          </cell>
          <cell r="C156" t="str">
            <v>Bazic Products 6302 Red Ink Received Self Inking Rubber Stamp</v>
          </cell>
          <cell r="D156" t="str">
            <v>ARCHIVED</v>
          </cell>
          <cell r="E156" t="str">
            <v>UNPUBLISHED</v>
          </cell>
          <cell r="F156" t="str">
            <v>Offer end date has passed,No Match Found - Adjusted to your last submitted price</v>
          </cell>
          <cell r="G156" t="str">
            <v>Office &amp; Stationery</v>
          </cell>
          <cell r="H156" t="str">
            <v>Coin Roll Wrappers</v>
          </cell>
          <cell r="I156">
            <v>14.25</v>
          </cell>
          <cell r="J156" t="str">
            <v>USD</v>
          </cell>
          <cell r="K156" t="str">
            <v>Base</v>
          </cell>
          <cell r="L156" t="str">
            <v>Yes</v>
          </cell>
          <cell r="M156">
            <v>2038710</v>
          </cell>
          <cell r="N156">
            <v>2038710</v>
          </cell>
          <cell r="O156" t="str">
            <v>NETWORK_GEO</v>
          </cell>
          <cell r="P156">
            <v>0.25</v>
          </cell>
          <cell r="Q156">
            <v>1</v>
          </cell>
          <cell r="R156" t="str">
            <v>Seller Fulfilled</v>
          </cell>
          <cell r="S156" t="str">
            <v>Seller Fulfilled</v>
          </cell>
          <cell r="T156" t="str">
            <v>4ZT3GHTY2Z9E</v>
          </cell>
          <cell r="U156" t="str">
            <v>00466141573542</v>
          </cell>
        </row>
        <row r="157">
          <cell r="A157" t="str">
            <v>710-SET3</v>
          </cell>
          <cell r="B157">
            <v>8116370546</v>
          </cell>
          <cell r="C157" t="str">
            <v>BAZIC Metro Mechanical Pencils 0.7mm w/ Ceramic Lead Refills, Colorful Barrel, 3-Packs</v>
          </cell>
          <cell r="D157" t="str">
            <v>ACTIVE</v>
          </cell>
          <cell r="E157" t="str">
            <v>PUBLISHED</v>
          </cell>
          <cell r="F157" t="str">
            <v>Offer end date has passed</v>
          </cell>
          <cell r="G157" t="str">
            <v>Office &amp; Stationery</v>
          </cell>
          <cell r="H157" t="str">
            <v>Poster Boards</v>
          </cell>
          <cell r="I157">
            <v>23.99</v>
          </cell>
          <cell r="J157" t="str">
            <v>USD</v>
          </cell>
          <cell r="K157" t="str">
            <v>Base</v>
          </cell>
          <cell r="L157" t="str">
            <v>Yes</v>
          </cell>
          <cell r="M157">
            <v>2039720</v>
          </cell>
          <cell r="N157">
            <v>2039749</v>
          </cell>
          <cell r="O157" t="str">
            <v>NETWORK_GEO</v>
          </cell>
          <cell r="P157">
            <v>6.58</v>
          </cell>
          <cell r="Q157">
            <v>1</v>
          </cell>
          <cell r="R157" t="str">
            <v>Seller Fulfilled</v>
          </cell>
          <cell r="S157" t="str">
            <v>Seller Fulfilled</v>
          </cell>
          <cell r="T157" t="str">
            <v>2Z36QBOM10DC</v>
          </cell>
          <cell r="U157" t="str">
            <v>00764608050378</v>
          </cell>
        </row>
        <row r="158">
          <cell r="A158" t="str">
            <v>763-BOX</v>
          </cell>
          <cell r="B158">
            <v>561267937</v>
          </cell>
          <cell r="C158" t="str">
            <v>BAZIC #2 HB Premium Wood Pencils, Latex Free Eraser, (12/Pack), 24-Pack</v>
          </cell>
          <cell r="D158" t="str">
            <v>ACTIVE</v>
          </cell>
          <cell r="E158" t="str">
            <v>PUBLISHED</v>
          </cell>
          <cell r="F158" t="str">
            <v>Republish (For Walmart internal use only: 00),Reasonable price requirements are not met</v>
          </cell>
          <cell r="G158" t="str">
            <v>Office &amp; Stationery</v>
          </cell>
          <cell r="H158" t="str">
            <v>Pencils</v>
          </cell>
          <cell r="I158">
            <v>29.59</v>
          </cell>
          <cell r="J158" t="str">
            <v>USD</v>
          </cell>
          <cell r="K158" t="str">
            <v>Base</v>
          </cell>
          <cell r="L158">
            <v>29.59</v>
          </cell>
          <cell r="M158">
            <v>2039720</v>
          </cell>
          <cell r="N158">
            <v>2038710</v>
          </cell>
          <cell r="O158" t="str">
            <v>NETWORK_GEO</v>
          </cell>
          <cell r="P158">
            <v>0.7</v>
          </cell>
          <cell r="Q158">
            <v>1</v>
          </cell>
          <cell r="R158" t="str">
            <v>Seller Fulfilled</v>
          </cell>
          <cell r="S158" t="str">
            <v>Seller Fulfilled</v>
          </cell>
          <cell r="T158" t="str">
            <v>4O7080T15JU8</v>
          </cell>
          <cell r="U158" t="str">
            <v>00764608050903</v>
          </cell>
        </row>
        <row r="159">
          <cell r="A159" t="str">
            <v>765-EACH</v>
          </cell>
          <cell r="B159">
            <v>30299497</v>
          </cell>
          <cell r="C159" t="str">
            <v>Bazic 12 Colored Pencils</v>
          </cell>
          <cell r="D159" t="str">
            <v>ACTIVE</v>
          </cell>
          <cell r="E159" t="str">
            <v>PUBLISHED</v>
          </cell>
          <cell r="F159" t="str">
            <v>IP-Variants</v>
          </cell>
          <cell r="G159" t="str">
            <v>Crafts</v>
          </cell>
          <cell r="H159" t="str">
            <v>Art Pencils</v>
          </cell>
          <cell r="I159">
            <v>7.99</v>
          </cell>
          <cell r="J159" t="str">
            <v>USD</v>
          </cell>
          <cell r="K159" t="str">
            <v>Base</v>
          </cell>
          <cell r="L159">
            <v>7.99</v>
          </cell>
          <cell r="M159">
            <v>2039720</v>
          </cell>
          <cell r="N159">
            <v>2039904</v>
          </cell>
          <cell r="O159">
            <v>0.16</v>
          </cell>
          <cell r="P159">
            <v>14.32</v>
          </cell>
          <cell r="Q159">
            <v>1</v>
          </cell>
          <cell r="R159" t="str">
            <v>Seller Fulfilled</v>
          </cell>
          <cell r="S159" t="str">
            <v>Seller Fulfilled</v>
          </cell>
          <cell r="T159" t="str">
            <v>3OO6VPTA8F4L</v>
          </cell>
          <cell r="U159" t="str">
            <v>20764608051607</v>
          </cell>
        </row>
        <row r="160">
          <cell r="A160" t="str">
            <v>8244-EACH</v>
          </cell>
          <cell r="B160">
            <v>16543468196</v>
          </cell>
          <cell r="C160" t="str">
            <v>BAZIC Catalog Envelope 9" x 12" Gummed Seal Eyelet Closure, 100-Count</v>
          </cell>
          <cell r="D160" t="str">
            <v>ACTIVE</v>
          </cell>
          <cell r="E160" t="str">
            <v>PUBLISHED</v>
          </cell>
          <cell r="G160" t="str">
            <v>Office &amp; Stationery</v>
          </cell>
          <cell r="H160" t="str">
            <v>Envelopes</v>
          </cell>
          <cell r="I160">
            <v>24.99</v>
          </cell>
          <cell r="J160" t="str">
            <v>USD</v>
          </cell>
          <cell r="K160" t="str">
            <v>Base</v>
          </cell>
          <cell r="L160">
            <v>24.99</v>
          </cell>
          <cell r="M160">
            <v>2038710</v>
          </cell>
          <cell r="N160">
            <v>2038710</v>
          </cell>
          <cell r="O160" t="str">
            <v>NETWORK_GEO</v>
          </cell>
          <cell r="P160">
            <v>0.08</v>
          </cell>
          <cell r="Q160">
            <v>1</v>
          </cell>
          <cell r="R160" t="str">
            <v>Seller Fulfilled</v>
          </cell>
          <cell r="S160" t="str">
            <v>Seller Fulfilled</v>
          </cell>
          <cell r="T160" t="str">
            <v>6N3U58WEIR49</v>
          </cell>
          <cell r="U160" t="str">
            <v>00468975536274</v>
          </cell>
        </row>
        <row r="161">
          <cell r="A161" t="str">
            <v>914-EACH</v>
          </cell>
          <cell r="B161">
            <v>53466922</v>
          </cell>
          <cell r="C161" t="str">
            <v>BAZIC 1.88" x 27.3 Yards Super Clear Heavy Duty Shipping Packaging Tape with Dispenser [914]</v>
          </cell>
          <cell r="D161" t="str">
            <v>ACTIVE</v>
          </cell>
          <cell r="E161" t="str">
            <v>PUBLISHED</v>
          </cell>
          <cell r="G161" t="str">
            <v>Office &amp; Stationery</v>
          </cell>
          <cell r="H161" t="str">
            <v>Packing Tapes</v>
          </cell>
          <cell r="I161">
            <v>8.49</v>
          </cell>
          <cell r="J161" t="str">
            <v>USD</v>
          </cell>
          <cell r="K161" t="str">
            <v>Base</v>
          </cell>
          <cell r="L161">
            <v>8.49</v>
          </cell>
          <cell r="M161">
            <v>2038710</v>
          </cell>
          <cell r="N161">
            <v>2039914</v>
          </cell>
          <cell r="O161" t="str">
            <v>NETWORK_GEO</v>
          </cell>
          <cell r="P161">
            <v>0.42</v>
          </cell>
          <cell r="Q161">
            <v>1</v>
          </cell>
          <cell r="R161" t="str">
            <v>Seller Fulfilled</v>
          </cell>
          <cell r="S161" t="str">
            <v>Seller Fulfilled</v>
          </cell>
          <cell r="T161" t="str">
            <v>6LLW9K2GD1Q8</v>
          </cell>
          <cell r="U161" t="str">
            <v>00465017648445</v>
          </cell>
        </row>
        <row r="162">
          <cell r="A162" t="str">
            <v>S-9-EACH</v>
          </cell>
          <cell r="B162">
            <v>123737350</v>
          </cell>
          <cell r="C162" t="str">
            <v>BAZIC For Lease Sign 9"X12", For Rent Rental House Home Apartment Car Auto Store Shops Business Waterproof Indoor Signage, 1-Pack</v>
          </cell>
          <cell r="D162" t="str">
            <v>ACTIVE</v>
          </cell>
          <cell r="E162" t="str">
            <v>PUBLISHED</v>
          </cell>
          <cell r="F162" t="str">
            <v>Offer end date has passed</v>
          </cell>
          <cell r="G162" t="str">
            <v>Office &amp; Stationery</v>
          </cell>
          <cell r="H162" t="str">
            <v>Composition Notebooks</v>
          </cell>
          <cell r="I162">
            <v>128.99</v>
          </cell>
          <cell r="J162" t="str">
            <v>USD</v>
          </cell>
          <cell r="K162" t="str">
            <v>Base</v>
          </cell>
          <cell r="L162" t="str">
            <v>Yes</v>
          </cell>
          <cell r="M162">
            <v>2038710</v>
          </cell>
          <cell r="N162">
            <v>2038710</v>
          </cell>
          <cell r="O162" t="str">
            <v>NETWORK_GEO</v>
          </cell>
          <cell r="P162">
            <v>32.54</v>
          </cell>
          <cell r="Q162">
            <v>1</v>
          </cell>
          <cell r="R162" t="str">
            <v>Seller Fulfilled</v>
          </cell>
          <cell r="S162" t="str">
            <v>Seller Fulfilled</v>
          </cell>
          <cell r="T162" t="str">
            <v>38BHOULCIZ2X</v>
          </cell>
          <cell r="U162" t="str">
            <v>20764608054905</v>
          </cell>
        </row>
        <row r="163">
          <cell r="A163" t="str">
            <v>1200-PACK2</v>
          </cell>
          <cell r="B163">
            <v>632596060</v>
          </cell>
          <cell r="C163" t="str">
            <v>BAZIC Dry Erase Marker Black Fine Tip Whiteboard Markers (4/Pack), 2-Packs</v>
          </cell>
          <cell r="D163" t="str">
            <v>ACTIVE</v>
          </cell>
          <cell r="E163" t="str">
            <v>PUBLISHED</v>
          </cell>
          <cell r="F163" t="str">
            <v>Offer end date has passed</v>
          </cell>
          <cell r="G163" t="str">
            <v>Office &amp; Stationery</v>
          </cell>
          <cell r="H163" t="str">
            <v>Composition Notebooks</v>
          </cell>
          <cell r="I163">
            <v>157.99</v>
          </cell>
          <cell r="J163" t="str">
            <v>USD</v>
          </cell>
          <cell r="K163" t="str">
            <v>Base</v>
          </cell>
          <cell r="L163" t="str">
            <v>Yes</v>
          </cell>
          <cell r="M163">
            <v>2039746</v>
          </cell>
          <cell r="N163">
            <v>2038710</v>
          </cell>
          <cell r="O163" t="str">
            <v>NETWORK_GEO</v>
          </cell>
          <cell r="P163">
            <v>2.04</v>
          </cell>
          <cell r="Q163">
            <v>1</v>
          </cell>
          <cell r="R163" t="str">
            <v>Seller Fulfilled</v>
          </cell>
          <cell r="S163" t="str">
            <v>Seller Fulfilled</v>
          </cell>
          <cell r="T163" t="str">
            <v>3V7AK8RIVZI0</v>
          </cell>
          <cell r="U163" t="str">
            <v>20764608054974</v>
          </cell>
        </row>
        <row r="164">
          <cell r="A164" t="str">
            <v>1276-EACH</v>
          </cell>
          <cell r="B164">
            <v>1303251609</v>
          </cell>
          <cell r="C164" t="str">
            <v>BAZIC 6 Primary Colors Classico Brush Markers [1276]</v>
          </cell>
          <cell r="D164" t="str">
            <v>ARCHIVED</v>
          </cell>
          <cell r="E164" t="str">
            <v>UNPUBLISHED</v>
          </cell>
          <cell r="F164" t="str">
            <v>Offer end date has passed</v>
          </cell>
          <cell r="G164" t="str">
            <v>Office &amp; Stationery</v>
          </cell>
          <cell r="H164" t="str">
            <v>Filler Paper</v>
          </cell>
          <cell r="I164">
            <v>10</v>
          </cell>
          <cell r="J164" t="str">
            <v>USD</v>
          </cell>
          <cell r="K164" t="str">
            <v>Base</v>
          </cell>
          <cell r="L164" t="str">
            <v>Yes</v>
          </cell>
          <cell r="M164">
            <v>2039746</v>
          </cell>
          <cell r="N164">
            <v>2039724</v>
          </cell>
          <cell r="O164" t="str">
            <v>ALWAYS_TWO_DAY</v>
          </cell>
          <cell r="P164">
            <v>1.01</v>
          </cell>
          <cell r="Q164">
            <v>1</v>
          </cell>
          <cell r="R164" t="str">
            <v>Walmart Fulfilled</v>
          </cell>
          <cell r="S164" t="str">
            <v>Seller Fulfilled</v>
          </cell>
          <cell r="T164" t="str">
            <v>73C775TIVEW8</v>
          </cell>
          <cell r="U164" t="str">
            <v>00764608005682</v>
          </cell>
        </row>
        <row r="165">
          <cell r="A165" t="str">
            <v>17037-EACH</v>
          </cell>
          <cell r="B165">
            <v>54432371</v>
          </cell>
          <cell r="C165" t="str">
            <v>BAZIC Washable Fiber Tip Pen, 12 Color Fineliner Pens, (12/Pack), 1-Pack</v>
          </cell>
          <cell r="D165" t="str">
            <v>ACTIVE</v>
          </cell>
          <cell r="E165" t="str">
            <v>PUBLISHED</v>
          </cell>
          <cell r="F165" t="str">
            <v>Offer end date has passed,No Match Found - Adjusted to your last submitted price</v>
          </cell>
          <cell r="G165" t="str">
            <v>Office &amp; Stationery</v>
          </cell>
          <cell r="H165" t="str">
            <v>Pens</v>
          </cell>
          <cell r="I165">
            <v>8.89</v>
          </cell>
          <cell r="J165" t="str">
            <v>USD</v>
          </cell>
          <cell r="K165" t="str">
            <v>Base</v>
          </cell>
          <cell r="L165">
            <v>8.89</v>
          </cell>
          <cell r="M165">
            <v>2039719</v>
          </cell>
          <cell r="N165">
            <v>2038710</v>
          </cell>
          <cell r="O165">
            <v>0.22</v>
          </cell>
          <cell r="P165">
            <v>0.53</v>
          </cell>
          <cell r="Q165">
            <v>1</v>
          </cell>
          <cell r="R165" t="str">
            <v>Seller Fulfilled</v>
          </cell>
          <cell r="S165" t="str">
            <v>Seller Fulfilled</v>
          </cell>
          <cell r="T165" t="str">
            <v>3XOHAHD8L9DH</v>
          </cell>
          <cell r="U165" t="str">
            <v>00814625070702</v>
          </cell>
        </row>
        <row r="166">
          <cell r="A166" t="str">
            <v>17042-CASE</v>
          </cell>
          <cell r="B166">
            <v>697661431</v>
          </cell>
          <cell r="C166" t="str">
            <v>BAZIC Reva Ballpoint Pen Assorted Colors Ink, Retractable Pens Cushion Grip, 1.0 mm Medium Point (8/Pack), 144-Pack</v>
          </cell>
          <cell r="D166" t="str">
            <v>ACTIVE</v>
          </cell>
          <cell r="E166" t="str">
            <v>PUBLISHED</v>
          </cell>
          <cell r="F166" t="str">
            <v>Reasonable price requirements are not met</v>
          </cell>
          <cell r="G166" t="str">
            <v>Office &amp; Stationery</v>
          </cell>
          <cell r="H166" t="str">
            <v>Pens</v>
          </cell>
          <cell r="I166">
            <v>222.96</v>
          </cell>
          <cell r="J166" t="str">
            <v>USD</v>
          </cell>
          <cell r="K166" t="str">
            <v>Base</v>
          </cell>
          <cell r="L166">
            <v>222.96</v>
          </cell>
          <cell r="M166">
            <v>2039719</v>
          </cell>
          <cell r="N166">
            <v>2039720</v>
          </cell>
          <cell r="O166" t="str">
            <v>NETWORK_GEO</v>
          </cell>
          <cell r="P166">
            <v>21.92</v>
          </cell>
          <cell r="Q166">
            <v>1</v>
          </cell>
          <cell r="R166" t="str">
            <v>Seller Fulfilled</v>
          </cell>
          <cell r="S166" t="str">
            <v>Seller Fulfilled</v>
          </cell>
          <cell r="T166" t="str">
            <v>3BFXRQL91XD8</v>
          </cell>
          <cell r="U166" t="str">
            <v>40764608007660</v>
          </cell>
        </row>
        <row r="167">
          <cell r="A167" t="str">
            <v>2140-CASE</v>
          </cell>
          <cell r="B167">
            <v>895067120</v>
          </cell>
          <cell r="C167" t="str">
            <v>BAZIC 2 Pockets Poly Folder, Swirl Portfolio, Document Folders, 48-Pack</v>
          </cell>
          <cell r="D167" t="str">
            <v>ACTIVE</v>
          </cell>
          <cell r="E167" t="str">
            <v>PUBLISHED</v>
          </cell>
          <cell r="F167" t="str">
            <v>Offer end date has passed</v>
          </cell>
          <cell r="G167" t="str">
            <v>Office &amp; Stationery</v>
          </cell>
          <cell r="H167" t="str">
            <v>Mechanical Pencils</v>
          </cell>
          <cell r="I167">
            <v>8.25</v>
          </cell>
          <cell r="J167" t="str">
            <v>USD</v>
          </cell>
          <cell r="K167" t="str">
            <v>Base</v>
          </cell>
          <cell r="L167" t="str">
            <v>Yes</v>
          </cell>
          <cell r="M167">
            <v>2039742</v>
          </cell>
          <cell r="N167">
            <v>2039720</v>
          </cell>
          <cell r="O167" t="str">
            <v>NETWORK_GEO</v>
          </cell>
          <cell r="P167">
            <v>0.08</v>
          </cell>
          <cell r="Q167">
            <v>1</v>
          </cell>
          <cell r="R167" t="str">
            <v>Seller Fulfilled</v>
          </cell>
          <cell r="S167" t="str">
            <v>Seller Fulfilled</v>
          </cell>
          <cell r="T167" t="str">
            <v>2DYSPLYO7T2L</v>
          </cell>
          <cell r="U167" t="str">
            <v>00764608007709</v>
          </cell>
        </row>
        <row r="168">
          <cell r="A168" t="str">
            <v>2199-CASE</v>
          </cell>
          <cell r="B168">
            <v>601133042</v>
          </cell>
          <cell r="C168" t="str">
            <v>BAZIC Foldable Utility Cart Portable Rolling Folding Cart 16"x18"x15", w/ Lid Cover, 70 Lbs Capacity, 3-Pack</v>
          </cell>
          <cell r="D168" t="str">
            <v>ACTIVE</v>
          </cell>
          <cell r="E168" t="str">
            <v>PUBLISHED</v>
          </cell>
          <cell r="F168" t="str">
            <v>Offer end date has passed</v>
          </cell>
          <cell r="G168" t="str">
            <v>Office &amp; Stationery</v>
          </cell>
          <cell r="H168" t="str">
            <v>Pencils</v>
          </cell>
          <cell r="I168">
            <v>9.51</v>
          </cell>
          <cell r="J168" t="str">
            <v>USD</v>
          </cell>
          <cell r="K168" t="str">
            <v>Base</v>
          </cell>
          <cell r="L168" t="str">
            <v>Yes</v>
          </cell>
          <cell r="M168">
            <v>2038710</v>
          </cell>
          <cell r="N168">
            <v>2039720</v>
          </cell>
          <cell r="O168" t="str">
            <v>NETWORK_GEO</v>
          </cell>
          <cell r="P168">
            <v>0.28999999999999998</v>
          </cell>
          <cell r="Q168">
            <v>1</v>
          </cell>
          <cell r="R168" t="str">
            <v>Seller Fulfilled</v>
          </cell>
          <cell r="S168" t="str">
            <v>Seller Fulfilled</v>
          </cell>
          <cell r="T168" t="str">
            <v>26KDBPZWT025</v>
          </cell>
          <cell r="U168" t="str">
            <v>00764608007839</v>
          </cell>
        </row>
        <row r="169">
          <cell r="A169" t="str">
            <v>2226-BOX</v>
          </cell>
          <cell r="B169">
            <v>343816727</v>
          </cell>
          <cell r="C169" t="str">
            <v>BAZIC Erasers Rainbow Stripe Eraser, Latex Free (4/Pack), 24-Packs</v>
          </cell>
          <cell r="D169" t="str">
            <v>ARCHIVED</v>
          </cell>
          <cell r="E169" t="str">
            <v>UNPUBLISHED</v>
          </cell>
          <cell r="F169" t="str">
            <v>Offer end date has passed</v>
          </cell>
          <cell r="G169" t="str">
            <v>Office &amp; Stationery</v>
          </cell>
          <cell r="H169" t="str">
            <v>Mechanical Pencil Refills</v>
          </cell>
          <cell r="I169">
            <v>38.75</v>
          </cell>
          <cell r="J169" t="str">
            <v>USD</v>
          </cell>
          <cell r="K169" t="str">
            <v>Base</v>
          </cell>
          <cell r="L169" t="str">
            <v>Yes</v>
          </cell>
          <cell r="M169">
            <v>2039721</v>
          </cell>
          <cell r="N169">
            <v>2039720</v>
          </cell>
          <cell r="O169" t="str">
            <v>NETWORK_GEO</v>
          </cell>
          <cell r="P169">
            <v>1.7</v>
          </cell>
          <cell r="Q169">
            <v>1</v>
          </cell>
          <cell r="R169" t="str">
            <v>Seller Fulfilled</v>
          </cell>
          <cell r="S169" t="str">
            <v>Seller Fulfilled</v>
          </cell>
          <cell r="T169" t="str">
            <v>11F6F1C9QVIQ</v>
          </cell>
          <cell r="U169" t="str">
            <v>10764608007935</v>
          </cell>
        </row>
        <row r="170">
          <cell r="A170" t="str">
            <v>266-PACK4</v>
          </cell>
          <cell r="B170">
            <v>5349590229</v>
          </cell>
          <cell r="C170" t="str">
            <v>BAZIC Binder Clips Medium 1 1/4" (32mm) Black Paper Clip (12/Box), 4-Packs</v>
          </cell>
          <cell r="D170" t="str">
            <v>ACTIVE</v>
          </cell>
          <cell r="E170" t="str">
            <v>PUBLISHED</v>
          </cell>
          <cell r="G170" t="str">
            <v>Office &amp; Stationery</v>
          </cell>
          <cell r="H170" t="str">
            <v>Binder Clips</v>
          </cell>
          <cell r="I170">
            <v>11.5</v>
          </cell>
          <cell r="J170" t="str">
            <v>USD</v>
          </cell>
          <cell r="K170" t="str">
            <v>Base</v>
          </cell>
          <cell r="L170">
            <v>11.5</v>
          </cell>
          <cell r="M170">
            <v>2039905</v>
          </cell>
          <cell r="N170">
            <v>2039750</v>
          </cell>
          <cell r="O170" t="str">
            <v>ALWAYS_TWO_DAY</v>
          </cell>
          <cell r="P170">
            <v>0.57999999999999996</v>
          </cell>
          <cell r="Q170">
            <v>1</v>
          </cell>
          <cell r="R170" t="str">
            <v>WFS Eligible</v>
          </cell>
          <cell r="S170" t="str">
            <v>Seller Fulfilled</v>
          </cell>
          <cell r="T170" t="str">
            <v>7GPHV2UENAV6</v>
          </cell>
          <cell r="U170" t="str">
            <v>00764608008072</v>
          </cell>
        </row>
        <row r="171">
          <cell r="A171" t="str">
            <v>3983-EACH</v>
          </cell>
          <cell r="B171">
            <v>780375907</v>
          </cell>
          <cell r="C171" t="str">
            <v>BAZIC Round Natural Hair Paint Brush Set, (12/pack), 1-Pack</v>
          </cell>
          <cell r="D171" t="str">
            <v>ACTIVE</v>
          </cell>
          <cell r="E171" t="str">
            <v>PUBLISHED</v>
          </cell>
          <cell r="F171" t="str">
            <v>Offer end date has passed</v>
          </cell>
          <cell r="G171" t="str">
            <v>Office &amp; Stationery</v>
          </cell>
          <cell r="H171" t="str">
            <v>Pencil Cases</v>
          </cell>
          <cell r="I171">
            <v>8.99</v>
          </cell>
          <cell r="J171" t="str">
            <v>USD</v>
          </cell>
          <cell r="K171" t="str">
            <v>Base</v>
          </cell>
          <cell r="L171" t="str">
            <v>Yes</v>
          </cell>
          <cell r="M171">
            <v>2039747</v>
          </cell>
          <cell r="N171">
            <v>2039750</v>
          </cell>
          <cell r="O171" t="str">
            <v>NETWORK_GEO</v>
          </cell>
          <cell r="P171">
            <v>0.12</v>
          </cell>
          <cell r="Q171">
            <v>1</v>
          </cell>
          <cell r="R171" t="str">
            <v>Seller Fulfilled</v>
          </cell>
          <cell r="S171" t="str">
            <v>Seller Fulfilled</v>
          </cell>
          <cell r="T171" t="str">
            <v>6WH5U5R3Y0KP</v>
          </cell>
          <cell r="U171" t="str">
            <v>00764608008348</v>
          </cell>
        </row>
        <row r="172">
          <cell r="A172" t="str">
            <v>4151-PACK2</v>
          </cell>
          <cell r="B172">
            <v>990303781</v>
          </cell>
          <cell r="C172" t="str">
            <v>BAZIC 3 Ring Binder 2" View Binders Slant D Ring Grey, Hold 500 Sheets, 2-Count</v>
          </cell>
          <cell r="D172" t="str">
            <v>ACTIVE</v>
          </cell>
          <cell r="E172" t="str">
            <v>PUBLISHED</v>
          </cell>
          <cell r="F172" t="str">
            <v>Offer end date has passed</v>
          </cell>
          <cell r="G172" t="str">
            <v>Office &amp; Stationery</v>
          </cell>
          <cell r="H172" t="str">
            <v>Pencil Cases</v>
          </cell>
          <cell r="I172">
            <v>304.29000000000002</v>
          </cell>
          <cell r="J172" t="str">
            <v>USD</v>
          </cell>
          <cell r="K172" t="str">
            <v>Base</v>
          </cell>
          <cell r="L172" t="str">
            <v>Yes</v>
          </cell>
          <cell r="M172">
            <v>2039738</v>
          </cell>
          <cell r="N172">
            <v>2039750</v>
          </cell>
          <cell r="O172" t="str">
            <v>NETWORK_GEO</v>
          </cell>
          <cell r="P172">
            <v>36.82</v>
          </cell>
          <cell r="Q172">
            <v>1</v>
          </cell>
          <cell r="R172" t="str">
            <v>Seller Fulfilled</v>
          </cell>
          <cell r="S172" t="str">
            <v>Seller Fulfilled</v>
          </cell>
          <cell r="T172" t="str">
            <v>3JGI5BKKJXXW</v>
          </cell>
          <cell r="U172" t="str">
            <v>20764608008373</v>
          </cell>
        </row>
        <row r="173">
          <cell r="A173" t="str">
            <v>5407-CASE</v>
          </cell>
          <cell r="B173">
            <v>725362933</v>
          </cell>
          <cell r="C173" t="str">
            <v>BAZIC Sky Blue Foam Board 20" X 30", Colored Foam Boards 3/16 Inch Thickness, 25-Pack</v>
          </cell>
          <cell r="D173" t="str">
            <v>ACTIVE</v>
          </cell>
          <cell r="E173" t="str">
            <v>UNPUBLISHED</v>
          </cell>
          <cell r="F173" t="str">
            <v>Reasonable price requirements are not met,Reasonable Price Not Satisfied</v>
          </cell>
          <cell r="G173" t="str">
            <v>Office &amp; Stationery</v>
          </cell>
          <cell r="H173" t="str">
            <v>Duct Tapes</v>
          </cell>
          <cell r="I173">
            <v>16</v>
          </cell>
          <cell r="J173" t="str">
            <v>USD</v>
          </cell>
          <cell r="K173" t="str">
            <v>Promo price</v>
          </cell>
          <cell r="L173" t="str">
            <v>Yes</v>
          </cell>
          <cell r="M173">
            <v>2038710</v>
          </cell>
          <cell r="N173">
            <v>2042502</v>
          </cell>
          <cell r="O173" t="str">
            <v>NETWORK_GEO</v>
          </cell>
          <cell r="P173">
            <v>1.075</v>
          </cell>
          <cell r="Q173">
            <v>1</v>
          </cell>
          <cell r="R173" t="str">
            <v>WFS Eligible</v>
          </cell>
          <cell r="S173" t="str">
            <v>Seller Fulfilled</v>
          </cell>
          <cell r="T173" t="str">
            <v>1F976VM1MEFI</v>
          </cell>
          <cell r="U173" t="str">
            <v>00764608009109</v>
          </cell>
        </row>
        <row r="174">
          <cell r="A174" t="str">
            <v>5500-SET4</v>
          </cell>
          <cell r="B174">
            <v>621985296</v>
          </cell>
          <cell r="C174" t="str">
            <v>BAZIC College Ruled 1 Subject Spiral Notebooks 70 Sheets, Assorted Color, 12-Count</v>
          </cell>
          <cell r="D174" t="str">
            <v>ARCHIVED</v>
          </cell>
          <cell r="E174" t="str">
            <v>UNPUBLISHED</v>
          </cell>
          <cell r="F174" t="str">
            <v>Offer end date has passed</v>
          </cell>
          <cell r="G174" t="str">
            <v>Office &amp; Stationery</v>
          </cell>
          <cell r="H174" t="str">
            <v>Adhesive Tapes</v>
          </cell>
          <cell r="I174">
            <v>7.99</v>
          </cell>
          <cell r="J174" t="str">
            <v>USD</v>
          </cell>
          <cell r="K174" t="str">
            <v>Base</v>
          </cell>
          <cell r="L174" t="str">
            <v>Yes</v>
          </cell>
          <cell r="M174">
            <v>2039723</v>
          </cell>
          <cell r="N174">
            <v>2038710</v>
          </cell>
          <cell r="O174" t="str">
            <v>ALWAYS_TWO_DAY</v>
          </cell>
          <cell r="P174">
            <v>0.17499999999999999</v>
          </cell>
          <cell r="Q174">
            <v>1</v>
          </cell>
          <cell r="R174" t="str">
            <v>Walmart Fulfilled</v>
          </cell>
          <cell r="S174" t="str">
            <v>Seller Fulfilled</v>
          </cell>
          <cell r="T174" t="str">
            <v>1HMI51ULK953</v>
          </cell>
          <cell r="U174" t="str">
            <v>00764608009291</v>
          </cell>
        </row>
        <row r="175">
          <cell r="A175" t="str">
            <v>8241-EACH-1</v>
          </cell>
          <cell r="B175">
            <v>27710021</v>
          </cell>
          <cell r="C175" t="str">
            <v>BAZIC Catalog Envelope 9" x 12" Gummed Seal Eyelet Closure, 4-Count</v>
          </cell>
          <cell r="D175" t="str">
            <v>ACTIVE</v>
          </cell>
          <cell r="E175" t="str">
            <v>PUBLISHED</v>
          </cell>
          <cell r="G175" t="str">
            <v>Office &amp; Stationery</v>
          </cell>
          <cell r="H175" t="str">
            <v>Envelopes</v>
          </cell>
          <cell r="I175">
            <v>7.47</v>
          </cell>
          <cell r="J175" t="str">
            <v>USD</v>
          </cell>
          <cell r="K175" t="str">
            <v>Base</v>
          </cell>
          <cell r="L175">
            <v>7.47</v>
          </cell>
          <cell r="M175">
            <v>2038710</v>
          </cell>
          <cell r="N175">
            <v>2038710</v>
          </cell>
          <cell r="O175" t="str">
            <v>NETWORK_GEO</v>
          </cell>
          <cell r="P175">
            <v>13.92</v>
          </cell>
          <cell r="Q175">
            <v>1</v>
          </cell>
          <cell r="R175" t="str">
            <v>Seller Fulfilled</v>
          </cell>
          <cell r="S175" t="str">
            <v>Seller Fulfilled</v>
          </cell>
          <cell r="T175" t="str">
            <v>7BDKQGYL54CH</v>
          </cell>
          <cell r="U175" t="str">
            <v>20764608009561</v>
          </cell>
        </row>
        <row r="176">
          <cell r="A176" t="str">
            <v>834-CASE</v>
          </cell>
          <cell r="B176">
            <v>6932618658</v>
          </cell>
          <cell r="C176" t="str">
            <v>BAZIC Plastic Pencil Case 8" Storage Box, Clear Color, Translucent Organizer, 24-Pack</v>
          </cell>
          <cell r="D176" t="str">
            <v>ACTIVE</v>
          </cell>
          <cell r="E176" t="str">
            <v>PUBLISHED</v>
          </cell>
          <cell r="F176" t="str">
            <v>Compliance - Childrenâ€™s Product Policy</v>
          </cell>
          <cell r="G176" t="str">
            <v>Office &amp; Stationery</v>
          </cell>
          <cell r="H176" t="str">
            <v>Pencil Cases</v>
          </cell>
          <cell r="I176">
            <v>55.99</v>
          </cell>
          <cell r="J176" t="str">
            <v>USD</v>
          </cell>
          <cell r="K176" t="str">
            <v>Base</v>
          </cell>
          <cell r="L176">
            <v>55.99</v>
          </cell>
          <cell r="M176">
            <v>2039750</v>
          </cell>
          <cell r="N176">
            <v>2038980</v>
          </cell>
          <cell r="O176">
            <v>4</v>
          </cell>
          <cell r="P176">
            <v>1.35</v>
          </cell>
          <cell r="Q176">
            <v>1</v>
          </cell>
          <cell r="R176" t="str">
            <v>Seller Fulfilled</v>
          </cell>
          <cell r="S176" t="str">
            <v>Seller Fulfilled</v>
          </cell>
          <cell r="T176" t="str">
            <v>3JNGGZDNJXXD</v>
          </cell>
          <cell r="U176" t="str">
            <v>00764608010716</v>
          </cell>
        </row>
        <row r="177">
          <cell r="A177" t="str">
            <v>837-BOX</v>
          </cell>
          <cell r="B177">
            <v>459540331</v>
          </cell>
          <cell r="C177" t="str">
            <v>BAZIC 8" Double Deck Organizer, Plastic Pencil Case, Bright Color, 24-Pack</v>
          </cell>
          <cell r="D177" t="str">
            <v>ACTIVE</v>
          </cell>
          <cell r="E177" t="str">
            <v>PUBLISHED</v>
          </cell>
          <cell r="F177" t="str">
            <v>Offer end date has passed</v>
          </cell>
          <cell r="G177" t="str">
            <v>Office &amp; Stationery</v>
          </cell>
          <cell r="H177" t="str">
            <v>Pencil Cases</v>
          </cell>
          <cell r="I177">
            <v>54.49</v>
          </cell>
          <cell r="J177" t="str">
            <v>USD</v>
          </cell>
          <cell r="K177" t="str">
            <v>Base</v>
          </cell>
          <cell r="L177">
            <v>54.49</v>
          </cell>
          <cell r="M177">
            <v>2039750</v>
          </cell>
          <cell r="N177">
            <v>2038980</v>
          </cell>
          <cell r="O177">
            <v>9</v>
          </cell>
          <cell r="P177">
            <v>12.38</v>
          </cell>
          <cell r="Q177">
            <v>1</v>
          </cell>
          <cell r="R177" t="str">
            <v>Seller Fulfilled</v>
          </cell>
          <cell r="S177" t="str">
            <v>Seller Fulfilled</v>
          </cell>
          <cell r="T177" t="str">
            <v>6JMTKM4OQ4WZ</v>
          </cell>
          <cell r="U177" t="str">
            <v>20764608011007</v>
          </cell>
        </row>
        <row r="178">
          <cell r="A178" t="str">
            <v>9007-CASE</v>
          </cell>
          <cell r="B178">
            <v>707441849</v>
          </cell>
          <cell r="C178" t="str">
            <v>BAZIC Printed Duct Tape Camouflage Pattern 1.88" X 5 Yards, 24-Pack</v>
          </cell>
          <cell r="D178" t="str">
            <v>ARCHIVED</v>
          </cell>
          <cell r="E178" t="str">
            <v>UNPUBLISHED</v>
          </cell>
          <cell r="F178" t="str">
            <v>Offer end date has passed</v>
          </cell>
          <cell r="G178" t="str">
            <v>Office &amp; Stationery</v>
          </cell>
          <cell r="H178" t="str">
            <v>Dry Erase Markers</v>
          </cell>
          <cell r="I178">
            <v>12.75</v>
          </cell>
          <cell r="J178" t="str">
            <v>USD</v>
          </cell>
          <cell r="K178" t="str">
            <v>Base</v>
          </cell>
          <cell r="L178" t="str">
            <v>Yes</v>
          </cell>
          <cell r="M178">
            <v>2038710</v>
          </cell>
          <cell r="N178">
            <v>2039746</v>
          </cell>
          <cell r="O178" t="str">
            <v>NETWORK_GEO</v>
          </cell>
          <cell r="P178">
            <v>0.41</v>
          </cell>
          <cell r="Q178">
            <v>1</v>
          </cell>
          <cell r="R178" t="str">
            <v>Seller Fulfilled</v>
          </cell>
          <cell r="S178" t="str">
            <v>Walmart Fulfilled</v>
          </cell>
          <cell r="T178" t="str">
            <v>3EY2PD787H4O</v>
          </cell>
          <cell r="U178" t="str">
            <v>00764608012079</v>
          </cell>
        </row>
        <row r="179">
          <cell r="A179" t="str">
            <v>922-PACK4</v>
          </cell>
          <cell r="B179">
            <v>704709019</v>
          </cell>
          <cell r="C179" t="str">
            <v>BAZIC Tan Packing Tape 1.88" X 54.6 Yards, Shipping Tapes Refill Rolls, 4-Pack</v>
          </cell>
          <cell r="D179" t="str">
            <v>ACTIVE</v>
          </cell>
          <cell r="E179" t="str">
            <v>PUBLISHED</v>
          </cell>
          <cell r="F179" t="str">
            <v>Offer end date has passed</v>
          </cell>
          <cell r="G179" t="str">
            <v>Office &amp; Stationery</v>
          </cell>
          <cell r="H179" t="str">
            <v>Packing Tapes</v>
          </cell>
          <cell r="I179">
            <v>13.99</v>
          </cell>
          <cell r="J179" t="str">
            <v>USD</v>
          </cell>
          <cell r="K179" t="str">
            <v>Base</v>
          </cell>
          <cell r="L179">
            <v>13.99</v>
          </cell>
          <cell r="M179">
            <v>2038710</v>
          </cell>
          <cell r="N179">
            <v>2039746</v>
          </cell>
          <cell r="O179">
            <v>1.28</v>
          </cell>
          <cell r="P179">
            <v>0.3</v>
          </cell>
          <cell r="Q179">
            <v>1</v>
          </cell>
          <cell r="R179" t="str">
            <v>Seller Fulfilled</v>
          </cell>
          <cell r="S179" t="str">
            <v>Seller Fulfilled</v>
          </cell>
          <cell r="T179" t="str">
            <v>1EPK5SK940X0</v>
          </cell>
          <cell r="U179" t="str">
            <v>CUSTOM</v>
          </cell>
        </row>
        <row r="180">
          <cell r="A180" t="str">
            <v>930-PACK2</v>
          </cell>
          <cell r="B180">
            <v>239576889</v>
          </cell>
          <cell r="C180" t="str">
            <v>BAZIC Double Sided Tape w/ Dispenser 3/4"x500", 2-Packs</v>
          </cell>
          <cell r="D180" t="str">
            <v>ACTIVE</v>
          </cell>
          <cell r="E180" t="str">
            <v>PUBLISHED</v>
          </cell>
          <cell r="G180" t="str">
            <v>Office &amp; Stationery</v>
          </cell>
          <cell r="H180" t="str">
            <v>Adhesive Tapes</v>
          </cell>
          <cell r="I180">
            <v>9.01</v>
          </cell>
          <cell r="J180" t="str">
            <v>USD</v>
          </cell>
          <cell r="K180" t="str">
            <v>Base</v>
          </cell>
          <cell r="L180">
            <v>9.01</v>
          </cell>
          <cell r="M180">
            <v>2038710</v>
          </cell>
          <cell r="N180">
            <v>2039913</v>
          </cell>
          <cell r="O180" t="str">
            <v>NETWORK_GEO</v>
          </cell>
          <cell r="P180">
            <v>0.16500000000000001</v>
          </cell>
          <cell r="Q180">
            <v>1</v>
          </cell>
          <cell r="R180" t="str">
            <v>Walmart Fulfilled</v>
          </cell>
          <cell r="S180" t="str">
            <v>Seller Fulfilled</v>
          </cell>
          <cell r="T180" t="str">
            <v>3CFD408P9C1W</v>
          </cell>
          <cell r="U180" t="str">
            <v>00764608016121</v>
          </cell>
        </row>
        <row r="181">
          <cell r="A181" t="str">
            <v>S-55-BOX</v>
          </cell>
          <cell r="B181">
            <v>743041207</v>
          </cell>
          <cell r="C181" t="str">
            <v>BAZIC Security Notice Sign 9"X12", Waterproof Indoor Signage, 24-Pack</v>
          </cell>
          <cell r="D181" t="str">
            <v>ACTIVE</v>
          </cell>
          <cell r="E181" t="str">
            <v>PUBLISHED</v>
          </cell>
          <cell r="F181" t="str">
            <v>Offer end date has passed</v>
          </cell>
          <cell r="G181" t="str">
            <v>Home &amp; Garden</v>
          </cell>
          <cell r="H181" t="str">
            <v>Plaques &amp; Signs</v>
          </cell>
          <cell r="I181">
            <v>20.56</v>
          </cell>
          <cell r="J181" t="str">
            <v>USD</v>
          </cell>
          <cell r="K181" t="str">
            <v>Base</v>
          </cell>
          <cell r="L181">
            <v>20.56</v>
          </cell>
          <cell r="M181">
            <v>2038710</v>
          </cell>
          <cell r="N181">
            <v>2039719</v>
          </cell>
          <cell r="O181">
            <v>1.5</v>
          </cell>
          <cell r="P181">
            <v>0.11</v>
          </cell>
          <cell r="Q181">
            <v>1</v>
          </cell>
          <cell r="R181" t="str">
            <v>Seller Fulfilled</v>
          </cell>
          <cell r="S181" t="str">
            <v>Seller Fulfilled</v>
          </cell>
          <cell r="T181" t="str">
            <v>0WTY7ZPWA9X6</v>
          </cell>
          <cell r="U181" t="str">
            <v>00764608170199</v>
          </cell>
        </row>
        <row r="182">
          <cell r="A182" t="str">
            <v>1061-CASE</v>
          </cell>
          <cell r="B182">
            <v>161638551</v>
          </cell>
          <cell r="C182" t="str">
            <v>BAZIC School Backpack Classic 17" Gray, School Bag for Students, 12-Pack</v>
          </cell>
          <cell r="D182" t="str">
            <v>ACTIVE</v>
          </cell>
          <cell r="E182" t="str">
            <v>PUBLISHED</v>
          </cell>
          <cell r="F182" t="str">
            <v>Offer end date has passed</v>
          </cell>
          <cell r="G182" t="str">
            <v>Travel, Luggage &amp; Accessories</v>
          </cell>
          <cell r="H182" t="str">
            <v>Backpacks</v>
          </cell>
          <cell r="I182">
            <v>119.28</v>
          </cell>
          <cell r="J182" t="str">
            <v>USD</v>
          </cell>
          <cell r="K182" t="str">
            <v>Base</v>
          </cell>
          <cell r="L182">
            <v>119.28</v>
          </cell>
          <cell r="M182">
            <v>2038980</v>
          </cell>
          <cell r="N182">
            <v>2039719</v>
          </cell>
          <cell r="O182" t="str">
            <v>NETWORK_GEO</v>
          </cell>
          <cell r="P182">
            <v>0.06</v>
          </cell>
          <cell r="Q182">
            <v>1</v>
          </cell>
          <cell r="R182" t="str">
            <v>Seller Fulfilled</v>
          </cell>
          <cell r="S182" t="str">
            <v>Seller Fulfilled</v>
          </cell>
          <cell r="T182" t="str">
            <v>4V1996L16LVO</v>
          </cell>
          <cell r="U182" t="str">
            <v>00764608017272</v>
          </cell>
        </row>
        <row r="183">
          <cell r="A183" t="str">
            <v>1233-EACH</v>
          </cell>
          <cell r="B183">
            <v>920545359</v>
          </cell>
          <cell r="C183" t="str">
            <v>BAZIC Washable Markers Fine Line Pen 12 Color, Thin Dual Tip COloring Marker, Non Toxic Marcadorc Art School Supplies, Gift for Kids (6/Pack), 1-Pack</v>
          </cell>
          <cell r="D183" t="str">
            <v>ARCHIVED</v>
          </cell>
          <cell r="E183" t="str">
            <v>SYSTEM_PROBLEM</v>
          </cell>
          <cell r="F183" t="str">
            <v>Compliance - Childrenâ€™s Product Policy</v>
          </cell>
          <cell r="G183" t="str">
            <v>Office &amp; Stationery</v>
          </cell>
          <cell r="H183" t="str">
            <v>Markers</v>
          </cell>
          <cell r="I183">
            <v>5.39</v>
          </cell>
          <cell r="J183" t="str">
            <v>USD</v>
          </cell>
          <cell r="K183" t="str">
            <v>Base</v>
          </cell>
          <cell r="L183" t="str">
            <v>Yes</v>
          </cell>
          <cell r="M183">
            <v>2039719</v>
          </cell>
          <cell r="N183">
            <v>2039719</v>
          </cell>
          <cell r="O183">
            <v>0.12</v>
          </cell>
          <cell r="P183">
            <v>2.96</v>
          </cell>
          <cell r="Q183">
            <v>1</v>
          </cell>
          <cell r="R183" t="str">
            <v>Seller Fulfilled</v>
          </cell>
          <cell r="S183" t="str">
            <v>Seller Fulfilled</v>
          </cell>
          <cell r="T183" t="str">
            <v>7DHYU8REIIWZ</v>
          </cell>
          <cell r="U183" t="str">
            <v>10764608017354</v>
          </cell>
        </row>
        <row r="184">
          <cell r="A184" t="str">
            <v>1712-EACH</v>
          </cell>
          <cell r="B184">
            <v>35506171</v>
          </cell>
          <cell r="C184" t="str">
            <v>BAZIC Elara Fuse Tech Ink Retractable Pen, 1.0 mm Medium Point Black Ink, Gradient Barrel (3/Pack), 1-Pack</v>
          </cell>
          <cell r="D184" t="str">
            <v>ACTIVE</v>
          </cell>
          <cell r="E184" t="str">
            <v>PUBLISHED</v>
          </cell>
          <cell r="F184" t="str">
            <v>Offer end date has passed</v>
          </cell>
          <cell r="G184" t="str">
            <v>Office &amp; Stationery</v>
          </cell>
          <cell r="H184" t="str">
            <v>Pens</v>
          </cell>
          <cell r="I184">
            <v>57.5</v>
          </cell>
          <cell r="J184" t="str">
            <v>USD</v>
          </cell>
          <cell r="K184" t="str">
            <v>Base</v>
          </cell>
          <cell r="L184" t="str">
            <v>Yes</v>
          </cell>
          <cell r="M184">
            <v>2039719</v>
          </cell>
          <cell r="N184">
            <v>2039719</v>
          </cell>
          <cell r="O184" t="str">
            <v>NETWORK_GEO</v>
          </cell>
          <cell r="P184">
            <v>2.46</v>
          </cell>
          <cell r="Q184">
            <v>1</v>
          </cell>
          <cell r="R184" t="str">
            <v>Seller Fulfilled</v>
          </cell>
          <cell r="S184" t="str">
            <v>Seller Fulfilled</v>
          </cell>
          <cell r="T184" t="str">
            <v>6ACS5MS20DZA</v>
          </cell>
          <cell r="U184" t="str">
            <v>10764608017378</v>
          </cell>
        </row>
        <row r="185">
          <cell r="A185" t="str">
            <v>2308-EACH</v>
          </cell>
          <cell r="B185">
            <v>1757913612</v>
          </cell>
          <cell r="C185" t="str">
            <v>BAZIC Pastel Highlighter Assorted Color Pen Style, Chisel Tip Broad Fine Line Highlighters (5/Pack), 1-Pack</v>
          </cell>
          <cell r="D185" t="str">
            <v>ACTIVE</v>
          </cell>
          <cell r="E185" t="str">
            <v>PUBLISHED</v>
          </cell>
          <cell r="F185" t="str">
            <v>Offer end date has passed</v>
          </cell>
          <cell r="G185" t="str">
            <v>Office &amp; Stationery</v>
          </cell>
          <cell r="H185" t="str">
            <v>Manual Pencil Sharpeners</v>
          </cell>
          <cell r="I185">
            <v>13.41</v>
          </cell>
          <cell r="J185" t="str">
            <v>USD</v>
          </cell>
          <cell r="K185" t="str">
            <v>Base</v>
          </cell>
          <cell r="L185" t="str">
            <v>Yes</v>
          </cell>
          <cell r="M185">
            <v>2039896</v>
          </cell>
          <cell r="N185">
            <v>2039751</v>
          </cell>
          <cell r="O185" t="str">
            <v>NETWORK_GEO</v>
          </cell>
          <cell r="P185">
            <v>0.66</v>
          </cell>
          <cell r="Q185">
            <v>1</v>
          </cell>
          <cell r="R185" t="str">
            <v>Seller Fulfilled</v>
          </cell>
          <cell r="S185" t="str">
            <v>Seller Fulfilled</v>
          </cell>
          <cell r="T185" t="str">
            <v>3O5Z202JBKHH</v>
          </cell>
          <cell r="U185" t="str">
            <v>20764608019492</v>
          </cell>
        </row>
        <row r="186">
          <cell r="A186" t="str">
            <v>3123-SET4</v>
          </cell>
          <cell r="B186">
            <v>650802818</v>
          </cell>
          <cell r="C186" t="str">
            <v>BAZIC 3 Ring Binder 1" Economy View Binders Hold 175 Sheets, 4-Count</v>
          </cell>
          <cell r="D186" t="str">
            <v>ACTIVE</v>
          </cell>
          <cell r="E186" t="str">
            <v>PUBLISHED</v>
          </cell>
          <cell r="F186" t="str">
            <v>Reasonable price requirements are not met</v>
          </cell>
          <cell r="G186" t="str">
            <v>Office &amp; Stationery</v>
          </cell>
          <cell r="H186" t="str">
            <v>Binders</v>
          </cell>
          <cell r="I186">
            <v>23.89</v>
          </cell>
          <cell r="J186" t="str">
            <v>USD</v>
          </cell>
          <cell r="K186" t="str">
            <v>Base</v>
          </cell>
          <cell r="L186">
            <v>23.89</v>
          </cell>
          <cell r="M186">
            <v>2039738</v>
          </cell>
          <cell r="N186">
            <v>2039872</v>
          </cell>
          <cell r="O186" t="str">
            <v>NETWORK_GEO</v>
          </cell>
          <cell r="P186">
            <v>14.96</v>
          </cell>
          <cell r="Q186">
            <v>1</v>
          </cell>
          <cell r="R186" t="str">
            <v>Seller Fulfilled</v>
          </cell>
          <cell r="S186" t="str">
            <v>Seller Fulfilled</v>
          </cell>
          <cell r="T186" t="str">
            <v>4IMFR4GAWLDU</v>
          </cell>
          <cell r="U186" t="str">
            <v>20764608020726</v>
          </cell>
        </row>
        <row r="187">
          <cell r="A187" t="str">
            <v>3125-SET6</v>
          </cell>
          <cell r="B187">
            <v>35836120</v>
          </cell>
          <cell r="C187" t="str">
            <v>BAZIC Multi Purpose 3" X 5" Card File Box [3125]</v>
          </cell>
          <cell r="D187" t="str">
            <v>ACTIVE</v>
          </cell>
          <cell r="E187" t="str">
            <v>PUBLISHED</v>
          </cell>
          <cell r="F187" t="str">
            <v>Compliance - Childrenâ€™s Product Policy</v>
          </cell>
          <cell r="G187" t="str">
            <v>Crafts</v>
          </cell>
          <cell r="H187" t="str">
            <v>Glue Gun Sticks</v>
          </cell>
          <cell r="I187">
            <v>9.7799999999999994</v>
          </cell>
          <cell r="J187" t="str">
            <v>USD</v>
          </cell>
          <cell r="K187" t="str">
            <v>Base</v>
          </cell>
          <cell r="L187" t="str">
            <v>Yes</v>
          </cell>
          <cell r="M187">
            <v>2038710</v>
          </cell>
          <cell r="N187">
            <v>2038710</v>
          </cell>
          <cell r="O187" t="str">
            <v>NETWORK_GEO</v>
          </cell>
          <cell r="P187">
            <v>0.23</v>
          </cell>
          <cell r="Q187">
            <v>1</v>
          </cell>
          <cell r="R187" t="str">
            <v>Seller Fulfilled</v>
          </cell>
          <cell r="S187" t="str">
            <v>Seller Fulfilled</v>
          </cell>
          <cell r="T187" t="str">
            <v>4642V6JVKLMO</v>
          </cell>
          <cell r="U187" t="str">
            <v>00764608020944</v>
          </cell>
        </row>
        <row r="188">
          <cell r="A188" t="str">
            <v>3172-SET6</v>
          </cell>
          <cell r="B188">
            <v>131642082</v>
          </cell>
          <cell r="C188" t="str">
            <v>BAZIC Plastic File Folder Poly Envelopes, Letter Size Document Holder, 6-Pack</v>
          </cell>
          <cell r="D188" t="str">
            <v>ACTIVE</v>
          </cell>
          <cell r="E188" t="str">
            <v>PUBLISHED</v>
          </cell>
          <cell r="F188" t="str">
            <v>Offer end date has passed</v>
          </cell>
          <cell r="G188" t="str">
            <v>Office &amp; Stationery</v>
          </cell>
          <cell r="H188" t="str">
            <v>File Folders</v>
          </cell>
          <cell r="I188">
            <v>19.489999999999998</v>
          </cell>
          <cell r="J188" t="str">
            <v>USD</v>
          </cell>
          <cell r="K188" t="str">
            <v>Base</v>
          </cell>
          <cell r="L188">
            <v>19.489999999999998</v>
          </cell>
          <cell r="M188">
            <v>2039742</v>
          </cell>
          <cell r="N188">
            <v>2038710</v>
          </cell>
          <cell r="O188">
            <v>1.08</v>
          </cell>
          <cell r="P188">
            <v>0.13500000000000001</v>
          </cell>
          <cell r="Q188">
            <v>1</v>
          </cell>
          <cell r="R188" t="str">
            <v>WFS Eligible</v>
          </cell>
          <cell r="S188" t="str">
            <v>Seller Fulfilled</v>
          </cell>
          <cell r="T188" t="str">
            <v>5R1NNW30FCAT</v>
          </cell>
          <cell r="U188" t="str">
            <v>00764608002148</v>
          </cell>
        </row>
        <row r="189">
          <cell r="A189" t="str">
            <v>3203-EACH</v>
          </cell>
          <cell r="B189">
            <v>27692176</v>
          </cell>
          <cell r="C189" t="str">
            <v>BAZIC Desktop 3-Hole Paper Punch [3203]</v>
          </cell>
          <cell r="D189" t="str">
            <v>ACTIVE</v>
          </cell>
          <cell r="E189" t="str">
            <v>PUBLISHED</v>
          </cell>
          <cell r="F189" t="str">
            <v>Offer end date has passed</v>
          </cell>
          <cell r="G189" t="str">
            <v>Office &amp; Stationery</v>
          </cell>
          <cell r="H189" t="str">
            <v>Envelopes</v>
          </cell>
          <cell r="I189">
            <v>14.25</v>
          </cell>
          <cell r="J189" t="str">
            <v>USD</v>
          </cell>
          <cell r="K189" t="str">
            <v>Base</v>
          </cell>
          <cell r="L189" t="str">
            <v>No</v>
          </cell>
          <cell r="M189">
            <v>2048506</v>
          </cell>
          <cell r="N189">
            <v>2038710</v>
          </cell>
          <cell r="O189" t="str">
            <v>NETWORK_GEO</v>
          </cell>
          <cell r="P189">
            <v>0.435</v>
          </cell>
          <cell r="Q189">
            <v>1</v>
          </cell>
          <cell r="R189" t="str">
            <v>WFS Eligible</v>
          </cell>
          <cell r="S189" t="str">
            <v>Seller Fulfilled</v>
          </cell>
          <cell r="T189" t="str">
            <v>15IU535YU09P</v>
          </cell>
          <cell r="U189" t="str">
            <v>00764608021569</v>
          </cell>
        </row>
        <row r="190">
          <cell r="A190" t="str">
            <v>3312-SET3</v>
          </cell>
          <cell r="B190">
            <v>35783319</v>
          </cell>
          <cell r="C190" t="str">
            <v>BAZIC Modeling Clay 3 Color, Assorted Colors, Non Toxic (15oz/Pack), 3-Packs</v>
          </cell>
          <cell r="D190" t="str">
            <v>ACTIVE</v>
          </cell>
          <cell r="E190" t="str">
            <v>PUBLISHED</v>
          </cell>
          <cell r="F190" t="str">
            <v>Listing &amp; Content:UPC Mismatch:Wrong-Item:Unpublish-Auto,Offer end date has passed</v>
          </cell>
          <cell r="G190" t="str">
            <v>Crafts</v>
          </cell>
          <cell r="H190" t="str">
            <v>Play Doughs</v>
          </cell>
          <cell r="I190">
            <v>21.5</v>
          </cell>
          <cell r="J190" t="str">
            <v>USD</v>
          </cell>
          <cell r="K190" t="str">
            <v>Base</v>
          </cell>
          <cell r="L190">
            <v>21.5</v>
          </cell>
          <cell r="M190">
            <v>2039741</v>
          </cell>
          <cell r="N190">
            <v>2039742</v>
          </cell>
          <cell r="O190">
            <v>3.24</v>
          </cell>
          <cell r="P190">
            <v>0.11</v>
          </cell>
          <cell r="Q190">
            <v>1</v>
          </cell>
          <cell r="R190" t="str">
            <v>Seller Fulfilled</v>
          </cell>
          <cell r="S190" t="str">
            <v>Seller Fulfilled</v>
          </cell>
          <cell r="T190" t="str">
            <v>633TTHGD9BZ8</v>
          </cell>
          <cell r="U190" t="str">
            <v>00764608021736</v>
          </cell>
        </row>
        <row r="191">
          <cell r="A191" t="str">
            <v>3347-EACH</v>
          </cell>
          <cell r="B191">
            <v>3296866044</v>
          </cell>
          <cell r="C191" t="str">
            <v>Bazic 3347 4.8 oz 4 Fluorescent Color Modeling Clay Sticks</v>
          </cell>
          <cell r="D191" t="str">
            <v>ACTIVE</v>
          </cell>
          <cell r="E191" t="str">
            <v>PUBLISHED</v>
          </cell>
          <cell r="F191" t="str">
            <v>Listing &amp; Content:UPC Mismatch:Wrong-Item:Unpublish-Auto,Price Adjusted</v>
          </cell>
          <cell r="G191" t="str">
            <v>Home &amp; Garden</v>
          </cell>
          <cell r="H191" t="str">
            <v>Utility Carts</v>
          </cell>
          <cell r="I191">
            <v>59.29</v>
          </cell>
          <cell r="J191" t="str">
            <v>USD</v>
          </cell>
          <cell r="K191" t="str">
            <v>Base</v>
          </cell>
          <cell r="L191" t="str">
            <v>Yes</v>
          </cell>
          <cell r="M191">
            <v>2039741</v>
          </cell>
          <cell r="N191">
            <v>2038710</v>
          </cell>
          <cell r="O191" t="str">
            <v>NETWORK_GEO</v>
          </cell>
          <cell r="P191">
            <v>9</v>
          </cell>
          <cell r="Q191">
            <v>1</v>
          </cell>
          <cell r="R191" t="str">
            <v>Seller Fulfilled</v>
          </cell>
          <cell r="S191" t="str">
            <v>Seller Fulfilled</v>
          </cell>
          <cell r="T191" t="str">
            <v>443442WGSSZP</v>
          </cell>
          <cell r="U191" t="str">
            <v>00764608021996</v>
          </cell>
        </row>
        <row r="192">
          <cell r="A192" t="str">
            <v>5112-BOX</v>
          </cell>
          <cell r="B192">
            <v>546467425</v>
          </cell>
          <cell r="C192" t="str">
            <v>BAZIC Sticky Notes 3x5 Canary Yellow Color, (100 Sheets/Pack), 24-Pack</v>
          </cell>
          <cell r="D192" t="str">
            <v>ACTIVE</v>
          </cell>
          <cell r="E192" t="str">
            <v>SYSTEM_PROBLEM</v>
          </cell>
          <cell r="F192" t="str">
            <v>IP-Variants,Price Adjusted</v>
          </cell>
          <cell r="G192" t="str">
            <v>Office &amp; Stationery</v>
          </cell>
          <cell r="H192" t="str">
            <v>Highlighters</v>
          </cell>
          <cell r="I192">
            <v>33.32</v>
          </cell>
          <cell r="J192" t="str">
            <v>USD</v>
          </cell>
          <cell r="K192" t="str">
            <v>Base</v>
          </cell>
          <cell r="L192" t="str">
            <v>No</v>
          </cell>
          <cell r="M192">
            <v>2039904</v>
          </cell>
          <cell r="N192">
            <v>2039896</v>
          </cell>
          <cell r="O192" t="str">
            <v>NETWORK_GEO</v>
          </cell>
          <cell r="P192">
            <v>3.14</v>
          </cell>
          <cell r="Q192">
            <v>1</v>
          </cell>
          <cell r="R192" t="str">
            <v>Seller Fulfilled</v>
          </cell>
          <cell r="S192" t="str">
            <v>Seller Fulfilled</v>
          </cell>
          <cell r="T192" t="str">
            <v>1QXA27G0QML5</v>
          </cell>
          <cell r="U192" t="str">
            <v>10764608023041</v>
          </cell>
        </row>
        <row r="193">
          <cell r="A193" t="str">
            <v>572-CASE</v>
          </cell>
          <cell r="B193">
            <v>272919999</v>
          </cell>
          <cell r="C193" t="str">
            <v>BAZIC Self Seal White Envelope 3 5/8" x 6 1/2" #6 Mailing Envelopes, 2400-Count</v>
          </cell>
          <cell r="D193" t="str">
            <v>ACTIVE</v>
          </cell>
          <cell r="E193" t="str">
            <v>PUBLISHED</v>
          </cell>
          <cell r="F193" t="str">
            <v>Shipping information is not found,Price Adjusted</v>
          </cell>
          <cell r="G193" t="str">
            <v>Office &amp; Stationery</v>
          </cell>
          <cell r="H193" t="str">
            <v>Writing Notebooks &amp; Sketch Books</v>
          </cell>
          <cell r="I193">
            <v>58.47</v>
          </cell>
          <cell r="J193" t="str">
            <v>USD</v>
          </cell>
          <cell r="K193" t="str">
            <v>Base</v>
          </cell>
          <cell r="L193" t="str">
            <v>Yes</v>
          </cell>
          <cell r="M193">
            <v>2038710</v>
          </cell>
          <cell r="N193">
            <v>2039723</v>
          </cell>
          <cell r="O193" t="str">
            <v>NETWORK_GEO</v>
          </cell>
          <cell r="P193">
            <v>11.7</v>
          </cell>
          <cell r="Q193">
            <v>1</v>
          </cell>
          <cell r="R193" t="str">
            <v>Seller Fulfilled</v>
          </cell>
          <cell r="S193" t="str">
            <v>Walmart Fulfilled</v>
          </cell>
          <cell r="T193" t="str">
            <v>2WNDUUQYNPEE</v>
          </cell>
          <cell r="U193" t="str">
            <v>20810056723181</v>
          </cell>
        </row>
        <row r="194">
          <cell r="A194" t="str">
            <v>594-CASE</v>
          </cell>
          <cell r="B194">
            <v>890691735</v>
          </cell>
          <cell r="C194" t="str">
            <v>BAZIC Black Foam Board 20" X 30", Colored Foam Boards 3/16 Inch Thickness, 25-Pack</v>
          </cell>
          <cell r="D194" t="str">
            <v>ACTIVE</v>
          </cell>
          <cell r="E194" t="str">
            <v>PUBLISHED</v>
          </cell>
          <cell r="F194"/>
          <cell r="G194" t="str">
            <v>Office &amp; Stationery</v>
          </cell>
          <cell r="H194" t="str">
            <v>Calculators</v>
          </cell>
          <cell r="I194">
            <v>17.989999999999998</v>
          </cell>
          <cell r="J194" t="str">
            <v>USD</v>
          </cell>
          <cell r="K194" t="str">
            <v>Base</v>
          </cell>
          <cell r="L194" t="str">
            <v>Yes</v>
          </cell>
          <cell r="M194">
            <v>2038710</v>
          </cell>
          <cell r="N194">
            <v>2039735</v>
          </cell>
          <cell r="O194" t="str">
            <v>NETWORK_GEO</v>
          </cell>
          <cell r="P194">
            <v>0.38</v>
          </cell>
          <cell r="Q194">
            <v>1</v>
          </cell>
          <cell r="R194" t="str">
            <v>Seller Fulfilled</v>
          </cell>
          <cell r="S194" t="str">
            <v>Walmart Fulfilled</v>
          </cell>
          <cell r="T194" t="str">
            <v>2YP4HIXGCGYU</v>
          </cell>
          <cell r="U194" t="str">
            <v>00764608030127</v>
          </cell>
        </row>
        <row r="195">
          <cell r="A195" t="str">
            <v>747-PACK2</v>
          </cell>
          <cell r="B195">
            <v>642370709</v>
          </cell>
          <cell r="C195" t="str">
            <v>BAZIC Multi Point Pencil Dazzle w/ Latex Free Eraser, (8/Pack), 2-Packs</v>
          </cell>
          <cell r="D195" t="str">
            <v>ACTIVE</v>
          </cell>
          <cell r="E195" t="str">
            <v>PUBLISHED</v>
          </cell>
          <cell r="F195" t="str">
            <v>Offer end date has passed</v>
          </cell>
          <cell r="G195" t="str">
            <v>Office &amp; Stationery</v>
          </cell>
          <cell r="H195" t="str">
            <v>Binder Pockets</v>
          </cell>
          <cell r="I195">
            <v>54</v>
          </cell>
          <cell r="J195" t="str">
            <v>USD</v>
          </cell>
          <cell r="K195" t="str">
            <v>Base</v>
          </cell>
          <cell r="L195" t="str">
            <v>Yes</v>
          </cell>
          <cell r="M195">
            <v>2039720</v>
          </cell>
          <cell r="N195">
            <v>2038356</v>
          </cell>
          <cell r="O195" t="str">
            <v>NETWORK_GEO</v>
          </cell>
          <cell r="P195">
            <v>5.3</v>
          </cell>
          <cell r="Q195">
            <v>1</v>
          </cell>
          <cell r="R195" t="str">
            <v>Seller Fulfilled</v>
          </cell>
          <cell r="S195" t="str">
            <v>Seller Fulfilled</v>
          </cell>
          <cell r="T195" t="str">
            <v>3ML6OTOUFPTK</v>
          </cell>
          <cell r="U195" t="str">
            <v>10764608031206</v>
          </cell>
        </row>
        <row r="196">
          <cell r="A196" t="str">
            <v>776-BOX</v>
          </cell>
          <cell r="B196">
            <v>159066719</v>
          </cell>
          <cell r="C196" t="str">
            <v>BAZIC 12 Colored Pencils Designer, Set for Art Drawing Sketching, 24-Pack</v>
          </cell>
          <cell r="D196" t="str">
            <v>ARCHIVED</v>
          </cell>
          <cell r="E196" t="str">
            <v>UNPUBLISHED</v>
          </cell>
          <cell r="F196" t="str">
            <v>Offer end date has passed,No Match Found - Adjusted to your last submitted price</v>
          </cell>
          <cell r="G196" t="str">
            <v>Office &amp; Stationery</v>
          </cell>
          <cell r="H196" t="str">
            <v>File Folders</v>
          </cell>
          <cell r="I196">
            <v>37.78</v>
          </cell>
          <cell r="J196" t="str">
            <v>USD</v>
          </cell>
          <cell r="K196" t="str">
            <v>Base</v>
          </cell>
          <cell r="L196" t="str">
            <v>Yes</v>
          </cell>
          <cell r="M196">
            <v>2039720</v>
          </cell>
          <cell r="N196">
            <v>2039742</v>
          </cell>
          <cell r="O196" t="str">
            <v>NETWORK_GEO</v>
          </cell>
          <cell r="P196">
            <v>5.34</v>
          </cell>
          <cell r="Q196">
            <v>1</v>
          </cell>
          <cell r="R196" t="str">
            <v>Seller Fulfilled</v>
          </cell>
          <cell r="S196" t="str">
            <v>Seller Fulfilled</v>
          </cell>
          <cell r="T196" t="str">
            <v>7CZ7TZWG19C6</v>
          </cell>
          <cell r="U196" t="str">
            <v>00764608031490</v>
          </cell>
        </row>
        <row r="197">
          <cell r="A197" t="str">
            <v>80169-CASE</v>
          </cell>
          <cell r="B197">
            <v>1595138010</v>
          </cell>
          <cell r="C197" t="str">
            <v>CHRISTMAS Coloring Books 2-Title, Fun Game Workbook for Learning Drawing, Gift for Kids, 2-Pack</v>
          </cell>
          <cell r="D197" t="str">
            <v>ARCHIVED</v>
          </cell>
          <cell r="E197" t="str">
            <v>UNPUBLISHED</v>
          </cell>
          <cell r="F197" t="str">
            <v>Offer end date has passed</v>
          </cell>
          <cell r="G197" t="str">
            <v>Office &amp; Stationery</v>
          </cell>
          <cell r="H197" t="str">
            <v>File Folders</v>
          </cell>
          <cell r="I197">
            <v>172.99</v>
          </cell>
          <cell r="J197" t="str">
            <v>USD</v>
          </cell>
          <cell r="K197" t="str">
            <v>Base</v>
          </cell>
          <cell r="L197" t="str">
            <v>Yes</v>
          </cell>
          <cell r="M197">
            <v>2038710</v>
          </cell>
          <cell r="N197">
            <v>2039742</v>
          </cell>
          <cell r="O197" t="str">
            <v>NETWORK_GEO</v>
          </cell>
          <cell r="P197">
            <v>34.119999999999997</v>
          </cell>
          <cell r="Q197">
            <v>1</v>
          </cell>
          <cell r="R197" t="str">
            <v>Seller Fulfilled</v>
          </cell>
          <cell r="S197" t="str">
            <v>Seller Fulfilled</v>
          </cell>
          <cell r="T197" t="str">
            <v>2NI99F7VIUBF</v>
          </cell>
          <cell r="U197" t="str">
            <v>20764608031814</v>
          </cell>
        </row>
        <row r="198">
          <cell r="A198" t="str">
            <v>860-CASE</v>
          </cell>
          <cell r="B198">
            <v>5945644452</v>
          </cell>
          <cell r="C198" t="str">
            <v>BAZIC Kids Lap Desk Activity Tray Lap Table Portable Desk for Children Drawing Eating, Assorted Colors, 8-Pack</v>
          </cell>
          <cell r="D198" t="str">
            <v>ACTIVE</v>
          </cell>
          <cell r="E198" t="str">
            <v>PUBLISHED</v>
          </cell>
          <cell r="G198" t="str">
            <v>Electronics</v>
          </cell>
          <cell r="H198" t="str">
            <v>Lap Desks</v>
          </cell>
          <cell r="I198">
            <v>111.75</v>
          </cell>
          <cell r="J198" t="str">
            <v>USD</v>
          </cell>
          <cell r="K198" t="str">
            <v>Base</v>
          </cell>
          <cell r="L198">
            <v>111.75</v>
          </cell>
          <cell r="M198">
            <v>2038710</v>
          </cell>
          <cell r="N198">
            <v>2039738</v>
          </cell>
          <cell r="O198" t="str">
            <v>NETWORK_GEO</v>
          </cell>
          <cell r="P198">
            <v>13.7</v>
          </cell>
          <cell r="Q198">
            <v>1</v>
          </cell>
          <cell r="R198" t="str">
            <v>Seller Fulfilled</v>
          </cell>
          <cell r="S198" t="str">
            <v>Seller Fulfilled</v>
          </cell>
          <cell r="T198" t="str">
            <v>65PTQR9E8O4F</v>
          </cell>
          <cell r="U198" t="str">
            <v>20764608031937</v>
          </cell>
        </row>
        <row r="199">
          <cell r="A199" t="str">
            <v>2132-PACK4</v>
          </cell>
          <cell r="B199">
            <v>915930125</v>
          </cell>
          <cell r="C199" t="str">
            <v>BAZIC Sheet Protectors Heavyweight 11 Hole Binder Sleeves (10/Pack), 4-Pack</v>
          </cell>
          <cell r="D199" t="str">
            <v>ACTIVE</v>
          </cell>
          <cell r="E199" t="str">
            <v>PUBLISHED</v>
          </cell>
          <cell r="F199" t="str">
            <v>Offer end date has passed,Price Adjusted</v>
          </cell>
          <cell r="G199" t="str">
            <v>Office &amp; Stationery</v>
          </cell>
          <cell r="H199" t="str">
            <v>Rulers</v>
          </cell>
          <cell r="I199">
            <v>8.49</v>
          </cell>
          <cell r="J199" t="str">
            <v>USD</v>
          </cell>
          <cell r="K199" t="str">
            <v>Base</v>
          </cell>
          <cell r="L199" t="str">
            <v>Yes</v>
          </cell>
          <cell r="M199">
            <v>2039907</v>
          </cell>
          <cell r="N199">
            <v>2039731</v>
          </cell>
          <cell r="O199" t="str">
            <v>NETWORK_GEO</v>
          </cell>
          <cell r="P199">
            <v>0.13</v>
          </cell>
          <cell r="Q199">
            <v>1</v>
          </cell>
          <cell r="R199" t="str">
            <v>Seller Fulfilled</v>
          </cell>
          <cell r="S199" t="str">
            <v>Seller Fulfilled</v>
          </cell>
          <cell r="T199" t="str">
            <v>0U8A05YNDOZS</v>
          </cell>
          <cell r="U199" t="str">
            <v>00463848135226</v>
          </cell>
        </row>
        <row r="200">
          <cell r="A200" t="str">
            <v>2222-PACK2</v>
          </cell>
          <cell r="B200">
            <v>6660169318</v>
          </cell>
          <cell r="C200" t="str">
            <v>BAZIC Scented Erasers, Latex Free, Assorted Fruity Scents for Drawing Art School Office (5/Pack), 2-Packs</v>
          </cell>
          <cell r="D200" t="str">
            <v>ACTIVE</v>
          </cell>
          <cell r="E200" t="str">
            <v>SYSTEM_PROBLEM</v>
          </cell>
          <cell r="F200" t="str">
            <v>Compliance - Childrenâ€™s Product Policy</v>
          </cell>
          <cell r="G200" t="str">
            <v>Office &amp; Stationery</v>
          </cell>
          <cell r="H200" t="str">
            <v>Pencil &amp; Pen Erasers</v>
          </cell>
          <cell r="I200">
            <v>9.49</v>
          </cell>
          <cell r="J200" t="str">
            <v>USD</v>
          </cell>
          <cell r="K200" t="str">
            <v>Base</v>
          </cell>
          <cell r="L200" t="str">
            <v>Yes</v>
          </cell>
          <cell r="M200">
            <v>2039721</v>
          </cell>
          <cell r="N200">
            <v>2039741</v>
          </cell>
          <cell r="O200" t="str">
            <v>NETWORK_GEO</v>
          </cell>
          <cell r="P200">
            <v>4.4000000000000004</v>
          </cell>
          <cell r="Q200">
            <v>1</v>
          </cell>
          <cell r="R200" t="str">
            <v>Seller Fulfilled</v>
          </cell>
          <cell r="S200" t="str">
            <v>Walmart Fulfilled</v>
          </cell>
          <cell r="T200" t="str">
            <v>3FU0F6MZ7SF7</v>
          </cell>
          <cell r="U200" t="str">
            <v>00764608033043</v>
          </cell>
        </row>
        <row r="201">
          <cell r="A201" t="str">
            <v>2345-EACH</v>
          </cell>
          <cell r="B201">
            <v>773700977</v>
          </cell>
          <cell r="C201" t="str">
            <v>BAZIC Highlighter Marker Pen, Pastel Color Chisel Tip Marker (3/Pack), 1-Pack</v>
          </cell>
          <cell r="D201" t="str">
            <v>ACTIVE</v>
          </cell>
          <cell r="E201" t="str">
            <v>PUBLISHED</v>
          </cell>
          <cell r="G201" t="str">
            <v>Office &amp; Stationery</v>
          </cell>
          <cell r="H201" t="str">
            <v>Highlighters</v>
          </cell>
          <cell r="I201">
            <v>7.69</v>
          </cell>
          <cell r="J201" t="str">
            <v>USD</v>
          </cell>
          <cell r="K201" t="str">
            <v>Base</v>
          </cell>
          <cell r="L201">
            <v>7.69</v>
          </cell>
          <cell r="M201">
            <v>2039896</v>
          </cell>
          <cell r="N201">
            <v>2039741</v>
          </cell>
          <cell r="O201" t="str">
            <v>NETWORK_GEO</v>
          </cell>
          <cell r="P201">
            <v>1.05</v>
          </cell>
          <cell r="Q201">
            <v>1</v>
          </cell>
          <cell r="R201" t="str">
            <v>Seller Fulfilled</v>
          </cell>
          <cell r="S201" t="str">
            <v>Seller Fulfilled</v>
          </cell>
          <cell r="T201" t="str">
            <v>7JIKX346MQRN</v>
          </cell>
          <cell r="U201" t="str">
            <v>00764608033326</v>
          </cell>
        </row>
        <row r="202">
          <cell r="A202" t="str">
            <v>2350-EACH</v>
          </cell>
          <cell r="B202">
            <v>16102704994</v>
          </cell>
          <cell r="C202" t="str">
            <v>BAZIC Highlighter Assorted Color Desk Style, Chisel Tip, Unscented (4/Pack), 1-Pack</v>
          </cell>
          <cell r="D202" t="str">
            <v>ACTIVE</v>
          </cell>
          <cell r="E202" t="str">
            <v>PUBLISHED</v>
          </cell>
          <cell r="F202" t="str">
            <v>Offer end date has passed,No Match Found - Adjusted to your last submitted price</v>
          </cell>
          <cell r="G202" t="str">
            <v>Office &amp; Stationery</v>
          </cell>
          <cell r="H202" t="str">
            <v>Highlighters</v>
          </cell>
          <cell r="I202">
            <v>8.02</v>
          </cell>
          <cell r="J202" t="str">
            <v>USD</v>
          </cell>
          <cell r="K202" t="str">
            <v>Base</v>
          </cell>
          <cell r="L202">
            <v>8.02</v>
          </cell>
          <cell r="M202">
            <v>2039896</v>
          </cell>
          <cell r="N202">
            <v>2039741</v>
          </cell>
          <cell r="O202">
            <v>0.16</v>
          </cell>
          <cell r="P202">
            <v>1.05</v>
          </cell>
          <cell r="Q202">
            <v>1</v>
          </cell>
          <cell r="R202" t="str">
            <v>Seller Fulfilled</v>
          </cell>
          <cell r="S202" t="str">
            <v>Seller Fulfilled</v>
          </cell>
          <cell r="T202" t="str">
            <v>26YB60JGEBQ7</v>
          </cell>
          <cell r="U202" t="str">
            <v>00764608033388</v>
          </cell>
        </row>
        <row r="203">
          <cell r="A203" t="str">
            <v>2404-BOX</v>
          </cell>
          <cell r="B203">
            <v>849603453</v>
          </cell>
          <cell r="C203" t="str">
            <v>BAZIC Color Chalk, Standard Size Blackboard Chalkboard Chalks, Great Game Activity (20/Bucket), 24-Buckets</v>
          </cell>
          <cell r="D203" t="str">
            <v>ACTIVE</v>
          </cell>
          <cell r="E203" t="str">
            <v>PUBLISHED</v>
          </cell>
          <cell r="F203" t="str">
            <v>Reasonable price requirements are not met</v>
          </cell>
          <cell r="G203" t="str">
            <v>Office &amp; Stationery</v>
          </cell>
          <cell r="H203" t="str">
            <v>Chalkboard Chalk</v>
          </cell>
          <cell r="I203">
            <v>35.5</v>
          </cell>
          <cell r="J203" t="str">
            <v>USD</v>
          </cell>
          <cell r="K203" t="str">
            <v>Base</v>
          </cell>
          <cell r="L203">
            <v>35.5</v>
          </cell>
          <cell r="M203">
            <v>2039739</v>
          </cell>
          <cell r="N203">
            <v>2039741</v>
          </cell>
          <cell r="O203" t="str">
            <v>NETWORK_GEO</v>
          </cell>
          <cell r="P203">
            <v>7.84</v>
          </cell>
          <cell r="Q203">
            <v>1</v>
          </cell>
          <cell r="R203" t="str">
            <v>Seller Fulfilled</v>
          </cell>
          <cell r="S203" t="str">
            <v>Seller Fulfilled</v>
          </cell>
          <cell r="T203" t="str">
            <v>593TE18478YB</v>
          </cell>
          <cell r="U203" t="str">
            <v>20764608033511</v>
          </cell>
        </row>
        <row r="204">
          <cell r="A204" t="str">
            <v>2711-EACH</v>
          </cell>
          <cell r="B204">
            <v>35006363</v>
          </cell>
          <cell r="C204" t="str">
            <v>BAZIC Magnifying Glass 4X 2X Bifocal, Round 3" Magnifier, 1-Pack</v>
          </cell>
          <cell r="D204" t="str">
            <v>ACTIVE</v>
          </cell>
          <cell r="E204" t="str">
            <v>SYSTEM_PROBLEM</v>
          </cell>
          <cell r="F204" t="str">
            <v>Compliance - Consumer Protection</v>
          </cell>
          <cell r="G204" t="str">
            <v>Cameras, Photography &amp; Optics</v>
          </cell>
          <cell r="H204" t="str">
            <v>Magnifying Glasses</v>
          </cell>
          <cell r="I204">
            <v>7.99</v>
          </cell>
          <cell r="J204" t="str">
            <v>USD</v>
          </cell>
          <cell r="K204" t="str">
            <v>Base</v>
          </cell>
          <cell r="L204" t="str">
            <v>Yes</v>
          </cell>
          <cell r="M204">
            <v>2038710</v>
          </cell>
          <cell r="N204">
            <v>2039748</v>
          </cell>
          <cell r="O204">
            <v>0.14000000000000001</v>
          </cell>
          <cell r="P204">
            <v>1.62</v>
          </cell>
          <cell r="Q204">
            <v>1</v>
          </cell>
          <cell r="R204" t="str">
            <v>Seller Fulfilled</v>
          </cell>
          <cell r="S204" t="str">
            <v>Seller Fulfilled</v>
          </cell>
          <cell r="T204" t="str">
            <v>3D085AO2OCO8</v>
          </cell>
          <cell r="U204" t="str">
            <v>10764608034474</v>
          </cell>
        </row>
        <row r="205">
          <cell r="A205" t="str">
            <v>273-BOX</v>
          </cell>
          <cell r="B205">
            <v>989050323</v>
          </cell>
          <cell r="C205" t="str">
            <v>BAZIC Binder Clips Multi Size Black Small Large Paper Clips (12/Pack), 24-Packs</v>
          </cell>
          <cell r="D205" t="str">
            <v>ACTIVE</v>
          </cell>
          <cell r="E205" t="str">
            <v>PUBLISHED</v>
          </cell>
          <cell r="G205" t="str">
            <v>Office &amp; Stationery</v>
          </cell>
          <cell r="H205" t="str">
            <v>Binder Clips</v>
          </cell>
          <cell r="I205">
            <v>27.7</v>
          </cell>
          <cell r="J205" t="str">
            <v>USD</v>
          </cell>
          <cell r="K205" t="str">
            <v>Base</v>
          </cell>
          <cell r="L205">
            <v>27.7</v>
          </cell>
          <cell r="M205">
            <v>2039905</v>
          </cell>
          <cell r="N205">
            <v>2039738</v>
          </cell>
          <cell r="O205" t="str">
            <v>NETWORK_GEO</v>
          </cell>
          <cell r="P205">
            <v>8.6199999999999992</v>
          </cell>
          <cell r="Q205">
            <v>1</v>
          </cell>
          <cell r="R205" t="str">
            <v>Seller Fulfilled</v>
          </cell>
          <cell r="S205" t="str">
            <v>Seller Fulfilled</v>
          </cell>
          <cell r="T205" t="str">
            <v>1VG3LFQFAWWZ</v>
          </cell>
          <cell r="U205" t="str">
            <v>20764608041059</v>
          </cell>
        </row>
        <row r="206">
          <cell r="A206" t="str">
            <v>3006-SET6</v>
          </cell>
          <cell r="B206">
            <v>29933930</v>
          </cell>
          <cell r="C206" t="str">
            <v>BAZIC Pocket Size Calculator 8-Digit Neck String, LCD Display, 6-Pack</v>
          </cell>
          <cell r="D206" t="str">
            <v>ACTIVE</v>
          </cell>
          <cell r="E206" t="str">
            <v>PUBLISHED</v>
          </cell>
          <cell r="G206" t="str">
            <v>Office &amp; Stationery</v>
          </cell>
          <cell r="H206" t="str">
            <v>Calculators</v>
          </cell>
          <cell r="I206">
            <v>20.87</v>
          </cell>
          <cell r="J206" t="str">
            <v>USD</v>
          </cell>
          <cell r="K206" t="str">
            <v>Base</v>
          </cell>
          <cell r="L206">
            <v>20.87</v>
          </cell>
          <cell r="M206">
            <v>2039735</v>
          </cell>
          <cell r="N206">
            <v>2039738</v>
          </cell>
          <cell r="O206" t="str">
            <v>NETWORK_GEO</v>
          </cell>
          <cell r="P206">
            <v>0.84</v>
          </cell>
          <cell r="Q206">
            <v>1</v>
          </cell>
          <cell r="R206" t="str">
            <v>Seller Fulfilled</v>
          </cell>
          <cell r="S206" t="str">
            <v>Seller Fulfilled</v>
          </cell>
          <cell r="T206" t="str">
            <v>4U9F269DYLRS</v>
          </cell>
          <cell r="U206" t="str">
            <v>00764608041406</v>
          </cell>
        </row>
        <row r="207">
          <cell r="A207" t="str">
            <v>3145-CASE</v>
          </cell>
          <cell r="B207">
            <v>483107468</v>
          </cell>
          <cell r="C207" t="str">
            <v>BAZIC 2 Pockets Paper Folder, 3 Prongs Fastener Clips Portfolio, 100-Pack</v>
          </cell>
          <cell r="D207" t="str">
            <v>ACTIVE</v>
          </cell>
          <cell r="E207" t="str">
            <v>PUBLISHED</v>
          </cell>
          <cell r="F207" t="str">
            <v>Listing &amp; Content:UPC Mismatch:Wrong-Item:Unpublish-Auto,Price Adjusted</v>
          </cell>
          <cell r="G207" t="str">
            <v>Office &amp; Stationery</v>
          </cell>
          <cell r="H207" t="str">
            <v>Binders</v>
          </cell>
          <cell r="I207">
            <v>48.5</v>
          </cell>
          <cell r="J207" t="str">
            <v>USD</v>
          </cell>
          <cell r="K207" t="str">
            <v>Base</v>
          </cell>
          <cell r="L207" t="str">
            <v>Yes</v>
          </cell>
          <cell r="M207">
            <v>2039742</v>
          </cell>
          <cell r="N207">
            <v>2039738</v>
          </cell>
          <cell r="O207" t="str">
            <v>NETWORK_GEO</v>
          </cell>
          <cell r="P207">
            <v>10.039999999999999</v>
          </cell>
          <cell r="Q207">
            <v>1</v>
          </cell>
          <cell r="R207" t="str">
            <v>Seller Fulfilled</v>
          </cell>
          <cell r="S207" t="str">
            <v>Seller Fulfilled</v>
          </cell>
          <cell r="T207" t="str">
            <v>0TAF36Q76SA7</v>
          </cell>
          <cell r="U207" t="str">
            <v>20764608041448</v>
          </cell>
        </row>
        <row r="208">
          <cell r="A208" t="str">
            <v>3451-CASE</v>
          </cell>
          <cell r="B208">
            <v>220498682</v>
          </cell>
          <cell r="C208" t="str">
            <v>BAZIC Glitter Glue 6 Neon Color Non-Toxic (6.8oz/Pack), 24-Packs</v>
          </cell>
          <cell r="D208" t="str">
            <v>ACTIVE</v>
          </cell>
          <cell r="E208" t="str">
            <v>PUBLISHED</v>
          </cell>
          <cell r="G208" t="str">
            <v>Crafts</v>
          </cell>
          <cell r="H208" t="str">
            <v>Glitter</v>
          </cell>
          <cell r="I208">
            <v>65.489999999999995</v>
          </cell>
          <cell r="J208" t="str">
            <v>USD</v>
          </cell>
          <cell r="K208" t="str">
            <v>Base</v>
          </cell>
          <cell r="L208">
            <v>65.489999999999995</v>
          </cell>
          <cell r="M208">
            <v>2038710</v>
          </cell>
          <cell r="N208">
            <v>2039728</v>
          </cell>
          <cell r="O208" t="str">
            <v>NETWORK_GEO</v>
          </cell>
          <cell r="P208">
            <v>5.14</v>
          </cell>
          <cell r="Q208">
            <v>1</v>
          </cell>
          <cell r="R208" t="str">
            <v>Seller Fulfilled</v>
          </cell>
          <cell r="S208" t="str">
            <v>Seller Fulfilled</v>
          </cell>
          <cell r="T208" t="str">
            <v>21EMWVIB7AEG</v>
          </cell>
          <cell r="U208" t="str">
            <v>10764608044404</v>
          </cell>
        </row>
        <row r="209">
          <cell r="A209" t="str">
            <v>3814-BOX</v>
          </cell>
          <cell r="B209">
            <v>379452109</v>
          </cell>
          <cell r="C209" t="str">
            <v>BAZIC Gold Foil Seal Label Round 2" for Envelope Wrapping Packaging, 1008-Count</v>
          </cell>
          <cell r="D209" t="str">
            <v>ACTIVE</v>
          </cell>
          <cell r="E209" t="str">
            <v>PUBLISHED</v>
          </cell>
          <cell r="F209" t="str">
            <v>Offer end date has passed</v>
          </cell>
          <cell r="G209" t="str">
            <v>Office &amp; Stationery</v>
          </cell>
          <cell r="H209" t="str">
            <v>Poster Boards</v>
          </cell>
          <cell r="I209">
            <v>64.930000000000007</v>
          </cell>
          <cell r="J209" t="str">
            <v>USD</v>
          </cell>
          <cell r="K209" t="str">
            <v>Base</v>
          </cell>
          <cell r="L209" t="str">
            <v>Yes</v>
          </cell>
          <cell r="M209">
            <v>2038710</v>
          </cell>
          <cell r="N209">
            <v>2039749</v>
          </cell>
          <cell r="O209" t="str">
            <v>NETWORK_GEO</v>
          </cell>
          <cell r="P209">
            <v>11.12</v>
          </cell>
          <cell r="Q209">
            <v>1</v>
          </cell>
          <cell r="R209" t="str">
            <v>Seller Fulfilled</v>
          </cell>
          <cell r="S209" t="str">
            <v>Seller Fulfilled</v>
          </cell>
          <cell r="T209" t="str">
            <v>75SUJYSL07E1</v>
          </cell>
          <cell r="U209" t="str">
            <v>20764608050273</v>
          </cell>
        </row>
        <row r="210">
          <cell r="A210" t="str">
            <v>4127-CASE</v>
          </cell>
          <cell r="B210">
            <v>866728484</v>
          </cell>
          <cell r="C210" t="str">
            <v>BAZIC 3 Ring Binder 1" Economy View Binders Purple, Hold 175 Sheets, 12-Count</v>
          </cell>
          <cell r="D210" t="str">
            <v>ACTIVE</v>
          </cell>
          <cell r="E210" t="str">
            <v>PUBLISHED</v>
          </cell>
          <cell r="F210" t="str">
            <v>Offer end date has passed,No Match Found - Adjusted to your last submitted price</v>
          </cell>
          <cell r="G210" t="str">
            <v>Office &amp; Stationery</v>
          </cell>
          <cell r="H210" t="str">
            <v>Binders</v>
          </cell>
          <cell r="I210">
            <v>56.49</v>
          </cell>
          <cell r="J210" t="str">
            <v>USD</v>
          </cell>
          <cell r="K210" t="str">
            <v>Base</v>
          </cell>
          <cell r="L210">
            <v>56.49</v>
          </cell>
          <cell r="M210">
            <v>2039738</v>
          </cell>
          <cell r="N210">
            <v>2038710</v>
          </cell>
          <cell r="O210">
            <v>9.6</v>
          </cell>
          <cell r="P210">
            <v>13.24</v>
          </cell>
          <cell r="Q210">
            <v>1</v>
          </cell>
          <cell r="R210" t="str">
            <v>Seller Fulfilled</v>
          </cell>
          <cell r="S210" t="str">
            <v>Seller Fulfilled</v>
          </cell>
          <cell r="T210" t="str">
            <v>4NYTYJU4QU5K</v>
          </cell>
          <cell r="U210" t="str">
            <v>20764608050488</v>
          </cell>
        </row>
        <row r="211">
          <cell r="A211" t="str">
            <v>4147-CASE</v>
          </cell>
          <cell r="B211">
            <v>325402505</v>
          </cell>
          <cell r="C211" t="str">
            <v>BAZIC 3 Ring Binder 1.5" Economy View Binders Purple, Hold 280 Sheets, 12-Count</v>
          </cell>
          <cell r="D211" t="str">
            <v>ACTIVE</v>
          </cell>
          <cell r="E211" t="str">
            <v>PUBLISHED</v>
          </cell>
          <cell r="F211" t="str">
            <v>Offer end date has passed,Price Adjusted</v>
          </cell>
          <cell r="G211" t="str">
            <v>Office &amp; Stationery</v>
          </cell>
          <cell r="H211" t="str">
            <v>Composition Notebooks</v>
          </cell>
          <cell r="I211">
            <v>151.99</v>
          </cell>
          <cell r="J211" t="str">
            <v>USD</v>
          </cell>
          <cell r="K211" t="str">
            <v>Base</v>
          </cell>
          <cell r="L211" t="str">
            <v>Yes</v>
          </cell>
          <cell r="M211">
            <v>2039738</v>
          </cell>
          <cell r="N211">
            <v>2038710</v>
          </cell>
          <cell r="O211" t="str">
            <v>NETWORK_GEO</v>
          </cell>
          <cell r="P211">
            <v>24.44</v>
          </cell>
          <cell r="Q211">
            <v>1</v>
          </cell>
          <cell r="R211" t="str">
            <v>Seller Fulfilled</v>
          </cell>
          <cell r="S211" t="str">
            <v>Seller Fulfilled</v>
          </cell>
          <cell r="T211" t="str">
            <v>3NVTYRI1VOCX</v>
          </cell>
          <cell r="U211" t="str">
            <v>20764608050884</v>
          </cell>
        </row>
        <row r="212">
          <cell r="A212" t="str">
            <v>4160-PACK2</v>
          </cell>
          <cell r="B212">
            <v>855004726</v>
          </cell>
          <cell r="C212" t="str">
            <v>BAZIC 3 Ring Binder 3" View Binders Slant D Ring Burgundy, Hold 600 Sheets, 2-Count</v>
          </cell>
          <cell r="D212" t="str">
            <v>ACTIVE</v>
          </cell>
          <cell r="E212" t="str">
            <v>PUBLISHED</v>
          </cell>
          <cell r="G212" t="str">
            <v>Office &amp; Stationery</v>
          </cell>
          <cell r="H212" t="str">
            <v>Binders</v>
          </cell>
          <cell r="I212">
            <v>32.79</v>
          </cell>
          <cell r="J212" t="str">
            <v>USD</v>
          </cell>
          <cell r="K212" t="str">
            <v>Base</v>
          </cell>
          <cell r="L212">
            <v>32.79</v>
          </cell>
          <cell r="M212">
            <v>2039738</v>
          </cell>
          <cell r="N212">
            <v>2038710</v>
          </cell>
          <cell r="O212" t="str">
            <v>ALWAYS_TWO_DAY</v>
          </cell>
          <cell r="P212">
            <v>4.3250000000000002</v>
          </cell>
          <cell r="Q212">
            <v>1</v>
          </cell>
          <cell r="R212" t="str">
            <v>Walmart Fulfilled</v>
          </cell>
          <cell r="S212" t="str">
            <v>Seller Fulfilled</v>
          </cell>
          <cell r="T212" t="str">
            <v>7H91O6EJ7BXF</v>
          </cell>
          <cell r="U212" t="str">
            <v>00461091987197</v>
          </cell>
        </row>
        <row r="213">
          <cell r="A213" t="str">
            <v>4163-PACK2</v>
          </cell>
          <cell r="B213">
            <v>274163015</v>
          </cell>
          <cell r="C213" t="str">
            <v>BAZIC 3 Ring Binder 3" View Binders Slant D Ring Red, Hold 600 Sheets Paper, 2-Count</v>
          </cell>
          <cell r="D213" t="str">
            <v>ACTIVE</v>
          </cell>
          <cell r="E213" t="str">
            <v>PUBLISHED</v>
          </cell>
          <cell r="F213" t="str">
            <v>Compliance - Childrenâ€™s Product Policy,Min. Allowed Seller Price Reached</v>
          </cell>
          <cell r="G213" t="str">
            <v>Office &amp; Stationery</v>
          </cell>
          <cell r="H213" t="str">
            <v>Sticky Notes</v>
          </cell>
          <cell r="I213">
            <v>10.75</v>
          </cell>
          <cell r="J213" t="str">
            <v>USD</v>
          </cell>
          <cell r="K213" t="str">
            <v>Base</v>
          </cell>
          <cell r="L213" t="str">
            <v>Yes</v>
          </cell>
          <cell r="M213">
            <v>2039738</v>
          </cell>
          <cell r="N213">
            <v>2039904</v>
          </cell>
          <cell r="O213" t="str">
            <v>NETWORK_GEO</v>
          </cell>
          <cell r="P213">
            <v>0.46</v>
          </cell>
          <cell r="Q213">
            <v>1</v>
          </cell>
          <cell r="R213" t="str">
            <v>Seller Fulfilled</v>
          </cell>
          <cell r="S213" t="str">
            <v>WFS Eligible</v>
          </cell>
          <cell r="T213" t="str">
            <v>4BB9J2XLU4MS</v>
          </cell>
          <cell r="U213" t="str">
            <v>00464172740094</v>
          </cell>
        </row>
        <row r="214">
          <cell r="A214" t="str">
            <v>4432-SET6</v>
          </cell>
          <cell r="B214">
            <v>35028232</v>
          </cell>
          <cell r="C214" t="str">
            <v>BAZIC 5" Blunt &amp; Pointed Tip School Scissors, Assorted Color (2/Pack), 6-Pack</v>
          </cell>
          <cell r="D214" t="str">
            <v>ACTIVE</v>
          </cell>
          <cell r="E214" t="str">
            <v>PUBLISHED</v>
          </cell>
          <cell r="F214" t="str">
            <v>Offer end date has passed,Current Offer At Or Below Target</v>
          </cell>
          <cell r="G214" t="str">
            <v>Office &amp; Stationery</v>
          </cell>
          <cell r="H214" t="str">
            <v>Sticky Notes</v>
          </cell>
          <cell r="I214">
            <v>14.99</v>
          </cell>
          <cell r="J214" t="str">
            <v>USD</v>
          </cell>
          <cell r="K214" t="str">
            <v>Base</v>
          </cell>
          <cell r="L214" t="str">
            <v>Yes</v>
          </cell>
          <cell r="M214">
            <v>2039728</v>
          </cell>
          <cell r="N214">
            <v>2039904</v>
          </cell>
          <cell r="O214" t="str">
            <v>NETWORK_GEO</v>
          </cell>
          <cell r="P214">
            <v>1.19</v>
          </cell>
          <cell r="Q214">
            <v>1</v>
          </cell>
          <cell r="R214" t="str">
            <v>Seller Fulfilled</v>
          </cell>
          <cell r="S214" t="str">
            <v>Seller Fulfilled</v>
          </cell>
          <cell r="T214" t="str">
            <v>16CBX1XS56BY</v>
          </cell>
          <cell r="U214" t="str">
            <v>00764608051610</v>
          </cell>
        </row>
        <row r="215">
          <cell r="A215" t="str">
            <v>4443-SET4</v>
          </cell>
          <cell r="B215">
            <v>1272704604</v>
          </cell>
          <cell r="C215" t="str">
            <v>BAZIC 8" Pastel Stainless Steel Scissors, Straight Handle Sharp Blades, 4-Pack</v>
          </cell>
          <cell r="D215" t="str">
            <v>ACTIVE</v>
          </cell>
          <cell r="E215" t="str">
            <v>PUBLISHED</v>
          </cell>
          <cell r="F215"/>
          <cell r="G215" t="str">
            <v>Office &amp; Stationery</v>
          </cell>
          <cell r="H215" t="str">
            <v>Composition Notebooks</v>
          </cell>
          <cell r="I215">
            <v>19.989999999999998</v>
          </cell>
          <cell r="J215" t="str">
            <v>USD</v>
          </cell>
          <cell r="K215" t="str">
            <v>Base</v>
          </cell>
          <cell r="L215" t="str">
            <v>Yes</v>
          </cell>
          <cell r="M215">
            <v>2039728</v>
          </cell>
          <cell r="N215">
            <v>2038710</v>
          </cell>
          <cell r="O215" t="str">
            <v>NETWORK_GEO</v>
          </cell>
          <cell r="P215">
            <v>4.3099999999999996</v>
          </cell>
          <cell r="Q215">
            <v>1</v>
          </cell>
          <cell r="R215" t="str">
            <v>Seller Fulfilled</v>
          </cell>
          <cell r="S215" t="str">
            <v>Seller Fulfilled</v>
          </cell>
          <cell r="T215" t="str">
            <v>3QWJCE491TP4</v>
          </cell>
          <cell r="U215" t="str">
            <v>00468427825383</v>
          </cell>
        </row>
        <row r="216">
          <cell r="A216" t="str">
            <v>5171-BOX</v>
          </cell>
          <cell r="B216">
            <v>816404038</v>
          </cell>
          <cell r="C216" t="str">
            <v>BAZIC Neon Page Markers Dispensers 0.5x1.7 Arrow Flag Tabs, (100 Flags/Pack), 24-Pack</v>
          </cell>
          <cell r="D216" t="str">
            <v>ACTIVE</v>
          </cell>
          <cell r="E216" t="str">
            <v>PUBLISHED</v>
          </cell>
          <cell r="F216" t="str">
            <v>Offer end date has passed</v>
          </cell>
          <cell r="G216" t="str">
            <v>Office &amp; Stationery</v>
          </cell>
          <cell r="H216" t="str">
            <v>Composition Notebooks</v>
          </cell>
          <cell r="I216">
            <v>24.99</v>
          </cell>
          <cell r="J216" t="str">
            <v>USD</v>
          </cell>
          <cell r="K216" t="str">
            <v>Base</v>
          </cell>
          <cell r="L216" t="str">
            <v>Yes</v>
          </cell>
          <cell r="M216">
            <v>2038710</v>
          </cell>
          <cell r="N216">
            <v>2038710</v>
          </cell>
          <cell r="O216" t="str">
            <v>NETWORK_GEO</v>
          </cell>
          <cell r="P216">
            <v>2.88</v>
          </cell>
          <cell r="Q216">
            <v>1</v>
          </cell>
          <cell r="R216" t="str">
            <v>Seller Fulfilled</v>
          </cell>
          <cell r="S216" t="str">
            <v>Seller Fulfilled</v>
          </cell>
          <cell r="T216" t="str">
            <v>2H9N69O3L8YQ</v>
          </cell>
          <cell r="U216" t="str">
            <v>00465807300904</v>
          </cell>
        </row>
        <row r="217">
          <cell r="A217" t="str">
            <v>6011-CASE</v>
          </cell>
          <cell r="B217">
            <v>820227669</v>
          </cell>
          <cell r="C217" t="str">
            <v>BAZIC Magnetic Dry Erase Whiteboard &amp; Marker + 2 Magnets), 8.5"x11", 12-Pack</v>
          </cell>
          <cell r="D217" t="str">
            <v>ACTIVE</v>
          </cell>
          <cell r="E217" t="str">
            <v>PUBLISHED</v>
          </cell>
          <cell r="F217" t="str">
            <v>Reasonable price requirements are not met,Reasonable Price Not Satisfied</v>
          </cell>
          <cell r="G217" t="str">
            <v>Office &amp; Stationery</v>
          </cell>
          <cell r="H217" t="str">
            <v>Whiteboards</v>
          </cell>
          <cell r="I217">
            <v>71.41</v>
          </cell>
          <cell r="J217" t="str">
            <v>USD</v>
          </cell>
          <cell r="K217" t="str">
            <v>Base</v>
          </cell>
          <cell r="L217">
            <v>71.41</v>
          </cell>
          <cell r="M217">
            <v>2039885</v>
          </cell>
          <cell r="N217">
            <v>2039914</v>
          </cell>
          <cell r="O217" t="str">
            <v>NETWORK_GEO</v>
          </cell>
          <cell r="P217">
            <v>16.72</v>
          </cell>
          <cell r="Q217">
            <v>1</v>
          </cell>
          <cell r="R217" t="str">
            <v>Seller Fulfilled</v>
          </cell>
          <cell r="S217" t="str">
            <v>Seller Fulfilled</v>
          </cell>
          <cell r="T217" t="str">
            <v>25JG7OYID5GP</v>
          </cell>
          <cell r="U217" t="str">
            <v>20764608056022</v>
          </cell>
        </row>
        <row r="218">
          <cell r="A218" t="str">
            <v>747-EACH</v>
          </cell>
          <cell r="B218">
            <v>36089358</v>
          </cell>
          <cell r="C218" t="str">
            <v>BAZIC Dazzle Multi-Point Pencil (8/Pack) [747]</v>
          </cell>
          <cell r="D218" t="str">
            <v>ACTIVE</v>
          </cell>
          <cell r="E218" t="str">
            <v>PUBLISHED</v>
          </cell>
          <cell r="G218" t="str">
            <v>Office &amp; Stationery</v>
          </cell>
          <cell r="H218" t="str">
            <v>Pencils</v>
          </cell>
          <cell r="I218">
            <v>6.89</v>
          </cell>
          <cell r="J218" t="str">
            <v>USD</v>
          </cell>
          <cell r="K218" t="str">
            <v>Base</v>
          </cell>
          <cell r="L218">
            <v>6.89</v>
          </cell>
          <cell r="M218">
            <v>2039720</v>
          </cell>
          <cell r="N218">
            <v>2038710</v>
          </cell>
          <cell r="O218" t="str">
            <v>NETWORK_GEO</v>
          </cell>
          <cell r="P218">
            <v>4.26</v>
          </cell>
          <cell r="Q218">
            <v>1</v>
          </cell>
          <cell r="R218" t="str">
            <v>Seller Fulfilled</v>
          </cell>
          <cell r="S218" t="str">
            <v>Walmart Fulfilled</v>
          </cell>
          <cell r="T218" t="str">
            <v>4E9BPFTI31DY</v>
          </cell>
          <cell r="U218" t="str">
            <v>00764608005644</v>
          </cell>
        </row>
        <row r="219">
          <cell r="A219" t="str">
            <v>80411-SET2</v>
          </cell>
          <cell r="B219">
            <v>17493708693</v>
          </cell>
          <cell r="C219" t="str">
            <v>Bible Word Search Puzzle Book - 8" x 6.5" 2 Titles, Spiral Find Words Books for Adults Teens, 2-Pack</v>
          </cell>
          <cell r="D219" t="str">
            <v>ACTIVE</v>
          </cell>
          <cell r="E219" t="str">
            <v>PUBLISHED</v>
          </cell>
          <cell r="F219" t="str">
            <v>Offer end date has passed</v>
          </cell>
          <cell r="G219" t="str">
            <v>Office &amp; Stationery</v>
          </cell>
          <cell r="H219" t="str">
            <v>Index Cards</v>
          </cell>
          <cell r="I219">
            <v>7.91</v>
          </cell>
          <cell r="J219" t="str">
            <v>USD</v>
          </cell>
          <cell r="K219" t="str">
            <v>Base</v>
          </cell>
          <cell r="L219" t="str">
            <v>Yes</v>
          </cell>
          <cell r="M219">
            <v>2038710</v>
          </cell>
          <cell r="N219">
            <v>2039744</v>
          </cell>
          <cell r="O219" t="str">
            <v>ALWAYS_TWO_DAY</v>
          </cell>
          <cell r="P219">
            <v>0.24</v>
          </cell>
          <cell r="Q219">
            <v>1</v>
          </cell>
          <cell r="R219" t="str">
            <v>Walmart Fulfilled</v>
          </cell>
          <cell r="S219" t="str">
            <v>Seller Fulfilled</v>
          </cell>
          <cell r="T219" t="str">
            <v>2LQ79S18V7A3</v>
          </cell>
          <cell r="U219" t="str">
            <v>00764608005965</v>
          </cell>
        </row>
        <row r="220">
          <cell r="A220" t="str">
            <v>8256-EACH</v>
          </cell>
          <cell r="B220">
            <v>5930018868</v>
          </cell>
          <cell r="C220" t="str">
            <v>BAZIC Kraft Bubble Mailers #2 8.5"x11.25" Self Seal Closure, Padded Cushion Envelope, Total 1 Count</v>
          </cell>
          <cell r="D220" t="str">
            <v>ACTIVE</v>
          </cell>
          <cell r="E220" t="str">
            <v>PUBLISHED</v>
          </cell>
          <cell r="F220" t="str">
            <v>Offer end date has passed</v>
          </cell>
          <cell r="G220" t="str">
            <v>Office &amp; Stationery</v>
          </cell>
          <cell r="H220" t="str">
            <v>Bulletin Boards</v>
          </cell>
          <cell r="I220">
            <v>43.75</v>
          </cell>
          <cell r="J220" t="str">
            <v>USD</v>
          </cell>
          <cell r="K220" t="str">
            <v>Base</v>
          </cell>
          <cell r="L220" t="str">
            <v>Yes</v>
          </cell>
          <cell r="M220">
            <v>2038710</v>
          </cell>
          <cell r="N220">
            <v>2038710</v>
          </cell>
          <cell r="O220" t="str">
            <v>NETWORK_GEO</v>
          </cell>
          <cell r="P220">
            <v>4.4000000000000004</v>
          </cell>
          <cell r="Q220">
            <v>1</v>
          </cell>
          <cell r="R220" t="str">
            <v>Seller Fulfilled</v>
          </cell>
          <cell r="S220" t="str">
            <v>Seller Fulfilled</v>
          </cell>
          <cell r="T220" t="str">
            <v>1QZO1FEXIKJ4</v>
          </cell>
          <cell r="U220" t="str">
            <v>20764608060302</v>
          </cell>
        </row>
        <row r="221">
          <cell r="A221" t="str">
            <v>1202-EACH</v>
          </cell>
          <cell r="B221">
            <v>296879026</v>
          </cell>
          <cell r="C221" t="str">
            <v>BAZIC Dry Erase Marker Assorted Color Fine Tip Whiteboard Markers (6/Pack), 1-Pack</v>
          </cell>
          <cell r="D221" t="str">
            <v>ACTIVE</v>
          </cell>
          <cell r="E221" t="str">
            <v>PUBLISHED</v>
          </cell>
          <cell r="F221" t="str">
            <v>Reasonable price requirements are not met,Reasonable Price Not Satisfied</v>
          </cell>
          <cell r="G221" t="str">
            <v>Office &amp; Stationery</v>
          </cell>
          <cell r="H221" t="str">
            <v>Dry Erase Markers</v>
          </cell>
          <cell r="I221">
            <v>7.5</v>
          </cell>
          <cell r="J221" t="str">
            <v>USD</v>
          </cell>
          <cell r="K221" t="str">
            <v>Base</v>
          </cell>
          <cell r="L221">
            <v>7.5</v>
          </cell>
          <cell r="M221">
            <v>2039746</v>
          </cell>
          <cell r="N221">
            <v>2038013</v>
          </cell>
          <cell r="O221" t="str">
            <v>NETWORK_GEO</v>
          </cell>
          <cell r="P221">
            <v>4.28</v>
          </cell>
          <cell r="Q221">
            <v>1</v>
          </cell>
          <cell r="R221" t="str">
            <v>Seller Fulfilled</v>
          </cell>
          <cell r="S221" t="str">
            <v>Seller Fulfilled</v>
          </cell>
          <cell r="T221" t="str">
            <v>7CWUS0269WEA</v>
          </cell>
          <cell r="U221" t="str">
            <v>20088908615001</v>
          </cell>
        </row>
        <row r="222">
          <cell r="A222" t="str">
            <v>17061-SET2</v>
          </cell>
          <cell r="B222">
            <v>54433732</v>
          </cell>
          <cell r="C222" t="str">
            <v>BAZIC Spyder Fuse Tech Ink Retractable Pen, 0.7mm Soft Grip (4/Pack), 2-Pack</v>
          </cell>
          <cell r="D222" t="str">
            <v>ACTIVE</v>
          </cell>
          <cell r="E222" t="str">
            <v>PUBLISHED</v>
          </cell>
          <cell r="G222" t="str">
            <v>Office &amp; Stationery</v>
          </cell>
          <cell r="H222" t="str">
            <v>Pens</v>
          </cell>
          <cell r="I222">
            <v>8.89</v>
          </cell>
          <cell r="J222" t="str">
            <v>USD</v>
          </cell>
          <cell r="K222" t="str">
            <v>Base</v>
          </cell>
          <cell r="L222">
            <v>8.89</v>
          </cell>
          <cell r="M222">
            <v>2039719</v>
          </cell>
          <cell r="N222">
            <v>2039910</v>
          </cell>
          <cell r="O222" t="str">
            <v>NETWORK_GEO</v>
          </cell>
          <cell r="P222">
            <v>6.38</v>
          </cell>
          <cell r="Q222">
            <v>1</v>
          </cell>
          <cell r="R222" t="str">
            <v>Seller Fulfilled</v>
          </cell>
          <cell r="S222" t="str">
            <v>WFS Eligible</v>
          </cell>
          <cell r="T222" t="str">
            <v>7A0MBNIE67C1</v>
          </cell>
          <cell r="U222" t="str">
            <v>10764608006211</v>
          </cell>
        </row>
        <row r="223">
          <cell r="A223" t="str">
            <v>1944-EACH</v>
          </cell>
          <cell r="B223">
            <v>18513668590</v>
          </cell>
          <cell r="C223" t="str">
            <v>BAZIC Products Manual Pencil Sharpeners &amp; Eraser, 1 Unit, Colorful 2 Sharpening Holes Sharpener with Eraser, Dual Hole</v>
          </cell>
          <cell r="D223" t="str">
            <v>ACTIVE</v>
          </cell>
          <cell r="E223" t="str">
            <v>PUBLISHED</v>
          </cell>
          <cell r="G223" t="str">
            <v>Office &amp; Stationery</v>
          </cell>
          <cell r="H223" t="str">
            <v>Manual Pencil Sharpeners</v>
          </cell>
          <cell r="I223">
            <v>8.99</v>
          </cell>
          <cell r="J223" t="str">
            <v>USD</v>
          </cell>
          <cell r="K223" t="str">
            <v>Base</v>
          </cell>
          <cell r="L223">
            <v>8.99</v>
          </cell>
          <cell r="M223">
            <v>2039751</v>
          </cell>
          <cell r="N223">
            <v>2038710</v>
          </cell>
          <cell r="O223" t="str">
            <v>NETWORK_GEO</v>
          </cell>
          <cell r="P223">
            <v>0.16</v>
          </cell>
          <cell r="Q223">
            <v>1</v>
          </cell>
          <cell r="R223" t="str">
            <v>Seller Fulfilled</v>
          </cell>
          <cell r="S223" t="str">
            <v>Walmart Fulfilled</v>
          </cell>
          <cell r="T223" t="str">
            <v>29FUKBP6N1PV</v>
          </cell>
          <cell r="U223" t="str">
            <v>00764608068137</v>
          </cell>
        </row>
        <row r="224">
          <cell r="A224" t="str">
            <v>20088-EACH</v>
          </cell>
          <cell r="B224">
            <v>17715654580</v>
          </cell>
          <cell r="C224" t="str">
            <v>BAZIC Writing Instruments with Compact Floor Display, 157 Units Count, Markers Pens Highlighters Mechanical Pencils</v>
          </cell>
          <cell r="D224" t="str">
            <v>RETIRED</v>
          </cell>
          <cell r="E224" t="str">
            <v>UNPUBLISHED</v>
          </cell>
          <cell r="F224" t="str">
            <v>Offer end date has passed</v>
          </cell>
          <cell r="G224" t="str">
            <v>Office &amp; Stationery</v>
          </cell>
          <cell r="H224" t="str">
            <v>Mechanical Pencils</v>
          </cell>
          <cell r="I224">
            <v>125.5</v>
          </cell>
          <cell r="J224" t="str">
            <v>USD</v>
          </cell>
          <cell r="K224" t="str">
            <v>Base</v>
          </cell>
          <cell r="L224" t="str">
            <v>Yes</v>
          </cell>
          <cell r="M224">
            <v>2039746</v>
          </cell>
          <cell r="N224">
            <v>2039720</v>
          </cell>
          <cell r="O224" t="str">
            <v>NETWORK_GEO</v>
          </cell>
          <cell r="P224">
            <v>7.82</v>
          </cell>
          <cell r="Q224">
            <v>1</v>
          </cell>
          <cell r="R224" t="str">
            <v>Seller Fulfilled</v>
          </cell>
          <cell r="S224" t="str">
            <v>Seller Fulfilled</v>
          </cell>
          <cell r="T224" t="str">
            <v>4VSHJ7YCKN8Z</v>
          </cell>
          <cell r="U224" t="str">
            <v>20764608007109</v>
          </cell>
        </row>
        <row r="225">
          <cell r="A225" t="str">
            <v>2011-CASE</v>
          </cell>
          <cell r="B225">
            <v>115026671</v>
          </cell>
          <cell r="C225" t="str">
            <v>BAZIC Epoxy Glue w/Syringe Applicator 0.2 Oz/5.6g, Quick Setting, 2 Part Clear Glue Bond Adhesive, 144-Packs</v>
          </cell>
          <cell r="D225" t="str">
            <v>ACTIVE</v>
          </cell>
          <cell r="E225" t="str">
            <v>PUBLISHED</v>
          </cell>
          <cell r="F225" t="str">
            <v>Offer end date has passed</v>
          </cell>
          <cell r="G225" t="str">
            <v>Office &amp; Stationery</v>
          </cell>
          <cell r="H225" t="str">
            <v>Pencils</v>
          </cell>
          <cell r="I225">
            <v>25.59</v>
          </cell>
          <cell r="J225" t="str">
            <v>USD</v>
          </cell>
          <cell r="K225" t="str">
            <v>Base</v>
          </cell>
          <cell r="L225" t="str">
            <v>Yes</v>
          </cell>
          <cell r="M225">
            <v>2039872</v>
          </cell>
          <cell r="N225">
            <v>2039720</v>
          </cell>
          <cell r="O225" t="str">
            <v>NETWORK_GEO</v>
          </cell>
          <cell r="P225">
            <v>1.81</v>
          </cell>
          <cell r="Q225">
            <v>1</v>
          </cell>
          <cell r="R225" t="str">
            <v>Seller Fulfilled</v>
          </cell>
          <cell r="S225" t="str">
            <v>Seller Fulfilled</v>
          </cell>
          <cell r="T225" t="str">
            <v>2GTB5R2Z2KVS</v>
          </cell>
          <cell r="U225" t="str">
            <v>00764608007150</v>
          </cell>
        </row>
        <row r="226">
          <cell r="A226" t="str">
            <v>2012-CASE</v>
          </cell>
          <cell r="B226">
            <v>428463561</v>
          </cell>
          <cell r="C226" t="str">
            <v>BAZIC Washable Stationery Clear Glue Pen 2.7 Oz. (80 mL), Liquid Clear Glues Adhesive (2/Pack), 72-Packs</v>
          </cell>
          <cell r="D226" t="str">
            <v>ACTIVE</v>
          </cell>
          <cell r="E226" t="str">
            <v>PUBLISHED</v>
          </cell>
          <cell r="F226" t="str">
            <v>Compliance - Childrenâ€™s Product Policy</v>
          </cell>
          <cell r="G226" t="str">
            <v>Office &amp; Stationery</v>
          </cell>
          <cell r="H226" t="str">
            <v>Glue</v>
          </cell>
          <cell r="I226">
            <v>128.19</v>
          </cell>
          <cell r="J226" t="str">
            <v>USD</v>
          </cell>
          <cell r="K226" t="str">
            <v>Base</v>
          </cell>
          <cell r="L226" t="str">
            <v>Yes</v>
          </cell>
          <cell r="M226">
            <v>2039872</v>
          </cell>
          <cell r="N226">
            <v>2039923</v>
          </cell>
          <cell r="O226">
            <v>31.1</v>
          </cell>
          <cell r="P226">
            <v>1.04</v>
          </cell>
          <cell r="Q226">
            <v>1</v>
          </cell>
          <cell r="R226" t="str">
            <v>Seller Fulfilled</v>
          </cell>
          <cell r="S226" t="str">
            <v>Seller Fulfilled</v>
          </cell>
          <cell r="T226" t="str">
            <v>18PF3D94WHJD</v>
          </cell>
          <cell r="U226" t="str">
            <v>00810056720025</v>
          </cell>
        </row>
        <row r="227">
          <cell r="A227" t="str">
            <v>2170-SET6</v>
          </cell>
          <cell r="B227">
            <v>863461514</v>
          </cell>
          <cell r="C227" t="str">
            <v>BAZIC 2 Pockets Paper Folder, Camouflage Portfolio, Document Folders, 6-Pack</v>
          </cell>
          <cell r="D227" t="str">
            <v>ACTIVE</v>
          </cell>
          <cell r="E227" t="str">
            <v>PUBLISHED</v>
          </cell>
          <cell r="F227" t="str">
            <v>Offer end date has passed,Price Adjusted</v>
          </cell>
          <cell r="G227" t="str">
            <v>Office &amp; Stationery</v>
          </cell>
          <cell r="H227" t="str">
            <v>Pocket Folders</v>
          </cell>
          <cell r="I227">
            <v>9.59</v>
          </cell>
          <cell r="J227" t="str">
            <v>USD</v>
          </cell>
          <cell r="K227" t="str">
            <v>Base</v>
          </cell>
          <cell r="L227">
            <v>9.59</v>
          </cell>
          <cell r="M227">
            <v>2039742</v>
          </cell>
          <cell r="N227">
            <v>2039720</v>
          </cell>
          <cell r="O227">
            <v>0.78</v>
          </cell>
          <cell r="P227">
            <v>1.56</v>
          </cell>
          <cell r="Q227">
            <v>1</v>
          </cell>
          <cell r="R227" t="str">
            <v>Seller Fulfilled</v>
          </cell>
          <cell r="S227" t="str">
            <v>Seller Fulfilled</v>
          </cell>
          <cell r="T227" t="str">
            <v>3KB6V2ZZIKAO</v>
          </cell>
          <cell r="U227" t="str">
            <v>10764608007294</v>
          </cell>
        </row>
        <row r="228">
          <cell r="A228" t="str">
            <v>2205-BOX</v>
          </cell>
          <cell r="B228">
            <v>399884953</v>
          </cell>
          <cell r="C228" t="str">
            <v>BAZIC Pink Eraser Top, Latex Free Pencil Tops Erasers Arrowhead, 1200-Count</v>
          </cell>
          <cell r="D228" t="str">
            <v>ACTIVE</v>
          </cell>
          <cell r="E228" t="str">
            <v>PUBLISHED</v>
          </cell>
          <cell r="F228" t="str">
            <v>Offer end date has passed</v>
          </cell>
          <cell r="G228" t="str">
            <v>Office &amp; Stationery</v>
          </cell>
          <cell r="H228" t="str">
            <v>Pencils</v>
          </cell>
          <cell r="I228">
            <v>45.91</v>
          </cell>
          <cell r="J228" t="str">
            <v>USD</v>
          </cell>
          <cell r="K228" t="str">
            <v>Base</v>
          </cell>
          <cell r="L228" t="str">
            <v>Yes</v>
          </cell>
          <cell r="M228">
            <v>2039721</v>
          </cell>
          <cell r="N228">
            <v>2039720</v>
          </cell>
          <cell r="O228" t="str">
            <v>NETWORK_GEO</v>
          </cell>
          <cell r="P228">
            <v>3.8</v>
          </cell>
          <cell r="Q228">
            <v>1</v>
          </cell>
          <cell r="R228" t="str">
            <v>Seller Fulfilled</v>
          </cell>
          <cell r="S228" t="str">
            <v>Seller Fulfilled</v>
          </cell>
          <cell r="T228" t="str">
            <v>5ALRVUH59J2O</v>
          </cell>
          <cell r="U228" t="str">
            <v>10764608007478</v>
          </cell>
        </row>
        <row r="229">
          <cell r="A229" t="str">
            <v>2514-EACH</v>
          </cell>
          <cell r="B229">
            <v>26828031</v>
          </cell>
          <cell r="C229" t="str">
            <v>BAZIC Crayons 16 Color (Total 32-Count), Non Toxic Drawing Crayon</v>
          </cell>
          <cell r="D229" t="str">
            <v>ARCHIVED</v>
          </cell>
          <cell r="E229" t="str">
            <v>UNPUBLISHED</v>
          </cell>
          <cell r="F229" t="str">
            <v>Offer end date has passed</v>
          </cell>
          <cell r="G229" t="str">
            <v>Office &amp; Stationery</v>
          </cell>
          <cell r="H229" t="str">
            <v>Mechanical Pencils</v>
          </cell>
          <cell r="I229">
            <v>8.4600000000000009</v>
          </cell>
          <cell r="J229" t="str">
            <v>USD</v>
          </cell>
          <cell r="K229" t="str">
            <v>Base</v>
          </cell>
          <cell r="L229" t="str">
            <v>Yes</v>
          </cell>
          <cell r="M229">
            <v>2039722</v>
          </cell>
          <cell r="N229">
            <v>2039720</v>
          </cell>
          <cell r="O229" t="str">
            <v>NETWORK_GEO</v>
          </cell>
          <cell r="P229">
            <v>0.19</v>
          </cell>
          <cell r="Q229">
            <v>1</v>
          </cell>
          <cell r="R229" t="str">
            <v>Seller Fulfilled</v>
          </cell>
          <cell r="S229" t="str">
            <v>Seller Fulfilled</v>
          </cell>
          <cell r="T229" t="str">
            <v>3WH780Q8FYVC</v>
          </cell>
          <cell r="U229" t="str">
            <v>00764608007556</v>
          </cell>
        </row>
        <row r="230">
          <cell r="A230" t="str">
            <v>2807-SET4</v>
          </cell>
          <cell r="B230">
            <v>48473508</v>
          </cell>
          <cell r="C230" t="str">
            <v>BAZIC Scale-Arm Compass w/ #2 Wood Pencil  6" Protractor Set [2807]</v>
          </cell>
          <cell r="D230" t="str">
            <v>ACTIVE</v>
          </cell>
          <cell r="E230" t="str">
            <v>PUBLISHED</v>
          </cell>
          <cell r="G230" t="str">
            <v>Office &amp; Stationery</v>
          </cell>
          <cell r="H230" t="str">
            <v>Math Compasses</v>
          </cell>
          <cell r="I230">
            <v>12.25</v>
          </cell>
          <cell r="J230" t="str">
            <v>USD</v>
          </cell>
          <cell r="K230" t="str">
            <v>Base</v>
          </cell>
          <cell r="L230" t="str">
            <v>Yes</v>
          </cell>
          <cell r="M230">
            <v>2039734</v>
          </cell>
          <cell r="N230">
            <v>2039720</v>
          </cell>
          <cell r="O230" t="str">
            <v>NETWORK_GEO</v>
          </cell>
          <cell r="P230">
            <v>0.2</v>
          </cell>
          <cell r="Q230">
            <v>1</v>
          </cell>
          <cell r="R230" t="str">
            <v>Seller Fulfilled</v>
          </cell>
          <cell r="S230" t="str">
            <v>Seller Fulfilled</v>
          </cell>
          <cell r="T230" t="str">
            <v>2ST0ZQ8WFJDU</v>
          </cell>
          <cell r="U230" t="str">
            <v>00764608007594</v>
          </cell>
        </row>
        <row r="231">
          <cell r="A231" t="str">
            <v>3101-CASE</v>
          </cell>
          <cell r="B231">
            <v>816647718</v>
          </cell>
          <cell r="C231" t="str">
            <v>BAZIC Sheet Protectors Economy 11 Hole Binder Sleeves (100/Pack), 12-Packs</v>
          </cell>
          <cell r="D231" t="str">
            <v>ACTIVE</v>
          </cell>
          <cell r="E231" t="str">
            <v>PUBLISHED</v>
          </cell>
          <cell r="F231" t="str">
            <v>Offer end date has passed</v>
          </cell>
          <cell r="G231" t="str">
            <v>Office &amp; Stationery</v>
          </cell>
          <cell r="H231" t="str">
            <v>Sheet Protectors</v>
          </cell>
          <cell r="I231">
            <v>54.5</v>
          </cell>
          <cell r="J231" t="str">
            <v>USD</v>
          </cell>
          <cell r="K231" t="str">
            <v>Base</v>
          </cell>
          <cell r="L231">
            <v>54.5</v>
          </cell>
          <cell r="M231">
            <v>2039907</v>
          </cell>
          <cell r="N231">
            <v>2039720</v>
          </cell>
          <cell r="O231">
            <v>11.07</v>
          </cell>
          <cell r="P231">
            <v>0.19</v>
          </cell>
          <cell r="Q231">
            <v>1</v>
          </cell>
          <cell r="R231" t="str">
            <v>Seller Fulfilled</v>
          </cell>
          <cell r="S231" t="str">
            <v>Seller Fulfilled</v>
          </cell>
          <cell r="T231" t="str">
            <v>1Y3HHMEVKQGR</v>
          </cell>
          <cell r="U231" t="str">
            <v>00764608007853</v>
          </cell>
        </row>
        <row r="232">
          <cell r="A232" t="str">
            <v>3112-SET6</v>
          </cell>
          <cell r="B232">
            <v>31044443</v>
          </cell>
          <cell r="C232" t="str">
            <v>BAZIC Plastic File Folder, Letter Size Document Holder Envelopes, 6-Pack</v>
          </cell>
          <cell r="D232" t="str">
            <v>ACTIVE</v>
          </cell>
          <cell r="E232" t="str">
            <v>PUBLISHED</v>
          </cell>
          <cell r="F232" t="str">
            <v>Offer end date has passed,Price Adjusted</v>
          </cell>
          <cell r="G232" t="str">
            <v>Office &amp; Stationery</v>
          </cell>
          <cell r="H232" t="str">
            <v>Mailers</v>
          </cell>
          <cell r="I232">
            <v>23.99</v>
          </cell>
          <cell r="J232" t="str">
            <v>USD</v>
          </cell>
          <cell r="K232" t="str">
            <v>Base</v>
          </cell>
          <cell r="L232" t="str">
            <v>Yes</v>
          </cell>
          <cell r="M232">
            <v>2039742</v>
          </cell>
          <cell r="N232">
            <v>2038710</v>
          </cell>
          <cell r="O232" t="str">
            <v>NETWORK_GEO</v>
          </cell>
          <cell r="P232">
            <v>2.9</v>
          </cell>
          <cell r="Q232">
            <v>1</v>
          </cell>
          <cell r="R232" t="str">
            <v>Seller Fulfilled</v>
          </cell>
          <cell r="S232" t="str">
            <v>Seller Fulfilled</v>
          </cell>
          <cell r="T232" t="str">
            <v>0ZGW1QC9S6T2</v>
          </cell>
          <cell r="U232" t="str">
            <v>20764608082588</v>
          </cell>
        </row>
        <row r="233">
          <cell r="A233" t="str">
            <v>4171-EACH</v>
          </cell>
          <cell r="B233">
            <v>10221700394</v>
          </cell>
          <cell r="C233" t="str">
            <v>BAZIC 3 Ring Binder 1" View Binders Slant D Ring Black, PVC-Free, Hold 220 Sheets, 1-Count</v>
          </cell>
          <cell r="D233" t="str">
            <v>ACTIVE</v>
          </cell>
          <cell r="E233" t="str">
            <v>PUBLISHED</v>
          </cell>
          <cell r="F233" t="str">
            <v>Reasonable price requirements are not met,Reasonable Price Not Satisfied</v>
          </cell>
          <cell r="G233" t="str">
            <v>Office &amp; Stationery</v>
          </cell>
          <cell r="H233" t="str">
            <v>Binders</v>
          </cell>
          <cell r="I233">
            <v>14.25</v>
          </cell>
          <cell r="J233" t="str">
            <v>USD</v>
          </cell>
          <cell r="K233" t="str">
            <v>Base</v>
          </cell>
          <cell r="L233">
            <v>12.99</v>
          </cell>
          <cell r="M233">
            <v>2039738</v>
          </cell>
          <cell r="N233">
            <v>2039729</v>
          </cell>
          <cell r="O233" t="str">
            <v>NETWORK_GEO</v>
          </cell>
          <cell r="P233">
            <v>4.5199999999999996</v>
          </cell>
          <cell r="Q233">
            <v>1</v>
          </cell>
          <cell r="R233" t="str">
            <v>Seller Fulfilled</v>
          </cell>
          <cell r="S233" t="str">
            <v>Seller Fulfilled</v>
          </cell>
          <cell r="T233" t="str">
            <v>5JPBBT2FB821</v>
          </cell>
          <cell r="U233" t="str">
            <v>10764608009052</v>
          </cell>
        </row>
        <row r="234">
          <cell r="A234" t="str">
            <v>4398-PACK2</v>
          </cell>
          <cell r="B234">
            <v>667749783</v>
          </cell>
          <cell r="C234" t="str">
            <v>BAZIC 7.5"x9", Will Return Clock Sign w/ Open Sign On Back, Double Sides, 2-Packs</v>
          </cell>
          <cell r="D234" t="str">
            <v>ACTIVE</v>
          </cell>
          <cell r="E234" t="str">
            <v>PUBLISHED</v>
          </cell>
          <cell r="G234" t="str">
            <v>Home &amp; Garden</v>
          </cell>
          <cell r="H234" t="str">
            <v>Plaques &amp; Signs</v>
          </cell>
          <cell r="I234">
            <v>7.99</v>
          </cell>
          <cell r="J234" t="str">
            <v>USD</v>
          </cell>
          <cell r="K234" t="str">
            <v>Base</v>
          </cell>
          <cell r="L234">
            <v>7.99</v>
          </cell>
          <cell r="M234">
            <v>2038710</v>
          </cell>
          <cell r="N234">
            <v>2038710</v>
          </cell>
          <cell r="O234" t="str">
            <v>NETWORK_GEO</v>
          </cell>
          <cell r="P234">
            <v>0.7</v>
          </cell>
          <cell r="Q234">
            <v>1</v>
          </cell>
          <cell r="R234" t="str">
            <v>Seller Fulfilled</v>
          </cell>
          <cell r="S234" t="str">
            <v>Seller Fulfilled</v>
          </cell>
          <cell r="T234" t="str">
            <v>5P3RQ9AKRJ8I</v>
          </cell>
          <cell r="U234" t="str">
            <v>00462928004551</v>
          </cell>
        </row>
        <row r="235">
          <cell r="A235" t="str">
            <v>5052-PACK2</v>
          </cell>
          <cell r="B235">
            <v>871030739</v>
          </cell>
          <cell r="C235" t="str">
            <v>BAZIC Composition Book Marble 1/5 Quad-Ruled 100 Sheet Notebook, Graph Ruled, 2-Pack</v>
          </cell>
          <cell r="D235" t="str">
            <v>ACTIVE</v>
          </cell>
          <cell r="E235" t="str">
            <v>PUBLISHED</v>
          </cell>
          <cell r="G235" t="str">
            <v>Office &amp; Stationery</v>
          </cell>
          <cell r="H235" t="str">
            <v>Composition Notebooks</v>
          </cell>
          <cell r="I235">
            <v>15.25</v>
          </cell>
          <cell r="J235" t="str">
            <v>USD</v>
          </cell>
          <cell r="K235" t="str">
            <v>Base</v>
          </cell>
          <cell r="L235">
            <v>15.25</v>
          </cell>
          <cell r="M235">
            <v>2038710</v>
          </cell>
          <cell r="N235">
            <v>2042502</v>
          </cell>
          <cell r="O235" t="str">
            <v>NETWORK_GEO</v>
          </cell>
          <cell r="P235">
            <v>10.64</v>
          </cell>
          <cell r="Q235">
            <v>1</v>
          </cell>
          <cell r="R235" t="str">
            <v>Seller Fulfilled</v>
          </cell>
          <cell r="S235" t="str">
            <v>Seller Fulfilled</v>
          </cell>
          <cell r="T235" t="str">
            <v>0Y601CR9TQV2</v>
          </cell>
          <cell r="U235" t="str">
            <v>20764608009745</v>
          </cell>
        </row>
        <row r="236">
          <cell r="A236" t="str">
            <v>5089-CASE</v>
          </cell>
          <cell r="B236">
            <v>411020674</v>
          </cell>
          <cell r="C236" t="str">
            <v>BAZIC Poly Cover Composition Book College Ruled 70 Sheet, Assorted Color, 48-Pack</v>
          </cell>
          <cell r="D236" t="str">
            <v>ACTIVE</v>
          </cell>
          <cell r="E236" t="str">
            <v>PUBLISHED</v>
          </cell>
          <cell r="F236" t="str">
            <v>Listing &amp; Content:UPC Mismatch:Wrong-Item:Unpublish-Auto,Min. Allowed Seller Price Reached</v>
          </cell>
          <cell r="G236" t="str">
            <v>Home &amp; Garden</v>
          </cell>
          <cell r="H236" t="str">
            <v>Plaques &amp; Signs</v>
          </cell>
          <cell r="I236">
            <v>20.56</v>
          </cell>
          <cell r="J236" t="str">
            <v>USD</v>
          </cell>
          <cell r="K236" t="str">
            <v>Base</v>
          </cell>
          <cell r="L236" t="str">
            <v>Yes</v>
          </cell>
          <cell r="M236">
            <v>2038710</v>
          </cell>
          <cell r="N236">
            <v>2038710</v>
          </cell>
          <cell r="O236" t="str">
            <v>NETWORK_GEO</v>
          </cell>
          <cell r="P236">
            <v>1.32</v>
          </cell>
          <cell r="Q236">
            <v>1</v>
          </cell>
          <cell r="R236" t="str">
            <v>Seller Fulfilled</v>
          </cell>
          <cell r="S236" t="str">
            <v>Seller Fulfilled</v>
          </cell>
          <cell r="T236" t="str">
            <v>74GV1Y7LL9UR</v>
          </cell>
          <cell r="U236" t="str">
            <v>10764608043025</v>
          </cell>
        </row>
        <row r="237">
          <cell r="A237" t="str">
            <v>509-SET4</v>
          </cell>
          <cell r="B237">
            <v>24269419</v>
          </cell>
          <cell r="C237" t="str">
            <v>BAZIC W/R 100 Ct. Assorted Color Marble Composition Book [509]</v>
          </cell>
          <cell r="D237" t="str">
            <v>ACTIVE</v>
          </cell>
          <cell r="E237" t="str">
            <v>PUBLISHED</v>
          </cell>
          <cell r="F237"/>
          <cell r="G237" t="str">
            <v>Travel, Luggage &amp; Accessories</v>
          </cell>
          <cell r="H237" t="str">
            <v>Backpacks</v>
          </cell>
          <cell r="I237">
            <v>12.2</v>
          </cell>
          <cell r="J237" t="str">
            <v>USD</v>
          </cell>
          <cell r="K237" t="str">
            <v>Base</v>
          </cell>
          <cell r="L237" t="str">
            <v>Yes</v>
          </cell>
          <cell r="M237">
            <v>2038710</v>
          </cell>
          <cell r="N237">
            <v>2038980</v>
          </cell>
          <cell r="O237" t="str">
            <v>NETWORK_GEO</v>
          </cell>
          <cell r="P237">
            <v>0.65</v>
          </cell>
          <cell r="Q237">
            <v>1</v>
          </cell>
          <cell r="R237" t="str">
            <v>Seller Fulfilled</v>
          </cell>
          <cell r="S237" t="str">
            <v>Seller Fulfilled</v>
          </cell>
          <cell r="T237" t="str">
            <v>667U10VZENU1</v>
          </cell>
          <cell r="U237" t="str">
            <v>00764608010310</v>
          </cell>
        </row>
        <row r="238">
          <cell r="A238" t="str">
            <v>521-CASE</v>
          </cell>
          <cell r="B238">
            <v>2914695549</v>
          </cell>
          <cell r="C238" t="str">
            <v>BAZIC Ruled Color Coded Index Card 3" X 5", Ruled Lined Card, 3600 Count</v>
          </cell>
          <cell r="D238" t="str">
            <v>ACTIVE</v>
          </cell>
          <cell r="E238" t="str">
            <v>PUBLISHED</v>
          </cell>
          <cell r="F238" t="str">
            <v>Offer end date has passed</v>
          </cell>
          <cell r="G238" t="str">
            <v>Office &amp; Stationery</v>
          </cell>
          <cell r="H238" t="str">
            <v>Index Cards</v>
          </cell>
          <cell r="I238">
            <v>77.989999999999995</v>
          </cell>
          <cell r="J238" t="str">
            <v>USD</v>
          </cell>
          <cell r="K238" t="str">
            <v>Base</v>
          </cell>
          <cell r="L238">
            <v>77.989999999999995</v>
          </cell>
          <cell r="M238">
            <v>2039744</v>
          </cell>
          <cell r="N238">
            <v>2038980</v>
          </cell>
          <cell r="O238">
            <v>10.66</v>
          </cell>
          <cell r="P238">
            <v>0.84</v>
          </cell>
          <cell r="Q238">
            <v>1</v>
          </cell>
          <cell r="R238" t="str">
            <v>Seller Fulfilled</v>
          </cell>
          <cell r="S238" t="str">
            <v>Seller Fulfilled</v>
          </cell>
          <cell r="T238" t="str">
            <v>75M75MRDR7AE</v>
          </cell>
          <cell r="U238" t="str">
            <v>00764608011003</v>
          </cell>
        </row>
        <row r="239">
          <cell r="A239" t="str">
            <v>532-EACH</v>
          </cell>
          <cell r="B239">
            <v>26966691</v>
          </cell>
          <cell r="C239" t="str">
            <v>BAZIC Addition Flash Cards, Numbers Math Flashcards (36/Pack), 1-Pack</v>
          </cell>
          <cell r="D239" t="str">
            <v>ACTIVE</v>
          </cell>
          <cell r="E239" t="str">
            <v>PUBLISHED</v>
          </cell>
          <cell r="F239" t="str">
            <v>Offer end date has passed</v>
          </cell>
          <cell r="G239" t="str">
            <v>Office &amp; Stationery</v>
          </cell>
          <cell r="H239" t="str">
            <v>Flash Cards</v>
          </cell>
          <cell r="I239">
            <v>7.99</v>
          </cell>
          <cell r="J239" t="str">
            <v>USD</v>
          </cell>
          <cell r="K239" t="str">
            <v>Base</v>
          </cell>
          <cell r="L239">
            <v>7.99</v>
          </cell>
          <cell r="M239">
            <v>2039914</v>
          </cell>
          <cell r="N239">
            <v>2038980</v>
          </cell>
          <cell r="O239">
            <v>0.19</v>
          </cell>
          <cell r="P239">
            <v>13.2</v>
          </cell>
          <cell r="Q239">
            <v>1</v>
          </cell>
          <cell r="R239" t="str">
            <v>Seller Fulfilled</v>
          </cell>
          <cell r="S239" t="str">
            <v>Seller Fulfilled</v>
          </cell>
          <cell r="T239" t="str">
            <v>4M2LA4IMPC00</v>
          </cell>
          <cell r="U239" t="str">
            <v>20764608011021</v>
          </cell>
        </row>
        <row r="240">
          <cell r="A240" t="str">
            <v>5457-CASE</v>
          </cell>
          <cell r="B240">
            <v>611303882</v>
          </cell>
          <cell r="C240" t="str">
            <v>BAZIC Security Self Seal Envelope 3 7/8" x 8 7/8" #9 Window Tint Mailing Envelopes, 2500-Count</v>
          </cell>
          <cell r="D240" t="str">
            <v>ARCHIVED</v>
          </cell>
          <cell r="E240" t="str">
            <v>UNPUBLISHED</v>
          </cell>
          <cell r="F240" t="str">
            <v>Offer end date has passed</v>
          </cell>
          <cell r="G240" t="str">
            <v>Office &amp; Stationery</v>
          </cell>
          <cell r="H240" t="str">
            <v>Envelopes</v>
          </cell>
          <cell r="I240">
            <v>221.99</v>
          </cell>
          <cell r="J240" t="str">
            <v>USD</v>
          </cell>
          <cell r="K240" t="str">
            <v>Base</v>
          </cell>
          <cell r="L240" t="str">
            <v>Yes</v>
          </cell>
          <cell r="M240">
            <v>2038710</v>
          </cell>
          <cell r="N240">
            <v>2038980</v>
          </cell>
          <cell r="O240" t="str">
            <v>NETWORK_GEO</v>
          </cell>
          <cell r="P240">
            <v>1</v>
          </cell>
          <cell r="Q240">
            <v>1</v>
          </cell>
          <cell r="R240" t="str">
            <v>Seller Fulfilled</v>
          </cell>
          <cell r="S240" t="str">
            <v>Seller Fulfilled</v>
          </cell>
          <cell r="T240" t="str">
            <v>0YHHO5EFHWMV</v>
          </cell>
          <cell r="U240" t="str">
            <v>00764608011072</v>
          </cell>
        </row>
        <row r="241">
          <cell r="A241" t="str">
            <v>5488-SET6</v>
          </cell>
          <cell r="B241">
            <v>16312501470</v>
          </cell>
          <cell r="C241" t="str">
            <v>BAZIC Spiral Notebook, 1 Subject, College Ruled Paper 8" x 10-1/2", 70 Sheets Poly Cover, Assorted Color, 6-Pack</v>
          </cell>
          <cell r="D241" t="str">
            <v>ACTIVE</v>
          </cell>
          <cell r="E241" t="str">
            <v>PUBLISHED</v>
          </cell>
          <cell r="F241" t="str">
            <v>Offer end date has passed</v>
          </cell>
          <cell r="G241" t="str">
            <v>Office &amp; Stationery</v>
          </cell>
          <cell r="H241" t="str">
            <v>Dry Erase Markers</v>
          </cell>
          <cell r="I241">
            <v>7.99</v>
          </cell>
          <cell r="J241" t="str">
            <v>USD</v>
          </cell>
          <cell r="K241" t="str">
            <v>Base</v>
          </cell>
          <cell r="L241" t="str">
            <v>Yes</v>
          </cell>
          <cell r="M241">
            <v>2039723</v>
          </cell>
          <cell r="N241">
            <v>2039746</v>
          </cell>
          <cell r="O241" t="str">
            <v>NETWORK_GEO</v>
          </cell>
          <cell r="P241">
            <v>0.08</v>
          </cell>
          <cell r="Q241">
            <v>1</v>
          </cell>
          <cell r="R241" t="str">
            <v>Seller Fulfilled</v>
          </cell>
          <cell r="S241" t="str">
            <v>Seller Fulfilled</v>
          </cell>
          <cell r="T241" t="str">
            <v>70J3PLD3OXY8</v>
          </cell>
          <cell r="U241" t="str">
            <v>00764608012017</v>
          </cell>
        </row>
        <row r="242">
          <cell r="A242" t="str">
            <v>558-SET6</v>
          </cell>
          <cell r="B242">
            <v>24868438</v>
          </cell>
          <cell r="C242" t="str">
            <v>BAZIC C/R 70 Ct. 1-Subject Spiral Notebook [558]</v>
          </cell>
          <cell r="D242" t="str">
            <v>ACTIVE</v>
          </cell>
          <cell r="E242" t="str">
            <v>PUBLISHED</v>
          </cell>
          <cell r="F242" t="str">
            <v>Offer end date has passed</v>
          </cell>
          <cell r="G242" t="str">
            <v>Office &amp; Stationery</v>
          </cell>
          <cell r="H242" t="str">
            <v>Markers</v>
          </cell>
          <cell r="I242">
            <v>42.99</v>
          </cell>
          <cell r="J242" t="str">
            <v>USD</v>
          </cell>
          <cell r="K242" t="str">
            <v>Base</v>
          </cell>
          <cell r="L242" t="str">
            <v>Yes</v>
          </cell>
          <cell r="M242">
            <v>2038710</v>
          </cell>
          <cell r="N242">
            <v>2039746</v>
          </cell>
          <cell r="O242" t="str">
            <v>NETWORK_GEO</v>
          </cell>
          <cell r="P242">
            <v>3.36</v>
          </cell>
          <cell r="Q242">
            <v>1</v>
          </cell>
          <cell r="R242" t="str">
            <v>Seller Fulfilled</v>
          </cell>
          <cell r="S242" t="str">
            <v>Seller Fulfilled</v>
          </cell>
          <cell r="T242" t="str">
            <v>5RNJU2OQQQ10</v>
          </cell>
          <cell r="U242" t="str">
            <v>10764608012304</v>
          </cell>
        </row>
        <row r="243">
          <cell r="A243" t="str">
            <v>589-CASE</v>
          </cell>
          <cell r="B243">
            <v>336006623</v>
          </cell>
          <cell r="C243" t="str">
            <v>BAZIC White Foam Board 20" X 30", Colored Foam Boards 3/16 Inch Thickness, 50-Pack</v>
          </cell>
          <cell r="D243" t="str">
            <v>ACTIVE</v>
          </cell>
          <cell r="E243" t="str">
            <v>PUBLISHED</v>
          </cell>
          <cell r="F243" t="str">
            <v>Offer end date has passed</v>
          </cell>
          <cell r="G243" t="str">
            <v>Office &amp; Stationery</v>
          </cell>
          <cell r="H243" t="str">
            <v>Markers</v>
          </cell>
          <cell r="I243">
            <v>31.23</v>
          </cell>
          <cell r="J243" t="str">
            <v>USD</v>
          </cell>
          <cell r="K243" t="str">
            <v>Base</v>
          </cell>
          <cell r="L243" t="str">
            <v>Yes</v>
          </cell>
          <cell r="M243">
            <v>2038710</v>
          </cell>
          <cell r="N243">
            <v>2039746</v>
          </cell>
          <cell r="O243" t="str">
            <v>NETWORK_GEO</v>
          </cell>
          <cell r="P243">
            <v>2.86</v>
          </cell>
          <cell r="Q243">
            <v>1</v>
          </cell>
          <cell r="R243" t="str">
            <v>Seller Fulfilled</v>
          </cell>
          <cell r="S243" t="str">
            <v>Seller Fulfilled</v>
          </cell>
          <cell r="T243" t="str">
            <v>1DSI61VURRFV</v>
          </cell>
          <cell r="U243" t="str">
            <v>10764608012410</v>
          </cell>
        </row>
        <row r="244">
          <cell r="A244" t="str">
            <v>703-EACH</v>
          </cell>
          <cell r="B244">
            <v>24881092</v>
          </cell>
          <cell r="C244" t="str">
            <v>BAZIC Metro Mechanical Pencil 0.7mm Soft Grip, (3/Pack), 1-Pack</v>
          </cell>
          <cell r="D244" t="str">
            <v>ARCHIVED</v>
          </cell>
          <cell r="E244" t="str">
            <v>UNPUBLISHED</v>
          </cell>
          <cell r="F244" t="str">
            <v>Offer end date has passed</v>
          </cell>
          <cell r="G244" t="str">
            <v>Crafts</v>
          </cell>
          <cell r="H244" t="str">
            <v>Coloring Books</v>
          </cell>
          <cell r="I244">
            <v>118.99</v>
          </cell>
          <cell r="J244" t="str">
            <v>USD</v>
          </cell>
          <cell r="K244" t="str">
            <v>Base</v>
          </cell>
          <cell r="L244" t="str">
            <v>Yes</v>
          </cell>
          <cell r="M244">
            <v>2039720</v>
          </cell>
          <cell r="N244">
            <v>2038710</v>
          </cell>
          <cell r="O244" t="str">
            <v>NETWORK_GEO</v>
          </cell>
          <cell r="P244">
            <v>23.32</v>
          </cell>
          <cell r="Q244">
            <v>1</v>
          </cell>
          <cell r="R244" t="str">
            <v>Seller Fulfilled</v>
          </cell>
          <cell r="S244" t="str">
            <v>Seller Fulfilled</v>
          </cell>
          <cell r="T244" t="str">
            <v>5JJQ2NZEBIPW</v>
          </cell>
          <cell r="U244" t="str">
            <v>20814625012508</v>
          </cell>
        </row>
        <row r="245">
          <cell r="A245" t="str">
            <v>70900-A-CASE</v>
          </cell>
          <cell r="B245">
            <v>17502020894</v>
          </cell>
          <cell r="C245" t="str">
            <v>Pop Up Activities Books, 4 Titles, First Words, Alphabet, Colors, Numbers Early Learning Picture Book, 48-Pack</v>
          </cell>
          <cell r="D245" t="str">
            <v>RETIRED</v>
          </cell>
          <cell r="E245" t="str">
            <v>UNPUBLISHED</v>
          </cell>
          <cell r="F245" t="str">
            <v>Offer end date has passed</v>
          </cell>
          <cell r="G245" t="str">
            <v>Office &amp; Stationery</v>
          </cell>
          <cell r="H245" t="str">
            <v>Dry Erase Markers</v>
          </cell>
          <cell r="I245">
            <v>11.43</v>
          </cell>
          <cell r="J245" t="str">
            <v>USD</v>
          </cell>
          <cell r="K245" t="str">
            <v>Base</v>
          </cell>
          <cell r="L245" t="str">
            <v>Yes</v>
          </cell>
          <cell r="M245">
            <v>2038710</v>
          </cell>
          <cell r="N245">
            <v>2039746</v>
          </cell>
          <cell r="O245" t="str">
            <v>NETWORK_GEO</v>
          </cell>
          <cell r="P245">
            <v>0.33</v>
          </cell>
          <cell r="Q245">
            <v>1</v>
          </cell>
          <cell r="R245" t="str">
            <v>Seller Fulfilled</v>
          </cell>
          <cell r="S245" t="str">
            <v>Seller Fulfilled</v>
          </cell>
          <cell r="T245" t="str">
            <v>6BDWJWT1K76U</v>
          </cell>
          <cell r="U245" t="str">
            <v>00462980856419</v>
          </cell>
        </row>
        <row r="246">
          <cell r="A246" t="str">
            <v>749-EACH</v>
          </cell>
          <cell r="B246">
            <v>7099412951</v>
          </cell>
          <cell r="C246" t="str">
            <v>BAZIC Pencil Wood Pre-Sharpened #2 HB Triangle Pencils, Latex Free Eraser (12/Pack), 1-Pack</v>
          </cell>
          <cell r="D246" t="str">
            <v>ACTIVE</v>
          </cell>
          <cell r="E246" t="str">
            <v>PUBLISHED</v>
          </cell>
          <cell r="F246" t="str">
            <v>Offer end date has passed</v>
          </cell>
          <cell r="G246" t="str">
            <v>Office &amp; Stationery</v>
          </cell>
          <cell r="H246" t="str">
            <v>Pencils</v>
          </cell>
          <cell r="I246">
            <v>7.8</v>
          </cell>
          <cell r="J246" t="str">
            <v>USD</v>
          </cell>
          <cell r="K246" t="str">
            <v>Base</v>
          </cell>
          <cell r="L246">
            <v>7.8</v>
          </cell>
          <cell r="M246">
            <v>2039720</v>
          </cell>
          <cell r="N246">
            <v>2039746</v>
          </cell>
          <cell r="O246">
            <v>0.17</v>
          </cell>
          <cell r="P246">
            <v>0.21</v>
          </cell>
          <cell r="Q246">
            <v>1</v>
          </cell>
          <cell r="R246" t="str">
            <v>Seller Fulfilled</v>
          </cell>
          <cell r="S246" t="str">
            <v>Seller Fulfilled</v>
          </cell>
          <cell r="T246" t="str">
            <v>62TVBJTKYUAS</v>
          </cell>
          <cell r="U246" t="str">
            <v>00468264209674</v>
          </cell>
        </row>
        <row r="247">
          <cell r="A247" t="str">
            <v>796-PACK2</v>
          </cell>
          <cell r="B247">
            <v>14303601424</v>
          </cell>
          <cell r="C247" t="str">
            <v>BAZIC Mechanical Pencil Electra Core 0.5mm, Latex Free Eraser, Total 24-count</v>
          </cell>
          <cell r="D247" t="str">
            <v>ACTIVE</v>
          </cell>
          <cell r="E247" t="str">
            <v>PUBLISHED</v>
          </cell>
          <cell r="F247" t="str">
            <v>Reasonable price requirements are not met,Reasonable Price Not Satisfied</v>
          </cell>
          <cell r="G247" t="str">
            <v>Office &amp; Stationery</v>
          </cell>
          <cell r="H247" t="str">
            <v>Markers</v>
          </cell>
          <cell r="I247">
            <v>8.02</v>
          </cell>
          <cell r="J247" t="str">
            <v>USD</v>
          </cell>
          <cell r="K247" t="str">
            <v>Base</v>
          </cell>
          <cell r="L247" t="str">
            <v>Yes</v>
          </cell>
          <cell r="M247">
            <v>2039720</v>
          </cell>
          <cell r="N247">
            <v>2039746</v>
          </cell>
          <cell r="O247" t="str">
            <v>NETWORK_GEO</v>
          </cell>
          <cell r="P247">
            <v>0.19</v>
          </cell>
          <cell r="Q247">
            <v>1</v>
          </cell>
          <cell r="R247" t="str">
            <v>Seller Fulfilled</v>
          </cell>
          <cell r="S247" t="str">
            <v>Seller Fulfilled</v>
          </cell>
          <cell r="T247" t="str">
            <v>5R0WWWBS87WG</v>
          </cell>
          <cell r="U247" t="str">
            <v>00469353164348</v>
          </cell>
        </row>
        <row r="248">
          <cell r="A248" t="str">
            <v>814-BOX</v>
          </cell>
          <cell r="B248">
            <v>18494362089</v>
          </cell>
          <cell r="C248" t="str">
            <v>BAZIC Products Clear Pencil Pouch for 3 Ring Binder, 9 Holes Binder Pouches Binder Pockets with Slide Seal, 10" x 7", Pack of 24</v>
          </cell>
          <cell r="D248" t="str">
            <v>ACTIVE</v>
          </cell>
          <cell r="E248" t="str">
            <v>PUBLISHED</v>
          </cell>
          <cell r="F248" t="str">
            <v>Offer end date has passed</v>
          </cell>
          <cell r="G248" t="str">
            <v>Office &amp; Stationery</v>
          </cell>
          <cell r="H248" t="str">
            <v>Markers</v>
          </cell>
          <cell r="I248">
            <v>7.99</v>
          </cell>
          <cell r="J248" t="str">
            <v>USD</v>
          </cell>
          <cell r="K248" t="str">
            <v>Base</v>
          </cell>
          <cell r="L248" t="str">
            <v>Yes</v>
          </cell>
          <cell r="M248">
            <v>2038356</v>
          </cell>
          <cell r="N248">
            <v>2039746</v>
          </cell>
          <cell r="O248" t="str">
            <v>ALWAYS_TWO_DAY</v>
          </cell>
          <cell r="P248">
            <v>0.33</v>
          </cell>
          <cell r="Q248">
            <v>1</v>
          </cell>
          <cell r="R248" t="str">
            <v>Walmart Fulfilled</v>
          </cell>
          <cell r="S248" t="str">
            <v>Walmart Fulfilled</v>
          </cell>
          <cell r="T248" t="str">
            <v>7HLQFOYTAMQV</v>
          </cell>
          <cell r="U248" t="str">
            <v>00764608012864</v>
          </cell>
        </row>
        <row r="249">
          <cell r="A249" t="str">
            <v>991-EACH</v>
          </cell>
          <cell r="B249">
            <v>28491422</v>
          </cell>
          <cell r="C249" t="str">
            <v>BAZIC Products Packing Tape Dispenser Red (BAZ991)</v>
          </cell>
          <cell r="D249" t="str">
            <v>ACTIVE</v>
          </cell>
          <cell r="E249" t="str">
            <v>PUBLISHED</v>
          </cell>
          <cell r="F249" t="str">
            <v>Offer end date has passed</v>
          </cell>
          <cell r="G249" t="str">
            <v>Office &amp; Stationery</v>
          </cell>
          <cell r="H249" t="str">
            <v>Adhesive Tape Dispensers</v>
          </cell>
          <cell r="I249">
            <v>18.23</v>
          </cell>
          <cell r="J249" t="str">
            <v>USD</v>
          </cell>
          <cell r="K249" t="str">
            <v>Base</v>
          </cell>
          <cell r="L249" t="str">
            <v>Yes</v>
          </cell>
          <cell r="M249">
            <v>2038710</v>
          </cell>
          <cell r="N249">
            <v>2039719</v>
          </cell>
          <cell r="O249">
            <v>0.97</v>
          </cell>
          <cell r="P249">
            <v>18.63</v>
          </cell>
          <cell r="Q249">
            <v>1</v>
          </cell>
          <cell r="R249" t="str">
            <v>Seller Fulfilled</v>
          </cell>
          <cell r="S249" t="str">
            <v>Seller Fulfilled</v>
          </cell>
          <cell r="T249" t="str">
            <v>2Z0WFYF7GXKK</v>
          </cell>
          <cell r="U249" t="str">
            <v>20764608170124</v>
          </cell>
        </row>
        <row r="250">
          <cell r="A250" t="str">
            <v>1051-EACH</v>
          </cell>
          <cell r="B250">
            <v>886699983</v>
          </cell>
          <cell r="C250" t="str">
            <v>BAZIC 1051 Classic Backpack, Blue, 17"</v>
          </cell>
          <cell r="D250" t="str">
            <v>ACTIVE</v>
          </cell>
          <cell r="E250" t="str">
            <v>PUBLISHED</v>
          </cell>
          <cell r="F250" t="str">
            <v>Offer end date has passed</v>
          </cell>
          <cell r="G250" t="str">
            <v>Office &amp; Stationery</v>
          </cell>
          <cell r="H250" t="str">
            <v>Pens</v>
          </cell>
          <cell r="I250">
            <v>45.51</v>
          </cell>
          <cell r="J250" t="str">
            <v>USD</v>
          </cell>
          <cell r="K250" t="str">
            <v>Base</v>
          </cell>
          <cell r="L250" t="str">
            <v>Yes</v>
          </cell>
          <cell r="M250">
            <v>2038980</v>
          </cell>
          <cell r="N250">
            <v>2039719</v>
          </cell>
          <cell r="O250" t="str">
            <v>NETWORK_GEO</v>
          </cell>
          <cell r="P250">
            <v>2.4</v>
          </cell>
          <cell r="Q250">
            <v>1</v>
          </cell>
          <cell r="R250" t="str">
            <v>Seller Fulfilled</v>
          </cell>
          <cell r="S250" t="str">
            <v>Seller Fulfilled</v>
          </cell>
          <cell r="T250" t="str">
            <v>4QF4TYJHR16F</v>
          </cell>
          <cell r="U250" t="str">
            <v>11764608170188</v>
          </cell>
        </row>
        <row r="251">
          <cell r="A251" t="str">
            <v>1224-BOX</v>
          </cell>
          <cell r="B251">
            <v>478654167</v>
          </cell>
          <cell r="C251" t="str">
            <v>BAZIC Washable Markers Fine Line 10 Color Coloring Marker (10/Pack), 24-Packs</v>
          </cell>
          <cell r="D251" t="str">
            <v>ACTIVE</v>
          </cell>
          <cell r="E251" t="str">
            <v>PUBLISHED</v>
          </cell>
          <cell r="G251" t="str">
            <v>Office &amp; Stationery</v>
          </cell>
          <cell r="H251" t="str">
            <v>Markers</v>
          </cell>
          <cell r="I251">
            <v>50.87</v>
          </cell>
          <cell r="J251" t="str">
            <v>USD</v>
          </cell>
          <cell r="K251" t="str">
            <v>Base</v>
          </cell>
          <cell r="L251">
            <v>50.87</v>
          </cell>
          <cell r="M251">
            <v>2039746</v>
          </cell>
          <cell r="N251">
            <v>2039719</v>
          </cell>
          <cell r="O251" t="str">
            <v>NETWORK_GEO</v>
          </cell>
          <cell r="P251">
            <v>30.47</v>
          </cell>
          <cell r="Q251">
            <v>1</v>
          </cell>
          <cell r="R251" t="str">
            <v>Seller Fulfilled</v>
          </cell>
          <cell r="S251" t="str">
            <v>Walmart Fulfilled</v>
          </cell>
          <cell r="T251" t="str">
            <v>5H7YYHM4ICDF</v>
          </cell>
          <cell r="U251" t="str">
            <v>20764608170407</v>
          </cell>
        </row>
        <row r="252">
          <cell r="A252" t="str">
            <v>1267-PACK2</v>
          </cell>
          <cell r="B252">
            <v>471275365</v>
          </cell>
          <cell r="C252" t="str">
            <v>BAZIC Brush Markers 6 Pastel Colors, Fine Line Washable Coloring Marker (6/Pack), 2-Packs</v>
          </cell>
          <cell r="D252" t="str">
            <v>ACTIVE</v>
          </cell>
          <cell r="E252" t="str">
            <v>PUBLISHED</v>
          </cell>
          <cell r="F252" t="str">
            <v>Reasonable price requirements are not met</v>
          </cell>
          <cell r="G252" t="str">
            <v>Office &amp; Stationery</v>
          </cell>
          <cell r="H252" t="str">
            <v>Markers</v>
          </cell>
          <cell r="I252">
            <v>9.01</v>
          </cell>
          <cell r="J252" t="str">
            <v>USD</v>
          </cell>
          <cell r="K252" t="str">
            <v>Base</v>
          </cell>
          <cell r="L252">
            <v>9.01</v>
          </cell>
          <cell r="M252">
            <v>2039746</v>
          </cell>
          <cell r="N252">
            <v>2039719</v>
          </cell>
          <cell r="O252" t="str">
            <v>NETWORK_GEO</v>
          </cell>
          <cell r="P252">
            <v>2.98</v>
          </cell>
          <cell r="Q252">
            <v>1</v>
          </cell>
          <cell r="R252" t="str">
            <v>Seller Fulfilled</v>
          </cell>
          <cell r="S252" t="str">
            <v>Seller Fulfilled</v>
          </cell>
          <cell r="T252" t="str">
            <v>3NEMCPKBPC86</v>
          </cell>
          <cell r="U252" t="str">
            <v>10764608017347</v>
          </cell>
        </row>
        <row r="253">
          <cell r="A253" t="str">
            <v>17108-BOX</v>
          </cell>
          <cell r="B253">
            <v>18054668378</v>
          </cell>
          <cell r="C253" t="str">
            <v>BAZIC Frizz Retractable Erasable Gel Pens, 0.7mm Medium Point, Black Ink, Comfort Grip, 24-Pack</v>
          </cell>
          <cell r="D253" t="str">
            <v>ACTIVE</v>
          </cell>
          <cell r="E253" t="str">
            <v>PUBLISHED</v>
          </cell>
          <cell r="F253"/>
          <cell r="G253" t="str">
            <v>Office &amp; Stationery</v>
          </cell>
          <cell r="H253" t="str">
            <v>Pens</v>
          </cell>
          <cell r="I253">
            <v>7.99</v>
          </cell>
          <cell r="J253" t="str">
            <v>USD</v>
          </cell>
          <cell r="K253" t="str">
            <v>Base</v>
          </cell>
          <cell r="L253" t="str">
            <v>Yes</v>
          </cell>
          <cell r="M253">
            <v>2039719</v>
          </cell>
          <cell r="N253">
            <v>2039719</v>
          </cell>
          <cell r="O253" t="str">
            <v>NETWORK_GEO</v>
          </cell>
          <cell r="P253">
            <v>0.09</v>
          </cell>
          <cell r="Q253">
            <v>1</v>
          </cell>
          <cell r="R253" t="str">
            <v>Seller Fulfilled</v>
          </cell>
          <cell r="S253" t="str">
            <v>Seller Fulfilled</v>
          </cell>
          <cell r="T253" t="str">
            <v>4CY6T2KSNQXW</v>
          </cell>
          <cell r="U253" t="str">
            <v>00764608017364</v>
          </cell>
        </row>
        <row r="254">
          <cell r="A254" t="str">
            <v>2024-PACK2</v>
          </cell>
          <cell r="B254">
            <v>309803043</v>
          </cell>
          <cell r="C254" t="str">
            <v>BAZIC Glue Stick 36g/1.27 Oz, Acid Free Glue (2/Pack), 2-Packs</v>
          </cell>
          <cell r="D254" t="str">
            <v>ACTIVE</v>
          </cell>
          <cell r="E254" t="str">
            <v>PUBLISHED</v>
          </cell>
          <cell r="F254"/>
          <cell r="G254" t="str">
            <v>Office &amp; Stationery</v>
          </cell>
          <cell r="H254" t="str">
            <v>Pens</v>
          </cell>
          <cell r="I254">
            <v>6.49</v>
          </cell>
          <cell r="J254" t="str">
            <v>USD</v>
          </cell>
          <cell r="K254" t="str">
            <v>Promo price</v>
          </cell>
          <cell r="L254" t="str">
            <v>Yes</v>
          </cell>
          <cell r="M254">
            <v>2039872</v>
          </cell>
          <cell r="N254">
            <v>2039719</v>
          </cell>
          <cell r="O254" t="str">
            <v>ALWAYS_TWO_DAY</v>
          </cell>
          <cell r="P254">
            <v>7.0000000000000007E-2</v>
          </cell>
          <cell r="Q254">
            <v>1</v>
          </cell>
          <cell r="R254" t="str">
            <v>Walmart Fulfilled</v>
          </cell>
          <cell r="S254" t="str">
            <v>Seller Fulfilled</v>
          </cell>
          <cell r="T254" t="str">
            <v>5RJ5UODT5Q5K</v>
          </cell>
          <cell r="U254" t="str">
            <v>00764608017937</v>
          </cell>
        </row>
        <row r="255">
          <cell r="A255" t="str">
            <v>2043-BOX</v>
          </cell>
          <cell r="B255">
            <v>373175082</v>
          </cell>
          <cell r="C255" t="str">
            <v>BAZIC Washableed Glue Stick 8g/0.28 Oz, Acid Glue Sticks (4/Pack), 24-Packs</v>
          </cell>
          <cell r="D255" t="str">
            <v>ACTIVE</v>
          </cell>
          <cell r="E255" t="str">
            <v>PUBLISHED</v>
          </cell>
          <cell r="F255" t="str">
            <v>Offer end date has passed</v>
          </cell>
          <cell r="G255" t="str">
            <v>Office &amp; Stationery</v>
          </cell>
          <cell r="H255" t="str">
            <v>Pens</v>
          </cell>
          <cell r="I255">
            <v>9.19</v>
          </cell>
          <cell r="J255" t="str">
            <v>USD</v>
          </cell>
          <cell r="K255" t="str">
            <v>Base</v>
          </cell>
          <cell r="L255" t="str">
            <v>Yes</v>
          </cell>
          <cell r="M255">
            <v>2039872</v>
          </cell>
          <cell r="N255">
            <v>2039719</v>
          </cell>
          <cell r="O255" t="str">
            <v>NETWORK_GEO</v>
          </cell>
          <cell r="P255">
            <v>0.09</v>
          </cell>
          <cell r="Q255">
            <v>1</v>
          </cell>
          <cell r="R255" t="str">
            <v>Seller Fulfilled</v>
          </cell>
          <cell r="S255" t="str">
            <v>Seller Fulfilled</v>
          </cell>
          <cell r="T255" t="str">
            <v>5HCU8BU296DE</v>
          </cell>
          <cell r="U255" t="str">
            <v>00764608017951</v>
          </cell>
        </row>
        <row r="256">
          <cell r="A256" t="str">
            <v>211-BOX</v>
          </cell>
          <cell r="B256">
            <v>975795799</v>
          </cell>
          <cell r="C256" t="str">
            <v>BAZIC Loose Leaf Binder Ring 1" Book Rings Binder Rings (12/Pack), 24-Packs</v>
          </cell>
          <cell r="D256" t="str">
            <v>ACTIVE</v>
          </cell>
          <cell r="E256" t="str">
            <v>PUBLISHED</v>
          </cell>
          <cell r="F256" t="str">
            <v>Reasonable price requirements are not met,Reasonable Price Not Satisfied</v>
          </cell>
          <cell r="G256" t="str">
            <v>Office &amp; Stationery</v>
          </cell>
          <cell r="H256" t="str">
            <v>Office Book Rings</v>
          </cell>
          <cell r="I256">
            <v>38.49</v>
          </cell>
          <cell r="J256" t="str">
            <v>USD</v>
          </cell>
          <cell r="K256" t="str">
            <v>Base</v>
          </cell>
          <cell r="L256">
            <v>38.49</v>
          </cell>
          <cell r="M256">
            <v>2038710</v>
          </cell>
          <cell r="N256">
            <v>2039719</v>
          </cell>
          <cell r="O256" t="str">
            <v>NETWORK_GEO</v>
          </cell>
          <cell r="P256">
            <v>1.88</v>
          </cell>
          <cell r="Q256">
            <v>1</v>
          </cell>
          <cell r="R256" t="str">
            <v>Seller Fulfilled</v>
          </cell>
          <cell r="S256" t="str">
            <v>Walmart Fulfilled</v>
          </cell>
          <cell r="T256" t="str">
            <v>6R851CYBC8P5</v>
          </cell>
          <cell r="U256" t="str">
            <v>10764608017972</v>
          </cell>
        </row>
        <row r="257">
          <cell r="A257" t="str">
            <v>2157-EACH</v>
          </cell>
          <cell r="B257">
            <v>1808514039</v>
          </cell>
          <cell r="C257" t="str">
            <v>BAZIC Poly Envelope Binder Pocket Folder, 3 Hole Punched, Clear Letter A4 Size Document Folder (5/Pack), 1-Pack</v>
          </cell>
          <cell r="D257" t="str">
            <v>ACTIVE</v>
          </cell>
          <cell r="E257" t="str">
            <v>PUBLISHED</v>
          </cell>
          <cell r="F257" t="str">
            <v>Offer end date has passed</v>
          </cell>
          <cell r="G257" t="str">
            <v>Office &amp; Stationery</v>
          </cell>
          <cell r="H257" t="str">
            <v>Form Holders &amp; Clipboards</v>
          </cell>
          <cell r="I257">
            <v>13.99</v>
          </cell>
          <cell r="J257" t="str">
            <v>USD</v>
          </cell>
          <cell r="K257" t="str">
            <v>Base</v>
          </cell>
          <cell r="L257" t="str">
            <v>Yes</v>
          </cell>
          <cell r="M257">
            <v>2039742</v>
          </cell>
          <cell r="N257">
            <v>2039893</v>
          </cell>
          <cell r="O257" t="str">
            <v>NETWORK_GEO</v>
          </cell>
          <cell r="P257">
            <v>0.85</v>
          </cell>
          <cell r="Q257">
            <v>1</v>
          </cell>
          <cell r="R257" t="str">
            <v>Seller Fulfilled</v>
          </cell>
          <cell r="S257" t="str">
            <v>Seller Fulfilled</v>
          </cell>
          <cell r="T257" t="str">
            <v>3KDRJ8U89BC5</v>
          </cell>
          <cell r="U257" t="str">
            <v>00764608018019</v>
          </cell>
        </row>
        <row r="258">
          <cell r="A258" t="str">
            <v>2346-BOX</v>
          </cell>
          <cell r="B258">
            <v>930078056</v>
          </cell>
          <cell r="C258" t="str">
            <v>BAZIC Highlighter Marker Pen, Pastel Color Chisel Tip Marker (4/Pack), 24-Packs</v>
          </cell>
          <cell r="D258" t="str">
            <v>ACTIVE</v>
          </cell>
          <cell r="E258" t="str">
            <v>PUBLISHED</v>
          </cell>
          <cell r="F258" t="str">
            <v>Offer end date has passed</v>
          </cell>
          <cell r="G258" t="str">
            <v>Office &amp; Stationery</v>
          </cell>
          <cell r="H258" t="str">
            <v>Form Holders &amp; Clipboards</v>
          </cell>
          <cell r="I258">
            <v>22.49</v>
          </cell>
          <cell r="J258" t="str">
            <v>USD</v>
          </cell>
          <cell r="K258" t="str">
            <v>Base</v>
          </cell>
          <cell r="L258" t="str">
            <v>Yes</v>
          </cell>
          <cell r="M258">
            <v>2039896</v>
          </cell>
          <cell r="N258">
            <v>2039893</v>
          </cell>
          <cell r="O258" t="str">
            <v>NETWORK_GEO</v>
          </cell>
          <cell r="P258">
            <v>2.16</v>
          </cell>
          <cell r="Q258">
            <v>1</v>
          </cell>
          <cell r="R258" t="str">
            <v>Seller Fulfilled</v>
          </cell>
          <cell r="S258" t="str">
            <v>Seller Fulfilled</v>
          </cell>
          <cell r="T258" t="str">
            <v>1QW58J1XGGK9</v>
          </cell>
          <cell r="U258" t="str">
            <v>00468903705949</v>
          </cell>
        </row>
        <row r="259">
          <cell r="A259" t="str">
            <v>2501-CASE</v>
          </cell>
          <cell r="B259">
            <v>228736426</v>
          </cell>
          <cell r="C259" t="str">
            <v>Bazic Super 8/pack 8 Colors Jumbo Triangle Crayon (PACK OF 24)</v>
          </cell>
          <cell r="D259" t="str">
            <v>RETIRED</v>
          </cell>
          <cell r="E259" t="str">
            <v>UNPUBLISHED</v>
          </cell>
          <cell r="F259" t="str">
            <v>Shipping information is not found,No online price found for the item,Offer end date has passed</v>
          </cell>
          <cell r="G259" t="str">
            <v>Crafts</v>
          </cell>
          <cell r="H259" t="str">
            <v>Crayons</v>
          </cell>
          <cell r="I259">
            <v>103.79</v>
          </cell>
          <cell r="J259" t="str">
            <v>USD</v>
          </cell>
          <cell r="K259" t="str">
            <v>Base</v>
          </cell>
          <cell r="L259" t="str">
            <v>Yes</v>
          </cell>
          <cell r="M259">
            <v>2039722</v>
          </cell>
          <cell r="N259">
            <v>2038710</v>
          </cell>
          <cell r="O259" t="str">
            <v>NETWORK_GEO</v>
          </cell>
          <cell r="P259">
            <v>1.69</v>
          </cell>
          <cell r="Q259">
            <v>1</v>
          </cell>
          <cell r="R259" t="str">
            <v>Seller Fulfilled</v>
          </cell>
          <cell r="S259" t="str">
            <v>Seller Fulfilled</v>
          </cell>
          <cell r="T259" t="str">
            <v>21VRNHD14M9R</v>
          </cell>
          <cell r="U259" t="str">
            <v>00814625018834</v>
          </cell>
        </row>
        <row r="260">
          <cell r="A260" t="str">
            <v>2511-BOX</v>
          </cell>
          <cell r="B260">
            <v>956348290</v>
          </cell>
          <cell r="C260" t="str">
            <v>Bazic Products 303006-24 Premium Crayons- Pack of 24</v>
          </cell>
          <cell r="D260" t="str">
            <v>ACTIVE</v>
          </cell>
          <cell r="E260" t="str">
            <v>PUBLISHED</v>
          </cell>
          <cell r="G260" t="str">
            <v>Crafts</v>
          </cell>
          <cell r="H260" t="str">
            <v>Crayons</v>
          </cell>
          <cell r="I260">
            <v>28.15</v>
          </cell>
          <cell r="J260" t="str">
            <v>USD</v>
          </cell>
          <cell r="K260" t="str">
            <v>Base</v>
          </cell>
          <cell r="L260">
            <v>28.15</v>
          </cell>
          <cell r="M260">
            <v>2039722</v>
          </cell>
          <cell r="N260">
            <v>2039751</v>
          </cell>
          <cell r="O260" t="str">
            <v>NETWORK_GEO</v>
          </cell>
          <cell r="P260">
            <v>2.06</v>
          </cell>
          <cell r="Q260">
            <v>1</v>
          </cell>
          <cell r="R260" t="str">
            <v>Seller Fulfilled</v>
          </cell>
          <cell r="S260" t="str">
            <v>Walmart Fulfilled</v>
          </cell>
          <cell r="T260" t="str">
            <v>2IPICR6N2CSX</v>
          </cell>
          <cell r="U260" t="str">
            <v>10764608019426</v>
          </cell>
        </row>
        <row r="261">
          <cell r="A261" t="str">
            <v>2705-BOX</v>
          </cell>
          <cell r="B261">
            <v>702205960</v>
          </cell>
          <cell r="C261" t="str">
            <v>BAZIC 2.5" Round 3x Lighted Magnifier</v>
          </cell>
          <cell r="D261" t="str">
            <v>ARCHIVED</v>
          </cell>
          <cell r="E261" t="str">
            <v>UNPUBLISHED</v>
          </cell>
          <cell r="F261" t="str">
            <v>Offer end date has passed</v>
          </cell>
          <cell r="G261" t="str">
            <v>Office &amp; Stationery</v>
          </cell>
          <cell r="H261" t="str">
            <v>Pins &amp; Tacks</v>
          </cell>
          <cell r="I261">
            <v>35.75</v>
          </cell>
          <cell r="J261" t="str">
            <v>USD</v>
          </cell>
          <cell r="K261" t="str">
            <v>Base</v>
          </cell>
          <cell r="L261" t="str">
            <v>Yes</v>
          </cell>
          <cell r="M261">
            <v>2038710</v>
          </cell>
          <cell r="N261">
            <v>2048507</v>
          </cell>
          <cell r="O261" t="str">
            <v>NETWORK_GEO</v>
          </cell>
          <cell r="P261">
            <v>2.8</v>
          </cell>
          <cell r="Q261">
            <v>1</v>
          </cell>
          <cell r="R261" t="str">
            <v>Seller Fulfilled</v>
          </cell>
          <cell r="S261" t="str">
            <v>Seller Fulfilled</v>
          </cell>
          <cell r="T261" t="str">
            <v>17RGEHHH3QWB</v>
          </cell>
          <cell r="U261" t="str">
            <v>10764608002084</v>
          </cell>
        </row>
        <row r="262">
          <cell r="A262" t="str">
            <v>3138-A-EACH</v>
          </cell>
          <cell r="B262">
            <v>28150834</v>
          </cell>
          <cell r="C262" t="str">
            <v>BAZIC 3 Ring Binder 1.5" Economy Binders White, Hold 280 Sheets, 1-Count</v>
          </cell>
          <cell r="D262" t="str">
            <v>ACTIVE</v>
          </cell>
          <cell r="E262" t="str">
            <v>PUBLISHED</v>
          </cell>
          <cell r="G262" t="str">
            <v>Office &amp; Stationery</v>
          </cell>
          <cell r="H262" t="str">
            <v>Binders</v>
          </cell>
          <cell r="I262">
            <v>15.5</v>
          </cell>
          <cell r="J262" t="str">
            <v>USD</v>
          </cell>
          <cell r="K262" t="str">
            <v>Base</v>
          </cell>
          <cell r="L262">
            <v>15.5</v>
          </cell>
          <cell r="M262">
            <v>2039738</v>
          </cell>
          <cell r="N262">
            <v>2039913</v>
          </cell>
          <cell r="O262" t="str">
            <v>NETWORK_GEO</v>
          </cell>
          <cell r="P262">
            <v>6.8</v>
          </cell>
          <cell r="Q262">
            <v>1</v>
          </cell>
          <cell r="R262" t="str">
            <v>Seller Fulfilled</v>
          </cell>
          <cell r="S262" t="str">
            <v>Seller Fulfilled</v>
          </cell>
          <cell r="T262" t="str">
            <v>4N6UO9XFFK0P</v>
          </cell>
          <cell r="U262" t="str">
            <v>20764608020818</v>
          </cell>
        </row>
        <row r="263">
          <cell r="A263" t="str">
            <v>3194-PACK2</v>
          </cell>
          <cell r="B263">
            <v>305636676</v>
          </cell>
          <cell r="C263" t="str">
            <v>BAZIC 3 Ring Binder 3" View Binders Slant D Ring Blue, Hold 600 Sheets, 2-Count</v>
          </cell>
          <cell r="D263" t="str">
            <v>ACTIVE</v>
          </cell>
          <cell r="E263" t="str">
            <v>PUBLISHED</v>
          </cell>
          <cell r="F263" t="str">
            <v>Reasonable price requirements are not met,Reasonable Price Not Satisfied</v>
          </cell>
          <cell r="G263" t="str">
            <v>Crafts</v>
          </cell>
          <cell r="H263" t="str">
            <v>Glue Gun Sticks</v>
          </cell>
          <cell r="I263">
            <v>215.26</v>
          </cell>
          <cell r="J263" t="str">
            <v>USD</v>
          </cell>
          <cell r="K263" t="str">
            <v>Base</v>
          </cell>
          <cell r="L263" t="str">
            <v>Yes</v>
          </cell>
          <cell r="M263">
            <v>2039738</v>
          </cell>
          <cell r="N263">
            <v>2038710</v>
          </cell>
          <cell r="O263" t="str">
            <v>NETWORK_GEO</v>
          </cell>
          <cell r="P263">
            <v>33.08</v>
          </cell>
          <cell r="Q263">
            <v>1</v>
          </cell>
          <cell r="R263" t="str">
            <v>Seller Fulfilled</v>
          </cell>
          <cell r="S263" t="str">
            <v>Seller Fulfilled</v>
          </cell>
          <cell r="T263" t="str">
            <v>7F2746ZNDAAA</v>
          </cell>
          <cell r="U263" t="str">
            <v>20764608020955</v>
          </cell>
        </row>
        <row r="264">
          <cell r="A264" t="str">
            <v>3481-EACH</v>
          </cell>
          <cell r="B264">
            <v>551964141</v>
          </cell>
          <cell r="C264" t="str">
            <v>BAZIC Glitter Shaker 6 Neon Color, Halloween Sparkling Powder (18g/Pack), 1-Pack</v>
          </cell>
          <cell r="D264" t="str">
            <v>ARCHIVED</v>
          </cell>
          <cell r="E264" t="str">
            <v>UNPUBLISHED</v>
          </cell>
          <cell r="F264" t="str">
            <v>Offer end date has passed</v>
          </cell>
          <cell r="G264" t="str">
            <v>Crafts</v>
          </cell>
          <cell r="H264" t="str">
            <v>Glitter</v>
          </cell>
          <cell r="I264">
            <v>6.49</v>
          </cell>
          <cell r="J264" t="str">
            <v>USD</v>
          </cell>
          <cell r="K264" t="str">
            <v>Base</v>
          </cell>
          <cell r="L264" t="str">
            <v>Yes</v>
          </cell>
          <cell r="M264">
            <v>2038710</v>
          </cell>
          <cell r="N264">
            <v>2039742</v>
          </cell>
          <cell r="O264">
            <v>0.1</v>
          </cell>
          <cell r="P264">
            <v>0.68</v>
          </cell>
          <cell r="Q264">
            <v>1</v>
          </cell>
          <cell r="R264" t="str">
            <v>Seller Fulfilled</v>
          </cell>
          <cell r="S264" t="str">
            <v>Seller Fulfilled</v>
          </cell>
          <cell r="T264" t="str">
            <v>71JXBRY2FRM0</v>
          </cell>
          <cell r="U264" t="str">
            <v>00764608021712</v>
          </cell>
        </row>
        <row r="265">
          <cell r="A265" t="str">
            <v>4162-EACH</v>
          </cell>
          <cell r="B265">
            <v>185723792</v>
          </cell>
          <cell r="C265" t="str">
            <v>BAZIC 3 Ring Binder 3" View Binders Slant D Ring Green, Hold 600 Sheets, 1-Count</v>
          </cell>
          <cell r="D265" t="str">
            <v>ACTIVE</v>
          </cell>
          <cell r="E265" t="str">
            <v>PUBLISHED</v>
          </cell>
          <cell r="F265" t="str">
            <v>Reasonable price requirements are not met</v>
          </cell>
          <cell r="G265" t="str">
            <v>Office &amp; Stationery</v>
          </cell>
          <cell r="H265" t="str">
            <v>Binders</v>
          </cell>
          <cell r="I265">
            <v>19.489999999999998</v>
          </cell>
          <cell r="J265" t="str">
            <v>USD</v>
          </cell>
          <cell r="K265" t="str">
            <v>Base</v>
          </cell>
          <cell r="L265">
            <v>19.489999999999998</v>
          </cell>
          <cell r="M265">
            <v>2039738</v>
          </cell>
          <cell r="N265">
            <v>2039742</v>
          </cell>
          <cell r="O265" t="str">
            <v>NETWORK_GEO</v>
          </cell>
          <cell r="P265">
            <v>11.72</v>
          </cell>
          <cell r="Q265">
            <v>1</v>
          </cell>
          <cell r="R265" t="str">
            <v>Seller Fulfilled</v>
          </cell>
          <cell r="S265" t="str">
            <v>WFS Eligible</v>
          </cell>
          <cell r="T265" t="str">
            <v>26VTDLJNM547</v>
          </cell>
          <cell r="U265" t="str">
            <v>20764608021853</v>
          </cell>
        </row>
        <row r="266">
          <cell r="A266" t="str">
            <v>5066-EACH</v>
          </cell>
          <cell r="B266">
            <v>23331653</v>
          </cell>
          <cell r="C266" t="str">
            <v>BAZIC Secure Regular Size Business Envelopes, Easy Close Peel Stick, Windowless, Sealed, 55-Count</v>
          </cell>
          <cell r="D266" t="str">
            <v>ACTIVE</v>
          </cell>
          <cell r="E266" t="str">
            <v>PUBLISHED</v>
          </cell>
          <cell r="F266" t="str">
            <v>Offer end date has passed</v>
          </cell>
          <cell r="G266" t="str">
            <v>Office &amp; Stationery</v>
          </cell>
          <cell r="H266" t="str">
            <v>Pencil &amp; Pen Erasers</v>
          </cell>
          <cell r="I266">
            <v>7.89</v>
          </cell>
          <cell r="J266" t="str">
            <v>USD</v>
          </cell>
          <cell r="K266" t="str">
            <v>Base</v>
          </cell>
          <cell r="L266" t="str">
            <v>Yes</v>
          </cell>
          <cell r="M266">
            <v>2038710</v>
          </cell>
          <cell r="N266">
            <v>2039721</v>
          </cell>
          <cell r="O266" t="str">
            <v>ALWAYS_TWO_DAY</v>
          </cell>
          <cell r="P266">
            <v>0.39500000000000002</v>
          </cell>
          <cell r="Q266">
            <v>1</v>
          </cell>
          <cell r="R266" t="str">
            <v>Walmart Fulfilled</v>
          </cell>
          <cell r="S266" t="str">
            <v>Seller Fulfilled</v>
          </cell>
          <cell r="T266" t="str">
            <v>74V0SIP8PJ6R</v>
          </cell>
          <cell r="U266" t="str">
            <v>00764608022016</v>
          </cell>
        </row>
        <row r="267">
          <cell r="A267" t="str">
            <v>529-PACK4</v>
          </cell>
          <cell r="B267">
            <v>5487050737</v>
          </cell>
          <cell r="C267" t="str">
            <v>BAZIC Poster Board 11" X 14" Assorted Colored, (5/Pack), 4-Packs</v>
          </cell>
          <cell r="D267" t="str">
            <v>ACTIVE</v>
          </cell>
          <cell r="E267" t="str">
            <v>PUBLISHED</v>
          </cell>
          <cell r="F267" t="str">
            <v>Compliance - Childrenâ€™s Product Policy,No Match Found - Adjusted to your last submitted price</v>
          </cell>
          <cell r="G267" t="str">
            <v>Office &amp; Stationery</v>
          </cell>
          <cell r="H267" t="str">
            <v>Highlighters</v>
          </cell>
          <cell r="I267">
            <v>9.89</v>
          </cell>
          <cell r="J267" t="str">
            <v>USD</v>
          </cell>
          <cell r="K267" t="str">
            <v>Base</v>
          </cell>
          <cell r="L267" t="str">
            <v>Yes</v>
          </cell>
          <cell r="M267">
            <v>2039749</v>
          </cell>
          <cell r="N267">
            <v>2039896</v>
          </cell>
          <cell r="O267" t="str">
            <v>NETWORK_GEO</v>
          </cell>
          <cell r="P267">
            <v>0.24</v>
          </cell>
          <cell r="Q267">
            <v>1</v>
          </cell>
          <cell r="R267" t="str">
            <v>Seller Fulfilled</v>
          </cell>
          <cell r="S267" t="str">
            <v>Seller Fulfilled</v>
          </cell>
          <cell r="T267" t="str">
            <v>2O01XOTSWCK9</v>
          </cell>
          <cell r="U267" t="str">
            <v>00764608023037</v>
          </cell>
        </row>
        <row r="268">
          <cell r="A268" t="str">
            <v>5516-CASE</v>
          </cell>
          <cell r="B268">
            <v>17467172899</v>
          </cell>
          <cell r="C268" t="str">
            <v>BAZIC Composition Notebook College Ruled, 100 Sheets Morandi Colors Premium Marble Cover Notebooks, 48-Pack</v>
          </cell>
          <cell r="D268" t="str">
            <v>ACTIVE</v>
          </cell>
          <cell r="E268" t="str">
            <v>PUBLISHED</v>
          </cell>
          <cell r="F268" t="str">
            <v>Offer end date has passed</v>
          </cell>
          <cell r="G268" t="str">
            <v>Office &amp; Stationery</v>
          </cell>
          <cell r="H268" t="str">
            <v>Highlighters</v>
          </cell>
          <cell r="I268">
            <v>50.75</v>
          </cell>
          <cell r="J268" t="str">
            <v>USD</v>
          </cell>
          <cell r="K268" t="str">
            <v>Base</v>
          </cell>
          <cell r="L268" t="str">
            <v>Yes</v>
          </cell>
          <cell r="M268">
            <v>2038710</v>
          </cell>
          <cell r="N268">
            <v>2039896</v>
          </cell>
          <cell r="O268" t="str">
            <v>NETWORK_GEO</v>
          </cell>
          <cell r="P268">
            <v>2.48</v>
          </cell>
          <cell r="Q268">
            <v>1</v>
          </cell>
          <cell r="R268" t="str">
            <v>Seller Fulfilled</v>
          </cell>
          <cell r="S268" t="str">
            <v>Seller Fulfilled</v>
          </cell>
          <cell r="T268" t="str">
            <v>6XJMM48V9LT5</v>
          </cell>
          <cell r="U268" t="str">
            <v>10764608023157</v>
          </cell>
        </row>
        <row r="269">
          <cell r="A269" t="str">
            <v>5600-EACH</v>
          </cell>
          <cell r="B269">
            <v>14614557868</v>
          </cell>
          <cell r="C269" t="str">
            <v>BAZIC Telling Time Flash Cards Learn to Read Time, Read Clocks Numerals &amp; Analog (36/Pack), 1-Pack</v>
          </cell>
          <cell r="D269" t="str">
            <v>ACTIVE</v>
          </cell>
          <cell r="E269" t="str">
            <v>PUBLISHED</v>
          </cell>
          <cell r="F269" t="str">
            <v>Offer end date has passed</v>
          </cell>
          <cell r="G269" t="str">
            <v>Office &amp; Stationery</v>
          </cell>
          <cell r="H269" t="str">
            <v>File &amp; Paper Fasteners</v>
          </cell>
          <cell r="I269">
            <v>37.39</v>
          </cell>
          <cell r="J269" t="str">
            <v>USD</v>
          </cell>
          <cell r="K269" t="str">
            <v>Base</v>
          </cell>
          <cell r="L269" t="str">
            <v>Yes</v>
          </cell>
          <cell r="M269">
            <v>2039914</v>
          </cell>
          <cell r="N269">
            <v>2039905</v>
          </cell>
          <cell r="O269" t="str">
            <v>NETWORK_GEO</v>
          </cell>
          <cell r="P269">
            <v>1.84</v>
          </cell>
          <cell r="Q269">
            <v>1</v>
          </cell>
          <cell r="R269" t="str">
            <v>Seller Fulfilled</v>
          </cell>
          <cell r="S269" t="str">
            <v>Seller Fulfilled</v>
          </cell>
          <cell r="T269" t="str">
            <v>3HCEHJR0TMK7</v>
          </cell>
          <cell r="U269" t="str">
            <v>10764608002503</v>
          </cell>
        </row>
        <row r="270">
          <cell r="A270" t="str">
            <v>6041-PACK2</v>
          </cell>
          <cell r="B270">
            <v>715996431</v>
          </cell>
          <cell r="C270" t="str">
            <v>BAZIC 14" X 14" Magnetic Dry Erase Calendar Board Tile + Markers &amp; Magnets, 2-Packs</v>
          </cell>
          <cell r="D270" t="str">
            <v>ACTIVE</v>
          </cell>
          <cell r="E270" t="str">
            <v>PUBLISHED</v>
          </cell>
          <cell r="F270" t="str">
            <v>Compliance - Childrenâ€™s Product Policy,Min. Allowed Seller Price Reached</v>
          </cell>
          <cell r="G270" t="str">
            <v>Crafts</v>
          </cell>
          <cell r="H270" t="str">
            <v>Crayons</v>
          </cell>
          <cell r="I270">
            <v>7.99</v>
          </cell>
          <cell r="J270" t="str">
            <v>USD</v>
          </cell>
          <cell r="K270" t="str">
            <v>Base</v>
          </cell>
          <cell r="L270" t="str">
            <v>Yes</v>
          </cell>
          <cell r="M270">
            <v>2039885</v>
          </cell>
          <cell r="N270">
            <v>2039722</v>
          </cell>
          <cell r="O270" t="str">
            <v>ALWAYS_TWO_DAY</v>
          </cell>
          <cell r="P270">
            <v>0.30499999999999999</v>
          </cell>
          <cell r="Q270">
            <v>1</v>
          </cell>
          <cell r="R270" t="str">
            <v>Walmart Fulfilled</v>
          </cell>
          <cell r="S270" t="str">
            <v>Seller Fulfilled</v>
          </cell>
          <cell r="T270" t="str">
            <v>58IGN82O85YQ</v>
          </cell>
          <cell r="U270" t="str">
            <v>00764608025192</v>
          </cell>
        </row>
        <row r="271">
          <cell r="A271" t="str">
            <v>6328-CASE</v>
          </cell>
          <cell r="B271">
            <v>245986998</v>
          </cell>
          <cell r="C271" t="str">
            <v>SCHOOL ZONE Bilingual Flash Cards Tarjetas Escolares Educativas, 48-Pack</v>
          </cell>
          <cell r="D271" t="str">
            <v>RETIRED</v>
          </cell>
          <cell r="E271" t="str">
            <v>UNPUBLISHED</v>
          </cell>
          <cell r="F271" t="str">
            <v>Offer end date has passed</v>
          </cell>
          <cell r="G271" t="str">
            <v>Crafts</v>
          </cell>
          <cell r="H271" t="str">
            <v>Art Pastels</v>
          </cell>
          <cell r="I271">
            <v>16.25</v>
          </cell>
          <cell r="J271" t="str">
            <v>USD</v>
          </cell>
          <cell r="K271" t="str">
            <v>Base</v>
          </cell>
          <cell r="L271" t="str">
            <v>Yes</v>
          </cell>
          <cell r="M271">
            <v>2039914</v>
          </cell>
          <cell r="N271">
            <v>2039748</v>
          </cell>
          <cell r="O271" t="str">
            <v>NETWORK_GEO</v>
          </cell>
          <cell r="P271">
            <v>0.88</v>
          </cell>
          <cell r="Q271">
            <v>1</v>
          </cell>
          <cell r="R271" t="str">
            <v>Seller Fulfilled</v>
          </cell>
          <cell r="S271" t="str">
            <v>Seller Fulfilled</v>
          </cell>
          <cell r="T271" t="str">
            <v>439N9631WAZL</v>
          </cell>
          <cell r="U271" t="str">
            <v>00463470775340</v>
          </cell>
        </row>
        <row r="272">
          <cell r="A272" t="str">
            <v>6810-PACK2</v>
          </cell>
          <cell r="B272">
            <v>545651736</v>
          </cell>
          <cell r="C272" t="str">
            <v>BAZIC Wooden Dowel Rods Wood Sticks, 3/8"x12" Natural Hardwood Stick, 12-Count</v>
          </cell>
          <cell r="D272" t="str">
            <v>ACTIVE</v>
          </cell>
          <cell r="E272" t="str">
            <v>PUBLISHED</v>
          </cell>
          <cell r="G272" t="str">
            <v>Tools &amp; Hardware</v>
          </cell>
          <cell r="H272" t="str">
            <v>Dowels</v>
          </cell>
          <cell r="I272">
            <v>9.99</v>
          </cell>
          <cell r="J272" t="str">
            <v>USD</v>
          </cell>
          <cell r="K272" t="str">
            <v>Base</v>
          </cell>
          <cell r="L272">
            <v>9.99</v>
          </cell>
          <cell r="M272">
            <v>2038710</v>
          </cell>
          <cell r="N272">
            <v>2039905</v>
          </cell>
          <cell r="O272" t="str">
            <v>NETWORK_GEO</v>
          </cell>
          <cell r="P272">
            <v>0.48</v>
          </cell>
          <cell r="Q272">
            <v>1</v>
          </cell>
          <cell r="R272" t="str">
            <v>Seller Fulfilled</v>
          </cell>
          <cell r="S272" t="str">
            <v>Seller Fulfilled</v>
          </cell>
          <cell r="T272" t="str">
            <v>6X93L7W3SFJ7</v>
          </cell>
          <cell r="U272" t="str">
            <v>00467932413870</v>
          </cell>
        </row>
        <row r="273">
          <cell r="A273" t="str">
            <v>754-BOX</v>
          </cell>
          <cell r="B273">
            <v>17664709742</v>
          </cell>
          <cell r="C273" t="str">
            <v>BAZIC Mechanical Pencil Infinite Alora 0.7mm w/ Ceramic Lead Refills, Auto Lead Advance, 24-Packs</v>
          </cell>
          <cell r="D273" t="str">
            <v>ACTIVE</v>
          </cell>
          <cell r="E273" t="str">
            <v>PUBLISHED</v>
          </cell>
          <cell r="F273" t="str">
            <v>Offer end date has passed</v>
          </cell>
          <cell r="G273" t="str">
            <v>Office &amp; Stationery</v>
          </cell>
          <cell r="H273" t="str">
            <v>Calculators</v>
          </cell>
          <cell r="I273">
            <v>8.35</v>
          </cell>
          <cell r="J273" t="str">
            <v>USD</v>
          </cell>
          <cell r="K273" t="str">
            <v>Base</v>
          </cell>
          <cell r="L273" t="str">
            <v>Yes</v>
          </cell>
          <cell r="M273">
            <v>2039720</v>
          </cell>
          <cell r="N273">
            <v>2039735</v>
          </cell>
          <cell r="O273" t="str">
            <v>ALWAYS_TWO_DAY</v>
          </cell>
          <cell r="P273">
            <v>0.115</v>
          </cell>
          <cell r="Q273">
            <v>1</v>
          </cell>
          <cell r="R273" t="str">
            <v>Walmart Fulfilled</v>
          </cell>
          <cell r="S273" t="str">
            <v>Seller Fulfilled</v>
          </cell>
          <cell r="T273" t="str">
            <v>5N3L7MJ47QYP</v>
          </cell>
          <cell r="U273" t="str">
            <v>00764608030042</v>
          </cell>
        </row>
        <row r="274">
          <cell r="A274" t="str">
            <v>782-PACK2</v>
          </cell>
          <cell r="B274">
            <v>560098409</v>
          </cell>
          <cell r="C274" t="str">
            <v>BAZIC Mechanical Pencil Lead Refills HB 0.5mm (160 Count/Pack), 2-Packs</v>
          </cell>
          <cell r="D274" t="str">
            <v>ACTIVE</v>
          </cell>
          <cell r="E274" t="str">
            <v>PUBLISHED</v>
          </cell>
          <cell r="F274" t="str">
            <v>Offer end date has passed</v>
          </cell>
          <cell r="G274" t="str">
            <v>Office &amp; Stationery</v>
          </cell>
          <cell r="H274" t="str">
            <v>Mechanical Pencil Refills</v>
          </cell>
          <cell r="I274">
            <v>8.35</v>
          </cell>
          <cell r="J274" t="str">
            <v>USD</v>
          </cell>
          <cell r="K274" t="str">
            <v>Base</v>
          </cell>
          <cell r="L274">
            <v>8.35</v>
          </cell>
          <cell r="M274">
            <v>2039720</v>
          </cell>
          <cell r="N274">
            <v>2039742</v>
          </cell>
          <cell r="O274">
            <v>0.14499999999999999</v>
          </cell>
          <cell r="P274">
            <v>2.95</v>
          </cell>
          <cell r="Q274">
            <v>1</v>
          </cell>
          <cell r="R274" t="str">
            <v>Seller Fulfilled</v>
          </cell>
          <cell r="S274" t="str">
            <v>Seller Fulfilled</v>
          </cell>
          <cell r="T274" t="str">
            <v>53X5LQ05NJOP</v>
          </cell>
          <cell r="U274" t="str">
            <v>00764608031650</v>
          </cell>
        </row>
        <row r="275">
          <cell r="A275" t="str">
            <v>785-BOX</v>
          </cell>
          <cell r="B275">
            <v>164773990</v>
          </cell>
          <cell r="C275" t="str">
            <v>BAZIC 12 Colored Pencils, Set for Art Drawing Sketching, 24-Pack</v>
          </cell>
          <cell r="D275" t="str">
            <v>ARCHIVED</v>
          </cell>
          <cell r="E275" t="str">
            <v>UNPUBLISHED</v>
          </cell>
          <cell r="F275" t="str">
            <v>Offer end date has passed</v>
          </cell>
          <cell r="G275" t="str">
            <v>Crafts</v>
          </cell>
          <cell r="H275" t="str">
            <v>Art Pencils</v>
          </cell>
          <cell r="I275">
            <v>47.99</v>
          </cell>
          <cell r="J275" t="str">
            <v>USD</v>
          </cell>
          <cell r="K275" t="str">
            <v>Base</v>
          </cell>
          <cell r="L275" t="str">
            <v>Yes</v>
          </cell>
          <cell r="M275">
            <v>2039720</v>
          </cell>
          <cell r="N275">
            <v>2039738</v>
          </cell>
          <cell r="O275">
            <v>4.84</v>
          </cell>
          <cell r="P275">
            <v>2.88</v>
          </cell>
          <cell r="Q275">
            <v>1</v>
          </cell>
          <cell r="R275" t="str">
            <v>Seller Fulfilled</v>
          </cell>
          <cell r="S275" t="str">
            <v>Walmart Fulfilled</v>
          </cell>
          <cell r="T275" t="str">
            <v>6PM78TZ3DSFC</v>
          </cell>
          <cell r="U275" t="str">
            <v>00764608031681</v>
          </cell>
        </row>
        <row r="276">
          <cell r="A276" t="str">
            <v>842-CASE</v>
          </cell>
          <cell r="B276">
            <v>470128982</v>
          </cell>
          <cell r="C276" t="str">
            <v>BAZIC Plastic Pencil Case Utility Storage Box, Bright Color, 24-Pack</v>
          </cell>
          <cell r="D276" t="str">
            <v>ACTIVE</v>
          </cell>
          <cell r="E276" t="str">
            <v>PUBLISHED</v>
          </cell>
          <cell r="F276" t="str">
            <v>Offer end date has passed</v>
          </cell>
          <cell r="G276" t="str">
            <v>Crafts</v>
          </cell>
          <cell r="H276" t="str">
            <v>Play Doughs</v>
          </cell>
          <cell r="I276">
            <v>132.09</v>
          </cell>
          <cell r="J276" t="str">
            <v>USD</v>
          </cell>
          <cell r="K276" t="str">
            <v>Base</v>
          </cell>
          <cell r="L276" t="str">
            <v>Yes</v>
          </cell>
          <cell r="M276">
            <v>2039750</v>
          </cell>
          <cell r="N276">
            <v>2039741</v>
          </cell>
          <cell r="O276" t="str">
            <v>NETWORK_GEO</v>
          </cell>
          <cell r="P276">
            <v>27.98</v>
          </cell>
          <cell r="Q276">
            <v>1</v>
          </cell>
          <cell r="R276" t="str">
            <v>Seller Fulfilled</v>
          </cell>
          <cell r="S276" t="str">
            <v>Seller Fulfilled</v>
          </cell>
          <cell r="T276" t="str">
            <v>0VYMECW44494</v>
          </cell>
          <cell r="U276" t="str">
            <v>20764608033122</v>
          </cell>
        </row>
        <row r="277">
          <cell r="A277" t="str">
            <v>861-EACH-PP</v>
          </cell>
          <cell r="B277">
            <v>13484266455</v>
          </cell>
          <cell r="C277" t="str">
            <v>BAZIC Folding Lap Desk with Storage, Purple Color Foldable Desk Lap Table for Activity, Study, Travel, Eating, 1-UNIT</v>
          </cell>
          <cell r="D277" t="str">
            <v>ACTIVE</v>
          </cell>
          <cell r="E277" t="str">
            <v>PUBLISHED</v>
          </cell>
          <cell r="F277" t="str">
            <v>Offer end date has passed</v>
          </cell>
          <cell r="G277" t="str">
            <v>Crafts</v>
          </cell>
          <cell r="H277" t="str">
            <v>Coloring Books</v>
          </cell>
          <cell r="I277">
            <v>38</v>
          </cell>
          <cell r="J277" t="str">
            <v>USD</v>
          </cell>
          <cell r="K277" t="str">
            <v>Base</v>
          </cell>
          <cell r="L277" t="str">
            <v>Yes</v>
          </cell>
          <cell r="M277">
            <v>2038710</v>
          </cell>
          <cell r="N277">
            <v>2038710</v>
          </cell>
          <cell r="O277" t="str">
            <v>NETWORK_GEO</v>
          </cell>
          <cell r="P277">
            <v>3.15</v>
          </cell>
          <cell r="Q277">
            <v>1</v>
          </cell>
          <cell r="R277" t="str">
            <v>Seller Fulfilled</v>
          </cell>
          <cell r="S277" t="str">
            <v>Seller Fulfilled</v>
          </cell>
          <cell r="T277" t="str">
            <v>23XRINJ0JPTL</v>
          </cell>
          <cell r="U277" t="str">
            <v>00088908381506</v>
          </cell>
        </row>
        <row r="278">
          <cell r="A278" t="str">
            <v>9011-SET6</v>
          </cell>
          <cell r="B278">
            <v>790220442</v>
          </cell>
          <cell r="C278" t="str">
            <v>BAZIC Printed Duct Tape Chevron Pattern 1.88" X 5 Yards, 6-Pack</v>
          </cell>
          <cell r="D278" t="str">
            <v>ARCHIVED</v>
          </cell>
          <cell r="E278" t="str">
            <v>UNPUBLISHED</v>
          </cell>
          <cell r="F278" t="str">
            <v>Offer end date has passed</v>
          </cell>
          <cell r="G278" t="str">
            <v>Office &amp; Stationery</v>
          </cell>
          <cell r="H278" t="str">
            <v>Mailers</v>
          </cell>
          <cell r="I278">
            <v>13</v>
          </cell>
          <cell r="J278" t="str">
            <v>USD</v>
          </cell>
          <cell r="K278" t="str">
            <v>Base</v>
          </cell>
          <cell r="L278" t="str">
            <v>Yes</v>
          </cell>
          <cell r="M278">
            <v>2042502</v>
          </cell>
          <cell r="N278">
            <v>2038710</v>
          </cell>
          <cell r="O278" t="str">
            <v>NETWORK_GEO</v>
          </cell>
          <cell r="P278">
            <v>0.66</v>
          </cell>
          <cell r="Q278">
            <v>1</v>
          </cell>
          <cell r="R278" t="str">
            <v>Seller Fulfilled</v>
          </cell>
          <cell r="S278" t="str">
            <v>Seller Fulfilled</v>
          </cell>
          <cell r="T278" t="str">
            <v>4V1ATCLSLXB5</v>
          </cell>
          <cell r="U278" t="str">
            <v>00461969705861</v>
          </cell>
        </row>
        <row r="279">
          <cell r="A279" t="str">
            <v>942-A-SET4</v>
          </cell>
          <cell r="B279">
            <v>893592156</v>
          </cell>
          <cell r="C279" t="str">
            <v>BAZIC Desktop Tape Dispenser w/ Tape Refill 3/4" x 250", 1" Core Non-Skid Base, 4-Pack</v>
          </cell>
          <cell r="D279" t="str">
            <v>ACTIVE</v>
          </cell>
          <cell r="E279" t="str">
            <v>PUBLISHED</v>
          </cell>
          <cell r="F279"/>
          <cell r="G279" t="str">
            <v>Office &amp; Stationery</v>
          </cell>
          <cell r="H279" t="str">
            <v>Binders</v>
          </cell>
          <cell r="I279">
            <v>12.69</v>
          </cell>
          <cell r="J279" t="str">
            <v>USD</v>
          </cell>
          <cell r="K279" t="str">
            <v>Base</v>
          </cell>
          <cell r="L279" t="str">
            <v>Yes</v>
          </cell>
          <cell r="M279">
            <v>2038710</v>
          </cell>
          <cell r="N279">
            <v>2039738</v>
          </cell>
          <cell r="O279" t="str">
            <v>NETWORK_GEO</v>
          </cell>
          <cell r="P279">
            <v>0.68</v>
          </cell>
          <cell r="Q279">
            <v>1</v>
          </cell>
          <cell r="R279" t="str">
            <v>Seller Fulfilled</v>
          </cell>
          <cell r="S279" t="str">
            <v>Seller Fulfilled</v>
          </cell>
          <cell r="T279" t="str">
            <v>23BR6W4SSORU</v>
          </cell>
          <cell r="U279" t="str">
            <v>00764608041048</v>
          </cell>
        </row>
        <row r="280">
          <cell r="A280" t="str">
            <v>S-46-PACK4</v>
          </cell>
          <cell r="B280">
            <v>998250558</v>
          </cell>
          <cell r="C280" t="str">
            <v>BAZIC Se Renta Sign 9"X12", For Rent Signage Waterproof Indoor Signs, 4-Pack</v>
          </cell>
          <cell r="D280" t="str">
            <v>ACTIVE</v>
          </cell>
          <cell r="E280" t="str">
            <v>PUBLISHED</v>
          </cell>
          <cell r="G280" t="str">
            <v>Home &amp; Garden</v>
          </cell>
          <cell r="H280" t="str">
            <v>Plaques &amp; Signs</v>
          </cell>
          <cell r="I280">
            <v>8.99</v>
          </cell>
          <cell r="J280" t="str">
            <v>USD</v>
          </cell>
          <cell r="K280" t="str">
            <v>Base</v>
          </cell>
          <cell r="L280">
            <v>8.99</v>
          </cell>
          <cell r="M280">
            <v>2038710</v>
          </cell>
          <cell r="N280">
            <v>2039728</v>
          </cell>
          <cell r="O280" t="str">
            <v>NETWORK_GEO</v>
          </cell>
          <cell r="P280">
            <v>0.64</v>
          </cell>
          <cell r="Q280">
            <v>1</v>
          </cell>
          <cell r="R280" t="str">
            <v>Seller Fulfilled</v>
          </cell>
          <cell r="S280" t="str">
            <v>Seller Fulfilled</v>
          </cell>
          <cell r="T280" t="str">
            <v>3YRXRO946LC1</v>
          </cell>
          <cell r="U280" t="str">
            <v>00764608044124</v>
          </cell>
        </row>
        <row r="281">
          <cell r="A281" t="str">
            <v>1213-EACH</v>
          </cell>
          <cell r="B281">
            <v>24898053</v>
          </cell>
          <cell r="C281" t="str">
            <v>BAZIC Permanent Marker Jumbo Chisel Tip 8mm Black Markers (2/Pack), 1-Pack</v>
          </cell>
          <cell r="D281" t="str">
            <v>ACTIVE</v>
          </cell>
          <cell r="E281" t="str">
            <v>PUBLISHED</v>
          </cell>
          <cell r="F281" t="str">
            <v>Listing &amp; Content:UPC Mismatch:Wrong-Item:Unpublish-Auto</v>
          </cell>
          <cell r="G281" t="str">
            <v>Office &amp; Stationery</v>
          </cell>
          <cell r="H281" t="str">
            <v>Scissors</v>
          </cell>
          <cell r="I281">
            <v>30.5</v>
          </cell>
          <cell r="J281" t="str">
            <v>USD</v>
          </cell>
          <cell r="K281" t="str">
            <v>Base</v>
          </cell>
          <cell r="L281" t="str">
            <v>Yes</v>
          </cell>
          <cell r="M281">
            <v>2039746</v>
          </cell>
          <cell r="N281">
            <v>2039728</v>
          </cell>
          <cell r="O281" t="str">
            <v>NETWORK_GEO</v>
          </cell>
          <cell r="P281">
            <v>2.52</v>
          </cell>
          <cell r="Q281">
            <v>1</v>
          </cell>
          <cell r="R281" t="str">
            <v>Seller Fulfilled</v>
          </cell>
          <cell r="S281" t="str">
            <v>Seller Fulfilled</v>
          </cell>
          <cell r="T281" t="str">
            <v>74TNBXDDKW06</v>
          </cell>
          <cell r="U281" t="str">
            <v>10764608044145</v>
          </cell>
        </row>
        <row r="282">
          <cell r="A282" t="str">
            <v>1219-EACH</v>
          </cell>
          <cell r="B282">
            <v>9685365673</v>
          </cell>
          <cell r="C282" t="str">
            <v>BAZIC Liquid Chalk Markers, RANDOM COLOR, Erasable Chalkboard Markers, Reversible Tip, for Chalkboards Blackboard Signs Windows Glass</v>
          </cell>
          <cell r="D282" t="str">
            <v>ACTIVE</v>
          </cell>
          <cell r="E282" t="str">
            <v>PUBLISHED</v>
          </cell>
          <cell r="F282" t="str">
            <v>Reasonable price requirements are not met</v>
          </cell>
          <cell r="G282" t="str">
            <v>Office &amp; Stationery</v>
          </cell>
          <cell r="H282" t="str">
            <v>Markers</v>
          </cell>
          <cell r="I282">
            <v>8.02</v>
          </cell>
          <cell r="J282" t="str">
            <v>USD</v>
          </cell>
          <cell r="K282" t="str">
            <v>Base</v>
          </cell>
          <cell r="L282" t="str">
            <v>Yes</v>
          </cell>
          <cell r="M282">
            <v>2039746</v>
          </cell>
          <cell r="N282">
            <v>2039728</v>
          </cell>
          <cell r="O282" t="str">
            <v>NETWORK_GEO</v>
          </cell>
          <cell r="P282">
            <v>15.44</v>
          </cell>
          <cell r="Q282">
            <v>1</v>
          </cell>
          <cell r="R282" t="str">
            <v>Seller Fulfilled</v>
          </cell>
          <cell r="S282" t="str">
            <v>Seller Fulfilled</v>
          </cell>
          <cell r="T282" t="str">
            <v>14ZSTOWE9YNK</v>
          </cell>
          <cell r="U282" t="str">
            <v>20764608044371</v>
          </cell>
        </row>
        <row r="283">
          <cell r="A283" t="str">
            <v>1271-EACH</v>
          </cell>
          <cell r="B283">
            <v>30482099</v>
          </cell>
          <cell r="C283" t="str">
            <v>BAZIC Black Chisel Tip Dry-Erase Markers (12/Box) [1271]</v>
          </cell>
          <cell r="D283" t="str">
            <v>ACTIVE</v>
          </cell>
          <cell r="E283" t="str">
            <v>PUBLISHED</v>
          </cell>
          <cell r="G283" t="str">
            <v>Office &amp; Stationery</v>
          </cell>
          <cell r="H283" t="str">
            <v>Dry Erase Markers</v>
          </cell>
          <cell r="I283">
            <v>13.99</v>
          </cell>
          <cell r="J283" t="str">
            <v>USD</v>
          </cell>
          <cell r="K283" t="str">
            <v>Base</v>
          </cell>
          <cell r="L283">
            <v>13.99</v>
          </cell>
          <cell r="M283">
            <v>2039746</v>
          </cell>
          <cell r="N283">
            <v>2038710</v>
          </cell>
          <cell r="O283" t="str">
            <v>NETWORK_GEO</v>
          </cell>
          <cell r="P283">
            <v>0.5</v>
          </cell>
          <cell r="Q283">
            <v>1</v>
          </cell>
          <cell r="R283" t="str">
            <v>Seller Fulfilled</v>
          </cell>
          <cell r="S283" t="str">
            <v>Seller Fulfilled</v>
          </cell>
          <cell r="T283" t="str">
            <v>315UQE3V5290</v>
          </cell>
          <cell r="U283" t="str">
            <v>00461158483211</v>
          </cell>
        </row>
        <row r="284">
          <cell r="A284" t="str">
            <v>17016-BOX</v>
          </cell>
          <cell r="B284">
            <v>733621046</v>
          </cell>
          <cell r="C284" t="str">
            <v>BAZIC Fiero Black Fiber Tip Fineliner Pen, 0.4mm Extra Fine Tip (4/Pack), 24-Pack</v>
          </cell>
          <cell r="D284" t="str">
            <v>ACTIVE</v>
          </cell>
          <cell r="E284" t="str">
            <v>PUBLISHED</v>
          </cell>
          <cell r="F284" t="str">
            <v>Compliance - Childrenâ€™s Product Policy,No Match Found - Adjusted to your last submitted price</v>
          </cell>
          <cell r="G284" t="str">
            <v>Crafts</v>
          </cell>
          <cell r="H284" t="str">
            <v>Art Pads &amp; Paper</v>
          </cell>
          <cell r="I284">
            <v>167.99</v>
          </cell>
          <cell r="J284" t="str">
            <v>USD</v>
          </cell>
          <cell r="K284" t="str">
            <v>Base</v>
          </cell>
          <cell r="L284" t="str">
            <v>Yes</v>
          </cell>
          <cell r="M284">
            <v>2039719</v>
          </cell>
          <cell r="N284">
            <v>2039754</v>
          </cell>
          <cell r="O284" t="str">
            <v>NETWORK_GEO</v>
          </cell>
          <cell r="P284">
            <v>32.58</v>
          </cell>
          <cell r="Q284">
            <v>1</v>
          </cell>
          <cell r="R284" t="str">
            <v>Seller Fulfilled</v>
          </cell>
          <cell r="S284" t="str">
            <v>Seller Fulfilled</v>
          </cell>
          <cell r="T284" t="str">
            <v>1A5GR3NEIQZI</v>
          </cell>
          <cell r="U284" t="str">
            <v>20764608050402</v>
          </cell>
        </row>
        <row r="285">
          <cell r="A285" t="str">
            <v>1717-BOX</v>
          </cell>
          <cell r="B285">
            <v>2066134456</v>
          </cell>
          <cell r="C285" t="str">
            <v>BAZIC Ballpoint Pen Multicolor Retractable Pen Soft Barrel Grip Pens, 1.0 mm Rosegold Gold Galaxy Gray (2/Pack), 24-Packs</v>
          </cell>
          <cell r="D285" t="str">
            <v>ACTIVE</v>
          </cell>
          <cell r="E285" t="str">
            <v>PUBLISHED</v>
          </cell>
          <cell r="F285" t="str">
            <v>Offer end date has passed,No Match Found - Adjusted to your last submitted price</v>
          </cell>
          <cell r="G285" t="str">
            <v>Office &amp; Stationery</v>
          </cell>
          <cell r="H285" t="str">
            <v>Pens</v>
          </cell>
          <cell r="I285">
            <v>29.99</v>
          </cell>
          <cell r="J285" t="str">
            <v>USD</v>
          </cell>
          <cell r="K285" t="str">
            <v>Base</v>
          </cell>
          <cell r="L285">
            <v>29.99</v>
          </cell>
          <cell r="M285">
            <v>2039719</v>
          </cell>
          <cell r="N285">
            <v>2038710</v>
          </cell>
          <cell r="O285">
            <v>1.8</v>
          </cell>
          <cell r="P285">
            <v>11.48</v>
          </cell>
          <cell r="Q285">
            <v>1</v>
          </cell>
          <cell r="R285" t="str">
            <v>Seller Fulfilled</v>
          </cell>
          <cell r="S285" t="str">
            <v>Seller Fulfilled</v>
          </cell>
          <cell r="T285" t="str">
            <v>2EJTIABQ8DZN</v>
          </cell>
          <cell r="U285" t="str">
            <v>20764608050495</v>
          </cell>
        </row>
        <row r="286">
          <cell r="A286" t="str">
            <v>1729-EACH</v>
          </cell>
          <cell r="B286">
            <v>5984316959</v>
          </cell>
          <cell r="C286" t="str">
            <v>BAZIC Callum 0.5mm Rollerball Pen, Black Ink Needle Tip Fine Point Ink Pens (2/Pack), 1-Pack</v>
          </cell>
          <cell r="D286" t="str">
            <v>ACTIVE</v>
          </cell>
          <cell r="E286" t="str">
            <v>PUBLISHED</v>
          </cell>
          <cell r="G286" t="str">
            <v>Office &amp; Stationery</v>
          </cell>
          <cell r="H286" t="str">
            <v>Pens</v>
          </cell>
          <cell r="I286">
            <v>7.8</v>
          </cell>
          <cell r="J286" t="str">
            <v>USD</v>
          </cell>
          <cell r="K286" t="str">
            <v>Base</v>
          </cell>
          <cell r="L286">
            <v>7.8</v>
          </cell>
          <cell r="M286">
            <v>2039719</v>
          </cell>
          <cell r="N286">
            <v>2039904</v>
          </cell>
          <cell r="O286" t="str">
            <v>NETWORK_GEO</v>
          </cell>
          <cell r="P286">
            <v>1.82</v>
          </cell>
          <cell r="Q286">
            <v>1</v>
          </cell>
          <cell r="R286" t="str">
            <v>Seller Fulfilled</v>
          </cell>
          <cell r="S286" t="str">
            <v>Seller Fulfilled</v>
          </cell>
          <cell r="T286" t="str">
            <v>49B95OOWQ051</v>
          </cell>
          <cell r="U286" t="str">
            <v>10764608051082</v>
          </cell>
        </row>
        <row r="287">
          <cell r="A287" t="str">
            <v>2000-BOX</v>
          </cell>
          <cell r="B287">
            <v>254625140</v>
          </cell>
          <cell r="C287" t="str">
            <v>BAZIC Super Glue Gel 0.5g Clear No Run Fast Dry Adhesive (5/Pack), 24-Packs</v>
          </cell>
          <cell r="D287" t="str">
            <v>ACTIVE</v>
          </cell>
          <cell r="E287" t="str">
            <v>PUBLISHED</v>
          </cell>
          <cell r="F287" t="str">
            <v>Offer end date has passed,Price Adjusted By BCAP</v>
          </cell>
          <cell r="G287" t="str">
            <v>Office &amp; Stationery</v>
          </cell>
          <cell r="H287" t="str">
            <v>Flash Cards</v>
          </cell>
          <cell r="I287">
            <v>37.29</v>
          </cell>
          <cell r="J287" t="str">
            <v>USD</v>
          </cell>
          <cell r="K287" t="str">
            <v>Base</v>
          </cell>
          <cell r="L287" t="str">
            <v>Yes</v>
          </cell>
          <cell r="M287">
            <v>2039872</v>
          </cell>
          <cell r="N287">
            <v>2039914</v>
          </cell>
          <cell r="O287" t="str">
            <v>NETWORK_GEO</v>
          </cell>
          <cell r="P287">
            <v>5.2</v>
          </cell>
          <cell r="Q287">
            <v>1</v>
          </cell>
          <cell r="R287" t="str">
            <v>Seller Fulfilled</v>
          </cell>
          <cell r="S287" t="str">
            <v>Seller Fulfilled</v>
          </cell>
          <cell r="T287" t="str">
            <v>6B371RF3NQUH</v>
          </cell>
          <cell r="U287" t="str">
            <v>10764608005344</v>
          </cell>
        </row>
        <row r="288">
          <cell r="A288" t="str">
            <v>2041-BOX</v>
          </cell>
          <cell r="B288">
            <v>35015774</v>
          </cell>
          <cell r="C288" t="str">
            <v>BAZIC Glue Stick 8g/0.28 Oz, White Glue Sticks, Acid Free, 30/Pack</v>
          </cell>
          <cell r="D288" t="str">
            <v>ACTIVE</v>
          </cell>
          <cell r="E288" t="str">
            <v>PUBLISHED</v>
          </cell>
          <cell r="G288" t="str">
            <v>Office &amp; Stationery</v>
          </cell>
          <cell r="H288" t="str">
            <v>Glue</v>
          </cell>
          <cell r="I288">
            <v>18.989999999999998</v>
          </cell>
          <cell r="J288" t="str">
            <v>USD</v>
          </cell>
          <cell r="K288" t="str">
            <v>Base</v>
          </cell>
          <cell r="L288">
            <v>18.989999999999998</v>
          </cell>
          <cell r="M288">
            <v>2039872</v>
          </cell>
          <cell r="N288">
            <v>2039749</v>
          </cell>
          <cell r="O288" t="str">
            <v>NETWORK_GEO</v>
          </cell>
          <cell r="P288">
            <v>15.74</v>
          </cell>
          <cell r="Q288">
            <v>1</v>
          </cell>
          <cell r="R288" t="str">
            <v>Seller Fulfilled</v>
          </cell>
          <cell r="S288" t="str">
            <v>Seller Fulfilled</v>
          </cell>
          <cell r="T288" t="str">
            <v>1E39QFJJWYTC</v>
          </cell>
          <cell r="U288" t="str">
            <v>20764608005402</v>
          </cell>
        </row>
        <row r="289">
          <cell r="A289" t="str">
            <v>2052-EACH</v>
          </cell>
          <cell r="B289">
            <v>694636227</v>
          </cell>
          <cell r="C289" t="str">
            <v>BAZIC 1.27 oz (36g) Premium Glue Stick [2052]</v>
          </cell>
          <cell r="D289" t="str">
            <v>ACTIVE</v>
          </cell>
          <cell r="E289" t="str">
            <v>PUBLISHED</v>
          </cell>
          <cell r="F289" t="str">
            <v>Offer end date has passed</v>
          </cell>
          <cell r="G289" t="str">
            <v>Office &amp; Stationery</v>
          </cell>
          <cell r="H289" t="str">
            <v>Mailers</v>
          </cell>
          <cell r="I289">
            <v>126.75</v>
          </cell>
          <cell r="J289" t="str">
            <v>USD</v>
          </cell>
          <cell r="K289" t="str">
            <v>Base</v>
          </cell>
          <cell r="L289" t="str">
            <v>Yes</v>
          </cell>
          <cell r="M289">
            <v>2039872</v>
          </cell>
          <cell r="N289">
            <v>2038710</v>
          </cell>
          <cell r="O289" t="str">
            <v>NETWORK_GEO</v>
          </cell>
          <cell r="P289">
            <v>6.01</v>
          </cell>
          <cell r="Q289">
            <v>1</v>
          </cell>
          <cell r="R289" t="str">
            <v>Seller Fulfilled</v>
          </cell>
          <cell r="S289" t="str">
            <v>Seller Fulfilled</v>
          </cell>
          <cell r="T289" t="str">
            <v>1MTROTJP8YV4</v>
          </cell>
          <cell r="U289" t="str">
            <v>20764608054370</v>
          </cell>
        </row>
        <row r="290">
          <cell r="A290" t="str">
            <v>2090-CASE</v>
          </cell>
          <cell r="B290">
            <v>424559925</v>
          </cell>
          <cell r="C290" t="str">
            <v>BAZIC Hot Melt Glue Sticks Dual Temp Mini 3.9" x 0.27", All Purpose Industrial Glue Stick (20/Pack), 144-Packs</v>
          </cell>
          <cell r="D290" t="str">
            <v>ACTIVE</v>
          </cell>
          <cell r="E290" t="str">
            <v>PUBLISHED</v>
          </cell>
          <cell r="G290" t="str">
            <v>Crafts</v>
          </cell>
          <cell r="H290" t="str">
            <v>Glue Gun Sticks</v>
          </cell>
          <cell r="I290">
            <v>290.49</v>
          </cell>
          <cell r="J290" t="str">
            <v>USD</v>
          </cell>
          <cell r="K290" t="str">
            <v>Base</v>
          </cell>
          <cell r="L290">
            <v>290.49</v>
          </cell>
          <cell r="M290">
            <v>2038710</v>
          </cell>
          <cell r="N290">
            <v>2039914</v>
          </cell>
          <cell r="O290" t="str">
            <v>NETWORK_GEO</v>
          </cell>
          <cell r="P290">
            <v>0.42</v>
          </cell>
          <cell r="Q290">
            <v>1</v>
          </cell>
          <cell r="R290" t="str">
            <v>Seller Fulfilled</v>
          </cell>
          <cell r="S290" t="str">
            <v>Seller Fulfilled</v>
          </cell>
          <cell r="T290" t="str">
            <v>2FD0X1RG5CVS</v>
          </cell>
          <cell r="U290" t="str">
            <v>00466238292851</v>
          </cell>
        </row>
        <row r="291">
          <cell r="A291" t="str">
            <v>2195-CASE</v>
          </cell>
          <cell r="B291">
            <v>151244251</v>
          </cell>
          <cell r="C291" t="str">
            <v>BAZIC Foldable Rolling Cart 16"x18"x15", 70 Lbs Capacity, 3-Pack</v>
          </cell>
          <cell r="D291" t="str">
            <v>ARCHIVED</v>
          </cell>
          <cell r="E291" t="str">
            <v>UNPUBLISHED</v>
          </cell>
          <cell r="F291" t="str">
            <v>Offer end date has passed</v>
          </cell>
          <cell r="G291" t="str">
            <v>Office &amp; Stationery</v>
          </cell>
          <cell r="H291" t="str">
            <v>Writing Notebooks &amp; Sketch Books</v>
          </cell>
          <cell r="I291">
            <v>26</v>
          </cell>
          <cell r="J291" t="str">
            <v>USD</v>
          </cell>
          <cell r="K291" t="str">
            <v>Base</v>
          </cell>
          <cell r="L291" t="str">
            <v>Yes</v>
          </cell>
          <cell r="M291">
            <v>2039750</v>
          </cell>
          <cell r="N291">
            <v>2039723</v>
          </cell>
          <cell r="O291" t="str">
            <v>NETWORK_GEO</v>
          </cell>
          <cell r="P291">
            <v>3.6</v>
          </cell>
          <cell r="Q291">
            <v>1</v>
          </cell>
          <cell r="R291" t="str">
            <v>Seller Fulfilled</v>
          </cell>
          <cell r="S291" t="str">
            <v>Seller Fulfilled</v>
          </cell>
          <cell r="T291" t="str">
            <v>4AT1AIP67FV7</v>
          </cell>
          <cell r="U291" t="str">
            <v>00465807315373</v>
          </cell>
        </row>
        <row r="292">
          <cell r="A292" t="str">
            <v>3013-BOX</v>
          </cell>
          <cell r="B292">
            <v>5182283211</v>
          </cell>
          <cell r="C292" t="str">
            <v>BAZIC 8-Digit Dual Power Calculator Pocket Size, Solar Powered &amp; Battery, Black Color, 24-Packs</v>
          </cell>
          <cell r="D292" t="str">
            <v>ACTIVE</v>
          </cell>
          <cell r="E292" t="str">
            <v>PUBLISHED</v>
          </cell>
          <cell r="G292" t="str">
            <v>Office &amp; Stationery</v>
          </cell>
          <cell r="H292" t="str">
            <v>Calculators</v>
          </cell>
          <cell r="I292">
            <v>68.989999999999995</v>
          </cell>
          <cell r="J292" t="str">
            <v>USD</v>
          </cell>
          <cell r="K292" t="str">
            <v>Base</v>
          </cell>
          <cell r="L292">
            <v>68.989999999999995</v>
          </cell>
          <cell r="M292">
            <v>2039735</v>
          </cell>
          <cell r="N292">
            <v>2038710</v>
          </cell>
          <cell r="O292" t="str">
            <v>ALWAYS_TWO_DAY</v>
          </cell>
          <cell r="P292">
            <v>3.85</v>
          </cell>
          <cell r="Q292">
            <v>1</v>
          </cell>
          <cell r="R292" t="str">
            <v>Walmart Fulfilled</v>
          </cell>
          <cell r="S292" t="str">
            <v>Seller Fulfilled</v>
          </cell>
          <cell r="T292" t="str">
            <v>23Z7SPDRWA61</v>
          </cell>
          <cell r="U292" t="str">
            <v>00764608054925</v>
          </cell>
        </row>
        <row r="293">
          <cell r="A293" t="str">
            <v>3175-CASE</v>
          </cell>
          <cell r="B293">
            <v>698203451</v>
          </cell>
          <cell r="C293" t="str">
            <v>BAZIC 3 Ring Binder 3" View Binders Slant D Ring White, Hold 600 Sheets, 12-Count</v>
          </cell>
          <cell r="D293" t="str">
            <v>ACTIVE</v>
          </cell>
          <cell r="E293" t="str">
            <v>PUBLISHED</v>
          </cell>
          <cell r="F293" t="str">
            <v>Offer end date has passed</v>
          </cell>
          <cell r="G293" t="str">
            <v>Office &amp; Stationery</v>
          </cell>
          <cell r="H293" t="str">
            <v>Binders</v>
          </cell>
          <cell r="I293">
            <v>113.99</v>
          </cell>
          <cell r="J293" t="str">
            <v>USD</v>
          </cell>
          <cell r="K293" t="str">
            <v>Base</v>
          </cell>
          <cell r="L293">
            <v>113.99</v>
          </cell>
          <cell r="M293">
            <v>2039738</v>
          </cell>
          <cell r="N293">
            <v>2038710</v>
          </cell>
          <cell r="O293">
            <v>18</v>
          </cell>
          <cell r="P293">
            <v>4</v>
          </cell>
          <cell r="Q293">
            <v>1</v>
          </cell>
          <cell r="R293" t="str">
            <v>Seller Fulfilled</v>
          </cell>
          <cell r="S293" t="str">
            <v>Seller Fulfilled</v>
          </cell>
          <cell r="T293" t="str">
            <v>7ITX477425UX</v>
          </cell>
          <cell r="U293" t="str">
            <v>CUSTOM</v>
          </cell>
        </row>
        <row r="294">
          <cell r="A294" t="str">
            <v>3807-BOX</v>
          </cell>
          <cell r="B294">
            <v>789632087</v>
          </cell>
          <cell r="C294" t="str">
            <v>BAZIC Colored Round Label 3/4" Sticker (306/Pack), 24-Packs</v>
          </cell>
          <cell r="D294" t="str">
            <v>ACTIVE</v>
          </cell>
          <cell r="E294" t="str">
            <v>PUBLISHED</v>
          </cell>
          <cell r="F294" t="str">
            <v>Offer end date has passed</v>
          </cell>
          <cell r="G294" t="str">
            <v>Office &amp; Stationery</v>
          </cell>
          <cell r="H294" t="str">
            <v>Flash Cards</v>
          </cell>
          <cell r="I294">
            <v>8.75</v>
          </cell>
          <cell r="J294" t="str">
            <v>USD</v>
          </cell>
          <cell r="K294" t="str">
            <v>Base</v>
          </cell>
          <cell r="L294" t="str">
            <v>Yes</v>
          </cell>
          <cell r="M294">
            <v>2038061</v>
          </cell>
          <cell r="N294">
            <v>2039914</v>
          </cell>
          <cell r="O294" t="str">
            <v>NETWORK_GEO</v>
          </cell>
          <cell r="P294">
            <v>0.2</v>
          </cell>
          <cell r="Q294">
            <v>1</v>
          </cell>
          <cell r="R294" t="str">
            <v>Seller Fulfilled</v>
          </cell>
          <cell r="S294" t="str">
            <v>Seller Fulfilled</v>
          </cell>
          <cell r="T294" t="str">
            <v>3YDM6RPNB0BQ</v>
          </cell>
          <cell r="U294" t="str">
            <v>00764608056028</v>
          </cell>
        </row>
        <row r="295">
          <cell r="A295" t="str">
            <v>5028-CASE</v>
          </cell>
          <cell r="B295">
            <v>642904730</v>
          </cell>
          <cell r="C295" t="str">
            <v>BAZIC Poster Board Neon Red 22" X 28", Bulk Boards for School Craft, 25-Pack</v>
          </cell>
          <cell r="D295" t="str">
            <v>ACTIVE</v>
          </cell>
          <cell r="E295" t="str">
            <v>PUBLISHED</v>
          </cell>
          <cell r="F295" t="str">
            <v>Offer end date has passed</v>
          </cell>
          <cell r="G295" t="str">
            <v>Office &amp; Stationery</v>
          </cell>
          <cell r="H295" t="str">
            <v>Filler Paper</v>
          </cell>
          <cell r="I295">
            <v>14.99</v>
          </cell>
          <cell r="J295" t="str">
            <v>USD</v>
          </cell>
          <cell r="K295" t="str">
            <v>Base</v>
          </cell>
          <cell r="L295" t="str">
            <v>Yes</v>
          </cell>
          <cell r="M295">
            <v>2039749</v>
          </cell>
          <cell r="N295">
            <v>2039724</v>
          </cell>
          <cell r="O295" t="str">
            <v>ALWAYS_TWO_DAY</v>
          </cell>
          <cell r="P295">
            <v>2.0499999999999998</v>
          </cell>
          <cell r="Q295">
            <v>1</v>
          </cell>
          <cell r="R295" t="str">
            <v>Walmart Fulfilled</v>
          </cell>
          <cell r="S295" t="str">
            <v>Seller Fulfilled</v>
          </cell>
          <cell r="T295" t="str">
            <v>49KHCS2BJ0UE</v>
          </cell>
          <cell r="U295" t="str">
            <v>00469323120619</v>
          </cell>
        </row>
        <row r="296">
          <cell r="A296" t="str">
            <v>5073-CASE</v>
          </cell>
          <cell r="B296">
            <v>403061596</v>
          </cell>
          <cell r="C296" t="str">
            <v>BAZIC Catalog Envelope 10" x 13" Gummed Seal Eyelet Closure, 500-Count</v>
          </cell>
          <cell r="D296" t="str">
            <v>ARCHIVED</v>
          </cell>
          <cell r="E296" t="str">
            <v>UNPUBLISHED</v>
          </cell>
          <cell r="F296" t="str">
            <v>Offer end date has passed,No Match Found - Adjusted to your last submitted price</v>
          </cell>
          <cell r="G296" t="str">
            <v>Office &amp; Stationery</v>
          </cell>
          <cell r="H296" t="str">
            <v>Index Cards</v>
          </cell>
          <cell r="I296">
            <v>44.79</v>
          </cell>
          <cell r="J296" t="str">
            <v>USD</v>
          </cell>
          <cell r="K296" t="str">
            <v>Base</v>
          </cell>
          <cell r="L296" t="str">
            <v>Yes</v>
          </cell>
          <cell r="M296">
            <v>2038710</v>
          </cell>
          <cell r="N296">
            <v>2039744</v>
          </cell>
          <cell r="O296" t="str">
            <v>NETWORK_GEO</v>
          </cell>
          <cell r="P296">
            <v>6.28</v>
          </cell>
          <cell r="Q296">
            <v>1</v>
          </cell>
          <cell r="R296" t="str">
            <v>Seller Fulfilled</v>
          </cell>
          <cell r="S296" t="str">
            <v>Seller Fulfilled</v>
          </cell>
          <cell r="T296" t="str">
            <v>2QFCGY9GZQTS</v>
          </cell>
          <cell r="U296" t="str">
            <v>20764608005709</v>
          </cell>
        </row>
        <row r="297">
          <cell r="A297" t="str">
            <v>5600-EA+5601-EA+5602-EA</v>
          </cell>
          <cell r="B297">
            <v>14591371831</v>
          </cell>
          <cell r="C297" t="str">
            <v>BAZIC Time &amp; Money &amp; Sight Words Flash Cards Set (36/Pack), Set of 3-Pack</v>
          </cell>
          <cell r="D297" t="str">
            <v>ACTIVE</v>
          </cell>
          <cell r="E297" t="str">
            <v>PUBLISHED</v>
          </cell>
          <cell r="F297" t="str">
            <v>Offer end date has passed</v>
          </cell>
          <cell r="G297" t="str">
            <v>Office &amp; Stationery</v>
          </cell>
          <cell r="H297" t="str">
            <v>Writing Notebooks &amp; Sketch Books</v>
          </cell>
          <cell r="I297">
            <v>16</v>
          </cell>
          <cell r="J297" t="str">
            <v>USD</v>
          </cell>
          <cell r="K297" t="str">
            <v>Base</v>
          </cell>
          <cell r="L297" t="str">
            <v>Yes</v>
          </cell>
          <cell r="M297">
            <v>2039914</v>
          </cell>
          <cell r="N297">
            <v>2039723</v>
          </cell>
          <cell r="O297" t="str">
            <v>NETWORK_GEO</v>
          </cell>
          <cell r="P297">
            <v>0.76</v>
          </cell>
          <cell r="Q297">
            <v>1</v>
          </cell>
          <cell r="R297" t="str">
            <v>Seller Fulfilled</v>
          </cell>
          <cell r="S297" t="str">
            <v>Seller Fulfilled</v>
          </cell>
          <cell r="T297" t="str">
            <v>6FZLBHHB9WG7</v>
          </cell>
          <cell r="U297" t="str">
            <v>00461988525310</v>
          </cell>
        </row>
        <row r="298">
          <cell r="A298" t="str">
            <v>696-SET3</v>
          </cell>
          <cell r="B298">
            <v>52618343</v>
          </cell>
          <cell r="C298" t="str">
            <v>BAZIC Desktop Stapler Heavy Duty Metal Full Strip Staplers, 3-Pack</v>
          </cell>
          <cell r="D298" t="str">
            <v>ACTIVE</v>
          </cell>
          <cell r="E298" t="str">
            <v>PUBLISHED</v>
          </cell>
          <cell r="F298" t="str">
            <v>Offer end date has passed</v>
          </cell>
          <cell r="G298" t="str">
            <v>Office &amp; Stationery</v>
          </cell>
          <cell r="H298" t="str">
            <v>Whiteboards</v>
          </cell>
          <cell r="I298">
            <v>7.79</v>
          </cell>
          <cell r="J298" t="str">
            <v>USD</v>
          </cell>
          <cell r="K298" t="str">
            <v>Promo price</v>
          </cell>
          <cell r="L298" t="str">
            <v>Yes</v>
          </cell>
          <cell r="M298">
            <v>2039910</v>
          </cell>
          <cell r="N298">
            <v>2039885</v>
          </cell>
          <cell r="O298" t="str">
            <v>ALWAYS_TWO_DAY</v>
          </cell>
          <cell r="P298">
            <v>0.54</v>
          </cell>
          <cell r="Q298">
            <v>1</v>
          </cell>
          <cell r="R298" t="str">
            <v>Walmart Fulfilled</v>
          </cell>
          <cell r="S298" t="str">
            <v>Seller Fulfilled</v>
          </cell>
          <cell r="T298" t="str">
            <v>3BS3YOPLVRWK</v>
          </cell>
          <cell r="U298" t="str">
            <v>00461512492958</v>
          </cell>
        </row>
        <row r="299">
          <cell r="A299" t="str">
            <v>915-PACK2</v>
          </cell>
          <cell r="B299">
            <v>316090033</v>
          </cell>
          <cell r="C299" t="str">
            <v>BAZIC Super Clear Heavy Duty Packaging Tape Packing Tape 1.88"x54.6 Yards, 2-Packs</v>
          </cell>
          <cell r="D299" t="str">
            <v>ACTIVE</v>
          </cell>
          <cell r="E299" t="str">
            <v>PUBLISHED</v>
          </cell>
          <cell r="F299" t="str">
            <v>Offer end date has passed,No Match Found - Adjusted to your last submitted price</v>
          </cell>
          <cell r="G299" t="str">
            <v>Office &amp; Stationery</v>
          </cell>
          <cell r="H299" t="str">
            <v>Desk Staplers</v>
          </cell>
          <cell r="I299">
            <v>18.989999999999998</v>
          </cell>
          <cell r="J299" t="str">
            <v>USD</v>
          </cell>
          <cell r="K299" t="str">
            <v>Base</v>
          </cell>
          <cell r="L299" t="str">
            <v>Yes</v>
          </cell>
          <cell r="M299">
            <v>2038710</v>
          </cell>
          <cell r="N299">
            <v>2039910</v>
          </cell>
          <cell r="O299" t="str">
            <v>NETWORK_GEO</v>
          </cell>
          <cell r="P299">
            <v>0.9</v>
          </cell>
          <cell r="Q299">
            <v>1</v>
          </cell>
          <cell r="R299" t="str">
            <v>Seller Fulfilled</v>
          </cell>
          <cell r="S299" t="str">
            <v>Seller Fulfilled</v>
          </cell>
          <cell r="T299" t="str">
            <v>1EDQUHRZRL0R</v>
          </cell>
          <cell r="U299" t="str">
            <v>00764608006986</v>
          </cell>
        </row>
        <row r="300">
          <cell r="A300" t="str">
            <v>932-PACK2</v>
          </cell>
          <cell r="B300">
            <v>672482561</v>
          </cell>
          <cell r="C300" t="str">
            <v>BAZIC InvisibleTape w/ Dispenser 3/4" X 1296", Colored Matte Finish, (3/Pack), 2-Packs</v>
          </cell>
          <cell r="D300" t="str">
            <v>ARCHIVED</v>
          </cell>
          <cell r="E300" t="str">
            <v>UNPUBLISHED</v>
          </cell>
          <cell r="F300" t="str">
            <v>Offer end date has passed</v>
          </cell>
          <cell r="G300" t="str">
            <v>Office &amp; Stationery</v>
          </cell>
          <cell r="H300" t="str">
            <v>Transparent Tapes</v>
          </cell>
          <cell r="I300">
            <v>7.99</v>
          </cell>
          <cell r="J300" t="str">
            <v>USD</v>
          </cell>
          <cell r="K300" t="str">
            <v>Base</v>
          </cell>
          <cell r="L300" t="str">
            <v>Yes</v>
          </cell>
          <cell r="M300">
            <v>2038710</v>
          </cell>
          <cell r="N300">
            <v>2039923</v>
          </cell>
          <cell r="O300">
            <v>0.42</v>
          </cell>
          <cell r="P300">
            <v>13.6</v>
          </cell>
          <cell r="Q300">
            <v>1</v>
          </cell>
          <cell r="R300" t="str">
            <v>Seller Fulfilled</v>
          </cell>
          <cell r="S300" t="str">
            <v>Seller Fulfilled</v>
          </cell>
          <cell r="T300" t="str">
            <v>4BKX6B7A3GHG</v>
          </cell>
          <cell r="U300" t="str">
            <v>20810056720029</v>
          </cell>
        </row>
        <row r="301">
          <cell r="A301" t="str">
            <v>1201-BOX</v>
          </cell>
          <cell r="B301">
            <v>825704103</v>
          </cell>
          <cell r="C301" t="str">
            <v>BAZIC Dry Erase Marker Assorted Color Fine Tip Whiteboard Markers (4/Pack), 24-Packs</v>
          </cell>
          <cell r="D301" t="str">
            <v>ACTIVE</v>
          </cell>
          <cell r="E301" t="str">
            <v>PUBLISHED</v>
          </cell>
          <cell r="F301" t="str">
            <v>Offer end date has passed</v>
          </cell>
          <cell r="G301" t="str">
            <v>Office &amp; Stationery</v>
          </cell>
          <cell r="H301" t="str">
            <v>Dry Erase Markers</v>
          </cell>
          <cell r="I301">
            <v>29.91</v>
          </cell>
          <cell r="J301" t="str">
            <v>USD</v>
          </cell>
          <cell r="K301" t="str">
            <v>Base</v>
          </cell>
          <cell r="L301">
            <v>29.91</v>
          </cell>
          <cell r="M301">
            <v>2039746</v>
          </cell>
          <cell r="N301">
            <v>2038710</v>
          </cell>
          <cell r="O301">
            <v>2.3199999999999998</v>
          </cell>
          <cell r="P301">
            <v>13.84</v>
          </cell>
          <cell r="Q301">
            <v>1</v>
          </cell>
          <cell r="R301" t="str">
            <v>Seller Fulfilled</v>
          </cell>
          <cell r="S301" t="str">
            <v>Seller Fulfilled</v>
          </cell>
          <cell r="T301" t="str">
            <v>37WPKYEBA0UR</v>
          </cell>
          <cell r="U301" t="str">
            <v>20088908734009</v>
          </cell>
        </row>
        <row r="302">
          <cell r="A302" t="str">
            <v>1265-PACK2</v>
          </cell>
          <cell r="B302">
            <v>288120790</v>
          </cell>
          <cell r="C302" t="str">
            <v>BAZIC Fine Line 20 Colors Washable Coloring Markers (20/Pack), 2-Packs</v>
          </cell>
          <cell r="D302" t="str">
            <v>ACTIVE</v>
          </cell>
          <cell r="E302" t="str">
            <v>PUBLISHED</v>
          </cell>
          <cell r="F302" t="str">
            <v>Offer end date has passed</v>
          </cell>
          <cell r="G302" t="str">
            <v>Office &amp; Stationery</v>
          </cell>
          <cell r="H302" t="str">
            <v>Markers</v>
          </cell>
          <cell r="I302">
            <v>9.01</v>
          </cell>
          <cell r="J302" t="str">
            <v>USD</v>
          </cell>
          <cell r="K302" t="str">
            <v>Base</v>
          </cell>
          <cell r="L302">
            <v>9.01</v>
          </cell>
          <cell r="M302">
            <v>2039746</v>
          </cell>
          <cell r="N302">
            <v>2039720</v>
          </cell>
          <cell r="O302">
            <v>0.37</v>
          </cell>
          <cell r="P302">
            <v>0.27</v>
          </cell>
          <cell r="Q302">
            <v>1</v>
          </cell>
          <cell r="R302" t="str">
            <v>Seller Fulfilled</v>
          </cell>
          <cell r="S302" t="str">
            <v>Seller Fulfilled</v>
          </cell>
          <cell r="T302" t="str">
            <v>44Q3TSGX8QLD</v>
          </cell>
          <cell r="U302" t="str">
            <v>00764608007648</v>
          </cell>
        </row>
        <row r="303">
          <cell r="A303" t="str">
            <v>18131-SET2</v>
          </cell>
          <cell r="B303">
            <v>132731074</v>
          </cell>
          <cell r="C303" t="str">
            <v>Kappa Books Publishers, LLC Set of 2 Designer Series Madalas to Color &amp; Henna to Color Adult Coloring Book Set</v>
          </cell>
          <cell r="D303" t="str">
            <v>ACTIVE</v>
          </cell>
          <cell r="E303" t="str">
            <v>PUBLISHED</v>
          </cell>
          <cell r="F303" t="str">
            <v>Offer end date has passed</v>
          </cell>
          <cell r="G303" t="str">
            <v>Office &amp; Stationery</v>
          </cell>
          <cell r="H303" t="str">
            <v>Mechanical Pencils</v>
          </cell>
          <cell r="I303">
            <v>8.4600000000000009</v>
          </cell>
          <cell r="J303" t="str">
            <v>USD</v>
          </cell>
          <cell r="K303" t="str">
            <v>Base</v>
          </cell>
          <cell r="L303" t="str">
            <v>Yes</v>
          </cell>
          <cell r="M303">
            <v>2038710</v>
          </cell>
          <cell r="N303">
            <v>2039720</v>
          </cell>
          <cell r="O303" t="str">
            <v>NETWORK_GEO</v>
          </cell>
          <cell r="P303">
            <v>0.14000000000000001</v>
          </cell>
          <cell r="Q303">
            <v>1</v>
          </cell>
          <cell r="R303" t="str">
            <v>Seller Fulfilled</v>
          </cell>
          <cell r="S303" t="str">
            <v>Seller Fulfilled</v>
          </cell>
          <cell r="T303" t="str">
            <v>10P6PUSKVQLW</v>
          </cell>
          <cell r="U303" t="str">
            <v>00469536837519</v>
          </cell>
        </row>
        <row r="304">
          <cell r="A304" t="str">
            <v>2042-EACH</v>
          </cell>
          <cell r="B304">
            <v>54444813</v>
          </cell>
          <cell r="C304" t="str">
            <v>BAZIC Glue Stick 8g/0.28Oz, White Glue Sticks, Acid Free (4/Pack), 1-Pack</v>
          </cell>
          <cell r="D304" t="str">
            <v>ACTIVE</v>
          </cell>
          <cell r="E304" t="str">
            <v>PUBLISHED</v>
          </cell>
          <cell r="F304" t="str">
            <v>Offer end date has passed</v>
          </cell>
          <cell r="G304" t="str">
            <v>Office &amp; Stationery</v>
          </cell>
          <cell r="H304" t="str">
            <v>Glue</v>
          </cell>
          <cell r="I304">
            <v>8.49</v>
          </cell>
          <cell r="J304" t="str">
            <v>USD</v>
          </cell>
          <cell r="K304" t="str">
            <v>Base</v>
          </cell>
          <cell r="L304">
            <v>8.49</v>
          </cell>
          <cell r="M304">
            <v>2039872</v>
          </cell>
          <cell r="N304">
            <v>2038710</v>
          </cell>
          <cell r="O304">
            <v>0.19</v>
          </cell>
          <cell r="P304">
            <v>4.125</v>
          </cell>
          <cell r="Q304">
            <v>1</v>
          </cell>
          <cell r="R304" t="str">
            <v>WFS Eligible</v>
          </cell>
          <cell r="S304" t="str">
            <v>Seller Fulfilled</v>
          </cell>
          <cell r="T304" t="str">
            <v>3HRNYZ8GW58Y</v>
          </cell>
          <cell r="U304" t="str">
            <v>00466425675474</v>
          </cell>
        </row>
        <row r="305">
          <cell r="A305" t="str">
            <v>2345-BOX</v>
          </cell>
          <cell r="B305">
            <v>970565822</v>
          </cell>
          <cell r="C305" t="str">
            <v>BAZIC Highlighter Marker Pen, Pastel Color Chisel Tip Marker (3/Pack), 24-Packs</v>
          </cell>
          <cell r="D305" t="str">
            <v>ACTIVE</v>
          </cell>
          <cell r="E305" t="str">
            <v>PUBLISHED</v>
          </cell>
          <cell r="F305" t="str">
            <v>Offer end date has passed</v>
          </cell>
          <cell r="G305" t="str">
            <v>Office &amp; Stationery</v>
          </cell>
          <cell r="H305" t="str">
            <v>Pencil Cases</v>
          </cell>
          <cell r="I305">
            <v>45.7</v>
          </cell>
          <cell r="J305" t="str">
            <v>USD</v>
          </cell>
          <cell r="K305" t="str">
            <v>Base</v>
          </cell>
          <cell r="L305" t="str">
            <v>Yes</v>
          </cell>
          <cell r="M305">
            <v>2039896</v>
          </cell>
          <cell r="N305">
            <v>2039750</v>
          </cell>
          <cell r="O305" t="str">
            <v>NETWORK_GEO</v>
          </cell>
          <cell r="P305">
            <v>2.4900000000000002</v>
          </cell>
          <cell r="Q305">
            <v>1</v>
          </cell>
          <cell r="R305" t="str">
            <v>WFS Eligible</v>
          </cell>
          <cell r="S305" t="str">
            <v>Seller Fulfilled</v>
          </cell>
          <cell r="T305" t="str">
            <v>3UL9RC1SQUAD</v>
          </cell>
          <cell r="U305" t="str">
            <v>10764608008093</v>
          </cell>
        </row>
        <row r="306">
          <cell r="A306" t="str">
            <v>3127-CASE</v>
          </cell>
          <cell r="B306">
            <v>172108050</v>
          </cell>
          <cell r="C306" t="str">
            <v>BAZIC 3 Ring Binder 1" Poly Binders Organizer - Pastel Color Soft Cover, Hold 175 Sheets, 48-Count</v>
          </cell>
          <cell r="D306" t="str">
            <v>ACTIVE</v>
          </cell>
          <cell r="E306" t="str">
            <v>PUBLISHED</v>
          </cell>
          <cell r="F306" t="str">
            <v>Compliance - Childrenâ€™s Product Policy,No Match Found - Adjusted to your last submitted price</v>
          </cell>
          <cell r="G306" t="str">
            <v>Office &amp; Stationery</v>
          </cell>
          <cell r="H306" t="str">
            <v>Pencil Cases</v>
          </cell>
          <cell r="I306">
            <v>170.82</v>
          </cell>
          <cell r="J306" t="str">
            <v>USD</v>
          </cell>
          <cell r="K306" t="str">
            <v>Base</v>
          </cell>
          <cell r="L306" t="str">
            <v>Yes</v>
          </cell>
          <cell r="M306">
            <v>2039738</v>
          </cell>
          <cell r="N306">
            <v>2039750</v>
          </cell>
          <cell r="O306" t="str">
            <v>NETWORK_GEO</v>
          </cell>
          <cell r="P306">
            <v>16.18</v>
          </cell>
          <cell r="Q306">
            <v>1</v>
          </cell>
          <cell r="R306" t="str">
            <v>Seller Fulfilled</v>
          </cell>
          <cell r="S306" t="str">
            <v>Seller Fulfilled</v>
          </cell>
          <cell r="T306" t="str">
            <v>448KXWR0NWGK</v>
          </cell>
          <cell r="U306" t="str">
            <v>20764608008113</v>
          </cell>
        </row>
        <row r="307">
          <cell r="A307" t="str">
            <v>333-BOX</v>
          </cell>
          <cell r="B307">
            <v>585639952</v>
          </cell>
          <cell r="C307" t="str">
            <v>BAZIC 5-Piece Geometry Ruler Combination Sets w/ Center Wheel Compass, 24-Pack</v>
          </cell>
          <cell r="D307" t="str">
            <v>ACTIVE</v>
          </cell>
          <cell r="E307" t="str">
            <v>PUBLISHED</v>
          </cell>
          <cell r="F307" t="str">
            <v>Offer end date has passed</v>
          </cell>
          <cell r="G307" t="str">
            <v>Office &amp; Stationery</v>
          </cell>
          <cell r="H307" t="str">
            <v>Envelopes</v>
          </cell>
          <cell r="I307">
            <v>30.5</v>
          </cell>
          <cell r="J307" t="str">
            <v>USD</v>
          </cell>
          <cell r="K307" t="str">
            <v>Base</v>
          </cell>
          <cell r="L307" t="str">
            <v>Yes</v>
          </cell>
          <cell r="M307">
            <v>2039731</v>
          </cell>
          <cell r="N307">
            <v>2038710</v>
          </cell>
          <cell r="O307" t="str">
            <v>NETWORK_GEO</v>
          </cell>
          <cell r="P307">
            <v>5.54</v>
          </cell>
          <cell r="Q307">
            <v>1</v>
          </cell>
          <cell r="R307" t="str">
            <v>Seller Fulfilled</v>
          </cell>
          <cell r="S307" t="str">
            <v>Seller Fulfilled</v>
          </cell>
          <cell r="T307" t="str">
            <v>4YX095L7QUR9</v>
          </cell>
          <cell r="U307" t="str">
            <v>00764608082461</v>
          </cell>
        </row>
        <row r="308">
          <cell r="A308" t="str">
            <v>3339-CASE</v>
          </cell>
          <cell r="B308">
            <v>199073608</v>
          </cell>
          <cell r="C308" t="str">
            <v>BAZIC Modeling Clay Yellow Color 1LB, Non Toxic, Bulk for Classroom, 24-Pack</v>
          </cell>
          <cell r="D308" t="str">
            <v>ACTIVE</v>
          </cell>
          <cell r="E308" t="str">
            <v>PUBLISHED</v>
          </cell>
          <cell r="G308" t="str">
            <v>Crafts</v>
          </cell>
          <cell r="H308" t="str">
            <v>Clays &amp; Doughs</v>
          </cell>
          <cell r="I308">
            <v>113.89</v>
          </cell>
          <cell r="J308" t="str">
            <v>USD</v>
          </cell>
          <cell r="K308" t="str">
            <v>Base</v>
          </cell>
          <cell r="L308">
            <v>113.89</v>
          </cell>
          <cell r="M308">
            <v>2039741</v>
          </cell>
          <cell r="N308">
            <v>2039750</v>
          </cell>
          <cell r="O308" t="str">
            <v>NETWORK_GEO</v>
          </cell>
          <cell r="P308">
            <v>5.3449999999999998</v>
          </cell>
          <cell r="Q308">
            <v>1</v>
          </cell>
          <cell r="R308" t="str">
            <v>WFS Eligible</v>
          </cell>
          <cell r="S308" t="str">
            <v>Walmart Fulfilled</v>
          </cell>
          <cell r="T308" t="str">
            <v>5UBWN3CMIEQQ</v>
          </cell>
          <cell r="U308" t="str">
            <v>20764608008465</v>
          </cell>
        </row>
        <row r="309">
          <cell r="A309" t="str">
            <v>3873-EACH</v>
          </cell>
          <cell r="B309">
            <v>986676892</v>
          </cell>
          <cell r="C309" t="str">
            <v>BAZIC Alphabet Sticker Book 175+ Stickers, A to Z Sticker for Kids, 1-Pack</v>
          </cell>
          <cell r="D309" t="str">
            <v>ARCHIVED</v>
          </cell>
          <cell r="E309" t="str">
            <v>UNPUBLISHED</v>
          </cell>
          <cell r="F309" t="str">
            <v>Offer end date has passed</v>
          </cell>
          <cell r="G309" t="str">
            <v>Office &amp; Stationery</v>
          </cell>
          <cell r="H309" t="str">
            <v>Pencil Cases</v>
          </cell>
          <cell r="I309">
            <v>15.75</v>
          </cell>
          <cell r="J309" t="str">
            <v>USD</v>
          </cell>
          <cell r="K309" t="str">
            <v>Base</v>
          </cell>
          <cell r="L309" t="str">
            <v>Yes</v>
          </cell>
          <cell r="M309">
            <v>2038710</v>
          </cell>
          <cell r="N309">
            <v>2039750</v>
          </cell>
          <cell r="O309" t="str">
            <v>NETWORK_GEO</v>
          </cell>
          <cell r="P309">
            <v>0.68</v>
          </cell>
          <cell r="Q309">
            <v>1</v>
          </cell>
          <cell r="R309" t="str">
            <v>Seller Fulfilled</v>
          </cell>
          <cell r="S309" t="str">
            <v>Seller Fulfilled</v>
          </cell>
          <cell r="T309" t="str">
            <v>3OWIVFKPJF1K</v>
          </cell>
          <cell r="U309" t="str">
            <v>00764608008461</v>
          </cell>
        </row>
        <row r="310">
          <cell r="A310" t="str">
            <v>3914-EACH</v>
          </cell>
          <cell r="B310">
            <v>340522770</v>
          </cell>
          <cell r="C310" t="str">
            <v>BAZIC Watercolor w/ Brush &amp; Mixing Palette, 48 Color Non-Toxic, 1-Pack</v>
          </cell>
          <cell r="D310" t="str">
            <v>ACTIVE</v>
          </cell>
          <cell r="E310" t="str">
            <v>PUBLISHED</v>
          </cell>
          <cell r="F310" t="str">
            <v>Reasonable price requirements are not met,Reasonable Price Not Satisfied</v>
          </cell>
          <cell r="G310" t="str">
            <v>Electronics</v>
          </cell>
          <cell r="H310" t="str">
            <v>Lap Desks</v>
          </cell>
          <cell r="I310">
            <v>26.99</v>
          </cell>
          <cell r="J310" t="str">
            <v>USD</v>
          </cell>
          <cell r="K310" t="str">
            <v>Base</v>
          </cell>
          <cell r="L310" t="str">
            <v>Yes</v>
          </cell>
          <cell r="M310">
            <v>2038710</v>
          </cell>
          <cell r="N310">
            <v>2038710</v>
          </cell>
          <cell r="O310" t="str">
            <v>NETWORK_GEO</v>
          </cell>
          <cell r="P310">
            <v>2.1800000000000002</v>
          </cell>
          <cell r="Q310">
            <v>1</v>
          </cell>
          <cell r="R310" t="str">
            <v>Seller Fulfilled</v>
          </cell>
          <cell r="S310" t="str">
            <v>Seller Fulfilled</v>
          </cell>
          <cell r="T310" t="str">
            <v>5IUZ1BFQOMPT</v>
          </cell>
          <cell r="U310" t="str">
            <v>00764608008614</v>
          </cell>
        </row>
        <row r="311">
          <cell r="A311" t="str">
            <v>4161-EACH</v>
          </cell>
          <cell r="B311">
            <v>134538195</v>
          </cell>
          <cell r="C311" t="str">
            <v>BAZIC 3 Ring Binder 3" View Binders Slant D Ring Grey, Hold 600 Sheets, 1-Count</v>
          </cell>
          <cell r="D311" t="str">
            <v>ACTIVE</v>
          </cell>
          <cell r="E311" t="str">
            <v>PUBLISHED</v>
          </cell>
          <cell r="F311"/>
          <cell r="G311" t="str">
            <v>Office &amp; Stationery</v>
          </cell>
          <cell r="H311" t="str">
            <v>Packing Tapes</v>
          </cell>
          <cell r="I311">
            <v>26.99</v>
          </cell>
          <cell r="J311" t="str">
            <v>USD</v>
          </cell>
          <cell r="K311" t="str">
            <v>Base</v>
          </cell>
          <cell r="L311" t="str">
            <v>Yes</v>
          </cell>
          <cell r="M311">
            <v>2039738</v>
          </cell>
          <cell r="N311">
            <v>2038710</v>
          </cell>
          <cell r="O311" t="str">
            <v>NETWORK_GEO</v>
          </cell>
          <cell r="P311">
            <v>2.75</v>
          </cell>
          <cell r="Q311">
            <v>1</v>
          </cell>
          <cell r="R311" t="str">
            <v>Seller Fulfilled</v>
          </cell>
          <cell r="S311" t="str">
            <v>Seller Fulfilled</v>
          </cell>
          <cell r="T311" t="str">
            <v>1BPD2QQ6HGHM</v>
          </cell>
          <cell r="U311" t="str">
            <v>00461417057368</v>
          </cell>
        </row>
        <row r="312">
          <cell r="A312" t="str">
            <v>4410-BOX</v>
          </cell>
          <cell r="B312">
            <v>460464293</v>
          </cell>
          <cell r="C312" t="str">
            <v>BAZIC 5" Soft Grip Stainless Steel Scissor, Safe Blunt Tip, 24-Pack</v>
          </cell>
          <cell r="D312" t="str">
            <v>ACTIVE</v>
          </cell>
          <cell r="E312" t="str">
            <v>PUBLISHED</v>
          </cell>
          <cell r="G312" t="str">
            <v>Office &amp; Stationery</v>
          </cell>
          <cell r="H312" t="str">
            <v>Scissors</v>
          </cell>
          <cell r="I312">
            <v>34.770000000000003</v>
          </cell>
          <cell r="J312" t="str">
            <v>USD</v>
          </cell>
          <cell r="K312" t="str">
            <v>Base</v>
          </cell>
          <cell r="L312">
            <v>34.770000000000003</v>
          </cell>
          <cell r="M312">
            <v>2039728</v>
          </cell>
          <cell r="N312">
            <v>2038710</v>
          </cell>
          <cell r="O312" t="str">
            <v>NETWORK_GEO</v>
          </cell>
          <cell r="P312">
            <v>0.46</v>
          </cell>
          <cell r="Q312">
            <v>1</v>
          </cell>
          <cell r="R312" t="str">
            <v>Seller Fulfilled</v>
          </cell>
          <cell r="S312" t="str">
            <v>Seller Fulfilled</v>
          </cell>
          <cell r="T312" t="str">
            <v>39XSMHYCPWK0</v>
          </cell>
          <cell r="U312" t="str">
            <v>00461292588506</v>
          </cell>
        </row>
        <row r="313">
          <cell r="A313" t="str">
            <v>5010-PACK2</v>
          </cell>
          <cell r="B313">
            <v>749245530</v>
          </cell>
          <cell r="C313" t="str">
            <v>BAZIC Coin Wrappers Rolls, Quarter Dime Nickel Penny, Made in USA (36/Pack), 2-Packs</v>
          </cell>
          <cell r="D313" t="str">
            <v>ACTIVE</v>
          </cell>
          <cell r="E313" t="str">
            <v>PUBLISHED</v>
          </cell>
          <cell r="F313" t="str">
            <v>Offer end date has passed</v>
          </cell>
          <cell r="G313" t="str">
            <v>Office &amp; Stationery</v>
          </cell>
          <cell r="H313" t="str">
            <v>Coin Roll Wrappers</v>
          </cell>
          <cell r="I313">
            <v>12.99</v>
          </cell>
          <cell r="J313" t="str">
            <v>USD</v>
          </cell>
          <cell r="K313" t="str">
            <v>Base</v>
          </cell>
          <cell r="L313">
            <v>12.99</v>
          </cell>
          <cell r="M313">
            <v>2038710</v>
          </cell>
          <cell r="N313" t="str">
            <v>NETWORK_GEO</v>
          </cell>
          <cell r="O313">
            <v>0.25</v>
          </cell>
          <cell r="P313">
            <v>0.7</v>
          </cell>
          <cell r="Q313">
            <v>1</v>
          </cell>
          <cell r="R313" t="str">
            <v>Seller Fulfilled</v>
          </cell>
          <cell r="S313" t="str">
            <v>Seller Fulfilled</v>
          </cell>
          <cell r="T313" t="str">
            <v>5ALJASLLT2AS</v>
          </cell>
          <cell r="U313" t="str">
            <v>00462926665334</v>
          </cell>
        </row>
        <row r="314">
          <cell r="A314" t="str">
            <v>537-CASE</v>
          </cell>
          <cell r="B314">
            <v>538105662</v>
          </cell>
          <cell r="C314" t="str">
            <v>BAZIC College Ruled Poly Cover Spiral Notebook 70 Sheet, Assorted Color, 24-Pack</v>
          </cell>
          <cell r="D314" t="str">
            <v>ACTIVE</v>
          </cell>
          <cell r="E314" t="str">
            <v>PUBLISHED</v>
          </cell>
          <cell r="F314"/>
          <cell r="G314" t="str">
            <v>Office &amp; Stationery</v>
          </cell>
          <cell r="H314" t="str">
            <v>Adhesive Tape Dispensers</v>
          </cell>
          <cell r="I314">
            <v>75.989999999999995</v>
          </cell>
          <cell r="J314" t="str">
            <v>USD</v>
          </cell>
          <cell r="K314" t="str">
            <v>Base</v>
          </cell>
          <cell r="L314" t="str">
            <v>Yes</v>
          </cell>
          <cell r="M314">
            <v>2038710</v>
          </cell>
          <cell r="N314">
            <v>2038710</v>
          </cell>
          <cell r="O314" t="str">
            <v>NETWORK_GEO</v>
          </cell>
          <cell r="P314">
            <v>19.72</v>
          </cell>
          <cell r="Q314">
            <v>1</v>
          </cell>
          <cell r="R314" t="str">
            <v>Seller Fulfilled</v>
          </cell>
          <cell r="S314" t="str">
            <v>Seller Fulfilled</v>
          </cell>
          <cell r="T314" t="str">
            <v>5G7AJNPV1UEV</v>
          </cell>
          <cell r="U314" t="str">
            <v>20764608009424</v>
          </cell>
        </row>
        <row r="315">
          <cell r="A315" t="str">
            <v>5409-CASE</v>
          </cell>
          <cell r="B315">
            <v>642220004</v>
          </cell>
          <cell r="C315" t="str">
            <v>BAZIC Slate Gray Foam Board 20" X 30", Colored Foam Boards 3/16 Inch Thickness, 25-Pack</v>
          </cell>
          <cell r="D315" t="str">
            <v>ACTIVE</v>
          </cell>
          <cell r="E315" t="str">
            <v>PUBLISHED</v>
          </cell>
          <cell r="F315" t="str">
            <v>Reasonable price requirements are not met,Reasonable Price Not Satisfied</v>
          </cell>
          <cell r="G315" t="str">
            <v>Home &amp; Garden</v>
          </cell>
          <cell r="H315" t="str">
            <v>Plaques &amp; Signs</v>
          </cell>
          <cell r="I315">
            <v>27.76</v>
          </cell>
          <cell r="J315" t="str">
            <v>USD</v>
          </cell>
          <cell r="K315" t="str">
            <v>Base</v>
          </cell>
          <cell r="L315" t="str">
            <v>Yes</v>
          </cell>
          <cell r="M315">
            <v>2038710</v>
          </cell>
          <cell r="N315">
            <v>2038710</v>
          </cell>
          <cell r="O315" t="str">
            <v>NETWORK_GEO</v>
          </cell>
          <cell r="P315">
            <v>2.58</v>
          </cell>
          <cell r="Q315">
            <v>1</v>
          </cell>
          <cell r="R315" t="str">
            <v>Seller Fulfilled</v>
          </cell>
          <cell r="S315" t="str">
            <v>Seller Fulfilled</v>
          </cell>
          <cell r="T315" t="str">
            <v>33PZKXBD1CX1</v>
          </cell>
          <cell r="U315" t="str">
            <v>10764608043537</v>
          </cell>
        </row>
        <row r="316">
          <cell r="A316" t="str">
            <v>5419-CASE</v>
          </cell>
          <cell r="B316">
            <v>893589743</v>
          </cell>
          <cell r="C316" t="str">
            <v>BAZIC Poster Board Metallic Silver 22" X 28", Bulk Boards for School Craft, 25-Pack</v>
          </cell>
          <cell r="D316" t="str">
            <v>ACTIVE</v>
          </cell>
          <cell r="E316" t="str">
            <v>PUBLISHED</v>
          </cell>
          <cell r="F316"/>
          <cell r="G316" t="str">
            <v>Home &amp; Garden</v>
          </cell>
          <cell r="H316" t="str">
            <v>Plaques &amp; Signs</v>
          </cell>
          <cell r="I316">
            <v>7.49</v>
          </cell>
          <cell r="J316" t="str">
            <v>USD</v>
          </cell>
          <cell r="K316" t="str">
            <v>Base</v>
          </cell>
          <cell r="L316" t="str">
            <v>Yes</v>
          </cell>
          <cell r="M316">
            <v>2039749</v>
          </cell>
          <cell r="N316">
            <v>2038710</v>
          </cell>
          <cell r="O316" t="str">
            <v>NETWORK_GEO</v>
          </cell>
          <cell r="P316">
            <v>0.11</v>
          </cell>
          <cell r="Q316">
            <v>1</v>
          </cell>
          <cell r="R316" t="str">
            <v>Seller Fulfilled</v>
          </cell>
          <cell r="S316" t="str">
            <v>Seller Fulfilled</v>
          </cell>
          <cell r="T316" t="str">
            <v>3UVIS3WLY595</v>
          </cell>
          <cell r="U316" t="str">
            <v>00764608043745</v>
          </cell>
        </row>
        <row r="317">
          <cell r="A317" t="str">
            <v>708-PACK2</v>
          </cell>
          <cell r="B317">
            <v>783588533</v>
          </cell>
          <cell r="C317" t="str">
            <v>BAZIC Electra Mechanical Pencil 0.7mm, Latex Free Eraser, (5/Pack), 2-Packs</v>
          </cell>
          <cell r="D317" t="str">
            <v>ACTIVE</v>
          </cell>
          <cell r="E317" t="str">
            <v>PUBLISHED</v>
          </cell>
          <cell r="G317" t="str">
            <v>Office &amp; Stationery</v>
          </cell>
          <cell r="H317" t="str">
            <v>Mechanical Pencils</v>
          </cell>
          <cell r="I317">
            <v>7.89</v>
          </cell>
          <cell r="J317" t="str">
            <v>USD</v>
          </cell>
          <cell r="K317" t="str">
            <v>Base</v>
          </cell>
          <cell r="L317">
            <v>7.89</v>
          </cell>
          <cell r="M317">
            <v>2039720</v>
          </cell>
          <cell r="N317">
            <v>2038980</v>
          </cell>
          <cell r="O317" t="str">
            <v>NETWORK_GEO</v>
          </cell>
          <cell r="P317">
            <v>11.2</v>
          </cell>
          <cell r="Q317">
            <v>1</v>
          </cell>
          <cell r="R317" t="str">
            <v>Seller Fulfilled</v>
          </cell>
          <cell r="S317" t="str">
            <v>WFS Eligible</v>
          </cell>
          <cell r="T317" t="str">
            <v>4RFAXH6XX8AS</v>
          </cell>
          <cell r="U317" t="str">
            <v>20764608010604</v>
          </cell>
        </row>
        <row r="318">
          <cell r="A318" t="str">
            <v>771-EACH</v>
          </cell>
          <cell r="B318">
            <v>24902931</v>
          </cell>
          <cell r="C318" t="str">
            <v>BAZIC Electra Mechanical Pencil 0.7mm, Soft Grip, (4/Pack), 1-Pack</v>
          </cell>
          <cell r="D318" t="str">
            <v>ACTIVE</v>
          </cell>
          <cell r="E318" t="str">
            <v>PUBLISHED</v>
          </cell>
          <cell r="F318" t="str">
            <v>Offer end date has passed,Reasonable price requirements are not met,Reasonable Price Not Satisfied</v>
          </cell>
          <cell r="G318" t="str">
            <v>Office &amp; Stationery</v>
          </cell>
          <cell r="H318" t="str">
            <v>Dry Erase Markers</v>
          </cell>
          <cell r="I318">
            <v>47.79</v>
          </cell>
          <cell r="J318" t="str">
            <v>USD</v>
          </cell>
          <cell r="K318" t="str">
            <v>Base</v>
          </cell>
          <cell r="L318" t="str">
            <v>Yes</v>
          </cell>
          <cell r="M318">
            <v>2039720</v>
          </cell>
          <cell r="N318">
            <v>2039746</v>
          </cell>
          <cell r="O318" t="str">
            <v>NETWORK_GEO</v>
          </cell>
          <cell r="P318">
            <v>2.3199999999999998</v>
          </cell>
          <cell r="Q318">
            <v>1</v>
          </cell>
          <cell r="R318" t="str">
            <v>Seller Fulfilled</v>
          </cell>
          <cell r="S318" t="str">
            <v>Seller Fulfilled</v>
          </cell>
          <cell r="T318" t="str">
            <v>6P5LLV1NRG8K</v>
          </cell>
          <cell r="U318" t="str">
            <v>10764608012045</v>
          </cell>
        </row>
        <row r="319">
          <cell r="A319" t="str">
            <v>801-BOX</v>
          </cell>
          <cell r="B319">
            <v>927710468</v>
          </cell>
          <cell r="C319" t="str">
            <v>BAZIC Pencil Pouch 3 Ring Binder Pouch w/ Rivet Enforced Rings Holes, 24-Pack</v>
          </cell>
          <cell r="D319" t="str">
            <v>ACTIVE</v>
          </cell>
          <cell r="E319" t="str">
            <v>PUBLISHED</v>
          </cell>
          <cell r="F319" t="str">
            <v>Offer end date has passed,Price Adjusted</v>
          </cell>
          <cell r="G319" t="str">
            <v>Office &amp; Stationery</v>
          </cell>
          <cell r="H319" t="str">
            <v>Markers</v>
          </cell>
          <cell r="I319">
            <v>15.5</v>
          </cell>
          <cell r="J319" t="str">
            <v>USD</v>
          </cell>
          <cell r="K319" t="str">
            <v>Base</v>
          </cell>
          <cell r="L319" t="str">
            <v>Yes</v>
          </cell>
          <cell r="M319">
            <v>2039750</v>
          </cell>
          <cell r="N319">
            <v>2039746</v>
          </cell>
          <cell r="O319" t="str">
            <v>NETWORK_GEO</v>
          </cell>
          <cell r="P319">
            <v>0.54</v>
          </cell>
          <cell r="Q319">
            <v>1</v>
          </cell>
          <cell r="R319" t="str">
            <v>Seller Fulfilled</v>
          </cell>
          <cell r="S319" t="str">
            <v>Seller Fulfilled</v>
          </cell>
          <cell r="T319" t="str">
            <v>3S8ER1CBP28G</v>
          </cell>
          <cell r="U319" t="str">
            <v>CUSTOM</v>
          </cell>
        </row>
        <row r="320">
          <cell r="A320" t="str">
            <v>811-BOX</v>
          </cell>
          <cell r="B320">
            <v>729463406</v>
          </cell>
          <cell r="C320" t="str">
            <v>BAZIC 3 Ring Pencil Pouch, Clear Window, Classic Color, 24-Pack</v>
          </cell>
          <cell r="D320" t="str">
            <v>ACTIVE</v>
          </cell>
          <cell r="E320" t="str">
            <v>PUBLISHED</v>
          </cell>
          <cell r="F320" t="str">
            <v>Compliance - Childrenâ€™s Product Policy,No Match Found - Adjusted to your last submitted price</v>
          </cell>
          <cell r="G320" t="str">
            <v>Office &amp; Stationery</v>
          </cell>
          <cell r="H320" t="str">
            <v>Dry Erase Markers</v>
          </cell>
          <cell r="I320">
            <v>7.99</v>
          </cell>
          <cell r="J320" t="str">
            <v>USD</v>
          </cell>
          <cell r="K320" t="str">
            <v>Base</v>
          </cell>
          <cell r="L320" t="str">
            <v>Yes</v>
          </cell>
          <cell r="M320">
            <v>2039750</v>
          </cell>
          <cell r="N320">
            <v>2039746</v>
          </cell>
          <cell r="O320" t="str">
            <v>ALWAYS_TWO_DAY</v>
          </cell>
          <cell r="P320">
            <v>0.27</v>
          </cell>
          <cell r="Q320">
            <v>1</v>
          </cell>
          <cell r="R320" t="str">
            <v>Walmart Fulfilled</v>
          </cell>
          <cell r="S320" t="str">
            <v>Seller Fulfilled</v>
          </cell>
          <cell r="T320" t="str">
            <v>22AF6HUFJG4O</v>
          </cell>
          <cell r="U320" t="str">
            <v>00464636141078</v>
          </cell>
        </row>
        <row r="321">
          <cell r="A321" t="str">
            <v>914-PACK2</v>
          </cell>
          <cell r="B321">
            <v>596339337</v>
          </cell>
          <cell r="C321" t="str">
            <v>BAZIC Super Clear Heavy Duty Packaging Tape Packing Tape w/ Dispenser 1.88" x 27 Yards, 2-Packs</v>
          </cell>
          <cell r="D321" t="str">
            <v>ACTIVE</v>
          </cell>
          <cell r="E321" t="str">
            <v>PUBLISHED</v>
          </cell>
          <cell r="F321" t="str">
            <v>Compliance - Childrenâ€™s Product Policy</v>
          </cell>
          <cell r="G321" t="str">
            <v>Office &amp; Stationery</v>
          </cell>
          <cell r="H321" t="str">
            <v>Markers</v>
          </cell>
          <cell r="I321">
            <v>305.99</v>
          </cell>
          <cell r="J321" t="str">
            <v>USD</v>
          </cell>
          <cell r="K321" t="str">
            <v>Base</v>
          </cell>
          <cell r="L321" t="str">
            <v>Yes</v>
          </cell>
          <cell r="M321">
            <v>2038710</v>
          </cell>
          <cell r="N321">
            <v>2039746</v>
          </cell>
          <cell r="O321" t="str">
            <v>NETWORK_GEO</v>
          </cell>
          <cell r="P321">
            <v>22.93</v>
          </cell>
          <cell r="Q321">
            <v>1</v>
          </cell>
          <cell r="R321" t="str">
            <v>Seller Fulfilled</v>
          </cell>
          <cell r="S321" t="str">
            <v>WFS Eligible</v>
          </cell>
          <cell r="T321" t="str">
            <v>5X1S990TW211</v>
          </cell>
          <cell r="U321" t="str">
            <v>20764608012691</v>
          </cell>
        </row>
        <row r="322">
          <cell r="A322" t="str">
            <v>976-PACK4</v>
          </cell>
          <cell r="B322">
            <v>747980588</v>
          </cell>
          <cell r="C322" t="str">
            <v>BAZIC Yellow Duct Tape 1.88" X 60 Yards, Tear by Hand, 4-Pack</v>
          </cell>
          <cell r="D322" t="str">
            <v>ACTIVE</v>
          </cell>
          <cell r="E322" t="str">
            <v>PUBLISHED</v>
          </cell>
          <cell r="F322" t="str">
            <v>Offer end date has passed</v>
          </cell>
          <cell r="G322" t="str">
            <v>Office &amp; Stationery</v>
          </cell>
          <cell r="H322" t="str">
            <v>Markers</v>
          </cell>
          <cell r="I322">
            <v>8.2799999999999994</v>
          </cell>
          <cell r="J322" t="str">
            <v>USD</v>
          </cell>
          <cell r="K322" t="str">
            <v>Base</v>
          </cell>
          <cell r="L322" t="str">
            <v>Yes</v>
          </cell>
          <cell r="M322">
            <v>2042502</v>
          </cell>
          <cell r="N322">
            <v>2039746</v>
          </cell>
          <cell r="O322" t="str">
            <v>ALWAYS_TWO_DAY</v>
          </cell>
          <cell r="P322">
            <v>0.13</v>
          </cell>
          <cell r="Q322">
            <v>1</v>
          </cell>
          <cell r="R322" t="str">
            <v>Walmart Fulfilled</v>
          </cell>
          <cell r="S322" t="str">
            <v>Seller Fulfilled</v>
          </cell>
          <cell r="T322" t="str">
            <v>56LJ19IQO2F5</v>
          </cell>
          <cell r="U322" t="str">
            <v>00764608012925</v>
          </cell>
        </row>
        <row r="323">
          <cell r="A323" t="str">
            <v>1056-EACH</v>
          </cell>
          <cell r="B323">
            <v>726956662</v>
          </cell>
          <cell r="C323" t="str">
            <v>BAZIC School Backpack Classic 17" Fuchsia, School Bag for Students, 1-Pack</v>
          </cell>
          <cell r="D323" t="str">
            <v>ACTIVE</v>
          </cell>
          <cell r="E323" t="str">
            <v>PUBLISHED</v>
          </cell>
          <cell r="G323" t="str">
            <v>Travel, Luggage &amp; Accessories</v>
          </cell>
          <cell r="H323" t="str">
            <v>Backpacks</v>
          </cell>
          <cell r="I323">
            <v>22.25</v>
          </cell>
          <cell r="J323" t="str">
            <v>USD</v>
          </cell>
          <cell r="K323" t="str">
            <v>Base</v>
          </cell>
          <cell r="L323">
            <v>22.25</v>
          </cell>
          <cell r="M323">
            <v>2038980</v>
          </cell>
          <cell r="N323">
            <v>2039746</v>
          </cell>
          <cell r="O323" t="str">
            <v>NETWORK_GEO</v>
          </cell>
          <cell r="P323">
            <v>0.54</v>
          </cell>
          <cell r="Q323">
            <v>1</v>
          </cell>
          <cell r="R323" t="str">
            <v>Seller Fulfilled</v>
          </cell>
          <cell r="S323" t="str">
            <v>Walmart Fulfilled</v>
          </cell>
          <cell r="T323" t="str">
            <v>5UXF8JY1BUY7</v>
          </cell>
          <cell r="U323" t="str">
            <v>CUSTOM</v>
          </cell>
        </row>
        <row r="324">
          <cell r="A324" t="str">
            <v>1283-PACK2</v>
          </cell>
          <cell r="B324">
            <v>207471221</v>
          </cell>
          <cell r="C324" t="str">
            <v>BAZIC Washable Markers Fine Line 30 Color Coloring Marker (30/Pack), 2-Packs</v>
          </cell>
          <cell r="D324" t="str">
            <v>ARCHIVED</v>
          </cell>
          <cell r="E324" t="str">
            <v>UNPUBLISHED</v>
          </cell>
          <cell r="F324" t="str">
            <v>Offer end date has passed</v>
          </cell>
          <cell r="G324" t="str">
            <v>Office &amp; Stationery</v>
          </cell>
          <cell r="H324" t="str">
            <v>Correction Fluid</v>
          </cell>
          <cell r="I324">
            <v>38.5</v>
          </cell>
          <cell r="J324" t="str">
            <v>USD</v>
          </cell>
          <cell r="K324" t="str">
            <v>Base</v>
          </cell>
          <cell r="L324" t="str">
            <v>Yes</v>
          </cell>
          <cell r="M324">
            <v>2039719</v>
          </cell>
          <cell r="N324">
            <v>2039913</v>
          </cell>
          <cell r="O324" t="str">
            <v>NETWORK_GEO</v>
          </cell>
          <cell r="P324">
            <v>3.3</v>
          </cell>
          <cell r="Q324">
            <v>1</v>
          </cell>
          <cell r="R324" t="str">
            <v>Seller Fulfilled</v>
          </cell>
          <cell r="S324" t="str">
            <v>Seller Fulfilled</v>
          </cell>
          <cell r="T324" t="str">
            <v>72CVNUPZBI2W</v>
          </cell>
          <cell r="U324" t="str">
            <v>10764608016142</v>
          </cell>
        </row>
        <row r="325">
          <cell r="A325" t="str">
            <v>17101-BOX</v>
          </cell>
          <cell r="B325">
            <v>18001874569</v>
          </cell>
          <cell r="C325" t="str">
            <v>BAZIC Frizz Erasable Gel Pens, 0.7mm Medium Point, Blue Ink, 2 Per Pack, 24-Pack</v>
          </cell>
          <cell r="D325" t="str">
            <v>ACTIVE</v>
          </cell>
          <cell r="E325" t="str">
            <v>PUBLISHED</v>
          </cell>
          <cell r="F325" t="str">
            <v>Offer end date has passed</v>
          </cell>
          <cell r="G325" t="str">
            <v>Office &amp; Stationery</v>
          </cell>
          <cell r="H325" t="str">
            <v>Pens</v>
          </cell>
          <cell r="I325">
            <v>47.99</v>
          </cell>
          <cell r="J325" t="str">
            <v>USD</v>
          </cell>
          <cell r="K325" t="str">
            <v>Base</v>
          </cell>
          <cell r="L325">
            <v>47.99</v>
          </cell>
          <cell r="M325">
            <v>2039719</v>
          </cell>
          <cell r="N325">
            <v>2039719</v>
          </cell>
          <cell r="O325">
            <v>1.35</v>
          </cell>
          <cell r="P325">
            <v>0.11</v>
          </cell>
          <cell r="Q325">
            <v>1</v>
          </cell>
          <cell r="R325" t="str">
            <v>Seller Fulfilled</v>
          </cell>
          <cell r="S325" t="str">
            <v>Seller Fulfilled</v>
          </cell>
          <cell r="T325" t="str">
            <v>539F28MO7O9G</v>
          </cell>
          <cell r="U325" t="str">
            <v>00764608170229</v>
          </cell>
        </row>
        <row r="326">
          <cell r="A326" t="str">
            <v>1801-BOX</v>
          </cell>
          <cell r="B326">
            <v>797287143</v>
          </cell>
          <cell r="C326" t="str">
            <v>BAZIC Plastic Clipboard Memo Size 9" x 6" Low Profile Clip Board, 24-Pack</v>
          </cell>
          <cell r="D326" t="str">
            <v>ACTIVE</v>
          </cell>
          <cell r="E326" t="str">
            <v>PUBLISHED</v>
          </cell>
          <cell r="F326" t="str">
            <v>Offer end date has passed</v>
          </cell>
          <cell r="G326" t="str">
            <v>Office &amp; Stationery</v>
          </cell>
          <cell r="H326" t="str">
            <v>Pens</v>
          </cell>
          <cell r="I326">
            <v>78.5</v>
          </cell>
          <cell r="J326" t="str">
            <v>USD</v>
          </cell>
          <cell r="K326" t="str">
            <v>Base</v>
          </cell>
          <cell r="L326" t="str">
            <v>Yes</v>
          </cell>
          <cell r="M326">
            <v>2039893</v>
          </cell>
          <cell r="N326">
            <v>2039719</v>
          </cell>
          <cell r="O326" t="str">
            <v>NETWORK_GEO</v>
          </cell>
          <cell r="P326">
            <v>2.14</v>
          </cell>
          <cell r="Q326">
            <v>1</v>
          </cell>
          <cell r="R326" t="str">
            <v>Seller Fulfilled</v>
          </cell>
          <cell r="S326" t="str">
            <v>Seller Fulfilled</v>
          </cell>
          <cell r="T326" t="str">
            <v>1KHZP0YWMC6K</v>
          </cell>
          <cell r="U326" t="str">
            <v>10764608170363</v>
          </cell>
        </row>
        <row r="327">
          <cell r="A327" t="str">
            <v>18131-CASE</v>
          </cell>
          <cell r="B327">
            <v>17939317621</v>
          </cell>
          <cell r="C327" t="str">
            <v>Kappa Disney Christmas Word Finds Puzzle Book 2 Titles, Word Search Find Words Books, 48-Pack</v>
          </cell>
          <cell r="D327" t="str">
            <v>ACTIVE</v>
          </cell>
          <cell r="E327" t="str">
            <v>PUBLISHED</v>
          </cell>
          <cell r="F327" t="str">
            <v>Offer end date has passed</v>
          </cell>
          <cell r="G327" t="str">
            <v>Office &amp; Stationery</v>
          </cell>
          <cell r="H327" t="str">
            <v>Pens</v>
          </cell>
          <cell r="I327">
            <v>158.38999999999999</v>
          </cell>
          <cell r="J327" t="str">
            <v>USD</v>
          </cell>
          <cell r="K327" t="str">
            <v>Base</v>
          </cell>
          <cell r="L327" t="str">
            <v>Yes</v>
          </cell>
          <cell r="M327">
            <v>2038710</v>
          </cell>
          <cell r="N327">
            <v>2039719</v>
          </cell>
          <cell r="O327" t="str">
            <v>NETWORK_GEO</v>
          </cell>
          <cell r="P327">
            <v>10.94</v>
          </cell>
          <cell r="Q327">
            <v>1</v>
          </cell>
          <cell r="R327" t="str">
            <v>Seller Fulfilled</v>
          </cell>
          <cell r="S327" t="str">
            <v>Seller Fulfilled</v>
          </cell>
          <cell r="T327" t="str">
            <v>3SVSBF0XEU15</v>
          </cell>
          <cell r="U327" t="str">
            <v>20764608017276</v>
          </cell>
        </row>
        <row r="328">
          <cell r="A328" t="str">
            <v>2006-EACH</v>
          </cell>
          <cell r="B328">
            <v>30324264</v>
          </cell>
          <cell r="C328" t="str">
            <v>BAZIC 0.10 oz (3g) Super Glue (4/Pack) [2006]</v>
          </cell>
          <cell r="D328" t="str">
            <v>ACTIVE</v>
          </cell>
          <cell r="E328" t="str">
            <v>PUBLISHED</v>
          </cell>
          <cell r="F328" t="str">
            <v>An internal error occurred while publishing this item. Please re-ingest the item,Offer end date has passed,Active distributor not set for the item.</v>
          </cell>
          <cell r="G328" t="str">
            <v>Office &amp; Stationery</v>
          </cell>
          <cell r="H328" t="str">
            <v>Manual Pencil Sharpeners</v>
          </cell>
          <cell r="I328">
            <v>8.01</v>
          </cell>
          <cell r="J328" t="str">
            <v>USD</v>
          </cell>
          <cell r="K328" t="str">
            <v>Base</v>
          </cell>
          <cell r="L328" t="str">
            <v>Yes</v>
          </cell>
          <cell r="M328">
            <v>2039872</v>
          </cell>
          <cell r="N328">
            <v>2039751</v>
          </cell>
          <cell r="O328" t="str">
            <v>NETWORK_GEO</v>
          </cell>
          <cell r="P328">
            <v>1</v>
          </cell>
          <cell r="Q328">
            <v>1</v>
          </cell>
          <cell r="R328" t="str">
            <v>Seller Fulfilled</v>
          </cell>
          <cell r="S328" t="str">
            <v>Seller Fulfilled</v>
          </cell>
          <cell r="T328" t="str">
            <v>5RNV80U23UTH</v>
          </cell>
          <cell r="U328" t="str">
            <v>00764608019214</v>
          </cell>
        </row>
        <row r="329">
          <cell r="A329" t="str">
            <v>2028-BOX</v>
          </cell>
          <cell r="B329">
            <v>454710670</v>
          </cell>
          <cell r="C329" t="str">
            <v>BAZIC Washable Glue Pen 1.7Oz (50 mL), Liquid Clear Adhesive (2/Pack), 24-Packs</v>
          </cell>
          <cell r="D329" t="str">
            <v>ACTIVE</v>
          </cell>
          <cell r="E329" t="str">
            <v>PUBLISHED</v>
          </cell>
          <cell r="F329" t="str">
            <v>DP_Data Quality_Minimum Information Bar</v>
          </cell>
          <cell r="G329" t="str">
            <v>Office &amp; Stationery</v>
          </cell>
          <cell r="H329" t="str">
            <v>Glue</v>
          </cell>
          <cell r="I329">
            <v>54.99</v>
          </cell>
          <cell r="J329" t="str">
            <v>USD</v>
          </cell>
          <cell r="K329" t="str">
            <v>Base</v>
          </cell>
          <cell r="L329">
            <v>54.99</v>
          </cell>
          <cell r="M329">
            <v>2039872</v>
          </cell>
          <cell r="N329">
            <v>2039751</v>
          </cell>
          <cell r="O329" t="str">
            <v>NETWORK_GEO</v>
          </cell>
          <cell r="P329">
            <v>2.08</v>
          </cell>
          <cell r="Q329">
            <v>1</v>
          </cell>
          <cell r="R329" t="str">
            <v>Seller Fulfilled</v>
          </cell>
          <cell r="S329" t="str">
            <v>Seller Fulfilled</v>
          </cell>
          <cell r="T329" t="str">
            <v>3UQRE9V9N095</v>
          </cell>
          <cell r="U329" t="str">
            <v>10764608019433</v>
          </cell>
        </row>
        <row r="330">
          <cell r="A330" t="str">
            <v>2094-PACK2</v>
          </cell>
          <cell r="B330">
            <v>199726335</v>
          </cell>
          <cell r="C330" t="str">
            <v>BAZIC Hot Melt Glue Sticks Dual Temp 7.87" x 0.43" (5/Pack), 2-Packs</v>
          </cell>
          <cell r="D330" t="str">
            <v>ACTIVE</v>
          </cell>
          <cell r="E330" t="str">
            <v>PUBLISHED</v>
          </cell>
          <cell r="F330" t="str">
            <v>Compliance - Childrenâ€™s Product Policy,No Match Found - Adjusted to your last submitted price</v>
          </cell>
          <cell r="G330" t="str">
            <v>Office &amp; Stationery</v>
          </cell>
          <cell r="H330" t="str">
            <v>Office Book Rings</v>
          </cell>
          <cell r="I330">
            <v>7.99</v>
          </cell>
          <cell r="J330" t="str">
            <v>USD</v>
          </cell>
          <cell r="K330" t="str">
            <v>Base</v>
          </cell>
          <cell r="L330" t="str">
            <v>Yes</v>
          </cell>
          <cell r="M330">
            <v>2038710</v>
          </cell>
          <cell r="N330">
            <v>2038710</v>
          </cell>
          <cell r="O330" t="str">
            <v>NETWORK_GEO</v>
          </cell>
          <cell r="P330">
            <v>0.12</v>
          </cell>
          <cell r="Q330">
            <v>1</v>
          </cell>
          <cell r="R330" t="str">
            <v>Seller Fulfilled</v>
          </cell>
          <cell r="S330" t="str">
            <v>Seller Fulfilled</v>
          </cell>
          <cell r="T330" t="str">
            <v>39DY7Z8AMB8R</v>
          </cell>
          <cell r="U330" t="str">
            <v>00764608002117</v>
          </cell>
        </row>
        <row r="331">
          <cell r="A331" t="str">
            <v>229-EACH</v>
          </cell>
          <cell r="B331">
            <v>46334407</v>
          </cell>
          <cell r="C331" t="str">
            <v>BAZIC Push Pins Gold Metallic Flat Head Steel Thumb Tacks (200/pack), 1-Pack</v>
          </cell>
          <cell r="D331" t="str">
            <v>ACTIVE</v>
          </cell>
          <cell r="E331" t="str">
            <v>PUBLISHED</v>
          </cell>
          <cell r="F331" t="str">
            <v>Republish (For Walmart internal use only: 00),No Match Found - Adjusted to your last submitted price</v>
          </cell>
          <cell r="G331" t="str">
            <v>Office &amp; Stationery</v>
          </cell>
          <cell r="H331" t="str">
            <v>Pencil &amp; Pen Erasers</v>
          </cell>
          <cell r="I331">
            <v>30.13</v>
          </cell>
          <cell r="J331" t="str">
            <v>USD</v>
          </cell>
          <cell r="K331" t="str">
            <v>Base</v>
          </cell>
          <cell r="L331" t="str">
            <v>Yes</v>
          </cell>
          <cell r="M331">
            <v>2048507</v>
          </cell>
          <cell r="N331">
            <v>2039721</v>
          </cell>
          <cell r="O331" t="str">
            <v>ALWAYS_TWO_DAY</v>
          </cell>
          <cell r="P331">
            <v>6.3250000000000002</v>
          </cell>
          <cell r="Q331">
            <v>1</v>
          </cell>
          <cell r="R331" t="str">
            <v>Walmart Fulfilled</v>
          </cell>
          <cell r="S331" t="str">
            <v>Seller Fulfilled</v>
          </cell>
          <cell r="T331" t="str">
            <v>2YXKR1GL516T</v>
          </cell>
          <cell r="U331" t="str">
            <v>10764608022044</v>
          </cell>
        </row>
        <row r="332">
          <cell r="A332" t="str">
            <v>3125-CASE</v>
          </cell>
          <cell r="B332">
            <v>823220077</v>
          </cell>
          <cell r="C332" t="str">
            <v>BAZIC Index Card Box 3"x5", 250 Cards Capacity, Flash Card Holder, 36-Pack</v>
          </cell>
          <cell r="D332" t="str">
            <v>ACTIVE</v>
          </cell>
          <cell r="E332" t="str">
            <v>PUBLISHED</v>
          </cell>
          <cell r="G332" t="str">
            <v>Office &amp; Stationery</v>
          </cell>
          <cell r="H332" t="str">
            <v>Business Card Holders</v>
          </cell>
          <cell r="I332">
            <v>81.99</v>
          </cell>
          <cell r="J332" t="str">
            <v>USD</v>
          </cell>
          <cell r="K332" t="str">
            <v>Base</v>
          </cell>
          <cell r="L332">
            <v>81.99</v>
          </cell>
          <cell r="M332">
            <v>2038710</v>
          </cell>
          <cell r="N332">
            <v>2039721</v>
          </cell>
          <cell r="O332" t="str">
            <v>NETWORK_GEO</v>
          </cell>
          <cell r="P332">
            <v>7.46</v>
          </cell>
          <cell r="Q332">
            <v>1</v>
          </cell>
          <cell r="R332" t="str">
            <v>Seller Fulfilled</v>
          </cell>
          <cell r="S332" t="str">
            <v>Seller Fulfilled</v>
          </cell>
          <cell r="T332" t="str">
            <v>6UPQPDMX8QBM</v>
          </cell>
          <cell r="U332" t="str">
            <v>10764608022259</v>
          </cell>
        </row>
        <row r="333">
          <cell r="A333" t="str">
            <v>452-BOX</v>
          </cell>
          <cell r="B333">
            <v>817886548</v>
          </cell>
          <cell r="C333" t="str">
            <v>BAZIC Math Geometry Set 9 Pieces for Students, Storage Box, 24-Pack</v>
          </cell>
          <cell r="D333" t="str">
            <v>ACTIVE</v>
          </cell>
          <cell r="E333" t="str">
            <v>PUBLISHED</v>
          </cell>
          <cell r="F333" t="str">
            <v>Offer end date has passed</v>
          </cell>
          <cell r="G333" t="str">
            <v>Office &amp; Stationery</v>
          </cell>
          <cell r="H333" t="str">
            <v>Math Tool Kits</v>
          </cell>
          <cell r="I333">
            <v>83.49</v>
          </cell>
          <cell r="J333" t="str">
            <v>USD</v>
          </cell>
          <cell r="K333" t="str">
            <v>Base</v>
          </cell>
          <cell r="L333">
            <v>83.49</v>
          </cell>
          <cell r="M333">
            <v>2038710</v>
          </cell>
          <cell r="N333">
            <v>2039896</v>
          </cell>
          <cell r="O333">
            <v>6.64</v>
          </cell>
          <cell r="P333">
            <v>0.23</v>
          </cell>
          <cell r="Q333">
            <v>1</v>
          </cell>
          <cell r="R333" t="str">
            <v>Seller Fulfilled</v>
          </cell>
          <cell r="S333" t="str">
            <v>Seller Fulfilled</v>
          </cell>
          <cell r="T333" t="str">
            <v>415L5IN422OI</v>
          </cell>
          <cell r="U333" t="str">
            <v>00764608023075</v>
          </cell>
        </row>
        <row r="334">
          <cell r="A334" t="str">
            <v>6041-CASE</v>
          </cell>
          <cell r="B334">
            <v>879342030</v>
          </cell>
          <cell r="C334" t="str">
            <v>BAZIC 14" X 14" Magnetic Dry Erase Calendar Board Tile + Markers &amp; Magnets, 12-Pack</v>
          </cell>
          <cell r="D334" t="str">
            <v>ACTIVE</v>
          </cell>
          <cell r="E334" t="str">
            <v>UNPUBLISHED</v>
          </cell>
          <cell r="F334" t="str">
            <v>Reasonable price requirements are not met,Reasonable Price Not Satisfied</v>
          </cell>
          <cell r="G334" t="str">
            <v>Office &amp; Stationery</v>
          </cell>
          <cell r="H334" t="str">
            <v>Highlighters</v>
          </cell>
          <cell r="I334">
            <v>45.51</v>
          </cell>
          <cell r="J334" t="str">
            <v>USD</v>
          </cell>
          <cell r="K334" t="str">
            <v>Base</v>
          </cell>
          <cell r="L334" t="str">
            <v>Yes</v>
          </cell>
          <cell r="M334">
            <v>2039885</v>
          </cell>
          <cell r="N334">
            <v>2039896</v>
          </cell>
          <cell r="O334" t="str">
            <v>NETWORK_GEO</v>
          </cell>
          <cell r="P334">
            <v>2.6</v>
          </cell>
          <cell r="Q334">
            <v>1</v>
          </cell>
          <cell r="R334" t="str">
            <v>Seller Fulfilled</v>
          </cell>
          <cell r="S334" t="str">
            <v>Seller Fulfilled</v>
          </cell>
          <cell r="T334" t="str">
            <v>55OUCTYVGE2D</v>
          </cell>
          <cell r="U334" t="str">
            <v>10764608023096</v>
          </cell>
        </row>
        <row r="335">
          <cell r="A335" t="str">
            <v>719-CASE</v>
          </cell>
          <cell r="B335">
            <v>367173853</v>
          </cell>
          <cell r="C335" t="str">
            <v>BAZIC Crown 0.7 mm Mechanical Pencil, Soft Grip Latex Free Eraser (3/Pack), 144-Packs</v>
          </cell>
          <cell r="D335" t="str">
            <v>ACTIVE</v>
          </cell>
          <cell r="E335" t="str">
            <v>PUBLISHED</v>
          </cell>
          <cell r="F335" t="str">
            <v>Offer end date has passed</v>
          </cell>
          <cell r="G335" t="str">
            <v>Crafts</v>
          </cell>
          <cell r="H335" t="str">
            <v>Crayons</v>
          </cell>
          <cell r="I335">
            <v>55.75</v>
          </cell>
          <cell r="J335" t="str">
            <v>USD</v>
          </cell>
          <cell r="K335" t="str">
            <v>Base</v>
          </cell>
          <cell r="L335" t="str">
            <v>Yes</v>
          </cell>
          <cell r="M335">
            <v>2039720</v>
          </cell>
          <cell r="N335">
            <v>2039722</v>
          </cell>
          <cell r="O335" t="str">
            <v>NETWORK_GEO</v>
          </cell>
          <cell r="P335">
            <v>10.7</v>
          </cell>
          <cell r="Q335">
            <v>1</v>
          </cell>
          <cell r="R335" t="str">
            <v>Seller Fulfilled</v>
          </cell>
          <cell r="S335" t="str">
            <v>Seller Fulfilled</v>
          </cell>
          <cell r="T335" t="str">
            <v>4LVJA4NU9TT1</v>
          </cell>
          <cell r="U335" t="str">
            <v>20764608025219</v>
          </cell>
        </row>
        <row r="336">
          <cell r="A336" t="str">
            <v>72324-SET2</v>
          </cell>
          <cell r="B336">
            <v>5504147401</v>
          </cell>
          <cell r="C336" t="str">
            <v>Find A Word Puzzle Books Large Print, 2 Titles, Digest Size Word Search Finds Books for Adults Teens, Training Learning with Game, 2-Pack</v>
          </cell>
          <cell r="D336" t="str">
            <v>ACTIVE</v>
          </cell>
          <cell r="E336" t="str">
            <v>PUBLISHED</v>
          </cell>
          <cell r="F336"/>
          <cell r="G336" t="str">
            <v>Crafts</v>
          </cell>
          <cell r="H336" t="str">
            <v>Crayons</v>
          </cell>
          <cell r="I336">
            <v>37.75</v>
          </cell>
          <cell r="J336" t="str">
            <v>USD</v>
          </cell>
          <cell r="K336" t="str">
            <v>Base</v>
          </cell>
          <cell r="L336" t="str">
            <v>Yes</v>
          </cell>
          <cell r="M336">
            <v>2038710</v>
          </cell>
          <cell r="N336">
            <v>2039722</v>
          </cell>
          <cell r="O336" t="str">
            <v>NETWORK_GEO</v>
          </cell>
          <cell r="P336">
            <v>102</v>
          </cell>
          <cell r="Q336">
            <v>1</v>
          </cell>
          <cell r="R336" t="str">
            <v>Seller Fulfilled</v>
          </cell>
          <cell r="S336" t="str">
            <v>Seller Fulfilled</v>
          </cell>
          <cell r="T336" t="str">
            <v>13TTFSA8MVYT</v>
          </cell>
          <cell r="U336" t="str">
            <v>10764608025397</v>
          </cell>
        </row>
        <row r="337">
          <cell r="A337" t="str">
            <v>735-BOX</v>
          </cell>
          <cell r="B337">
            <v>950747672</v>
          </cell>
          <cell r="C337" t="str">
            <v>BAZIC Metallic Colored Pencils 12 Shimmering Shades Pre-Sharpened Pencil Set (12/Pack), 12-Packs</v>
          </cell>
          <cell r="D337" t="str">
            <v>ACTIVE</v>
          </cell>
          <cell r="E337" t="str">
            <v>PUBLISHED</v>
          </cell>
          <cell r="F337" t="str">
            <v>Offer end date has passed,No Match Found - Adjusted to your last submitted price</v>
          </cell>
          <cell r="G337" t="str">
            <v>Office &amp; Stationery</v>
          </cell>
          <cell r="H337" t="str">
            <v>Binder Clips</v>
          </cell>
          <cell r="I337">
            <v>41.99</v>
          </cell>
          <cell r="J337" t="str">
            <v>USD</v>
          </cell>
          <cell r="K337" t="str">
            <v>Base</v>
          </cell>
          <cell r="L337" t="str">
            <v>Yes</v>
          </cell>
          <cell r="M337">
            <v>2039720</v>
          </cell>
          <cell r="N337">
            <v>2039905</v>
          </cell>
          <cell r="O337" t="str">
            <v>NETWORK_GEO</v>
          </cell>
          <cell r="P337">
            <v>4.3</v>
          </cell>
          <cell r="Q337">
            <v>1</v>
          </cell>
          <cell r="R337" t="str">
            <v>Seller Fulfilled</v>
          </cell>
          <cell r="S337" t="str">
            <v>Seller Fulfilled</v>
          </cell>
          <cell r="T337" t="str">
            <v>2DVAUE1NA731</v>
          </cell>
          <cell r="U337" t="str">
            <v>10764608002619</v>
          </cell>
        </row>
        <row r="338">
          <cell r="A338" t="str">
            <v>755-PACK2</v>
          </cell>
          <cell r="B338">
            <v>782554551</v>
          </cell>
          <cell r="C338" t="str">
            <v>BAZIC Electra Mechanical Pencil 0.7mm, Latex Free Eraser, Total 24-count</v>
          </cell>
          <cell r="D338" t="str">
            <v>ACTIVE</v>
          </cell>
          <cell r="E338" t="str">
            <v>PUBLISHED</v>
          </cell>
          <cell r="F338" t="str">
            <v>Offer end date has passed,Current Offer At Or Below Target</v>
          </cell>
          <cell r="G338" t="str">
            <v>Office &amp; Stationery</v>
          </cell>
          <cell r="H338" t="str">
            <v>Binder Clips</v>
          </cell>
          <cell r="I338">
            <v>146.07</v>
          </cell>
          <cell r="J338" t="str">
            <v>USD</v>
          </cell>
          <cell r="K338" t="str">
            <v>Base</v>
          </cell>
          <cell r="L338" t="str">
            <v>Yes</v>
          </cell>
          <cell r="M338">
            <v>2039720</v>
          </cell>
          <cell r="N338">
            <v>2039905</v>
          </cell>
          <cell r="O338" t="str">
            <v>NETWORK_GEO</v>
          </cell>
          <cell r="P338">
            <v>20.260000000000002</v>
          </cell>
          <cell r="Q338">
            <v>1</v>
          </cell>
          <cell r="R338" t="str">
            <v>Seller Fulfilled</v>
          </cell>
          <cell r="S338" t="str">
            <v>Seller Fulfilled</v>
          </cell>
          <cell r="T338" t="str">
            <v>768Z10IRQJJ6</v>
          </cell>
          <cell r="U338" t="str">
            <v>20764608002777</v>
          </cell>
        </row>
        <row r="339">
          <cell r="A339" t="str">
            <v>9005-CASE</v>
          </cell>
          <cell r="B339">
            <v>645282672</v>
          </cell>
          <cell r="C339" t="str">
            <v>BAZIC Printed Duct Tape Elephant Animal Pattern 1.88" X 5 Yards, 24-Pack</v>
          </cell>
          <cell r="D339" t="str">
            <v>ARCHIVED</v>
          </cell>
          <cell r="E339" t="str">
            <v>UNPUBLISHED</v>
          </cell>
          <cell r="F339" t="str">
            <v>Offer end date has passed</v>
          </cell>
          <cell r="G339" t="str">
            <v>Office &amp; Stationery</v>
          </cell>
          <cell r="H339" t="str">
            <v>Book Covers</v>
          </cell>
          <cell r="I339">
            <v>67.73</v>
          </cell>
          <cell r="J339" t="str">
            <v>USD</v>
          </cell>
          <cell r="K339" t="str">
            <v>Base</v>
          </cell>
          <cell r="L339" t="str">
            <v>Yes</v>
          </cell>
          <cell r="M339">
            <v>2038710</v>
          </cell>
          <cell r="N339">
            <v>2039919</v>
          </cell>
          <cell r="O339" t="str">
            <v>NETWORK_GEO</v>
          </cell>
          <cell r="P339">
            <v>14</v>
          </cell>
          <cell r="Q339">
            <v>1</v>
          </cell>
          <cell r="R339" t="str">
            <v>Seller Fulfilled</v>
          </cell>
          <cell r="S339" t="str">
            <v>WFS Eligible</v>
          </cell>
          <cell r="T339" t="str">
            <v>5GXL75B5RAM8</v>
          </cell>
          <cell r="U339" t="str">
            <v>20764608029019</v>
          </cell>
        </row>
        <row r="340">
          <cell r="A340" t="str">
            <v>905-PACK2</v>
          </cell>
          <cell r="B340">
            <v>352668553</v>
          </cell>
          <cell r="C340" t="str">
            <v>BAZIC Transparent Tape w/ Dispenser 3/4" X 500", Glossy Finish, (3/Pack), 2-Packs</v>
          </cell>
          <cell r="D340" t="str">
            <v>ACTIVE</v>
          </cell>
          <cell r="E340" t="str">
            <v>PUBLISHED</v>
          </cell>
          <cell r="G340" t="str">
            <v>Office &amp; Stationery</v>
          </cell>
          <cell r="H340" t="str">
            <v>Transparent Tapes</v>
          </cell>
          <cell r="I340">
            <v>8.68</v>
          </cell>
          <cell r="J340" t="str">
            <v>USD</v>
          </cell>
          <cell r="K340" t="str">
            <v>Base</v>
          </cell>
          <cell r="L340">
            <v>8.68</v>
          </cell>
          <cell r="M340">
            <v>2039729</v>
          </cell>
          <cell r="N340">
            <v>2039742</v>
          </cell>
          <cell r="O340" t="str">
            <v>NETWORK_GEO</v>
          </cell>
          <cell r="P340">
            <v>6.28</v>
          </cell>
          <cell r="Q340">
            <v>1</v>
          </cell>
          <cell r="R340" t="str">
            <v>Seller Fulfilled</v>
          </cell>
          <cell r="S340" t="str">
            <v>Seller Fulfilled</v>
          </cell>
          <cell r="T340" t="str">
            <v>6FX0EDM6OGKK</v>
          </cell>
          <cell r="U340" t="str">
            <v>10764608031046</v>
          </cell>
        </row>
        <row r="341">
          <cell r="A341" t="str">
            <v>923-PACK6</v>
          </cell>
          <cell r="B341">
            <v>1406206136</v>
          </cell>
          <cell r="C341" t="str">
            <v>BAZIC Tan Packaging Tape 1.88"x109.3 Yards, Shipping Mailing Moving Sealing Packing Tapes Refill Rolls, 6-Pack</v>
          </cell>
          <cell r="D341" t="str">
            <v>ACTIVE</v>
          </cell>
          <cell r="E341" t="str">
            <v>PUBLISHED</v>
          </cell>
          <cell r="F341" t="str">
            <v>Offer end date has passed,No Match Found - Adjusted to your last submitted price</v>
          </cell>
          <cell r="G341" t="str">
            <v>Office &amp; Stationery</v>
          </cell>
          <cell r="H341" t="str">
            <v>File Folders</v>
          </cell>
          <cell r="I341">
            <v>51.58</v>
          </cell>
          <cell r="J341" t="str">
            <v>USD</v>
          </cell>
          <cell r="K341" t="str">
            <v>Base</v>
          </cell>
          <cell r="L341" t="str">
            <v>Yes</v>
          </cell>
          <cell r="M341">
            <v>2038710</v>
          </cell>
          <cell r="N341">
            <v>2039742</v>
          </cell>
          <cell r="O341" t="str">
            <v>NETWORK_GEO</v>
          </cell>
          <cell r="P341">
            <v>6.22</v>
          </cell>
          <cell r="Q341">
            <v>1</v>
          </cell>
          <cell r="R341" t="str">
            <v>Seller Fulfilled</v>
          </cell>
          <cell r="S341" t="str">
            <v>Seller Fulfilled</v>
          </cell>
          <cell r="T341" t="str">
            <v>12FU41SRMNUF</v>
          </cell>
          <cell r="U341" t="str">
            <v>10764608031121</v>
          </cell>
        </row>
        <row r="342">
          <cell r="A342" t="str">
            <v>1239-EACH</v>
          </cell>
          <cell r="B342">
            <v>24889871</v>
          </cell>
          <cell r="C342" t="str">
            <v>BAZIC Brush Markers 12 Classic Colors, Scented Edition, Fine Line Washable Coloring Marker (12/Pack), 1-Pack</v>
          </cell>
          <cell r="D342" t="str">
            <v>ACTIVE</v>
          </cell>
          <cell r="E342" t="str">
            <v>PUBLISHED</v>
          </cell>
          <cell r="F342" t="str">
            <v>Offer end date has passed</v>
          </cell>
          <cell r="G342" t="str">
            <v>Office &amp; Stationery</v>
          </cell>
          <cell r="H342" t="str">
            <v>Binders</v>
          </cell>
          <cell r="I342">
            <v>24.99</v>
          </cell>
          <cell r="J342" t="str">
            <v>USD</v>
          </cell>
          <cell r="K342" t="str">
            <v>Base</v>
          </cell>
          <cell r="L342" t="str">
            <v>Yes</v>
          </cell>
          <cell r="M342">
            <v>2039746</v>
          </cell>
          <cell r="N342">
            <v>2039738</v>
          </cell>
          <cell r="O342" t="str">
            <v>NETWORK_GEO</v>
          </cell>
          <cell r="P342">
            <v>2.2000000000000002</v>
          </cell>
          <cell r="Q342">
            <v>1</v>
          </cell>
          <cell r="R342" t="str">
            <v>Seller Fulfilled</v>
          </cell>
          <cell r="S342" t="str">
            <v>Seller Fulfilled</v>
          </cell>
          <cell r="T342" t="str">
            <v>52QX72L5GI07</v>
          </cell>
          <cell r="U342" t="str">
            <v>00465956136942</v>
          </cell>
        </row>
        <row r="343">
          <cell r="A343" t="str">
            <v>1763-SET4</v>
          </cell>
          <cell r="B343">
            <v>30296613</v>
          </cell>
          <cell r="C343" t="str">
            <v>BAZIC 4-Color Ballpoint Neck Pen w/ Soft Grip, 1.0 mm, (1/Pack), 4-Pack</v>
          </cell>
          <cell r="D343" t="str">
            <v>ACTIVE</v>
          </cell>
          <cell r="E343" t="str">
            <v>PUBLISHED</v>
          </cell>
          <cell r="F343" t="str">
            <v>Offer end date has passed</v>
          </cell>
          <cell r="G343" t="str">
            <v>Office &amp; Stationery</v>
          </cell>
          <cell r="H343" t="str">
            <v>Pens</v>
          </cell>
          <cell r="I343">
            <v>10.99</v>
          </cell>
          <cell r="J343" t="str">
            <v>USD</v>
          </cell>
          <cell r="K343" t="str">
            <v>Base</v>
          </cell>
          <cell r="L343">
            <v>10.99</v>
          </cell>
          <cell r="M343">
            <v>2039719</v>
          </cell>
          <cell r="N343">
            <v>2038710</v>
          </cell>
          <cell r="O343">
            <v>0.16</v>
          </cell>
          <cell r="P343">
            <v>1.3</v>
          </cell>
          <cell r="Q343">
            <v>1</v>
          </cell>
          <cell r="R343" t="str">
            <v>Seller Fulfilled</v>
          </cell>
          <cell r="S343" t="str">
            <v>Seller Fulfilled</v>
          </cell>
          <cell r="T343" t="str">
            <v>121J2UY8TXLQ</v>
          </cell>
          <cell r="U343" t="str">
            <v>10764608034382</v>
          </cell>
        </row>
        <row r="344">
          <cell r="A344" t="str">
            <v>1802-PACK4</v>
          </cell>
          <cell r="B344">
            <v>849046753</v>
          </cell>
          <cell r="C344" t="str">
            <v>BAZIC Wood Clipboard Memo Size 9" x 6" w/Sturdy Spring Clip Board, 4-Pack</v>
          </cell>
          <cell r="D344" t="str">
            <v>ACTIVE</v>
          </cell>
          <cell r="E344" t="str">
            <v>PUBLISHED</v>
          </cell>
          <cell r="F344" t="str">
            <v>Offer end date has passed</v>
          </cell>
          <cell r="G344" t="str">
            <v>Crafts</v>
          </cell>
          <cell r="H344" t="str">
            <v>Glitter</v>
          </cell>
          <cell r="I344">
            <v>9.99</v>
          </cell>
          <cell r="J344" t="str">
            <v>USD</v>
          </cell>
          <cell r="K344" t="str">
            <v>Base</v>
          </cell>
          <cell r="L344" t="str">
            <v>Yes</v>
          </cell>
          <cell r="M344">
            <v>2039893</v>
          </cell>
          <cell r="N344">
            <v>2038710</v>
          </cell>
          <cell r="O344" t="str">
            <v>NETWORK_GEO</v>
          </cell>
          <cell r="P344">
            <v>0.32</v>
          </cell>
          <cell r="Q344">
            <v>1</v>
          </cell>
          <cell r="R344" t="str">
            <v>Seller Fulfilled</v>
          </cell>
          <cell r="S344" t="str">
            <v>Seller Fulfilled</v>
          </cell>
          <cell r="T344" t="str">
            <v>6P23OJB2DUDJ</v>
          </cell>
          <cell r="U344" t="str">
            <v>00764608034422</v>
          </cell>
        </row>
        <row r="345">
          <cell r="A345" t="str">
            <v>2093-EACH</v>
          </cell>
          <cell r="B345">
            <v>460447088</v>
          </cell>
          <cell r="C345" t="str">
            <v>BAZIC Hot Melt Glue Sticks Dual Temp 7.87" x 0.27" (10/Pack), 1-Pack</v>
          </cell>
          <cell r="D345" t="str">
            <v>ACTIVE</v>
          </cell>
          <cell r="E345" t="str">
            <v>PUBLISHED</v>
          </cell>
          <cell r="F345" t="str">
            <v>Offer end date has passed</v>
          </cell>
          <cell r="G345" t="str">
            <v>Crafts</v>
          </cell>
          <cell r="H345" t="str">
            <v>Glue Gun Sticks</v>
          </cell>
          <cell r="I345">
            <v>7.99</v>
          </cell>
          <cell r="J345" t="str">
            <v>USD</v>
          </cell>
          <cell r="K345" t="str">
            <v>Base</v>
          </cell>
          <cell r="L345" t="str">
            <v>Yes</v>
          </cell>
          <cell r="M345">
            <v>2038710</v>
          </cell>
          <cell r="N345">
            <v>2038710</v>
          </cell>
          <cell r="O345">
            <v>0.2</v>
          </cell>
          <cell r="P345">
            <v>1.32</v>
          </cell>
          <cell r="Q345">
            <v>1</v>
          </cell>
          <cell r="R345" t="str">
            <v>Seller Fulfilled</v>
          </cell>
          <cell r="S345" t="str">
            <v>Walmart Fulfilled</v>
          </cell>
          <cell r="T345" t="str">
            <v>2FF0QJVJHDA9</v>
          </cell>
          <cell r="U345" t="str">
            <v>10764608034788</v>
          </cell>
        </row>
        <row r="346">
          <cell r="A346" t="str">
            <v>2260-CASE</v>
          </cell>
          <cell r="B346">
            <v>5838231428</v>
          </cell>
          <cell r="C346" t="str">
            <v>BAZIC Kneaded Eraser, Gray, Erasers for Artist, Drawing Sketching Brighten, 576-Pack</v>
          </cell>
          <cell r="D346" t="str">
            <v>ACTIVE</v>
          </cell>
          <cell r="E346" t="str">
            <v>PUBLISHED</v>
          </cell>
          <cell r="G346" t="str">
            <v>Office &amp; Stationery</v>
          </cell>
          <cell r="H346" t="str">
            <v>Pencil &amp; Pen Erasers</v>
          </cell>
          <cell r="I346">
            <v>239.99</v>
          </cell>
          <cell r="J346" t="str">
            <v>USD</v>
          </cell>
          <cell r="K346" t="str">
            <v>Base</v>
          </cell>
          <cell r="L346">
            <v>239.99</v>
          </cell>
          <cell r="M346">
            <v>2039721</v>
          </cell>
          <cell r="N346">
            <v>2038061</v>
          </cell>
          <cell r="O346" t="str">
            <v>NETWORK_GEO</v>
          </cell>
          <cell r="P346">
            <v>1.1000000000000001</v>
          </cell>
          <cell r="Q346">
            <v>1</v>
          </cell>
          <cell r="R346" t="str">
            <v>Seller Fulfilled</v>
          </cell>
          <cell r="S346" t="str">
            <v>Walmart Fulfilled</v>
          </cell>
          <cell r="T346" t="str">
            <v>2KIMSMBOGOI1</v>
          </cell>
          <cell r="U346" t="str">
            <v>10764608038137</v>
          </cell>
        </row>
        <row r="347">
          <cell r="A347" t="str">
            <v>2510-CASE</v>
          </cell>
          <cell r="B347">
            <v>340248056</v>
          </cell>
          <cell r="C347" t="str">
            <v>BAZIC Crayons 48-Count, Non Toxic Drawing Crayon (48/Pack), 24-Packs</v>
          </cell>
          <cell r="D347" t="str">
            <v>ACTIVE</v>
          </cell>
          <cell r="E347" t="str">
            <v>PUBLISHED</v>
          </cell>
          <cell r="F347" t="str">
            <v>Offer end date has passed</v>
          </cell>
          <cell r="G347" t="str">
            <v>Office &amp; Stationery</v>
          </cell>
          <cell r="H347" t="str">
            <v>Coin Roll Wrappers</v>
          </cell>
          <cell r="I347">
            <v>20.99</v>
          </cell>
          <cell r="J347" t="str">
            <v>USD</v>
          </cell>
          <cell r="K347" t="str">
            <v>Base</v>
          </cell>
          <cell r="L347" t="str">
            <v>Yes</v>
          </cell>
          <cell r="M347">
            <v>2039722</v>
          </cell>
          <cell r="N347">
            <v>2038710</v>
          </cell>
          <cell r="O347" t="str">
            <v>NETWORK_GEO</v>
          </cell>
          <cell r="P347">
            <v>0.5</v>
          </cell>
          <cell r="Q347">
            <v>1</v>
          </cell>
          <cell r="R347" t="str">
            <v>Seller Fulfilled</v>
          </cell>
          <cell r="S347" t="str">
            <v>Walmart Fulfilled</v>
          </cell>
          <cell r="T347" t="str">
            <v>3Z0YU9UMRK6O</v>
          </cell>
          <cell r="U347" t="str">
            <v>00461751095828</v>
          </cell>
        </row>
        <row r="348">
          <cell r="A348" t="str">
            <v>3475-BOX</v>
          </cell>
          <cell r="B348">
            <v>481228752</v>
          </cell>
          <cell r="C348" t="str">
            <v>BAZIC Glitter Shaker Iridescent Metallic Color, Halloween Sparkling Powder (12g/Pack), 24-Packs</v>
          </cell>
          <cell r="D348" t="str">
            <v>ARCHIVED</v>
          </cell>
          <cell r="E348" t="str">
            <v>UNPUBLISHED</v>
          </cell>
          <cell r="F348" t="str">
            <v>Offer end date has passed</v>
          </cell>
          <cell r="G348" t="str">
            <v>Office &amp; Stationery</v>
          </cell>
          <cell r="H348" t="str">
            <v>Writing Notebooks &amp; Sketch Books</v>
          </cell>
          <cell r="I348">
            <v>7.79</v>
          </cell>
          <cell r="J348" t="str">
            <v>USD</v>
          </cell>
          <cell r="K348" t="str">
            <v>Base</v>
          </cell>
          <cell r="L348" t="str">
            <v>Yes</v>
          </cell>
          <cell r="M348">
            <v>2038710</v>
          </cell>
          <cell r="N348">
            <v>2039723</v>
          </cell>
          <cell r="O348" t="str">
            <v>NETWORK_GEO</v>
          </cell>
          <cell r="P348">
            <v>0.43</v>
          </cell>
          <cell r="Q348">
            <v>1</v>
          </cell>
          <cell r="R348" t="str">
            <v>WFS Eligible</v>
          </cell>
          <cell r="S348" t="str">
            <v>Walmart Fulfilled</v>
          </cell>
          <cell r="T348" t="str">
            <v>2VL9C4T48L6H</v>
          </cell>
          <cell r="U348" t="str">
            <v>00764608050453</v>
          </cell>
        </row>
        <row r="349">
          <cell r="A349" t="str">
            <v>3826-PACK2</v>
          </cell>
          <cell r="B349">
            <v>797841553</v>
          </cell>
          <cell r="C349" t="str">
            <v>BAZIC Alphabet Numbers Stickers Black 2" A to Z 0 to 9 Sticker (72/Pack), 2-Packs</v>
          </cell>
          <cell r="D349" t="str">
            <v>ACTIVE</v>
          </cell>
          <cell r="E349" t="str">
            <v>PUBLISHED</v>
          </cell>
          <cell r="G349" t="str">
            <v>Crafts</v>
          </cell>
          <cell r="H349" t="str">
            <v>Stickers</v>
          </cell>
          <cell r="I349">
            <v>8.4600000000000009</v>
          </cell>
          <cell r="J349" t="str">
            <v>USD</v>
          </cell>
          <cell r="K349" t="str">
            <v>Base</v>
          </cell>
          <cell r="L349">
            <v>8.4600000000000009</v>
          </cell>
          <cell r="M349">
            <v>2038710</v>
          </cell>
          <cell r="N349">
            <v>2039920</v>
          </cell>
          <cell r="O349" t="str">
            <v>NETWORK_GEO</v>
          </cell>
          <cell r="P349">
            <v>0.03</v>
          </cell>
          <cell r="Q349">
            <v>1</v>
          </cell>
          <cell r="R349" t="str">
            <v>Seller Fulfilled</v>
          </cell>
          <cell r="S349" t="str">
            <v>Seller Fulfilled</v>
          </cell>
          <cell r="T349" t="str">
            <v>6HSB4ZXEHEG2</v>
          </cell>
          <cell r="U349" t="str">
            <v>00764608051566</v>
          </cell>
        </row>
        <row r="350">
          <cell r="A350" t="str">
            <v>3828-PACK2</v>
          </cell>
          <cell r="B350">
            <v>271469208</v>
          </cell>
          <cell r="C350" t="str">
            <v>BAZIC Alphabet Numbers Stickers Silver 2" A to Z 0 to 9 Sticker (72/Pack), 2-Packs</v>
          </cell>
          <cell r="D350" t="str">
            <v>ACTIVE</v>
          </cell>
          <cell r="E350" t="str">
            <v>PUBLISHED</v>
          </cell>
          <cell r="G350" t="str">
            <v>Crafts</v>
          </cell>
          <cell r="H350" t="str">
            <v>Stickers</v>
          </cell>
          <cell r="I350">
            <v>8.4600000000000009</v>
          </cell>
          <cell r="J350" t="str">
            <v>USD</v>
          </cell>
          <cell r="K350" t="str">
            <v>Base</v>
          </cell>
          <cell r="L350">
            <v>8.4600000000000009</v>
          </cell>
          <cell r="M350">
            <v>2038710</v>
          </cell>
          <cell r="N350">
            <v>2039889</v>
          </cell>
          <cell r="O350" t="str">
            <v>NETWORK_GEO</v>
          </cell>
          <cell r="P350">
            <v>0.04</v>
          </cell>
          <cell r="Q350">
            <v>1</v>
          </cell>
          <cell r="R350" t="str">
            <v>Seller Fulfilled</v>
          </cell>
          <cell r="S350" t="str">
            <v>Seller Fulfilled</v>
          </cell>
          <cell r="T350" t="str">
            <v>45T2TJHTXMDS</v>
          </cell>
          <cell r="U350" t="str">
            <v>00764608051573</v>
          </cell>
        </row>
        <row r="351">
          <cell r="A351" t="str">
            <v>3980-BOX</v>
          </cell>
          <cell r="B351">
            <v>976001464</v>
          </cell>
          <cell r="C351" t="str">
            <v>BAZIC Round Natural Bristle Stencil Brush Set, (4/pack), 24-Packs</v>
          </cell>
          <cell r="D351" t="str">
            <v>ACTIVE</v>
          </cell>
          <cell r="E351" t="str">
            <v>PUBLISHED</v>
          </cell>
          <cell r="F351" t="str">
            <v>Offer end date has passed</v>
          </cell>
          <cell r="G351" t="str">
            <v>Office &amp; Stationery</v>
          </cell>
          <cell r="H351" t="str">
            <v>Tape Flags</v>
          </cell>
          <cell r="I351">
            <v>16</v>
          </cell>
          <cell r="J351" t="str">
            <v>USD</v>
          </cell>
          <cell r="K351" t="str">
            <v>Base</v>
          </cell>
          <cell r="L351" t="str">
            <v>Yes</v>
          </cell>
          <cell r="M351">
            <v>2039747</v>
          </cell>
          <cell r="N351">
            <v>2038710</v>
          </cell>
          <cell r="O351" t="str">
            <v>ALWAYS_TWO_DAY</v>
          </cell>
          <cell r="P351">
            <v>0.23</v>
          </cell>
          <cell r="Q351">
            <v>1</v>
          </cell>
          <cell r="R351" t="str">
            <v>Walmart Fulfilled</v>
          </cell>
          <cell r="S351" t="str">
            <v>Seller Fulfilled</v>
          </cell>
          <cell r="T351" t="str">
            <v>3N56JCCMM3U8</v>
          </cell>
          <cell r="U351" t="str">
            <v>00764608051733</v>
          </cell>
        </row>
        <row r="352">
          <cell r="A352" t="str">
            <v>4121-CASE</v>
          </cell>
          <cell r="B352">
            <v>168281257</v>
          </cell>
          <cell r="C352" t="str">
            <v>BAZIC 3 Ring Binder 1" Economy View Binders Grey, Hold 175 Sheets, 12-Count</v>
          </cell>
          <cell r="D352" t="str">
            <v>ACTIVE</v>
          </cell>
          <cell r="E352" t="str">
            <v>PUBLISHED</v>
          </cell>
          <cell r="F352" t="str">
            <v>Offer end date has passed</v>
          </cell>
          <cell r="G352" t="str">
            <v>Office &amp; Stationery</v>
          </cell>
          <cell r="H352" t="str">
            <v>Binders</v>
          </cell>
          <cell r="I352">
            <v>56.49</v>
          </cell>
          <cell r="J352" t="str">
            <v>USD</v>
          </cell>
          <cell r="K352" t="str">
            <v>Base</v>
          </cell>
          <cell r="L352">
            <v>56.49</v>
          </cell>
          <cell r="M352">
            <v>2039738</v>
          </cell>
          <cell r="N352">
            <v>2038710</v>
          </cell>
          <cell r="O352">
            <v>9.1199999999999992</v>
          </cell>
          <cell r="P352">
            <v>9.5</v>
          </cell>
          <cell r="Q352">
            <v>1</v>
          </cell>
          <cell r="R352" t="str">
            <v>Seller Fulfilled</v>
          </cell>
          <cell r="S352" t="str">
            <v>Seller Fulfilled</v>
          </cell>
          <cell r="T352" t="str">
            <v>4MWJMT52ZCCO</v>
          </cell>
          <cell r="U352" t="str">
            <v>20764608054028</v>
          </cell>
        </row>
        <row r="353">
          <cell r="A353" t="str">
            <v>512-EACH</v>
          </cell>
          <cell r="B353">
            <v>26830343</v>
          </cell>
          <cell r="C353" t="str">
            <v>BAZIC 11" X 14" White Poster Board (5/Pack) [512]</v>
          </cell>
          <cell r="D353" t="str">
            <v>ACTIVE</v>
          </cell>
          <cell r="E353" t="str">
            <v>PUBLISHED</v>
          </cell>
          <cell r="F353" t="str">
            <v>Republish (For Walmart internal use only: 00)</v>
          </cell>
          <cell r="G353" t="str">
            <v>Office &amp; Stationery</v>
          </cell>
          <cell r="H353" t="str">
            <v>Mailers</v>
          </cell>
          <cell r="I353">
            <v>30.39</v>
          </cell>
          <cell r="J353" t="str">
            <v>USD</v>
          </cell>
          <cell r="K353" t="str">
            <v>Base</v>
          </cell>
          <cell r="L353" t="str">
            <v>Yes</v>
          </cell>
          <cell r="M353">
            <v>2039749</v>
          </cell>
          <cell r="N353">
            <v>2038710</v>
          </cell>
          <cell r="O353" t="str">
            <v>NETWORK_GEO</v>
          </cell>
          <cell r="P353">
            <v>2.06</v>
          </cell>
          <cell r="Q353">
            <v>1</v>
          </cell>
          <cell r="R353" t="str">
            <v>Seller Fulfilled</v>
          </cell>
          <cell r="S353" t="str">
            <v>Seller Fulfilled</v>
          </cell>
          <cell r="T353" t="str">
            <v>4Q9O1Q69608G</v>
          </cell>
          <cell r="U353" t="str">
            <v>20764608054264</v>
          </cell>
        </row>
        <row r="354">
          <cell r="A354" t="str">
            <v>6040-SET4</v>
          </cell>
          <cell r="B354">
            <v>685198658</v>
          </cell>
          <cell r="C354" t="str">
            <v>DDI 2268089 BAZIC 11.5" x 11.5" Magnetic Dry Erase Tile Case of 12</v>
          </cell>
          <cell r="D354" t="str">
            <v>ARCHIVED</v>
          </cell>
          <cell r="E354" t="str">
            <v>UNPUBLISHED</v>
          </cell>
          <cell r="F354" t="str">
            <v>Listing &amp; Content:UPC Mismatch:Wrong-Item:Unpublish-Auto,Offer end date has passed</v>
          </cell>
          <cell r="G354" t="str">
            <v>Office &amp; Stationery</v>
          </cell>
          <cell r="H354" t="str">
            <v>Dry Erase Markers</v>
          </cell>
          <cell r="I354">
            <v>33.99</v>
          </cell>
          <cell r="J354" t="str">
            <v>USD</v>
          </cell>
          <cell r="K354" t="str">
            <v>Base</v>
          </cell>
          <cell r="L354" t="str">
            <v>Yes</v>
          </cell>
          <cell r="M354">
            <v>2039885</v>
          </cell>
          <cell r="N354">
            <v>2038710</v>
          </cell>
          <cell r="O354">
            <v>0.84</v>
          </cell>
          <cell r="P354">
            <v>0.11</v>
          </cell>
          <cell r="Q354">
            <v>1</v>
          </cell>
          <cell r="R354" t="str">
            <v>Seller Fulfilled</v>
          </cell>
          <cell r="S354" t="str">
            <v>Seller Fulfilled</v>
          </cell>
          <cell r="T354" t="str">
            <v>38E5CENM489V</v>
          </cell>
          <cell r="U354" t="str">
            <v>00764608054307</v>
          </cell>
        </row>
        <row r="355">
          <cell r="A355" t="str">
            <v>72752-SET2</v>
          </cell>
          <cell r="B355">
            <v>363714561</v>
          </cell>
          <cell r="C355" t="str">
            <v>Crossword Puzzle Books, 8" x 5" Digest Size 2 Titles, Word Search Find, 2-Pack</v>
          </cell>
          <cell r="D355" t="str">
            <v>ACTIVE</v>
          </cell>
          <cell r="E355" t="str">
            <v>PUBLISHED</v>
          </cell>
          <cell r="F355" t="str">
            <v>Offer end date has passed</v>
          </cell>
          <cell r="G355" t="str">
            <v>Office &amp; Stationery</v>
          </cell>
          <cell r="H355" t="str">
            <v>Desk Calendars</v>
          </cell>
          <cell r="I355">
            <v>16.989999999999998</v>
          </cell>
          <cell r="J355" t="str">
            <v>USD</v>
          </cell>
          <cell r="K355" t="str">
            <v>Base</v>
          </cell>
          <cell r="L355" t="str">
            <v>Yes</v>
          </cell>
          <cell r="M355">
            <v>2039723</v>
          </cell>
          <cell r="N355">
            <v>2038710</v>
          </cell>
          <cell r="O355" t="str">
            <v>NETWORK_GEO</v>
          </cell>
          <cell r="P355">
            <v>1.82</v>
          </cell>
          <cell r="Q355">
            <v>1</v>
          </cell>
          <cell r="R355" t="str">
            <v>Seller Fulfilled</v>
          </cell>
          <cell r="S355" t="str">
            <v>Seller Fulfilled</v>
          </cell>
          <cell r="T355" t="str">
            <v>4UCEZYQN5SQH</v>
          </cell>
          <cell r="U355" t="str">
            <v>00764608005880</v>
          </cell>
        </row>
        <row r="356">
          <cell r="A356" t="str">
            <v>735-CASE</v>
          </cell>
          <cell r="B356">
            <v>502757078</v>
          </cell>
          <cell r="C356" t="str">
            <v>BAZIC Metallic Colored Pencils 12 Shimmering Shades Pre-Sharpened Pencil Set (12/Pack), 144-Packs</v>
          </cell>
          <cell r="D356" t="str">
            <v>ACTIVE</v>
          </cell>
          <cell r="E356" t="str">
            <v>PUBLISHED</v>
          </cell>
          <cell r="F356" t="str">
            <v>Offer end date has passed,Reasonable price requirements are not met,Reasonable Price Not Satisfied</v>
          </cell>
          <cell r="G356" t="str">
            <v>Office &amp; Stationery</v>
          </cell>
          <cell r="H356" t="str">
            <v>Whiteboards</v>
          </cell>
          <cell r="I356">
            <v>7.75</v>
          </cell>
          <cell r="J356" t="str">
            <v>USD</v>
          </cell>
          <cell r="K356" t="str">
            <v>Base</v>
          </cell>
          <cell r="L356" t="str">
            <v>Yes</v>
          </cell>
          <cell r="M356">
            <v>2039720</v>
          </cell>
          <cell r="N356">
            <v>2039885</v>
          </cell>
          <cell r="O356" t="str">
            <v>ALWAYS_TWO_DAY</v>
          </cell>
          <cell r="P356">
            <v>0.45</v>
          </cell>
          <cell r="Q356">
            <v>1</v>
          </cell>
          <cell r="R356" t="str">
            <v>Walmart Fulfilled</v>
          </cell>
          <cell r="S356" t="str">
            <v>Seller Fulfilled</v>
          </cell>
          <cell r="T356" t="str">
            <v>6CIJOVFP7DK5</v>
          </cell>
          <cell r="U356" t="str">
            <v>00764608060186</v>
          </cell>
        </row>
        <row r="357">
          <cell r="A357" t="str">
            <v>74700-CASE</v>
          </cell>
          <cell r="B357">
            <v>758848069</v>
          </cell>
          <cell r="C357" t="str">
            <v>KAPPA Big &amp; Easy Coloring For Beginners 2-Title, Fun Game Workbook for Learning Drawing Coloring, Holiday Gift for Activity at Classroom Home, 48-Pack</v>
          </cell>
          <cell r="D357" t="str">
            <v>ACTIVE</v>
          </cell>
          <cell r="E357" t="str">
            <v>PUBLISHED</v>
          </cell>
          <cell r="F357" t="str">
            <v>Offer end date has passed</v>
          </cell>
          <cell r="G357" t="str">
            <v>Office &amp; Stationery</v>
          </cell>
          <cell r="H357" t="str">
            <v>Whiteboards</v>
          </cell>
          <cell r="I357">
            <v>48</v>
          </cell>
          <cell r="J357" t="str">
            <v>USD</v>
          </cell>
          <cell r="K357" t="str">
            <v>Base</v>
          </cell>
          <cell r="L357" t="str">
            <v>Yes</v>
          </cell>
          <cell r="M357">
            <v>2038710</v>
          </cell>
          <cell r="N357">
            <v>2039885</v>
          </cell>
          <cell r="O357" t="str">
            <v>NETWORK_GEO</v>
          </cell>
          <cell r="P357">
            <v>5</v>
          </cell>
          <cell r="Q357">
            <v>1</v>
          </cell>
          <cell r="R357" t="str">
            <v>Seller Fulfilled</v>
          </cell>
          <cell r="S357" t="str">
            <v>Seller Fulfilled</v>
          </cell>
          <cell r="T357" t="str">
            <v>10UGBC8Q77C9</v>
          </cell>
          <cell r="U357" t="str">
            <v>20764608060234</v>
          </cell>
        </row>
        <row r="358">
          <cell r="A358" t="str">
            <v>8214-CASE</v>
          </cell>
          <cell r="B358">
            <v>17415601834</v>
          </cell>
          <cell r="C358" t="str">
            <v>BAZIC Security Envelope Gummed Seal 4 1/8" x 9 1/2" #10 Tint Mailing Envelopes, 960-Count</v>
          </cell>
          <cell r="D358" t="str">
            <v>ACTIVE</v>
          </cell>
          <cell r="E358" t="str">
            <v>PUBLISHED</v>
          </cell>
          <cell r="F358" t="str">
            <v>Offer end date has passed</v>
          </cell>
          <cell r="G358" t="str">
            <v>Office &amp; Stationery</v>
          </cell>
          <cell r="H358" t="str">
            <v>Whiteboards</v>
          </cell>
          <cell r="I358">
            <v>14.5</v>
          </cell>
          <cell r="J358" t="str">
            <v>USD</v>
          </cell>
          <cell r="K358" t="str">
            <v>Base</v>
          </cell>
          <cell r="L358" t="str">
            <v>Yes</v>
          </cell>
          <cell r="M358">
            <v>2038710</v>
          </cell>
          <cell r="N358">
            <v>2039885</v>
          </cell>
          <cell r="O358" t="str">
            <v>NETWORK_GEO</v>
          </cell>
          <cell r="P358">
            <v>0.77</v>
          </cell>
          <cell r="Q358">
            <v>1</v>
          </cell>
          <cell r="R358" t="str">
            <v>Seller Fulfilled</v>
          </cell>
          <cell r="S358" t="str">
            <v>Seller Fulfilled</v>
          </cell>
          <cell r="T358" t="str">
            <v>36U1APJA64MQ</v>
          </cell>
          <cell r="U358" t="str">
            <v>00764608060230</v>
          </cell>
        </row>
        <row r="359">
          <cell r="A359" t="str">
            <v>9009-SET6</v>
          </cell>
          <cell r="B359">
            <v>965097441</v>
          </cell>
          <cell r="C359" t="str">
            <v>BAZIC Printed Duct Tape Giraffe Pattern 1.88" X 5 Yards, 6-Pack</v>
          </cell>
          <cell r="D359" t="str">
            <v>ARCHIVED</v>
          </cell>
          <cell r="E359" t="str">
            <v>UNPUBLISHED</v>
          </cell>
          <cell r="F359" t="str">
            <v>Offer end date has passed,Price Adjusted - Seller Price: 33.98</v>
          </cell>
          <cell r="G359" t="str">
            <v>Crafts</v>
          </cell>
          <cell r="H359" t="str">
            <v>Stamps &amp; Stamp Sets</v>
          </cell>
          <cell r="I359">
            <v>9.4499999999999993</v>
          </cell>
          <cell r="J359" t="str">
            <v>USD</v>
          </cell>
          <cell r="K359" t="str">
            <v>Base</v>
          </cell>
          <cell r="L359" t="str">
            <v>Yes</v>
          </cell>
          <cell r="M359">
            <v>2042502</v>
          </cell>
          <cell r="N359">
            <v>2038710</v>
          </cell>
          <cell r="O359" t="str">
            <v>NETWORK_GEO</v>
          </cell>
          <cell r="P359">
            <v>0.19</v>
          </cell>
          <cell r="Q359">
            <v>1</v>
          </cell>
          <cell r="R359" t="str">
            <v>Seller Fulfilled</v>
          </cell>
          <cell r="S359" t="str">
            <v>Seller Fulfilled</v>
          </cell>
          <cell r="T359" t="str">
            <v>3E0FSHBOM6VB</v>
          </cell>
          <cell r="U359" t="str">
            <v>00468061800340</v>
          </cell>
        </row>
        <row r="360">
          <cell r="A360" t="str">
            <v>9013-SET6</v>
          </cell>
          <cell r="B360">
            <v>531459936</v>
          </cell>
          <cell r="C360" t="str">
            <v>BAZIC Printed Duct Tape Lace Ribbon Pattern 1.88" X 5 Yards, 6-Pack</v>
          </cell>
          <cell r="D360" t="str">
            <v>ARCHIVED</v>
          </cell>
          <cell r="E360" t="str">
            <v>UNPUBLISHED</v>
          </cell>
          <cell r="F360" t="str">
            <v>Offer end date has passed</v>
          </cell>
          <cell r="G360" t="str">
            <v>Office &amp; Stationery</v>
          </cell>
          <cell r="H360" t="str">
            <v>Mechanical Pencils</v>
          </cell>
          <cell r="I360">
            <v>40.85</v>
          </cell>
          <cell r="J360" t="str">
            <v>USD</v>
          </cell>
          <cell r="K360" t="str">
            <v>Base</v>
          </cell>
          <cell r="L360" t="str">
            <v>Yes</v>
          </cell>
          <cell r="M360">
            <v>2042502</v>
          </cell>
          <cell r="N360">
            <v>2039720</v>
          </cell>
          <cell r="O360" t="str">
            <v>NETWORK_GEO</v>
          </cell>
          <cell r="P360">
            <v>2.14</v>
          </cell>
          <cell r="Q360">
            <v>1</v>
          </cell>
          <cell r="R360" t="str">
            <v>Seller Fulfilled</v>
          </cell>
          <cell r="S360" t="str">
            <v>Seller Fulfilled</v>
          </cell>
          <cell r="T360" t="str">
            <v>4I0YN8ARWY6S</v>
          </cell>
          <cell r="U360" t="str">
            <v>10764608007027</v>
          </cell>
        </row>
        <row r="361">
          <cell r="A361" t="str">
            <v>L-16-BOX</v>
          </cell>
          <cell r="B361">
            <v>257836890</v>
          </cell>
          <cell r="C361" t="str">
            <v>BAZIC Yard Sale Sign 12"x16", Waterproof Indoor Advertising Signage, 24-Pack</v>
          </cell>
          <cell r="D361" t="str">
            <v>ACTIVE</v>
          </cell>
          <cell r="E361" t="str">
            <v>PUBLISHED</v>
          </cell>
          <cell r="F361" t="str">
            <v>Offer end date has passed,No Match Found - Adjusted to your last submitted price</v>
          </cell>
          <cell r="G361" t="str">
            <v>Crafts</v>
          </cell>
          <cell r="H361" t="str">
            <v>Art Pencils</v>
          </cell>
          <cell r="I361">
            <v>36.85</v>
          </cell>
          <cell r="J361" t="str">
            <v>USD</v>
          </cell>
          <cell r="K361" t="str">
            <v>Base</v>
          </cell>
          <cell r="L361" t="str">
            <v>Yes</v>
          </cell>
          <cell r="M361">
            <v>2038710</v>
          </cell>
          <cell r="N361">
            <v>2039720</v>
          </cell>
          <cell r="O361" t="str">
            <v>NETWORK_GEO</v>
          </cell>
          <cell r="P361">
            <v>2.68</v>
          </cell>
          <cell r="Q361">
            <v>1</v>
          </cell>
          <cell r="R361" t="str">
            <v>Seller Fulfilled</v>
          </cell>
          <cell r="S361" t="str">
            <v>Seller Fulfilled</v>
          </cell>
          <cell r="T361" t="str">
            <v>3KEW4RJQDFL0</v>
          </cell>
          <cell r="U361" t="str">
            <v>10764608007256</v>
          </cell>
        </row>
        <row r="362">
          <cell r="A362" t="str">
            <v>1231-BOX</v>
          </cell>
          <cell r="B362">
            <v>1467467534</v>
          </cell>
          <cell r="C362" t="str">
            <v>BAZIC Alcohol Markers Brush, Double Tipped 6 Pastel Color Art Marker Set, Brush Chisel Dual Tips (6/Pack), 12-Packs</v>
          </cell>
          <cell r="D362" t="str">
            <v>ACTIVE</v>
          </cell>
          <cell r="E362" t="str">
            <v>PUBLISHED</v>
          </cell>
          <cell r="F362" t="str">
            <v>Offer end date has passed</v>
          </cell>
          <cell r="G362" t="str">
            <v>Office &amp; Stationery</v>
          </cell>
          <cell r="H362" t="str">
            <v>Mechanical Pencils</v>
          </cell>
          <cell r="I362">
            <v>42.13</v>
          </cell>
          <cell r="J362" t="str">
            <v>USD</v>
          </cell>
          <cell r="K362" t="str">
            <v>Base</v>
          </cell>
          <cell r="L362" t="str">
            <v>Yes</v>
          </cell>
          <cell r="M362">
            <v>2039746</v>
          </cell>
          <cell r="N362">
            <v>2039720</v>
          </cell>
          <cell r="O362" t="str">
            <v>NETWORK_GEO</v>
          </cell>
          <cell r="P362">
            <v>2.6</v>
          </cell>
          <cell r="Q362">
            <v>1</v>
          </cell>
          <cell r="R362" t="str">
            <v>Seller Fulfilled</v>
          </cell>
          <cell r="S362" t="str">
            <v>Seller Fulfilled</v>
          </cell>
          <cell r="T362" t="str">
            <v>373V8SRMK2DO</v>
          </cell>
          <cell r="U362" t="str">
            <v>10764608007379</v>
          </cell>
        </row>
        <row r="363">
          <cell r="A363" t="str">
            <v>1289-EACH</v>
          </cell>
          <cell r="B363">
            <v>1407907084</v>
          </cell>
          <cell r="C363" t="str">
            <v>BAZIC Dry Erase Marker Black Color Chisel Tip, Whiteboard Pen Marcador, Low Odor Markers White Board Pens (3/Pack), 1-Pack</v>
          </cell>
          <cell r="D363" t="str">
            <v>ARCHIVED</v>
          </cell>
          <cell r="E363" t="str">
            <v>UNPUBLISHED</v>
          </cell>
          <cell r="F363" t="str">
            <v>Offer end date has passed</v>
          </cell>
          <cell r="G363" t="str">
            <v>Office &amp; Stationery</v>
          </cell>
          <cell r="H363" t="str">
            <v>Dry Erase Markers</v>
          </cell>
          <cell r="I363">
            <v>6.99</v>
          </cell>
          <cell r="J363" t="str">
            <v>USD</v>
          </cell>
          <cell r="K363" t="str">
            <v>Base</v>
          </cell>
          <cell r="L363" t="str">
            <v>Yes</v>
          </cell>
          <cell r="M363">
            <v>2039746</v>
          </cell>
          <cell r="N363">
            <v>2039720</v>
          </cell>
          <cell r="O363" t="str">
            <v>NETWORK_GEO</v>
          </cell>
          <cell r="P363">
            <v>31.09</v>
          </cell>
          <cell r="Q363">
            <v>1</v>
          </cell>
          <cell r="R363" t="str">
            <v>Seller Fulfilled</v>
          </cell>
          <cell r="S363" t="str">
            <v>Seller Fulfilled</v>
          </cell>
          <cell r="T363" t="str">
            <v>1DKTGZRU8RW0</v>
          </cell>
          <cell r="U363" t="str">
            <v>20764608007598</v>
          </cell>
        </row>
        <row r="364">
          <cell r="A364" t="str">
            <v>1613-PACK2</v>
          </cell>
          <cell r="B364">
            <v>167266648</v>
          </cell>
          <cell r="C364" t="str">
            <v>BAZIC Correction Fluid 20 ml, Bristle Brush White Out (2/Pack), 2-Packs</v>
          </cell>
          <cell r="D364" t="str">
            <v>ACTIVE</v>
          </cell>
          <cell r="E364" t="str">
            <v>PUBLISHED</v>
          </cell>
          <cell r="F364" t="str">
            <v>Offer end date has passed</v>
          </cell>
          <cell r="G364" t="str">
            <v>Office &amp; Stationery</v>
          </cell>
          <cell r="H364" t="str">
            <v>Mechanical Pencil Refills</v>
          </cell>
          <cell r="I364">
            <v>8.66</v>
          </cell>
          <cell r="J364" t="str">
            <v>USD</v>
          </cell>
          <cell r="K364" t="str">
            <v>Base</v>
          </cell>
          <cell r="L364" t="str">
            <v>Yes</v>
          </cell>
          <cell r="M364">
            <v>2039913</v>
          </cell>
          <cell r="N364">
            <v>2039720</v>
          </cell>
          <cell r="O364" t="str">
            <v>NETWORK_GEO</v>
          </cell>
          <cell r="P364">
            <v>0.05</v>
          </cell>
          <cell r="Q364">
            <v>1</v>
          </cell>
          <cell r="R364" t="str">
            <v>Seller Fulfilled</v>
          </cell>
          <cell r="S364" t="str">
            <v>Seller Fulfilled</v>
          </cell>
          <cell r="T364" t="str">
            <v>4YLQR61PT8F8</v>
          </cell>
          <cell r="U364" t="str">
            <v>00764608007907</v>
          </cell>
        </row>
        <row r="365">
          <cell r="A365" t="str">
            <v>17006-EACH</v>
          </cell>
          <cell r="B365">
            <v>30448441</v>
          </cell>
          <cell r="C365" t="str">
            <v>BAZIC Ballpoint Pen Nova Red Color Stick Pens, 1.0 mm, (12/Pack), 1-Pack</v>
          </cell>
          <cell r="D365" t="str">
            <v>ACTIVE</v>
          </cell>
          <cell r="E365" t="str">
            <v>PUBLISHED</v>
          </cell>
          <cell r="F365" t="str">
            <v>Offer end date has passed</v>
          </cell>
          <cell r="G365" t="str">
            <v>Office &amp; Stationery</v>
          </cell>
          <cell r="H365" t="str">
            <v>Pencil Cases</v>
          </cell>
          <cell r="I365">
            <v>8.19</v>
          </cell>
          <cell r="J365" t="str">
            <v>USD</v>
          </cell>
          <cell r="K365" t="str">
            <v>Base</v>
          </cell>
          <cell r="L365" t="str">
            <v>Yes</v>
          </cell>
          <cell r="M365">
            <v>2039719</v>
          </cell>
          <cell r="N365">
            <v>2039750</v>
          </cell>
          <cell r="O365" t="str">
            <v>ALWAYS_TWO_DAY</v>
          </cell>
          <cell r="P365">
            <v>0.18</v>
          </cell>
          <cell r="Q365">
            <v>1</v>
          </cell>
          <cell r="R365" t="str">
            <v>Walmart Fulfilled</v>
          </cell>
          <cell r="S365" t="str">
            <v>Seller Fulfilled</v>
          </cell>
          <cell r="T365" t="str">
            <v>1VSWBZAUYFQ1</v>
          </cell>
          <cell r="U365" t="str">
            <v>00465013906358</v>
          </cell>
        </row>
        <row r="366">
          <cell r="A366" t="str">
            <v>1904-SET6</v>
          </cell>
          <cell r="B366">
            <v>54482357</v>
          </cell>
          <cell r="C366" t="str">
            <v>BAZIC Single Hole Sharpener w/ Receptacle [1904]</v>
          </cell>
          <cell r="D366" t="str">
            <v>ACTIVE</v>
          </cell>
          <cell r="E366" t="str">
            <v>PUBLISHED</v>
          </cell>
          <cell r="G366" t="str">
            <v>Office &amp; Stationery</v>
          </cell>
          <cell r="H366" t="str">
            <v>Manual Pencil Sharpeners</v>
          </cell>
          <cell r="I366">
            <v>9.23</v>
          </cell>
          <cell r="J366" t="str">
            <v>USD</v>
          </cell>
          <cell r="K366" t="str">
            <v>Base</v>
          </cell>
          <cell r="L366">
            <v>9.23</v>
          </cell>
          <cell r="M366">
            <v>2039751</v>
          </cell>
          <cell r="N366">
            <v>2039750</v>
          </cell>
          <cell r="O366" t="str">
            <v>NETWORK_GEO</v>
          </cell>
          <cell r="P366">
            <v>2.4849999999999999</v>
          </cell>
          <cell r="Q366">
            <v>1</v>
          </cell>
          <cell r="R366" t="str">
            <v>WFS Eligible</v>
          </cell>
          <cell r="S366" t="str">
            <v>Walmart Fulfilled</v>
          </cell>
          <cell r="T366" t="str">
            <v>2KQYI8VYPCPS</v>
          </cell>
          <cell r="U366" t="str">
            <v>10764608008109</v>
          </cell>
        </row>
        <row r="367">
          <cell r="A367" t="str">
            <v>1930-CASE</v>
          </cell>
          <cell r="B367">
            <v>5028509639</v>
          </cell>
          <cell r="C367" t="str">
            <v>BAZIC Pencil Sharpener Manual, Single Hole Compact Colored Sharpener, 144-Pack</v>
          </cell>
          <cell r="D367" t="str">
            <v>ACTIVE</v>
          </cell>
          <cell r="E367" t="str">
            <v>PUBLISHED</v>
          </cell>
          <cell r="G367" t="str">
            <v>Office &amp; Stationery</v>
          </cell>
          <cell r="H367" t="str">
            <v>Manual Pencil Sharpeners</v>
          </cell>
          <cell r="I367">
            <v>89.5</v>
          </cell>
          <cell r="J367" t="str">
            <v>USD</v>
          </cell>
          <cell r="K367" t="str">
            <v>Base</v>
          </cell>
          <cell r="L367">
            <v>89.5</v>
          </cell>
          <cell r="M367">
            <v>2039751</v>
          </cell>
          <cell r="N367">
            <v>2038710</v>
          </cell>
          <cell r="O367" t="str">
            <v>NETWORK_GEO</v>
          </cell>
          <cell r="P367">
            <v>0.16</v>
          </cell>
          <cell r="Q367">
            <v>1</v>
          </cell>
          <cell r="R367" t="str">
            <v>Seller Fulfilled</v>
          </cell>
          <cell r="S367" t="str">
            <v>Walmart Fulfilled</v>
          </cell>
          <cell r="T367" t="str">
            <v>3BHOXPPAWSA1</v>
          </cell>
          <cell r="U367" t="str">
            <v>00764608082539</v>
          </cell>
        </row>
        <row r="368">
          <cell r="A368" t="str">
            <v>2100-EACH</v>
          </cell>
          <cell r="B368">
            <v>5075432449</v>
          </cell>
          <cell r="C368" t="str">
            <v>BAZIC 9 Pocket Trading Card Holder Protector Sleeves, Top Loading 11 Hole Punch (100/Pack), 1-Pack</v>
          </cell>
          <cell r="D368" t="str">
            <v>ACTIVE</v>
          </cell>
          <cell r="E368" t="str">
            <v>PUBLISHED</v>
          </cell>
          <cell r="G368" t="str">
            <v>Collectibles &amp; Memorabilia</v>
          </cell>
          <cell r="H368" t="str">
            <v>Trading Card Sleeves &amp; Holders</v>
          </cell>
          <cell r="I368">
            <v>22.75</v>
          </cell>
          <cell r="J368" t="str">
            <v>USD</v>
          </cell>
          <cell r="K368" t="str">
            <v>Base</v>
          </cell>
          <cell r="L368">
            <v>22.75</v>
          </cell>
          <cell r="M368">
            <v>2038710</v>
          </cell>
          <cell r="N368">
            <v>2038710</v>
          </cell>
          <cell r="O368" t="str">
            <v>NETWORK_GEO</v>
          </cell>
          <cell r="P368">
            <v>12.32</v>
          </cell>
          <cell r="Q368">
            <v>1</v>
          </cell>
          <cell r="R368" t="str">
            <v>Seller Fulfilled</v>
          </cell>
          <cell r="S368" t="str">
            <v>Seller Fulfilled</v>
          </cell>
          <cell r="T368" t="str">
            <v>6G1X80VM1MVB</v>
          </cell>
          <cell r="U368" t="str">
            <v>20764608009912</v>
          </cell>
        </row>
        <row r="369">
          <cell r="A369" t="str">
            <v>2156-CASE</v>
          </cell>
          <cell r="B369">
            <v>1158328689</v>
          </cell>
          <cell r="C369" t="str">
            <v>Plastic Envelope String Closure, Letter Size A4 Side Loading Clear Colored Poly Folder, 50-Pack</v>
          </cell>
          <cell r="D369" t="str">
            <v>ACTIVE</v>
          </cell>
          <cell r="E369" t="str">
            <v>PUBLISHED</v>
          </cell>
          <cell r="F369" t="str">
            <v>Offer end date has passed</v>
          </cell>
          <cell r="G369" t="str">
            <v>Office &amp; Stationery</v>
          </cell>
          <cell r="H369" t="str">
            <v>File Folders</v>
          </cell>
          <cell r="I369">
            <v>50.99</v>
          </cell>
          <cell r="J369" t="str">
            <v>USD</v>
          </cell>
          <cell r="K369" t="str">
            <v>Base</v>
          </cell>
          <cell r="L369">
            <v>50.99</v>
          </cell>
          <cell r="M369">
            <v>2039742</v>
          </cell>
          <cell r="N369">
            <v>2038710</v>
          </cell>
          <cell r="O369">
            <v>4.54</v>
          </cell>
          <cell r="P369">
            <v>2.5</v>
          </cell>
          <cell r="Q369">
            <v>1</v>
          </cell>
          <cell r="R369" t="str">
            <v>Seller Fulfilled</v>
          </cell>
          <cell r="S369" t="str">
            <v>Seller Fulfilled</v>
          </cell>
          <cell r="T369" t="str">
            <v>2HBS8KW03OB9</v>
          </cell>
          <cell r="U369" t="str">
            <v>10764608043711</v>
          </cell>
        </row>
        <row r="370">
          <cell r="A370" t="str">
            <v>3021-BOX</v>
          </cell>
          <cell r="B370">
            <v>903710344</v>
          </cell>
          <cell r="C370" t="str">
            <v>BAZIC Scientific Calculator 240 Function, Battery Solar, Slide-On Case, 12-Pack</v>
          </cell>
          <cell r="D370" t="str">
            <v>ACTIVE</v>
          </cell>
          <cell r="E370" t="str">
            <v>PUBLISHED</v>
          </cell>
          <cell r="F370" t="str">
            <v>Offer end date has passed</v>
          </cell>
          <cell r="G370" t="str">
            <v>Home &amp; Garden</v>
          </cell>
          <cell r="H370" t="str">
            <v>Plaques &amp; Signs</v>
          </cell>
          <cell r="I370">
            <v>20.88</v>
          </cell>
          <cell r="J370" t="str">
            <v>USD</v>
          </cell>
          <cell r="K370" t="str">
            <v>Base</v>
          </cell>
          <cell r="L370" t="str">
            <v>Yes</v>
          </cell>
          <cell r="M370">
            <v>2039735</v>
          </cell>
          <cell r="N370">
            <v>2038710</v>
          </cell>
          <cell r="O370" t="str">
            <v>NETWORK_GEO</v>
          </cell>
          <cell r="P370">
            <v>1.26</v>
          </cell>
          <cell r="Q370">
            <v>1</v>
          </cell>
          <cell r="R370" t="str">
            <v>Seller Fulfilled</v>
          </cell>
          <cell r="S370" t="str">
            <v>Seller Fulfilled</v>
          </cell>
          <cell r="T370" t="str">
            <v>6A4UTPRO0EBP</v>
          </cell>
          <cell r="U370" t="str">
            <v>10764608043100</v>
          </cell>
        </row>
        <row r="371">
          <cell r="A371" t="str">
            <v>3134-A-PACK4</v>
          </cell>
          <cell r="B371">
            <v>244519678</v>
          </cell>
          <cell r="C371" t="str">
            <v>BAZIC 3 Ring Binder 1" Economy Binders White, Round Ring, Hold 175 Sheets Paper, 4-Count</v>
          </cell>
          <cell r="D371" t="str">
            <v>ACTIVE</v>
          </cell>
          <cell r="E371" t="str">
            <v>PUBLISHED</v>
          </cell>
          <cell r="F371" t="str">
            <v>Offer end date has passed</v>
          </cell>
          <cell r="G371" t="str">
            <v>Office &amp; Stationery</v>
          </cell>
          <cell r="H371" t="str">
            <v>Binders</v>
          </cell>
          <cell r="I371">
            <v>26.25</v>
          </cell>
          <cell r="J371" t="str">
            <v>USD</v>
          </cell>
          <cell r="K371" t="str">
            <v>Base</v>
          </cell>
          <cell r="L371">
            <v>26.25</v>
          </cell>
          <cell r="M371">
            <v>2039738</v>
          </cell>
          <cell r="N371">
            <v>2038980</v>
          </cell>
          <cell r="O371">
            <v>3.04</v>
          </cell>
          <cell r="P371">
            <v>0.84</v>
          </cell>
          <cell r="Q371">
            <v>1</v>
          </cell>
          <cell r="R371" t="str">
            <v>Seller Fulfilled</v>
          </cell>
          <cell r="S371" t="str">
            <v>Seller Fulfilled</v>
          </cell>
          <cell r="T371" t="str">
            <v>4V2W92030J3K</v>
          </cell>
          <cell r="U371" t="str">
            <v>00764608011010</v>
          </cell>
        </row>
        <row r="372">
          <cell r="A372" t="str">
            <v>3161-CASE</v>
          </cell>
          <cell r="B372">
            <v>582267376</v>
          </cell>
          <cell r="C372" t="str">
            <v>BAZIC 8 Pockets Folder Portfolios, Letter Size Paper Folders, 12-Pack</v>
          </cell>
          <cell r="D372" t="str">
            <v>ACTIVE</v>
          </cell>
          <cell r="E372" t="str">
            <v>PUBLISHED</v>
          </cell>
          <cell r="F372" t="str">
            <v>Offer end date has passed</v>
          </cell>
          <cell r="G372" t="str">
            <v>Office &amp; Stationery</v>
          </cell>
          <cell r="H372" t="str">
            <v>Markers</v>
          </cell>
          <cell r="I372">
            <v>17.260000000000002</v>
          </cell>
          <cell r="J372" t="str">
            <v>USD</v>
          </cell>
          <cell r="K372" t="str">
            <v>Base</v>
          </cell>
          <cell r="L372" t="str">
            <v>Yes</v>
          </cell>
          <cell r="M372">
            <v>2039742</v>
          </cell>
          <cell r="N372">
            <v>2039746</v>
          </cell>
          <cell r="O372" t="str">
            <v>NETWORK_GEO</v>
          </cell>
          <cell r="P372">
            <v>0.52</v>
          </cell>
          <cell r="Q372">
            <v>1</v>
          </cell>
          <cell r="R372" t="str">
            <v>Seller Fulfilled</v>
          </cell>
          <cell r="S372" t="str">
            <v>Seller Fulfilled</v>
          </cell>
          <cell r="T372" t="str">
            <v>5L5XW3P2YMFX</v>
          </cell>
          <cell r="U372" t="str">
            <v>00467830800420</v>
          </cell>
        </row>
        <row r="373">
          <cell r="A373" t="str">
            <v>3189-BOX</v>
          </cell>
          <cell r="B373">
            <v>844091427</v>
          </cell>
          <cell r="C373" t="str">
            <v>BAZIC Plastic Envelope Poly Envelopes, Coupon Size Folder, 72 Counts</v>
          </cell>
          <cell r="D373" t="str">
            <v>ACTIVE</v>
          </cell>
          <cell r="E373" t="str">
            <v>PUBLISHED</v>
          </cell>
          <cell r="G373" t="str">
            <v>Office &amp; Stationery</v>
          </cell>
          <cell r="H373" t="str">
            <v>Envelopes</v>
          </cell>
          <cell r="I373">
            <v>43.96</v>
          </cell>
          <cell r="J373" t="str">
            <v>USD</v>
          </cell>
          <cell r="K373" t="str">
            <v>Base</v>
          </cell>
          <cell r="L373">
            <v>43.96</v>
          </cell>
          <cell r="M373">
            <v>2038710</v>
          </cell>
          <cell r="N373">
            <v>2039746</v>
          </cell>
          <cell r="O373" t="str">
            <v>NETWORK_GEO</v>
          </cell>
          <cell r="P373">
            <v>5.92</v>
          </cell>
          <cell r="Q373">
            <v>1</v>
          </cell>
          <cell r="R373" t="str">
            <v>Seller Fulfilled</v>
          </cell>
          <cell r="S373" t="str">
            <v>Walmart Fulfilled</v>
          </cell>
          <cell r="T373" t="str">
            <v>6NBIYAR6CWXU</v>
          </cell>
          <cell r="U373" t="str">
            <v>10764608012823</v>
          </cell>
        </row>
        <row r="374">
          <cell r="A374" t="str">
            <v>321-EACH</v>
          </cell>
          <cell r="B374">
            <v>53426416</v>
          </cell>
          <cell r="C374" t="str">
            <v>BAZIC 12" (30cm) Wooden Ruler</v>
          </cell>
          <cell r="D374" t="str">
            <v>ACTIVE</v>
          </cell>
          <cell r="E374" t="str">
            <v>UNPUBLISHED</v>
          </cell>
          <cell r="F374" t="str">
            <v>Reasonable price requirements are not met</v>
          </cell>
          <cell r="G374" t="str">
            <v>Office &amp; Stationery</v>
          </cell>
          <cell r="H374" t="str">
            <v>Markers</v>
          </cell>
          <cell r="I374">
            <v>9.01</v>
          </cell>
          <cell r="J374" t="str">
            <v>USD</v>
          </cell>
          <cell r="K374" t="str">
            <v>Base</v>
          </cell>
          <cell r="L374" t="str">
            <v>Yes</v>
          </cell>
          <cell r="M374">
            <v>2039731</v>
          </cell>
          <cell r="N374">
            <v>2039746</v>
          </cell>
          <cell r="O374" t="str">
            <v>NETWORK_GEO</v>
          </cell>
          <cell r="P374">
            <v>0.28000000000000003</v>
          </cell>
          <cell r="Q374">
            <v>1</v>
          </cell>
          <cell r="R374" t="str">
            <v>Seller Fulfilled</v>
          </cell>
          <cell r="S374" t="str">
            <v>Seller Fulfilled</v>
          </cell>
          <cell r="T374" t="str">
            <v>5B4E8244IVHK</v>
          </cell>
          <cell r="U374" t="str">
            <v>CUSTOM</v>
          </cell>
        </row>
        <row r="375">
          <cell r="A375" t="str">
            <v>3450-SET6</v>
          </cell>
          <cell r="B375">
            <v>217788838</v>
          </cell>
          <cell r="C375" t="str">
            <v>BAZIC Glitter Glue 6 Neon Color Non-Toxic for Art Crafts (4oz/Pack), 6-Packs</v>
          </cell>
          <cell r="D375" t="str">
            <v>ACTIVE</v>
          </cell>
          <cell r="E375" t="str">
            <v>PUBLISHED</v>
          </cell>
          <cell r="F375" t="str">
            <v>Offer end date has passed</v>
          </cell>
          <cell r="G375" t="str">
            <v>Office &amp; Stationery</v>
          </cell>
          <cell r="H375" t="str">
            <v>Glue</v>
          </cell>
          <cell r="I375">
            <v>24.75</v>
          </cell>
          <cell r="J375" t="str">
            <v>USD</v>
          </cell>
          <cell r="K375" t="str">
            <v>Base</v>
          </cell>
          <cell r="L375">
            <v>24.75</v>
          </cell>
          <cell r="M375">
            <v>2039872</v>
          </cell>
          <cell r="N375">
            <v>2039719</v>
          </cell>
          <cell r="O375">
            <v>1.85</v>
          </cell>
          <cell r="P375">
            <v>2.5</v>
          </cell>
          <cell r="Q375">
            <v>1</v>
          </cell>
          <cell r="R375" t="str">
            <v>Seller Fulfilled</v>
          </cell>
          <cell r="S375" t="str">
            <v>Seller Fulfilled</v>
          </cell>
          <cell r="T375" t="str">
            <v>1268EK8OGFQL</v>
          </cell>
          <cell r="U375" t="str">
            <v>10764608170141</v>
          </cell>
        </row>
        <row r="376">
          <cell r="A376" t="str">
            <v>3817-BOX</v>
          </cell>
          <cell r="B376">
            <v>738238395</v>
          </cell>
          <cell r="C376" t="str">
            <v>BAZIC White Label 8.5"X11" Address Stickers for Printer (10/Pack), 24-Packs</v>
          </cell>
          <cell r="D376" t="str">
            <v>ACTIVE</v>
          </cell>
          <cell r="E376" t="str">
            <v>PUBLISHED</v>
          </cell>
          <cell r="F376" t="str">
            <v>Offer end date has passed</v>
          </cell>
          <cell r="G376" t="str">
            <v>Office &amp; Stationery</v>
          </cell>
          <cell r="H376" t="str">
            <v>Labels</v>
          </cell>
          <cell r="I376">
            <v>53.49</v>
          </cell>
          <cell r="J376" t="str">
            <v>USD</v>
          </cell>
          <cell r="K376" t="str">
            <v>Base</v>
          </cell>
          <cell r="L376">
            <v>53.49</v>
          </cell>
          <cell r="M376">
            <v>2038061</v>
          </cell>
          <cell r="N376">
            <v>2039719</v>
          </cell>
          <cell r="O376">
            <v>6.24</v>
          </cell>
          <cell r="P376">
            <v>2.9</v>
          </cell>
          <cell r="Q376">
            <v>1</v>
          </cell>
          <cell r="R376" t="str">
            <v>Seller Fulfilled</v>
          </cell>
          <cell r="S376" t="str">
            <v>Seller Fulfilled</v>
          </cell>
          <cell r="T376" t="str">
            <v>729FRFPN4RDY</v>
          </cell>
          <cell r="U376" t="str">
            <v>10764608170226</v>
          </cell>
        </row>
        <row r="377">
          <cell r="A377" t="str">
            <v>3987-BOX</v>
          </cell>
          <cell r="B377">
            <v>616900781</v>
          </cell>
          <cell r="C377" t="str">
            <v>BAZIC Asst. Size Kid's Paint Brush Set (9/Pack) / Box Qty - 24</v>
          </cell>
          <cell r="D377" t="str">
            <v>ACTIVE</v>
          </cell>
          <cell r="E377" t="str">
            <v>PUBLISHED</v>
          </cell>
          <cell r="F377" t="str">
            <v>Offer end date has passed</v>
          </cell>
          <cell r="G377" t="str">
            <v>Office &amp; Stationery</v>
          </cell>
          <cell r="H377" t="str">
            <v>Pens</v>
          </cell>
          <cell r="I377">
            <v>51</v>
          </cell>
          <cell r="J377" t="str">
            <v>USD</v>
          </cell>
          <cell r="K377" t="str">
            <v>Base</v>
          </cell>
          <cell r="L377" t="str">
            <v>Yes</v>
          </cell>
          <cell r="M377">
            <v>2039747</v>
          </cell>
          <cell r="N377">
            <v>2039719</v>
          </cell>
          <cell r="O377" t="str">
            <v>NETWORK_GEO</v>
          </cell>
          <cell r="P377">
            <v>3</v>
          </cell>
          <cell r="Q377">
            <v>1</v>
          </cell>
          <cell r="R377" t="str">
            <v>Seller Fulfilled</v>
          </cell>
          <cell r="S377" t="str">
            <v>Seller Fulfilled</v>
          </cell>
          <cell r="T377" t="str">
            <v>6W6G1TURCMO0</v>
          </cell>
          <cell r="U377" t="str">
            <v>10764608170271</v>
          </cell>
        </row>
        <row r="378">
          <cell r="A378" t="str">
            <v>4101-CASE</v>
          </cell>
          <cell r="B378">
            <v>375248716</v>
          </cell>
          <cell r="C378" t="str">
            <v>BAZIC 3 Ring Binder 1/2" Economy View Binders Grey, Hold 100 Sheets, 12-Count</v>
          </cell>
          <cell r="D378" t="str">
            <v>ACTIVE</v>
          </cell>
          <cell r="E378" t="str">
            <v>UNPUBLISHED</v>
          </cell>
          <cell r="F378" t="str">
            <v>Reasonable price requirements are not met,Reasonable Price Not Satisfied</v>
          </cell>
          <cell r="G378" t="str">
            <v>Office &amp; Stationery</v>
          </cell>
          <cell r="H378" t="str">
            <v>Pens</v>
          </cell>
          <cell r="I378">
            <v>41.57</v>
          </cell>
          <cell r="J378" t="str">
            <v>USD</v>
          </cell>
          <cell r="K378" t="str">
            <v>Base</v>
          </cell>
          <cell r="L378" t="str">
            <v>Yes</v>
          </cell>
          <cell r="M378">
            <v>2039738</v>
          </cell>
          <cell r="N378">
            <v>2039719</v>
          </cell>
          <cell r="O378" t="str">
            <v>NETWORK_GEO</v>
          </cell>
          <cell r="P378">
            <v>4.66</v>
          </cell>
          <cell r="Q378">
            <v>1</v>
          </cell>
          <cell r="R378" t="str">
            <v>Seller Fulfilled</v>
          </cell>
          <cell r="S378" t="str">
            <v>Seller Fulfilled</v>
          </cell>
          <cell r="T378" t="str">
            <v>29ACAM1VQJLH</v>
          </cell>
          <cell r="U378" t="str">
            <v>10764608170400</v>
          </cell>
        </row>
        <row r="379">
          <cell r="A379" t="str">
            <v>4569945741-CASE</v>
          </cell>
          <cell r="B379">
            <v>896219861</v>
          </cell>
          <cell r="C379" t="str">
            <v>Paw Patrol Coloring Book 2-Title, Fun Game Workbook for Learning Drawing Coloring, 80 Pages, 36-Pack</v>
          </cell>
          <cell r="D379" t="str">
            <v>ACTIVE</v>
          </cell>
          <cell r="E379" t="str">
            <v>PUBLISHED</v>
          </cell>
          <cell r="G379" t="str">
            <v>Crafts</v>
          </cell>
          <cell r="H379" t="str">
            <v>Coloring Books</v>
          </cell>
          <cell r="I379">
            <v>47.84</v>
          </cell>
          <cell r="J379" t="str">
            <v>USD</v>
          </cell>
          <cell r="K379" t="str">
            <v>Base</v>
          </cell>
          <cell r="L379">
            <v>47.84</v>
          </cell>
          <cell r="M379">
            <v>2038710</v>
          </cell>
          <cell r="N379">
            <v>2039719</v>
          </cell>
          <cell r="O379" t="str">
            <v>NETWORK_GEO</v>
          </cell>
          <cell r="P379">
            <v>0.06</v>
          </cell>
          <cell r="Q379">
            <v>1</v>
          </cell>
          <cell r="R379" t="str">
            <v>Seller Fulfilled</v>
          </cell>
          <cell r="S379" t="str">
            <v>Seller Fulfilled</v>
          </cell>
          <cell r="T379" t="str">
            <v>4VU7T8KE0FA1</v>
          </cell>
          <cell r="U379" t="str">
            <v>00764608017050</v>
          </cell>
        </row>
        <row r="380">
          <cell r="A380" t="str">
            <v>5435-A-CASE</v>
          </cell>
          <cell r="B380">
            <v>1951858463</v>
          </cell>
          <cell r="C380" t="str">
            <v>BAZIC Poly Bubble Mailers 6" x 9.25" #0 Padded Shipping Envelope, 150 Count</v>
          </cell>
          <cell r="D380" t="str">
            <v>ACTIVE</v>
          </cell>
          <cell r="E380" t="str">
            <v>PUBLISHED</v>
          </cell>
          <cell r="F380" t="str">
            <v>Offer end date has passed,Price Adjusted</v>
          </cell>
          <cell r="G380" t="str">
            <v>Office &amp; Stationery</v>
          </cell>
          <cell r="H380" t="str">
            <v>Pens</v>
          </cell>
          <cell r="I380">
            <v>11.99</v>
          </cell>
          <cell r="J380" t="str">
            <v>USD</v>
          </cell>
          <cell r="K380" t="str">
            <v>Base</v>
          </cell>
          <cell r="L380" t="str">
            <v>Yes</v>
          </cell>
          <cell r="M380">
            <v>2038710</v>
          </cell>
          <cell r="N380">
            <v>2039719</v>
          </cell>
          <cell r="O380" t="str">
            <v>NETWORK_GEO</v>
          </cell>
          <cell r="P380">
            <v>0.22</v>
          </cell>
          <cell r="Q380">
            <v>1</v>
          </cell>
          <cell r="R380" t="str">
            <v>Seller Fulfilled</v>
          </cell>
          <cell r="S380" t="str">
            <v>Seller Fulfilled</v>
          </cell>
          <cell r="T380" t="str">
            <v>6YN7SO74TMTE</v>
          </cell>
          <cell r="U380" t="str">
            <v>00764608170700</v>
          </cell>
        </row>
        <row r="381">
          <cell r="A381" t="str">
            <v>6001-EACH</v>
          </cell>
          <cell r="B381">
            <v>26375521</v>
          </cell>
          <cell r="C381" t="str">
            <v>BAZIC Whiteboard Cleaner 8Oz, Low-Odor Cleaning Spray, 1-Pack</v>
          </cell>
          <cell r="D381" t="str">
            <v>ACTIVE</v>
          </cell>
          <cell r="E381" t="str">
            <v>PUBLISHED</v>
          </cell>
          <cell r="F381" t="str">
            <v>Offer end date has passed</v>
          </cell>
          <cell r="G381" t="str">
            <v>Office &amp; Stationery</v>
          </cell>
          <cell r="H381" t="str">
            <v>Chalkboard Erasers</v>
          </cell>
          <cell r="I381">
            <v>10.75</v>
          </cell>
          <cell r="J381" t="str">
            <v>USD</v>
          </cell>
          <cell r="K381" t="str">
            <v>Base</v>
          </cell>
          <cell r="L381">
            <v>10.75</v>
          </cell>
          <cell r="M381">
            <v>2039721</v>
          </cell>
          <cell r="N381">
            <v>2039719</v>
          </cell>
          <cell r="O381">
            <v>0.62</v>
          </cell>
          <cell r="P381">
            <v>0.14000000000000001</v>
          </cell>
          <cell r="Q381">
            <v>1</v>
          </cell>
          <cell r="R381" t="str">
            <v>Seller Fulfilled</v>
          </cell>
          <cell r="S381" t="str">
            <v>Seller Fulfilled</v>
          </cell>
          <cell r="T381" t="str">
            <v>4FEYJUNGUSW7</v>
          </cell>
          <cell r="U381" t="str">
            <v>00764608170762</v>
          </cell>
        </row>
        <row r="382">
          <cell r="A382" t="str">
            <v>6006-SET4</v>
          </cell>
          <cell r="B382">
            <v>389012191</v>
          </cell>
          <cell r="C382" t="str">
            <v>BAZIC Magnetic Whiteboard Eraser w/ Foam Comfort Grip [6006]</v>
          </cell>
          <cell r="D382" t="str">
            <v>ACTIVE</v>
          </cell>
          <cell r="E382" t="str">
            <v>PUBLISHED</v>
          </cell>
          <cell r="F382" t="str">
            <v>Reasonable price requirements are not met,Reasonable Price Not Satisfied</v>
          </cell>
          <cell r="G382" t="str">
            <v>Office &amp; Stationery</v>
          </cell>
          <cell r="H382" t="str">
            <v>Pens</v>
          </cell>
          <cell r="I382">
            <v>66.430000000000007</v>
          </cell>
          <cell r="J382" t="str">
            <v>USD</v>
          </cell>
          <cell r="K382" t="str">
            <v>Base</v>
          </cell>
          <cell r="L382" t="str">
            <v>Yes</v>
          </cell>
          <cell r="M382">
            <v>2039721</v>
          </cell>
          <cell r="N382">
            <v>2039719</v>
          </cell>
          <cell r="O382" t="str">
            <v>NETWORK_GEO</v>
          </cell>
          <cell r="P382">
            <v>8.14</v>
          </cell>
          <cell r="Q382">
            <v>1</v>
          </cell>
          <cell r="R382" t="str">
            <v>Seller Fulfilled</v>
          </cell>
          <cell r="S382" t="str">
            <v>Seller Fulfilled</v>
          </cell>
          <cell r="T382" t="str">
            <v>1ZC9M8UFP2E1</v>
          </cell>
          <cell r="U382" t="str">
            <v>20764608170865</v>
          </cell>
        </row>
        <row r="383">
          <cell r="A383" t="str">
            <v>6016-CASE</v>
          </cell>
          <cell r="B383">
            <v>565968935</v>
          </cell>
          <cell r="C383" t="str">
            <v>BAZIC Dry Erase Lap Board 7.4"x10.3" &amp; Marker + Eraser, Double Sided Primary Ruled &amp; Blank, 72-Packs</v>
          </cell>
          <cell r="D383" t="str">
            <v>ACTIVE</v>
          </cell>
          <cell r="E383" t="str">
            <v>PUBLISHED</v>
          </cell>
          <cell r="F383" t="str">
            <v>Offer end date has passed</v>
          </cell>
          <cell r="G383" t="str">
            <v>Office &amp; Stationery</v>
          </cell>
          <cell r="H383" t="str">
            <v>Pens</v>
          </cell>
          <cell r="I383">
            <v>166.5</v>
          </cell>
          <cell r="J383" t="str">
            <v>USD</v>
          </cell>
          <cell r="K383" t="str">
            <v>Base</v>
          </cell>
          <cell r="L383" t="str">
            <v>Yes</v>
          </cell>
          <cell r="M383">
            <v>2039885</v>
          </cell>
          <cell r="N383">
            <v>2039719</v>
          </cell>
          <cell r="O383" t="str">
            <v>NETWORK_GEO</v>
          </cell>
          <cell r="P383">
            <v>6.97</v>
          </cell>
          <cell r="Q383">
            <v>1</v>
          </cell>
          <cell r="R383" t="str">
            <v>Seller Fulfilled</v>
          </cell>
          <cell r="S383" t="str">
            <v>Seller Fulfilled</v>
          </cell>
          <cell r="T383" t="str">
            <v>4TATPTZG7JTY</v>
          </cell>
          <cell r="U383" t="str">
            <v>20764608171053</v>
          </cell>
        </row>
        <row r="384">
          <cell r="A384" t="str">
            <v>6017-EACH</v>
          </cell>
          <cell r="B384">
            <v>122908419</v>
          </cell>
          <cell r="C384" t="str">
            <v>Bazic Double Sided Dry Erase Lap Board 9" x 12" w/Marker</v>
          </cell>
          <cell r="D384" t="str">
            <v>ACTIVE</v>
          </cell>
          <cell r="E384" t="str">
            <v>PUBLISHED</v>
          </cell>
          <cell r="F384" t="str">
            <v>Republish (For Walmart internal use only: 00),No Match Found - Adjusted to your last submitted price</v>
          </cell>
          <cell r="G384" t="str">
            <v>Office &amp; Stationery</v>
          </cell>
          <cell r="H384" t="str">
            <v>Pens</v>
          </cell>
          <cell r="I384">
            <v>7.99</v>
          </cell>
          <cell r="J384" t="str">
            <v>USD</v>
          </cell>
          <cell r="K384" t="str">
            <v>Base</v>
          </cell>
          <cell r="L384" t="str">
            <v>Yes</v>
          </cell>
          <cell r="M384">
            <v>2039885</v>
          </cell>
          <cell r="N384">
            <v>2039719</v>
          </cell>
          <cell r="O384" t="str">
            <v>NETWORK_GEO</v>
          </cell>
          <cell r="P384">
            <v>0.08</v>
          </cell>
          <cell r="Q384">
            <v>1</v>
          </cell>
          <cell r="R384" t="str">
            <v>Seller Fulfilled</v>
          </cell>
          <cell r="S384" t="str">
            <v>Seller Fulfilled</v>
          </cell>
          <cell r="T384" t="str">
            <v>2QQXO6TQGH6P</v>
          </cell>
          <cell r="U384" t="str">
            <v>00764608017234</v>
          </cell>
        </row>
        <row r="385">
          <cell r="A385" t="str">
            <v>716-EACH</v>
          </cell>
          <cell r="B385">
            <v>24869603</v>
          </cell>
          <cell r="C385" t="str">
            <v>BAZIC Pre-Sharpened #2 HB Jumbo Pencils, Latex Free Eraser, (4/Pack), 1-Pack</v>
          </cell>
          <cell r="D385" t="str">
            <v>ACTIVE</v>
          </cell>
          <cell r="E385" t="str">
            <v>PUBLISHED</v>
          </cell>
          <cell r="F385" t="str">
            <v>Offer end date has passed,Min. Allowed Seller Price Reached</v>
          </cell>
          <cell r="G385" t="str">
            <v>Office &amp; Stationery</v>
          </cell>
          <cell r="H385" t="str">
            <v>Manual Pencil Sharpeners</v>
          </cell>
          <cell r="I385">
            <v>10.99</v>
          </cell>
          <cell r="J385" t="str">
            <v>USD</v>
          </cell>
          <cell r="K385" t="str">
            <v>Base</v>
          </cell>
          <cell r="L385" t="str">
            <v>Yes</v>
          </cell>
          <cell r="M385">
            <v>2039720</v>
          </cell>
          <cell r="N385">
            <v>2039751</v>
          </cell>
          <cell r="O385" t="str">
            <v>NETWORK_GEO</v>
          </cell>
          <cell r="P385">
            <v>0.24</v>
          </cell>
          <cell r="Q385">
            <v>1</v>
          </cell>
          <cell r="R385" t="str">
            <v>Seller Fulfilled</v>
          </cell>
          <cell r="S385" t="str">
            <v>Seller Fulfilled</v>
          </cell>
          <cell r="T385" t="str">
            <v>19WJ0MROLCQ0</v>
          </cell>
          <cell r="U385" t="str">
            <v>00764608019108</v>
          </cell>
        </row>
        <row r="386">
          <cell r="A386" t="str">
            <v>955-CASE</v>
          </cell>
          <cell r="B386">
            <v>797686692</v>
          </cell>
          <cell r="C386" t="str">
            <v>BAZIC General Purpose Masking Tape 1.88" X 720" (20 Yards), 36-Pack</v>
          </cell>
          <cell r="D386" t="str">
            <v>ACTIVE</v>
          </cell>
          <cell r="E386" t="str">
            <v>PUBLISHED</v>
          </cell>
          <cell r="F386"/>
          <cell r="G386" t="str">
            <v>Office &amp; Stationery</v>
          </cell>
          <cell r="H386" t="str">
            <v>Office Book Rings</v>
          </cell>
          <cell r="I386">
            <v>10.38</v>
          </cell>
          <cell r="J386" t="str">
            <v>USD</v>
          </cell>
          <cell r="K386" t="str">
            <v>Base</v>
          </cell>
          <cell r="L386" t="str">
            <v>Yes</v>
          </cell>
          <cell r="M386">
            <v>2038710</v>
          </cell>
          <cell r="N386">
            <v>2038710</v>
          </cell>
          <cell r="O386" t="str">
            <v>NETWORK_GEO</v>
          </cell>
          <cell r="P386">
            <v>0.2</v>
          </cell>
          <cell r="Q386">
            <v>1</v>
          </cell>
          <cell r="R386" t="str">
            <v>Seller Fulfilled</v>
          </cell>
          <cell r="S386" t="str">
            <v>Seller Fulfilled</v>
          </cell>
          <cell r="T386" t="str">
            <v>5S4IEK0B9QDK</v>
          </cell>
          <cell r="U386" t="str">
            <v>00467230971942</v>
          </cell>
        </row>
        <row r="387">
          <cell r="A387" t="str">
            <v>12122-SET2</v>
          </cell>
          <cell r="B387">
            <v>53466501</v>
          </cell>
          <cell r="C387" t="str">
            <v>JUMBO PRINCESS Coloring &amp; Activity Book 2-Title, for Learning Drawing Coloring, 2-Pack</v>
          </cell>
          <cell r="D387" t="str">
            <v>ACTIVE</v>
          </cell>
          <cell r="E387" t="str">
            <v>PUBLISHED</v>
          </cell>
          <cell r="F387"/>
          <cell r="G387" t="str">
            <v>Office &amp; Stationery</v>
          </cell>
          <cell r="H387" t="str">
            <v>Index Dividers</v>
          </cell>
          <cell r="I387">
            <v>200.29</v>
          </cell>
          <cell r="J387" t="str">
            <v>USD</v>
          </cell>
          <cell r="K387" t="str">
            <v>Base</v>
          </cell>
          <cell r="L387" t="str">
            <v>No</v>
          </cell>
          <cell r="M387">
            <v>2038710</v>
          </cell>
          <cell r="N387">
            <v>2039889</v>
          </cell>
          <cell r="O387" t="str">
            <v>NETWORK_GEO</v>
          </cell>
          <cell r="P387">
            <v>24.42</v>
          </cell>
          <cell r="Q387">
            <v>1</v>
          </cell>
          <cell r="R387" t="str">
            <v>Seller Fulfilled</v>
          </cell>
          <cell r="S387" t="str">
            <v>Seller Fulfilled</v>
          </cell>
          <cell r="T387" t="str">
            <v>6YHYO97HEN6P</v>
          </cell>
          <cell r="U387" t="str">
            <v>20764608021518</v>
          </cell>
        </row>
        <row r="388">
          <cell r="A388" t="str">
            <v>1228-EACH</v>
          </cell>
          <cell r="B388">
            <v>54434811</v>
          </cell>
          <cell r="C388" t="str">
            <v>BAZIC Washable Markers 8 Color Triangle Jumbo Coloring Marker (8/Pack), 1-Pack</v>
          </cell>
          <cell r="D388" t="str">
            <v>ACTIVE</v>
          </cell>
          <cell r="E388" t="str">
            <v>PUBLISHED</v>
          </cell>
          <cell r="F388" t="str">
            <v>Offer end date has passed</v>
          </cell>
          <cell r="G388" t="str">
            <v>Office &amp; Stationery</v>
          </cell>
          <cell r="H388" t="str">
            <v>Pocket Folders</v>
          </cell>
          <cell r="I388">
            <v>16.489999999999998</v>
          </cell>
          <cell r="J388" t="str">
            <v>USD</v>
          </cell>
          <cell r="K388" t="str">
            <v>Base</v>
          </cell>
          <cell r="L388" t="str">
            <v>No</v>
          </cell>
          <cell r="M388">
            <v>2039746</v>
          </cell>
          <cell r="N388">
            <v>2039742</v>
          </cell>
          <cell r="O388" t="str">
            <v>NETWORK_GEO</v>
          </cell>
          <cell r="P388">
            <v>0.9</v>
          </cell>
          <cell r="Q388">
            <v>1</v>
          </cell>
          <cell r="R388" t="str">
            <v>Seller Fulfilled</v>
          </cell>
          <cell r="S388" t="str">
            <v>Seller Fulfilled</v>
          </cell>
          <cell r="T388" t="str">
            <v>2RI6OV5FGH46</v>
          </cell>
          <cell r="U388" t="str">
            <v>00764608021781</v>
          </cell>
        </row>
        <row r="389">
          <cell r="A389" t="str">
            <v>149-BOX</v>
          </cell>
          <cell r="B389">
            <v>162507961</v>
          </cell>
          <cell r="C389" t="str">
            <v>BAZIC Utility Knife Box Cutter 18mm Wide Blade (2/Pack), 24-Packs</v>
          </cell>
          <cell r="D389" t="str">
            <v>ACTIVE</v>
          </cell>
          <cell r="E389" t="str">
            <v>PUBLISHED</v>
          </cell>
          <cell r="F389" t="str">
            <v>Offer end date has passed</v>
          </cell>
          <cell r="G389" t="str">
            <v>Office &amp; Stationery</v>
          </cell>
          <cell r="H389" t="str">
            <v>Pocket Folders</v>
          </cell>
          <cell r="I389">
            <v>62</v>
          </cell>
          <cell r="J389" t="str">
            <v>USD</v>
          </cell>
          <cell r="K389" t="str">
            <v>Base</v>
          </cell>
          <cell r="L389" t="str">
            <v>Yes</v>
          </cell>
          <cell r="M389">
            <v>2038710</v>
          </cell>
          <cell r="N389">
            <v>2039742</v>
          </cell>
          <cell r="O389" t="str">
            <v>NETWORK_GEO</v>
          </cell>
          <cell r="P389">
            <v>11.82</v>
          </cell>
          <cell r="Q389">
            <v>1</v>
          </cell>
          <cell r="R389" t="str">
            <v>Seller Fulfilled</v>
          </cell>
          <cell r="S389" t="str">
            <v>Walmart Fulfilled</v>
          </cell>
          <cell r="T389" t="str">
            <v>2TCG2JL8U49Z</v>
          </cell>
          <cell r="U389" t="str">
            <v>20764608021808</v>
          </cell>
        </row>
        <row r="390">
          <cell r="A390" t="str">
            <v>17087-CASE</v>
          </cell>
          <cell r="B390">
            <v>5170806224</v>
          </cell>
          <cell r="C390" t="str">
            <v>BAZIC Essence Gel Pen, Medium Point 1.0mm Black Pen, Comfort Grip, 12 Count, 72-Packs</v>
          </cell>
          <cell r="D390" t="str">
            <v>ACTIVE</v>
          </cell>
          <cell r="E390" t="str">
            <v>PUBLISHED</v>
          </cell>
          <cell r="F390" t="str">
            <v>Offer end date has passed</v>
          </cell>
          <cell r="G390" t="str">
            <v>Office &amp; Stationery</v>
          </cell>
          <cell r="H390" t="str">
            <v>Pencil &amp; Pen Erasers</v>
          </cell>
          <cell r="I390">
            <v>38.99</v>
          </cell>
          <cell r="J390" t="str">
            <v>USD</v>
          </cell>
          <cell r="K390" t="str">
            <v>Base</v>
          </cell>
          <cell r="L390" t="str">
            <v>Yes</v>
          </cell>
          <cell r="M390">
            <v>2039719</v>
          </cell>
          <cell r="N390">
            <v>2039721</v>
          </cell>
          <cell r="O390" t="str">
            <v>NETWORK_GEO</v>
          </cell>
          <cell r="P390">
            <v>5.94</v>
          </cell>
          <cell r="Q390">
            <v>1</v>
          </cell>
          <cell r="R390" t="str">
            <v>Seller Fulfilled</v>
          </cell>
          <cell r="S390" t="str">
            <v>Seller Fulfilled</v>
          </cell>
          <cell r="T390" t="str">
            <v>7HO7FQNZQEOY</v>
          </cell>
          <cell r="U390" t="str">
            <v>10764608022303</v>
          </cell>
        </row>
        <row r="391">
          <cell r="A391" t="str">
            <v>1944-BOX</v>
          </cell>
          <cell r="B391">
            <v>18516306000</v>
          </cell>
          <cell r="C391" t="str">
            <v>BAZIC Products Manual Pencil Sharpeners &amp; Eraser, 24 Pack, Colorful 2 Sharpening Holes Sharpener with Eraser, Dual Hole</v>
          </cell>
          <cell r="D391" t="str">
            <v>ACTIVE</v>
          </cell>
          <cell r="E391" t="str">
            <v>PUBLISHED</v>
          </cell>
          <cell r="F391" t="str">
            <v>Offer end date has passed</v>
          </cell>
          <cell r="G391" t="str">
            <v>Office &amp; Stationery</v>
          </cell>
          <cell r="H391" t="str">
            <v>Pencil &amp; Pen Erasers</v>
          </cell>
          <cell r="I391">
            <v>10.75</v>
          </cell>
          <cell r="J391" t="str">
            <v>USD</v>
          </cell>
          <cell r="K391" t="str">
            <v>Base</v>
          </cell>
          <cell r="L391" t="str">
            <v>Yes</v>
          </cell>
          <cell r="M391">
            <v>2039751</v>
          </cell>
          <cell r="N391">
            <v>2039721</v>
          </cell>
          <cell r="O391" t="str">
            <v>NETWORK_GEO</v>
          </cell>
          <cell r="P391">
            <v>0.4</v>
          </cell>
          <cell r="Q391">
            <v>1</v>
          </cell>
          <cell r="R391" t="str">
            <v>Seller Fulfilled</v>
          </cell>
          <cell r="S391" t="str">
            <v>Seller Fulfilled</v>
          </cell>
          <cell r="T391" t="str">
            <v>22XUMSB5HR61</v>
          </cell>
          <cell r="U391" t="str">
            <v>00463070559364</v>
          </cell>
        </row>
        <row r="392">
          <cell r="A392" t="str">
            <v>2001-CASE</v>
          </cell>
          <cell r="B392">
            <v>368352915</v>
          </cell>
          <cell r="C392" t="str">
            <v>BAZIC Super Glue Gel 2g, Clear No Run Gel, Fast Dry Mini Small Tube Adhesive Bonding for Office &amp; (3/Pack), 144-Packs</v>
          </cell>
          <cell r="D392" t="str">
            <v>ACTIVE</v>
          </cell>
          <cell r="E392" t="str">
            <v>PUBLISHED</v>
          </cell>
          <cell r="F392" t="str">
            <v>Offer end date has passed</v>
          </cell>
          <cell r="G392" t="str">
            <v>Office &amp; Stationery</v>
          </cell>
          <cell r="H392" t="str">
            <v>Highlighters</v>
          </cell>
          <cell r="I392">
            <v>7.99</v>
          </cell>
          <cell r="J392" t="str">
            <v>USD</v>
          </cell>
          <cell r="K392" t="str">
            <v>Base</v>
          </cell>
          <cell r="L392" t="str">
            <v>No</v>
          </cell>
          <cell r="M392">
            <v>2039872</v>
          </cell>
          <cell r="N392">
            <v>2039896</v>
          </cell>
          <cell r="O392" t="str">
            <v>NETWORK_GEO</v>
          </cell>
          <cell r="P392">
            <v>0.12</v>
          </cell>
          <cell r="Q392">
            <v>1</v>
          </cell>
          <cell r="R392" t="str">
            <v>Seller Fulfilled</v>
          </cell>
          <cell r="S392" t="str">
            <v>Seller Fulfilled</v>
          </cell>
          <cell r="T392" t="str">
            <v>3J3ITQJQ1SNP</v>
          </cell>
          <cell r="U392" t="str">
            <v>00764608023204</v>
          </cell>
        </row>
        <row r="393">
          <cell r="A393" t="str">
            <v>2001-PACK2</v>
          </cell>
          <cell r="B393">
            <v>836192116</v>
          </cell>
          <cell r="C393" t="str">
            <v>BAZIC Super Glue Gel 2g Clear No Run Fast Dry Adhesive (3/Pack), 2-Packs</v>
          </cell>
          <cell r="D393" t="str">
            <v>ACTIVE</v>
          </cell>
          <cell r="E393" t="str">
            <v>PUBLISHED</v>
          </cell>
          <cell r="F393" t="str">
            <v>Offer end date has passed</v>
          </cell>
          <cell r="G393" t="str">
            <v>Office &amp; Stationery</v>
          </cell>
          <cell r="H393" t="str">
            <v>Highlighters</v>
          </cell>
          <cell r="I393">
            <v>11.75</v>
          </cell>
          <cell r="J393" t="str">
            <v>USD</v>
          </cell>
          <cell r="K393" t="str">
            <v>Base</v>
          </cell>
          <cell r="L393" t="str">
            <v>Yes</v>
          </cell>
          <cell r="M393">
            <v>2039872</v>
          </cell>
          <cell r="N393">
            <v>2039896</v>
          </cell>
          <cell r="O393" t="str">
            <v>NETWORK_GEO</v>
          </cell>
          <cell r="P393">
            <v>0.34</v>
          </cell>
          <cell r="Q393">
            <v>1</v>
          </cell>
          <cell r="R393" t="str">
            <v>Seller Fulfilled</v>
          </cell>
          <cell r="S393" t="str">
            <v>Seller Fulfilled</v>
          </cell>
          <cell r="T393" t="str">
            <v>62CDMXTT86DJ</v>
          </cell>
          <cell r="U393" t="str">
            <v>00469876821551</v>
          </cell>
        </row>
        <row r="394">
          <cell r="A394" t="str">
            <v>2071-EACH</v>
          </cell>
          <cell r="B394">
            <v>855943510</v>
          </cell>
          <cell r="C394" t="str">
            <v>BAZIC Wood Glue 8 FL OZ (225 mL), Natural Color Super Strong Bond Adhesive, 1-Pack</v>
          </cell>
          <cell r="D394" t="str">
            <v>ACTIVE</v>
          </cell>
          <cell r="E394" t="str">
            <v>PUBLISHED</v>
          </cell>
          <cell r="F394" t="str">
            <v>Offer end date has passed</v>
          </cell>
          <cell r="G394" t="str">
            <v>Office &amp; Stationery</v>
          </cell>
          <cell r="H394" t="str">
            <v>Glue</v>
          </cell>
          <cell r="I394">
            <v>9.99</v>
          </cell>
          <cell r="J394" t="str">
            <v>USD</v>
          </cell>
          <cell r="K394" t="str">
            <v>Base</v>
          </cell>
          <cell r="L394">
            <v>9.99</v>
          </cell>
          <cell r="M394">
            <v>2039872</v>
          </cell>
          <cell r="N394">
            <v>2039735</v>
          </cell>
          <cell r="O394">
            <v>0.6</v>
          </cell>
          <cell r="P394">
            <v>0.25</v>
          </cell>
          <cell r="Q394">
            <v>1</v>
          </cell>
          <cell r="R394" t="str">
            <v>Seller Fulfilled</v>
          </cell>
          <cell r="S394" t="str">
            <v>Seller Fulfilled</v>
          </cell>
          <cell r="T394" t="str">
            <v>4KKM7CCAI3YH</v>
          </cell>
          <cell r="U394" t="str">
            <v>00764608030004</v>
          </cell>
        </row>
        <row r="395">
          <cell r="A395" t="str">
            <v>2172-SET6</v>
          </cell>
          <cell r="B395">
            <v>103051145</v>
          </cell>
          <cell r="C395" t="str">
            <v>BAZIC 2 Pockets Paper Folder, Polka Dot Portfolio, Document Folders, 6-Pack</v>
          </cell>
          <cell r="D395" t="str">
            <v>ACTIVE</v>
          </cell>
          <cell r="E395" t="str">
            <v>PUBLISHED</v>
          </cell>
          <cell r="F395" t="str">
            <v>Offer end date has passed</v>
          </cell>
          <cell r="G395" t="str">
            <v>Crafts</v>
          </cell>
          <cell r="H395" t="str">
            <v>Art Stencils &amp; Templates</v>
          </cell>
          <cell r="I395">
            <v>12.99</v>
          </cell>
          <cell r="J395" t="str">
            <v>USD</v>
          </cell>
          <cell r="K395" t="str">
            <v>Base</v>
          </cell>
          <cell r="L395" t="str">
            <v>Yes</v>
          </cell>
          <cell r="M395">
            <v>2039742</v>
          </cell>
          <cell r="N395">
            <v>2038710</v>
          </cell>
          <cell r="O395" t="str">
            <v>NETWORK_GEO</v>
          </cell>
          <cell r="P395">
            <v>0.64</v>
          </cell>
          <cell r="Q395">
            <v>1</v>
          </cell>
          <cell r="R395" t="str">
            <v>Seller Fulfilled</v>
          </cell>
          <cell r="S395" t="str">
            <v>Seller Fulfilled</v>
          </cell>
          <cell r="T395" t="str">
            <v>38MWEXZ0P1W9</v>
          </cell>
          <cell r="U395" t="str">
            <v>00764608003053</v>
          </cell>
        </row>
        <row r="396">
          <cell r="A396" t="str">
            <v>2238-BOX</v>
          </cell>
          <cell r="B396">
            <v>18515855099</v>
          </cell>
          <cell r="C396" t="str">
            <v>BAZIC Products Pink Eraser Top, Latex Free Pencil Tops Erasers (12/Pack), Total 432 Count</v>
          </cell>
          <cell r="D396" t="str">
            <v>ACTIVE</v>
          </cell>
          <cell r="E396" t="str">
            <v>PUBLISHED</v>
          </cell>
          <cell r="F396" t="str">
            <v>Offer end date has passed</v>
          </cell>
          <cell r="G396" t="str">
            <v>Office &amp; Stationery</v>
          </cell>
          <cell r="H396" t="str">
            <v>Sheet Protectors</v>
          </cell>
          <cell r="I396">
            <v>17.5</v>
          </cell>
          <cell r="J396" t="str">
            <v>USD</v>
          </cell>
          <cell r="K396" t="str">
            <v>Base</v>
          </cell>
          <cell r="L396" t="str">
            <v>Yes</v>
          </cell>
          <cell r="M396">
            <v>2039721</v>
          </cell>
          <cell r="N396">
            <v>2039907</v>
          </cell>
          <cell r="O396" t="str">
            <v>NETWORK_GEO</v>
          </cell>
          <cell r="P396">
            <v>0.85</v>
          </cell>
          <cell r="Q396">
            <v>1</v>
          </cell>
          <cell r="R396" t="str">
            <v>Seller Fulfilled</v>
          </cell>
          <cell r="S396" t="str">
            <v>Seller Fulfilled</v>
          </cell>
          <cell r="T396" t="str">
            <v>2YJE214VRZMP</v>
          </cell>
          <cell r="U396" t="str">
            <v>00764608031018</v>
          </cell>
        </row>
        <row r="397">
          <cell r="A397" t="str">
            <v>2250-BOX</v>
          </cell>
          <cell r="B397">
            <v>5472757585</v>
          </cell>
          <cell r="C397" t="str">
            <v>BAZIC 3D Erasers, Food Mini Pencil Eraser (4/Pack), for Bulk Party Favors, Prizes, 24-Packs</v>
          </cell>
          <cell r="D397" t="str">
            <v>ACTIVE</v>
          </cell>
          <cell r="E397" t="str">
            <v>PUBLISHED</v>
          </cell>
          <cell r="G397" t="str">
            <v>Office &amp; Stationery</v>
          </cell>
          <cell r="H397" t="str">
            <v>Pencil &amp; Pen Erasers</v>
          </cell>
          <cell r="I397">
            <v>39.49</v>
          </cell>
          <cell r="J397" t="str">
            <v>USD</v>
          </cell>
          <cell r="K397" t="str">
            <v>Base</v>
          </cell>
          <cell r="L397">
            <v>39.49</v>
          </cell>
          <cell r="M397">
            <v>2039721</v>
          </cell>
          <cell r="N397">
            <v>2039738</v>
          </cell>
          <cell r="O397" t="str">
            <v>NETWORK_GEO</v>
          </cell>
          <cell r="P397">
            <v>0.67</v>
          </cell>
          <cell r="Q397">
            <v>1</v>
          </cell>
          <cell r="R397" t="str">
            <v>Seller Fulfilled</v>
          </cell>
          <cell r="S397" t="str">
            <v>Seller Fulfilled</v>
          </cell>
          <cell r="T397" t="str">
            <v>5LGQ5JSOJD49</v>
          </cell>
          <cell r="U397" t="str">
            <v>00764608031421</v>
          </cell>
        </row>
        <row r="398">
          <cell r="A398" t="str">
            <v>3107-PACK4</v>
          </cell>
          <cell r="B398">
            <v>345598433</v>
          </cell>
          <cell r="C398" t="str">
            <v>BAZIC Binder Dividers 10 Color Tabs 11 Hole Index Tab, (10/Pack), 4-Pack</v>
          </cell>
          <cell r="D398" t="str">
            <v>ACTIVE</v>
          </cell>
          <cell r="E398" t="str">
            <v>PUBLISHED</v>
          </cell>
          <cell r="F398" t="str">
            <v>Reasonable price requirements are not met,Reasonable Price Not Satisfied</v>
          </cell>
          <cell r="G398" t="str">
            <v>Office &amp; Stationery</v>
          </cell>
          <cell r="H398" t="str">
            <v>Pocket Folders</v>
          </cell>
          <cell r="I398">
            <v>34.42</v>
          </cell>
          <cell r="J398" t="str">
            <v>USD</v>
          </cell>
          <cell r="K398" t="str">
            <v>Base</v>
          </cell>
          <cell r="L398" t="str">
            <v>Yes</v>
          </cell>
          <cell r="M398">
            <v>2039889</v>
          </cell>
          <cell r="N398">
            <v>2039742</v>
          </cell>
          <cell r="O398" t="str">
            <v>NETWORK_GEO</v>
          </cell>
          <cell r="P398">
            <v>6.7</v>
          </cell>
          <cell r="Q398">
            <v>1</v>
          </cell>
          <cell r="R398" t="str">
            <v>Seller Fulfilled</v>
          </cell>
          <cell r="S398" t="str">
            <v>Seller Fulfilled</v>
          </cell>
          <cell r="T398" t="str">
            <v>737VWCVM10O3</v>
          </cell>
          <cell r="U398" t="str">
            <v>20764608031432</v>
          </cell>
        </row>
        <row r="399">
          <cell r="A399" t="str">
            <v>3480-BOX</v>
          </cell>
          <cell r="B399">
            <v>489904591</v>
          </cell>
          <cell r="C399" t="str">
            <v>BAZIC Glitter Shaker Purple Color, Halloween Sparkling Powder (12g/Pack), 24-Packs</v>
          </cell>
          <cell r="D399" t="str">
            <v>ARCHIVED</v>
          </cell>
          <cell r="E399" t="str">
            <v>UNPUBLISHED</v>
          </cell>
          <cell r="F399" t="str">
            <v>Offer end date has passed</v>
          </cell>
          <cell r="G399" t="str">
            <v>Office &amp; Stationery</v>
          </cell>
          <cell r="H399" t="str">
            <v>Binders</v>
          </cell>
          <cell r="I399">
            <v>22.99</v>
          </cell>
          <cell r="J399" t="str">
            <v>USD</v>
          </cell>
          <cell r="K399" t="str">
            <v>Base</v>
          </cell>
          <cell r="L399" t="str">
            <v>Yes</v>
          </cell>
          <cell r="M399">
            <v>2038710</v>
          </cell>
          <cell r="N399">
            <v>2039738</v>
          </cell>
          <cell r="O399" t="str">
            <v>NETWORK_GEO</v>
          </cell>
          <cell r="P399">
            <v>0.96</v>
          </cell>
          <cell r="Q399">
            <v>1</v>
          </cell>
          <cell r="R399" t="str">
            <v>Seller Fulfilled</v>
          </cell>
          <cell r="S399" t="str">
            <v>Seller Fulfilled</v>
          </cell>
          <cell r="T399" t="str">
            <v>3ZSD6JVRQMQO</v>
          </cell>
          <cell r="U399" t="str">
            <v>00467925202580</v>
          </cell>
        </row>
        <row r="400">
          <cell r="A400" t="str">
            <v>3491-CASE</v>
          </cell>
          <cell r="B400">
            <v>425205181</v>
          </cell>
          <cell r="C400" t="str">
            <v>BAZIC 1lb / 16 oz Red Glitter</v>
          </cell>
          <cell r="D400" t="str">
            <v>ACTIVE</v>
          </cell>
          <cell r="E400" t="str">
            <v>PUBLISHED</v>
          </cell>
          <cell r="F400" t="str">
            <v>Listing &amp; Content:UPC Mismatch:Wrong-Item:Unpublish-Auto,Price Adjusted</v>
          </cell>
          <cell r="G400" t="str">
            <v>Crafts</v>
          </cell>
          <cell r="H400" t="str">
            <v>Coloring Books</v>
          </cell>
          <cell r="I400">
            <v>12.69</v>
          </cell>
          <cell r="J400" t="str">
            <v>USD</v>
          </cell>
          <cell r="K400" t="str">
            <v>Base</v>
          </cell>
          <cell r="L400" t="str">
            <v>Yes</v>
          </cell>
          <cell r="M400">
            <v>2038710</v>
          </cell>
          <cell r="N400">
            <v>2038710</v>
          </cell>
          <cell r="O400" t="str">
            <v>NETWORK_GEO</v>
          </cell>
          <cell r="P400">
            <v>0.27</v>
          </cell>
          <cell r="Q400">
            <v>1</v>
          </cell>
          <cell r="R400" t="str">
            <v>WFS Eligible</v>
          </cell>
          <cell r="S400" t="str">
            <v>Seller Fulfilled</v>
          </cell>
          <cell r="T400" t="str">
            <v>7BJDDBKUJL0I</v>
          </cell>
          <cell r="U400" t="str">
            <v>00088908317413</v>
          </cell>
        </row>
        <row r="401">
          <cell r="A401" t="str">
            <v>4412-BOX</v>
          </cell>
          <cell r="B401">
            <v>181381119</v>
          </cell>
          <cell r="C401" t="str">
            <v>BAZIC 8" Soft Grip Stainless Steel Scissors, Straight Handle, 24-Pack</v>
          </cell>
          <cell r="D401" t="str">
            <v>ACTIVE</v>
          </cell>
          <cell r="E401" t="str">
            <v>PUBLISHED</v>
          </cell>
          <cell r="F401" t="str">
            <v>Offer end date has passed</v>
          </cell>
          <cell r="G401" t="str">
            <v>Office &amp; Stationery</v>
          </cell>
          <cell r="H401" t="str">
            <v>Rulers</v>
          </cell>
          <cell r="I401">
            <v>9.19</v>
          </cell>
          <cell r="J401" t="str">
            <v>USD</v>
          </cell>
          <cell r="K401" t="str">
            <v>Base</v>
          </cell>
          <cell r="L401" t="str">
            <v>Yes</v>
          </cell>
          <cell r="M401">
            <v>2039728</v>
          </cell>
          <cell r="N401">
            <v>2039731</v>
          </cell>
          <cell r="O401" t="str">
            <v>NETWORK_GEO</v>
          </cell>
          <cell r="P401">
            <v>0.12</v>
          </cell>
          <cell r="Q401">
            <v>1</v>
          </cell>
          <cell r="R401" t="str">
            <v>Seller Fulfilled</v>
          </cell>
          <cell r="S401" t="str">
            <v>Seller Fulfilled</v>
          </cell>
          <cell r="T401" t="str">
            <v>1ZFJI8NHOEWP</v>
          </cell>
          <cell r="U401" t="str">
            <v>00461871810974</v>
          </cell>
        </row>
        <row r="402">
          <cell r="A402" t="str">
            <v>581-CASE</v>
          </cell>
          <cell r="B402">
            <v>933763127</v>
          </cell>
          <cell r="C402" t="str">
            <v>BAZIC College Ruled 1 Subject Wireless Notebooks 80 Sheets, Assorted Color, 24-Pack</v>
          </cell>
          <cell r="D402" t="str">
            <v>ACTIVE</v>
          </cell>
          <cell r="E402" t="str">
            <v>PUBLISHED</v>
          </cell>
          <cell r="F402" t="str">
            <v>Offer end date has passed,Current Offer At Or Below Target</v>
          </cell>
          <cell r="G402" t="str">
            <v>Crafts</v>
          </cell>
          <cell r="H402" t="str">
            <v>Play Doughs</v>
          </cell>
          <cell r="I402">
            <v>84.99</v>
          </cell>
          <cell r="J402" t="str">
            <v>USD</v>
          </cell>
          <cell r="K402" t="str">
            <v>Base</v>
          </cell>
          <cell r="L402" t="str">
            <v>Yes</v>
          </cell>
          <cell r="M402">
            <v>2039723</v>
          </cell>
          <cell r="N402">
            <v>2039741</v>
          </cell>
          <cell r="O402" t="str">
            <v>NETWORK_GEO</v>
          </cell>
          <cell r="P402">
            <v>18.54</v>
          </cell>
          <cell r="Q402">
            <v>1</v>
          </cell>
          <cell r="R402" t="str">
            <v>Seller Fulfilled</v>
          </cell>
          <cell r="S402" t="str">
            <v>Seller Fulfilled</v>
          </cell>
          <cell r="T402" t="str">
            <v>3H9DXFBLA3UO</v>
          </cell>
          <cell r="U402" t="str">
            <v>20764608033009</v>
          </cell>
        </row>
        <row r="403">
          <cell r="A403" t="str">
            <v>63081-CASE</v>
          </cell>
          <cell r="B403">
            <v>13628317982</v>
          </cell>
          <cell r="C403" t="str">
            <v>Moana 2 Coloring Book 2 Title, Fun Game Workbook for Learning Drawing Coloring, 80 Pages, 36-Pack</v>
          </cell>
          <cell r="D403" t="str">
            <v>ACTIVE</v>
          </cell>
          <cell r="E403" t="str">
            <v>PUBLISHED</v>
          </cell>
          <cell r="F403" t="str">
            <v>Offer end date has passed</v>
          </cell>
          <cell r="G403" t="str">
            <v>Crafts</v>
          </cell>
          <cell r="H403" t="str">
            <v>Clays &amp; Doughs</v>
          </cell>
          <cell r="I403">
            <v>112.99</v>
          </cell>
          <cell r="J403" t="str">
            <v>USD</v>
          </cell>
          <cell r="K403" t="str">
            <v>Base</v>
          </cell>
          <cell r="L403" t="str">
            <v>Yes</v>
          </cell>
          <cell r="M403">
            <v>2038710</v>
          </cell>
          <cell r="N403">
            <v>2039741</v>
          </cell>
          <cell r="O403" t="str">
            <v>NETWORK_GEO</v>
          </cell>
          <cell r="P403">
            <v>22.88</v>
          </cell>
          <cell r="Q403">
            <v>1</v>
          </cell>
          <cell r="R403" t="str">
            <v>Seller Fulfilled</v>
          </cell>
          <cell r="S403" t="str">
            <v>Seller Fulfilled</v>
          </cell>
          <cell r="T403" t="str">
            <v>1UQXM1YKZH7B</v>
          </cell>
          <cell r="U403" t="str">
            <v>20764608033092</v>
          </cell>
        </row>
        <row r="404">
          <cell r="A404" t="str">
            <v>706-SET3</v>
          </cell>
          <cell r="B404">
            <v>30397294</v>
          </cell>
          <cell r="C404" t="str">
            <v>BAZIC 2.0mm Mechanical Lead Pencil with 4 Ceramic Lead Refills, HB 2B 4B 6B Lead, 3-Packs</v>
          </cell>
          <cell r="D404" t="str">
            <v>ACTIVE</v>
          </cell>
          <cell r="E404" t="str">
            <v>PUBLISHED</v>
          </cell>
          <cell r="F404" t="str">
            <v>Offer end date has passed</v>
          </cell>
          <cell r="G404" t="str">
            <v>Office &amp; Stationery</v>
          </cell>
          <cell r="H404" t="str">
            <v>Mechanical Pencils</v>
          </cell>
          <cell r="I404">
            <v>22.49</v>
          </cell>
          <cell r="J404" t="str">
            <v>USD</v>
          </cell>
          <cell r="K404" t="str">
            <v>Base</v>
          </cell>
          <cell r="L404">
            <v>22.49</v>
          </cell>
          <cell r="M404">
            <v>2039720</v>
          </cell>
          <cell r="N404">
            <v>2039872</v>
          </cell>
          <cell r="O404">
            <v>0.42</v>
          </cell>
          <cell r="P404">
            <v>0.39</v>
          </cell>
          <cell r="Q404">
            <v>1</v>
          </cell>
          <cell r="R404" t="str">
            <v>Seller Fulfilled</v>
          </cell>
          <cell r="S404" t="str">
            <v>Seller Fulfilled</v>
          </cell>
          <cell r="T404" t="str">
            <v>4A94RQ9HTF6S</v>
          </cell>
          <cell r="U404" t="str">
            <v>00764608034682</v>
          </cell>
        </row>
        <row r="405">
          <cell r="A405" t="str">
            <v>72322-CASE</v>
          </cell>
          <cell r="B405">
            <v>352865529</v>
          </cell>
          <cell r="C405" t="str">
            <v>Sudoku Digest Puzzle Books 2 Titles, Brain Workout Number Match, 48-Pack</v>
          </cell>
          <cell r="D405" t="str">
            <v>ARCHIVED</v>
          </cell>
          <cell r="E405" t="str">
            <v>UNPUBLISHED</v>
          </cell>
          <cell r="F405" t="str">
            <v>Offer end date has passed</v>
          </cell>
          <cell r="G405" t="str">
            <v>Crafts</v>
          </cell>
          <cell r="H405" t="str">
            <v>Stickers</v>
          </cell>
          <cell r="I405">
            <v>6.99</v>
          </cell>
          <cell r="J405" t="str">
            <v>USD</v>
          </cell>
          <cell r="K405" t="str">
            <v>Base</v>
          </cell>
          <cell r="L405" t="str">
            <v>Yes</v>
          </cell>
          <cell r="M405">
            <v>2038013</v>
          </cell>
          <cell r="N405">
            <v>2038710</v>
          </cell>
          <cell r="O405" t="str">
            <v>ALWAYS_TWO_DAY</v>
          </cell>
          <cell r="P405">
            <v>4.4999999999999998E-2</v>
          </cell>
          <cell r="Q405">
            <v>1</v>
          </cell>
          <cell r="R405" t="str">
            <v>Walmart Fulfilled</v>
          </cell>
          <cell r="S405" t="str">
            <v>Seller Fulfilled</v>
          </cell>
          <cell r="T405" t="str">
            <v>4JM3RV1YL1EB</v>
          </cell>
          <cell r="U405" t="str">
            <v>00764608038048</v>
          </cell>
        </row>
        <row r="406">
          <cell r="A406" t="str">
            <v>808-CASE</v>
          </cell>
          <cell r="B406">
            <v>957143890</v>
          </cell>
          <cell r="C406" t="str">
            <v>BAZIC 3 Ring Pencil Pouch, Mesh Window, Black Color, 144-Count</v>
          </cell>
          <cell r="D406" t="str">
            <v>ACTIVE</v>
          </cell>
          <cell r="E406" t="str">
            <v>PUBLISHED</v>
          </cell>
          <cell r="F406" t="str">
            <v>Offer end date has passed</v>
          </cell>
          <cell r="G406" t="str">
            <v>Office &amp; Stationery</v>
          </cell>
          <cell r="H406" t="str">
            <v>Labels</v>
          </cell>
          <cell r="I406">
            <v>26.75</v>
          </cell>
          <cell r="J406" t="str">
            <v>USD</v>
          </cell>
          <cell r="K406" t="str">
            <v>Base</v>
          </cell>
          <cell r="L406" t="str">
            <v>Yes</v>
          </cell>
          <cell r="M406">
            <v>2039750</v>
          </cell>
          <cell r="N406">
            <v>2038061</v>
          </cell>
          <cell r="O406" t="str">
            <v>NETWORK_GEO</v>
          </cell>
          <cell r="P406">
            <v>0.82</v>
          </cell>
          <cell r="Q406">
            <v>1</v>
          </cell>
          <cell r="R406" t="str">
            <v>Seller Fulfilled</v>
          </cell>
          <cell r="S406" t="str">
            <v>Seller Fulfilled</v>
          </cell>
          <cell r="T406" t="str">
            <v>4YTY0UJ5L9DH</v>
          </cell>
          <cell r="U406" t="str">
            <v>10764608038090</v>
          </cell>
        </row>
        <row r="407">
          <cell r="A407" t="str">
            <v>9011-CASE</v>
          </cell>
          <cell r="B407">
            <v>666406437</v>
          </cell>
          <cell r="C407" t="str">
            <v>BAZIC Printed Duct Tape Chevron Pattern 1.88" X 5 Yards, 24-Pack</v>
          </cell>
          <cell r="D407" t="str">
            <v>ARCHIVED</v>
          </cell>
          <cell r="E407" t="str">
            <v>UNPUBLISHED</v>
          </cell>
          <cell r="F407" t="str">
            <v>Offer end date has passed</v>
          </cell>
          <cell r="G407" t="str">
            <v>Crafts</v>
          </cell>
          <cell r="H407" t="str">
            <v>Stickers</v>
          </cell>
          <cell r="I407">
            <v>41.57</v>
          </cell>
          <cell r="J407" t="str">
            <v>USD</v>
          </cell>
          <cell r="K407" t="str">
            <v>Base</v>
          </cell>
          <cell r="L407" t="str">
            <v>Yes</v>
          </cell>
          <cell r="M407">
            <v>2042502</v>
          </cell>
          <cell r="N407">
            <v>2038710</v>
          </cell>
          <cell r="O407" t="str">
            <v>NETWORK_GEO</v>
          </cell>
          <cell r="P407">
            <v>4.0599999999999996</v>
          </cell>
          <cell r="Q407">
            <v>1</v>
          </cell>
          <cell r="R407" t="str">
            <v>Seller Fulfilled</v>
          </cell>
          <cell r="S407" t="str">
            <v>Seller Fulfilled</v>
          </cell>
          <cell r="T407" t="str">
            <v>56WLQONE6T8N</v>
          </cell>
          <cell r="U407" t="str">
            <v>20764608038615</v>
          </cell>
        </row>
        <row r="408">
          <cell r="A408" t="str">
            <v>975-EACH</v>
          </cell>
          <cell r="B408">
            <v>22077819</v>
          </cell>
          <cell r="C408" t="str">
            <v>BAZIC Red Duct Tape 1.88" X 60 Yards, Tear by Hand, 1-Pack</v>
          </cell>
          <cell r="D408" t="str">
            <v>ACTIVE</v>
          </cell>
          <cell r="E408" t="str">
            <v>PUBLISHED</v>
          </cell>
          <cell r="F408" t="str">
            <v>Offer end date has passed</v>
          </cell>
          <cell r="G408" t="str">
            <v>Crafts</v>
          </cell>
          <cell r="H408" t="str">
            <v>Stickers</v>
          </cell>
          <cell r="I408">
            <v>7.99</v>
          </cell>
          <cell r="J408" t="str">
            <v>USD</v>
          </cell>
          <cell r="K408" t="str">
            <v>Base</v>
          </cell>
          <cell r="L408" t="str">
            <v>Yes</v>
          </cell>
          <cell r="M408">
            <v>2042502</v>
          </cell>
          <cell r="N408">
            <v>2038710</v>
          </cell>
          <cell r="O408" t="str">
            <v>ALWAYS_TWO_DAY</v>
          </cell>
          <cell r="P408">
            <v>0.24</v>
          </cell>
          <cell r="Q408">
            <v>1</v>
          </cell>
          <cell r="R408" t="str">
            <v>Walmart Fulfilled</v>
          </cell>
          <cell r="S408" t="str">
            <v>Seller Fulfilled</v>
          </cell>
          <cell r="T408" t="str">
            <v>3GGWKXHZ383B</v>
          </cell>
          <cell r="U408" t="str">
            <v>00764608038703</v>
          </cell>
        </row>
        <row r="409">
          <cell r="A409" t="str">
            <v>L-5-BOX</v>
          </cell>
          <cell r="B409">
            <v>585017417</v>
          </cell>
          <cell r="C409" t="str">
            <v>BAZIC Apartment For Rent Sign 12"x16", Waterproof Indoor Signage, 24-Pack</v>
          </cell>
          <cell r="D409" t="str">
            <v>ARCHIVED</v>
          </cell>
          <cell r="E409" t="str">
            <v>UNPUBLISHED</v>
          </cell>
          <cell r="F409" t="str">
            <v>Offer end date has passed</v>
          </cell>
          <cell r="G409" t="str">
            <v>Crafts</v>
          </cell>
          <cell r="H409" t="str">
            <v>Art Brushes</v>
          </cell>
          <cell r="I409">
            <v>8.7899999999999991</v>
          </cell>
          <cell r="J409" t="str">
            <v>USD</v>
          </cell>
          <cell r="K409" t="str">
            <v>Base</v>
          </cell>
          <cell r="L409" t="str">
            <v>Yes</v>
          </cell>
          <cell r="M409">
            <v>2038710</v>
          </cell>
          <cell r="N409">
            <v>2039747</v>
          </cell>
          <cell r="O409" t="str">
            <v>NETWORK_GEO</v>
          </cell>
          <cell r="P409">
            <v>0.18</v>
          </cell>
          <cell r="Q409">
            <v>1</v>
          </cell>
          <cell r="R409" t="str">
            <v>Seller Fulfilled</v>
          </cell>
          <cell r="S409" t="str">
            <v>Seller Fulfilled</v>
          </cell>
          <cell r="T409" t="str">
            <v>5BIO5ZDRPF0Y</v>
          </cell>
          <cell r="U409" t="str">
            <v>00764608039854</v>
          </cell>
        </row>
        <row r="410">
          <cell r="A410" t="str">
            <v>1712-PACK4</v>
          </cell>
          <cell r="B410">
            <v>11217301334</v>
          </cell>
          <cell r="C410" t="str">
            <v>BAZIC Elara Fuse Tech Ink Retractable Pen, 1.0 mm Medium Point Black Ink, Gradient Barrel (3/Pack), 4-Pack</v>
          </cell>
          <cell r="D410" t="str">
            <v>ACTIVE</v>
          </cell>
          <cell r="E410" t="str">
            <v>PUBLISHED</v>
          </cell>
          <cell r="G410" t="str">
            <v>Office &amp; Stationery</v>
          </cell>
          <cell r="H410" t="str">
            <v>Pens</v>
          </cell>
          <cell r="I410">
            <v>13.49</v>
          </cell>
          <cell r="J410" t="str">
            <v>USD</v>
          </cell>
          <cell r="K410" t="str">
            <v>Base</v>
          </cell>
          <cell r="L410">
            <v>13.49</v>
          </cell>
          <cell r="M410">
            <v>2039719</v>
          </cell>
          <cell r="N410">
            <v>2038710</v>
          </cell>
          <cell r="O410" t="str">
            <v>ALWAYS_TWO_DAY</v>
          </cell>
          <cell r="P410">
            <v>0.27</v>
          </cell>
          <cell r="Q410">
            <v>1</v>
          </cell>
          <cell r="R410" t="str">
            <v>Walmart Fulfilled</v>
          </cell>
          <cell r="S410" t="str">
            <v>Seller Fulfilled</v>
          </cell>
          <cell r="T410" t="str">
            <v>6S7CBMIXOHGN</v>
          </cell>
          <cell r="U410" t="str">
            <v>00764608004517</v>
          </cell>
        </row>
        <row r="411">
          <cell r="A411" t="str">
            <v>1730-BOX</v>
          </cell>
          <cell r="B411">
            <v>5984266180</v>
          </cell>
          <cell r="C411" t="str">
            <v>BAZIC Callum 0.5mm Rollerball Pen, Blue Ink Needle Tip Fine Point Ink Pens (2/Pack), 24-Packs</v>
          </cell>
          <cell r="D411" t="str">
            <v>ACTIVE</v>
          </cell>
          <cell r="E411" t="str">
            <v>PUBLISHED</v>
          </cell>
          <cell r="F411"/>
          <cell r="G411" t="str">
            <v>Office &amp; Stationery</v>
          </cell>
          <cell r="H411" t="str">
            <v>Presentation Boards</v>
          </cell>
          <cell r="I411">
            <v>170.99</v>
          </cell>
          <cell r="J411" t="str">
            <v>USD</v>
          </cell>
          <cell r="K411" t="str">
            <v>Base</v>
          </cell>
          <cell r="L411" t="str">
            <v>Yes</v>
          </cell>
          <cell r="M411">
            <v>2039719</v>
          </cell>
          <cell r="N411">
            <v>2039885</v>
          </cell>
          <cell r="O411" t="str">
            <v>NETWORK_GEO</v>
          </cell>
          <cell r="P411">
            <v>30</v>
          </cell>
          <cell r="Q411">
            <v>1</v>
          </cell>
          <cell r="R411" t="str">
            <v>WFS Eligible</v>
          </cell>
          <cell r="S411" t="str">
            <v>Seller Fulfilled</v>
          </cell>
          <cell r="T411" t="str">
            <v>6HW1SW53VUHW</v>
          </cell>
          <cell r="U411" t="str">
            <v>20764608050334</v>
          </cell>
        </row>
        <row r="412">
          <cell r="A412" t="str">
            <v>1794-EACH</v>
          </cell>
          <cell r="B412">
            <v>24899116</v>
          </cell>
          <cell r="C412" t="str">
            <v>BAZIC Optima Assorted Color Oil Gel Ink Retractable Pen, 0.7 mm, (3/Pack), 1-Pack</v>
          </cell>
          <cell r="D412" t="str">
            <v>ACTIVE</v>
          </cell>
          <cell r="E412" t="str">
            <v>PUBLISHED</v>
          </cell>
          <cell r="F412" t="str">
            <v>Offer end date has passed</v>
          </cell>
          <cell r="G412" t="str">
            <v>Office &amp; Stationery</v>
          </cell>
          <cell r="H412" t="str">
            <v>Pens</v>
          </cell>
          <cell r="I412">
            <v>7.69</v>
          </cell>
          <cell r="J412" t="str">
            <v>USD</v>
          </cell>
          <cell r="K412" t="str">
            <v>Base</v>
          </cell>
          <cell r="L412">
            <v>7.69</v>
          </cell>
          <cell r="M412">
            <v>2039719</v>
          </cell>
          <cell r="N412">
            <v>2038710</v>
          </cell>
          <cell r="O412">
            <v>0.08</v>
          </cell>
          <cell r="P412">
            <v>0.53</v>
          </cell>
          <cell r="Q412">
            <v>1</v>
          </cell>
          <cell r="R412" t="str">
            <v>Seller Fulfilled</v>
          </cell>
          <cell r="S412" t="str">
            <v>Seller Fulfilled</v>
          </cell>
          <cell r="T412" t="str">
            <v>24O1XMQWM1ZV</v>
          </cell>
          <cell r="U412" t="str">
            <v>00764608050484</v>
          </cell>
        </row>
        <row r="413">
          <cell r="A413" t="str">
            <v>1809-SET4</v>
          </cell>
          <cell r="B413">
            <v>51439455</v>
          </cell>
          <cell r="C413" t="str">
            <v>BAZIC Wood Clipboard 12.5" x 9" Low Profile Clip, Pattern Design Hardboard Fit A4 Letter Size, for Office School Warehouse, 4-Pack</v>
          </cell>
          <cell r="D413" t="str">
            <v>ARCHIVED</v>
          </cell>
          <cell r="E413" t="str">
            <v>UNPUBLISHED</v>
          </cell>
          <cell r="F413" t="str">
            <v>Offer end date has passed</v>
          </cell>
          <cell r="G413" t="str">
            <v>Office &amp; Stationery</v>
          </cell>
          <cell r="H413" t="str">
            <v>Form Holders &amp; Clipboards</v>
          </cell>
          <cell r="I413">
            <v>17.989999999999998</v>
          </cell>
          <cell r="J413" t="str">
            <v>USD</v>
          </cell>
          <cell r="K413" t="str">
            <v>Base</v>
          </cell>
          <cell r="L413" t="str">
            <v>Yes</v>
          </cell>
          <cell r="M413">
            <v>2039893</v>
          </cell>
          <cell r="N413">
            <v>2039749</v>
          </cell>
          <cell r="O413" t="str">
            <v>NETWORK_GEO</v>
          </cell>
          <cell r="P413">
            <v>7.6</v>
          </cell>
          <cell r="Q413">
            <v>1</v>
          </cell>
          <cell r="R413" t="str">
            <v>Seller Fulfilled</v>
          </cell>
          <cell r="S413" t="str">
            <v>Seller Fulfilled</v>
          </cell>
          <cell r="T413" t="str">
            <v>2IPLZ848FIVT</v>
          </cell>
          <cell r="U413" t="str">
            <v>20764608050594</v>
          </cell>
        </row>
        <row r="414">
          <cell r="A414" t="str">
            <v>207-PACK2</v>
          </cell>
          <cell r="B414">
            <v>315725675</v>
          </cell>
          <cell r="C414" t="str">
            <v>BAZIC Push Pins Color Thumb Tacks Steel, Plastic Head (100/pack), 2-Packs</v>
          </cell>
          <cell r="D414" t="str">
            <v>ACTIVE</v>
          </cell>
          <cell r="E414" t="str">
            <v>PUBLISHED</v>
          </cell>
          <cell r="G414" t="str">
            <v>Office &amp; Stationery</v>
          </cell>
          <cell r="H414" t="str">
            <v>Pins &amp; Tacks</v>
          </cell>
          <cell r="I414">
            <v>8.99</v>
          </cell>
          <cell r="J414" t="str">
            <v>USD</v>
          </cell>
          <cell r="K414" t="str">
            <v>Base</v>
          </cell>
          <cell r="L414">
            <v>8.99</v>
          </cell>
          <cell r="M414">
            <v>2048507</v>
          </cell>
          <cell r="N414">
            <v>2038710</v>
          </cell>
          <cell r="O414" t="str">
            <v>NETWORK_GEO</v>
          </cell>
          <cell r="P414">
            <v>34.979999999999997</v>
          </cell>
          <cell r="Q414">
            <v>1</v>
          </cell>
          <cell r="R414" t="str">
            <v>Seller Fulfilled</v>
          </cell>
          <cell r="S414" t="str">
            <v>WFS Eligible</v>
          </cell>
          <cell r="T414" t="str">
            <v>7CZG0GQ6U2VD</v>
          </cell>
          <cell r="U414" t="str">
            <v>20764608050914</v>
          </cell>
        </row>
        <row r="415">
          <cell r="A415" t="str">
            <v>2141-SET6</v>
          </cell>
          <cell r="B415">
            <v>10773752513</v>
          </cell>
          <cell r="C415" t="str">
            <v>BAZIC 2 Pockets Poly Folder Portfolio, 3 Prong Fastener Clip, Pastel Color, 6-Pack</v>
          </cell>
          <cell r="D415" t="str">
            <v>ACTIVE</v>
          </cell>
          <cell r="E415" t="str">
            <v>PUBLISHED</v>
          </cell>
          <cell r="F415" t="str">
            <v>Offer end date has passed,Price Adjusted</v>
          </cell>
          <cell r="G415" t="str">
            <v>Office &amp; Stationery</v>
          </cell>
          <cell r="H415" t="str">
            <v>Tape Flags</v>
          </cell>
          <cell r="I415">
            <v>7.99</v>
          </cell>
          <cell r="J415" t="str">
            <v>USD</v>
          </cell>
          <cell r="K415" t="str">
            <v>Base</v>
          </cell>
          <cell r="L415" t="str">
            <v>Yes</v>
          </cell>
          <cell r="M415">
            <v>2039742</v>
          </cell>
          <cell r="N415">
            <v>2038710</v>
          </cell>
          <cell r="O415" t="str">
            <v>NETWORK_GEO</v>
          </cell>
          <cell r="P415">
            <v>0.02</v>
          </cell>
          <cell r="Q415">
            <v>1</v>
          </cell>
          <cell r="R415" t="str">
            <v>Seller Fulfilled</v>
          </cell>
          <cell r="S415" t="str">
            <v>Seller Fulfilled</v>
          </cell>
          <cell r="T415" t="str">
            <v>2MKWWDBBZ3MW</v>
          </cell>
          <cell r="U415" t="str">
            <v>00764608051702</v>
          </cell>
        </row>
        <row r="416">
          <cell r="A416" t="str">
            <v>2155-PACK10</v>
          </cell>
          <cell r="B416">
            <v>2976444344</v>
          </cell>
          <cell r="C416" t="str">
            <v>Plastic Envelope String Closure, Letter Size A4 Side Loading Clear Poly Folder, 10-Pack</v>
          </cell>
          <cell r="D416" t="str">
            <v>ACTIVE</v>
          </cell>
          <cell r="E416" t="str">
            <v>PUBLISHED</v>
          </cell>
          <cell r="F416" t="str">
            <v>Offer end date has passed</v>
          </cell>
          <cell r="G416" t="str">
            <v>Office &amp; Stationery</v>
          </cell>
          <cell r="H416" t="str">
            <v>Index Tabs</v>
          </cell>
          <cell r="I416">
            <v>38.89</v>
          </cell>
          <cell r="J416" t="str">
            <v>USD</v>
          </cell>
          <cell r="K416" t="str">
            <v>Base</v>
          </cell>
          <cell r="L416" t="str">
            <v>Yes</v>
          </cell>
          <cell r="M416">
            <v>2039742</v>
          </cell>
          <cell r="N416">
            <v>2039889</v>
          </cell>
          <cell r="O416" t="str">
            <v>NETWORK_GEO</v>
          </cell>
          <cell r="P416">
            <v>0.76</v>
          </cell>
          <cell r="Q416">
            <v>1</v>
          </cell>
          <cell r="R416" t="str">
            <v>Seller Fulfilled</v>
          </cell>
          <cell r="S416" t="str">
            <v>Walmart Fulfilled</v>
          </cell>
          <cell r="T416" t="str">
            <v>7HNFACCS0B6O</v>
          </cell>
          <cell r="U416" t="str">
            <v>10764608051723</v>
          </cell>
        </row>
        <row r="417">
          <cell r="A417" t="str">
            <v>2197-EACH</v>
          </cell>
          <cell r="B417">
            <v>35032764</v>
          </cell>
          <cell r="C417" t="str">
            <v>BAZIC Products Folding Cart on Wheels w/Lid Cover, 16" x 18" x 15", Black/Blue</v>
          </cell>
          <cell r="D417" t="str">
            <v>ACTIVE</v>
          </cell>
          <cell r="E417" t="str">
            <v>PUBLISHED</v>
          </cell>
          <cell r="F417" t="str">
            <v>Offer end date has passed,Price Adjusted</v>
          </cell>
          <cell r="G417" t="str">
            <v>Home &amp; Garden</v>
          </cell>
          <cell r="H417" t="str">
            <v>Utility Carts</v>
          </cell>
          <cell r="I417">
            <v>51.49</v>
          </cell>
          <cell r="J417" t="str">
            <v>USD</v>
          </cell>
          <cell r="K417" t="str">
            <v>Base</v>
          </cell>
          <cell r="L417">
            <v>51.49</v>
          </cell>
          <cell r="M417">
            <v>2038710</v>
          </cell>
          <cell r="N417" t="str">
            <v>NETWORK_GEO</v>
          </cell>
          <cell r="O417">
            <v>8.08</v>
          </cell>
          <cell r="P417">
            <v>0.11</v>
          </cell>
          <cell r="Q417">
            <v>1</v>
          </cell>
          <cell r="R417" t="str">
            <v>Seller Fulfilled</v>
          </cell>
          <cell r="S417" t="str">
            <v>Seller Fulfilled</v>
          </cell>
          <cell r="T417" t="str">
            <v>5GL0Z7QHGIAV</v>
          </cell>
          <cell r="U417" t="str">
            <v>00764608054314</v>
          </cell>
        </row>
        <row r="418">
          <cell r="A418" t="str">
            <v>2339-BOX</v>
          </cell>
          <cell r="B418">
            <v>867158422</v>
          </cell>
          <cell r="C418" t="str">
            <v>BAZIC Highlighter Gel Pen Neon Bible Highlighters Assorted Color (3/Pack), 24-Packs</v>
          </cell>
          <cell r="D418" t="str">
            <v>ARCHIVED</v>
          </cell>
          <cell r="E418" t="str">
            <v>UNPUBLISHED</v>
          </cell>
          <cell r="F418" t="str">
            <v>Offer end date has passed</v>
          </cell>
          <cell r="G418" t="str">
            <v>Office &amp; Stationery</v>
          </cell>
          <cell r="H418" t="str">
            <v>Writing Notebooks &amp; Sketch Books</v>
          </cell>
          <cell r="I418">
            <v>23.99</v>
          </cell>
          <cell r="J418" t="str">
            <v>USD</v>
          </cell>
          <cell r="K418" t="str">
            <v>Base</v>
          </cell>
          <cell r="L418" t="str">
            <v>Yes</v>
          </cell>
          <cell r="M418">
            <v>2039719</v>
          </cell>
          <cell r="N418">
            <v>2039723</v>
          </cell>
          <cell r="O418" t="str">
            <v>NETWORK_GEO</v>
          </cell>
          <cell r="P418">
            <v>3.36</v>
          </cell>
          <cell r="Q418">
            <v>1</v>
          </cell>
          <cell r="R418" t="str">
            <v>Seller Fulfilled</v>
          </cell>
          <cell r="S418" t="str">
            <v>WFS Eligible</v>
          </cell>
          <cell r="T418" t="str">
            <v>1MTCYQMY5VJK</v>
          </cell>
          <cell r="U418" t="str">
            <v>00467715230182</v>
          </cell>
        </row>
        <row r="419">
          <cell r="A419" t="str">
            <v>261-PACK2</v>
          </cell>
          <cell r="B419">
            <v>686272271</v>
          </cell>
          <cell r="C419" t="str">
            <v>BAZIC Binder Clips Medium 1 1/4" (32mm) Black, (8/Pack), 2-Packs</v>
          </cell>
          <cell r="D419" t="str">
            <v>ACTIVE</v>
          </cell>
          <cell r="E419" t="str">
            <v>PUBLISHED</v>
          </cell>
          <cell r="F419" t="str">
            <v>Offer end date has passed</v>
          </cell>
          <cell r="G419" t="str">
            <v>Office &amp; Stationery</v>
          </cell>
          <cell r="H419" t="str">
            <v>Writing Notebooks &amp; Sketch Books</v>
          </cell>
          <cell r="I419">
            <v>53.34</v>
          </cell>
          <cell r="J419" t="str">
            <v>USD</v>
          </cell>
          <cell r="K419" t="str">
            <v>Base</v>
          </cell>
          <cell r="L419" t="str">
            <v>Yes</v>
          </cell>
          <cell r="M419">
            <v>2039905</v>
          </cell>
          <cell r="N419">
            <v>2039723</v>
          </cell>
          <cell r="O419" t="str">
            <v>NETWORK_GEO</v>
          </cell>
          <cell r="P419">
            <v>14.88</v>
          </cell>
          <cell r="Q419">
            <v>1</v>
          </cell>
          <cell r="R419" t="str">
            <v>Seller Fulfilled</v>
          </cell>
          <cell r="S419" t="str">
            <v>Seller Fulfilled</v>
          </cell>
          <cell r="T419" t="str">
            <v>4TNKCFG6JJ7L</v>
          </cell>
          <cell r="U419" t="str">
            <v>20764608054882</v>
          </cell>
        </row>
        <row r="420">
          <cell r="A420" t="str">
            <v>303-BOX</v>
          </cell>
          <cell r="B420">
            <v>790451100</v>
          </cell>
          <cell r="C420" t="str">
            <v>BAZIC Plastic Protractor Semicircular 6 Inch 180 Degrees, 24-Pack</v>
          </cell>
          <cell r="D420" t="str">
            <v>ACTIVE</v>
          </cell>
          <cell r="E420" t="str">
            <v>PUBLISHED</v>
          </cell>
          <cell r="F420" t="str">
            <v>Offer end date has passed,Price Adjusted</v>
          </cell>
          <cell r="G420" t="str">
            <v>Office &amp; Stationery</v>
          </cell>
          <cell r="H420" t="str">
            <v>Protractors</v>
          </cell>
          <cell r="I420">
            <v>21.36</v>
          </cell>
          <cell r="J420" t="str">
            <v>USD</v>
          </cell>
          <cell r="K420" t="str">
            <v>Base</v>
          </cell>
          <cell r="L420">
            <v>21.36</v>
          </cell>
          <cell r="M420">
            <v>2039733</v>
          </cell>
          <cell r="N420">
            <v>2038710</v>
          </cell>
          <cell r="O420">
            <v>1.6</v>
          </cell>
          <cell r="P420">
            <v>10.58</v>
          </cell>
          <cell r="Q420">
            <v>1</v>
          </cell>
          <cell r="R420" t="str">
            <v>Seller Fulfilled</v>
          </cell>
          <cell r="S420" t="str">
            <v>Seller Fulfilled</v>
          </cell>
          <cell r="T420" t="str">
            <v>3MZB1O8Z3QPC</v>
          </cell>
          <cell r="U420" t="str">
            <v>20805219597419</v>
          </cell>
        </row>
        <row r="421">
          <cell r="A421" t="str">
            <v>3108-BOX</v>
          </cell>
          <cell r="B421">
            <v>252087028</v>
          </cell>
          <cell r="C421" t="str">
            <v>BAZIC Sports Card Holder Protector Sheet, 9 Pockets 11 Hole (10/Pack), 24-Packs</v>
          </cell>
          <cell r="D421" t="str">
            <v>ACTIVE</v>
          </cell>
          <cell r="E421" t="str">
            <v>PUBLISHED</v>
          </cell>
          <cell r="F421" t="str">
            <v>Offer end date has passed</v>
          </cell>
          <cell r="G421" t="str">
            <v>Office &amp; Stationery</v>
          </cell>
          <cell r="H421" t="str">
            <v>Whiteboards</v>
          </cell>
          <cell r="I421">
            <v>22.25</v>
          </cell>
          <cell r="J421" t="str">
            <v>USD</v>
          </cell>
          <cell r="K421" t="str">
            <v>Base</v>
          </cell>
          <cell r="L421" t="str">
            <v>No</v>
          </cell>
          <cell r="M421">
            <v>2039907</v>
          </cell>
          <cell r="N421">
            <v>2039885</v>
          </cell>
          <cell r="O421" t="str">
            <v>NETWORK_GEO</v>
          </cell>
          <cell r="P421">
            <v>1</v>
          </cell>
          <cell r="Q421">
            <v>1</v>
          </cell>
          <cell r="R421" t="str">
            <v>Seller Fulfilled</v>
          </cell>
          <cell r="S421" t="str">
            <v>Seller Fulfilled</v>
          </cell>
          <cell r="T421" t="str">
            <v>7K3G4G7VF2O5</v>
          </cell>
          <cell r="U421" t="str">
            <v>00764608060414</v>
          </cell>
        </row>
        <row r="422">
          <cell r="A422" t="str">
            <v>3132-SET6</v>
          </cell>
          <cell r="B422">
            <v>24260352</v>
          </cell>
          <cell r="C422" t="str">
            <v>BAZIC 3 Ring Binder 1" Poly Binders Matte Color Soft Cover, 175 Sheets, 6-Count</v>
          </cell>
          <cell r="D422" t="str">
            <v>ACTIVE</v>
          </cell>
          <cell r="E422" t="str">
            <v>PUBLISHED</v>
          </cell>
          <cell r="F422" t="str">
            <v>Listing &amp; Content:UPC Mismatch:Wrong-Item:Unpublish-Auto,Price Adjusted</v>
          </cell>
          <cell r="G422" t="str">
            <v>Office &amp; Stationery</v>
          </cell>
          <cell r="H422" t="str">
            <v>Desk Staplers</v>
          </cell>
          <cell r="I422">
            <v>75</v>
          </cell>
          <cell r="J422" t="str">
            <v>USD</v>
          </cell>
          <cell r="K422" t="str">
            <v>Base</v>
          </cell>
          <cell r="L422" t="str">
            <v>Yes</v>
          </cell>
          <cell r="M422">
            <v>2039738</v>
          </cell>
          <cell r="N422">
            <v>2039910</v>
          </cell>
          <cell r="O422" t="str">
            <v>NETWORK_GEO</v>
          </cell>
          <cell r="P422">
            <v>4.9000000000000004</v>
          </cell>
          <cell r="Q422">
            <v>1</v>
          </cell>
          <cell r="R422" t="str">
            <v>Seller Fulfilled</v>
          </cell>
          <cell r="S422" t="str">
            <v>Seller Fulfilled</v>
          </cell>
          <cell r="T422" t="str">
            <v>4TR1B5DD2DC6</v>
          </cell>
          <cell r="U422" t="str">
            <v>10764608006228</v>
          </cell>
        </row>
        <row r="423">
          <cell r="A423" t="str">
            <v>3142-PACK4</v>
          </cell>
          <cell r="B423">
            <v>819275616</v>
          </cell>
          <cell r="C423" t="str">
            <v>BAZIC 3 Ring Binder 1/2" Economy View Binders White, Round Ring, Hold 100 Sheets, 4-Count</v>
          </cell>
          <cell r="D423" t="str">
            <v>ACTIVE</v>
          </cell>
          <cell r="E423" t="str">
            <v>PUBLISHED</v>
          </cell>
          <cell r="F423" t="str">
            <v>Offer end date has passed</v>
          </cell>
          <cell r="G423" t="str">
            <v>Office &amp; Stationery</v>
          </cell>
          <cell r="H423" t="str">
            <v>Binders</v>
          </cell>
          <cell r="I423">
            <v>24.59</v>
          </cell>
          <cell r="J423" t="str">
            <v>USD</v>
          </cell>
          <cell r="K423" t="str">
            <v>Base</v>
          </cell>
          <cell r="L423">
            <v>24.59</v>
          </cell>
          <cell r="M423">
            <v>2039738</v>
          </cell>
          <cell r="N423">
            <v>2039720</v>
          </cell>
          <cell r="O423">
            <v>2.68</v>
          </cell>
          <cell r="P423">
            <v>1.6</v>
          </cell>
          <cell r="Q423">
            <v>1</v>
          </cell>
          <cell r="R423" t="str">
            <v>Seller Fulfilled</v>
          </cell>
          <cell r="S423" t="str">
            <v>Seller Fulfilled</v>
          </cell>
          <cell r="T423" t="str">
            <v>5DVQDJTOR7BT</v>
          </cell>
          <cell r="U423" t="str">
            <v>10764608007034</v>
          </cell>
        </row>
        <row r="424">
          <cell r="A424" t="str">
            <v>386-SET2</v>
          </cell>
          <cell r="B424">
            <v>48283437</v>
          </cell>
          <cell r="C424" t="str">
            <v>KAPPA Healthy Minds Words Finds Puzzle Book - 8" x 5" Digest Size 2 Titles, Word Search Find Words Books for Adults Teens, Training Learning with Game, 2-Pack</v>
          </cell>
          <cell r="D424" t="str">
            <v>ACTIVE</v>
          </cell>
          <cell r="E424" t="str">
            <v>PUBLISHED</v>
          </cell>
          <cell r="F424" t="str">
            <v>Offer end date has passed,No Match Found - Adjusted to your last submitted price</v>
          </cell>
          <cell r="G424" t="str">
            <v>Books, Music &amp; Movies</v>
          </cell>
          <cell r="H424" t="str">
            <v>Books</v>
          </cell>
          <cell r="I424">
            <v>8.4600000000000009</v>
          </cell>
          <cell r="J424" t="str">
            <v>USD</v>
          </cell>
          <cell r="K424" t="str">
            <v>Base</v>
          </cell>
          <cell r="L424">
            <v>8.4600000000000009</v>
          </cell>
          <cell r="M424">
            <v>2038013</v>
          </cell>
          <cell r="N424">
            <v>2039720</v>
          </cell>
          <cell r="O424">
            <v>0.34</v>
          </cell>
          <cell r="P424">
            <v>24.46</v>
          </cell>
          <cell r="Q424">
            <v>1</v>
          </cell>
          <cell r="R424" t="str">
            <v>Seller Fulfilled</v>
          </cell>
          <cell r="S424" t="str">
            <v>Seller Fulfilled</v>
          </cell>
          <cell r="T424" t="str">
            <v>7IRFVRERVDOP</v>
          </cell>
          <cell r="U424" t="str">
            <v>20764608007093</v>
          </cell>
        </row>
        <row r="425">
          <cell r="A425" t="str">
            <v>3863-CASE</v>
          </cell>
          <cell r="B425">
            <v>681702372</v>
          </cell>
          <cell r="C425" t="str">
            <v>BAZIC Dinosaur Series Assorted Sticker (80/Bag)</v>
          </cell>
          <cell r="D425" t="str">
            <v>ACTIVE</v>
          </cell>
          <cell r="E425" t="str">
            <v>PUBLISHED</v>
          </cell>
          <cell r="F425" t="str">
            <v>Offer end date has passed,No Match Found - Adjusted to your last submitted price</v>
          </cell>
          <cell r="G425" t="str">
            <v>Crafts</v>
          </cell>
          <cell r="H425" t="str">
            <v>Stickers</v>
          </cell>
          <cell r="I425">
            <v>58.99</v>
          </cell>
          <cell r="J425" t="str">
            <v>USD</v>
          </cell>
          <cell r="K425" t="str">
            <v>Base</v>
          </cell>
          <cell r="L425">
            <v>58.99</v>
          </cell>
          <cell r="M425">
            <v>2038710</v>
          </cell>
          <cell r="N425">
            <v>2039720</v>
          </cell>
          <cell r="O425">
            <v>4.16</v>
          </cell>
          <cell r="P425">
            <v>0.31</v>
          </cell>
          <cell r="Q425">
            <v>1</v>
          </cell>
          <cell r="R425" t="str">
            <v>Seller Fulfilled</v>
          </cell>
          <cell r="S425" t="str">
            <v>Seller Fulfilled</v>
          </cell>
          <cell r="T425" t="str">
            <v>2SXS8R66EUYR</v>
          </cell>
          <cell r="U425" t="str">
            <v>00764608007099</v>
          </cell>
        </row>
        <row r="426">
          <cell r="A426" t="str">
            <v>4103-PACK4</v>
          </cell>
          <cell r="B426">
            <v>983726095</v>
          </cell>
          <cell r="C426" t="str">
            <v>BAZIC 3 Ring Binder 1/2" Economy View Binders Red, Round Ring, Hold 100 Sheets, 4-Count</v>
          </cell>
          <cell r="D426" t="str">
            <v>ACTIVE</v>
          </cell>
          <cell r="E426" t="str">
            <v>PUBLISHED</v>
          </cell>
          <cell r="F426" t="str">
            <v>Offer end date has passed,Price Adjusted</v>
          </cell>
          <cell r="G426" t="str">
            <v>Office &amp; Stationery</v>
          </cell>
          <cell r="H426" t="str">
            <v>Binders</v>
          </cell>
          <cell r="I426">
            <v>23.99</v>
          </cell>
          <cell r="J426" t="str">
            <v>USD</v>
          </cell>
          <cell r="K426" t="str">
            <v>Base</v>
          </cell>
          <cell r="L426">
            <v>23.99</v>
          </cell>
          <cell r="M426">
            <v>2039738</v>
          </cell>
          <cell r="N426">
            <v>2038710</v>
          </cell>
          <cell r="O426">
            <v>2.72</v>
          </cell>
          <cell r="P426">
            <v>10.46</v>
          </cell>
          <cell r="Q426">
            <v>1</v>
          </cell>
          <cell r="R426" t="str">
            <v>Seller Fulfilled</v>
          </cell>
          <cell r="S426" t="str">
            <v>Seller Fulfilled</v>
          </cell>
          <cell r="T426" t="str">
            <v>28ZVA6WZ8W1Q</v>
          </cell>
          <cell r="U426" t="str">
            <v>20810056727806</v>
          </cell>
        </row>
        <row r="427">
          <cell r="A427" t="str">
            <v>4437-SET4</v>
          </cell>
          <cell r="B427">
            <v>18420008733</v>
          </cell>
          <cell r="C427" t="str">
            <v>BAZIC Products Craft Sewing Scissors 4" Stainless Steel Scissor, Straight Handle For Left and Right Hand, Set of 4 Colors</v>
          </cell>
          <cell r="D427" t="str">
            <v>ACTIVE</v>
          </cell>
          <cell r="E427" t="str">
            <v>PUBLISHED</v>
          </cell>
          <cell r="F427" t="str">
            <v>Offer end date has passed</v>
          </cell>
          <cell r="G427" t="str">
            <v>Crafts</v>
          </cell>
          <cell r="H427" t="str">
            <v>Art Pencils</v>
          </cell>
          <cell r="I427">
            <v>13.99</v>
          </cell>
          <cell r="J427" t="str">
            <v>USD</v>
          </cell>
          <cell r="K427" t="str">
            <v>Base</v>
          </cell>
          <cell r="L427" t="str">
            <v>Yes</v>
          </cell>
          <cell r="M427">
            <v>2039728</v>
          </cell>
          <cell r="N427">
            <v>2039720</v>
          </cell>
          <cell r="O427" t="str">
            <v>NETWORK_GEO</v>
          </cell>
          <cell r="P427">
            <v>0.64</v>
          </cell>
          <cell r="Q427">
            <v>1</v>
          </cell>
          <cell r="R427" t="str">
            <v>Seller Fulfilled</v>
          </cell>
          <cell r="S427" t="str">
            <v>Seller Fulfilled</v>
          </cell>
          <cell r="T427" t="str">
            <v>415OP4TFKGIW</v>
          </cell>
          <cell r="U427" t="str">
            <v>00461782131366</v>
          </cell>
        </row>
        <row r="428">
          <cell r="A428" t="str">
            <v>4440-SET4</v>
          </cell>
          <cell r="B428">
            <v>469692909</v>
          </cell>
          <cell r="C428" t="str">
            <v>BAZIC 8" Kitchen Scissors Stainless Steel, Heavy Duty Shears, 4-Pack</v>
          </cell>
          <cell r="D428" t="str">
            <v>ACTIVE</v>
          </cell>
          <cell r="E428" t="str">
            <v>PUBLISHED</v>
          </cell>
          <cell r="F428" t="str">
            <v>Listing &amp; Content:UPC Mismatch:Wrong-Item:Unpublish-Auto</v>
          </cell>
          <cell r="G428" t="str">
            <v>Office &amp; Stationery</v>
          </cell>
          <cell r="H428" t="str">
            <v>Mechanical Pencils</v>
          </cell>
          <cell r="I428">
            <v>145.30000000000001</v>
          </cell>
          <cell r="J428" t="str">
            <v>USD</v>
          </cell>
          <cell r="K428" t="str">
            <v>Base</v>
          </cell>
          <cell r="L428" t="str">
            <v>Yes</v>
          </cell>
          <cell r="M428">
            <v>2039728</v>
          </cell>
          <cell r="N428">
            <v>2039720</v>
          </cell>
          <cell r="O428" t="str">
            <v>NETWORK_GEO</v>
          </cell>
          <cell r="P428">
            <v>8.3800000000000008</v>
          </cell>
          <cell r="Q428">
            <v>1</v>
          </cell>
          <cell r="R428" t="str">
            <v>Seller Fulfilled</v>
          </cell>
          <cell r="S428" t="str">
            <v>Seller Fulfilled</v>
          </cell>
          <cell r="T428" t="str">
            <v>5OKTS5KZE42T</v>
          </cell>
          <cell r="U428" t="str">
            <v>20764608007536</v>
          </cell>
        </row>
        <row r="429">
          <cell r="A429" t="str">
            <v>516-EACH</v>
          </cell>
          <cell r="B429">
            <v>24875026</v>
          </cell>
          <cell r="C429" t="str">
            <v>BAZIC 100 Ct. 3" X 5" Ruled White Index Card [516]</v>
          </cell>
          <cell r="D429" t="str">
            <v>ACTIVE</v>
          </cell>
          <cell r="E429" t="str">
            <v>PUBLISHED</v>
          </cell>
          <cell r="F429" t="str">
            <v>Offer end date has passed</v>
          </cell>
          <cell r="G429" t="str">
            <v>Office &amp; Stationery</v>
          </cell>
          <cell r="H429" t="str">
            <v>Mechanical Pencils</v>
          </cell>
          <cell r="I429">
            <v>145.30000000000001</v>
          </cell>
          <cell r="J429" t="str">
            <v>USD</v>
          </cell>
          <cell r="K429" t="str">
            <v>Base</v>
          </cell>
          <cell r="L429" t="str">
            <v>Yes</v>
          </cell>
          <cell r="M429">
            <v>2039744</v>
          </cell>
          <cell r="N429">
            <v>2039720</v>
          </cell>
          <cell r="O429" t="str">
            <v>NETWORK_GEO</v>
          </cell>
          <cell r="P429">
            <v>8.82</v>
          </cell>
          <cell r="Q429">
            <v>1</v>
          </cell>
          <cell r="R429" t="str">
            <v>Seller Fulfilled</v>
          </cell>
          <cell r="S429" t="str">
            <v>Seller Fulfilled</v>
          </cell>
          <cell r="T429" t="str">
            <v>3S4WFJCBYV9L</v>
          </cell>
          <cell r="U429" t="str">
            <v>20764608007567</v>
          </cell>
        </row>
        <row r="430">
          <cell r="A430" t="str">
            <v>5173-BOX</v>
          </cell>
          <cell r="B430">
            <v>511167711</v>
          </cell>
          <cell r="C430" t="str">
            <v>BAZIC Neon Page Markers Dispensers 1x1.7 Flag Tabs, (60 Flags/Pack), 24-Pack</v>
          </cell>
          <cell r="D430" t="str">
            <v>ACTIVE</v>
          </cell>
          <cell r="E430" t="str">
            <v>PUBLISHED</v>
          </cell>
          <cell r="F430" t="str">
            <v>Offer end date has passed,Current Offer At Or Below Target</v>
          </cell>
          <cell r="G430" t="str">
            <v>Office &amp; Stationery</v>
          </cell>
          <cell r="H430" t="str">
            <v>Mechanical Pencil Refills</v>
          </cell>
          <cell r="I430">
            <v>7.99</v>
          </cell>
          <cell r="J430" t="str">
            <v>USD</v>
          </cell>
          <cell r="K430" t="str">
            <v>Base</v>
          </cell>
          <cell r="L430" t="str">
            <v>Yes</v>
          </cell>
          <cell r="M430">
            <v>2038710</v>
          </cell>
          <cell r="N430">
            <v>2039720</v>
          </cell>
          <cell r="O430" t="str">
            <v>NETWORK_GEO</v>
          </cell>
          <cell r="P430">
            <v>0.12</v>
          </cell>
          <cell r="Q430">
            <v>1</v>
          </cell>
          <cell r="R430" t="str">
            <v>Seller Fulfilled</v>
          </cell>
          <cell r="S430" t="str">
            <v>Seller Fulfilled</v>
          </cell>
          <cell r="T430" t="str">
            <v>33IHO8BAAXLD</v>
          </cell>
          <cell r="U430" t="str">
            <v>00469136901450</v>
          </cell>
        </row>
        <row r="431">
          <cell r="A431" t="str">
            <v>566-CASE</v>
          </cell>
          <cell r="B431">
            <v>966226771</v>
          </cell>
          <cell r="C431" t="str">
            <v>Bazic Products 301018-36 W&amp;R Filler Paper- 100 Sheets</v>
          </cell>
          <cell r="D431" t="str">
            <v>ACTIVE</v>
          </cell>
          <cell r="E431" t="str">
            <v>UNPUBLISHED</v>
          </cell>
          <cell r="F431" t="str">
            <v>Reasonable price requirements are not met</v>
          </cell>
          <cell r="G431" t="str">
            <v>Office &amp; Stationery</v>
          </cell>
          <cell r="H431" t="str">
            <v>Filler Paper</v>
          </cell>
          <cell r="I431">
            <v>94.5</v>
          </cell>
          <cell r="J431" t="str">
            <v>USD</v>
          </cell>
          <cell r="K431" t="str">
            <v>Base</v>
          </cell>
          <cell r="L431" t="str">
            <v>Yes</v>
          </cell>
          <cell r="M431">
            <v>2039724</v>
          </cell>
          <cell r="N431" t="str">
            <v>NETWORK_GEO</v>
          </cell>
          <cell r="O431">
            <v>25.66</v>
          </cell>
          <cell r="P431">
            <v>1.65</v>
          </cell>
          <cell r="Q431">
            <v>1</v>
          </cell>
          <cell r="R431" t="str">
            <v>Seller Fulfilled</v>
          </cell>
          <cell r="S431" t="str">
            <v>Seller Fulfilled</v>
          </cell>
          <cell r="T431" t="str">
            <v>4OFA7J2QGHHY</v>
          </cell>
          <cell r="U431" t="str">
            <v>00461488894435</v>
          </cell>
        </row>
        <row r="432">
          <cell r="A432" t="str">
            <v>776-PACK2</v>
          </cell>
          <cell r="B432">
            <v>560657065</v>
          </cell>
          <cell r="C432" t="str">
            <v>BAZIC 12 Colored Pencils Designer, Set for Art Drawing Sketching, 2-Packs</v>
          </cell>
          <cell r="D432" t="str">
            <v>ARCHIVED</v>
          </cell>
          <cell r="E432" t="str">
            <v>UNPUBLISHED</v>
          </cell>
          <cell r="F432" t="str">
            <v>Offer end date has passed,No Match Found - Adjusted to your last submitted price</v>
          </cell>
          <cell r="G432" t="str">
            <v>Crafts</v>
          </cell>
          <cell r="H432" t="str">
            <v>Art Pencils</v>
          </cell>
          <cell r="I432">
            <v>8.99</v>
          </cell>
          <cell r="J432" t="str">
            <v>USD</v>
          </cell>
          <cell r="K432" t="str">
            <v>Base</v>
          </cell>
          <cell r="L432" t="str">
            <v>Yes</v>
          </cell>
          <cell r="M432">
            <v>2039720</v>
          </cell>
          <cell r="N432">
            <v>2038710</v>
          </cell>
          <cell r="O432">
            <v>0.39</v>
          </cell>
          <cell r="P432">
            <v>4</v>
          </cell>
          <cell r="Q432">
            <v>1</v>
          </cell>
          <cell r="R432" t="str">
            <v>WFS Eligible</v>
          </cell>
          <cell r="S432" t="str">
            <v>Seller Fulfilled</v>
          </cell>
          <cell r="T432" t="str">
            <v>34F5JL2VPYKP</v>
          </cell>
          <cell r="U432" t="str">
            <v>00465695398120</v>
          </cell>
        </row>
        <row r="433">
          <cell r="A433" t="str">
            <v>808-PACK10</v>
          </cell>
          <cell r="B433">
            <v>209097547</v>
          </cell>
          <cell r="C433" t="str">
            <v>BAZIC 3 Ring Pencil Pouch, Mesh Window, Black Color, 10-Pack</v>
          </cell>
          <cell r="D433" t="str">
            <v>ACTIVE</v>
          </cell>
          <cell r="E433" t="str">
            <v>PUBLISHED</v>
          </cell>
          <cell r="F433" t="str">
            <v>Reasonable price requirements are not met,Reasonable Price Not Satisfied</v>
          </cell>
          <cell r="G433" t="str">
            <v>Office &amp; Stationery</v>
          </cell>
          <cell r="H433" t="str">
            <v>Pencil Cases</v>
          </cell>
          <cell r="I433">
            <v>46.99</v>
          </cell>
          <cell r="J433" t="str">
            <v>USD</v>
          </cell>
          <cell r="K433" t="str">
            <v>Base</v>
          </cell>
          <cell r="L433" t="str">
            <v>Yes</v>
          </cell>
          <cell r="M433">
            <v>2039750</v>
          </cell>
          <cell r="N433">
            <v>2039750</v>
          </cell>
          <cell r="O433" t="str">
            <v>ALWAYS_TWO_DAY</v>
          </cell>
          <cell r="P433">
            <v>2.4300000000000002</v>
          </cell>
          <cell r="Q433">
            <v>1</v>
          </cell>
          <cell r="R433" t="str">
            <v>Walmart Fulfilled</v>
          </cell>
          <cell r="S433" t="str">
            <v>Seller Fulfilled</v>
          </cell>
          <cell r="T433" t="str">
            <v>75CWDX1S3TPH</v>
          </cell>
          <cell r="U433" t="str">
            <v>10764608008048</v>
          </cell>
        </row>
        <row r="434">
          <cell r="A434" t="str">
            <v>8251-CASE</v>
          </cell>
          <cell r="B434">
            <v>16541857977</v>
          </cell>
          <cell r="C434" t="str">
            <v>BAZIC Kraft Bubble Mailers #0 6"x9.25" Padded Cushion Envelope, 96-Count</v>
          </cell>
          <cell r="D434" t="str">
            <v>ACTIVE</v>
          </cell>
          <cell r="E434" t="str">
            <v>PUBLISHED</v>
          </cell>
          <cell r="F434" t="str">
            <v>Offer end date has passed,Price Adjusted</v>
          </cell>
          <cell r="G434" t="str">
            <v>Office &amp; Stationery</v>
          </cell>
          <cell r="H434" t="str">
            <v>Pencil Cases</v>
          </cell>
          <cell r="I434">
            <v>75.5</v>
          </cell>
          <cell r="J434" t="str">
            <v>USD</v>
          </cell>
          <cell r="K434" t="str">
            <v>Base</v>
          </cell>
          <cell r="L434" t="str">
            <v>No</v>
          </cell>
          <cell r="M434">
            <v>2038710</v>
          </cell>
          <cell r="N434">
            <v>2039750</v>
          </cell>
          <cell r="O434" t="str">
            <v>NETWORK_GEO</v>
          </cell>
          <cell r="P434">
            <v>6.52</v>
          </cell>
          <cell r="Q434">
            <v>1</v>
          </cell>
          <cell r="R434" t="str">
            <v>Seller Fulfilled</v>
          </cell>
          <cell r="S434" t="str">
            <v>Seller Fulfilled</v>
          </cell>
          <cell r="T434" t="str">
            <v>66HK0T23RGJM</v>
          </cell>
          <cell r="U434" t="str">
            <v>20764608008397</v>
          </cell>
        </row>
        <row r="435">
          <cell r="A435" t="str">
            <v>845-CASE</v>
          </cell>
          <cell r="B435">
            <v>180908773</v>
          </cell>
          <cell r="C435" t="str">
            <v>BAZIC Plastic Pencil Case Utility Storage Box, Regal Assorted Color, 24-Pack</v>
          </cell>
          <cell r="D435" t="str">
            <v>ACTIVE</v>
          </cell>
          <cell r="E435" t="str">
            <v>PUBLISHED</v>
          </cell>
          <cell r="F435" t="str">
            <v>Offer end date has passed</v>
          </cell>
          <cell r="G435" t="str">
            <v>Office &amp; Stationery</v>
          </cell>
          <cell r="H435" t="str">
            <v>Pencil Cases</v>
          </cell>
          <cell r="I435">
            <v>69</v>
          </cell>
          <cell r="J435" t="str">
            <v>USD</v>
          </cell>
          <cell r="K435" t="str">
            <v>Base</v>
          </cell>
          <cell r="L435" t="str">
            <v>Yes</v>
          </cell>
          <cell r="M435">
            <v>2039750</v>
          </cell>
          <cell r="N435">
            <v>2039750</v>
          </cell>
          <cell r="O435" t="str">
            <v>NETWORK_GEO</v>
          </cell>
          <cell r="P435">
            <v>6.28</v>
          </cell>
          <cell r="Q435">
            <v>1</v>
          </cell>
          <cell r="R435" t="str">
            <v>Seller Fulfilled</v>
          </cell>
          <cell r="S435" t="str">
            <v>Seller Fulfilled</v>
          </cell>
          <cell r="T435" t="str">
            <v>6V1MNA9JFDIH</v>
          </cell>
          <cell r="U435" t="str">
            <v>20764608008403</v>
          </cell>
        </row>
        <row r="436">
          <cell r="A436" t="str">
            <v>935-BOX</v>
          </cell>
          <cell r="B436">
            <v>3395966954</v>
          </cell>
          <cell r="C436" t="str">
            <v>BAZIC Red Packing Tape w/ Dispenser 1.88" X 800", 24-Pack</v>
          </cell>
          <cell r="D436" t="str">
            <v>ARCHIVED</v>
          </cell>
          <cell r="E436" t="str">
            <v>UNPUBLISHED</v>
          </cell>
          <cell r="F436" t="str">
            <v>Offer end date has passed</v>
          </cell>
          <cell r="G436" t="str">
            <v>Electronics</v>
          </cell>
          <cell r="H436" t="str">
            <v>Lap Desks</v>
          </cell>
          <cell r="I436">
            <v>22.99</v>
          </cell>
          <cell r="J436" t="str">
            <v>USD</v>
          </cell>
          <cell r="K436" t="str">
            <v>Base</v>
          </cell>
          <cell r="L436" t="str">
            <v>Yes</v>
          </cell>
          <cell r="M436">
            <v>2038710</v>
          </cell>
          <cell r="N436">
            <v>2038710</v>
          </cell>
          <cell r="O436" t="str">
            <v>ALWAYS_TWO_DAY</v>
          </cell>
          <cell r="P436">
            <v>2.19</v>
          </cell>
          <cell r="Q436">
            <v>1</v>
          </cell>
          <cell r="R436" t="str">
            <v>WFS Eligible</v>
          </cell>
          <cell r="S436" t="str">
            <v>Seller Fulfilled</v>
          </cell>
          <cell r="T436" t="str">
            <v>2CIOVCB73IVO</v>
          </cell>
          <cell r="U436" t="str">
            <v>00467458599782</v>
          </cell>
        </row>
        <row r="437">
          <cell r="A437" t="str">
            <v>992-CASE</v>
          </cell>
          <cell r="B437">
            <v>524075348</v>
          </cell>
          <cell r="C437" t="str">
            <v>BAZIC Heavy Duty Tape Dispenser Gun, 2 Rolls 2" x 54, 6-Pack</v>
          </cell>
          <cell r="D437" t="str">
            <v>ACTIVE</v>
          </cell>
          <cell r="E437" t="str">
            <v>PUBLISHED</v>
          </cell>
          <cell r="F437" t="str">
            <v>Offer end date has passed</v>
          </cell>
          <cell r="G437" t="str">
            <v>Office &amp; Stationery</v>
          </cell>
          <cell r="H437" t="str">
            <v>Adhesive Tape Dispensers</v>
          </cell>
          <cell r="I437">
            <v>54.11</v>
          </cell>
          <cell r="J437" t="str">
            <v>USD</v>
          </cell>
          <cell r="K437" t="str">
            <v>Base</v>
          </cell>
          <cell r="L437">
            <v>54.11</v>
          </cell>
          <cell r="M437">
            <v>2038710</v>
          </cell>
          <cell r="N437">
            <v>2038710</v>
          </cell>
          <cell r="O437">
            <v>9.6</v>
          </cell>
          <cell r="P437">
            <v>20</v>
          </cell>
          <cell r="Q437">
            <v>1</v>
          </cell>
          <cell r="R437" t="str">
            <v>Seller Fulfilled</v>
          </cell>
          <cell r="S437" t="str">
            <v>Seller Fulfilled</v>
          </cell>
          <cell r="T437" t="str">
            <v>2YO628H2OVDZ</v>
          </cell>
          <cell r="U437" t="str">
            <v>20764608090026</v>
          </cell>
        </row>
        <row r="438">
          <cell r="A438" t="str">
            <v>L-14-BOX</v>
          </cell>
          <cell r="B438">
            <v>846458713</v>
          </cell>
          <cell r="C438" t="str">
            <v>BAZIC No Parking Sign 12"x16", Waterproof Indoor Signage, 24-Pack</v>
          </cell>
          <cell r="D438" t="str">
            <v>ACTIVE</v>
          </cell>
          <cell r="E438" t="str">
            <v>PUBLISHED</v>
          </cell>
          <cell r="F438" t="str">
            <v>Offer end date has passed,No Match Found - Adjusted to your last submitted price</v>
          </cell>
          <cell r="G438" t="str">
            <v>Office &amp; Stationery</v>
          </cell>
          <cell r="H438" t="str">
            <v>Transparent Tapes</v>
          </cell>
          <cell r="I438">
            <v>7.99</v>
          </cell>
          <cell r="J438" t="str">
            <v>USD</v>
          </cell>
          <cell r="K438" t="str">
            <v>Base</v>
          </cell>
          <cell r="L438" t="str">
            <v>No</v>
          </cell>
          <cell r="M438">
            <v>2038710</v>
          </cell>
          <cell r="N438">
            <v>2039729</v>
          </cell>
          <cell r="O438" t="str">
            <v>NETWORK_GEO</v>
          </cell>
          <cell r="P438">
            <v>0.2</v>
          </cell>
          <cell r="Q438">
            <v>1</v>
          </cell>
          <cell r="R438" t="str">
            <v>Seller Fulfilled</v>
          </cell>
          <cell r="S438" t="str">
            <v>Seller Fulfilled</v>
          </cell>
          <cell r="T438" t="str">
            <v>16N6RXL2G7QX</v>
          </cell>
          <cell r="U438" t="str">
            <v>00764608009024</v>
          </cell>
        </row>
        <row r="439">
          <cell r="A439" t="str">
            <v>S-28-PACK4</v>
          </cell>
          <cell r="B439">
            <v>965181667</v>
          </cell>
          <cell r="C439" t="str">
            <v>BAZIC Emergency Exit Sign 9"X12", Vinyl Plastic Signs, Waterproof Indoor Signage, 4-Pack</v>
          </cell>
          <cell r="D439" t="str">
            <v>ACTIVE</v>
          </cell>
          <cell r="E439" t="str">
            <v>PUBLISHED</v>
          </cell>
          <cell r="F439" t="str">
            <v>Offer end date has passed</v>
          </cell>
          <cell r="G439" t="str">
            <v>Business &amp; Industrial</v>
          </cell>
          <cell r="H439" t="str">
            <v>Safety &amp; Caution Tape</v>
          </cell>
          <cell r="I439">
            <v>33.99</v>
          </cell>
          <cell r="J439" t="str">
            <v>USD</v>
          </cell>
          <cell r="K439" t="str">
            <v>Base</v>
          </cell>
          <cell r="L439" t="str">
            <v>Yes</v>
          </cell>
          <cell r="M439">
            <v>2038710</v>
          </cell>
          <cell r="N439">
            <v>2038710</v>
          </cell>
          <cell r="O439" t="str">
            <v>NETWORK_GEO</v>
          </cell>
          <cell r="P439">
            <v>4.26</v>
          </cell>
          <cell r="Q439">
            <v>1</v>
          </cell>
          <cell r="R439" t="str">
            <v>Seller Fulfilled</v>
          </cell>
          <cell r="S439" t="str">
            <v>Seller Fulfilled</v>
          </cell>
          <cell r="T439" t="str">
            <v>7GBNZ90HRUDI</v>
          </cell>
          <cell r="U439" t="str">
            <v>00469473995464</v>
          </cell>
        </row>
        <row r="440">
          <cell r="A440" t="str">
            <v>1632-SET4</v>
          </cell>
          <cell r="B440">
            <v>174941513</v>
          </cell>
          <cell r="C440" t="str">
            <v>BAZIC Correction Tape 5 mm x 196" Mini Instant Corrections, 4-Pack</v>
          </cell>
          <cell r="D440" t="str">
            <v>ACTIVE</v>
          </cell>
          <cell r="E440" t="str">
            <v>PUBLISHED</v>
          </cell>
          <cell r="G440" t="str">
            <v>Office &amp; Stationery</v>
          </cell>
          <cell r="H440" t="str">
            <v>Correction Tape</v>
          </cell>
          <cell r="I440">
            <v>9.89</v>
          </cell>
          <cell r="J440" t="str">
            <v>USD</v>
          </cell>
          <cell r="K440" t="str">
            <v>Base</v>
          </cell>
          <cell r="L440">
            <v>9.89</v>
          </cell>
          <cell r="M440">
            <v>2039913</v>
          </cell>
          <cell r="N440">
            <v>2038710</v>
          </cell>
          <cell r="O440" t="str">
            <v>NETWORK_GEO</v>
          </cell>
          <cell r="P440">
            <v>2.46</v>
          </cell>
          <cell r="Q440">
            <v>1</v>
          </cell>
          <cell r="R440" t="str">
            <v>Seller Fulfilled</v>
          </cell>
          <cell r="S440" t="str">
            <v>Seller Fulfilled</v>
          </cell>
          <cell r="T440" t="str">
            <v>6XAJHNMJ1QX4</v>
          </cell>
          <cell r="U440" t="str">
            <v>10764608043513</v>
          </cell>
        </row>
        <row r="441">
          <cell r="A441" t="str">
            <v>17081-EACH</v>
          </cell>
          <cell r="B441">
            <v>343619603</v>
          </cell>
          <cell r="C441" t="str">
            <v>BAZIC 12 Fluorescent Color Collorelli Gel Pen [17081]</v>
          </cell>
          <cell r="D441" t="str">
            <v>ACTIVE</v>
          </cell>
          <cell r="E441" t="str">
            <v>PUBLISHED</v>
          </cell>
          <cell r="F441" t="str">
            <v>Offer end date has passed</v>
          </cell>
          <cell r="G441" t="str">
            <v>Travel, Luggage &amp; Accessories</v>
          </cell>
          <cell r="H441" t="str">
            <v>Backpacks</v>
          </cell>
          <cell r="I441">
            <v>12.2</v>
          </cell>
          <cell r="J441" t="str">
            <v>USD</v>
          </cell>
          <cell r="K441" t="str">
            <v>Base</v>
          </cell>
          <cell r="L441" t="str">
            <v>Yes</v>
          </cell>
          <cell r="M441">
            <v>2039719</v>
          </cell>
          <cell r="N441">
            <v>2038980</v>
          </cell>
          <cell r="O441" t="str">
            <v>NETWORK_GEO</v>
          </cell>
          <cell r="P441">
            <v>0.65</v>
          </cell>
          <cell r="Q441">
            <v>1</v>
          </cell>
          <cell r="R441" t="str">
            <v>Seller Fulfilled</v>
          </cell>
          <cell r="S441" t="str">
            <v>Seller Fulfilled</v>
          </cell>
          <cell r="T441" t="str">
            <v>4M3CD93GLOJ7</v>
          </cell>
          <cell r="U441" t="str">
            <v>00764608010426</v>
          </cell>
        </row>
        <row r="442">
          <cell r="A442" t="str">
            <v>2315-EACH</v>
          </cell>
          <cell r="B442">
            <v>24887182</v>
          </cell>
          <cell r="C442" t="str">
            <v>BAZIC Fruit Scented Highlighters Chisel Broad Line Marker (6/Pack), 1-Pack</v>
          </cell>
          <cell r="D442" t="str">
            <v>ACTIVE</v>
          </cell>
          <cell r="E442" t="str">
            <v>PUBLISHED</v>
          </cell>
          <cell r="F442"/>
          <cell r="G442" t="str">
            <v>Office &amp; Stationery</v>
          </cell>
          <cell r="H442" t="str">
            <v>Markers</v>
          </cell>
          <cell r="I442">
            <v>12</v>
          </cell>
          <cell r="J442" t="str">
            <v>USD</v>
          </cell>
          <cell r="K442" t="str">
            <v>Base</v>
          </cell>
          <cell r="L442" t="str">
            <v>Yes</v>
          </cell>
          <cell r="M442">
            <v>2039896</v>
          </cell>
          <cell r="N442">
            <v>2039746</v>
          </cell>
          <cell r="O442" t="str">
            <v>NETWORK_GEO</v>
          </cell>
          <cell r="P442">
            <v>0.48</v>
          </cell>
          <cell r="Q442">
            <v>1</v>
          </cell>
          <cell r="R442" t="str">
            <v>Seller Fulfilled</v>
          </cell>
          <cell r="S442" t="str">
            <v>Seller Fulfilled</v>
          </cell>
          <cell r="T442" t="str">
            <v>2NRZ5SER7P7P</v>
          </cell>
          <cell r="U442" t="str">
            <v>00467542807908</v>
          </cell>
        </row>
        <row r="443">
          <cell r="A443" t="str">
            <v>23170-CASE</v>
          </cell>
          <cell r="B443">
            <v>441667136</v>
          </cell>
          <cell r="C443" t="str">
            <v>Spanish Find A Word Puzzle V, 2 Titles, Word Search Finds Words Books, 48-Pack</v>
          </cell>
          <cell r="D443" t="str">
            <v>ACTIVE</v>
          </cell>
          <cell r="E443" t="str">
            <v>PUBLISHED</v>
          </cell>
          <cell r="F443"/>
          <cell r="G443" t="str">
            <v>Books, Music &amp; Movies</v>
          </cell>
          <cell r="H443" t="str">
            <v>Music</v>
          </cell>
          <cell r="I443">
            <v>168.51</v>
          </cell>
          <cell r="J443" t="str">
            <v>USD</v>
          </cell>
          <cell r="K443" t="str">
            <v>Base</v>
          </cell>
          <cell r="L443" t="str">
            <v>Yes</v>
          </cell>
          <cell r="M443">
            <v>2038013</v>
          </cell>
          <cell r="N443">
            <v>2038710</v>
          </cell>
          <cell r="O443" t="str">
            <v>NETWORK_GEO</v>
          </cell>
          <cell r="P443">
            <v>23.81</v>
          </cell>
          <cell r="Q443">
            <v>1</v>
          </cell>
          <cell r="R443" t="str">
            <v>Seller Fulfilled</v>
          </cell>
          <cell r="S443" t="str">
            <v>Seller Fulfilled</v>
          </cell>
          <cell r="T443" t="str">
            <v>5IC3FPUQNY1Y</v>
          </cell>
          <cell r="U443" t="str">
            <v>20764608012387</v>
          </cell>
        </row>
        <row r="444">
          <cell r="A444" t="str">
            <v>3167-EA-PK</v>
          </cell>
          <cell r="B444">
            <v>5097702701</v>
          </cell>
          <cell r="C444" t="str">
            <v>BAZIC 3 Ring Binder 1" Economy View Binders Pastel Pink Color, Hold 175 Sheets, 1-Count</v>
          </cell>
          <cell r="D444" t="str">
            <v>ACTIVE</v>
          </cell>
          <cell r="E444" t="str">
            <v>PUBLISHED</v>
          </cell>
          <cell r="F444" t="str">
            <v>Offer end date has passed</v>
          </cell>
          <cell r="G444" t="str">
            <v>Office &amp; Stationery</v>
          </cell>
          <cell r="H444" t="str">
            <v>Dry Erase Markers</v>
          </cell>
          <cell r="I444">
            <v>8.99</v>
          </cell>
          <cell r="J444" t="str">
            <v>USD</v>
          </cell>
          <cell r="K444" t="str">
            <v>Base</v>
          </cell>
          <cell r="L444" t="str">
            <v>Yes</v>
          </cell>
          <cell r="M444">
            <v>2039738</v>
          </cell>
          <cell r="N444">
            <v>2039746</v>
          </cell>
          <cell r="O444" t="str">
            <v>NETWORK_GEO</v>
          </cell>
          <cell r="P444">
            <v>0.27</v>
          </cell>
          <cell r="Q444">
            <v>1</v>
          </cell>
          <cell r="R444" t="str">
            <v>Seller Fulfilled</v>
          </cell>
          <cell r="S444" t="str">
            <v>Seller Fulfilled</v>
          </cell>
          <cell r="T444" t="str">
            <v>5D3DFFZ9P7HU</v>
          </cell>
          <cell r="U444" t="str">
            <v>00764608012598</v>
          </cell>
        </row>
        <row r="445">
          <cell r="A445" t="str">
            <v>3195-EACH</v>
          </cell>
          <cell r="B445">
            <v>119907899</v>
          </cell>
          <cell r="C445" t="str">
            <v>BAZIC Plastic Envelope Poly Envelopes, Clear Folder Snap Closure, 2 Count</v>
          </cell>
          <cell r="D445" t="str">
            <v>ACTIVE</v>
          </cell>
          <cell r="E445" t="str">
            <v>PUBLISHED</v>
          </cell>
          <cell r="F445"/>
          <cell r="G445" t="str">
            <v>Office &amp; Stationery</v>
          </cell>
          <cell r="H445" t="str">
            <v>Markers</v>
          </cell>
          <cell r="I445">
            <v>23</v>
          </cell>
          <cell r="J445" t="str">
            <v>USD</v>
          </cell>
          <cell r="K445" t="str">
            <v>Base</v>
          </cell>
          <cell r="L445" t="str">
            <v>Yes</v>
          </cell>
          <cell r="M445">
            <v>2039742</v>
          </cell>
          <cell r="N445">
            <v>2039746</v>
          </cell>
          <cell r="O445" t="str">
            <v>NETWORK_GEO</v>
          </cell>
          <cell r="P445">
            <v>0.88</v>
          </cell>
          <cell r="Q445">
            <v>1</v>
          </cell>
          <cell r="R445" t="str">
            <v>Seller Fulfilled</v>
          </cell>
          <cell r="S445" t="str">
            <v>Seller Fulfilled</v>
          </cell>
          <cell r="T445" t="str">
            <v>58K1SURSKNK9</v>
          </cell>
          <cell r="U445" t="str">
            <v>00464215538497</v>
          </cell>
        </row>
        <row r="446">
          <cell r="A446" t="str">
            <v>3951-PACK2</v>
          </cell>
          <cell r="B446">
            <v>15123251361</v>
          </cell>
          <cell r="C446" t="str">
            <v>BAZIC Acrylic Paint 12 Colors 0.4 oz/12 ml, Non-Toxic Craft Paint Set, 2-Pack</v>
          </cell>
          <cell r="D446" t="str">
            <v>ACTIVE</v>
          </cell>
          <cell r="E446" t="str">
            <v>PUBLISHED</v>
          </cell>
          <cell r="F446" t="str">
            <v>Offer end date has passed</v>
          </cell>
          <cell r="G446" t="str">
            <v>Crafts</v>
          </cell>
          <cell r="H446" t="str">
            <v>Art Paints &amp; Pigment Powders</v>
          </cell>
          <cell r="I446">
            <v>20.69</v>
          </cell>
          <cell r="J446" t="str">
            <v>USD</v>
          </cell>
          <cell r="K446" t="str">
            <v>Base</v>
          </cell>
          <cell r="L446">
            <v>20.69</v>
          </cell>
          <cell r="M446">
            <v>2039748</v>
          </cell>
          <cell r="N446">
            <v>2039719</v>
          </cell>
          <cell r="O446">
            <v>0.88</v>
          </cell>
          <cell r="P446">
            <v>0.1</v>
          </cell>
          <cell r="Q446">
            <v>1</v>
          </cell>
          <cell r="R446" t="str">
            <v>Seller Fulfilled</v>
          </cell>
          <cell r="S446" t="str">
            <v>Seller Fulfilled</v>
          </cell>
          <cell r="T446" t="str">
            <v>1KI59X7D334R</v>
          </cell>
          <cell r="U446" t="str">
            <v>00764608170120</v>
          </cell>
        </row>
        <row r="447">
          <cell r="A447" t="str">
            <v>4140-PACK2</v>
          </cell>
          <cell r="B447">
            <v>953892914</v>
          </cell>
          <cell r="C447" t="str">
            <v>BAZIC 3 Ring Binder 1.5" Economy View Binders Burgundy, Hold 280 Sheets, 2-Count</v>
          </cell>
          <cell r="D447" t="str">
            <v>ACTIVE</v>
          </cell>
          <cell r="E447" t="str">
            <v>PUBLISHED</v>
          </cell>
          <cell r="G447" t="str">
            <v>Office &amp; Stationery</v>
          </cell>
          <cell r="H447" t="str">
            <v>Binders</v>
          </cell>
          <cell r="I447">
            <v>16.25</v>
          </cell>
          <cell r="J447" t="str">
            <v>USD</v>
          </cell>
          <cell r="K447" t="str">
            <v>Base</v>
          </cell>
          <cell r="L447">
            <v>16.25</v>
          </cell>
          <cell r="M447">
            <v>2039738</v>
          </cell>
          <cell r="N447">
            <v>2039719</v>
          </cell>
          <cell r="O447" t="str">
            <v>NETWORK_GEO</v>
          </cell>
          <cell r="P447">
            <v>0.06</v>
          </cell>
          <cell r="Q447">
            <v>1</v>
          </cell>
          <cell r="R447" t="str">
            <v>Seller Fulfilled</v>
          </cell>
          <cell r="S447" t="str">
            <v>Seller Fulfilled</v>
          </cell>
          <cell r="T447" t="str">
            <v>1OO9PP4FIEG0</v>
          </cell>
          <cell r="U447" t="str">
            <v>00764608017029</v>
          </cell>
        </row>
        <row r="448">
          <cell r="A448" t="str">
            <v>4398-EACH</v>
          </cell>
          <cell r="B448">
            <v>33784301</v>
          </cell>
          <cell r="C448" t="str">
            <v>Bazic Clock Sign "WILL RETURN" w/ "OPEN" sign on back 7.5" X 9"</v>
          </cell>
          <cell r="D448" t="str">
            <v>ACTIVE</v>
          </cell>
          <cell r="E448" t="str">
            <v>PUBLISHED</v>
          </cell>
          <cell r="F448" t="str">
            <v>Offer end date has passed,Price Adjusted</v>
          </cell>
          <cell r="G448" t="str">
            <v>Office &amp; Stationery</v>
          </cell>
          <cell r="H448" t="str">
            <v>Pens</v>
          </cell>
          <cell r="I448">
            <v>32.68</v>
          </cell>
          <cell r="J448" t="str">
            <v>USD</v>
          </cell>
          <cell r="K448" t="str">
            <v>Base</v>
          </cell>
          <cell r="L448" t="str">
            <v>Yes</v>
          </cell>
          <cell r="M448">
            <v>2038710</v>
          </cell>
          <cell r="N448">
            <v>2039719</v>
          </cell>
          <cell r="O448" t="str">
            <v>NETWORK_GEO</v>
          </cell>
          <cell r="P448">
            <v>1.1599999999999999</v>
          </cell>
          <cell r="Q448">
            <v>1</v>
          </cell>
          <cell r="R448" t="str">
            <v>Seller Fulfilled</v>
          </cell>
          <cell r="S448" t="str">
            <v>Seller Fulfilled</v>
          </cell>
          <cell r="T448" t="str">
            <v>1GWL16B8GK4W</v>
          </cell>
          <cell r="U448" t="str">
            <v>10764608017163</v>
          </cell>
        </row>
        <row r="449">
          <cell r="A449" t="str">
            <v>5005-CASE</v>
          </cell>
          <cell r="B449">
            <v>990244014</v>
          </cell>
          <cell r="C449" t="str">
            <v>BAZIC Doodle Pad 50 Sheets 9"x12" Doodling Drawing Pads Papers, 48-Pack</v>
          </cell>
          <cell r="D449" t="str">
            <v>ACTIVE</v>
          </cell>
          <cell r="E449" t="str">
            <v>PUBLISHED</v>
          </cell>
          <cell r="F449" t="str">
            <v>Reasonable price requirements are not met</v>
          </cell>
          <cell r="G449" t="str">
            <v>Office &amp; Stationery</v>
          </cell>
          <cell r="H449" t="str">
            <v>Writing Notebooks &amp; Sketch Books</v>
          </cell>
          <cell r="I449">
            <v>81.260000000000005</v>
          </cell>
          <cell r="J449" t="str">
            <v>USD</v>
          </cell>
          <cell r="K449" t="str">
            <v>Base</v>
          </cell>
          <cell r="L449">
            <v>81.260000000000005</v>
          </cell>
          <cell r="M449">
            <v>2039723</v>
          </cell>
          <cell r="N449">
            <v>2039719</v>
          </cell>
          <cell r="O449" t="str">
            <v>NETWORK_GEO</v>
          </cell>
          <cell r="P449">
            <v>2.94</v>
          </cell>
          <cell r="Q449">
            <v>1</v>
          </cell>
          <cell r="R449" t="str">
            <v>Seller Fulfilled</v>
          </cell>
          <cell r="S449" t="str">
            <v>Seller Fulfilled</v>
          </cell>
          <cell r="T449" t="str">
            <v>5OPP4N3EV9PD</v>
          </cell>
          <cell r="U449" t="str">
            <v>10764608017217</v>
          </cell>
        </row>
        <row r="450">
          <cell r="A450" t="str">
            <v>509-CASE</v>
          </cell>
          <cell r="B450">
            <v>107996559</v>
          </cell>
          <cell r="C450" t="str">
            <v>BAZIC Composition Book Marble Wide Ruled 100 Sheet, Assorted Color, 48-Pack</v>
          </cell>
          <cell r="D450" t="str">
            <v>ACTIVE</v>
          </cell>
          <cell r="E450" t="str">
            <v>PUBLISHED</v>
          </cell>
          <cell r="F450" t="str">
            <v>Shipping information is not found,No online price found for the item,Offer end date has passed</v>
          </cell>
          <cell r="G450" t="str">
            <v>Office &amp; Stationery</v>
          </cell>
          <cell r="H450" t="str">
            <v>Manual Pencil Sharpeners</v>
          </cell>
          <cell r="I450">
            <v>16</v>
          </cell>
          <cell r="J450" t="str">
            <v>USD</v>
          </cell>
          <cell r="K450" t="str">
            <v>Base</v>
          </cell>
          <cell r="L450" t="str">
            <v>Yes</v>
          </cell>
          <cell r="M450">
            <v>2038710</v>
          </cell>
          <cell r="N450">
            <v>2039751</v>
          </cell>
          <cell r="O450" t="str">
            <v>NETWORK_GEO</v>
          </cell>
          <cell r="P450">
            <v>0.24</v>
          </cell>
          <cell r="Q450">
            <v>1</v>
          </cell>
          <cell r="R450" t="str">
            <v>Seller Fulfilled</v>
          </cell>
          <cell r="S450" t="str">
            <v>Walmart Fulfilled</v>
          </cell>
          <cell r="T450" t="str">
            <v>4MU68TVZZFSW</v>
          </cell>
          <cell r="U450" t="str">
            <v>00764608019146</v>
          </cell>
        </row>
        <row r="451">
          <cell r="A451" t="str">
            <v>520-PACK4</v>
          </cell>
          <cell r="B451">
            <v>5316831298</v>
          </cell>
          <cell r="C451" t="str">
            <v>BAZIC Blank Index Cards 3" X 5" 200 Count, White Unruled Flashcards (100/Pack), 4-Packs</v>
          </cell>
          <cell r="D451" t="str">
            <v>ACTIVE</v>
          </cell>
          <cell r="E451" t="str">
            <v>PUBLISHED</v>
          </cell>
          <cell r="F451" t="str">
            <v>Offer end date has passed</v>
          </cell>
          <cell r="G451" t="str">
            <v>Office &amp; Stationery</v>
          </cell>
          <cell r="H451" t="str">
            <v>Glue</v>
          </cell>
          <cell r="I451">
            <v>9.99</v>
          </cell>
          <cell r="J451" t="str">
            <v>USD</v>
          </cell>
          <cell r="K451" t="str">
            <v>Base</v>
          </cell>
          <cell r="L451" t="str">
            <v>Yes</v>
          </cell>
          <cell r="M451">
            <v>2039744</v>
          </cell>
          <cell r="N451">
            <v>2039872</v>
          </cell>
          <cell r="O451" t="str">
            <v>NETWORK_GEO</v>
          </cell>
          <cell r="P451">
            <v>0.49</v>
          </cell>
          <cell r="Q451">
            <v>1</v>
          </cell>
          <cell r="R451" t="str">
            <v>Seller Fulfilled</v>
          </cell>
          <cell r="S451" t="str">
            <v>Seller Fulfilled</v>
          </cell>
          <cell r="T451" t="str">
            <v>7GJ6U5S1RE5I</v>
          </cell>
          <cell r="U451" t="str">
            <v>00764608020128</v>
          </cell>
        </row>
        <row r="452">
          <cell r="A452" t="str">
            <v>544-EACH</v>
          </cell>
          <cell r="B452">
            <v>918543689</v>
          </cell>
          <cell r="C452" t="str">
            <v>BAZIC Numbers Flash Cards, Picture ABCs Letters (36/Pack), 1-Pack</v>
          </cell>
          <cell r="D452" t="str">
            <v>ACTIVE</v>
          </cell>
          <cell r="E452" t="str">
            <v>PUBLISHED</v>
          </cell>
          <cell r="F452" t="str">
            <v>Offer end date has passed</v>
          </cell>
          <cell r="G452" t="str">
            <v>Office &amp; Stationery</v>
          </cell>
          <cell r="H452" t="str">
            <v>Glue</v>
          </cell>
          <cell r="I452">
            <v>9.01</v>
          </cell>
          <cell r="J452" t="str">
            <v>USD</v>
          </cell>
          <cell r="K452" t="str">
            <v>Base</v>
          </cell>
          <cell r="L452" t="str">
            <v>Yes</v>
          </cell>
          <cell r="M452">
            <v>2039914</v>
          </cell>
          <cell r="N452">
            <v>2039872</v>
          </cell>
          <cell r="O452" t="str">
            <v>NETWORK_GEO</v>
          </cell>
          <cell r="P452">
            <v>0.36</v>
          </cell>
          <cell r="Q452">
            <v>1</v>
          </cell>
          <cell r="R452" t="str">
            <v>Seller Fulfilled</v>
          </cell>
          <cell r="S452" t="str">
            <v>Seller Fulfilled</v>
          </cell>
          <cell r="T452" t="str">
            <v>5D95YFNEF7ZQ</v>
          </cell>
          <cell r="U452" t="str">
            <v>00469262305290</v>
          </cell>
        </row>
        <row r="453">
          <cell r="A453" t="str">
            <v>5502-CASE</v>
          </cell>
          <cell r="B453">
            <v>533087542</v>
          </cell>
          <cell r="C453" t="str">
            <v>BAZIC College Ruled 3 Subject Spiral Notebooks 120 Sheets, Assorted Color, 24-Count</v>
          </cell>
          <cell r="D453" t="str">
            <v>ACTIVE</v>
          </cell>
          <cell r="E453" t="str">
            <v>PUBLISHED</v>
          </cell>
          <cell r="F453" t="str">
            <v>Offer end date has passed</v>
          </cell>
          <cell r="G453" t="str">
            <v>Office &amp; Stationery</v>
          </cell>
          <cell r="H453" t="str">
            <v>Composition Notebooks</v>
          </cell>
          <cell r="I453">
            <v>121.5</v>
          </cell>
          <cell r="J453" t="str">
            <v>USD</v>
          </cell>
          <cell r="K453" t="str">
            <v>Base</v>
          </cell>
          <cell r="L453">
            <v>121.5</v>
          </cell>
          <cell r="M453">
            <v>2038710</v>
          </cell>
          <cell r="N453">
            <v>2038710</v>
          </cell>
          <cell r="O453">
            <v>23.4</v>
          </cell>
          <cell r="P453">
            <v>3.32</v>
          </cell>
          <cell r="Q453">
            <v>1</v>
          </cell>
          <cell r="R453" t="str">
            <v>Seller Fulfilled</v>
          </cell>
          <cell r="S453" t="str">
            <v>WFS Eligible</v>
          </cell>
          <cell r="T453" t="str">
            <v>6NNHFWLELPJ7</v>
          </cell>
          <cell r="U453" t="str">
            <v>10764608020293</v>
          </cell>
        </row>
        <row r="454">
          <cell r="A454" t="str">
            <v>70283-CASE</v>
          </cell>
          <cell r="B454">
            <v>251500517</v>
          </cell>
          <cell r="C454" t="str">
            <v>BAZIC Comfort Grip Desktop Stapler Set</v>
          </cell>
          <cell r="D454" t="str">
            <v>ARCHIVED</v>
          </cell>
          <cell r="E454" t="str">
            <v>UNPUBLISHED</v>
          </cell>
          <cell r="F454" t="str">
            <v>Listing &amp; Content:UPC Mismatch:Wrong-Item:Unpublish-Auto,Offer end date has passed</v>
          </cell>
          <cell r="G454" t="str">
            <v>Office &amp; Stationery</v>
          </cell>
          <cell r="H454" t="str">
            <v>Glue</v>
          </cell>
          <cell r="I454">
            <v>9.99</v>
          </cell>
          <cell r="J454" t="str">
            <v>USD</v>
          </cell>
          <cell r="K454" t="str">
            <v>Base</v>
          </cell>
          <cell r="L454" t="str">
            <v>Yes</v>
          </cell>
          <cell r="M454">
            <v>2038708</v>
          </cell>
          <cell r="N454">
            <v>2039872</v>
          </cell>
          <cell r="O454" t="str">
            <v>NETWORK_GEO</v>
          </cell>
          <cell r="P454">
            <v>0.54</v>
          </cell>
          <cell r="Q454">
            <v>1</v>
          </cell>
          <cell r="R454" t="str">
            <v>Seller Fulfilled</v>
          </cell>
          <cell r="S454" t="str">
            <v>Seller Fulfilled</v>
          </cell>
          <cell r="T454" t="str">
            <v>1H6Y1VASYME0</v>
          </cell>
          <cell r="U454" t="str">
            <v>10764608020552</v>
          </cell>
        </row>
        <row r="455">
          <cell r="A455" t="str">
            <v>715-CASE</v>
          </cell>
          <cell r="B455">
            <v>226009139</v>
          </cell>
          <cell r="C455" t="str">
            <v>BAZIC Pre-Sharpened Pencil #2 HB, Latex Free Eraser, Bulk Pack (144/Pack), 12-Pack</v>
          </cell>
          <cell r="D455" t="str">
            <v>ACTIVE</v>
          </cell>
          <cell r="E455" t="str">
            <v>PUBLISHED</v>
          </cell>
          <cell r="F455" t="str">
            <v>Offer end date has passed</v>
          </cell>
          <cell r="G455" t="str">
            <v>Office &amp; Stationery</v>
          </cell>
          <cell r="H455" t="str">
            <v>Glue</v>
          </cell>
          <cell r="I455">
            <v>8.99</v>
          </cell>
          <cell r="J455" t="str">
            <v>USD</v>
          </cell>
          <cell r="K455" t="str">
            <v>Base</v>
          </cell>
          <cell r="L455" t="str">
            <v>No</v>
          </cell>
          <cell r="M455">
            <v>2039720</v>
          </cell>
          <cell r="N455">
            <v>2039872</v>
          </cell>
          <cell r="O455" t="str">
            <v>NETWORK_GEO</v>
          </cell>
          <cell r="P455">
            <v>0.32</v>
          </cell>
          <cell r="Q455">
            <v>1</v>
          </cell>
          <cell r="R455" t="str">
            <v>Seller Fulfilled</v>
          </cell>
          <cell r="S455" t="str">
            <v>Seller Fulfilled</v>
          </cell>
          <cell r="T455" t="str">
            <v>3MNFJCSWPHCZ</v>
          </cell>
          <cell r="U455" t="str">
            <v>00764608020708</v>
          </cell>
        </row>
        <row r="456">
          <cell r="A456" t="str">
            <v>L-5-EACH</v>
          </cell>
          <cell r="B456">
            <v>121903694</v>
          </cell>
          <cell r="C456" t="str">
            <v>BAZIC 12" X 16" Apartment For Rent Sign</v>
          </cell>
          <cell r="D456" t="str">
            <v>ARCHIVED</v>
          </cell>
          <cell r="E456" t="str">
            <v>UNPUBLISHED</v>
          </cell>
          <cell r="F456" t="str">
            <v>Offer end date has passed</v>
          </cell>
          <cell r="G456" t="str">
            <v>Crafts</v>
          </cell>
          <cell r="H456" t="str">
            <v>Glue Gun Sticks</v>
          </cell>
          <cell r="I456">
            <v>20.99</v>
          </cell>
          <cell r="J456" t="str">
            <v>USD</v>
          </cell>
          <cell r="K456" t="str">
            <v>Base</v>
          </cell>
          <cell r="L456" t="str">
            <v>Yes</v>
          </cell>
          <cell r="M456">
            <v>2038710</v>
          </cell>
          <cell r="N456">
            <v>2038710</v>
          </cell>
          <cell r="O456" t="str">
            <v>NETWORK_GEO</v>
          </cell>
          <cell r="P456">
            <v>1.89</v>
          </cell>
          <cell r="Q456">
            <v>1</v>
          </cell>
          <cell r="R456" t="str">
            <v>Seller Fulfilled</v>
          </cell>
          <cell r="S456" t="str">
            <v>Seller Fulfilled</v>
          </cell>
          <cell r="T456" t="str">
            <v>3BWP00O7V0PE</v>
          </cell>
          <cell r="U456" t="str">
            <v>00469970951536</v>
          </cell>
        </row>
        <row r="457">
          <cell r="A457" t="str">
            <v>148-CASE</v>
          </cell>
          <cell r="B457">
            <v>3302489270</v>
          </cell>
          <cell r="C457" t="str">
            <v>BAZIC Utility Knife Box Cutter 18mm, 9mm Blade, Retractable Snap-Off Razor Blades (2/Pack), 144-Pack</v>
          </cell>
          <cell r="D457" t="str">
            <v>ACTIVE</v>
          </cell>
          <cell r="E457" t="str">
            <v>PUBLISHED</v>
          </cell>
          <cell r="F457" t="str">
            <v>Offer end date has passed</v>
          </cell>
          <cell r="G457" t="str">
            <v>Collectibles &amp; Memorabilia</v>
          </cell>
          <cell r="H457" t="str">
            <v>Trading Card Sleeves &amp; Holders</v>
          </cell>
          <cell r="I457">
            <v>7.99</v>
          </cell>
          <cell r="J457" t="str">
            <v>USD</v>
          </cell>
          <cell r="K457" t="str">
            <v>Base</v>
          </cell>
          <cell r="L457" t="str">
            <v>Yes</v>
          </cell>
          <cell r="M457">
            <v>2038710</v>
          </cell>
          <cell r="N457">
            <v>2038710</v>
          </cell>
          <cell r="O457" t="str">
            <v>NETWORK_GEO</v>
          </cell>
          <cell r="P457">
            <v>0.16</v>
          </cell>
          <cell r="Q457">
            <v>1</v>
          </cell>
          <cell r="R457" t="str">
            <v>Seller Fulfilled</v>
          </cell>
          <cell r="S457" t="str">
            <v>Seller Fulfilled</v>
          </cell>
          <cell r="T457" t="str">
            <v>7J79BWNVSTHK</v>
          </cell>
          <cell r="U457" t="str">
            <v>00764608021019</v>
          </cell>
        </row>
        <row r="458">
          <cell r="A458" t="str">
            <v>17091-EACH</v>
          </cell>
          <cell r="B458">
            <v>616542428</v>
          </cell>
          <cell r="C458" t="str">
            <v>BAZIC GR8 Assorted Color Oil Gel Ink Pen w/ Rubber Barrel, 0.7mm (3/Pack), 1-Pack</v>
          </cell>
          <cell r="D458" t="str">
            <v>ACTIVE</v>
          </cell>
          <cell r="E458" t="str">
            <v>PUBLISHED</v>
          </cell>
          <cell r="F458" t="str">
            <v>Reasonable price requirements are not met,Reasonable Price Not Satisfied</v>
          </cell>
          <cell r="G458" t="str">
            <v>Office &amp; Stationery</v>
          </cell>
          <cell r="H458" t="str">
            <v>Pencil &amp; Pen Erasers</v>
          </cell>
          <cell r="I458">
            <v>11.25</v>
          </cell>
          <cell r="J458" t="str">
            <v>USD</v>
          </cell>
          <cell r="K458" t="str">
            <v>Base</v>
          </cell>
          <cell r="L458" t="str">
            <v>Yes</v>
          </cell>
          <cell r="M458">
            <v>2039719</v>
          </cell>
          <cell r="N458">
            <v>2039721</v>
          </cell>
          <cell r="O458" t="str">
            <v>NETWORK_GEO</v>
          </cell>
          <cell r="P458">
            <v>0.44</v>
          </cell>
          <cell r="Q458">
            <v>1</v>
          </cell>
          <cell r="R458" t="str">
            <v>Seller Fulfilled</v>
          </cell>
          <cell r="S458" t="str">
            <v>Seller Fulfilled</v>
          </cell>
          <cell r="T458" t="str">
            <v>2E8VAHV5W3IS</v>
          </cell>
          <cell r="U458" t="str">
            <v>00465735509431</v>
          </cell>
        </row>
        <row r="459">
          <cell r="A459" t="str">
            <v>1910-BOX</v>
          </cell>
          <cell r="B459">
            <v>638852817</v>
          </cell>
          <cell r="C459" t="str">
            <v>BAZIC Noah Sharpener w/ Receptacle, 24-Pack</v>
          </cell>
          <cell r="D459" t="str">
            <v>ACTIVE</v>
          </cell>
          <cell r="E459" t="str">
            <v>PUBLISHED</v>
          </cell>
          <cell r="G459" t="str">
            <v>Office &amp; Stationery</v>
          </cell>
          <cell r="H459" t="str">
            <v>Manual Pencil Sharpeners</v>
          </cell>
          <cell r="I459">
            <v>19.68</v>
          </cell>
          <cell r="J459" t="str">
            <v>USD</v>
          </cell>
          <cell r="K459" t="str">
            <v>Base</v>
          </cell>
          <cell r="L459">
            <v>19.68</v>
          </cell>
          <cell r="M459">
            <v>2039751</v>
          </cell>
          <cell r="N459">
            <v>2039721</v>
          </cell>
          <cell r="O459" t="str">
            <v>NETWORK_GEO</v>
          </cell>
          <cell r="P459">
            <v>0.56000000000000005</v>
          </cell>
          <cell r="Q459">
            <v>1</v>
          </cell>
          <cell r="R459" t="str">
            <v>Seller Fulfilled</v>
          </cell>
          <cell r="S459" t="str">
            <v>Seller Fulfilled</v>
          </cell>
          <cell r="T459" t="str">
            <v>2IAI68TWM593</v>
          </cell>
          <cell r="U459" t="str">
            <v>00764608022207</v>
          </cell>
        </row>
        <row r="460">
          <cell r="A460" t="str">
            <v>1914-BOX</v>
          </cell>
          <cell r="B460">
            <v>138975590</v>
          </cell>
          <cell r="C460" t="str">
            <v>BAZIC Pencil Sharpener Dual Blades w/ Diamond Receptacle, 24-Pack</v>
          </cell>
          <cell r="D460" t="str">
            <v>ACTIVE</v>
          </cell>
          <cell r="E460" t="str">
            <v>PUBLISHED</v>
          </cell>
          <cell r="F460" t="str">
            <v>Offer end date has passed</v>
          </cell>
          <cell r="G460" t="str">
            <v>Office &amp; Stationery</v>
          </cell>
          <cell r="H460" t="str">
            <v>Binder Clips</v>
          </cell>
          <cell r="I460">
            <v>7.99</v>
          </cell>
          <cell r="J460" t="str">
            <v>USD</v>
          </cell>
          <cell r="K460" t="str">
            <v>Base</v>
          </cell>
          <cell r="L460" t="str">
            <v>Yes</v>
          </cell>
          <cell r="M460">
            <v>2039751</v>
          </cell>
          <cell r="N460">
            <v>2039905</v>
          </cell>
          <cell r="O460" t="str">
            <v>NETWORK_GEO</v>
          </cell>
          <cell r="P460">
            <v>0.14000000000000001</v>
          </cell>
          <cell r="Q460">
            <v>1</v>
          </cell>
          <cell r="R460" t="str">
            <v>Seller Fulfilled</v>
          </cell>
          <cell r="S460" t="str">
            <v>Seller Fulfilled</v>
          </cell>
          <cell r="T460" t="str">
            <v>3ZWZGL4HOLPK</v>
          </cell>
          <cell r="U460" t="str">
            <v>00764608002605</v>
          </cell>
        </row>
        <row r="461">
          <cell r="A461" t="str">
            <v>20050-CASE</v>
          </cell>
          <cell r="B461">
            <v>488899175</v>
          </cell>
          <cell r="C461" t="str">
            <v>BAZIC Foam Board Display Rack 10-Slots, Art Drying Racks 56"x32"x21.5"</v>
          </cell>
          <cell r="D461" t="str">
            <v>ACTIVE</v>
          </cell>
          <cell r="E461" t="str">
            <v>PUBLISHED</v>
          </cell>
          <cell r="F461" t="str">
            <v>Offer end date has passed</v>
          </cell>
          <cell r="G461" t="str">
            <v>Office &amp; Stationery</v>
          </cell>
          <cell r="H461" t="str">
            <v>Pocket Folders</v>
          </cell>
          <cell r="I461">
            <v>9.19</v>
          </cell>
          <cell r="J461" t="str">
            <v>USD</v>
          </cell>
          <cell r="K461" t="str">
            <v>Base</v>
          </cell>
          <cell r="L461" t="str">
            <v>Yes</v>
          </cell>
          <cell r="M461">
            <v>2038710</v>
          </cell>
          <cell r="N461">
            <v>2039742</v>
          </cell>
          <cell r="O461" t="str">
            <v>NETWORK_GEO</v>
          </cell>
          <cell r="P461">
            <v>0.37</v>
          </cell>
          <cell r="Q461">
            <v>1</v>
          </cell>
          <cell r="R461" t="str">
            <v>WFS Eligible</v>
          </cell>
          <cell r="S461" t="str">
            <v>Walmart Fulfilled</v>
          </cell>
          <cell r="T461" t="str">
            <v>1BCWYRDOBJUJ</v>
          </cell>
          <cell r="U461" t="str">
            <v>00764608031612</v>
          </cell>
        </row>
        <row r="462">
          <cell r="A462" t="str">
            <v>208-PACK2</v>
          </cell>
          <cell r="B462">
            <v>143359551</v>
          </cell>
          <cell r="C462" t="str">
            <v>BAZIC Push Pins Thumb Tacks Steel Point, Plastic Head (100/pack), 2-Packs</v>
          </cell>
          <cell r="D462" t="str">
            <v>ACTIVE</v>
          </cell>
          <cell r="E462" t="str">
            <v>PUBLISHED</v>
          </cell>
          <cell r="F462" t="str">
            <v>Offer end date has passed</v>
          </cell>
          <cell r="G462" t="str">
            <v>Office &amp; Stationery</v>
          </cell>
          <cell r="H462" t="str">
            <v>Paper Hole Punches</v>
          </cell>
          <cell r="I462">
            <v>31.99</v>
          </cell>
          <cell r="J462" t="str">
            <v>USD</v>
          </cell>
          <cell r="K462" t="str">
            <v>Base</v>
          </cell>
          <cell r="L462" t="str">
            <v>Yes</v>
          </cell>
          <cell r="M462">
            <v>2048507</v>
          </cell>
          <cell r="N462">
            <v>2048506</v>
          </cell>
          <cell r="O462" t="str">
            <v>NETWORK_GEO</v>
          </cell>
          <cell r="P462">
            <v>2.0299999999999998</v>
          </cell>
          <cell r="Q462">
            <v>1</v>
          </cell>
          <cell r="R462" t="str">
            <v>Seller Fulfilled</v>
          </cell>
          <cell r="S462" t="str">
            <v>Seller Fulfilled</v>
          </cell>
          <cell r="T462" t="str">
            <v>40A09F1V8IJN</v>
          </cell>
          <cell r="U462" t="str">
            <v>00467092788337</v>
          </cell>
        </row>
        <row r="463">
          <cell r="A463" t="str">
            <v>2539-EACH</v>
          </cell>
          <cell r="B463">
            <v>366785702</v>
          </cell>
          <cell r="C463" t="str">
            <v>BAZIC 8 Color Washable Premium Jumbo Crayons [2539]</v>
          </cell>
          <cell r="D463" t="str">
            <v>ACTIVE</v>
          </cell>
          <cell r="E463" t="str">
            <v>PUBLISHED</v>
          </cell>
          <cell r="F463" t="str">
            <v>Compliance - Childrenâ€™s Product Policy,Price Adjusted</v>
          </cell>
          <cell r="G463" t="str">
            <v>Crafts</v>
          </cell>
          <cell r="H463" t="str">
            <v>Clays &amp; Doughs</v>
          </cell>
          <cell r="I463">
            <v>117</v>
          </cell>
          <cell r="J463" t="str">
            <v>USD</v>
          </cell>
          <cell r="K463" t="str">
            <v>Base</v>
          </cell>
          <cell r="L463" t="str">
            <v>Yes</v>
          </cell>
          <cell r="M463">
            <v>2039722</v>
          </cell>
          <cell r="N463">
            <v>2039741</v>
          </cell>
          <cell r="O463" t="str">
            <v>NETWORK_GEO</v>
          </cell>
          <cell r="P463">
            <v>25.58</v>
          </cell>
          <cell r="Q463">
            <v>1</v>
          </cell>
          <cell r="R463" t="str">
            <v>Seller Fulfilled</v>
          </cell>
          <cell r="S463" t="str">
            <v>Seller Fulfilled</v>
          </cell>
          <cell r="T463" t="str">
            <v>2Q87123EPR3L</v>
          </cell>
          <cell r="U463" t="str">
            <v>20764608033474</v>
          </cell>
        </row>
        <row r="464">
          <cell r="A464" t="str">
            <v>3164-EACH</v>
          </cell>
          <cell r="B464">
            <v>887002186</v>
          </cell>
          <cell r="C464" t="str">
            <v>BAZIC Expanding File Folder 7 Pockets, Plastic Document Envelopes, 1-Pack</v>
          </cell>
          <cell r="D464" t="str">
            <v>ACTIVE</v>
          </cell>
          <cell r="E464" t="str">
            <v>PUBLISHED</v>
          </cell>
          <cell r="F464" t="str">
            <v>Offer end date has passed</v>
          </cell>
          <cell r="G464" t="str">
            <v>Office &amp; Stationery</v>
          </cell>
          <cell r="H464" t="str">
            <v>File Folders</v>
          </cell>
          <cell r="I464">
            <v>7.99</v>
          </cell>
          <cell r="J464" t="str">
            <v>USD</v>
          </cell>
          <cell r="K464" t="str">
            <v>Base</v>
          </cell>
          <cell r="L464">
            <v>7.99</v>
          </cell>
          <cell r="M464">
            <v>2039742</v>
          </cell>
          <cell r="N464">
            <v>2038710</v>
          </cell>
          <cell r="O464">
            <v>0.40799999999999997</v>
          </cell>
          <cell r="P464">
            <v>0.05</v>
          </cell>
          <cell r="Q464">
            <v>1</v>
          </cell>
          <cell r="R464" t="str">
            <v>Seller Fulfilled</v>
          </cell>
          <cell r="S464" t="str">
            <v>Seller Fulfilled</v>
          </cell>
          <cell r="T464" t="str">
            <v>1024X0O2620J</v>
          </cell>
          <cell r="U464" t="str">
            <v>00764608034774</v>
          </cell>
        </row>
        <row r="465">
          <cell r="A465" t="str">
            <v>3992-EACH</v>
          </cell>
          <cell r="B465">
            <v>1871238501</v>
          </cell>
          <cell r="C465" t="str">
            <v>Bazic 3992 Assorted Nylon &amp; Foam Paint Brush Set, 18 Piece</v>
          </cell>
          <cell r="D465" t="str">
            <v>ACTIVE</v>
          </cell>
          <cell r="E465" t="str">
            <v>PUBLISHED</v>
          </cell>
          <cell r="F465" t="str">
            <v>Offer end date has passed</v>
          </cell>
          <cell r="G465" t="str">
            <v>Crafts</v>
          </cell>
          <cell r="H465" t="str">
            <v>Glitter</v>
          </cell>
          <cell r="I465">
            <v>22.99</v>
          </cell>
          <cell r="J465" t="str">
            <v>USD</v>
          </cell>
          <cell r="K465" t="str">
            <v>Base</v>
          </cell>
          <cell r="L465" t="str">
            <v>Yes</v>
          </cell>
          <cell r="M465">
            <v>2039747</v>
          </cell>
          <cell r="N465">
            <v>2038710</v>
          </cell>
          <cell r="O465" t="str">
            <v>NETWORK_GEO</v>
          </cell>
          <cell r="P465">
            <v>1.1200000000000001</v>
          </cell>
          <cell r="Q465">
            <v>1</v>
          </cell>
          <cell r="R465" t="str">
            <v>Seller Fulfilled</v>
          </cell>
          <cell r="S465" t="str">
            <v>Seller Fulfilled</v>
          </cell>
          <cell r="T465" t="str">
            <v>5OLH5887YABL</v>
          </cell>
          <cell r="U465" t="str">
            <v>00764608034903</v>
          </cell>
        </row>
        <row r="466">
          <cell r="A466" t="str">
            <v>4438-SET6</v>
          </cell>
          <cell r="B466">
            <v>292400997</v>
          </cell>
          <cell r="C466" t="str">
            <v>BAZIC 6" Craft &amp; Sewing Stainless Steel Scissors, Sharp Scissor Blades, 6-Pack</v>
          </cell>
          <cell r="D466" t="str">
            <v>ACTIVE</v>
          </cell>
          <cell r="E466" t="str">
            <v>PUBLISHED</v>
          </cell>
          <cell r="F466" t="str">
            <v>Offer end date has passed</v>
          </cell>
          <cell r="G466" t="str">
            <v>Crafts</v>
          </cell>
          <cell r="H466" t="str">
            <v>Glitter</v>
          </cell>
          <cell r="I466">
            <v>22.75</v>
          </cell>
          <cell r="J466" t="str">
            <v>USD</v>
          </cell>
          <cell r="K466" t="str">
            <v>Base</v>
          </cell>
          <cell r="L466" t="str">
            <v>Yes</v>
          </cell>
          <cell r="M466">
            <v>2039728</v>
          </cell>
          <cell r="N466">
            <v>2038710</v>
          </cell>
          <cell r="O466" t="str">
            <v>NETWORK_GEO</v>
          </cell>
          <cell r="P466">
            <v>1.1000000000000001</v>
          </cell>
          <cell r="Q466">
            <v>1</v>
          </cell>
          <cell r="R466" t="str">
            <v>Seller Fulfilled</v>
          </cell>
          <cell r="S466" t="str">
            <v>Seller Fulfilled</v>
          </cell>
          <cell r="T466" t="str">
            <v>2KEISTHY0HLR</v>
          </cell>
          <cell r="U466" t="str">
            <v>00764608034910</v>
          </cell>
        </row>
        <row r="467">
          <cell r="A467" t="str">
            <v>5156-BOX</v>
          </cell>
          <cell r="B467">
            <v>220256714</v>
          </cell>
          <cell r="C467" t="str">
            <v>BAZIC Neon Page Markers 0.5x1.7 Printed Arrow Flag Tabs, (160 Flags/Pack), 24-Pack</v>
          </cell>
          <cell r="D467" t="str">
            <v>ACTIVE</v>
          </cell>
          <cell r="E467" t="str">
            <v>PUBLISHED</v>
          </cell>
          <cell r="F467" t="str">
            <v>Offer end date has passed</v>
          </cell>
          <cell r="G467" t="str">
            <v>Office &amp; Stationery</v>
          </cell>
          <cell r="H467" t="str">
            <v>Labels</v>
          </cell>
          <cell r="I467">
            <v>7.36</v>
          </cell>
          <cell r="J467" t="str">
            <v>USD</v>
          </cell>
          <cell r="K467" t="str">
            <v>Promo price</v>
          </cell>
          <cell r="L467" t="str">
            <v>Yes</v>
          </cell>
          <cell r="M467">
            <v>2039889</v>
          </cell>
          <cell r="N467">
            <v>2038061</v>
          </cell>
          <cell r="O467" t="str">
            <v>ALWAYS_TWO_DAY</v>
          </cell>
          <cell r="P467">
            <v>0.06</v>
          </cell>
          <cell r="Q467">
            <v>1</v>
          </cell>
          <cell r="R467" t="str">
            <v>Walmart Fulfilled</v>
          </cell>
          <cell r="S467" t="str">
            <v>Seller Fulfilled</v>
          </cell>
          <cell r="T467" t="str">
            <v>6P63E83DR1Z4</v>
          </cell>
          <cell r="U467" t="str">
            <v>00764608038017</v>
          </cell>
        </row>
        <row r="468">
          <cell r="A468" t="str">
            <v>5524-EACH</v>
          </cell>
          <cell r="B468">
            <v>17940012363</v>
          </cell>
          <cell r="C468" t="str">
            <v>BAZIC Spiral Notebook, 1 Subject, Wide Ruled Paper 8" x 10-1/2", 70 Sheets Yellow Cover, 1 Count</v>
          </cell>
          <cell r="D468" t="str">
            <v>ACTIVE</v>
          </cell>
          <cell r="E468" t="str">
            <v>PUBLISHED</v>
          </cell>
          <cell r="G468" t="str">
            <v>Office &amp; Stationery</v>
          </cell>
          <cell r="H468" t="str">
            <v>Writing Notebooks &amp; Sketch Books</v>
          </cell>
          <cell r="I468">
            <v>10.02</v>
          </cell>
          <cell r="J468" t="str">
            <v>USD</v>
          </cell>
          <cell r="K468" t="str">
            <v>Base</v>
          </cell>
          <cell r="L468">
            <v>10.02</v>
          </cell>
          <cell r="M468">
            <v>2039723</v>
          </cell>
          <cell r="N468">
            <v>2038061</v>
          </cell>
          <cell r="O468" t="str">
            <v>ALWAYS_TWO_DAY</v>
          </cell>
          <cell r="P468">
            <v>0.04</v>
          </cell>
          <cell r="Q468">
            <v>1</v>
          </cell>
          <cell r="R468" t="str">
            <v>Walmart Fulfilled</v>
          </cell>
          <cell r="S468"/>
          <cell r="T468" t="str">
            <v>1SECPB4ZAM9A</v>
          </cell>
          <cell r="U468" t="str">
            <v>00764608038109</v>
          </cell>
        </row>
        <row r="469">
          <cell r="A469" t="str">
            <v>6012-CASE</v>
          </cell>
          <cell r="B469">
            <v>499476188</v>
          </cell>
          <cell r="C469" t="str">
            <v>BAZIC Magnetic Dry Erase Whiteboard &amp; Marker + 2 Magnets), 14"x11", 12-Pack</v>
          </cell>
          <cell r="D469" t="str">
            <v>ACTIVE</v>
          </cell>
          <cell r="E469" t="str">
            <v>PUBLISHED</v>
          </cell>
          <cell r="F469"/>
          <cell r="G469" t="str">
            <v>Office &amp; Stationery</v>
          </cell>
          <cell r="H469" t="str">
            <v>Labels</v>
          </cell>
          <cell r="I469">
            <v>23.99</v>
          </cell>
          <cell r="J469" t="str">
            <v>USD</v>
          </cell>
          <cell r="K469" t="str">
            <v>Base</v>
          </cell>
          <cell r="L469" t="str">
            <v>Yes</v>
          </cell>
          <cell r="M469">
            <v>2039885</v>
          </cell>
          <cell r="N469">
            <v>2038061</v>
          </cell>
          <cell r="O469" t="str">
            <v>NETWORK_GEO</v>
          </cell>
          <cell r="P469">
            <v>1.42</v>
          </cell>
          <cell r="Q469">
            <v>1</v>
          </cell>
          <cell r="R469" t="str">
            <v>Seller Fulfilled</v>
          </cell>
          <cell r="S469" t="str">
            <v>Seller Fulfilled</v>
          </cell>
          <cell r="T469" t="str">
            <v>621SEGWE2W3T</v>
          </cell>
          <cell r="U469" t="str">
            <v>10764608038120</v>
          </cell>
        </row>
        <row r="470">
          <cell r="A470" t="str">
            <v>735-EACH</v>
          </cell>
          <cell r="B470">
            <v>24870208</v>
          </cell>
          <cell r="C470" t="str">
            <v>BAZIC Metallic Colored Pencils (12 Count)</v>
          </cell>
          <cell r="D470" t="str">
            <v>ACTIVE</v>
          </cell>
          <cell r="E470" t="str">
            <v>PUBLISHED</v>
          </cell>
          <cell r="F470" t="str">
            <v>Offer end date has passed</v>
          </cell>
          <cell r="G470" t="str">
            <v>Crafts</v>
          </cell>
          <cell r="H470" t="str">
            <v>Art Pencils</v>
          </cell>
          <cell r="I470">
            <v>7.69</v>
          </cell>
          <cell r="J470" t="str">
            <v>USD</v>
          </cell>
          <cell r="K470" t="str">
            <v>Base</v>
          </cell>
          <cell r="L470">
            <v>7.69</v>
          </cell>
          <cell r="M470">
            <v>2039720</v>
          </cell>
          <cell r="N470">
            <v>2038710</v>
          </cell>
          <cell r="O470">
            <v>0.16</v>
          </cell>
          <cell r="P470">
            <v>6.4</v>
          </cell>
          <cell r="Q470">
            <v>1</v>
          </cell>
          <cell r="R470" t="str">
            <v>Seller Fulfilled</v>
          </cell>
          <cell r="S470" t="str">
            <v>Seller Fulfilled</v>
          </cell>
          <cell r="T470" t="str">
            <v>1DS2V6KY7R8F</v>
          </cell>
          <cell r="U470" t="str">
            <v>20764608038677</v>
          </cell>
        </row>
        <row r="471">
          <cell r="A471" t="str">
            <v>760-EACH</v>
          </cell>
          <cell r="B471">
            <v>24902037</v>
          </cell>
          <cell r="C471" t="str">
            <v>BAZIC Drawing Sketching Pencil Set, #2B, for Pro Artists (12/Pack), 1-Pack</v>
          </cell>
          <cell r="D471" t="str">
            <v>ACTIVE</v>
          </cell>
          <cell r="E471" t="str">
            <v>PUBLISHED</v>
          </cell>
          <cell r="F471" t="str">
            <v>Reasonable price requirements are not met,Reasonable Price Not Satisfied</v>
          </cell>
          <cell r="G471" t="str">
            <v>Crafts</v>
          </cell>
          <cell r="H471" t="str">
            <v>Art Brushes</v>
          </cell>
          <cell r="I471">
            <v>42.3</v>
          </cell>
          <cell r="J471" t="str">
            <v>USD</v>
          </cell>
          <cell r="K471" t="str">
            <v>Base</v>
          </cell>
          <cell r="L471" t="str">
            <v>Yes</v>
          </cell>
          <cell r="M471">
            <v>2039720</v>
          </cell>
          <cell r="N471">
            <v>2039747</v>
          </cell>
          <cell r="O471" t="str">
            <v>NETWORK_GEO</v>
          </cell>
          <cell r="P471">
            <v>1.42</v>
          </cell>
          <cell r="Q471">
            <v>1</v>
          </cell>
          <cell r="R471" t="str">
            <v>Seller Fulfilled</v>
          </cell>
          <cell r="S471" t="str">
            <v>Walmart Fulfilled</v>
          </cell>
          <cell r="T471" t="str">
            <v>2JDEG97607M0</v>
          </cell>
          <cell r="U471" t="str">
            <v>10764608039837</v>
          </cell>
        </row>
        <row r="472">
          <cell r="A472" t="str">
            <v>9006-CASE</v>
          </cell>
          <cell r="B472">
            <v>661357259</v>
          </cell>
          <cell r="C472" t="str">
            <v>BAZIC Printed Duct Tape Zebra Animal Pattern 1.88" X 5 Yards, 24-Pack</v>
          </cell>
          <cell r="D472" t="str">
            <v>ARCHIVED</v>
          </cell>
          <cell r="E472" t="str">
            <v>UNPUBLISHED</v>
          </cell>
          <cell r="F472" t="str">
            <v>Offer end date has passed</v>
          </cell>
          <cell r="G472" t="str">
            <v>Office &amp; Stationery</v>
          </cell>
          <cell r="H472" t="str">
            <v>Binders</v>
          </cell>
          <cell r="I472">
            <v>58.09</v>
          </cell>
          <cell r="J472" t="str">
            <v>USD</v>
          </cell>
          <cell r="K472" t="str">
            <v>Base</v>
          </cell>
          <cell r="L472" t="str">
            <v>Yes</v>
          </cell>
          <cell r="M472">
            <v>2038710</v>
          </cell>
          <cell r="N472">
            <v>2039738</v>
          </cell>
          <cell r="O472" t="str">
            <v>NETWORK_GEO</v>
          </cell>
          <cell r="P472">
            <v>8.7200000000000006</v>
          </cell>
          <cell r="Q472">
            <v>1</v>
          </cell>
          <cell r="R472" t="str">
            <v>Seller Fulfilled</v>
          </cell>
          <cell r="S472" t="str">
            <v>Seller Fulfilled</v>
          </cell>
          <cell r="T472" t="str">
            <v>2662WVWZGJKR</v>
          </cell>
          <cell r="U472" t="str">
            <v>20764608041073</v>
          </cell>
        </row>
        <row r="473">
          <cell r="A473" t="str">
            <v>916-PACK2</v>
          </cell>
          <cell r="B473">
            <v>538713127</v>
          </cell>
          <cell r="C473" t="str">
            <v>BAZIC Clear Packing Tape 1.88" x 54.6 Yards, Total 12 Count</v>
          </cell>
          <cell r="D473" t="str">
            <v>ARCHIVED</v>
          </cell>
          <cell r="E473" t="str">
            <v>UNPUBLISHED</v>
          </cell>
          <cell r="F473" t="str">
            <v>Offer end date has passed</v>
          </cell>
          <cell r="G473" t="str">
            <v>Office &amp; Stationery</v>
          </cell>
          <cell r="H473" t="str">
            <v>Math Tool Kits</v>
          </cell>
          <cell r="I473">
            <v>48.17</v>
          </cell>
          <cell r="J473" t="str">
            <v>USD</v>
          </cell>
          <cell r="K473" t="str">
            <v>Base</v>
          </cell>
          <cell r="L473" t="str">
            <v>Yes</v>
          </cell>
          <cell r="M473">
            <v>2038710</v>
          </cell>
          <cell r="N473">
            <v>2038710</v>
          </cell>
          <cell r="O473" t="str">
            <v>NETWORK_GEO</v>
          </cell>
          <cell r="P473">
            <v>5.0599999999999996</v>
          </cell>
          <cell r="Q473">
            <v>1</v>
          </cell>
          <cell r="R473" t="str">
            <v>Seller Fulfilled</v>
          </cell>
          <cell r="S473" t="str">
            <v>Seller Fulfilled</v>
          </cell>
          <cell r="T473" t="str">
            <v>4R8TZKYIF0FS</v>
          </cell>
          <cell r="U473" t="str">
            <v>10764608004507</v>
          </cell>
        </row>
        <row r="474">
          <cell r="A474" t="str">
            <v>S-32-PACK4</v>
          </cell>
          <cell r="B474">
            <v>968941381</v>
          </cell>
          <cell r="C474" t="str">
            <v>BAZIC BAZIC No Fumar Sign 9"X12", Spanish No Smoking Plastic Signs, 4-Pack</v>
          </cell>
          <cell r="D474" t="str">
            <v>ACTIVE</v>
          </cell>
          <cell r="E474" t="str">
            <v>PUBLISHED</v>
          </cell>
          <cell r="F474" t="str">
            <v>Offer end date has passed</v>
          </cell>
          <cell r="G474" t="str">
            <v>Home &amp; Garden</v>
          </cell>
          <cell r="H474" t="str">
            <v>Plaques &amp; Signs</v>
          </cell>
          <cell r="I474">
            <v>8.99</v>
          </cell>
          <cell r="J474" t="str">
            <v>USD</v>
          </cell>
          <cell r="K474" t="str">
            <v>Base</v>
          </cell>
          <cell r="L474">
            <v>8.99</v>
          </cell>
          <cell r="M474">
            <v>2038710</v>
          </cell>
          <cell r="N474" t="str">
            <v>NETWORK_GEO</v>
          </cell>
          <cell r="O474">
            <v>0.25</v>
          </cell>
          <cell r="P474">
            <v>10.44</v>
          </cell>
          <cell r="Q474">
            <v>1</v>
          </cell>
          <cell r="R474" t="str">
            <v>Seller Fulfilled</v>
          </cell>
          <cell r="S474" t="str">
            <v>Seller Fulfilled</v>
          </cell>
          <cell r="T474" t="str">
            <v>62JRX42S0T2D</v>
          </cell>
          <cell r="U474" t="str">
            <v>20805219491762</v>
          </cell>
        </row>
        <row r="475">
          <cell r="A475" t="str">
            <v>1296-EACH</v>
          </cell>
          <cell r="B475">
            <v>17732060334</v>
          </cell>
          <cell r="C475" t="str">
            <v>BAZIC Dry Erase Marker Black Color Fine Tip, Whiteboard Pen, Low Odor (12/Box), 1-Pack</v>
          </cell>
          <cell r="D475" t="str">
            <v>ACTIVE</v>
          </cell>
          <cell r="E475" t="str">
            <v>PUBLISHED</v>
          </cell>
          <cell r="F475" t="str">
            <v>Compliance - Childrenâ€™s Product Policy,No Match Found - Adjusted to your last submitted price</v>
          </cell>
          <cell r="G475" t="str">
            <v>Crafts</v>
          </cell>
          <cell r="H475" t="str">
            <v>Coloring Books</v>
          </cell>
          <cell r="I475">
            <v>53.99</v>
          </cell>
          <cell r="J475" t="str">
            <v>USD</v>
          </cell>
          <cell r="K475" t="str">
            <v>Base</v>
          </cell>
          <cell r="L475" t="str">
            <v>Yes</v>
          </cell>
          <cell r="M475">
            <v>2039746</v>
          </cell>
          <cell r="N475">
            <v>2038710</v>
          </cell>
          <cell r="O475" t="str">
            <v>NETWORK_GEO</v>
          </cell>
          <cell r="P475">
            <v>10.76</v>
          </cell>
          <cell r="Q475">
            <v>1</v>
          </cell>
          <cell r="R475" t="str">
            <v>Seller Fulfilled</v>
          </cell>
          <cell r="S475" t="str">
            <v>Seller Fulfilled</v>
          </cell>
          <cell r="T475" t="str">
            <v>5XAHJ008BIWY</v>
          </cell>
          <cell r="U475" t="str">
            <v>20805219499232</v>
          </cell>
        </row>
        <row r="476">
          <cell r="A476" t="str">
            <v>17007-EACH</v>
          </cell>
          <cell r="B476">
            <v>25309407</v>
          </cell>
          <cell r="C476" t="str">
            <v>BAZIC Arrow Ballpoint Pens, 1.0 mm Medium Point Black Color Stick Pen, 10 Count, 1-Pack</v>
          </cell>
          <cell r="D476" t="str">
            <v>ACTIVE</v>
          </cell>
          <cell r="E476" t="str">
            <v>PUBLISHED</v>
          </cell>
          <cell r="F476" t="str">
            <v>Offer end date has passed,Price Adjusted</v>
          </cell>
          <cell r="G476" t="str">
            <v>Office &amp; Stationery</v>
          </cell>
          <cell r="H476" t="str">
            <v>Coin Roll Wrappers</v>
          </cell>
          <cell r="I476">
            <v>14.75</v>
          </cell>
          <cell r="J476" t="str">
            <v>USD</v>
          </cell>
          <cell r="K476" t="str">
            <v>Base</v>
          </cell>
          <cell r="L476" t="str">
            <v>Yes</v>
          </cell>
          <cell r="M476">
            <v>2039719</v>
          </cell>
          <cell r="N476">
            <v>2038710</v>
          </cell>
          <cell r="O476" t="str">
            <v>NETWORK_GEO</v>
          </cell>
          <cell r="P476">
            <v>0.25</v>
          </cell>
          <cell r="Q476">
            <v>1</v>
          </cell>
          <cell r="R476" t="str">
            <v>Seller Fulfilled</v>
          </cell>
          <cell r="S476" t="str">
            <v>Seller Fulfilled</v>
          </cell>
          <cell r="T476" t="str">
            <v>668TVSXTACQ1</v>
          </cell>
          <cell r="U476" t="str">
            <v>00464572016225</v>
          </cell>
        </row>
        <row r="477">
          <cell r="A477" t="str">
            <v>17011-BOX</v>
          </cell>
          <cell r="B477">
            <v>417583134</v>
          </cell>
          <cell r="C477" t="str">
            <v>BAZIC Jetz Fuse Tech Gel Ink Pen, Assorted Colors, 1.4 mm Bold Point (8/Pack), 12-Pack</v>
          </cell>
          <cell r="D477" t="str">
            <v>ACTIVE</v>
          </cell>
          <cell r="E477" t="str">
            <v>PUBLISHED</v>
          </cell>
          <cell r="F477" t="str">
            <v>Reasonable price requirements are not met</v>
          </cell>
          <cell r="G477" t="str">
            <v>Office &amp; Stationery</v>
          </cell>
          <cell r="H477" t="str">
            <v>Pens</v>
          </cell>
          <cell r="I477">
            <v>40.49</v>
          </cell>
          <cell r="J477" t="str">
            <v>USD</v>
          </cell>
          <cell r="K477" t="str">
            <v>Base</v>
          </cell>
          <cell r="L477">
            <v>40.49</v>
          </cell>
          <cell r="M477">
            <v>2039719</v>
          </cell>
          <cell r="N477">
            <v>2038710</v>
          </cell>
          <cell r="O477" t="str">
            <v>NETWORK_GEO</v>
          </cell>
          <cell r="P477">
            <v>35.24</v>
          </cell>
          <cell r="Q477">
            <v>1</v>
          </cell>
          <cell r="R477" t="str">
            <v>Seller Fulfilled</v>
          </cell>
          <cell r="S477" t="str">
            <v>Seller Fulfilled</v>
          </cell>
          <cell r="T477" t="str">
            <v>5CSF72AMBR53</v>
          </cell>
          <cell r="U477" t="str">
            <v>20764608050525</v>
          </cell>
        </row>
        <row r="478">
          <cell r="A478" t="str">
            <v>17035-BOX</v>
          </cell>
          <cell r="B478">
            <v>5273003905</v>
          </cell>
          <cell r="C478" t="str">
            <v>BAZIC Skylar Fineliner Pen, Fine Tip 0.4mm Pens, Black Ink, 4 Count, 24-Packs</v>
          </cell>
          <cell r="D478" t="str">
            <v>ACTIVE</v>
          </cell>
          <cell r="E478" t="str">
            <v>PUBLISHED</v>
          </cell>
          <cell r="F478" t="str">
            <v>Compliance - Childrenâ€™s Product Policy</v>
          </cell>
          <cell r="G478" t="str">
            <v>Office &amp; Stationery</v>
          </cell>
          <cell r="H478" t="str">
            <v>Pens</v>
          </cell>
          <cell r="I478">
            <v>45.87</v>
          </cell>
          <cell r="J478" t="str">
            <v>USD</v>
          </cell>
          <cell r="K478" t="str">
            <v>Base</v>
          </cell>
          <cell r="L478">
            <v>45.87</v>
          </cell>
          <cell r="M478">
            <v>2039719</v>
          </cell>
          <cell r="N478">
            <v>2039749</v>
          </cell>
          <cell r="O478">
            <v>1.92</v>
          </cell>
          <cell r="P478">
            <v>8.4</v>
          </cell>
          <cell r="Q478">
            <v>1</v>
          </cell>
          <cell r="R478" t="str">
            <v>Seller Fulfilled</v>
          </cell>
          <cell r="S478" t="str">
            <v>Seller Fulfilled</v>
          </cell>
          <cell r="T478" t="str">
            <v>1RQNKI8ZQL90</v>
          </cell>
          <cell r="U478" t="str">
            <v>10764608050948</v>
          </cell>
        </row>
        <row r="479">
          <cell r="A479" t="str">
            <v>210-PACK2</v>
          </cell>
          <cell r="B479">
            <v>125997651</v>
          </cell>
          <cell r="C479" t="str">
            <v>BAZIC Push Pins Jumbo Plastic Head, Assorted Color (25/pack), 2-Packs</v>
          </cell>
          <cell r="D479" t="str">
            <v>ACTIVE</v>
          </cell>
          <cell r="E479" t="str">
            <v>PUBLISHED</v>
          </cell>
          <cell r="F479" t="str">
            <v>Offer end date has passed,Price Adjusted</v>
          </cell>
          <cell r="G479" t="str">
            <v>Office &amp; Stationery</v>
          </cell>
          <cell r="H479" t="str">
            <v>Sticky Notes</v>
          </cell>
          <cell r="I479">
            <v>7.14</v>
          </cell>
          <cell r="J479" t="str">
            <v>USD</v>
          </cell>
          <cell r="K479" t="str">
            <v>Base</v>
          </cell>
          <cell r="L479" t="str">
            <v>Yes</v>
          </cell>
          <cell r="M479">
            <v>2048507</v>
          </cell>
          <cell r="N479">
            <v>2039904</v>
          </cell>
          <cell r="O479" t="str">
            <v>ALWAYS_TWO_DAY</v>
          </cell>
          <cell r="P479">
            <v>0.1</v>
          </cell>
          <cell r="Q479">
            <v>1</v>
          </cell>
          <cell r="R479" t="str">
            <v>Walmart Fulfilled</v>
          </cell>
          <cell r="S479" t="str">
            <v>Seller Fulfilled</v>
          </cell>
          <cell r="T479" t="str">
            <v>6K9ZW5AI61A9</v>
          </cell>
          <cell r="U479" t="str">
            <v>00764608051047</v>
          </cell>
        </row>
        <row r="480">
          <cell r="A480" t="str">
            <v>231-BOX</v>
          </cell>
          <cell r="B480">
            <v>852935781</v>
          </cell>
          <cell r="C480" t="str">
            <v>BAZIC Push Pins Color Flat Head Steel Thumb Tacks (150/pack), 24-Packs</v>
          </cell>
          <cell r="D480" t="str">
            <v>ACTIVE</v>
          </cell>
          <cell r="E480" t="str">
            <v>PUBLISHED</v>
          </cell>
          <cell r="F480" t="str">
            <v>Offer end date has passed</v>
          </cell>
          <cell r="G480" t="str">
            <v>Office &amp; Stationery</v>
          </cell>
          <cell r="H480" t="str">
            <v>Sticky Notes</v>
          </cell>
          <cell r="I480">
            <v>7.49</v>
          </cell>
          <cell r="J480" t="str">
            <v>USD</v>
          </cell>
          <cell r="K480" t="str">
            <v>Base</v>
          </cell>
          <cell r="L480" t="str">
            <v>Yes</v>
          </cell>
          <cell r="M480">
            <v>2048507</v>
          </cell>
          <cell r="N480">
            <v>2039904</v>
          </cell>
          <cell r="O480" t="str">
            <v>ALWAYS_TWO_DAY</v>
          </cell>
          <cell r="P480">
            <v>9.5000000000000001E-2</v>
          </cell>
          <cell r="Q480">
            <v>1</v>
          </cell>
          <cell r="R480" t="str">
            <v>Walmart Fulfilled</v>
          </cell>
          <cell r="S480" t="str">
            <v>Seller Fulfilled</v>
          </cell>
          <cell r="T480" t="str">
            <v>2AZK8TWOJIVD</v>
          </cell>
          <cell r="U480" t="str">
            <v>00764608051320</v>
          </cell>
        </row>
        <row r="481">
          <cell r="A481" t="str">
            <v>265-BOX</v>
          </cell>
          <cell r="B481">
            <v>122871997</v>
          </cell>
          <cell r="C481" t="str">
            <v>BAZIC Binder Clips Small Black 3/4" (19mm), Paper Clip (12/Pack), 12-Packs</v>
          </cell>
          <cell r="D481" t="str">
            <v>ACTIVE</v>
          </cell>
          <cell r="E481" t="str">
            <v>PUBLISHED</v>
          </cell>
          <cell r="F481" t="str">
            <v>Reasonable price requirements are not met,Reasonable Price Not Satisfied</v>
          </cell>
          <cell r="G481" t="str">
            <v>Office &amp; Stationery</v>
          </cell>
          <cell r="H481" t="str">
            <v>Index Tabs</v>
          </cell>
          <cell r="I481">
            <v>9</v>
          </cell>
          <cell r="J481" t="str">
            <v>USD</v>
          </cell>
          <cell r="K481" t="str">
            <v>Base</v>
          </cell>
          <cell r="L481" t="str">
            <v>Yes</v>
          </cell>
          <cell r="M481">
            <v>2039905</v>
          </cell>
          <cell r="N481">
            <v>2039889</v>
          </cell>
          <cell r="O481" t="str">
            <v>NETWORK_GEO</v>
          </cell>
          <cell r="P481">
            <v>0.32</v>
          </cell>
          <cell r="Q481">
            <v>1</v>
          </cell>
          <cell r="R481" t="str">
            <v>Seller Fulfilled</v>
          </cell>
          <cell r="S481" t="str">
            <v>Seller Fulfilled</v>
          </cell>
          <cell r="T481" t="str">
            <v>7ET8E148LDDT</v>
          </cell>
          <cell r="U481" t="str">
            <v>00463636593467</v>
          </cell>
        </row>
        <row r="482">
          <cell r="A482" t="str">
            <v>3103-PACK4</v>
          </cell>
          <cell r="B482">
            <v>471868236</v>
          </cell>
          <cell r="C482" t="str">
            <v>BAZIC Manila File Folder 1/3 Cut Letter Size, Total 24-Count</v>
          </cell>
          <cell r="D482" t="str">
            <v>ACTIVE</v>
          </cell>
          <cell r="E482" t="str">
            <v>PUBLISHED</v>
          </cell>
          <cell r="F482" t="str">
            <v>Offer end date has passed</v>
          </cell>
          <cell r="G482" t="str">
            <v>Office &amp; Stationery</v>
          </cell>
          <cell r="H482" t="str">
            <v>File Folders</v>
          </cell>
          <cell r="I482">
            <v>14.99</v>
          </cell>
          <cell r="J482" t="str">
            <v>USD</v>
          </cell>
          <cell r="K482" t="str">
            <v>Base</v>
          </cell>
          <cell r="L482">
            <v>14.99</v>
          </cell>
          <cell r="M482">
            <v>2039742</v>
          </cell>
          <cell r="N482" t="str">
            <v>NETWORK_GEO</v>
          </cell>
          <cell r="O482">
            <v>1.44</v>
          </cell>
          <cell r="P482">
            <v>10.98</v>
          </cell>
          <cell r="Q482">
            <v>1</v>
          </cell>
          <cell r="R482" t="str">
            <v>Seller Fulfilled</v>
          </cell>
          <cell r="S482" t="str">
            <v>Seller Fulfilled</v>
          </cell>
          <cell r="T482" t="str">
            <v>5ORGKIGAU6H1</v>
          </cell>
          <cell r="U482" t="str">
            <v>20805219531697</v>
          </cell>
        </row>
        <row r="483">
          <cell r="A483" t="str">
            <v>3138-A-CASE</v>
          </cell>
          <cell r="B483">
            <v>206900514</v>
          </cell>
          <cell r="C483" t="str">
            <v>BAZIC 3 Ring Binder 1.5" Economy Binders White, Hold 280 Sheets, 24-Count</v>
          </cell>
          <cell r="D483" t="str">
            <v>ACTIVE</v>
          </cell>
          <cell r="E483" t="str">
            <v>UNPUBLISHED</v>
          </cell>
          <cell r="F483" t="str">
            <v>Listing &amp; Content:UPC Mismatch:Wrong-Item:Unpublish-Auto</v>
          </cell>
          <cell r="G483" t="str">
            <v>Office &amp; Stationery</v>
          </cell>
          <cell r="H483" t="str">
            <v>Filler Paper</v>
          </cell>
          <cell r="I483">
            <v>6.49</v>
          </cell>
          <cell r="J483" t="str">
            <v>USD</v>
          </cell>
          <cell r="K483" t="str">
            <v>Promo price</v>
          </cell>
          <cell r="L483" t="str">
            <v>Yes</v>
          </cell>
          <cell r="M483">
            <v>2039738</v>
          </cell>
          <cell r="N483">
            <v>2039724</v>
          </cell>
          <cell r="O483" t="str">
            <v>ALWAYS_TWO_DAY</v>
          </cell>
          <cell r="P483">
            <v>0.66500000000000004</v>
          </cell>
          <cell r="Q483">
            <v>1</v>
          </cell>
          <cell r="R483" t="str">
            <v>Walmart Fulfilled</v>
          </cell>
          <cell r="S483" t="str">
            <v>Seller Fulfilled</v>
          </cell>
          <cell r="T483" t="str">
            <v>6PQRC05480IW</v>
          </cell>
          <cell r="U483" t="str">
            <v>00764608005651</v>
          </cell>
        </row>
        <row r="484">
          <cell r="A484" t="str">
            <v>3197-SET3</v>
          </cell>
          <cell r="B484">
            <v>27691890</v>
          </cell>
          <cell r="C484" t="str">
            <v>BAZIC Report Covers w/ Sliding Bar, Clear Front Letter Plastic Folders, 9-Count</v>
          </cell>
          <cell r="D484" t="str">
            <v>ACTIVE</v>
          </cell>
          <cell r="E484" t="str">
            <v>PUBLISHED</v>
          </cell>
          <cell r="G484" t="str">
            <v>Office &amp; Stationery</v>
          </cell>
          <cell r="H484" t="str">
            <v>Report Covers</v>
          </cell>
          <cell r="I484">
            <v>10.99</v>
          </cell>
          <cell r="J484" t="str">
            <v>USD</v>
          </cell>
          <cell r="K484" t="str">
            <v>Base</v>
          </cell>
          <cell r="L484">
            <v>10.99</v>
          </cell>
          <cell r="M484">
            <v>2039907</v>
          </cell>
          <cell r="N484">
            <v>2039885</v>
          </cell>
          <cell r="O484" t="str">
            <v>NETWORK_GEO</v>
          </cell>
          <cell r="P484">
            <v>5.08</v>
          </cell>
          <cell r="Q484">
            <v>1</v>
          </cell>
          <cell r="R484" t="str">
            <v>Walmart Fulfilled</v>
          </cell>
          <cell r="S484" t="str">
            <v>Seller Fulfilled</v>
          </cell>
          <cell r="T484" t="str">
            <v>6EO86F7HGWDD</v>
          </cell>
          <cell r="U484" t="str">
            <v>00764608060810</v>
          </cell>
        </row>
        <row r="485">
          <cell r="A485" t="str">
            <v>3459-A-SET3</v>
          </cell>
          <cell r="B485">
            <v>696526094</v>
          </cell>
          <cell r="C485" t="str">
            <v>BAZIC Glitter Glue Silver Gold Iridescent Metallic Color, Non-Toxic (6.76oz/Pack), 3-Packs</v>
          </cell>
          <cell r="D485" t="str">
            <v>ACTIVE</v>
          </cell>
          <cell r="E485" t="str">
            <v>PUBLISHED</v>
          </cell>
          <cell r="F485"/>
          <cell r="G485" t="str">
            <v>Crafts</v>
          </cell>
          <cell r="H485" t="str">
            <v>Coloring Books</v>
          </cell>
          <cell r="I485">
            <v>18</v>
          </cell>
          <cell r="J485" t="str">
            <v>USD</v>
          </cell>
          <cell r="K485" t="str">
            <v>Base</v>
          </cell>
          <cell r="L485" t="str">
            <v>Yes</v>
          </cell>
          <cell r="M485">
            <v>2038710</v>
          </cell>
          <cell r="N485">
            <v>2038710</v>
          </cell>
          <cell r="O485" t="str">
            <v>NETWORK_GEO</v>
          </cell>
          <cell r="P485">
            <v>0.72</v>
          </cell>
          <cell r="Q485">
            <v>1</v>
          </cell>
          <cell r="R485" t="str">
            <v>Seller Fulfilled</v>
          </cell>
          <cell r="S485" t="str">
            <v>Seller Fulfilled</v>
          </cell>
          <cell r="T485" t="str">
            <v>1F3V81S7HZGC</v>
          </cell>
          <cell r="U485" t="str">
            <v>00814625070856</v>
          </cell>
        </row>
        <row r="486">
          <cell r="A486" t="str">
            <v>5014-PACK2</v>
          </cell>
          <cell r="B486">
            <v>614157354</v>
          </cell>
          <cell r="C486" t="str">
            <v>BAZIC Quarter Coin Wrappers Rolls, Made in USA Coins Tubes (36/Pack), 2-Packs</v>
          </cell>
          <cell r="D486" t="str">
            <v>ACTIVE</v>
          </cell>
          <cell r="E486" t="str">
            <v>PUBLISHED</v>
          </cell>
          <cell r="G486" t="str">
            <v>Office &amp; Stationery</v>
          </cell>
          <cell r="H486" t="str">
            <v>Coin Roll Wrappers</v>
          </cell>
          <cell r="I486">
            <v>15.99</v>
          </cell>
          <cell r="J486" t="str">
            <v>USD</v>
          </cell>
          <cell r="K486" t="str">
            <v>Base</v>
          </cell>
          <cell r="L486" t="str">
            <v>Yes</v>
          </cell>
          <cell r="M486">
            <v>2038710</v>
          </cell>
          <cell r="N486">
            <v>2039720</v>
          </cell>
          <cell r="O486" t="str">
            <v>ALWAYS_TWO_DAY</v>
          </cell>
          <cell r="P486">
            <v>0.27</v>
          </cell>
          <cell r="Q486">
            <v>1</v>
          </cell>
          <cell r="R486" t="str">
            <v>Walmart Fulfilled</v>
          </cell>
          <cell r="S486" t="str">
            <v>Seller Fulfilled</v>
          </cell>
          <cell r="T486" t="str">
            <v>5R5QJNZP8ZTU</v>
          </cell>
          <cell r="U486" t="str">
            <v>00764608007136</v>
          </cell>
        </row>
        <row r="487">
          <cell r="A487" t="str">
            <v>5037-CASE</v>
          </cell>
          <cell r="B487">
            <v>30400621</v>
          </cell>
          <cell r="C487" t="str">
            <v>BAZIC Poster Board Lavender 22" X 28", Bulk Colored Poster Board Paper, 25-Pack</v>
          </cell>
          <cell r="D487" t="str">
            <v>ACTIVE</v>
          </cell>
          <cell r="E487" t="str">
            <v>PUBLISHED</v>
          </cell>
          <cell r="G487" t="str">
            <v>Office &amp; Stationery</v>
          </cell>
          <cell r="H487" t="str">
            <v>Poster Boards</v>
          </cell>
          <cell r="I487">
            <v>32.49</v>
          </cell>
          <cell r="J487" t="str">
            <v>USD</v>
          </cell>
          <cell r="K487" t="str">
            <v>Base</v>
          </cell>
          <cell r="L487">
            <v>32.49</v>
          </cell>
          <cell r="M487">
            <v>2039749</v>
          </cell>
          <cell r="N487">
            <v>2039720</v>
          </cell>
          <cell r="O487" t="str">
            <v>NETWORK_GEO</v>
          </cell>
          <cell r="P487">
            <v>27.12</v>
          </cell>
          <cell r="Q487">
            <v>1</v>
          </cell>
          <cell r="R487" t="str">
            <v>Seller Fulfilled</v>
          </cell>
          <cell r="S487" t="str">
            <v>Seller Fulfilled</v>
          </cell>
          <cell r="T487" t="str">
            <v>20UE9Y458YCH</v>
          </cell>
          <cell r="U487" t="str">
            <v>20764608007499</v>
          </cell>
        </row>
        <row r="488">
          <cell r="A488" t="str">
            <v>5174-PACK2</v>
          </cell>
          <cell r="B488">
            <v>897553627</v>
          </cell>
          <cell r="C488" t="str">
            <v>BAZIC Neon Page Markers Dispensers 1x1.7 Sign Here PET Arrow Flag (50 Flags/Pack), 2-Packs</v>
          </cell>
          <cell r="D488" t="str">
            <v>ACTIVE</v>
          </cell>
          <cell r="E488" t="str">
            <v>PUBLISHED</v>
          </cell>
          <cell r="F488" t="str">
            <v>Republish (For Walmart internal use only: 00),No Match Found - Adjusted to your last submitted price</v>
          </cell>
          <cell r="G488" t="str">
            <v>Office &amp; Stationery</v>
          </cell>
          <cell r="H488" t="str">
            <v>Mechanical Pencils</v>
          </cell>
          <cell r="I488">
            <v>30.68</v>
          </cell>
          <cell r="J488" t="str">
            <v>USD</v>
          </cell>
          <cell r="K488" t="str">
            <v>Base</v>
          </cell>
          <cell r="L488" t="str">
            <v>Yes</v>
          </cell>
          <cell r="M488">
            <v>2038710</v>
          </cell>
          <cell r="N488">
            <v>2039720</v>
          </cell>
          <cell r="O488" t="str">
            <v>NETWORK_GEO</v>
          </cell>
          <cell r="P488">
            <v>1.04</v>
          </cell>
          <cell r="Q488">
            <v>1</v>
          </cell>
          <cell r="R488" t="str">
            <v>Seller Fulfilled</v>
          </cell>
          <cell r="S488" t="str">
            <v>Seller Fulfilled</v>
          </cell>
          <cell r="T488" t="str">
            <v>38AZHP3910UX</v>
          </cell>
          <cell r="U488" t="str">
            <v>10764608007539</v>
          </cell>
        </row>
        <row r="489">
          <cell r="A489" t="str">
            <v>5497-CASE</v>
          </cell>
          <cell r="B489">
            <v>17406714571</v>
          </cell>
          <cell r="C489" t="str">
            <v>BAZIC Composition Notebook College Ruled, 100 Sheets Floral Print Poly Cover Notebooks, 48-Pack</v>
          </cell>
          <cell r="D489" t="str">
            <v>ACTIVE</v>
          </cell>
          <cell r="E489" t="str">
            <v>PUBLISHED</v>
          </cell>
          <cell r="F489" t="str">
            <v>Offer end date has passed</v>
          </cell>
          <cell r="G489" t="str">
            <v>Office &amp; Stationery</v>
          </cell>
          <cell r="H489" t="str">
            <v>Pencils</v>
          </cell>
          <cell r="I489">
            <v>53.25</v>
          </cell>
          <cell r="J489" t="str">
            <v>USD</v>
          </cell>
          <cell r="K489" t="str">
            <v>Base</v>
          </cell>
          <cell r="L489" t="str">
            <v>No</v>
          </cell>
          <cell r="M489">
            <v>2038710</v>
          </cell>
          <cell r="N489">
            <v>2039720</v>
          </cell>
          <cell r="O489" t="str">
            <v>NETWORK_GEO</v>
          </cell>
          <cell r="P489">
            <v>0.42</v>
          </cell>
          <cell r="Q489">
            <v>1</v>
          </cell>
          <cell r="R489" t="str">
            <v>Seller Fulfilled</v>
          </cell>
          <cell r="S489" t="str">
            <v>Seller Fulfilled</v>
          </cell>
          <cell r="T489" t="str">
            <v>1ZPHMB286575</v>
          </cell>
          <cell r="U489" t="str">
            <v>10764608007843</v>
          </cell>
        </row>
        <row r="490">
          <cell r="A490" t="str">
            <v>70702-SET2</v>
          </cell>
          <cell r="B490">
            <v>529220154</v>
          </cell>
          <cell r="C490" t="str">
            <v>My Unicorn World Coloring Book 2 Titles, for Learning Drawing Coloring, 80 Pages,2-Pack</v>
          </cell>
          <cell r="D490" t="str">
            <v>RETIRED</v>
          </cell>
          <cell r="E490" t="str">
            <v>UNPUBLISHED</v>
          </cell>
          <cell r="F490" t="str">
            <v>Offer end date has passed,No Match Found - Adjusted to your last submitted price</v>
          </cell>
          <cell r="G490" t="str">
            <v>Office &amp; Stationery</v>
          </cell>
          <cell r="H490" t="str">
            <v>Bubble Wrap</v>
          </cell>
          <cell r="I490">
            <v>76</v>
          </cell>
          <cell r="J490" t="str">
            <v>USD</v>
          </cell>
          <cell r="K490" t="str">
            <v>Base</v>
          </cell>
          <cell r="L490" t="str">
            <v>Yes</v>
          </cell>
          <cell r="M490">
            <v>2038710</v>
          </cell>
          <cell r="N490">
            <v>2038710</v>
          </cell>
          <cell r="O490" t="str">
            <v>NETWORK_GEO</v>
          </cell>
          <cell r="P490">
            <v>24</v>
          </cell>
          <cell r="Q490">
            <v>1</v>
          </cell>
          <cell r="R490" t="str">
            <v>Seller Fulfilled</v>
          </cell>
          <cell r="S490" t="str">
            <v>Seller Fulfilled</v>
          </cell>
          <cell r="T490" t="str">
            <v>26AE8HRPC07L</v>
          </cell>
          <cell r="U490" t="str">
            <v>20764608082809</v>
          </cell>
        </row>
        <row r="491">
          <cell r="A491" t="str">
            <v>807-SET6</v>
          </cell>
          <cell r="B491">
            <v>729923060</v>
          </cell>
          <cell r="C491" t="str">
            <v>BAZIC Double Zipper 3-Ring Pencil Pouch w/ Mesh Window</v>
          </cell>
          <cell r="D491" t="str">
            <v>ACTIVE</v>
          </cell>
          <cell r="E491" t="str">
            <v>PUBLISHED</v>
          </cell>
          <cell r="F491" t="str">
            <v>Offer end date has passed</v>
          </cell>
          <cell r="G491" t="str">
            <v>Office &amp; Stationery</v>
          </cell>
          <cell r="H491" t="str">
            <v>Packing Tapes</v>
          </cell>
          <cell r="I491">
            <v>74.25</v>
          </cell>
          <cell r="J491" t="str">
            <v>USD</v>
          </cell>
          <cell r="K491" t="str">
            <v>Base</v>
          </cell>
          <cell r="L491" t="str">
            <v>Yes</v>
          </cell>
          <cell r="M491">
            <v>2039750</v>
          </cell>
          <cell r="N491">
            <v>2038710</v>
          </cell>
          <cell r="O491" t="str">
            <v>NETWORK_GEO</v>
          </cell>
          <cell r="P491">
            <v>11.3</v>
          </cell>
          <cell r="Q491">
            <v>1</v>
          </cell>
          <cell r="R491" t="str">
            <v>Seller Fulfilled</v>
          </cell>
          <cell r="S491" t="str">
            <v>Seller Fulfilled</v>
          </cell>
          <cell r="T491" t="str">
            <v>2NFE3UDMD9JC</v>
          </cell>
          <cell r="U491" t="str">
            <v>20764608009141</v>
          </cell>
        </row>
        <row r="492">
          <cell r="A492" t="str">
            <v>1258-EACH</v>
          </cell>
          <cell r="B492">
            <v>525167858</v>
          </cell>
          <cell r="C492" t="str">
            <v>BAZIC Magnetic Dry Erase Marker, Fine Tip Color Whiteboard Markers (6/Pack), 1-Pack</v>
          </cell>
          <cell r="D492" t="str">
            <v>ACTIVE</v>
          </cell>
          <cell r="E492" t="str">
            <v>PUBLISHED</v>
          </cell>
          <cell r="F492" t="str">
            <v>Compliance - Childrenâ€™s Product Policy,Current Offer At Or Below Target</v>
          </cell>
          <cell r="G492" t="str">
            <v>Office &amp; Stationery</v>
          </cell>
          <cell r="H492" t="str">
            <v>Packing Tapes</v>
          </cell>
          <cell r="I492">
            <v>19.489999999999998</v>
          </cell>
          <cell r="J492" t="str">
            <v>USD</v>
          </cell>
          <cell r="K492" t="str">
            <v>Base</v>
          </cell>
          <cell r="L492" t="str">
            <v>Yes</v>
          </cell>
          <cell r="M492">
            <v>2039746</v>
          </cell>
          <cell r="N492">
            <v>2038710</v>
          </cell>
          <cell r="O492" t="str">
            <v>NETWORK_GEO</v>
          </cell>
          <cell r="P492">
            <v>2.12</v>
          </cell>
          <cell r="Q492">
            <v>1</v>
          </cell>
          <cell r="R492" t="str">
            <v>Seller Fulfilled</v>
          </cell>
          <cell r="S492" t="str">
            <v>Seller Fulfilled</v>
          </cell>
          <cell r="T492" t="str">
            <v>2T2WWGM3PXHH</v>
          </cell>
          <cell r="U492" t="str">
            <v>00462899734297</v>
          </cell>
        </row>
        <row r="493">
          <cell r="A493" t="str">
            <v>17031-CASE</v>
          </cell>
          <cell r="B493">
            <v>787419208</v>
          </cell>
          <cell r="C493" t="str">
            <v>BAZIC GeLuxe Gel Ink Roller Pen, Black Color, 1.0 mm Medium Point (6/Pack), 144-Pack</v>
          </cell>
          <cell r="D493" t="str">
            <v>ACTIVE</v>
          </cell>
          <cell r="E493" t="str">
            <v>PUBLISHED</v>
          </cell>
          <cell r="F493" t="str">
            <v>Offer end date has passed</v>
          </cell>
          <cell r="G493" t="str">
            <v>Office &amp; Stationery</v>
          </cell>
          <cell r="H493" t="str">
            <v>Duct Tapes</v>
          </cell>
          <cell r="I493">
            <v>22.99</v>
          </cell>
          <cell r="J493" t="str">
            <v>USD</v>
          </cell>
          <cell r="K493" t="str">
            <v>Base</v>
          </cell>
          <cell r="L493" t="str">
            <v>Yes</v>
          </cell>
          <cell r="M493">
            <v>2039719</v>
          </cell>
          <cell r="N493">
            <v>2042502</v>
          </cell>
          <cell r="O493" t="str">
            <v>NETWORK_GEO</v>
          </cell>
          <cell r="P493">
            <v>2.16</v>
          </cell>
          <cell r="Q493">
            <v>1</v>
          </cell>
          <cell r="R493" t="str">
            <v>Seller Fulfilled</v>
          </cell>
          <cell r="S493" t="str">
            <v>Seller Fulfilled</v>
          </cell>
          <cell r="T493" t="str">
            <v>5HR0R644T5RD</v>
          </cell>
          <cell r="U493" t="str">
            <v>00462284839668</v>
          </cell>
        </row>
        <row r="494">
          <cell r="A494" t="str">
            <v>2301-EACH</v>
          </cell>
          <cell r="B494">
            <v>24891929</v>
          </cell>
          <cell r="C494" t="str">
            <v>BAZIC Pen Style Fluorescent Highlighters w/ Pocket Clip (5/Pack) [2301]</v>
          </cell>
          <cell r="D494" t="str">
            <v>ACTIVE</v>
          </cell>
          <cell r="E494" t="str">
            <v>PUBLISHED</v>
          </cell>
          <cell r="F494" t="str">
            <v>Offer end date has passed</v>
          </cell>
          <cell r="G494" t="str">
            <v>Home &amp; Garden</v>
          </cell>
          <cell r="H494" t="str">
            <v>Plaques &amp; Signs</v>
          </cell>
          <cell r="I494">
            <v>7.25</v>
          </cell>
          <cell r="J494" t="str">
            <v>USD</v>
          </cell>
          <cell r="K494" t="str">
            <v>Base</v>
          </cell>
          <cell r="L494" t="str">
            <v>Yes</v>
          </cell>
          <cell r="M494">
            <v>2039896</v>
          </cell>
          <cell r="N494">
            <v>2038710</v>
          </cell>
          <cell r="O494" t="str">
            <v>NETWORK_GEO</v>
          </cell>
          <cell r="P494">
            <v>0.11</v>
          </cell>
          <cell r="Q494">
            <v>1</v>
          </cell>
          <cell r="R494" t="str">
            <v>Seller Fulfilled</v>
          </cell>
          <cell r="S494" t="str">
            <v>Seller Fulfilled</v>
          </cell>
          <cell r="T494" t="str">
            <v>0X1GCMELSUYR</v>
          </cell>
          <cell r="U494" t="str">
            <v>00764608043721</v>
          </cell>
        </row>
        <row r="495">
          <cell r="A495" t="str">
            <v>3133-A-EACH</v>
          </cell>
          <cell r="B495">
            <v>28150786</v>
          </cell>
          <cell r="C495" t="str">
            <v>BAZIC 3 Ring Binder 1" Economy Binders Black, Hold 175 Sheets, 1-Count</v>
          </cell>
          <cell r="D495" t="str">
            <v>ACTIVE</v>
          </cell>
          <cell r="E495" t="str">
            <v>PUBLISHED</v>
          </cell>
          <cell r="F495"/>
          <cell r="G495" t="str">
            <v>Home &amp; Garden</v>
          </cell>
          <cell r="H495" t="str">
            <v>Plaques &amp; Signs</v>
          </cell>
          <cell r="I495">
            <v>27.94</v>
          </cell>
          <cell r="J495" t="str">
            <v>USD</v>
          </cell>
          <cell r="K495" t="str">
            <v>Base</v>
          </cell>
          <cell r="L495" t="str">
            <v>Yes</v>
          </cell>
          <cell r="M495">
            <v>2039738</v>
          </cell>
          <cell r="N495">
            <v>2038710</v>
          </cell>
          <cell r="O495" t="str">
            <v>NETWORK_GEO</v>
          </cell>
          <cell r="P495">
            <v>2.48</v>
          </cell>
          <cell r="Q495">
            <v>1</v>
          </cell>
          <cell r="R495" t="str">
            <v>Seller Fulfilled</v>
          </cell>
          <cell r="S495" t="str">
            <v>Seller Fulfilled</v>
          </cell>
          <cell r="T495" t="str">
            <v>4X56PORWHH8Y</v>
          </cell>
          <cell r="U495" t="str">
            <v>10764608043742</v>
          </cell>
        </row>
        <row r="496">
          <cell r="A496" t="str">
            <v>3135-CASE</v>
          </cell>
          <cell r="B496">
            <v>599731533</v>
          </cell>
          <cell r="C496" t="str">
            <v>BAZIC 3 Ring Binder 1" Economy Binders Assorted Color, Hold 175 Sheets, 24-Count</v>
          </cell>
          <cell r="D496" t="str">
            <v>ACTIVE</v>
          </cell>
          <cell r="E496" t="str">
            <v>PUBLISHED</v>
          </cell>
          <cell r="G496" t="str">
            <v>Office &amp; Stationery</v>
          </cell>
          <cell r="H496" t="str">
            <v>Binders</v>
          </cell>
          <cell r="I496">
            <v>80.400000000000006</v>
          </cell>
          <cell r="J496" t="str">
            <v>USD</v>
          </cell>
          <cell r="K496" t="str">
            <v>Base</v>
          </cell>
          <cell r="L496">
            <v>80.400000000000006</v>
          </cell>
          <cell r="M496">
            <v>2039738</v>
          </cell>
          <cell r="N496">
            <v>2039746</v>
          </cell>
          <cell r="O496" t="str">
            <v>NETWORK_GEO</v>
          </cell>
          <cell r="P496">
            <v>0.32</v>
          </cell>
          <cell r="Q496">
            <v>1</v>
          </cell>
          <cell r="R496" t="str">
            <v>Seller Fulfilled</v>
          </cell>
          <cell r="S496" t="str">
            <v>Seller Fulfilled</v>
          </cell>
          <cell r="T496" t="str">
            <v>6UWH09NB1T7O</v>
          </cell>
          <cell r="U496" t="str">
            <v>00465491046102</v>
          </cell>
        </row>
        <row r="497">
          <cell r="A497" t="str">
            <v>3167-PACK2-PP</v>
          </cell>
          <cell r="B497">
            <v>5408757715</v>
          </cell>
          <cell r="C497" t="str">
            <v>BAZIC 3 Ring Binder 1" Economy View Binders Pastel Purple Color, Hold 175 Sheets, 2-Count</v>
          </cell>
          <cell r="D497" t="str">
            <v>ACTIVE</v>
          </cell>
          <cell r="E497" t="str">
            <v>PUBLISHED</v>
          </cell>
          <cell r="F497" t="str">
            <v>Reasonable price requirements are not met,Reasonable Price Not Satisfied</v>
          </cell>
          <cell r="G497" t="str">
            <v>Office &amp; Stationery</v>
          </cell>
          <cell r="H497" t="str">
            <v>Correction Fluid</v>
          </cell>
          <cell r="I497">
            <v>46.7</v>
          </cell>
          <cell r="J497" t="str">
            <v>USD</v>
          </cell>
          <cell r="K497" t="str">
            <v>Base</v>
          </cell>
          <cell r="L497" t="str">
            <v>Yes</v>
          </cell>
          <cell r="M497">
            <v>2039738</v>
          </cell>
          <cell r="N497">
            <v>2039913</v>
          </cell>
          <cell r="O497" t="str">
            <v>NETWORK_GEO</v>
          </cell>
          <cell r="P497">
            <v>4.18</v>
          </cell>
          <cell r="Q497">
            <v>1</v>
          </cell>
          <cell r="R497" t="str">
            <v>Seller Fulfilled</v>
          </cell>
          <cell r="S497" t="str">
            <v>Seller Fulfilled</v>
          </cell>
          <cell r="T497" t="str">
            <v>2OL692Y4CN84</v>
          </cell>
          <cell r="U497" t="str">
            <v>10764608016128</v>
          </cell>
        </row>
        <row r="498">
          <cell r="A498" t="str">
            <v>4127-EACH</v>
          </cell>
          <cell r="B498">
            <v>23486302</v>
          </cell>
          <cell r="C498" t="str">
            <v>BAZIC 1" Purple 3-Ring View Binder w/ 2-Pockets [4127]</v>
          </cell>
          <cell r="D498" t="str">
            <v>ACTIVE</v>
          </cell>
          <cell r="E498" t="str">
            <v>PUBLISHED</v>
          </cell>
          <cell r="F498"/>
          <cell r="G498" t="str">
            <v>Office &amp; Stationery</v>
          </cell>
          <cell r="H498" t="str">
            <v>Correction Tape</v>
          </cell>
          <cell r="I498">
            <v>15</v>
          </cell>
          <cell r="J498" t="str">
            <v>USD</v>
          </cell>
          <cell r="K498" t="str">
            <v>Base</v>
          </cell>
          <cell r="L498" t="str">
            <v>Yes</v>
          </cell>
          <cell r="M498">
            <v>2039738</v>
          </cell>
          <cell r="N498">
            <v>2039913</v>
          </cell>
          <cell r="O498" t="str">
            <v>NETWORK_GEO</v>
          </cell>
          <cell r="P498">
            <v>0.24</v>
          </cell>
          <cell r="Q498">
            <v>1</v>
          </cell>
          <cell r="R498" t="str">
            <v>Seller Fulfilled</v>
          </cell>
          <cell r="S498" t="str">
            <v>Seller Fulfilled</v>
          </cell>
          <cell r="T498" t="str">
            <v>30WTYZ7PSWSW</v>
          </cell>
          <cell r="U498" t="str">
            <v>00764608016367</v>
          </cell>
        </row>
        <row r="499">
          <cell r="A499" t="str">
            <v>4160-EACH</v>
          </cell>
          <cell r="B499">
            <v>191540752</v>
          </cell>
          <cell r="C499" t="str">
            <v>BAZIC 3 Ring Binder 3" View Binders Slant D Ring Burgundy, Hold 600 Sheets, 1-Count</v>
          </cell>
          <cell r="D499" t="str">
            <v>ACTIVE</v>
          </cell>
          <cell r="E499" t="str">
            <v>PUBLISHED</v>
          </cell>
          <cell r="F499" t="str">
            <v>Offer end date has passed</v>
          </cell>
          <cell r="G499" t="str">
            <v>Office &amp; Stationery</v>
          </cell>
          <cell r="H499" t="str">
            <v>Binders</v>
          </cell>
          <cell r="I499">
            <v>21.25</v>
          </cell>
          <cell r="J499" t="str">
            <v>USD</v>
          </cell>
          <cell r="K499" t="str">
            <v>Base</v>
          </cell>
          <cell r="L499">
            <v>21.25</v>
          </cell>
          <cell r="M499">
            <v>2039738</v>
          </cell>
          <cell r="N499">
            <v>2039719</v>
          </cell>
          <cell r="O499">
            <v>1.38</v>
          </cell>
          <cell r="P499">
            <v>2.92</v>
          </cell>
          <cell r="Q499">
            <v>1</v>
          </cell>
          <cell r="R499" t="str">
            <v>Seller Fulfilled</v>
          </cell>
          <cell r="S499" t="str">
            <v>Seller Fulfilled</v>
          </cell>
          <cell r="T499" t="str">
            <v>2FN6XY1G38SL</v>
          </cell>
          <cell r="U499" t="str">
            <v>10764608170196</v>
          </cell>
        </row>
        <row r="500">
          <cell r="A500" t="str">
            <v>5026-CASE</v>
          </cell>
          <cell r="B500">
            <v>239921594</v>
          </cell>
          <cell r="C500" t="str">
            <v>BAZIC Poster Board Purple 22" X 28", Bulk Boards for School Craft, 25-Pack</v>
          </cell>
          <cell r="D500" t="str">
            <v>ACTIVE</v>
          </cell>
          <cell r="E500" t="str">
            <v>PUBLISHED</v>
          </cell>
          <cell r="F500" t="str">
            <v>Offer end date has passed,Price Adjusted</v>
          </cell>
          <cell r="G500" t="str">
            <v>Office &amp; Stationery</v>
          </cell>
          <cell r="H500" t="str">
            <v>Pens</v>
          </cell>
          <cell r="I500">
            <v>11.1</v>
          </cell>
          <cell r="J500" t="str">
            <v>USD</v>
          </cell>
          <cell r="K500" t="str">
            <v>Base</v>
          </cell>
          <cell r="L500" t="str">
            <v>Yes</v>
          </cell>
          <cell r="M500">
            <v>2039749</v>
          </cell>
          <cell r="N500">
            <v>2039719</v>
          </cell>
          <cell r="O500" t="str">
            <v>NETWORK_GEO</v>
          </cell>
          <cell r="P500">
            <v>0.28000000000000003</v>
          </cell>
          <cell r="Q500">
            <v>1</v>
          </cell>
          <cell r="R500" t="str">
            <v>Seller Fulfilled</v>
          </cell>
          <cell r="S500" t="str">
            <v>Seller Fulfilled</v>
          </cell>
          <cell r="T500" t="str">
            <v>1ZAW9CR5PXQ0</v>
          </cell>
          <cell r="U500" t="str">
            <v>00467449860532</v>
          </cell>
        </row>
        <row r="501">
          <cell r="A501" t="str">
            <v>5077-A-PACK4</v>
          </cell>
          <cell r="B501">
            <v>793993595</v>
          </cell>
          <cell r="C501" t="str">
            <v>BAZIC Purchase Order Book, 30 Sets 8 3/8"x10 11/16" 2-Part Carbonless, 4-Pack</v>
          </cell>
          <cell r="D501" t="str">
            <v>ACTIVE</v>
          </cell>
          <cell r="E501" t="str">
            <v>PUBLISHED</v>
          </cell>
          <cell r="F501" t="str">
            <v>Offer end date has passed</v>
          </cell>
          <cell r="G501" t="str">
            <v>Office &amp; Stationery</v>
          </cell>
          <cell r="H501" t="str">
            <v>Pens</v>
          </cell>
          <cell r="I501">
            <v>7.99</v>
          </cell>
          <cell r="J501" t="str">
            <v>USD</v>
          </cell>
          <cell r="K501" t="str">
            <v>Base</v>
          </cell>
          <cell r="L501" t="str">
            <v>Yes</v>
          </cell>
          <cell r="M501">
            <v>2038710</v>
          </cell>
          <cell r="N501">
            <v>2039719</v>
          </cell>
          <cell r="O501" t="str">
            <v>NETWORK_GEO</v>
          </cell>
          <cell r="P501">
            <v>0.13</v>
          </cell>
          <cell r="Q501">
            <v>1</v>
          </cell>
          <cell r="R501" t="str">
            <v>Seller Fulfilled</v>
          </cell>
          <cell r="S501" t="str">
            <v>Seller Fulfilled</v>
          </cell>
          <cell r="T501" t="str">
            <v>2ZO126GG5OSN</v>
          </cell>
          <cell r="U501" t="str">
            <v>00764608017326</v>
          </cell>
        </row>
        <row r="502">
          <cell r="A502" t="str">
            <v>508-PACK4</v>
          </cell>
          <cell r="B502">
            <v>321800673</v>
          </cell>
          <cell r="C502" t="str">
            <v>BAZIC Wide Ruled Composition Notebooks, 100 Sheets, Black Marble, 4 Pack</v>
          </cell>
          <cell r="D502" t="str">
            <v>ACTIVE</v>
          </cell>
          <cell r="E502" t="str">
            <v>PUBLISHED</v>
          </cell>
          <cell r="F502" t="str">
            <v>Offer end date has passed,Current Offer At Or Below Target</v>
          </cell>
          <cell r="G502" t="str">
            <v>Office &amp; Stationery</v>
          </cell>
          <cell r="H502" t="str">
            <v>Form Holders &amp; Clipboards</v>
          </cell>
          <cell r="I502">
            <v>106.99</v>
          </cell>
          <cell r="J502" t="str">
            <v>USD</v>
          </cell>
          <cell r="K502" t="str">
            <v>Base</v>
          </cell>
          <cell r="L502" t="str">
            <v>Yes</v>
          </cell>
          <cell r="M502">
            <v>2038710</v>
          </cell>
          <cell r="N502">
            <v>2039893</v>
          </cell>
          <cell r="O502" t="str">
            <v>NETWORK_GEO</v>
          </cell>
          <cell r="P502">
            <v>19.28</v>
          </cell>
          <cell r="Q502">
            <v>1</v>
          </cell>
          <cell r="R502" t="str">
            <v>Seller Fulfilled</v>
          </cell>
          <cell r="S502" t="str">
            <v>Seller Fulfilled</v>
          </cell>
          <cell r="T502" t="str">
            <v>5DZM7PFD4GQP</v>
          </cell>
          <cell r="U502" t="str">
            <v>20764608018068</v>
          </cell>
        </row>
        <row r="503">
          <cell r="A503" t="str">
            <v>532-EA+533-EA</v>
          </cell>
          <cell r="B503">
            <v>1987349083</v>
          </cell>
          <cell r="C503" t="str">
            <v>BAZIC Addition &amp; Subtraction Flash Cards, Number Math Calculation Card for Game Education 36/Pack), Set of 2-Pack</v>
          </cell>
          <cell r="D503" t="str">
            <v>ACTIVE</v>
          </cell>
          <cell r="E503" t="str">
            <v>PUBLISHED</v>
          </cell>
          <cell r="G503" t="str">
            <v>Office &amp; Stationery</v>
          </cell>
          <cell r="H503" t="str">
            <v>Flash Cards</v>
          </cell>
          <cell r="I503">
            <v>7.4</v>
          </cell>
          <cell r="J503" t="str">
            <v>USD</v>
          </cell>
          <cell r="K503" t="str">
            <v>Base</v>
          </cell>
          <cell r="L503">
            <v>7.4</v>
          </cell>
          <cell r="M503">
            <v>2039914</v>
          </cell>
          <cell r="N503">
            <v>2039893</v>
          </cell>
          <cell r="O503" t="str">
            <v>NETWORK_GEO</v>
          </cell>
          <cell r="P503">
            <v>1.92</v>
          </cell>
          <cell r="Q503">
            <v>1</v>
          </cell>
          <cell r="R503" t="str">
            <v>Seller Fulfilled</v>
          </cell>
          <cell r="S503" t="str">
            <v>Seller Fulfilled</v>
          </cell>
          <cell r="T503" t="str">
            <v>1OXBILQU44K9</v>
          </cell>
          <cell r="U503" t="str">
            <v>00461967738250</v>
          </cell>
        </row>
        <row r="504">
          <cell r="A504" t="str">
            <v>533-EACH</v>
          </cell>
          <cell r="B504">
            <v>26966692</v>
          </cell>
          <cell r="C504" t="str">
            <v>BAZIC Subtraction Flash Cards, Numbers Math Flashcards, Activity Game for Teacher Student Classroom (36/Pack), 1-Pack</v>
          </cell>
          <cell r="D504" t="str">
            <v>ACTIVE</v>
          </cell>
          <cell r="E504" t="str">
            <v>PUBLISHED</v>
          </cell>
          <cell r="F504" t="str">
            <v>Offer end date has passed</v>
          </cell>
          <cell r="G504" t="str">
            <v>Office &amp; Stationery</v>
          </cell>
          <cell r="H504" t="str">
            <v>Manual Pencil Sharpeners</v>
          </cell>
          <cell r="I504">
            <v>12.5</v>
          </cell>
          <cell r="J504" t="str">
            <v>USD</v>
          </cell>
          <cell r="K504" t="str">
            <v>Base</v>
          </cell>
          <cell r="L504" t="str">
            <v>Yes</v>
          </cell>
          <cell r="M504">
            <v>2039914</v>
          </cell>
          <cell r="N504">
            <v>2039751</v>
          </cell>
          <cell r="O504" t="str">
            <v>NETWORK_GEO</v>
          </cell>
          <cell r="P504">
            <v>0.6</v>
          </cell>
          <cell r="Q504">
            <v>1</v>
          </cell>
          <cell r="R504" t="str">
            <v>Seller Fulfilled</v>
          </cell>
          <cell r="S504" t="str">
            <v>Seller Fulfilled</v>
          </cell>
          <cell r="T504" t="str">
            <v>1LB0FEB3FVUB</v>
          </cell>
          <cell r="U504" t="str">
            <v>00460568092136</v>
          </cell>
        </row>
        <row r="505">
          <cell r="A505" t="str">
            <v>541-PACK4</v>
          </cell>
          <cell r="B505">
            <v>782398358</v>
          </cell>
          <cell r="C505" t="str">
            <v>BAZIC Poster Board Assorted Color 22" X 14", For Crafting, 20-Count</v>
          </cell>
          <cell r="D505" t="str">
            <v>ACTIVE</v>
          </cell>
          <cell r="E505" t="str">
            <v>PUBLISHED</v>
          </cell>
          <cell r="F505" t="str">
            <v>Reasonable price requirements are not met,Reasonable Price Not Satisfied</v>
          </cell>
          <cell r="G505" t="str">
            <v>Office &amp; Stationery</v>
          </cell>
          <cell r="H505" t="str">
            <v>Glue</v>
          </cell>
          <cell r="I505">
            <v>20.99</v>
          </cell>
          <cell r="J505" t="str">
            <v>USD</v>
          </cell>
          <cell r="K505" t="str">
            <v>Base</v>
          </cell>
          <cell r="L505" t="str">
            <v>Yes</v>
          </cell>
          <cell r="M505">
            <v>2039749</v>
          </cell>
          <cell r="N505">
            <v>2039872</v>
          </cell>
          <cell r="O505" t="str">
            <v>NETWORK_GEO</v>
          </cell>
          <cell r="P505">
            <v>2.2400000000000002</v>
          </cell>
          <cell r="Q505">
            <v>1</v>
          </cell>
          <cell r="R505" t="str">
            <v>Seller Fulfilled</v>
          </cell>
          <cell r="S505" t="str">
            <v>Seller Fulfilled</v>
          </cell>
          <cell r="T505" t="str">
            <v>4D7D9MA0FGOY</v>
          </cell>
          <cell r="U505" t="str">
            <v>00469034714374</v>
          </cell>
        </row>
        <row r="506">
          <cell r="A506" t="str">
            <v>5489-EACH</v>
          </cell>
          <cell r="B506">
            <v>813848291</v>
          </cell>
          <cell r="C506" t="str">
            <v>BAZIC Spiral Notebook, 1 Subject, Wide Ruled Paper 8" x 10-1/2", 70 Sheets Poly Cover, Random Color 1-Count</v>
          </cell>
          <cell r="D506" t="str">
            <v>RETIRED</v>
          </cell>
          <cell r="E506" t="str">
            <v>UNPUBLISHED</v>
          </cell>
          <cell r="F506" t="str">
            <v>Offer end date has passed</v>
          </cell>
          <cell r="G506" t="str">
            <v>Office &amp; Stationery</v>
          </cell>
          <cell r="H506" t="str">
            <v>Writing Notebooks &amp; Sketch Books</v>
          </cell>
          <cell r="I506">
            <v>10.99</v>
          </cell>
          <cell r="J506" t="str">
            <v>USD</v>
          </cell>
          <cell r="K506" t="str">
            <v>Base</v>
          </cell>
          <cell r="L506" t="str">
            <v>Yes</v>
          </cell>
          <cell r="M506">
            <v>2039723</v>
          </cell>
          <cell r="N506">
            <v>2039872</v>
          </cell>
          <cell r="O506">
            <v>0.6</v>
          </cell>
          <cell r="P506">
            <v>17.899999999999999</v>
          </cell>
          <cell r="Q506">
            <v>1</v>
          </cell>
          <cell r="R506" t="str">
            <v>Seller Fulfilled</v>
          </cell>
          <cell r="S506" t="str">
            <v>Walmart Fulfilled</v>
          </cell>
          <cell r="T506" t="str">
            <v>63H60P9RLLFT</v>
          </cell>
          <cell r="U506" t="str">
            <v>20764608020191</v>
          </cell>
        </row>
        <row r="507">
          <cell r="A507" t="str">
            <v>5527-EACH</v>
          </cell>
          <cell r="B507">
            <v>17954818733</v>
          </cell>
          <cell r="C507" t="str">
            <v>BAZIC Spiral Notebook, 1 Subject, Wide Ruled Paper 8" x 10-1/2", 70 Sheets Green Cover, 1 Count</v>
          </cell>
          <cell r="D507" t="str">
            <v>ACTIVE</v>
          </cell>
          <cell r="E507" t="str">
            <v>PUBLISHED</v>
          </cell>
          <cell r="F507" t="str">
            <v>PRICING_ERROR,PRICING_ERROR</v>
          </cell>
          <cell r="G507" t="str">
            <v>Office &amp; Stationery</v>
          </cell>
          <cell r="H507" t="str">
            <v>Writing Notebooks &amp; Sketch Books</v>
          </cell>
          <cell r="I507">
            <v>9.75</v>
          </cell>
          <cell r="J507" t="str">
            <v>USD</v>
          </cell>
          <cell r="K507" t="str">
            <v>Base</v>
          </cell>
          <cell r="L507">
            <v>9.75</v>
          </cell>
          <cell r="M507">
            <v>2039723</v>
          </cell>
          <cell r="N507">
            <v>2039742</v>
          </cell>
          <cell r="O507">
            <v>0.57999999999999996</v>
          </cell>
          <cell r="P507">
            <v>0.12</v>
          </cell>
          <cell r="Q507">
            <v>1</v>
          </cell>
          <cell r="R507" t="str">
            <v>Seller Fulfilled</v>
          </cell>
          <cell r="S507" t="str">
            <v>Seller Fulfilled</v>
          </cell>
          <cell r="T507" t="str">
            <v>78HJ7ZS0AN9E</v>
          </cell>
          <cell r="U507" t="str">
            <v>00764608021156</v>
          </cell>
        </row>
        <row r="508">
          <cell r="A508" t="str">
            <v>565-PACK6</v>
          </cell>
          <cell r="B508">
            <v>719279250</v>
          </cell>
          <cell r="C508" t="str">
            <v>BAZIC Filler Paper Loose Leaf 100 Sheet, College Ruled 3 Hole Punched, 6-Pack</v>
          </cell>
          <cell r="D508" t="str">
            <v>ACTIVE</v>
          </cell>
          <cell r="E508" t="str">
            <v>PUBLISHED</v>
          </cell>
          <cell r="F508" t="str">
            <v>Offer end date has passed</v>
          </cell>
          <cell r="G508" t="str">
            <v>Office &amp; Stationery</v>
          </cell>
          <cell r="H508" t="str">
            <v>File Folders</v>
          </cell>
          <cell r="I508">
            <v>33.25</v>
          </cell>
          <cell r="J508" t="str">
            <v>USD</v>
          </cell>
          <cell r="K508" t="str">
            <v>Base</v>
          </cell>
          <cell r="L508" t="str">
            <v>Yes</v>
          </cell>
          <cell r="M508">
            <v>2039724</v>
          </cell>
          <cell r="N508">
            <v>2039742</v>
          </cell>
          <cell r="O508" t="str">
            <v>NETWORK_GEO</v>
          </cell>
          <cell r="P508">
            <v>3.92</v>
          </cell>
          <cell r="Q508">
            <v>1</v>
          </cell>
          <cell r="R508" t="str">
            <v>Seller Fulfilled</v>
          </cell>
          <cell r="S508" t="str">
            <v>Seller Fulfilled</v>
          </cell>
          <cell r="T508" t="str">
            <v>53T1IYEVJ0BL</v>
          </cell>
          <cell r="U508" t="str">
            <v>20764608021211</v>
          </cell>
        </row>
        <row r="509">
          <cell r="A509" t="str">
            <v>6050-EACH</v>
          </cell>
          <cell r="B509">
            <v>630925291</v>
          </cell>
          <cell r="C509" t="str">
            <v>Bazic Value Pack Magnetic Dry Erase Whiteboard Aluminum Frame  24" x 36" (BAZ6050)</v>
          </cell>
          <cell r="D509" t="str">
            <v>ACTIVE</v>
          </cell>
          <cell r="E509" t="str">
            <v>PUBLISHED</v>
          </cell>
          <cell r="F509" t="str">
            <v>Offer end date has passed</v>
          </cell>
          <cell r="G509" t="str">
            <v>Office &amp; Stationery</v>
          </cell>
          <cell r="H509" t="str">
            <v>Whiteboards</v>
          </cell>
          <cell r="I509">
            <v>65.11</v>
          </cell>
          <cell r="J509" t="str">
            <v>USD</v>
          </cell>
          <cell r="K509" t="str">
            <v>Base</v>
          </cell>
          <cell r="L509" t="str">
            <v>Yes</v>
          </cell>
          <cell r="M509">
            <v>2039885</v>
          </cell>
          <cell r="N509">
            <v>2039742</v>
          </cell>
          <cell r="O509">
            <v>102</v>
          </cell>
          <cell r="P509">
            <v>5.28</v>
          </cell>
          <cell r="Q509">
            <v>1</v>
          </cell>
          <cell r="R509" t="str">
            <v>Seller Fulfilled</v>
          </cell>
          <cell r="S509" t="str">
            <v>Seller Fulfilled</v>
          </cell>
          <cell r="T509" t="str">
            <v>6AINIVEZMQRM</v>
          </cell>
          <cell r="U509" t="str">
            <v>20764608021716</v>
          </cell>
        </row>
        <row r="510">
          <cell r="A510" t="str">
            <v>622-SET6</v>
          </cell>
          <cell r="B510">
            <v>53460480</v>
          </cell>
          <cell r="C510" t="str">
            <v>BAZIC Desktop Stapler Standard (26/6), 20 Sheets Bright Color, 6-Pack</v>
          </cell>
          <cell r="D510" t="str">
            <v>ACTIVE</v>
          </cell>
          <cell r="E510" t="str">
            <v>PUBLISHED</v>
          </cell>
          <cell r="F510" t="str">
            <v>Offer end date has passed</v>
          </cell>
          <cell r="G510" t="str">
            <v>Office &amp; Stationery</v>
          </cell>
          <cell r="H510" t="str">
            <v>Pencil &amp; Pen Erasers</v>
          </cell>
          <cell r="I510">
            <v>10.5</v>
          </cell>
          <cell r="J510" t="str">
            <v>USD</v>
          </cell>
          <cell r="K510" t="str">
            <v>Base</v>
          </cell>
          <cell r="L510" t="str">
            <v>Yes</v>
          </cell>
          <cell r="M510">
            <v>2039910</v>
          </cell>
          <cell r="N510">
            <v>2039721</v>
          </cell>
          <cell r="O510" t="str">
            <v>NETWORK_GEO</v>
          </cell>
          <cell r="P510">
            <v>0.44</v>
          </cell>
          <cell r="Q510">
            <v>1</v>
          </cell>
          <cell r="R510" t="str">
            <v>Seller Fulfilled</v>
          </cell>
          <cell r="S510" t="str">
            <v>Seller Fulfilled</v>
          </cell>
          <cell r="T510" t="str">
            <v>3SFR1GSWUMEQ</v>
          </cell>
          <cell r="U510" t="str">
            <v>00465410196970</v>
          </cell>
        </row>
        <row r="511">
          <cell r="A511" t="str">
            <v>8200-EACH</v>
          </cell>
          <cell r="B511">
            <v>27876955</v>
          </cell>
          <cell r="C511" t="str">
            <v>BAZIC Self Seal White Envelope 3 5/8" x 6 1/2" #6 Mailing Envelopes, 65-Count</v>
          </cell>
          <cell r="D511" t="str">
            <v>ACTIVE</v>
          </cell>
          <cell r="E511" t="str">
            <v>PUBLISHED</v>
          </cell>
          <cell r="F511" t="str">
            <v>Reasonable price requirements are not met,Reasonable Price Not Satisfied</v>
          </cell>
          <cell r="G511" t="str">
            <v>Office &amp; Stationery</v>
          </cell>
          <cell r="H511" t="str">
            <v>Pencil &amp; Pen Erasers</v>
          </cell>
          <cell r="I511">
            <v>134.5</v>
          </cell>
          <cell r="J511" t="str">
            <v>USD</v>
          </cell>
          <cell r="K511" t="str">
            <v>Base</v>
          </cell>
          <cell r="L511" t="str">
            <v>Yes</v>
          </cell>
          <cell r="M511">
            <v>2038710</v>
          </cell>
          <cell r="N511">
            <v>2039721</v>
          </cell>
          <cell r="O511" t="str">
            <v>NETWORK_GEO</v>
          </cell>
          <cell r="P511">
            <v>24.16</v>
          </cell>
          <cell r="Q511">
            <v>1</v>
          </cell>
          <cell r="R511" t="str">
            <v>Seller Fulfilled</v>
          </cell>
          <cell r="S511" t="str">
            <v>Walmart Fulfilled</v>
          </cell>
          <cell r="T511" t="str">
            <v>7IIQV5TQKNGP</v>
          </cell>
          <cell r="U511" t="str">
            <v>20764608022379</v>
          </cell>
        </row>
        <row r="512">
          <cell r="A512" t="str">
            <v>8213-CASE</v>
          </cell>
          <cell r="B512">
            <v>17267719489</v>
          </cell>
          <cell r="C512" t="str">
            <v>BAZIC Security Envelope Gummed Seal 3 5/8" x 6 1/2" #6 Tint Mailing Envelopes, 1920-Count</v>
          </cell>
          <cell r="D512" t="str">
            <v>ACTIVE</v>
          </cell>
          <cell r="E512" t="str">
            <v>PUBLISHED</v>
          </cell>
          <cell r="F512" t="str">
            <v>Offer end date has passed</v>
          </cell>
          <cell r="G512" t="str">
            <v>Office &amp; Stationery</v>
          </cell>
          <cell r="H512" t="str">
            <v>Sidewalk Chalks</v>
          </cell>
          <cell r="I512">
            <v>52.5</v>
          </cell>
          <cell r="J512" t="str">
            <v>USD</v>
          </cell>
          <cell r="K512" t="str">
            <v>Base</v>
          </cell>
          <cell r="L512" t="str">
            <v>Yes</v>
          </cell>
          <cell r="M512">
            <v>2038710</v>
          </cell>
          <cell r="N512">
            <v>2038710</v>
          </cell>
          <cell r="O512" t="str">
            <v>NETWORK_GEO</v>
          </cell>
          <cell r="P512">
            <v>9.84</v>
          </cell>
          <cell r="Q512">
            <v>1</v>
          </cell>
          <cell r="R512" t="str">
            <v>Seller Fulfilled</v>
          </cell>
          <cell r="S512" t="str">
            <v>Walmart Fulfilled</v>
          </cell>
          <cell r="T512" t="str">
            <v>2FVLB57SBF0U</v>
          </cell>
          <cell r="U512" t="str">
            <v>20764608024090</v>
          </cell>
        </row>
        <row r="513">
          <cell r="A513" t="str">
            <v>973-CASE</v>
          </cell>
          <cell r="B513">
            <v>844317894</v>
          </cell>
          <cell r="C513" t="str">
            <v>BAZIC Blue Duct Tape 1.88" X 60 Yards, Tear by Hand, 12-Pack</v>
          </cell>
          <cell r="D513" t="str">
            <v>ACTIVE</v>
          </cell>
          <cell r="E513" t="str">
            <v>PUBLISHED</v>
          </cell>
          <cell r="G513" t="str">
            <v>Office &amp; Stationery</v>
          </cell>
          <cell r="H513" t="str">
            <v>Duct Tapes</v>
          </cell>
          <cell r="I513">
            <v>85.49</v>
          </cell>
          <cell r="J513" t="str">
            <v>USD</v>
          </cell>
          <cell r="K513" t="str">
            <v>Base</v>
          </cell>
          <cell r="L513">
            <v>85.49</v>
          </cell>
          <cell r="M513">
            <v>2042502</v>
          </cell>
          <cell r="N513">
            <v>2039722</v>
          </cell>
          <cell r="O513" t="str">
            <v>NETWORK_GEO</v>
          </cell>
          <cell r="P513">
            <v>5.24</v>
          </cell>
          <cell r="Q513">
            <v>1</v>
          </cell>
          <cell r="R513" t="str">
            <v>Seller Fulfilled</v>
          </cell>
          <cell r="S513" t="str">
            <v>WFS Eligible</v>
          </cell>
          <cell r="T513" t="str">
            <v>3P80SKA2M1BS</v>
          </cell>
          <cell r="U513" t="str">
            <v>10764608025618</v>
          </cell>
        </row>
        <row r="514">
          <cell r="A514" t="str">
            <v>S-15-BOX</v>
          </cell>
          <cell r="B514">
            <v>490716258</v>
          </cell>
          <cell r="C514" t="str">
            <v>BAZIC No Smoking Sign 9"X12", Waterproof Indoor Signage, 24-Pack</v>
          </cell>
          <cell r="D514" t="str">
            <v>ACTIVE</v>
          </cell>
          <cell r="E514" t="str">
            <v>PUBLISHED</v>
          </cell>
          <cell r="F514" t="str">
            <v>Compliance - Consumer Protection</v>
          </cell>
          <cell r="G514" t="str">
            <v>Home &amp; Garden</v>
          </cell>
          <cell r="H514" t="str">
            <v>Plaques &amp; Signs</v>
          </cell>
          <cell r="I514">
            <v>20.64</v>
          </cell>
          <cell r="J514" t="str">
            <v>USD</v>
          </cell>
          <cell r="K514" t="str">
            <v>Base</v>
          </cell>
          <cell r="L514">
            <v>20.64</v>
          </cell>
          <cell r="M514">
            <v>2038710</v>
          </cell>
          <cell r="N514">
            <v>2038710</v>
          </cell>
          <cell r="O514">
            <v>1.36</v>
          </cell>
          <cell r="P514">
            <v>0.18</v>
          </cell>
          <cell r="Q514">
            <v>1</v>
          </cell>
          <cell r="R514" t="str">
            <v>Seller Fulfilled</v>
          </cell>
          <cell r="S514" t="str">
            <v>Walmart Fulfilled</v>
          </cell>
          <cell r="T514" t="str">
            <v>4H1U38RP4BWB</v>
          </cell>
          <cell r="U514" t="str">
            <v>00764608027073</v>
          </cell>
        </row>
        <row r="515">
          <cell r="A515" t="str">
            <v>S-55-PACK4</v>
          </cell>
          <cell r="B515">
            <v>929358243</v>
          </cell>
          <cell r="C515" t="str">
            <v>BAZIC Security Notice Sign 9"X12", Waterproof Indoor Signage, 4-Pack</v>
          </cell>
          <cell r="D515" t="str">
            <v>ACTIVE</v>
          </cell>
          <cell r="E515" t="str">
            <v>PUBLISHED</v>
          </cell>
          <cell r="F515" t="str">
            <v>Offer end date has passed</v>
          </cell>
          <cell r="G515" t="str">
            <v>Office &amp; Stationery</v>
          </cell>
          <cell r="H515" t="str">
            <v>File Folders</v>
          </cell>
          <cell r="I515">
            <v>16</v>
          </cell>
          <cell r="J515" t="str">
            <v>USD</v>
          </cell>
          <cell r="K515" t="str">
            <v>Base</v>
          </cell>
          <cell r="L515" t="str">
            <v>Yes</v>
          </cell>
          <cell r="M515">
            <v>2038710</v>
          </cell>
          <cell r="N515">
            <v>2039742</v>
          </cell>
          <cell r="O515" t="str">
            <v>ALWAYS_TWO_DAY</v>
          </cell>
          <cell r="P515">
            <v>1.31</v>
          </cell>
          <cell r="Q515">
            <v>1</v>
          </cell>
          <cell r="R515" t="str">
            <v>Walmart Fulfilled</v>
          </cell>
          <cell r="S515" t="str">
            <v>Seller Fulfilled</v>
          </cell>
          <cell r="T515" t="str">
            <v>1DK5RD0DGCJ4</v>
          </cell>
          <cell r="U515" t="str">
            <v>00464881029244</v>
          </cell>
        </row>
        <row r="516">
          <cell r="A516" t="str">
            <v>1230-PACK2</v>
          </cell>
          <cell r="B516">
            <v>1132098496</v>
          </cell>
          <cell r="C516" t="str">
            <v>BAZIC Alcohol Markers Brush, Double Tipped 6 Neon Color Art Marker Set, Brush Chisel Dual Tips (6/Pack), 2-Packs</v>
          </cell>
          <cell r="D516" t="str">
            <v>ACTIVE</v>
          </cell>
          <cell r="E516" t="str">
            <v>PUBLISHED</v>
          </cell>
          <cell r="F516" t="str">
            <v>Offer end date has passed</v>
          </cell>
          <cell r="G516" t="str">
            <v>Office &amp; Stationery</v>
          </cell>
          <cell r="H516" t="str">
            <v>Binders</v>
          </cell>
          <cell r="I516">
            <v>13.5</v>
          </cell>
          <cell r="J516" t="str">
            <v>USD</v>
          </cell>
          <cell r="K516" t="str">
            <v>Base</v>
          </cell>
          <cell r="L516" t="str">
            <v>Yes</v>
          </cell>
          <cell r="M516">
            <v>2039746</v>
          </cell>
          <cell r="N516">
            <v>2039738</v>
          </cell>
          <cell r="O516" t="str">
            <v>ALWAYS_TWO_DAY</v>
          </cell>
          <cell r="P516">
            <v>1.4650000000000001</v>
          </cell>
          <cell r="Q516">
            <v>1</v>
          </cell>
          <cell r="R516" t="str">
            <v>Walmart Fulfilled</v>
          </cell>
          <cell r="S516" t="str">
            <v>Seller Fulfilled</v>
          </cell>
          <cell r="T516" t="str">
            <v>1NQERVRW8J6H</v>
          </cell>
          <cell r="U516" t="str">
            <v>00460015768041</v>
          </cell>
        </row>
        <row r="517">
          <cell r="A517" t="str">
            <v>1292-EACH</v>
          </cell>
          <cell r="B517">
            <v>1410053595</v>
          </cell>
          <cell r="C517" t="str">
            <v>Bazic 1292 Felt Tip Washable Markers, Assorted Color - Set of 10</v>
          </cell>
          <cell r="D517" t="str">
            <v>ACTIVE</v>
          </cell>
          <cell r="E517" t="str">
            <v>PUBLISHED</v>
          </cell>
          <cell r="F517"/>
          <cell r="G517" t="str">
            <v>Office &amp; Stationery</v>
          </cell>
          <cell r="H517" t="str">
            <v>Binders</v>
          </cell>
          <cell r="I517">
            <v>34.75</v>
          </cell>
          <cell r="J517" t="str">
            <v>USD</v>
          </cell>
          <cell r="K517" t="str">
            <v>Base</v>
          </cell>
          <cell r="L517" t="str">
            <v>Yes</v>
          </cell>
          <cell r="M517">
            <v>2039746</v>
          </cell>
          <cell r="N517">
            <v>2039738</v>
          </cell>
          <cell r="O517" t="str">
            <v>ALWAYS_TWO_DAY</v>
          </cell>
          <cell r="P517">
            <v>5.4950000000000001</v>
          </cell>
          <cell r="Q517">
            <v>1</v>
          </cell>
          <cell r="R517" t="str">
            <v>Walmart Fulfilled</v>
          </cell>
          <cell r="S517" t="str">
            <v>Walmart Fulfilled</v>
          </cell>
          <cell r="T517" t="str">
            <v>1LG12SUOCPYJ</v>
          </cell>
          <cell r="U517" t="str">
            <v>00461202482399</v>
          </cell>
        </row>
        <row r="518">
          <cell r="A518" t="str">
            <v>1614-BOX</v>
          </cell>
          <cell r="B518">
            <v>784613099</v>
          </cell>
          <cell r="C518" t="str">
            <v>BAZIC Correction Fluid White Out, Bristle Brush &amp; Metal Tip (2/Pack), 24-Packs</v>
          </cell>
          <cell r="D518" t="str">
            <v>ACTIVE</v>
          </cell>
          <cell r="E518" t="str">
            <v>PUBLISHED</v>
          </cell>
          <cell r="F518" t="str">
            <v>Offer end date has passed</v>
          </cell>
          <cell r="G518" t="str">
            <v>Office &amp; Stationery</v>
          </cell>
          <cell r="H518" t="str">
            <v>Pocket Folders</v>
          </cell>
          <cell r="I518">
            <v>10.5</v>
          </cell>
          <cell r="J518" t="str">
            <v>USD</v>
          </cell>
          <cell r="K518" t="str">
            <v>Base</v>
          </cell>
          <cell r="L518" t="str">
            <v>Yes</v>
          </cell>
          <cell r="M518">
            <v>2039913</v>
          </cell>
          <cell r="N518">
            <v>2039742</v>
          </cell>
          <cell r="O518" t="str">
            <v>ALWAYS_TWO_DAY</v>
          </cell>
          <cell r="P518">
            <v>0.88500000000000001</v>
          </cell>
          <cell r="Q518">
            <v>1</v>
          </cell>
          <cell r="R518" t="str">
            <v>Walmart Fulfilled</v>
          </cell>
          <cell r="S518" t="str">
            <v>Seller Fulfilled</v>
          </cell>
          <cell r="T518" t="str">
            <v>1X30I5RUKNHU</v>
          </cell>
          <cell r="U518" t="str">
            <v>00764608031834</v>
          </cell>
        </row>
        <row r="519">
          <cell r="A519" t="str">
            <v>1727-CASE</v>
          </cell>
          <cell r="B519">
            <v>379771754</v>
          </cell>
          <cell r="C519" t="str">
            <v>BAZIC Ciel Chroma Fuse Tech Ink Retractable Pen, 1.0 mm Medium Point Black Ink, Quick Dry (2/Pack), 144-Packs</v>
          </cell>
          <cell r="D519" t="str">
            <v>ACTIVE</v>
          </cell>
          <cell r="E519" t="str">
            <v>PUBLISHED</v>
          </cell>
          <cell r="F519" t="str">
            <v>Reasonable price requirements are not met,Reasonable Price Not Satisfied</v>
          </cell>
          <cell r="G519" t="str">
            <v>Office &amp; Stationery</v>
          </cell>
          <cell r="H519" t="str">
            <v>Rulers</v>
          </cell>
          <cell r="I519">
            <v>87.44</v>
          </cell>
          <cell r="J519" t="str">
            <v>USD</v>
          </cell>
          <cell r="K519" t="str">
            <v>Base</v>
          </cell>
          <cell r="L519" t="str">
            <v>Yes</v>
          </cell>
          <cell r="M519">
            <v>2039719</v>
          </cell>
          <cell r="N519">
            <v>2039731</v>
          </cell>
          <cell r="O519" t="str">
            <v>NETWORK_GEO</v>
          </cell>
          <cell r="P519">
            <v>12.08</v>
          </cell>
          <cell r="Q519">
            <v>1</v>
          </cell>
          <cell r="R519" t="str">
            <v>Seller Fulfilled</v>
          </cell>
          <cell r="S519" t="str">
            <v>Seller Fulfilled</v>
          </cell>
          <cell r="T519" t="str">
            <v>76SF331FB7HK</v>
          </cell>
          <cell r="U519" t="str">
            <v>20764608003231</v>
          </cell>
        </row>
        <row r="520">
          <cell r="A520" t="str">
            <v>2539-BOX</v>
          </cell>
          <cell r="B520">
            <v>537361315</v>
          </cell>
          <cell r="C520" t="str">
            <v>BAZIC Washable Crayons 8 Color, Non Toxic Drawing Crayon (8/Pack), 24-Packs</v>
          </cell>
          <cell r="D520" t="str">
            <v>ACTIVE</v>
          </cell>
          <cell r="E520" t="str">
            <v>PUBLISHED</v>
          </cell>
          <cell r="F520" t="str">
            <v>Offer end date has passed</v>
          </cell>
          <cell r="G520" t="str">
            <v>Crafts</v>
          </cell>
          <cell r="H520" t="str">
            <v>Crayons</v>
          </cell>
          <cell r="I520">
            <v>28.04</v>
          </cell>
          <cell r="J520" t="str">
            <v>USD</v>
          </cell>
          <cell r="K520" t="str">
            <v>Base</v>
          </cell>
          <cell r="L520">
            <v>28.04</v>
          </cell>
          <cell r="M520">
            <v>2039722</v>
          </cell>
          <cell r="N520">
            <v>2038710</v>
          </cell>
          <cell r="O520">
            <v>102</v>
          </cell>
          <cell r="P520">
            <v>1.86</v>
          </cell>
          <cell r="Q520">
            <v>1</v>
          </cell>
          <cell r="R520" t="str">
            <v>Seller Fulfilled</v>
          </cell>
          <cell r="S520" t="str">
            <v>Seller Fulfilled</v>
          </cell>
          <cell r="T520" t="str">
            <v>0RSSZ5QXUQ8U</v>
          </cell>
          <cell r="U520" t="str">
            <v>10764608034443</v>
          </cell>
        </row>
        <row r="521">
          <cell r="A521" t="str">
            <v>277-CASE</v>
          </cell>
          <cell r="B521">
            <v>15089866219</v>
          </cell>
          <cell r="C521" t="str">
            <v>BAZIC Binder Clips Medium Assorted Color 1 1/4" (32mm), Paper Clamps Metal Clips (6/Pack), 144-Packs</v>
          </cell>
          <cell r="D521" t="str">
            <v>ACTIVE</v>
          </cell>
          <cell r="E521" t="str">
            <v>PUBLISHED</v>
          </cell>
          <cell r="F521" t="str">
            <v>Reasonable price requirements are not met,Reasonable Price Not Satisfied</v>
          </cell>
          <cell r="G521" t="str">
            <v>Office &amp; Stationery</v>
          </cell>
          <cell r="H521" t="str">
            <v>Binder Clips</v>
          </cell>
          <cell r="I521">
            <v>146.07</v>
          </cell>
          <cell r="J521" t="str">
            <v>USD</v>
          </cell>
          <cell r="K521" t="str">
            <v>Base</v>
          </cell>
          <cell r="L521">
            <v>146.07</v>
          </cell>
          <cell r="M521">
            <v>2039905</v>
          </cell>
          <cell r="N521">
            <v>2038710</v>
          </cell>
          <cell r="O521" t="str">
            <v>NETWORK_GEO</v>
          </cell>
          <cell r="P521">
            <v>11.86</v>
          </cell>
          <cell r="Q521">
            <v>1</v>
          </cell>
          <cell r="R521" t="str">
            <v>Seller Fulfilled</v>
          </cell>
          <cell r="S521" t="str">
            <v>Seller Fulfilled</v>
          </cell>
          <cell r="T521" t="str">
            <v>79YECP3ZLPT0</v>
          </cell>
          <cell r="U521" t="str">
            <v>20764608034501</v>
          </cell>
        </row>
        <row r="522">
          <cell r="A522" t="str">
            <v>3442-SET2</v>
          </cell>
          <cell r="B522">
            <v>38173478</v>
          </cell>
          <cell r="C522" t="str">
            <v>BAZIC Glitter Shaker 4 Color, Halloween Sparkling Powder, 2-Packs</v>
          </cell>
          <cell r="D522" t="str">
            <v>ACTIVE</v>
          </cell>
          <cell r="E522" t="str">
            <v>PUBLISHED</v>
          </cell>
          <cell r="F522" t="str">
            <v>Offer end date has passed</v>
          </cell>
          <cell r="G522" t="str">
            <v>Crafts</v>
          </cell>
          <cell r="H522" t="str">
            <v>Glitter</v>
          </cell>
          <cell r="I522">
            <v>8.99</v>
          </cell>
          <cell r="J522" t="str">
            <v>USD</v>
          </cell>
          <cell r="K522" t="str">
            <v>Base</v>
          </cell>
          <cell r="L522">
            <v>8.99</v>
          </cell>
          <cell r="M522">
            <v>2038710</v>
          </cell>
          <cell r="N522">
            <v>2039872</v>
          </cell>
          <cell r="O522">
            <v>0.32</v>
          </cell>
          <cell r="P522">
            <v>9.02</v>
          </cell>
          <cell r="Q522">
            <v>1</v>
          </cell>
          <cell r="R522" t="str">
            <v>Seller Fulfilled</v>
          </cell>
          <cell r="S522" t="str">
            <v>Walmart Fulfilled</v>
          </cell>
          <cell r="T522" t="str">
            <v>5LRHMSFXN87C</v>
          </cell>
          <cell r="U522" t="str">
            <v>10764608034573</v>
          </cell>
        </row>
        <row r="523">
          <cell r="A523" t="str">
            <v>5157-EACH</v>
          </cell>
          <cell r="B523">
            <v>405192398</v>
          </cell>
          <cell r="C523" t="str">
            <v>BAZIC Neon Page Markers 2x1.5 Flag Index Tabs, (30 Flags/Pack), 1-Pack</v>
          </cell>
          <cell r="D523" t="str">
            <v>ACTIVE</v>
          </cell>
          <cell r="E523" t="str">
            <v>PUBLISHED</v>
          </cell>
          <cell r="F523" t="str">
            <v>Offer end date has passed</v>
          </cell>
          <cell r="G523" t="str">
            <v>Office &amp; Stationery</v>
          </cell>
          <cell r="H523" t="str">
            <v>Index Tabs</v>
          </cell>
          <cell r="I523">
            <v>7.47</v>
          </cell>
          <cell r="J523" t="str">
            <v>USD</v>
          </cell>
          <cell r="K523" t="str">
            <v>Base</v>
          </cell>
          <cell r="L523">
            <v>7.47</v>
          </cell>
          <cell r="M523">
            <v>2039889</v>
          </cell>
          <cell r="N523">
            <v>2038710</v>
          </cell>
          <cell r="O523">
            <v>0.04</v>
          </cell>
          <cell r="P523">
            <v>1.2</v>
          </cell>
          <cell r="Q523">
            <v>1</v>
          </cell>
          <cell r="R523" t="str">
            <v>Seller Fulfilled</v>
          </cell>
          <cell r="S523" t="str">
            <v>Seller Fulfilled</v>
          </cell>
          <cell r="T523" t="str">
            <v>1UKPWI5KV8QQ</v>
          </cell>
          <cell r="U523" t="str">
            <v>10764608034764</v>
          </cell>
        </row>
        <row r="524">
          <cell r="A524" t="str">
            <v>5402-CASE</v>
          </cell>
          <cell r="B524">
            <v>215011209</v>
          </cell>
          <cell r="C524" t="str">
            <v>BAZIC Neon Orange Foam Board 20" X 30", Colored Foam Boards 3/16 Inch Thickness, 25-Pack</v>
          </cell>
          <cell r="D524" t="str">
            <v>ARCHIVED</v>
          </cell>
          <cell r="E524" t="str">
            <v>UNPUBLISHED</v>
          </cell>
          <cell r="F524" t="str">
            <v>Offer end date has passed</v>
          </cell>
          <cell r="G524" t="str">
            <v>Crafts</v>
          </cell>
          <cell r="H524" t="str">
            <v>Glitter</v>
          </cell>
          <cell r="I524">
            <v>111.93</v>
          </cell>
          <cell r="J524" t="str">
            <v>USD</v>
          </cell>
          <cell r="K524" t="str">
            <v>Base</v>
          </cell>
          <cell r="L524" t="str">
            <v>Yes</v>
          </cell>
          <cell r="M524">
            <v>2038710</v>
          </cell>
          <cell r="N524">
            <v>2038710</v>
          </cell>
          <cell r="O524" t="str">
            <v>NETWORK_GEO</v>
          </cell>
          <cell r="P524">
            <v>14.06</v>
          </cell>
          <cell r="Q524">
            <v>1</v>
          </cell>
          <cell r="R524" t="str">
            <v>Seller Fulfilled</v>
          </cell>
          <cell r="S524" t="str">
            <v>Walmart Fulfilled</v>
          </cell>
          <cell r="T524" t="str">
            <v>4HQ56FYU5UNR</v>
          </cell>
          <cell r="U524" t="str">
            <v>20764608034969</v>
          </cell>
        </row>
        <row r="525">
          <cell r="A525" t="str">
            <v>5426-CASE</v>
          </cell>
          <cell r="B525">
            <v>506400884</v>
          </cell>
          <cell r="C525" t="str">
            <v>BAZIC Poly Bubble Mailers 8.5"x11.25" #2 Metallic Color Padded Envelope 24-Pack</v>
          </cell>
          <cell r="D525" t="str">
            <v>ACTIVE</v>
          </cell>
          <cell r="E525" t="str">
            <v>PUBLISHED</v>
          </cell>
          <cell r="F525" t="str">
            <v>Reasonable price requirements are not met,Reasonable Price Not Satisfied</v>
          </cell>
          <cell r="G525" t="str">
            <v>Crafts</v>
          </cell>
          <cell r="H525" t="str">
            <v>Art Brushes</v>
          </cell>
          <cell r="I525">
            <v>8.7899999999999991</v>
          </cell>
          <cell r="J525" t="str">
            <v>USD</v>
          </cell>
          <cell r="K525" t="str">
            <v>Base</v>
          </cell>
          <cell r="L525" t="str">
            <v>Yes</v>
          </cell>
          <cell r="M525">
            <v>2038710</v>
          </cell>
          <cell r="N525">
            <v>2039747</v>
          </cell>
          <cell r="O525" t="str">
            <v>NETWORK_GEO</v>
          </cell>
          <cell r="P525">
            <v>0.13</v>
          </cell>
          <cell r="Q525">
            <v>1</v>
          </cell>
          <cell r="R525" t="str">
            <v>Seller Fulfilled</v>
          </cell>
          <cell r="S525" t="str">
            <v>Seller Fulfilled</v>
          </cell>
          <cell r="T525" t="str">
            <v>6BV4T0RQGE6S</v>
          </cell>
          <cell r="U525" t="str">
            <v>00764608039847</v>
          </cell>
        </row>
        <row r="526">
          <cell r="A526" t="str">
            <v>5430-EACH</v>
          </cell>
          <cell r="B526">
            <v>941661237</v>
          </cell>
          <cell r="C526" t="str">
            <v>BAZIC Poly Bubble Mailers 6" x 9.25" #0 Padded Shipping Envelope, 4-Count</v>
          </cell>
          <cell r="D526" t="str">
            <v>ARCHIVED</v>
          </cell>
          <cell r="E526" t="str">
            <v>UNPUBLISHED</v>
          </cell>
          <cell r="F526" t="str">
            <v>Offer end date has passed,Price Adjusted</v>
          </cell>
          <cell r="G526" t="str">
            <v>Office &amp; Stationery</v>
          </cell>
          <cell r="H526" t="str">
            <v>Binders</v>
          </cell>
          <cell r="I526">
            <v>12.51</v>
          </cell>
          <cell r="J526" t="str">
            <v>USD</v>
          </cell>
          <cell r="K526" t="str">
            <v>Base</v>
          </cell>
          <cell r="L526" t="str">
            <v>Yes</v>
          </cell>
          <cell r="M526">
            <v>2038710</v>
          </cell>
          <cell r="N526">
            <v>2039738</v>
          </cell>
          <cell r="O526" t="str">
            <v>NETWORK_GEO</v>
          </cell>
          <cell r="P526">
            <v>0.81</v>
          </cell>
          <cell r="Q526">
            <v>1</v>
          </cell>
          <cell r="R526" t="str">
            <v>Seller Fulfilled</v>
          </cell>
          <cell r="S526" t="str">
            <v>Seller Fulfilled</v>
          </cell>
          <cell r="T526" t="str">
            <v>1GPVHWW4W19N</v>
          </cell>
          <cell r="U526" t="str">
            <v>00764608041208</v>
          </cell>
        </row>
        <row r="527">
          <cell r="A527" t="str">
            <v>6023-CASE</v>
          </cell>
          <cell r="B527">
            <v>1106299050</v>
          </cell>
          <cell r="C527" t="str">
            <v>BAZIC White Board 5"x7", Magnet Dry Erase Board Attached to Locker, 1 Dry Erase Marker, 24-Pack</v>
          </cell>
          <cell r="D527" t="str">
            <v>ACTIVE</v>
          </cell>
          <cell r="E527" t="str">
            <v>PUBLISHED</v>
          </cell>
          <cell r="G527" t="str">
            <v>Office &amp; Stationery</v>
          </cell>
          <cell r="H527" t="str">
            <v>Whiteboards</v>
          </cell>
          <cell r="I527">
            <v>31.34</v>
          </cell>
          <cell r="J527" t="str">
            <v>USD</v>
          </cell>
          <cell r="K527" t="str">
            <v>Base</v>
          </cell>
          <cell r="L527">
            <v>31.34</v>
          </cell>
          <cell r="M527">
            <v>2039885</v>
          </cell>
          <cell r="N527">
            <v>2039738</v>
          </cell>
          <cell r="O527" t="str">
            <v>NETWORK_GEO</v>
          </cell>
          <cell r="P527">
            <v>1.38</v>
          </cell>
          <cell r="Q527">
            <v>1</v>
          </cell>
          <cell r="R527" t="str">
            <v>Seller Fulfilled</v>
          </cell>
          <cell r="S527" t="str">
            <v>Seller Fulfilled</v>
          </cell>
          <cell r="T527" t="str">
            <v>48Q7NIRJ8ASD</v>
          </cell>
          <cell r="U527" t="str">
            <v>00764608041635</v>
          </cell>
        </row>
        <row r="528">
          <cell r="A528" t="str">
            <v>725-BOX</v>
          </cell>
          <cell r="B528">
            <v>557464381</v>
          </cell>
          <cell r="C528" t="str">
            <v>BAZIC 8 Neon Colored Pencils, Pencil Set for Art Drawing, (8/Pack), 24-Pack</v>
          </cell>
          <cell r="D528" t="str">
            <v>ACTIVE</v>
          </cell>
          <cell r="E528" t="str">
            <v>PUBLISHED</v>
          </cell>
          <cell r="F528" t="str">
            <v>Offer end date has passed</v>
          </cell>
          <cell r="G528" t="str">
            <v>Crafts</v>
          </cell>
          <cell r="H528" t="str">
            <v>Art Pencils</v>
          </cell>
          <cell r="I528">
            <v>37.11</v>
          </cell>
          <cell r="J528" t="str">
            <v>USD</v>
          </cell>
          <cell r="K528" t="str">
            <v>Base</v>
          </cell>
          <cell r="L528" t="str">
            <v>Yes</v>
          </cell>
          <cell r="M528">
            <v>2039720</v>
          </cell>
          <cell r="N528">
            <v>2039728</v>
          </cell>
          <cell r="O528" t="str">
            <v>NETWORK_GEO</v>
          </cell>
          <cell r="P528">
            <v>0.04</v>
          </cell>
          <cell r="Q528">
            <v>1</v>
          </cell>
          <cell r="R528" t="str">
            <v>Seller Fulfilled</v>
          </cell>
          <cell r="S528" t="str">
            <v>Seller Fulfilled</v>
          </cell>
          <cell r="T528" t="str">
            <v>34MBQFY4SDDD</v>
          </cell>
          <cell r="U528" t="str">
            <v>00764608044377</v>
          </cell>
        </row>
        <row r="529">
          <cell r="A529" t="str">
            <v>737-BOX</v>
          </cell>
          <cell r="B529">
            <v>371414833</v>
          </cell>
          <cell r="C529" t="str">
            <v>BAZIC Spinner Mechanical Pencil 0.7mm, Latex Free Eraser, (3/Pack), 24-Pack</v>
          </cell>
          <cell r="D529" t="str">
            <v>ACTIVE</v>
          </cell>
          <cell r="E529" t="str">
            <v>PUBLISHED</v>
          </cell>
          <cell r="F529" t="str">
            <v>Offer end date has passed</v>
          </cell>
          <cell r="G529" t="str">
            <v>Office &amp; Stationery</v>
          </cell>
          <cell r="H529" t="str">
            <v>Mechanical Pencils</v>
          </cell>
          <cell r="I529">
            <v>42.13</v>
          </cell>
          <cell r="J529" t="str">
            <v>USD</v>
          </cell>
          <cell r="K529" t="str">
            <v>Base</v>
          </cell>
          <cell r="L529">
            <v>42.13</v>
          </cell>
          <cell r="M529">
            <v>2039720</v>
          </cell>
          <cell r="N529">
            <v>2038710</v>
          </cell>
          <cell r="O529">
            <v>2.6</v>
          </cell>
          <cell r="P529">
            <v>0.15</v>
          </cell>
          <cell r="Q529">
            <v>1</v>
          </cell>
          <cell r="R529" t="str">
            <v>Seller Fulfilled</v>
          </cell>
          <cell r="S529" t="str">
            <v>WFS Eligible</v>
          </cell>
          <cell r="T529" t="str">
            <v>42HTLQH93LKL</v>
          </cell>
          <cell r="U529" t="str">
            <v>00764608050026</v>
          </cell>
        </row>
        <row r="530">
          <cell r="A530" t="str">
            <v>759-CASE</v>
          </cell>
          <cell r="B530">
            <v>465206960</v>
          </cell>
          <cell r="C530" t="str">
            <v>BAZIC Mechanical Pencil Saige Chroma 0.7mm, Smooth Writing Pencils (12/Box), 144-Pack</v>
          </cell>
          <cell r="D530" t="str">
            <v>ACTIVE</v>
          </cell>
          <cell r="E530" t="str">
            <v>PUBLISHED</v>
          </cell>
          <cell r="F530" t="str">
            <v>Reasonable price requirements are not met</v>
          </cell>
          <cell r="G530" t="str">
            <v>Office &amp; Stationery</v>
          </cell>
          <cell r="H530" t="str">
            <v>Mechanical Pencils</v>
          </cell>
          <cell r="I530">
            <v>343.09</v>
          </cell>
          <cell r="J530" t="str">
            <v>USD</v>
          </cell>
          <cell r="K530" t="str">
            <v>Base</v>
          </cell>
          <cell r="L530">
            <v>343.09</v>
          </cell>
          <cell r="M530">
            <v>2039720</v>
          </cell>
          <cell r="N530">
            <v>2039749</v>
          </cell>
          <cell r="O530" t="str">
            <v>NETWORK_GEO</v>
          </cell>
          <cell r="P530">
            <v>23.8</v>
          </cell>
          <cell r="Q530">
            <v>1</v>
          </cell>
          <cell r="R530" t="str">
            <v>Seller Fulfilled</v>
          </cell>
          <cell r="S530" t="str">
            <v>Seller Fulfilled</v>
          </cell>
          <cell r="T530" t="str">
            <v>3AIR9FLWUC3S</v>
          </cell>
          <cell r="U530" t="str">
            <v>20764608050150</v>
          </cell>
        </row>
        <row r="531">
          <cell r="A531" t="str">
            <v>S-31-BOX</v>
          </cell>
          <cell r="B531">
            <v>807663422</v>
          </cell>
          <cell r="C531" t="str">
            <v>BAZIC Se Vende Sign 9"X12" Spanish For Sale Waterproof Indoor Signage, 24-Pack</v>
          </cell>
          <cell r="D531" t="str">
            <v>ACTIVE</v>
          </cell>
          <cell r="E531" t="str">
            <v>PUBLISHED</v>
          </cell>
          <cell r="F531" t="str">
            <v>Offer end date has passed,Reasonable price requirements are not met,Reasonable Price Not Satisfied</v>
          </cell>
          <cell r="G531" t="str">
            <v>Office &amp; Stationery</v>
          </cell>
          <cell r="H531" t="str">
            <v>Writing Notebooks &amp; Sketch Books</v>
          </cell>
          <cell r="I531">
            <v>17.989999999999998</v>
          </cell>
          <cell r="J531" t="str">
            <v>USD</v>
          </cell>
          <cell r="K531" t="str">
            <v>Base</v>
          </cell>
          <cell r="L531" t="str">
            <v>Yes</v>
          </cell>
          <cell r="M531">
            <v>2038710</v>
          </cell>
          <cell r="N531">
            <v>2039723</v>
          </cell>
          <cell r="O531" t="str">
            <v>ALWAYS_TWO_DAY</v>
          </cell>
          <cell r="P531">
            <v>0.88</v>
          </cell>
          <cell r="Q531">
            <v>1</v>
          </cell>
          <cell r="R531" t="str">
            <v>WFS Eligible</v>
          </cell>
          <cell r="S531" t="str">
            <v>Seller Fulfilled</v>
          </cell>
          <cell r="T531" t="str">
            <v>5BSUUXY1GD8P</v>
          </cell>
          <cell r="U531" t="str">
            <v>00467509076101</v>
          </cell>
        </row>
        <row r="532">
          <cell r="A532" t="str">
            <v>2237-CASE</v>
          </cell>
          <cell r="B532">
            <v>18523814104</v>
          </cell>
          <cell r="C532" t="str">
            <v>BAZIC Products Neon Eraser Top, Latex Free Pencil Tops Erasers (120/Box), Total 5760 Count</v>
          </cell>
          <cell r="D532" t="str">
            <v>ACTIVE</v>
          </cell>
          <cell r="E532" t="str">
            <v>PUBLISHED</v>
          </cell>
          <cell r="G532" t="str">
            <v>Office &amp; Stationery</v>
          </cell>
          <cell r="H532" t="str">
            <v>Pencil &amp; Pen Erasers</v>
          </cell>
          <cell r="I532">
            <v>177.5</v>
          </cell>
          <cell r="J532" t="str">
            <v>USD</v>
          </cell>
          <cell r="K532" t="str">
            <v>Base</v>
          </cell>
          <cell r="L532">
            <v>177.5</v>
          </cell>
          <cell r="M532">
            <v>2039721</v>
          </cell>
          <cell r="N532">
            <v>2039904</v>
          </cell>
          <cell r="O532" t="str">
            <v>NETWORK_GEO</v>
          </cell>
          <cell r="P532">
            <v>0.48</v>
          </cell>
          <cell r="Q532">
            <v>1</v>
          </cell>
          <cell r="R532" t="str">
            <v>Seller Fulfilled</v>
          </cell>
          <cell r="S532" t="str">
            <v>Seller Fulfilled</v>
          </cell>
          <cell r="T532" t="str">
            <v>5LSRS9GH6YFD</v>
          </cell>
          <cell r="U532" t="str">
            <v>00764608051139</v>
          </cell>
        </row>
        <row r="533">
          <cell r="A533" t="str">
            <v>2561-BOX</v>
          </cell>
          <cell r="B533">
            <v>292760522</v>
          </cell>
          <cell r="C533" t="str">
            <v>BAZIC Silky Gel Crayons 12 Color, Washable Blendable Watercolor Crayon (12/Pack), 12-Packs</v>
          </cell>
          <cell r="D533" t="str">
            <v>ACTIVE</v>
          </cell>
          <cell r="E533" t="str">
            <v>PUBLISHED</v>
          </cell>
          <cell r="F533" t="str">
            <v>Offer end date has passed</v>
          </cell>
          <cell r="G533" t="str">
            <v>Crafts</v>
          </cell>
          <cell r="H533" t="str">
            <v>Crayons</v>
          </cell>
          <cell r="I533">
            <v>48.09</v>
          </cell>
          <cell r="J533" t="str">
            <v>USD</v>
          </cell>
          <cell r="K533" t="str">
            <v>Base</v>
          </cell>
          <cell r="L533">
            <v>48.09</v>
          </cell>
          <cell r="M533">
            <v>2039722</v>
          </cell>
          <cell r="N533">
            <v>2039749</v>
          </cell>
          <cell r="O533">
            <v>5.24</v>
          </cell>
          <cell r="P533">
            <v>1.28</v>
          </cell>
          <cell r="Q533">
            <v>1</v>
          </cell>
          <cell r="R533" t="str">
            <v>Seller Fulfilled</v>
          </cell>
          <cell r="S533" t="str">
            <v>Seller Fulfilled</v>
          </cell>
          <cell r="T533" t="str">
            <v>4WO4WJ3QU9PK</v>
          </cell>
          <cell r="U533" t="str">
            <v>CUSTOM</v>
          </cell>
        </row>
        <row r="534">
          <cell r="A534" t="str">
            <v>3109-PACK4</v>
          </cell>
          <cell r="B534">
            <v>488102924</v>
          </cell>
          <cell r="C534" t="str">
            <v>BAZIC Manila File Folder 1/3 Cut Letter Size, Assorted Color, Total 24-Count</v>
          </cell>
          <cell r="D534" t="str">
            <v>ACTIVE</v>
          </cell>
          <cell r="E534" t="str">
            <v>PUBLISHED</v>
          </cell>
          <cell r="G534" t="str">
            <v>Office &amp; Stationery</v>
          </cell>
          <cell r="H534" t="str">
            <v>File Folders</v>
          </cell>
          <cell r="I534">
            <v>14.99</v>
          </cell>
          <cell r="J534" t="str">
            <v>USD</v>
          </cell>
          <cell r="K534" t="str">
            <v>Base</v>
          </cell>
          <cell r="L534">
            <v>14.99</v>
          </cell>
          <cell r="M534">
            <v>2039742</v>
          </cell>
          <cell r="N534">
            <v>2039749</v>
          </cell>
          <cell r="O534" t="str">
            <v>NETWORK_GEO</v>
          </cell>
          <cell r="P534">
            <v>8.26</v>
          </cell>
          <cell r="Q534">
            <v>1</v>
          </cell>
          <cell r="R534" t="str">
            <v>Seller Fulfilled</v>
          </cell>
          <cell r="S534" t="str">
            <v>Seller Fulfilled</v>
          </cell>
          <cell r="T534" t="str">
            <v>52G6EQGZ0VI0</v>
          </cell>
          <cell r="U534" t="str">
            <v>20764608054134</v>
          </cell>
        </row>
        <row r="535">
          <cell r="A535" t="str">
            <v>3183-SET6</v>
          </cell>
          <cell r="B535">
            <v>34236925</v>
          </cell>
          <cell r="C535" t="str">
            <v>BAZIC 2 Pockets Poly Folder, Two Color Portfolio, Document Folders, 6-Pack</v>
          </cell>
          <cell r="D535" t="str">
            <v>ACTIVE</v>
          </cell>
          <cell r="E535" t="str">
            <v>PUBLISHED</v>
          </cell>
          <cell r="F535" t="str">
            <v>Reasonable price requirements are not met,Reasonable Price Not Satisfied</v>
          </cell>
          <cell r="G535" t="str">
            <v>Office &amp; Stationery</v>
          </cell>
          <cell r="H535" t="str">
            <v>Poster Boards</v>
          </cell>
          <cell r="I535">
            <v>40.630000000000003</v>
          </cell>
          <cell r="J535" t="str">
            <v>USD</v>
          </cell>
          <cell r="K535" t="str">
            <v>Base</v>
          </cell>
          <cell r="L535" t="str">
            <v>Yes</v>
          </cell>
          <cell r="M535">
            <v>2039742</v>
          </cell>
          <cell r="N535">
            <v>2039749</v>
          </cell>
          <cell r="O535" t="str">
            <v>NETWORK_GEO</v>
          </cell>
          <cell r="P535">
            <v>6.02</v>
          </cell>
          <cell r="Q535">
            <v>1</v>
          </cell>
          <cell r="R535" t="str">
            <v>Seller Fulfilled</v>
          </cell>
          <cell r="S535" t="str">
            <v>Seller Fulfilled</v>
          </cell>
          <cell r="T535" t="str">
            <v>3Q0ZDKWALKDF</v>
          </cell>
          <cell r="U535" t="str">
            <v>20764608054189</v>
          </cell>
        </row>
        <row r="536">
          <cell r="A536" t="str">
            <v>323-CASE</v>
          </cell>
          <cell r="B536">
            <v>394392610</v>
          </cell>
          <cell r="C536" t="str">
            <v>BAZIC Plastic Clear Rulers 12 inch (30cm), Inches Centimeter Metric Long Straight Edge Ruler, 288-Pack</v>
          </cell>
          <cell r="D536" t="str">
            <v>ACTIVE</v>
          </cell>
          <cell r="E536" t="str">
            <v>PUBLISHED</v>
          </cell>
          <cell r="F536" t="str">
            <v>Offer end date has passed</v>
          </cell>
          <cell r="G536" t="str">
            <v>Books, Music &amp; Movies</v>
          </cell>
          <cell r="H536" t="str">
            <v>Books</v>
          </cell>
          <cell r="I536">
            <v>124.99</v>
          </cell>
          <cell r="J536" t="str">
            <v>USD</v>
          </cell>
          <cell r="K536" t="str">
            <v>Base</v>
          </cell>
          <cell r="L536" t="str">
            <v>No</v>
          </cell>
          <cell r="M536">
            <v>2039731</v>
          </cell>
          <cell r="N536">
            <v>2038013</v>
          </cell>
          <cell r="O536" t="str">
            <v>NETWORK_GEO</v>
          </cell>
          <cell r="P536">
            <v>20.6</v>
          </cell>
          <cell r="Q536">
            <v>1</v>
          </cell>
          <cell r="R536" t="str">
            <v>Seller Fulfilled</v>
          </cell>
          <cell r="S536" t="str">
            <v>Seller Fulfilled</v>
          </cell>
          <cell r="T536" t="str">
            <v>6AJ5HUGFYP61</v>
          </cell>
          <cell r="U536" t="str">
            <v>20764608005426</v>
          </cell>
        </row>
        <row r="537">
          <cell r="A537" t="str">
            <v>3444-BOX</v>
          </cell>
          <cell r="B537">
            <v>721866635</v>
          </cell>
          <cell r="C537" t="str">
            <v>BAZIC Glitter Shaker Neon Color, Halloween Sparkling Powder, 24-Packs</v>
          </cell>
          <cell r="D537" t="str">
            <v>ARCHIVED</v>
          </cell>
          <cell r="E537" t="str">
            <v>UNPUBLISHED</v>
          </cell>
          <cell r="F537" t="str">
            <v>Offer end date has passed</v>
          </cell>
          <cell r="G537" t="str">
            <v>Office &amp; Stationery</v>
          </cell>
          <cell r="H537" t="str">
            <v>Writing Notebooks &amp; Sketch Books</v>
          </cell>
          <cell r="I537">
            <v>67.989999999999995</v>
          </cell>
          <cell r="J537" t="str">
            <v>USD</v>
          </cell>
          <cell r="K537" t="str">
            <v>Base</v>
          </cell>
          <cell r="L537" t="str">
            <v>Yes</v>
          </cell>
          <cell r="M537">
            <v>2038710</v>
          </cell>
          <cell r="N537">
            <v>2039723</v>
          </cell>
          <cell r="O537" t="str">
            <v>NETWORK_GEO</v>
          </cell>
          <cell r="P537">
            <v>15.04</v>
          </cell>
          <cell r="Q537">
            <v>1</v>
          </cell>
          <cell r="R537" t="str">
            <v>Seller Fulfilled</v>
          </cell>
          <cell r="S537" t="str">
            <v>Seller Fulfilled</v>
          </cell>
          <cell r="T537" t="str">
            <v>6XXHFVCNJAKH</v>
          </cell>
          <cell r="U537" t="str">
            <v>20764608005464</v>
          </cell>
        </row>
        <row r="538">
          <cell r="A538" t="str">
            <v>3496-CASE</v>
          </cell>
          <cell r="B538">
            <v>872078920</v>
          </cell>
          <cell r="C538" t="str">
            <v>BAZIC 1lb / 16 oz Silver Glitter</v>
          </cell>
          <cell r="D538" t="str">
            <v>ACTIVE</v>
          </cell>
          <cell r="E538" t="str">
            <v>PUBLISHED</v>
          </cell>
          <cell r="F538" t="str">
            <v>Offer end date has passed,Reasonable price requirements are not met,Reasonable Price Not Satisfied</v>
          </cell>
          <cell r="G538" t="str">
            <v>Office &amp; Stationery</v>
          </cell>
          <cell r="H538" t="str">
            <v>Flash Cards</v>
          </cell>
          <cell r="I538">
            <v>37.29</v>
          </cell>
          <cell r="J538" t="str">
            <v>USD</v>
          </cell>
          <cell r="K538" t="str">
            <v>Base</v>
          </cell>
          <cell r="L538" t="str">
            <v>Yes</v>
          </cell>
          <cell r="M538">
            <v>2038710</v>
          </cell>
          <cell r="N538">
            <v>2039914</v>
          </cell>
          <cell r="O538" t="str">
            <v>NETWORK_GEO</v>
          </cell>
          <cell r="P538">
            <v>5.3</v>
          </cell>
          <cell r="Q538">
            <v>1</v>
          </cell>
          <cell r="R538" t="str">
            <v>Seller Fulfilled</v>
          </cell>
          <cell r="S538" t="str">
            <v>Seller Fulfilled</v>
          </cell>
          <cell r="T538" t="str">
            <v>508LFG05QG9C</v>
          </cell>
          <cell r="U538" t="str">
            <v>10764608056001</v>
          </cell>
        </row>
        <row r="539">
          <cell r="A539" t="str">
            <v>4120-EACH</v>
          </cell>
          <cell r="B539">
            <v>23486285</v>
          </cell>
          <cell r="C539" t="str">
            <v>BAZIC 1" Burgundy 3-Ring View Binder w/ 2-Pockets [4120]</v>
          </cell>
          <cell r="D539" t="str">
            <v>ACTIVE</v>
          </cell>
          <cell r="E539" t="str">
            <v>PUBLISHED</v>
          </cell>
          <cell r="F539"/>
          <cell r="G539" t="str">
            <v>Office &amp; Stationery</v>
          </cell>
          <cell r="H539" t="str">
            <v>Filler Paper</v>
          </cell>
          <cell r="I539">
            <v>6.69</v>
          </cell>
          <cell r="J539" t="str">
            <v>USD</v>
          </cell>
          <cell r="K539" t="str">
            <v>Promo price</v>
          </cell>
          <cell r="L539" t="str">
            <v>Yes</v>
          </cell>
          <cell r="M539">
            <v>2039738</v>
          </cell>
          <cell r="N539">
            <v>2039724</v>
          </cell>
          <cell r="O539" t="str">
            <v>ALWAYS_TWO_DAY</v>
          </cell>
          <cell r="P539">
            <v>0.69</v>
          </cell>
          <cell r="Q539">
            <v>1</v>
          </cell>
          <cell r="R539" t="str">
            <v>Walmart Fulfilled</v>
          </cell>
          <cell r="S539" t="str">
            <v>Seller Fulfilled</v>
          </cell>
          <cell r="T539" t="str">
            <v>227P9XO6SPCZ</v>
          </cell>
          <cell r="U539" t="str">
            <v>00764608005699</v>
          </cell>
        </row>
        <row r="540">
          <cell r="A540" t="str">
            <v>4163-EACH</v>
          </cell>
          <cell r="B540">
            <v>164513403</v>
          </cell>
          <cell r="C540" t="str">
            <v>BAZIC 3 Ring Binder 3" View Binders Slant D Ring Red, Hold 600 Sheets, 1-Count</v>
          </cell>
          <cell r="D540" t="str">
            <v>ACTIVE</v>
          </cell>
          <cell r="E540" t="str">
            <v>PUBLISHED</v>
          </cell>
          <cell r="F540" t="str">
            <v>Offer end date has passed,Min. Allowed Seller Price Reached</v>
          </cell>
          <cell r="G540" t="str">
            <v>Office &amp; Stationery</v>
          </cell>
          <cell r="H540" t="str">
            <v>Whiteboards</v>
          </cell>
          <cell r="I540">
            <v>69</v>
          </cell>
          <cell r="J540" t="str">
            <v>USD</v>
          </cell>
          <cell r="K540" t="str">
            <v>Base</v>
          </cell>
          <cell r="L540" t="str">
            <v>Yes</v>
          </cell>
          <cell r="M540">
            <v>2039738</v>
          </cell>
          <cell r="N540">
            <v>2039885</v>
          </cell>
          <cell r="O540" t="str">
            <v>NETWORK_GEO</v>
          </cell>
          <cell r="P540">
            <v>10.98</v>
          </cell>
          <cell r="Q540">
            <v>1</v>
          </cell>
          <cell r="R540" t="str">
            <v>Seller Fulfilled</v>
          </cell>
          <cell r="S540" t="str">
            <v>Seller Fulfilled</v>
          </cell>
          <cell r="T540" t="str">
            <v>3MHNNTKCLWS6</v>
          </cell>
          <cell r="U540" t="str">
            <v>20764608060180</v>
          </cell>
        </row>
        <row r="541">
          <cell r="A541" t="str">
            <v>4437-EACH</v>
          </cell>
          <cell r="B541">
            <v>52618149</v>
          </cell>
          <cell r="C541" t="str">
            <v>BAZIC Products Craft Sewing Scissors 4" Stainless Steel Scissor, Straight Handle For Left and Right Hand, 4 Colors, 1 Random Color</v>
          </cell>
          <cell r="D541" t="str">
            <v>ACTIVE</v>
          </cell>
          <cell r="E541" t="str">
            <v>PUBLISHED</v>
          </cell>
          <cell r="F541" t="str">
            <v>Offer end date has passed</v>
          </cell>
          <cell r="G541" t="str">
            <v>Office &amp; Stationery</v>
          </cell>
          <cell r="H541" t="str">
            <v>Whiteboards</v>
          </cell>
          <cell r="I541">
            <v>41.39</v>
          </cell>
          <cell r="J541" t="str">
            <v>USD</v>
          </cell>
          <cell r="K541" t="str">
            <v>Base</v>
          </cell>
          <cell r="L541" t="str">
            <v>Yes</v>
          </cell>
          <cell r="M541">
            <v>2039728</v>
          </cell>
          <cell r="N541">
            <v>2039885</v>
          </cell>
          <cell r="O541" t="str">
            <v>NETWORK_GEO</v>
          </cell>
          <cell r="P541">
            <v>4.68</v>
          </cell>
          <cell r="Q541">
            <v>1</v>
          </cell>
          <cell r="R541" t="str">
            <v>Seller Fulfilled</v>
          </cell>
          <cell r="S541" t="str">
            <v>Seller Fulfilled</v>
          </cell>
          <cell r="T541" t="str">
            <v>2FUHFG5T9UW0</v>
          </cell>
          <cell r="U541" t="str">
            <v>00468709489159</v>
          </cell>
        </row>
        <row r="542">
          <cell r="A542" t="str">
            <v>5002-EACH</v>
          </cell>
          <cell r="B542">
            <v>27696237</v>
          </cell>
          <cell r="C542" t="str">
            <v>BAZIC Kraft Bubble Mailers #0 6"x9.25" Padded Cushion Envelope, 4-Count</v>
          </cell>
          <cell r="D542" t="str">
            <v>RETIRED</v>
          </cell>
          <cell r="E542" t="str">
            <v>UNPUBLISHED</v>
          </cell>
          <cell r="F542" t="str">
            <v>Offer end date has passed</v>
          </cell>
          <cell r="G542" t="str">
            <v>Office &amp; Stationery</v>
          </cell>
          <cell r="H542" t="str">
            <v>Whiteboards</v>
          </cell>
          <cell r="I542">
            <v>64.989999999999995</v>
          </cell>
          <cell r="J542" t="str">
            <v>USD</v>
          </cell>
          <cell r="K542" t="str">
            <v>Base</v>
          </cell>
          <cell r="L542" t="str">
            <v>Yes</v>
          </cell>
          <cell r="M542">
            <v>2038710</v>
          </cell>
          <cell r="N542">
            <v>2039885</v>
          </cell>
          <cell r="O542" t="str">
            <v>NETWORK_GEO</v>
          </cell>
          <cell r="P542">
            <v>15.56</v>
          </cell>
          <cell r="Q542">
            <v>1</v>
          </cell>
          <cell r="R542" t="str">
            <v>Seller Fulfilled</v>
          </cell>
          <cell r="S542" t="str">
            <v>Seller Fulfilled</v>
          </cell>
          <cell r="T542" t="str">
            <v>20LND2CHU9S8</v>
          </cell>
          <cell r="U542" t="str">
            <v>20764608060524</v>
          </cell>
        </row>
        <row r="543">
          <cell r="A543" t="str">
            <v>5015-CASE</v>
          </cell>
          <cell r="B543">
            <v>221304451</v>
          </cell>
          <cell r="C543" t="str">
            <v>BAZIC Poster Board White 22" X 28", Bulk Boards for School Craft, 100-Pack</v>
          </cell>
          <cell r="D543" t="str">
            <v>ACTIVE</v>
          </cell>
          <cell r="E543" t="str">
            <v>PUBLISHED</v>
          </cell>
          <cell r="F543" t="str">
            <v>Offer end date has passed,No Match Found - Adjusted to your last submitted price</v>
          </cell>
          <cell r="G543" t="str">
            <v>Office &amp; Stationery</v>
          </cell>
          <cell r="H543" t="str">
            <v>Chalkboards</v>
          </cell>
          <cell r="I543">
            <v>123.41</v>
          </cell>
          <cell r="J543" t="str">
            <v>USD</v>
          </cell>
          <cell r="K543" t="str">
            <v>Base</v>
          </cell>
          <cell r="L543" t="str">
            <v>Yes</v>
          </cell>
          <cell r="M543">
            <v>2039749</v>
          </cell>
          <cell r="N543">
            <v>2039885</v>
          </cell>
          <cell r="O543" t="str">
            <v>NETWORK_GEO</v>
          </cell>
          <cell r="P543">
            <v>22.26</v>
          </cell>
          <cell r="Q543">
            <v>1</v>
          </cell>
          <cell r="R543" t="str">
            <v>Seller Fulfilled</v>
          </cell>
          <cell r="S543" t="str">
            <v>Seller Fulfilled</v>
          </cell>
          <cell r="T543" t="str">
            <v>1R785FSU7HXI</v>
          </cell>
          <cell r="U543" t="str">
            <v>20764608060814</v>
          </cell>
        </row>
        <row r="544">
          <cell r="A544" t="str">
            <v>5113-SET4</v>
          </cell>
          <cell r="B544">
            <v>837085482</v>
          </cell>
          <cell r="C544" t="str">
            <v>BAZIC Sticky Notes 3x5 Neon Color, (70 Sheets/Pack), 4-Pack</v>
          </cell>
          <cell r="D544" t="str">
            <v>ACTIVE</v>
          </cell>
          <cell r="E544" t="str">
            <v>PUBLISHED</v>
          </cell>
          <cell r="F544" t="str">
            <v>Compliance - Childrenâ€™s Product Policy,No Match Found - Adjusted to your last submitted price</v>
          </cell>
          <cell r="G544" t="str">
            <v>Office &amp; Stationery</v>
          </cell>
          <cell r="H544" t="str">
            <v>Desk Stapler Staples</v>
          </cell>
          <cell r="I544">
            <v>55.99</v>
          </cell>
          <cell r="J544" t="str">
            <v>USD</v>
          </cell>
          <cell r="K544" t="str">
            <v>Base</v>
          </cell>
          <cell r="L544" t="str">
            <v>Yes</v>
          </cell>
          <cell r="M544">
            <v>2039904</v>
          </cell>
          <cell r="N544">
            <v>2039911</v>
          </cell>
          <cell r="O544" t="str">
            <v>NETWORK_GEO</v>
          </cell>
          <cell r="P544">
            <v>5.84</v>
          </cell>
          <cell r="Q544">
            <v>1</v>
          </cell>
          <cell r="R544" t="str">
            <v>Seller Fulfilled</v>
          </cell>
          <cell r="S544" t="str">
            <v>Seller Fulfilled</v>
          </cell>
          <cell r="T544" t="str">
            <v>53T172QN7QXU</v>
          </cell>
          <cell r="U544" t="str">
            <v>10764608006099</v>
          </cell>
        </row>
        <row r="545">
          <cell r="A545" t="str">
            <v>542-CASE</v>
          </cell>
          <cell r="B545">
            <v>288332179</v>
          </cell>
          <cell r="C545" t="str">
            <v>BAZIC Cursive Writing Pad 50 Sheet 10.5"x8" Handwriting Workbook, 48-Pack</v>
          </cell>
          <cell r="D545" t="str">
            <v>ACTIVE</v>
          </cell>
          <cell r="E545" t="str">
            <v>PUBLISHED</v>
          </cell>
          <cell r="F545" t="str">
            <v>Offer end date has passed,Price Adjusted</v>
          </cell>
          <cell r="G545" t="str">
            <v>Books, Music &amp; Movies</v>
          </cell>
          <cell r="H545" t="str">
            <v>Books</v>
          </cell>
          <cell r="I545">
            <v>108.99</v>
          </cell>
          <cell r="J545" t="str">
            <v>USD</v>
          </cell>
          <cell r="K545" t="str">
            <v>Base</v>
          </cell>
          <cell r="L545">
            <v>108.99</v>
          </cell>
          <cell r="M545">
            <v>2038013</v>
          </cell>
          <cell r="N545">
            <v>2039914</v>
          </cell>
          <cell r="O545">
            <v>20.6</v>
          </cell>
          <cell r="P545">
            <v>1.6</v>
          </cell>
          <cell r="Q545">
            <v>1</v>
          </cell>
          <cell r="R545" t="str">
            <v>Seller Fulfilled</v>
          </cell>
          <cell r="S545" t="str">
            <v>Seller Fulfilled</v>
          </cell>
          <cell r="T545" t="str">
            <v>2MLE8OMDY028</v>
          </cell>
          <cell r="U545" t="str">
            <v>00076645340849</v>
          </cell>
        </row>
        <row r="546">
          <cell r="A546" t="str">
            <v>546-CASE</v>
          </cell>
          <cell r="B546">
            <v>438895388</v>
          </cell>
          <cell r="C546" t="str">
            <v>BAZIC Small Spiral Bound Notebook 5"x7", 120 Sheet, Assorted Color, 36-Pack</v>
          </cell>
          <cell r="D546" t="str">
            <v>ACTIVE</v>
          </cell>
          <cell r="E546" t="str">
            <v>PUBLISHED</v>
          </cell>
          <cell r="G546" t="str">
            <v>Office &amp; Stationery</v>
          </cell>
          <cell r="H546" t="str">
            <v>Writing Notebooks &amp; Sketch Books</v>
          </cell>
          <cell r="I546">
            <v>90</v>
          </cell>
          <cell r="J546" t="str">
            <v>USD</v>
          </cell>
          <cell r="K546" t="str">
            <v>Base</v>
          </cell>
          <cell r="L546">
            <v>90</v>
          </cell>
          <cell r="M546">
            <v>2039723</v>
          </cell>
          <cell r="N546">
            <v>2038710</v>
          </cell>
          <cell r="O546" t="str">
            <v>NETWORK_GEO</v>
          </cell>
          <cell r="P546">
            <v>5.2450000000000001</v>
          </cell>
          <cell r="Q546">
            <v>1</v>
          </cell>
          <cell r="R546" t="str">
            <v>WFS Eligible</v>
          </cell>
          <cell r="S546" t="str">
            <v>Walmart Fulfilled</v>
          </cell>
          <cell r="T546" t="str">
            <v>35LC70K7909C</v>
          </cell>
          <cell r="U546" t="str">
            <v>00463373554059</v>
          </cell>
        </row>
        <row r="547">
          <cell r="A547" t="str">
            <v>6081-CASE</v>
          </cell>
          <cell r="B547">
            <v>5142597582</v>
          </cell>
          <cell r="C547" t="str">
            <v>BAZIC Magnetic Chalkboard Rustic Wood Frame 20 x 30 Blackboard w/ Chalk Marker + 2 Magnets, 4-Pack</v>
          </cell>
          <cell r="D547" t="str">
            <v>ACTIVE</v>
          </cell>
          <cell r="E547" t="str">
            <v>PUBLISHED</v>
          </cell>
          <cell r="F547" t="str">
            <v>Reasonable price requirements are not met</v>
          </cell>
          <cell r="G547" t="str">
            <v>Office &amp; Stationery</v>
          </cell>
          <cell r="H547" t="str">
            <v>Chalkboards</v>
          </cell>
          <cell r="I547">
            <v>182.49</v>
          </cell>
          <cell r="J547" t="str">
            <v>USD</v>
          </cell>
          <cell r="K547" t="str">
            <v>Base</v>
          </cell>
          <cell r="L547">
            <v>182.49</v>
          </cell>
          <cell r="M547">
            <v>2039885</v>
          </cell>
          <cell r="N547">
            <v>2038013</v>
          </cell>
          <cell r="O547" t="str">
            <v>NETWORK_GEO</v>
          </cell>
          <cell r="P547">
            <v>14.22</v>
          </cell>
          <cell r="Q547">
            <v>1</v>
          </cell>
          <cell r="R547" t="str">
            <v>Seller Fulfilled</v>
          </cell>
          <cell r="S547" t="str">
            <v>Seller Fulfilled</v>
          </cell>
          <cell r="T547" t="str">
            <v>4V8IC5EGL50N</v>
          </cell>
          <cell r="U547" t="str">
            <v>20814625070089</v>
          </cell>
        </row>
        <row r="548">
          <cell r="A548" t="str">
            <v>7041-SET4</v>
          </cell>
          <cell r="B548">
            <v>12346821398</v>
          </cell>
          <cell r="C548" t="str">
            <v>All Aboard, Night-night, Lion, Duck Board Books, 4 Titles, Fun Early Learning Story Book Picture Book for Toddler Children Bedtime Reading Home Classroom, 4-Pack</v>
          </cell>
          <cell r="D548" t="str">
            <v>ARCHIVED</v>
          </cell>
          <cell r="E548" t="str">
            <v>UNPUBLISHED</v>
          </cell>
          <cell r="F548" t="str">
            <v>Offer end date has passed</v>
          </cell>
          <cell r="G548" t="str">
            <v>Crafts</v>
          </cell>
          <cell r="H548" t="str">
            <v>Coloring Books</v>
          </cell>
          <cell r="I548">
            <v>16.989999999999998</v>
          </cell>
          <cell r="J548" t="str">
            <v>USD</v>
          </cell>
          <cell r="K548" t="str">
            <v>Base</v>
          </cell>
          <cell r="L548" t="str">
            <v>Yes</v>
          </cell>
          <cell r="M548">
            <v>2038710</v>
          </cell>
          <cell r="N548">
            <v>2038710</v>
          </cell>
          <cell r="O548">
            <v>0.88</v>
          </cell>
          <cell r="P548">
            <v>0.88</v>
          </cell>
          <cell r="Q548">
            <v>1</v>
          </cell>
          <cell r="R548" t="str">
            <v>Seller Fulfilled</v>
          </cell>
          <cell r="S548" t="str">
            <v>Seller Fulfilled</v>
          </cell>
          <cell r="T548" t="str">
            <v>42LOFMCKUNL3</v>
          </cell>
          <cell r="U548" t="str">
            <v>00814625070412</v>
          </cell>
        </row>
        <row r="549">
          <cell r="A549" t="str">
            <v>70559-SET6</v>
          </cell>
          <cell r="B549">
            <v>739976023</v>
          </cell>
          <cell r="C549" t="str">
            <v>Story and Activity Books, 6 Title Storybooks: Beauty and the Beast, Jack and The Beanstalk, Puss in Boots, 6-Pack</v>
          </cell>
          <cell r="D549" t="str">
            <v>ACTIVE</v>
          </cell>
          <cell r="E549" t="str">
            <v>UNPUBLISHED</v>
          </cell>
          <cell r="F549" t="str">
            <v>Listing &amp; Content:UPC Mismatch:Wrong-Item:Unpublish-Auto</v>
          </cell>
          <cell r="G549" t="str">
            <v>Crafts</v>
          </cell>
          <cell r="H549" t="str">
            <v>Coloring Books</v>
          </cell>
          <cell r="I549">
            <v>14.75</v>
          </cell>
          <cell r="J549" t="str">
            <v>USD</v>
          </cell>
          <cell r="K549" t="str">
            <v>Base</v>
          </cell>
          <cell r="L549" t="str">
            <v>Yes</v>
          </cell>
          <cell r="M549">
            <v>2038710</v>
          </cell>
          <cell r="N549">
            <v>2038710</v>
          </cell>
          <cell r="O549">
            <v>0.33</v>
          </cell>
          <cell r="P549">
            <v>0.33</v>
          </cell>
          <cell r="Q549">
            <v>1</v>
          </cell>
          <cell r="R549" t="str">
            <v>Seller Fulfilled</v>
          </cell>
          <cell r="S549" t="str">
            <v>Seller Fulfilled</v>
          </cell>
          <cell r="T549" t="str">
            <v>7DW2KYN0Q1PK</v>
          </cell>
          <cell r="U549" t="str">
            <v>00805219450901</v>
          </cell>
        </row>
        <row r="550">
          <cell r="A550" t="str">
            <v>1210-EACH</v>
          </cell>
          <cell r="B550">
            <v>24862920</v>
          </cell>
          <cell r="C550" t="str">
            <v>BAZIC Permanent Marker Fine Line Assorted Color Markers (5/Pack), 1-Pack</v>
          </cell>
          <cell r="D550" t="str">
            <v>ACTIVE</v>
          </cell>
          <cell r="E550" t="str">
            <v>PUBLISHED</v>
          </cell>
          <cell r="F550" t="str">
            <v>Offer end date has passed</v>
          </cell>
          <cell r="G550" t="str">
            <v>Office &amp; Stationery</v>
          </cell>
          <cell r="H550" t="str">
            <v>Markers</v>
          </cell>
          <cell r="I550">
            <v>6.89</v>
          </cell>
          <cell r="J550" t="str">
            <v>USD</v>
          </cell>
          <cell r="K550" t="str">
            <v>Base</v>
          </cell>
          <cell r="L550">
            <v>6.89</v>
          </cell>
          <cell r="M550">
            <v>2039746</v>
          </cell>
          <cell r="N550">
            <v>2038710</v>
          </cell>
          <cell r="O550" t="str">
            <v>NETWORK_GEO</v>
          </cell>
          <cell r="P550">
            <v>0.88</v>
          </cell>
          <cell r="Q550">
            <v>1</v>
          </cell>
          <cell r="R550" t="str">
            <v>Seller Fulfilled</v>
          </cell>
          <cell r="S550" t="str">
            <v>Walmart Fulfilled</v>
          </cell>
          <cell r="T550" t="str">
            <v>1NUSQE7NJ235</v>
          </cell>
          <cell r="U550" t="str">
            <v>00814625070900</v>
          </cell>
        </row>
        <row r="551">
          <cell r="A551" t="str">
            <v>1296-CASE</v>
          </cell>
          <cell r="B551">
            <v>17715754301</v>
          </cell>
          <cell r="C551" t="str">
            <v>BAZIC Dry Erase Marker Black Color Fine Tip, Whiteboard Pen, Low Odor (12/Box), 72-Pack</v>
          </cell>
          <cell r="D551" t="str">
            <v>ACTIVE</v>
          </cell>
          <cell r="E551" t="str">
            <v>PUBLISHED</v>
          </cell>
          <cell r="F551" t="str">
            <v>Reasonable price requirements are not met</v>
          </cell>
          <cell r="G551" t="str">
            <v>Office &amp; Stationery</v>
          </cell>
          <cell r="H551" t="str">
            <v>Dry Erase Markers</v>
          </cell>
          <cell r="I551">
            <v>205.03</v>
          </cell>
          <cell r="J551" t="str">
            <v>USD</v>
          </cell>
          <cell r="K551" t="str">
            <v>Base</v>
          </cell>
          <cell r="L551">
            <v>205.03</v>
          </cell>
          <cell r="M551">
            <v>2039746</v>
          </cell>
          <cell r="N551">
            <v>2039720</v>
          </cell>
          <cell r="O551" t="str">
            <v>NETWORK_GEO</v>
          </cell>
          <cell r="P551">
            <v>8.3800000000000008</v>
          </cell>
          <cell r="Q551">
            <v>1</v>
          </cell>
          <cell r="R551" t="str">
            <v>Seller Fulfilled</v>
          </cell>
          <cell r="S551" t="str">
            <v>Seller Fulfilled</v>
          </cell>
          <cell r="T551" t="str">
            <v>26R9FCJ05P4J</v>
          </cell>
          <cell r="U551" t="str">
            <v>20764608007543</v>
          </cell>
        </row>
        <row r="552">
          <cell r="A552" t="str">
            <v>17102-BOX</v>
          </cell>
          <cell r="B552">
            <v>18035000310</v>
          </cell>
          <cell r="C552" t="str">
            <v>BAZIC Frizz Erasable Gel Pens, 0.7mm Medium Point, Assorted Colors Ink, 12-Pack</v>
          </cell>
          <cell r="D552" t="str">
            <v>ACTIVE</v>
          </cell>
          <cell r="E552" t="str">
            <v>PUBLISHED</v>
          </cell>
          <cell r="F552" t="str">
            <v>Shipping information is not found,No online price found for the item,Offer end date has passed</v>
          </cell>
          <cell r="G552" t="str">
            <v>Office &amp; Stationery</v>
          </cell>
          <cell r="H552" t="str">
            <v>Mechanical Pencils</v>
          </cell>
          <cell r="I552">
            <v>130.01</v>
          </cell>
          <cell r="J552" t="str">
            <v>USD</v>
          </cell>
          <cell r="K552" t="str">
            <v>Base</v>
          </cell>
          <cell r="L552" t="str">
            <v>Yes</v>
          </cell>
          <cell r="M552">
            <v>2039719</v>
          </cell>
          <cell r="N552">
            <v>2039720</v>
          </cell>
          <cell r="O552" t="str">
            <v>NETWORK_GEO</v>
          </cell>
          <cell r="P552">
            <v>13.45</v>
          </cell>
          <cell r="Q552">
            <v>1</v>
          </cell>
          <cell r="R552" t="str">
            <v>Seller Fulfilled</v>
          </cell>
          <cell r="S552" t="str">
            <v>Seller Fulfilled</v>
          </cell>
          <cell r="T552" t="str">
            <v>3HUQG63DKV2A</v>
          </cell>
          <cell r="U552" t="str">
            <v>20764608007574</v>
          </cell>
        </row>
        <row r="553">
          <cell r="A553" t="str">
            <v>1748-SET4</v>
          </cell>
          <cell r="B553">
            <v>34976736</v>
          </cell>
          <cell r="C553" t="str">
            <v>BAZIC 2-In-1 Mechanical Pencil 4-Color Ballpoint Pen w/ Soft Grip, 4-Pack</v>
          </cell>
          <cell r="D553" t="str">
            <v>ACTIVE</v>
          </cell>
          <cell r="E553" t="str">
            <v>PUBLISHED</v>
          </cell>
          <cell r="F553" t="str">
            <v>Offer end date has passed</v>
          </cell>
          <cell r="G553" t="str">
            <v>Office &amp; Stationery</v>
          </cell>
          <cell r="H553" t="str">
            <v>Mechanical Pencils</v>
          </cell>
          <cell r="I553">
            <v>11.89</v>
          </cell>
          <cell r="J553" t="str">
            <v>USD</v>
          </cell>
          <cell r="K553" t="str">
            <v>Base</v>
          </cell>
          <cell r="L553">
            <v>11.89</v>
          </cell>
          <cell r="M553">
            <v>2039719</v>
          </cell>
          <cell r="N553">
            <v>2039720</v>
          </cell>
          <cell r="O553">
            <v>0.24</v>
          </cell>
          <cell r="P553">
            <v>0.54</v>
          </cell>
          <cell r="Q553">
            <v>1</v>
          </cell>
          <cell r="R553" t="str">
            <v>Seller Fulfilled</v>
          </cell>
          <cell r="S553" t="str">
            <v>Seller Fulfilled</v>
          </cell>
          <cell r="T553" t="str">
            <v>17RPDQ7OXFTV</v>
          </cell>
          <cell r="U553" t="str">
            <v>00461902394398</v>
          </cell>
        </row>
        <row r="554">
          <cell r="A554" t="str">
            <v>2223-BOX</v>
          </cell>
          <cell r="B554">
            <v>186783383</v>
          </cell>
          <cell r="C554" t="str">
            <v>BAZIC Erasers Vinyl Eraser, Latex Free Block Erasers (4/Pack), 24-Packs</v>
          </cell>
          <cell r="D554" t="str">
            <v>ACTIVE</v>
          </cell>
          <cell r="E554" t="str">
            <v>PUBLISHED</v>
          </cell>
          <cell r="F554" t="str">
            <v>Compliance - Childrenâ€™s Product Policy,Price Adjusted</v>
          </cell>
          <cell r="G554" t="str">
            <v>Office &amp; Stationery</v>
          </cell>
          <cell r="H554" t="str">
            <v>Pencil Cases</v>
          </cell>
          <cell r="I554">
            <v>62.99</v>
          </cell>
          <cell r="J554" t="str">
            <v>USD</v>
          </cell>
          <cell r="K554" t="str">
            <v>Base</v>
          </cell>
          <cell r="L554" t="str">
            <v>Yes</v>
          </cell>
          <cell r="M554">
            <v>2039721</v>
          </cell>
          <cell r="N554">
            <v>2039750</v>
          </cell>
          <cell r="O554" t="str">
            <v>NETWORK_GEO</v>
          </cell>
          <cell r="P554">
            <v>5.5549999999999997</v>
          </cell>
          <cell r="Q554">
            <v>1</v>
          </cell>
          <cell r="R554" t="str">
            <v>WFS Eligible</v>
          </cell>
          <cell r="S554" t="str">
            <v>Seller Fulfilled</v>
          </cell>
          <cell r="T554" t="str">
            <v>6L2XH209KBHJ</v>
          </cell>
          <cell r="U554" t="str">
            <v>20764608008472</v>
          </cell>
        </row>
        <row r="555">
          <cell r="A555" t="str">
            <v>2230-EACH</v>
          </cell>
          <cell r="B555">
            <v>24251580</v>
          </cell>
          <cell r="C555" t="str">
            <v>BAZIC Erasers White Oval Eraser Latex Free, 4-Count</v>
          </cell>
          <cell r="D555" t="str">
            <v>ACTIVE</v>
          </cell>
          <cell r="E555" t="str">
            <v>PUBLISHED</v>
          </cell>
          <cell r="F555" t="str">
            <v>Shipping information is not found</v>
          </cell>
          <cell r="G555" t="str">
            <v>Travel, Luggage &amp; Accessories</v>
          </cell>
          <cell r="H555" t="str">
            <v>Backpacks</v>
          </cell>
          <cell r="I555">
            <v>73.03</v>
          </cell>
          <cell r="J555" t="str">
            <v>USD</v>
          </cell>
          <cell r="K555" t="str">
            <v>Base</v>
          </cell>
          <cell r="L555" t="str">
            <v>Yes</v>
          </cell>
          <cell r="M555">
            <v>2039721</v>
          </cell>
          <cell r="N555">
            <v>2038980</v>
          </cell>
          <cell r="O555" t="str">
            <v>NETWORK_GEO</v>
          </cell>
          <cell r="P555">
            <v>8.66</v>
          </cell>
          <cell r="Q555">
            <v>1</v>
          </cell>
          <cell r="R555" t="str">
            <v>Seller Fulfilled</v>
          </cell>
          <cell r="S555" t="str">
            <v>Seller Fulfilled</v>
          </cell>
          <cell r="T555" t="str">
            <v>5A5LU8OT6T1L</v>
          </cell>
          <cell r="U555" t="str">
            <v>20764608010420</v>
          </cell>
        </row>
        <row r="556">
          <cell r="A556" t="str">
            <v>2232-PACK2</v>
          </cell>
          <cell r="B556">
            <v>643317321</v>
          </cell>
          <cell r="C556" t="str">
            <v>BAZIC Erasers Oval Eraser Latex Free Erasers Set, 8-Count</v>
          </cell>
          <cell r="D556" t="str">
            <v>ACTIVE</v>
          </cell>
          <cell r="E556" t="str">
            <v>PUBLISHED</v>
          </cell>
          <cell r="F556" t="str">
            <v>Offer end date has passed</v>
          </cell>
          <cell r="G556" t="str">
            <v>Tools &amp; Hardware</v>
          </cell>
          <cell r="H556" t="str">
            <v>Utility Knives</v>
          </cell>
          <cell r="I556">
            <v>8.99</v>
          </cell>
          <cell r="J556" t="str">
            <v>USD</v>
          </cell>
          <cell r="K556" t="str">
            <v>Base</v>
          </cell>
          <cell r="L556" t="str">
            <v>Yes</v>
          </cell>
          <cell r="M556">
            <v>2039721</v>
          </cell>
          <cell r="N556">
            <v>2038710</v>
          </cell>
          <cell r="O556" t="str">
            <v>NETWORK_GEO</v>
          </cell>
          <cell r="P556">
            <v>0.28000000000000003</v>
          </cell>
          <cell r="Q556">
            <v>1</v>
          </cell>
          <cell r="R556" t="str">
            <v>Seller Fulfilled</v>
          </cell>
          <cell r="S556" t="str">
            <v>CA</v>
          </cell>
          <cell r="T556" t="str">
            <v>24AAT30M005T</v>
          </cell>
          <cell r="U556" t="str">
            <v>00460985385309</v>
          </cell>
        </row>
        <row r="557">
          <cell r="A557" t="str">
            <v>2551-CASE</v>
          </cell>
          <cell r="B557">
            <v>854863809</v>
          </cell>
          <cell r="C557" t="str">
            <v>BAZIC Oil Pastels Set 12 Colors, Soft Pastels for Artists Drawing Blending, 144-Packs</v>
          </cell>
          <cell r="D557" t="str">
            <v>ACTIVE</v>
          </cell>
          <cell r="E557" t="str">
            <v>PUBLISHED</v>
          </cell>
          <cell r="F557" t="str">
            <v>Reasonable price requirements are not met,Reasonable Price Not Satisfied</v>
          </cell>
          <cell r="G557" t="str">
            <v>Office &amp; Stationery</v>
          </cell>
          <cell r="H557" t="str">
            <v>Markers</v>
          </cell>
          <cell r="I557">
            <v>9.99</v>
          </cell>
          <cell r="J557" t="str">
            <v>USD</v>
          </cell>
          <cell r="K557" t="str">
            <v>Base</v>
          </cell>
          <cell r="L557" t="str">
            <v>Yes</v>
          </cell>
          <cell r="M557">
            <v>2039748</v>
          </cell>
          <cell r="N557">
            <v>2039746</v>
          </cell>
          <cell r="O557" t="str">
            <v>NETWORK_GEO</v>
          </cell>
          <cell r="P557">
            <v>0.44</v>
          </cell>
          <cell r="Q557">
            <v>1</v>
          </cell>
          <cell r="R557" t="str">
            <v>Seller Fulfilled</v>
          </cell>
          <cell r="S557" t="str">
            <v>Seller Fulfilled</v>
          </cell>
          <cell r="T557" t="str">
            <v>1M28PSXCKNDV</v>
          </cell>
          <cell r="U557" t="str">
            <v>00465877132863</v>
          </cell>
        </row>
        <row r="558">
          <cell r="A558" t="str">
            <v>3300-EACH</v>
          </cell>
          <cell r="B558">
            <v>5265322061</v>
          </cell>
          <cell r="C558" t="str">
            <v>Bazic 3300 1 oz Primary Color Modeling Dough - Pack of 5</v>
          </cell>
          <cell r="D558" t="str">
            <v>ACTIVE</v>
          </cell>
          <cell r="E558" t="str">
            <v>PUBLISHED</v>
          </cell>
          <cell r="G558" t="str">
            <v>Crafts</v>
          </cell>
          <cell r="H558" t="str">
            <v>Play Doughs</v>
          </cell>
          <cell r="I558">
            <v>9.49</v>
          </cell>
          <cell r="J558" t="str">
            <v>USD</v>
          </cell>
          <cell r="K558" t="str">
            <v>Base</v>
          </cell>
          <cell r="L558">
            <v>9.49</v>
          </cell>
          <cell r="M558">
            <v>2039741</v>
          </cell>
          <cell r="N558">
            <v>2039746</v>
          </cell>
          <cell r="O558" t="str">
            <v>NETWORK_GEO</v>
          </cell>
          <cell r="P558">
            <v>5.54</v>
          </cell>
          <cell r="Q558">
            <v>1</v>
          </cell>
          <cell r="R558" t="str">
            <v>Seller Fulfilled</v>
          </cell>
          <cell r="S558" t="str">
            <v>Seller Fulfilled</v>
          </cell>
          <cell r="T558" t="str">
            <v>3SYDU7FRZUCJ</v>
          </cell>
          <cell r="U558" t="str">
            <v>10764608012717</v>
          </cell>
        </row>
        <row r="559">
          <cell r="A559" t="str">
            <v>3466-A-CASE</v>
          </cell>
          <cell r="B559">
            <v>429648517</v>
          </cell>
          <cell r="C559" t="str">
            <v>BAZIC Glitter Glue Neon Color, Non-Toxic for Slime (6.76oz/Pack), 24-Packs</v>
          </cell>
          <cell r="D559" t="str">
            <v>ARCHIVED</v>
          </cell>
          <cell r="E559" t="str">
            <v>UNPUBLISHED</v>
          </cell>
          <cell r="F559" t="str">
            <v>Offer end date has passed</v>
          </cell>
          <cell r="G559" t="str">
            <v>Crafts</v>
          </cell>
          <cell r="H559" t="str">
            <v>Glitter</v>
          </cell>
          <cell r="I559">
            <v>69.989999999999995</v>
          </cell>
          <cell r="J559" t="str">
            <v>USD</v>
          </cell>
          <cell r="K559" t="str">
            <v>Base</v>
          </cell>
          <cell r="L559" t="str">
            <v>Yes</v>
          </cell>
          <cell r="M559">
            <v>2038710</v>
          </cell>
          <cell r="N559">
            <v>2039746</v>
          </cell>
          <cell r="O559">
            <v>11.72</v>
          </cell>
          <cell r="P559">
            <v>0.49</v>
          </cell>
          <cell r="Q559">
            <v>1</v>
          </cell>
          <cell r="R559" t="str">
            <v>Seller Fulfilled</v>
          </cell>
          <cell r="S559" t="str">
            <v>Seller Fulfilled</v>
          </cell>
          <cell r="T559" t="str">
            <v>5H9SQN39YQDL</v>
          </cell>
          <cell r="U559" t="str">
            <v>00764608012789</v>
          </cell>
        </row>
        <row r="560">
          <cell r="A560" t="str">
            <v>3872-EACH</v>
          </cell>
          <cell r="B560">
            <v>53451882</v>
          </cell>
          <cell r="C560" t="str">
            <v>BAZIC Alphabet Sticker Book [3872]</v>
          </cell>
          <cell r="D560" t="str">
            <v>ACTIVE</v>
          </cell>
          <cell r="E560" t="str">
            <v>PUBLISHED</v>
          </cell>
          <cell r="F560" t="str">
            <v>Offer end date has passed,Price Adjusted</v>
          </cell>
          <cell r="G560" t="str">
            <v>Crafts</v>
          </cell>
          <cell r="H560" t="str">
            <v>Stickers</v>
          </cell>
          <cell r="I560">
            <v>7.49</v>
          </cell>
          <cell r="J560" t="str">
            <v>USD</v>
          </cell>
          <cell r="K560" t="str">
            <v>Base</v>
          </cell>
          <cell r="L560">
            <v>7.49</v>
          </cell>
          <cell r="M560">
            <v>2038710</v>
          </cell>
          <cell r="N560" t="str">
            <v>NETWORK_GEO</v>
          </cell>
          <cell r="O560">
            <v>0.13</v>
          </cell>
          <cell r="P560">
            <v>3.26</v>
          </cell>
          <cell r="Q560">
            <v>1</v>
          </cell>
          <cell r="R560" t="str">
            <v>Seller Fulfilled</v>
          </cell>
          <cell r="S560" t="str">
            <v>Walmart Fulfilled</v>
          </cell>
          <cell r="T560" t="str">
            <v>5CM4EHL1QVIQ</v>
          </cell>
          <cell r="U560" t="str">
            <v>10764608012885</v>
          </cell>
        </row>
        <row r="561">
          <cell r="A561" t="str">
            <v>5003-CASE</v>
          </cell>
          <cell r="B561">
            <v>634777333</v>
          </cell>
          <cell r="C561" t="str">
            <v>BAZIC Kraft Bubble Mailers #2 8.5"x11.25" Padded Cushion Envelope, 72-Count</v>
          </cell>
          <cell r="D561" t="str">
            <v>RETIRED</v>
          </cell>
          <cell r="E561" t="str">
            <v>UNPUBLISHED</v>
          </cell>
          <cell r="F561" t="str">
            <v>Offer end date has passed,Price Adjusted</v>
          </cell>
          <cell r="G561" t="str">
            <v>Books, Music &amp; Movies</v>
          </cell>
          <cell r="H561" t="str">
            <v>Books</v>
          </cell>
          <cell r="I561">
            <v>10.99</v>
          </cell>
          <cell r="J561" t="str">
            <v>USD</v>
          </cell>
          <cell r="K561" t="str">
            <v>Base</v>
          </cell>
          <cell r="L561" t="str">
            <v>Yes</v>
          </cell>
          <cell r="M561">
            <v>2038710</v>
          </cell>
          <cell r="N561">
            <v>2038013</v>
          </cell>
          <cell r="O561" t="str">
            <v>NETWORK_GEO</v>
          </cell>
          <cell r="P561">
            <v>0.43</v>
          </cell>
          <cell r="Q561">
            <v>1</v>
          </cell>
          <cell r="R561" t="str">
            <v>Seller Fulfilled</v>
          </cell>
          <cell r="S561" t="str">
            <v>Seller Fulfilled</v>
          </cell>
          <cell r="T561" t="str">
            <v>32W6J8UIU1OW</v>
          </cell>
          <cell r="U561" t="str">
            <v>00814625013556</v>
          </cell>
        </row>
        <row r="562">
          <cell r="A562" t="str">
            <v>513-PACK2</v>
          </cell>
          <cell r="B562">
            <v>950574746</v>
          </cell>
          <cell r="C562" t="str">
            <v>BAZIC Quad Ruled Index Cards 3" X 5" 200 Count, Squares 4-1" Graph Ruled (100/Pack), 2-Packs</v>
          </cell>
          <cell r="D562" t="str">
            <v>ACTIVE</v>
          </cell>
          <cell r="E562" t="str">
            <v>PUBLISHED</v>
          </cell>
          <cell r="F562" t="str">
            <v>Offer end date has passed</v>
          </cell>
          <cell r="G562" t="str">
            <v>Office &amp; Stationery</v>
          </cell>
          <cell r="H562" t="str">
            <v>Index Cards</v>
          </cell>
          <cell r="I562">
            <v>10.59</v>
          </cell>
          <cell r="J562" t="str">
            <v>USD</v>
          </cell>
          <cell r="K562" t="str">
            <v>Base</v>
          </cell>
          <cell r="L562">
            <v>10.59</v>
          </cell>
          <cell r="M562">
            <v>2039744</v>
          </cell>
          <cell r="N562">
            <v>2039719</v>
          </cell>
          <cell r="O562">
            <v>0.63</v>
          </cell>
          <cell r="P562">
            <v>0.11</v>
          </cell>
          <cell r="Q562">
            <v>1</v>
          </cell>
          <cell r="R562" t="str">
            <v>Seller Fulfilled</v>
          </cell>
          <cell r="S562" t="str">
            <v>Walmart Fulfilled</v>
          </cell>
          <cell r="T562" t="str">
            <v>53QTO0QTHHF9</v>
          </cell>
          <cell r="U562" t="str">
            <v>00764608170212</v>
          </cell>
        </row>
        <row r="563">
          <cell r="A563" t="str">
            <v>5413-SET3</v>
          </cell>
          <cell r="B563">
            <v>54312194</v>
          </cell>
          <cell r="C563" t="str">
            <v>BAZIC Poster Board Glitter Color 11" X 14", For Crafting (3/Pack), 1-Pack</v>
          </cell>
          <cell r="D563" t="str">
            <v>ACTIVE</v>
          </cell>
          <cell r="E563" t="str">
            <v>PUBLISHED</v>
          </cell>
          <cell r="F563" t="str">
            <v>Offer end date has passed</v>
          </cell>
          <cell r="G563" t="str">
            <v>Office &amp; Stationery</v>
          </cell>
          <cell r="H563" t="str">
            <v>Pens</v>
          </cell>
          <cell r="I563">
            <v>8.01</v>
          </cell>
          <cell r="J563" t="str">
            <v>USD</v>
          </cell>
          <cell r="K563" t="str">
            <v>Base</v>
          </cell>
          <cell r="L563" t="str">
            <v>No</v>
          </cell>
          <cell r="M563">
            <v>2039749</v>
          </cell>
          <cell r="N563">
            <v>2039719</v>
          </cell>
          <cell r="O563" t="str">
            <v>NETWORK_GEO</v>
          </cell>
          <cell r="P563">
            <v>0.17</v>
          </cell>
          <cell r="Q563">
            <v>1</v>
          </cell>
          <cell r="R563" t="str">
            <v>Seller Fulfilled</v>
          </cell>
          <cell r="S563" t="str">
            <v>Seller Fulfilled</v>
          </cell>
          <cell r="T563" t="str">
            <v>60SRIPKPFGMH</v>
          </cell>
          <cell r="U563" t="str">
            <v>00764608170830</v>
          </cell>
        </row>
        <row r="564">
          <cell r="A564" t="str">
            <v>576-EACH</v>
          </cell>
          <cell r="B564">
            <v>54434004</v>
          </cell>
          <cell r="C564" t="str">
            <v>BAZIC Ruled White Index Cards Fashion Poly Cover w/ Ring 3" X 5", 100 Count, Cute Floral Cover, RANDOM, 1-Pack</v>
          </cell>
          <cell r="D564" t="str">
            <v>ACTIVE</v>
          </cell>
          <cell r="E564" t="str">
            <v>PUBLISHED</v>
          </cell>
          <cell r="F564" t="str">
            <v>Reasonable price requirements are not met,Reasonable Price Not Satisfied</v>
          </cell>
          <cell r="G564" t="str">
            <v>Office &amp; Stationery</v>
          </cell>
          <cell r="H564" t="str">
            <v>Index Cards</v>
          </cell>
          <cell r="I564">
            <v>7.8</v>
          </cell>
          <cell r="J564" t="str">
            <v>USD</v>
          </cell>
          <cell r="K564" t="str">
            <v>Base</v>
          </cell>
          <cell r="L564">
            <v>7.8</v>
          </cell>
          <cell r="M564">
            <v>2039744</v>
          </cell>
          <cell r="N564">
            <v>2039719</v>
          </cell>
          <cell r="O564" t="str">
            <v>NETWORK_GEO</v>
          </cell>
          <cell r="P564">
            <v>2.06</v>
          </cell>
          <cell r="Q564">
            <v>1</v>
          </cell>
          <cell r="R564" t="str">
            <v>Seller Fulfilled</v>
          </cell>
          <cell r="S564" t="str">
            <v>Seller Fulfilled</v>
          </cell>
          <cell r="T564" t="str">
            <v>3AJCUG57XZVD</v>
          </cell>
          <cell r="U564" t="str">
            <v>10764608170905</v>
          </cell>
        </row>
        <row r="565">
          <cell r="A565" t="str">
            <v>779-BOX</v>
          </cell>
          <cell r="B565">
            <v>7100516482</v>
          </cell>
          <cell r="C565" t="str">
            <v>BAZIC Colored Pencils, 12 Assorted Colors, Pre-Sharpened Wood Free (12/Pack), 24-Packs</v>
          </cell>
          <cell r="D565" t="str">
            <v>ARCHIVED</v>
          </cell>
          <cell r="E565" t="str">
            <v>UNPUBLISHED</v>
          </cell>
          <cell r="F565" t="str">
            <v>Offer end date has passed,Reasonable price requirements are not met,Reasonable Price Not Satisfied</v>
          </cell>
          <cell r="G565" t="str">
            <v>Office &amp; Stationery</v>
          </cell>
          <cell r="H565" t="str">
            <v>Pens</v>
          </cell>
          <cell r="I565">
            <v>7.99</v>
          </cell>
          <cell r="J565" t="str">
            <v>USD</v>
          </cell>
          <cell r="K565" t="str">
            <v>Base</v>
          </cell>
          <cell r="L565" t="str">
            <v>Yes</v>
          </cell>
          <cell r="M565">
            <v>2039720</v>
          </cell>
          <cell r="N565">
            <v>2039719</v>
          </cell>
          <cell r="O565" t="str">
            <v>NETWORK_GEO</v>
          </cell>
          <cell r="P565">
            <v>0.1</v>
          </cell>
          <cell r="Q565">
            <v>1</v>
          </cell>
          <cell r="R565" t="str">
            <v>Seller Fulfilled</v>
          </cell>
          <cell r="S565" t="str">
            <v>Seller Fulfilled</v>
          </cell>
          <cell r="T565" t="str">
            <v>10JPQ7NHSCE8</v>
          </cell>
          <cell r="U565" t="str">
            <v>00764608017708</v>
          </cell>
        </row>
        <row r="566">
          <cell r="A566" t="str">
            <v>787-CASE</v>
          </cell>
          <cell r="B566">
            <v>305869762</v>
          </cell>
          <cell r="C566" t="str">
            <v>BAZIC Pre-Sharpened #2 HB Yellow Pencil, Wood Free, Latex Free Eraser (12/Pack), 144-Packs</v>
          </cell>
          <cell r="D566" t="str">
            <v>ACTIVE</v>
          </cell>
          <cell r="E566" t="str">
            <v>PUBLISHED</v>
          </cell>
          <cell r="F566" t="str">
            <v>Offer end date has passed</v>
          </cell>
          <cell r="G566" t="str">
            <v>Office &amp; Stationery</v>
          </cell>
          <cell r="H566" t="str">
            <v>Glue</v>
          </cell>
          <cell r="I566">
            <v>149.81</v>
          </cell>
          <cell r="J566" t="str">
            <v>USD</v>
          </cell>
          <cell r="K566" t="str">
            <v>Base</v>
          </cell>
          <cell r="L566" t="str">
            <v>Yes</v>
          </cell>
          <cell r="M566">
            <v>2039720</v>
          </cell>
          <cell r="N566">
            <v>2039872</v>
          </cell>
          <cell r="O566" t="str">
            <v>NETWORK_GEO</v>
          </cell>
          <cell r="P566">
            <v>13.58</v>
          </cell>
          <cell r="Q566">
            <v>1</v>
          </cell>
          <cell r="R566" t="str">
            <v>Seller Fulfilled</v>
          </cell>
          <cell r="S566" t="str">
            <v>Seller Fulfilled</v>
          </cell>
          <cell r="T566" t="str">
            <v>53L75VKUQJNS</v>
          </cell>
          <cell r="U566" t="str">
            <v>20764608020061</v>
          </cell>
        </row>
        <row r="567">
          <cell r="A567" t="str">
            <v>804-SET6</v>
          </cell>
          <cell r="B567">
            <v>24887729</v>
          </cell>
          <cell r="C567" t="str">
            <v>BAZIC 3 Ring Pencil Pouch, Mesh Window, Bright Assorted Color, 6-Pack</v>
          </cell>
          <cell r="D567" t="str">
            <v>ACTIVE</v>
          </cell>
          <cell r="E567" t="str">
            <v>PUBLISHED</v>
          </cell>
          <cell r="F567" t="str">
            <v>Reasonable price requirements are not met</v>
          </cell>
          <cell r="G567" t="str">
            <v>Office &amp; Stationery</v>
          </cell>
          <cell r="H567" t="str">
            <v>Pencil Cases</v>
          </cell>
          <cell r="I567">
            <v>17.489999999999998</v>
          </cell>
          <cell r="J567" t="str">
            <v>USD</v>
          </cell>
          <cell r="K567" t="str">
            <v>Base</v>
          </cell>
          <cell r="L567">
            <v>17.489999999999998</v>
          </cell>
          <cell r="M567">
            <v>2039750</v>
          </cell>
          <cell r="N567">
            <v>2039872</v>
          </cell>
          <cell r="O567" t="str">
            <v>NETWORK_GEO</v>
          </cell>
          <cell r="P567">
            <v>19.260000000000002</v>
          </cell>
          <cell r="Q567">
            <v>1</v>
          </cell>
          <cell r="R567" t="str">
            <v>Seller Fulfilled</v>
          </cell>
          <cell r="S567" t="str">
            <v>Seller Fulfilled</v>
          </cell>
          <cell r="T567" t="str">
            <v>2W1V3QD218G7</v>
          </cell>
          <cell r="U567" t="str">
            <v>20764608020078</v>
          </cell>
        </row>
        <row r="568">
          <cell r="A568" t="str">
            <v>8271-EACH</v>
          </cell>
          <cell r="B568">
            <v>17297462336</v>
          </cell>
          <cell r="C568" t="str">
            <v>BAZIC Poly Bubble Mailers 8.5" x 11.25" #2 Padded Shipping Envelope, 3-Count</v>
          </cell>
          <cell r="D568" t="str">
            <v>ACTIVE</v>
          </cell>
          <cell r="E568" t="str">
            <v>PUBLISHED</v>
          </cell>
          <cell r="G568" t="str">
            <v>Office &amp; Stationery</v>
          </cell>
          <cell r="H568" t="str">
            <v>Mailers</v>
          </cell>
          <cell r="I568">
            <v>7.8</v>
          </cell>
          <cell r="J568" t="str">
            <v>USD</v>
          </cell>
          <cell r="K568" t="str">
            <v>Base</v>
          </cell>
          <cell r="L568">
            <v>7.8</v>
          </cell>
          <cell r="M568">
            <v>2038710</v>
          </cell>
          <cell r="N568">
            <v>2039872</v>
          </cell>
          <cell r="O568" t="str">
            <v>NETWORK_GEO</v>
          </cell>
          <cell r="P568">
            <v>0.28999999999999998</v>
          </cell>
          <cell r="Q568">
            <v>1</v>
          </cell>
          <cell r="R568" t="str">
            <v>Seller Fulfilled</v>
          </cell>
          <cell r="S568" t="str">
            <v>WFS Eligible</v>
          </cell>
          <cell r="T568" t="str">
            <v>2B7WFOBQ8X3E</v>
          </cell>
          <cell r="U568" t="str">
            <v>00764608020258</v>
          </cell>
        </row>
        <row r="569">
          <cell r="A569" t="str">
            <v>12108-CASE</v>
          </cell>
          <cell r="B569">
            <v>394821739</v>
          </cell>
          <cell r="C569" t="str">
            <v>JUMBO Fun Coloring &amp; Activity Book 2-Title, Fun Game Workbook for Learning Drawing Coloring, Gift for Kids Toddler Activity at Classroom Home, 48-Pack</v>
          </cell>
          <cell r="D569" t="str">
            <v>ACTIVE</v>
          </cell>
          <cell r="E569" t="str">
            <v>PUBLISHED</v>
          </cell>
          <cell r="F569" t="str">
            <v>Offer end date has passed,Min. Allowed Seller Price Reached</v>
          </cell>
          <cell r="G569" t="str">
            <v>Office &amp; Stationery</v>
          </cell>
          <cell r="H569" t="str">
            <v>Pocket Folders</v>
          </cell>
          <cell r="I569">
            <v>71.75</v>
          </cell>
          <cell r="J569" t="str">
            <v>USD</v>
          </cell>
          <cell r="K569" t="str">
            <v>Base</v>
          </cell>
          <cell r="L569" t="str">
            <v>Yes</v>
          </cell>
          <cell r="M569">
            <v>2038013</v>
          </cell>
          <cell r="N569">
            <v>2039742</v>
          </cell>
          <cell r="O569" t="str">
            <v>NETWORK_GEO</v>
          </cell>
          <cell r="P569">
            <v>11.68</v>
          </cell>
          <cell r="Q569">
            <v>1</v>
          </cell>
          <cell r="R569" t="str">
            <v>Seller Fulfilled</v>
          </cell>
          <cell r="S569" t="str">
            <v>Seller Fulfilled</v>
          </cell>
          <cell r="T569" t="str">
            <v>3MVABEDHSNNT</v>
          </cell>
          <cell r="U569" t="str">
            <v>20764608021839</v>
          </cell>
        </row>
        <row r="570">
          <cell r="A570" t="str">
            <v>1218-PACK4</v>
          </cell>
          <cell r="B570">
            <v>9679503294</v>
          </cell>
          <cell r="C570" t="str">
            <v>BAZIC Liquid Chalk Markers, White Color, Erasable Chalkboard Markers, Reversible Tip for Chalkboards Blackboard Signs Windows Glass, 4-Pack</v>
          </cell>
          <cell r="D570" t="str">
            <v>ACTIVE</v>
          </cell>
          <cell r="E570" t="str">
            <v>PUBLISHED</v>
          </cell>
          <cell r="F570" t="str">
            <v>Compliance - Childrenâ€™s Product Policy,No Match Found - Adjusted to your last submitted price</v>
          </cell>
          <cell r="G570" t="str">
            <v>Office &amp; Stationery</v>
          </cell>
          <cell r="H570" t="str">
            <v>Highlighters</v>
          </cell>
          <cell r="I570">
            <v>53.5</v>
          </cell>
          <cell r="J570" t="str">
            <v>USD</v>
          </cell>
          <cell r="K570" t="str">
            <v>Base</v>
          </cell>
          <cell r="L570" t="str">
            <v>No</v>
          </cell>
          <cell r="M570">
            <v>2039746</v>
          </cell>
          <cell r="N570">
            <v>2039896</v>
          </cell>
          <cell r="O570" t="str">
            <v>NETWORK_GEO</v>
          </cell>
          <cell r="P570">
            <v>4.38</v>
          </cell>
          <cell r="Q570">
            <v>1</v>
          </cell>
          <cell r="R570" t="str">
            <v>Seller Fulfilled</v>
          </cell>
          <cell r="S570" t="str">
            <v>WFS Eligible</v>
          </cell>
          <cell r="T570" t="str">
            <v>760QOVY8D7D4</v>
          </cell>
          <cell r="U570" t="str">
            <v>10764608023447</v>
          </cell>
        </row>
        <row r="571">
          <cell r="A571" t="str">
            <v>12399-CASE</v>
          </cell>
          <cell r="B571">
            <v>458150864</v>
          </cell>
          <cell r="C571" t="str">
            <v>MERMAIDS FOIL &amp; EMBOSSED Coloring &amp; Activity Book</v>
          </cell>
          <cell r="D571" t="str">
            <v>ACTIVE</v>
          </cell>
          <cell r="E571" t="str">
            <v>UNPUBLISHED</v>
          </cell>
          <cell r="F571" t="str">
            <v>Listing &amp; Content:UPC Mismatch:Wrong-Item:Unpublish-Auto</v>
          </cell>
          <cell r="G571" t="str">
            <v>Office &amp; Stationery</v>
          </cell>
          <cell r="H571" t="str">
            <v>Binder Clips</v>
          </cell>
          <cell r="I571">
            <v>9.75</v>
          </cell>
          <cell r="J571" t="str">
            <v>USD</v>
          </cell>
          <cell r="K571" t="str">
            <v>Base</v>
          </cell>
          <cell r="L571" t="str">
            <v>Yes</v>
          </cell>
          <cell r="M571">
            <v>2038710</v>
          </cell>
          <cell r="N571">
            <v>2039905</v>
          </cell>
          <cell r="O571" t="str">
            <v>ALWAYS_TWO_DAY</v>
          </cell>
          <cell r="P571">
            <v>0.53</v>
          </cell>
          <cell r="Q571">
            <v>1</v>
          </cell>
          <cell r="R571" t="str">
            <v>Walmart Fulfilled</v>
          </cell>
          <cell r="S571" t="str">
            <v>Seller Fulfilled</v>
          </cell>
          <cell r="T571" t="str">
            <v>7A2E40H89YXG</v>
          </cell>
          <cell r="U571" t="str">
            <v>00467301526255</v>
          </cell>
        </row>
        <row r="572">
          <cell r="A572" t="str">
            <v>1293-EACH</v>
          </cell>
          <cell r="B572">
            <v>1256999764</v>
          </cell>
          <cell r="C572" t="str">
            <v>BAZIC Felt Washable Markers 20 Colors, Fine Line Coloring Marker, Non Toxic Art Supplies (20/Pack), 1-Pack</v>
          </cell>
          <cell r="D572" t="str">
            <v>ACTIVE</v>
          </cell>
          <cell r="E572" t="str">
            <v>PUBLISHED</v>
          </cell>
          <cell r="G572" t="str">
            <v>Office &amp; Stationery</v>
          </cell>
          <cell r="H572" t="str">
            <v>Markers</v>
          </cell>
          <cell r="I572">
            <v>8.9</v>
          </cell>
          <cell r="J572" t="str">
            <v>USD</v>
          </cell>
          <cell r="K572" t="str">
            <v>Base</v>
          </cell>
          <cell r="L572">
            <v>8.9</v>
          </cell>
          <cell r="M572">
            <v>2039746</v>
          </cell>
          <cell r="N572">
            <v>2039907</v>
          </cell>
          <cell r="O572" t="str">
            <v>NETWORK_GEO</v>
          </cell>
          <cell r="P572">
            <v>1.7</v>
          </cell>
          <cell r="Q572">
            <v>1</v>
          </cell>
          <cell r="R572" t="str">
            <v>Seller Fulfilled</v>
          </cell>
          <cell r="S572" t="str">
            <v>Walmart Fulfilled</v>
          </cell>
          <cell r="T572" t="str">
            <v>3QU0XGFBANLE</v>
          </cell>
          <cell r="U572" t="str">
            <v>00469631575163</v>
          </cell>
        </row>
        <row r="573">
          <cell r="A573" t="str">
            <v>17023-EACH</v>
          </cell>
          <cell r="B573">
            <v>25300961</v>
          </cell>
          <cell r="C573" t="str">
            <v>BAZIC GX-8 Black Oil Gel Ink Pen, 1.0 mm Medium Point, (12/Pack), 1-Pack</v>
          </cell>
          <cell r="D573" t="str">
            <v>ARCHIVED</v>
          </cell>
          <cell r="E573" t="str">
            <v>UNPUBLISHED</v>
          </cell>
          <cell r="F573" t="str">
            <v>Offer end date has passed</v>
          </cell>
          <cell r="G573" t="str">
            <v>Office &amp; Stationery</v>
          </cell>
          <cell r="H573" t="str">
            <v>Pens</v>
          </cell>
          <cell r="I573">
            <v>7.49</v>
          </cell>
          <cell r="J573" t="str">
            <v>USD</v>
          </cell>
          <cell r="K573" t="str">
            <v>Base</v>
          </cell>
          <cell r="L573" t="str">
            <v>Yes</v>
          </cell>
          <cell r="M573">
            <v>2039719</v>
          </cell>
          <cell r="N573">
            <v>2039742</v>
          </cell>
          <cell r="O573">
            <v>0.18</v>
          </cell>
          <cell r="P573">
            <v>1.28</v>
          </cell>
          <cell r="Q573">
            <v>1</v>
          </cell>
          <cell r="R573" t="str">
            <v>Seller Fulfilled</v>
          </cell>
          <cell r="S573" t="str">
            <v>Seller Fulfilled</v>
          </cell>
          <cell r="T573" t="str">
            <v>4FZZSACDWN98</v>
          </cell>
          <cell r="U573" t="str">
            <v>00764608031155</v>
          </cell>
        </row>
        <row r="574">
          <cell r="A574" t="str">
            <v>2130-EACH</v>
          </cell>
          <cell r="B574">
            <v>559387364</v>
          </cell>
          <cell r="C574" t="str">
            <v>Sheet Protectors Standard Weight Top Loading (10/Pack) [2130]</v>
          </cell>
          <cell r="D574" t="str">
            <v>ACTIVE</v>
          </cell>
          <cell r="E574" t="str">
            <v>PUBLISHED</v>
          </cell>
          <cell r="F574" t="str">
            <v>Offer end date has passed</v>
          </cell>
          <cell r="G574" t="str">
            <v>Office &amp; Stationery</v>
          </cell>
          <cell r="H574" t="str">
            <v>Binders</v>
          </cell>
          <cell r="I574">
            <v>84.99</v>
          </cell>
          <cell r="J574" t="str">
            <v>USD</v>
          </cell>
          <cell r="K574" t="str">
            <v>Base</v>
          </cell>
          <cell r="L574" t="str">
            <v>Yes</v>
          </cell>
          <cell r="M574">
            <v>2039907</v>
          </cell>
          <cell r="N574">
            <v>2039738</v>
          </cell>
          <cell r="O574" t="str">
            <v>NETWORK_GEO</v>
          </cell>
          <cell r="P574">
            <v>16.62</v>
          </cell>
          <cell r="Q574">
            <v>1</v>
          </cell>
          <cell r="R574" t="str">
            <v>Seller Fulfilled</v>
          </cell>
          <cell r="S574" t="str">
            <v>Seller Fulfilled</v>
          </cell>
          <cell r="T574" t="str">
            <v>3GHSQAE2LBC7</v>
          </cell>
          <cell r="U574" t="str">
            <v>40764608031337</v>
          </cell>
        </row>
        <row r="575">
          <cell r="A575" t="str">
            <v>3168-CASE</v>
          </cell>
          <cell r="B575">
            <v>354814957</v>
          </cell>
          <cell r="C575" t="str">
            <v>BAZIC 3 Ring Binder 1" Economy Tinted View Binders, 175 Sheets, 24-Count</v>
          </cell>
          <cell r="D575" t="str">
            <v>ARCHIVED</v>
          </cell>
          <cell r="E575" t="str">
            <v>UNPUBLISHED</v>
          </cell>
          <cell r="F575" t="str">
            <v>Offer end date has passed</v>
          </cell>
          <cell r="G575" t="str">
            <v>Office &amp; Stationery</v>
          </cell>
          <cell r="H575" t="str">
            <v>Binders</v>
          </cell>
          <cell r="I575">
            <v>55.75</v>
          </cell>
          <cell r="J575" t="str">
            <v>USD</v>
          </cell>
          <cell r="K575" t="str">
            <v>Base</v>
          </cell>
          <cell r="L575" t="str">
            <v>Yes</v>
          </cell>
          <cell r="M575">
            <v>2039738</v>
          </cell>
          <cell r="N575">
            <v>2039738</v>
          </cell>
          <cell r="O575" t="str">
            <v>NETWORK_GEO</v>
          </cell>
          <cell r="P575">
            <v>10.78</v>
          </cell>
          <cell r="Q575">
            <v>1</v>
          </cell>
          <cell r="R575" t="str">
            <v>Seller Fulfilled</v>
          </cell>
          <cell r="S575" t="str">
            <v>Seller Fulfilled</v>
          </cell>
          <cell r="T575" t="str">
            <v>2BIC4EZGSL2X</v>
          </cell>
          <cell r="U575" t="str">
            <v>20764608031487</v>
          </cell>
        </row>
        <row r="576">
          <cell r="A576" t="str">
            <v>3179-SET4</v>
          </cell>
          <cell r="B576">
            <v>35009548</v>
          </cell>
          <cell r="C576" t="str">
            <v>BAZIC Expanding File Folder 13 Pockets Coupon Size Envelopes, 4-Pack</v>
          </cell>
          <cell r="D576" t="str">
            <v>ACTIVE</v>
          </cell>
          <cell r="E576" t="str">
            <v>PUBLISHED</v>
          </cell>
          <cell r="F576" t="str">
            <v>Offer end date has passed</v>
          </cell>
          <cell r="G576" t="str">
            <v>Office &amp; Stationery</v>
          </cell>
          <cell r="H576" t="str">
            <v>Pocket Folders</v>
          </cell>
          <cell r="I576">
            <v>9</v>
          </cell>
          <cell r="J576" t="str">
            <v>USD</v>
          </cell>
          <cell r="K576" t="str">
            <v>Base</v>
          </cell>
          <cell r="L576" t="str">
            <v>Yes</v>
          </cell>
          <cell r="M576">
            <v>2039742</v>
          </cell>
          <cell r="N576">
            <v>2039742</v>
          </cell>
          <cell r="O576" t="str">
            <v>NETWORK_GEO</v>
          </cell>
          <cell r="P576">
            <v>0.72</v>
          </cell>
          <cell r="Q576">
            <v>1</v>
          </cell>
          <cell r="R576" t="str">
            <v>Seller Fulfilled</v>
          </cell>
          <cell r="S576" t="str">
            <v>Seller Fulfilled</v>
          </cell>
          <cell r="T576" t="str">
            <v>0UT8YUXYA89R</v>
          </cell>
          <cell r="U576" t="str">
            <v>00462918398523</v>
          </cell>
        </row>
        <row r="577">
          <cell r="A577" t="str">
            <v>4101-EACH</v>
          </cell>
          <cell r="B577">
            <v>27878102</v>
          </cell>
          <cell r="C577" t="str">
            <v>BAZIC 1/2" Grey 3-Ring View Binder w/ 2-Pockets [4101]</v>
          </cell>
          <cell r="D577" t="str">
            <v>ACTIVE</v>
          </cell>
          <cell r="E577" t="str">
            <v>PUBLISHED</v>
          </cell>
          <cell r="F577" t="str">
            <v>Offer end date has passed</v>
          </cell>
          <cell r="G577" t="str">
            <v>Office &amp; Stationery</v>
          </cell>
          <cell r="H577" t="str">
            <v>Binders</v>
          </cell>
          <cell r="I577">
            <v>61.99</v>
          </cell>
          <cell r="J577" t="str">
            <v>USD</v>
          </cell>
          <cell r="K577" t="str">
            <v>Base</v>
          </cell>
          <cell r="L577" t="str">
            <v>Yes</v>
          </cell>
          <cell r="M577">
            <v>2039738</v>
          </cell>
          <cell r="N577">
            <v>2039738</v>
          </cell>
          <cell r="O577" t="str">
            <v>ALWAYS_TWO_DAY</v>
          </cell>
          <cell r="P577">
            <v>18.559999999999999</v>
          </cell>
          <cell r="Q577">
            <v>1</v>
          </cell>
          <cell r="R577" t="str">
            <v>Walmart Fulfilled</v>
          </cell>
          <cell r="S577" t="str">
            <v>Seller Fulfilled</v>
          </cell>
          <cell r="T577" t="str">
            <v>1P4W75S3RV14</v>
          </cell>
          <cell r="U577" t="str">
            <v>20764608031678</v>
          </cell>
        </row>
        <row r="578">
          <cell r="A578" t="str">
            <v>4121-PACK2</v>
          </cell>
          <cell r="B578">
            <v>216774458</v>
          </cell>
          <cell r="C578" t="str">
            <v>BAZIC 3 Ring Binder 1" Economy View Binders Grey, Hold 175 Sheets, 2-Count</v>
          </cell>
          <cell r="D578" t="str">
            <v>ACTIVE</v>
          </cell>
          <cell r="E578" t="str">
            <v>PUBLISHED</v>
          </cell>
          <cell r="G578" t="str">
            <v>Office &amp; Stationery</v>
          </cell>
          <cell r="H578" t="str">
            <v>Binders</v>
          </cell>
          <cell r="I578">
            <v>18.489999999999998</v>
          </cell>
          <cell r="J578" t="str">
            <v>USD</v>
          </cell>
          <cell r="K578" t="str">
            <v>Base</v>
          </cell>
          <cell r="L578">
            <v>18.489999999999998</v>
          </cell>
          <cell r="M578">
            <v>2039738</v>
          </cell>
          <cell r="N578">
            <v>2048506</v>
          </cell>
          <cell r="O578" t="str">
            <v>NETWORK_GEO</v>
          </cell>
          <cell r="P578">
            <v>0.83</v>
          </cell>
          <cell r="Q578">
            <v>1</v>
          </cell>
          <cell r="R578" t="str">
            <v>Seller Fulfilled</v>
          </cell>
          <cell r="S578" t="str">
            <v>Seller Fulfilled</v>
          </cell>
          <cell r="T578" t="str">
            <v>5ZDNP9JEXW0Y</v>
          </cell>
          <cell r="U578" t="str">
            <v>00764608032022</v>
          </cell>
        </row>
        <row r="579">
          <cell r="A579" t="str">
            <v>450-A-SET2</v>
          </cell>
          <cell r="B579">
            <v>54154547</v>
          </cell>
          <cell r="C579" t="str">
            <v>BAZIC Math Geometry Set 11 Pieces for Students, Storage Box, 2-Pack</v>
          </cell>
          <cell r="D579" t="str">
            <v>ACTIVE</v>
          </cell>
          <cell r="E579" t="str">
            <v>PUBLISHED</v>
          </cell>
          <cell r="F579" t="str">
            <v>Offer end date has passed,Current Offer At Or Below Target</v>
          </cell>
          <cell r="G579" t="str">
            <v>Crafts</v>
          </cell>
          <cell r="H579" t="str">
            <v>Glitter</v>
          </cell>
          <cell r="I579">
            <v>24.99</v>
          </cell>
          <cell r="J579" t="str">
            <v>USD</v>
          </cell>
          <cell r="K579" t="str">
            <v>Base</v>
          </cell>
          <cell r="L579" t="str">
            <v>Yes</v>
          </cell>
          <cell r="M579">
            <v>2038710</v>
          </cell>
          <cell r="N579">
            <v>2038710</v>
          </cell>
          <cell r="O579" t="str">
            <v>NETWORK_GEO</v>
          </cell>
          <cell r="P579">
            <v>2</v>
          </cell>
          <cell r="Q579">
            <v>1</v>
          </cell>
          <cell r="R579" t="str">
            <v>Seller Fulfilled</v>
          </cell>
          <cell r="S579" t="str">
            <v>Seller Fulfilled</v>
          </cell>
          <cell r="T579" t="str">
            <v>4LBPS7UAK6S4</v>
          </cell>
          <cell r="U579" t="str">
            <v>10764608034467</v>
          </cell>
        </row>
        <row r="580">
          <cell r="A580" t="str">
            <v>5102-BOX</v>
          </cell>
          <cell r="B580">
            <v>370559457</v>
          </cell>
          <cell r="C580" t="str">
            <v>BAZIC Sticky Notes 3x3 Bright Assorted Colors, (200 Sheets/Pack), 24-Pack</v>
          </cell>
          <cell r="D580" t="str">
            <v>ACTIVE</v>
          </cell>
          <cell r="E580" t="str">
            <v>PUBLISHED</v>
          </cell>
          <cell r="F580" t="str">
            <v>Offer end date has passed</v>
          </cell>
          <cell r="G580" t="str">
            <v>Office &amp; Stationery</v>
          </cell>
          <cell r="H580" t="str">
            <v>Sticky Notes</v>
          </cell>
          <cell r="I580">
            <v>50.09</v>
          </cell>
          <cell r="J580" t="str">
            <v>USD</v>
          </cell>
          <cell r="K580" t="str">
            <v>Base</v>
          </cell>
          <cell r="L580">
            <v>50.09</v>
          </cell>
          <cell r="M580">
            <v>2039904</v>
          </cell>
          <cell r="N580">
            <v>2038710</v>
          </cell>
          <cell r="O580">
            <v>5.56</v>
          </cell>
          <cell r="P580">
            <v>0.22</v>
          </cell>
          <cell r="Q580">
            <v>1</v>
          </cell>
          <cell r="R580" t="str">
            <v>Seller Fulfilled</v>
          </cell>
          <cell r="S580" t="str">
            <v>Walmart Fulfilled</v>
          </cell>
          <cell r="T580" t="str">
            <v>2AYVJW8V92H8</v>
          </cell>
          <cell r="U580" t="str">
            <v>00764608034620</v>
          </cell>
        </row>
        <row r="581">
          <cell r="A581" t="str">
            <v>5476-CASE</v>
          </cell>
          <cell r="B581">
            <v>963221627</v>
          </cell>
          <cell r="C581" t="str">
            <v>BAZIC College Ruled Poly Cover Spiral Notebook 100 Sheet 5" x 7", Assorted Color, 36-Pack</v>
          </cell>
          <cell r="D581" t="str">
            <v>ACTIVE</v>
          </cell>
          <cell r="E581" t="str">
            <v>PUBLISHED</v>
          </cell>
          <cell r="F581" t="str">
            <v>Offer end date has passed,Price Adjusted</v>
          </cell>
          <cell r="G581" t="str">
            <v>Office &amp; Stationery</v>
          </cell>
          <cell r="H581" t="str">
            <v>Composition Notebooks</v>
          </cell>
          <cell r="I581">
            <v>61.25</v>
          </cell>
          <cell r="J581" t="str">
            <v>USD</v>
          </cell>
          <cell r="K581" t="str">
            <v>Base</v>
          </cell>
          <cell r="L581">
            <v>61.25</v>
          </cell>
          <cell r="M581">
            <v>2038710</v>
          </cell>
          <cell r="N581">
            <v>2039872</v>
          </cell>
          <cell r="O581">
            <v>12.475</v>
          </cell>
          <cell r="P581">
            <v>11.82</v>
          </cell>
          <cell r="Q581">
            <v>1</v>
          </cell>
          <cell r="R581" t="str">
            <v>Seller Fulfilled</v>
          </cell>
          <cell r="S581" t="str">
            <v>Seller Fulfilled</v>
          </cell>
          <cell r="T581" t="str">
            <v>1PQ6P1NRA0AG</v>
          </cell>
          <cell r="U581" t="str">
            <v>40764608034635</v>
          </cell>
        </row>
        <row r="582">
          <cell r="A582" t="str">
            <v>6022-CASE</v>
          </cell>
          <cell r="B582">
            <v>1391411232</v>
          </cell>
          <cell r="C582" t="str">
            <v>BAZIC Magnetic Dry Erase Board Black Cork Framed 17" X 23", Whiteboard Marker Magnets, 6-Pack</v>
          </cell>
          <cell r="D582" t="str">
            <v>ACTIVE</v>
          </cell>
          <cell r="E582" t="str">
            <v>PUBLISHED</v>
          </cell>
          <cell r="F582" t="str">
            <v>Offer end date has passed</v>
          </cell>
          <cell r="G582" t="str">
            <v>Office &amp; Stationery</v>
          </cell>
          <cell r="H582" t="str">
            <v>Binders</v>
          </cell>
          <cell r="I582">
            <v>12.68</v>
          </cell>
          <cell r="J582" t="str">
            <v>USD</v>
          </cell>
          <cell r="K582" t="str">
            <v>Base</v>
          </cell>
          <cell r="L582" t="str">
            <v>Yes</v>
          </cell>
          <cell r="M582">
            <v>2039885</v>
          </cell>
          <cell r="N582">
            <v>2039738</v>
          </cell>
          <cell r="O582" t="str">
            <v>NETWORK_GEO</v>
          </cell>
          <cell r="P582">
            <v>0.71499999999999997</v>
          </cell>
          <cell r="Q582">
            <v>1</v>
          </cell>
          <cell r="R582" t="str">
            <v>WFS Eligible</v>
          </cell>
          <cell r="S582" t="str">
            <v>Seller Fulfilled</v>
          </cell>
          <cell r="T582" t="str">
            <v>3Q4AR5CR3BL0</v>
          </cell>
          <cell r="U582" t="str">
            <v>00764608041079</v>
          </cell>
        </row>
        <row r="583">
          <cell r="A583" t="str">
            <v>641-CASE</v>
          </cell>
          <cell r="B583">
            <v>1527141610</v>
          </cell>
          <cell r="C583" t="str">
            <v>KAPPA Jumbo Word Find Pad 2 Titles, Digest Puzzle Book 8.5"x5" Word Search Puzzle Books, 24-Pack</v>
          </cell>
          <cell r="D583" t="str">
            <v>ACTIVE</v>
          </cell>
          <cell r="E583" t="str">
            <v>PUBLISHED</v>
          </cell>
          <cell r="F583" t="str">
            <v>Offer end date has passed</v>
          </cell>
          <cell r="G583" t="str">
            <v>Office &amp; Stationery</v>
          </cell>
          <cell r="H583" t="str">
            <v>Binders</v>
          </cell>
          <cell r="I583">
            <v>22.99</v>
          </cell>
          <cell r="J583" t="str">
            <v>USD</v>
          </cell>
          <cell r="K583" t="str">
            <v>Base</v>
          </cell>
          <cell r="L583" t="str">
            <v>Yes</v>
          </cell>
          <cell r="M583">
            <v>2038013</v>
          </cell>
          <cell r="N583">
            <v>2039738</v>
          </cell>
          <cell r="O583" t="str">
            <v>NETWORK_GEO</v>
          </cell>
          <cell r="P583">
            <v>1.68</v>
          </cell>
          <cell r="Q583">
            <v>1</v>
          </cell>
          <cell r="R583" t="str">
            <v>Seller Fulfilled</v>
          </cell>
          <cell r="S583" t="str">
            <v>Seller Fulfilled</v>
          </cell>
          <cell r="T583" t="str">
            <v>7ELQFHYMT70A</v>
          </cell>
          <cell r="U583" t="str">
            <v>00464968654840</v>
          </cell>
        </row>
        <row r="584">
          <cell r="A584" t="str">
            <v>72749-SET2</v>
          </cell>
          <cell r="B584">
            <v>858159823</v>
          </cell>
          <cell r="C584" t="str">
            <v>Spiral Find A Word I Puzzle Books, 8" x 5" Digest Size 2 Titles, 2-Pack</v>
          </cell>
          <cell r="D584" t="str">
            <v>ARCHIVED</v>
          </cell>
          <cell r="E584" t="str">
            <v>UNPUBLISHED</v>
          </cell>
          <cell r="F584" t="str">
            <v>Offer end date has passed</v>
          </cell>
          <cell r="G584" t="str">
            <v>Office &amp; Stationery</v>
          </cell>
          <cell r="H584" t="str">
            <v>Binders</v>
          </cell>
          <cell r="I584">
            <v>20.89</v>
          </cell>
          <cell r="J584" t="str">
            <v>USD</v>
          </cell>
          <cell r="K584" t="str">
            <v>Base</v>
          </cell>
          <cell r="L584" t="str">
            <v>Yes</v>
          </cell>
          <cell r="M584">
            <v>2038013</v>
          </cell>
          <cell r="N584">
            <v>2039738</v>
          </cell>
          <cell r="O584" t="str">
            <v>NETWORK_GEO</v>
          </cell>
          <cell r="P584">
            <v>1.6</v>
          </cell>
          <cell r="Q584">
            <v>1</v>
          </cell>
          <cell r="R584" t="str">
            <v>Seller Fulfilled</v>
          </cell>
          <cell r="S584" t="str">
            <v>Seller Fulfilled</v>
          </cell>
          <cell r="T584" t="str">
            <v>1ZAMPZQ0049U</v>
          </cell>
          <cell r="U584" t="str">
            <v>00467523120316</v>
          </cell>
        </row>
        <row r="585">
          <cell r="A585" t="str">
            <v>925-EACH</v>
          </cell>
          <cell r="B585">
            <v>184424048</v>
          </cell>
          <cell r="C585" t="str">
            <v>BAZIC Double Sided Tape 1" X 36 Yard (1296"), 1-Pack</v>
          </cell>
          <cell r="D585" t="str">
            <v>ACTIVE</v>
          </cell>
          <cell r="E585" t="str">
            <v>PUBLISHED</v>
          </cell>
          <cell r="F585"/>
          <cell r="G585" t="str">
            <v>Office &amp; Stationery</v>
          </cell>
          <cell r="H585" t="str">
            <v>Binders</v>
          </cell>
          <cell r="I585">
            <v>61.59</v>
          </cell>
          <cell r="J585" t="str">
            <v>USD</v>
          </cell>
          <cell r="K585" t="str">
            <v>Base</v>
          </cell>
          <cell r="L585" t="str">
            <v>Yes</v>
          </cell>
          <cell r="M585">
            <v>2038710</v>
          </cell>
          <cell r="N585">
            <v>2039738</v>
          </cell>
          <cell r="O585" t="str">
            <v>NETWORK_GEO</v>
          </cell>
          <cell r="P585">
            <v>14.18</v>
          </cell>
          <cell r="Q585">
            <v>1</v>
          </cell>
          <cell r="R585" t="str">
            <v>Seller Fulfilled</v>
          </cell>
          <cell r="S585" t="str">
            <v>Walmart Fulfilled</v>
          </cell>
          <cell r="T585" t="str">
            <v>4F7TGQH6AKXC</v>
          </cell>
          <cell r="U585" t="str">
            <v>20764608041530</v>
          </cell>
        </row>
        <row r="586">
          <cell r="A586" t="str">
            <v>L-15-BOX</v>
          </cell>
          <cell r="B586">
            <v>987754498</v>
          </cell>
          <cell r="C586" t="str">
            <v>BAZIC No Smoking Sign 12"x16", Waterproof Indoor Signage, 24-Pack</v>
          </cell>
          <cell r="D586" t="str">
            <v>ACTIVE</v>
          </cell>
          <cell r="E586" t="str">
            <v>PUBLISHED</v>
          </cell>
          <cell r="F586" t="str">
            <v>Offer end date has passed</v>
          </cell>
          <cell r="G586" t="str">
            <v>Office &amp; Stationery</v>
          </cell>
          <cell r="H586" t="str">
            <v>Scissors</v>
          </cell>
          <cell r="I586">
            <v>14</v>
          </cell>
          <cell r="J586" t="str">
            <v>USD</v>
          </cell>
          <cell r="K586" t="str">
            <v>Base</v>
          </cell>
          <cell r="L586" t="str">
            <v>Yes</v>
          </cell>
          <cell r="M586">
            <v>2038710</v>
          </cell>
          <cell r="N586">
            <v>2039728</v>
          </cell>
          <cell r="O586" t="str">
            <v>NETWORK_GEO</v>
          </cell>
          <cell r="P586">
            <v>0.56000000000000005</v>
          </cell>
          <cell r="Q586">
            <v>1</v>
          </cell>
          <cell r="R586" t="str">
            <v>Seller Fulfilled</v>
          </cell>
          <cell r="S586" t="str">
            <v>Seller Fulfilled</v>
          </cell>
          <cell r="T586" t="str">
            <v>1SGAGHTRX7DW</v>
          </cell>
          <cell r="U586" t="str">
            <v>00764608044353</v>
          </cell>
        </row>
        <row r="587">
          <cell r="A587" t="str">
            <v>S-12-BOX</v>
          </cell>
          <cell r="B587">
            <v>849758649</v>
          </cell>
          <cell r="C587" t="str">
            <v>BAZIC Keep Out Sign 9"X12", Waterproof Indoor Signage, 24-Pack</v>
          </cell>
          <cell r="D587" t="str">
            <v>ACTIVE</v>
          </cell>
          <cell r="E587" t="str">
            <v>PUBLISHED</v>
          </cell>
          <cell r="F587" t="str">
            <v>Compliance - Childrenâ€™s Product Policy,No Match Found - Adjusted to your last submitted price</v>
          </cell>
          <cell r="G587" t="str">
            <v>Crafts</v>
          </cell>
          <cell r="H587" t="str">
            <v>Coloring Books</v>
          </cell>
          <cell r="I587">
            <v>53.99</v>
          </cell>
          <cell r="J587" t="str">
            <v>USD</v>
          </cell>
          <cell r="K587" t="str">
            <v>Base</v>
          </cell>
          <cell r="L587" t="str">
            <v>Yes</v>
          </cell>
          <cell r="M587">
            <v>2038710</v>
          </cell>
          <cell r="N587">
            <v>2038710</v>
          </cell>
          <cell r="O587" t="str">
            <v>NETWORK_GEO</v>
          </cell>
          <cell r="P587">
            <v>10.64</v>
          </cell>
          <cell r="Q587">
            <v>1</v>
          </cell>
          <cell r="R587" t="str">
            <v>Seller Fulfilled</v>
          </cell>
          <cell r="S587" t="str">
            <v>Seller Fulfilled</v>
          </cell>
          <cell r="T587" t="str">
            <v>2K07KR7HIRBB</v>
          </cell>
          <cell r="U587" t="str">
            <v>20805219447561</v>
          </cell>
        </row>
        <row r="588">
          <cell r="A588" t="str">
            <v>S-24-BOX</v>
          </cell>
          <cell r="B588">
            <v>828715719</v>
          </cell>
          <cell r="C588" t="str">
            <v>BAZIC Open &amp; Closed Sign 9"X12", Double Sides, Waterproof indoor Signage, 24-Pack</v>
          </cell>
          <cell r="D588" t="str">
            <v>ACTIVE</v>
          </cell>
          <cell r="E588" t="str">
            <v>PUBLISHED</v>
          </cell>
          <cell r="F588" t="str">
            <v>Offer end date has passed</v>
          </cell>
          <cell r="G588" t="str">
            <v>Office &amp; Stationery</v>
          </cell>
          <cell r="H588" t="str">
            <v>Poster Boards</v>
          </cell>
          <cell r="I588">
            <v>29.16</v>
          </cell>
          <cell r="J588" t="str">
            <v>USD</v>
          </cell>
          <cell r="K588" t="str">
            <v>Base</v>
          </cell>
          <cell r="L588" t="str">
            <v>Yes</v>
          </cell>
          <cell r="M588">
            <v>2038710</v>
          </cell>
          <cell r="N588">
            <v>2039749</v>
          </cell>
          <cell r="O588" t="str">
            <v>NETWORK_GEO</v>
          </cell>
          <cell r="P588">
            <v>5</v>
          </cell>
          <cell r="Q588">
            <v>1</v>
          </cell>
          <cell r="R588" t="str">
            <v>Seller Fulfilled</v>
          </cell>
          <cell r="S588" t="str">
            <v>Seller Fulfilled</v>
          </cell>
          <cell r="T588" t="str">
            <v>0UYWHOLIXZ41</v>
          </cell>
          <cell r="U588" t="str">
            <v>20764608050211</v>
          </cell>
        </row>
        <row r="589">
          <cell r="A589" t="str">
            <v>1214-PACK4</v>
          </cell>
          <cell r="B589">
            <v>5053243005</v>
          </cell>
          <cell r="C589" t="str">
            <v>BAZIC Dual Tip Creative Markers Set, Broad &amp; Fine Point Tips Highlighter, 5 Colors Art Marker Pens, 4-Packs</v>
          </cell>
          <cell r="D589" t="str">
            <v>ACTIVE</v>
          </cell>
          <cell r="E589" t="str">
            <v>PUBLISHED</v>
          </cell>
          <cell r="F589" t="str">
            <v>Reasonable price requirements are not met,Reasonable Price Not Satisfied</v>
          </cell>
          <cell r="G589" t="str">
            <v>Office &amp; Stationery</v>
          </cell>
          <cell r="H589" t="str">
            <v>Writing Pads</v>
          </cell>
          <cell r="I589">
            <v>23.99</v>
          </cell>
          <cell r="J589" t="str">
            <v>USD</v>
          </cell>
          <cell r="K589" t="str">
            <v>Base</v>
          </cell>
          <cell r="L589" t="str">
            <v>Yes</v>
          </cell>
          <cell r="M589">
            <v>2039746</v>
          </cell>
          <cell r="N589">
            <v>2039758</v>
          </cell>
          <cell r="O589" t="str">
            <v>ALWAYS_TWO_DAY</v>
          </cell>
          <cell r="P589">
            <v>5.7</v>
          </cell>
          <cell r="Q589">
            <v>1</v>
          </cell>
          <cell r="R589" t="str">
            <v>Walmart Fulfilled</v>
          </cell>
          <cell r="S589" t="str">
            <v>Seller Fulfilled</v>
          </cell>
          <cell r="T589" t="str">
            <v>4ES0032JGQWG</v>
          </cell>
          <cell r="U589" t="str">
            <v>00764608050392</v>
          </cell>
        </row>
        <row r="590">
          <cell r="A590" t="str">
            <v>1292-PACK2</v>
          </cell>
          <cell r="B590">
            <v>1590143927</v>
          </cell>
          <cell r="C590" t="str">
            <v>BAZIC Felt Washable Markers 10 Colors, Fine Line Coloring Marker, Non Toxic Art Supplies (10/Pack), 2-Packs</v>
          </cell>
          <cell r="D590" t="str">
            <v>ACTIVE</v>
          </cell>
          <cell r="E590" t="str">
            <v>PUBLISHED</v>
          </cell>
          <cell r="G590" t="str">
            <v>Office &amp; Stationery</v>
          </cell>
          <cell r="H590" t="str">
            <v>Markers</v>
          </cell>
          <cell r="I590">
            <v>9.99</v>
          </cell>
          <cell r="J590" t="str">
            <v>USD</v>
          </cell>
          <cell r="K590" t="str">
            <v>Base</v>
          </cell>
          <cell r="L590">
            <v>9.99</v>
          </cell>
          <cell r="M590">
            <v>2039746</v>
          </cell>
          <cell r="N590">
            <v>2038710</v>
          </cell>
          <cell r="O590" t="str">
            <v>ALWAYS_TWO_DAY</v>
          </cell>
          <cell r="P590">
            <v>0.7</v>
          </cell>
          <cell r="Q590">
            <v>1</v>
          </cell>
          <cell r="R590" t="str">
            <v>Walmart Fulfilled</v>
          </cell>
          <cell r="S590" t="str">
            <v>Seller Fulfilled</v>
          </cell>
          <cell r="T590" t="str">
            <v>2TN3EFD9FTNO</v>
          </cell>
          <cell r="U590" t="str">
            <v>00764608050514</v>
          </cell>
        </row>
        <row r="591">
          <cell r="A591" t="str">
            <v>17014-BOX</v>
          </cell>
          <cell r="B591">
            <v>17249201099</v>
          </cell>
          <cell r="C591" t="str">
            <v>BAZIC Maxxon Fuse Tech Gel Ink Pen, Assorted Colors, 1.4 mm Bold Point (8/Pack), 12-Pack</v>
          </cell>
          <cell r="D591" t="str">
            <v>ARCHIVED</v>
          </cell>
          <cell r="E591" t="str">
            <v>UNPUBLISHED</v>
          </cell>
          <cell r="F591" t="str">
            <v>Offer end date has passed</v>
          </cell>
          <cell r="G591" t="str">
            <v>Crafts</v>
          </cell>
          <cell r="H591" t="str">
            <v>Coloring Books</v>
          </cell>
          <cell r="I591">
            <v>8.25</v>
          </cell>
          <cell r="J591" t="str">
            <v>USD</v>
          </cell>
          <cell r="K591" t="str">
            <v>Base</v>
          </cell>
          <cell r="L591" t="str">
            <v>Yes</v>
          </cell>
          <cell r="M591">
            <v>2039719</v>
          </cell>
          <cell r="N591">
            <v>2038710</v>
          </cell>
          <cell r="O591" t="str">
            <v>NETWORK_GEO</v>
          </cell>
          <cell r="P591">
            <v>0.26</v>
          </cell>
          <cell r="Q591">
            <v>1</v>
          </cell>
          <cell r="R591" t="str">
            <v>Seller Fulfilled</v>
          </cell>
          <cell r="S591" t="str">
            <v>Seller Fulfilled</v>
          </cell>
          <cell r="T591" t="str">
            <v>3393829F9DG5</v>
          </cell>
          <cell r="U591" t="str">
            <v>00805219508343</v>
          </cell>
        </row>
        <row r="592">
          <cell r="A592" t="str">
            <v>17040-BOX</v>
          </cell>
          <cell r="B592">
            <v>819120027</v>
          </cell>
          <cell r="C592" t="str">
            <v>BAZIC Reva Ballpoint Pen Black Color Ink, Retractable Pens Cushion Grip, 1.0 mm Medium Point (8/Pack), 24-Pack</v>
          </cell>
          <cell r="D592" t="str">
            <v>ACTIVE</v>
          </cell>
          <cell r="E592" t="str">
            <v>PUBLISHED</v>
          </cell>
          <cell r="F592"/>
          <cell r="G592" t="str">
            <v>Office &amp; Stationery</v>
          </cell>
          <cell r="H592" t="str">
            <v>Index Tabs</v>
          </cell>
          <cell r="I592">
            <v>8.01</v>
          </cell>
          <cell r="J592" t="str">
            <v>USD</v>
          </cell>
          <cell r="K592" t="str">
            <v>Base</v>
          </cell>
          <cell r="L592" t="str">
            <v>Yes</v>
          </cell>
          <cell r="M592">
            <v>2039719</v>
          </cell>
          <cell r="N592">
            <v>2039889</v>
          </cell>
          <cell r="O592" t="str">
            <v>ALWAYS_TWO_DAY</v>
          </cell>
          <cell r="P592">
            <v>7.4999999999999997E-2</v>
          </cell>
          <cell r="Q592">
            <v>1</v>
          </cell>
          <cell r="R592" t="str">
            <v>Walmart Fulfilled</v>
          </cell>
          <cell r="S592" t="str">
            <v>Seller Fulfilled</v>
          </cell>
          <cell r="T592" t="str">
            <v>36I3ZSWGZGCN</v>
          </cell>
          <cell r="U592" t="str">
            <v>00462447369346</v>
          </cell>
        </row>
        <row r="593">
          <cell r="A593" t="str">
            <v>1705-EACH</v>
          </cell>
          <cell r="B593">
            <v>24901037</v>
          </cell>
          <cell r="C593" t="str">
            <v>BAZIC Dayton Assorted Color Rollerball Pen 0.7mm w/ Regulator, (3/Pack), 1-Pack</v>
          </cell>
          <cell r="D593" t="str">
            <v>ACTIVE</v>
          </cell>
          <cell r="E593" t="str">
            <v>PUBLISHED</v>
          </cell>
          <cell r="G593" t="str">
            <v>Office &amp; Stationery</v>
          </cell>
          <cell r="H593" t="str">
            <v>Pens</v>
          </cell>
          <cell r="I593">
            <v>6.99</v>
          </cell>
          <cell r="J593" t="str">
            <v>USD</v>
          </cell>
          <cell r="K593" t="str">
            <v>Base</v>
          </cell>
          <cell r="L593">
            <v>6.99</v>
          </cell>
          <cell r="M593">
            <v>2039719</v>
          </cell>
          <cell r="N593">
            <v>2038710</v>
          </cell>
          <cell r="O593" t="str">
            <v>NETWORK_GEO</v>
          </cell>
          <cell r="P593">
            <v>22.5</v>
          </cell>
          <cell r="Q593">
            <v>1</v>
          </cell>
          <cell r="R593" t="str">
            <v>Seller Fulfilled</v>
          </cell>
          <cell r="S593" t="str">
            <v>Seller Fulfilled</v>
          </cell>
          <cell r="T593" t="str">
            <v>12HWG4N52I2X</v>
          </cell>
          <cell r="U593" t="str">
            <v>20764608005280</v>
          </cell>
        </row>
        <row r="594">
          <cell r="A594" t="str">
            <v>17105-CASE</v>
          </cell>
          <cell r="B594">
            <v>18035708064</v>
          </cell>
          <cell r="C594" t="str">
            <v>BAZIC Frizz Erasable Gel Pens, 0.7mm Medium Point, Blue Ink, Comfort Grip, 144-Pack</v>
          </cell>
          <cell r="D594" t="str">
            <v>ACTIVE</v>
          </cell>
          <cell r="E594" t="str">
            <v>PUBLISHED</v>
          </cell>
          <cell r="G594" t="str">
            <v>Office &amp; Stationery</v>
          </cell>
          <cell r="H594" t="str">
            <v>Pens</v>
          </cell>
          <cell r="I594">
            <v>150</v>
          </cell>
          <cell r="J594" t="str">
            <v>USD</v>
          </cell>
          <cell r="K594" t="str">
            <v>Base</v>
          </cell>
          <cell r="L594">
            <v>150</v>
          </cell>
          <cell r="M594">
            <v>2039719</v>
          </cell>
          <cell r="N594">
            <v>2039749</v>
          </cell>
          <cell r="O594" t="str">
            <v>ALWAYS_TWO_DAY</v>
          </cell>
          <cell r="P594">
            <v>0.32</v>
          </cell>
          <cell r="Q594">
            <v>1</v>
          </cell>
          <cell r="R594" t="str">
            <v>WFS Eligible</v>
          </cell>
          <cell r="S594" t="str">
            <v>Seller Fulfilled</v>
          </cell>
          <cell r="T594" t="str">
            <v>1MG0NQCJ4KL3</v>
          </cell>
          <cell r="U594" t="str">
            <v>00764608005408</v>
          </cell>
        </row>
        <row r="595">
          <cell r="A595" t="str">
            <v>1723-EACH</v>
          </cell>
          <cell r="B595">
            <v>24902172</v>
          </cell>
          <cell r="C595" t="str">
            <v>BAZIC Royal Black Color Rollerball Pen 0.7mm w/ Regulator, (3/Pack), 1-Pack</v>
          </cell>
          <cell r="D595" t="str">
            <v>ACTIVE</v>
          </cell>
          <cell r="E595" t="str">
            <v>PUBLISHED</v>
          </cell>
          <cell r="F595" t="str">
            <v>Offer end date has passed</v>
          </cell>
          <cell r="G595" t="str">
            <v>Office &amp; Stationery</v>
          </cell>
          <cell r="H595" t="str">
            <v>Envelopes</v>
          </cell>
          <cell r="I595">
            <v>80.989999999999995</v>
          </cell>
          <cell r="J595" t="str">
            <v>USD</v>
          </cell>
          <cell r="K595" t="str">
            <v>Base</v>
          </cell>
          <cell r="L595" t="str">
            <v>Yes</v>
          </cell>
          <cell r="M595">
            <v>2039719</v>
          </cell>
          <cell r="N595">
            <v>2038710</v>
          </cell>
          <cell r="O595" t="str">
            <v>NETWORK_GEO</v>
          </cell>
          <cell r="P595">
            <v>10</v>
          </cell>
          <cell r="Q595">
            <v>1</v>
          </cell>
          <cell r="R595" t="str">
            <v>Seller Fulfilled</v>
          </cell>
          <cell r="S595" t="str">
            <v>Seller Fulfilled</v>
          </cell>
          <cell r="T595" t="str">
            <v>4B6WAVPHOBFA</v>
          </cell>
          <cell r="U595" t="str">
            <v>20764608054516</v>
          </cell>
        </row>
        <row r="596">
          <cell r="A596" t="str">
            <v>2178-SET6</v>
          </cell>
          <cell r="B596">
            <v>3206381906</v>
          </cell>
          <cell r="C596" t="str">
            <v>BAZIC 2 Pockets Paper File Folder, Laminated Glossy 3 Hole Portfolio, Assorted Pastel Colors Letter Size, 6-Pack</v>
          </cell>
          <cell r="D596" t="str">
            <v>ACTIVE</v>
          </cell>
          <cell r="E596" t="str">
            <v>PUBLISHED</v>
          </cell>
          <cell r="G596" t="str">
            <v>Office &amp; Stationery</v>
          </cell>
          <cell r="H596" t="str">
            <v>Pocket Folders</v>
          </cell>
          <cell r="I596">
            <v>14.75</v>
          </cell>
          <cell r="J596" t="str">
            <v>USD</v>
          </cell>
          <cell r="K596" t="str">
            <v>Base</v>
          </cell>
          <cell r="L596">
            <v>14.75</v>
          </cell>
          <cell r="M596">
            <v>2039742</v>
          </cell>
          <cell r="N596">
            <v>2039754</v>
          </cell>
          <cell r="O596" t="str">
            <v>NETWORK_GEO</v>
          </cell>
          <cell r="P596">
            <v>0.22</v>
          </cell>
          <cell r="Q596">
            <v>1</v>
          </cell>
          <cell r="R596" t="str">
            <v>Seller Fulfilled</v>
          </cell>
          <cell r="S596" t="str">
            <v>Seller Fulfilled</v>
          </cell>
          <cell r="T596" t="str">
            <v>3V6O6V4Q0CIO</v>
          </cell>
          <cell r="U596" t="str">
            <v>00764608005477</v>
          </cell>
        </row>
        <row r="597">
          <cell r="A597" t="str">
            <v>3148-PACK2</v>
          </cell>
          <cell r="B597">
            <v>792520258</v>
          </cell>
          <cell r="C597" t="str">
            <v>BAZIC 3 Ring Binder 1.5" Economy View Binders White, Round Ring Hold 280 Sheets, 2-Count</v>
          </cell>
          <cell r="D597" t="str">
            <v>ACTIVE</v>
          </cell>
          <cell r="E597" t="str">
            <v>PUBLISHED</v>
          </cell>
          <cell r="F597" t="str">
            <v>Compliance - Childrenâ€™s Product Policy,No Match Found - Adjusted to your last submitted price</v>
          </cell>
          <cell r="G597" t="str">
            <v>Office &amp; Stationery</v>
          </cell>
          <cell r="H597" t="str">
            <v>Composition Notebooks</v>
          </cell>
          <cell r="I597">
            <v>23.75</v>
          </cell>
          <cell r="J597" t="str">
            <v>USD</v>
          </cell>
          <cell r="K597" t="str">
            <v>Base</v>
          </cell>
          <cell r="L597" t="str">
            <v>Yes</v>
          </cell>
          <cell r="M597">
            <v>2039738</v>
          </cell>
          <cell r="N597">
            <v>2038710</v>
          </cell>
          <cell r="O597" t="str">
            <v>NETWORK_GEO</v>
          </cell>
          <cell r="P597">
            <v>4.13</v>
          </cell>
          <cell r="Q597">
            <v>1</v>
          </cell>
          <cell r="R597" t="str">
            <v>Seller Fulfilled</v>
          </cell>
          <cell r="S597" t="str">
            <v>Seller Fulfilled</v>
          </cell>
          <cell r="T597" t="str">
            <v>0YLT30AXDP8S</v>
          </cell>
          <cell r="U597" t="str">
            <v>00764608054901</v>
          </cell>
        </row>
        <row r="598">
          <cell r="A598" t="str">
            <v>323-PACK4</v>
          </cell>
          <cell r="B598">
            <v>5510920442</v>
          </cell>
          <cell r="C598" t="str">
            <v>BAZIC Plastic Clear Rulers 12 inch (30cm), Inches Centimeter Metric Long Straight Edge Ruler, 4-Pack</v>
          </cell>
          <cell r="D598" t="str">
            <v>ACTIVE</v>
          </cell>
          <cell r="E598" t="str">
            <v>PUBLISHED</v>
          </cell>
          <cell r="G598" t="str">
            <v>Office &amp; Stationery</v>
          </cell>
          <cell r="H598" t="str">
            <v>Rulers</v>
          </cell>
          <cell r="I598">
            <v>7.69</v>
          </cell>
          <cell r="J598" t="str">
            <v>USD</v>
          </cell>
          <cell r="K598" t="str">
            <v>Base</v>
          </cell>
          <cell r="L598">
            <v>7.69</v>
          </cell>
          <cell r="M598">
            <v>2039731</v>
          </cell>
          <cell r="N598">
            <v>2038710</v>
          </cell>
          <cell r="O598" t="str">
            <v>NETWORK_GEO</v>
          </cell>
          <cell r="P598">
            <v>33.44</v>
          </cell>
          <cell r="Q598">
            <v>1</v>
          </cell>
          <cell r="R598" t="str">
            <v>Seller Fulfilled</v>
          </cell>
          <cell r="S598" t="str">
            <v>Seller Fulfilled</v>
          </cell>
          <cell r="T598" t="str">
            <v>5V62A0K43AF9</v>
          </cell>
          <cell r="U598" t="str">
            <v>20764608054936</v>
          </cell>
        </row>
        <row r="599">
          <cell r="A599" t="str">
            <v>3468-EACH</v>
          </cell>
          <cell r="B599">
            <v>51446940</v>
          </cell>
          <cell r="C599" t="str">
            <v>BAZIC Glitter Glue Tube Neon Color, Non-Toxic for Slime (120ml/Pack), 1-Pack</v>
          </cell>
          <cell r="D599" t="str">
            <v>ARCHIVED</v>
          </cell>
          <cell r="E599" t="str">
            <v>UNPUBLISHED</v>
          </cell>
          <cell r="F599" t="str">
            <v>Offer end date has passed</v>
          </cell>
          <cell r="G599" t="str">
            <v>Office &amp; Stationery</v>
          </cell>
          <cell r="H599" t="str">
            <v>Chalkboard Erasers</v>
          </cell>
          <cell r="I599">
            <v>7.99</v>
          </cell>
          <cell r="J599" t="str">
            <v>USD</v>
          </cell>
          <cell r="K599" t="str">
            <v>Base</v>
          </cell>
          <cell r="L599" t="str">
            <v>Yes</v>
          </cell>
          <cell r="M599">
            <v>2039872</v>
          </cell>
          <cell r="N599">
            <v>2039721</v>
          </cell>
          <cell r="O599" t="str">
            <v>ALWAYS_TWO_DAY</v>
          </cell>
          <cell r="P599">
            <v>0.36</v>
          </cell>
          <cell r="Q599">
            <v>1</v>
          </cell>
          <cell r="R599" t="str">
            <v>Walmart Fulfilled</v>
          </cell>
          <cell r="S599" t="str">
            <v>Seller Fulfilled</v>
          </cell>
          <cell r="T599" t="str">
            <v>7CQV1K72FMIP</v>
          </cell>
          <cell r="U599" t="str">
            <v>00764608060025</v>
          </cell>
        </row>
        <row r="600">
          <cell r="A600" t="str">
            <v>3870-EACH</v>
          </cell>
          <cell r="B600">
            <v>53451766</v>
          </cell>
          <cell r="C600" t="str">
            <v>BAZIC Jumbo Reward Sticker Book [3870]</v>
          </cell>
          <cell r="D600" t="str">
            <v>ACTIVE</v>
          </cell>
          <cell r="E600" t="str">
            <v>PUBLISHED</v>
          </cell>
          <cell r="F600" t="str">
            <v>Offer end date has passed</v>
          </cell>
          <cell r="G600" t="str">
            <v>Office &amp; Stationery</v>
          </cell>
          <cell r="H600" t="str">
            <v>Whiteboards</v>
          </cell>
          <cell r="I600">
            <v>14.99</v>
          </cell>
          <cell r="J600" t="str">
            <v>USD</v>
          </cell>
          <cell r="K600" t="str">
            <v>Base</v>
          </cell>
          <cell r="L600" t="str">
            <v>Yes</v>
          </cell>
          <cell r="M600">
            <v>2038710</v>
          </cell>
          <cell r="N600">
            <v>2039885</v>
          </cell>
          <cell r="O600" t="str">
            <v>NETWORK_GEO</v>
          </cell>
          <cell r="P600">
            <v>0.6</v>
          </cell>
          <cell r="Q600">
            <v>1</v>
          </cell>
          <cell r="R600" t="str">
            <v>Seller Fulfilled</v>
          </cell>
          <cell r="S600" t="str">
            <v>WFS Eligible</v>
          </cell>
          <cell r="T600" t="str">
            <v>4JY4TWRFJL0N</v>
          </cell>
          <cell r="U600" t="str">
            <v>00468515611720</v>
          </cell>
        </row>
        <row r="601">
          <cell r="A601" t="str">
            <v>451-EACH</v>
          </cell>
          <cell r="B601">
            <v>26966690</v>
          </cell>
          <cell r="C601" t="str">
            <v>BAZIC 9 Piece Math Tool Sets [451]</v>
          </cell>
          <cell r="D601" t="str">
            <v>ACTIVE</v>
          </cell>
          <cell r="E601" t="str">
            <v>PUBLISHED</v>
          </cell>
          <cell r="F601" t="str">
            <v>Compliance - Childrenâ€™s Product Policy,Price Adjusted</v>
          </cell>
          <cell r="G601" t="str">
            <v>Crafts</v>
          </cell>
          <cell r="H601" t="str">
            <v>Stamps &amp; Stamp Sets</v>
          </cell>
          <cell r="I601">
            <v>59.99</v>
          </cell>
          <cell r="J601" t="str">
            <v>USD</v>
          </cell>
          <cell r="K601" t="str">
            <v>Base</v>
          </cell>
          <cell r="L601" t="str">
            <v>Yes</v>
          </cell>
          <cell r="M601">
            <v>2038710</v>
          </cell>
          <cell r="N601">
            <v>2038710</v>
          </cell>
          <cell r="O601" t="str">
            <v>NETWORK_GEO</v>
          </cell>
          <cell r="P601">
            <v>2.44</v>
          </cell>
          <cell r="Q601">
            <v>1</v>
          </cell>
          <cell r="R601" t="str">
            <v>Seller Fulfilled</v>
          </cell>
          <cell r="S601" t="str">
            <v>Seller Fulfilled</v>
          </cell>
          <cell r="T601" t="str">
            <v>33WPFWSGD1W3</v>
          </cell>
          <cell r="U601" t="str">
            <v>10764608063030</v>
          </cell>
        </row>
        <row r="602">
          <cell r="A602" t="str">
            <v>5170-EACH</v>
          </cell>
          <cell r="B602">
            <v>284935978</v>
          </cell>
          <cell r="C602" t="str">
            <v>BAZIC 30 Ct. 0.5" x 1.7" Neon Color Coding Flags w/ Dispenser (4/Pack) [5170]</v>
          </cell>
          <cell r="D602" t="str">
            <v>ACTIVE</v>
          </cell>
          <cell r="E602" t="str">
            <v>PUBLISHED</v>
          </cell>
          <cell r="G602" t="str">
            <v>Office &amp; Stationery</v>
          </cell>
          <cell r="H602" t="str">
            <v>Tape Flags</v>
          </cell>
          <cell r="I602">
            <v>7.69</v>
          </cell>
          <cell r="J602" t="str">
            <v>USD</v>
          </cell>
          <cell r="K602" t="str">
            <v>Base</v>
          </cell>
          <cell r="L602">
            <v>7.69</v>
          </cell>
          <cell r="M602">
            <v>2038710</v>
          </cell>
          <cell r="N602">
            <v>2039720</v>
          </cell>
          <cell r="O602" t="str">
            <v>NETWORK_GEO</v>
          </cell>
          <cell r="P602">
            <v>0.105</v>
          </cell>
          <cell r="Q602">
            <v>1</v>
          </cell>
          <cell r="R602" t="str">
            <v>WFS Eligible</v>
          </cell>
          <cell r="S602" t="str">
            <v>Seller Fulfilled</v>
          </cell>
          <cell r="T602" t="str">
            <v>20NWPOYFD3O6</v>
          </cell>
          <cell r="U602" t="str">
            <v>00764608007259</v>
          </cell>
        </row>
        <row r="603">
          <cell r="A603" t="str">
            <v>5487-SET6</v>
          </cell>
          <cell r="B603">
            <v>16665011821</v>
          </cell>
          <cell r="C603" t="str">
            <v>BAZIC Spiral Notebook, 1 Subject, Wide Ruled Paper 8" x 10-1/2", 70 Sheets, Assorted Pastel Color, 6-Pack</v>
          </cell>
          <cell r="D603" t="str">
            <v>ACTIVE</v>
          </cell>
          <cell r="E603" t="str">
            <v>PUBLISHED</v>
          </cell>
          <cell r="F603" t="str">
            <v>Offer end date has passed</v>
          </cell>
          <cell r="G603" t="str">
            <v>Office &amp; Stationery</v>
          </cell>
          <cell r="H603" t="str">
            <v>Pencils</v>
          </cell>
          <cell r="I603">
            <v>7.99</v>
          </cell>
          <cell r="J603" t="str">
            <v>USD</v>
          </cell>
          <cell r="K603" t="str">
            <v>Base</v>
          </cell>
          <cell r="L603" t="str">
            <v>Yes</v>
          </cell>
          <cell r="M603">
            <v>2039723</v>
          </cell>
          <cell r="N603">
            <v>2039720</v>
          </cell>
          <cell r="O603" t="str">
            <v>NETWORK_GEO</v>
          </cell>
          <cell r="P603">
            <v>0.09</v>
          </cell>
          <cell r="Q603">
            <v>1</v>
          </cell>
          <cell r="R603" t="str">
            <v>Seller Fulfilled</v>
          </cell>
          <cell r="S603" t="str">
            <v>Seller Fulfilled</v>
          </cell>
          <cell r="T603" t="str">
            <v>64S4288JOFL5</v>
          </cell>
          <cell r="U603" t="str">
            <v>00764608007402</v>
          </cell>
        </row>
        <row r="604">
          <cell r="A604" t="str">
            <v>5488-CASE</v>
          </cell>
          <cell r="B604">
            <v>16314424956</v>
          </cell>
          <cell r="C604" t="str">
            <v>BAZIC Spiral Notebook, 1 Subject, College Ruled Paper 8" x 10-1/2", 70 Sheets Poly Cover, Assorted Color, 24-Pack</v>
          </cell>
          <cell r="D604" t="str">
            <v>ACTIVE</v>
          </cell>
          <cell r="E604" t="str">
            <v>PUBLISHED</v>
          </cell>
          <cell r="F604" t="str">
            <v>Offer end date has passed</v>
          </cell>
          <cell r="G604" t="str">
            <v>Office &amp; Stationery</v>
          </cell>
          <cell r="H604" t="str">
            <v>Pencil Cases</v>
          </cell>
          <cell r="I604">
            <v>50.99</v>
          </cell>
          <cell r="J604" t="str">
            <v>USD</v>
          </cell>
          <cell r="K604" t="str">
            <v>Base</v>
          </cell>
          <cell r="L604" t="str">
            <v>Yes</v>
          </cell>
          <cell r="M604">
            <v>2039723</v>
          </cell>
          <cell r="N604">
            <v>2039750</v>
          </cell>
          <cell r="O604" t="str">
            <v>NETWORK_GEO</v>
          </cell>
          <cell r="P604">
            <v>2.48</v>
          </cell>
          <cell r="Q604">
            <v>1</v>
          </cell>
          <cell r="R604" t="str">
            <v>WFS Eligible</v>
          </cell>
          <cell r="S604" t="str">
            <v>Seller Fulfilled</v>
          </cell>
          <cell r="T604" t="str">
            <v>35IJ1WFQWA2X</v>
          </cell>
          <cell r="U604" t="str">
            <v>10764608008031</v>
          </cell>
        </row>
        <row r="605">
          <cell r="A605" t="str">
            <v>6041-EACH</v>
          </cell>
          <cell r="B605">
            <v>551689110</v>
          </cell>
          <cell r="C605" t="str">
            <v>BAZIC 14" X 14" Magnetic Dry Erase Calendar Board Tile + Markers &amp; Magnets, 1-Pack</v>
          </cell>
          <cell r="D605" t="str">
            <v>ACTIVE</v>
          </cell>
          <cell r="E605" t="str">
            <v>PUBLISHED</v>
          </cell>
          <cell r="F605" t="str">
            <v>Offer end date has passed</v>
          </cell>
          <cell r="G605" t="str">
            <v>Office &amp; Stationery</v>
          </cell>
          <cell r="H605" t="str">
            <v>Envelopes</v>
          </cell>
          <cell r="I605">
            <v>62.75</v>
          </cell>
          <cell r="J605" t="str">
            <v>USD</v>
          </cell>
          <cell r="K605" t="str">
            <v>Base</v>
          </cell>
          <cell r="L605" t="str">
            <v>Yes</v>
          </cell>
          <cell r="M605">
            <v>2039885</v>
          </cell>
          <cell r="N605">
            <v>2038710</v>
          </cell>
          <cell r="O605" t="str">
            <v>NETWORK_GEO</v>
          </cell>
          <cell r="P605">
            <v>7.52</v>
          </cell>
          <cell r="Q605">
            <v>1</v>
          </cell>
          <cell r="R605" t="str">
            <v>Seller Fulfilled</v>
          </cell>
          <cell r="S605" t="str">
            <v>Seller Fulfilled</v>
          </cell>
          <cell r="T605" t="str">
            <v>26MH45VPHYKZ</v>
          </cell>
          <cell r="U605" t="str">
            <v>20764608082427</v>
          </cell>
        </row>
        <row r="606">
          <cell r="A606" t="str">
            <v>622-BOX</v>
          </cell>
          <cell r="B606">
            <v>474618343</v>
          </cell>
          <cell r="C606" t="str">
            <v>BAZIC Desktop Stapler Standard (26/6), 20 Sheets Bright Color, 24-Pack</v>
          </cell>
          <cell r="D606" t="str">
            <v>ACTIVE</v>
          </cell>
          <cell r="E606" t="str">
            <v>PUBLISHED</v>
          </cell>
          <cell r="F606" t="str">
            <v>Offer end date has passed,Price Adjusted</v>
          </cell>
          <cell r="G606" t="str">
            <v>Office &amp; Stationery</v>
          </cell>
          <cell r="H606" t="str">
            <v>Desk Staplers</v>
          </cell>
          <cell r="I606">
            <v>73.489999999999995</v>
          </cell>
          <cell r="J606" t="str">
            <v>USD</v>
          </cell>
          <cell r="K606" t="str">
            <v>Base</v>
          </cell>
          <cell r="L606" t="str">
            <v>Yes</v>
          </cell>
          <cell r="M606">
            <v>2039910</v>
          </cell>
          <cell r="N606">
            <v>2042502</v>
          </cell>
          <cell r="O606">
            <v>4.9000000000000004</v>
          </cell>
          <cell r="P606">
            <v>20</v>
          </cell>
          <cell r="Q606">
            <v>1</v>
          </cell>
          <cell r="R606" t="str">
            <v>Seller Fulfilled</v>
          </cell>
          <cell r="S606" t="str">
            <v>WFS Eligible</v>
          </cell>
          <cell r="T606" t="str">
            <v>6JMGX2C6KFUU</v>
          </cell>
          <cell r="U606" t="str">
            <v>20764608090040</v>
          </cell>
        </row>
        <row r="607">
          <cell r="A607" t="str">
            <v>709-CASE</v>
          </cell>
          <cell r="B607">
            <v>5026713000</v>
          </cell>
          <cell r="C607" t="str">
            <v>BAZIC Pre-Sharpened #2 HB Jumbo Pencils, Latex Free Eraser (12 Count/Pack), 72-Packs</v>
          </cell>
          <cell r="D607" t="str">
            <v>ARCHIVED</v>
          </cell>
          <cell r="E607" t="str">
            <v>UNPUBLISHED</v>
          </cell>
          <cell r="F607" t="str">
            <v>Offer end date has passed,No Match Found - Adjusted to your last submitted price</v>
          </cell>
          <cell r="G607" t="str">
            <v>Office &amp; Stationery</v>
          </cell>
          <cell r="H607" t="str">
            <v>Transparent Tapes</v>
          </cell>
          <cell r="I607">
            <v>9.99</v>
          </cell>
          <cell r="J607" t="str">
            <v>USD</v>
          </cell>
          <cell r="K607" t="str">
            <v>Base</v>
          </cell>
          <cell r="L607" t="str">
            <v>Yes</v>
          </cell>
          <cell r="M607">
            <v>2039720</v>
          </cell>
          <cell r="N607">
            <v>2039729</v>
          </cell>
          <cell r="O607" t="str">
            <v>NETWORK_GEO</v>
          </cell>
          <cell r="P607">
            <v>0.3</v>
          </cell>
          <cell r="Q607">
            <v>1</v>
          </cell>
          <cell r="R607" t="str">
            <v>Seller Fulfilled</v>
          </cell>
          <cell r="S607" t="str">
            <v>Walmart Fulfilled</v>
          </cell>
          <cell r="T607" t="str">
            <v>6EAI21OBQWBS</v>
          </cell>
          <cell r="U607" t="str">
            <v>00464826599788</v>
          </cell>
        </row>
        <row r="608">
          <cell r="A608" t="str">
            <v>735-PACK4</v>
          </cell>
          <cell r="B608">
            <v>1782131369</v>
          </cell>
          <cell r="C608" t="str">
            <v>BAZIC Metallic Colored Pencils 12 Shimmering Shades Pre-Sharpened Pencil Set (12/Pack), 4-Packs</v>
          </cell>
          <cell r="D608" t="str">
            <v>ACTIVE</v>
          </cell>
          <cell r="E608" t="str">
            <v>PUBLISHED</v>
          </cell>
          <cell r="F608" t="str">
            <v>Offer end date has passed,Reasonable price requirements are not met,Reasonable Price Not Satisfied</v>
          </cell>
          <cell r="G608" t="str">
            <v>Office &amp; Stationery</v>
          </cell>
          <cell r="H608" t="str">
            <v>Transparent Tapes</v>
          </cell>
          <cell r="I608">
            <v>19.989999999999998</v>
          </cell>
          <cell r="J608" t="str">
            <v>USD</v>
          </cell>
          <cell r="K608" t="str">
            <v>Base</v>
          </cell>
          <cell r="L608" t="str">
            <v>Yes</v>
          </cell>
          <cell r="M608">
            <v>2039720</v>
          </cell>
          <cell r="N608">
            <v>2039729</v>
          </cell>
          <cell r="O608" t="str">
            <v>NETWORK_GEO</v>
          </cell>
          <cell r="P608">
            <v>0.78</v>
          </cell>
          <cell r="Q608">
            <v>1</v>
          </cell>
          <cell r="R608" t="str">
            <v>Seller Fulfilled</v>
          </cell>
          <cell r="S608" t="str">
            <v>Seller Fulfilled</v>
          </cell>
          <cell r="T608" t="str">
            <v>4UJ7TZDHP68W</v>
          </cell>
          <cell r="U608" t="str">
            <v>00764608009079</v>
          </cell>
        </row>
        <row r="609">
          <cell r="A609" t="str">
            <v>756-CASE</v>
          </cell>
          <cell r="B609">
            <v>17696858225</v>
          </cell>
          <cell r="C609" t="str">
            <v>BAZIC Mechanical Pencil Opal 0.7mm w/ Ceramic Lead Refills, Smooth Writing Pencils, 144-Packs</v>
          </cell>
          <cell r="D609" t="str">
            <v>ACTIVE</v>
          </cell>
          <cell r="E609" t="str">
            <v>PUBLISHED</v>
          </cell>
          <cell r="G609" t="str">
            <v>Office &amp; Stationery</v>
          </cell>
          <cell r="H609" t="str">
            <v>Mechanical Pencils</v>
          </cell>
          <cell r="I609">
            <v>145.30000000000001</v>
          </cell>
          <cell r="J609" t="str">
            <v>USD</v>
          </cell>
          <cell r="K609" t="str">
            <v>Base</v>
          </cell>
          <cell r="L609">
            <v>145.30000000000001</v>
          </cell>
          <cell r="M609">
            <v>2039720</v>
          </cell>
          <cell r="N609">
            <v>2038980</v>
          </cell>
          <cell r="O609" t="str">
            <v>NETWORK_GEO</v>
          </cell>
          <cell r="P609">
            <v>8.5</v>
          </cell>
          <cell r="Q609">
            <v>1</v>
          </cell>
          <cell r="R609" t="str">
            <v>Seller Fulfilled</v>
          </cell>
          <cell r="S609" t="str">
            <v>WFS Eligible</v>
          </cell>
          <cell r="T609" t="str">
            <v>10DHUKRCKLO8</v>
          </cell>
          <cell r="U609" t="str">
            <v>20764608010314</v>
          </cell>
        </row>
        <row r="610">
          <cell r="A610" t="str">
            <v>8026-CASE</v>
          </cell>
          <cell r="B610">
            <v>5020475504</v>
          </cell>
          <cell r="C610" t="str">
            <v>BAZIC Christmas DIY Kit 54 Pieces: 3D Christmas Card &amp; Ugly Sweater Ornaments, Easy Step-by-Step Guide with Video Tutorial, Ideal Creativity Art Craft Kit, Best Holiday Gift</v>
          </cell>
          <cell r="D610" t="str">
            <v>RETIRED</v>
          </cell>
          <cell r="E610" t="str">
            <v>UNPUBLISHED</v>
          </cell>
          <cell r="F610" t="str">
            <v>Offer end date has passed</v>
          </cell>
          <cell r="G610" t="str">
            <v>Travel, Luggage &amp; Accessories</v>
          </cell>
          <cell r="H610" t="str">
            <v>Backpacks</v>
          </cell>
          <cell r="I610">
            <v>107</v>
          </cell>
          <cell r="J610" t="str">
            <v>USD</v>
          </cell>
          <cell r="K610" t="str">
            <v>Base</v>
          </cell>
          <cell r="L610" t="str">
            <v>Yes</v>
          </cell>
          <cell r="M610">
            <v>2038710</v>
          </cell>
          <cell r="N610">
            <v>2038980</v>
          </cell>
          <cell r="O610" t="str">
            <v>NETWORK_GEO</v>
          </cell>
          <cell r="P610">
            <v>8.5</v>
          </cell>
          <cell r="Q610">
            <v>1</v>
          </cell>
          <cell r="R610" t="str">
            <v>Seller Fulfilled</v>
          </cell>
          <cell r="S610" t="str">
            <v>Seller Fulfilled</v>
          </cell>
          <cell r="T610" t="str">
            <v>1L3OEL0UZ1F5</v>
          </cell>
          <cell r="U610" t="str">
            <v>20764608010321</v>
          </cell>
        </row>
        <row r="611">
          <cell r="A611" t="str">
            <v>804-BOX</v>
          </cell>
          <cell r="B611">
            <v>522136299</v>
          </cell>
          <cell r="C611" t="str">
            <v>BAZIC 3 Ring Pencil Pouch, Mesh Window, Bright Assorted Color, 24-Pack</v>
          </cell>
          <cell r="D611" t="str">
            <v>ACTIVE</v>
          </cell>
          <cell r="E611" t="str">
            <v>PUBLISHED</v>
          </cell>
          <cell r="F611" t="str">
            <v>Offer end date has passed</v>
          </cell>
          <cell r="G611" t="str">
            <v>Travel, Luggage &amp; Accessories</v>
          </cell>
          <cell r="H611" t="str">
            <v>Backpacks</v>
          </cell>
          <cell r="I611">
            <v>89.53</v>
          </cell>
          <cell r="J611" t="str">
            <v>USD</v>
          </cell>
          <cell r="K611" t="str">
            <v>Base</v>
          </cell>
          <cell r="L611" t="str">
            <v>Yes</v>
          </cell>
          <cell r="M611">
            <v>2039750</v>
          </cell>
          <cell r="N611">
            <v>2038980</v>
          </cell>
          <cell r="O611" t="str">
            <v>NETWORK_GEO</v>
          </cell>
          <cell r="P611">
            <v>9.94</v>
          </cell>
          <cell r="Q611">
            <v>1</v>
          </cell>
          <cell r="R611" t="str">
            <v>Seller Fulfilled</v>
          </cell>
          <cell r="S611" t="str">
            <v>Seller Fulfilled</v>
          </cell>
          <cell r="T611" t="str">
            <v>485YJ2LCJX88</v>
          </cell>
          <cell r="U611" t="str">
            <v>20764608010574</v>
          </cell>
        </row>
        <row r="612">
          <cell r="A612" t="str">
            <v>9002-CASE</v>
          </cell>
          <cell r="B612">
            <v>855896095</v>
          </cell>
          <cell r="C612" t="str">
            <v>BAZIC Printed Duct Tape Paisley Pattern 1.88" X 5 Yards, 24-Pack</v>
          </cell>
          <cell r="D612" t="str">
            <v>ARCHIVED</v>
          </cell>
          <cell r="E612" t="str">
            <v>UNPUBLISHED</v>
          </cell>
          <cell r="F612" t="str">
            <v>Offer end date has passed</v>
          </cell>
          <cell r="G612" t="str">
            <v>Travel, Luggage &amp; Accessories</v>
          </cell>
          <cell r="H612" t="str">
            <v>Backpacks</v>
          </cell>
          <cell r="I612">
            <v>19.690000000000001</v>
          </cell>
          <cell r="J612" t="str">
            <v>USD</v>
          </cell>
          <cell r="K612" t="str">
            <v>Base</v>
          </cell>
          <cell r="L612" t="str">
            <v>Yes</v>
          </cell>
          <cell r="M612">
            <v>2038710</v>
          </cell>
          <cell r="N612">
            <v>2038980</v>
          </cell>
          <cell r="O612" t="str">
            <v>NETWORK_GEO</v>
          </cell>
          <cell r="P612">
            <v>0.75</v>
          </cell>
          <cell r="Q612">
            <v>1</v>
          </cell>
          <cell r="R612" t="str">
            <v>Seller Fulfilled</v>
          </cell>
          <cell r="S612" t="str">
            <v>Seller Fulfilled</v>
          </cell>
          <cell r="T612" t="str">
            <v>2Z0E00O4SL7Q</v>
          </cell>
          <cell r="U612" t="str">
            <v>00764608010624</v>
          </cell>
        </row>
        <row r="613">
          <cell r="A613" t="str">
            <v>902-EACH</v>
          </cell>
          <cell r="B613">
            <v>35035788</v>
          </cell>
          <cell r="C613" t="str">
            <v>BAZIC Invisible Tape Refill 3/4" X 800", Matte Finish, (3/Pack), 1-Pack</v>
          </cell>
          <cell r="D613" t="str">
            <v>ACTIVE</v>
          </cell>
          <cell r="E613" t="str">
            <v>PUBLISHED</v>
          </cell>
          <cell r="G613" t="str">
            <v>Office &amp; Stationery</v>
          </cell>
          <cell r="H613" t="str">
            <v>Transparent Tapes</v>
          </cell>
          <cell r="I613">
            <v>7.69</v>
          </cell>
          <cell r="J613" t="str">
            <v>USD</v>
          </cell>
          <cell r="K613" t="str">
            <v>Base</v>
          </cell>
          <cell r="L613">
            <v>7.69</v>
          </cell>
          <cell r="M613">
            <v>2039729</v>
          </cell>
          <cell r="N613">
            <v>2038980</v>
          </cell>
          <cell r="O613" t="str">
            <v>NETWORK_GEO</v>
          </cell>
          <cell r="P613">
            <v>20.8</v>
          </cell>
          <cell r="Q613">
            <v>1</v>
          </cell>
          <cell r="R613" t="str">
            <v>Seller Fulfilled</v>
          </cell>
          <cell r="S613" t="str">
            <v>Seller Fulfilled</v>
          </cell>
          <cell r="T613" t="str">
            <v>332EI03585JO</v>
          </cell>
          <cell r="U613" t="str">
            <v>20764608010802</v>
          </cell>
        </row>
        <row r="614">
          <cell r="A614" t="str">
            <v>9021-PACK2</v>
          </cell>
          <cell r="B614">
            <v>11850307157</v>
          </cell>
          <cell r="C614" t="str">
            <v>BAZIC Yellow Caution Tape 3 Inch x 1000 Feet Caution Tape Roll, 2 Rolls</v>
          </cell>
          <cell r="D614" t="str">
            <v>ACTIVE</v>
          </cell>
          <cell r="E614" t="str">
            <v>PUBLISHED</v>
          </cell>
          <cell r="G614" t="str">
            <v>Office &amp; Stationery</v>
          </cell>
          <cell r="H614" t="str">
            <v>Reflective Tapes</v>
          </cell>
          <cell r="I614">
            <v>32.99</v>
          </cell>
          <cell r="J614" t="str">
            <v>USD</v>
          </cell>
          <cell r="K614" t="str">
            <v>Base</v>
          </cell>
          <cell r="L614">
            <v>32.99</v>
          </cell>
          <cell r="M614">
            <v>2038710</v>
          </cell>
          <cell r="N614">
            <v>2038710</v>
          </cell>
          <cell r="O614" t="str">
            <v>NETWORK_GEO</v>
          </cell>
          <cell r="P614">
            <v>4.78</v>
          </cell>
          <cell r="Q614">
            <v>1</v>
          </cell>
          <cell r="R614" t="str">
            <v>Seller Fulfilled</v>
          </cell>
          <cell r="S614" t="str">
            <v>Walmart Fulfilled</v>
          </cell>
          <cell r="T614" t="str">
            <v>13RYFY8856VD</v>
          </cell>
          <cell r="U614" t="str">
            <v>10764608001209</v>
          </cell>
        </row>
        <row r="615">
          <cell r="A615" t="str">
            <v>L-1-BOX</v>
          </cell>
          <cell r="B615">
            <v>509189967</v>
          </cell>
          <cell r="C615" t="str">
            <v>BAZIC For Sale Sign 12"x16", Waterproof Indoor Advertising Signage, 24-Pack</v>
          </cell>
          <cell r="D615" t="str">
            <v>ACTIVE</v>
          </cell>
          <cell r="E615" t="str">
            <v>PUBLISHED</v>
          </cell>
          <cell r="F615" t="str">
            <v>Offer end date has passed</v>
          </cell>
          <cell r="G615" t="str">
            <v>Office &amp; Stationery</v>
          </cell>
          <cell r="H615" t="str">
            <v>Dry Erase Markers</v>
          </cell>
          <cell r="I615">
            <v>34.75</v>
          </cell>
          <cell r="J615" t="str">
            <v>USD</v>
          </cell>
          <cell r="K615" t="str">
            <v>Base</v>
          </cell>
          <cell r="L615" t="str">
            <v>Yes</v>
          </cell>
          <cell r="M615">
            <v>2038710</v>
          </cell>
          <cell r="N615">
            <v>2039746</v>
          </cell>
          <cell r="O615" t="str">
            <v>ALWAYS_TWO_DAY</v>
          </cell>
          <cell r="P615">
            <v>2.34</v>
          </cell>
          <cell r="Q615">
            <v>1</v>
          </cell>
          <cell r="R615" t="str">
            <v>Walmart Fulfilled</v>
          </cell>
          <cell r="S615" t="str">
            <v>Seller Fulfilled</v>
          </cell>
          <cell r="T615" t="str">
            <v>3WRYRN0BJBH2</v>
          </cell>
          <cell r="U615" t="str">
            <v>10764608012007</v>
          </cell>
        </row>
        <row r="616">
          <cell r="A616" t="str">
            <v>1042-CASE</v>
          </cell>
          <cell r="B616">
            <v>817414902</v>
          </cell>
          <cell r="C616" t="str">
            <v>BAZIC School Backpack Basic 16" Mustard, School Bag for Students, 12-Pack</v>
          </cell>
          <cell r="D616" t="str">
            <v>ACTIVE</v>
          </cell>
          <cell r="E616" t="str">
            <v>PUBLISHED</v>
          </cell>
          <cell r="F616" t="str">
            <v>Offer end date has passed</v>
          </cell>
          <cell r="G616" t="str">
            <v>Office &amp; Stationery</v>
          </cell>
          <cell r="H616" t="str">
            <v>Dry Erase Markers</v>
          </cell>
          <cell r="I616">
            <v>56.42</v>
          </cell>
          <cell r="J616" t="str">
            <v>USD</v>
          </cell>
          <cell r="K616" t="str">
            <v>Base</v>
          </cell>
          <cell r="L616" t="str">
            <v>No</v>
          </cell>
          <cell r="M616">
            <v>2038980</v>
          </cell>
          <cell r="N616">
            <v>2039746</v>
          </cell>
          <cell r="O616" t="str">
            <v>NETWORK_GEO</v>
          </cell>
          <cell r="P616">
            <v>5.52</v>
          </cell>
          <cell r="Q616">
            <v>1</v>
          </cell>
          <cell r="R616" t="str">
            <v>Seller Fulfilled</v>
          </cell>
          <cell r="S616" t="str">
            <v>Seller Fulfilled</v>
          </cell>
          <cell r="T616" t="str">
            <v>23U21FB7N3OQ</v>
          </cell>
          <cell r="U616" t="str">
            <v>20764608012073</v>
          </cell>
        </row>
        <row r="617">
          <cell r="A617" t="str">
            <v>1220-PACK2</v>
          </cell>
          <cell r="B617">
            <v>587713286</v>
          </cell>
          <cell r="C617" t="str">
            <v>BAZIC Washable Markers 10 Color Mini Coloring Marker (10/Pack), 2-Packs</v>
          </cell>
          <cell r="D617" t="str">
            <v>ACTIVE</v>
          </cell>
          <cell r="E617" t="str">
            <v>PUBLISHED</v>
          </cell>
          <cell r="F617"/>
          <cell r="G617" t="str">
            <v>Office &amp; Stationery</v>
          </cell>
          <cell r="H617" t="str">
            <v>Markers</v>
          </cell>
          <cell r="I617">
            <v>43.5</v>
          </cell>
          <cell r="J617" t="str">
            <v>USD</v>
          </cell>
          <cell r="K617" t="str">
            <v>Base</v>
          </cell>
          <cell r="L617" t="str">
            <v>Yes</v>
          </cell>
          <cell r="M617">
            <v>2039746</v>
          </cell>
          <cell r="N617">
            <v>2039746</v>
          </cell>
          <cell r="O617" t="str">
            <v>NETWORK_GEO</v>
          </cell>
          <cell r="P617">
            <v>2.34</v>
          </cell>
          <cell r="Q617">
            <v>1</v>
          </cell>
          <cell r="R617" t="str">
            <v>Seller Fulfilled</v>
          </cell>
          <cell r="S617" t="str">
            <v>Seller Fulfilled</v>
          </cell>
          <cell r="T617" t="str">
            <v>2Q8T92E0WH60</v>
          </cell>
          <cell r="U617" t="str">
            <v>10764608012632</v>
          </cell>
        </row>
        <row r="618">
          <cell r="A618" t="str">
            <v>17083-EACH</v>
          </cell>
          <cell r="B618">
            <v>427623998</v>
          </cell>
          <cell r="C618" t="str">
            <v>BAZIC Collorelli Gel Pen 0.8mm Pastel Color, Smooth Write (12/Pack), 1-Pack</v>
          </cell>
          <cell r="D618" t="str">
            <v>ACTIVE</v>
          </cell>
          <cell r="E618" t="str">
            <v>PUBLISHED</v>
          </cell>
          <cell r="F618" t="str">
            <v>Reasonable price requirements are not met,Reasonable Price Not Satisfied</v>
          </cell>
          <cell r="G618" t="str">
            <v>Office &amp; Stationery</v>
          </cell>
          <cell r="H618" t="str">
            <v>Correction Fluid</v>
          </cell>
          <cell r="I618">
            <v>8.49</v>
          </cell>
          <cell r="J618" t="str">
            <v>USD</v>
          </cell>
          <cell r="K618" t="str">
            <v>Promo price</v>
          </cell>
          <cell r="L618" t="str">
            <v>Yes</v>
          </cell>
          <cell r="M618">
            <v>2039719</v>
          </cell>
          <cell r="N618">
            <v>2039913</v>
          </cell>
          <cell r="O618" t="str">
            <v>NETWORK_GEO</v>
          </cell>
          <cell r="P618">
            <v>0.12</v>
          </cell>
          <cell r="Q618">
            <v>1</v>
          </cell>
          <cell r="R618" t="str">
            <v>WFS Eligible</v>
          </cell>
          <cell r="S618" t="str">
            <v>Seller Fulfilled</v>
          </cell>
          <cell r="T618" t="str">
            <v>2SYTE56J82S2</v>
          </cell>
          <cell r="U618" t="str">
            <v>00764608016145</v>
          </cell>
        </row>
        <row r="619">
          <cell r="A619" t="str">
            <v>17090-A-BOX</v>
          </cell>
          <cell r="B619">
            <v>684404927</v>
          </cell>
          <cell r="C619" t="str">
            <v>BAZIC GR8 Black Fuse Tech Ink Pen w/ Rubber Barrel, 0.7 mm, (3/Pack), 24-Pack</v>
          </cell>
          <cell r="D619" t="str">
            <v>ACTIVE</v>
          </cell>
          <cell r="E619" t="str">
            <v>PUBLISHED</v>
          </cell>
          <cell r="F619" t="str">
            <v>Listing &amp; Content:UPC Mismatch:Wrong-Item:Unpublish-Auto</v>
          </cell>
          <cell r="G619" t="str">
            <v>Office &amp; Stationery</v>
          </cell>
          <cell r="H619" t="str">
            <v>Correction Fluid</v>
          </cell>
          <cell r="I619">
            <v>11.49</v>
          </cell>
          <cell r="J619" t="str">
            <v>USD</v>
          </cell>
          <cell r="K619" t="str">
            <v>Base</v>
          </cell>
          <cell r="L619" t="str">
            <v>Yes</v>
          </cell>
          <cell r="M619">
            <v>2039719</v>
          </cell>
          <cell r="N619">
            <v>2039913</v>
          </cell>
          <cell r="O619" t="str">
            <v>NETWORK_GEO</v>
          </cell>
          <cell r="P619">
            <v>0.255</v>
          </cell>
          <cell r="Q619">
            <v>1</v>
          </cell>
          <cell r="R619" t="str">
            <v>WFS Eligible</v>
          </cell>
          <cell r="S619" t="str">
            <v>Seller Fulfilled</v>
          </cell>
          <cell r="T619" t="str">
            <v>544U0X3D49BD</v>
          </cell>
          <cell r="U619" t="str">
            <v>00466637587602</v>
          </cell>
        </row>
        <row r="620">
          <cell r="A620" t="str">
            <v>273-PACK4</v>
          </cell>
          <cell r="B620">
            <v>5468658427</v>
          </cell>
          <cell r="C620" t="str">
            <v>BAZIC Binder Clips Multi Size Black, Small Large Paper Clips (12/Pack), 4-Packs</v>
          </cell>
          <cell r="D620" t="str">
            <v>ACTIVE</v>
          </cell>
          <cell r="E620" t="str">
            <v>PUBLISHED</v>
          </cell>
          <cell r="F620" t="str">
            <v>Reasonable price requirements are not met,Reasonable Price Not Satisfied</v>
          </cell>
          <cell r="G620" t="str">
            <v>Office &amp; Stationery</v>
          </cell>
          <cell r="H620" t="str">
            <v>Binder Clips</v>
          </cell>
          <cell r="I620">
            <v>10</v>
          </cell>
          <cell r="J620" t="str">
            <v>USD</v>
          </cell>
          <cell r="K620" t="str">
            <v>Base</v>
          </cell>
          <cell r="L620">
            <v>7.89</v>
          </cell>
          <cell r="M620">
            <v>2039905</v>
          </cell>
          <cell r="N620">
            <v>2039913</v>
          </cell>
          <cell r="O620" t="str">
            <v>NETWORK_GEO</v>
          </cell>
          <cell r="P620">
            <v>1.56</v>
          </cell>
          <cell r="Q620">
            <v>1</v>
          </cell>
          <cell r="R620" t="str">
            <v>Seller Fulfilled</v>
          </cell>
          <cell r="S620" t="str">
            <v>Seller Fulfilled</v>
          </cell>
          <cell r="T620" t="str">
            <v>3IWQ06R47K36</v>
          </cell>
          <cell r="U620" t="str">
            <v>10764608016364</v>
          </cell>
        </row>
        <row r="621">
          <cell r="A621" t="str">
            <v>3101-PACK2</v>
          </cell>
          <cell r="B621">
            <v>963157516</v>
          </cell>
          <cell r="C621" t="str">
            <v>BAZIC Sheet Protectors Economy 11 Hole Binder Sleeves (100/Pack), 2-Packs</v>
          </cell>
          <cell r="D621" t="str">
            <v>ACTIVE</v>
          </cell>
          <cell r="E621" t="str">
            <v>PUBLISHED</v>
          </cell>
          <cell r="F621" t="str">
            <v>Offer end date has passed</v>
          </cell>
          <cell r="G621" t="str">
            <v>Office &amp; Stationery</v>
          </cell>
          <cell r="H621" t="str">
            <v>Pens</v>
          </cell>
          <cell r="I621">
            <v>48</v>
          </cell>
          <cell r="J621" t="str">
            <v>USD</v>
          </cell>
          <cell r="K621" t="str">
            <v>Base</v>
          </cell>
          <cell r="L621" t="str">
            <v>No</v>
          </cell>
          <cell r="M621">
            <v>2039907</v>
          </cell>
          <cell r="N621">
            <v>2039719</v>
          </cell>
          <cell r="O621" t="str">
            <v>NETWORK_GEO</v>
          </cell>
          <cell r="P621">
            <v>2.87</v>
          </cell>
          <cell r="Q621">
            <v>1</v>
          </cell>
          <cell r="R621" t="str">
            <v>Seller Fulfilled</v>
          </cell>
          <cell r="S621" t="str">
            <v>Seller Fulfilled</v>
          </cell>
          <cell r="T621" t="str">
            <v>4EP789PSFQD5</v>
          </cell>
          <cell r="U621" t="str">
            <v>10764608170318</v>
          </cell>
        </row>
        <row r="622">
          <cell r="A622" t="str">
            <v>3115-SET6</v>
          </cell>
          <cell r="B622">
            <v>24896510</v>
          </cell>
          <cell r="C622" t="str">
            <v>BAZIC Manila File Folder 1/3 Cut Letter Size, Paisley Assorted Color, 18 Count</v>
          </cell>
          <cell r="D622" t="str">
            <v>ARCHIVED</v>
          </cell>
          <cell r="E622" t="str">
            <v>UNPUBLISHED</v>
          </cell>
          <cell r="F622" t="str">
            <v>Offer end date has passed,Price Adjusted</v>
          </cell>
          <cell r="G622" t="str">
            <v>Office &amp; Stationery</v>
          </cell>
          <cell r="H622" t="str">
            <v>Pens</v>
          </cell>
          <cell r="I622">
            <v>8.35</v>
          </cell>
          <cell r="J622" t="str">
            <v>USD</v>
          </cell>
          <cell r="K622" t="str">
            <v>Base</v>
          </cell>
          <cell r="L622" t="str">
            <v>No</v>
          </cell>
          <cell r="M622">
            <v>2039742</v>
          </cell>
          <cell r="N622">
            <v>2039719</v>
          </cell>
          <cell r="O622" t="str">
            <v>NETWORK_GEO</v>
          </cell>
          <cell r="P622">
            <v>0.17</v>
          </cell>
          <cell r="Q622">
            <v>1</v>
          </cell>
          <cell r="R622" t="str">
            <v>Seller Fulfilled</v>
          </cell>
          <cell r="S622" t="str">
            <v>Seller Fulfilled</v>
          </cell>
          <cell r="T622" t="str">
            <v>70VWUQNGDD44</v>
          </cell>
          <cell r="U622" t="str">
            <v>00764608170823</v>
          </cell>
        </row>
        <row r="623">
          <cell r="A623" t="str">
            <v>3462-EACH</v>
          </cell>
          <cell r="B623">
            <v>53427600</v>
          </cell>
          <cell r="C623" t="str">
            <v>BAZIC Glitter Glue Pen, Non-Toxic Washable Mini Glitter Glue for Slime (60ml/Pack), 1-Pack</v>
          </cell>
          <cell r="D623" t="str">
            <v>ARCHIVED</v>
          </cell>
          <cell r="E623" t="str">
            <v>UNPUBLISHED</v>
          </cell>
          <cell r="F623" t="str">
            <v>Offer end date has passed</v>
          </cell>
          <cell r="G623" t="str">
            <v>Office &amp; Stationery</v>
          </cell>
          <cell r="H623" t="str">
            <v>Pens</v>
          </cell>
          <cell r="I623">
            <v>42.5</v>
          </cell>
          <cell r="J623" t="str">
            <v>USD</v>
          </cell>
          <cell r="K623" t="str">
            <v>Base</v>
          </cell>
          <cell r="L623" t="str">
            <v>Yes</v>
          </cell>
          <cell r="M623">
            <v>2038710</v>
          </cell>
          <cell r="N623">
            <v>2039719</v>
          </cell>
          <cell r="O623" t="str">
            <v>NETWORK_GEO</v>
          </cell>
          <cell r="P623">
            <v>2.06</v>
          </cell>
          <cell r="Q623">
            <v>1</v>
          </cell>
          <cell r="R623" t="str">
            <v>Seller Fulfilled</v>
          </cell>
          <cell r="S623" t="str">
            <v>Seller Fulfilled</v>
          </cell>
          <cell r="T623" t="str">
            <v>4WS7283EGUP2</v>
          </cell>
          <cell r="U623" t="str">
            <v>10764608170912</v>
          </cell>
        </row>
        <row r="624">
          <cell r="A624" t="str">
            <v>4435-SET4</v>
          </cell>
          <cell r="B624">
            <v>33789142</v>
          </cell>
          <cell r="C624" t="str">
            <v>BAZIC 8" Double Thumb Stainless Steel Scissors, Straight Handle, 4-Pack</v>
          </cell>
          <cell r="D624" t="str">
            <v>ACTIVE</v>
          </cell>
          <cell r="E624" t="str">
            <v>PUBLISHED</v>
          </cell>
          <cell r="F624" t="str">
            <v>Reasonable price requirements are not met</v>
          </cell>
          <cell r="G624" t="str">
            <v>Office &amp; Stationery</v>
          </cell>
          <cell r="H624" t="str">
            <v>Scissors</v>
          </cell>
          <cell r="I624">
            <v>15.75</v>
          </cell>
          <cell r="J624" t="str">
            <v>USD</v>
          </cell>
          <cell r="K624" t="str">
            <v>Base</v>
          </cell>
          <cell r="L624">
            <v>15.75</v>
          </cell>
          <cell r="M624">
            <v>2039728</v>
          </cell>
          <cell r="N624">
            <v>2039719</v>
          </cell>
          <cell r="O624" t="str">
            <v>NETWORK_GEO</v>
          </cell>
          <cell r="P624">
            <v>9.1999999999999993</v>
          </cell>
          <cell r="Q624">
            <v>1</v>
          </cell>
          <cell r="R624" t="str">
            <v>Seller Fulfilled</v>
          </cell>
          <cell r="S624" t="str">
            <v>Seller Fulfilled</v>
          </cell>
          <cell r="T624" t="str">
            <v>7FDG4J16YPFL</v>
          </cell>
          <cell r="U624" t="str">
            <v>20764608171015</v>
          </cell>
        </row>
        <row r="625">
          <cell r="A625" t="str">
            <v>528-CASE</v>
          </cell>
          <cell r="B625">
            <v>770111230</v>
          </cell>
          <cell r="C625" t="str">
            <v>BAZIC Construction Paper Pad 32 Sheet 9"x12" Assorted Colors, 48-Pack</v>
          </cell>
          <cell r="D625" t="str">
            <v>ACTIVE</v>
          </cell>
          <cell r="E625" t="str">
            <v>PUBLISHED</v>
          </cell>
          <cell r="G625" t="str">
            <v>Crafts</v>
          </cell>
          <cell r="H625" t="str">
            <v>Construction Paper</v>
          </cell>
          <cell r="I625">
            <v>81.09</v>
          </cell>
          <cell r="J625" t="str">
            <v>USD</v>
          </cell>
          <cell r="K625" t="str">
            <v>Base</v>
          </cell>
          <cell r="L625" t="str">
            <v>Yes</v>
          </cell>
          <cell r="M625">
            <v>2038710</v>
          </cell>
          <cell r="N625">
            <v>2039719</v>
          </cell>
          <cell r="O625" t="str">
            <v>NETWORK_GEO</v>
          </cell>
          <cell r="P625">
            <v>0.05</v>
          </cell>
          <cell r="Q625">
            <v>1</v>
          </cell>
          <cell r="R625" t="str">
            <v>Seller Fulfilled</v>
          </cell>
          <cell r="S625" t="str">
            <v>Seller Fulfilled</v>
          </cell>
          <cell r="T625" t="str">
            <v>3L0JZ9ACN6U0</v>
          </cell>
          <cell r="U625" t="str">
            <v>00764608171011</v>
          </cell>
        </row>
        <row r="626">
          <cell r="A626" t="str">
            <v>5490-SET6</v>
          </cell>
          <cell r="B626">
            <v>53468142</v>
          </cell>
          <cell r="C626" t="str">
            <v>BAZIC Camouflage Composition Book College Ruled, 100 Sheets, Assorted Color, 6-Pack</v>
          </cell>
          <cell r="D626" t="str">
            <v>ACTIVE</v>
          </cell>
          <cell r="E626" t="str">
            <v>PUBLISHED</v>
          </cell>
          <cell r="G626" t="str">
            <v>Office &amp; Stationery</v>
          </cell>
          <cell r="H626" t="str">
            <v>Composition Notebooks</v>
          </cell>
          <cell r="I626">
            <v>26.5</v>
          </cell>
          <cell r="J626" t="str">
            <v>USD</v>
          </cell>
          <cell r="K626" t="str">
            <v>Base</v>
          </cell>
          <cell r="L626">
            <v>26.5</v>
          </cell>
          <cell r="M626">
            <v>2038710</v>
          </cell>
          <cell r="N626">
            <v>2039719</v>
          </cell>
          <cell r="O626" t="str">
            <v>NETWORK_GEO</v>
          </cell>
          <cell r="P626">
            <v>12.86</v>
          </cell>
          <cell r="Q626">
            <v>1</v>
          </cell>
          <cell r="R626" t="str">
            <v>Seller Fulfilled</v>
          </cell>
          <cell r="S626" t="str">
            <v>Seller Fulfilled</v>
          </cell>
          <cell r="T626" t="str">
            <v>504BJUH8RMUG</v>
          </cell>
          <cell r="U626" t="str">
            <v>20764608017290</v>
          </cell>
        </row>
        <row r="627">
          <cell r="A627" t="str">
            <v>725-EACH</v>
          </cell>
          <cell r="B627">
            <v>24889620</v>
          </cell>
          <cell r="C627" t="str">
            <v>BAZIC 8 Neon Colored Pencils, Pencil Set for Art Drawing, (8/Pack), 1-Pack</v>
          </cell>
          <cell r="D627" t="str">
            <v>ACTIVE</v>
          </cell>
          <cell r="E627" t="str">
            <v>PUBLISHED</v>
          </cell>
          <cell r="F627" t="str">
            <v>Offer end date has passed</v>
          </cell>
          <cell r="G627" t="str">
            <v>Crafts</v>
          </cell>
          <cell r="H627" t="str">
            <v>Art Pencils</v>
          </cell>
          <cell r="I627">
            <v>7.99</v>
          </cell>
          <cell r="J627" t="str">
            <v>USD</v>
          </cell>
          <cell r="K627" t="str">
            <v>Base</v>
          </cell>
          <cell r="L627" t="str">
            <v>Yes</v>
          </cell>
          <cell r="M627">
            <v>2039720</v>
          </cell>
          <cell r="N627">
            <v>2039893</v>
          </cell>
          <cell r="O627">
            <v>0.105</v>
          </cell>
          <cell r="P627">
            <v>1.5</v>
          </cell>
          <cell r="Q627">
            <v>1</v>
          </cell>
          <cell r="R627" t="str">
            <v>Seller Fulfilled</v>
          </cell>
          <cell r="S627" t="str">
            <v>Seller Fulfilled</v>
          </cell>
          <cell r="T627" t="str">
            <v>2LY4TE69XRLR</v>
          </cell>
          <cell r="U627" t="str">
            <v>00764608018330</v>
          </cell>
        </row>
        <row r="628">
          <cell r="A628" t="str">
            <v>9004-CASE</v>
          </cell>
          <cell r="B628">
            <v>758264770</v>
          </cell>
          <cell r="C628" t="str">
            <v>BAZIC Printed Duct Tape Owl Bird Pattern 1.88" X 5 Yards, 24-Pack</v>
          </cell>
          <cell r="D628" t="str">
            <v>ARCHIVED</v>
          </cell>
          <cell r="E628" t="str">
            <v>UNPUBLISHED</v>
          </cell>
          <cell r="F628" t="str">
            <v>Offer end date has passed,Price Adjusted</v>
          </cell>
          <cell r="G628" t="str">
            <v>Art</v>
          </cell>
          <cell r="H628" t="str">
            <v>Photographic Art</v>
          </cell>
          <cell r="I628">
            <v>11.25</v>
          </cell>
          <cell r="J628" t="str">
            <v>USD</v>
          </cell>
          <cell r="K628" t="str">
            <v>Base</v>
          </cell>
          <cell r="L628" t="str">
            <v>Yes</v>
          </cell>
          <cell r="M628">
            <v>2042502</v>
          </cell>
          <cell r="N628">
            <v>2038710</v>
          </cell>
          <cell r="O628" t="str">
            <v>NETWORK_GEO</v>
          </cell>
          <cell r="P628">
            <v>0.57999999999999996</v>
          </cell>
          <cell r="Q628">
            <v>1</v>
          </cell>
          <cell r="R628" t="str">
            <v>Seller Fulfilled</v>
          </cell>
          <cell r="S628" t="str">
            <v>Seller Fulfilled</v>
          </cell>
          <cell r="T628" t="str">
            <v>5TXDW5EECBPK</v>
          </cell>
          <cell r="U628" t="str">
            <v>00462012029392</v>
          </cell>
        </row>
        <row r="629">
          <cell r="A629" t="str">
            <v>1037-CASE</v>
          </cell>
          <cell r="B629">
            <v>451162590</v>
          </cell>
          <cell r="C629" t="str">
            <v>BAZIC School Backpack Basic 16" Purple, School Bag for Students, 12-Pack</v>
          </cell>
          <cell r="D629" t="str">
            <v>ACTIVE</v>
          </cell>
          <cell r="E629" t="str">
            <v>PUBLISHED</v>
          </cell>
          <cell r="G629" t="str">
            <v>Travel, Luggage &amp; Accessories</v>
          </cell>
          <cell r="H629" t="str">
            <v>Backpacks</v>
          </cell>
          <cell r="I629">
            <v>104.49</v>
          </cell>
          <cell r="J629" t="str">
            <v>USD</v>
          </cell>
          <cell r="K629" t="str">
            <v>Base</v>
          </cell>
          <cell r="L629">
            <v>104.49</v>
          </cell>
          <cell r="M629">
            <v>2038980</v>
          </cell>
          <cell r="N629">
            <v>2038710</v>
          </cell>
          <cell r="O629" t="str">
            <v>NETWORK_GEO</v>
          </cell>
          <cell r="P629">
            <v>0.94</v>
          </cell>
          <cell r="Q629">
            <v>1</v>
          </cell>
          <cell r="R629" t="str">
            <v>Seller Fulfilled</v>
          </cell>
          <cell r="S629" t="str">
            <v>Seller Fulfilled</v>
          </cell>
          <cell r="T629" t="str">
            <v>29UE079SCCV0</v>
          </cell>
          <cell r="U629" t="str">
            <v>00764608020913</v>
          </cell>
        </row>
        <row r="630">
          <cell r="A630" t="str">
            <v>1258-PACK2</v>
          </cell>
          <cell r="B630">
            <v>344736630</v>
          </cell>
          <cell r="C630" t="str">
            <v>BAZIC Magnetic Dry Erase Marker, Fine Tip Assorted Colors Whiteboard Pen (6/Pack), 2-Packs</v>
          </cell>
          <cell r="D630" t="str">
            <v>ACTIVE</v>
          </cell>
          <cell r="E630" t="str">
            <v>PUBLISHED</v>
          </cell>
          <cell r="F630" t="str">
            <v>Offer end date has passed</v>
          </cell>
          <cell r="G630" t="str">
            <v>Office &amp; Stationery</v>
          </cell>
          <cell r="H630" t="str">
            <v>Pencil &amp; Pen Erasers</v>
          </cell>
          <cell r="I630">
            <v>30.99</v>
          </cell>
          <cell r="J630" t="str">
            <v>USD</v>
          </cell>
          <cell r="K630" t="str">
            <v>Base</v>
          </cell>
          <cell r="L630" t="str">
            <v>Yes</v>
          </cell>
          <cell r="M630">
            <v>2039746</v>
          </cell>
          <cell r="N630">
            <v>2039721</v>
          </cell>
          <cell r="O630" t="str">
            <v>ALWAYS_TWO_DAY</v>
          </cell>
          <cell r="P630">
            <v>4.9000000000000004</v>
          </cell>
          <cell r="Q630">
            <v>1</v>
          </cell>
          <cell r="R630" t="str">
            <v>Walmart Fulfilled</v>
          </cell>
          <cell r="S630" t="str">
            <v>WFS Eligible</v>
          </cell>
          <cell r="T630" t="str">
            <v>0VMLN9XB3846</v>
          </cell>
          <cell r="U630" t="str">
            <v>10764608022273</v>
          </cell>
        </row>
        <row r="631">
          <cell r="A631" t="str">
            <v>1264-EACH</v>
          </cell>
          <cell r="B631">
            <v>865619895</v>
          </cell>
          <cell r="C631" t="str">
            <v>DDI 2361143 Fine Line Washable Markers - 10 Count - Case of 144</v>
          </cell>
          <cell r="D631" t="str">
            <v>ACTIVE</v>
          </cell>
          <cell r="E631" t="str">
            <v>PUBLISHED</v>
          </cell>
          <cell r="F631"/>
          <cell r="G631" t="str">
            <v>Office &amp; Stationery</v>
          </cell>
          <cell r="H631" t="str">
            <v>Paper Clips</v>
          </cell>
          <cell r="I631">
            <v>7.99</v>
          </cell>
          <cell r="J631" t="str">
            <v>USD</v>
          </cell>
          <cell r="K631" t="str">
            <v>Base</v>
          </cell>
          <cell r="L631" t="str">
            <v>Yes</v>
          </cell>
          <cell r="M631">
            <v>2039746</v>
          </cell>
          <cell r="N631">
            <v>2039905</v>
          </cell>
          <cell r="O631" t="str">
            <v>NETWORK_GEO</v>
          </cell>
          <cell r="P631">
            <v>0.2</v>
          </cell>
          <cell r="Q631">
            <v>1</v>
          </cell>
          <cell r="R631" t="str">
            <v>Seller Fulfilled</v>
          </cell>
          <cell r="S631" t="str">
            <v>Seller Fulfilled</v>
          </cell>
          <cell r="T631" t="str">
            <v>5D3J6I4GXAS0</v>
          </cell>
          <cell r="U631" t="str">
            <v>00764608002230</v>
          </cell>
        </row>
        <row r="632">
          <cell r="A632" t="str">
            <v>1280-PACK2</v>
          </cell>
          <cell r="B632">
            <v>709695165</v>
          </cell>
          <cell r="C632" t="str">
            <v>BAZIC Washable Markers Fine Line 12 Color Coloring Marker (12/Pack), 2-Packs</v>
          </cell>
          <cell r="D632" t="str">
            <v>ACTIVE</v>
          </cell>
          <cell r="E632" t="str">
            <v>PUBLISHED</v>
          </cell>
          <cell r="F632" t="str">
            <v>Offer end date has passed</v>
          </cell>
          <cell r="G632" t="str">
            <v>Office &amp; Stationery</v>
          </cell>
          <cell r="H632" t="str">
            <v>Pencil &amp; Pen Erasers</v>
          </cell>
          <cell r="I632">
            <v>42</v>
          </cell>
          <cell r="J632" t="str">
            <v>USD</v>
          </cell>
          <cell r="K632" t="str">
            <v>Base</v>
          </cell>
          <cell r="L632" t="str">
            <v>Yes</v>
          </cell>
          <cell r="M632">
            <v>2039746</v>
          </cell>
          <cell r="N632">
            <v>2039721</v>
          </cell>
          <cell r="O632" t="str">
            <v>NETWORK_GEO</v>
          </cell>
          <cell r="P632">
            <v>6.96</v>
          </cell>
          <cell r="Q632">
            <v>1</v>
          </cell>
          <cell r="R632" t="str">
            <v>Seller Fulfilled</v>
          </cell>
          <cell r="S632" t="str">
            <v>Seller Fulfilled</v>
          </cell>
          <cell r="T632" t="str">
            <v>4HG4YYZCNHM1</v>
          </cell>
          <cell r="U632" t="str">
            <v>10764608022372</v>
          </cell>
        </row>
        <row r="633">
          <cell r="A633" t="str">
            <v>1918-EACH</v>
          </cell>
          <cell r="B633">
            <v>35027259</v>
          </cell>
          <cell r="C633" t="str">
            <v>Bazic Round Pencil Sharpener - 20/Pack Case Pack 24</v>
          </cell>
          <cell r="D633" t="str">
            <v>ARCHIVED</v>
          </cell>
          <cell r="E633" t="str">
            <v>UNPUBLISHED</v>
          </cell>
          <cell r="F633" t="str">
            <v>Listing &amp; Content:UPC Mismatch:Wrong-Item:Unpublish-Auto,Offer end date has passed</v>
          </cell>
          <cell r="G633" t="str">
            <v>Office &amp; Stationery</v>
          </cell>
          <cell r="H633" t="str">
            <v>Highlighters</v>
          </cell>
          <cell r="I633">
            <v>43.59</v>
          </cell>
          <cell r="J633" t="str">
            <v>USD</v>
          </cell>
          <cell r="K633" t="str">
            <v>Base</v>
          </cell>
          <cell r="L633" t="str">
            <v>Yes</v>
          </cell>
          <cell r="M633">
            <v>2039751</v>
          </cell>
          <cell r="N633">
            <v>2039896</v>
          </cell>
          <cell r="O633" t="str">
            <v>NETWORK_GEO</v>
          </cell>
          <cell r="P633">
            <v>102</v>
          </cell>
          <cell r="Q633">
            <v>1</v>
          </cell>
          <cell r="R633" t="str">
            <v>Seller Fulfilled</v>
          </cell>
          <cell r="S633" t="str">
            <v>WFS Eligible</v>
          </cell>
          <cell r="T633" t="str">
            <v>1JC1LS9GO2FL</v>
          </cell>
          <cell r="U633" t="str">
            <v>10764608023195</v>
          </cell>
        </row>
        <row r="634">
          <cell r="A634" t="str">
            <v>2551-PACK2</v>
          </cell>
          <cell r="B634">
            <v>9037360547</v>
          </cell>
          <cell r="C634" t="str">
            <v>BAZIC Oil Pastels Set 12 Colors, Soft Pastels for Artists Drawing Blending, 2-Packs</v>
          </cell>
          <cell r="D634" t="str">
            <v>ACTIVE</v>
          </cell>
          <cell r="E634" t="str">
            <v>PUBLISHED</v>
          </cell>
          <cell r="F634" t="str">
            <v>Offer end date has passed</v>
          </cell>
          <cell r="G634" t="str">
            <v>Office &amp; Stationery</v>
          </cell>
          <cell r="H634" t="str">
            <v>Highlighters</v>
          </cell>
          <cell r="I634">
            <v>56</v>
          </cell>
          <cell r="J634" t="str">
            <v>USD</v>
          </cell>
          <cell r="K634" t="str">
            <v>Base</v>
          </cell>
          <cell r="L634" t="str">
            <v>Yes</v>
          </cell>
          <cell r="M634">
            <v>2039748</v>
          </cell>
          <cell r="N634">
            <v>2039896</v>
          </cell>
          <cell r="O634" t="str">
            <v>NETWORK_GEO</v>
          </cell>
          <cell r="P634">
            <v>2.34</v>
          </cell>
          <cell r="Q634">
            <v>1</v>
          </cell>
          <cell r="R634" t="str">
            <v>Seller Fulfilled</v>
          </cell>
          <cell r="S634" t="str">
            <v>Seller Fulfilled</v>
          </cell>
          <cell r="T634" t="str">
            <v>5H246AY0OXFL</v>
          </cell>
          <cell r="U634" t="str">
            <v>10764608023300</v>
          </cell>
        </row>
        <row r="635">
          <cell r="A635" t="str">
            <v>315-BOX</v>
          </cell>
          <cell r="B635">
            <v>851733766</v>
          </cell>
          <cell r="C635" t="str">
            <v>Bazic Products 307009-24 Shatterproof Flexible Ruler</v>
          </cell>
          <cell r="D635" t="str">
            <v>ACTIVE</v>
          </cell>
          <cell r="E635" t="str">
            <v>PUBLISHED</v>
          </cell>
          <cell r="F635"/>
          <cell r="G635" t="str">
            <v>Office &amp; Stationery</v>
          </cell>
          <cell r="H635" t="str">
            <v>Highlighters</v>
          </cell>
          <cell r="I635">
            <v>32.67</v>
          </cell>
          <cell r="J635" t="str">
            <v>USD</v>
          </cell>
          <cell r="K635" t="str">
            <v>Base</v>
          </cell>
          <cell r="L635" t="str">
            <v>Yes</v>
          </cell>
          <cell r="M635">
            <v>2039731</v>
          </cell>
          <cell r="N635">
            <v>2039896</v>
          </cell>
          <cell r="O635" t="str">
            <v>NETWORK_GEO</v>
          </cell>
          <cell r="P635">
            <v>1.98</v>
          </cell>
          <cell r="Q635">
            <v>1</v>
          </cell>
          <cell r="R635" t="str">
            <v>Seller Fulfilled</v>
          </cell>
          <cell r="S635" t="str">
            <v>Seller Fulfilled</v>
          </cell>
          <cell r="T635" t="str">
            <v>4CN84PNJBT5H</v>
          </cell>
          <cell r="U635" t="str">
            <v>10764608023416</v>
          </cell>
        </row>
        <row r="636">
          <cell r="A636" t="str">
            <v>3173-EACH</v>
          </cell>
          <cell r="B636">
            <v>198908219</v>
          </cell>
          <cell r="C636" t="str">
            <v>BAZIC Expanding File Folder 13 Pockets Color Tab, Document Envelopes, 1-Pack</v>
          </cell>
          <cell r="D636" t="str">
            <v>ACTIVE</v>
          </cell>
          <cell r="E636" t="str">
            <v>PUBLISHED</v>
          </cell>
          <cell r="F636" t="str">
            <v>Offer end date has passed,Price Adjusted</v>
          </cell>
          <cell r="G636" t="str">
            <v>Office &amp; Stationery</v>
          </cell>
          <cell r="H636" t="str">
            <v>Binder Clips</v>
          </cell>
          <cell r="I636">
            <v>9.49</v>
          </cell>
          <cell r="J636" t="str">
            <v>USD</v>
          </cell>
          <cell r="K636" t="str">
            <v>Base</v>
          </cell>
          <cell r="L636" t="str">
            <v>Yes</v>
          </cell>
          <cell r="M636">
            <v>2039742</v>
          </cell>
          <cell r="N636">
            <v>2039905</v>
          </cell>
          <cell r="O636" t="str">
            <v>NETWORK_GEO</v>
          </cell>
          <cell r="P636">
            <v>0.32</v>
          </cell>
          <cell r="Q636">
            <v>1</v>
          </cell>
          <cell r="R636" t="str">
            <v>Seller Fulfilled</v>
          </cell>
          <cell r="S636" t="str">
            <v>Seller Fulfilled</v>
          </cell>
          <cell r="T636" t="str">
            <v>4U4OB3J5ZCLD</v>
          </cell>
          <cell r="U636" t="str">
            <v>00466420041885</v>
          </cell>
        </row>
        <row r="637">
          <cell r="A637" t="str">
            <v>3302-CASE</v>
          </cell>
          <cell r="B637">
            <v>5214725896</v>
          </cell>
          <cell r="C637" t="str">
            <v>BAZIC Modeling Dough 4 Oz, Assorted Primary Colors, Non Toxic, 24-Pack</v>
          </cell>
          <cell r="D637" t="str">
            <v>ACTIVE</v>
          </cell>
          <cell r="E637" t="str">
            <v>PUBLISHED</v>
          </cell>
          <cell r="F637" t="str">
            <v>Compliance - Consumer Protection,Current Offer At Or Below Target</v>
          </cell>
          <cell r="G637" t="str">
            <v>Crafts</v>
          </cell>
          <cell r="H637" t="str">
            <v>Play Doughs</v>
          </cell>
          <cell r="I637">
            <v>92.39</v>
          </cell>
          <cell r="J637" t="str">
            <v>USD</v>
          </cell>
          <cell r="K637" t="str">
            <v>Base</v>
          </cell>
          <cell r="L637">
            <v>92.39</v>
          </cell>
          <cell r="M637">
            <v>2039741</v>
          </cell>
          <cell r="N637" t="str">
            <v>NETWORK_GEO</v>
          </cell>
          <cell r="O637">
            <v>29.42</v>
          </cell>
          <cell r="P637">
            <v>5.58</v>
          </cell>
          <cell r="Q637">
            <v>1</v>
          </cell>
          <cell r="R637" t="str">
            <v>Seller Fulfilled</v>
          </cell>
          <cell r="S637" t="str">
            <v>Seller Fulfilled</v>
          </cell>
          <cell r="T637" t="str">
            <v>2B15GLV510V2</v>
          </cell>
          <cell r="U637" t="str">
            <v>10764608027131</v>
          </cell>
        </row>
        <row r="638">
          <cell r="A638" t="str">
            <v>335-EACH</v>
          </cell>
          <cell r="B638">
            <v>24863789</v>
          </cell>
          <cell r="C638" t="str">
            <v>BAZIC 4-Piece Geometry Ruler Combination Sets, School Supplies, 1-Pack</v>
          </cell>
          <cell r="D638" t="str">
            <v>ACTIVE</v>
          </cell>
          <cell r="E638" t="str">
            <v>SYSTEM_PROBLEM</v>
          </cell>
          <cell r="F638" t="str">
            <v>Compliance - Childrenâ€™s Product Policy</v>
          </cell>
          <cell r="G638" t="str">
            <v>Office &amp; Stationery</v>
          </cell>
          <cell r="H638" t="str">
            <v>Rulers</v>
          </cell>
          <cell r="I638">
            <v>8.99</v>
          </cell>
          <cell r="J638" t="str">
            <v>USD</v>
          </cell>
          <cell r="K638" t="str">
            <v>Base</v>
          </cell>
          <cell r="L638" t="str">
            <v>Yes</v>
          </cell>
          <cell r="M638">
            <v>2039731</v>
          </cell>
          <cell r="N638">
            <v>2039735</v>
          </cell>
          <cell r="O638" t="str">
            <v>NETWORK_GEO</v>
          </cell>
          <cell r="P638">
            <v>32.89</v>
          </cell>
          <cell r="Q638">
            <v>1</v>
          </cell>
          <cell r="R638" t="str">
            <v>Seller Fulfilled</v>
          </cell>
          <cell r="S638" t="str">
            <v>Walmart Fulfilled</v>
          </cell>
          <cell r="T638" t="str">
            <v>7I243P437Q8D</v>
          </cell>
          <cell r="U638" t="str">
            <v>20764608030138</v>
          </cell>
        </row>
        <row r="639">
          <cell r="A639" t="str">
            <v>3821-SET6</v>
          </cell>
          <cell r="B639">
            <v>204073930</v>
          </cell>
          <cell r="C639" t="str">
            <v>Bazic Sticker Alphabet 2" Astd Primary Color</v>
          </cell>
          <cell r="D639" t="str">
            <v>ACTIVE</v>
          </cell>
          <cell r="E639" t="str">
            <v>PUBLISHED</v>
          </cell>
          <cell r="F639"/>
          <cell r="G639" t="str">
            <v>Office &amp; Stationery</v>
          </cell>
          <cell r="H639" t="str">
            <v>File Folders</v>
          </cell>
          <cell r="I639">
            <v>170.99</v>
          </cell>
          <cell r="J639" t="str">
            <v>USD</v>
          </cell>
          <cell r="K639" t="str">
            <v>Base</v>
          </cell>
          <cell r="L639" t="str">
            <v>Yes</v>
          </cell>
          <cell r="M639">
            <v>2038710</v>
          </cell>
          <cell r="N639">
            <v>2039742</v>
          </cell>
          <cell r="O639" t="str">
            <v>NETWORK_GEO</v>
          </cell>
          <cell r="P639">
            <v>35.5</v>
          </cell>
          <cell r="Q639">
            <v>1</v>
          </cell>
          <cell r="R639" t="str">
            <v>Seller Fulfilled</v>
          </cell>
          <cell r="S639" t="str">
            <v>Seller Fulfilled</v>
          </cell>
          <cell r="T639" t="str">
            <v>2WX0ZGLXXH1K</v>
          </cell>
          <cell r="U639" t="str">
            <v>20764608031005</v>
          </cell>
        </row>
        <row r="640">
          <cell r="A640" t="str">
            <v>5051-PACK6</v>
          </cell>
          <cell r="B640">
            <v>1419145219</v>
          </cell>
          <cell r="C640" t="str">
            <v>BAZIC Composition Book Blue Marble Unruled Ruled 100 Sheet Notebook, 6-Pack</v>
          </cell>
          <cell r="D640" t="str">
            <v>ACTIVE</v>
          </cell>
          <cell r="E640" t="str">
            <v>PUBLISHED</v>
          </cell>
          <cell r="G640" t="str">
            <v>Office &amp; Stationery</v>
          </cell>
          <cell r="H640" t="str">
            <v>Composition Notebooks</v>
          </cell>
          <cell r="I640">
            <v>19.75</v>
          </cell>
          <cell r="J640" t="str">
            <v>USD</v>
          </cell>
          <cell r="K640" t="str">
            <v>Base</v>
          </cell>
          <cell r="L640">
            <v>19.75</v>
          </cell>
          <cell r="M640">
            <v>2038710</v>
          </cell>
          <cell r="N640">
            <v>2039742</v>
          </cell>
          <cell r="O640" t="str">
            <v>NETWORK_GEO</v>
          </cell>
          <cell r="P640">
            <v>0.78</v>
          </cell>
          <cell r="Q640">
            <v>1</v>
          </cell>
          <cell r="R640" t="str">
            <v>Seller Fulfilled</v>
          </cell>
          <cell r="S640" t="str">
            <v>Seller Fulfilled</v>
          </cell>
          <cell r="T640" t="str">
            <v>57QH8XBLKHKT</v>
          </cell>
          <cell r="U640" t="str">
            <v>00764608031100</v>
          </cell>
        </row>
        <row r="641">
          <cell r="A641" t="str">
            <v>52750-CASE</v>
          </cell>
          <cell r="B641">
            <v>9244654538</v>
          </cell>
          <cell r="C641" t="str">
            <v>My First KAPPA Board Books, 2 Titles, Early Learning Picture Book, Learn Words, Objects, Animals, Food, 24-Pack</v>
          </cell>
          <cell r="D641" t="str">
            <v>ACTIVE</v>
          </cell>
          <cell r="E641" t="str">
            <v>SYSTEM_PROBLEM</v>
          </cell>
          <cell r="F641" t="str">
            <v>Compliance - Childrenâ€™s Product Policy,No Match Found - Adjusted to your last submitted price</v>
          </cell>
          <cell r="G641" t="str">
            <v>Office &amp; Stationery</v>
          </cell>
          <cell r="H641" t="str">
            <v>Binders</v>
          </cell>
          <cell r="I641">
            <v>15.5</v>
          </cell>
          <cell r="J641" t="str">
            <v>USD</v>
          </cell>
          <cell r="K641" t="str">
            <v>Base</v>
          </cell>
          <cell r="L641" t="str">
            <v>Yes</v>
          </cell>
          <cell r="M641">
            <v>2039923</v>
          </cell>
          <cell r="N641">
            <v>2039738</v>
          </cell>
          <cell r="O641" t="str">
            <v>NETWORK_GEO</v>
          </cell>
          <cell r="P641">
            <v>0.72</v>
          </cell>
          <cell r="Q641">
            <v>1</v>
          </cell>
          <cell r="R641" t="str">
            <v>Seller Fulfilled</v>
          </cell>
          <cell r="S641" t="str">
            <v>Seller Fulfilled</v>
          </cell>
          <cell r="T641" t="str">
            <v>26LQ20C4ZGHB</v>
          </cell>
          <cell r="U641" t="str">
            <v>00764608031223</v>
          </cell>
        </row>
        <row r="642">
          <cell r="A642" t="str">
            <v>5523-CASE</v>
          </cell>
          <cell r="B642">
            <v>17912521254</v>
          </cell>
          <cell r="C642" t="str">
            <v>BAZIC Spiral Notebook, 1 Subject, College Ruled Paper 8" x 10-1/2", 70 Sheets Green Cover, 24-Count</v>
          </cell>
          <cell r="D642" t="str">
            <v>ACTIVE</v>
          </cell>
          <cell r="E642" t="str">
            <v>PUBLISHED</v>
          </cell>
          <cell r="F642" t="str">
            <v>Offer end date has passed</v>
          </cell>
          <cell r="G642" t="str">
            <v>Office &amp; Stationery</v>
          </cell>
          <cell r="H642" t="str">
            <v>Pocket Folders</v>
          </cell>
          <cell r="I642">
            <v>12.99</v>
          </cell>
          <cell r="J642" t="str">
            <v>USD</v>
          </cell>
          <cell r="K642" t="str">
            <v>Base</v>
          </cell>
          <cell r="L642" t="str">
            <v>Yes</v>
          </cell>
          <cell r="M642">
            <v>2039723</v>
          </cell>
          <cell r="N642">
            <v>2039742</v>
          </cell>
          <cell r="O642" t="str">
            <v>NETWORK_GEO</v>
          </cell>
          <cell r="P642">
            <v>0.75</v>
          </cell>
          <cell r="Q642">
            <v>1</v>
          </cell>
          <cell r="R642" t="str">
            <v>Seller Fulfilled</v>
          </cell>
          <cell r="S642" t="str">
            <v>Seller Fulfilled</v>
          </cell>
          <cell r="T642" t="str">
            <v>286UTUSSXQ7U</v>
          </cell>
          <cell r="U642" t="str">
            <v>00462912503282</v>
          </cell>
        </row>
        <row r="643">
          <cell r="A643" t="str">
            <v>6003-PACK2</v>
          </cell>
          <cell r="B643">
            <v>406483068</v>
          </cell>
          <cell r="C643" t="str">
            <v>BAZIC Chalkboard Eraser, Wood Felt Blackboard Whiteboard Erasers Cleaner Dustless Duster for Teacher Office Class Home, 2-Pack</v>
          </cell>
          <cell r="D643" t="str">
            <v>ACTIVE</v>
          </cell>
          <cell r="E643" t="str">
            <v>PUBLISHED</v>
          </cell>
          <cell r="F643" t="str">
            <v>Offer end date has passed</v>
          </cell>
          <cell r="G643" t="str">
            <v>Office &amp; Stationery</v>
          </cell>
          <cell r="H643" t="str">
            <v>Pocket Folders</v>
          </cell>
          <cell r="I643">
            <v>8.09</v>
          </cell>
          <cell r="J643" t="str">
            <v>USD</v>
          </cell>
          <cell r="K643" t="str">
            <v>Base</v>
          </cell>
          <cell r="L643" t="str">
            <v>Yes</v>
          </cell>
          <cell r="M643">
            <v>2039721</v>
          </cell>
          <cell r="N643">
            <v>2039742</v>
          </cell>
          <cell r="O643" t="str">
            <v>ALWAYS_TWO_DAY</v>
          </cell>
          <cell r="P643">
            <v>0.30499999999999999</v>
          </cell>
          <cell r="Q643">
            <v>1</v>
          </cell>
          <cell r="R643" t="str">
            <v>Walmart Fulfilled</v>
          </cell>
          <cell r="S643" t="str">
            <v>Seller Fulfilled</v>
          </cell>
          <cell r="T643" t="str">
            <v>3RYW0T8C5WWP</v>
          </cell>
          <cell r="U643" t="str">
            <v>00764608031711</v>
          </cell>
        </row>
        <row r="644">
          <cell r="A644" t="str">
            <v>63358-CASE</v>
          </cell>
          <cell r="B644">
            <v>16365864773</v>
          </cell>
          <cell r="C644" t="str">
            <v>Smurf Coloring Book 1 Title, Fun Game Workbook for Learning Drawing Coloring, 24-Pack</v>
          </cell>
          <cell r="D644" t="str">
            <v>ACTIVE</v>
          </cell>
          <cell r="E644" t="str">
            <v>PUBLISHED</v>
          </cell>
          <cell r="F644" t="str">
            <v>Reasonable price requirements are not met</v>
          </cell>
          <cell r="G644" t="str">
            <v>Crafts</v>
          </cell>
          <cell r="H644" t="str">
            <v>Coloring Books</v>
          </cell>
          <cell r="I644">
            <v>57.75</v>
          </cell>
          <cell r="J644" t="str">
            <v>USD</v>
          </cell>
          <cell r="K644" t="str">
            <v>Base</v>
          </cell>
          <cell r="L644">
            <v>57.75</v>
          </cell>
          <cell r="M644">
            <v>2038710</v>
          </cell>
          <cell r="N644">
            <v>2039742</v>
          </cell>
          <cell r="O644" t="str">
            <v>NETWORK_GEO</v>
          </cell>
          <cell r="P644">
            <v>6.76</v>
          </cell>
          <cell r="Q644">
            <v>1</v>
          </cell>
          <cell r="R644" t="str">
            <v>Seller Fulfilled</v>
          </cell>
          <cell r="S644" t="str">
            <v>Seller Fulfilled</v>
          </cell>
          <cell r="T644" t="str">
            <v>6MQ32S2W51EP</v>
          </cell>
          <cell r="U644" t="str">
            <v>10764608031794</v>
          </cell>
        </row>
        <row r="645">
          <cell r="A645" t="str">
            <v>70801-SET4</v>
          </cell>
          <cell r="B645">
            <v>17472401542</v>
          </cell>
          <cell r="C645" t="str">
            <v>Lettering Books 4 Title, Fun Workbook for Learning Drawing Coloring, 4-Pack</v>
          </cell>
          <cell r="D645" t="str">
            <v>ACTIVE</v>
          </cell>
          <cell r="E645" t="str">
            <v>PUBLISHED</v>
          </cell>
          <cell r="F645" t="str">
            <v>Offer end date has passed</v>
          </cell>
          <cell r="G645" t="str">
            <v>Crafts</v>
          </cell>
          <cell r="H645" t="str">
            <v>Clays &amp; Doughs</v>
          </cell>
          <cell r="I645">
            <v>96.75</v>
          </cell>
          <cell r="J645" t="str">
            <v>USD</v>
          </cell>
          <cell r="K645" t="str">
            <v>Base</v>
          </cell>
          <cell r="L645" t="str">
            <v>Yes</v>
          </cell>
          <cell r="M645">
            <v>2038710</v>
          </cell>
          <cell r="N645">
            <v>2039741</v>
          </cell>
          <cell r="O645" t="str">
            <v>NETWORK_GEO</v>
          </cell>
          <cell r="P645">
            <v>25.4</v>
          </cell>
          <cell r="Q645">
            <v>1</v>
          </cell>
          <cell r="R645" t="str">
            <v>Seller Fulfilled</v>
          </cell>
          <cell r="S645" t="str">
            <v>Seller Fulfilled</v>
          </cell>
          <cell r="T645" t="str">
            <v>36Z3QJM23RZ5</v>
          </cell>
          <cell r="U645" t="str">
            <v>20764608033207</v>
          </cell>
        </row>
        <row r="646">
          <cell r="A646" t="str">
            <v>764-BOX</v>
          </cell>
          <cell r="B646">
            <v>1845958610</v>
          </cell>
          <cell r="C646" t="str">
            <v>BAZIC Pencil #2 HB Pencils, Latex Free Eraser, Premium Wood Yellow Pencils (20/Pack), 24-Packs</v>
          </cell>
          <cell r="D646" t="str">
            <v>ARCHIVED</v>
          </cell>
          <cell r="E646" t="str">
            <v>UNPUBLISHED</v>
          </cell>
          <cell r="F646" t="str">
            <v>Offer end date has passed</v>
          </cell>
          <cell r="G646" t="str">
            <v>Office &amp; Stationery</v>
          </cell>
          <cell r="H646" t="str">
            <v>Pencils</v>
          </cell>
          <cell r="I646">
            <v>54.44</v>
          </cell>
          <cell r="J646" t="str">
            <v>USD</v>
          </cell>
          <cell r="K646" t="str">
            <v>Base</v>
          </cell>
          <cell r="L646" t="str">
            <v>Yes</v>
          </cell>
          <cell r="M646">
            <v>2039720</v>
          </cell>
          <cell r="N646">
            <v>2039741</v>
          </cell>
          <cell r="O646">
            <v>6.92</v>
          </cell>
          <cell r="P646">
            <v>0.57999999999999996</v>
          </cell>
          <cell r="Q646">
            <v>1</v>
          </cell>
          <cell r="R646" t="str">
            <v>Seller Fulfilled</v>
          </cell>
          <cell r="S646" t="str">
            <v>Walmart Fulfilled</v>
          </cell>
          <cell r="T646" t="str">
            <v>1HBAURR6QK8W</v>
          </cell>
          <cell r="U646" t="str">
            <v>00764608033449</v>
          </cell>
        </row>
        <row r="647">
          <cell r="A647" t="str">
            <v>950-PACK2</v>
          </cell>
          <cell r="B647">
            <v>830444953</v>
          </cell>
          <cell r="C647" t="str">
            <v>BAZIC General Purpose Masking Tape 0.71" X 2160" (60 Yards), 2-Packs</v>
          </cell>
          <cell r="D647" t="str">
            <v>ACTIVE</v>
          </cell>
          <cell r="E647" t="str">
            <v>PUBLISHED</v>
          </cell>
          <cell r="F647" t="str">
            <v>Offer end date has passed</v>
          </cell>
          <cell r="G647" t="str">
            <v>Office &amp; Stationery</v>
          </cell>
          <cell r="H647" t="str">
            <v>Masking Tapes</v>
          </cell>
          <cell r="I647">
            <v>12.5</v>
          </cell>
          <cell r="J647" t="str">
            <v>USD</v>
          </cell>
          <cell r="K647" t="str">
            <v>Base</v>
          </cell>
          <cell r="L647">
            <v>12.5</v>
          </cell>
          <cell r="M647">
            <v>2038710</v>
          </cell>
          <cell r="N647">
            <v>2038710</v>
          </cell>
          <cell r="O647">
            <v>0.44</v>
          </cell>
          <cell r="P647">
            <v>0.05</v>
          </cell>
          <cell r="Q647">
            <v>1</v>
          </cell>
          <cell r="R647" t="str">
            <v>Seller Fulfilled</v>
          </cell>
          <cell r="S647" t="str">
            <v>Seller Fulfilled</v>
          </cell>
          <cell r="T647" t="str">
            <v>2QOK7Q6A4OTJ</v>
          </cell>
          <cell r="U647" t="str">
            <v>00764608034767</v>
          </cell>
        </row>
        <row r="648">
          <cell r="A648" t="str">
            <v>S-23-PACK4</v>
          </cell>
          <cell r="B648">
            <v>378969982</v>
          </cell>
          <cell r="C648" t="str">
            <v>BAZIC Business Hours Sign 9"X12", Open Closed Signs For Business Store, 4-Pack</v>
          </cell>
          <cell r="D648" t="str">
            <v>ACTIVE</v>
          </cell>
          <cell r="E648" t="str">
            <v>PUBLISHED</v>
          </cell>
          <cell r="F648" t="str">
            <v>Offer end date has passed</v>
          </cell>
          <cell r="G648" t="str">
            <v>Office &amp; Stationery</v>
          </cell>
          <cell r="H648" t="str">
            <v>Labels</v>
          </cell>
          <cell r="I648">
            <v>7.36</v>
          </cell>
          <cell r="J648" t="str">
            <v>USD</v>
          </cell>
          <cell r="K648" t="str">
            <v>Base</v>
          </cell>
          <cell r="L648" t="str">
            <v>Yes</v>
          </cell>
          <cell r="M648">
            <v>2038710</v>
          </cell>
          <cell r="N648">
            <v>2038061</v>
          </cell>
          <cell r="O648" t="str">
            <v>NETWORK_GEO</v>
          </cell>
          <cell r="P648">
            <v>0.05</v>
          </cell>
          <cell r="Q648">
            <v>1</v>
          </cell>
          <cell r="R648" t="str">
            <v>Seller Fulfilled</v>
          </cell>
          <cell r="S648" t="str">
            <v>Seller Fulfilled</v>
          </cell>
          <cell r="T648" t="str">
            <v>4472B7L21LK3</v>
          </cell>
          <cell r="U648" t="str">
            <v>00764608038093</v>
          </cell>
        </row>
        <row r="649">
          <cell r="A649" t="str">
            <v>114-BOX</v>
          </cell>
          <cell r="B649">
            <v>291795156</v>
          </cell>
          <cell r="C649" t="str">
            <v>BAZIC Utility Knife Box Cutter, Heavy Duty Retractable Blade, 24-Pack</v>
          </cell>
          <cell r="D649" t="str">
            <v>ACTIVE</v>
          </cell>
          <cell r="E649" t="str">
            <v>PUBLISHED</v>
          </cell>
          <cell r="F649" t="str">
            <v>Compliance - Childrenâ€™s Product Policy,Current Offer At Or Below Target</v>
          </cell>
          <cell r="G649" t="str">
            <v>Office &amp; Stationery</v>
          </cell>
          <cell r="H649" t="str">
            <v>Scissors</v>
          </cell>
          <cell r="I649">
            <v>37.75</v>
          </cell>
          <cell r="J649" t="str">
            <v>USD</v>
          </cell>
          <cell r="K649" t="str">
            <v>Base</v>
          </cell>
          <cell r="L649" t="str">
            <v>Yes</v>
          </cell>
          <cell r="M649">
            <v>2038710</v>
          </cell>
          <cell r="N649">
            <v>2039728</v>
          </cell>
          <cell r="O649" t="str">
            <v>NETWORK_GEO</v>
          </cell>
          <cell r="P649">
            <v>2.7</v>
          </cell>
          <cell r="Q649">
            <v>1</v>
          </cell>
          <cell r="R649" t="str">
            <v>Seller Fulfilled</v>
          </cell>
          <cell r="S649" t="str">
            <v>Walmart Fulfilled</v>
          </cell>
          <cell r="T649" t="str">
            <v>46BJ6NPRP08O</v>
          </cell>
          <cell r="U649" t="str">
            <v>10764608044015</v>
          </cell>
        </row>
        <row r="650">
          <cell r="A650" t="str">
            <v>1795-BOX</v>
          </cell>
          <cell r="B650">
            <v>475430167</v>
          </cell>
          <cell r="C650" t="str">
            <v>BAZIC Optima Black Oil Gel Ink Retractable Pen , 0.7 mm, (3/Pack), 24-Packs</v>
          </cell>
          <cell r="D650" t="str">
            <v>ACTIVE</v>
          </cell>
          <cell r="E650" t="str">
            <v>PUBLISHED</v>
          </cell>
          <cell r="F650" t="str">
            <v>Offer end date has passed,Price Adjusted</v>
          </cell>
          <cell r="G650" t="str">
            <v>Office &amp; Stationery</v>
          </cell>
          <cell r="H650" t="str">
            <v>Coin Roll Wrappers</v>
          </cell>
          <cell r="I650">
            <v>172</v>
          </cell>
          <cell r="J650" t="str">
            <v>USD</v>
          </cell>
          <cell r="K650" t="str">
            <v>Base</v>
          </cell>
          <cell r="L650" t="str">
            <v>Yes</v>
          </cell>
          <cell r="M650">
            <v>2039719</v>
          </cell>
          <cell r="N650">
            <v>2038710</v>
          </cell>
          <cell r="O650" t="str">
            <v>NETWORK_GEO</v>
          </cell>
          <cell r="P650">
            <v>8.3000000000000007</v>
          </cell>
          <cell r="Q650">
            <v>1</v>
          </cell>
          <cell r="R650" t="str">
            <v>Seller Fulfilled</v>
          </cell>
          <cell r="S650" t="str">
            <v>Seller Fulfilled</v>
          </cell>
          <cell r="T650" t="str">
            <v>77GQHLPDJRPJ</v>
          </cell>
          <cell r="U650" t="str">
            <v>20764608050105</v>
          </cell>
        </row>
        <row r="651">
          <cell r="A651" t="str">
            <v>1809-CASE</v>
          </cell>
          <cell r="B651">
            <v>781586982</v>
          </cell>
          <cell r="C651" t="str">
            <v>BAZIC Wood Clipboard 12.5" x 9" Low Profile Clip, Pattern Design Hardboard Fit A4 Letter Size, for Office School Warehouse, 24-Pack</v>
          </cell>
          <cell r="D651" t="str">
            <v>ARCHIVED</v>
          </cell>
          <cell r="E651" t="str">
            <v>UNPUBLISHED</v>
          </cell>
          <cell r="F651" t="str">
            <v>Offer end date has passed</v>
          </cell>
          <cell r="G651" t="str">
            <v>Crafts</v>
          </cell>
          <cell r="H651" t="str">
            <v>Coloring Books</v>
          </cell>
          <cell r="I651">
            <v>53.99</v>
          </cell>
          <cell r="J651" t="str">
            <v>USD</v>
          </cell>
          <cell r="K651" t="str">
            <v>Base</v>
          </cell>
          <cell r="L651" t="str">
            <v>Yes</v>
          </cell>
          <cell r="M651">
            <v>2039893</v>
          </cell>
          <cell r="N651">
            <v>2038710</v>
          </cell>
          <cell r="O651" t="str">
            <v>NETWORK_GEO</v>
          </cell>
          <cell r="P651">
            <v>10.96</v>
          </cell>
          <cell r="Q651">
            <v>1</v>
          </cell>
          <cell r="R651" t="str">
            <v>Seller Fulfilled</v>
          </cell>
          <cell r="S651" t="str">
            <v>Seller Fulfilled</v>
          </cell>
          <cell r="T651" t="str">
            <v>7CIIH2GGY9VS</v>
          </cell>
          <cell r="U651" t="str">
            <v>20805219506022</v>
          </cell>
        </row>
        <row r="652">
          <cell r="A652" t="str">
            <v>2805-PACK4</v>
          </cell>
          <cell r="B652">
            <v>762031666</v>
          </cell>
          <cell r="C652" t="str">
            <v>BAZIC Geometry Math Compass Set, Scale-Arm, Nickel Plated Drawing Tool, 4-Pack</v>
          </cell>
          <cell r="D652" t="str">
            <v>ACTIVE</v>
          </cell>
          <cell r="E652" t="str">
            <v>PUBLISHED</v>
          </cell>
          <cell r="F652" t="str">
            <v>Offer end date has passed</v>
          </cell>
          <cell r="G652" t="str">
            <v>Office &amp; Stationery</v>
          </cell>
          <cell r="H652" t="str">
            <v>Sticky Notes</v>
          </cell>
          <cell r="I652">
            <v>35.99</v>
          </cell>
          <cell r="J652" t="str">
            <v>USD</v>
          </cell>
          <cell r="K652" t="str">
            <v>Base</v>
          </cell>
          <cell r="L652" t="str">
            <v>Yes</v>
          </cell>
          <cell r="M652">
            <v>2039734</v>
          </cell>
          <cell r="N652">
            <v>2039904</v>
          </cell>
          <cell r="O652" t="str">
            <v>NETWORK_GEO</v>
          </cell>
          <cell r="P652">
            <v>3.44</v>
          </cell>
          <cell r="Q652">
            <v>1</v>
          </cell>
          <cell r="R652" t="str">
            <v>Seller Fulfilled</v>
          </cell>
          <cell r="S652" t="str">
            <v>Seller Fulfilled</v>
          </cell>
          <cell r="T652" t="str">
            <v>22FQRMI0E7M5</v>
          </cell>
          <cell r="U652" t="str">
            <v>10764608051211</v>
          </cell>
        </row>
        <row r="653">
          <cell r="A653" t="str">
            <v>3137-PACK2</v>
          </cell>
          <cell r="B653">
            <v>923102563</v>
          </cell>
          <cell r="C653" t="str">
            <v>BAZIC 3 Ring Binder 1" Economy View Binders White, Round Ring Hold 175 Sheets, 2-Count</v>
          </cell>
          <cell r="D653" t="str">
            <v>ACTIVE</v>
          </cell>
          <cell r="E653" t="str">
            <v>PUBLISHED</v>
          </cell>
          <cell r="G653" t="str">
            <v>Office &amp; Stationery</v>
          </cell>
          <cell r="H653" t="str">
            <v>Binders</v>
          </cell>
          <cell r="I653">
            <v>21</v>
          </cell>
          <cell r="J653" t="str">
            <v>USD</v>
          </cell>
          <cell r="K653" t="str">
            <v>Base</v>
          </cell>
          <cell r="L653">
            <v>21</v>
          </cell>
          <cell r="M653">
            <v>2039738</v>
          </cell>
          <cell r="N653">
            <v>2039889</v>
          </cell>
          <cell r="O653" t="str">
            <v>NETWORK_GEO</v>
          </cell>
          <cell r="P653">
            <v>0.1</v>
          </cell>
          <cell r="Q653">
            <v>1</v>
          </cell>
          <cell r="R653" t="str">
            <v>Seller Fulfilled</v>
          </cell>
          <cell r="S653" t="str">
            <v>Seller Fulfilled</v>
          </cell>
          <cell r="T653" t="str">
            <v>6VNF5OI6I2N6</v>
          </cell>
          <cell r="U653" t="str">
            <v>00764608051436</v>
          </cell>
        </row>
        <row r="654">
          <cell r="A654" t="str">
            <v>3197-CASE</v>
          </cell>
          <cell r="B654">
            <v>615239888</v>
          </cell>
          <cell r="C654" t="str">
            <v>BAZIC Report Covers w/ Sliding Bar, Clear Front, Letter Size Plastic Folders (3/Pack), 144-Packs</v>
          </cell>
          <cell r="D654" t="str">
            <v>ACTIVE</v>
          </cell>
          <cell r="E654" t="str">
            <v>PUBLISHED</v>
          </cell>
          <cell r="G654" t="str">
            <v>Office &amp; Stationery</v>
          </cell>
          <cell r="H654" t="str">
            <v>Report Covers</v>
          </cell>
          <cell r="I654">
            <v>230.49</v>
          </cell>
          <cell r="J654" t="str">
            <v>USD</v>
          </cell>
          <cell r="K654" t="str">
            <v>Base</v>
          </cell>
          <cell r="L654">
            <v>230.49</v>
          </cell>
          <cell r="M654">
            <v>2039907</v>
          </cell>
          <cell r="N654">
            <v>2039904</v>
          </cell>
          <cell r="O654" t="str">
            <v>NETWORK_GEO</v>
          </cell>
          <cell r="P654">
            <v>0.04</v>
          </cell>
          <cell r="Q654">
            <v>1</v>
          </cell>
          <cell r="R654" t="str">
            <v>Seller Fulfilled</v>
          </cell>
          <cell r="S654" t="str">
            <v>Seller Fulfilled</v>
          </cell>
          <cell r="T654" t="str">
            <v>47FIT3UUP187</v>
          </cell>
          <cell r="U654" t="str">
            <v>00764608051542</v>
          </cell>
        </row>
        <row r="655">
          <cell r="A655" t="str">
            <v>3806-BOX</v>
          </cell>
          <cell r="B655">
            <v>680668557</v>
          </cell>
          <cell r="C655" t="str">
            <v>BAZIC Price Mark Label, Pre Printed Labels Price Tag (180/Pack), 24-Packs</v>
          </cell>
          <cell r="D655" t="str">
            <v>ACTIVE</v>
          </cell>
          <cell r="E655" t="str">
            <v>PUBLISHED</v>
          </cell>
          <cell r="F655" t="str">
            <v>Offer end date has passed</v>
          </cell>
          <cell r="G655" t="str">
            <v>Office &amp; Stationery</v>
          </cell>
          <cell r="H655" t="str">
            <v>School &amp; Office Paper</v>
          </cell>
          <cell r="I655">
            <v>15.25</v>
          </cell>
          <cell r="J655" t="str">
            <v>USD</v>
          </cell>
          <cell r="K655" t="str">
            <v>Base</v>
          </cell>
          <cell r="L655" t="str">
            <v>Yes</v>
          </cell>
          <cell r="M655">
            <v>2038061</v>
          </cell>
          <cell r="N655">
            <v>2039724</v>
          </cell>
          <cell r="O655" t="str">
            <v>ALWAYS_TWO_DAY</v>
          </cell>
          <cell r="P655">
            <v>1.905</v>
          </cell>
          <cell r="Q655">
            <v>1</v>
          </cell>
          <cell r="R655" t="str">
            <v>Walmart Fulfilled</v>
          </cell>
          <cell r="S655" t="str">
            <v>Seller Fulfilled</v>
          </cell>
          <cell r="T655" t="str">
            <v>274J8TXH8YBZ</v>
          </cell>
          <cell r="U655" t="str">
            <v>00461068280962</v>
          </cell>
        </row>
        <row r="656">
          <cell r="A656" t="str">
            <v>3930-BOX</v>
          </cell>
          <cell r="B656">
            <v>214373072</v>
          </cell>
          <cell r="C656" t="str">
            <v>BAZIC Poster Paint w/ Brush 4.5oz/133ml, 6 Color Non-Toxic Paint, 24-Packs</v>
          </cell>
          <cell r="D656" t="str">
            <v>ACTIVE</v>
          </cell>
          <cell r="E656" t="str">
            <v>PUBLISHED</v>
          </cell>
          <cell r="F656" t="str">
            <v>Offer end date has passed</v>
          </cell>
          <cell r="G656" t="str">
            <v>Office &amp; Stationery</v>
          </cell>
          <cell r="H656" t="str">
            <v>Composition Notebooks</v>
          </cell>
          <cell r="I656">
            <v>58.99</v>
          </cell>
          <cell r="J656" t="str">
            <v>USD</v>
          </cell>
          <cell r="K656" t="str">
            <v>Base</v>
          </cell>
          <cell r="L656" t="str">
            <v>Yes</v>
          </cell>
          <cell r="M656">
            <v>2039748</v>
          </cell>
          <cell r="N656">
            <v>2038710</v>
          </cell>
          <cell r="O656" t="str">
            <v>NETWORK_GEO</v>
          </cell>
          <cell r="P656">
            <v>12.98</v>
          </cell>
          <cell r="Q656">
            <v>1</v>
          </cell>
          <cell r="R656" t="str">
            <v>WFS Eligible</v>
          </cell>
          <cell r="S656" t="str">
            <v>Seller Fulfilled</v>
          </cell>
          <cell r="T656" t="str">
            <v>1N419WLPM4DS</v>
          </cell>
          <cell r="U656" t="str">
            <v>20764608054721</v>
          </cell>
        </row>
        <row r="657">
          <cell r="A657" t="str">
            <v>5025-CASE</v>
          </cell>
          <cell r="B657">
            <v>711969368</v>
          </cell>
          <cell r="C657" t="str">
            <v>BAZIC Poster Board Pink 22" X 28", Bulk Boards for School Craft, 25-Pack</v>
          </cell>
          <cell r="D657" t="str">
            <v>ACTIVE</v>
          </cell>
          <cell r="E657" t="str">
            <v>PUBLISHED</v>
          </cell>
          <cell r="G657" t="str">
            <v>Office &amp; Stationery</v>
          </cell>
          <cell r="H657" t="str">
            <v>Poster Boards</v>
          </cell>
          <cell r="I657">
            <v>30.58</v>
          </cell>
          <cell r="J657" t="str">
            <v>USD</v>
          </cell>
          <cell r="K657" t="str">
            <v>Base</v>
          </cell>
          <cell r="L657" t="str">
            <v>Yes</v>
          </cell>
          <cell r="M657">
            <v>2039749</v>
          </cell>
          <cell r="N657">
            <v>2039724</v>
          </cell>
          <cell r="O657" t="str">
            <v>ALWAYS_TWO_DAY</v>
          </cell>
          <cell r="P657">
            <v>1.385</v>
          </cell>
          <cell r="Q657">
            <v>1</v>
          </cell>
          <cell r="R657" t="str">
            <v>Walmart Fulfilled</v>
          </cell>
          <cell r="S657" t="str">
            <v>Seller Fulfilled</v>
          </cell>
          <cell r="T657" t="str">
            <v>30H6N4YJ0XG5</v>
          </cell>
          <cell r="U657" t="str">
            <v>00462105039222</v>
          </cell>
        </row>
        <row r="658">
          <cell r="A658" t="str">
            <v>5051-CASE</v>
          </cell>
          <cell r="B658">
            <v>648964412</v>
          </cell>
          <cell r="C658" t="str">
            <v>BAZIC Composition Book Blue Marble Unruled Ruled 100 Sheet Notebook, 48-Pack</v>
          </cell>
          <cell r="D658" t="str">
            <v>ACTIVE</v>
          </cell>
          <cell r="E658" t="str">
            <v>PUBLISHED</v>
          </cell>
          <cell r="F658" t="str">
            <v>Offer end date has passed</v>
          </cell>
          <cell r="G658" t="str">
            <v>Office &amp; Stationery</v>
          </cell>
          <cell r="H658" t="str">
            <v>Whiteboards</v>
          </cell>
          <cell r="I658">
            <v>73.03</v>
          </cell>
          <cell r="J658" t="str">
            <v>USD</v>
          </cell>
          <cell r="K658" t="str">
            <v>Base</v>
          </cell>
          <cell r="L658" t="str">
            <v>Yes</v>
          </cell>
          <cell r="M658">
            <v>2038710</v>
          </cell>
          <cell r="N658">
            <v>2039885</v>
          </cell>
          <cell r="O658" t="str">
            <v>NETWORK_GEO</v>
          </cell>
          <cell r="P658">
            <v>8.3000000000000007</v>
          </cell>
          <cell r="Q658">
            <v>1</v>
          </cell>
          <cell r="R658" t="str">
            <v>Seller Fulfilled</v>
          </cell>
          <cell r="S658" t="str">
            <v>Seller Fulfilled</v>
          </cell>
          <cell r="T658" t="str">
            <v>7F00CSBU8FKS</v>
          </cell>
          <cell r="U658" t="str">
            <v>20764608060210</v>
          </cell>
        </row>
        <row r="659">
          <cell r="A659" t="str">
            <v>5452-CASE</v>
          </cell>
          <cell r="B659">
            <v>720980054</v>
          </cell>
          <cell r="C659" t="str">
            <v>BAZIC White Catalog Mailing Envelope 10" x 13" Self Seal Envelopes, 192-Count</v>
          </cell>
          <cell r="D659" t="str">
            <v>ACTIVE</v>
          </cell>
          <cell r="E659" t="str">
            <v>PUBLISHED</v>
          </cell>
          <cell r="G659" t="str">
            <v>Office &amp; Stationery</v>
          </cell>
          <cell r="H659" t="str">
            <v>Envelopes</v>
          </cell>
          <cell r="I659">
            <v>47.62</v>
          </cell>
          <cell r="J659" t="str">
            <v>USD</v>
          </cell>
          <cell r="K659" t="str">
            <v>Base</v>
          </cell>
          <cell r="L659">
            <v>47.62</v>
          </cell>
          <cell r="M659">
            <v>2038710</v>
          </cell>
          <cell r="N659">
            <v>2039885</v>
          </cell>
          <cell r="O659" t="str">
            <v>NETWORK_GEO</v>
          </cell>
          <cell r="P659">
            <v>0.64</v>
          </cell>
          <cell r="Q659">
            <v>1</v>
          </cell>
          <cell r="R659" t="str">
            <v>Seller Fulfilled</v>
          </cell>
          <cell r="S659" t="str">
            <v>Seller Fulfilled</v>
          </cell>
          <cell r="T659" t="str">
            <v>1D1E5RJW8WHH</v>
          </cell>
          <cell r="U659" t="str">
            <v>00461098952709</v>
          </cell>
        </row>
        <row r="660">
          <cell r="A660" t="str">
            <v>5496-SET8</v>
          </cell>
          <cell r="B660">
            <v>1817283902</v>
          </cell>
          <cell r="C660" t="str">
            <v>BAZIC Composition Book College Ruled 100 Sheet, Geometric Notebook, 8-Pack</v>
          </cell>
          <cell r="D660" t="str">
            <v>RETIRED</v>
          </cell>
          <cell r="E660" t="str">
            <v>UNPUBLISHED</v>
          </cell>
          <cell r="F660" t="str">
            <v>Offer end date has passed</v>
          </cell>
          <cell r="G660" t="str">
            <v>Office &amp; Stationery</v>
          </cell>
          <cell r="H660" t="str">
            <v>Desk Staplers</v>
          </cell>
          <cell r="I660">
            <v>51.47</v>
          </cell>
          <cell r="J660" t="str">
            <v>USD</v>
          </cell>
          <cell r="K660" t="str">
            <v>Base</v>
          </cell>
          <cell r="L660" t="str">
            <v>No</v>
          </cell>
          <cell r="M660">
            <v>2038710</v>
          </cell>
          <cell r="N660">
            <v>2039910</v>
          </cell>
          <cell r="O660" t="str">
            <v>NETWORK_GEO</v>
          </cell>
          <cell r="P660">
            <v>4.54</v>
          </cell>
          <cell r="Q660">
            <v>1</v>
          </cell>
          <cell r="R660" t="str">
            <v>Seller Fulfilled</v>
          </cell>
          <cell r="S660" t="str">
            <v>Seller Fulfilled</v>
          </cell>
          <cell r="T660" t="str">
            <v>62YCW752RZJ7</v>
          </cell>
          <cell r="U660" t="str">
            <v>10764608006235</v>
          </cell>
        </row>
        <row r="661">
          <cell r="A661" t="str">
            <v>6012-PACK4</v>
          </cell>
          <cell r="B661">
            <v>619715181</v>
          </cell>
          <cell r="C661" t="str">
            <v>BAZIC Magnetic Dry Erase Whiteboard &amp; Marker + 2 Magnets), 14"x11", 4-Pack</v>
          </cell>
          <cell r="D661" t="str">
            <v>ACTIVE</v>
          </cell>
          <cell r="E661" t="str">
            <v>PUBLISHED</v>
          </cell>
          <cell r="F661" t="str">
            <v>Listing &amp; Content:UPC Mismatch:Wrong-Item:Unpublish-Auto</v>
          </cell>
          <cell r="G661" t="str">
            <v>Office &amp; Stationery</v>
          </cell>
          <cell r="H661" t="str">
            <v>Whiteboards</v>
          </cell>
          <cell r="I661">
            <v>27.71</v>
          </cell>
          <cell r="J661" t="str">
            <v>USD</v>
          </cell>
          <cell r="K661" t="str">
            <v>Base</v>
          </cell>
          <cell r="L661">
            <v>27.71</v>
          </cell>
          <cell r="M661">
            <v>2039885</v>
          </cell>
          <cell r="N661">
            <v>2038710</v>
          </cell>
          <cell r="O661">
            <v>2.7</v>
          </cell>
          <cell r="P661">
            <v>13.84</v>
          </cell>
          <cell r="Q661">
            <v>1</v>
          </cell>
          <cell r="R661" t="str">
            <v>Seller Fulfilled</v>
          </cell>
          <cell r="S661" t="str">
            <v>Seller Fulfilled</v>
          </cell>
          <cell r="T661" t="str">
            <v>7F2EFVOW7A3O</v>
          </cell>
          <cell r="U661" t="str">
            <v>20088908165001</v>
          </cell>
        </row>
        <row r="662">
          <cell r="A662" t="str">
            <v>6015-CASE</v>
          </cell>
          <cell r="B662">
            <v>300709857</v>
          </cell>
          <cell r="C662" t="str">
            <v>BAZIC Dry Erase Lap Board &amp; Marker, 8.5x11 Inch Whiteboards, 12-Pack</v>
          </cell>
          <cell r="D662" t="str">
            <v>ACTIVE</v>
          </cell>
          <cell r="E662" t="str">
            <v>PUBLISHED</v>
          </cell>
          <cell r="G662" t="str">
            <v>Office &amp; Stationery</v>
          </cell>
          <cell r="H662" t="str">
            <v>Whiteboards</v>
          </cell>
          <cell r="I662">
            <v>43.99</v>
          </cell>
          <cell r="J662" t="str">
            <v>USD</v>
          </cell>
          <cell r="K662" t="str">
            <v>Base</v>
          </cell>
          <cell r="L662">
            <v>43.99</v>
          </cell>
          <cell r="M662">
            <v>2039885</v>
          </cell>
          <cell r="N662">
            <v>2039720</v>
          </cell>
          <cell r="O662" t="str">
            <v>ALWAYS_TWO_DAY</v>
          </cell>
          <cell r="P662">
            <v>0.26</v>
          </cell>
          <cell r="Q662">
            <v>1</v>
          </cell>
          <cell r="R662" t="str">
            <v>Walmart Fulfilled</v>
          </cell>
          <cell r="S662" t="str">
            <v>Seller Fulfilled</v>
          </cell>
          <cell r="T662" t="str">
            <v>7095IKQAOVK7</v>
          </cell>
          <cell r="U662" t="str">
            <v>00464244654199</v>
          </cell>
        </row>
        <row r="663">
          <cell r="A663" t="str">
            <v>6803-EACH</v>
          </cell>
          <cell r="B663">
            <v>271822556</v>
          </cell>
          <cell r="C663" t="str">
            <v>BAZIC Jumbo Craft Sticks Colored Wood, Large Non Toxic Stick, 50-Count</v>
          </cell>
          <cell r="D663" t="str">
            <v>ACTIVE</v>
          </cell>
          <cell r="E663" t="str">
            <v>PUBLISHED</v>
          </cell>
          <cell r="F663" t="str">
            <v>Offer end date has passed,Price Adjusted</v>
          </cell>
          <cell r="G663" t="str">
            <v>Office &amp; Stationery</v>
          </cell>
          <cell r="H663" t="str">
            <v>Mechanical Pencils</v>
          </cell>
          <cell r="I663">
            <v>41.7</v>
          </cell>
          <cell r="J663" t="str">
            <v>USD</v>
          </cell>
          <cell r="K663" t="str">
            <v>Base</v>
          </cell>
          <cell r="L663" t="str">
            <v>Yes</v>
          </cell>
          <cell r="M663">
            <v>2038710</v>
          </cell>
          <cell r="N663">
            <v>2039720</v>
          </cell>
          <cell r="O663" t="str">
            <v>NETWORK_GEO</v>
          </cell>
          <cell r="P663">
            <v>2.42</v>
          </cell>
          <cell r="Q663">
            <v>1</v>
          </cell>
          <cell r="R663" t="str">
            <v>Seller Fulfilled</v>
          </cell>
          <cell r="S663" t="str">
            <v>Seller Fulfilled</v>
          </cell>
          <cell r="T663" t="str">
            <v>2QS06M6K99U1</v>
          </cell>
          <cell r="U663" t="str">
            <v>10764608007232</v>
          </cell>
        </row>
        <row r="664">
          <cell r="A664" t="str">
            <v>6812-EACH</v>
          </cell>
          <cell r="B664">
            <v>838289729</v>
          </cell>
          <cell r="C664" t="str">
            <v>BAZIC 3/16" x 12" Round Natural Wooden Dowel (20/Bag) [6812]</v>
          </cell>
          <cell r="D664" t="str">
            <v>ACTIVE</v>
          </cell>
          <cell r="E664" t="str">
            <v>PUBLISHED</v>
          </cell>
          <cell r="F664" t="str">
            <v>Offer end date has passed</v>
          </cell>
          <cell r="G664" t="str">
            <v>Tools &amp; Hardware</v>
          </cell>
          <cell r="H664" t="str">
            <v>Dowels</v>
          </cell>
          <cell r="I664">
            <v>7.8</v>
          </cell>
          <cell r="J664" t="str">
            <v>USD</v>
          </cell>
          <cell r="K664" t="str">
            <v>Base</v>
          </cell>
          <cell r="L664">
            <v>7.8</v>
          </cell>
          <cell r="M664">
            <v>2038710</v>
          </cell>
          <cell r="N664">
            <v>2039720</v>
          </cell>
          <cell r="O664">
            <v>0.17</v>
          </cell>
          <cell r="P664">
            <v>2.66</v>
          </cell>
          <cell r="Q664">
            <v>1</v>
          </cell>
          <cell r="R664" t="str">
            <v>Seller Fulfilled</v>
          </cell>
          <cell r="S664" t="str">
            <v>Seller Fulfilled</v>
          </cell>
          <cell r="T664" t="str">
            <v>48AP7DFU0ELX</v>
          </cell>
          <cell r="U664" t="str">
            <v>10764608007386</v>
          </cell>
        </row>
        <row r="665">
          <cell r="A665" t="str">
            <v>806-SET6</v>
          </cell>
          <cell r="B665">
            <v>233406730</v>
          </cell>
          <cell r="C665" t="str">
            <v>BAZIC 3 Ring Pencil Pouch, 11"x5" Clear Color, 6-Pack</v>
          </cell>
          <cell r="D665" t="str">
            <v>ACTIVE</v>
          </cell>
          <cell r="E665" t="str">
            <v>PUBLISHED</v>
          </cell>
          <cell r="F665" t="str">
            <v>Offer end date has passed,Listing &amp; Content:UPC Mismatch:Wrong-Item:Unpublish-Auto</v>
          </cell>
          <cell r="G665" t="str">
            <v>Office &amp; Stationery</v>
          </cell>
          <cell r="H665" t="str">
            <v>Pencil Cases</v>
          </cell>
          <cell r="I665">
            <v>14.85</v>
          </cell>
          <cell r="J665" t="str">
            <v>USD</v>
          </cell>
          <cell r="K665" t="str">
            <v>Base</v>
          </cell>
          <cell r="L665">
            <v>14.85</v>
          </cell>
          <cell r="M665">
            <v>2039750</v>
          </cell>
          <cell r="N665">
            <v>2039720</v>
          </cell>
          <cell r="O665">
            <v>0.6</v>
          </cell>
          <cell r="P665">
            <v>0.19</v>
          </cell>
          <cell r="Q665">
            <v>1</v>
          </cell>
          <cell r="R665" t="str">
            <v>Seller Fulfilled</v>
          </cell>
          <cell r="S665" t="str">
            <v>Seller Fulfilled</v>
          </cell>
          <cell r="T665" t="str">
            <v>28G2B7UNW6EO</v>
          </cell>
          <cell r="U665" t="str">
            <v>00764608007761</v>
          </cell>
        </row>
        <row r="666">
          <cell r="A666" t="str">
            <v>837-SET4</v>
          </cell>
          <cell r="B666">
            <v>52677139</v>
          </cell>
          <cell r="C666" t="str">
            <v>BAZIC 8" Double Deck Organizer, Plastic Pencil Case, Bright Color, 4-Pack</v>
          </cell>
          <cell r="D666" t="str">
            <v>ACTIVE</v>
          </cell>
          <cell r="E666" t="str">
            <v>PUBLISHED</v>
          </cell>
          <cell r="F666" t="str">
            <v>Offer end date has passed,Price Adjusted</v>
          </cell>
          <cell r="G666" t="str">
            <v>Office &amp; Stationery</v>
          </cell>
          <cell r="H666" t="str">
            <v>Pencil Cases</v>
          </cell>
          <cell r="I666">
            <v>19.59</v>
          </cell>
          <cell r="J666" t="str">
            <v>USD</v>
          </cell>
          <cell r="K666" t="str">
            <v>Base</v>
          </cell>
          <cell r="L666">
            <v>19.59</v>
          </cell>
          <cell r="M666">
            <v>2039750</v>
          </cell>
          <cell r="N666">
            <v>2039750</v>
          </cell>
          <cell r="O666">
            <v>1.63</v>
          </cell>
          <cell r="P666">
            <v>0.17</v>
          </cell>
          <cell r="Q666">
            <v>1</v>
          </cell>
          <cell r="R666" t="str">
            <v>Seller Fulfilled</v>
          </cell>
          <cell r="S666" t="str">
            <v>Seller Fulfilled</v>
          </cell>
          <cell r="T666" t="str">
            <v>5LAK351CWILC</v>
          </cell>
          <cell r="U666" t="str">
            <v>00764608008027</v>
          </cell>
        </row>
        <row r="667">
          <cell r="A667" t="str">
            <v>925-BOX</v>
          </cell>
          <cell r="B667">
            <v>484280024</v>
          </cell>
          <cell r="C667" t="str">
            <v>BAZIC Double Sided Tape 1" X 36 Yard (1296"), 24-Pack</v>
          </cell>
          <cell r="D667" t="str">
            <v>ACTIVE</v>
          </cell>
          <cell r="E667" t="str">
            <v>PUBLISHED</v>
          </cell>
          <cell r="F667"/>
          <cell r="G667" t="str">
            <v>Crafts</v>
          </cell>
          <cell r="H667" t="str">
            <v>Coloring Books</v>
          </cell>
          <cell r="I667">
            <v>83</v>
          </cell>
          <cell r="J667" t="str">
            <v>USD</v>
          </cell>
          <cell r="K667" t="str">
            <v>Base</v>
          </cell>
          <cell r="L667" t="str">
            <v>Yes</v>
          </cell>
          <cell r="M667">
            <v>2038710</v>
          </cell>
          <cell r="N667">
            <v>2038710</v>
          </cell>
          <cell r="O667" t="str">
            <v>NETWORK_GEO</v>
          </cell>
          <cell r="P667">
            <v>14.14</v>
          </cell>
          <cell r="Q667">
            <v>1</v>
          </cell>
          <cell r="R667" t="str">
            <v>Seller Fulfilled</v>
          </cell>
          <cell r="S667" t="str">
            <v>Seller Fulfilled</v>
          </cell>
          <cell r="T667" t="str">
            <v>79G4MFSHPKPD</v>
          </cell>
          <cell r="U667" t="str">
            <v>20814625080453</v>
          </cell>
        </row>
        <row r="668">
          <cell r="A668" t="str">
            <v>1265-EACH</v>
          </cell>
          <cell r="B668">
            <v>297049030</v>
          </cell>
          <cell r="C668" t="str">
            <v>DDI 2361144 Fine Line Washable Markers - 20 Count - Case of 72</v>
          </cell>
          <cell r="D668" t="str">
            <v>ACTIVE</v>
          </cell>
          <cell r="E668" t="str">
            <v>PUBLISHED</v>
          </cell>
          <cell r="F668" t="str">
            <v>Reasonable price requirements are not met,Reasonable Price Not Satisfied</v>
          </cell>
          <cell r="G668" t="str">
            <v>Office &amp; Stationery</v>
          </cell>
          <cell r="H668" t="str">
            <v>Mailers</v>
          </cell>
          <cell r="I668">
            <v>7.48</v>
          </cell>
          <cell r="J668" t="str">
            <v>USD</v>
          </cell>
          <cell r="K668" t="str">
            <v>Base</v>
          </cell>
          <cell r="L668" t="str">
            <v>Yes</v>
          </cell>
          <cell r="M668">
            <v>2039746</v>
          </cell>
          <cell r="N668">
            <v>2038710</v>
          </cell>
          <cell r="O668" t="str">
            <v>NETWORK_GEO</v>
          </cell>
          <cell r="P668">
            <v>0.09</v>
          </cell>
          <cell r="Q668">
            <v>1</v>
          </cell>
          <cell r="R668" t="str">
            <v>Seller Fulfilled</v>
          </cell>
          <cell r="S668" t="str">
            <v>Walmart Fulfilled</v>
          </cell>
          <cell r="T668" t="str">
            <v>5LXH9DE5SXQ4</v>
          </cell>
          <cell r="U668" t="str">
            <v>00764608082584</v>
          </cell>
        </row>
        <row r="669">
          <cell r="A669" t="str">
            <v>1268-BOX</v>
          </cell>
          <cell r="B669">
            <v>517830200</v>
          </cell>
          <cell r="C669" t="str">
            <v>BAZIC Brush Markers 6 Neon Colors, Fine Line Washable Coloring Marker (6/Pack), 24-Packs</v>
          </cell>
          <cell r="D669" t="str">
            <v>ACTIVE</v>
          </cell>
          <cell r="E669" t="str">
            <v>PUBLISHED</v>
          </cell>
          <cell r="F669" t="str">
            <v>Offer end date has passed</v>
          </cell>
          <cell r="G669" t="str">
            <v>Office &amp; Stationery</v>
          </cell>
          <cell r="H669" t="str">
            <v>Markers</v>
          </cell>
          <cell r="I669">
            <v>51.49</v>
          </cell>
          <cell r="J669" t="str">
            <v>USD</v>
          </cell>
          <cell r="K669" t="str">
            <v>Base</v>
          </cell>
          <cell r="L669">
            <v>51.49</v>
          </cell>
          <cell r="M669">
            <v>2039746</v>
          </cell>
          <cell r="N669">
            <v>2038710</v>
          </cell>
          <cell r="O669">
            <v>3.78</v>
          </cell>
          <cell r="P669">
            <v>0.86</v>
          </cell>
          <cell r="Q669">
            <v>1</v>
          </cell>
          <cell r="R669" t="str">
            <v>Seller Fulfilled</v>
          </cell>
          <cell r="S669" t="str">
            <v>Seller Fulfilled</v>
          </cell>
          <cell r="T669" t="str">
            <v>2VD2HW3OTWZN</v>
          </cell>
          <cell r="U669" t="str">
            <v>00764608090015</v>
          </cell>
        </row>
        <row r="670">
          <cell r="A670" t="str">
            <v>1814-CASE</v>
          </cell>
          <cell r="B670">
            <v>508500632</v>
          </cell>
          <cell r="C670" t="str">
            <v>BAZIC Clipboard Storage Case, Plastic Briefcases Box Letter Size, 12-Pack</v>
          </cell>
          <cell r="D670" t="str">
            <v>ACTIVE</v>
          </cell>
          <cell r="E670" t="str">
            <v>PUBLISHED</v>
          </cell>
          <cell r="F670" t="str">
            <v>Offer end date has passed</v>
          </cell>
          <cell r="G670" t="str">
            <v>Office &amp; Stationery</v>
          </cell>
          <cell r="H670" t="str">
            <v>Duct Tapes</v>
          </cell>
          <cell r="I670">
            <v>25.99</v>
          </cell>
          <cell r="J670" t="str">
            <v>USD</v>
          </cell>
          <cell r="K670" t="str">
            <v>Base</v>
          </cell>
          <cell r="L670" t="str">
            <v>Yes</v>
          </cell>
          <cell r="M670">
            <v>2039893</v>
          </cell>
          <cell r="N670">
            <v>2042502</v>
          </cell>
          <cell r="O670" t="str">
            <v>NETWORK_GEO</v>
          </cell>
          <cell r="P670">
            <v>2.15</v>
          </cell>
          <cell r="Q670">
            <v>1</v>
          </cell>
          <cell r="R670" t="str">
            <v>Seller Fulfilled</v>
          </cell>
          <cell r="S670" t="str">
            <v>Seller Fulfilled</v>
          </cell>
          <cell r="T670" t="str">
            <v>1CXG98HX6R4Q</v>
          </cell>
          <cell r="U670" t="str">
            <v>00764608009451</v>
          </cell>
        </row>
        <row r="671">
          <cell r="A671" t="str">
            <v>2131-CASE</v>
          </cell>
          <cell r="B671">
            <v>490005187</v>
          </cell>
          <cell r="C671" t="str">
            <v>BAZIC Sheet Protectors Standard Weight, 11 Hole Binder Sleeves (100/Pack), 10-Packs</v>
          </cell>
          <cell r="D671" t="str">
            <v>ACTIVE</v>
          </cell>
          <cell r="E671" t="str">
            <v>PUBLISHED</v>
          </cell>
          <cell r="F671" t="str">
            <v>Offer end date has passed</v>
          </cell>
          <cell r="G671" t="str">
            <v>Office &amp; Stationery</v>
          </cell>
          <cell r="H671" t="str">
            <v>Sheet Protectors</v>
          </cell>
          <cell r="I671">
            <v>109.99</v>
          </cell>
          <cell r="J671" t="str">
            <v>USD</v>
          </cell>
          <cell r="K671" t="str">
            <v>Base</v>
          </cell>
          <cell r="L671">
            <v>109.99</v>
          </cell>
          <cell r="M671">
            <v>2039907</v>
          </cell>
          <cell r="N671">
            <v>2038710</v>
          </cell>
          <cell r="O671">
            <v>15.3</v>
          </cell>
          <cell r="P671">
            <v>0.11</v>
          </cell>
          <cell r="Q671">
            <v>1</v>
          </cell>
          <cell r="R671" t="str">
            <v>Seller Fulfilled</v>
          </cell>
          <cell r="S671" t="str">
            <v>WFS Eligible</v>
          </cell>
          <cell r="T671" t="str">
            <v>44KSUOLBF8B4</v>
          </cell>
          <cell r="U671" t="str">
            <v>00764608043738</v>
          </cell>
        </row>
        <row r="672">
          <cell r="A672" t="str">
            <v>2206-EACH</v>
          </cell>
          <cell r="B672">
            <v>184123736</v>
          </cell>
          <cell r="C672" t="str">
            <v>BAZIC Pink Eraser Top, Latex Free Pencil Tops Erasers Arrowhead, 20-Count</v>
          </cell>
          <cell r="D672" t="str">
            <v>ACTIVE</v>
          </cell>
          <cell r="E672" t="str">
            <v>PUBLISHED</v>
          </cell>
          <cell r="G672" t="str">
            <v>Office &amp; Stationery</v>
          </cell>
          <cell r="H672" t="str">
            <v>Pencil &amp; Pen Erasers</v>
          </cell>
          <cell r="I672">
            <v>6.69</v>
          </cell>
          <cell r="J672" t="str">
            <v>USD</v>
          </cell>
          <cell r="K672" t="str">
            <v>Base</v>
          </cell>
          <cell r="L672">
            <v>6.69</v>
          </cell>
          <cell r="M672">
            <v>2039721</v>
          </cell>
          <cell r="N672">
            <v>2038710</v>
          </cell>
          <cell r="O672" t="str">
            <v>NETWORK_GEO</v>
          </cell>
          <cell r="P672">
            <v>0.16</v>
          </cell>
          <cell r="Q672">
            <v>1</v>
          </cell>
          <cell r="R672" t="str">
            <v>Seller Fulfilled</v>
          </cell>
          <cell r="S672" t="str">
            <v>WFS Eligible</v>
          </cell>
          <cell r="T672" t="str">
            <v>294WDU6EU7Q0</v>
          </cell>
          <cell r="U672" t="str">
            <v>00469531510479</v>
          </cell>
        </row>
        <row r="673">
          <cell r="A673" t="str">
            <v>2308-BOX</v>
          </cell>
          <cell r="B673">
            <v>1895045123</v>
          </cell>
          <cell r="C673" t="str">
            <v>BAZIC Pastel Highlighter Assorted Color Pen Style, Chisel Tip Broad Fine Line Highlighters (5/Pack), 24-Packs</v>
          </cell>
          <cell r="D673" t="str">
            <v>ACTIVE</v>
          </cell>
          <cell r="E673" t="str">
            <v>PUBLISHED</v>
          </cell>
          <cell r="F673" t="str">
            <v>Offer end date has passed</v>
          </cell>
          <cell r="G673" t="str">
            <v>Home &amp; Garden</v>
          </cell>
          <cell r="H673" t="str">
            <v>Plaques &amp; Signs</v>
          </cell>
          <cell r="I673">
            <v>20.8</v>
          </cell>
          <cell r="J673" t="str">
            <v>USD</v>
          </cell>
          <cell r="K673" t="str">
            <v>Base</v>
          </cell>
          <cell r="L673" t="str">
            <v>Yes</v>
          </cell>
          <cell r="M673">
            <v>2039896</v>
          </cell>
          <cell r="N673">
            <v>2038710</v>
          </cell>
          <cell r="O673" t="str">
            <v>NETWORK_GEO</v>
          </cell>
          <cell r="P673">
            <v>1.28</v>
          </cell>
          <cell r="Q673">
            <v>1</v>
          </cell>
          <cell r="R673" t="str">
            <v>Seller Fulfilled</v>
          </cell>
          <cell r="S673" t="str">
            <v>Seller Fulfilled</v>
          </cell>
          <cell r="T673" t="str">
            <v>70UTQJGA110K</v>
          </cell>
          <cell r="U673" t="str">
            <v>10764608043155</v>
          </cell>
        </row>
        <row r="674">
          <cell r="A674" t="str">
            <v>3145-SET4</v>
          </cell>
          <cell r="B674">
            <v>2575874113</v>
          </cell>
          <cell r="C674" t="str">
            <v>BAZIC 2 Pockets Paper Folder, 3 Prongs Fastener Clips Portfolio, 4-Pack</v>
          </cell>
          <cell r="D674" t="str">
            <v>ACTIVE</v>
          </cell>
          <cell r="E674" t="str">
            <v>PUBLISHED</v>
          </cell>
          <cell r="F674" t="str">
            <v>Offer end date has passed</v>
          </cell>
          <cell r="G674" t="str">
            <v>Home &amp; Garden</v>
          </cell>
          <cell r="H674" t="str">
            <v>Plaques &amp; Signs</v>
          </cell>
          <cell r="I674">
            <v>10.38</v>
          </cell>
          <cell r="J674" t="str">
            <v>USD</v>
          </cell>
          <cell r="K674" t="str">
            <v>Base</v>
          </cell>
          <cell r="L674" t="str">
            <v>Yes</v>
          </cell>
          <cell r="M674">
            <v>2039742</v>
          </cell>
          <cell r="N674">
            <v>2038710</v>
          </cell>
          <cell r="O674" t="str">
            <v>NETWORK_GEO</v>
          </cell>
          <cell r="P674">
            <v>0.25</v>
          </cell>
          <cell r="Q674">
            <v>1</v>
          </cell>
          <cell r="R674" t="str">
            <v>Seller Fulfilled</v>
          </cell>
          <cell r="S674" t="str">
            <v>Walmart Fulfilled</v>
          </cell>
          <cell r="T674" t="str">
            <v>4YCQCSISD90L</v>
          </cell>
          <cell r="U674" t="str">
            <v>00461397489388</v>
          </cell>
        </row>
        <row r="675">
          <cell r="A675" t="str">
            <v>4124-CASE</v>
          </cell>
          <cell r="B675">
            <v>673266245</v>
          </cell>
          <cell r="C675" t="str">
            <v>BAZIC 3 Ring Binder 1" Economy View Binders Lime Green, Hold 175 Sheets, 12-Count</v>
          </cell>
          <cell r="D675" t="str">
            <v>ACTIVE</v>
          </cell>
          <cell r="E675" t="str">
            <v>PUBLISHED</v>
          </cell>
          <cell r="F675" t="str">
            <v>Offer end date has passed</v>
          </cell>
          <cell r="G675" t="str">
            <v>Office &amp; Stationery</v>
          </cell>
          <cell r="H675" t="str">
            <v>Binders</v>
          </cell>
          <cell r="I675">
            <v>57.49</v>
          </cell>
          <cell r="J675" t="str">
            <v>USD</v>
          </cell>
          <cell r="K675" t="str">
            <v>Base</v>
          </cell>
          <cell r="L675">
            <v>57.49</v>
          </cell>
          <cell r="M675">
            <v>2039738</v>
          </cell>
          <cell r="N675">
            <v>2038710</v>
          </cell>
          <cell r="O675">
            <v>9</v>
          </cell>
          <cell r="P675">
            <v>1.44</v>
          </cell>
          <cell r="Q675">
            <v>1</v>
          </cell>
          <cell r="R675" t="str">
            <v>Seller Fulfilled</v>
          </cell>
          <cell r="S675" t="str">
            <v>Walmart Fulfilled</v>
          </cell>
          <cell r="T675" t="str">
            <v>5DGD4XRL2MWZ</v>
          </cell>
          <cell r="U675" t="str">
            <v>10764608043179</v>
          </cell>
        </row>
        <row r="676">
          <cell r="A676" t="str">
            <v>4141-CASE</v>
          </cell>
          <cell r="B676">
            <v>367742614</v>
          </cell>
          <cell r="C676" t="str">
            <v>BAZIC 3 Ring Binder 1.5" Economy View Binders Grey, Hold 280 Sheets, 12-Count</v>
          </cell>
          <cell r="D676" t="str">
            <v>ACTIVE</v>
          </cell>
          <cell r="E676" t="str">
            <v>PUBLISHED</v>
          </cell>
          <cell r="F676" t="str">
            <v>Offer end date has passed</v>
          </cell>
          <cell r="G676" t="str">
            <v>Office &amp; Stationery</v>
          </cell>
          <cell r="H676" t="str">
            <v>Dry Erase Markers</v>
          </cell>
          <cell r="I676">
            <v>31.5</v>
          </cell>
          <cell r="J676" t="str">
            <v>USD</v>
          </cell>
          <cell r="K676" t="str">
            <v>Base</v>
          </cell>
          <cell r="L676" t="str">
            <v>Yes</v>
          </cell>
          <cell r="M676">
            <v>2039738</v>
          </cell>
          <cell r="N676">
            <v>2039746</v>
          </cell>
          <cell r="O676" t="str">
            <v>NETWORK_GEO</v>
          </cell>
          <cell r="P676">
            <v>1.68</v>
          </cell>
          <cell r="Q676">
            <v>1</v>
          </cell>
          <cell r="R676" t="str">
            <v>Seller Fulfilled</v>
          </cell>
          <cell r="S676" t="str">
            <v>Seller Fulfilled</v>
          </cell>
          <cell r="T676" t="str">
            <v>1JL0MWSSBDM8</v>
          </cell>
          <cell r="U676" t="str">
            <v>10764608012021</v>
          </cell>
        </row>
        <row r="677">
          <cell r="A677" t="str">
            <v>4577036-SET2</v>
          </cell>
          <cell r="B677">
            <v>320757755</v>
          </cell>
          <cell r="C677" t="str">
            <v>DISNEY PRINCESS Coloring Book 2 Titles, for Learning Drawing Coloring, 80 Pages</v>
          </cell>
          <cell r="D677" t="str">
            <v>ACTIVE</v>
          </cell>
          <cell r="E677" t="str">
            <v>PUBLISHED</v>
          </cell>
          <cell r="F677" t="str">
            <v>Offer end date has passed</v>
          </cell>
          <cell r="G677" t="str">
            <v>Office &amp; Stationery</v>
          </cell>
          <cell r="H677" t="str">
            <v>Dry Erase Markers</v>
          </cell>
          <cell r="I677">
            <v>26.63</v>
          </cell>
          <cell r="J677" t="str">
            <v>USD</v>
          </cell>
          <cell r="K677" t="str">
            <v>Base</v>
          </cell>
          <cell r="L677" t="str">
            <v>Yes</v>
          </cell>
          <cell r="M677">
            <v>2038710</v>
          </cell>
          <cell r="N677">
            <v>2039746</v>
          </cell>
          <cell r="O677" t="str">
            <v>NETWORK_GEO</v>
          </cell>
          <cell r="P677">
            <v>1.74</v>
          </cell>
          <cell r="Q677">
            <v>1</v>
          </cell>
          <cell r="R677" t="str">
            <v>Seller Fulfilled</v>
          </cell>
          <cell r="S677" t="str">
            <v>Seller Fulfilled</v>
          </cell>
          <cell r="T677" t="str">
            <v>56ILZIV8SUXD</v>
          </cell>
          <cell r="U677" t="str">
            <v>10764608012038</v>
          </cell>
        </row>
        <row r="678">
          <cell r="A678" t="str">
            <v>5401-CASE</v>
          </cell>
          <cell r="B678">
            <v>786057458</v>
          </cell>
          <cell r="C678" t="str">
            <v>BAZIC Neon Pink Foam Board 20" X 30", Colored Foam Boards 3/16 Inch Thickness, 25-Pack</v>
          </cell>
          <cell r="D678" t="str">
            <v>ARCHIVED</v>
          </cell>
          <cell r="E678" t="str">
            <v>UNPUBLISHED</v>
          </cell>
          <cell r="F678" t="str">
            <v>Offer end date has passed,No Match Found - Adjusted to your last submitted price</v>
          </cell>
          <cell r="G678" t="str">
            <v>Office &amp; Stationery</v>
          </cell>
          <cell r="H678" t="str">
            <v>Dry Erase Markers</v>
          </cell>
          <cell r="I678">
            <v>12.99</v>
          </cell>
          <cell r="J678" t="str">
            <v>USD</v>
          </cell>
          <cell r="K678" t="str">
            <v>Base</v>
          </cell>
          <cell r="L678" t="str">
            <v>Yes</v>
          </cell>
          <cell r="M678">
            <v>2038710</v>
          </cell>
          <cell r="N678">
            <v>2039746</v>
          </cell>
          <cell r="O678" t="str">
            <v>NETWORK_GEO</v>
          </cell>
          <cell r="P678">
            <v>0.39</v>
          </cell>
          <cell r="Q678">
            <v>1</v>
          </cell>
          <cell r="R678" t="str">
            <v>Seller Fulfilled</v>
          </cell>
          <cell r="S678" t="str">
            <v>Seller Fulfilled</v>
          </cell>
          <cell r="T678" t="str">
            <v>1P0BDH567TAJ</v>
          </cell>
          <cell r="U678" t="str">
            <v>00467524191087</v>
          </cell>
        </row>
        <row r="679">
          <cell r="A679" t="str">
            <v>711011-EACH</v>
          </cell>
          <cell r="B679">
            <v>2313568978</v>
          </cell>
          <cell r="C679" t="str">
            <v>DOUBLE A White Copy Paper Letter Size 8.5" X 11", 96 Brightness, 20 lb Acid Free (500 Sheets)</v>
          </cell>
          <cell r="D679" t="str">
            <v>ACTIVE</v>
          </cell>
          <cell r="E679" t="str">
            <v>PUBLISHED</v>
          </cell>
          <cell r="G679" t="str">
            <v>Office &amp; Stationery</v>
          </cell>
          <cell r="H679" t="str">
            <v>School &amp; Office Paper</v>
          </cell>
          <cell r="I679">
            <v>26.99</v>
          </cell>
          <cell r="J679" t="str">
            <v>USD</v>
          </cell>
          <cell r="K679" t="str">
            <v>Base</v>
          </cell>
          <cell r="L679">
            <v>26.99</v>
          </cell>
          <cell r="M679">
            <v>2039724</v>
          </cell>
          <cell r="N679">
            <v>2039746</v>
          </cell>
          <cell r="O679" t="str">
            <v>NETWORK_GEO</v>
          </cell>
          <cell r="P679">
            <v>0.62</v>
          </cell>
          <cell r="Q679">
            <v>1</v>
          </cell>
          <cell r="R679" t="str">
            <v>Seller Fulfilled</v>
          </cell>
          <cell r="S679" t="str">
            <v>Seller Fulfilled</v>
          </cell>
          <cell r="T679" t="str">
            <v>33Y0SYQ8EAM8</v>
          </cell>
          <cell r="U679" t="str">
            <v>00764608012154</v>
          </cell>
        </row>
        <row r="680">
          <cell r="A680" t="str">
            <v>805-CASE</v>
          </cell>
          <cell r="B680">
            <v>383042131</v>
          </cell>
          <cell r="C680" t="str">
            <v>BAZIC 3 Ring Pencil Pouch, 11.5"x6.5" Clear Color, 144-Pack</v>
          </cell>
          <cell r="D680" t="str">
            <v>ACTIVE</v>
          </cell>
          <cell r="E680" t="str">
            <v>UNPUBLISHED</v>
          </cell>
          <cell r="F680" t="str">
            <v>Reasonable price requirements are not met,Reasonable Price Not Satisfied</v>
          </cell>
          <cell r="G680" t="str">
            <v>Office &amp; Stationery</v>
          </cell>
          <cell r="H680" t="str">
            <v>Pencil Cases</v>
          </cell>
          <cell r="I680">
            <v>170.16</v>
          </cell>
          <cell r="J680" t="str">
            <v>USD</v>
          </cell>
          <cell r="K680" t="str">
            <v>Base</v>
          </cell>
          <cell r="L680" t="str">
            <v>Yes</v>
          </cell>
          <cell r="M680">
            <v>2039750</v>
          </cell>
          <cell r="N680">
            <v>2039746</v>
          </cell>
          <cell r="O680">
            <v>14.96</v>
          </cell>
          <cell r="P680">
            <v>0.16</v>
          </cell>
          <cell r="Q680">
            <v>1</v>
          </cell>
          <cell r="R680" t="str">
            <v>Seller Fulfilled</v>
          </cell>
          <cell r="S680" t="str">
            <v>Seller Fulfilled</v>
          </cell>
          <cell r="T680" t="str">
            <v>1SSXJOMY09TZ</v>
          </cell>
          <cell r="U680" t="str">
            <v>00764608012840</v>
          </cell>
        </row>
        <row r="681">
          <cell r="A681" t="str">
            <v>953-PACK2</v>
          </cell>
          <cell r="B681">
            <v>392474907</v>
          </cell>
          <cell r="C681" t="str">
            <v>BAZIC General Purpose Masking Tape 1.41" X 1080" (30 Yards), 2-Packs</v>
          </cell>
          <cell r="D681" t="str">
            <v>ACTIVE</v>
          </cell>
          <cell r="E681" t="str">
            <v>PUBLISHED</v>
          </cell>
          <cell r="F681" t="str">
            <v>Offer end date has passed</v>
          </cell>
          <cell r="G681" t="str">
            <v>Office &amp; Stationery</v>
          </cell>
          <cell r="H681" t="str">
            <v>Masking Tapes</v>
          </cell>
          <cell r="I681">
            <v>10.5</v>
          </cell>
          <cell r="J681" t="str">
            <v>USD</v>
          </cell>
          <cell r="K681" t="str">
            <v>Base</v>
          </cell>
          <cell r="L681">
            <v>10.5</v>
          </cell>
          <cell r="M681">
            <v>2038710</v>
          </cell>
          <cell r="N681">
            <v>2039746</v>
          </cell>
          <cell r="O681">
            <v>0.48</v>
          </cell>
          <cell r="P681">
            <v>0.24</v>
          </cell>
          <cell r="Q681">
            <v>1</v>
          </cell>
          <cell r="R681" t="str">
            <v>Seller Fulfilled</v>
          </cell>
          <cell r="S681" t="str">
            <v>Walmart Fulfilled</v>
          </cell>
          <cell r="T681" t="str">
            <v>3DZUS5R0EXKW</v>
          </cell>
          <cell r="U681" t="str">
            <v>00461638787174</v>
          </cell>
        </row>
        <row r="682">
          <cell r="A682" t="str">
            <v>L-30-EACH</v>
          </cell>
          <cell r="B682">
            <v>359035976</v>
          </cell>
          <cell r="C682" t="str">
            <v>BAZIC No Soliciting Sign 12"x16", Plastic Signs Large Visibility, 1-Pack</v>
          </cell>
          <cell r="D682" t="str">
            <v>ARCHIVED</v>
          </cell>
          <cell r="E682" t="str">
            <v>UNPUBLISHED</v>
          </cell>
          <cell r="F682" t="str">
            <v>Offer end date has passed</v>
          </cell>
          <cell r="G682" t="str">
            <v>Office &amp; Stationery</v>
          </cell>
          <cell r="H682" t="str">
            <v>Correction Tape</v>
          </cell>
          <cell r="I682">
            <v>37.99</v>
          </cell>
          <cell r="J682" t="str">
            <v>USD</v>
          </cell>
          <cell r="K682" t="str">
            <v>Base</v>
          </cell>
          <cell r="L682" t="str">
            <v>Yes</v>
          </cell>
          <cell r="M682">
            <v>2038710</v>
          </cell>
          <cell r="N682">
            <v>2039913</v>
          </cell>
          <cell r="O682" t="str">
            <v>NETWORK_GEO</v>
          </cell>
          <cell r="P682">
            <v>0.92</v>
          </cell>
          <cell r="Q682">
            <v>1</v>
          </cell>
          <cell r="R682" t="str">
            <v>Seller Fulfilled</v>
          </cell>
          <cell r="S682" t="str">
            <v>Seller Fulfilled</v>
          </cell>
          <cell r="T682" t="str">
            <v>5KNIU3ZJL21Y</v>
          </cell>
          <cell r="U682" t="str">
            <v>10764608016326</v>
          </cell>
        </row>
        <row r="683">
          <cell r="A683" t="str">
            <v>1612-BOX</v>
          </cell>
          <cell r="B683">
            <v>613323671</v>
          </cell>
          <cell r="C683" t="str">
            <v>BAZIC Correction Fluid 20 ml, Foam Brush White Out (2/Pack), 24-Packs</v>
          </cell>
          <cell r="D683" t="str">
            <v>ACTIVE</v>
          </cell>
          <cell r="E683" t="str">
            <v>PUBLISHED</v>
          </cell>
          <cell r="F683" t="str">
            <v>Offer end date has passed</v>
          </cell>
          <cell r="G683" t="str">
            <v>Office &amp; Stationery</v>
          </cell>
          <cell r="H683" t="str">
            <v>Correction Tape</v>
          </cell>
          <cell r="I683">
            <v>30.68</v>
          </cell>
          <cell r="J683" t="str">
            <v>USD</v>
          </cell>
          <cell r="K683" t="str">
            <v>Base</v>
          </cell>
          <cell r="L683" t="str">
            <v>Yes</v>
          </cell>
          <cell r="M683">
            <v>2039913</v>
          </cell>
          <cell r="N683">
            <v>2039913</v>
          </cell>
          <cell r="O683" t="str">
            <v>NETWORK_GEO</v>
          </cell>
          <cell r="P683">
            <v>1.36</v>
          </cell>
          <cell r="Q683">
            <v>1</v>
          </cell>
          <cell r="R683" t="str">
            <v>Seller Fulfilled</v>
          </cell>
          <cell r="S683" t="str">
            <v>Seller Fulfilled</v>
          </cell>
          <cell r="T683" t="str">
            <v>2ZWU0AQCNKM8</v>
          </cell>
          <cell r="U683" t="str">
            <v>10764608016357</v>
          </cell>
        </row>
        <row r="684">
          <cell r="A684" t="str">
            <v>1636-SET4</v>
          </cell>
          <cell r="B684">
            <v>656276613</v>
          </cell>
          <cell r="C684" t="str">
            <v>BAZIC Correction Tape 5 mm x 236" White Out 4-Pack</v>
          </cell>
          <cell r="D684" t="str">
            <v>ACTIVE</v>
          </cell>
          <cell r="E684" t="str">
            <v>PUBLISHED</v>
          </cell>
          <cell r="F684" t="str">
            <v>Listing &amp; Content:UPC Mismatch:Wrong-Item:Unpublish-Auto</v>
          </cell>
          <cell r="G684" t="str">
            <v>Office &amp; Stationery</v>
          </cell>
          <cell r="H684" t="str">
            <v>Pens</v>
          </cell>
          <cell r="I684">
            <v>68.900000000000006</v>
          </cell>
          <cell r="J684" t="str">
            <v>USD</v>
          </cell>
          <cell r="K684" t="str">
            <v>Base</v>
          </cell>
          <cell r="L684" t="str">
            <v>Yes</v>
          </cell>
          <cell r="M684">
            <v>2039913</v>
          </cell>
          <cell r="N684">
            <v>2039719</v>
          </cell>
          <cell r="O684" t="str">
            <v>NETWORK_GEO</v>
          </cell>
          <cell r="P684">
            <v>4.38</v>
          </cell>
          <cell r="Q684">
            <v>1</v>
          </cell>
          <cell r="R684" t="str">
            <v>Seller Fulfilled</v>
          </cell>
          <cell r="S684" t="str">
            <v>Seller Fulfilled</v>
          </cell>
          <cell r="T684" t="str">
            <v>5HE3ECCS7JLZ</v>
          </cell>
          <cell r="U684" t="str">
            <v>10764608170837</v>
          </cell>
        </row>
        <row r="685">
          <cell r="A685" t="str">
            <v>1732-EACH</v>
          </cell>
          <cell r="B685">
            <v>167723131</v>
          </cell>
          <cell r="C685" t="str">
            <v>BAZIC Essence Gel Pen 0.7mm Black Color, Comfort Grip, (6/Pack), 1-Pack</v>
          </cell>
          <cell r="D685" t="str">
            <v>ACTIVE</v>
          </cell>
          <cell r="E685" t="str">
            <v>PUBLISHED</v>
          </cell>
          <cell r="F685" t="str">
            <v>Offer end date has passed</v>
          </cell>
          <cell r="G685" t="str">
            <v>Office &amp; Stationery</v>
          </cell>
          <cell r="H685" t="str">
            <v>Pens</v>
          </cell>
          <cell r="I685">
            <v>47.28</v>
          </cell>
          <cell r="J685" t="str">
            <v>USD</v>
          </cell>
          <cell r="K685" t="str">
            <v>Base</v>
          </cell>
          <cell r="L685" t="str">
            <v>Yes</v>
          </cell>
          <cell r="M685">
            <v>2039719</v>
          </cell>
          <cell r="N685">
            <v>2039719</v>
          </cell>
          <cell r="O685" t="str">
            <v>NETWORK_GEO</v>
          </cell>
          <cell r="P685">
            <v>2.98</v>
          </cell>
          <cell r="Q685">
            <v>1</v>
          </cell>
          <cell r="R685" t="str">
            <v>Seller Fulfilled</v>
          </cell>
          <cell r="S685" t="str">
            <v>Seller Fulfilled</v>
          </cell>
          <cell r="T685" t="str">
            <v>5V7O56IY6QZC</v>
          </cell>
          <cell r="U685" t="str">
            <v>10764608170882</v>
          </cell>
        </row>
        <row r="686">
          <cell r="A686" t="str">
            <v>1827-SET6</v>
          </cell>
          <cell r="B686">
            <v>9044956093</v>
          </cell>
          <cell r="C686" t="str">
            <v>BAZIC Standard Plastic Clipboards w/ Low Profile Clip, Assorted Pastel Color, 6-Pack</v>
          </cell>
          <cell r="D686" t="str">
            <v>ACTIVE</v>
          </cell>
          <cell r="E686" t="str">
            <v>PUBLISHED</v>
          </cell>
          <cell r="G686" t="str">
            <v>Office &amp; Stationery</v>
          </cell>
          <cell r="H686" t="str">
            <v>Form Holders &amp; Clipboards</v>
          </cell>
          <cell r="I686">
            <v>21.59</v>
          </cell>
          <cell r="J686" t="str">
            <v>USD</v>
          </cell>
          <cell r="K686" t="str">
            <v>Base</v>
          </cell>
          <cell r="L686">
            <v>21.59</v>
          </cell>
          <cell r="M686">
            <v>2039893</v>
          </cell>
          <cell r="N686">
            <v>2039719</v>
          </cell>
          <cell r="O686" t="str">
            <v>NETWORK_GEO</v>
          </cell>
          <cell r="P686">
            <v>0.08</v>
          </cell>
          <cell r="Q686">
            <v>1</v>
          </cell>
          <cell r="R686" t="str">
            <v>Seller Fulfilled</v>
          </cell>
          <cell r="S686" t="str">
            <v>Seller Fulfilled</v>
          </cell>
          <cell r="T686" t="str">
            <v>0VYBQPMW4PX1</v>
          </cell>
          <cell r="U686" t="str">
            <v>00764608017289</v>
          </cell>
        </row>
        <row r="687">
          <cell r="A687" t="str">
            <v>3167-PACK2-PK</v>
          </cell>
          <cell r="B687">
            <v>5403453532</v>
          </cell>
          <cell r="C687" t="str">
            <v>BAZIC 3 Ring Binder 1" Economy View Binders Pastel Pink Color, Hold 175 Sheets, 2-Count</v>
          </cell>
          <cell r="D687" t="str">
            <v>ACTIVE</v>
          </cell>
          <cell r="E687" t="str">
            <v>PUBLISHED</v>
          </cell>
          <cell r="G687" t="str">
            <v>Office &amp; Stationery</v>
          </cell>
          <cell r="H687" t="str">
            <v>Binders</v>
          </cell>
          <cell r="I687">
            <v>13.25</v>
          </cell>
          <cell r="J687" t="str">
            <v>USD</v>
          </cell>
          <cell r="K687" t="str">
            <v>Base</v>
          </cell>
          <cell r="L687">
            <v>13.25</v>
          </cell>
          <cell r="M687">
            <v>2039738</v>
          </cell>
          <cell r="N687">
            <v>2039719</v>
          </cell>
          <cell r="O687" t="str">
            <v>NETWORK_GEO</v>
          </cell>
          <cell r="P687">
            <v>12.86</v>
          </cell>
          <cell r="Q687">
            <v>1</v>
          </cell>
          <cell r="R687" t="str">
            <v>Seller Fulfilled</v>
          </cell>
          <cell r="S687" t="str">
            <v>Seller Fulfilled</v>
          </cell>
          <cell r="T687" t="str">
            <v>6G18HEN85EU8</v>
          </cell>
          <cell r="U687" t="str">
            <v>20764608017306</v>
          </cell>
        </row>
        <row r="688">
          <cell r="A688" t="str">
            <v>3450-CASE</v>
          </cell>
          <cell r="B688">
            <v>210698682</v>
          </cell>
          <cell r="C688" t="str">
            <v>BAZIC Glitter Glue 6 Neon Color Non-Toxic for Art Crafts (4oz/Pack), 36-Packs</v>
          </cell>
          <cell r="D688" t="str">
            <v>ACTIVE</v>
          </cell>
          <cell r="E688" t="str">
            <v>UNPUBLISHED</v>
          </cell>
          <cell r="F688" t="str">
            <v>Reasonable price requirements are not met,Reasonable Price Not Satisfied</v>
          </cell>
          <cell r="G688" t="str">
            <v>Office &amp; Stationery</v>
          </cell>
          <cell r="H688" t="str">
            <v>Form Holders &amp; Clipboards</v>
          </cell>
          <cell r="I688">
            <v>16</v>
          </cell>
          <cell r="J688" t="str">
            <v>USD</v>
          </cell>
          <cell r="K688" t="str">
            <v>Base</v>
          </cell>
          <cell r="L688" t="str">
            <v>Yes</v>
          </cell>
          <cell r="M688">
            <v>2038710</v>
          </cell>
          <cell r="N688">
            <v>2039893</v>
          </cell>
          <cell r="O688" t="str">
            <v>ALWAYS_TWO_DAY</v>
          </cell>
          <cell r="P688">
            <v>1.33</v>
          </cell>
          <cell r="Q688">
            <v>1</v>
          </cell>
          <cell r="R688" t="str">
            <v>Walmart Fulfilled</v>
          </cell>
          <cell r="S688" t="str">
            <v>Seller Fulfilled</v>
          </cell>
          <cell r="T688" t="str">
            <v>3V4DLZB3X2FA</v>
          </cell>
          <cell r="U688" t="str">
            <v>00764608018293</v>
          </cell>
        </row>
        <row r="689">
          <cell r="A689" t="str">
            <v>3457-BOX</v>
          </cell>
          <cell r="B689">
            <v>914419973</v>
          </cell>
          <cell r="C689" t="str">
            <v>BAZIC Glitter Glue Pen Neon Color, Non-Toxic for (105ml/Pack), 24-Packs</v>
          </cell>
          <cell r="D689" t="str">
            <v>ARCHIVED</v>
          </cell>
          <cell r="E689" t="str">
            <v>UNPUBLISHED</v>
          </cell>
          <cell r="F689" t="str">
            <v>Offer end date has passed</v>
          </cell>
          <cell r="G689" t="str">
            <v>Office &amp; Stationery</v>
          </cell>
          <cell r="H689" t="str">
            <v>Manual Pencil Sharpeners</v>
          </cell>
          <cell r="I689">
            <v>8.25</v>
          </cell>
          <cell r="J689" t="str">
            <v>USD</v>
          </cell>
          <cell r="K689" t="str">
            <v>Base</v>
          </cell>
          <cell r="L689" t="str">
            <v>Yes</v>
          </cell>
          <cell r="M689">
            <v>2039872</v>
          </cell>
          <cell r="N689">
            <v>2039751</v>
          </cell>
          <cell r="O689" t="str">
            <v>NETWORK_GEO</v>
          </cell>
          <cell r="P689">
            <v>0.06</v>
          </cell>
          <cell r="Q689">
            <v>1</v>
          </cell>
          <cell r="R689" t="str">
            <v>Seller Fulfilled</v>
          </cell>
          <cell r="S689" t="str">
            <v>Seller Fulfilled</v>
          </cell>
          <cell r="T689" t="str">
            <v>12VAP02JL0U9</v>
          </cell>
          <cell r="U689" t="str">
            <v>00764608019160</v>
          </cell>
        </row>
        <row r="690">
          <cell r="A690" t="str">
            <v>3476-BOX</v>
          </cell>
          <cell r="B690">
            <v>886995999</v>
          </cell>
          <cell r="C690" t="str">
            <v>BAZIC Glitter Shaker Gold Metallic Color, Halloween Sparkling Powder (12g/Pack), 24-Packs</v>
          </cell>
          <cell r="D690" t="str">
            <v>ARCHIVED</v>
          </cell>
          <cell r="E690" t="str">
            <v>UNPUBLISHED</v>
          </cell>
          <cell r="F690" t="str">
            <v>Offer end date has passed</v>
          </cell>
          <cell r="G690" t="str">
            <v>Office &amp; Stationery</v>
          </cell>
          <cell r="H690" t="str">
            <v>Manual Pencil Sharpeners</v>
          </cell>
          <cell r="I690">
            <v>19.04</v>
          </cell>
          <cell r="J690" t="str">
            <v>USD</v>
          </cell>
          <cell r="K690" t="str">
            <v>Base</v>
          </cell>
          <cell r="L690" t="str">
            <v>Yes</v>
          </cell>
          <cell r="M690">
            <v>2038710</v>
          </cell>
          <cell r="N690">
            <v>2039751</v>
          </cell>
          <cell r="O690" t="str">
            <v>NETWORK_GEO</v>
          </cell>
          <cell r="P690">
            <v>1.04</v>
          </cell>
          <cell r="Q690">
            <v>1</v>
          </cell>
          <cell r="R690" t="str">
            <v>Seller Fulfilled</v>
          </cell>
          <cell r="S690" t="str">
            <v>Seller Fulfilled</v>
          </cell>
          <cell r="T690" t="str">
            <v>3C54OPUOTX0N</v>
          </cell>
          <cell r="U690" t="str">
            <v>10764608019402</v>
          </cell>
        </row>
        <row r="691">
          <cell r="A691" t="str">
            <v>3984-EACH</v>
          </cell>
          <cell r="B691">
            <v>475939432</v>
          </cell>
          <cell r="C691" t="str">
            <v>DDI 2352900 Flat Natural Bristle Paint Brush - 9 Pack Case of 12</v>
          </cell>
          <cell r="D691" t="str">
            <v>ACTIVE</v>
          </cell>
          <cell r="E691" t="str">
            <v>PUBLISHED</v>
          </cell>
          <cell r="F691" t="str">
            <v>Offer end date has passed</v>
          </cell>
          <cell r="G691" t="str">
            <v>Office &amp; Stationery</v>
          </cell>
          <cell r="H691" t="str">
            <v>Manual Pencil Sharpeners</v>
          </cell>
          <cell r="I691">
            <v>44.75</v>
          </cell>
          <cell r="J691" t="str">
            <v>USD</v>
          </cell>
          <cell r="K691" t="str">
            <v>Base</v>
          </cell>
          <cell r="L691" t="str">
            <v>Yes</v>
          </cell>
          <cell r="M691">
            <v>2039747</v>
          </cell>
          <cell r="N691">
            <v>2039751</v>
          </cell>
          <cell r="O691" t="str">
            <v>NETWORK_GEO</v>
          </cell>
          <cell r="P691">
            <v>3.42</v>
          </cell>
          <cell r="Q691">
            <v>1</v>
          </cell>
          <cell r="R691" t="str">
            <v>Seller Fulfilled</v>
          </cell>
          <cell r="S691" t="str">
            <v>Seller Fulfilled</v>
          </cell>
          <cell r="T691" t="str">
            <v>4OFWSS4GEK8Z</v>
          </cell>
          <cell r="U691" t="str">
            <v>10764608019419</v>
          </cell>
        </row>
        <row r="692">
          <cell r="A692" t="str">
            <v>540-PACK4</v>
          </cell>
          <cell r="B692">
            <v>1372245430</v>
          </cell>
          <cell r="C692" t="str">
            <v>BAZIC Poster Board 22" X 14" Assorted Colored Poster Board Paper for School Craft Project (3/Pack), 4-Packs</v>
          </cell>
          <cell r="D692" t="str">
            <v>ARCHIVED</v>
          </cell>
          <cell r="E692" t="str">
            <v>UNPUBLISHED</v>
          </cell>
          <cell r="F692" t="str">
            <v>Offer end date has passed</v>
          </cell>
          <cell r="G692" t="str">
            <v>Office &amp; Stationery</v>
          </cell>
          <cell r="H692" t="str">
            <v>Glue</v>
          </cell>
          <cell r="I692">
            <v>7.99</v>
          </cell>
          <cell r="J692" t="str">
            <v>USD</v>
          </cell>
          <cell r="K692" t="str">
            <v>Base</v>
          </cell>
          <cell r="L692" t="str">
            <v>Yes</v>
          </cell>
          <cell r="M692">
            <v>2039749</v>
          </cell>
          <cell r="N692">
            <v>2039872</v>
          </cell>
          <cell r="O692" t="str">
            <v>NETWORK_GEO</v>
          </cell>
          <cell r="P692">
            <v>0.03</v>
          </cell>
          <cell r="Q692">
            <v>1</v>
          </cell>
          <cell r="R692" t="str">
            <v>Seller Fulfilled</v>
          </cell>
          <cell r="S692" t="str">
            <v>Seller Fulfilled</v>
          </cell>
          <cell r="T692" t="str">
            <v>2XIKX6U7D9FD</v>
          </cell>
          <cell r="U692" t="str">
            <v>00764608020005</v>
          </cell>
        </row>
        <row r="693">
          <cell r="A693" t="str">
            <v>5413-CASE</v>
          </cell>
          <cell r="B693">
            <v>966427588</v>
          </cell>
          <cell r="C693" t="str">
            <v>BAZIC Poster Board Glitter Color 11" X 14", For Crafting (3/Pack), 48-Pack</v>
          </cell>
          <cell r="D693" t="str">
            <v>ACTIVE</v>
          </cell>
          <cell r="E693" t="str">
            <v>PUBLISHED</v>
          </cell>
          <cell r="F693" t="str">
            <v>Offer end date has passed</v>
          </cell>
          <cell r="G693" t="str">
            <v>Office &amp; Stationery</v>
          </cell>
          <cell r="H693" t="str">
            <v>Poster Boards</v>
          </cell>
          <cell r="I693">
            <v>60.82</v>
          </cell>
          <cell r="J693" t="str">
            <v>USD</v>
          </cell>
          <cell r="K693" t="str">
            <v>Base</v>
          </cell>
          <cell r="L693">
            <v>60.82</v>
          </cell>
          <cell r="M693">
            <v>2039749</v>
          </cell>
          <cell r="N693">
            <v>2038710</v>
          </cell>
          <cell r="O693">
            <v>8.26</v>
          </cell>
          <cell r="P693">
            <v>0.66</v>
          </cell>
          <cell r="Q693">
            <v>1</v>
          </cell>
          <cell r="R693" t="str">
            <v>Seller Fulfilled</v>
          </cell>
          <cell r="S693" t="str">
            <v>WFS Eligible</v>
          </cell>
          <cell r="T693" t="str">
            <v>1JXX7VXGX27O</v>
          </cell>
          <cell r="U693" t="str">
            <v>00814625012955</v>
          </cell>
        </row>
        <row r="694">
          <cell r="A694" t="str">
            <v>5418-CASE</v>
          </cell>
          <cell r="B694">
            <v>200849139</v>
          </cell>
          <cell r="C694" t="str">
            <v>Bazic Products 5418 22 x 28 in. Metallic Gold Poster Board</v>
          </cell>
          <cell r="D694" t="str">
            <v>ACTIVE</v>
          </cell>
          <cell r="E694" t="str">
            <v>PUBLISHED</v>
          </cell>
          <cell r="F694" t="str">
            <v>Offer end date has passed</v>
          </cell>
          <cell r="G694" t="str">
            <v>Office &amp; Stationery</v>
          </cell>
          <cell r="H694" t="str">
            <v>Pocket Folders</v>
          </cell>
          <cell r="I694">
            <v>76.489999999999995</v>
          </cell>
          <cell r="J694" t="str">
            <v>USD</v>
          </cell>
          <cell r="K694" t="str">
            <v>Base</v>
          </cell>
          <cell r="L694" t="str">
            <v>Yes</v>
          </cell>
          <cell r="M694">
            <v>2039749</v>
          </cell>
          <cell r="N694">
            <v>2039742</v>
          </cell>
          <cell r="O694" t="str">
            <v>NETWORK_GEO</v>
          </cell>
          <cell r="P694">
            <v>11.74</v>
          </cell>
          <cell r="Q694">
            <v>1</v>
          </cell>
          <cell r="R694" t="str">
            <v>Seller Fulfilled</v>
          </cell>
          <cell r="S694" t="str">
            <v>Seller Fulfilled</v>
          </cell>
          <cell r="T694" t="str">
            <v>4E1XMQJ4AXUW</v>
          </cell>
          <cell r="U694" t="str">
            <v>20764608021815</v>
          </cell>
        </row>
        <row r="695">
          <cell r="A695" t="str">
            <v>569-EACH</v>
          </cell>
          <cell r="B695">
            <v>25912407</v>
          </cell>
          <cell r="C695" t="str">
            <v>BAZIC 100 Ct. 4-1" Quad-Ruled Filler Paper [569]</v>
          </cell>
          <cell r="D695" t="str">
            <v>ACTIVE</v>
          </cell>
          <cell r="E695" t="str">
            <v>PUBLISHED</v>
          </cell>
          <cell r="F695" t="str">
            <v>Offer end date has passed</v>
          </cell>
          <cell r="G695" t="str">
            <v>Office &amp; Stationery</v>
          </cell>
          <cell r="H695" t="str">
            <v>Pencil &amp; Pen Erasers</v>
          </cell>
          <cell r="I695">
            <v>13</v>
          </cell>
          <cell r="J695" t="str">
            <v>USD</v>
          </cell>
          <cell r="K695" t="str">
            <v>Base</v>
          </cell>
          <cell r="L695" t="str">
            <v>No</v>
          </cell>
          <cell r="M695">
            <v>2039724</v>
          </cell>
          <cell r="N695">
            <v>2039721</v>
          </cell>
          <cell r="O695" t="str">
            <v>NETWORK_GEO</v>
          </cell>
          <cell r="P695">
            <v>0.8</v>
          </cell>
          <cell r="Q695">
            <v>1</v>
          </cell>
          <cell r="R695" t="str">
            <v>Seller Fulfilled</v>
          </cell>
          <cell r="S695" t="str">
            <v>Seller Fulfilled</v>
          </cell>
          <cell r="T695" t="str">
            <v>5LOYZRJ0TUP4</v>
          </cell>
          <cell r="U695" t="str">
            <v>00467631422708</v>
          </cell>
        </row>
        <row r="696">
          <cell r="A696" t="str">
            <v>609-BOX</v>
          </cell>
          <cell r="B696">
            <v>740872962</v>
          </cell>
          <cell r="C696" t="str">
            <v>BAZIC Staples Standard (26/6) Metallic Color 3000/Pack, 24-Pack</v>
          </cell>
          <cell r="D696" t="str">
            <v>ACTIVE</v>
          </cell>
          <cell r="E696" t="str">
            <v>PUBLISHED</v>
          </cell>
          <cell r="F696" t="str">
            <v>Offer end date has passed</v>
          </cell>
          <cell r="G696" t="str">
            <v>Office &amp; Stationery</v>
          </cell>
          <cell r="H696" t="str">
            <v>Pencil &amp; Pen Erasers</v>
          </cell>
          <cell r="I696">
            <v>6.99</v>
          </cell>
          <cell r="J696" t="str">
            <v>USD</v>
          </cell>
          <cell r="K696" t="str">
            <v>Base</v>
          </cell>
          <cell r="L696" t="str">
            <v>Yes</v>
          </cell>
          <cell r="M696">
            <v>2039911</v>
          </cell>
          <cell r="N696">
            <v>2039721</v>
          </cell>
          <cell r="O696" t="str">
            <v>ALWAYS_TWO_DAY</v>
          </cell>
          <cell r="P696">
            <v>0.51500000000000001</v>
          </cell>
          <cell r="Q696">
            <v>1</v>
          </cell>
          <cell r="R696" t="str">
            <v>Walmart Fulfilled</v>
          </cell>
          <cell r="S696" t="str">
            <v>Seller Fulfilled</v>
          </cell>
          <cell r="T696" t="str">
            <v>3PLFT3O5P5YO</v>
          </cell>
          <cell r="U696" t="str">
            <v>00469362521415</v>
          </cell>
        </row>
        <row r="697">
          <cell r="A697" t="str">
            <v>764-PACK2</v>
          </cell>
          <cell r="B697">
            <v>1902394394</v>
          </cell>
          <cell r="C697" t="str">
            <v>BAZIC Pencil #2 HB Pencils, Latex Free Eraser, Premium Wood Yellow Pencils (20/Pack), 2-Packs</v>
          </cell>
          <cell r="D697" t="str">
            <v>ARCHIVED</v>
          </cell>
          <cell r="E697" t="str">
            <v>UNPUBLISHED</v>
          </cell>
          <cell r="F697" t="str">
            <v>Offer end date has passed</v>
          </cell>
          <cell r="G697" t="str">
            <v>Office &amp; Stationery</v>
          </cell>
          <cell r="H697" t="str">
            <v>Pencil &amp; Pen Erasers</v>
          </cell>
          <cell r="I697">
            <v>15.75</v>
          </cell>
          <cell r="J697" t="str">
            <v>USD</v>
          </cell>
          <cell r="K697" t="str">
            <v>Base</v>
          </cell>
          <cell r="L697" t="str">
            <v>Yes</v>
          </cell>
          <cell r="M697">
            <v>2039720</v>
          </cell>
          <cell r="N697">
            <v>2039721</v>
          </cell>
          <cell r="O697" t="str">
            <v>NETWORK_GEO</v>
          </cell>
          <cell r="P697">
            <v>1.1200000000000001</v>
          </cell>
          <cell r="Q697">
            <v>1</v>
          </cell>
          <cell r="R697" t="str">
            <v>WFS Eligible</v>
          </cell>
          <cell r="S697" t="str">
            <v>Seller Fulfilled</v>
          </cell>
          <cell r="T697" t="str">
            <v>6AABQDYGRXZ6</v>
          </cell>
          <cell r="U697" t="str">
            <v>00764608022351</v>
          </cell>
        </row>
        <row r="698">
          <cell r="A698" t="str">
            <v>847-CASE</v>
          </cell>
          <cell r="B698">
            <v>451307039</v>
          </cell>
          <cell r="C698" t="str">
            <v>BAZIC Plastic Pencil Case Utility Storage Box, Clear Color, 24-Pack</v>
          </cell>
          <cell r="D698" t="str">
            <v>ACTIVE</v>
          </cell>
          <cell r="E698" t="str">
            <v>PUBLISHED</v>
          </cell>
          <cell r="F698" t="str">
            <v>Offer end date has passed</v>
          </cell>
          <cell r="G698" t="str">
            <v>Office &amp; Stationery</v>
          </cell>
          <cell r="H698" t="str">
            <v>Pencil &amp; Pen Erasers</v>
          </cell>
          <cell r="I698">
            <v>9.7899999999999991</v>
          </cell>
          <cell r="J698" t="str">
            <v>USD</v>
          </cell>
          <cell r="K698" t="str">
            <v>Base</v>
          </cell>
          <cell r="L698" t="str">
            <v>Yes</v>
          </cell>
          <cell r="M698">
            <v>2039750</v>
          </cell>
          <cell r="N698">
            <v>2039721</v>
          </cell>
          <cell r="O698" t="str">
            <v>ALWAYS_TWO_DAY</v>
          </cell>
          <cell r="P698">
            <v>0.65</v>
          </cell>
          <cell r="Q698">
            <v>1</v>
          </cell>
          <cell r="R698" t="str">
            <v>Walmart Fulfilled</v>
          </cell>
          <cell r="S698" t="str">
            <v>Seller Fulfilled</v>
          </cell>
          <cell r="T698" t="str">
            <v>44LQASDL8MNK</v>
          </cell>
          <cell r="U698" t="str">
            <v>00764608022368</v>
          </cell>
        </row>
        <row r="699">
          <cell r="A699" t="str">
            <v>1285-PACK2</v>
          </cell>
          <cell r="B699">
            <v>862563012</v>
          </cell>
          <cell r="C699" t="str">
            <v>BAZIC Washable Fruit Scented Markers 6 Color Chisel Tip (6/Pack), 2-Packs</v>
          </cell>
          <cell r="D699" t="str">
            <v>ACTIVE</v>
          </cell>
          <cell r="E699" t="str">
            <v>PUBLISHED</v>
          </cell>
          <cell r="F699" t="str">
            <v>Reasonable price requirements are not met</v>
          </cell>
          <cell r="G699" t="str">
            <v>Office &amp; Stationery</v>
          </cell>
          <cell r="H699" t="str">
            <v>Markers</v>
          </cell>
          <cell r="I699">
            <v>9.01</v>
          </cell>
          <cell r="J699" t="str">
            <v>USD</v>
          </cell>
          <cell r="K699" t="str">
            <v>Base</v>
          </cell>
          <cell r="L699">
            <v>9.01</v>
          </cell>
          <cell r="M699">
            <v>2039746</v>
          </cell>
          <cell r="N699">
            <v>2039896</v>
          </cell>
          <cell r="O699" t="str">
            <v>NETWORK_GEO</v>
          </cell>
          <cell r="P699">
            <v>3.48</v>
          </cell>
          <cell r="Q699">
            <v>1</v>
          </cell>
          <cell r="R699" t="str">
            <v>Seller Fulfilled</v>
          </cell>
          <cell r="S699" t="str">
            <v>Seller Fulfilled</v>
          </cell>
          <cell r="T699" t="str">
            <v>4VTGND8BYLQR</v>
          </cell>
          <cell r="U699" t="str">
            <v>10764608023256</v>
          </cell>
        </row>
        <row r="700">
          <cell r="A700" t="str">
            <v>17066-EACH</v>
          </cell>
          <cell r="B700">
            <v>53462422</v>
          </cell>
          <cell r="C700" t="str">
            <v>BAZIC Frizz Erasable Gel Pen 0.7mm Black Color, Retractable Pen, 1-Pack</v>
          </cell>
          <cell r="D700" t="str">
            <v>ARCHIVED</v>
          </cell>
          <cell r="E700" t="str">
            <v>UNPUBLISHED</v>
          </cell>
          <cell r="F700" t="str">
            <v>Offer end date has passed,Price Adjusted</v>
          </cell>
          <cell r="G700" t="str">
            <v>Office &amp; Stationery</v>
          </cell>
          <cell r="H700" t="str">
            <v>Highlighters</v>
          </cell>
          <cell r="I700">
            <v>10.220000000000001</v>
          </cell>
          <cell r="J700" t="str">
            <v>USD</v>
          </cell>
          <cell r="K700" t="str">
            <v>Base</v>
          </cell>
          <cell r="L700" t="str">
            <v>Yes</v>
          </cell>
          <cell r="M700">
            <v>2039719</v>
          </cell>
          <cell r="N700">
            <v>2039896</v>
          </cell>
          <cell r="O700" t="str">
            <v>NETWORK_GEO</v>
          </cell>
          <cell r="P700">
            <v>0.48</v>
          </cell>
          <cell r="Q700">
            <v>1</v>
          </cell>
          <cell r="R700" t="str">
            <v>Seller Fulfilled</v>
          </cell>
          <cell r="S700" t="str">
            <v>Seller Fulfilled</v>
          </cell>
          <cell r="T700" t="str">
            <v>1AWA943H7ESM</v>
          </cell>
          <cell r="U700" t="str">
            <v>00764608023310</v>
          </cell>
        </row>
        <row r="701">
          <cell r="A701" t="str">
            <v>17076-BOX</v>
          </cell>
          <cell r="B701">
            <v>722522498</v>
          </cell>
          <cell r="C701" t="str">
            <v>BAZIC GX-9 Triangle Black Oil Gel Ink Pen, 1.0 mm, (10/Pack), 24-Pack</v>
          </cell>
          <cell r="D701" t="str">
            <v>ARCHIVED</v>
          </cell>
          <cell r="E701" t="str">
            <v>UNPUBLISHED</v>
          </cell>
          <cell r="F701" t="str">
            <v>Offer end date has passed</v>
          </cell>
          <cell r="G701" t="str">
            <v>Office &amp; Stationery</v>
          </cell>
          <cell r="H701" t="str">
            <v>Paper Clips</v>
          </cell>
          <cell r="I701">
            <v>42.5</v>
          </cell>
          <cell r="J701" t="str">
            <v>USD</v>
          </cell>
          <cell r="K701" t="str">
            <v>Base</v>
          </cell>
          <cell r="L701" t="str">
            <v>Yes</v>
          </cell>
          <cell r="M701">
            <v>2039719</v>
          </cell>
          <cell r="N701">
            <v>2039905</v>
          </cell>
          <cell r="O701" t="str">
            <v>NETWORK_GEO</v>
          </cell>
          <cell r="P701">
            <v>4.92</v>
          </cell>
          <cell r="Q701">
            <v>1</v>
          </cell>
          <cell r="R701" t="str">
            <v>Seller Fulfilled</v>
          </cell>
          <cell r="S701" t="str">
            <v>Seller Fulfilled</v>
          </cell>
          <cell r="T701" t="str">
            <v>5SB0KE97AXS3</v>
          </cell>
          <cell r="U701" t="str">
            <v>10764608002404</v>
          </cell>
        </row>
        <row r="702">
          <cell r="A702" t="str">
            <v>17102-EACH</v>
          </cell>
          <cell r="B702">
            <v>18041853992</v>
          </cell>
          <cell r="C702" t="str">
            <v>BAZIC Frizz Erasable Gel Pens, 0.7mm Medium Point, Assorted Colors Ink, 1-Pack</v>
          </cell>
          <cell r="D702" t="str">
            <v>ACTIVE</v>
          </cell>
          <cell r="E702" t="str">
            <v>PUBLISHED</v>
          </cell>
          <cell r="G702" t="str">
            <v>Office &amp; Stationery</v>
          </cell>
          <cell r="H702" t="str">
            <v>Pens</v>
          </cell>
          <cell r="I702">
            <v>8.02</v>
          </cell>
          <cell r="J702" t="str">
            <v>USD</v>
          </cell>
          <cell r="K702" t="str">
            <v>Base</v>
          </cell>
          <cell r="L702">
            <v>8.02</v>
          </cell>
          <cell r="M702">
            <v>2039719</v>
          </cell>
          <cell r="N702">
            <v>2039739</v>
          </cell>
          <cell r="O702" t="str">
            <v>NETWORK_GEO</v>
          </cell>
          <cell r="P702">
            <v>0.6</v>
          </cell>
          <cell r="Q702">
            <v>1</v>
          </cell>
          <cell r="R702" t="str">
            <v>Seller Fulfilled</v>
          </cell>
          <cell r="S702" t="str">
            <v>Seller Fulfilled</v>
          </cell>
          <cell r="T702" t="str">
            <v>4AR01CVX4ZLI</v>
          </cell>
          <cell r="U702" t="str">
            <v>00764608024058</v>
          </cell>
        </row>
        <row r="703">
          <cell r="A703" t="str">
            <v>1930-BOX</v>
          </cell>
          <cell r="B703">
            <v>5026854343</v>
          </cell>
          <cell r="C703" t="str">
            <v>BAZIC Pencil Sharpener Manual, Single Hole Compact Colored Sharpener, 24-Pack</v>
          </cell>
          <cell r="D703" t="str">
            <v>ACTIVE</v>
          </cell>
          <cell r="E703" t="str">
            <v>PUBLISHED</v>
          </cell>
          <cell r="F703"/>
          <cell r="G703" t="str">
            <v>Crafts</v>
          </cell>
          <cell r="H703" t="str">
            <v>Crayons</v>
          </cell>
          <cell r="I703">
            <v>8.69</v>
          </cell>
          <cell r="J703" t="str">
            <v>USD</v>
          </cell>
          <cell r="K703" t="str">
            <v>Base</v>
          </cell>
          <cell r="L703" t="str">
            <v>Yes</v>
          </cell>
          <cell r="M703">
            <v>2039751</v>
          </cell>
          <cell r="N703">
            <v>2039722</v>
          </cell>
          <cell r="O703" t="str">
            <v>NETWORK_GEO</v>
          </cell>
          <cell r="P703">
            <v>102</v>
          </cell>
          <cell r="Q703">
            <v>1</v>
          </cell>
          <cell r="R703" t="str">
            <v>Seller Fulfilled</v>
          </cell>
          <cell r="S703" t="str">
            <v>Seller Fulfilled</v>
          </cell>
          <cell r="T703" t="str">
            <v>68AQITES4Z7K</v>
          </cell>
          <cell r="U703" t="str">
            <v>00764608025178</v>
          </cell>
        </row>
        <row r="704">
          <cell r="A704" t="str">
            <v>4001-SET6</v>
          </cell>
          <cell r="B704">
            <v>24889487</v>
          </cell>
          <cell r="C704" t="str">
            <v>BAZIC Wrist Coil w/ Key Holder. Flexible Wristlet Keychain Pack (2 Pack) (4001)</v>
          </cell>
          <cell r="D704" t="str">
            <v>ACTIVE</v>
          </cell>
          <cell r="E704" t="str">
            <v>PUBLISHED</v>
          </cell>
          <cell r="F704" t="str">
            <v>Shipping information is not found</v>
          </cell>
          <cell r="G704" t="str">
            <v>Clothing, Shoes &amp; Accessories</v>
          </cell>
          <cell r="H704" t="str">
            <v>Keychains</v>
          </cell>
          <cell r="I704">
            <v>9.69</v>
          </cell>
          <cell r="J704" t="str">
            <v>USD</v>
          </cell>
          <cell r="K704" t="str">
            <v>Base</v>
          </cell>
          <cell r="L704">
            <v>9.69</v>
          </cell>
          <cell r="M704">
            <v>2038710</v>
          </cell>
          <cell r="N704">
            <v>2039722</v>
          </cell>
          <cell r="O704">
            <v>0.24</v>
          </cell>
          <cell r="P704" t="str">
            <v>"LB"</v>
          </cell>
          <cell r="Q704">
            <v>1</v>
          </cell>
          <cell r="R704" t="str">
            <v>Seller Fulfilled</v>
          </cell>
          <cell r="S704" t="str">
            <v>Seller Fulfilled</v>
          </cell>
          <cell r="T704" t="str">
            <v>79XSWBKMRY9S</v>
          </cell>
          <cell r="U704" t="str">
            <v>20764608025189</v>
          </cell>
        </row>
        <row r="705">
          <cell r="A705" t="str">
            <v>47100-SET2</v>
          </cell>
          <cell r="B705">
            <v>186746309</v>
          </cell>
          <cell r="C705" t="str">
            <v>KAPPA Favorite Bible Stories Coloring  Activity Book [47100]</v>
          </cell>
          <cell r="D705" t="str">
            <v>ACTIVE</v>
          </cell>
          <cell r="E705" t="str">
            <v>PUBLISHED</v>
          </cell>
          <cell r="F705" t="str">
            <v>Compliance - Childrenâ€™s Product Policy,No Match Found - Adjusted to your last submitted price</v>
          </cell>
          <cell r="G705" t="str">
            <v>Crafts</v>
          </cell>
          <cell r="H705" t="str">
            <v>Coloring Books</v>
          </cell>
          <cell r="I705">
            <v>10.99</v>
          </cell>
          <cell r="J705" t="str">
            <v>USD</v>
          </cell>
          <cell r="K705" t="str">
            <v>Base</v>
          </cell>
          <cell r="L705" t="str">
            <v>Yes</v>
          </cell>
          <cell r="M705">
            <v>2038710</v>
          </cell>
          <cell r="N705">
            <v>2039722</v>
          </cell>
          <cell r="O705">
            <v>0.6</v>
          </cell>
          <cell r="P705">
            <v>5.9</v>
          </cell>
          <cell r="Q705">
            <v>1</v>
          </cell>
          <cell r="R705" t="str">
            <v>Seller Fulfilled</v>
          </cell>
          <cell r="S705" t="str">
            <v>Seller Fulfilled</v>
          </cell>
          <cell r="T705" t="str">
            <v>4DFIZT18O0WN</v>
          </cell>
          <cell r="U705" t="str">
            <v>10764608025205</v>
          </cell>
        </row>
        <row r="706">
          <cell r="A706" t="str">
            <v>5090-EACH</v>
          </cell>
          <cell r="B706">
            <v>54434817</v>
          </cell>
          <cell r="C706" t="str">
            <v>BAZIC W/R 100 Ct. Premium Black Marble Composition Book</v>
          </cell>
          <cell r="D706" t="str">
            <v>ACTIVE</v>
          </cell>
          <cell r="E706" t="str">
            <v>PUBLISHED</v>
          </cell>
          <cell r="F706" t="str">
            <v>Republish (For Walmart internal use only: 00)</v>
          </cell>
          <cell r="G706" t="str">
            <v>Crafts</v>
          </cell>
          <cell r="H706" t="str">
            <v>Crayons</v>
          </cell>
          <cell r="I706">
            <v>74.75</v>
          </cell>
          <cell r="J706" t="str">
            <v>USD</v>
          </cell>
          <cell r="K706" t="str">
            <v>Base</v>
          </cell>
          <cell r="L706" t="str">
            <v>Yes</v>
          </cell>
          <cell r="M706">
            <v>2038710</v>
          </cell>
          <cell r="N706">
            <v>2039722</v>
          </cell>
          <cell r="O706" t="str">
            <v>NETWORK_GEO</v>
          </cell>
          <cell r="P706">
            <v>7.34</v>
          </cell>
          <cell r="Q706">
            <v>1</v>
          </cell>
          <cell r="R706" t="str">
            <v>Seller Fulfilled</v>
          </cell>
          <cell r="S706" t="str">
            <v>Seller Fulfilled</v>
          </cell>
          <cell r="T706" t="str">
            <v>5YGX5TS421S5</v>
          </cell>
          <cell r="U706" t="str">
            <v>10764608025694</v>
          </cell>
        </row>
        <row r="707">
          <cell r="A707" t="str">
            <v>5160-CASE</v>
          </cell>
          <cell r="B707">
            <v>757298028</v>
          </cell>
          <cell r="C707" t="str">
            <v>Bazic Products 307010-144 3 x 3 in. Yellow Stick on Notes - 100 Count</v>
          </cell>
          <cell r="D707" t="str">
            <v>ACTIVE</v>
          </cell>
          <cell r="E707" t="str">
            <v>SYSTEM_PROBLEM</v>
          </cell>
          <cell r="F707" t="str">
            <v>IP-Variants,Listing &amp; Content:UPC Mismatch:Wrong-Item:Unpublish-Auto</v>
          </cell>
          <cell r="G707" t="str">
            <v>Office &amp; Stationery</v>
          </cell>
          <cell r="H707" t="str">
            <v>Binder Clips</v>
          </cell>
          <cell r="I707">
            <v>40.590000000000003</v>
          </cell>
          <cell r="J707" t="str">
            <v>USD</v>
          </cell>
          <cell r="K707" t="str">
            <v>Base</v>
          </cell>
          <cell r="L707" t="str">
            <v>Yes</v>
          </cell>
          <cell r="M707">
            <v>2039904</v>
          </cell>
          <cell r="N707">
            <v>2039905</v>
          </cell>
          <cell r="O707" t="str">
            <v>NETWORK_GEO</v>
          </cell>
          <cell r="P707">
            <v>6.4</v>
          </cell>
          <cell r="Q707">
            <v>1</v>
          </cell>
          <cell r="R707" t="str">
            <v>Seller Fulfilled</v>
          </cell>
          <cell r="S707" t="str">
            <v>Walmart Fulfilled</v>
          </cell>
          <cell r="T707" t="str">
            <v>1UAH8SUM3QT2</v>
          </cell>
          <cell r="U707" t="str">
            <v>10764608002626</v>
          </cell>
        </row>
        <row r="708">
          <cell r="A708" t="str">
            <v>5490-CASE</v>
          </cell>
          <cell r="B708">
            <v>299723632</v>
          </cell>
          <cell r="C708" t="str">
            <v>BAZIC Camouflage Composition Book College Ruled, 100 Sheets, Assorted Colors, 48-Pack</v>
          </cell>
          <cell r="D708" t="str">
            <v>ACTIVE</v>
          </cell>
          <cell r="E708" t="str">
            <v>PUBLISHED</v>
          </cell>
          <cell r="F708" t="str">
            <v>Compliance - Childrenâ€™s Product Policy</v>
          </cell>
          <cell r="G708" t="str">
            <v>Office &amp; Stationery</v>
          </cell>
          <cell r="H708" t="str">
            <v>Composition Notebooks</v>
          </cell>
          <cell r="I708">
            <v>115.89</v>
          </cell>
          <cell r="J708" t="str">
            <v>USD</v>
          </cell>
          <cell r="K708" t="str">
            <v>Base</v>
          </cell>
          <cell r="L708">
            <v>115.89</v>
          </cell>
          <cell r="M708">
            <v>2038710</v>
          </cell>
          <cell r="N708">
            <v>2039731</v>
          </cell>
          <cell r="O708">
            <v>32.54</v>
          </cell>
          <cell r="P708">
            <v>0.8</v>
          </cell>
          <cell r="Q708">
            <v>1</v>
          </cell>
          <cell r="R708" t="str">
            <v>Seller Fulfilled</v>
          </cell>
          <cell r="S708" t="str">
            <v>Seller Fulfilled</v>
          </cell>
          <cell r="T708" t="str">
            <v>34591JDP4HK5</v>
          </cell>
          <cell r="U708" t="str">
            <v>00764608003077</v>
          </cell>
        </row>
        <row r="709">
          <cell r="A709" t="str">
            <v>568-EACH</v>
          </cell>
          <cell r="B709">
            <v>28561173</v>
          </cell>
          <cell r="C709" t="str">
            <v>BAZIC Filler Paper Loose Leaf 150 Sheet, Wide Ruled 3 Hole Punched, 1-Pack</v>
          </cell>
          <cell r="D709" t="str">
            <v>ACTIVE</v>
          </cell>
          <cell r="E709" t="str">
            <v>PUBLISHED</v>
          </cell>
          <cell r="F709" t="str">
            <v>Offer end date has passed</v>
          </cell>
          <cell r="G709" t="str">
            <v>Office &amp; Stationery</v>
          </cell>
          <cell r="H709" t="str">
            <v>Sheet Protectors</v>
          </cell>
          <cell r="I709">
            <v>45.5</v>
          </cell>
          <cell r="J709" t="str">
            <v>USD</v>
          </cell>
          <cell r="K709" t="str">
            <v>Base</v>
          </cell>
          <cell r="L709" t="str">
            <v>Yes</v>
          </cell>
          <cell r="M709">
            <v>2039724</v>
          </cell>
          <cell r="N709">
            <v>2039907</v>
          </cell>
          <cell r="O709" t="str">
            <v>NETWORK_GEO</v>
          </cell>
          <cell r="P709">
            <v>7.38</v>
          </cell>
          <cell r="Q709">
            <v>1</v>
          </cell>
          <cell r="R709" t="str">
            <v>Seller Fulfilled</v>
          </cell>
          <cell r="S709" t="str">
            <v>Seller Fulfilled</v>
          </cell>
          <cell r="T709" t="str">
            <v>6IXIW8ESW4RM</v>
          </cell>
          <cell r="U709" t="str">
            <v>10764608031022</v>
          </cell>
        </row>
        <row r="710">
          <cell r="A710" t="str">
            <v>766-A-CASE</v>
          </cell>
          <cell r="B710">
            <v>5191504494</v>
          </cell>
          <cell r="C710" t="str">
            <v>BAZIC #2 HB Premium Yellow Pencils, Latex Free Eraser (10/Pack), 144-Pack</v>
          </cell>
          <cell r="D710" t="str">
            <v>ACTIVE</v>
          </cell>
          <cell r="E710" t="str">
            <v>PUBLISHED</v>
          </cell>
          <cell r="G710" t="str">
            <v>Office &amp; Stationery</v>
          </cell>
          <cell r="H710" t="str">
            <v>Pencils</v>
          </cell>
          <cell r="I710">
            <v>134.96</v>
          </cell>
          <cell r="J710" t="str">
            <v>USD</v>
          </cell>
          <cell r="K710" t="str">
            <v>Base</v>
          </cell>
          <cell r="L710">
            <v>134.96</v>
          </cell>
          <cell r="M710">
            <v>2039720</v>
          </cell>
          <cell r="N710">
            <v>2039889</v>
          </cell>
          <cell r="O710" t="str">
            <v>ALWAYS_TWO_DAY</v>
          </cell>
          <cell r="P710">
            <v>0.22500000000000001</v>
          </cell>
          <cell r="Q710">
            <v>1</v>
          </cell>
          <cell r="R710" t="str">
            <v>Walmart Fulfilled</v>
          </cell>
          <cell r="S710" t="str">
            <v>Seller Fulfilled</v>
          </cell>
          <cell r="T710" t="str">
            <v>3A7H5UM1W8M8</v>
          </cell>
          <cell r="U710" t="str">
            <v>00764608031070</v>
          </cell>
        </row>
        <row r="711">
          <cell r="A711" t="str">
            <v>783-EACH</v>
          </cell>
          <cell r="B711">
            <v>38191051</v>
          </cell>
          <cell r="C711" t="str">
            <v>BAZIC Next Colored Pencils, 18 Assorted Colors, Pre-Sharpened Wood Free Coloring Pencils Set (18/Pack), 1-Pack</v>
          </cell>
          <cell r="D711" t="str">
            <v>ACTIVE</v>
          </cell>
          <cell r="E711" t="str">
            <v>PUBLISHED</v>
          </cell>
          <cell r="F711" t="str">
            <v>Offer end date has passed,Current Offer At Or Below Target</v>
          </cell>
          <cell r="G711" t="str">
            <v>Office &amp; Stationery</v>
          </cell>
          <cell r="H711" t="str">
            <v>Pencils</v>
          </cell>
          <cell r="I711">
            <v>7.75</v>
          </cell>
          <cell r="J711" t="str">
            <v>USD</v>
          </cell>
          <cell r="K711" t="str">
            <v>Base</v>
          </cell>
          <cell r="L711">
            <v>7.75</v>
          </cell>
          <cell r="M711">
            <v>2039720</v>
          </cell>
          <cell r="N711">
            <v>2039742</v>
          </cell>
          <cell r="O711">
            <v>0.28999999999999998</v>
          </cell>
          <cell r="P711">
            <v>0.53</v>
          </cell>
          <cell r="Q711">
            <v>1</v>
          </cell>
          <cell r="R711" t="str">
            <v>Seller Fulfilled</v>
          </cell>
          <cell r="S711" t="str">
            <v>Seller Fulfilled</v>
          </cell>
          <cell r="T711" t="str">
            <v>581KIY5C7528</v>
          </cell>
          <cell r="U711" t="str">
            <v>00764608031452</v>
          </cell>
        </row>
        <row r="712">
          <cell r="A712" t="str">
            <v>834-EACH</v>
          </cell>
          <cell r="B712">
            <v>6918711295</v>
          </cell>
          <cell r="C712" t="str">
            <v>BAZIC Plastic Pencil Case 8" Storage Box, Clear Color, Translucent Organizer, 1-Pack</v>
          </cell>
          <cell r="D712" t="str">
            <v>ACTIVE</v>
          </cell>
          <cell r="E712" t="str">
            <v>PUBLISHED</v>
          </cell>
          <cell r="G712" t="str">
            <v>Office &amp; Stationery</v>
          </cell>
          <cell r="H712" t="str">
            <v>Pencil Cases</v>
          </cell>
          <cell r="I712">
            <v>7.69</v>
          </cell>
          <cell r="J712" t="str">
            <v>USD</v>
          </cell>
          <cell r="K712" t="str">
            <v>Base</v>
          </cell>
          <cell r="L712" t="str">
            <v>Yes</v>
          </cell>
          <cell r="M712">
            <v>2039750</v>
          </cell>
          <cell r="N712">
            <v>2039742</v>
          </cell>
          <cell r="O712">
            <v>0.12</v>
          </cell>
          <cell r="P712">
            <v>2.52</v>
          </cell>
          <cell r="Q712">
            <v>1</v>
          </cell>
          <cell r="R712" t="str">
            <v>Seller Fulfilled</v>
          </cell>
          <cell r="S712" t="str">
            <v>Seller Fulfilled</v>
          </cell>
          <cell r="T712" t="str">
            <v>0SJ7C3EGDJ2K</v>
          </cell>
          <cell r="U712" t="str">
            <v>00764608031780</v>
          </cell>
        </row>
        <row r="713">
          <cell r="A713" t="str">
            <v>910-SET6</v>
          </cell>
          <cell r="B713">
            <v>22060585</v>
          </cell>
          <cell r="C713" t="str">
            <v>BAZIC Neon Colored Duct Tape 1.88" X 10 Yards, Multi-Use Waterproof, 6-Pack</v>
          </cell>
          <cell r="D713" t="str">
            <v>ACTIVE</v>
          </cell>
          <cell r="E713" t="str">
            <v>PUBLISHED</v>
          </cell>
          <cell r="F713" t="str">
            <v>Offer end date has passed</v>
          </cell>
          <cell r="G713" t="str">
            <v>Office &amp; Stationery</v>
          </cell>
          <cell r="H713" t="str">
            <v>File Folders</v>
          </cell>
          <cell r="I713">
            <v>27.75</v>
          </cell>
          <cell r="J713" t="str">
            <v>USD</v>
          </cell>
          <cell r="K713" t="str">
            <v>Base</v>
          </cell>
          <cell r="L713" t="str">
            <v>Yes</v>
          </cell>
          <cell r="M713">
            <v>2042502</v>
          </cell>
          <cell r="N713">
            <v>2039742</v>
          </cell>
          <cell r="O713" t="str">
            <v>NETWORK_GEO</v>
          </cell>
          <cell r="P713">
            <v>5.15</v>
          </cell>
          <cell r="Q713">
            <v>1</v>
          </cell>
          <cell r="R713" t="str">
            <v>WFS Eligible</v>
          </cell>
          <cell r="S713" t="str">
            <v>Seller Fulfilled</v>
          </cell>
          <cell r="T713" t="str">
            <v>1SQ9IBR13HRE</v>
          </cell>
          <cell r="U713" t="str">
            <v>00764608031841</v>
          </cell>
        </row>
        <row r="714">
          <cell r="A714" t="str">
            <v>929-EACH</v>
          </cell>
          <cell r="B714">
            <v>43468936</v>
          </cell>
          <cell r="C714" t="str">
            <v>BAZIC Crystal Clear Tape w/ Dispenser 3/4" X 500", Glossy Finish, (3/Pack), 1-Pack</v>
          </cell>
          <cell r="D714" t="str">
            <v>ACTIVE</v>
          </cell>
          <cell r="E714" t="str">
            <v>PUBLISHED</v>
          </cell>
          <cell r="F714" t="str">
            <v>Offer end date has passed</v>
          </cell>
          <cell r="G714" t="str">
            <v>Crafts</v>
          </cell>
          <cell r="H714" t="str">
            <v>Clays &amp; Doughs</v>
          </cell>
          <cell r="I714">
            <v>16.09</v>
          </cell>
          <cell r="J714" t="str">
            <v>USD</v>
          </cell>
          <cell r="K714" t="str">
            <v>Base</v>
          </cell>
          <cell r="L714" t="str">
            <v>Yes</v>
          </cell>
          <cell r="M714">
            <v>2038710</v>
          </cell>
          <cell r="N714">
            <v>2039741</v>
          </cell>
          <cell r="O714" t="str">
            <v>NETWORK_GEO</v>
          </cell>
          <cell r="P714">
            <v>1.36</v>
          </cell>
          <cell r="Q714">
            <v>1</v>
          </cell>
          <cell r="R714" t="str">
            <v>Seller Fulfilled</v>
          </cell>
          <cell r="S714" t="str">
            <v>Seller Fulfilled</v>
          </cell>
          <cell r="T714" t="str">
            <v>6XH5C37P4T0Q</v>
          </cell>
          <cell r="U714" t="str">
            <v>00462888818571</v>
          </cell>
        </row>
        <row r="715">
          <cell r="A715" t="str">
            <v>956-CASE</v>
          </cell>
          <cell r="B715">
            <v>490584118</v>
          </cell>
          <cell r="C715" t="str">
            <v>BAZIC General Purpose Masking Tape 1.88" X 2160" (60 Yards), 24-Pack</v>
          </cell>
          <cell r="D715" t="str">
            <v>ACTIVE</v>
          </cell>
          <cell r="E715" t="str">
            <v>PUBLISHED</v>
          </cell>
          <cell r="F715" t="str">
            <v>Offer end date has passed</v>
          </cell>
          <cell r="G715" t="str">
            <v>Crafts</v>
          </cell>
          <cell r="H715" t="str">
            <v>Clays &amp; Doughs</v>
          </cell>
          <cell r="I715">
            <v>73.989999999999995</v>
          </cell>
          <cell r="J715" t="str">
            <v>USD</v>
          </cell>
          <cell r="K715" t="str">
            <v>Base</v>
          </cell>
          <cell r="L715" t="str">
            <v>Yes</v>
          </cell>
          <cell r="M715">
            <v>2038710</v>
          </cell>
          <cell r="N715">
            <v>2039741</v>
          </cell>
          <cell r="O715" t="str">
            <v>NETWORK_GEO</v>
          </cell>
          <cell r="P715">
            <v>6.74</v>
          </cell>
          <cell r="Q715">
            <v>1</v>
          </cell>
          <cell r="R715" t="str">
            <v>Seller Fulfilled</v>
          </cell>
          <cell r="S715" t="str">
            <v>Seller Fulfilled</v>
          </cell>
          <cell r="T715" t="str">
            <v>7AMQSCNNVXK4</v>
          </cell>
          <cell r="U715" t="str">
            <v>20764608033535</v>
          </cell>
        </row>
        <row r="716">
          <cell r="A716" t="str">
            <v>1229-PACK2</v>
          </cell>
          <cell r="B716">
            <v>1867796931</v>
          </cell>
          <cell r="C716" t="str">
            <v>BAZIC Alcohol Markers Brush, Double Tipped 6 Colors Art Marker Set, Brush Chisel Dual Tips (6/Pack), 2-Packs</v>
          </cell>
          <cell r="D716" t="str">
            <v>ACTIVE</v>
          </cell>
          <cell r="E716" t="str">
            <v>PUBLISHED</v>
          </cell>
          <cell r="F716" t="str">
            <v>An internal error occurred while publishing this item. Please re-ingest the item,Offer end date has passed,Active distributor not set for the item.</v>
          </cell>
          <cell r="G716" t="str">
            <v>Office &amp; Stationery</v>
          </cell>
          <cell r="H716" t="str">
            <v>Markers</v>
          </cell>
          <cell r="I716">
            <v>11.99</v>
          </cell>
          <cell r="J716" t="str">
            <v>USD</v>
          </cell>
          <cell r="K716" t="str">
            <v>Base</v>
          </cell>
          <cell r="L716">
            <v>11.99</v>
          </cell>
          <cell r="M716">
            <v>2039746</v>
          </cell>
          <cell r="N716">
            <v>2039756</v>
          </cell>
          <cell r="O716">
            <v>0.54</v>
          </cell>
          <cell r="P716">
            <v>0.28000000000000003</v>
          </cell>
          <cell r="Q716">
            <v>1</v>
          </cell>
          <cell r="R716" t="str">
            <v>Seller Fulfilled</v>
          </cell>
          <cell r="S716" t="str">
            <v>Walmart Fulfilled</v>
          </cell>
          <cell r="T716" t="str">
            <v>5AURTXNIRJQD</v>
          </cell>
          <cell r="U716" t="str">
            <v>00764608034088</v>
          </cell>
        </row>
        <row r="717">
          <cell r="A717" t="str">
            <v>17082-BOX</v>
          </cell>
          <cell r="B717">
            <v>406371621</v>
          </cell>
          <cell r="C717" t="str">
            <v>BAZIC Collorelli Gel Pen 1.0mm Glitter Color, Smooth Write, (12/Pack), 24-Pack</v>
          </cell>
          <cell r="D717" t="str">
            <v>ACTIVE</v>
          </cell>
          <cell r="E717" t="str">
            <v>PUBLISHED</v>
          </cell>
          <cell r="F717" t="str">
            <v>Offer end date has passed</v>
          </cell>
          <cell r="G717" t="str">
            <v>Office &amp; Stationery</v>
          </cell>
          <cell r="H717" t="str">
            <v>Pens</v>
          </cell>
          <cell r="I717">
            <v>70.489999999999995</v>
          </cell>
          <cell r="J717" t="str">
            <v>USD</v>
          </cell>
          <cell r="K717" t="str">
            <v>Base</v>
          </cell>
          <cell r="L717" t="str">
            <v>Yes</v>
          </cell>
          <cell r="M717">
            <v>2039719</v>
          </cell>
          <cell r="N717">
            <v>2038710</v>
          </cell>
          <cell r="O717">
            <v>4.3600000000000003</v>
          </cell>
          <cell r="P717">
            <v>1.84</v>
          </cell>
          <cell r="Q717">
            <v>1</v>
          </cell>
          <cell r="R717" t="str">
            <v>Seller Fulfilled</v>
          </cell>
          <cell r="S717" t="str">
            <v>Walmart Fulfilled</v>
          </cell>
          <cell r="T717" t="str">
            <v>1EY1U1MCOS58</v>
          </cell>
          <cell r="U717" t="str">
            <v>00764608034637</v>
          </cell>
        </row>
        <row r="718">
          <cell r="A718" t="str">
            <v>1804-EACH</v>
          </cell>
          <cell r="B718">
            <v>24867995</v>
          </cell>
          <cell r="C718" t="str">
            <v>BAZIC Legal Size Hardboard Clipboard w/ Sturdy Spring Clip [1804]</v>
          </cell>
          <cell r="D718" t="str">
            <v>ACTIVE</v>
          </cell>
          <cell r="E718" t="str">
            <v>PUBLISHED</v>
          </cell>
          <cell r="F718" t="str">
            <v>Offer end date has passed,Price Adjusted</v>
          </cell>
          <cell r="G718" t="str">
            <v>Office &amp; Stationery</v>
          </cell>
          <cell r="H718" t="str">
            <v>Labels</v>
          </cell>
          <cell r="I718">
            <v>7.99</v>
          </cell>
          <cell r="J718" t="str">
            <v>USD</v>
          </cell>
          <cell r="K718" t="str">
            <v>Base</v>
          </cell>
          <cell r="L718" t="str">
            <v>Yes</v>
          </cell>
          <cell r="M718">
            <v>2039893</v>
          </cell>
          <cell r="N718">
            <v>2038061</v>
          </cell>
          <cell r="O718" t="str">
            <v>NETWORK_GEO</v>
          </cell>
          <cell r="P718">
            <v>0.1</v>
          </cell>
          <cell r="Q718">
            <v>1</v>
          </cell>
          <cell r="R718" t="str">
            <v>Seller Fulfilled</v>
          </cell>
          <cell r="S718" t="str">
            <v>Seller Fulfilled</v>
          </cell>
          <cell r="T718" t="str">
            <v>3HAFR9RUC1ZB</v>
          </cell>
          <cell r="U718" t="str">
            <v>00764608038147</v>
          </cell>
        </row>
        <row r="719">
          <cell r="A719" t="str">
            <v>2085-SET4</v>
          </cell>
          <cell r="B719">
            <v>16314524897</v>
          </cell>
          <cell r="C719" t="str">
            <v>BAZIC Permanent Dots Glue Tape 8.4 mm x 8.74 Yard, Double Sided Adhesive Tape, 4-Pack</v>
          </cell>
          <cell r="D719" t="str">
            <v>ACTIVE</v>
          </cell>
          <cell r="E719" t="str">
            <v>PUBLISHED</v>
          </cell>
          <cell r="F719" t="str">
            <v>Offer end date has passed</v>
          </cell>
          <cell r="G719" t="str">
            <v>Office &amp; Stationery</v>
          </cell>
          <cell r="H719" t="str">
            <v>Mounting Tapes</v>
          </cell>
          <cell r="I719">
            <v>11.99</v>
          </cell>
          <cell r="J719" t="str">
            <v>USD</v>
          </cell>
          <cell r="K719" t="str">
            <v>Base</v>
          </cell>
          <cell r="L719">
            <v>11.99</v>
          </cell>
          <cell r="M719">
            <v>2038710</v>
          </cell>
          <cell r="N719">
            <v>2038710</v>
          </cell>
          <cell r="O719">
            <v>0.16</v>
          </cell>
          <cell r="P719">
            <v>1</v>
          </cell>
          <cell r="Q719">
            <v>1</v>
          </cell>
          <cell r="R719" t="str">
            <v>Seller Fulfilled</v>
          </cell>
          <cell r="S719" t="str">
            <v>Seller Fulfilled</v>
          </cell>
          <cell r="T719" t="str">
            <v>5T3MYS04N5TU</v>
          </cell>
          <cell r="U719" t="str">
            <v>00466435811527</v>
          </cell>
        </row>
        <row r="720">
          <cell r="A720" t="str">
            <v>2182-CASE</v>
          </cell>
          <cell r="B720">
            <v>841727546</v>
          </cell>
          <cell r="C720" t="str">
            <v>BAZIC 2 Pockets Paper Folder, Premium Leatherette Portfolio, 125-Count</v>
          </cell>
          <cell r="D720" t="str">
            <v>ACTIVE</v>
          </cell>
          <cell r="E720" t="str">
            <v>PUBLISHED</v>
          </cell>
          <cell r="F720" t="str">
            <v>Offer end date has passed</v>
          </cell>
          <cell r="G720" t="str">
            <v>Crafts</v>
          </cell>
          <cell r="H720" t="str">
            <v>Stickers</v>
          </cell>
          <cell r="I720">
            <v>7.99</v>
          </cell>
          <cell r="J720" t="str">
            <v>USD</v>
          </cell>
          <cell r="K720" t="str">
            <v>Base</v>
          </cell>
          <cell r="L720" t="str">
            <v>Yes</v>
          </cell>
          <cell r="M720">
            <v>2039742</v>
          </cell>
          <cell r="N720">
            <v>2038710</v>
          </cell>
          <cell r="O720" t="str">
            <v>NETWORK_GEO</v>
          </cell>
          <cell r="P720">
            <v>0.13</v>
          </cell>
          <cell r="Q720">
            <v>1</v>
          </cell>
          <cell r="R720" t="str">
            <v>Seller Fulfilled</v>
          </cell>
          <cell r="S720" t="str">
            <v>Seller Fulfilled</v>
          </cell>
          <cell r="T720" t="str">
            <v>5PIA1RIE08WZ</v>
          </cell>
          <cell r="U720" t="str">
            <v>00764608038710</v>
          </cell>
        </row>
        <row r="721">
          <cell r="A721" t="str">
            <v>3100-PACK4</v>
          </cell>
          <cell r="B721">
            <v>870566866</v>
          </cell>
          <cell r="C721" t="str">
            <v>BAZIC Manila File Folder 1/3 Cut Letter Size, Total 48-Count</v>
          </cell>
          <cell r="D721" t="str">
            <v>ACTIVE</v>
          </cell>
          <cell r="E721" t="str">
            <v>PUBLISHED</v>
          </cell>
          <cell r="F721" t="str">
            <v>Offer end date has passed</v>
          </cell>
          <cell r="G721" t="str">
            <v>Crafts</v>
          </cell>
          <cell r="H721" t="str">
            <v>Finger Paints</v>
          </cell>
          <cell r="I721">
            <v>54.75</v>
          </cell>
          <cell r="J721" t="str">
            <v>USD</v>
          </cell>
          <cell r="K721" t="str">
            <v>Base</v>
          </cell>
          <cell r="L721" t="str">
            <v>Yes</v>
          </cell>
          <cell r="M721">
            <v>2039742</v>
          </cell>
          <cell r="N721">
            <v>2039748</v>
          </cell>
          <cell r="O721" t="str">
            <v>NETWORK_GEO</v>
          </cell>
          <cell r="P721">
            <v>8.8000000000000007</v>
          </cell>
          <cell r="Q721">
            <v>1</v>
          </cell>
          <cell r="R721" t="str">
            <v>Seller Fulfilled</v>
          </cell>
          <cell r="S721" t="str">
            <v>Seller Fulfilled</v>
          </cell>
          <cell r="T721" t="str">
            <v>3FE2Q1VGA0N4</v>
          </cell>
          <cell r="U721" t="str">
            <v>10764608039417</v>
          </cell>
        </row>
        <row r="722">
          <cell r="A722" t="str">
            <v>3133-A-PACK4</v>
          </cell>
          <cell r="B722">
            <v>287623321</v>
          </cell>
          <cell r="C722" t="str">
            <v>BAZIC 3 Ring Binder 1" Economy Binders Black, Hold 175 Sheets, 4-Count</v>
          </cell>
          <cell r="D722" t="str">
            <v>ACTIVE</v>
          </cell>
          <cell r="E722" t="str">
            <v>PUBLISHED</v>
          </cell>
          <cell r="F722" t="str">
            <v>Offer end date has passed</v>
          </cell>
          <cell r="G722" t="str">
            <v>Office &amp; Stationery</v>
          </cell>
          <cell r="H722" t="str">
            <v>Binders</v>
          </cell>
          <cell r="I722">
            <v>20.69</v>
          </cell>
          <cell r="J722" t="str">
            <v>USD</v>
          </cell>
          <cell r="K722" t="str">
            <v>Base</v>
          </cell>
          <cell r="L722" t="str">
            <v>Yes</v>
          </cell>
          <cell r="M722">
            <v>2039738</v>
          </cell>
          <cell r="N722">
            <v>2039738</v>
          </cell>
          <cell r="O722" t="str">
            <v>NETWORK_GEO</v>
          </cell>
          <cell r="P722">
            <v>1.6</v>
          </cell>
          <cell r="Q722">
            <v>1</v>
          </cell>
          <cell r="R722" t="str">
            <v>Seller Fulfilled</v>
          </cell>
          <cell r="S722" t="str">
            <v>Seller Fulfilled</v>
          </cell>
          <cell r="T722" t="str">
            <v>7KQO0WT8IHLT</v>
          </cell>
          <cell r="U722" t="str">
            <v>00468123415192</v>
          </cell>
        </row>
        <row r="723">
          <cell r="A723" t="str">
            <v>4160-CASE</v>
          </cell>
          <cell r="B723">
            <v>831812911</v>
          </cell>
          <cell r="C723" t="str">
            <v>BAZIC 3 Ring Binder 3" View Binders Slant D Ring Burgundy, Hold 600 Sheets, 12-Count</v>
          </cell>
          <cell r="D723" t="str">
            <v>ACTIVE</v>
          </cell>
          <cell r="E723" t="str">
            <v>PUBLISHED</v>
          </cell>
          <cell r="F723" t="str">
            <v>Offer end date has passed</v>
          </cell>
          <cell r="G723" t="str">
            <v>Crafts</v>
          </cell>
          <cell r="H723" t="str">
            <v>Coloring Books</v>
          </cell>
          <cell r="I723">
            <v>7.99</v>
          </cell>
          <cell r="J723" t="str">
            <v>USD</v>
          </cell>
          <cell r="K723" t="str">
            <v>Base</v>
          </cell>
          <cell r="L723" t="str">
            <v>Yes</v>
          </cell>
          <cell r="M723">
            <v>2039738</v>
          </cell>
          <cell r="N723">
            <v>2038710</v>
          </cell>
          <cell r="O723" t="str">
            <v>NETWORK_GEO</v>
          </cell>
          <cell r="P723">
            <v>0.33</v>
          </cell>
          <cell r="Q723">
            <v>1</v>
          </cell>
          <cell r="R723" t="str">
            <v>Seller Fulfilled</v>
          </cell>
          <cell r="S723" t="str">
            <v>Seller Fulfilled</v>
          </cell>
          <cell r="T723" t="str">
            <v>1POQE9TVW1EX</v>
          </cell>
          <cell r="U723" t="str">
            <v>00805219450895</v>
          </cell>
        </row>
        <row r="724">
          <cell r="A724" t="str">
            <v>46647-EACH</v>
          </cell>
          <cell r="B724">
            <v>15152024550</v>
          </cell>
          <cell r="C724" t="str">
            <v>SpongeBob Coloring Book 1 Title, Fun Game Workbook for Learning Drawing Coloring, 80 Pages, 1-Pack</v>
          </cell>
          <cell r="D724" t="str">
            <v>ACTIVE</v>
          </cell>
          <cell r="E724" t="str">
            <v>PUBLISHED</v>
          </cell>
          <cell r="F724" t="str">
            <v>Offer end date has passed</v>
          </cell>
          <cell r="G724" t="str">
            <v>Office &amp; Stationery</v>
          </cell>
          <cell r="H724" t="str">
            <v>Writing Notebooks &amp; Sketch Books</v>
          </cell>
          <cell r="I724">
            <v>14</v>
          </cell>
          <cell r="J724" t="str">
            <v>USD</v>
          </cell>
          <cell r="K724" t="str">
            <v>Base</v>
          </cell>
          <cell r="L724" t="str">
            <v>Yes</v>
          </cell>
          <cell r="M724">
            <v>2038710</v>
          </cell>
          <cell r="N724">
            <v>2039723</v>
          </cell>
          <cell r="O724" t="str">
            <v>NETWORK_GEO</v>
          </cell>
          <cell r="P724">
            <v>0.96</v>
          </cell>
          <cell r="Q724">
            <v>1</v>
          </cell>
          <cell r="R724" t="str">
            <v>Seller Fulfilled</v>
          </cell>
          <cell r="S724" t="str">
            <v>Seller Fulfilled</v>
          </cell>
          <cell r="T724" t="str">
            <v>1AQYH3UGQJQJ</v>
          </cell>
          <cell r="U724" t="str">
            <v>00764608050422</v>
          </cell>
        </row>
        <row r="725">
          <cell r="A725" t="str">
            <v>5012-CASE</v>
          </cell>
          <cell r="B725">
            <v>679003337</v>
          </cell>
          <cell r="C725" t="str">
            <v>BAZIC Nickel Coin Wrappers Rolls Tube, Made in USA (36/Pack), 50-Packs</v>
          </cell>
          <cell r="D725" t="str">
            <v>ACTIVE</v>
          </cell>
          <cell r="E725" t="str">
            <v>PUBLISHED</v>
          </cell>
          <cell r="G725" t="str">
            <v>Office &amp; Stationery</v>
          </cell>
          <cell r="H725" t="str">
            <v>Coin Roll Wrappers</v>
          </cell>
          <cell r="I725">
            <v>133.49</v>
          </cell>
          <cell r="J725" t="str">
            <v>USD</v>
          </cell>
          <cell r="K725" t="str">
            <v>Base</v>
          </cell>
          <cell r="L725" t="str">
            <v>No</v>
          </cell>
          <cell r="M725">
            <v>2038710</v>
          </cell>
          <cell r="N725">
            <v>2038710</v>
          </cell>
          <cell r="O725" t="str">
            <v>NETWORK_GEO</v>
          </cell>
          <cell r="P725">
            <v>0.66</v>
          </cell>
          <cell r="Q725">
            <v>1</v>
          </cell>
          <cell r="R725" t="str">
            <v>Seller Fulfilled</v>
          </cell>
          <cell r="S725" t="str">
            <v>Seller Fulfilled</v>
          </cell>
          <cell r="T725" t="str">
            <v>78COBXKFBMW1</v>
          </cell>
          <cell r="U725" t="str">
            <v>00764608050507</v>
          </cell>
        </row>
        <row r="726">
          <cell r="A726" t="str">
            <v>5054-CASE</v>
          </cell>
          <cell r="B726">
            <v>3516518777</v>
          </cell>
          <cell r="C726" t="str">
            <v>BAZIC Small Marble Composition Book, 4.5"x3.25" Memo Size 80 Sheets Pocket Notebook, Total 72 Count</v>
          </cell>
          <cell r="D726" t="str">
            <v>ACTIVE</v>
          </cell>
          <cell r="E726" t="str">
            <v>PUBLISHED</v>
          </cell>
          <cell r="F726" t="str">
            <v>Offer end date has passed</v>
          </cell>
          <cell r="G726" t="str">
            <v>Office &amp; Stationery</v>
          </cell>
          <cell r="H726" t="str">
            <v>Poster Boards</v>
          </cell>
          <cell r="I726">
            <v>35</v>
          </cell>
          <cell r="J726" t="str">
            <v>USD</v>
          </cell>
          <cell r="K726" t="str">
            <v>Base</v>
          </cell>
          <cell r="L726" t="str">
            <v>Yes</v>
          </cell>
          <cell r="M726">
            <v>2038710</v>
          </cell>
          <cell r="N726">
            <v>2039749</v>
          </cell>
          <cell r="O726" t="str">
            <v>NETWORK_GEO</v>
          </cell>
          <cell r="P726">
            <v>4.8</v>
          </cell>
          <cell r="Q726">
            <v>1</v>
          </cell>
          <cell r="R726" t="str">
            <v>Seller Fulfilled</v>
          </cell>
          <cell r="S726" t="str">
            <v>WFS Eligible</v>
          </cell>
          <cell r="T726" t="str">
            <v>51MU7DHVP7NA</v>
          </cell>
          <cell r="U726" t="str">
            <v>20764608050563</v>
          </cell>
        </row>
        <row r="727">
          <cell r="A727" t="str">
            <v>515-PACK3</v>
          </cell>
          <cell r="B727">
            <v>5407552541</v>
          </cell>
          <cell r="C727" t="str">
            <v>BAZIC Ruled Index Cards 3"X5" 200 Count, Ruled Lined White Flashcards, 3-Packs</v>
          </cell>
          <cell r="D727" t="str">
            <v>ACTIVE</v>
          </cell>
          <cell r="E727" t="str">
            <v>PUBLISHED</v>
          </cell>
          <cell r="F727" t="str">
            <v>Offer end date has passed</v>
          </cell>
          <cell r="G727" t="str">
            <v>Crafts</v>
          </cell>
          <cell r="H727" t="str">
            <v>Construction Paper</v>
          </cell>
          <cell r="I727">
            <v>119</v>
          </cell>
          <cell r="J727" t="str">
            <v>USD</v>
          </cell>
          <cell r="K727" t="str">
            <v>Base</v>
          </cell>
          <cell r="L727" t="str">
            <v>Yes</v>
          </cell>
          <cell r="M727">
            <v>2039744</v>
          </cell>
          <cell r="N727">
            <v>2038710</v>
          </cell>
          <cell r="O727" t="str">
            <v>NETWORK_GEO</v>
          </cell>
          <cell r="P727">
            <v>20.239999999999998</v>
          </cell>
          <cell r="Q727">
            <v>1</v>
          </cell>
          <cell r="R727" t="str">
            <v>Seller Fulfilled</v>
          </cell>
          <cell r="S727" t="str">
            <v>Seller Fulfilled</v>
          </cell>
          <cell r="T727" t="str">
            <v>57ZQVBL67LT1</v>
          </cell>
          <cell r="U727" t="str">
            <v>20764608005068</v>
          </cell>
        </row>
        <row r="728">
          <cell r="A728" t="str">
            <v>5172-PACK2</v>
          </cell>
          <cell r="B728">
            <v>959407407</v>
          </cell>
          <cell r="C728" t="str">
            <v>BAZIC Neon Page Markers Dispensers 0.5x1.7 Sign Here PET Arrow Flag (100 Flags/Pack), 2-Packs</v>
          </cell>
          <cell r="D728" t="str">
            <v>ACTIVE</v>
          </cell>
          <cell r="E728" t="str">
            <v>PUBLISHED</v>
          </cell>
          <cell r="G728" t="str">
            <v>Office &amp; Stationery</v>
          </cell>
          <cell r="H728" t="str">
            <v>Tape Flags</v>
          </cell>
          <cell r="I728">
            <v>9.75</v>
          </cell>
          <cell r="J728" t="str">
            <v>USD</v>
          </cell>
          <cell r="K728" t="str">
            <v>Base</v>
          </cell>
          <cell r="L728">
            <v>9.75</v>
          </cell>
          <cell r="M728">
            <v>2038710</v>
          </cell>
          <cell r="N728">
            <v>2038710</v>
          </cell>
          <cell r="O728" t="str">
            <v>NETWORK_GEO</v>
          </cell>
          <cell r="P728">
            <v>4.22</v>
          </cell>
          <cell r="Q728">
            <v>1</v>
          </cell>
          <cell r="R728" t="str">
            <v>Seller Fulfilled</v>
          </cell>
          <cell r="S728" t="str">
            <v>Seller Fulfilled</v>
          </cell>
          <cell r="T728" t="str">
            <v>4JS0UISF0IKN</v>
          </cell>
          <cell r="U728" t="str">
            <v>00764608050729</v>
          </cell>
        </row>
        <row r="729">
          <cell r="A729" t="str">
            <v>6011-EACH</v>
          </cell>
          <cell r="B729">
            <v>24420907</v>
          </cell>
          <cell r="C729" t="str">
            <v>BAZIC Magnetic Dry Erase Whiteboard &amp; Marker + 2 Magnets), 8.5"x11", 1-Pack</v>
          </cell>
          <cell r="D729" t="str">
            <v>ACTIVE</v>
          </cell>
          <cell r="E729" t="str">
            <v>PUBLISHED</v>
          </cell>
          <cell r="F729" t="str">
            <v>Compliance - Childrenâ€™s Product Policy,No Match Found - Adjusted to your last submitted price</v>
          </cell>
          <cell r="G729" t="str">
            <v>Office &amp; Stationery</v>
          </cell>
          <cell r="H729" t="str">
            <v>Flash Cards</v>
          </cell>
          <cell r="I729">
            <v>8.25</v>
          </cell>
          <cell r="J729" t="str">
            <v>USD</v>
          </cell>
          <cell r="K729" t="str">
            <v>Base</v>
          </cell>
          <cell r="L729" t="str">
            <v>Yes</v>
          </cell>
          <cell r="M729">
            <v>2039885</v>
          </cell>
          <cell r="N729">
            <v>2039914</v>
          </cell>
          <cell r="O729" t="str">
            <v>ALWAYS_TWO_DAY</v>
          </cell>
          <cell r="P729">
            <v>0.39</v>
          </cell>
          <cell r="Q729">
            <v>1</v>
          </cell>
          <cell r="R729" t="str">
            <v>Walmart Fulfilled</v>
          </cell>
          <cell r="S729" t="str">
            <v>Seller Fulfilled</v>
          </cell>
          <cell r="T729" t="str">
            <v>6QMW8FBUYFRW</v>
          </cell>
          <cell r="U729" t="str">
            <v>00467455500675</v>
          </cell>
        </row>
        <row r="730">
          <cell r="A730" t="str">
            <v>6101-EACH</v>
          </cell>
          <cell r="B730">
            <v>38174053</v>
          </cell>
          <cell r="C730" t="str">
            <v>BAZIC Rubber Bands Size #32, 2 Oz./ 56.70g, Made in USA, 1-Pack</v>
          </cell>
          <cell r="D730" t="str">
            <v>ACTIVE</v>
          </cell>
          <cell r="E730" t="str">
            <v>PUBLISHED</v>
          </cell>
          <cell r="F730" t="str">
            <v>Offer end date has passed</v>
          </cell>
          <cell r="G730" t="str">
            <v>Office &amp; Stationery</v>
          </cell>
          <cell r="H730" t="str">
            <v>Poster Boards</v>
          </cell>
          <cell r="I730">
            <v>75.5</v>
          </cell>
          <cell r="J730" t="str">
            <v>USD</v>
          </cell>
          <cell r="K730" t="str">
            <v>Base</v>
          </cell>
          <cell r="L730" t="str">
            <v>Yes</v>
          </cell>
          <cell r="M730">
            <v>2039906</v>
          </cell>
          <cell r="N730">
            <v>2039749</v>
          </cell>
          <cell r="O730" t="str">
            <v>NETWORK_GEO</v>
          </cell>
          <cell r="P730">
            <v>12.94</v>
          </cell>
          <cell r="Q730">
            <v>1</v>
          </cell>
          <cell r="R730" t="str">
            <v>Seller Fulfilled</v>
          </cell>
          <cell r="S730" t="str">
            <v>Seller Fulfilled</v>
          </cell>
          <cell r="T730" t="str">
            <v>2AK1C1NIQ8E9</v>
          </cell>
          <cell r="U730" t="str">
            <v>20764608054127</v>
          </cell>
        </row>
        <row r="731">
          <cell r="A731" t="str">
            <v>62133-SET2+2520-EA</v>
          </cell>
          <cell r="B731">
            <v>5397112620</v>
          </cell>
          <cell r="C731" t="str">
            <v>Hello Kitty Cat Coloring and Activity Book Set, Include 2 Book &amp; Jumbo Crayons, Learning Drawing for Child</v>
          </cell>
          <cell r="D731" t="str">
            <v>ACTIVE</v>
          </cell>
          <cell r="E731" t="str">
            <v>PUBLISHED</v>
          </cell>
          <cell r="G731" t="str">
            <v>Crafts</v>
          </cell>
          <cell r="H731" t="str">
            <v>Coloring Books</v>
          </cell>
          <cell r="I731">
            <v>14</v>
          </cell>
          <cell r="J731" t="str">
            <v>USD</v>
          </cell>
          <cell r="K731" t="str">
            <v>Base</v>
          </cell>
          <cell r="L731">
            <v>14</v>
          </cell>
          <cell r="M731">
            <v>2038710</v>
          </cell>
          <cell r="N731">
            <v>2039749</v>
          </cell>
          <cell r="O731" t="str">
            <v>NETWORK_GEO</v>
          </cell>
          <cell r="P731">
            <v>5.58</v>
          </cell>
          <cell r="Q731">
            <v>1</v>
          </cell>
          <cell r="R731" t="str">
            <v>Seller Fulfilled</v>
          </cell>
          <cell r="S731" t="str">
            <v>Seller Fulfilled</v>
          </cell>
          <cell r="T731" t="str">
            <v>3VIREOYCCMNN</v>
          </cell>
          <cell r="U731" t="str">
            <v>20764608054158</v>
          </cell>
        </row>
        <row r="732">
          <cell r="A732" t="str">
            <v>6811-BOX</v>
          </cell>
          <cell r="B732">
            <v>584064651</v>
          </cell>
          <cell r="C732" t="str">
            <v>BAZIC Wooden Dowel Rods Wood Sticks, 3/16"x12" Colored Hardwood Stick, 360-Count</v>
          </cell>
          <cell r="D732" t="str">
            <v>ACTIVE</v>
          </cell>
          <cell r="E732" t="str">
            <v>PUBLISHED</v>
          </cell>
          <cell r="F732" t="str">
            <v>Offer end date has passed,Price Adjusted By CAP</v>
          </cell>
          <cell r="G732" t="str">
            <v>Office &amp; Stationery</v>
          </cell>
          <cell r="H732" t="str">
            <v>Flash Cards</v>
          </cell>
          <cell r="I732">
            <v>37.29</v>
          </cell>
          <cell r="J732" t="str">
            <v>USD</v>
          </cell>
          <cell r="K732" t="str">
            <v>Base</v>
          </cell>
          <cell r="L732" t="str">
            <v>Yes</v>
          </cell>
          <cell r="M732">
            <v>2038710</v>
          </cell>
          <cell r="N732">
            <v>2039914</v>
          </cell>
          <cell r="O732" t="str">
            <v>NETWORK_GEO</v>
          </cell>
          <cell r="P732">
            <v>5.08</v>
          </cell>
          <cell r="Q732">
            <v>1</v>
          </cell>
          <cell r="R732" t="str">
            <v>Seller Fulfilled</v>
          </cell>
          <cell r="S732" t="str">
            <v>Seller Fulfilled</v>
          </cell>
          <cell r="T732" t="str">
            <v>2PJW8WC2DR5X</v>
          </cell>
          <cell r="U732" t="str">
            <v>10764608005443</v>
          </cell>
        </row>
        <row r="733">
          <cell r="A733" t="str">
            <v>720-BOX</v>
          </cell>
          <cell r="B733">
            <v>796527887</v>
          </cell>
          <cell r="C733" t="str">
            <v>BAZIC Crown Mechanical Pencil 0.5mm, Soft Grip, (3/Pack), 24-Pack</v>
          </cell>
          <cell r="D733" t="str">
            <v>ACTIVE</v>
          </cell>
          <cell r="E733" t="str">
            <v>PUBLISHED</v>
          </cell>
          <cell r="F733" t="str">
            <v>Offer end date has passed</v>
          </cell>
          <cell r="G733" t="str">
            <v>Office &amp; Stationery</v>
          </cell>
          <cell r="H733" t="str">
            <v>Flash Cards</v>
          </cell>
          <cell r="I733">
            <v>7.99</v>
          </cell>
          <cell r="J733" t="str">
            <v>USD</v>
          </cell>
          <cell r="K733" t="str">
            <v>Base</v>
          </cell>
          <cell r="L733" t="str">
            <v>Yes</v>
          </cell>
          <cell r="M733">
            <v>2039720</v>
          </cell>
          <cell r="N733">
            <v>2039914</v>
          </cell>
          <cell r="O733" t="str">
            <v>ALWAYS_TWO_DAY</v>
          </cell>
          <cell r="P733">
            <v>0.60499999999999998</v>
          </cell>
          <cell r="Q733">
            <v>1</v>
          </cell>
          <cell r="R733" t="str">
            <v>Walmart Fulfilled</v>
          </cell>
          <cell r="S733" t="str">
            <v>Seller Fulfilled</v>
          </cell>
          <cell r="T733" t="str">
            <v>59UZP2739IKY</v>
          </cell>
          <cell r="U733" t="str">
            <v>00465374253924</v>
          </cell>
        </row>
        <row r="734">
          <cell r="A734" t="str">
            <v>72000-SET4</v>
          </cell>
          <cell r="B734">
            <v>807372924</v>
          </cell>
          <cell r="C734" t="str">
            <v>Learn &amp; Play Board Story Book III 6" x 6" 4 Titles, Animal School Letter, 4-Pack</v>
          </cell>
          <cell r="D734" t="str">
            <v>ARCHIVED</v>
          </cell>
          <cell r="E734" t="str">
            <v>UNPUBLISHED</v>
          </cell>
          <cell r="F734" t="str">
            <v>Offer end date has passed</v>
          </cell>
          <cell r="G734" t="str">
            <v>Crafts</v>
          </cell>
          <cell r="H734" t="str">
            <v>Coloring Books</v>
          </cell>
          <cell r="I734">
            <v>9</v>
          </cell>
          <cell r="J734" t="str">
            <v>USD</v>
          </cell>
          <cell r="K734" t="str">
            <v>Base</v>
          </cell>
          <cell r="L734" t="str">
            <v>Yes</v>
          </cell>
          <cell r="M734">
            <v>2038710</v>
          </cell>
          <cell r="N734">
            <v>2038710</v>
          </cell>
          <cell r="O734" t="str">
            <v>NETWORK_GEO</v>
          </cell>
          <cell r="P734">
            <v>0.56000000000000005</v>
          </cell>
          <cell r="Q734">
            <v>1</v>
          </cell>
          <cell r="R734" t="str">
            <v>Seller Fulfilled</v>
          </cell>
          <cell r="S734" t="str">
            <v>Seller Fulfilled</v>
          </cell>
          <cell r="T734" t="str">
            <v>25UDYYX9NQH8</v>
          </cell>
          <cell r="U734" t="str">
            <v>00088908558007</v>
          </cell>
        </row>
        <row r="735">
          <cell r="A735" t="str">
            <v>7222-SET4</v>
          </cell>
          <cell r="B735">
            <v>12330266860</v>
          </cell>
          <cell r="C735" t="str">
            <v>Friends Series Board Books, 4 Titles, Animal Friends Fun Early Learning Story Book Picture Book for Toddler Children Bedtime Reading Home Classroom, 4-Pack</v>
          </cell>
          <cell r="D735" t="str">
            <v>ACTIVE</v>
          </cell>
          <cell r="E735" t="str">
            <v>SYSTEM_PROBLEM</v>
          </cell>
          <cell r="F735" t="str">
            <v>Compliance - Childrenâ€™s Product Policy</v>
          </cell>
          <cell r="G735" t="str">
            <v>Office &amp; Stationery</v>
          </cell>
          <cell r="H735" t="str">
            <v>Composition Notebooks</v>
          </cell>
          <cell r="I735">
            <v>25.5</v>
          </cell>
          <cell r="J735" t="str">
            <v>USD</v>
          </cell>
          <cell r="K735" t="str">
            <v>Base</v>
          </cell>
          <cell r="L735" t="str">
            <v>Yes</v>
          </cell>
          <cell r="M735">
            <v>2039923</v>
          </cell>
          <cell r="N735">
            <v>2038710</v>
          </cell>
          <cell r="O735" t="str">
            <v>NETWORK_GEO</v>
          </cell>
          <cell r="P735">
            <v>3.82</v>
          </cell>
          <cell r="Q735">
            <v>1</v>
          </cell>
          <cell r="R735" t="str">
            <v>WFS Eligible</v>
          </cell>
          <cell r="S735" t="str">
            <v>Seller Fulfilled</v>
          </cell>
          <cell r="T735" t="str">
            <v>389WX3G281K5</v>
          </cell>
          <cell r="U735" t="str">
            <v>00764608005811</v>
          </cell>
        </row>
        <row r="736">
          <cell r="A736" t="str">
            <v>793-EACH</v>
          </cell>
          <cell r="B736">
            <v>183828384</v>
          </cell>
          <cell r="C736" t="str">
            <v>BAZIC 12 Ct. 0.5 mm Ceramics High-Quality Mechanical Pencil Lead (3/Pack) [793]</v>
          </cell>
          <cell r="D736" t="str">
            <v>ACTIVE</v>
          </cell>
          <cell r="E736" t="str">
            <v>PUBLISHED</v>
          </cell>
          <cell r="F736" t="str">
            <v>PRICING_ERROR,PRICING_ERROR</v>
          </cell>
          <cell r="G736" t="str">
            <v>Office &amp; Stationery</v>
          </cell>
          <cell r="H736" t="str">
            <v>Whiteboards</v>
          </cell>
          <cell r="I736">
            <v>197.99</v>
          </cell>
          <cell r="J736" t="str">
            <v>USD</v>
          </cell>
          <cell r="K736" t="str">
            <v>Base</v>
          </cell>
          <cell r="L736" t="str">
            <v>Yes</v>
          </cell>
          <cell r="M736">
            <v>2039720</v>
          </cell>
          <cell r="N736">
            <v>2039885</v>
          </cell>
          <cell r="O736" t="str">
            <v>NETWORK_GEO</v>
          </cell>
          <cell r="P736">
            <v>32.22</v>
          </cell>
          <cell r="Q736">
            <v>1</v>
          </cell>
          <cell r="R736" t="str">
            <v>Seller Fulfilled</v>
          </cell>
          <cell r="S736" t="str">
            <v>Seller Fulfilled</v>
          </cell>
          <cell r="T736" t="str">
            <v>1HLYSXVFCQ8R</v>
          </cell>
          <cell r="U736" t="str">
            <v>20764608060012</v>
          </cell>
        </row>
        <row r="737">
          <cell r="A737" t="str">
            <v>9008-CASE</v>
          </cell>
          <cell r="B737">
            <v>842334269</v>
          </cell>
          <cell r="C737" t="str">
            <v>BAZIC Printed Duct Tape Leopard Pattern 1.88" X 5 Yards, 24-Pack</v>
          </cell>
          <cell r="D737" t="str">
            <v>ARCHIVED</v>
          </cell>
          <cell r="E737" t="str">
            <v>UNPUBLISHED</v>
          </cell>
          <cell r="F737" t="str">
            <v>Offer end date has passed</v>
          </cell>
          <cell r="G737" t="str">
            <v>Office &amp; Stationery</v>
          </cell>
          <cell r="H737" t="str">
            <v>Whiteboards</v>
          </cell>
          <cell r="I737">
            <v>11.25</v>
          </cell>
          <cell r="J737" t="str">
            <v>USD</v>
          </cell>
          <cell r="K737" t="str">
            <v>Base</v>
          </cell>
          <cell r="L737" t="str">
            <v>Yes</v>
          </cell>
          <cell r="M737">
            <v>2042502</v>
          </cell>
          <cell r="N737">
            <v>2039885</v>
          </cell>
          <cell r="O737" t="str">
            <v>NETWORK_GEO</v>
          </cell>
          <cell r="P737">
            <v>0.56000000000000005</v>
          </cell>
          <cell r="Q737">
            <v>1</v>
          </cell>
          <cell r="R737" t="str">
            <v>Seller Fulfilled</v>
          </cell>
          <cell r="S737" t="str">
            <v>Seller Fulfilled</v>
          </cell>
          <cell r="T737" t="str">
            <v>6SSVHPRBIO02</v>
          </cell>
          <cell r="U737" t="str">
            <v>00461435339361</v>
          </cell>
        </row>
        <row r="738">
          <cell r="A738" t="str">
            <v>9020-EACH</v>
          </cell>
          <cell r="B738">
            <v>11834667342</v>
          </cell>
          <cell r="C738" t="str">
            <v>BAZIC Yellow Caution Tape 3 Inch x 100 Feet Caution Tape Roll, 1 Roll</v>
          </cell>
          <cell r="D738" t="str">
            <v>ACTIVE</v>
          </cell>
          <cell r="E738" t="str">
            <v>PUBLISHED</v>
          </cell>
          <cell r="F738" t="str">
            <v>Offer end date has passed</v>
          </cell>
          <cell r="G738" t="str">
            <v>Office &amp; Stationery</v>
          </cell>
          <cell r="H738" t="str">
            <v>Reflective Tapes</v>
          </cell>
          <cell r="I738">
            <v>7.91</v>
          </cell>
          <cell r="J738" t="str">
            <v>USD</v>
          </cell>
          <cell r="K738" t="str">
            <v>Base</v>
          </cell>
          <cell r="L738">
            <v>7.91</v>
          </cell>
          <cell r="M738">
            <v>2038710</v>
          </cell>
          <cell r="N738">
            <v>2039885</v>
          </cell>
          <cell r="O738" t="str">
            <v>NETWORK_GEO</v>
          </cell>
          <cell r="P738">
            <v>1.28</v>
          </cell>
          <cell r="Q738">
            <v>1</v>
          </cell>
          <cell r="R738" t="str">
            <v>Seller Fulfilled</v>
          </cell>
          <cell r="S738" t="str">
            <v>Seller Fulfilled</v>
          </cell>
          <cell r="T738" t="str">
            <v>1VOC6V49X6J8</v>
          </cell>
          <cell r="U738" t="str">
            <v>CUSTOM</v>
          </cell>
        </row>
        <row r="739">
          <cell r="A739" t="str">
            <v>1217-BOX</v>
          </cell>
          <cell r="B739">
            <v>488391660</v>
          </cell>
          <cell r="C739" t="str">
            <v>BAZIC Permanent Marker Chisel Tip, Jumbo Wide Black Markers (3/Pack), 24-Packs</v>
          </cell>
          <cell r="D739" t="str">
            <v>ACTIVE</v>
          </cell>
          <cell r="E739" t="str">
            <v>PUBLISHED</v>
          </cell>
          <cell r="F739" t="str">
            <v>Compliance - Childrenâ€™s Product Policy</v>
          </cell>
          <cell r="G739" t="str">
            <v>Crafts</v>
          </cell>
          <cell r="H739" t="str">
            <v>Craft Sticks</v>
          </cell>
          <cell r="I739">
            <v>19.989999999999998</v>
          </cell>
          <cell r="J739" t="str">
            <v>USD</v>
          </cell>
          <cell r="K739" t="str">
            <v>Base</v>
          </cell>
          <cell r="L739" t="str">
            <v>Yes</v>
          </cell>
          <cell r="M739">
            <v>2039746</v>
          </cell>
          <cell r="N739">
            <v>2038710</v>
          </cell>
          <cell r="O739" t="str">
            <v>NETWORK_GEO</v>
          </cell>
          <cell r="P739">
            <v>2.92</v>
          </cell>
          <cell r="Q739">
            <v>1</v>
          </cell>
          <cell r="R739" t="str">
            <v>Seller Fulfilled</v>
          </cell>
          <cell r="S739" t="str">
            <v>Seller Fulfilled</v>
          </cell>
          <cell r="T739" t="str">
            <v>6SGFGXJRUVZ7</v>
          </cell>
          <cell r="U739" t="str">
            <v>00764608068045</v>
          </cell>
        </row>
        <row r="740">
          <cell r="A740" t="str">
            <v>1275-EACH</v>
          </cell>
          <cell r="B740">
            <v>1918030065</v>
          </cell>
          <cell r="C740" t="str">
            <v>BAZIC 6 Fluorescent Colors Classico Brush Markers, Fine Line Washable Coloring Marker, Non Toxic Art Supplies (6/Pack), 1-Pack</v>
          </cell>
          <cell r="D740" t="str">
            <v>ARCHIVED</v>
          </cell>
          <cell r="E740" t="str">
            <v>UNPUBLISHED</v>
          </cell>
          <cell r="F740" t="str">
            <v>Offer end date has passed</v>
          </cell>
          <cell r="G740" t="str">
            <v>Office &amp; Stationery</v>
          </cell>
          <cell r="H740" t="str">
            <v>Mechanical Pencils</v>
          </cell>
          <cell r="I740">
            <v>8.68</v>
          </cell>
          <cell r="J740" t="str">
            <v>USD</v>
          </cell>
          <cell r="K740" t="str">
            <v>Base</v>
          </cell>
          <cell r="L740" t="str">
            <v>Yes</v>
          </cell>
          <cell r="M740">
            <v>2039746</v>
          </cell>
          <cell r="N740">
            <v>2039720</v>
          </cell>
          <cell r="O740" t="str">
            <v>NETWORK_GEO</v>
          </cell>
          <cell r="P740">
            <v>0.22</v>
          </cell>
          <cell r="Q740">
            <v>1</v>
          </cell>
          <cell r="R740" t="str">
            <v>Seller Fulfilled</v>
          </cell>
          <cell r="S740" t="str">
            <v>Walmart Fulfilled</v>
          </cell>
          <cell r="T740" t="str">
            <v>1VRYDUROPNRZ</v>
          </cell>
          <cell r="U740" t="str">
            <v>00469434354460</v>
          </cell>
        </row>
        <row r="741">
          <cell r="A741" t="str">
            <v>17005-EACH</v>
          </cell>
          <cell r="B741">
            <v>30317949</v>
          </cell>
          <cell r="C741" t="str">
            <v>Bazic Products 305001-144 Nova Ballpoint Pen Medium Point, Blue</v>
          </cell>
          <cell r="D741" t="str">
            <v>ACTIVE</v>
          </cell>
          <cell r="E741" t="str">
            <v>UNPUBLISHED</v>
          </cell>
          <cell r="F741" t="str">
            <v>Listing &amp; Content:UPC Mismatch:Wrong-Item:ATOM (For Walmart internal use only: VOCIPF-123251)</v>
          </cell>
          <cell r="G741" t="str">
            <v>Office &amp; Stationery</v>
          </cell>
          <cell r="H741" t="str">
            <v>Pens</v>
          </cell>
          <cell r="I741">
            <v>8.69</v>
          </cell>
          <cell r="J741" t="str">
            <v>USD</v>
          </cell>
          <cell r="K741" t="str">
            <v>Base</v>
          </cell>
          <cell r="L741" t="str">
            <v>Yes</v>
          </cell>
          <cell r="M741">
            <v>2039719</v>
          </cell>
          <cell r="N741">
            <v>2039720</v>
          </cell>
          <cell r="O741">
            <v>0.15</v>
          </cell>
          <cell r="P741">
            <v>7.0000000000000007E-2</v>
          </cell>
          <cell r="Q741">
            <v>1</v>
          </cell>
          <cell r="R741" t="str">
            <v>Seller Fulfilled</v>
          </cell>
          <cell r="S741" t="str">
            <v>Seller Fulfilled</v>
          </cell>
          <cell r="T741" t="str">
            <v>3ZSH39SU9HKP</v>
          </cell>
          <cell r="U741" t="str">
            <v>00764608007051</v>
          </cell>
        </row>
        <row r="742">
          <cell r="A742" t="str">
            <v>1909-EACH</v>
          </cell>
          <cell r="B742">
            <v>34988457</v>
          </cell>
          <cell r="C742" t="str">
            <v>BAZIC Noah Sharpener w/ Receptacle, (3/Pack), 1-Pack</v>
          </cell>
          <cell r="D742" t="str">
            <v>ACTIVE</v>
          </cell>
          <cell r="E742" t="str">
            <v>PUBLISHED</v>
          </cell>
          <cell r="F742" t="str">
            <v>Offer end date has passed</v>
          </cell>
          <cell r="G742" t="str">
            <v>Office &amp; Stationery</v>
          </cell>
          <cell r="H742" t="str">
            <v>Manual Pencil Sharpeners</v>
          </cell>
          <cell r="I742">
            <v>6.3</v>
          </cell>
          <cell r="J742" t="str">
            <v>USD</v>
          </cell>
          <cell r="K742" t="str">
            <v>Base</v>
          </cell>
          <cell r="L742">
            <v>6.3</v>
          </cell>
          <cell r="M742">
            <v>2039751</v>
          </cell>
          <cell r="N742">
            <v>2038710</v>
          </cell>
          <cell r="O742">
            <v>0.15</v>
          </cell>
          <cell r="P742">
            <v>0.55000000000000004</v>
          </cell>
          <cell r="Q742">
            <v>1</v>
          </cell>
          <cell r="R742" t="str">
            <v>Seller Fulfilled</v>
          </cell>
          <cell r="S742" t="str">
            <v>Seller Fulfilled</v>
          </cell>
          <cell r="T742" t="str">
            <v>180EEWVNGFJH</v>
          </cell>
          <cell r="U742" t="str">
            <v>00088908734005</v>
          </cell>
        </row>
        <row r="743">
          <cell r="A743" t="str">
            <v>2070-BOX</v>
          </cell>
          <cell r="B743">
            <v>188893140</v>
          </cell>
          <cell r="C743" t="str">
            <v>BAZIC Wood Glue 4Oz (118 mL), Natural Super Strong Bond Adhesive, 12-Pack</v>
          </cell>
          <cell r="D743" t="str">
            <v>ACTIVE</v>
          </cell>
          <cell r="E743" t="str">
            <v>PUBLISHED</v>
          </cell>
          <cell r="G743" t="str">
            <v>Office &amp; Stationery</v>
          </cell>
          <cell r="H743" t="str">
            <v>Glue</v>
          </cell>
          <cell r="I743">
            <v>25.99</v>
          </cell>
          <cell r="J743" t="str">
            <v>USD</v>
          </cell>
          <cell r="K743" t="str">
            <v>Base</v>
          </cell>
          <cell r="L743">
            <v>25.99</v>
          </cell>
          <cell r="M743">
            <v>2039872</v>
          </cell>
          <cell r="N743">
            <v>2039720</v>
          </cell>
          <cell r="O743">
            <v>3.84</v>
          </cell>
          <cell r="P743">
            <v>0.1</v>
          </cell>
          <cell r="Q743">
            <v>1</v>
          </cell>
          <cell r="R743" t="str">
            <v>Seller Fulfilled</v>
          </cell>
          <cell r="S743" t="str">
            <v>Seller Fulfilled</v>
          </cell>
          <cell r="T743" t="str">
            <v>7JN1I8GHR5LU</v>
          </cell>
          <cell r="U743" t="str">
            <v>00764608007372</v>
          </cell>
        </row>
        <row r="744">
          <cell r="A744" t="str">
            <v>2101-PACK6</v>
          </cell>
          <cell r="B744">
            <v>5496860641</v>
          </cell>
          <cell r="C744" t="str">
            <v>BAZIC 9 Pocket Card Sleeves Double Sided 3 Ring Binder Side Loading Clear Page Protectors (5/Pack), 6-Packs</v>
          </cell>
          <cell r="D744" t="str">
            <v>ACTIVE</v>
          </cell>
          <cell r="E744" t="str">
            <v>PUBLISHED</v>
          </cell>
          <cell r="F744" t="str">
            <v>Offer end date has passed</v>
          </cell>
          <cell r="G744" t="str">
            <v>Crafts</v>
          </cell>
          <cell r="H744" t="str">
            <v>Art Pencils</v>
          </cell>
          <cell r="I744">
            <v>46.88</v>
          </cell>
          <cell r="J744" t="str">
            <v>USD</v>
          </cell>
          <cell r="K744" t="str">
            <v>Base</v>
          </cell>
          <cell r="L744" t="str">
            <v>Yes</v>
          </cell>
          <cell r="M744">
            <v>2038710</v>
          </cell>
          <cell r="N744">
            <v>2039720</v>
          </cell>
          <cell r="O744" t="str">
            <v>NETWORK_GEO</v>
          </cell>
          <cell r="P744">
            <v>3.66</v>
          </cell>
          <cell r="Q744">
            <v>1</v>
          </cell>
          <cell r="R744" t="str">
            <v>Seller Fulfilled</v>
          </cell>
          <cell r="S744" t="str">
            <v>Seller Fulfilled</v>
          </cell>
          <cell r="T744" t="str">
            <v>770CYXIO7PWL</v>
          </cell>
          <cell r="U744" t="str">
            <v>10764608007683</v>
          </cell>
        </row>
        <row r="745">
          <cell r="A745" t="str">
            <v>2196-CASE</v>
          </cell>
          <cell r="B745">
            <v>930140720</v>
          </cell>
          <cell r="C745" t="str">
            <v>BAZIC Foldable Utility Cart Portable Rolling Folding Cart 16"x18"x15", w/ Lid Cover, 70 Lbs Capacity, 3-Pack</v>
          </cell>
          <cell r="D745" t="str">
            <v>ACTIVE</v>
          </cell>
          <cell r="E745" t="str">
            <v>PUBLISHED</v>
          </cell>
          <cell r="F745" t="str">
            <v>Offer end date has passed</v>
          </cell>
          <cell r="G745" t="str">
            <v>Office &amp; Stationery</v>
          </cell>
          <cell r="H745" t="str">
            <v>Mechanical Pencils</v>
          </cell>
          <cell r="I745">
            <v>8.57</v>
          </cell>
          <cell r="J745" t="str">
            <v>USD</v>
          </cell>
          <cell r="K745" t="str">
            <v>Base</v>
          </cell>
          <cell r="L745" t="str">
            <v>Yes</v>
          </cell>
          <cell r="M745">
            <v>2038710</v>
          </cell>
          <cell r="N745">
            <v>2039720</v>
          </cell>
          <cell r="O745" t="str">
            <v>NETWORK_GEO</v>
          </cell>
          <cell r="P745">
            <v>0.16</v>
          </cell>
          <cell r="Q745">
            <v>1</v>
          </cell>
          <cell r="R745" t="str">
            <v>Seller Fulfilled</v>
          </cell>
          <cell r="S745" t="str">
            <v>Seller Fulfilled</v>
          </cell>
          <cell r="T745" t="str">
            <v>3EXC9NKVVL1K</v>
          </cell>
          <cell r="U745" t="str">
            <v>00466042765299</v>
          </cell>
        </row>
        <row r="746">
          <cell r="A746" t="str">
            <v>2250-CASE</v>
          </cell>
          <cell r="B746">
            <v>5475506847</v>
          </cell>
          <cell r="C746" t="str">
            <v>BAZIC 3D Erasers, Food Mini Pencil Eraser (4/Pack), for Bulk Party Favors, Prizes, 144-Packs</v>
          </cell>
          <cell r="D746" t="str">
            <v>ACTIVE</v>
          </cell>
          <cell r="E746" t="str">
            <v>PUBLISHED</v>
          </cell>
          <cell r="F746" t="str">
            <v>Offer end date has passed,Price Adjusted</v>
          </cell>
          <cell r="G746" t="str">
            <v>Office &amp; Stationery</v>
          </cell>
          <cell r="H746" t="str">
            <v>Pencil &amp; Pen Erasers</v>
          </cell>
          <cell r="I746">
            <v>156.99</v>
          </cell>
          <cell r="J746" t="str">
            <v>USD</v>
          </cell>
          <cell r="K746" t="str">
            <v>Base</v>
          </cell>
          <cell r="L746">
            <v>156.99</v>
          </cell>
          <cell r="M746">
            <v>2039721</v>
          </cell>
          <cell r="N746">
            <v>2039720</v>
          </cell>
          <cell r="O746">
            <v>19.5</v>
          </cell>
          <cell r="P746">
            <v>1.3</v>
          </cell>
          <cell r="Q746">
            <v>1</v>
          </cell>
          <cell r="R746" t="str">
            <v>Seller Fulfilled</v>
          </cell>
          <cell r="S746" t="str">
            <v>Seller Fulfilled</v>
          </cell>
          <cell r="T746" t="str">
            <v>22Y2OPC8YSUB</v>
          </cell>
          <cell r="U746" t="str">
            <v>00463816552574</v>
          </cell>
        </row>
        <row r="747">
          <cell r="A747" t="str">
            <v>2501-EACH</v>
          </cell>
          <cell r="B747">
            <v>26828959</v>
          </cell>
          <cell r="C747" t="str">
            <v>BAZIC 8 Color Premium Jumbo Triangle Crayons [2501]</v>
          </cell>
          <cell r="D747" t="str">
            <v>ACTIVE</v>
          </cell>
          <cell r="E747" t="str">
            <v>PUBLISHED</v>
          </cell>
          <cell r="F747" t="str">
            <v>Offer end date has passed</v>
          </cell>
          <cell r="G747" t="str">
            <v>Crafts</v>
          </cell>
          <cell r="H747" t="str">
            <v>Crayons</v>
          </cell>
          <cell r="I747">
            <v>6.19</v>
          </cell>
          <cell r="J747" t="str">
            <v>USD</v>
          </cell>
          <cell r="K747" t="str">
            <v>Base</v>
          </cell>
          <cell r="L747">
            <v>6.19</v>
          </cell>
          <cell r="M747">
            <v>2039722</v>
          </cell>
          <cell r="N747">
            <v>2038710</v>
          </cell>
          <cell r="O747" t="str">
            <v>NETWORK_GEO</v>
          </cell>
          <cell r="P747">
            <v>12.12</v>
          </cell>
          <cell r="Q747">
            <v>1</v>
          </cell>
          <cell r="R747" t="str">
            <v>Seller Fulfilled</v>
          </cell>
          <cell r="S747" t="str">
            <v>Seller Fulfilled</v>
          </cell>
          <cell r="T747" t="str">
            <v>6GI46X4DRSAO</v>
          </cell>
          <cell r="U747" t="str">
            <v>20814625080286</v>
          </cell>
        </row>
        <row r="748">
          <cell r="A748" t="str">
            <v>3102-EACH</v>
          </cell>
          <cell r="B748">
            <v>23351552</v>
          </cell>
          <cell r="C748" t="str">
            <v>Sheet Protectors Economy Weight Top Loading (20/Pack) [3102]</v>
          </cell>
          <cell r="D748" t="str">
            <v>ACTIVE</v>
          </cell>
          <cell r="E748" t="str">
            <v>PUBLISHED</v>
          </cell>
          <cell r="G748" t="str">
            <v>Office &amp; Stationery</v>
          </cell>
          <cell r="H748" t="str">
            <v>Sheet Protectors</v>
          </cell>
          <cell r="I748">
            <v>6.99</v>
          </cell>
          <cell r="J748" t="str">
            <v>USD</v>
          </cell>
          <cell r="K748" t="str">
            <v>Base</v>
          </cell>
          <cell r="L748">
            <v>6.99</v>
          </cell>
          <cell r="M748">
            <v>2039907</v>
          </cell>
          <cell r="N748">
            <v>2038710</v>
          </cell>
          <cell r="O748" t="str">
            <v>NETWORK_GEO</v>
          </cell>
          <cell r="P748">
            <v>9.36</v>
          </cell>
          <cell r="Q748">
            <v>1</v>
          </cell>
          <cell r="R748" t="str">
            <v>Seller Fulfilled</v>
          </cell>
          <cell r="S748" t="str">
            <v>Seller Fulfilled</v>
          </cell>
          <cell r="T748" t="str">
            <v>1Z4OSTN94MCS</v>
          </cell>
          <cell r="U748" t="str">
            <v>20814625080347</v>
          </cell>
        </row>
        <row r="749">
          <cell r="A749" t="str">
            <v>3121-CASE</v>
          </cell>
          <cell r="B749">
            <v>257757319</v>
          </cell>
          <cell r="C749" t="str">
            <v>BAZIC 3 Ring Binder 1" Poly Binders Swirl Color Soft Cover, Hold 175 Sheets, 48-Count</v>
          </cell>
          <cell r="D749" t="str">
            <v>ACTIVE</v>
          </cell>
          <cell r="E749" t="str">
            <v>PUBLISHED</v>
          </cell>
          <cell r="F749" t="str">
            <v>Offer end date has passed</v>
          </cell>
          <cell r="G749" t="str">
            <v>Office &amp; Stationery</v>
          </cell>
          <cell r="H749" t="str">
            <v>Envelopes</v>
          </cell>
          <cell r="I749">
            <v>10.59</v>
          </cell>
          <cell r="J749" t="str">
            <v>USD</v>
          </cell>
          <cell r="K749" t="str">
            <v>Base</v>
          </cell>
          <cell r="L749" t="str">
            <v>Yes</v>
          </cell>
          <cell r="M749">
            <v>2039738</v>
          </cell>
          <cell r="N749">
            <v>2038710</v>
          </cell>
          <cell r="O749" t="str">
            <v>NETWORK_GEO</v>
          </cell>
          <cell r="P749">
            <v>0.65</v>
          </cell>
          <cell r="Q749">
            <v>1</v>
          </cell>
          <cell r="R749" t="str">
            <v>Seller Fulfilled</v>
          </cell>
          <cell r="S749" t="str">
            <v>Walmart Fulfilled</v>
          </cell>
          <cell r="T749" t="str">
            <v>46F18BCQQ2CX</v>
          </cell>
          <cell r="U749" t="str">
            <v>00764608082058</v>
          </cell>
        </row>
        <row r="750">
          <cell r="A750" t="str">
            <v>3998-PACK2</v>
          </cell>
          <cell r="B750">
            <v>607317101</v>
          </cell>
          <cell r="C750" t="str">
            <v>BAZIC Paint Palette 10 Mixing Round Tray, Plastic Paint Pallets, 2-Pack</v>
          </cell>
          <cell r="D750" t="str">
            <v>ACTIVE</v>
          </cell>
          <cell r="E750" t="str">
            <v>PUBLISHED</v>
          </cell>
          <cell r="F750" t="str">
            <v>Offer end date has passed</v>
          </cell>
          <cell r="G750" t="str">
            <v>Office &amp; Stationery</v>
          </cell>
          <cell r="H750" t="str">
            <v>Pencil Cases</v>
          </cell>
          <cell r="I750">
            <v>21.25</v>
          </cell>
          <cell r="J750" t="str">
            <v>USD</v>
          </cell>
          <cell r="K750" t="str">
            <v>Base</v>
          </cell>
          <cell r="L750" t="str">
            <v>Yes</v>
          </cell>
          <cell r="M750">
            <v>2038710</v>
          </cell>
          <cell r="N750">
            <v>2039750</v>
          </cell>
          <cell r="O750" t="str">
            <v>NETWORK_GEO</v>
          </cell>
          <cell r="P750">
            <v>0.95</v>
          </cell>
          <cell r="Q750">
            <v>1</v>
          </cell>
          <cell r="R750" t="str">
            <v>Seller Fulfilled</v>
          </cell>
          <cell r="S750" t="str">
            <v>Seller Fulfilled</v>
          </cell>
          <cell r="T750" t="str">
            <v>6U2QFZCEMR55</v>
          </cell>
          <cell r="U750" t="str">
            <v>00764608008393</v>
          </cell>
        </row>
        <row r="751">
          <cell r="A751" t="str">
            <v>4002-BOX</v>
          </cell>
          <cell r="B751">
            <v>746832149</v>
          </cell>
          <cell r="C751" t="str">
            <v>BAZIC Wrist Coil w/ Key Holder (5/Pack) / Box Qty - 24</v>
          </cell>
          <cell r="D751" t="str">
            <v>ACTIVE</v>
          </cell>
          <cell r="E751" t="str">
            <v>PUBLISHED</v>
          </cell>
          <cell r="F751" t="str">
            <v>Offer end date has passed</v>
          </cell>
          <cell r="G751" t="str">
            <v>Office &amp; Stationery</v>
          </cell>
          <cell r="H751" t="str">
            <v>Transparent Tapes</v>
          </cell>
          <cell r="I751">
            <v>10.39</v>
          </cell>
          <cell r="J751" t="str">
            <v>USD</v>
          </cell>
          <cell r="K751" t="str">
            <v>Base</v>
          </cell>
          <cell r="L751" t="str">
            <v>Yes</v>
          </cell>
          <cell r="M751">
            <v>2038710</v>
          </cell>
          <cell r="N751">
            <v>2039729</v>
          </cell>
          <cell r="O751" t="str">
            <v>NETWORK_GEO</v>
          </cell>
          <cell r="P751">
            <v>0.24</v>
          </cell>
          <cell r="Q751">
            <v>1</v>
          </cell>
          <cell r="R751" t="str">
            <v>Seller Fulfilled</v>
          </cell>
          <cell r="S751" t="str">
            <v>Seller Fulfilled</v>
          </cell>
          <cell r="T751" t="str">
            <v>3UX89R35J3HS</v>
          </cell>
          <cell r="U751" t="str">
            <v>00465055254127</v>
          </cell>
        </row>
        <row r="752">
          <cell r="A752" t="str">
            <v>4400-SET2</v>
          </cell>
          <cell r="B752">
            <v>53468876</v>
          </cell>
          <cell r="C752" t="str">
            <v>BAZIC Safety Scissors 5 1/2", Safe Blunt Tip (2/Pack), 2-Pack</v>
          </cell>
          <cell r="D752" t="str">
            <v>ACTIVE</v>
          </cell>
          <cell r="E752" t="str">
            <v>PUBLISHED</v>
          </cell>
          <cell r="F752" t="str">
            <v>Offer end date has passed</v>
          </cell>
          <cell r="G752" t="str">
            <v>Business &amp; Industrial</v>
          </cell>
          <cell r="H752" t="str">
            <v>Safety &amp; Caution Tape</v>
          </cell>
          <cell r="I752">
            <v>13.25</v>
          </cell>
          <cell r="J752" t="str">
            <v>USD</v>
          </cell>
          <cell r="K752" t="str">
            <v>Base</v>
          </cell>
          <cell r="L752" t="str">
            <v>Yes</v>
          </cell>
          <cell r="M752">
            <v>2039728</v>
          </cell>
          <cell r="N752">
            <v>2038710</v>
          </cell>
          <cell r="O752" t="str">
            <v>NETWORK_GEO</v>
          </cell>
          <cell r="P752">
            <v>0.74</v>
          </cell>
          <cell r="Q752">
            <v>1</v>
          </cell>
          <cell r="R752" t="str">
            <v>Seller Fulfilled</v>
          </cell>
          <cell r="S752" t="str">
            <v>Seller Fulfilled</v>
          </cell>
          <cell r="T752" t="str">
            <v>2TP4SU4S34JA</v>
          </cell>
          <cell r="U752" t="str">
            <v>00467810166157</v>
          </cell>
        </row>
        <row r="753">
          <cell r="A753" t="str">
            <v>5068-EACH</v>
          </cell>
          <cell r="B753">
            <v>27877018</v>
          </cell>
          <cell r="C753" t="str">
            <v>BAZIC Security Self Seal Envelope 4 1/8" x 9 1/2" #10 Tint Mailing Envelopes, 30-Count</v>
          </cell>
          <cell r="D753" t="str">
            <v>ACTIVE</v>
          </cell>
          <cell r="E753" t="str">
            <v>PUBLISHED</v>
          </cell>
          <cell r="G753" t="str">
            <v>Office &amp; Stationery</v>
          </cell>
          <cell r="H753" t="str">
            <v>Envelopes</v>
          </cell>
          <cell r="I753">
            <v>9.7799999999999994</v>
          </cell>
          <cell r="J753" t="str">
            <v>USD</v>
          </cell>
          <cell r="K753" t="str">
            <v>Base</v>
          </cell>
          <cell r="L753" t="str">
            <v>Yes</v>
          </cell>
          <cell r="M753">
            <v>2038710</v>
          </cell>
          <cell r="N753">
            <v>2038710</v>
          </cell>
          <cell r="O753" t="str">
            <v>NETWORK_GEO</v>
          </cell>
          <cell r="P753">
            <v>11.7</v>
          </cell>
          <cell r="Q753">
            <v>1</v>
          </cell>
          <cell r="R753" t="str">
            <v>Seller Fulfilled</v>
          </cell>
          <cell r="S753" t="str">
            <v>Seller Fulfilled</v>
          </cell>
          <cell r="T753" t="str">
            <v>6A2FE1V5WT2F</v>
          </cell>
          <cell r="U753" t="str">
            <v>20764608009066</v>
          </cell>
        </row>
        <row r="754">
          <cell r="A754" t="str">
            <v>542-EACH</v>
          </cell>
          <cell r="B754">
            <v>30283735</v>
          </cell>
          <cell r="C754" t="str">
            <v>BAZIC 50 Ct. 10.5 X 8 Cursive Writing Pad [542]</v>
          </cell>
          <cell r="D754" t="str">
            <v>ACTIVE</v>
          </cell>
          <cell r="E754" t="str">
            <v>UNPUBLISHED</v>
          </cell>
          <cell r="F754" t="str">
            <v>Reasonable price requirements are not met,Reasonable Price Not Satisfied</v>
          </cell>
          <cell r="G754" t="str">
            <v>Office &amp; Stationery</v>
          </cell>
          <cell r="H754" t="str">
            <v>Duct Tapes</v>
          </cell>
          <cell r="I754">
            <v>32.75</v>
          </cell>
          <cell r="J754" t="str">
            <v>USD</v>
          </cell>
          <cell r="K754" t="str">
            <v>Base</v>
          </cell>
          <cell r="L754" t="str">
            <v>Yes</v>
          </cell>
          <cell r="M754">
            <v>2039723</v>
          </cell>
          <cell r="N754">
            <v>2042502</v>
          </cell>
          <cell r="O754" t="str">
            <v>NETWORK_GEO</v>
          </cell>
          <cell r="P754">
            <v>4.24</v>
          </cell>
          <cell r="Q754">
            <v>1</v>
          </cell>
          <cell r="R754" t="str">
            <v>Seller Fulfilled</v>
          </cell>
          <cell r="S754" t="str">
            <v>Seller Fulfilled</v>
          </cell>
          <cell r="T754" t="str">
            <v>22T0ZS2GGNTX</v>
          </cell>
          <cell r="U754" t="str">
            <v>00462175457315</v>
          </cell>
        </row>
        <row r="755">
          <cell r="A755" t="str">
            <v>5426-SET4</v>
          </cell>
          <cell r="B755">
            <v>943423922</v>
          </cell>
          <cell r="C755" t="str">
            <v>BAZIC 8.5" x 11.25" (#2) Metallic Bubble Mailers</v>
          </cell>
          <cell r="D755" t="str">
            <v>ACTIVE</v>
          </cell>
          <cell r="E755" t="str">
            <v>PUBLISHED</v>
          </cell>
          <cell r="G755" t="str">
            <v>Office &amp; Stationery</v>
          </cell>
          <cell r="H755" t="str">
            <v>Mailers</v>
          </cell>
          <cell r="I755">
            <v>8.89</v>
          </cell>
          <cell r="J755" t="str">
            <v>USD</v>
          </cell>
          <cell r="K755" t="str">
            <v>Base</v>
          </cell>
          <cell r="L755">
            <v>8.89</v>
          </cell>
          <cell r="M755">
            <v>2038710</v>
          </cell>
          <cell r="N755">
            <v>2042502</v>
          </cell>
          <cell r="O755" t="str">
            <v>NETWORK_GEO</v>
          </cell>
          <cell r="P755">
            <v>1</v>
          </cell>
          <cell r="Q755">
            <v>1</v>
          </cell>
          <cell r="R755" t="str">
            <v>Seller Fulfilled</v>
          </cell>
          <cell r="S755" t="str">
            <v>Walmart Fulfilled</v>
          </cell>
          <cell r="T755" t="str">
            <v>6WPZR4YL3P1L</v>
          </cell>
          <cell r="U755" t="str">
            <v>00764608009765</v>
          </cell>
        </row>
        <row r="756">
          <cell r="A756" t="str">
            <v>5472-SET8</v>
          </cell>
          <cell r="B756">
            <v>855386595</v>
          </cell>
          <cell r="C756" t="str">
            <v>BAZIC Poly Cover Composition Book 80 Sheet 5" x 7", Assorted Color, 8-Pack</v>
          </cell>
          <cell r="D756" t="str">
            <v>ACTIVE</v>
          </cell>
          <cell r="E756" t="str">
            <v>PUBLISHED</v>
          </cell>
          <cell r="G756" t="str">
            <v>Office &amp; Stationery</v>
          </cell>
          <cell r="H756" t="str">
            <v>Composition Notebooks</v>
          </cell>
          <cell r="I756">
            <v>19.39</v>
          </cell>
          <cell r="J756" t="str">
            <v>USD</v>
          </cell>
          <cell r="K756" t="str">
            <v>Base</v>
          </cell>
          <cell r="L756">
            <v>19.39</v>
          </cell>
          <cell r="M756">
            <v>2038710</v>
          </cell>
          <cell r="N756">
            <v>2038710</v>
          </cell>
          <cell r="O756" t="str">
            <v>NETWORK_GEO</v>
          </cell>
          <cell r="P756">
            <v>0.69</v>
          </cell>
          <cell r="Q756">
            <v>1</v>
          </cell>
          <cell r="R756" t="str">
            <v>Seller Fulfilled</v>
          </cell>
          <cell r="S756"/>
          <cell r="T756" t="str">
            <v>5CBQAYM7JZ20</v>
          </cell>
          <cell r="U756" t="str">
            <v>00814625012399</v>
          </cell>
        </row>
        <row r="757">
          <cell r="A757" t="str">
            <v>552-EACH</v>
          </cell>
          <cell r="B757">
            <v>997215312</v>
          </cell>
          <cell r="C757" t="str">
            <v>BAZIC Color Meno Paper Cube w/ Tray, 3" X 3" 300 Count/Pack, 1-Pack</v>
          </cell>
          <cell r="D757" t="str">
            <v>ACTIVE</v>
          </cell>
          <cell r="E757" t="str">
            <v>PUBLISHED</v>
          </cell>
          <cell r="G757" t="str">
            <v>Crafts</v>
          </cell>
          <cell r="H757" t="str">
            <v>Craft Paper</v>
          </cell>
          <cell r="I757">
            <v>7.88</v>
          </cell>
          <cell r="J757" t="str">
            <v>USD</v>
          </cell>
          <cell r="K757" t="str">
            <v>Base</v>
          </cell>
          <cell r="L757">
            <v>7.88</v>
          </cell>
          <cell r="M757">
            <v>2038710</v>
          </cell>
          <cell r="N757">
            <v>2039746</v>
          </cell>
          <cell r="O757" t="str">
            <v>NETWORK_GEO</v>
          </cell>
          <cell r="P757">
            <v>3.42</v>
          </cell>
          <cell r="Q757">
            <v>1</v>
          </cell>
          <cell r="R757" t="str">
            <v>Seller Fulfilled</v>
          </cell>
          <cell r="S757" t="str">
            <v>WFS Eligible</v>
          </cell>
          <cell r="T757" t="str">
            <v>2HAV4P7LKJY3</v>
          </cell>
          <cell r="U757" t="str">
            <v>10764608012465</v>
          </cell>
        </row>
        <row r="758">
          <cell r="A758" t="str">
            <v>597-CASE</v>
          </cell>
          <cell r="B758">
            <v>835207814</v>
          </cell>
          <cell r="C758" t="str">
            <v>BAZIC Perforated Writing Pad, 50 Sheets 8.5"x11.75", Canary, 48-Pack</v>
          </cell>
          <cell r="D758" t="str">
            <v>ACTIVE</v>
          </cell>
          <cell r="E758" t="str">
            <v>PUBLISHED</v>
          </cell>
          <cell r="F758" t="str">
            <v>Offer end date has passed,Price Adjusted</v>
          </cell>
          <cell r="G758" t="str">
            <v>Office &amp; Stationery</v>
          </cell>
          <cell r="H758" t="str">
            <v>Writing Notebooks &amp; Sketch Books</v>
          </cell>
          <cell r="I758">
            <v>89.19</v>
          </cell>
          <cell r="J758" t="str">
            <v>USD</v>
          </cell>
          <cell r="K758" t="str">
            <v>Base</v>
          </cell>
          <cell r="L758" t="str">
            <v>Yes</v>
          </cell>
          <cell r="M758">
            <v>2039723</v>
          </cell>
          <cell r="N758">
            <v>2039746</v>
          </cell>
          <cell r="O758">
            <v>24.94</v>
          </cell>
          <cell r="P758">
            <v>0.98</v>
          </cell>
          <cell r="Q758">
            <v>1</v>
          </cell>
          <cell r="R758" t="str">
            <v>Seller Fulfilled</v>
          </cell>
          <cell r="S758" t="str">
            <v>Seller Fulfilled</v>
          </cell>
          <cell r="T758" t="str">
            <v>7ASIJG0LV6O4</v>
          </cell>
          <cell r="U758" t="str">
            <v>CUSTOM</v>
          </cell>
        </row>
        <row r="759">
          <cell r="A759" t="str">
            <v>6005-PACK4</v>
          </cell>
          <cell r="B759">
            <v>113824150</v>
          </cell>
          <cell r="C759" t="str">
            <v>BAZIC Chalkboard Eraser Felt Blackboard Erasers, 4-Pack</v>
          </cell>
          <cell r="D759" t="str">
            <v>ACTIVE</v>
          </cell>
          <cell r="E759" t="str">
            <v>PUBLISHED</v>
          </cell>
          <cell r="F759" t="str">
            <v>Listing &amp; Content:UPC Mismatch:Wrong-Item:ATOM (For Walmart internal use only: a0p0oho Mismatch Clean-Up )</v>
          </cell>
          <cell r="G759" t="str">
            <v>Office &amp; Stationery</v>
          </cell>
          <cell r="H759" t="str">
            <v>Chalkboard Erasers</v>
          </cell>
          <cell r="I759">
            <v>10</v>
          </cell>
          <cell r="J759" t="str">
            <v>USD</v>
          </cell>
          <cell r="K759" t="str">
            <v>Base</v>
          </cell>
          <cell r="L759">
            <v>10</v>
          </cell>
          <cell r="M759">
            <v>2039721</v>
          </cell>
          <cell r="N759">
            <v>2038710</v>
          </cell>
          <cell r="O759" t="str">
            <v>ALWAYS_TWO_DAY</v>
          </cell>
          <cell r="P759">
            <v>0.05</v>
          </cell>
          <cell r="Q759">
            <v>1</v>
          </cell>
          <cell r="R759" t="str">
            <v>Walmart Fulfilled</v>
          </cell>
          <cell r="S759" t="str">
            <v>Seller Fulfilled</v>
          </cell>
          <cell r="T759" t="str">
            <v>6FL1AVBG9U4I</v>
          </cell>
          <cell r="U759" t="str">
            <v>00764608015018</v>
          </cell>
        </row>
        <row r="760">
          <cell r="A760" t="str">
            <v>711011-PACK3</v>
          </cell>
          <cell r="B760">
            <v>2409743006</v>
          </cell>
          <cell r="C760" t="str">
            <v>DOUBLE A White Copy Paper Letter Size 8.5" X 11", 96 Brightness, 20 lb Acid Free (1500 Sheets)</v>
          </cell>
          <cell r="D760" t="str">
            <v>ARCHIVED</v>
          </cell>
          <cell r="E760" t="str">
            <v>UNPUBLISHED</v>
          </cell>
          <cell r="F760" t="str">
            <v>Offer end date has passed,Price Adjusted</v>
          </cell>
          <cell r="G760" t="str">
            <v>Office &amp; Stationery</v>
          </cell>
          <cell r="H760" t="str">
            <v>Correction Tape</v>
          </cell>
          <cell r="I760">
            <v>12.53</v>
          </cell>
          <cell r="J760" t="str">
            <v>USD</v>
          </cell>
          <cell r="K760" t="str">
            <v>Base</v>
          </cell>
          <cell r="L760" t="str">
            <v>Yes</v>
          </cell>
          <cell r="M760">
            <v>2039724</v>
          </cell>
          <cell r="N760">
            <v>2039913</v>
          </cell>
          <cell r="O760" t="str">
            <v>NETWORK_GEO</v>
          </cell>
          <cell r="P760">
            <v>0.37</v>
          </cell>
          <cell r="Q760">
            <v>1</v>
          </cell>
          <cell r="R760" t="str">
            <v>Seller Fulfilled</v>
          </cell>
          <cell r="S760" t="str">
            <v>Seller Fulfilled</v>
          </cell>
          <cell r="T760" t="str">
            <v>3B2XN0AERT3T</v>
          </cell>
          <cell r="U760" t="str">
            <v>00764608016381</v>
          </cell>
        </row>
        <row r="761">
          <cell r="A761" t="str">
            <v>744-PACK2</v>
          </cell>
          <cell r="B761">
            <v>872115142</v>
          </cell>
          <cell r="C761" t="str">
            <v>BAZIC Drawing Sketching Pencil Set, for Beginner Artist (6/Pack), 2-Packs</v>
          </cell>
          <cell r="D761" t="str">
            <v>ACTIVE</v>
          </cell>
          <cell r="E761" t="str">
            <v>PUBLISHED</v>
          </cell>
          <cell r="F761" t="str">
            <v>Offer end date has passed</v>
          </cell>
          <cell r="G761" t="str">
            <v>Office &amp; Stationery</v>
          </cell>
          <cell r="H761" t="str">
            <v>Pens</v>
          </cell>
          <cell r="I761">
            <v>7.99</v>
          </cell>
          <cell r="J761" t="str">
            <v>USD</v>
          </cell>
          <cell r="K761" t="str">
            <v>Base</v>
          </cell>
          <cell r="L761" t="str">
            <v>Yes</v>
          </cell>
          <cell r="M761">
            <v>2039720</v>
          </cell>
          <cell r="N761">
            <v>2039719</v>
          </cell>
          <cell r="O761" t="str">
            <v>NETWORK_GEO</v>
          </cell>
          <cell r="P761">
            <v>0.15</v>
          </cell>
          <cell r="Q761">
            <v>1</v>
          </cell>
          <cell r="R761" t="str">
            <v>Seller Fulfilled</v>
          </cell>
          <cell r="S761" t="str">
            <v>Walmart Fulfilled</v>
          </cell>
          <cell r="T761" t="str">
            <v>1ZS2XXSJDLM9</v>
          </cell>
          <cell r="U761" t="str">
            <v>00764608170267</v>
          </cell>
        </row>
        <row r="762">
          <cell r="A762" t="str">
            <v>812-CASE</v>
          </cell>
          <cell r="B762">
            <v>865683822</v>
          </cell>
          <cell r="C762" t="str">
            <v>BAZIC Bright Color Slider Pencil Case, for Student School Supplies, 36-Pack</v>
          </cell>
          <cell r="D762" t="str">
            <v>ACTIVE</v>
          </cell>
          <cell r="E762" t="str">
            <v>PUBLISHED</v>
          </cell>
          <cell r="G762" t="str">
            <v>Office &amp; Stationery</v>
          </cell>
          <cell r="H762" t="str">
            <v>Pencil Cases</v>
          </cell>
          <cell r="I762">
            <v>35.74</v>
          </cell>
          <cell r="J762" t="str">
            <v>USD</v>
          </cell>
          <cell r="K762" t="str">
            <v>Base</v>
          </cell>
          <cell r="L762">
            <v>35.74</v>
          </cell>
          <cell r="M762">
            <v>2039750</v>
          </cell>
          <cell r="N762">
            <v>2039719</v>
          </cell>
          <cell r="O762" t="str">
            <v>NETWORK_GEO</v>
          </cell>
          <cell r="P762">
            <v>30.47</v>
          </cell>
          <cell r="Q762">
            <v>1</v>
          </cell>
          <cell r="R762" t="str">
            <v>Seller Fulfilled</v>
          </cell>
          <cell r="S762" t="str">
            <v>Seller Fulfilled</v>
          </cell>
          <cell r="T762" t="str">
            <v>1BEQFZ15GVJJ</v>
          </cell>
          <cell r="U762" t="str">
            <v>20764608170452</v>
          </cell>
        </row>
        <row r="763">
          <cell r="A763" t="str">
            <v>2151-CASE</v>
          </cell>
          <cell r="B763">
            <v>1159319260</v>
          </cell>
          <cell r="C763" t="str">
            <v>BAZIC Binder Dividers Canary Paper w/ 8 Insertable Color Tabs, 11 Hole Punch Index Divider (8/Pack), 144-Packs</v>
          </cell>
          <cell r="D763" t="str">
            <v>ACTIVE</v>
          </cell>
          <cell r="E763" t="str">
            <v>UNPUBLISHED</v>
          </cell>
          <cell r="F763" t="str">
            <v>Reasonable price requirements are not met,Reasonable Price Not Satisfied</v>
          </cell>
          <cell r="G763" t="str">
            <v>Office &amp; Stationery</v>
          </cell>
          <cell r="H763" t="str">
            <v>Pens</v>
          </cell>
          <cell r="I763">
            <v>23.99</v>
          </cell>
          <cell r="J763" t="str">
            <v>USD</v>
          </cell>
          <cell r="K763" t="str">
            <v>Base</v>
          </cell>
          <cell r="L763" t="str">
            <v>Yes</v>
          </cell>
          <cell r="M763">
            <v>2039889</v>
          </cell>
          <cell r="N763">
            <v>2039719</v>
          </cell>
          <cell r="O763" t="str">
            <v>NETWORK_GEO</v>
          </cell>
          <cell r="P763">
            <v>1.17</v>
          </cell>
          <cell r="Q763">
            <v>1</v>
          </cell>
          <cell r="R763" t="str">
            <v>Seller Fulfilled</v>
          </cell>
          <cell r="S763" t="str">
            <v>Seller Fulfilled</v>
          </cell>
          <cell r="T763" t="str">
            <v>6TZZZ6ISVUN6</v>
          </cell>
          <cell r="U763" t="str">
            <v>10764608171049</v>
          </cell>
        </row>
        <row r="764">
          <cell r="A764" t="str">
            <v>2230-BOX</v>
          </cell>
          <cell r="B764">
            <v>393391614</v>
          </cell>
          <cell r="C764" t="str">
            <v>BAZIC Erasers White Oval Eraser Latex Free, 96-Count</v>
          </cell>
          <cell r="D764" t="str">
            <v>ACTIVE</v>
          </cell>
          <cell r="E764" t="str">
            <v>PUBLISHED</v>
          </cell>
          <cell r="F764" t="str">
            <v>Offer end date has passed</v>
          </cell>
          <cell r="G764" t="str">
            <v>Office &amp; Stationery</v>
          </cell>
          <cell r="H764" t="str">
            <v>Pens</v>
          </cell>
          <cell r="I764">
            <v>7.99</v>
          </cell>
          <cell r="J764" t="str">
            <v>USD</v>
          </cell>
          <cell r="K764" t="str">
            <v>Base</v>
          </cell>
          <cell r="L764" t="str">
            <v>Yes</v>
          </cell>
          <cell r="M764">
            <v>2039721</v>
          </cell>
          <cell r="N764">
            <v>2039719</v>
          </cell>
          <cell r="O764" t="str">
            <v>NETWORK_GEO</v>
          </cell>
          <cell r="P764">
            <v>0.13</v>
          </cell>
          <cell r="Q764">
            <v>1</v>
          </cell>
          <cell r="R764" t="str">
            <v>Seller Fulfilled</v>
          </cell>
          <cell r="S764" t="str">
            <v>Seller Fulfilled</v>
          </cell>
          <cell r="T764" t="str">
            <v>7DCUCOZBP49W</v>
          </cell>
          <cell r="U764" t="str">
            <v>00764608017418</v>
          </cell>
        </row>
        <row r="765">
          <cell r="A765" t="str">
            <v>2230-PACK2</v>
          </cell>
          <cell r="B765">
            <v>307055936</v>
          </cell>
          <cell r="C765" t="str">
            <v>BAZIC Erasers White Oval Eraser Latex Free Erasers Set, 8-Count</v>
          </cell>
          <cell r="D765" t="str">
            <v>ACTIVE</v>
          </cell>
          <cell r="E765" t="str">
            <v>PUBLISHED</v>
          </cell>
          <cell r="F765" t="str">
            <v>Offer end date has passed</v>
          </cell>
          <cell r="G765" t="str">
            <v>Office &amp; Stationery</v>
          </cell>
          <cell r="H765" t="str">
            <v>Pens</v>
          </cell>
          <cell r="I765">
            <v>42.5</v>
          </cell>
          <cell r="J765" t="str">
            <v>USD</v>
          </cell>
          <cell r="K765" t="str">
            <v>Base</v>
          </cell>
          <cell r="L765" t="str">
            <v>Yes</v>
          </cell>
          <cell r="M765">
            <v>2039721</v>
          </cell>
          <cell r="N765">
            <v>2039719</v>
          </cell>
          <cell r="O765" t="str">
            <v>NETWORK_GEO</v>
          </cell>
          <cell r="P765">
            <v>1.4</v>
          </cell>
          <cell r="Q765">
            <v>1</v>
          </cell>
          <cell r="R765" t="str">
            <v>Seller Fulfilled</v>
          </cell>
          <cell r="S765" t="str">
            <v>Walmart Fulfilled</v>
          </cell>
          <cell r="T765" t="str">
            <v>3F1AKDRZG99I</v>
          </cell>
          <cell r="U765" t="str">
            <v>10764608017477</v>
          </cell>
        </row>
        <row r="766">
          <cell r="A766" t="str">
            <v>2346-PACK2</v>
          </cell>
          <cell r="B766">
            <v>987682155</v>
          </cell>
          <cell r="C766" t="str">
            <v>BAZIC Highlighter Marker Pen, Pastel Color Chisel Tip Highlighters (4/Pack), 2-Packs</v>
          </cell>
          <cell r="D766" t="str">
            <v>ACTIVE</v>
          </cell>
          <cell r="E766" t="str">
            <v>PUBLISHED</v>
          </cell>
          <cell r="F766" t="str">
            <v>Offer end date has passed</v>
          </cell>
          <cell r="G766" t="str">
            <v>Office &amp; Stationery</v>
          </cell>
          <cell r="H766" t="str">
            <v>Pens</v>
          </cell>
          <cell r="I766">
            <v>42.5</v>
          </cell>
          <cell r="J766" t="str">
            <v>USD</v>
          </cell>
          <cell r="K766" t="str">
            <v>Base</v>
          </cell>
          <cell r="L766" t="str">
            <v>Yes</v>
          </cell>
          <cell r="M766">
            <v>2039896</v>
          </cell>
          <cell r="N766">
            <v>2039719</v>
          </cell>
          <cell r="O766" t="str">
            <v>NETWORK_GEO</v>
          </cell>
          <cell r="P766">
            <v>1.4</v>
          </cell>
          <cell r="Q766">
            <v>1</v>
          </cell>
          <cell r="R766" t="str">
            <v>Seller Fulfilled</v>
          </cell>
          <cell r="S766" t="str">
            <v>Seller Fulfilled</v>
          </cell>
          <cell r="T766" t="str">
            <v>2TCSILVH89T1</v>
          </cell>
          <cell r="U766" t="str">
            <v>10764608017484</v>
          </cell>
        </row>
        <row r="767">
          <cell r="A767" t="str">
            <v>305-SET4</v>
          </cell>
          <cell r="B767">
            <v>24866790</v>
          </cell>
          <cell r="C767" t="str">
            <v>BAZIC Products 20 mm Letter Stencil 6 counts</v>
          </cell>
          <cell r="D767" t="str">
            <v>ACTIVE</v>
          </cell>
          <cell r="E767" t="str">
            <v>PUBLISHED</v>
          </cell>
          <cell r="F767" t="str">
            <v>Offer end date has passed</v>
          </cell>
          <cell r="G767" t="str">
            <v>Office &amp; Stationery</v>
          </cell>
          <cell r="H767" t="str">
            <v>Pens</v>
          </cell>
          <cell r="I767">
            <v>8.01</v>
          </cell>
          <cell r="J767" t="str">
            <v>USD</v>
          </cell>
          <cell r="K767" t="str">
            <v>Base</v>
          </cell>
          <cell r="L767" t="str">
            <v>Yes</v>
          </cell>
          <cell r="M767">
            <v>2038710</v>
          </cell>
          <cell r="N767">
            <v>2039719</v>
          </cell>
          <cell r="O767" t="str">
            <v>NETWORK_GEO</v>
          </cell>
          <cell r="P767">
            <v>0.12</v>
          </cell>
          <cell r="Q767">
            <v>1</v>
          </cell>
          <cell r="R767" t="str">
            <v>Seller Fulfilled</v>
          </cell>
          <cell r="S767" t="str">
            <v>Seller Fulfilled</v>
          </cell>
          <cell r="T767" t="str">
            <v>51QKO5PPQ6JH</v>
          </cell>
          <cell r="U767" t="str">
            <v>00764608017883</v>
          </cell>
        </row>
        <row r="768">
          <cell r="A768" t="str">
            <v>31741-SET2</v>
          </cell>
          <cell r="B768">
            <v>286557644</v>
          </cell>
          <cell r="C768" t="str">
            <v>Puzzle KAPPA Large Print Bible Word Finds Book 2 Titles Word Search, 2-Pack</v>
          </cell>
          <cell r="D768" t="str">
            <v>ACTIVE</v>
          </cell>
          <cell r="E768" t="str">
            <v>PUBLISHED</v>
          </cell>
          <cell r="F768" t="str">
            <v>Compliance - Childrenâ€™s Product Policy,Price Adjusted</v>
          </cell>
          <cell r="G768" t="str">
            <v>Office &amp; Stationery</v>
          </cell>
          <cell r="H768" t="str">
            <v>Form Holders &amp; Clipboards</v>
          </cell>
          <cell r="I768">
            <v>49.99</v>
          </cell>
          <cell r="J768" t="str">
            <v>USD</v>
          </cell>
          <cell r="K768" t="str">
            <v>Base</v>
          </cell>
          <cell r="L768" t="str">
            <v>Yes</v>
          </cell>
          <cell r="M768">
            <v>2038710</v>
          </cell>
          <cell r="N768">
            <v>2039893</v>
          </cell>
          <cell r="O768">
            <v>0.27</v>
          </cell>
          <cell r="P768">
            <v>4.6100000000000003</v>
          </cell>
          <cell r="Q768">
            <v>1</v>
          </cell>
          <cell r="R768" t="str">
            <v>Seller Fulfilled</v>
          </cell>
          <cell r="S768" t="str">
            <v>Seller Fulfilled</v>
          </cell>
          <cell r="T768" t="str">
            <v>1M5KRLJSJKA8</v>
          </cell>
          <cell r="U768" t="str">
            <v>00764608018149</v>
          </cell>
        </row>
        <row r="769">
          <cell r="A769" t="str">
            <v>3300-CASE</v>
          </cell>
          <cell r="B769">
            <v>5214775765</v>
          </cell>
          <cell r="C769" t="str">
            <v>BAZIC Modeling Dough 1 Oz, 5 Primary Colors, Non Toxic with Mold Caps, 36-Pack</v>
          </cell>
          <cell r="D769" t="str">
            <v>ACTIVE</v>
          </cell>
          <cell r="E769" t="str">
            <v>PUBLISHED</v>
          </cell>
          <cell r="G769" t="str">
            <v>Crafts</v>
          </cell>
          <cell r="H769" t="str">
            <v>Play Doughs</v>
          </cell>
          <cell r="I769">
            <v>97.79</v>
          </cell>
          <cell r="J769" t="str">
            <v>USD</v>
          </cell>
          <cell r="K769" t="str">
            <v>Base</v>
          </cell>
          <cell r="L769">
            <v>97.79</v>
          </cell>
          <cell r="M769">
            <v>2039741</v>
          </cell>
          <cell r="N769">
            <v>2039751</v>
          </cell>
          <cell r="O769" t="str">
            <v>NETWORK_GEO</v>
          </cell>
          <cell r="P769">
            <v>0.43</v>
          </cell>
          <cell r="Q769">
            <v>1</v>
          </cell>
          <cell r="R769" t="str">
            <v>Seller Fulfilled</v>
          </cell>
          <cell r="S769" t="str">
            <v>Seller Fulfilled</v>
          </cell>
          <cell r="T769" t="str">
            <v>56IZ5NWJB81I</v>
          </cell>
          <cell r="U769" t="str">
            <v>00764608019252</v>
          </cell>
        </row>
        <row r="770">
          <cell r="A770" t="str">
            <v>3809-BOX</v>
          </cell>
          <cell r="B770">
            <v>813343528</v>
          </cell>
          <cell r="C770" t="str">
            <v>BAZIC Gold Foil Number Label, 0 to 9 Numbers 1/2"X5/8" (378/Pack), 24-Packs</v>
          </cell>
          <cell r="D770" t="str">
            <v>ACTIVE</v>
          </cell>
          <cell r="E770" t="str">
            <v>PUBLISHED</v>
          </cell>
          <cell r="G770" t="str">
            <v>Office &amp; Stationery</v>
          </cell>
          <cell r="H770" t="str">
            <v>Labels</v>
          </cell>
          <cell r="I770">
            <v>30.49</v>
          </cell>
          <cell r="J770" t="str">
            <v>USD</v>
          </cell>
          <cell r="K770" t="str">
            <v>Base</v>
          </cell>
          <cell r="L770">
            <v>30.49</v>
          </cell>
          <cell r="M770">
            <v>2038061</v>
          </cell>
          <cell r="N770">
            <v>2039872</v>
          </cell>
          <cell r="O770" t="str">
            <v>NETWORK_GEO</v>
          </cell>
          <cell r="P770">
            <v>9.86</v>
          </cell>
          <cell r="Q770">
            <v>1</v>
          </cell>
          <cell r="R770" t="str">
            <v>Seller Fulfilled</v>
          </cell>
          <cell r="S770" t="str">
            <v>Seller Fulfilled</v>
          </cell>
          <cell r="T770" t="str">
            <v>666MKF7NSIWY</v>
          </cell>
          <cell r="U770" t="str">
            <v>10764608020125</v>
          </cell>
        </row>
        <row r="771">
          <cell r="A771" t="str">
            <v>3861-CASE</v>
          </cell>
          <cell r="B771">
            <v>580886825</v>
          </cell>
          <cell r="C771" t="str">
            <v>BAZIC Car Series Assorted Sticker (80/Bag)</v>
          </cell>
          <cell r="D771" t="str">
            <v>ACTIVE</v>
          </cell>
          <cell r="E771" t="str">
            <v>PUBLISHED</v>
          </cell>
          <cell r="F771" t="str">
            <v>Offer end date has passed,Price Adjusted</v>
          </cell>
          <cell r="G771" t="str">
            <v>Office &amp; Stationery</v>
          </cell>
          <cell r="H771" t="str">
            <v>Glue</v>
          </cell>
          <cell r="I771">
            <v>9.01</v>
          </cell>
          <cell r="J771" t="str">
            <v>USD</v>
          </cell>
          <cell r="K771" t="str">
            <v>Base</v>
          </cell>
          <cell r="L771" t="str">
            <v>Yes</v>
          </cell>
          <cell r="M771">
            <v>2038710</v>
          </cell>
          <cell r="N771">
            <v>2039872</v>
          </cell>
          <cell r="O771" t="str">
            <v>NETWORK_GEO</v>
          </cell>
          <cell r="P771">
            <v>0.39</v>
          </cell>
          <cell r="Q771">
            <v>1</v>
          </cell>
          <cell r="R771" t="str">
            <v>Seller Fulfilled</v>
          </cell>
          <cell r="S771" t="str">
            <v>Seller Fulfilled</v>
          </cell>
          <cell r="T771" t="str">
            <v>3OPPDFNMZELO</v>
          </cell>
          <cell r="U771" t="str">
            <v>00466886694427</v>
          </cell>
        </row>
        <row r="772">
          <cell r="A772" t="str">
            <v>5048-EACH</v>
          </cell>
          <cell r="B772">
            <v>27713736</v>
          </cell>
          <cell r="C772" t="str">
            <v>BAZIC Security Envelope Gummed Seal 3 5/8" x 6 1/2" #6 Tint Mailing Envelopes, 80-Count</v>
          </cell>
          <cell r="D772" t="str">
            <v>RETIRED</v>
          </cell>
          <cell r="E772" t="str">
            <v>UNPUBLISHED</v>
          </cell>
          <cell r="F772" t="str">
            <v>Offer end date has passed</v>
          </cell>
          <cell r="G772" t="str">
            <v>Office &amp; Stationery</v>
          </cell>
          <cell r="H772" t="str">
            <v>Highlighters</v>
          </cell>
          <cell r="I772">
            <v>41.57</v>
          </cell>
          <cell r="J772" t="str">
            <v>USD</v>
          </cell>
          <cell r="K772" t="str">
            <v>Base</v>
          </cell>
          <cell r="L772" t="str">
            <v>No</v>
          </cell>
          <cell r="M772">
            <v>2038710</v>
          </cell>
          <cell r="N772">
            <v>2039896</v>
          </cell>
          <cell r="O772" t="str">
            <v>NETWORK_GEO</v>
          </cell>
          <cell r="P772">
            <v>4.04</v>
          </cell>
          <cell r="Q772">
            <v>1</v>
          </cell>
          <cell r="R772" t="str">
            <v>Seller Fulfilled</v>
          </cell>
          <cell r="S772" t="str">
            <v>Seller Fulfilled</v>
          </cell>
          <cell r="T772" t="str">
            <v>5KBFHM6CIPHG</v>
          </cell>
          <cell r="U772" t="str">
            <v>10764608023515</v>
          </cell>
        </row>
        <row r="773">
          <cell r="A773" t="str">
            <v>5172-BOX</v>
          </cell>
          <cell r="B773">
            <v>319456458</v>
          </cell>
          <cell r="C773" t="str">
            <v>BAZIC Neon Page Markers Dispensers 0.5x1.7 Sign Here Tabs, (100 Flags/Pack), 24-Pack</v>
          </cell>
          <cell r="D773" t="str">
            <v>ACTIVE</v>
          </cell>
          <cell r="E773" t="str">
            <v>PUBLISHED</v>
          </cell>
          <cell r="F773" t="str">
            <v>Offer end date has passed</v>
          </cell>
          <cell r="G773" t="str">
            <v>Crafts</v>
          </cell>
          <cell r="H773" t="str">
            <v>Crayons</v>
          </cell>
          <cell r="I773">
            <v>43.99</v>
          </cell>
          <cell r="J773" t="str">
            <v>USD</v>
          </cell>
          <cell r="K773" t="str">
            <v>Base</v>
          </cell>
          <cell r="L773" t="str">
            <v>Yes</v>
          </cell>
          <cell r="M773">
            <v>2039889</v>
          </cell>
          <cell r="N773">
            <v>2039722</v>
          </cell>
          <cell r="O773">
            <v>0.76</v>
          </cell>
          <cell r="P773">
            <v>3.54</v>
          </cell>
          <cell r="Q773">
            <v>1</v>
          </cell>
          <cell r="R773" t="str">
            <v>Seller Fulfilled</v>
          </cell>
          <cell r="S773" t="str">
            <v>Seller Fulfilled</v>
          </cell>
          <cell r="T773" t="str">
            <v>3RSLCYP2NDYC</v>
          </cell>
          <cell r="U773" t="str">
            <v>10764608025076</v>
          </cell>
        </row>
        <row r="774">
          <cell r="A774" t="str">
            <v>5431-EACH</v>
          </cell>
          <cell r="B774">
            <v>769552167</v>
          </cell>
          <cell r="C774" t="str">
            <v>BAZIC Poly Bubble Mailers 8.5" x 11.25" #2 Padded Shipping Envelope, 3-Count</v>
          </cell>
          <cell r="D774" t="str">
            <v>ARCHIVED</v>
          </cell>
          <cell r="E774" t="str">
            <v>UNPUBLISHED</v>
          </cell>
          <cell r="F774" t="str">
            <v>Offer end date has passed,Price Adjusted</v>
          </cell>
          <cell r="G774" t="str">
            <v>Crafts</v>
          </cell>
          <cell r="H774" t="str">
            <v>Crayons</v>
          </cell>
          <cell r="I774">
            <v>10.69</v>
          </cell>
          <cell r="J774" t="str">
            <v>USD</v>
          </cell>
          <cell r="K774" t="str">
            <v>Base</v>
          </cell>
          <cell r="L774" t="str">
            <v>Yes</v>
          </cell>
          <cell r="M774">
            <v>2038710</v>
          </cell>
          <cell r="N774">
            <v>2039722</v>
          </cell>
          <cell r="O774" t="str">
            <v>NETWORK_GEO</v>
          </cell>
          <cell r="P774">
            <v>0.6</v>
          </cell>
          <cell r="Q774">
            <v>1</v>
          </cell>
          <cell r="R774" t="str">
            <v>Seller Fulfilled</v>
          </cell>
          <cell r="S774" t="str">
            <v>Seller Fulfilled</v>
          </cell>
          <cell r="T774" t="str">
            <v>1QJS2OS176J9</v>
          </cell>
          <cell r="U774" t="str">
            <v>00764608025109</v>
          </cell>
        </row>
        <row r="775">
          <cell r="A775" t="str">
            <v>59741-CASE</v>
          </cell>
          <cell r="B775">
            <v>5171991752</v>
          </cell>
          <cell r="C775" t="str">
            <v>WISH Coloring Book 1 Title, for Learning Activity Drawing, 80 Pages, 36-Pack</v>
          </cell>
          <cell r="D775" t="str">
            <v>RETIRED</v>
          </cell>
          <cell r="E775" t="str">
            <v>UNPUBLISHED</v>
          </cell>
          <cell r="F775" t="str">
            <v>Offer end date has passed,Price Adjusted</v>
          </cell>
          <cell r="G775" t="str">
            <v>Crafts</v>
          </cell>
          <cell r="H775" t="str">
            <v>Crayons</v>
          </cell>
          <cell r="I775">
            <v>158.99</v>
          </cell>
          <cell r="J775" t="str">
            <v>USD</v>
          </cell>
          <cell r="K775" t="str">
            <v>Base</v>
          </cell>
          <cell r="L775" t="str">
            <v>Yes</v>
          </cell>
          <cell r="M775">
            <v>2038710</v>
          </cell>
          <cell r="N775">
            <v>2039722</v>
          </cell>
          <cell r="O775" t="str">
            <v>NETWORK_GEO</v>
          </cell>
          <cell r="P775">
            <v>29.28</v>
          </cell>
          <cell r="Q775">
            <v>1</v>
          </cell>
          <cell r="R775" t="str">
            <v>Seller Fulfilled</v>
          </cell>
          <cell r="S775" t="str">
            <v>Seller Fulfilled</v>
          </cell>
          <cell r="T775" t="str">
            <v>4EUGFDBJEBUH</v>
          </cell>
          <cell r="U775" t="str">
            <v>20764608025394</v>
          </cell>
        </row>
        <row r="776">
          <cell r="A776" t="str">
            <v>703-BOX</v>
          </cell>
          <cell r="B776">
            <v>163615464</v>
          </cell>
          <cell r="C776" t="str">
            <v>BAZIC Metro Mechanical Pencil 0.7mm Soft Grip, (3/Pack), 24-Pack</v>
          </cell>
          <cell r="D776" t="str">
            <v>ARCHIVED</v>
          </cell>
          <cell r="E776" t="str">
            <v>UNPUBLISHED</v>
          </cell>
          <cell r="F776" t="str">
            <v>Offer end date has passed</v>
          </cell>
          <cell r="G776" t="str">
            <v>Crafts</v>
          </cell>
          <cell r="H776" t="str">
            <v>Crayons</v>
          </cell>
          <cell r="I776">
            <v>21.5</v>
          </cell>
          <cell r="J776" t="str">
            <v>USD</v>
          </cell>
          <cell r="K776" t="str">
            <v>Base</v>
          </cell>
          <cell r="L776" t="str">
            <v>Yes</v>
          </cell>
          <cell r="M776">
            <v>2039720</v>
          </cell>
          <cell r="N776">
            <v>2039722</v>
          </cell>
          <cell r="O776" t="str">
            <v>NETWORK_GEO</v>
          </cell>
          <cell r="P776">
            <v>0.76</v>
          </cell>
          <cell r="Q776">
            <v>1</v>
          </cell>
          <cell r="R776" t="str">
            <v>Seller Fulfilled</v>
          </cell>
          <cell r="S776" t="str">
            <v>Seller Fulfilled</v>
          </cell>
          <cell r="T776" t="str">
            <v>4YRB1KOJML0X</v>
          </cell>
          <cell r="U776" t="str">
            <v>00764608025628</v>
          </cell>
        </row>
        <row r="777">
          <cell r="A777" t="str">
            <v>753-CASE</v>
          </cell>
          <cell r="B777">
            <v>17706061421</v>
          </cell>
          <cell r="C777" t="str">
            <v>BAZIC Mechanical Pencil Infinite Orion 0.7mm w/ Ceramic Lead Refills, Auto Lead Advance, 144-Packs</v>
          </cell>
          <cell r="D777" t="str">
            <v>ACTIVE</v>
          </cell>
          <cell r="E777" t="str">
            <v>PUBLISHED</v>
          </cell>
          <cell r="G777" t="str">
            <v>Office &amp; Stationery</v>
          </cell>
          <cell r="H777" t="str">
            <v>Mechanical Pencils</v>
          </cell>
          <cell r="I777">
            <v>250.99</v>
          </cell>
          <cell r="J777" t="str">
            <v>USD</v>
          </cell>
          <cell r="K777" t="str">
            <v>Base</v>
          </cell>
          <cell r="L777">
            <v>250.99</v>
          </cell>
          <cell r="M777">
            <v>2039720</v>
          </cell>
          <cell r="N777">
            <v>2039905</v>
          </cell>
          <cell r="O777" t="str">
            <v>NETWORK_GEO</v>
          </cell>
          <cell r="P777">
            <v>0.71</v>
          </cell>
          <cell r="Q777">
            <v>1</v>
          </cell>
          <cell r="R777" t="str">
            <v>WFS Eligible</v>
          </cell>
          <cell r="S777" t="str">
            <v>Seller Fulfilled</v>
          </cell>
          <cell r="T777" t="str">
            <v>1DM7QZ6RQY84</v>
          </cell>
          <cell r="U777" t="str">
            <v>00764608002674</v>
          </cell>
        </row>
        <row r="778">
          <cell r="A778" t="str">
            <v>840-CASE</v>
          </cell>
          <cell r="B778">
            <v>421684938</v>
          </cell>
          <cell r="C778" t="str">
            <v>BAZIC Plastic Pencil Case Utility Storage Box, Clear Color, 24-Pack</v>
          </cell>
          <cell r="D778" t="str">
            <v>ACTIVE</v>
          </cell>
          <cell r="E778" t="str">
            <v>PUBLISHED</v>
          </cell>
          <cell r="F778" t="str">
            <v>Reasonable price requirements are not met</v>
          </cell>
          <cell r="G778" t="str">
            <v>Office &amp; Stationery</v>
          </cell>
          <cell r="H778" t="str">
            <v>Pencil Cases</v>
          </cell>
          <cell r="I778">
            <v>65.489999999999995</v>
          </cell>
          <cell r="J778" t="str">
            <v>USD</v>
          </cell>
          <cell r="K778" t="str">
            <v>Base</v>
          </cell>
          <cell r="L778">
            <v>65.489999999999995</v>
          </cell>
          <cell r="M778">
            <v>2039750</v>
          </cell>
          <cell r="N778">
            <v>2039731</v>
          </cell>
          <cell r="O778" t="str">
            <v>NETWORK_GEO</v>
          </cell>
          <cell r="P778">
            <v>3.78</v>
          </cell>
          <cell r="Q778">
            <v>1</v>
          </cell>
          <cell r="R778" t="str">
            <v>Seller Fulfilled</v>
          </cell>
          <cell r="S778" t="str">
            <v>Seller Fulfilled</v>
          </cell>
          <cell r="T778" t="str">
            <v>4FAN8IAGUFTH</v>
          </cell>
          <cell r="U778" t="str">
            <v>10764608003104</v>
          </cell>
        </row>
        <row r="779">
          <cell r="A779" t="str">
            <v>1208-PACK2</v>
          </cell>
          <cell r="B779">
            <v>752419108</v>
          </cell>
          <cell r="C779" t="str">
            <v>BAZIC Dry Erase Set, Marker + Board Eraser, Chisel Tip Whiteboard Pen, 2-Packs</v>
          </cell>
          <cell r="D779" t="str">
            <v>ACTIVE</v>
          </cell>
          <cell r="E779" t="str">
            <v>PUBLISHED</v>
          </cell>
          <cell r="F779" t="str">
            <v>Offer end date has passed</v>
          </cell>
          <cell r="G779" t="str">
            <v>Office &amp; Stationery</v>
          </cell>
          <cell r="H779" t="str">
            <v>Dry Erase Markers</v>
          </cell>
          <cell r="I779">
            <v>11.49</v>
          </cell>
          <cell r="J779" t="str">
            <v>USD</v>
          </cell>
          <cell r="K779" t="str">
            <v>Base</v>
          </cell>
          <cell r="L779">
            <v>11.49</v>
          </cell>
          <cell r="M779">
            <v>2039746</v>
          </cell>
          <cell r="N779">
            <v>2039742</v>
          </cell>
          <cell r="O779">
            <v>0.39</v>
          </cell>
          <cell r="P779">
            <v>12</v>
          </cell>
          <cell r="Q779">
            <v>1</v>
          </cell>
          <cell r="R779" t="str">
            <v>Seller Fulfilled</v>
          </cell>
          <cell r="S779" t="str">
            <v>Seller Fulfilled</v>
          </cell>
          <cell r="T779" t="str">
            <v>2XKD4F6RGAZ4</v>
          </cell>
          <cell r="U779" t="str">
            <v>20764608031654</v>
          </cell>
        </row>
        <row r="780">
          <cell r="A780" t="str">
            <v>1215-EACH</v>
          </cell>
          <cell r="B780">
            <v>24897091</v>
          </cell>
          <cell r="C780" t="str">
            <v>BAZIC Dual Tip Creative Markers Set, Broad &amp; Fine Point Tips Highlighter, 15 Colors Art Marker Pens, 1-Pack</v>
          </cell>
          <cell r="D780" t="str">
            <v>ACTIVE</v>
          </cell>
          <cell r="E780" t="str">
            <v>PUBLISHED</v>
          </cell>
          <cell r="F780"/>
          <cell r="G780" t="str">
            <v>Office &amp; Stationery</v>
          </cell>
          <cell r="H780" t="str">
            <v>Binders</v>
          </cell>
          <cell r="I780">
            <v>19.850000000000001</v>
          </cell>
          <cell r="J780" t="str">
            <v>USD</v>
          </cell>
          <cell r="K780" t="str">
            <v>Base</v>
          </cell>
          <cell r="L780" t="str">
            <v>Yes</v>
          </cell>
          <cell r="M780">
            <v>2039746</v>
          </cell>
          <cell r="N780">
            <v>2039738</v>
          </cell>
          <cell r="O780" t="str">
            <v>ALWAYS_TWO_DAY</v>
          </cell>
          <cell r="P780">
            <v>3.04</v>
          </cell>
          <cell r="Q780">
            <v>1</v>
          </cell>
          <cell r="R780" t="str">
            <v>Walmart Fulfilled</v>
          </cell>
          <cell r="S780" t="str">
            <v>Walmart Fulfilled</v>
          </cell>
          <cell r="T780" t="str">
            <v>1N8742BW1L5O</v>
          </cell>
          <cell r="U780" t="str">
            <v>00764608031674</v>
          </cell>
        </row>
        <row r="781">
          <cell r="A781" t="str">
            <v>1284-EACH</v>
          </cell>
          <cell r="B781">
            <v>1090755092</v>
          </cell>
          <cell r="C781" t="str">
            <v>BAZIC Dry Erase Marker Assorted Color Chisel Tip, Whiteboard Pen Marcador, Low Odor Markers White Board Pens (4/Pack), 1-Pack</v>
          </cell>
          <cell r="D781" t="str">
            <v>ARCHIVED</v>
          </cell>
          <cell r="E781" t="str">
            <v>UNPUBLISHED</v>
          </cell>
          <cell r="F781" t="str">
            <v>Offer end date has passed</v>
          </cell>
          <cell r="G781" t="str">
            <v>Office &amp; Stationery</v>
          </cell>
          <cell r="H781" t="str">
            <v>Dry Erase Markers</v>
          </cell>
          <cell r="I781">
            <v>7.53</v>
          </cell>
          <cell r="J781" t="str">
            <v>USD</v>
          </cell>
          <cell r="K781" t="str">
            <v>Base</v>
          </cell>
          <cell r="L781" t="str">
            <v>Yes</v>
          </cell>
          <cell r="M781">
            <v>2039746</v>
          </cell>
          <cell r="N781">
            <v>2039742</v>
          </cell>
          <cell r="O781" t="str">
            <v>NETWORK_GEO</v>
          </cell>
          <cell r="P781">
            <v>4.3</v>
          </cell>
          <cell r="Q781">
            <v>1</v>
          </cell>
          <cell r="R781" t="str">
            <v>Seller Fulfilled</v>
          </cell>
          <cell r="S781" t="str">
            <v>Seller Fulfilled</v>
          </cell>
          <cell r="T781" t="str">
            <v>7AUW4JTSVEG7</v>
          </cell>
          <cell r="U781" t="str">
            <v>10764608031725</v>
          </cell>
        </row>
        <row r="782">
          <cell r="A782" t="str">
            <v>17088-BOX</v>
          </cell>
          <cell r="B782">
            <v>5134637044</v>
          </cell>
          <cell r="C782" t="str">
            <v>BAZIC Essence Gel Pen, Medium Point 1.0mm Blue Pen, Comfort Grip, 12 Count, 12-Packs</v>
          </cell>
          <cell r="D782" t="str">
            <v>ACTIVE</v>
          </cell>
          <cell r="E782" t="str">
            <v>PUBLISHED</v>
          </cell>
          <cell r="F782" t="str">
            <v>Offer end date has passed</v>
          </cell>
          <cell r="G782" t="str">
            <v>Crafts</v>
          </cell>
          <cell r="H782" t="str">
            <v>Clays &amp; Doughs</v>
          </cell>
          <cell r="I782">
            <v>17.989999999999998</v>
          </cell>
          <cell r="J782" t="str">
            <v>USD</v>
          </cell>
          <cell r="K782" t="str">
            <v>Base</v>
          </cell>
          <cell r="L782" t="str">
            <v>Yes</v>
          </cell>
          <cell r="M782">
            <v>2039719</v>
          </cell>
          <cell r="N782">
            <v>2039741</v>
          </cell>
          <cell r="O782" t="str">
            <v>NETWORK_GEO</v>
          </cell>
          <cell r="P782">
            <v>4.18</v>
          </cell>
          <cell r="Q782">
            <v>1</v>
          </cell>
          <cell r="R782" t="str">
            <v>Seller Fulfilled</v>
          </cell>
          <cell r="S782" t="str">
            <v>Seller Fulfilled</v>
          </cell>
          <cell r="T782" t="str">
            <v>5SDGO8R8R4QV</v>
          </cell>
          <cell r="U782" t="str">
            <v>00461924872171</v>
          </cell>
        </row>
        <row r="783">
          <cell r="A783" t="str">
            <v>1728-EACH</v>
          </cell>
          <cell r="B783">
            <v>5984316001</v>
          </cell>
          <cell r="C783" t="str">
            <v>BAZIC Lira 0.7mm Rollerball Pen, Black Ink Fine Point Liquid Ink Pens (3/Pack), 1-Pack</v>
          </cell>
          <cell r="D783" t="str">
            <v>ACTIVE</v>
          </cell>
          <cell r="E783" t="str">
            <v>PUBLISHED</v>
          </cell>
          <cell r="G783" t="str">
            <v>Office &amp; Stationery</v>
          </cell>
          <cell r="H783" t="str">
            <v>Pens</v>
          </cell>
          <cell r="I783">
            <v>7.8</v>
          </cell>
          <cell r="J783" t="str">
            <v>USD</v>
          </cell>
          <cell r="K783" t="str">
            <v>Base</v>
          </cell>
          <cell r="L783">
            <v>7.8</v>
          </cell>
          <cell r="M783">
            <v>2039719</v>
          </cell>
          <cell r="N783">
            <v>2039741</v>
          </cell>
          <cell r="O783" t="str">
            <v>NETWORK_GEO</v>
          </cell>
          <cell r="P783">
            <v>16.12</v>
          </cell>
          <cell r="Q783">
            <v>1</v>
          </cell>
          <cell r="R783" t="str">
            <v>Seller Fulfilled</v>
          </cell>
          <cell r="S783" t="str">
            <v>Seller Fulfilled</v>
          </cell>
          <cell r="T783" t="str">
            <v>6JF2AZY5AXDX</v>
          </cell>
          <cell r="U783" t="str">
            <v>20764608033436</v>
          </cell>
        </row>
        <row r="784">
          <cell r="A784" t="str">
            <v>1829-SET4</v>
          </cell>
          <cell r="B784">
            <v>24940729</v>
          </cell>
          <cell r="C784" t="str">
            <v>BAZIC Clipboard PVC Standard Clipboards w/ Low Profile Clip, 4-Pack</v>
          </cell>
          <cell r="D784" t="str">
            <v>ACTIVE</v>
          </cell>
          <cell r="E784" t="str">
            <v>PUBLISHED</v>
          </cell>
          <cell r="G784" t="str">
            <v>Office &amp; Stationery</v>
          </cell>
          <cell r="H784" t="str">
            <v>Form Holders &amp; Clipboards</v>
          </cell>
          <cell r="I784">
            <v>16</v>
          </cell>
          <cell r="J784" t="str">
            <v>USD</v>
          </cell>
          <cell r="K784" t="str">
            <v>Base</v>
          </cell>
          <cell r="L784">
            <v>16</v>
          </cell>
          <cell r="M784">
            <v>2039893</v>
          </cell>
          <cell r="N784">
            <v>2039741</v>
          </cell>
          <cell r="O784" t="str">
            <v>NETWORK_GEO</v>
          </cell>
          <cell r="P784">
            <v>5.86</v>
          </cell>
          <cell r="Q784">
            <v>1</v>
          </cell>
          <cell r="R784" t="str">
            <v>Seller Fulfilled</v>
          </cell>
          <cell r="S784" t="str">
            <v>Seller Fulfilled</v>
          </cell>
          <cell r="T784" t="str">
            <v>0V5Y1XH3LBAS</v>
          </cell>
          <cell r="U784" t="str">
            <v>20764608033573</v>
          </cell>
        </row>
        <row r="785">
          <cell r="A785" t="str">
            <v>1916-EACH</v>
          </cell>
          <cell r="B785">
            <v>151601638</v>
          </cell>
          <cell r="C785" t="str">
            <v>BAZIC Pencil Sharpener Metal Silver Dual Blades, (3/Pack), 1-Pack</v>
          </cell>
          <cell r="D785" t="str">
            <v>ACTIVE</v>
          </cell>
          <cell r="E785" t="str">
            <v>PUBLISHED</v>
          </cell>
          <cell r="G785" t="str">
            <v>Office &amp; Stationery</v>
          </cell>
          <cell r="H785" t="str">
            <v>Manual Pencil Sharpeners</v>
          </cell>
          <cell r="I785">
            <v>7.47</v>
          </cell>
          <cell r="J785" t="str">
            <v>USD</v>
          </cell>
          <cell r="K785" t="str">
            <v>Base</v>
          </cell>
          <cell r="L785">
            <v>7.47</v>
          </cell>
          <cell r="M785">
            <v>2039751</v>
          </cell>
          <cell r="N785">
            <v>2038710</v>
          </cell>
          <cell r="O785" t="str">
            <v>NETWORK_GEO</v>
          </cell>
          <cell r="P785">
            <v>0.56999999999999995</v>
          </cell>
          <cell r="Q785">
            <v>1</v>
          </cell>
          <cell r="R785" t="str">
            <v>Seller Fulfilled</v>
          </cell>
          <cell r="S785" t="str">
            <v>Seller Fulfilled</v>
          </cell>
          <cell r="T785" t="str">
            <v>2SUZ5ZVAKTZP</v>
          </cell>
          <cell r="U785" t="str">
            <v>00764608038239</v>
          </cell>
        </row>
        <row r="786">
          <cell r="A786" t="str">
            <v>1941-BOX</v>
          </cell>
          <cell r="B786">
            <v>854169942</v>
          </cell>
          <cell r="C786" t="str">
            <v>BAZIC Pencil Sharpener Square Single Hole Blade, Total 576 Count</v>
          </cell>
          <cell r="D786" t="str">
            <v>ACTIVE</v>
          </cell>
          <cell r="E786" t="str">
            <v>PUBLISHED</v>
          </cell>
          <cell r="F786" t="str">
            <v>Offer end date has passed</v>
          </cell>
          <cell r="G786" t="str">
            <v>Crafts</v>
          </cell>
          <cell r="H786" t="str">
            <v>Art Paints &amp; Pigment Powders</v>
          </cell>
          <cell r="I786">
            <v>14.5</v>
          </cell>
          <cell r="J786" t="str">
            <v>USD</v>
          </cell>
          <cell r="K786" t="str">
            <v>Base</v>
          </cell>
          <cell r="L786" t="str">
            <v>Yes</v>
          </cell>
          <cell r="M786">
            <v>2039751</v>
          </cell>
          <cell r="N786">
            <v>2039748</v>
          </cell>
          <cell r="O786" t="str">
            <v>NETWORK_GEO</v>
          </cell>
          <cell r="P786">
            <v>0.62</v>
          </cell>
          <cell r="Q786">
            <v>1</v>
          </cell>
          <cell r="R786" t="str">
            <v>Seller Fulfilled</v>
          </cell>
          <cell r="S786" t="str">
            <v>Seller Fulfilled</v>
          </cell>
          <cell r="T786" t="str">
            <v>6QRTHSB15BLS</v>
          </cell>
          <cell r="U786" t="str">
            <v>00469366230207</v>
          </cell>
        </row>
        <row r="787">
          <cell r="A787" t="str">
            <v>2236-EACH</v>
          </cell>
          <cell r="B787">
            <v>323728869</v>
          </cell>
          <cell r="C787" t="str">
            <v>BAZIC Pink Eraser Top, Latex Free Pencil Tops Erasers Arrowhead, 144 Count</v>
          </cell>
          <cell r="D787" t="str">
            <v>ACTIVE</v>
          </cell>
          <cell r="E787" t="str">
            <v>PUBLISHED</v>
          </cell>
          <cell r="F787" t="str">
            <v>Offer end date has passed,Price Adjusted</v>
          </cell>
          <cell r="G787" t="str">
            <v>Office &amp; Stationery</v>
          </cell>
          <cell r="H787" t="str">
            <v>Pencil &amp; Pen Erasers</v>
          </cell>
          <cell r="I787">
            <v>7.09</v>
          </cell>
          <cell r="J787" t="str">
            <v>USD</v>
          </cell>
          <cell r="K787" t="str">
            <v>Base</v>
          </cell>
          <cell r="L787">
            <v>7.09</v>
          </cell>
          <cell r="M787">
            <v>2039721</v>
          </cell>
          <cell r="N787">
            <v>2038710</v>
          </cell>
          <cell r="O787">
            <v>0.65</v>
          </cell>
          <cell r="P787">
            <v>2.72</v>
          </cell>
          <cell r="Q787">
            <v>1</v>
          </cell>
          <cell r="R787" t="str">
            <v>Seller Fulfilled</v>
          </cell>
          <cell r="S787" t="str">
            <v>Seller Fulfilled</v>
          </cell>
          <cell r="T787" t="str">
            <v>5F2JE5PEL0K5</v>
          </cell>
          <cell r="U787" t="str">
            <v>20764608050013</v>
          </cell>
        </row>
        <row r="788">
          <cell r="A788" t="str">
            <v>2331-EACH</v>
          </cell>
          <cell r="B788">
            <v>54430327</v>
          </cell>
          <cell r="C788" t="str">
            <v>BAZIC Highlighter Assorted Color Chisel Tip Unscented Marker, 12-Count</v>
          </cell>
          <cell r="D788" t="str">
            <v>ACTIVE</v>
          </cell>
          <cell r="E788" t="str">
            <v>PUBLISHED</v>
          </cell>
          <cell r="F788" t="str">
            <v>Offer end date has passed,Min. Allowed Seller Price Reached</v>
          </cell>
          <cell r="G788" t="str">
            <v>Office &amp; Stationery</v>
          </cell>
          <cell r="H788" t="str">
            <v>Coin Roll Wrappers</v>
          </cell>
          <cell r="I788">
            <v>7.99</v>
          </cell>
          <cell r="J788" t="str">
            <v>USD</v>
          </cell>
          <cell r="K788" t="str">
            <v>Base</v>
          </cell>
          <cell r="L788" t="str">
            <v>Yes</v>
          </cell>
          <cell r="M788">
            <v>2039896</v>
          </cell>
          <cell r="N788">
            <v>2038710</v>
          </cell>
          <cell r="O788" t="str">
            <v>ALWAYS_TWO_DAY</v>
          </cell>
          <cell r="P788">
            <v>0.15</v>
          </cell>
          <cell r="Q788">
            <v>1</v>
          </cell>
          <cell r="R788" t="str">
            <v>Walmart Fulfilled</v>
          </cell>
          <cell r="S788" t="str">
            <v>Seller Fulfilled</v>
          </cell>
          <cell r="T788" t="str">
            <v>24IK0Y1ZLKQR</v>
          </cell>
          <cell r="U788" t="str">
            <v>00764608050101</v>
          </cell>
        </row>
        <row r="789">
          <cell r="A789" t="str">
            <v>3102-BOX</v>
          </cell>
          <cell r="B789">
            <v>813212802</v>
          </cell>
          <cell r="C789" t="str">
            <v>BAZIC Sheet Protectors Economy 11 Hole Binder Sleeves (20/Pack), 36-Packs</v>
          </cell>
          <cell r="D789" t="str">
            <v>ACTIVE</v>
          </cell>
          <cell r="E789" t="str">
            <v>PUBLISHED</v>
          </cell>
          <cell r="F789" t="str">
            <v>Listing &amp; Content:UPC Mismatch:Wrong-Item:Unpublish-Auto</v>
          </cell>
          <cell r="G789" t="str">
            <v>Office &amp; Stationery</v>
          </cell>
          <cell r="H789" t="str">
            <v>Coin Roll Wrappers</v>
          </cell>
          <cell r="I789">
            <v>22.99</v>
          </cell>
          <cell r="J789" t="str">
            <v>USD</v>
          </cell>
          <cell r="K789" t="str">
            <v>Base</v>
          </cell>
          <cell r="L789" t="str">
            <v>Yes</v>
          </cell>
          <cell r="M789">
            <v>2039907</v>
          </cell>
          <cell r="N789">
            <v>2038710</v>
          </cell>
          <cell r="O789" t="str">
            <v>NETWORK_GEO</v>
          </cell>
          <cell r="P789">
            <v>0.5</v>
          </cell>
          <cell r="Q789">
            <v>1</v>
          </cell>
          <cell r="R789" t="str">
            <v>Seller Fulfilled</v>
          </cell>
          <cell r="S789" t="str">
            <v>Seller Fulfilled</v>
          </cell>
          <cell r="T789" t="str">
            <v>4EI5CR2TNX1L</v>
          </cell>
          <cell r="U789" t="str">
            <v>00461305118096</v>
          </cell>
        </row>
        <row r="790">
          <cell r="A790" t="str">
            <v>3347-PACK4</v>
          </cell>
          <cell r="B790">
            <v>2888818578</v>
          </cell>
          <cell r="C790" t="str">
            <v>BAZIC Modeling Clay Sticks 4.8 Oz, 4 Fluorescent Colors, Non-Toxic, 4-Pack</v>
          </cell>
          <cell r="D790" t="str">
            <v>ACTIVE</v>
          </cell>
          <cell r="E790" t="str">
            <v>PUBLISHED</v>
          </cell>
          <cell r="F790" t="str">
            <v>Offer end date has passed,Price Adjusted</v>
          </cell>
          <cell r="G790" t="str">
            <v>Crafts</v>
          </cell>
          <cell r="H790" t="str">
            <v>Clays &amp; Doughs</v>
          </cell>
          <cell r="I790">
            <v>16.09</v>
          </cell>
          <cell r="J790" t="str">
            <v>USD</v>
          </cell>
          <cell r="K790" t="str">
            <v>Base</v>
          </cell>
          <cell r="L790">
            <v>16.09</v>
          </cell>
          <cell r="M790">
            <v>2039741</v>
          </cell>
          <cell r="N790">
            <v>2038710</v>
          </cell>
          <cell r="O790">
            <v>1.36</v>
          </cell>
          <cell r="P790">
            <v>5.64</v>
          </cell>
          <cell r="Q790">
            <v>1</v>
          </cell>
          <cell r="R790" t="str">
            <v>Seller Fulfilled</v>
          </cell>
          <cell r="S790" t="str">
            <v>Seller Fulfilled</v>
          </cell>
          <cell r="T790" t="str">
            <v>76DTPXXH3OHW</v>
          </cell>
          <cell r="U790" t="str">
            <v>00764608050644</v>
          </cell>
        </row>
        <row r="791">
          <cell r="A791" t="str">
            <v>3353-CASE</v>
          </cell>
          <cell r="B791">
            <v>141470830</v>
          </cell>
          <cell r="C791" t="str">
            <v>BAZIC Air Dry Modeling Clay 6 Neon Color 3 oz, Non Toxic, 24-Pack</v>
          </cell>
          <cell r="D791" t="str">
            <v>ACTIVE</v>
          </cell>
          <cell r="E791" t="str">
            <v>PUBLISHED</v>
          </cell>
          <cell r="F791" t="str">
            <v>Offer end date has passed</v>
          </cell>
          <cell r="G791" t="str">
            <v>Crafts</v>
          </cell>
          <cell r="H791" t="str">
            <v>Clays &amp; Doughs</v>
          </cell>
          <cell r="I791">
            <v>46.99</v>
          </cell>
          <cell r="J791" t="str">
            <v>USD</v>
          </cell>
          <cell r="K791" t="str">
            <v>Base</v>
          </cell>
          <cell r="L791">
            <v>46.99</v>
          </cell>
          <cell r="M791">
            <v>2039741</v>
          </cell>
          <cell r="N791">
            <v>2038710</v>
          </cell>
          <cell r="O791">
            <v>6.74</v>
          </cell>
          <cell r="P791">
            <v>9.84</v>
          </cell>
          <cell r="Q791">
            <v>1</v>
          </cell>
          <cell r="R791" t="str">
            <v>Seller Fulfilled</v>
          </cell>
          <cell r="S791" t="str">
            <v>Seller Fulfilled</v>
          </cell>
          <cell r="T791" t="str">
            <v>7KXVN77KRETH</v>
          </cell>
          <cell r="U791" t="str">
            <v>10764608050771</v>
          </cell>
        </row>
        <row r="792">
          <cell r="A792" t="str">
            <v>3871-EACH</v>
          </cell>
          <cell r="B792">
            <v>53452029</v>
          </cell>
          <cell r="C792" t="str">
            <v>BAZIC Reward Sticker Book [3871]</v>
          </cell>
          <cell r="D792" t="str">
            <v>ACTIVE</v>
          </cell>
          <cell r="E792" t="str">
            <v>PUBLISHED</v>
          </cell>
          <cell r="F792" t="str">
            <v>IP-Design Rights High-Severity</v>
          </cell>
          <cell r="G792" t="str">
            <v>Crafts</v>
          </cell>
          <cell r="H792" t="str">
            <v>Stickers</v>
          </cell>
          <cell r="I792">
            <v>7.49</v>
          </cell>
          <cell r="J792" t="str">
            <v>USD</v>
          </cell>
          <cell r="K792" t="str">
            <v>Base</v>
          </cell>
          <cell r="L792">
            <v>7.49</v>
          </cell>
          <cell r="M792">
            <v>2038710</v>
          </cell>
          <cell r="N792">
            <v>2039904</v>
          </cell>
          <cell r="O792">
            <v>0.13</v>
          </cell>
          <cell r="P792">
            <v>2.36</v>
          </cell>
          <cell r="Q792">
            <v>1</v>
          </cell>
          <cell r="R792" t="str">
            <v>Seller Fulfilled</v>
          </cell>
          <cell r="S792" t="str">
            <v>Seller Fulfilled</v>
          </cell>
          <cell r="T792" t="str">
            <v>796TON49LQM3</v>
          </cell>
          <cell r="U792" t="str">
            <v>00468947334273</v>
          </cell>
        </row>
        <row r="793">
          <cell r="A793" t="str">
            <v>3941-BOX</v>
          </cell>
          <cell r="B793">
            <v>352910448</v>
          </cell>
          <cell r="C793" t="str">
            <v>BAZIC Finger Paint Set 160ml, Non Toxic, Kids Age 3+ (4/Pack), 24-Packs</v>
          </cell>
          <cell r="D793" t="str">
            <v>ACTIVE</v>
          </cell>
          <cell r="E793" t="str">
            <v>PUBLISHED</v>
          </cell>
          <cell r="F793" t="str">
            <v>Republish (For Walmart internal use only: 00),Reasonable price requirements are not met,Reasonable Price Not Satisfied</v>
          </cell>
          <cell r="G793" t="str">
            <v>Office &amp; Stationery</v>
          </cell>
          <cell r="H793" t="str">
            <v>Writing Notebooks &amp; Sketch Books</v>
          </cell>
          <cell r="I793">
            <v>10.25</v>
          </cell>
          <cell r="J793" t="str">
            <v>USD</v>
          </cell>
          <cell r="K793" t="str">
            <v>Base</v>
          </cell>
          <cell r="L793" t="str">
            <v>Yes</v>
          </cell>
          <cell r="M793">
            <v>2039748</v>
          </cell>
          <cell r="N793">
            <v>2039723</v>
          </cell>
          <cell r="O793" t="str">
            <v>NETWORK_GEO</v>
          </cell>
          <cell r="P793">
            <v>0.57999999999999996</v>
          </cell>
          <cell r="Q793">
            <v>1</v>
          </cell>
          <cell r="R793" t="str">
            <v>Seller Fulfilled</v>
          </cell>
          <cell r="S793" t="str">
            <v>Seller Fulfilled</v>
          </cell>
          <cell r="T793" t="str">
            <v>5OSH7L6S8JYA</v>
          </cell>
          <cell r="U793" t="str">
            <v>00764608055250</v>
          </cell>
        </row>
        <row r="794">
          <cell r="A794" t="str">
            <v>4145-PACK2</v>
          </cell>
          <cell r="B794">
            <v>812341519</v>
          </cell>
          <cell r="C794" t="str">
            <v>BAZIC 3 Ring Binder 1.5" Economy View Binders Cyan, Hold 280 Sheets, 2-Count</v>
          </cell>
          <cell r="D794" t="str">
            <v>ACTIVE</v>
          </cell>
          <cell r="E794" t="str">
            <v>PUBLISHED</v>
          </cell>
          <cell r="G794" t="str">
            <v>Office &amp; Stationery</v>
          </cell>
          <cell r="H794" t="str">
            <v>Binders</v>
          </cell>
          <cell r="I794">
            <v>20.75</v>
          </cell>
          <cell r="J794" t="str">
            <v>USD</v>
          </cell>
          <cell r="K794" t="str">
            <v>Base</v>
          </cell>
          <cell r="L794">
            <v>20.75</v>
          </cell>
          <cell r="M794">
            <v>2039738</v>
          </cell>
          <cell r="N794">
            <v>2039723</v>
          </cell>
          <cell r="O794" t="str">
            <v>NETWORK_GEO</v>
          </cell>
          <cell r="P794">
            <v>10.24</v>
          </cell>
          <cell r="Q794">
            <v>1</v>
          </cell>
          <cell r="R794" t="str">
            <v>Seller Fulfilled</v>
          </cell>
          <cell r="S794" t="str">
            <v>Seller Fulfilled</v>
          </cell>
          <cell r="T794" t="str">
            <v>76JGCWQ3E3L0</v>
          </cell>
          <cell r="U794" t="str">
            <v>20764608005556</v>
          </cell>
        </row>
        <row r="795">
          <cell r="A795" t="str">
            <v>5042-SET2</v>
          </cell>
          <cell r="B795">
            <v>159616980</v>
          </cell>
          <cell r="C795" t="str">
            <v>BAZIC Sketch Pad 40 Sheets 9" X 9" Top Spiral Sketchbook Drawing Pads, 2-Pack</v>
          </cell>
          <cell r="D795" t="str">
            <v>ACTIVE</v>
          </cell>
          <cell r="E795" t="str">
            <v>PUBLISHED</v>
          </cell>
          <cell r="F795" t="str">
            <v>Offer end date has passed</v>
          </cell>
          <cell r="G795" t="str">
            <v>Office &amp; Stationery</v>
          </cell>
          <cell r="H795" t="str">
            <v>Flash Cards</v>
          </cell>
          <cell r="I795">
            <v>9</v>
          </cell>
          <cell r="J795" t="str">
            <v>USD</v>
          </cell>
          <cell r="K795" t="str">
            <v>Base</v>
          </cell>
          <cell r="L795" t="str">
            <v>Yes</v>
          </cell>
          <cell r="M795">
            <v>2039723</v>
          </cell>
          <cell r="N795">
            <v>2039914</v>
          </cell>
          <cell r="O795" t="str">
            <v>NETWORK_GEO</v>
          </cell>
          <cell r="P795">
            <v>0.4</v>
          </cell>
          <cell r="Q795">
            <v>1</v>
          </cell>
          <cell r="R795" t="str">
            <v>Seller Fulfilled</v>
          </cell>
          <cell r="S795" t="str">
            <v>Walmart Fulfilled</v>
          </cell>
          <cell r="T795" t="str">
            <v>3CK2SX3GSPI0</v>
          </cell>
          <cell r="U795" t="str">
            <v>00464550994538</v>
          </cell>
        </row>
        <row r="796">
          <cell r="A796" t="str">
            <v>5050-EACH</v>
          </cell>
          <cell r="B796">
            <v>24259841</v>
          </cell>
          <cell r="C796" t="str">
            <v>BAZIC C/R 100 Ct. Black Marble Composition Book [5050]</v>
          </cell>
          <cell r="D796" t="str">
            <v>ACTIVE</v>
          </cell>
          <cell r="E796" t="str">
            <v>PUBLISHED</v>
          </cell>
          <cell r="F796" t="str">
            <v>Reasonable price requirements are not met</v>
          </cell>
          <cell r="G796" t="str">
            <v>Office &amp; Stationery</v>
          </cell>
          <cell r="H796" t="str">
            <v>Composition Notebooks</v>
          </cell>
          <cell r="I796">
            <v>9.49</v>
          </cell>
          <cell r="J796" t="str">
            <v>USD</v>
          </cell>
          <cell r="K796" t="str">
            <v>Base</v>
          </cell>
          <cell r="L796">
            <v>9.49</v>
          </cell>
          <cell r="M796">
            <v>2038710</v>
          </cell>
          <cell r="N796">
            <v>2038710</v>
          </cell>
          <cell r="O796" t="str">
            <v>NETWORK_GEO</v>
          </cell>
          <cell r="P796">
            <v>23.46</v>
          </cell>
          <cell r="Q796">
            <v>1</v>
          </cell>
          <cell r="R796" t="str">
            <v>Seller Fulfilled</v>
          </cell>
          <cell r="S796" t="str">
            <v>Walmart Fulfilled</v>
          </cell>
          <cell r="T796" t="str">
            <v>7GSIKATK21HD</v>
          </cell>
          <cell r="U796" t="str">
            <v>20764608005617</v>
          </cell>
        </row>
        <row r="797">
          <cell r="A797" t="str">
            <v>533-PACK2</v>
          </cell>
          <cell r="B797">
            <v>745550067</v>
          </cell>
          <cell r="C797" t="str">
            <v>BAZIC Subtraction Flash Cards, Numbers Math Flashcards (36/Pack), 2-Packs</v>
          </cell>
          <cell r="D797" t="str">
            <v>ACTIVE</v>
          </cell>
          <cell r="E797" t="str">
            <v>PUBLISHED</v>
          </cell>
          <cell r="F797" t="str">
            <v>Reasonable price requirements are not met</v>
          </cell>
          <cell r="G797" t="str">
            <v>Office &amp; Stationery</v>
          </cell>
          <cell r="H797" t="str">
            <v>Flash Cards</v>
          </cell>
          <cell r="I797">
            <v>8.98</v>
          </cell>
          <cell r="J797" t="str">
            <v>USD</v>
          </cell>
          <cell r="K797" t="str">
            <v>Base</v>
          </cell>
          <cell r="L797">
            <v>8.98</v>
          </cell>
          <cell r="M797">
            <v>2039914</v>
          </cell>
          <cell r="N797">
            <v>2039724</v>
          </cell>
          <cell r="O797" t="str">
            <v>ALWAYS_TWO_DAY</v>
          </cell>
          <cell r="P797">
            <v>0.72499999999999998</v>
          </cell>
          <cell r="Q797">
            <v>1</v>
          </cell>
          <cell r="R797" t="str">
            <v>Walmart Fulfilled</v>
          </cell>
          <cell r="S797" t="str">
            <v>Seller Fulfilled</v>
          </cell>
          <cell r="T797" t="str">
            <v>3EVFDTQ0ESC3</v>
          </cell>
          <cell r="U797" t="str">
            <v>00764608005668</v>
          </cell>
        </row>
        <row r="798">
          <cell r="A798" t="str">
            <v>544-BOX</v>
          </cell>
          <cell r="B798">
            <v>134099502</v>
          </cell>
          <cell r="C798" t="str">
            <v>BAZIC Numbers Flash Cards, Picture ABCs Letters (36/Pack), 24-Packs</v>
          </cell>
          <cell r="D798" t="str">
            <v>ACTIVE</v>
          </cell>
          <cell r="E798" t="str">
            <v>PUBLISHED</v>
          </cell>
          <cell r="F798" t="str">
            <v>Offer end date has passed</v>
          </cell>
          <cell r="G798" t="str">
            <v>Office &amp; Stationery</v>
          </cell>
          <cell r="H798" t="str">
            <v>Writing Notebooks &amp; Sketch Books</v>
          </cell>
          <cell r="I798">
            <v>24.29</v>
          </cell>
          <cell r="J798" t="str">
            <v>USD</v>
          </cell>
          <cell r="K798" t="str">
            <v>Base</v>
          </cell>
          <cell r="L798" t="str">
            <v>Yes</v>
          </cell>
          <cell r="M798">
            <v>2039914</v>
          </cell>
          <cell r="N798">
            <v>2039723</v>
          </cell>
          <cell r="O798" t="str">
            <v>NETWORK_GEO</v>
          </cell>
          <cell r="P798">
            <v>3.54</v>
          </cell>
          <cell r="Q798">
            <v>1</v>
          </cell>
          <cell r="R798" t="str">
            <v>Seller Fulfilled</v>
          </cell>
          <cell r="S798" t="str">
            <v>Seller Fulfilled</v>
          </cell>
          <cell r="T798" t="str">
            <v>2KQLZU2HX4EM</v>
          </cell>
          <cell r="U798" t="str">
            <v>00764608005828</v>
          </cell>
        </row>
        <row r="799">
          <cell r="A799" t="str">
            <v>6043-PACK2</v>
          </cell>
          <cell r="B799">
            <v>1596150584</v>
          </cell>
          <cell r="C799" t="str">
            <v>BAZIC Magnetic Dry Erase Board Tile 11.5"x11.5" Whiteboard, Markers and Magnets 2-Pack</v>
          </cell>
          <cell r="D799" t="str">
            <v>RETIRED</v>
          </cell>
          <cell r="E799" t="str">
            <v>UNPUBLISHED</v>
          </cell>
          <cell r="F799" t="str">
            <v>Offer end date has passed</v>
          </cell>
          <cell r="G799" t="str">
            <v>Office &amp; Stationery</v>
          </cell>
          <cell r="H799" t="str">
            <v>Desk Staplers</v>
          </cell>
          <cell r="I799">
            <v>17.989999999999998</v>
          </cell>
          <cell r="J799" t="str">
            <v>USD</v>
          </cell>
          <cell r="K799" t="str">
            <v>Base</v>
          </cell>
          <cell r="L799" t="str">
            <v>Yes</v>
          </cell>
          <cell r="M799">
            <v>2039885</v>
          </cell>
          <cell r="N799">
            <v>2039910</v>
          </cell>
          <cell r="O799" t="str">
            <v>NETWORK_GEO</v>
          </cell>
          <cell r="P799">
            <v>0.85</v>
          </cell>
          <cell r="Q799">
            <v>1</v>
          </cell>
          <cell r="R799" t="str">
            <v>Seller Fulfilled</v>
          </cell>
          <cell r="S799" t="str">
            <v>Seller Fulfilled</v>
          </cell>
          <cell r="T799" t="str">
            <v>4EQLZC0I5RS4</v>
          </cell>
          <cell r="U799" t="str">
            <v>00764608006009</v>
          </cell>
        </row>
        <row r="800">
          <cell r="A800" t="str">
            <v>702-PACK2</v>
          </cell>
          <cell r="B800">
            <v>943435446</v>
          </cell>
          <cell r="C800" t="str">
            <v>BAZIC Mechanical Pencil 0.7mm Electra Sparkly Glitter Grip, Latex Free Eraser (4/Pack), 2-Packs</v>
          </cell>
          <cell r="D800" t="str">
            <v>ACTIVE</v>
          </cell>
          <cell r="E800" t="str">
            <v>PUBLISHED</v>
          </cell>
          <cell r="F800" t="str">
            <v>Offer end date has passed</v>
          </cell>
          <cell r="G800" t="str">
            <v>Office &amp; Stationery</v>
          </cell>
          <cell r="H800" t="str">
            <v>Desk Staplers</v>
          </cell>
          <cell r="I800">
            <v>74.150000000000006</v>
          </cell>
          <cell r="J800" t="str">
            <v>USD</v>
          </cell>
          <cell r="K800" t="str">
            <v>Base</v>
          </cell>
          <cell r="L800" t="str">
            <v>Yes</v>
          </cell>
          <cell r="M800">
            <v>2039720</v>
          </cell>
          <cell r="N800">
            <v>2039910</v>
          </cell>
          <cell r="O800" t="str">
            <v>NETWORK_GEO</v>
          </cell>
          <cell r="P800">
            <v>4.84</v>
          </cell>
          <cell r="Q800">
            <v>1</v>
          </cell>
          <cell r="R800" t="str">
            <v>Seller Fulfilled</v>
          </cell>
          <cell r="S800" t="str">
            <v>Seller Fulfilled</v>
          </cell>
          <cell r="T800" t="str">
            <v>5R4ESSNVF2QE</v>
          </cell>
          <cell r="U800" t="str">
            <v>10764608006204</v>
          </cell>
        </row>
        <row r="801">
          <cell r="A801" t="str">
            <v>768-BOX</v>
          </cell>
          <cell r="B801">
            <v>806347968</v>
          </cell>
          <cell r="C801" t="str">
            <v>BAZIC 24 Colored Pencils, Set for Art Drawing Sketching, 12-Pack</v>
          </cell>
          <cell r="D801" t="str">
            <v>ACTIVE</v>
          </cell>
          <cell r="E801" t="str">
            <v>PUBLISHED</v>
          </cell>
          <cell r="G801" t="str">
            <v>Crafts</v>
          </cell>
          <cell r="H801" t="str">
            <v>Art Pencils</v>
          </cell>
          <cell r="I801">
            <v>46.99</v>
          </cell>
          <cell r="J801" t="str">
            <v>USD</v>
          </cell>
          <cell r="K801" t="str">
            <v>Base</v>
          </cell>
          <cell r="L801">
            <v>46.99</v>
          </cell>
          <cell r="M801">
            <v>2039720</v>
          </cell>
          <cell r="N801">
            <v>2039720</v>
          </cell>
          <cell r="O801" t="str">
            <v>NETWORK_GEO</v>
          </cell>
          <cell r="P801">
            <v>0.2</v>
          </cell>
          <cell r="Q801">
            <v>1</v>
          </cell>
          <cell r="R801" t="str">
            <v>Seller Fulfilled</v>
          </cell>
          <cell r="S801" t="str">
            <v>Seller Fulfilled</v>
          </cell>
          <cell r="T801" t="str">
            <v>2530FFC71KQW</v>
          </cell>
          <cell r="U801" t="str">
            <v>00466620434418</v>
          </cell>
        </row>
        <row r="802">
          <cell r="A802" t="str">
            <v>770-PACK2</v>
          </cell>
          <cell r="B802">
            <v>604276529</v>
          </cell>
          <cell r="C802" t="str">
            <v>BAZIC Electra Mechanical Pencil 0.7mm, Latex Free Eraser, (5/Pack), 2-Packs</v>
          </cell>
          <cell r="D802" t="str">
            <v>ACTIVE</v>
          </cell>
          <cell r="E802" t="str">
            <v>PUBLISHED</v>
          </cell>
          <cell r="F802" t="str">
            <v>Offer end date has passed</v>
          </cell>
          <cell r="G802" t="str">
            <v>Office &amp; Stationery</v>
          </cell>
          <cell r="H802" t="str">
            <v>Mechanical Pencils</v>
          </cell>
          <cell r="I802">
            <v>8.57</v>
          </cell>
          <cell r="J802" t="str">
            <v>USD</v>
          </cell>
          <cell r="K802" t="str">
            <v>Base</v>
          </cell>
          <cell r="L802">
            <v>8.57</v>
          </cell>
          <cell r="M802">
            <v>2039720</v>
          </cell>
          <cell r="N802" t="str">
            <v>NETWORK_GEO</v>
          </cell>
          <cell r="O802">
            <v>0.16</v>
          </cell>
          <cell r="P802">
            <v>2.1800000000000002</v>
          </cell>
          <cell r="Q802">
            <v>1</v>
          </cell>
          <cell r="R802" t="str">
            <v>Seller Fulfilled</v>
          </cell>
          <cell r="S802" t="str">
            <v>Seller Fulfilled</v>
          </cell>
          <cell r="T802" t="str">
            <v>66WK37CUXSCH</v>
          </cell>
          <cell r="U802" t="str">
            <v>10764608007249</v>
          </cell>
        </row>
        <row r="803">
          <cell r="A803" t="str">
            <v>80282-CASE</v>
          </cell>
          <cell r="B803">
            <v>438644273</v>
          </cell>
          <cell r="C803" t="str">
            <v>Bible Story &amp; Activity Books 4-Title, Fun Game Workbook for Learning Drawing, 48-Pack</v>
          </cell>
          <cell r="D803" t="str">
            <v>RETIRED</v>
          </cell>
          <cell r="E803" t="str">
            <v>UNPUBLISHED</v>
          </cell>
          <cell r="F803" t="str">
            <v>Offer end date has passed</v>
          </cell>
          <cell r="G803" t="str">
            <v>Crafts</v>
          </cell>
          <cell r="H803" t="str">
            <v>Coloring Books</v>
          </cell>
          <cell r="I803">
            <v>111</v>
          </cell>
          <cell r="J803" t="str">
            <v>USD</v>
          </cell>
          <cell r="K803" t="str">
            <v>Base</v>
          </cell>
          <cell r="L803" t="str">
            <v>Yes</v>
          </cell>
          <cell r="M803">
            <v>2038710</v>
          </cell>
          <cell r="N803">
            <v>2039720</v>
          </cell>
          <cell r="O803" t="str">
            <v>NETWORK_GEO</v>
          </cell>
          <cell r="P803">
            <v>2.4</v>
          </cell>
          <cell r="Q803">
            <v>1</v>
          </cell>
          <cell r="R803" t="str">
            <v>Seller Fulfilled</v>
          </cell>
          <cell r="S803" t="str">
            <v>Seller Fulfilled</v>
          </cell>
          <cell r="T803" t="str">
            <v>3U7MW5P9SDP3</v>
          </cell>
          <cell r="U803" t="str">
            <v>10764608007591</v>
          </cell>
        </row>
        <row r="804">
          <cell r="A804" t="str">
            <v>906-CASE</v>
          </cell>
          <cell r="B804">
            <v>464585737</v>
          </cell>
          <cell r="C804" t="str">
            <v>BAZIC Invisible Matte Tape 3/4"x1296", Office Stationery Tape Gift Wrap Tape, Total 144-Count</v>
          </cell>
          <cell r="D804" t="str">
            <v>ACTIVE</v>
          </cell>
          <cell r="E804" t="str">
            <v>PUBLISHED</v>
          </cell>
          <cell r="F804"/>
          <cell r="G804" t="str">
            <v>Office &amp; Stationery</v>
          </cell>
          <cell r="H804" t="str">
            <v>Mechanical Pencils</v>
          </cell>
          <cell r="I804">
            <v>8.35</v>
          </cell>
          <cell r="J804" t="str">
            <v>USD</v>
          </cell>
          <cell r="K804" t="str">
            <v>Base</v>
          </cell>
          <cell r="L804" t="str">
            <v>Yes</v>
          </cell>
          <cell r="M804">
            <v>2038710</v>
          </cell>
          <cell r="N804">
            <v>2039720</v>
          </cell>
          <cell r="O804" t="str">
            <v>NETWORK_GEO</v>
          </cell>
          <cell r="P804">
            <v>0.16</v>
          </cell>
          <cell r="Q804">
            <v>1</v>
          </cell>
          <cell r="R804" t="str">
            <v>Seller Fulfilled</v>
          </cell>
          <cell r="S804" t="str">
            <v>Seller Fulfilled</v>
          </cell>
          <cell r="T804" t="str">
            <v>6ARHIAV599AG</v>
          </cell>
          <cell r="U804" t="str">
            <v>00764608007723</v>
          </cell>
        </row>
        <row r="805">
          <cell r="A805" t="str">
            <v>1286-PACK2</v>
          </cell>
          <cell r="B805">
            <v>495762810</v>
          </cell>
          <cell r="C805" t="str">
            <v>BAZIC Washable Fruit Scented Markers 10 Color Chisel Tip (10/Pack), 2-Packs</v>
          </cell>
          <cell r="D805" t="str">
            <v>ACTIVE</v>
          </cell>
          <cell r="E805" t="str">
            <v>PUBLISHED</v>
          </cell>
          <cell r="F805" t="str">
            <v>Offer end date has passed</v>
          </cell>
          <cell r="G805" t="str">
            <v>Office &amp; Stationery</v>
          </cell>
          <cell r="H805" t="str">
            <v>Mechanical Pencil Refills</v>
          </cell>
          <cell r="I805">
            <v>7.99</v>
          </cell>
          <cell r="J805" t="str">
            <v>USD</v>
          </cell>
          <cell r="K805" t="str">
            <v>Base</v>
          </cell>
          <cell r="L805" t="str">
            <v>Yes</v>
          </cell>
          <cell r="M805">
            <v>2039746</v>
          </cell>
          <cell r="N805">
            <v>2039720</v>
          </cell>
          <cell r="O805" t="str">
            <v>NETWORK_GEO</v>
          </cell>
          <cell r="P805">
            <v>6.5000000000000002E-2</v>
          </cell>
          <cell r="Q805">
            <v>1</v>
          </cell>
          <cell r="R805" t="str">
            <v>WFS Eligible</v>
          </cell>
          <cell r="S805" t="str">
            <v>Seller Fulfilled</v>
          </cell>
          <cell r="T805" t="str">
            <v>5279VNDJUGZN</v>
          </cell>
          <cell r="U805" t="str">
            <v>00764608007822</v>
          </cell>
        </row>
        <row r="806">
          <cell r="A806" t="str">
            <v>1287-BOX</v>
          </cell>
          <cell r="B806">
            <v>1585666176</v>
          </cell>
          <cell r="C806" t="str">
            <v>BAZIC Dry Erase Marker Bright Color Chisel Tip, Whiteboard Pen Marcador, Low Odor Markers White Board Pens (3/Pack), 24-Packs</v>
          </cell>
          <cell r="D806" t="str">
            <v>ARCHIVED</v>
          </cell>
          <cell r="E806" t="str">
            <v>UNPUBLISHED</v>
          </cell>
          <cell r="F806" t="str">
            <v>Offer end date has passed,Current Offer At Or Below Target</v>
          </cell>
          <cell r="G806" t="str">
            <v>Office &amp; Stationery</v>
          </cell>
          <cell r="H806" t="str">
            <v>Pencils</v>
          </cell>
          <cell r="I806">
            <v>8.99</v>
          </cell>
          <cell r="J806" t="str">
            <v>USD</v>
          </cell>
          <cell r="K806" t="str">
            <v>Base</v>
          </cell>
          <cell r="L806" t="str">
            <v>Yes</v>
          </cell>
          <cell r="M806">
            <v>2039746</v>
          </cell>
          <cell r="N806">
            <v>2039720</v>
          </cell>
          <cell r="O806" t="str">
            <v>NETWORK_GEO</v>
          </cell>
          <cell r="P806">
            <v>0.25</v>
          </cell>
          <cell r="Q806">
            <v>1</v>
          </cell>
          <cell r="R806" t="str">
            <v>Seller Fulfilled</v>
          </cell>
          <cell r="S806" t="str">
            <v>Seller Fulfilled</v>
          </cell>
          <cell r="T806" t="str">
            <v>16HNL0QRVCIG</v>
          </cell>
          <cell r="U806" t="str">
            <v>00764608007860</v>
          </cell>
        </row>
        <row r="807">
          <cell r="A807" t="str">
            <v>17045-BOX</v>
          </cell>
          <cell r="B807">
            <v>17275861304</v>
          </cell>
          <cell r="C807" t="str">
            <v>BAZIC Reva Ballpoint Pen Dazzle, Black Color Ink Retractable Pens Cushion Grip, 1.0 mm Medium Point (8/Pack), 24-Pack</v>
          </cell>
          <cell r="D807" t="str">
            <v>ACTIVE</v>
          </cell>
          <cell r="E807" t="str">
            <v>PUBLISHED</v>
          </cell>
          <cell r="F807" t="str">
            <v>Offer end date has passed</v>
          </cell>
          <cell r="G807" t="str">
            <v>Office &amp; Stationery</v>
          </cell>
          <cell r="H807" t="str">
            <v>Stationery &amp; Stationery Sets</v>
          </cell>
          <cell r="I807">
            <v>42.89</v>
          </cell>
          <cell r="J807" t="str">
            <v>USD</v>
          </cell>
          <cell r="K807" t="str">
            <v>Base</v>
          </cell>
          <cell r="L807" t="str">
            <v>Yes</v>
          </cell>
          <cell r="M807">
            <v>2039719</v>
          </cell>
          <cell r="N807">
            <v>2038710</v>
          </cell>
          <cell r="O807" t="str">
            <v>ALWAYS_TWO_DAY</v>
          </cell>
          <cell r="P807">
            <v>5.3840000000000003</v>
          </cell>
          <cell r="Q807">
            <v>1</v>
          </cell>
          <cell r="R807" t="str">
            <v>Walmart Fulfilled</v>
          </cell>
          <cell r="S807" t="str">
            <v>Seller Fulfilled</v>
          </cell>
          <cell r="T807" t="str">
            <v>76ZPCYL9HBS5</v>
          </cell>
          <cell r="U807" t="str">
            <v>00764608080061</v>
          </cell>
        </row>
        <row r="808">
          <cell r="A808" t="str">
            <v>3440-EACH</v>
          </cell>
          <cell r="B808">
            <v>38192185</v>
          </cell>
          <cell r="C808" t="str">
            <v>BAZIC Glitter Shaker 6 Primary Color, Sparkling Powder in Jar for Kids Slime Paints Crafts Nail Art Polish Skin Halloween Party (18g/Pack), 24-Packs (Primary Color (6-count), 1-Pack)</v>
          </cell>
          <cell r="D808" t="str">
            <v>ARCHIVED</v>
          </cell>
          <cell r="E808" t="str">
            <v>UNPUBLISHED</v>
          </cell>
          <cell r="F808" t="str">
            <v>Offer end date has passed</v>
          </cell>
          <cell r="G808" t="str">
            <v>Home &amp; Garden</v>
          </cell>
          <cell r="H808" t="str">
            <v>Tablecloths</v>
          </cell>
          <cell r="I808">
            <v>5.99</v>
          </cell>
          <cell r="J808" t="str">
            <v>USD</v>
          </cell>
          <cell r="K808" t="str">
            <v>Base</v>
          </cell>
          <cell r="L808" t="str">
            <v>Yes</v>
          </cell>
          <cell r="M808">
            <v>2038710</v>
          </cell>
          <cell r="N808">
            <v>2038710</v>
          </cell>
          <cell r="O808">
            <v>0.15</v>
          </cell>
          <cell r="P808">
            <v>0.06</v>
          </cell>
          <cell r="Q808">
            <v>1</v>
          </cell>
          <cell r="R808" t="str">
            <v>Seller Fulfilled</v>
          </cell>
          <cell r="S808" t="str">
            <v>Seller Fulfilled</v>
          </cell>
          <cell r="T808" t="str">
            <v>23O1VOLEGYZQ</v>
          </cell>
          <cell r="U808" t="str">
            <v>00701632720600</v>
          </cell>
        </row>
        <row r="809">
          <cell r="A809" t="str">
            <v>3460-EACH</v>
          </cell>
          <cell r="B809">
            <v>53428091</v>
          </cell>
          <cell r="C809" t="str">
            <v>BAZIC Glitter Glue Pen 5 Color, Non-Toxic for Slime (52.5ml/Pack), 1-Pack</v>
          </cell>
          <cell r="D809" t="str">
            <v>ARCHIVED</v>
          </cell>
          <cell r="E809" t="str">
            <v>UNPUBLISHED</v>
          </cell>
          <cell r="F809" t="str">
            <v>Listing &amp; Content:UPC Mismatch:Wrong-Item:Unpublish-Auto,Offer end date has passed</v>
          </cell>
          <cell r="G809" t="str">
            <v>Office &amp; Stationery</v>
          </cell>
          <cell r="H809" t="str">
            <v>Envelopes</v>
          </cell>
          <cell r="I809">
            <v>51.8</v>
          </cell>
          <cell r="J809" t="str">
            <v>USD</v>
          </cell>
          <cell r="K809" t="str">
            <v>Base</v>
          </cell>
          <cell r="L809" t="str">
            <v>Yes</v>
          </cell>
          <cell r="M809">
            <v>2038710</v>
          </cell>
          <cell r="N809">
            <v>2038710</v>
          </cell>
          <cell r="O809" t="str">
            <v>NETWORK_GEO</v>
          </cell>
          <cell r="P809">
            <v>12.2</v>
          </cell>
          <cell r="Q809">
            <v>1</v>
          </cell>
          <cell r="R809" t="str">
            <v>Seller Fulfilled</v>
          </cell>
          <cell r="S809" t="str">
            <v>Seller Fulfilled</v>
          </cell>
          <cell r="T809" t="str">
            <v>2SC9ELS6GZ6G</v>
          </cell>
          <cell r="U809" t="str">
            <v>20764608082076</v>
          </cell>
        </row>
        <row r="810">
          <cell r="A810" t="str">
            <v>3812-EACH</v>
          </cell>
          <cell r="B810">
            <v>25258183</v>
          </cell>
          <cell r="C810" t="str">
            <v>BAZIC Name Badge Label 3 7/10"X2 1/4" "HELLO my name is" Name Sticker, 25-Count</v>
          </cell>
          <cell r="D810" t="str">
            <v>ACTIVE</v>
          </cell>
          <cell r="E810" t="str">
            <v>PUBLISHED</v>
          </cell>
          <cell r="F810" t="str">
            <v>Offer end date has passed</v>
          </cell>
          <cell r="G810" t="str">
            <v>Office &amp; Stationery</v>
          </cell>
          <cell r="H810" t="str">
            <v>Mailers</v>
          </cell>
          <cell r="I810">
            <v>24.99</v>
          </cell>
          <cell r="J810" t="str">
            <v>USD</v>
          </cell>
          <cell r="K810" t="str">
            <v>Base</v>
          </cell>
          <cell r="L810" t="str">
            <v>Yes</v>
          </cell>
          <cell r="M810">
            <v>2038061</v>
          </cell>
          <cell r="N810">
            <v>2038710</v>
          </cell>
          <cell r="O810" t="str">
            <v>NETWORK_GEO</v>
          </cell>
          <cell r="P810">
            <v>1.94</v>
          </cell>
          <cell r="Q810">
            <v>1</v>
          </cell>
          <cell r="R810" t="str">
            <v>Seller Fulfilled</v>
          </cell>
          <cell r="S810" t="str">
            <v>Seller Fulfilled</v>
          </cell>
          <cell r="T810" t="str">
            <v>20VNJKCWOP5L</v>
          </cell>
          <cell r="U810" t="str">
            <v>20764608082564</v>
          </cell>
        </row>
        <row r="811">
          <cell r="A811" t="str">
            <v>4400-BOX</v>
          </cell>
          <cell r="B811">
            <v>424091165</v>
          </cell>
          <cell r="C811" t="str">
            <v>BAZIC Safety Scissors 5 1/2", Safe Blunt Tip for Classroom Art Craft Activity (2/Pack), 24-Pack</v>
          </cell>
          <cell r="D811" t="str">
            <v>ACTIVE</v>
          </cell>
          <cell r="E811" t="str">
            <v>PUBLISHED</v>
          </cell>
          <cell r="F811" t="str">
            <v>Offer end date has passed</v>
          </cell>
          <cell r="G811" t="str">
            <v>Office &amp; Stationery</v>
          </cell>
          <cell r="H811" t="str">
            <v>Scissors</v>
          </cell>
          <cell r="I811">
            <v>38.49</v>
          </cell>
          <cell r="J811" t="str">
            <v>USD</v>
          </cell>
          <cell r="K811" t="str">
            <v>Base</v>
          </cell>
          <cell r="L811">
            <v>38.49</v>
          </cell>
          <cell r="M811">
            <v>2039728</v>
          </cell>
          <cell r="N811">
            <v>2038710</v>
          </cell>
          <cell r="O811" t="str">
            <v>NETWORK_GEO</v>
          </cell>
          <cell r="P811">
            <v>1.44</v>
          </cell>
          <cell r="Q811">
            <v>1</v>
          </cell>
          <cell r="R811" t="str">
            <v>Seller Fulfilled</v>
          </cell>
          <cell r="S811" t="str">
            <v>Seller Fulfilled</v>
          </cell>
          <cell r="T811" t="str">
            <v>5LTLKE9BZR1D</v>
          </cell>
          <cell r="U811" t="str">
            <v>00764608008607</v>
          </cell>
        </row>
        <row r="812">
          <cell r="A812" t="str">
            <v>504-SET6</v>
          </cell>
          <cell r="B812">
            <v>25256352</v>
          </cell>
          <cell r="C812" t="str">
            <v>BAZIC Small Notebook Memo Book 3"x5" Spiral Pocket Size Pad, Pastel Color 100 Sheets, 6-Pack</v>
          </cell>
          <cell r="D812" t="str">
            <v>ACTIVE</v>
          </cell>
          <cell r="E812" t="str">
            <v>PUBLISHED</v>
          </cell>
          <cell r="F812" t="str">
            <v>Offer end date has passed</v>
          </cell>
          <cell r="G812" t="str">
            <v>Office &amp; Stationery</v>
          </cell>
          <cell r="H812" t="str">
            <v>Writing Notebooks &amp; Sketch Books</v>
          </cell>
          <cell r="I812">
            <v>14.75</v>
          </cell>
          <cell r="J812" t="str">
            <v>USD</v>
          </cell>
          <cell r="K812" t="str">
            <v>Base</v>
          </cell>
          <cell r="L812">
            <v>14.75</v>
          </cell>
          <cell r="M812">
            <v>2039723</v>
          </cell>
          <cell r="N812">
            <v>2038710</v>
          </cell>
          <cell r="O812">
            <v>0.84499999999999997</v>
          </cell>
          <cell r="P812">
            <v>6.6</v>
          </cell>
          <cell r="Q812">
            <v>1</v>
          </cell>
          <cell r="R812" t="str">
            <v>Seller Fulfilled</v>
          </cell>
          <cell r="S812" t="str">
            <v>Seller Fulfilled</v>
          </cell>
          <cell r="T812" t="str">
            <v>3CL5RP4H2DYJ</v>
          </cell>
          <cell r="U812" t="str">
            <v>00462642759843</v>
          </cell>
        </row>
        <row r="813">
          <cell r="A813" t="str">
            <v>5082-BOX</v>
          </cell>
          <cell r="B813">
            <v>13637558320</v>
          </cell>
          <cell r="C813" t="str">
            <v>BAZIC General Purpose Sales Order Book, 3 11/32" x 5 5/8", 50 Sets Per Book, 2 Part Carbonless, White &amp; Canary, Bound Wraparound Cover, 24 Books</v>
          </cell>
          <cell r="D813" t="str">
            <v>ACTIVE</v>
          </cell>
          <cell r="E813" t="str">
            <v>PUBLISHED</v>
          </cell>
          <cell r="G813" t="str">
            <v>Office &amp; Stationery</v>
          </cell>
          <cell r="H813" t="str">
            <v>Record Books &amp; Ledgers</v>
          </cell>
          <cell r="I813">
            <v>35.99</v>
          </cell>
          <cell r="J813" t="str">
            <v>USD</v>
          </cell>
          <cell r="K813" t="str">
            <v>Base</v>
          </cell>
          <cell r="L813">
            <v>35.99</v>
          </cell>
          <cell r="M813">
            <v>2038710</v>
          </cell>
          <cell r="N813">
            <v>2038710</v>
          </cell>
          <cell r="O813" t="str">
            <v>NETWORK_GEO</v>
          </cell>
          <cell r="P813">
            <v>0.32</v>
          </cell>
          <cell r="Q813">
            <v>1</v>
          </cell>
          <cell r="R813" t="str">
            <v>Seller Fulfilled</v>
          </cell>
          <cell r="S813" t="str">
            <v>WFS Eligible</v>
          </cell>
          <cell r="T813" t="str">
            <v>0RNQ848EDPMN</v>
          </cell>
          <cell r="U813" t="str">
            <v>00764608009222</v>
          </cell>
        </row>
        <row r="814">
          <cell r="A814" t="str">
            <v>50827-CASE</v>
          </cell>
          <cell r="B814">
            <v>1101723684</v>
          </cell>
          <cell r="C814" t="str">
            <v>BAZIC 50827 Adult Coloring Books Animals Case of  48</v>
          </cell>
          <cell r="D814" t="str">
            <v>ACTIVE</v>
          </cell>
          <cell r="E814" t="str">
            <v>PUBLISHED</v>
          </cell>
          <cell r="F814" t="str">
            <v>Offer end date has passed,No Match Found - Adjusted to your last submitted price</v>
          </cell>
          <cell r="G814" t="str">
            <v>Office &amp; Stationery</v>
          </cell>
          <cell r="H814" t="str">
            <v>Packing Tapes</v>
          </cell>
          <cell r="I814">
            <v>108</v>
          </cell>
          <cell r="J814" t="str">
            <v>USD</v>
          </cell>
          <cell r="K814" t="str">
            <v>Base</v>
          </cell>
          <cell r="L814" t="str">
            <v>Yes</v>
          </cell>
          <cell r="M814">
            <v>2038710</v>
          </cell>
          <cell r="N814">
            <v>2038710</v>
          </cell>
          <cell r="O814" t="str">
            <v>NETWORK_GEO</v>
          </cell>
          <cell r="P814">
            <v>20.420000000000002</v>
          </cell>
          <cell r="Q814">
            <v>1</v>
          </cell>
          <cell r="R814" t="str">
            <v>Seller Fulfilled</v>
          </cell>
          <cell r="S814" t="str">
            <v>Walmart Fulfilled</v>
          </cell>
          <cell r="T814" t="str">
            <v>2PAQIB8VO9H7</v>
          </cell>
          <cell r="U814" t="str">
            <v>20764608009233</v>
          </cell>
        </row>
        <row r="815">
          <cell r="A815" t="str">
            <v>5090-PACK4</v>
          </cell>
          <cell r="B815">
            <v>706279749</v>
          </cell>
          <cell r="C815" t="str">
            <v>BAZIC Composition Book Wide Ruled 100 Sheet, Premium Black Marble Notebook, 4-Pack</v>
          </cell>
          <cell r="D815" t="str">
            <v>ACTIVE</v>
          </cell>
          <cell r="E815" t="str">
            <v>PUBLISHED</v>
          </cell>
          <cell r="F815" t="str">
            <v>Offer end date has passed</v>
          </cell>
          <cell r="G815" t="str">
            <v>Office &amp; Stationery</v>
          </cell>
          <cell r="H815" t="str">
            <v>Packing Tapes</v>
          </cell>
          <cell r="I815">
            <v>7.99</v>
          </cell>
          <cell r="J815" t="str">
            <v>USD</v>
          </cell>
          <cell r="K815" t="str">
            <v>Base</v>
          </cell>
          <cell r="L815" t="str">
            <v>Yes</v>
          </cell>
          <cell r="M815">
            <v>2038710</v>
          </cell>
          <cell r="N815">
            <v>2038710</v>
          </cell>
          <cell r="O815" t="str">
            <v>NETWORK_GEO</v>
          </cell>
          <cell r="P815">
            <v>0.18</v>
          </cell>
          <cell r="Q815">
            <v>1</v>
          </cell>
          <cell r="R815" t="str">
            <v>Seller Fulfilled</v>
          </cell>
          <cell r="S815" t="str">
            <v>WFS Eligible</v>
          </cell>
          <cell r="T815" t="str">
            <v>34T2FB7FTFMD</v>
          </cell>
          <cell r="U815" t="str">
            <v>00764608009369</v>
          </cell>
        </row>
        <row r="816">
          <cell r="A816" t="str">
            <v>L-14-EACH</v>
          </cell>
          <cell r="B816">
            <v>523373338</v>
          </cell>
          <cell r="C816" t="str">
            <v>BAZIC 12" X 16" No Parking Sign, Reserved Private Property Garage Home Store Plastic Signs, Wall Door Border, Waterproof Indoor Outdoor Signage, 1-Pack</v>
          </cell>
          <cell r="D816" t="str">
            <v>ACTIVE</v>
          </cell>
          <cell r="E816" t="str">
            <v>PUBLISHED</v>
          </cell>
          <cell r="F816" t="str">
            <v>Offer end date has passed</v>
          </cell>
          <cell r="G816" t="str">
            <v>Office &amp; Stationery</v>
          </cell>
          <cell r="H816" t="str">
            <v>Mounting Tapes</v>
          </cell>
          <cell r="I816">
            <v>9.01</v>
          </cell>
          <cell r="J816" t="str">
            <v>USD</v>
          </cell>
          <cell r="K816" t="str">
            <v>Base</v>
          </cell>
          <cell r="L816" t="str">
            <v>Yes</v>
          </cell>
          <cell r="M816">
            <v>2038710</v>
          </cell>
          <cell r="N816">
            <v>2038710</v>
          </cell>
          <cell r="O816" t="str">
            <v>NETWORK_GEO</v>
          </cell>
          <cell r="P816">
            <v>0.28000000000000003</v>
          </cell>
          <cell r="Q816">
            <v>1</v>
          </cell>
          <cell r="R816" t="str">
            <v>Seller Fulfilled</v>
          </cell>
          <cell r="S816" t="str">
            <v>Seller Fulfilled</v>
          </cell>
          <cell r="T816" t="str">
            <v>305YBP0EY3MW</v>
          </cell>
          <cell r="U816" t="str">
            <v>00464210716692</v>
          </cell>
        </row>
        <row r="817">
          <cell r="A817" t="str">
            <v>1278-BOX</v>
          </cell>
          <cell r="B817">
            <v>1369817823</v>
          </cell>
          <cell r="C817" t="str">
            <v>BAZIC Classico Brush Markers 20 Colors, Fine Line Washable Coloring Marker, Non Toxic Art Supplies (20/Pack), 12-Packs</v>
          </cell>
          <cell r="D817" t="str">
            <v>ARCHIVED</v>
          </cell>
          <cell r="E817" t="str">
            <v>UNPUBLISHED</v>
          </cell>
          <cell r="F817" t="str">
            <v>Offer end date has passed,Min. Allowed Seller Price Reached</v>
          </cell>
          <cell r="G817" t="str">
            <v>Home &amp; Garden</v>
          </cell>
          <cell r="H817" t="str">
            <v>Plaques &amp; Signs</v>
          </cell>
          <cell r="I817">
            <v>8.57</v>
          </cell>
          <cell r="J817" t="str">
            <v>USD</v>
          </cell>
          <cell r="K817" t="str">
            <v>Base</v>
          </cell>
          <cell r="L817" t="str">
            <v>Yes</v>
          </cell>
          <cell r="M817">
            <v>2039746</v>
          </cell>
          <cell r="N817">
            <v>2038710</v>
          </cell>
          <cell r="O817" t="str">
            <v>NETWORK_GEO</v>
          </cell>
          <cell r="P817">
            <v>0.24</v>
          </cell>
          <cell r="Q817">
            <v>1</v>
          </cell>
          <cell r="R817" t="str">
            <v>Seller Fulfilled</v>
          </cell>
          <cell r="S817" t="str">
            <v>Seller Fulfilled</v>
          </cell>
          <cell r="T817" t="str">
            <v>5RQ7U6G0L09Z</v>
          </cell>
          <cell r="U817" t="str">
            <v>00465033973927</v>
          </cell>
        </row>
        <row r="818">
          <cell r="A818" t="str">
            <v>1280-EACH</v>
          </cell>
          <cell r="B818">
            <v>35583632</v>
          </cell>
          <cell r="C818" t="str">
            <v>BAZIC Washable Markers Fine Line 12 Color Coloring Marker (12/Pack), 1-Pack</v>
          </cell>
          <cell r="D818" t="str">
            <v>ACTIVE</v>
          </cell>
          <cell r="E818" t="str">
            <v>PUBLISHED</v>
          </cell>
          <cell r="F818" t="str">
            <v>Compliance - Childrenâ€™s Product Policy</v>
          </cell>
          <cell r="G818" t="str">
            <v>Office &amp; Stationery</v>
          </cell>
          <cell r="H818" t="str">
            <v>Markers</v>
          </cell>
          <cell r="I818">
            <v>7.49</v>
          </cell>
          <cell r="J818" t="str">
            <v>USD</v>
          </cell>
          <cell r="K818" t="str">
            <v>Base</v>
          </cell>
          <cell r="L818">
            <v>7.49</v>
          </cell>
          <cell r="M818">
            <v>2039746</v>
          </cell>
          <cell r="N818">
            <v>2038710</v>
          </cell>
          <cell r="O818">
            <v>0.13</v>
          </cell>
          <cell r="P818">
            <v>16.2</v>
          </cell>
          <cell r="Q818">
            <v>1</v>
          </cell>
          <cell r="R818" t="str">
            <v>Seller Fulfilled</v>
          </cell>
          <cell r="S818" t="str">
            <v>Seller Fulfilled</v>
          </cell>
          <cell r="T818" t="str">
            <v>69Z03A86TBJX</v>
          </cell>
          <cell r="U818" t="str">
            <v>20764608010758</v>
          </cell>
        </row>
        <row r="819">
          <cell r="A819" t="str">
            <v>17038-BOX</v>
          </cell>
          <cell r="B819">
            <v>723846067</v>
          </cell>
          <cell r="C819" t="str">
            <v>BAZIC Washable Fiber Tip Pen, 18 Color Fineliner Pens, Fine Point Marker for Writing Drawing Coloring Teacher School Supplies Gift (18/Pack), 12-Packs</v>
          </cell>
          <cell r="D819" t="str">
            <v>ARCHIVED</v>
          </cell>
          <cell r="E819" t="str">
            <v>UNPUBLISHED</v>
          </cell>
          <cell r="F819" t="str">
            <v>Offer end date has passed</v>
          </cell>
          <cell r="G819" t="str">
            <v>Office &amp; Stationery</v>
          </cell>
          <cell r="H819" t="str">
            <v>Markers</v>
          </cell>
          <cell r="I819">
            <v>26.83</v>
          </cell>
          <cell r="J819" t="str">
            <v>USD</v>
          </cell>
          <cell r="K819" t="str">
            <v>Base</v>
          </cell>
          <cell r="L819" t="str">
            <v>Yes</v>
          </cell>
          <cell r="M819">
            <v>2039719</v>
          </cell>
          <cell r="N819">
            <v>2039746</v>
          </cell>
          <cell r="O819" t="str">
            <v>NETWORK_GEO</v>
          </cell>
          <cell r="P819">
            <v>0.84</v>
          </cell>
          <cell r="Q819">
            <v>1</v>
          </cell>
          <cell r="R819" t="str">
            <v>Seller Fulfilled</v>
          </cell>
          <cell r="S819" t="str">
            <v>Seller Fulfilled</v>
          </cell>
          <cell r="T819" t="str">
            <v>6U89UQO67YZP</v>
          </cell>
          <cell r="U819" t="str">
            <v>00465803380146</v>
          </cell>
        </row>
        <row r="820">
          <cell r="A820" t="str">
            <v>1739-BOX</v>
          </cell>
          <cell r="B820">
            <v>965806116</v>
          </cell>
          <cell r="C820" t="str">
            <v>BAZIC Ballpoint Prima 8 Color Stick Pens, Soft Grip 1.0mm (8/Pack), 24-Pack</v>
          </cell>
          <cell r="D820" t="str">
            <v>ACTIVE</v>
          </cell>
          <cell r="E820" t="str">
            <v>PUBLISHED</v>
          </cell>
          <cell r="F820" t="str">
            <v>Shipping information is not found,Reasonable price requirements are not met,Reasonable Price Not Satisfied</v>
          </cell>
          <cell r="G820" t="str">
            <v>Office &amp; Stationery</v>
          </cell>
          <cell r="H820" t="str">
            <v>Markers</v>
          </cell>
          <cell r="I820">
            <v>41.57</v>
          </cell>
          <cell r="J820" t="str">
            <v>USD</v>
          </cell>
          <cell r="K820" t="str">
            <v>Base</v>
          </cell>
          <cell r="L820" t="str">
            <v>Yes</v>
          </cell>
          <cell r="M820">
            <v>2039719</v>
          </cell>
          <cell r="N820">
            <v>2039746</v>
          </cell>
          <cell r="O820" t="str">
            <v>NETWORK_GEO</v>
          </cell>
          <cell r="P820">
            <v>2.1</v>
          </cell>
          <cell r="Q820">
            <v>1</v>
          </cell>
          <cell r="R820" t="str">
            <v>Seller Fulfilled</v>
          </cell>
          <cell r="S820" t="str">
            <v>Seller Fulfilled</v>
          </cell>
          <cell r="T820" t="str">
            <v>6XDDA1TYDGND</v>
          </cell>
          <cell r="U820" t="str">
            <v>10764608012267</v>
          </cell>
        </row>
        <row r="821">
          <cell r="A821" t="str">
            <v>1916-BOX</v>
          </cell>
          <cell r="B821">
            <v>568885367</v>
          </cell>
          <cell r="C821" t="str">
            <v>BAZIC Pencil Sharpener Metal Silver Dual Blades, (3/Pack), 24-Pack</v>
          </cell>
          <cell r="D821" t="str">
            <v>ACTIVE</v>
          </cell>
          <cell r="E821" t="str">
            <v>PUBLISHED</v>
          </cell>
          <cell r="F821" t="str">
            <v>Compliance - Childrenâ€™s Product Policy,Min. Allowed Seller Price Reached</v>
          </cell>
          <cell r="G821" t="str">
            <v>Office &amp; Stationery</v>
          </cell>
          <cell r="H821" t="str">
            <v>Dry Erase Markers</v>
          </cell>
          <cell r="I821">
            <v>10.99</v>
          </cell>
          <cell r="J821" t="str">
            <v>USD</v>
          </cell>
          <cell r="K821" t="str">
            <v>Base</v>
          </cell>
          <cell r="L821" t="str">
            <v>Yes</v>
          </cell>
          <cell r="M821">
            <v>2039751</v>
          </cell>
          <cell r="N821">
            <v>2039746</v>
          </cell>
          <cell r="O821" t="str">
            <v>NETWORK_GEO</v>
          </cell>
          <cell r="P821">
            <v>0.18</v>
          </cell>
          <cell r="Q821">
            <v>1</v>
          </cell>
          <cell r="R821" t="str">
            <v>Seller Fulfilled</v>
          </cell>
          <cell r="S821" t="str">
            <v>Seller Fulfilled</v>
          </cell>
          <cell r="T821" t="str">
            <v>1ZEMPTQ91IPQ</v>
          </cell>
          <cell r="U821" t="str">
            <v>00467313696953</v>
          </cell>
        </row>
        <row r="822">
          <cell r="A822" t="str">
            <v>2131-EACH</v>
          </cell>
          <cell r="B822">
            <v>196177194</v>
          </cell>
          <cell r="C822" t="str">
            <v>Sheet Protectors Standard Weight Top Loading (100/Box) [2131]</v>
          </cell>
          <cell r="D822" t="str">
            <v>ACTIVE</v>
          </cell>
          <cell r="E822" t="str">
            <v>PUBLISHED</v>
          </cell>
          <cell r="F822" t="str">
            <v>Offer end date has passed</v>
          </cell>
          <cell r="G822" t="str">
            <v>Office &amp; Stationery</v>
          </cell>
          <cell r="H822" t="str">
            <v>Pens</v>
          </cell>
          <cell r="I822">
            <v>237.19</v>
          </cell>
          <cell r="J822" t="str">
            <v>USD</v>
          </cell>
          <cell r="K822" t="str">
            <v>Base</v>
          </cell>
          <cell r="L822" t="str">
            <v>Yes</v>
          </cell>
          <cell r="M822">
            <v>2039907</v>
          </cell>
          <cell r="N822">
            <v>2039719</v>
          </cell>
          <cell r="O822" t="str">
            <v>NETWORK_GEO</v>
          </cell>
          <cell r="P822">
            <v>12.4</v>
          </cell>
          <cell r="Q822">
            <v>1</v>
          </cell>
          <cell r="R822" t="str">
            <v>Seller Fulfilled</v>
          </cell>
          <cell r="S822" t="str">
            <v>Seller Fulfilled</v>
          </cell>
          <cell r="T822" t="str">
            <v>40Y78FMNCHWM</v>
          </cell>
          <cell r="U822" t="str">
            <v>20764608170018</v>
          </cell>
        </row>
        <row r="823">
          <cell r="A823" t="str">
            <v>2170-CASE</v>
          </cell>
          <cell r="B823">
            <v>456082689</v>
          </cell>
          <cell r="C823" t="str">
            <v>BAZIC 2 Pockets Paper Folder, Camouflage Portfolio, Document Folders, 48-Pack</v>
          </cell>
          <cell r="D823" t="str">
            <v>ACTIVE</v>
          </cell>
          <cell r="E823" t="str">
            <v>PUBLISHED</v>
          </cell>
          <cell r="F823" t="str">
            <v>Offer end date has passed</v>
          </cell>
          <cell r="G823" t="str">
            <v>Office &amp; Stationery</v>
          </cell>
          <cell r="H823" t="str">
            <v>Pens</v>
          </cell>
          <cell r="I823">
            <v>7.99</v>
          </cell>
          <cell r="J823" t="str">
            <v>USD</v>
          </cell>
          <cell r="K823" t="str">
            <v>Base</v>
          </cell>
          <cell r="L823" t="str">
            <v>Yes</v>
          </cell>
          <cell r="M823">
            <v>2039742</v>
          </cell>
          <cell r="N823">
            <v>2039719</v>
          </cell>
          <cell r="O823" t="str">
            <v>NETWORK_GEO</v>
          </cell>
          <cell r="P823">
            <v>0.17</v>
          </cell>
          <cell r="Q823">
            <v>1</v>
          </cell>
          <cell r="R823" t="str">
            <v>Seller Fulfilled</v>
          </cell>
          <cell r="S823" t="str">
            <v>Walmart Fulfilled</v>
          </cell>
          <cell r="T823" t="str">
            <v>3BETX1OI3JRY</v>
          </cell>
          <cell r="U823" t="str">
            <v>00764608170458</v>
          </cell>
        </row>
        <row r="824">
          <cell r="A824" t="str">
            <v>3201-PACK2</v>
          </cell>
          <cell r="B824">
            <v>363295295</v>
          </cell>
          <cell r="C824" t="str">
            <v>BAZIC Paper Punch 3 Hole 1/4" w/ Chip Tray Holder, 5 Sheets Capacity, 2-Packs</v>
          </cell>
          <cell r="D824" t="str">
            <v>ACTIVE</v>
          </cell>
          <cell r="E824" t="str">
            <v>PUBLISHED</v>
          </cell>
          <cell r="F824" t="str">
            <v>Offer end date has passed,Current Offer At Or Below Target</v>
          </cell>
          <cell r="G824" t="str">
            <v>Office &amp; Stationery</v>
          </cell>
          <cell r="H824" t="str">
            <v>Paper Hole Punches</v>
          </cell>
          <cell r="I824">
            <v>8.68</v>
          </cell>
          <cell r="J824" t="str">
            <v>USD</v>
          </cell>
          <cell r="K824" t="str">
            <v>Base</v>
          </cell>
          <cell r="L824">
            <v>8.68</v>
          </cell>
          <cell r="M824">
            <v>2048506</v>
          </cell>
          <cell r="N824">
            <v>2039719</v>
          </cell>
          <cell r="O824">
            <v>0.26</v>
          </cell>
          <cell r="P824">
            <v>0.04</v>
          </cell>
          <cell r="Q824">
            <v>1</v>
          </cell>
          <cell r="R824" t="str">
            <v>Seller Fulfilled</v>
          </cell>
          <cell r="S824" t="str">
            <v>WFS Eligible</v>
          </cell>
          <cell r="T824" t="str">
            <v>78BFWP0ZQUTG</v>
          </cell>
          <cell r="U824" t="str">
            <v>00764608170625</v>
          </cell>
        </row>
        <row r="825">
          <cell r="A825" t="str">
            <v>33160-SET2</v>
          </cell>
          <cell r="B825">
            <v>706705778</v>
          </cell>
          <cell r="C825" t="str">
            <v>KAPPA Word-Find Treasury Puzzle Book - 8" x 5" 2 Titles, Word Search, 2-Pack</v>
          </cell>
          <cell r="D825" t="str">
            <v>ARCHIVED</v>
          </cell>
          <cell r="E825" t="str">
            <v>UNPUBLISHED</v>
          </cell>
          <cell r="F825" t="str">
            <v>Offer end date has passed</v>
          </cell>
          <cell r="G825" t="str">
            <v>Toys &amp; Games</v>
          </cell>
          <cell r="H825" t="str">
            <v>Jigsaw Puzzles</v>
          </cell>
          <cell r="I825">
            <v>9.49</v>
          </cell>
          <cell r="J825" t="str">
            <v>USD</v>
          </cell>
          <cell r="K825" t="str">
            <v>Base</v>
          </cell>
          <cell r="L825" t="str">
            <v>Yes</v>
          </cell>
          <cell r="M825">
            <v>2038710</v>
          </cell>
          <cell r="N825">
            <v>2039719</v>
          </cell>
          <cell r="O825">
            <v>0.6</v>
          </cell>
          <cell r="P825">
            <v>0.5</v>
          </cell>
          <cell r="Q825">
            <v>1</v>
          </cell>
          <cell r="R825" t="str">
            <v>Seller Fulfilled</v>
          </cell>
          <cell r="S825" t="str">
            <v>Walmart Fulfilled</v>
          </cell>
          <cell r="T825" t="str">
            <v>7040765JWLHK</v>
          </cell>
          <cell r="U825" t="str">
            <v>00764608170656</v>
          </cell>
        </row>
        <row r="826">
          <cell r="A826" t="str">
            <v>4475636-EACH</v>
          </cell>
          <cell r="B826">
            <v>165189666</v>
          </cell>
          <cell r="C826" t="str">
            <v>LOL! Coloring Book 1 Title, Drawing Coloring Learning Books, 80 Pages, 1-Pack</v>
          </cell>
          <cell r="D826" t="str">
            <v>ACTIVE</v>
          </cell>
          <cell r="E826" t="str">
            <v>PUBLISHED</v>
          </cell>
          <cell r="F826" t="str">
            <v>Offer end date has passed</v>
          </cell>
          <cell r="G826" t="str">
            <v>Office &amp; Stationery</v>
          </cell>
          <cell r="H826" t="str">
            <v>Pens</v>
          </cell>
          <cell r="I826">
            <v>15</v>
          </cell>
          <cell r="J826" t="str">
            <v>USD</v>
          </cell>
          <cell r="K826" t="str">
            <v>Base</v>
          </cell>
          <cell r="L826" t="str">
            <v>Yes</v>
          </cell>
          <cell r="M826">
            <v>2038710</v>
          </cell>
          <cell r="N826">
            <v>2039719</v>
          </cell>
          <cell r="O826" t="str">
            <v>NETWORK_GEO</v>
          </cell>
          <cell r="P826">
            <v>0.24</v>
          </cell>
          <cell r="Q826">
            <v>1</v>
          </cell>
          <cell r="R826" t="str">
            <v>Seller Fulfilled</v>
          </cell>
          <cell r="S826" t="str">
            <v>Seller Fulfilled</v>
          </cell>
          <cell r="T826" t="str">
            <v>2JXBL5QF4714</v>
          </cell>
          <cell r="U826" t="str">
            <v>00468401186516</v>
          </cell>
        </row>
        <row r="827">
          <cell r="A827" t="str">
            <v>5002-CASE</v>
          </cell>
          <cell r="B827">
            <v>656871879</v>
          </cell>
          <cell r="C827" t="str">
            <v>BAZIC Kraft Bubble Mailers #0 6"x9.25" Padded Cushion Envelope, 96-Count</v>
          </cell>
          <cell r="D827" t="str">
            <v>RETIRED</v>
          </cell>
          <cell r="E827" t="str">
            <v>UNPUBLISHED</v>
          </cell>
          <cell r="F827" t="str">
            <v>Offer end date has passed,No Match Found - Adjusted to your last submitted price</v>
          </cell>
          <cell r="G827" t="str">
            <v>Office &amp; Stationery</v>
          </cell>
          <cell r="H827" t="str">
            <v>Pens</v>
          </cell>
          <cell r="I827">
            <v>8.99</v>
          </cell>
          <cell r="J827" t="str">
            <v>USD</v>
          </cell>
          <cell r="K827" t="str">
            <v>Base</v>
          </cell>
          <cell r="L827" t="str">
            <v>Yes</v>
          </cell>
          <cell r="M827">
            <v>2038710</v>
          </cell>
          <cell r="N827">
            <v>2039719</v>
          </cell>
          <cell r="O827" t="str">
            <v>NETWORK_GEO</v>
          </cell>
          <cell r="P827">
            <v>0.12</v>
          </cell>
          <cell r="Q827">
            <v>1</v>
          </cell>
          <cell r="R827" t="str">
            <v>Seller Fulfilled</v>
          </cell>
          <cell r="S827" t="str">
            <v>Seller Fulfilled</v>
          </cell>
          <cell r="T827" t="str">
            <v>3H13N8XGHLLG</v>
          </cell>
          <cell r="U827" t="str">
            <v>00465333033437</v>
          </cell>
        </row>
        <row r="828">
          <cell r="A828" t="str">
            <v>539-PACK2</v>
          </cell>
          <cell r="B828">
            <v>763652603</v>
          </cell>
          <cell r="C828" t="str">
            <v>BAZIC Ruled Index Cards 5" X 8" 100 Count, White Color Ruled</v>
          </cell>
          <cell r="D828" t="str">
            <v>ACTIVE</v>
          </cell>
          <cell r="E828" t="str">
            <v>PUBLISHED</v>
          </cell>
          <cell r="F828" t="str">
            <v>Offer end date has passed</v>
          </cell>
          <cell r="G828" t="str">
            <v>Office &amp; Stationery</v>
          </cell>
          <cell r="H828" t="str">
            <v>Pens</v>
          </cell>
          <cell r="I828">
            <v>45.63</v>
          </cell>
          <cell r="J828" t="str">
            <v>USD</v>
          </cell>
          <cell r="K828" t="str">
            <v>Base</v>
          </cell>
          <cell r="L828" t="str">
            <v>Yes</v>
          </cell>
          <cell r="M828">
            <v>2039744</v>
          </cell>
          <cell r="N828">
            <v>2039719</v>
          </cell>
          <cell r="O828" t="str">
            <v>NETWORK_GEO</v>
          </cell>
          <cell r="P828">
            <v>1.88</v>
          </cell>
          <cell r="Q828">
            <v>1</v>
          </cell>
          <cell r="R828" t="str">
            <v>Seller Fulfilled</v>
          </cell>
          <cell r="S828" t="str">
            <v>Seller Fulfilled</v>
          </cell>
          <cell r="T828" t="str">
            <v>3OBTL8BXGCC4</v>
          </cell>
          <cell r="U828" t="str">
            <v>10764608017309</v>
          </cell>
        </row>
        <row r="829">
          <cell r="A829" t="str">
            <v>549-BOX</v>
          </cell>
          <cell r="B829">
            <v>165166397</v>
          </cell>
          <cell r="C829" t="str">
            <v>BAZIC Colors &amp; Shapes Flash Cards, Picture Flashcards (36/Pack), 24-Packs</v>
          </cell>
          <cell r="D829" t="str">
            <v>ACTIVE</v>
          </cell>
          <cell r="E829" t="str">
            <v>PUBLISHED</v>
          </cell>
          <cell r="G829" t="str">
            <v>Office &amp; Stationery</v>
          </cell>
          <cell r="H829" t="str">
            <v>Flash Cards</v>
          </cell>
          <cell r="I829">
            <v>39.99</v>
          </cell>
          <cell r="J829" t="str">
            <v>USD</v>
          </cell>
          <cell r="K829" t="str">
            <v>Base</v>
          </cell>
          <cell r="L829">
            <v>39.99</v>
          </cell>
          <cell r="M829">
            <v>2039914</v>
          </cell>
          <cell r="N829">
            <v>2039719</v>
          </cell>
          <cell r="O829" t="str">
            <v>NETWORK_GEO</v>
          </cell>
          <cell r="P829">
            <v>0.08</v>
          </cell>
          <cell r="Q829">
            <v>1</v>
          </cell>
          <cell r="R829" t="str">
            <v>Seller Fulfilled</v>
          </cell>
          <cell r="S829" t="str">
            <v>Walmart Fulfilled</v>
          </cell>
          <cell r="T829" t="str">
            <v>3O83OPMBUORA</v>
          </cell>
          <cell r="U829" t="str">
            <v>00764608017944</v>
          </cell>
        </row>
        <row r="830">
          <cell r="A830" t="str">
            <v>761-BOX</v>
          </cell>
          <cell r="B830">
            <v>189477613</v>
          </cell>
          <cell r="C830" t="str">
            <v>BAZIC Pre-Sharpened Pencil #2 HB, Latex Free Eraser (12/Pack), 24-Pack</v>
          </cell>
          <cell r="D830" t="str">
            <v>ACTIVE</v>
          </cell>
          <cell r="E830" t="str">
            <v>PUBLISHED</v>
          </cell>
          <cell r="F830" t="str">
            <v>Offer end date has passed</v>
          </cell>
          <cell r="G830" t="str">
            <v>Office &amp; Stationery</v>
          </cell>
          <cell r="H830" t="str">
            <v>Pencils</v>
          </cell>
          <cell r="I830">
            <v>36.75</v>
          </cell>
          <cell r="J830" t="str">
            <v>USD</v>
          </cell>
          <cell r="K830" t="str">
            <v>Base</v>
          </cell>
          <cell r="L830">
            <v>36.75</v>
          </cell>
          <cell r="M830">
            <v>2039720</v>
          </cell>
          <cell r="N830">
            <v>2039893</v>
          </cell>
          <cell r="O830">
            <v>4.45</v>
          </cell>
          <cell r="P830">
            <v>0.41</v>
          </cell>
          <cell r="Q830">
            <v>1</v>
          </cell>
          <cell r="R830" t="str">
            <v>Seller Fulfilled</v>
          </cell>
          <cell r="S830" t="str">
            <v>Walmart Fulfilled</v>
          </cell>
          <cell r="T830" t="str">
            <v>663JGE3W6AV4</v>
          </cell>
          <cell r="U830" t="str">
            <v>00764608018095</v>
          </cell>
        </row>
        <row r="831">
          <cell r="A831" t="str">
            <v>803-CASE</v>
          </cell>
          <cell r="B831">
            <v>888279862</v>
          </cell>
          <cell r="C831" t="str">
            <v>Bazic Products 308002-144 3-Ring Pencil Pouch Primary Colors</v>
          </cell>
          <cell r="D831" t="str">
            <v>ACTIVE</v>
          </cell>
          <cell r="E831" t="str">
            <v>PUBLISHED</v>
          </cell>
          <cell r="G831" t="str">
            <v>Office &amp; Stationery</v>
          </cell>
          <cell r="H831" t="str">
            <v>Pencil Cases</v>
          </cell>
          <cell r="I831">
            <v>209.83</v>
          </cell>
          <cell r="J831" t="str">
            <v>USD</v>
          </cell>
          <cell r="K831" t="str">
            <v>Base</v>
          </cell>
          <cell r="L831">
            <v>209.83</v>
          </cell>
          <cell r="M831">
            <v>2039750</v>
          </cell>
          <cell r="N831">
            <v>2039751</v>
          </cell>
          <cell r="O831" t="str">
            <v>NETWORK_GEO</v>
          </cell>
          <cell r="P831">
            <v>1.4</v>
          </cell>
          <cell r="Q831">
            <v>1</v>
          </cell>
          <cell r="R831" t="str">
            <v>Seller Fulfilled</v>
          </cell>
          <cell r="S831" t="str">
            <v>Seller Fulfilled</v>
          </cell>
          <cell r="T831" t="str">
            <v>5IKVY3EWUIVD</v>
          </cell>
          <cell r="U831" t="str">
            <v>10764608019112</v>
          </cell>
        </row>
        <row r="832">
          <cell r="A832" t="str">
            <v>981-BOX</v>
          </cell>
          <cell r="B832">
            <v>196510944</v>
          </cell>
          <cell r="C832" t="str">
            <v>BAZIC Double Sided Foam Mounting Tape 0.5" X 200", Total 48-Count</v>
          </cell>
          <cell r="D832" t="str">
            <v>ACTIVE</v>
          </cell>
          <cell r="E832" t="str">
            <v>PUBLISHED</v>
          </cell>
          <cell r="F832" t="str">
            <v>Offer end date has passed</v>
          </cell>
          <cell r="G832" t="str">
            <v>Office &amp; Stationery</v>
          </cell>
          <cell r="H832" t="str">
            <v>Glue</v>
          </cell>
          <cell r="I832">
            <v>8.69</v>
          </cell>
          <cell r="J832" t="str">
            <v>USD</v>
          </cell>
          <cell r="K832" t="str">
            <v>Base</v>
          </cell>
          <cell r="L832" t="str">
            <v>Yes</v>
          </cell>
          <cell r="M832">
            <v>2038710</v>
          </cell>
          <cell r="N832">
            <v>2039872</v>
          </cell>
          <cell r="O832" t="str">
            <v>ALWAYS_TWO_DAY</v>
          </cell>
          <cell r="P832">
            <v>0.24</v>
          </cell>
          <cell r="Q832">
            <v>1</v>
          </cell>
          <cell r="R832" t="str">
            <v>Walmart Fulfilled</v>
          </cell>
          <cell r="S832" t="str">
            <v>Seller Fulfilled</v>
          </cell>
          <cell r="T832" t="str">
            <v>2TJF8B2BL0C1</v>
          </cell>
          <cell r="U832" t="str">
            <v>00466614229136</v>
          </cell>
        </row>
        <row r="833">
          <cell r="A833" t="str">
            <v>1057-EACH</v>
          </cell>
          <cell r="B833">
            <v>842126241</v>
          </cell>
          <cell r="C833" t="str">
            <v>BAZIC School Backpack Classic 17" Purple, School Bag for Students, 1-Pack</v>
          </cell>
          <cell r="D833" t="str">
            <v>ACTIVE</v>
          </cell>
          <cell r="E833" t="str">
            <v>PUBLISHED</v>
          </cell>
          <cell r="F833" t="str">
            <v>Offer end date has passed</v>
          </cell>
          <cell r="G833" t="str">
            <v>Travel, Luggage &amp; Accessories</v>
          </cell>
          <cell r="H833" t="str">
            <v>Backpacks</v>
          </cell>
          <cell r="I833">
            <v>18.989999999999998</v>
          </cell>
          <cell r="J833" t="str">
            <v>USD</v>
          </cell>
          <cell r="K833" t="str">
            <v>Base</v>
          </cell>
          <cell r="L833">
            <v>18.989999999999998</v>
          </cell>
          <cell r="M833">
            <v>2038980</v>
          </cell>
          <cell r="N833">
            <v>2039872</v>
          </cell>
          <cell r="O833">
            <v>0.85</v>
          </cell>
          <cell r="P833">
            <v>11.76</v>
          </cell>
          <cell r="Q833">
            <v>1</v>
          </cell>
          <cell r="R833" t="str">
            <v>Seller Fulfilled</v>
          </cell>
          <cell r="S833" t="str">
            <v>WFS Eligible</v>
          </cell>
          <cell r="T833" t="str">
            <v>485NY2PY6PHH</v>
          </cell>
          <cell r="U833" t="str">
            <v>10764608020156</v>
          </cell>
        </row>
        <row r="834">
          <cell r="A834" t="str">
            <v>127-EACH</v>
          </cell>
          <cell r="B834">
            <v>28482593</v>
          </cell>
          <cell r="C834" t="str">
            <v>BAZIC Utility Knife Box Cutter 18 mm Wide Blade, 2 Blades, 1-Pack</v>
          </cell>
          <cell r="D834" t="str">
            <v>ACTIVE</v>
          </cell>
          <cell r="E834" t="str">
            <v>PUBLISHED</v>
          </cell>
          <cell r="F834" t="str">
            <v>Compliance - Childrenâ€™s Product Policy,No Match Found - Adjusted to your last submitted price</v>
          </cell>
          <cell r="G834" t="str">
            <v>Office &amp; Stationery</v>
          </cell>
          <cell r="H834" t="str">
            <v>Glue</v>
          </cell>
          <cell r="I834">
            <v>92.99</v>
          </cell>
          <cell r="J834" t="str">
            <v>USD</v>
          </cell>
          <cell r="K834" t="str">
            <v>Base</v>
          </cell>
          <cell r="L834" t="str">
            <v>Yes</v>
          </cell>
          <cell r="M834">
            <v>2038710</v>
          </cell>
          <cell r="N834">
            <v>2039872</v>
          </cell>
          <cell r="O834" t="str">
            <v>NETWORK_GEO</v>
          </cell>
          <cell r="P834">
            <v>18.2</v>
          </cell>
          <cell r="Q834">
            <v>1</v>
          </cell>
          <cell r="R834" t="str">
            <v>Seller Fulfilled</v>
          </cell>
          <cell r="S834" t="str">
            <v>WFS Eligible</v>
          </cell>
          <cell r="T834" t="str">
            <v>4NYQ1QGCDZM9</v>
          </cell>
          <cell r="U834" t="str">
            <v>20764608020306</v>
          </cell>
        </row>
        <row r="835">
          <cell r="A835" t="str">
            <v>1290-PACK2</v>
          </cell>
          <cell r="B835">
            <v>722858076</v>
          </cell>
          <cell r="C835" t="str">
            <v>BAZIC Permanent Marker Fine Line Assorted Color Markers (8/Pack), 2-Packs</v>
          </cell>
          <cell r="D835" t="str">
            <v>ACTIVE</v>
          </cell>
          <cell r="E835" t="str">
            <v>PUBLISHED</v>
          </cell>
          <cell r="G835" t="str">
            <v>Office &amp; Stationery</v>
          </cell>
          <cell r="H835" t="str">
            <v>Markers</v>
          </cell>
          <cell r="I835">
            <v>10.99</v>
          </cell>
          <cell r="J835" t="str">
            <v>USD</v>
          </cell>
          <cell r="K835" t="str">
            <v>Base</v>
          </cell>
          <cell r="L835">
            <v>10.99</v>
          </cell>
          <cell r="M835">
            <v>2039746</v>
          </cell>
          <cell r="N835">
            <v>2039872</v>
          </cell>
          <cell r="O835" t="str">
            <v>NETWORK_GEO</v>
          </cell>
          <cell r="P835">
            <v>0.6</v>
          </cell>
          <cell r="Q835">
            <v>1</v>
          </cell>
          <cell r="R835" t="str">
            <v>Seller Fulfilled</v>
          </cell>
          <cell r="S835" t="str">
            <v>Seller Fulfilled</v>
          </cell>
          <cell r="T835" t="str">
            <v>2KXF584Y0QDL</v>
          </cell>
          <cell r="U835" t="str">
            <v>00467830108038</v>
          </cell>
        </row>
        <row r="836">
          <cell r="A836" t="str">
            <v>147-BOX</v>
          </cell>
          <cell r="B836">
            <v>114480653</v>
          </cell>
          <cell r="C836" t="str">
            <v>BAZIC Precision Knife Craft Cutter, 2 Blades Safety Cap, #11 Fine Point Blade, 24-Pack</v>
          </cell>
          <cell r="D836" t="str">
            <v>ACTIVE</v>
          </cell>
          <cell r="E836" t="str">
            <v>PUBLISHED</v>
          </cell>
          <cell r="F836" t="str">
            <v>Offer end date has passed,Price Adjusted</v>
          </cell>
          <cell r="G836" t="str">
            <v>Office &amp; Stationery</v>
          </cell>
          <cell r="H836" t="str">
            <v>Pins &amp; Tacks</v>
          </cell>
          <cell r="I836">
            <v>9.99</v>
          </cell>
          <cell r="J836" t="str">
            <v>USD</v>
          </cell>
          <cell r="K836" t="str">
            <v>Base</v>
          </cell>
          <cell r="L836" t="str">
            <v>Yes</v>
          </cell>
          <cell r="M836">
            <v>2038710</v>
          </cell>
          <cell r="N836">
            <v>2048507</v>
          </cell>
          <cell r="O836" t="str">
            <v>NETWORK_GEO</v>
          </cell>
          <cell r="P836">
            <v>0.2</v>
          </cell>
          <cell r="Q836">
            <v>1</v>
          </cell>
          <cell r="R836" t="str">
            <v>Seller Fulfilled</v>
          </cell>
          <cell r="S836" t="str">
            <v>Seller Fulfilled</v>
          </cell>
          <cell r="T836" t="str">
            <v>4SDUJK3I2S8W</v>
          </cell>
          <cell r="U836" t="str">
            <v>00463157256759</v>
          </cell>
        </row>
        <row r="837">
          <cell r="A837" t="str">
            <v>1919-BOX</v>
          </cell>
          <cell r="B837">
            <v>803166085</v>
          </cell>
          <cell r="C837" t="str">
            <v>BAZIC Pencil Sharpener Metal Silver Single Hole Blade, (6/Pack), 24-Pack</v>
          </cell>
          <cell r="D837" t="str">
            <v>ACTIVE</v>
          </cell>
          <cell r="E837" t="str">
            <v>PUBLISHED</v>
          </cell>
          <cell r="F837" t="str">
            <v>Offer end date has passed</v>
          </cell>
          <cell r="G837" t="str">
            <v>Crafts</v>
          </cell>
          <cell r="H837" t="str">
            <v>Glue Gun Sticks</v>
          </cell>
          <cell r="I837">
            <v>60.99</v>
          </cell>
          <cell r="J837" t="str">
            <v>USD</v>
          </cell>
          <cell r="K837" t="str">
            <v>Base</v>
          </cell>
          <cell r="L837" t="str">
            <v>Yes</v>
          </cell>
          <cell r="M837">
            <v>2039751</v>
          </cell>
          <cell r="N837">
            <v>2038710</v>
          </cell>
          <cell r="O837" t="str">
            <v>NETWORK_GEO</v>
          </cell>
          <cell r="P837">
            <v>5.28</v>
          </cell>
          <cell r="Q837">
            <v>1</v>
          </cell>
          <cell r="R837" t="str">
            <v>Seller Fulfilled</v>
          </cell>
          <cell r="S837" t="str">
            <v>Seller Fulfilled</v>
          </cell>
          <cell r="T837" t="str">
            <v>3JLH1BEECCKJ</v>
          </cell>
          <cell r="U837" t="str">
            <v>10764608020958</v>
          </cell>
        </row>
        <row r="838">
          <cell r="A838" t="str">
            <v>230-EACH</v>
          </cell>
          <cell r="B838">
            <v>33774332</v>
          </cell>
          <cell r="C838" t="str">
            <v>BAZIC Nickel (Silver) Thumb Tack (200/Pack) [230]</v>
          </cell>
          <cell r="D838" t="str">
            <v>ACTIVE</v>
          </cell>
          <cell r="E838" t="str">
            <v>PUBLISHED</v>
          </cell>
          <cell r="F838"/>
          <cell r="G838" t="str">
            <v>Office &amp; Stationery</v>
          </cell>
          <cell r="H838" t="str">
            <v>Pocket Folders</v>
          </cell>
          <cell r="I838">
            <v>18</v>
          </cell>
          <cell r="J838" t="str">
            <v>USD</v>
          </cell>
          <cell r="K838" t="str">
            <v>Base</v>
          </cell>
          <cell r="L838" t="str">
            <v>Yes</v>
          </cell>
          <cell r="M838">
            <v>2048507</v>
          </cell>
          <cell r="N838">
            <v>2039742</v>
          </cell>
          <cell r="O838" t="str">
            <v>NETWORK_GEO</v>
          </cell>
          <cell r="P838">
            <v>0.84</v>
          </cell>
          <cell r="Q838">
            <v>1</v>
          </cell>
          <cell r="R838" t="str">
            <v>Seller Fulfilled</v>
          </cell>
          <cell r="S838" t="str">
            <v>Seller Fulfilled</v>
          </cell>
          <cell r="T838" t="str">
            <v>225KET3LDL8Z</v>
          </cell>
          <cell r="U838" t="str">
            <v>00466956562793</v>
          </cell>
        </row>
        <row r="839">
          <cell r="A839" t="str">
            <v>2330-EACH</v>
          </cell>
          <cell r="B839">
            <v>52558447</v>
          </cell>
          <cell r="C839" t="str">
            <v>BAZIC Erasable Highlighter Chisel Unscented Erase Marker (3/Pack), 1-Pack</v>
          </cell>
          <cell r="D839" t="str">
            <v>ACTIVE</v>
          </cell>
          <cell r="E839" t="str">
            <v>PUBLISHED</v>
          </cell>
          <cell r="F839" t="str">
            <v>Offer end date has passed</v>
          </cell>
          <cell r="G839" t="str">
            <v>Office &amp; Stationery</v>
          </cell>
          <cell r="H839" t="str">
            <v>File Folders</v>
          </cell>
          <cell r="I839">
            <v>18.75</v>
          </cell>
          <cell r="J839" t="str">
            <v>USD</v>
          </cell>
          <cell r="K839" t="str">
            <v>Base</v>
          </cell>
          <cell r="L839" t="str">
            <v>Yes</v>
          </cell>
          <cell r="M839">
            <v>2039896</v>
          </cell>
          <cell r="N839">
            <v>2039742</v>
          </cell>
          <cell r="O839" t="str">
            <v>NETWORK_GEO</v>
          </cell>
          <cell r="P839">
            <v>0.75</v>
          </cell>
          <cell r="Q839">
            <v>1</v>
          </cell>
          <cell r="R839" t="str">
            <v>Seller Fulfilled</v>
          </cell>
          <cell r="S839" t="str">
            <v>Seller Fulfilled</v>
          </cell>
          <cell r="T839" t="str">
            <v>1KYVEXBVCIOL</v>
          </cell>
          <cell r="U839" t="str">
            <v>00462976444347</v>
          </cell>
        </row>
        <row r="840">
          <cell r="A840" t="str">
            <v>2331-BOX</v>
          </cell>
          <cell r="B840">
            <v>449055368</v>
          </cell>
          <cell r="C840" t="str">
            <v>BAZIC Highlighter Assorted Color Chisel Tip Unscented Marker, 144-Count</v>
          </cell>
          <cell r="D840" t="str">
            <v>ACTIVE</v>
          </cell>
          <cell r="E840" t="str">
            <v>PUBLISHED</v>
          </cell>
          <cell r="F840" t="str">
            <v>Offer end date has passed</v>
          </cell>
          <cell r="G840" t="str">
            <v>Home &amp; Garden</v>
          </cell>
          <cell r="H840" t="str">
            <v>Utility Carts</v>
          </cell>
          <cell r="I840">
            <v>54.99</v>
          </cell>
          <cell r="J840" t="str">
            <v>USD</v>
          </cell>
          <cell r="K840" t="str">
            <v>Base</v>
          </cell>
          <cell r="L840" t="str">
            <v>Yes</v>
          </cell>
          <cell r="M840">
            <v>2039896</v>
          </cell>
          <cell r="N840">
            <v>2038710</v>
          </cell>
          <cell r="O840" t="str">
            <v>NETWORK_GEO</v>
          </cell>
          <cell r="P840">
            <v>8.08</v>
          </cell>
          <cell r="Q840">
            <v>1</v>
          </cell>
          <cell r="R840" t="str">
            <v>Seller Fulfilled</v>
          </cell>
          <cell r="S840" t="str">
            <v>Seller Fulfilled</v>
          </cell>
          <cell r="T840" t="str">
            <v>3K4GTIWU1NAT</v>
          </cell>
          <cell r="U840" t="str">
            <v>00764608021972</v>
          </cell>
        </row>
        <row r="841">
          <cell r="A841" t="str">
            <v>3013-PACK4</v>
          </cell>
          <cell r="B841">
            <v>5227922087</v>
          </cell>
          <cell r="C841" t="str">
            <v>BAZIC 8-Digit Dual Power Calculator Pocket Size, Solar Powered &amp; Battery, Black Color, 4-Packs</v>
          </cell>
          <cell r="D841" t="str">
            <v>ACTIVE</v>
          </cell>
          <cell r="E841" t="str">
            <v>PUBLISHED</v>
          </cell>
          <cell r="F841"/>
          <cell r="G841" t="str">
            <v>Office &amp; Stationery</v>
          </cell>
          <cell r="H841" t="str">
            <v>Pencil &amp; Pen Erasers</v>
          </cell>
          <cell r="I841">
            <v>107.29</v>
          </cell>
          <cell r="J841" t="str">
            <v>USD</v>
          </cell>
          <cell r="K841" t="str">
            <v>Base</v>
          </cell>
          <cell r="L841" t="str">
            <v>Yes</v>
          </cell>
          <cell r="M841">
            <v>2039735</v>
          </cell>
          <cell r="N841">
            <v>2039721</v>
          </cell>
          <cell r="O841">
            <v>0.4</v>
          </cell>
          <cell r="P841">
            <v>21.58</v>
          </cell>
          <cell r="Q841">
            <v>1</v>
          </cell>
          <cell r="R841" t="str">
            <v>Seller Fulfilled</v>
          </cell>
          <cell r="S841" t="str">
            <v>Seller Fulfilled</v>
          </cell>
          <cell r="T841" t="str">
            <v>7AZ4MMXBAFE0</v>
          </cell>
          <cell r="U841" t="str">
            <v>20764608022225</v>
          </cell>
        </row>
        <row r="842">
          <cell r="A842" t="str">
            <v>318-SET6</v>
          </cell>
          <cell r="B842">
            <v>30465658</v>
          </cell>
          <cell r="C842" t="str">
            <v>BAZIC 12" (30cm) Shatter Resistant Ruler</v>
          </cell>
          <cell r="D842" t="str">
            <v>ARCHIVED</v>
          </cell>
          <cell r="E842" t="str">
            <v>UNPUBLISHED</v>
          </cell>
          <cell r="F842" t="str">
            <v>Listing &amp; Content:UPC Mismatch:Wrong-Item:Unpublish-Auto,Offer end date has passed</v>
          </cell>
          <cell r="G842" t="str">
            <v>Office &amp; Stationery</v>
          </cell>
          <cell r="H842" t="str">
            <v>Rulers</v>
          </cell>
          <cell r="I842">
            <v>9.49</v>
          </cell>
          <cell r="J842" t="str">
            <v>USD</v>
          </cell>
          <cell r="K842" t="str">
            <v>Base</v>
          </cell>
          <cell r="L842" t="str">
            <v>Yes</v>
          </cell>
          <cell r="M842">
            <v>2039731</v>
          </cell>
          <cell r="N842">
            <v>2039719</v>
          </cell>
          <cell r="O842">
            <v>0.3</v>
          </cell>
          <cell r="P842">
            <v>2.96</v>
          </cell>
          <cell r="Q842">
            <v>1</v>
          </cell>
          <cell r="R842" t="str">
            <v>Seller Fulfilled</v>
          </cell>
          <cell r="S842" t="str">
            <v>Seller Fulfilled</v>
          </cell>
          <cell r="T842" t="str">
            <v>2827SCTMI8BS</v>
          </cell>
          <cell r="U842" t="str">
            <v>10764608023393</v>
          </cell>
        </row>
        <row r="843">
          <cell r="A843" t="str">
            <v>3309-EACH</v>
          </cell>
          <cell r="B843">
            <v>35766624</v>
          </cell>
          <cell r="C843" t="str">
            <v>Modeling Dough Multi Color 2 Oz. (4/Pack) [3309]</v>
          </cell>
          <cell r="D843" t="str">
            <v>ACTIVE</v>
          </cell>
          <cell r="E843" t="str">
            <v>PUBLISHED</v>
          </cell>
          <cell r="F843" t="str">
            <v>Shipping information is not found</v>
          </cell>
          <cell r="G843" t="str">
            <v>Crafts</v>
          </cell>
          <cell r="H843" t="str">
            <v>Play Doughs</v>
          </cell>
          <cell r="I843">
            <v>11.48</v>
          </cell>
          <cell r="J843" t="str">
            <v>USD</v>
          </cell>
          <cell r="K843" t="str">
            <v>Base</v>
          </cell>
          <cell r="L843">
            <v>11.48</v>
          </cell>
          <cell r="M843">
            <v>2039741</v>
          </cell>
          <cell r="N843">
            <v>2039722</v>
          </cell>
          <cell r="O843">
            <v>0.75</v>
          </cell>
          <cell r="P843" t="str">
            <v>"LB"</v>
          </cell>
          <cell r="Q843">
            <v>1</v>
          </cell>
          <cell r="R843" t="str">
            <v>Seller Fulfilled</v>
          </cell>
          <cell r="S843" t="str">
            <v>Seller Fulfilled</v>
          </cell>
          <cell r="T843" t="str">
            <v>624Y8L676WSN</v>
          </cell>
          <cell r="U843" t="str">
            <v>20764608025196</v>
          </cell>
        </row>
        <row r="844">
          <cell r="A844" t="str">
            <v>3824-EACH</v>
          </cell>
          <cell r="B844">
            <v>807886710</v>
          </cell>
          <cell r="C844" t="str">
            <v>BAZIC 1 Black Color Alphabet  Numbers Stickers (346/Pack) [3824]</v>
          </cell>
          <cell r="D844" t="str">
            <v>ACTIVE</v>
          </cell>
          <cell r="E844" t="str">
            <v>PUBLISHED</v>
          </cell>
          <cell r="F844" t="str">
            <v>Shipping information is not found,No online price found for the item,Offer end date has passed</v>
          </cell>
          <cell r="G844" t="str">
            <v>Crafts</v>
          </cell>
          <cell r="H844" t="str">
            <v>Stickers</v>
          </cell>
          <cell r="I844">
            <v>6.89</v>
          </cell>
          <cell r="J844" t="str">
            <v>USD</v>
          </cell>
          <cell r="K844" t="str">
            <v>Base</v>
          </cell>
          <cell r="L844">
            <v>6.89</v>
          </cell>
          <cell r="M844">
            <v>2038710</v>
          </cell>
          <cell r="N844">
            <v>2039722</v>
          </cell>
          <cell r="O844">
            <v>0.11</v>
          </cell>
          <cell r="P844" t="str">
            <v>"LB"</v>
          </cell>
          <cell r="Q844">
            <v>1</v>
          </cell>
          <cell r="R844" t="str">
            <v>Seller Fulfilled</v>
          </cell>
          <cell r="S844" t="str">
            <v>Seller Fulfilled</v>
          </cell>
          <cell r="T844" t="str">
            <v>5Q1K9VKPYUO6</v>
          </cell>
          <cell r="U844" t="str">
            <v>20764608025202</v>
          </cell>
        </row>
        <row r="845">
          <cell r="A845" t="str">
            <v>4430-SET6</v>
          </cell>
          <cell r="B845">
            <v>52618163</v>
          </cell>
          <cell r="C845" t="str">
            <v>BAZIC 5 Inch Blunt Tip School Scissors [4430]</v>
          </cell>
          <cell r="D845" t="str">
            <v>ACTIVE</v>
          </cell>
          <cell r="E845" t="str">
            <v>PUBLISHED</v>
          </cell>
          <cell r="G845" t="str">
            <v>Office &amp; Stationery</v>
          </cell>
          <cell r="H845" t="str">
            <v>Scissors</v>
          </cell>
          <cell r="I845">
            <v>11.99</v>
          </cell>
          <cell r="J845" t="str">
            <v>USD</v>
          </cell>
          <cell r="K845" t="str">
            <v>Base</v>
          </cell>
          <cell r="L845">
            <v>11.99</v>
          </cell>
          <cell r="M845">
            <v>2039728</v>
          </cell>
          <cell r="N845">
            <v>2039905</v>
          </cell>
          <cell r="O845" t="str">
            <v>NETWORK_GEO</v>
          </cell>
          <cell r="P845">
            <v>0.32</v>
          </cell>
          <cell r="Q845">
            <v>1</v>
          </cell>
          <cell r="R845" t="str">
            <v>Seller Fulfilled</v>
          </cell>
          <cell r="S845" t="str">
            <v>Seller Fulfilled</v>
          </cell>
          <cell r="T845" t="str">
            <v>68O5BHCJCNAE</v>
          </cell>
          <cell r="U845" t="str">
            <v>00466862722717</v>
          </cell>
        </row>
        <row r="846">
          <cell r="A846" t="str">
            <v>5022-CASE</v>
          </cell>
          <cell r="B846">
            <v>410118369</v>
          </cell>
          <cell r="C846" t="str">
            <v>BAZIC Poster Board Magenta 22" X 28", Bulk Boards for School Craft, 25-Pack</v>
          </cell>
          <cell r="D846" t="str">
            <v>ACTIVE</v>
          </cell>
          <cell r="E846" t="str">
            <v>PUBLISHED</v>
          </cell>
          <cell r="G846" t="str">
            <v>Office &amp; Stationery</v>
          </cell>
          <cell r="H846" t="str">
            <v>Poster Boards</v>
          </cell>
          <cell r="I846">
            <v>33.5</v>
          </cell>
          <cell r="J846" t="str">
            <v>USD</v>
          </cell>
          <cell r="K846" t="str">
            <v>Base</v>
          </cell>
          <cell r="L846">
            <v>33.5</v>
          </cell>
          <cell r="M846">
            <v>2039749</v>
          </cell>
          <cell r="N846">
            <v>2039905</v>
          </cell>
          <cell r="O846" t="str">
            <v>NETWORK_GEO</v>
          </cell>
          <cell r="P846">
            <v>4.32</v>
          </cell>
          <cell r="Q846">
            <v>1</v>
          </cell>
          <cell r="R846" t="str">
            <v>Seller Fulfilled</v>
          </cell>
          <cell r="S846" t="str">
            <v>Seller Fulfilled</v>
          </cell>
          <cell r="T846" t="str">
            <v>2HO4FST6IHSZ</v>
          </cell>
          <cell r="U846" t="str">
            <v>10764608002640</v>
          </cell>
        </row>
        <row r="847">
          <cell r="A847" t="str">
            <v>523-EACH</v>
          </cell>
          <cell r="B847">
            <v>35819729</v>
          </cell>
          <cell r="C847" t="str">
            <v>BAZIC Double-Sided Ruled Index Cards, 100 Pieces Pack</v>
          </cell>
          <cell r="D847" t="str">
            <v>ACTIVE</v>
          </cell>
          <cell r="E847" t="str">
            <v>PUBLISHED</v>
          </cell>
          <cell r="F847"/>
          <cell r="G847" t="str">
            <v>Office &amp; Stationery</v>
          </cell>
          <cell r="H847" t="str">
            <v>Protractors</v>
          </cell>
          <cell r="I847">
            <v>21.36</v>
          </cell>
          <cell r="J847" t="str">
            <v>USD</v>
          </cell>
          <cell r="K847" t="str">
            <v>Base</v>
          </cell>
          <cell r="L847" t="str">
            <v>Yes</v>
          </cell>
          <cell r="M847">
            <v>2039744</v>
          </cell>
          <cell r="N847">
            <v>2039733</v>
          </cell>
          <cell r="O847" t="str">
            <v>NETWORK_GEO</v>
          </cell>
          <cell r="P847">
            <v>1.6</v>
          </cell>
          <cell r="Q847">
            <v>1</v>
          </cell>
          <cell r="R847" t="str">
            <v>Seller Fulfilled</v>
          </cell>
          <cell r="S847" t="str">
            <v>Seller Fulfilled</v>
          </cell>
          <cell r="T847" t="str">
            <v>3ACF1NOWVQEV</v>
          </cell>
          <cell r="U847" t="str">
            <v>10764608003036</v>
          </cell>
        </row>
        <row r="848">
          <cell r="A848" t="str">
            <v>578-SET4</v>
          </cell>
          <cell r="B848">
            <v>38176573</v>
          </cell>
          <cell r="C848" t="str">
            <v>BAZIC 80 Ct. 8.5" X 11" Reversible 4"/5" Quad Ruled Wireless Notebook [578]</v>
          </cell>
          <cell r="D848" t="str">
            <v>ACTIVE</v>
          </cell>
          <cell r="E848" t="str">
            <v>PUBLISHED</v>
          </cell>
          <cell r="F848" t="str">
            <v>Offer end date has passed</v>
          </cell>
          <cell r="G848" t="str">
            <v>Office &amp; Stationery</v>
          </cell>
          <cell r="H848" t="str">
            <v>Binder Pockets</v>
          </cell>
          <cell r="I848">
            <v>14.5</v>
          </cell>
          <cell r="J848" t="str">
            <v>USD</v>
          </cell>
          <cell r="K848" t="str">
            <v>Base</v>
          </cell>
          <cell r="L848" t="str">
            <v>Yes</v>
          </cell>
          <cell r="M848">
            <v>2039723</v>
          </cell>
          <cell r="N848">
            <v>2038356</v>
          </cell>
          <cell r="O848" t="str">
            <v>NETWORK_GEO</v>
          </cell>
          <cell r="P848">
            <v>0.72</v>
          </cell>
          <cell r="Q848">
            <v>1</v>
          </cell>
          <cell r="R848" t="str">
            <v>Seller Fulfilled</v>
          </cell>
          <cell r="S848" t="str">
            <v>Seller Fulfilled</v>
          </cell>
          <cell r="T848" t="str">
            <v>60UTGU965RTW</v>
          </cell>
          <cell r="U848" t="str">
            <v>00466100773655</v>
          </cell>
        </row>
        <row r="849">
          <cell r="A849" t="str">
            <v>60756-SET2</v>
          </cell>
          <cell r="B849">
            <v>5214705830</v>
          </cell>
          <cell r="C849" t="str">
            <v>BARBIE Coloring Book 2 Title, for Learning Activity Drawing, 80 Pages, 2-Pack</v>
          </cell>
          <cell r="D849" t="str">
            <v>ACTIVE</v>
          </cell>
          <cell r="E849" t="str">
            <v>UNPUBLISHED</v>
          </cell>
          <cell r="F849" t="str">
            <v>Reasonable price requirements are not met,Reasonable Price Not Satisfied</v>
          </cell>
          <cell r="G849" t="str">
            <v>Office &amp; Stationery</v>
          </cell>
          <cell r="H849" t="str">
            <v>Sheet Protectors</v>
          </cell>
          <cell r="I849">
            <v>45.99</v>
          </cell>
          <cell r="J849" t="str">
            <v>USD</v>
          </cell>
          <cell r="K849" t="str">
            <v>Base</v>
          </cell>
          <cell r="L849" t="str">
            <v>Yes</v>
          </cell>
          <cell r="M849">
            <v>2038710</v>
          </cell>
          <cell r="N849">
            <v>2039907</v>
          </cell>
          <cell r="O849" t="str">
            <v>NETWORK_GEO</v>
          </cell>
          <cell r="P849">
            <v>4.16</v>
          </cell>
          <cell r="Q849">
            <v>1</v>
          </cell>
          <cell r="R849" t="str">
            <v>Seller Fulfilled</v>
          </cell>
          <cell r="S849" t="str">
            <v>Seller Fulfilled</v>
          </cell>
          <cell r="T849" t="str">
            <v>6HGGFB43GMAR</v>
          </cell>
          <cell r="U849" t="str">
            <v>10764608031084</v>
          </cell>
        </row>
        <row r="850">
          <cell r="A850" t="str">
            <v>738-EACH</v>
          </cell>
          <cell r="B850">
            <v>949804431</v>
          </cell>
          <cell r="C850" t="str">
            <v>BAZIC Multi Point Pencil MagnifierTop, Smooth Write, (4/Pack), 1-Pack</v>
          </cell>
          <cell r="D850" t="str">
            <v>ARCHIVED</v>
          </cell>
          <cell r="E850" t="str">
            <v>UNPUBLISHED</v>
          </cell>
          <cell r="F850" t="str">
            <v>Offer end date has passed</v>
          </cell>
          <cell r="G850" t="str">
            <v>Office &amp; Stationery</v>
          </cell>
          <cell r="H850" t="str">
            <v>Pocket Folders</v>
          </cell>
          <cell r="I850">
            <v>62.99</v>
          </cell>
          <cell r="J850" t="str">
            <v>USD</v>
          </cell>
          <cell r="K850" t="str">
            <v>Base</v>
          </cell>
          <cell r="L850" t="str">
            <v>Yes</v>
          </cell>
          <cell r="M850">
            <v>2039720</v>
          </cell>
          <cell r="N850">
            <v>2039742</v>
          </cell>
          <cell r="O850" t="str">
            <v>NETWORK_GEO</v>
          </cell>
          <cell r="P850">
            <v>10.5</v>
          </cell>
          <cell r="Q850">
            <v>1</v>
          </cell>
          <cell r="R850" t="str">
            <v>Seller Fulfilled</v>
          </cell>
          <cell r="S850" t="str">
            <v>Seller Fulfilled</v>
          </cell>
          <cell r="T850" t="str">
            <v>5YS8UBWFCXY8</v>
          </cell>
          <cell r="U850" t="str">
            <v>20764608031104</v>
          </cell>
        </row>
        <row r="851">
          <cell r="A851" t="str">
            <v>8204-EACH</v>
          </cell>
          <cell r="B851">
            <v>16516500579</v>
          </cell>
          <cell r="C851" t="str">
            <v>DDI 2385304 No. 6 0.75 Self-Seal White Envelopes - 100 Piece - Case of 24</v>
          </cell>
          <cell r="D851" t="str">
            <v>ACTIVE</v>
          </cell>
          <cell r="E851" t="str">
            <v>UNPUBLISHED</v>
          </cell>
          <cell r="F851" t="str">
            <v>Listing &amp; Content:UPC Mismatch:Wrong-Item:Unpublish-Auto</v>
          </cell>
          <cell r="G851" t="str">
            <v>Office &amp; Stationery</v>
          </cell>
          <cell r="H851" t="str">
            <v>Binders</v>
          </cell>
          <cell r="I851">
            <v>14.99</v>
          </cell>
          <cell r="J851" t="str">
            <v>USD</v>
          </cell>
          <cell r="K851" t="str">
            <v>Base</v>
          </cell>
          <cell r="L851" t="str">
            <v>Yes</v>
          </cell>
          <cell r="M851">
            <v>2038710</v>
          </cell>
          <cell r="N851">
            <v>2039738</v>
          </cell>
          <cell r="O851" t="str">
            <v>ALWAYS_TWO_DAY</v>
          </cell>
          <cell r="P851">
            <v>1.69</v>
          </cell>
          <cell r="Q851">
            <v>1</v>
          </cell>
          <cell r="R851" t="str">
            <v>Walmart Fulfilled</v>
          </cell>
          <cell r="S851" t="str">
            <v>Seller Fulfilled</v>
          </cell>
          <cell r="T851" t="str">
            <v>4ZUCQIKXF6P0</v>
          </cell>
          <cell r="U851" t="str">
            <v>00764608031322</v>
          </cell>
        </row>
        <row r="852">
          <cell r="A852" t="str">
            <v>S-23-BOX</v>
          </cell>
          <cell r="B852">
            <v>717122164</v>
          </cell>
          <cell r="C852" t="str">
            <v>BAZIC Business Hours Sign 9"X12", Open Closed Signs For Business Store, 24-Pack</v>
          </cell>
          <cell r="D852" t="str">
            <v>ACTIVE</v>
          </cell>
          <cell r="E852" t="str">
            <v>PUBLISHED</v>
          </cell>
          <cell r="F852" t="str">
            <v>Reasonable price requirements are not met,Reasonable Price Not Satisfied</v>
          </cell>
          <cell r="G852" t="str">
            <v>Home &amp; Garden</v>
          </cell>
          <cell r="H852" t="str">
            <v>Plaques &amp; Signs</v>
          </cell>
          <cell r="I852">
            <v>20.32</v>
          </cell>
          <cell r="J852" t="str">
            <v>USD</v>
          </cell>
          <cell r="K852" t="str">
            <v>Base</v>
          </cell>
          <cell r="L852">
            <v>20.32</v>
          </cell>
          <cell r="M852">
            <v>2038710</v>
          </cell>
          <cell r="N852">
            <v>2039738</v>
          </cell>
          <cell r="O852" t="str">
            <v>NETWORK_GEO</v>
          </cell>
          <cell r="P852">
            <v>17.940000000000001</v>
          </cell>
          <cell r="Q852">
            <v>1</v>
          </cell>
          <cell r="R852" t="str">
            <v>Seller Fulfilled</v>
          </cell>
          <cell r="S852" t="str">
            <v>Seller Fulfilled</v>
          </cell>
          <cell r="T852" t="str">
            <v>3RDFR992AQ8J</v>
          </cell>
          <cell r="U852" t="str">
            <v>20764608031364</v>
          </cell>
        </row>
        <row r="853">
          <cell r="A853" t="str">
            <v>1301-BOX</v>
          </cell>
          <cell r="B853">
            <v>524818776</v>
          </cell>
          <cell r="C853" t="str">
            <v>BAZIC Magnetic Locker Mirror 7" x 5.5" for School Locker, 24-Pack</v>
          </cell>
          <cell r="D853" t="str">
            <v>ACTIVE</v>
          </cell>
          <cell r="E853" t="str">
            <v>PUBLISHED</v>
          </cell>
          <cell r="G853" t="str">
            <v>Home &amp; Garden</v>
          </cell>
          <cell r="H853" t="str">
            <v>Mirrors</v>
          </cell>
          <cell r="I853">
            <v>52.99</v>
          </cell>
          <cell r="J853" t="str">
            <v>USD</v>
          </cell>
          <cell r="K853" t="str">
            <v>Base</v>
          </cell>
          <cell r="L853">
            <v>52.99</v>
          </cell>
          <cell r="M853">
            <v>2038710</v>
          </cell>
          <cell r="N853">
            <v>2039738</v>
          </cell>
          <cell r="O853" t="str">
            <v>NETWORK_GEO</v>
          </cell>
          <cell r="P853">
            <v>2.68</v>
          </cell>
          <cell r="Q853">
            <v>1</v>
          </cell>
          <cell r="R853" t="str">
            <v>Seller Fulfilled</v>
          </cell>
          <cell r="S853" t="str">
            <v>Seller Fulfilled</v>
          </cell>
          <cell r="T853" t="str">
            <v>4BY9UF5UPGKH</v>
          </cell>
          <cell r="U853" t="str">
            <v>00468192756165</v>
          </cell>
        </row>
        <row r="854">
          <cell r="A854" t="str">
            <v>1502-SET2</v>
          </cell>
          <cell r="B854">
            <v>24895035</v>
          </cell>
          <cell r="C854" t="str">
            <v>BAZIC Pencil Grip Soft Gel Pen Grip, Assorted Color (8/Pack), 2-Packs</v>
          </cell>
          <cell r="D854" t="str">
            <v>ACTIVE</v>
          </cell>
          <cell r="E854" t="str">
            <v>PUBLISHED</v>
          </cell>
          <cell r="F854" t="str">
            <v>Republish (For Walmart internal use only: 00),Reasonable price requirements are not met,Reasonable Price Not Satisfied</v>
          </cell>
          <cell r="G854" t="str">
            <v>Office &amp; Stationery</v>
          </cell>
          <cell r="H854" t="str">
            <v>Binders</v>
          </cell>
          <cell r="I854">
            <v>27.89</v>
          </cell>
          <cell r="J854" t="str">
            <v>USD</v>
          </cell>
          <cell r="K854" t="str">
            <v>Base</v>
          </cell>
          <cell r="L854" t="str">
            <v>Yes</v>
          </cell>
          <cell r="M854">
            <v>2039719</v>
          </cell>
          <cell r="N854">
            <v>2039738</v>
          </cell>
          <cell r="O854" t="str">
            <v>NETWORK_GEO</v>
          </cell>
          <cell r="P854">
            <v>2.1800000000000002</v>
          </cell>
          <cell r="Q854">
            <v>1</v>
          </cell>
          <cell r="R854" t="str">
            <v>Seller Fulfilled</v>
          </cell>
          <cell r="S854" t="str">
            <v>Walmart Fulfilled</v>
          </cell>
          <cell r="T854" t="str">
            <v>2ZQYFJTGS608</v>
          </cell>
          <cell r="U854" t="str">
            <v>00468612537039</v>
          </cell>
        </row>
        <row r="855">
          <cell r="A855" t="str">
            <v>17102-CASE</v>
          </cell>
          <cell r="B855">
            <v>18062106905</v>
          </cell>
          <cell r="C855" t="str">
            <v>BAZIC Frizz Erasable Gel Pens, 0.7mm Medium Point, Assorted Colors Ink, 144-Pack</v>
          </cell>
          <cell r="D855" t="str">
            <v>ACTIVE</v>
          </cell>
          <cell r="E855" t="str">
            <v>PUBLISHED</v>
          </cell>
          <cell r="F855" t="str">
            <v>Offer end date has passed</v>
          </cell>
          <cell r="G855" t="str">
            <v>Office &amp; Stationery</v>
          </cell>
          <cell r="H855" t="str">
            <v>Pocket Folders</v>
          </cell>
          <cell r="I855">
            <v>47.62</v>
          </cell>
          <cell r="J855" t="str">
            <v>USD</v>
          </cell>
          <cell r="K855" t="str">
            <v>Base</v>
          </cell>
          <cell r="L855" t="str">
            <v>Yes</v>
          </cell>
          <cell r="M855">
            <v>2039719</v>
          </cell>
          <cell r="N855">
            <v>2039742</v>
          </cell>
          <cell r="O855" t="str">
            <v>NETWORK_GEO</v>
          </cell>
          <cell r="P855">
            <v>7.22</v>
          </cell>
          <cell r="Q855">
            <v>1</v>
          </cell>
          <cell r="R855" t="str">
            <v>Seller Fulfilled</v>
          </cell>
          <cell r="S855" t="str">
            <v>Seller Fulfilled</v>
          </cell>
          <cell r="T855" t="str">
            <v>1XDUGH12P1AN</v>
          </cell>
          <cell r="U855" t="str">
            <v>20764608031692</v>
          </cell>
        </row>
        <row r="856">
          <cell r="A856" t="str">
            <v>1736-BOX</v>
          </cell>
          <cell r="B856">
            <v>131163667</v>
          </cell>
          <cell r="C856" t="str">
            <v>BAZIC Ballpoint Prima Black Stick Pens, Soft Grip 1.0 mm, (8/Pack), 24-Pack</v>
          </cell>
          <cell r="D856" t="str">
            <v>ACTIVE</v>
          </cell>
          <cell r="E856" t="str">
            <v>PUBLISHED</v>
          </cell>
          <cell r="G856" t="str">
            <v>Office &amp; Stationery</v>
          </cell>
          <cell r="H856" t="str">
            <v>Pens</v>
          </cell>
          <cell r="I856">
            <v>41.95</v>
          </cell>
          <cell r="J856" t="str">
            <v>USD</v>
          </cell>
          <cell r="K856" t="str">
            <v>Base</v>
          </cell>
          <cell r="L856">
            <v>41.95</v>
          </cell>
          <cell r="M856">
            <v>2039719</v>
          </cell>
          <cell r="N856">
            <v>2039741</v>
          </cell>
          <cell r="O856" t="str">
            <v>NETWORK_GEO</v>
          </cell>
          <cell r="P856">
            <v>0.21</v>
          </cell>
          <cell r="Q856">
            <v>1</v>
          </cell>
          <cell r="R856" t="str">
            <v>Seller Fulfilled</v>
          </cell>
          <cell r="S856" t="str">
            <v>Seller Fulfilled</v>
          </cell>
          <cell r="T856" t="str">
            <v>50EHUA1IUQCX</v>
          </cell>
          <cell r="U856" t="str">
            <v>00764608033562</v>
          </cell>
        </row>
        <row r="857">
          <cell r="A857" t="str">
            <v>1944-CASE</v>
          </cell>
          <cell r="B857">
            <v>18510002921</v>
          </cell>
          <cell r="C857" t="str">
            <v>BAZIC Products Manual Pencil Sharpeners &amp; Eraser, 144 Pack, Colorful 2 Sharpening Holes Sharpener with Eraser, Dual Hole</v>
          </cell>
          <cell r="D857" t="str">
            <v>ACTIVE</v>
          </cell>
          <cell r="E857" t="str">
            <v>PUBLISHED</v>
          </cell>
          <cell r="F857" t="str">
            <v>Compliance - Childrenâ€™s Product Policy</v>
          </cell>
          <cell r="G857" t="str">
            <v>Office &amp; Stationery</v>
          </cell>
          <cell r="H857" t="str">
            <v>Manual Pencil Sharpeners</v>
          </cell>
          <cell r="I857">
            <v>133.75</v>
          </cell>
          <cell r="J857" t="str">
            <v>USD</v>
          </cell>
          <cell r="K857" t="str">
            <v>Base</v>
          </cell>
          <cell r="L857">
            <v>133.75</v>
          </cell>
          <cell r="M857">
            <v>2039751</v>
          </cell>
          <cell r="N857">
            <v>2039731</v>
          </cell>
          <cell r="O857">
            <v>16.84</v>
          </cell>
          <cell r="P857">
            <v>0.01</v>
          </cell>
          <cell r="Q857">
            <v>1</v>
          </cell>
          <cell r="R857" t="str">
            <v>WFS Eligible</v>
          </cell>
          <cell r="S857" t="str">
            <v>Seller Fulfilled</v>
          </cell>
          <cell r="T857" t="str">
            <v>48KFYINXQRYB</v>
          </cell>
          <cell r="U857" t="str">
            <v>00764608003367</v>
          </cell>
        </row>
        <row r="858">
          <cell r="A858" t="str">
            <v>2091-CASE</v>
          </cell>
          <cell r="B858">
            <v>213911214</v>
          </cell>
          <cell r="C858" t="str">
            <v>BAZIC Hot Melt Glue Sticks Dual Temp 3.9" x 0.27" (100/Pack), 12-Packs</v>
          </cell>
          <cell r="D858" t="str">
            <v>ACTIVE</v>
          </cell>
          <cell r="E858" t="str">
            <v>PUBLISHED</v>
          </cell>
          <cell r="F858" t="str">
            <v>Offer end date has passed</v>
          </cell>
          <cell r="G858" t="str">
            <v>Crafts</v>
          </cell>
          <cell r="H858" t="str">
            <v>Glue Gun Sticks</v>
          </cell>
          <cell r="I858">
            <v>90.5</v>
          </cell>
          <cell r="J858" t="str">
            <v>USD</v>
          </cell>
          <cell r="K858" t="str">
            <v>Base</v>
          </cell>
          <cell r="L858">
            <v>68.739999999999995</v>
          </cell>
          <cell r="M858">
            <v>2038710</v>
          </cell>
          <cell r="N858">
            <v>2039872</v>
          </cell>
          <cell r="O858">
            <v>11.66</v>
          </cell>
          <cell r="P858">
            <v>7.38</v>
          </cell>
          <cell r="Q858">
            <v>1</v>
          </cell>
          <cell r="R858" t="str">
            <v>Seller Fulfilled</v>
          </cell>
          <cell r="S858" t="str">
            <v>Seller Fulfilled</v>
          </cell>
          <cell r="T858" t="str">
            <v>24OOJINENNMO</v>
          </cell>
          <cell r="U858" t="str">
            <v>10764608034627</v>
          </cell>
        </row>
        <row r="859">
          <cell r="A859" t="str">
            <v>215-BOX</v>
          </cell>
          <cell r="B859">
            <v>377021896</v>
          </cell>
          <cell r="C859" t="str">
            <v>BAZIC Loose Leaf Binder Ring (1", 1 1/2", 2"), Book Rings (10/Pack), 24-Packs</v>
          </cell>
          <cell r="D859" t="str">
            <v>ACTIVE</v>
          </cell>
          <cell r="E859" t="str">
            <v>PUBLISHED</v>
          </cell>
          <cell r="F859" t="str">
            <v>Reasonable price requirements are not met,Reasonable Price Not Satisfied</v>
          </cell>
          <cell r="G859" t="str">
            <v>Office &amp; Stationery</v>
          </cell>
          <cell r="H859" t="str">
            <v>Office Book Rings</v>
          </cell>
          <cell r="I859">
            <v>28.04</v>
          </cell>
          <cell r="J859" t="str">
            <v>USD</v>
          </cell>
          <cell r="K859" t="str">
            <v>Base</v>
          </cell>
          <cell r="L859">
            <v>28.04</v>
          </cell>
          <cell r="M859">
            <v>2038710</v>
          </cell>
          <cell r="N859">
            <v>2038061</v>
          </cell>
          <cell r="O859" t="str">
            <v>NETWORK_GEO</v>
          </cell>
          <cell r="P859">
            <v>0.06</v>
          </cell>
          <cell r="Q859">
            <v>1</v>
          </cell>
          <cell r="R859" t="str">
            <v>Seller Fulfilled</v>
          </cell>
          <cell r="S859" t="str">
            <v>Seller Fulfilled</v>
          </cell>
          <cell r="T859" t="str">
            <v>4W6JE2AQCV6G</v>
          </cell>
          <cell r="U859" t="str">
            <v>00764608038154</v>
          </cell>
        </row>
        <row r="860">
          <cell r="A860" t="str">
            <v>2507-CASE</v>
          </cell>
          <cell r="B860">
            <v>637360757</v>
          </cell>
          <cell r="C860" t="str">
            <v>Bazic Products 2507 12 Color Propelling Crayons-Pack of 144</v>
          </cell>
          <cell r="D860" t="str">
            <v>ACTIVE</v>
          </cell>
          <cell r="E860" t="str">
            <v>UNPUBLISHED</v>
          </cell>
          <cell r="F860" t="str">
            <v>Shipping information is not found</v>
          </cell>
          <cell r="G860" t="str">
            <v>Office &amp; Stationery</v>
          </cell>
          <cell r="H860" t="str">
            <v>Mailers</v>
          </cell>
          <cell r="I860">
            <v>14.99</v>
          </cell>
          <cell r="J860" t="str">
            <v>USD</v>
          </cell>
          <cell r="K860" t="str">
            <v>Base</v>
          </cell>
          <cell r="L860" t="str">
            <v>Yes</v>
          </cell>
          <cell r="M860">
            <v>2039722</v>
          </cell>
          <cell r="N860">
            <v>2038710</v>
          </cell>
          <cell r="O860" t="str">
            <v>NETWORK_GEO</v>
          </cell>
          <cell r="P860">
            <v>0.82</v>
          </cell>
          <cell r="Q860">
            <v>1</v>
          </cell>
          <cell r="R860" t="str">
            <v>Seller Fulfilled</v>
          </cell>
          <cell r="S860" t="str">
            <v>Seller Fulfilled</v>
          </cell>
          <cell r="T860" t="str">
            <v>0YCB6HNNKNU3</v>
          </cell>
          <cell r="U860" t="str">
            <v>00461795980586</v>
          </cell>
        </row>
        <row r="861">
          <cell r="A861" t="str">
            <v>2569-PACK2</v>
          </cell>
          <cell r="B861">
            <v>215716609</v>
          </cell>
          <cell r="C861" t="str">
            <v>BAZIC Jumbo Silky Gel Crayons 12 Color, Washable Blendable Watercolor Crayon (12/Pack), 2-Packs</v>
          </cell>
          <cell r="D861" t="str">
            <v>ACTIVE</v>
          </cell>
          <cell r="E861" t="str">
            <v>PUBLISHED</v>
          </cell>
          <cell r="F861" t="str">
            <v>Offer end date has passed</v>
          </cell>
          <cell r="G861" t="str">
            <v>Books, Music &amp; Movies</v>
          </cell>
          <cell r="H861" t="str">
            <v>Books</v>
          </cell>
          <cell r="I861">
            <v>9.25</v>
          </cell>
          <cell r="J861" t="str">
            <v>USD</v>
          </cell>
          <cell r="K861" t="str">
            <v>Base</v>
          </cell>
          <cell r="L861" t="str">
            <v>Yes</v>
          </cell>
          <cell r="M861">
            <v>2039722</v>
          </cell>
          <cell r="N861">
            <v>2038013</v>
          </cell>
          <cell r="O861" t="str">
            <v>NETWORK_GEO</v>
          </cell>
          <cell r="P861">
            <v>0.34</v>
          </cell>
          <cell r="Q861">
            <v>1</v>
          </cell>
          <cell r="R861" t="str">
            <v>Seller Fulfilled</v>
          </cell>
          <cell r="S861" t="str">
            <v>Seller Fulfilled</v>
          </cell>
          <cell r="T861" t="str">
            <v>3AYUXGCUUR08</v>
          </cell>
          <cell r="U861" t="str">
            <v>00088908386006</v>
          </cell>
        </row>
        <row r="862">
          <cell r="A862" t="str">
            <v>3150-EACH</v>
          </cell>
          <cell r="B862">
            <v>22184576</v>
          </cell>
          <cell r="C862" t="str">
            <v>BAZIC 2 Inch Black Slant-D Ring View Binder w/ 2 Pockets [3150]</v>
          </cell>
          <cell r="D862" t="str">
            <v>ACTIVE</v>
          </cell>
          <cell r="E862" t="str">
            <v>PUBLISHED</v>
          </cell>
          <cell r="F862" t="str">
            <v>Offer end date has passed</v>
          </cell>
          <cell r="G862" t="str">
            <v>Crafts</v>
          </cell>
          <cell r="H862" t="str">
            <v>Stickers</v>
          </cell>
          <cell r="I862">
            <v>41.57</v>
          </cell>
          <cell r="J862" t="str">
            <v>USD</v>
          </cell>
          <cell r="K862" t="str">
            <v>Base</v>
          </cell>
          <cell r="L862" t="str">
            <v>Yes</v>
          </cell>
          <cell r="M862">
            <v>2039738</v>
          </cell>
          <cell r="N862">
            <v>2038710</v>
          </cell>
          <cell r="O862" t="str">
            <v>NETWORK_GEO</v>
          </cell>
          <cell r="P862">
            <v>4.16</v>
          </cell>
          <cell r="Q862">
            <v>1</v>
          </cell>
          <cell r="R862" t="str">
            <v>Seller Fulfilled</v>
          </cell>
          <cell r="S862" t="str">
            <v>Seller Fulfilled</v>
          </cell>
          <cell r="T862" t="str">
            <v>1R2NYVOT530H</v>
          </cell>
          <cell r="U862" t="str">
            <v>20764608038639</v>
          </cell>
        </row>
        <row r="863">
          <cell r="A863" t="str">
            <v>3826-BOX</v>
          </cell>
          <cell r="B863">
            <v>621965345</v>
          </cell>
          <cell r="C863" t="str">
            <v>BAZIC Alphabet Numbers Stickers Black 2" A to Z 0 to 9 Sticker (72/Pack), 24-Packs</v>
          </cell>
          <cell r="D863" t="str">
            <v>ACTIVE</v>
          </cell>
          <cell r="E863" t="str">
            <v>PUBLISHED</v>
          </cell>
          <cell r="G863" t="str">
            <v>Crafts</v>
          </cell>
          <cell r="H863" t="str">
            <v>Stickers</v>
          </cell>
          <cell r="I863">
            <v>38.49</v>
          </cell>
          <cell r="J863" t="str">
            <v>USD</v>
          </cell>
          <cell r="K863" t="str">
            <v>Base</v>
          </cell>
          <cell r="L863">
            <v>38.49</v>
          </cell>
          <cell r="M863">
            <v>2038710</v>
          </cell>
          <cell r="N863">
            <v>2039748</v>
          </cell>
          <cell r="O863" t="str">
            <v>NETWORK_GEO</v>
          </cell>
          <cell r="P863">
            <v>24.78</v>
          </cell>
          <cell r="Q863">
            <v>1</v>
          </cell>
          <cell r="R863" t="str">
            <v>Seller Fulfilled</v>
          </cell>
          <cell r="S863" t="str">
            <v>Seller Fulfilled</v>
          </cell>
          <cell r="T863" t="str">
            <v>5GIWRZYSKJ9H</v>
          </cell>
          <cell r="U863" t="str">
            <v>20764608039506</v>
          </cell>
        </row>
        <row r="864">
          <cell r="A864" t="str">
            <v>3874-EACH</v>
          </cell>
          <cell r="B864">
            <v>435441718</v>
          </cell>
          <cell r="C864" t="str">
            <v>BAZIC Reward Plastic Sticker Book [3874]</v>
          </cell>
          <cell r="D864" t="str">
            <v>ACTIVE</v>
          </cell>
          <cell r="E864" t="str">
            <v>PUBLISHED</v>
          </cell>
          <cell r="F864" t="str">
            <v>Offer end date has passed</v>
          </cell>
          <cell r="G864" t="str">
            <v>Office &amp; Stationery</v>
          </cell>
          <cell r="H864" t="str">
            <v>Binders</v>
          </cell>
          <cell r="I864">
            <v>24.99</v>
          </cell>
          <cell r="J864" t="str">
            <v>USD</v>
          </cell>
          <cell r="K864" t="str">
            <v>Base</v>
          </cell>
          <cell r="L864" t="str">
            <v>Yes</v>
          </cell>
          <cell r="M864">
            <v>2038710</v>
          </cell>
          <cell r="N864">
            <v>2039738</v>
          </cell>
          <cell r="O864" t="str">
            <v>NETWORK_GEO</v>
          </cell>
          <cell r="P864">
            <v>2.72</v>
          </cell>
          <cell r="Q864">
            <v>1</v>
          </cell>
          <cell r="R864" t="str">
            <v>Seller Fulfilled</v>
          </cell>
          <cell r="S864" t="str">
            <v>Seller Fulfilled</v>
          </cell>
          <cell r="T864" t="str">
            <v>3PNA5SP4SWEF</v>
          </cell>
          <cell r="U864" t="str">
            <v>00469837260955</v>
          </cell>
        </row>
        <row r="865">
          <cell r="A865" t="str">
            <v>4124-PACK2</v>
          </cell>
          <cell r="B865">
            <v>127043535</v>
          </cell>
          <cell r="C865" t="str">
            <v>BAZIC 3 Ring Binder 1" Economy View Binders Lime Green, Hold 175 Sheets, 2-Count</v>
          </cell>
          <cell r="D865" t="str">
            <v>ACTIVE</v>
          </cell>
          <cell r="E865" t="str">
            <v>PUBLISHED</v>
          </cell>
          <cell r="G865" t="str">
            <v>Office &amp; Stationery</v>
          </cell>
          <cell r="H865" t="str">
            <v>Binders</v>
          </cell>
          <cell r="I865">
            <v>21</v>
          </cell>
          <cell r="J865" t="str">
            <v>USD</v>
          </cell>
          <cell r="K865" t="str">
            <v>Base</v>
          </cell>
          <cell r="L865">
            <v>21</v>
          </cell>
          <cell r="M865">
            <v>2039738</v>
          </cell>
          <cell r="N865">
            <v>2039738</v>
          </cell>
          <cell r="O865" t="str">
            <v>NETWORK_GEO</v>
          </cell>
          <cell r="P865">
            <v>1.56</v>
          </cell>
          <cell r="Q865">
            <v>1</v>
          </cell>
          <cell r="R865" t="str">
            <v>Seller Fulfilled</v>
          </cell>
          <cell r="S865" t="str">
            <v>Seller Fulfilled</v>
          </cell>
          <cell r="T865" t="str">
            <v>2UIZVNYDM4H1</v>
          </cell>
          <cell r="U865" t="str">
            <v>00467201044118</v>
          </cell>
        </row>
        <row r="866">
          <cell r="A866" t="str">
            <v>5153-PACK2</v>
          </cell>
          <cell r="B866">
            <v>763946619</v>
          </cell>
          <cell r="C866" t="str">
            <v>BAZIC Neon Page Markers 1x1.7 Neon Colored PET Index Tabs (150 Flags/Pack), 2-Packs</v>
          </cell>
          <cell r="D866" t="str">
            <v>ACTIVE</v>
          </cell>
          <cell r="E866" t="str">
            <v>PUBLISHED</v>
          </cell>
          <cell r="G866" t="str">
            <v>Office &amp; Stationery</v>
          </cell>
          <cell r="H866" t="str">
            <v>Index Tabs</v>
          </cell>
          <cell r="I866">
            <v>8.35</v>
          </cell>
          <cell r="J866" t="str">
            <v>USD</v>
          </cell>
          <cell r="K866" t="str">
            <v>Base</v>
          </cell>
          <cell r="L866">
            <v>8.35</v>
          </cell>
          <cell r="M866">
            <v>2039889</v>
          </cell>
          <cell r="N866">
            <v>2039728</v>
          </cell>
          <cell r="O866" t="str">
            <v>NETWORK_GEO</v>
          </cell>
          <cell r="P866">
            <v>0.16</v>
          </cell>
          <cell r="Q866">
            <v>1</v>
          </cell>
          <cell r="R866" t="str">
            <v>Seller Fulfilled</v>
          </cell>
          <cell r="S866" t="str">
            <v>Seller Fulfilled</v>
          </cell>
          <cell r="T866" t="str">
            <v>33PHBD8Z6KLX</v>
          </cell>
          <cell r="U866" t="str">
            <v>00460321072849</v>
          </cell>
        </row>
        <row r="867">
          <cell r="A867" t="str">
            <v>527-PACK4</v>
          </cell>
          <cell r="B867">
            <v>112227502</v>
          </cell>
          <cell r="C867" t="str">
            <v>BAZIC Construction Paper Pad 16 Sheet 18"x12" Assorted Colors, 4-Pack</v>
          </cell>
          <cell r="D867" t="str">
            <v>ACTIVE</v>
          </cell>
          <cell r="E867" t="str">
            <v>PUBLISHED</v>
          </cell>
          <cell r="F867" t="str">
            <v>Offer end date has passed</v>
          </cell>
          <cell r="G867" t="str">
            <v>Office &amp; Stationery</v>
          </cell>
          <cell r="H867" t="str">
            <v>Scissors</v>
          </cell>
          <cell r="I867">
            <v>15.25</v>
          </cell>
          <cell r="J867" t="str">
            <v>USD</v>
          </cell>
          <cell r="K867" t="str">
            <v>Base</v>
          </cell>
          <cell r="L867" t="str">
            <v>Yes</v>
          </cell>
          <cell r="M867">
            <v>2038710</v>
          </cell>
          <cell r="N867">
            <v>2039728</v>
          </cell>
          <cell r="O867" t="str">
            <v>NETWORK_GEO</v>
          </cell>
          <cell r="P867">
            <v>0.82</v>
          </cell>
          <cell r="Q867">
            <v>1</v>
          </cell>
          <cell r="R867" t="str">
            <v>Seller Fulfilled</v>
          </cell>
          <cell r="S867" t="str">
            <v>Seller Fulfilled</v>
          </cell>
          <cell r="T867" t="str">
            <v>2W5CI938GFOM</v>
          </cell>
          <cell r="U867" t="str">
            <v>00764608044407</v>
          </cell>
        </row>
        <row r="868">
          <cell r="A868" t="str">
            <v>6016-SET6</v>
          </cell>
          <cell r="B868">
            <v>28603203</v>
          </cell>
          <cell r="C868" t="str">
            <v>BAZIC Dry Erase Lap Board 7.4"x10.3" &amp; Marker + Eraser, Double Sided, 6-Pack</v>
          </cell>
          <cell r="D868" t="str">
            <v>ACTIVE</v>
          </cell>
          <cell r="E868" t="str">
            <v>PUBLISHED</v>
          </cell>
          <cell r="F868" t="str">
            <v>Reasonable price requirements are not met,Reasonable Price Not Satisfied</v>
          </cell>
          <cell r="G868" t="str">
            <v>Office &amp; Stationery</v>
          </cell>
          <cell r="H868" t="str">
            <v>Whiteboards</v>
          </cell>
          <cell r="I868">
            <v>26</v>
          </cell>
          <cell r="J868" t="str">
            <v>USD</v>
          </cell>
          <cell r="K868" t="str">
            <v>Base</v>
          </cell>
          <cell r="L868">
            <v>20.25</v>
          </cell>
          <cell r="M868">
            <v>2039885</v>
          </cell>
          <cell r="N868">
            <v>2039728</v>
          </cell>
          <cell r="O868" t="str">
            <v>NETWORK_GEO</v>
          </cell>
          <cell r="P868">
            <v>4.88</v>
          </cell>
          <cell r="Q868">
            <v>1</v>
          </cell>
          <cell r="R868" t="str">
            <v>Seller Fulfilled</v>
          </cell>
          <cell r="S868" t="str">
            <v>Seller Fulfilled</v>
          </cell>
          <cell r="T868" t="str">
            <v>3C1N465YTRDW</v>
          </cell>
          <cell r="U868" t="str">
            <v>10764608044411</v>
          </cell>
        </row>
        <row r="869">
          <cell r="A869" t="str">
            <v>722-CASE</v>
          </cell>
          <cell r="B869">
            <v>5271157393</v>
          </cell>
          <cell r="C869" t="str">
            <v>BAZIC Crown 0.7mm Mechanical Pencil w/ Ceramic Lead Refills, Colorful Comfort Grip Latex Free Eraser, 144-Pack</v>
          </cell>
          <cell r="D869" t="str">
            <v>ACTIVE</v>
          </cell>
          <cell r="E869" t="str">
            <v>PUBLISHED</v>
          </cell>
          <cell r="F869" t="str">
            <v>Offer end date has passed,Min. Allowed Seller Price Reached</v>
          </cell>
          <cell r="G869" t="str">
            <v>Crafts</v>
          </cell>
          <cell r="H869" t="str">
            <v>Coloring Books</v>
          </cell>
          <cell r="I869">
            <v>9.99</v>
          </cell>
          <cell r="J869" t="str">
            <v>USD</v>
          </cell>
          <cell r="K869" t="str">
            <v>Base</v>
          </cell>
          <cell r="L869" t="str">
            <v>No</v>
          </cell>
          <cell r="M869">
            <v>2039720</v>
          </cell>
          <cell r="N869">
            <v>2038710</v>
          </cell>
          <cell r="O869" t="str">
            <v>NETWORK_GEO</v>
          </cell>
          <cell r="P869">
            <v>0.56000000000000005</v>
          </cell>
          <cell r="Q869">
            <v>1</v>
          </cell>
          <cell r="R869" t="str">
            <v>Seller Fulfilled</v>
          </cell>
          <cell r="S869" t="str">
            <v>Seller Fulfilled</v>
          </cell>
          <cell r="T869" t="str">
            <v>0ZCT3HA6LICI</v>
          </cell>
          <cell r="U869" t="str">
            <v>00805219457443</v>
          </cell>
        </row>
        <row r="870">
          <cell r="A870" t="str">
            <v>928-PACK2</v>
          </cell>
          <cell r="B870">
            <v>126677455</v>
          </cell>
          <cell r="C870" t="str">
            <v>BAZIC Crystal Clear Tape Refill 3/4" X 1000", Glossy Finish, (3/Pack), 2-Packs</v>
          </cell>
          <cell r="D870" t="str">
            <v>ACTIVE</v>
          </cell>
          <cell r="E870" t="str">
            <v>PUBLISHED</v>
          </cell>
          <cell r="G870" t="str">
            <v>Office &amp; Stationery</v>
          </cell>
          <cell r="H870" t="str">
            <v>Adhesive Tapes</v>
          </cell>
          <cell r="I870">
            <v>8.68</v>
          </cell>
          <cell r="J870" t="str">
            <v>USD</v>
          </cell>
          <cell r="K870" t="str">
            <v>Base</v>
          </cell>
          <cell r="L870">
            <v>8.68</v>
          </cell>
          <cell r="M870">
            <v>2038710</v>
          </cell>
          <cell r="N870">
            <v>2039885</v>
          </cell>
          <cell r="O870" t="str">
            <v>NETWORK_GEO</v>
          </cell>
          <cell r="P870">
            <v>35.5</v>
          </cell>
          <cell r="Q870">
            <v>1</v>
          </cell>
          <cell r="R870" t="str">
            <v>Seller Fulfilled</v>
          </cell>
          <cell r="S870" t="str">
            <v>Seller Fulfilled</v>
          </cell>
          <cell r="T870" t="str">
            <v>78GID113WH8J</v>
          </cell>
          <cell r="U870" t="str">
            <v>20764608050341</v>
          </cell>
        </row>
        <row r="871">
          <cell r="A871" t="str">
            <v>1229-EACH</v>
          </cell>
          <cell r="B871">
            <v>24885911</v>
          </cell>
          <cell r="C871" t="str">
            <v>BAZIC Alcohol Markers Brush, Double Tipped 6 Colors Art Marker Set, Brush Chisel Dual Tips (6/Pack), 1-Pack</v>
          </cell>
          <cell r="D871" t="str">
            <v>ACTIVE</v>
          </cell>
          <cell r="E871" t="str">
            <v>PUBLISHED</v>
          </cell>
          <cell r="F871" t="str">
            <v>Offer end date has passed,Price Adjusted</v>
          </cell>
          <cell r="G871" t="str">
            <v>Office &amp; Stationery</v>
          </cell>
          <cell r="H871" t="str">
            <v>Sticky Notes</v>
          </cell>
          <cell r="I871">
            <v>8.99</v>
          </cell>
          <cell r="J871" t="str">
            <v>USD</v>
          </cell>
          <cell r="K871" t="str">
            <v>Base</v>
          </cell>
          <cell r="L871" t="str">
            <v>Yes</v>
          </cell>
          <cell r="M871">
            <v>2039746</v>
          </cell>
          <cell r="N871">
            <v>2039904</v>
          </cell>
          <cell r="O871" t="str">
            <v>NETWORK_GEO</v>
          </cell>
          <cell r="P871">
            <v>0.28000000000000003</v>
          </cell>
          <cell r="Q871">
            <v>1</v>
          </cell>
          <cell r="R871" t="str">
            <v>Seller Fulfilled</v>
          </cell>
          <cell r="S871" t="str">
            <v>Seller Fulfilled</v>
          </cell>
          <cell r="T871" t="str">
            <v>5J9CDGAPA5Q9</v>
          </cell>
          <cell r="U871" t="str">
            <v>00764608051016</v>
          </cell>
        </row>
        <row r="872">
          <cell r="A872" t="str">
            <v>17001-SET6</v>
          </cell>
          <cell r="B872">
            <v>6660169319</v>
          </cell>
          <cell r="C872" t="str">
            <v>BAZIC 10-Color Ballpoint Pen, 1.0mm Bold Point, Monster Series, Retractable Multicolor Pen, 6-Pack</v>
          </cell>
          <cell r="D872" t="str">
            <v>ACTIVE</v>
          </cell>
          <cell r="E872" t="str">
            <v>PUBLISHED</v>
          </cell>
          <cell r="F872" t="str">
            <v>Compliance - Childrenâ€™s Product Policy,Price Adjusted</v>
          </cell>
          <cell r="G872" t="str">
            <v>Office &amp; Stationery</v>
          </cell>
          <cell r="H872" t="str">
            <v>Index Cards</v>
          </cell>
          <cell r="I872">
            <v>5.99</v>
          </cell>
          <cell r="J872" t="str">
            <v>USD</v>
          </cell>
          <cell r="K872" t="str">
            <v>Promo price</v>
          </cell>
          <cell r="L872" t="str">
            <v>Yes</v>
          </cell>
          <cell r="M872">
            <v>2039719</v>
          </cell>
          <cell r="N872">
            <v>2039744</v>
          </cell>
          <cell r="O872" t="str">
            <v>ALWAYS_TWO_DAY</v>
          </cell>
          <cell r="P872">
            <v>0.33</v>
          </cell>
          <cell r="Q872">
            <v>1</v>
          </cell>
          <cell r="R872" t="str">
            <v>Walmart Fulfilled</v>
          </cell>
          <cell r="S872" t="str">
            <v>Seller Fulfilled</v>
          </cell>
          <cell r="T872" t="str">
            <v>4ITSPLZVXA2W</v>
          </cell>
          <cell r="U872" t="str">
            <v>00764608005163</v>
          </cell>
        </row>
        <row r="873">
          <cell r="A873" t="str">
            <v>1722-BOX</v>
          </cell>
          <cell r="B873">
            <v>591795698</v>
          </cell>
          <cell r="C873" t="str">
            <v>BAZIC Royal Blue Color Rollerball Pen 0.7mm w/ Regulator, (3/Pack), 24-Pack</v>
          </cell>
          <cell r="D873" t="str">
            <v>ARCHIVED</v>
          </cell>
          <cell r="E873" t="str">
            <v>UNPUBLISHED</v>
          </cell>
          <cell r="F873" t="str">
            <v>Offer end date has passed,Reasonable price requirements are not met,Reasonable Price Not Satisfied</v>
          </cell>
          <cell r="G873" t="str">
            <v>Office &amp; Stationery</v>
          </cell>
          <cell r="H873" t="str">
            <v>Tape Flags</v>
          </cell>
          <cell r="I873">
            <v>40.89</v>
          </cell>
          <cell r="J873" t="str">
            <v>USD</v>
          </cell>
          <cell r="K873" t="str">
            <v>Base</v>
          </cell>
          <cell r="L873" t="str">
            <v>Yes</v>
          </cell>
          <cell r="M873">
            <v>2039719</v>
          </cell>
          <cell r="N873">
            <v>2038710</v>
          </cell>
          <cell r="O873" t="str">
            <v>NETWORK_GEO</v>
          </cell>
          <cell r="P873">
            <v>0.94</v>
          </cell>
          <cell r="Q873">
            <v>1</v>
          </cell>
          <cell r="R873" t="str">
            <v>Seller Fulfilled</v>
          </cell>
          <cell r="S873" t="str">
            <v>Seller Fulfilled</v>
          </cell>
          <cell r="T873" t="str">
            <v>4WK9UYSQ6YN4</v>
          </cell>
          <cell r="U873" t="str">
            <v>10764608051730</v>
          </cell>
        </row>
        <row r="874">
          <cell r="A874" t="str">
            <v>1738-BOX</v>
          </cell>
          <cell r="B874">
            <v>657230149</v>
          </cell>
          <cell r="C874" t="str">
            <v>BAZIC Ballpoint Prima Black Blue Red Stick Pens, Soft Grip 1.0 mm, (8/Pack), 24-Pack</v>
          </cell>
          <cell r="D874" t="str">
            <v>ACTIVE</v>
          </cell>
          <cell r="E874" t="str">
            <v>PUBLISHED</v>
          </cell>
          <cell r="G874" t="str">
            <v>Office &amp; Stationery</v>
          </cell>
          <cell r="H874" t="str">
            <v>Pens</v>
          </cell>
          <cell r="I874">
            <v>42.01</v>
          </cell>
          <cell r="J874" t="str">
            <v>USD</v>
          </cell>
          <cell r="K874" t="str">
            <v>Base</v>
          </cell>
          <cell r="L874">
            <v>42.01</v>
          </cell>
          <cell r="M874">
            <v>2039719</v>
          </cell>
          <cell r="N874">
            <v>2039914</v>
          </cell>
          <cell r="O874" t="str">
            <v>NETWORK_GEO</v>
          </cell>
          <cell r="P874">
            <v>5.24</v>
          </cell>
          <cell r="Q874">
            <v>1</v>
          </cell>
          <cell r="R874" t="str">
            <v>Seller Fulfilled</v>
          </cell>
          <cell r="S874" t="str">
            <v>Seller Fulfilled</v>
          </cell>
          <cell r="T874" t="str">
            <v>1IHIVP7XHZLC</v>
          </cell>
          <cell r="U874" t="str">
            <v>10764608005337</v>
          </cell>
        </row>
        <row r="875">
          <cell r="A875" t="str">
            <v>1931-SET4</v>
          </cell>
          <cell r="B875">
            <v>5026713001</v>
          </cell>
          <cell r="C875" t="str">
            <v>BAZIC Pencil Sharpener Manual, Single + Dual Holes Compact Colored Sharpeners (2/Pack), 4-Pack</v>
          </cell>
          <cell r="D875" t="str">
            <v>ACTIVE</v>
          </cell>
          <cell r="E875" t="str">
            <v>PUBLISHED</v>
          </cell>
          <cell r="F875" t="str">
            <v>Reasonable price requirements are not met,Reasonable Price Not Satisfied</v>
          </cell>
          <cell r="G875" t="str">
            <v>Office &amp; Stationery</v>
          </cell>
          <cell r="H875" t="str">
            <v>Manual Pencil Sharpeners</v>
          </cell>
          <cell r="I875">
            <v>10.49</v>
          </cell>
          <cell r="J875" t="str">
            <v>USD</v>
          </cell>
          <cell r="K875" t="str">
            <v>Base</v>
          </cell>
          <cell r="L875">
            <v>10.49</v>
          </cell>
          <cell r="M875">
            <v>2039751</v>
          </cell>
          <cell r="N875">
            <v>2039724</v>
          </cell>
          <cell r="O875" t="str">
            <v>NETWORK_GEO</v>
          </cell>
          <cell r="P875">
            <v>25.66</v>
          </cell>
          <cell r="Q875">
            <v>1</v>
          </cell>
          <cell r="R875" t="str">
            <v>Seller Fulfilled</v>
          </cell>
          <cell r="S875" t="str">
            <v>Seller Fulfilled</v>
          </cell>
          <cell r="T875" t="str">
            <v>7I4IQG7DRL1E</v>
          </cell>
          <cell r="U875" t="str">
            <v>20764608005662</v>
          </cell>
        </row>
        <row r="876">
          <cell r="A876" t="str">
            <v>2323-BOX</v>
          </cell>
          <cell r="B876">
            <v>583217507</v>
          </cell>
          <cell r="C876" t="str">
            <v>BAZIC Mini Highlighter w/ Pocket Clip, Assorted Color Chisel Tip Marker (4/Pack), 24-Packs</v>
          </cell>
          <cell r="D876" t="str">
            <v>ACTIVE</v>
          </cell>
          <cell r="E876" t="str">
            <v>PUBLISHED</v>
          </cell>
          <cell r="G876" t="str">
            <v>Office &amp; Stationery</v>
          </cell>
          <cell r="H876" t="str">
            <v>Highlighters</v>
          </cell>
          <cell r="I876">
            <v>44.94</v>
          </cell>
          <cell r="J876" t="str">
            <v>USD</v>
          </cell>
          <cell r="K876" t="str">
            <v>Base</v>
          </cell>
          <cell r="L876">
            <v>44.94</v>
          </cell>
          <cell r="M876">
            <v>2039896</v>
          </cell>
          <cell r="N876">
            <v>2039906</v>
          </cell>
          <cell r="O876" t="str">
            <v>NETWORK_GEO</v>
          </cell>
          <cell r="P876">
            <v>5.44</v>
          </cell>
          <cell r="Q876">
            <v>1</v>
          </cell>
          <cell r="R876" t="str">
            <v>Seller Fulfilled</v>
          </cell>
          <cell r="S876" t="str">
            <v>Seller Fulfilled</v>
          </cell>
          <cell r="T876" t="str">
            <v>6RE47VPMBBYD</v>
          </cell>
          <cell r="U876" t="str">
            <v>20764608061002</v>
          </cell>
        </row>
        <row r="877">
          <cell r="A877" t="str">
            <v>3118-PACK4</v>
          </cell>
          <cell r="B877">
            <v>139389682</v>
          </cell>
          <cell r="C877" t="str">
            <v>BAZIC Binder Dividers 8 Insertable Color Index Tabs 11 Hole (8/Pack), 4-Pack</v>
          </cell>
          <cell r="D877" t="str">
            <v>ACTIVE</v>
          </cell>
          <cell r="E877" t="str">
            <v>PUBLISHED</v>
          </cell>
          <cell r="F877" t="str">
            <v>Reasonable price requirements are not met,Reasonable Price Not Satisfied</v>
          </cell>
          <cell r="G877" t="str">
            <v>Office &amp; Stationery</v>
          </cell>
          <cell r="H877" t="str">
            <v>Index Dividers</v>
          </cell>
          <cell r="I877">
            <v>10.59</v>
          </cell>
          <cell r="J877" t="str">
            <v>USD</v>
          </cell>
          <cell r="K877" t="str">
            <v>Base</v>
          </cell>
          <cell r="L877">
            <v>10.59</v>
          </cell>
          <cell r="M877">
            <v>2039889</v>
          </cell>
          <cell r="N877">
            <v>2038710</v>
          </cell>
          <cell r="O877" t="str">
            <v>NETWORK_GEO</v>
          </cell>
          <cell r="P877">
            <v>0.72</v>
          </cell>
          <cell r="Q877">
            <v>1</v>
          </cell>
          <cell r="R877" t="str">
            <v>Seller Fulfilled</v>
          </cell>
          <cell r="S877" t="str">
            <v>Walmart Fulfilled</v>
          </cell>
          <cell r="T877" t="str">
            <v>2G7GY95X1EFW</v>
          </cell>
          <cell r="U877" t="str">
            <v>00764608006139</v>
          </cell>
        </row>
        <row r="878">
          <cell r="A878" t="str">
            <v>5039-PACK2</v>
          </cell>
          <cell r="B878">
            <v>677671237</v>
          </cell>
          <cell r="C878" t="str">
            <v>BAZIC Perforated Writing Pad, 50 Sheets 8.5"x11.75", White, Total 24 Count</v>
          </cell>
          <cell r="D878" t="str">
            <v>ACTIVE</v>
          </cell>
          <cell r="E878" t="str">
            <v>PUBLISHED</v>
          </cell>
          <cell r="F878" t="str">
            <v>Offer end date has passed</v>
          </cell>
          <cell r="G878" t="str">
            <v>Crafts</v>
          </cell>
          <cell r="H878" t="str">
            <v>Coloring Books</v>
          </cell>
          <cell r="I878">
            <v>82.75</v>
          </cell>
          <cell r="J878" t="str">
            <v>USD</v>
          </cell>
          <cell r="K878" t="str">
            <v>Base</v>
          </cell>
          <cell r="L878" t="str">
            <v>Yes</v>
          </cell>
          <cell r="M878">
            <v>2039758</v>
          </cell>
          <cell r="N878">
            <v>2038710</v>
          </cell>
          <cell r="O878" t="str">
            <v>NETWORK_GEO</v>
          </cell>
          <cell r="P878">
            <v>13.68</v>
          </cell>
          <cell r="Q878">
            <v>1</v>
          </cell>
          <cell r="R878" t="str">
            <v>Seller Fulfilled</v>
          </cell>
          <cell r="S878" t="str">
            <v>Seller Fulfilled</v>
          </cell>
          <cell r="T878" t="str">
            <v>73QKA3C9R7MQ</v>
          </cell>
          <cell r="U878" t="str">
            <v>20814625070713</v>
          </cell>
        </row>
        <row r="879">
          <cell r="A879" t="str">
            <v>5190-BOX</v>
          </cell>
          <cell r="B879">
            <v>1050304658</v>
          </cell>
          <cell r="C879" t="str">
            <v>BAZIC 25 Sheets Pastel Color Multipurpose Paper 8.5"x11", Colored Copy Paper Fax Laser Printing (25/Pack), 24-Packs</v>
          </cell>
          <cell r="D879" t="str">
            <v>ACTIVE</v>
          </cell>
          <cell r="E879" t="str">
            <v>PUBLISHED</v>
          </cell>
          <cell r="F879" t="str">
            <v>Offer end date has passed</v>
          </cell>
          <cell r="G879" t="str">
            <v>Office &amp; Stationery</v>
          </cell>
          <cell r="H879" t="str">
            <v>School &amp; Office Paper</v>
          </cell>
          <cell r="I879">
            <v>53.49</v>
          </cell>
          <cell r="J879" t="str">
            <v>USD</v>
          </cell>
          <cell r="K879" t="str">
            <v>Base</v>
          </cell>
          <cell r="L879">
            <v>53.49</v>
          </cell>
          <cell r="M879">
            <v>2039724</v>
          </cell>
          <cell r="N879">
            <v>2039724</v>
          </cell>
          <cell r="O879">
            <v>6.7</v>
          </cell>
          <cell r="P879">
            <v>2100</v>
          </cell>
          <cell r="Q879">
            <v>1</v>
          </cell>
          <cell r="R879" t="str">
            <v>Seller Fulfilled</v>
          </cell>
          <cell r="S879" t="str">
            <v>Seller Fulfilled</v>
          </cell>
          <cell r="T879" t="str">
            <v>1SG3FF3KTF4N</v>
          </cell>
          <cell r="U879" t="str">
            <v>00462352462880</v>
          </cell>
        </row>
        <row r="880">
          <cell r="A880" t="str">
            <v>6091-SET5</v>
          </cell>
          <cell r="B880">
            <v>234227172</v>
          </cell>
          <cell r="C880" t="str">
            <v>BAZIC Reusable Dry Erase Pockets [6091]</v>
          </cell>
          <cell r="D880" t="str">
            <v>ACTIVE</v>
          </cell>
          <cell r="E880" t="str">
            <v>PUBLISHED</v>
          </cell>
          <cell r="F880" t="str">
            <v>Offer end date has passed</v>
          </cell>
          <cell r="G880" t="str">
            <v>Office &amp; Stationery</v>
          </cell>
          <cell r="H880" t="str">
            <v>Mechanical Pencils</v>
          </cell>
          <cell r="I880">
            <v>46.55</v>
          </cell>
          <cell r="J880" t="str">
            <v>USD</v>
          </cell>
          <cell r="K880" t="str">
            <v>Base</v>
          </cell>
          <cell r="L880" t="str">
            <v>Yes</v>
          </cell>
          <cell r="M880">
            <v>2039907</v>
          </cell>
          <cell r="N880">
            <v>2039720</v>
          </cell>
          <cell r="O880" t="str">
            <v>NETWORK_GEO</v>
          </cell>
          <cell r="P880">
            <v>2.74</v>
          </cell>
          <cell r="Q880">
            <v>1</v>
          </cell>
          <cell r="R880" t="str">
            <v>Seller Fulfilled</v>
          </cell>
          <cell r="S880" t="str">
            <v>Seller Fulfilled</v>
          </cell>
          <cell r="T880" t="str">
            <v>674BMZ76C620</v>
          </cell>
          <cell r="U880" t="str">
            <v>10764608007195</v>
          </cell>
        </row>
        <row r="881">
          <cell r="A881" t="str">
            <v>802-BOX</v>
          </cell>
          <cell r="B881">
            <v>352009709</v>
          </cell>
          <cell r="C881" t="str">
            <v>BAZIC Pencil Pouch 3 Ring Binder Pouch w/ Rivet Enforced Rings Holes, 24-Pack</v>
          </cell>
          <cell r="D881" t="str">
            <v>ARCHIVED</v>
          </cell>
          <cell r="E881" t="str">
            <v>UNPUBLISHED</v>
          </cell>
          <cell r="F881" t="str">
            <v>Offer end date has passed,Price Adjusted</v>
          </cell>
          <cell r="G881" t="str">
            <v>Office &amp; Stationery</v>
          </cell>
          <cell r="H881" t="str">
            <v>Pencil Cases</v>
          </cell>
          <cell r="I881">
            <v>51.03</v>
          </cell>
          <cell r="J881" t="str">
            <v>USD</v>
          </cell>
          <cell r="K881" t="str">
            <v>Base</v>
          </cell>
          <cell r="L881" t="str">
            <v>Yes</v>
          </cell>
          <cell r="M881">
            <v>2039750</v>
          </cell>
          <cell r="N881">
            <v>2038710</v>
          </cell>
          <cell r="O881">
            <v>3.2</v>
          </cell>
          <cell r="P881">
            <v>0.03</v>
          </cell>
          <cell r="Q881">
            <v>1</v>
          </cell>
          <cell r="R881" t="str">
            <v>Seller Fulfilled</v>
          </cell>
          <cell r="S881" t="str">
            <v>Seller Fulfilled</v>
          </cell>
          <cell r="T881" t="str">
            <v>5HZU96UP5I92</v>
          </cell>
          <cell r="U881" t="str">
            <v>00810056727802</v>
          </cell>
        </row>
        <row r="882">
          <cell r="A882" t="str">
            <v>9005-SET6</v>
          </cell>
          <cell r="B882">
            <v>453542916</v>
          </cell>
          <cell r="C882" t="str">
            <v>BAZIC Printed Duct Tape Elephant Animal Pattern 1.88" X 5 Yards, 6-Pack</v>
          </cell>
          <cell r="D882" t="str">
            <v>ARCHIVED</v>
          </cell>
          <cell r="E882" t="str">
            <v>UNPUBLISHED</v>
          </cell>
          <cell r="F882" t="str">
            <v>Offer end date has passed</v>
          </cell>
          <cell r="G882" t="str">
            <v>Crafts</v>
          </cell>
          <cell r="H882" t="str">
            <v>Art Pencils</v>
          </cell>
          <cell r="I882">
            <v>7.99</v>
          </cell>
          <cell r="J882" t="str">
            <v>USD</v>
          </cell>
          <cell r="K882" t="str">
            <v>Base</v>
          </cell>
          <cell r="L882" t="str">
            <v>Yes</v>
          </cell>
          <cell r="M882">
            <v>2042502</v>
          </cell>
          <cell r="N882">
            <v>2039720</v>
          </cell>
          <cell r="O882" t="str">
            <v>NETWORK_GEO</v>
          </cell>
          <cell r="P882">
            <v>0.18</v>
          </cell>
          <cell r="Q882">
            <v>1</v>
          </cell>
          <cell r="R882" t="str">
            <v>Seller Fulfilled</v>
          </cell>
          <cell r="S882" t="str">
            <v>Walmart Fulfilled</v>
          </cell>
          <cell r="T882" t="str">
            <v>5PBD8XKX3XIF</v>
          </cell>
          <cell r="U882" t="str">
            <v>00764608007679</v>
          </cell>
        </row>
        <row r="883">
          <cell r="A883" t="str">
            <v>937-BOX</v>
          </cell>
          <cell r="B883">
            <v>542185607</v>
          </cell>
          <cell r="C883" t="str">
            <v>BAZIC Tan Packaging Tape Packing Tape w/ Dispenser 1.88"x800", 24-Pack</v>
          </cell>
          <cell r="D883" t="str">
            <v>ACTIVE</v>
          </cell>
          <cell r="E883" t="str">
            <v>PUBLISHED</v>
          </cell>
          <cell r="F883" t="str">
            <v>Offer end date has passed,No Match Found - Adjusted to your last submitted price</v>
          </cell>
          <cell r="G883" t="str">
            <v>Office &amp; Stationery</v>
          </cell>
          <cell r="H883" t="str">
            <v>Packing Tapes</v>
          </cell>
          <cell r="I883">
            <v>26.72</v>
          </cell>
          <cell r="J883" t="str">
            <v>USD</v>
          </cell>
          <cell r="K883" t="str">
            <v>Base</v>
          </cell>
          <cell r="L883">
            <v>26.72</v>
          </cell>
          <cell r="M883">
            <v>2038710</v>
          </cell>
          <cell r="N883">
            <v>2039720</v>
          </cell>
          <cell r="O883">
            <v>4.0999999999999996</v>
          </cell>
          <cell r="P883">
            <v>0.39</v>
          </cell>
          <cell r="Q883">
            <v>1</v>
          </cell>
          <cell r="R883" t="str">
            <v>Seller Fulfilled</v>
          </cell>
          <cell r="S883" t="str">
            <v>Seller Fulfilled</v>
          </cell>
          <cell r="T883" t="str">
            <v>11HQ6O6OTGO3</v>
          </cell>
          <cell r="U883" t="str">
            <v>00465606570652</v>
          </cell>
        </row>
        <row r="884">
          <cell r="A884" t="str">
            <v>940-PACK4</v>
          </cell>
          <cell r="B884">
            <v>202654656</v>
          </cell>
          <cell r="C884" t="str">
            <v>BAZIC Desktop Tape Dispenser 1" Core, Non-Skid Base, Dispenser Only, 1-Pack</v>
          </cell>
          <cell r="D884" t="str">
            <v>ACTIVE</v>
          </cell>
          <cell r="E884" t="str">
            <v>PUBLISHED</v>
          </cell>
          <cell r="F884"/>
          <cell r="G884" t="str">
            <v>Office &amp; Stationery</v>
          </cell>
          <cell r="H884" t="str">
            <v>Pencil Cases</v>
          </cell>
          <cell r="I884">
            <v>24.99</v>
          </cell>
          <cell r="J884" t="str">
            <v>USD</v>
          </cell>
          <cell r="K884" t="str">
            <v>Base</v>
          </cell>
          <cell r="L884" t="str">
            <v>Yes</v>
          </cell>
          <cell r="M884">
            <v>2038710</v>
          </cell>
          <cell r="N884">
            <v>2039750</v>
          </cell>
          <cell r="O884" t="str">
            <v>NETWORK_GEO</v>
          </cell>
          <cell r="P884">
            <v>0.8</v>
          </cell>
          <cell r="Q884">
            <v>1</v>
          </cell>
          <cell r="R884" t="str">
            <v>Seller Fulfilled</v>
          </cell>
          <cell r="S884" t="str">
            <v>WFS Eligible</v>
          </cell>
          <cell r="T884" t="str">
            <v>763DWRT5N2PS</v>
          </cell>
          <cell r="U884" t="str">
            <v>00462090975475</v>
          </cell>
        </row>
        <row r="885">
          <cell r="A885" t="str">
            <v>L-2-EACH</v>
          </cell>
          <cell r="B885">
            <v>121297284</v>
          </cell>
          <cell r="C885" t="str">
            <v>BAZIC 12" X 16" For Sale Sign for Car and Auto Sales (2-Line)</v>
          </cell>
          <cell r="D885" t="str">
            <v>ACTIVE</v>
          </cell>
          <cell r="E885" t="str">
            <v>PUBLISHED</v>
          </cell>
          <cell r="F885" t="str">
            <v>Offer end date has passed,No Match Found - Adjusted to your last submitted price</v>
          </cell>
          <cell r="G885" t="str">
            <v>Office &amp; Stationery</v>
          </cell>
          <cell r="H885" t="str">
            <v>Mailers</v>
          </cell>
          <cell r="I885">
            <v>45.99</v>
          </cell>
          <cell r="J885" t="str">
            <v>USD</v>
          </cell>
          <cell r="K885" t="str">
            <v>Base</v>
          </cell>
          <cell r="L885" t="str">
            <v>Yes</v>
          </cell>
          <cell r="M885">
            <v>2038710</v>
          </cell>
          <cell r="N885">
            <v>2038710</v>
          </cell>
          <cell r="O885" t="str">
            <v>NETWORK_GEO</v>
          </cell>
          <cell r="P885">
            <v>12</v>
          </cell>
          <cell r="Q885">
            <v>1</v>
          </cell>
          <cell r="R885" t="str">
            <v>Seller Fulfilled</v>
          </cell>
          <cell r="S885" t="str">
            <v>WFS Eligible</v>
          </cell>
          <cell r="T885" t="str">
            <v>5XRU7R4DQP60</v>
          </cell>
          <cell r="U885" t="str">
            <v>20764608082519</v>
          </cell>
        </row>
        <row r="886">
          <cell r="A886" t="str">
            <v>S-12-EACH</v>
          </cell>
          <cell r="B886">
            <v>590498709</v>
          </cell>
          <cell r="C886" t="str">
            <v>BAZIC 9" X 12" Keep Out Sign, Warning Stay Out Restricted Area Authorized Home Store Plastic Signs, Waterproof Indoor Outdoor Signage on Wall Door Border, 1-Pack</v>
          </cell>
          <cell r="D886" t="str">
            <v>ACTIVE</v>
          </cell>
          <cell r="E886" t="str">
            <v>PUBLISHED</v>
          </cell>
          <cell r="F886" t="str">
            <v>Offer end date has passed</v>
          </cell>
          <cell r="G886" t="str">
            <v>Office &amp; Stationery</v>
          </cell>
          <cell r="H886" t="str">
            <v>Pencil Cases</v>
          </cell>
          <cell r="I886">
            <v>328.99</v>
          </cell>
          <cell r="J886" t="str">
            <v>USD</v>
          </cell>
          <cell r="K886" t="str">
            <v>Base</v>
          </cell>
          <cell r="L886" t="str">
            <v>Yes</v>
          </cell>
          <cell r="M886">
            <v>2038710</v>
          </cell>
          <cell r="N886">
            <v>2039750</v>
          </cell>
          <cell r="O886" t="str">
            <v>NETWORK_GEO</v>
          </cell>
          <cell r="P886">
            <v>36.64</v>
          </cell>
          <cell r="Q886">
            <v>1</v>
          </cell>
          <cell r="R886" t="str">
            <v>Seller Fulfilled</v>
          </cell>
          <cell r="S886" t="str">
            <v>Seller Fulfilled</v>
          </cell>
          <cell r="T886" t="str">
            <v>1HB9ZJ9ZEZRZ</v>
          </cell>
          <cell r="U886" t="str">
            <v>20764608008366</v>
          </cell>
        </row>
        <row r="887">
          <cell r="A887" t="str">
            <v>1206-PACK2</v>
          </cell>
          <cell r="B887">
            <v>511690331</v>
          </cell>
          <cell r="C887" t="str">
            <v>BAZIC Permanent Marker Fine Line Black Markers (5/Pack), 2-Packs</v>
          </cell>
          <cell r="D887" t="str">
            <v>ACTIVE</v>
          </cell>
          <cell r="E887" t="str">
            <v>PUBLISHED</v>
          </cell>
          <cell r="F887" t="str">
            <v>Offer end date has passed,No Match Found - Adjusted to your last submitted price</v>
          </cell>
          <cell r="G887" t="str">
            <v>Office &amp; Stationery</v>
          </cell>
          <cell r="H887" t="str">
            <v>Pencil Boxes</v>
          </cell>
          <cell r="I887">
            <v>65.25</v>
          </cell>
          <cell r="J887" t="str">
            <v>USD</v>
          </cell>
          <cell r="K887" t="str">
            <v>Base</v>
          </cell>
          <cell r="L887" t="str">
            <v>Yes</v>
          </cell>
          <cell r="M887">
            <v>2039746</v>
          </cell>
          <cell r="N887">
            <v>2039750</v>
          </cell>
          <cell r="O887" t="str">
            <v>NETWORK_GEO</v>
          </cell>
          <cell r="P887">
            <v>8.2799999999999994</v>
          </cell>
          <cell r="Q887">
            <v>1</v>
          </cell>
          <cell r="R887" t="str">
            <v>WFS Eligible</v>
          </cell>
          <cell r="S887" t="str">
            <v>Seller Fulfilled</v>
          </cell>
          <cell r="T887" t="str">
            <v>0TBHAFPC8FX8</v>
          </cell>
          <cell r="U887" t="str">
            <v>20764608008458</v>
          </cell>
        </row>
        <row r="888">
          <cell r="A888" t="str">
            <v>12146-SET2</v>
          </cell>
          <cell r="B888">
            <v>54441654</v>
          </cell>
          <cell r="C888" t="str">
            <v>JUMBO FAIRIES / MERMAIDS Coloring &amp; Activity Book 2-Title, for Learning Drawing Coloring, 2-Pack</v>
          </cell>
          <cell r="D888" t="str">
            <v>ACTIVE</v>
          </cell>
          <cell r="E888" t="str">
            <v>PUBLISHED</v>
          </cell>
          <cell r="G888" t="str">
            <v>Crafts</v>
          </cell>
          <cell r="H888" t="str">
            <v>Coloring Books</v>
          </cell>
          <cell r="I888">
            <v>15.59</v>
          </cell>
          <cell r="J888" t="str">
            <v>USD</v>
          </cell>
          <cell r="K888" t="str">
            <v>Base</v>
          </cell>
          <cell r="L888">
            <v>15.59</v>
          </cell>
          <cell r="M888">
            <v>2038710</v>
          </cell>
          <cell r="N888">
            <v>2038710</v>
          </cell>
          <cell r="O888" t="str">
            <v>NETWORK_GEO</v>
          </cell>
          <cell r="P888">
            <v>1.65</v>
          </cell>
          <cell r="Q888">
            <v>1</v>
          </cell>
          <cell r="R888" t="str">
            <v>Seller Fulfilled</v>
          </cell>
          <cell r="S888" t="str">
            <v>Seller Fulfilled</v>
          </cell>
          <cell r="T888" t="str">
            <v>5AARP7SX7CCB</v>
          </cell>
          <cell r="U888" t="str">
            <v>00461254789477</v>
          </cell>
        </row>
        <row r="889">
          <cell r="A889" t="str">
            <v>1237-EACH</v>
          </cell>
          <cell r="B889">
            <v>39251398</v>
          </cell>
          <cell r="C889" t="str">
            <v>BAZIC Permanent Markers Metallic Silver Gold, Fine Line (2/Pack), 1-Pack</v>
          </cell>
          <cell r="D889" t="str">
            <v>ACTIVE</v>
          </cell>
          <cell r="E889" t="str">
            <v>PUBLISHED</v>
          </cell>
          <cell r="F889" t="str">
            <v>Offer end date has passed</v>
          </cell>
          <cell r="G889" t="str">
            <v>Office &amp; Stationery</v>
          </cell>
          <cell r="H889" t="str">
            <v>Markers</v>
          </cell>
          <cell r="I889">
            <v>7.99</v>
          </cell>
          <cell r="J889" t="str">
            <v>USD</v>
          </cell>
          <cell r="K889" t="str">
            <v>Base</v>
          </cell>
          <cell r="L889">
            <v>7.99</v>
          </cell>
          <cell r="M889">
            <v>2039746</v>
          </cell>
          <cell r="N889">
            <v>2038710</v>
          </cell>
          <cell r="O889">
            <v>0.06</v>
          </cell>
          <cell r="P889">
            <v>4.2</v>
          </cell>
          <cell r="Q889">
            <v>1</v>
          </cell>
          <cell r="R889" t="str">
            <v>Seller Fulfilled</v>
          </cell>
          <cell r="S889" t="str">
            <v>Seller Fulfilled</v>
          </cell>
          <cell r="T889" t="str">
            <v>6W5PE8T9JZS9</v>
          </cell>
          <cell r="U889" t="str">
            <v>10764608009359</v>
          </cell>
        </row>
        <row r="890">
          <cell r="A890" t="str">
            <v>1708-EACH</v>
          </cell>
          <cell r="B890">
            <v>24900205</v>
          </cell>
          <cell r="C890" t="str">
            <v>BAZIC York Assorted Color Rollerball Pen 0.7mm w/ Regulator, (3/Pack), 1-Pack</v>
          </cell>
          <cell r="D890" t="str">
            <v>ACTIVE</v>
          </cell>
          <cell r="E890" t="str">
            <v>PUBLISHED</v>
          </cell>
          <cell r="F890"/>
          <cell r="G890" t="str">
            <v>Office &amp; Stationery</v>
          </cell>
          <cell r="H890" t="str">
            <v>Mounting Tapes</v>
          </cell>
          <cell r="I890">
            <v>8.99</v>
          </cell>
          <cell r="J890" t="str">
            <v>USD</v>
          </cell>
          <cell r="K890" t="str">
            <v>Base</v>
          </cell>
          <cell r="L890" t="str">
            <v>Yes</v>
          </cell>
          <cell r="M890">
            <v>2039719</v>
          </cell>
          <cell r="N890">
            <v>2038710</v>
          </cell>
          <cell r="O890" t="str">
            <v>NETWORK_GEO</v>
          </cell>
          <cell r="P890">
            <v>0.12</v>
          </cell>
          <cell r="Q890">
            <v>1</v>
          </cell>
          <cell r="R890" t="str">
            <v>Seller Fulfilled</v>
          </cell>
          <cell r="S890" t="str">
            <v>Seller Fulfilled</v>
          </cell>
          <cell r="T890" t="str">
            <v>132AQ91GB0E0</v>
          </cell>
          <cell r="U890" t="str">
            <v>00764608009802</v>
          </cell>
        </row>
        <row r="891">
          <cell r="A891" t="str">
            <v>1754-EACH</v>
          </cell>
          <cell r="B891">
            <v>24886740</v>
          </cell>
          <cell r="C891" t="str">
            <v>BAZIC Ballpoint Pen Pure Red Color Stick Pens, 1.0 mm, (12/Pack), 1-Pack</v>
          </cell>
          <cell r="D891" t="str">
            <v>ACTIVE</v>
          </cell>
          <cell r="E891" t="str">
            <v>PUBLISHED</v>
          </cell>
          <cell r="F891" t="str">
            <v>Offer end date has passed</v>
          </cell>
          <cell r="G891" t="str">
            <v>Office &amp; Stationery</v>
          </cell>
          <cell r="H891" t="str">
            <v>Adhesive Tape Dispensers</v>
          </cell>
          <cell r="I891">
            <v>54.11</v>
          </cell>
          <cell r="J891" t="str">
            <v>USD</v>
          </cell>
          <cell r="K891" t="str">
            <v>Base</v>
          </cell>
          <cell r="L891" t="str">
            <v>Yes</v>
          </cell>
          <cell r="M891">
            <v>2039719</v>
          </cell>
          <cell r="N891">
            <v>2038710</v>
          </cell>
          <cell r="O891" t="str">
            <v>NETWORK_GEO</v>
          </cell>
          <cell r="P891">
            <v>9.6</v>
          </cell>
          <cell r="Q891">
            <v>1</v>
          </cell>
          <cell r="R891" t="str">
            <v>Seller Fulfilled</v>
          </cell>
          <cell r="S891" t="str">
            <v>Seller Fulfilled</v>
          </cell>
          <cell r="T891" t="str">
            <v>7D4SUJU2G0BK</v>
          </cell>
          <cell r="U891" t="str">
            <v>20764608009929</v>
          </cell>
        </row>
        <row r="892">
          <cell r="A892" t="str">
            <v>2120-EACH</v>
          </cell>
          <cell r="B892">
            <v>14423402208</v>
          </cell>
          <cell r="C892" t="str">
            <v>BAZIC Expanding File Folder 7 Pockets w/A-Z Tab Monthly Tabs, Pastel Document Organizer, 1 Unit, Random Color</v>
          </cell>
          <cell r="D892" t="str">
            <v>ACTIVE</v>
          </cell>
          <cell r="E892" t="str">
            <v>UNPUBLISHED</v>
          </cell>
          <cell r="F892" t="str">
            <v>PRICING_ERROR,PRICING_ERROR</v>
          </cell>
          <cell r="G892" t="str">
            <v>Home &amp; Garden</v>
          </cell>
          <cell r="H892" t="str">
            <v>Plaques &amp; Signs</v>
          </cell>
          <cell r="I892">
            <v>31.25</v>
          </cell>
          <cell r="J892" t="str">
            <v>USD</v>
          </cell>
          <cell r="K892" t="str">
            <v>Base</v>
          </cell>
          <cell r="L892" t="str">
            <v>Yes</v>
          </cell>
          <cell r="M892">
            <v>2039742</v>
          </cell>
          <cell r="N892">
            <v>2038710</v>
          </cell>
          <cell r="O892" t="str">
            <v>NETWORK_GEO</v>
          </cell>
          <cell r="P892">
            <v>2.42</v>
          </cell>
          <cell r="Q892">
            <v>1</v>
          </cell>
          <cell r="R892" t="str">
            <v>Seller Fulfilled</v>
          </cell>
          <cell r="S892" t="str">
            <v>Seller Fulfilled</v>
          </cell>
          <cell r="T892" t="str">
            <v>1FSN251CPYHH</v>
          </cell>
          <cell r="U892" t="str">
            <v>10764608043612</v>
          </cell>
        </row>
        <row r="893">
          <cell r="A893" t="str">
            <v>2207-BOX</v>
          </cell>
          <cell r="B893">
            <v>455970639</v>
          </cell>
          <cell r="C893" t="str">
            <v>BAZIC Erasers Neon Bevel Eraser, Latex Free, 144-Count</v>
          </cell>
          <cell r="D893" t="str">
            <v>ACTIVE</v>
          </cell>
          <cell r="E893" t="str">
            <v>PUBLISHED</v>
          </cell>
          <cell r="F893"/>
          <cell r="G893" t="str">
            <v>Home &amp; Garden</v>
          </cell>
          <cell r="H893" t="str">
            <v>Plaques &amp; Signs</v>
          </cell>
          <cell r="I893">
            <v>9.49</v>
          </cell>
          <cell r="J893" t="str">
            <v>USD</v>
          </cell>
          <cell r="K893" t="str">
            <v>Base</v>
          </cell>
          <cell r="L893" t="str">
            <v>Yes</v>
          </cell>
          <cell r="M893">
            <v>2039721</v>
          </cell>
          <cell r="N893">
            <v>2038710</v>
          </cell>
          <cell r="O893" t="str">
            <v>NETWORK_GEO</v>
          </cell>
          <cell r="P893">
            <v>0.25</v>
          </cell>
          <cell r="Q893">
            <v>1</v>
          </cell>
          <cell r="R893" t="str">
            <v>Seller Fulfilled</v>
          </cell>
          <cell r="S893" t="str">
            <v>Seller Fulfilled</v>
          </cell>
          <cell r="T893" t="str">
            <v>6K66452YK8JM</v>
          </cell>
          <cell r="U893" t="str">
            <v>00469651816673</v>
          </cell>
        </row>
        <row r="894">
          <cell r="A894" t="str">
            <v>306-BOX</v>
          </cell>
          <cell r="B894">
            <v>482858299</v>
          </cell>
          <cell r="C894" t="str">
            <v>BAZIC Wooden Ruler 12" (30cm), Singel Metal Edge, (3/Pack), 24-Pack</v>
          </cell>
          <cell r="D894" t="str">
            <v>ACTIVE</v>
          </cell>
          <cell r="E894" t="str">
            <v>PUBLISHED</v>
          </cell>
          <cell r="F894" t="str">
            <v>Offer end date has passed</v>
          </cell>
          <cell r="G894" t="str">
            <v>Office &amp; Stationery</v>
          </cell>
          <cell r="H894" t="str">
            <v>Rulers</v>
          </cell>
          <cell r="I894">
            <v>29.39</v>
          </cell>
          <cell r="J894" t="str">
            <v>USD</v>
          </cell>
          <cell r="K894" t="str">
            <v>Base</v>
          </cell>
          <cell r="L894">
            <v>29.39</v>
          </cell>
          <cell r="M894">
            <v>2039731</v>
          </cell>
          <cell r="N894" t="str">
            <v>NETWORK_GEO</v>
          </cell>
          <cell r="O894">
            <v>2.46</v>
          </cell>
          <cell r="P894">
            <v>6.4</v>
          </cell>
          <cell r="Q894">
            <v>1</v>
          </cell>
          <cell r="R894" t="str">
            <v>Seller Fulfilled</v>
          </cell>
          <cell r="S894" t="str">
            <v>Seller Fulfilled</v>
          </cell>
          <cell r="T894" t="str">
            <v>2Y3KEV39W2K9</v>
          </cell>
          <cell r="U894" t="str">
            <v>00461055683967</v>
          </cell>
        </row>
        <row r="895">
          <cell r="A895" t="str">
            <v>3178-CASE</v>
          </cell>
          <cell r="B895">
            <v>816839438</v>
          </cell>
          <cell r="C895" t="str">
            <v>BAZIC Expanding File Folder 7 Pockets A-Z Monthly Tab, Document Envelopes 12-Pack</v>
          </cell>
          <cell r="D895" t="str">
            <v>ACTIVE</v>
          </cell>
          <cell r="E895" t="str">
            <v>PUBLISHED</v>
          </cell>
          <cell r="F895" t="str">
            <v>Reasonable price requirements are not met,Reasonable Price Not Satisfied</v>
          </cell>
          <cell r="G895" t="str">
            <v>Office &amp; Stationery</v>
          </cell>
          <cell r="H895" t="str">
            <v>Markers</v>
          </cell>
          <cell r="I895">
            <v>11.26</v>
          </cell>
          <cell r="J895" t="str">
            <v>USD</v>
          </cell>
          <cell r="K895" t="str">
            <v>Base</v>
          </cell>
          <cell r="L895" t="str">
            <v>Yes</v>
          </cell>
          <cell r="M895">
            <v>2039742</v>
          </cell>
          <cell r="N895">
            <v>2039746</v>
          </cell>
          <cell r="O895" t="str">
            <v>NETWORK_GEO</v>
          </cell>
          <cell r="P895">
            <v>1</v>
          </cell>
          <cell r="Q895">
            <v>1</v>
          </cell>
          <cell r="R895" t="str">
            <v>Seller Fulfilled</v>
          </cell>
          <cell r="S895" t="str">
            <v>Seller Fulfilled</v>
          </cell>
          <cell r="T895" t="str">
            <v>2F17XXYOX6SO</v>
          </cell>
          <cell r="U895" t="str">
            <v>00467116113695</v>
          </cell>
        </row>
        <row r="896">
          <cell r="A896" t="str">
            <v>3182-SET6</v>
          </cell>
          <cell r="B896">
            <v>54442605</v>
          </cell>
          <cell r="C896" t="str">
            <v>BAZIC Index Card Case Organizer with 5 Tab Dividers for 3"x5" 100 Cards Capacity, 6-Pack</v>
          </cell>
          <cell r="D896" t="str">
            <v>ACTIVE</v>
          </cell>
          <cell r="E896" t="str">
            <v>PUBLISHED</v>
          </cell>
          <cell r="F896" t="str">
            <v>Republish (For Walmart internal use only: 00)</v>
          </cell>
          <cell r="G896" t="str">
            <v>Office &amp; Stationery</v>
          </cell>
          <cell r="H896" t="str">
            <v>File Organizers</v>
          </cell>
          <cell r="I896">
            <v>13.79</v>
          </cell>
          <cell r="J896" t="str">
            <v>USD</v>
          </cell>
          <cell r="K896" t="str">
            <v>Base</v>
          </cell>
          <cell r="L896">
            <v>13.79</v>
          </cell>
          <cell r="M896">
            <v>2038710</v>
          </cell>
          <cell r="N896">
            <v>2039746</v>
          </cell>
          <cell r="O896">
            <v>0.45</v>
          </cell>
          <cell r="P896">
            <v>2.92</v>
          </cell>
          <cell r="Q896">
            <v>1</v>
          </cell>
          <cell r="R896" t="str">
            <v>Seller Fulfilled</v>
          </cell>
          <cell r="S896" t="str">
            <v>Seller Fulfilled</v>
          </cell>
          <cell r="T896" t="str">
            <v>7JT52VAXLE1T</v>
          </cell>
          <cell r="U896" t="str">
            <v>10764608012625</v>
          </cell>
        </row>
        <row r="897">
          <cell r="A897" t="str">
            <v>3198-PACK4</v>
          </cell>
          <cell r="B897">
            <v>783264342</v>
          </cell>
          <cell r="C897" t="str">
            <v>BAZIC Plastic Envelope Poly Envelopes, Clear Folder String Closure 8-Count</v>
          </cell>
          <cell r="D897" t="str">
            <v>ACTIVE</v>
          </cell>
          <cell r="E897" t="str">
            <v>PUBLISHED</v>
          </cell>
          <cell r="F897" t="str">
            <v>Offer end date has passed,Price Adjusted</v>
          </cell>
          <cell r="G897" t="str">
            <v>Office &amp; Stationery</v>
          </cell>
          <cell r="H897" t="str">
            <v>Markers</v>
          </cell>
          <cell r="I897">
            <v>8.99</v>
          </cell>
          <cell r="J897" t="str">
            <v>USD</v>
          </cell>
          <cell r="K897" t="str">
            <v>Base</v>
          </cell>
          <cell r="L897" t="str">
            <v>Yes</v>
          </cell>
          <cell r="M897">
            <v>2038710</v>
          </cell>
          <cell r="N897">
            <v>2039746</v>
          </cell>
          <cell r="O897" t="str">
            <v>NETWORK_GEO</v>
          </cell>
          <cell r="P897">
            <v>0.18</v>
          </cell>
          <cell r="Q897">
            <v>1</v>
          </cell>
          <cell r="R897" t="str">
            <v>Seller Fulfilled</v>
          </cell>
          <cell r="S897" t="str">
            <v>Seller Fulfilled</v>
          </cell>
          <cell r="T897" t="str">
            <v>6K9MKWCUTACG</v>
          </cell>
          <cell r="U897" t="str">
            <v>00764608012659</v>
          </cell>
        </row>
        <row r="898">
          <cell r="A898" t="str">
            <v>325-BOX</v>
          </cell>
          <cell r="B898">
            <v>692350177</v>
          </cell>
          <cell r="C898" t="str">
            <v>BAZIC Plastic Clear Ruler 12" (30cm), Students School Supplies, 24-Pack</v>
          </cell>
          <cell r="D898" t="str">
            <v>ACTIVE</v>
          </cell>
          <cell r="E898" t="str">
            <v>SYSTEM_PROBLEM</v>
          </cell>
          <cell r="F898" t="str">
            <v>Compliance - Childrenâ€™s Product Policy,No Match Found - Adjusted to your last submitted price</v>
          </cell>
          <cell r="G898" t="str">
            <v>Office &amp; Stationery</v>
          </cell>
          <cell r="H898" t="str">
            <v>Markers</v>
          </cell>
          <cell r="I898">
            <v>37.99</v>
          </cell>
          <cell r="J898" t="str">
            <v>USD</v>
          </cell>
          <cell r="K898" t="str">
            <v>Base</v>
          </cell>
          <cell r="L898" t="str">
            <v>Yes</v>
          </cell>
          <cell r="M898">
            <v>2039731</v>
          </cell>
          <cell r="N898">
            <v>2039746</v>
          </cell>
          <cell r="O898" t="str">
            <v>NETWORK_GEO</v>
          </cell>
          <cell r="P898">
            <v>3.78</v>
          </cell>
          <cell r="Q898">
            <v>1</v>
          </cell>
          <cell r="R898" t="str">
            <v>Seller Fulfilled</v>
          </cell>
          <cell r="S898" t="str">
            <v>Seller Fulfilled</v>
          </cell>
          <cell r="T898" t="str">
            <v>24A1IRA9DCHD</v>
          </cell>
          <cell r="U898" t="str">
            <v>10764608012687</v>
          </cell>
        </row>
        <row r="899">
          <cell r="A899" t="str">
            <v>3303-CASE</v>
          </cell>
          <cell r="B899">
            <v>5214344005</v>
          </cell>
          <cell r="C899" t="str">
            <v>BAZIC Modeling Dough 4 Oz, Assorted Fluorescent Colors, Non Toxic, 24-Pack</v>
          </cell>
          <cell r="D899" t="str">
            <v>ACTIVE</v>
          </cell>
          <cell r="E899" t="str">
            <v>PUBLISHED</v>
          </cell>
          <cell r="F899" t="str">
            <v>Offer end date has passed</v>
          </cell>
          <cell r="G899" t="str">
            <v>Crafts</v>
          </cell>
          <cell r="H899" t="str">
            <v>Play Doughs</v>
          </cell>
          <cell r="I899">
            <v>103.5</v>
          </cell>
          <cell r="J899" t="str">
            <v>USD</v>
          </cell>
          <cell r="K899" t="str">
            <v>Base</v>
          </cell>
          <cell r="L899">
            <v>103.5</v>
          </cell>
          <cell r="M899">
            <v>2039741</v>
          </cell>
          <cell r="N899">
            <v>2039719</v>
          </cell>
          <cell r="O899">
            <v>29.18</v>
          </cell>
          <cell r="P899">
            <v>0.04</v>
          </cell>
          <cell r="Q899">
            <v>1</v>
          </cell>
          <cell r="R899" t="str">
            <v>Seller Fulfilled</v>
          </cell>
          <cell r="S899" t="str">
            <v>Seller Fulfilled</v>
          </cell>
          <cell r="T899" t="str">
            <v>1GU6WTVNRRBG</v>
          </cell>
          <cell r="U899" t="str">
            <v>00764608017159</v>
          </cell>
        </row>
        <row r="900">
          <cell r="A900" t="str">
            <v>3817-EA+5425-SET4+903-EA</v>
          </cell>
          <cell r="B900">
            <v>1567935698</v>
          </cell>
          <cell r="C900" t="str">
            <v>BAZIC Bubble Mailer Bundle, Small 4 Poly Bubble Mailers, 10 Shipping Labels, 3 Invisible Tape Dispensers, Waterproof Padded Bag for Shipping</v>
          </cell>
          <cell r="D900" t="str">
            <v>ARCHIVED</v>
          </cell>
          <cell r="E900" t="str">
            <v>UNPUBLISHED</v>
          </cell>
          <cell r="F900" t="str">
            <v>Offer end date has passed,No Match Found - Adjusted to your last submitted price</v>
          </cell>
          <cell r="G900" t="str">
            <v>Office &amp; Stationery</v>
          </cell>
          <cell r="H900" t="str">
            <v>Form Holders &amp; Clipboards</v>
          </cell>
          <cell r="I900">
            <v>91.99</v>
          </cell>
          <cell r="J900" t="str">
            <v>USD</v>
          </cell>
          <cell r="K900" t="str">
            <v>Base</v>
          </cell>
          <cell r="L900" t="str">
            <v>Yes</v>
          </cell>
          <cell r="M900">
            <v>2038710</v>
          </cell>
          <cell r="N900">
            <v>2039893</v>
          </cell>
          <cell r="O900" t="str">
            <v>NETWORK_GEO</v>
          </cell>
          <cell r="P900">
            <v>9.1</v>
          </cell>
          <cell r="Q900">
            <v>1</v>
          </cell>
          <cell r="R900" t="str">
            <v>Seller Fulfilled</v>
          </cell>
          <cell r="S900" t="str">
            <v>Seller Fulfilled</v>
          </cell>
          <cell r="T900" t="str">
            <v>43WL2MABLZ8H</v>
          </cell>
          <cell r="U900" t="str">
            <v>20764608018143</v>
          </cell>
        </row>
        <row r="901">
          <cell r="A901" t="str">
            <v>3874-BOX</v>
          </cell>
          <cell r="B901">
            <v>681334818</v>
          </cell>
          <cell r="C901" t="str">
            <v>BAZIC Alphabet Plastic Sticker book / Box Qty - 24</v>
          </cell>
          <cell r="D901" t="str">
            <v>ACTIVE</v>
          </cell>
          <cell r="E901" t="str">
            <v>PUBLISHED</v>
          </cell>
          <cell r="F901" t="str">
            <v>Listing &amp; Content:UPC Mismatch:Wrong-Item:Unpublish-Auto,Offer end date has passed,Price Adjusted</v>
          </cell>
          <cell r="G901" t="str">
            <v>Crafts</v>
          </cell>
          <cell r="H901" t="str">
            <v>Stickers</v>
          </cell>
          <cell r="I901">
            <v>30.81</v>
          </cell>
          <cell r="J901" t="str">
            <v>USD</v>
          </cell>
          <cell r="K901" t="str">
            <v>Base</v>
          </cell>
          <cell r="L901">
            <v>30.81</v>
          </cell>
          <cell r="M901">
            <v>2038710</v>
          </cell>
          <cell r="N901">
            <v>2039893</v>
          </cell>
          <cell r="O901">
            <v>1.64</v>
          </cell>
          <cell r="P901">
            <v>1.68</v>
          </cell>
          <cell r="Q901">
            <v>1</v>
          </cell>
          <cell r="R901" t="str">
            <v>Seller Fulfilled</v>
          </cell>
          <cell r="S901" t="str">
            <v>Walmart Fulfilled</v>
          </cell>
          <cell r="T901" t="str">
            <v>24LVEJK2MWXN</v>
          </cell>
          <cell r="U901" t="str">
            <v>00764608018156</v>
          </cell>
        </row>
        <row r="902">
          <cell r="A902" t="str">
            <v>4125-PACK2</v>
          </cell>
          <cell r="B902">
            <v>356535821</v>
          </cell>
          <cell r="C902" t="str">
            <v>BAZIC 3 Ring Binder 1" Economy View Binders Cyan, Hold 175 Sheets, 2-Count</v>
          </cell>
          <cell r="D902" t="str">
            <v>ACTIVE</v>
          </cell>
          <cell r="E902" t="str">
            <v>PUBLISHED</v>
          </cell>
          <cell r="F902" t="str">
            <v>Offer end date has passed</v>
          </cell>
          <cell r="G902" t="str">
            <v>Office &amp; Stationery</v>
          </cell>
          <cell r="H902" t="str">
            <v>Manual Pencil Sharpeners</v>
          </cell>
          <cell r="I902">
            <v>39</v>
          </cell>
          <cell r="J902" t="str">
            <v>USD</v>
          </cell>
          <cell r="K902" t="str">
            <v>Base</v>
          </cell>
          <cell r="L902" t="str">
            <v>Yes</v>
          </cell>
          <cell r="M902">
            <v>2039738</v>
          </cell>
          <cell r="N902">
            <v>2039751</v>
          </cell>
          <cell r="O902" t="str">
            <v>NETWORK_GEO</v>
          </cell>
          <cell r="P902">
            <v>2.1</v>
          </cell>
          <cell r="Q902">
            <v>1</v>
          </cell>
          <cell r="R902" t="str">
            <v>Seller Fulfilled</v>
          </cell>
          <cell r="S902" t="str">
            <v>Seller Fulfilled</v>
          </cell>
          <cell r="T902" t="str">
            <v>3ZTL4IUY7C7N</v>
          </cell>
          <cell r="U902" t="str">
            <v>10764608019211</v>
          </cell>
        </row>
        <row r="903">
          <cell r="A903" t="str">
            <v>4575236-CASE</v>
          </cell>
          <cell r="B903">
            <v>803809080</v>
          </cell>
          <cell r="C903" t="str">
            <v>LION KING Coloring Book</v>
          </cell>
          <cell r="D903" t="str">
            <v>RETIRED</v>
          </cell>
          <cell r="E903" t="str">
            <v>UNPUBLISHED</v>
          </cell>
          <cell r="F903" t="str">
            <v>Offer end date has passed</v>
          </cell>
          <cell r="G903" t="str">
            <v>Office &amp; Stationery</v>
          </cell>
          <cell r="H903" t="str">
            <v>Sheet Protectors</v>
          </cell>
          <cell r="I903">
            <v>76.22</v>
          </cell>
          <cell r="J903" t="str">
            <v>USD</v>
          </cell>
          <cell r="K903" t="str">
            <v>Base</v>
          </cell>
          <cell r="L903" t="str">
            <v>Yes</v>
          </cell>
          <cell r="M903">
            <v>2038710</v>
          </cell>
          <cell r="N903">
            <v>2039907</v>
          </cell>
          <cell r="O903" t="str">
            <v>NETWORK_GEO</v>
          </cell>
          <cell r="P903">
            <v>15.3</v>
          </cell>
          <cell r="Q903">
            <v>1</v>
          </cell>
          <cell r="R903" t="str">
            <v>Seller Fulfilled</v>
          </cell>
          <cell r="S903" t="str">
            <v>Seller Fulfilled</v>
          </cell>
          <cell r="T903" t="str">
            <v>6KK1XEJEU4AO</v>
          </cell>
          <cell r="U903" t="str">
            <v>20764608021310</v>
          </cell>
        </row>
        <row r="904">
          <cell r="A904" t="str">
            <v>5100-EACH</v>
          </cell>
          <cell r="B904">
            <v>25275962</v>
          </cell>
          <cell r="C904" t="str">
            <v>BAZIC Sticky Notes 3x3 Canary Yellow Self Stick, (200 Sheets/Pack), 1-Pack</v>
          </cell>
          <cell r="D904" t="str">
            <v>RETIRED</v>
          </cell>
          <cell r="E904" t="str">
            <v>SYSTEM_PROBLEM</v>
          </cell>
          <cell r="F904" t="str">
            <v>IP-Design Rights High-Severity</v>
          </cell>
          <cell r="G904" t="str">
            <v>Office &amp; Stationery</v>
          </cell>
          <cell r="H904" t="str">
            <v>Index Dividers</v>
          </cell>
          <cell r="I904">
            <v>50.99</v>
          </cell>
          <cell r="J904" t="str">
            <v>USD</v>
          </cell>
          <cell r="K904" t="str">
            <v>Base</v>
          </cell>
          <cell r="L904" t="str">
            <v>Yes</v>
          </cell>
          <cell r="M904">
            <v>2039904</v>
          </cell>
          <cell r="N904">
            <v>2039889</v>
          </cell>
          <cell r="O904" t="str">
            <v>NETWORK_GEO</v>
          </cell>
          <cell r="P904">
            <v>3.9</v>
          </cell>
          <cell r="Q904">
            <v>1</v>
          </cell>
          <cell r="R904" t="str">
            <v>Seller Fulfilled</v>
          </cell>
          <cell r="S904" t="str">
            <v>WFS Eligible</v>
          </cell>
          <cell r="T904" t="str">
            <v>1ZDK0VT9YQDD</v>
          </cell>
          <cell r="U904" t="str">
            <v>10764608021535</v>
          </cell>
        </row>
        <row r="905">
          <cell r="A905" t="str">
            <v>530-EACH</v>
          </cell>
          <cell r="B905">
            <v>26830460</v>
          </cell>
          <cell r="C905" t="str">
            <v>BAZIC White Poster Board 22" X 14", For School Craft, (3/Pack), 1-Pack</v>
          </cell>
          <cell r="D905" t="str">
            <v>ACTIVE</v>
          </cell>
          <cell r="E905" t="str">
            <v>PUBLISHED</v>
          </cell>
          <cell r="F905" t="str">
            <v>Offer end date has passed</v>
          </cell>
          <cell r="G905" t="str">
            <v>Office &amp; Stationery</v>
          </cell>
          <cell r="H905" t="str">
            <v>Poster Boards</v>
          </cell>
          <cell r="I905">
            <v>6.99</v>
          </cell>
          <cell r="J905" t="str">
            <v>USD</v>
          </cell>
          <cell r="K905" t="str">
            <v>Base</v>
          </cell>
          <cell r="L905">
            <v>6.99</v>
          </cell>
          <cell r="M905">
            <v>2039749</v>
          </cell>
          <cell r="N905">
            <v>2039742</v>
          </cell>
          <cell r="O905">
            <v>0.35</v>
          </cell>
          <cell r="P905">
            <v>5.28</v>
          </cell>
          <cell r="Q905">
            <v>1</v>
          </cell>
          <cell r="R905" t="str">
            <v>Seller Fulfilled</v>
          </cell>
          <cell r="S905" t="str">
            <v>Seller Fulfilled</v>
          </cell>
          <cell r="T905" t="str">
            <v>1KBWOVWCGZG1</v>
          </cell>
          <cell r="U905" t="str">
            <v>20764608021730</v>
          </cell>
        </row>
        <row r="906">
          <cell r="A906" t="str">
            <v>5512-PACK4</v>
          </cell>
          <cell r="B906">
            <v>988907864</v>
          </cell>
          <cell r="C906" t="str">
            <v>BAZIC Composition Book Wide Ruled 80 Sheet Black Marble Notebook, 4-Pack</v>
          </cell>
          <cell r="D906" t="str">
            <v>ARCHIVED</v>
          </cell>
          <cell r="E906" t="str">
            <v>UNPUBLISHED</v>
          </cell>
          <cell r="F906" t="str">
            <v>Offer end date has passed</v>
          </cell>
          <cell r="G906" t="str">
            <v>Office &amp; Stationery</v>
          </cell>
          <cell r="H906" t="str">
            <v>Pencil &amp; Pen Erasers</v>
          </cell>
          <cell r="I906">
            <v>5.69</v>
          </cell>
          <cell r="J906" t="str">
            <v>USD</v>
          </cell>
          <cell r="K906" t="str">
            <v>Promo price</v>
          </cell>
          <cell r="L906" t="str">
            <v>Yes</v>
          </cell>
          <cell r="M906">
            <v>2038710</v>
          </cell>
          <cell r="N906">
            <v>2039721</v>
          </cell>
          <cell r="O906" t="str">
            <v>ALWAYS_TWO_DAY</v>
          </cell>
          <cell r="P906">
            <v>6.0000000000000001E-3</v>
          </cell>
          <cell r="Q906">
            <v>1</v>
          </cell>
          <cell r="R906" t="str">
            <v>Walmart Fulfilled</v>
          </cell>
          <cell r="S906" t="str">
            <v>Walmart Fulfilled</v>
          </cell>
          <cell r="T906" t="str">
            <v>6R2ERRV20XIH</v>
          </cell>
          <cell r="U906" t="str">
            <v>00764608022061</v>
          </cell>
        </row>
        <row r="907">
          <cell r="A907" t="str">
            <v>552-PACK2</v>
          </cell>
          <cell r="B907">
            <v>775656269</v>
          </cell>
          <cell r="C907" t="str">
            <v>BAZIC Color Meno Paper Cube w/ Tray, 3" X 3" 300 Count/Pack, 2-Packs</v>
          </cell>
          <cell r="D907" t="str">
            <v>ACTIVE</v>
          </cell>
          <cell r="E907" t="str">
            <v>PUBLISHED</v>
          </cell>
          <cell r="G907" t="str">
            <v>Office &amp; Stationery</v>
          </cell>
          <cell r="H907" t="str">
            <v>Sticky Notes</v>
          </cell>
          <cell r="I907">
            <v>10</v>
          </cell>
          <cell r="J907" t="str">
            <v>USD</v>
          </cell>
          <cell r="K907" t="str">
            <v>Base</v>
          </cell>
          <cell r="L907">
            <v>10</v>
          </cell>
          <cell r="M907">
            <v>2039904</v>
          </cell>
          <cell r="N907">
            <v>2039721</v>
          </cell>
          <cell r="O907" t="str">
            <v>NETWORK_GEO</v>
          </cell>
          <cell r="P907">
            <v>6.12</v>
          </cell>
          <cell r="Q907">
            <v>1</v>
          </cell>
          <cell r="R907" t="str">
            <v>Seller Fulfilled</v>
          </cell>
          <cell r="S907" t="str">
            <v>Seller Fulfilled</v>
          </cell>
          <cell r="T907" t="str">
            <v>0UCD3DDYMMJO</v>
          </cell>
          <cell r="U907" t="str">
            <v>10764608022327</v>
          </cell>
        </row>
        <row r="908">
          <cell r="A908" t="str">
            <v>556-PACK6</v>
          </cell>
          <cell r="B908">
            <v>898748948</v>
          </cell>
          <cell r="C908" t="str">
            <v>BAZIC Perforated Writing Pad, 50 Sheets 5x8 Inch, White Jr., Total 12 Count</v>
          </cell>
          <cell r="D908" t="str">
            <v>ACTIVE</v>
          </cell>
          <cell r="E908" t="str">
            <v>PUBLISHED</v>
          </cell>
          <cell r="G908" t="str">
            <v>Office &amp; Stationery</v>
          </cell>
          <cell r="H908" t="str">
            <v>Writing Pads</v>
          </cell>
          <cell r="I908">
            <v>25.89</v>
          </cell>
          <cell r="J908" t="str">
            <v>USD</v>
          </cell>
          <cell r="K908" t="str">
            <v>Base</v>
          </cell>
          <cell r="L908">
            <v>25.89</v>
          </cell>
          <cell r="M908">
            <v>2039758</v>
          </cell>
          <cell r="N908">
            <v>2039896</v>
          </cell>
          <cell r="O908" t="str">
            <v>NETWORK_GEO</v>
          </cell>
          <cell r="P908">
            <v>3.4</v>
          </cell>
          <cell r="Q908">
            <v>1</v>
          </cell>
          <cell r="R908" t="str">
            <v>Seller Fulfilled</v>
          </cell>
          <cell r="S908" t="str">
            <v>Seller Fulfilled</v>
          </cell>
          <cell r="T908" t="str">
            <v>624JVV9WC8TH</v>
          </cell>
          <cell r="U908" t="str">
            <v>10764608023003</v>
          </cell>
        </row>
        <row r="909">
          <cell r="A909" t="str">
            <v>6007-BOX</v>
          </cell>
          <cell r="B909">
            <v>754600878</v>
          </cell>
          <cell r="C909" t="str">
            <v>BAZIC Magnetic Whiteboard Eraser, Ergonomic Cleaner, 24-Pack</v>
          </cell>
          <cell r="D909" t="str">
            <v>ARCHIVED</v>
          </cell>
          <cell r="E909" t="str">
            <v>UNPUBLISHED</v>
          </cell>
          <cell r="F909" t="str">
            <v>Offer end date has passed,Price Adjusted</v>
          </cell>
          <cell r="G909" t="str">
            <v>Office &amp; Stationery</v>
          </cell>
          <cell r="H909" t="str">
            <v>Highlighters</v>
          </cell>
          <cell r="I909">
            <v>40.99</v>
          </cell>
          <cell r="J909" t="str">
            <v>USD</v>
          </cell>
          <cell r="K909" t="str">
            <v>Base</v>
          </cell>
          <cell r="L909" t="str">
            <v>Yes</v>
          </cell>
          <cell r="M909">
            <v>2039721</v>
          </cell>
          <cell r="N909">
            <v>2039896</v>
          </cell>
          <cell r="O909" t="str">
            <v>NETWORK_GEO</v>
          </cell>
          <cell r="P909">
            <v>2.92</v>
          </cell>
          <cell r="Q909">
            <v>1</v>
          </cell>
          <cell r="R909" t="str">
            <v>Seller Fulfilled</v>
          </cell>
          <cell r="S909" t="str">
            <v>Seller Fulfilled</v>
          </cell>
          <cell r="T909" t="str">
            <v>3Y11DURRFLNM</v>
          </cell>
          <cell r="U909" t="str">
            <v>10764608023089</v>
          </cell>
        </row>
        <row r="910">
          <cell r="A910" t="str">
            <v>836-SET4</v>
          </cell>
          <cell r="B910">
            <v>30426270</v>
          </cell>
          <cell r="C910" t="str">
            <v>BAZIC Plastic Pencil Case 8" Double Deck Utility Storage Box, Assorted Color Organizer, 4-Pack</v>
          </cell>
          <cell r="D910" t="str">
            <v>ACTIVE</v>
          </cell>
          <cell r="E910" t="str">
            <v>PUBLISHED</v>
          </cell>
          <cell r="G910" t="str">
            <v>Office &amp; Stationery</v>
          </cell>
          <cell r="H910" t="str">
            <v>Pencil Cases</v>
          </cell>
          <cell r="I910">
            <v>18.5</v>
          </cell>
          <cell r="J910" t="str">
            <v>USD</v>
          </cell>
          <cell r="K910" t="str">
            <v>Base</v>
          </cell>
          <cell r="L910">
            <v>18.5</v>
          </cell>
          <cell r="M910">
            <v>2039750</v>
          </cell>
          <cell r="N910">
            <v>2039896</v>
          </cell>
          <cell r="O910" t="str">
            <v>NETWORK_GEO</v>
          </cell>
          <cell r="P910">
            <v>3.08</v>
          </cell>
          <cell r="Q910">
            <v>1</v>
          </cell>
          <cell r="R910" t="str">
            <v>Seller Fulfilled</v>
          </cell>
          <cell r="S910" t="str">
            <v>Seller Fulfilled</v>
          </cell>
          <cell r="T910" t="str">
            <v>21T0DXX7DIQ0</v>
          </cell>
          <cell r="U910" t="str">
            <v>10764608023201</v>
          </cell>
        </row>
        <row r="911">
          <cell r="A911" t="str">
            <v>L-4-EACH</v>
          </cell>
          <cell r="B911">
            <v>136433924</v>
          </cell>
          <cell r="C911" t="str">
            <v>BAZIC 12" X 16" For Rent Sign (L-4)</v>
          </cell>
          <cell r="D911" t="str">
            <v>ACTIVE</v>
          </cell>
          <cell r="E911" t="str">
            <v>PUBLISHED</v>
          </cell>
          <cell r="F911" t="str">
            <v>Offer end date has passed</v>
          </cell>
          <cell r="G911" t="str">
            <v>Crafts</v>
          </cell>
          <cell r="H911" t="str">
            <v>Crayons</v>
          </cell>
          <cell r="I911">
            <v>46.99</v>
          </cell>
          <cell r="J911" t="str">
            <v>USD</v>
          </cell>
          <cell r="K911" t="str">
            <v>Base</v>
          </cell>
          <cell r="L911" t="str">
            <v>Yes</v>
          </cell>
          <cell r="M911">
            <v>2038710</v>
          </cell>
          <cell r="N911">
            <v>2039722</v>
          </cell>
          <cell r="O911" t="str">
            <v>NETWORK_GEO</v>
          </cell>
          <cell r="P911">
            <v>102</v>
          </cell>
          <cell r="Q911">
            <v>1</v>
          </cell>
          <cell r="R911" t="str">
            <v>Seller Fulfilled</v>
          </cell>
          <cell r="S911" t="str">
            <v>Seller Fulfilled</v>
          </cell>
          <cell r="T911" t="str">
            <v>2BXG3D2IHEG5</v>
          </cell>
          <cell r="U911" t="str">
            <v>10764608025120</v>
          </cell>
        </row>
        <row r="912">
          <cell r="A912" t="str">
            <v>S-16-BOX</v>
          </cell>
          <cell r="B912">
            <v>689047010</v>
          </cell>
          <cell r="C912" t="str">
            <v>BAZIC Yard Sale Sign 9"X12", Waterproof Indoor Advertising Signage, 24-Pack</v>
          </cell>
          <cell r="D912" t="str">
            <v>ACTIVE</v>
          </cell>
          <cell r="E912" t="str">
            <v>PUBLISHED</v>
          </cell>
          <cell r="F912"/>
          <cell r="G912" t="str">
            <v>Office &amp; Stationery</v>
          </cell>
          <cell r="H912" t="str">
            <v>Pocket Folders</v>
          </cell>
          <cell r="I912">
            <v>8.99</v>
          </cell>
          <cell r="J912" t="str">
            <v>USD</v>
          </cell>
          <cell r="K912" t="str">
            <v>Base</v>
          </cell>
          <cell r="L912" t="str">
            <v>Yes</v>
          </cell>
          <cell r="M912">
            <v>2038710</v>
          </cell>
          <cell r="N912">
            <v>2039742</v>
          </cell>
          <cell r="O912" t="str">
            <v>NETWORK_GEO</v>
          </cell>
          <cell r="P912">
            <v>0.35</v>
          </cell>
          <cell r="Q912">
            <v>1</v>
          </cell>
          <cell r="R912" t="str">
            <v>Seller Fulfilled</v>
          </cell>
          <cell r="S912" t="str">
            <v>Seller Fulfilled</v>
          </cell>
          <cell r="T912" t="str">
            <v>4MC0FRV30HSH</v>
          </cell>
          <cell r="U912" t="str">
            <v>00462575874118</v>
          </cell>
        </row>
        <row r="913">
          <cell r="A913" t="str">
            <v>12108-SET2</v>
          </cell>
          <cell r="B913">
            <v>192470475</v>
          </cell>
          <cell r="C913" t="str">
            <v>JUMBO Fun Coloring &amp; Activity Book 2-Title, for Learning Drawing Coloring, 2-Pack</v>
          </cell>
          <cell r="D913" t="str">
            <v>ACTIVE</v>
          </cell>
          <cell r="E913" t="str">
            <v>PUBLISHED</v>
          </cell>
          <cell r="F913" t="str">
            <v>Offer end date has passed</v>
          </cell>
          <cell r="G913" t="str">
            <v>Office &amp; Stationery</v>
          </cell>
          <cell r="H913" t="str">
            <v>Binders</v>
          </cell>
          <cell r="I913">
            <v>8</v>
          </cell>
          <cell r="J913" t="str">
            <v>USD</v>
          </cell>
          <cell r="K913" t="str">
            <v>Base</v>
          </cell>
          <cell r="L913" t="str">
            <v>Yes</v>
          </cell>
          <cell r="M913">
            <v>2038710</v>
          </cell>
          <cell r="N913">
            <v>2039738</v>
          </cell>
          <cell r="O913" t="str">
            <v>ALWAYS_TWO_DAY</v>
          </cell>
          <cell r="P913">
            <v>0.75</v>
          </cell>
          <cell r="Q913">
            <v>1</v>
          </cell>
          <cell r="R913" t="str">
            <v>Walmart Fulfilled</v>
          </cell>
          <cell r="S913" t="str">
            <v>Seller Fulfilled</v>
          </cell>
          <cell r="T913" t="str">
            <v>2OZ7RKT8XBTT</v>
          </cell>
          <cell r="U913" t="str">
            <v>00466552705266</v>
          </cell>
        </row>
        <row r="914">
          <cell r="A914" t="str">
            <v>1295-PACK2</v>
          </cell>
          <cell r="B914">
            <v>906635583</v>
          </cell>
          <cell r="C914" t="str">
            <v>BAZIC Permanent Marker Fine Line Black Markers (8/Pack), 2-Packs</v>
          </cell>
          <cell r="D914" t="str">
            <v>ACTIVE</v>
          </cell>
          <cell r="E914" t="str">
            <v>PUBLISHED</v>
          </cell>
          <cell r="F914" t="str">
            <v>Offer end date has passed</v>
          </cell>
          <cell r="G914" t="str">
            <v>Office &amp; Stationery</v>
          </cell>
          <cell r="H914" t="str">
            <v>Markers</v>
          </cell>
          <cell r="I914">
            <v>9.7799999999999994</v>
          </cell>
          <cell r="J914" t="str">
            <v>USD</v>
          </cell>
          <cell r="K914" t="str">
            <v>Base</v>
          </cell>
          <cell r="L914">
            <v>9.7799999999999994</v>
          </cell>
          <cell r="M914">
            <v>2039746</v>
          </cell>
          <cell r="N914">
            <v>2039889</v>
          </cell>
          <cell r="O914">
            <v>0.36</v>
          </cell>
          <cell r="P914">
            <v>1.1000000000000001</v>
          </cell>
          <cell r="Q914">
            <v>1</v>
          </cell>
          <cell r="R914" t="str">
            <v>Seller Fulfilled</v>
          </cell>
          <cell r="S914" t="str">
            <v>Seller Fulfilled</v>
          </cell>
          <cell r="T914" t="str">
            <v>2THPQP1II0FB</v>
          </cell>
          <cell r="U914" t="str">
            <v>00464873049588</v>
          </cell>
        </row>
        <row r="915">
          <cell r="A915" t="str">
            <v>149-SET6</v>
          </cell>
          <cell r="B915">
            <v>532978974</v>
          </cell>
          <cell r="C915" t="str">
            <v>BAZIC Utility Knife Box Cutter 18mm Wide Blade (2/Pack), 6-Packs</v>
          </cell>
          <cell r="D915" t="str">
            <v>ACTIVE</v>
          </cell>
          <cell r="E915" t="str">
            <v>PUBLISHED</v>
          </cell>
          <cell r="F915" t="str">
            <v>Offer end date has passed,Current Offer At Or Below Target</v>
          </cell>
          <cell r="G915" t="str">
            <v>Crafts</v>
          </cell>
          <cell r="H915" t="str">
            <v>Craft Knives &amp; Cutters</v>
          </cell>
          <cell r="I915">
            <v>22.75</v>
          </cell>
          <cell r="J915" t="str">
            <v>USD</v>
          </cell>
          <cell r="K915" t="str">
            <v>Base</v>
          </cell>
          <cell r="L915">
            <v>22.75</v>
          </cell>
          <cell r="M915">
            <v>2038710</v>
          </cell>
          <cell r="N915">
            <v>2038710</v>
          </cell>
          <cell r="O915">
            <v>0.96</v>
          </cell>
          <cell r="P915">
            <v>2.7</v>
          </cell>
          <cell r="Q915">
            <v>1</v>
          </cell>
          <cell r="R915" t="str">
            <v>Seller Fulfilled</v>
          </cell>
          <cell r="S915" t="str">
            <v>Seller Fulfilled</v>
          </cell>
          <cell r="T915" t="str">
            <v>7H1US8GSYMSJ</v>
          </cell>
          <cell r="U915" t="str">
            <v>00764608034439</v>
          </cell>
        </row>
        <row r="916">
          <cell r="A916" t="str">
            <v>17089-EACH</v>
          </cell>
          <cell r="B916">
            <v>5131234243</v>
          </cell>
          <cell r="C916" t="str">
            <v>BAZIC Essence Gel Pen, Medium Point 1.0mm Red Pen, Comfort Grip, 12 Count, 1-Pack</v>
          </cell>
          <cell r="D916" t="str">
            <v>ACTIVE</v>
          </cell>
          <cell r="E916" t="str">
            <v>PUBLISHED</v>
          </cell>
          <cell r="F916" t="str">
            <v>Offer end date has passed</v>
          </cell>
          <cell r="G916" t="str">
            <v>Office &amp; Stationery</v>
          </cell>
          <cell r="H916" t="str">
            <v>Pens</v>
          </cell>
          <cell r="I916">
            <v>9.7200000000000006</v>
          </cell>
          <cell r="J916" t="str">
            <v>USD</v>
          </cell>
          <cell r="K916" t="str">
            <v>Base</v>
          </cell>
          <cell r="L916">
            <v>9.7200000000000006</v>
          </cell>
          <cell r="M916">
            <v>2039719</v>
          </cell>
          <cell r="N916">
            <v>2038710</v>
          </cell>
          <cell r="O916">
            <v>0.23</v>
          </cell>
          <cell r="P916">
            <v>23.26</v>
          </cell>
          <cell r="Q916">
            <v>1</v>
          </cell>
          <cell r="R916" t="str">
            <v>Seller Fulfilled</v>
          </cell>
          <cell r="S916" t="str">
            <v>Walmart Fulfilled</v>
          </cell>
          <cell r="T916" t="str">
            <v>6H4W0QCIWGNC</v>
          </cell>
          <cell r="U916" t="str">
            <v>20764608034648</v>
          </cell>
        </row>
        <row r="917">
          <cell r="A917" t="str">
            <v>17090-A-EACH</v>
          </cell>
          <cell r="B917">
            <v>632785676</v>
          </cell>
          <cell r="C917" t="str">
            <v>BAZIC GR8 Black Fuse Tech Ink Pen w/ Rubber Barrel, 0.7 mm, (3/Pack), 1-Pack</v>
          </cell>
          <cell r="D917" t="str">
            <v>ACTIVE</v>
          </cell>
          <cell r="E917" t="str">
            <v>PUBLISHED</v>
          </cell>
          <cell r="G917" t="str">
            <v>Office &amp; Stationery</v>
          </cell>
          <cell r="H917" t="str">
            <v>Pens</v>
          </cell>
          <cell r="I917">
            <v>7.69</v>
          </cell>
          <cell r="J917" t="str">
            <v>USD</v>
          </cell>
          <cell r="K917" t="str">
            <v>Base</v>
          </cell>
          <cell r="L917">
            <v>7.69</v>
          </cell>
          <cell r="M917">
            <v>2039719</v>
          </cell>
          <cell r="N917">
            <v>2039747</v>
          </cell>
          <cell r="O917" t="str">
            <v>NETWORK_GEO</v>
          </cell>
          <cell r="P917">
            <v>0.13</v>
          </cell>
          <cell r="Q917">
            <v>1</v>
          </cell>
          <cell r="R917" t="str">
            <v>Seller Fulfilled</v>
          </cell>
          <cell r="S917" t="str">
            <v>Seller Fulfilled</v>
          </cell>
          <cell r="T917" t="str">
            <v>5VAHKD76CQCP</v>
          </cell>
          <cell r="U917" t="str">
            <v>00764608039861</v>
          </cell>
        </row>
        <row r="918">
          <cell r="A918" t="str">
            <v>17108-EACH</v>
          </cell>
          <cell r="B918">
            <v>18069860571</v>
          </cell>
          <cell r="C918" t="str">
            <v>BAZIC Frizz Retractable Erasable Gel Pens, 0.7mm Medium Point, Black Ink, Comfort Grip, 1-Pack</v>
          </cell>
          <cell r="D918" t="str">
            <v>ACTIVE</v>
          </cell>
          <cell r="E918" t="str">
            <v>PUBLISHED</v>
          </cell>
          <cell r="F918" t="str">
            <v>Listing &amp; Content:UPC Mismatch:Wrong-Item:Unpublish-Auto,No Match Found - Adjusted to your last submitted price</v>
          </cell>
          <cell r="G918" t="str">
            <v>Office &amp; Stationery</v>
          </cell>
          <cell r="H918" t="str">
            <v>Key Tags</v>
          </cell>
          <cell r="I918">
            <v>8.69</v>
          </cell>
          <cell r="J918" t="str">
            <v>USD</v>
          </cell>
          <cell r="K918" t="str">
            <v>Base</v>
          </cell>
          <cell r="L918" t="str">
            <v>No</v>
          </cell>
          <cell r="M918">
            <v>2039719</v>
          </cell>
          <cell r="N918">
            <v>2038710</v>
          </cell>
          <cell r="O918" t="str">
            <v>ALWAYS_TWO_DAY</v>
          </cell>
          <cell r="P918">
            <v>7.0000000000000007E-2</v>
          </cell>
          <cell r="Q918">
            <v>1</v>
          </cell>
          <cell r="R918" t="str">
            <v>Walmart Fulfilled</v>
          </cell>
          <cell r="S918" t="str">
            <v>Seller Fulfilled</v>
          </cell>
          <cell r="T918" t="str">
            <v>7KM0EZONOJV2</v>
          </cell>
          <cell r="U918" t="str">
            <v>00764608040041</v>
          </cell>
        </row>
        <row r="919">
          <cell r="A919" t="str">
            <v>2005-EACH</v>
          </cell>
          <cell r="B919">
            <v>26376292</v>
          </cell>
          <cell r="C919" t="str">
            <v>BAZIC Single Use Super Glue 1g/0.036 Oz, Clear Adhesive Fluid (6/Pack), 1-Packs</v>
          </cell>
          <cell r="D919" t="str">
            <v>ACTIVE</v>
          </cell>
          <cell r="E919" t="str">
            <v>PUBLISHED</v>
          </cell>
          <cell r="F919" t="str">
            <v>Offer end date has passed</v>
          </cell>
          <cell r="G919" t="str">
            <v>Office &amp; Stationery</v>
          </cell>
          <cell r="H919" t="str">
            <v>Binders</v>
          </cell>
          <cell r="I919">
            <v>48.88</v>
          </cell>
          <cell r="J919" t="str">
            <v>USD</v>
          </cell>
          <cell r="K919" t="str">
            <v>Base</v>
          </cell>
          <cell r="L919" t="str">
            <v>Yes</v>
          </cell>
          <cell r="M919">
            <v>2039872</v>
          </cell>
          <cell r="N919">
            <v>2039738</v>
          </cell>
          <cell r="O919" t="str">
            <v>NETWORK_GEO</v>
          </cell>
          <cell r="P919">
            <v>9</v>
          </cell>
          <cell r="Q919">
            <v>1</v>
          </cell>
          <cell r="R919" t="str">
            <v>Seller Fulfilled</v>
          </cell>
          <cell r="S919" t="str">
            <v>Walmart Fulfilled</v>
          </cell>
          <cell r="T919" t="str">
            <v>3EZUK472CXSX</v>
          </cell>
          <cell r="U919" t="str">
            <v>20764608041240</v>
          </cell>
        </row>
        <row r="920">
          <cell r="A920" t="str">
            <v>2081-EACH</v>
          </cell>
          <cell r="B920">
            <v>9978555526</v>
          </cell>
          <cell r="C920" t="str">
            <v>Bazic 8 mm x 5 m Permanent Glue Tape</v>
          </cell>
          <cell r="D920" t="str">
            <v>ACTIVE</v>
          </cell>
          <cell r="E920" t="str">
            <v>PUBLISHED</v>
          </cell>
          <cell r="G920" t="str">
            <v>Office &amp; Stationery</v>
          </cell>
          <cell r="H920" t="str">
            <v>Glue</v>
          </cell>
          <cell r="I920">
            <v>6.99</v>
          </cell>
          <cell r="J920" t="str">
            <v>USD</v>
          </cell>
          <cell r="K920" t="str">
            <v>Base</v>
          </cell>
          <cell r="L920" t="str">
            <v>Yes</v>
          </cell>
          <cell r="M920">
            <v>2039872</v>
          </cell>
          <cell r="N920">
            <v>2039738</v>
          </cell>
          <cell r="O920" t="str">
            <v>NETWORK_GEO</v>
          </cell>
          <cell r="P920">
            <v>10.08</v>
          </cell>
          <cell r="Q920">
            <v>1</v>
          </cell>
          <cell r="R920" t="str">
            <v>Seller Fulfilled</v>
          </cell>
          <cell r="S920" t="str">
            <v>Seller Fulfilled</v>
          </cell>
          <cell r="T920" t="str">
            <v>2V4ZHW20Z8HK</v>
          </cell>
          <cell r="U920" t="str">
            <v>20764608041417</v>
          </cell>
        </row>
        <row r="921">
          <cell r="A921" t="str">
            <v>3116-SET6</v>
          </cell>
          <cell r="B921">
            <v>34995466</v>
          </cell>
          <cell r="C921" t="str">
            <v>BAZIC Expanding File Plastic Folder 13 Pockets Coupon Size Envelopes, 6-Pack</v>
          </cell>
          <cell r="D921" t="str">
            <v>ACTIVE</v>
          </cell>
          <cell r="E921" t="str">
            <v>PUBLISHED</v>
          </cell>
          <cell r="F921" t="str">
            <v>Reasonable price requirements are not met,Reasonable Price Not Satisfied</v>
          </cell>
          <cell r="G921" t="str">
            <v>Crafts</v>
          </cell>
          <cell r="H921" t="str">
            <v>Coloring Books</v>
          </cell>
          <cell r="I921">
            <v>9.99</v>
          </cell>
          <cell r="J921" t="str">
            <v>USD</v>
          </cell>
          <cell r="K921" t="str">
            <v>Base</v>
          </cell>
          <cell r="L921" t="str">
            <v>No</v>
          </cell>
          <cell r="M921">
            <v>2039742</v>
          </cell>
          <cell r="N921">
            <v>2038710</v>
          </cell>
          <cell r="O921" t="str">
            <v>NETWORK_GEO</v>
          </cell>
          <cell r="P921">
            <v>0.56000000000000005</v>
          </cell>
          <cell r="Q921">
            <v>1</v>
          </cell>
          <cell r="R921" t="str">
            <v>Seller Fulfilled</v>
          </cell>
          <cell r="S921" t="str">
            <v>Seller Fulfilled</v>
          </cell>
          <cell r="T921" t="str">
            <v>32YLFUEF83MG</v>
          </cell>
          <cell r="U921" t="str">
            <v>00805219457672</v>
          </cell>
        </row>
        <row r="922">
          <cell r="A922" t="str">
            <v>3185-EACH</v>
          </cell>
          <cell r="B922">
            <v>30377530</v>
          </cell>
          <cell r="C922" t="str">
            <v>BAZIC Binder Dividers 12 Preprinted A to Z Letter Tabs (12/Pack), 1-Pack</v>
          </cell>
          <cell r="D922" t="str">
            <v>ARCHIVED</v>
          </cell>
          <cell r="E922" t="str">
            <v>UNPUBLISHED</v>
          </cell>
          <cell r="F922" t="str">
            <v>Offer end date has passed</v>
          </cell>
          <cell r="G922" t="str">
            <v>Office &amp; Stationery</v>
          </cell>
          <cell r="H922" t="str">
            <v>Writing Notebooks &amp; Sketch Books</v>
          </cell>
          <cell r="I922">
            <v>171.99</v>
          </cell>
          <cell r="J922" t="str">
            <v>USD</v>
          </cell>
          <cell r="K922" t="str">
            <v>Base</v>
          </cell>
          <cell r="L922" t="str">
            <v>Yes</v>
          </cell>
          <cell r="M922">
            <v>2039889</v>
          </cell>
          <cell r="N922">
            <v>2039723</v>
          </cell>
          <cell r="O922" t="str">
            <v>NETWORK_GEO</v>
          </cell>
          <cell r="P922">
            <v>23.96</v>
          </cell>
          <cell r="Q922">
            <v>1</v>
          </cell>
          <cell r="R922" t="str">
            <v>Seller Fulfilled</v>
          </cell>
          <cell r="S922" t="str">
            <v>Seller Fulfilled</v>
          </cell>
          <cell r="T922" t="str">
            <v>5WBQCPXK9TJ7</v>
          </cell>
          <cell r="U922" t="str">
            <v>20764608005037</v>
          </cell>
        </row>
        <row r="923">
          <cell r="A923" t="str">
            <v>4881436-EACH</v>
          </cell>
          <cell r="B923">
            <v>353895540</v>
          </cell>
          <cell r="C923" t="str">
            <v>Bendon Coloring Book</v>
          </cell>
          <cell r="D923" t="str">
            <v>ACTIVE</v>
          </cell>
          <cell r="E923" t="str">
            <v>PUBLISHED</v>
          </cell>
          <cell r="F923" t="str">
            <v>Offer end date has passed</v>
          </cell>
          <cell r="G923" t="str">
            <v>Office &amp; Stationery</v>
          </cell>
          <cell r="H923" t="str">
            <v>Envelopes</v>
          </cell>
          <cell r="I923">
            <v>13.99</v>
          </cell>
          <cell r="J923" t="str">
            <v>USD</v>
          </cell>
          <cell r="K923" t="str">
            <v>Base</v>
          </cell>
          <cell r="L923" t="str">
            <v>Yes</v>
          </cell>
          <cell r="M923">
            <v>2038710</v>
          </cell>
          <cell r="N923">
            <v>2038710</v>
          </cell>
          <cell r="O923" t="str">
            <v>ALWAYS_TWO_DAY</v>
          </cell>
          <cell r="P923">
            <v>1.1850000000000001</v>
          </cell>
          <cell r="Q923">
            <v>1</v>
          </cell>
          <cell r="R923" t="str">
            <v>WFS Eligible</v>
          </cell>
          <cell r="S923" t="str">
            <v>Seller Fulfilled</v>
          </cell>
          <cell r="T923" t="str">
            <v>14KVIC9R0AFZ</v>
          </cell>
          <cell r="U923" t="str">
            <v>00460015768195</v>
          </cell>
        </row>
        <row r="924">
          <cell r="A924" t="str">
            <v>51029-EACH</v>
          </cell>
          <cell r="B924">
            <v>15142353910</v>
          </cell>
          <cell r="C924" t="str">
            <v>Winnie the Pooh Coloring Book for kids - 80 pages by Bendon</v>
          </cell>
          <cell r="D924" t="str">
            <v>ACTIVE</v>
          </cell>
          <cell r="E924" t="str">
            <v>PUBLISHED</v>
          </cell>
          <cell r="F924" t="str">
            <v>Offer end date has passed,No Match Found - Adjusted to your last submitted price</v>
          </cell>
          <cell r="G924" t="str">
            <v>Office &amp; Stationery</v>
          </cell>
          <cell r="H924" t="str">
            <v>Record Books &amp; Ledgers</v>
          </cell>
          <cell r="I924">
            <v>7.89</v>
          </cell>
          <cell r="J924" t="str">
            <v>USD</v>
          </cell>
          <cell r="K924" t="str">
            <v>Base</v>
          </cell>
          <cell r="L924" t="str">
            <v>Yes</v>
          </cell>
          <cell r="M924">
            <v>2038710</v>
          </cell>
          <cell r="N924">
            <v>2038710</v>
          </cell>
          <cell r="O924" t="str">
            <v>ALWAYS_TWO_DAY</v>
          </cell>
          <cell r="P924">
            <v>0.41499999999999998</v>
          </cell>
          <cell r="Q924">
            <v>1</v>
          </cell>
          <cell r="R924" t="str">
            <v>Walmart Fulfilled</v>
          </cell>
          <cell r="S924" t="str">
            <v>Seller Fulfilled</v>
          </cell>
          <cell r="T924" t="str">
            <v>5IK8LH4SLHDU</v>
          </cell>
          <cell r="U924" t="str">
            <v>00764608050750</v>
          </cell>
        </row>
        <row r="925">
          <cell r="A925" t="str">
            <v>6802-EACH</v>
          </cell>
          <cell r="B925">
            <v>941586488</v>
          </cell>
          <cell r="C925" t="str">
            <v>BAZIC Jumbo Craft Sticks Natural Wood, Large Non Toxic Stick, 50-Count</v>
          </cell>
          <cell r="D925" t="str">
            <v>ACTIVE</v>
          </cell>
          <cell r="E925" t="str">
            <v>PUBLISHED</v>
          </cell>
          <cell r="F925" t="str">
            <v>Offer end date has passed</v>
          </cell>
          <cell r="G925" t="str">
            <v>Crafts</v>
          </cell>
          <cell r="H925" t="str">
            <v>Craft Sticks</v>
          </cell>
          <cell r="I925">
            <v>6.51</v>
          </cell>
          <cell r="J925" t="str">
            <v>USD</v>
          </cell>
          <cell r="K925" t="str">
            <v>Base</v>
          </cell>
          <cell r="L925">
            <v>6.51</v>
          </cell>
          <cell r="M925">
            <v>2038710</v>
          </cell>
          <cell r="N925">
            <v>2039724</v>
          </cell>
          <cell r="O925">
            <v>0.21</v>
          </cell>
          <cell r="P925">
            <v>4.92</v>
          </cell>
          <cell r="Q925">
            <v>1</v>
          </cell>
          <cell r="R925" t="str">
            <v>Seller Fulfilled</v>
          </cell>
          <cell r="S925" t="str">
            <v>Seller Fulfilled</v>
          </cell>
          <cell r="T925" t="str">
            <v>6PMVF0RZQZWJ</v>
          </cell>
          <cell r="U925" t="str">
            <v>00463013442364</v>
          </cell>
        </row>
        <row r="926">
          <cell r="A926" t="str">
            <v>728-BOX</v>
          </cell>
          <cell r="B926">
            <v>201456588</v>
          </cell>
          <cell r="C926" t="str">
            <v>BAZIC Azure Mechanical Pencil 0.7mm, Latex Free Eraser, (4/Pack), 24-Pack</v>
          </cell>
          <cell r="D926" t="str">
            <v>ARCHIVED</v>
          </cell>
          <cell r="E926" t="str">
            <v>UNPUBLISHED</v>
          </cell>
          <cell r="F926" t="str">
            <v>Offer end date has passed</v>
          </cell>
          <cell r="G926" t="str">
            <v>Office &amp; Stationery</v>
          </cell>
          <cell r="H926" t="str">
            <v>Presentation Boards</v>
          </cell>
          <cell r="I926">
            <v>129.79</v>
          </cell>
          <cell r="J926" t="str">
            <v>USD</v>
          </cell>
          <cell r="K926" t="str">
            <v>Base</v>
          </cell>
          <cell r="L926" t="str">
            <v>Yes</v>
          </cell>
          <cell r="M926">
            <v>2039720</v>
          </cell>
          <cell r="N926">
            <v>2039885</v>
          </cell>
          <cell r="O926" t="str">
            <v>NETWORK_GEO</v>
          </cell>
          <cell r="P926">
            <v>24.5</v>
          </cell>
          <cell r="Q926">
            <v>1</v>
          </cell>
          <cell r="R926" t="str">
            <v>Walmart Fulfilled</v>
          </cell>
          <cell r="S926" t="str">
            <v>Seller Fulfilled</v>
          </cell>
          <cell r="T926" t="str">
            <v>58ABMGWNR4C9</v>
          </cell>
          <cell r="U926" t="str">
            <v>20764608050860</v>
          </cell>
        </row>
        <row r="927">
          <cell r="A927" t="str">
            <v>751-BOX</v>
          </cell>
          <cell r="B927">
            <v>750028136</v>
          </cell>
          <cell r="C927" t="str">
            <v>BAZIC Tri-Angle 0.7mm Mechanical Pencil w/ Refill 2B Ceramic Lead, 24-Pack</v>
          </cell>
          <cell r="D927" t="str">
            <v>ACTIVE</v>
          </cell>
          <cell r="E927" t="str">
            <v>PUBLISHED</v>
          </cell>
          <cell r="F927" t="str">
            <v>Offer end date has passed,No Match Found - Adjusted to your last submitted price</v>
          </cell>
          <cell r="G927" t="str">
            <v>Office &amp; Stationery</v>
          </cell>
          <cell r="H927" t="str">
            <v>Mechanical Pencils</v>
          </cell>
          <cell r="I927">
            <v>40.08</v>
          </cell>
          <cell r="J927" t="str">
            <v>USD</v>
          </cell>
          <cell r="K927" t="str">
            <v>Base</v>
          </cell>
          <cell r="L927">
            <v>40.08</v>
          </cell>
          <cell r="M927">
            <v>2039720</v>
          </cell>
          <cell r="N927">
            <v>2038710</v>
          </cell>
          <cell r="O927">
            <v>1.42</v>
          </cell>
          <cell r="P927">
            <v>9</v>
          </cell>
          <cell r="Q927">
            <v>1</v>
          </cell>
          <cell r="R927" t="str">
            <v>Seller Fulfilled</v>
          </cell>
          <cell r="S927" t="str">
            <v>Seller Fulfilled</v>
          </cell>
          <cell r="T927" t="str">
            <v>4P9XZICRX9ZL</v>
          </cell>
          <cell r="U927" t="str">
            <v>20764608054011</v>
          </cell>
        </row>
        <row r="928">
          <cell r="A928" t="str">
            <v>787-EACH</v>
          </cell>
          <cell r="B928">
            <v>456779682</v>
          </cell>
          <cell r="C928" t="str">
            <v>BAZIC Pre-Sharpened #2 HB Yellow Pencil, Wood Free, Latex Free Eraser (12/Pack), 1-Pack</v>
          </cell>
          <cell r="D928" t="str">
            <v>ACTIVE</v>
          </cell>
          <cell r="E928" t="str">
            <v>PUBLISHED</v>
          </cell>
          <cell r="F928" t="str">
            <v>Offer end date has passed,No Match Found - Adjusted to your last submitted price</v>
          </cell>
          <cell r="G928" t="str">
            <v>Office &amp; Stationery</v>
          </cell>
          <cell r="H928" t="str">
            <v>Writing Pads</v>
          </cell>
          <cell r="I928">
            <v>13.89</v>
          </cell>
          <cell r="J928" t="str">
            <v>USD</v>
          </cell>
          <cell r="K928" t="str">
            <v>Base</v>
          </cell>
          <cell r="L928" t="str">
            <v>Yes</v>
          </cell>
          <cell r="M928">
            <v>2039720</v>
          </cell>
          <cell r="N928">
            <v>2039758</v>
          </cell>
          <cell r="O928" t="str">
            <v>NETWORK_GEO</v>
          </cell>
          <cell r="P928">
            <v>0.8</v>
          </cell>
          <cell r="Q928">
            <v>1</v>
          </cell>
          <cell r="R928" t="str">
            <v>Seller Fulfilled</v>
          </cell>
          <cell r="S928" t="str">
            <v>Seller Fulfilled</v>
          </cell>
          <cell r="T928" t="str">
            <v>1GB0UBV20K2L</v>
          </cell>
          <cell r="U928" t="str">
            <v>00465136792074</v>
          </cell>
        </row>
        <row r="929">
          <cell r="A929" t="str">
            <v>L-19-BOX</v>
          </cell>
          <cell r="B929">
            <v>484328695</v>
          </cell>
          <cell r="C929" t="str">
            <v>BAZIC Private Property No Trespassing Sign 12"x16", Waterproof, 24-Pack</v>
          </cell>
          <cell r="D929" t="str">
            <v>ACTIVE</v>
          </cell>
          <cell r="E929" t="str">
            <v>PUBLISHED</v>
          </cell>
          <cell r="F929" t="str">
            <v>Offer end date has passed</v>
          </cell>
          <cell r="G929" t="str">
            <v>Office &amp; Stationery</v>
          </cell>
          <cell r="H929" t="str">
            <v>Mailers</v>
          </cell>
          <cell r="I929">
            <v>20.75</v>
          </cell>
          <cell r="J929" t="str">
            <v>USD</v>
          </cell>
          <cell r="K929" t="str">
            <v>Base</v>
          </cell>
          <cell r="L929" t="str">
            <v>Yes</v>
          </cell>
          <cell r="M929">
            <v>2038710</v>
          </cell>
          <cell r="N929">
            <v>2038710</v>
          </cell>
          <cell r="O929" t="str">
            <v>NETWORK_GEO</v>
          </cell>
          <cell r="P929">
            <v>0.5</v>
          </cell>
          <cell r="Q929">
            <v>1</v>
          </cell>
          <cell r="R929" t="str">
            <v>Seller Fulfilled</v>
          </cell>
          <cell r="S929" t="str">
            <v>Seller Fulfilled</v>
          </cell>
          <cell r="T929" t="str">
            <v>5XQNCB0QCBMU</v>
          </cell>
          <cell r="U929" t="str">
            <v>00764608054352</v>
          </cell>
        </row>
        <row r="930">
          <cell r="A930" t="str">
            <v>12399-SET2</v>
          </cell>
          <cell r="B930">
            <v>54439046</v>
          </cell>
          <cell r="C930" t="str">
            <v>BIBLE STORIES Coloring Book 2-Title, Fun Game Workbook for Learning Drawing Coloring, Holiday Gift for Activity at Classroom Home, 48-Pack</v>
          </cell>
          <cell r="D930" t="str">
            <v>ACTIVE</v>
          </cell>
          <cell r="E930" t="str">
            <v>PUBLISHED</v>
          </cell>
          <cell r="F930"/>
          <cell r="G930" t="str">
            <v>Office &amp; Stationery</v>
          </cell>
          <cell r="H930" t="str">
            <v>Writing Pads</v>
          </cell>
          <cell r="I930">
            <v>8.5</v>
          </cell>
          <cell r="J930" t="str">
            <v>USD</v>
          </cell>
          <cell r="K930" t="str">
            <v>Base</v>
          </cell>
          <cell r="L930" t="str">
            <v>Yes</v>
          </cell>
          <cell r="M930">
            <v>2038710</v>
          </cell>
          <cell r="N930">
            <v>2039758</v>
          </cell>
          <cell r="O930" t="str">
            <v>NETWORK_GEO</v>
          </cell>
          <cell r="P930">
            <v>0.4</v>
          </cell>
          <cell r="Q930">
            <v>1</v>
          </cell>
          <cell r="R930" t="str">
            <v>Seller Fulfilled</v>
          </cell>
          <cell r="S930" t="str">
            <v>Seller Fulfilled</v>
          </cell>
          <cell r="T930" t="str">
            <v>3HAN8G5K00S8</v>
          </cell>
          <cell r="U930" t="str">
            <v>00764608005552</v>
          </cell>
        </row>
        <row r="931">
          <cell r="A931" t="str">
            <v>17045-CASE</v>
          </cell>
          <cell r="B931">
            <v>191537485</v>
          </cell>
          <cell r="C931" t="str">
            <v>BAZIC Reva Ballpoint Pen Dazzle, Black Color Ink Retractable Pens Cushion Grip, 1.0 mm Medium Point (8/Pack), 144-Pack</v>
          </cell>
          <cell r="D931" t="str">
            <v>ACTIVE</v>
          </cell>
          <cell r="E931" t="str">
            <v>PUBLISHED</v>
          </cell>
          <cell r="F931" t="str">
            <v>Offer end date has passed,Price Adjusted</v>
          </cell>
          <cell r="G931" t="str">
            <v>Crafts</v>
          </cell>
          <cell r="H931" t="str">
            <v>Construction Paper</v>
          </cell>
          <cell r="I931">
            <v>16.989999999999998</v>
          </cell>
          <cell r="J931" t="str">
            <v>USD</v>
          </cell>
          <cell r="K931" t="str">
            <v>Base</v>
          </cell>
          <cell r="L931" t="str">
            <v>Yes</v>
          </cell>
          <cell r="M931">
            <v>2039719</v>
          </cell>
          <cell r="N931">
            <v>2038710</v>
          </cell>
          <cell r="O931" t="str">
            <v>NETWORK_GEO</v>
          </cell>
          <cell r="P931">
            <v>2.09</v>
          </cell>
          <cell r="Q931">
            <v>1</v>
          </cell>
          <cell r="R931" t="str">
            <v>Seller Fulfilled</v>
          </cell>
          <cell r="S931" t="str">
            <v>Seller Fulfilled</v>
          </cell>
          <cell r="T931" t="str">
            <v>7LB52L7YLVOI</v>
          </cell>
          <cell r="U931" t="str">
            <v>00469026127366</v>
          </cell>
        </row>
        <row r="932">
          <cell r="A932" t="str">
            <v>17104-BOX</v>
          </cell>
          <cell r="B932">
            <v>18045615044</v>
          </cell>
          <cell r="C932" t="str">
            <v>BAZIC Frizz Erasable Gel Pens, 0.7mm Medium Point, Black Ink, Comfort Grip, 24-Pack</v>
          </cell>
          <cell r="D932" t="str">
            <v>ACTIVE</v>
          </cell>
          <cell r="E932" t="str">
            <v>PUBLISHED</v>
          </cell>
          <cell r="F932" t="str">
            <v>Offer end date has passed</v>
          </cell>
          <cell r="G932" t="str">
            <v>Office &amp; Stationery</v>
          </cell>
          <cell r="H932" t="str">
            <v>Pens</v>
          </cell>
          <cell r="I932">
            <v>31.5</v>
          </cell>
          <cell r="J932" t="str">
            <v>USD</v>
          </cell>
          <cell r="K932" t="str">
            <v>Base</v>
          </cell>
          <cell r="L932">
            <v>31.5</v>
          </cell>
          <cell r="M932">
            <v>2039719</v>
          </cell>
          <cell r="N932">
            <v>2038710</v>
          </cell>
          <cell r="O932">
            <v>1.17</v>
          </cell>
          <cell r="P932">
            <v>9.42</v>
          </cell>
          <cell r="Q932">
            <v>1</v>
          </cell>
          <cell r="R932" t="str">
            <v>Seller Fulfilled</v>
          </cell>
          <cell r="S932" t="str">
            <v>Seller Fulfilled</v>
          </cell>
          <cell r="T932" t="str">
            <v>0X3X4J3OAS61</v>
          </cell>
          <cell r="U932" t="str">
            <v>20764608005914</v>
          </cell>
        </row>
        <row r="933">
          <cell r="A933" t="str">
            <v>1747-BOX</v>
          </cell>
          <cell r="B933">
            <v>763376108</v>
          </cell>
          <cell r="C933" t="str">
            <v>BAZIC 2-In-1 Mechanical Pencil &amp; 4-Fashion Color Pen with Grip, 1.0 mm Bold Point, HB Pencil Lead, 24-Pack</v>
          </cell>
          <cell r="D933" t="str">
            <v>ACTIVE</v>
          </cell>
          <cell r="E933" t="str">
            <v>PUBLISHED</v>
          </cell>
          <cell r="F933" t="str">
            <v>Offer end date has passed</v>
          </cell>
          <cell r="G933" t="str">
            <v>Office &amp; Stationery</v>
          </cell>
          <cell r="H933" t="str">
            <v>Whiteboards</v>
          </cell>
          <cell r="I933">
            <v>57</v>
          </cell>
          <cell r="J933" t="str">
            <v>USD</v>
          </cell>
          <cell r="K933" t="str">
            <v>Base</v>
          </cell>
          <cell r="L933" t="str">
            <v>Yes</v>
          </cell>
          <cell r="M933">
            <v>2039719</v>
          </cell>
          <cell r="N933">
            <v>2039885</v>
          </cell>
          <cell r="O933" t="str">
            <v>NETWORK_GEO</v>
          </cell>
          <cell r="P933">
            <v>8.8800000000000008</v>
          </cell>
          <cell r="Q933">
            <v>1</v>
          </cell>
          <cell r="R933" t="str">
            <v>Seller Fulfilled</v>
          </cell>
          <cell r="S933" t="str">
            <v>Seller Fulfilled</v>
          </cell>
          <cell r="T933" t="str">
            <v>3ULKRAMHKYTE</v>
          </cell>
          <cell r="U933" t="str">
            <v>20764608060173</v>
          </cell>
        </row>
        <row r="934">
          <cell r="A934" t="str">
            <v>1748-BOX</v>
          </cell>
          <cell r="B934">
            <v>667523005</v>
          </cell>
          <cell r="C934" t="str">
            <v>BAZIC 2-In-1 Mechanical Pencil 4-Color Ballpoint Pen w/ Soft Grip, 24-Pack</v>
          </cell>
          <cell r="D934" t="str">
            <v>ACTIVE</v>
          </cell>
          <cell r="E934" t="str">
            <v>PUBLISHED</v>
          </cell>
          <cell r="F934" t="str">
            <v>Compliance - Childrenâ€™s Product Policy,No Match Found - Adjusted to your last submitted price</v>
          </cell>
          <cell r="G934" t="str">
            <v>Office &amp; Stationery</v>
          </cell>
          <cell r="H934" t="str">
            <v>Rubber Bands</v>
          </cell>
          <cell r="I934">
            <v>7.99</v>
          </cell>
          <cell r="J934" t="str">
            <v>USD</v>
          </cell>
          <cell r="K934" t="str">
            <v>Base</v>
          </cell>
          <cell r="L934" t="str">
            <v>No</v>
          </cell>
          <cell r="M934">
            <v>2039719</v>
          </cell>
          <cell r="N934">
            <v>2039906</v>
          </cell>
          <cell r="O934" t="str">
            <v>NETWORK_GEO</v>
          </cell>
          <cell r="P934">
            <v>0.13</v>
          </cell>
          <cell r="Q934">
            <v>1</v>
          </cell>
          <cell r="R934" t="str">
            <v>Seller Fulfilled</v>
          </cell>
          <cell r="S934" t="str">
            <v>Walmart Fulfilled</v>
          </cell>
          <cell r="T934" t="str">
            <v>3YKHQX17KSVM</v>
          </cell>
          <cell r="U934" t="str">
            <v>00764608061206</v>
          </cell>
        </row>
        <row r="935">
          <cell r="A935" t="str">
            <v>1788-EACH</v>
          </cell>
          <cell r="B935">
            <v>125861502</v>
          </cell>
          <cell r="C935" t="str">
            <v>BAZIC Spencer Assorted Color Retractable Pens, Soft Grip 1.0 mm (5/Pack), 1-Pack</v>
          </cell>
          <cell r="D935" t="str">
            <v>ACTIVE</v>
          </cell>
          <cell r="E935" t="str">
            <v>PUBLISHED</v>
          </cell>
          <cell r="F935" t="str">
            <v>Offer end date has passed</v>
          </cell>
          <cell r="G935" t="str">
            <v>Office &amp; Stationery</v>
          </cell>
          <cell r="H935" t="str">
            <v>School &amp; Office Paper</v>
          </cell>
          <cell r="I935">
            <v>18.989999999999998</v>
          </cell>
          <cell r="J935" t="str">
            <v>USD</v>
          </cell>
          <cell r="K935" t="str">
            <v>Base</v>
          </cell>
          <cell r="L935" t="str">
            <v>Yes</v>
          </cell>
          <cell r="M935">
            <v>2039719</v>
          </cell>
          <cell r="N935">
            <v>2039724</v>
          </cell>
          <cell r="O935" t="str">
            <v>ALWAYS_TWO_DAY</v>
          </cell>
          <cell r="P935">
            <v>5.05</v>
          </cell>
          <cell r="Q935">
            <v>1</v>
          </cell>
          <cell r="R935" t="str">
            <v>WFS Eligible</v>
          </cell>
          <cell r="S935" t="str">
            <v>Seller Fulfilled</v>
          </cell>
          <cell r="T935" t="str">
            <v>595WYCRYOCXV</v>
          </cell>
          <cell r="U935" t="str">
            <v>00462313568972</v>
          </cell>
        </row>
        <row r="936">
          <cell r="A936" t="str">
            <v>1814-SET6</v>
          </cell>
          <cell r="B936">
            <v>335909861</v>
          </cell>
          <cell r="C936" t="str">
            <v>BAZIC Clipboard Storage Case, Plastic Briefcases Box Letter Size, 6-Pack</v>
          </cell>
          <cell r="D936" t="str">
            <v>ACTIVE</v>
          </cell>
          <cell r="E936" t="str">
            <v>UNPUBLISHED</v>
          </cell>
          <cell r="F936" t="str">
            <v>Listing &amp; Content:UPC Mismatch:Wrong-Item:Unpublish-Auto</v>
          </cell>
          <cell r="G936" t="str">
            <v>Office &amp; Stationery</v>
          </cell>
          <cell r="H936" t="str">
            <v>Form Holders &amp; Clipboards</v>
          </cell>
          <cell r="I936">
            <v>32.5</v>
          </cell>
          <cell r="J936" t="str">
            <v>USD</v>
          </cell>
          <cell r="K936" t="str">
            <v>Base</v>
          </cell>
          <cell r="L936" t="str">
            <v>Yes</v>
          </cell>
          <cell r="M936">
            <v>2039893</v>
          </cell>
          <cell r="N936">
            <v>2039720</v>
          </cell>
          <cell r="O936">
            <v>4.6100000000000003</v>
          </cell>
          <cell r="P936">
            <v>0.16</v>
          </cell>
          <cell r="Q936">
            <v>1</v>
          </cell>
          <cell r="R936" t="str">
            <v>Seller Fulfilled</v>
          </cell>
          <cell r="S936" t="str">
            <v>Seller Fulfilled</v>
          </cell>
          <cell r="T936" t="str">
            <v>4PFB4FAA52ZX</v>
          </cell>
          <cell r="U936" t="str">
            <v>00764608007242</v>
          </cell>
        </row>
        <row r="937">
          <cell r="A937" t="str">
            <v>2539-CASE</v>
          </cell>
          <cell r="B937">
            <v>752316514</v>
          </cell>
          <cell r="C937" t="str">
            <v>BAZIC 24 Color Washable Premium Crayons /Case Qty - 72</v>
          </cell>
          <cell r="D937" t="str">
            <v>ACTIVE</v>
          </cell>
          <cell r="E937" t="str">
            <v>PUBLISHED</v>
          </cell>
          <cell r="F937" t="str">
            <v>Offer end date has passed,Price Adjusted</v>
          </cell>
          <cell r="G937" t="str">
            <v>Office &amp; Stationery</v>
          </cell>
          <cell r="H937" t="str">
            <v>Mechanical Pencil Refills</v>
          </cell>
          <cell r="I937">
            <v>27.38</v>
          </cell>
          <cell r="J937" t="str">
            <v>USD</v>
          </cell>
          <cell r="K937" t="str">
            <v>Base</v>
          </cell>
          <cell r="L937" t="str">
            <v>Yes</v>
          </cell>
          <cell r="M937">
            <v>2039722</v>
          </cell>
          <cell r="N937">
            <v>2039720</v>
          </cell>
          <cell r="O937" t="str">
            <v>NETWORK_GEO</v>
          </cell>
          <cell r="P937">
            <v>2</v>
          </cell>
          <cell r="Q937">
            <v>1</v>
          </cell>
          <cell r="R937" t="str">
            <v>Seller Fulfilled</v>
          </cell>
          <cell r="S937" t="str">
            <v>Seller Fulfilled</v>
          </cell>
          <cell r="T937" t="str">
            <v>6JK7JZDVAB47</v>
          </cell>
          <cell r="U937" t="str">
            <v>10764608007812</v>
          </cell>
        </row>
        <row r="938">
          <cell r="A938" t="str">
            <v>3165-CASE</v>
          </cell>
          <cell r="B938">
            <v>900616305</v>
          </cell>
          <cell r="C938" t="str">
            <v>BAZIC Expanding Plastic File Folder 7 Pockets w/ A-Z Tab, 12-Pack</v>
          </cell>
          <cell r="D938" t="str">
            <v>ARCHIVED</v>
          </cell>
          <cell r="E938" t="str">
            <v>UNPUBLISHED</v>
          </cell>
          <cell r="F938" t="str">
            <v>Offer end date has passed</v>
          </cell>
          <cell r="G938" t="str">
            <v>Office &amp; Stationery</v>
          </cell>
          <cell r="H938" t="str">
            <v>Pencil Cases</v>
          </cell>
          <cell r="I938">
            <v>41.75</v>
          </cell>
          <cell r="J938" t="str">
            <v>USD</v>
          </cell>
          <cell r="K938" t="str">
            <v>Base</v>
          </cell>
          <cell r="L938" t="str">
            <v>Yes</v>
          </cell>
          <cell r="M938">
            <v>2039742</v>
          </cell>
          <cell r="N938">
            <v>2039750</v>
          </cell>
          <cell r="O938" t="str">
            <v>ALWAYS_TWO_DAY</v>
          </cell>
          <cell r="P938">
            <v>2.4700000000000002</v>
          </cell>
          <cell r="Q938">
            <v>1</v>
          </cell>
          <cell r="R938" t="str">
            <v>Walmart Fulfilled</v>
          </cell>
          <cell r="S938" t="str">
            <v>Seller Fulfilled</v>
          </cell>
          <cell r="T938" t="str">
            <v>5LLHU0XKNN38</v>
          </cell>
          <cell r="U938" t="str">
            <v>00885457728680</v>
          </cell>
        </row>
        <row r="939">
          <cell r="A939" t="str">
            <v>3167-SET4</v>
          </cell>
          <cell r="B939">
            <v>125805021</v>
          </cell>
          <cell r="C939" t="str">
            <v>Binder View 1" Asst. Pastel Color 3-Ring w/ 2-Pockets</v>
          </cell>
          <cell r="D939" t="str">
            <v>ACTIVE</v>
          </cell>
          <cell r="E939" t="str">
            <v>PUBLISHED</v>
          </cell>
          <cell r="F939" t="str">
            <v>Reasonable price requirements are not met,Reasonable Price Not Satisfied</v>
          </cell>
          <cell r="G939" t="str">
            <v>Office &amp; Stationery</v>
          </cell>
          <cell r="H939" t="str">
            <v>Binders</v>
          </cell>
          <cell r="I939">
            <v>16.29</v>
          </cell>
          <cell r="J939" t="str">
            <v>USD</v>
          </cell>
          <cell r="K939" t="str">
            <v>Base</v>
          </cell>
          <cell r="L939">
            <v>16.29</v>
          </cell>
          <cell r="M939">
            <v>2039738</v>
          </cell>
          <cell r="N939">
            <v>2039750</v>
          </cell>
          <cell r="O939" t="str">
            <v>NETWORK_GEO</v>
          </cell>
          <cell r="P939">
            <v>14.96</v>
          </cell>
          <cell r="Q939">
            <v>1</v>
          </cell>
          <cell r="R939" t="str">
            <v>Seller Fulfilled</v>
          </cell>
          <cell r="S939" t="str">
            <v>Seller Fulfilled</v>
          </cell>
          <cell r="T939" t="str">
            <v>3EMBZ1IAJIWW</v>
          </cell>
          <cell r="U939" t="str">
            <v>20764608008052</v>
          </cell>
        </row>
        <row r="940">
          <cell r="A940" t="str">
            <v>3321-PACK4</v>
          </cell>
          <cell r="B940">
            <v>1924872173</v>
          </cell>
          <cell r="C940" t="str">
            <v>BAZIC Modeling Clay Neon Color 1 LB, Non Toxic Modeling Dough for Classroom, 4-Pack</v>
          </cell>
          <cell r="D940" t="str">
            <v>ACTIVE</v>
          </cell>
          <cell r="E940" t="str">
            <v>PUBLISHED</v>
          </cell>
          <cell r="F940"/>
          <cell r="G940" t="str">
            <v>Office &amp; Stationery</v>
          </cell>
          <cell r="H940" t="str">
            <v>Pencil Cases</v>
          </cell>
          <cell r="I940">
            <v>281.5</v>
          </cell>
          <cell r="J940" t="str">
            <v>USD</v>
          </cell>
          <cell r="K940" t="str">
            <v>Base</v>
          </cell>
          <cell r="L940" t="str">
            <v>Yes</v>
          </cell>
          <cell r="M940">
            <v>2039741</v>
          </cell>
          <cell r="N940">
            <v>2039750</v>
          </cell>
          <cell r="O940" t="str">
            <v>NETWORK_GEO</v>
          </cell>
          <cell r="P940">
            <v>16.600000000000001</v>
          </cell>
          <cell r="Q940">
            <v>1</v>
          </cell>
          <cell r="R940" t="str">
            <v>Seller Fulfilled</v>
          </cell>
          <cell r="S940" t="str">
            <v>Seller Fulfilled</v>
          </cell>
          <cell r="T940" t="str">
            <v>2ZFWNNW5PFLC</v>
          </cell>
          <cell r="U940" t="str">
            <v>20764608008076</v>
          </cell>
        </row>
        <row r="941">
          <cell r="A941" t="str">
            <v>3343-CASE</v>
          </cell>
          <cell r="B941">
            <v>845472606</v>
          </cell>
          <cell r="C941" t="str">
            <v>BAZIC Modeling Clay Stick 9 Color, 260g (9.17 oz), Non Toxic, 24-Pack</v>
          </cell>
          <cell r="D941" t="str">
            <v>ACTIVE</v>
          </cell>
          <cell r="E941" t="str">
            <v>PUBLISHED</v>
          </cell>
          <cell r="G941" t="str">
            <v>Crafts</v>
          </cell>
          <cell r="H941" t="str">
            <v>Clays &amp; Doughs</v>
          </cell>
          <cell r="I941">
            <v>58.89</v>
          </cell>
          <cell r="J941" t="str">
            <v>USD</v>
          </cell>
          <cell r="K941" t="str">
            <v>Base</v>
          </cell>
          <cell r="L941">
            <v>58.89</v>
          </cell>
          <cell r="M941">
            <v>2039741</v>
          </cell>
          <cell r="N941">
            <v>2039750</v>
          </cell>
          <cell r="O941" t="str">
            <v>NETWORK_GEO</v>
          </cell>
          <cell r="P941">
            <v>1.63</v>
          </cell>
          <cell r="Q941">
            <v>1</v>
          </cell>
          <cell r="R941" t="str">
            <v>Seller Fulfilled</v>
          </cell>
          <cell r="S941" t="str">
            <v>Seller Fulfilled</v>
          </cell>
          <cell r="T941" t="str">
            <v>3PRAOER0B9FO</v>
          </cell>
          <cell r="U941" t="str">
            <v>00764608008508</v>
          </cell>
        </row>
        <row r="942">
          <cell r="A942" t="str">
            <v>3357-CASE</v>
          </cell>
          <cell r="B942">
            <v>9675804442</v>
          </cell>
          <cell r="C942" t="str">
            <v>BAZIC Air Dry Modeling Clay 6 Natural/Earth Color 3 oz, Non Toxic, 24-Pack</v>
          </cell>
          <cell r="D942" t="str">
            <v>ACTIVE</v>
          </cell>
          <cell r="E942" t="str">
            <v>PUBLISHED</v>
          </cell>
          <cell r="F942" t="str">
            <v>Offer end date has passed</v>
          </cell>
          <cell r="G942" t="str">
            <v>Office &amp; Stationery</v>
          </cell>
          <cell r="H942" t="str">
            <v>Stretch Film &amp; Shrink Wrap</v>
          </cell>
          <cell r="I942">
            <v>20.59</v>
          </cell>
          <cell r="J942" t="str">
            <v>USD</v>
          </cell>
          <cell r="K942" t="str">
            <v>Base</v>
          </cell>
          <cell r="L942" t="str">
            <v>Yes</v>
          </cell>
          <cell r="M942">
            <v>2039741</v>
          </cell>
          <cell r="N942">
            <v>2038710</v>
          </cell>
          <cell r="O942" t="str">
            <v>NETWORK_GEO</v>
          </cell>
          <cell r="P942">
            <v>1.76</v>
          </cell>
          <cell r="Q942">
            <v>1</v>
          </cell>
          <cell r="R942" t="str">
            <v>Seller Fulfilled</v>
          </cell>
          <cell r="S942" t="str">
            <v>Seller Fulfilled</v>
          </cell>
          <cell r="T942" t="str">
            <v>4EER43RL85EO</v>
          </cell>
          <cell r="U942" t="str">
            <v>00764608090299</v>
          </cell>
        </row>
        <row r="943">
          <cell r="A943" t="str">
            <v>3950-PACK2</v>
          </cell>
          <cell r="B943">
            <v>15134424281</v>
          </cell>
          <cell r="C943" t="str">
            <v>BAZIC Acrylic Paint 8 Colors 0.4 oz/12 ml, Non-Toxic Craft Paint Set, 2-Pack</v>
          </cell>
          <cell r="D943" t="str">
            <v>ACTIVE</v>
          </cell>
          <cell r="E943" t="str">
            <v>PUBLISHED</v>
          </cell>
          <cell r="F943" t="str">
            <v>Reasonable price requirements are not met,Reasonable Price Not Satisfied</v>
          </cell>
          <cell r="G943" t="str">
            <v>Crafts</v>
          </cell>
          <cell r="H943" t="str">
            <v>Art Paints &amp; Pigment Powders</v>
          </cell>
          <cell r="I943">
            <v>10.33</v>
          </cell>
          <cell r="J943" t="str">
            <v>USD</v>
          </cell>
          <cell r="K943" t="str">
            <v>Base</v>
          </cell>
          <cell r="L943">
            <v>10.33</v>
          </cell>
          <cell r="M943">
            <v>2039748</v>
          </cell>
          <cell r="N943">
            <v>2038710</v>
          </cell>
          <cell r="O943" t="str">
            <v>NETWORK_GEO</v>
          </cell>
          <cell r="P943">
            <v>20.62</v>
          </cell>
          <cell r="Q943">
            <v>1</v>
          </cell>
          <cell r="R943" t="str">
            <v>Seller Fulfilled</v>
          </cell>
          <cell r="S943" t="str">
            <v>Seller Fulfilled</v>
          </cell>
          <cell r="T943" t="str">
            <v>6PK7FL9UFOAH</v>
          </cell>
          <cell r="U943" t="str">
            <v>20764608009240</v>
          </cell>
        </row>
        <row r="944">
          <cell r="A944" t="str">
            <v>5010-EACH</v>
          </cell>
          <cell r="B944">
            <v>23446172</v>
          </cell>
          <cell r="C944" t="str">
            <v>BAZIC Coin Wrappers Rolls, Quarter Dime Nickel Penny, Made in USA (36/Pack), 1-Pack</v>
          </cell>
          <cell r="D944" t="str">
            <v>ACTIVE</v>
          </cell>
          <cell r="E944" t="str">
            <v>PUBLISHED</v>
          </cell>
          <cell r="F944"/>
          <cell r="G944" t="str">
            <v>Office &amp; Stationery</v>
          </cell>
          <cell r="H944" t="str">
            <v>Transparent Tapes</v>
          </cell>
          <cell r="I944">
            <v>7.99</v>
          </cell>
          <cell r="J944" t="str">
            <v>USD</v>
          </cell>
          <cell r="K944" t="str">
            <v>Base</v>
          </cell>
          <cell r="L944" t="str">
            <v>Yes</v>
          </cell>
          <cell r="M944">
            <v>2038710</v>
          </cell>
          <cell r="N944">
            <v>2039729</v>
          </cell>
          <cell r="O944" t="str">
            <v>NETWORK_GEO</v>
          </cell>
          <cell r="P944">
            <v>0.12</v>
          </cell>
          <cell r="Q944">
            <v>1</v>
          </cell>
          <cell r="R944" t="str">
            <v>WFS Eligible</v>
          </cell>
          <cell r="S944" t="str">
            <v>Walmart Fulfilled</v>
          </cell>
          <cell r="T944" t="str">
            <v>4NZPSD3RZUZW</v>
          </cell>
          <cell r="U944" t="str">
            <v>00764608009277</v>
          </cell>
        </row>
        <row r="945">
          <cell r="A945" t="str">
            <v>5010-PACK4</v>
          </cell>
          <cell r="B945">
            <v>1305118090</v>
          </cell>
          <cell r="C945" t="str">
            <v>BAZIC Coin Wrappers Rolls, Quarter Dime Nickel Penny, Made in USA Coins Tubes (36/Pack), 4-Packs</v>
          </cell>
          <cell r="D945" t="str">
            <v>ACTIVE</v>
          </cell>
          <cell r="E945" t="str">
            <v>PUBLISHED</v>
          </cell>
          <cell r="F945" t="str">
            <v>Offer end date has passed,Price Adjusted</v>
          </cell>
          <cell r="G945" t="str">
            <v>Office &amp; Stationery</v>
          </cell>
          <cell r="H945" t="str">
            <v>Masking Tapes</v>
          </cell>
          <cell r="I945">
            <v>9.99</v>
          </cell>
          <cell r="J945" t="str">
            <v>USD</v>
          </cell>
          <cell r="K945" t="str">
            <v>Base</v>
          </cell>
          <cell r="L945" t="str">
            <v>Yes</v>
          </cell>
          <cell r="M945">
            <v>2038710</v>
          </cell>
          <cell r="N945">
            <v>2038710</v>
          </cell>
          <cell r="O945" t="str">
            <v>NETWORK_GEO</v>
          </cell>
          <cell r="P945">
            <v>0.48</v>
          </cell>
          <cell r="Q945">
            <v>1</v>
          </cell>
          <cell r="R945" t="str">
            <v>Seller Fulfilled</v>
          </cell>
          <cell r="S945" t="str">
            <v>Seller Fulfilled</v>
          </cell>
          <cell r="T945" t="str">
            <v>1WNXYFJPU22Q</v>
          </cell>
          <cell r="U945" t="str">
            <v>00463924749071</v>
          </cell>
        </row>
        <row r="946">
          <cell r="A946" t="str">
            <v>5077-BOX</v>
          </cell>
          <cell r="B946">
            <v>755714354</v>
          </cell>
          <cell r="C946" t="str">
            <v>BAZIC Purchase Order Book, 30 Sets 8 3/8" x 10 11/16" 2-Part Carbonless, White &amp; Canary, Bound Wraparound Cover (30 Sets/Pack), 24-Packs</v>
          </cell>
          <cell r="D946" t="str">
            <v>ARCHIVED</v>
          </cell>
          <cell r="E946" t="str">
            <v>UNPUBLISHED</v>
          </cell>
          <cell r="F946" t="str">
            <v>Offer end date has passed</v>
          </cell>
          <cell r="G946" t="str">
            <v>Home &amp; Garden</v>
          </cell>
          <cell r="H946" t="str">
            <v>Plaques &amp; Signs</v>
          </cell>
          <cell r="I946">
            <v>7.36</v>
          </cell>
          <cell r="J946" t="str">
            <v>USD</v>
          </cell>
          <cell r="K946" t="str">
            <v>Base</v>
          </cell>
          <cell r="L946" t="str">
            <v>Yes</v>
          </cell>
          <cell r="M946">
            <v>2038710</v>
          </cell>
          <cell r="N946">
            <v>2038710</v>
          </cell>
          <cell r="O946" t="str">
            <v>NETWORK_GEO</v>
          </cell>
          <cell r="P946">
            <v>0.11</v>
          </cell>
          <cell r="Q946">
            <v>1</v>
          </cell>
          <cell r="R946" t="str">
            <v>Seller Fulfilled</v>
          </cell>
          <cell r="S946" t="str">
            <v>Seller Fulfilled</v>
          </cell>
          <cell r="T946" t="str">
            <v>2VR3H5WL15BR</v>
          </cell>
          <cell r="U946" t="str">
            <v>00764608043684</v>
          </cell>
        </row>
        <row r="947">
          <cell r="A947" t="str">
            <v>5600-PACK2</v>
          </cell>
          <cell r="B947">
            <v>14633015960</v>
          </cell>
          <cell r="C947" t="str">
            <v>BAZIC Telling Time Flash Cards Learn to Read Time, Read Clocks Numerals &amp; Analog (36/Pack), 2-Pack</v>
          </cell>
          <cell r="D947" t="str">
            <v>ACTIVE</v>
          </cell>
          <cell r="E947" t="str">
            <v>PUBLISHED</v>
          </cell>
          <cell r="F947" t="str">
            <v>Offer end date has passed</v>
          </cell>
          <cell r="G947" t="str">
            <v>Office &amp; Stationery</v>
          </cell>
          <cell r="H947" t="str">
            <v>Flash Cards</v>
          </cell>
          <cell r="I947">
            <v>8.99</v>
          </cell>
          <cell r="J947" t="str">
            <v>USD</v>
          </cell>
          <cell r="K947" t="str">
            <v>Base</v>
          </cell>
          <cell r="L947">
            <v>8.99</v>
          </cell>
          <cell r="M947">
            <v>2039914</v>
          </cell>
          <cell r="N947">
            <v>2038710</v>
          </cell>
          <cell r="O947">
            <v>0.4</v>
          </cell>
          <cell r="P947">
            <v>0.11</v>
          </cell>
          <cell r="Q947">
            <v>1</v>
          </cell>
          <cell r="R947" t="str">
            <v>Seller Fulfilled</v>
          </cell>
          <cell r="S947" t="str">
            <v>Seller Fulfilled</v>
          </cell>
          <cell r="T947" t="str">
            <v>7H8TV9PSP749</v>
          </cell>
          <cell r="U947" t="str">
            <v>00764608043714</v>
          </cell>
        </row>
        <row r="948">
          <cell r="A948" t="str">
            <v>566-EACH</v>
          </cell>
          <cell r="B948">
            <v>28599356</v>
          </cell>
          <cell r="C948" t="str">
            <v>BAZIC W/R 100 Ct. Filler Paper</v>
          </cell>
          <cell r="D948" t="str">
            <v>ACTIVE</v>
          </cell>
          <cell r="E948" t="str">
            <v>PUBLISHED</v>
          </cell>
          <cell r="F948" t="str">
            <v>Offer end date has passed</v>
          </cell>
          <cell r="G948" t="str">
            <v>Office &amp; Stationery</v>
          </cell>
          <cell r="H948" t="str">
            <v>Filler Paper</v>
          </cell>
          <cell r="I948">
            <v>7.19</v>
          </cell>
          <cell r="J948" t="str">
            <v>USD</v>
          </cell>
          <cell r="K948" t="str">
            <v>Base</v>
          </cell>
          <cell r="L948">
            <v>7.19</v>
          </cell>
          <cell r="M948">
            <v>2039724</v>
          </cell>
          <cell r="N948">
            <v>2038710</v>
          </cell>
          <cell r="O948">
            <v>0.72499999999999998</v>
          </cell>
          <cell r="P948">
            <v>0.11</v>
          </cell>
          <cell r="Q948">
            <v>1</v>
          </cell>
          <cell r="R948" t="str">
            <v>Seller Fulfilled</v>
          </cell>
          <cell r="S948" t="str">
            <v>Seller Fulfilled</v>
          </cell>
          <cell r="T948" t="str">
            <v>2C1M28E8XGYB</v>
          </cell>
          <cell r="U948" t="str">
            <v>00764608043790</v>
          </cell>
        </row>
        <row r="949">
          <cell r="A949" t="str">
            <v>713-PACK2</v>
          </cell>
          <cell r="B949">
            <v>662043441</v>
          </cell>
          <cell r="C949" t="str">
            <v>BAZIC Glitter Metallic Pencils, Latex Free Eraser, (8/Pack), 2-Packs</v>
          </cell>
          <cell r="D949" t="str">
            <v>ACTIVE</v>
          </cell>
          <cell r="E949" t="str">
            <v>PUBLISHED</v>
          </cell>
          <cell r="G949" t="str">
            <v>Office &amp; Stationery</v>
          </cell>
          <cell r="H949" t="str">
            <v>Pencils</v>
          </cell>
          <cell r="I949">
            <v>8.68</v>
          </cell>
          <cell r="J949" t="str">
            <v>USD</v>
          </cell>
          <cell r="K949" t="str">
            <v>Base</v>
          </cell>
          <cell r="L949">
            <v>8.68</v>
          </cell>
          <cell r="M949">
            <v>2039720</v>
          </cell>
          <cell r="N949">
            <v>2038980</v>
          </cell>
          <cell r="O949" t="str">
            <v>NETWORK_GEO</v>
          </cell>
          <cell r="P949">
            <v>0.65</v>
          </cell>
          <cell r="Q949">
            <v>1</v>
          </cell>
          <cell r="R949" t="str">
            <v>Seller Fulfilled</v>
          </cell>
          <cell r="S949" t="str">
            <v>Seller Fulfilled</v>
          </cell>
          <cell r="T949" t="str">
            <v>4XXFNJTLKOLZ</v>
          </cell>
          <cell r="U949" t="str">
            <v>00764608010372</v>
          </cell>
        </row>
        <row r="950">
          <cell r="A950" t="str">
            <v>759-BOX</v>
          </cell>
          <cell r="B950">
            <v>186068633</v>
          </cell>
          <cell r="C950" t="str">
            <v>BAZIC Mechanical Pencil Saige Chroma 0.7mm, Smooth Writing Pencils (12/Box), 12-Pack</v>
          </cell>
          <cell r="D950" t="str">
            <v>ACTIVE</v>
          </cell>
          <cell r="E950" t="str">
            <v>PUBLISHED</v>
          </cell>
          <cell r="G950" t="str">
            <v>Office &amp; Stationery</v>
          </cell>
          <cell r="H950" t="str">
            <v>Mechanical Pencils</v>
          </cell>
          <cell r="I950">
            <v>71.989999999999995</v>
          </cell>
          <cell r="J950" t="str">
            <v>USD</v>
          </cell>
          <cell r="K950" t="str">
            <v>Base</v>
          </cell>
          <cell r="L950">
            <v>71.989999999999995</v>
          </cell>
          <cell r="M950">
            <v>2039720</v>
          </cell>
          <cell r="N950">
            <v>2038710</v>
          </cell>
          <cell r="O950" t="str">
            <v>NETWORK_GEO</v>
          </cell>
          <cell r="P950">
            <v>0.65</v>
          </cell>
          <cell r="Q950">
            <v>1</v>
          </cell>
          <cell r="R950" t="str">
            <v>Seller Fulfilled</v>
          </cell>
          <cell r="S950" t="str">
            <v>Seller Fulfilled</v>
          </cell>
          <cell r="T950" t="str">
            <v>1X1TLIXOHGN5</v>
          </cell>
          <cell r="U950" t="str">
            <v>00814625012009</v>
          </cell>
        </row>
        <row r="951">
          <cell r="A951" t="str">
            <v>8006-CASE</v>
          </cell>
          <cell r="B951">
            <v>787662724</v>
          </cell>
          <cell r="C951" t="str">
            <v>BAZIC Middle High School Kit Bundle Supplies Box 65 Count for Student 7-12 Grades, Bazic Products School Supplies Composition Books Binder and more, SPEC MAY VARY, 1-Pack</v>
          </cell>
          <cell r="D951" t="str">
            <v>ACTIVE</v>
          </cell>
          <cell r="E951" t="str">
            <v>PUBLISHED</v>
          </cell>
          <cell r="G951" t="str">
            <v>Office &amp; Stationery</v>
          </cell>
          <cell r="H951" t="str">
            <v>Stationery &amp; Stationery Sets</v>
          </cell>
          <cell r="I951">
            <v>44.75</v>
          </cell>
          <cell r="J951" t="str">
            <v>USD</v>
          </cell>
          <cell r="K951" t="str">
            <v>Base</v>
          </cell>
          <cell r="L951">
            <v>44.75</v>
          </cell>
          <cell r="M951">
            <v>2038710</v>
          </cell>
          <cell r="N951">
            <v>2038013</v>
          </cell>
          <cell r="O951" t="str">
            <v>NETWORK_GEO</v>
          </cell>
          <cell r="P951">
            <v>20.34</v>
          </cell>
          <cell r="Q951">
            <v>1</v>
          </cell>
          <cell r="R951" t="str">
            <v>Seller Fulfilled</v>
          </cell>
          <cell r="S951" t="str">
            <v>Seller Fulfilled</v>
          </cell>
          <cell r="T951" t="str">
            <v>2GMSD96L2IVC</v>
          </cell>
          <cell r="U951" t="str">
            <v>20814625012102</v>
          </cell>
        </row>
        <row r="952">
          <cell r="A952" t="str">
            <v>860-EACH</v>
          </cell>
          <cell r="B952">
            <v>6370005691</v>
          </cell>
          <cell r="C952" t="str">
            <v>BAZIC Lap Desk Activity Tray Lap Table Portable Desk for Activity Study Drawing Eating, RANDOM COLOR, 1-Pack</v>
          </cell>
          <cell r="D952" t="str">
            <v>ACTIVE</v>
          </cell>
          <cell r="E952" t="str">
            <v>PUBLISHED</v>
          </cell>
          <cell r="F952" t="str">
            <v>Offer end date has passed</v>
          </cell>
          <cell r="G952" t="str">
            <v>Office &amp; Stationery</v>
          </cell>
          <cell r="H952" t="str">
            <v>Markers</v>
          </cell>
          <cell r="I952">
            <v>10.5</v>
          </cell>
          <cell r="J952" t="str">
            <v>USD</v>
          </cell>
          <cell r="K952" t="str">
            <v>Base</v>
          </cell>
          <cell r="L952" t="str">
            <v>Yes</v>
          </cell>
          <cell r="M952">
            <v>2038710</v>
          </cell>
          <cell r="N952">
            <v>2039746</v>
          </cell>
          <cell r="O952" t="str">
            <v>ALWAYS_TWO_DAY</v>
          </cell>
          <cell r="P952">
            <v>0.27</v>
          </cell>
          <cell r="Q952">
            <v>1</v>
          </cell>
          <cell r="R952" t="str">
            <v>Walmart Fulfilled</v>
          </cell>
          <cell r="S952" t="str">
            <v>Seller Fulfilled</v>
          </cell>
          <cell r="T952" t="str">
            <v>57DDPWJD8E0P</v>
          </cell>
          <cell r="U952" t="str">
            <v>00463570106389</v>
          </cell>
        </row>
        <row r="953">
          <cell r="A953" t="str">
            <v>922-EACH</v>
          </cell>
          <cell r="B953">
            <v>28484407</v>
          </cell>
          <cell r="C953" t="str">
            <v>BAZIC Tan Packing Tape 1.88" X 54.6 Yards, Shipping Sealing Tapes, 1-Pack</v>
          </cell>
          <cell r="D953" t="str">
            <v>ACTIVE</v>
          </cell>
          <cell r="E953" t="str">
            <v>PUBLISHED</v>
          </cell>
          <cell r="F953"/>
          <cell r="G953" t="str">
            <v>Office &amp; Stationery</v>
          </cell>
          <cell r="H953" t="str">
            <v>Markers</v>
          </cell>
          <cell r="I953">
            <v>33.21</v>
          </cell>
          <cell r="J953" t="str">
            <v>USD</v>
          </cell>
          <cell r="K953" t="str">
            <v>Base</v>
          </cell>
          <cell r="L953" t="str">
            <v>Yes</v>
          </cell>
          <cell r="M953">
            <v>2038710</v>
          </cell>
          <cell r="N953">
            <v>2039746</v>
          </cell>
          <cell r="O953" t="str">
            <v>NETWORK_GEO</v>
          </cell>
          <cell r="P953">
            <v>3.38</v>
          </cell>
          <cell r="Q953">
            <v>1</v>
          </cell>
          <cell r="R953" t="str">
            <v>Seller Fulfilled</v>
          </cell>
          <cell r="S953" t="str">
            <v>Seller Fulfilled</v>
          </cell>
          <cell r="T953" t="str">
            <v>4Z40DBSE9I08</v>
          </cell>
          <cell r="U953" t="str">
            <v>10764608012298</v>
          </cell>
        </row>
        <row r="954">
          <cell r="A954" t="str">
            <v>923-CASE</v>
          </cell>
          <cell r="B954">
            <v>581656630</v>
          </cell>
          <cell r="C954" t="str">
            <v>BAZIC Tan Packaging Tape Packing Tape 1.88"x109.3 Yards, 36-Pack</v>
          </cell>
          <cell r="D954" t="str">
            <v>ACTIVE</v>
          </cell>
          <cell r="E954" t="str">
            <v>PUBLISHED</v>
          </cell>
          <cell r="F954" t="str">
            <v>Offer end date has passed</v>
          </cell>
          <cell r="G954" t="str">
            <v>Office &amp; Stationery</v>
          </cell>
          <cell r="H954" t="str">
            <v>Markers</v>
          </cell>
          <cell r="I954">
            <v>8.89</v>
          </cell>
          <cell r="J954" t="str">
            <v>USD</v>
          </cell>
          <cell r="K954" t="str">
            <v>Base</v>
          </cell>
          <cell r="L954" t="str">
            <v>Yes</v>
          </cell>
          <cell r="M954">
            <v>2038710</v>
          </cell>
          <cell r="N954">
            <v>2039746</v>
          </cell>
          <cell r="O954" t="str">
            <v>NETWORK_GEO</v>
          </cell>
          <cell r="P954">
            <v>0.16</v>
          </cell>
          <cell r="Q954">
            <v>1</v>
          </cell>
          <cell r="R954" t="str">
            <v>Seller Fulfilled</v>
          </cell>
          <cell r="S954" t="str">
            <v>Seller Fulfilled</v>
          </cell>
          <cell r="T954" t="str">
            <v>4Q3MWTHTOYMW</v>
          </cell>
          <cell r="U954" t="str">
            <v>00764608012345</v>
          </cell>
        </row>
        <row r="955">
          <cell r="A955" t="str">
            <v>1101-CASE</v>
          </cell>
          <cell r="B955">
            <v>5168783411</v>
          </cell>
          <cell r="C955" t="str">
            <v>VALENCIA 16" Dinos Backpack, BAZIC x SYDNEY Fashion Backpack Shoulder Bag Casual Travel Bag Hiking Daypack</v>
          </cell>
          <cell r="D955" t="str">
            <v>ARCHIVED</v>
          </cell>
          <cell r="E955" t="str">
            <v>UNPUBLISHED</v>
          </cell>
          <cell r="F955" t="str">
            <v>Offer end date has passed</v>
          </cell>
          <cell r="G955" t="str">
            <v>Office &amp; Stationery</v>
          </cell>
          <cell r="H955" t="str">
            <v>Markers</v>
          </cell>
          <cell r="I955">
            <v>13.63</v>
          </cell>
          <cell r="J955" t="str">
            <v>USD</v>
          </cell>
          <cell r="K955" t="str">
            <v>Base</v>
          </cell>
          <cell r="L955" t="str">
            <v>Yes</v>
          </cell>
          <cell r="M955">
            <v>2038980</v>
          </cell>
          <cell r="N955">
            <v>2039746</v>
          </cell>
          <cell r="O955" t="str">
            <v>NETWORK_GEO</v>
          </cell>
          <cell r="P955">
            <v>0.36</v>
          </cell>
          <cell r="Q955">
            <v>1</v>
          </cell>
          <cell r="R955" t="str">
            <v>Seller Fulfilled</v>
          </cell>
          <cell r="S955" t="str">
            <v>Seller Fulfilled</v>
          </cell>
          <cell r="T955" t="str">
            <v>3VOWD2266IEP</v>
          </cell>
          <cell r="U955" t="str">
            <v>00464769999133</v>
          </cell>
        </row>
        <row r="956">
          <cell r="A956" t="str">
            <v>1108-EACH</v>
          </cell>
          <cell r="B956">
            <v>5205523508</v>
          </cell>
          <cell r="C956" t="str">
            <v>CAVALLERO 17" Blue Tie-Dye Backpack, BAZIC x SYDNEY Fashion Backpack Shoulder Bag Casual Travel Bag Hiking Daypack</v>
          </cell>
          <cell r="D956" t="str">
            <v>ARCHIVED</v>
          </cell>
          <cell r="E956" t="str">
            <v>UNPUBLISHED</v>
          </cell>
          <cell r="F956" t="str">
            <v>Offer end date has passed</v>
          </cell>
          <cell r="G956" t="str">
            <v>Office &amp; Stationery</v>
          </cell>
          <cell r="H956" t="str">
            <v>Markers</v>
          </cell>
          <cell r="I956">
            <v>11.48</v>
          </cell>
          <cell r="J956" t="str">
            <v>USD</v>
          </cell>
          <cell r="K956" t="str">
            <v>Base</v>
          </cell>
          <cell r="L956" t="str">
            <v>Yes</v>
          </cell>
          <cell r="M956">
            <v>2038980</v>
          </cell>
          <cell r="N956">
            <v>2039746</v>
          </cell>
          <cell r="O956" t="str">
            <v>NETWORK_GEO</v>
          </cell>
          <cell r="P956">
            <v>0.3</v>
          </cell>
          <cell r="Q956">
            <v>1</v>
          </cell>
          <cell r="R956" t="str">
            <v>Seller Fulfilled</v>
          </cell>
          <cell r="S956" t="str">
            <v>Walmart Fulfilled</v>
          </cell>
          <cell r="T956" t="str">
            <v>3COZ7ZZJWCDW</v>
          </cell>
          <cell r="U956" t="str">
            <v>00764608012383</v>
          </cell>
        </row>
        <row r="957">
          <cell r="A957" t="str">
            <v>1274-EACH</v>
          </cell>
          <cell r="B957">
            <v>54432737</v>
          </cell>
          <cell r="C957" t="str">
            <v>BAZIC Black Color Chisel Tip Desk Style Permanent Markers (12/Box)</v>
          </cell>
          <cell r="D957" t="str">
            <v>ACTIVE</v>
          </cell>
          <cell r="E957" t="str">
            <v>PUBLISHED</v>
          </cell>
          <cell r="F957" t="str">
            <v>Listing &amp; Content:UPC Mismatch:Wrong-Item:Unpublish-Auto,Reasonable price requirements are not met,Reasonable Price Not Satisfied</v>
          </cell>
          <cell r="G957" t="str">
            <v>Office &amp; Stationery</v>
          </cell>
          <cell r="H957" t="str">
            <v>Markers</v>
          </cell>
          <cell r="I957">
            <v>9.2899999999999991</v>
          </cell>
          <cell r="J957" t="str">
            <v>USD</v>
          </cell>
          <cell r="K957" t="str">
            <v>Base</v>
          </cell>
          <cell r="L957">
            <v>9.2899999999999991</v>
          </cell>
          <cell r="M957">
            <v>2039746</v>
          </cell>
          <cell r="N957">
            <v>2038710</v>
          </cell>
          <cell r="O957">
            <v>0.43</v>
          </cell>
          <cell r="P957">
            <v>13.94</v>
          </cell>
          <cell r="Q957">
            <v>1</v>
          </cell>
          <cell r="R957" t="str">
            <v>Seller Fulfilled</v>
          </cell>
          <cell r="S957" t="str">
            <v>Seller Fulfilled</v>
          </cell>
          <cell r="T957" t="str">
            <v>6YAHTXMXS1PJ</v>
          </cell>
          <cell r="U957" t="str">
            <v>20814625012393</v>
          </cell>
        </row>
        <row r="958">
          <cell r="A958" t="str">
            <v>17075-CASE</v>
          </cell>
          <cell r="B958">
            <v>818313910</v>
          </cell>
          <cell r="C958" t="str">
            <v>BAZIC Frizz Erasable Gel Pen 0.7mm Assorted Color, Retractable Pen, 144-Packs</v>
          </cell>
          <cell r="D958" t="str">
            <v>ARCHIVED</v>
          </cell>
          <cell r="E958" t="str">
            <v>UNPUBLISHED</v>
          </cell>
          <cell r="F958" t="str">
            <v>Offer end date has passed,Price Adjusted</v>
          </cell>
          <cell r="G958" t="str">
            <v>Office &amp; Stationery</v>
          </cell>
          <cell r="H958" t="str">
            <v>Markers</v>
          </cell>
          <cell r="I958">
            <v>79.989999999999995</v>
          </cell>
          <cell r="J958" t="str">
            <v>USD</v>
          </cell>
          <cell r="K958" t="str">
            <v>Base</v>
          </cell>
          <cell r="L958" t="str">
            <v>Yes</v>
          </cell>
          <cell r="M958">
            <v>2039719</v>
          </cell>
          <cell r="N958">
            <v>2039746</v>
          </cell>
          <cell r="O958" t="str">
            <v>NETWORK_GEO</v>
          </cell>
          <cell r="P958">
            <v>5.32</v>
          </cell>
          <cell r="Q958">
            <v>1</v>
          </cell>
          <cell r="R958" t="str">
            <v>Seller Fulfilled</v>
          </cell>
          <cell r="S958" t="str">
            <v>Seller Fulfilled</v>
          </cell>
          <cell r="T958" t="str">
            <v>4Y1GH7MXU5DS</v>
          </cell>
          <cell r="U958" t="str">
            <v>10764608012731</v>
          </cell>
        </row>
        <row r="959">
          <cell r="A959" t="str">
            <v>2028-EACH</v>
          </cell>
          <cell r="B959">
            <v>53459461</v>
          </cell>
          <cell r="C959" t="str">
            <v>BAZIC 1.7 FL OZ (50 mL) Glue Pen (2/Pack) [2028]</v>
          </cell>
          <cell r="D959" t="str">
            <v>ACTIVE</v>
          </cell>
          <cell r="E959" t="str">
            <v>PUBLISHED</v>
          </cell>
          <cell r="G959" t="str">
            <v>Office &amp; Stationery</v>
          </cell>
          <cell r="H959" t="str">
            <v>Glue Pens</v>
          </cell>
          <cell r="I959">
            <v>7.69</v>
          </cell>
          <cell r="J959" t="str">
            <v>USD</v>
          </cell>
          <cell r="K959" t="str">
            <v>Base</v>
          </cell>
          <cell r="L959">
            <v>7.69</v>
          </cell>
          <cell r="M959">
            <v>2039872</v>
          </cell>
          <cell r="N959">
            <v>2039746</v>
          </cell>
          <cell r="O959" t="str">
            <v>NETWORK_GEO</v>
          </cell>
          <cell r="P959">
            <v>0.27</v>
          </cell>
          <cell r="Q959">
            <v>1</v>
          </cell>
          <cell r="R959" t="str">
            <v>Seller Fulfilled</v>
          </cell>
          <cell r="S959" t="str">
            <v>Seller Fulfilled</v>
          </cell>
          <cell r="T959" t="str">
            <v>1B5YQ0UTT851</v>
          </cell>
          <cell r="U959" t="str">
            <v>00764608012932</v>
          </cell>
        </row>
        <row r="960">
          <cell r="A960" t="str">
            <v>3197-BOX</v>
          </cell>
          <cell r="B960">
            <v>817936460</v>
          </cell>
          <cell r="C960" t="str">
            <v>BAZIC Report Covers w/ Sliding Bar, Clear Front Letter Plastic Folders 72 Count</v>
          </cell>
          <cell r="D960" t="str">
            <v>ACTIVE</v>
          </cell>
          <cell r="E960" t="str">
            <v>PUBLISHED</v>
          </cell>
          <cell r="F960" t="str">
            <v>Offer end date has passed</v>
          </cell>
          <cell r="G960" t="str">
            <v>Office &amp; Stationery</v>
          </cell>
          <cell r="H960" t="str">
            <v>Report Covers</v>
          </cell>
          <cell r="I960">
            <v>40.49</v>
          </cell>
          <cell r="J960" t="str">
            <v>USD</v>
          </cell>
          <cell r="K960" t="str">
            <v>Base</v>
          </cell>
          <cell r="L960">
            <v>40.49</v>
          </cell>
          <cell r="M960">
            <v>2039907</v>
          </cell>
          <cell r="N960">
            <v>2039719</v>
          </cell>
          <cell r="O960">
            <v>5.16</v>
          </cell>
          <cell r="P960">
            <v>0.18</v>
          </cell>
          <cell r="Q960">
            <v>1</v>
          </cell>
          <cell r="R960" t="str">
            <v>Seller Fulfilled</v>
          </cell>
          <cell r="S960" t="str">
            <v>Seller Fulfilled</v>
          </cell>
          <cell r="T960" t="str">
            <v>10NIB0L1SVUN</v>
          </cell>
          <cell r="U960" t="str">
            <v>00764608170236</v>
          </cell>
        </row>
        <row r="961">
          <cell r="A961" t="str">
            <v>3872-BOX</v>
          </cell>
          <cell r="B961">
            <v>384436479</v>
          </cell>
          <cell r="C961" t="str">
            <v>BAZIC Alphabet Sticker Book 600+ Stickers, A to Z Colorful Rewards Sticker, 24-Pack</v>
          </cell>
          <cell r="D961" t="str">
            <v>ACTIVE</v>
          </cell>
          <cell r="E961" t="str">
            <v>PUBLISHED</v>
          </cell>
          <cell r="F961" t="str">
            <v>Listing &amp; Content:UPC Mismatch:Wrong-Item:ATOM (For Walmart internal use only: VOCIPF-123251)</v>
          </cell>
          <cell r="G961" t="str">
            <v>Crafts</v>
          </cell>
          <cell r="H961" t="str">
            <v>Stickers</v>
          </cell>
          <cell r="I961">
            <v>38.49</v>
          </cell>
          <cell r="J961" t="str">
            <v>USD</v>
          </cell>
          <cell r="K961" t="str">
            <v>Base</v>
          </cell>
          <cell r="L961">
            <v>38.49</v>
          </cell>
          <cell r="M961">
            <v>2038710</v>
          </cell>
          <cell r="N961">
            <v>2039719</v>
          </cell>
          <cell r="O961">
            <v>2.92</v>
          </cell>
          <cell r="P961">
            <v>0.3</v>
          </cell>
          <cell r="Q961">
            <v>1</v>
          </cell>
          <cell r="R961" t="str">
            <v>Seller Fulfilled</v>
          </cell>
          <cell r="S961" t="str">
            <v>Seller Fulfilled</v>
          </cell>
          <cell r="T961" t="str">
            <v>4LSKNUTPTM45</v>
          </cell>
          <cell r="U961" t="str">
            <v>00764608170847</v>
          </cell>
        </row>
        <row r="962">
          <cell r="A962" t="str">
            <v>3993-BOX</v>
          </cell>
          <cell r="B962">
            <v>2520362311</v>
          </cell>
          <cell r="C962" t="str">
            <v>BAZIC 25-piece Paint Brush Foam Tipped Brushes Set, Nylon Hair Bristle Natural Hair Brushes, 12-Pack</v>
          </cell>
          <cell r="D962" t="str">
            <v>ARCHIVED</v>
          </cell>
          <cell r="E962" t="str">
            <v>UNPUBLISHED</v>
          </cell>
          <cell r="F962" t="str">
            <v>Offer end date has passed</v>
          </cell>
          <cell r="G962" t="str">
            <v>Office &amp; Stationery</v>
          </cell>
          <cell r="H962" t="str">
            <v>Pens</v>
          </cell>
          <cell r="I962">
            <v>145.29</v>
          </cell>
          <cell r="J962" t="str">
            <v>USD</v>
          </cell>
          <cell r="K962" t="str">
            <v>Base</v>
          </cell>
          <cell r="L962" t="str">
            <v>Yes</v>
          </cell>
          <cell r="M962">
            <v>2039747</v>
          </cell>
          <cell r="N962">
            <v>2039719</v>
          </cell>
          <cell r="O962" t="str">
            <v>NETWORK_GEO</v>
          </cell>
          <cell r="P962">
            <v>6.8</v>
          </cell>
          <cell r="Q962">
            <v>1</v>
          </cell>
          <cell r="R962" t="str">
            <v>Seller Fulfilled</v>
          </cell>
          <cell r="S962" t="str">
            <v>Seller Fulfilled</v>
          </cell>
          <cell r="T962" t="str">
            <v>2C1F32RG3AN4</v>
          </cell>
          <cell r="U962" t="str">
            <v>20764608171084</v>
          </cell>
        </row>
        <row r="963">
          <cell r="A963" t="str">
            <v>4004-BOX</v>
          </cell>
          <cell r="B963">
            <v>124267818</v>
          </cell>
          <cell r="C963" t="str">
            <v>BAZIC Key Tag Label Window, Plastic Key Holder Key Ring (6/Pack), 24-Packs</v>
          </cell>
          <cell r="D963" t="str">
            <v>ACTIVE</v>
          </cell>
          <cell r="E963" t="str">
            <v>UNPUBLISHED</v>
          </cell>
          <cell r="F963" t="str">
            <v>Reasonable price requirements are not met,Reasonable Price Not Satisfied</v>
          </cell>
          <cell r="G963" t="str">
            <v>Office &amp; Stationery</v>
          </cell>
          <cell r="H963" t="str">
            <v>Pens</v>
          </cell>
          <cell r="I963">
            <v>44.54</v>
          </cell>
          <cell r="J963" t="str">
            <v>USD</v>
          </cell>
          <cell r="K963" t="str">
            <v>Base</v>
          </cell>
          <cell r="L963" t="str">
            <v>Yes</v>
          </cell>
          <cell r="M963">
            <v>2038710</v>
          </cell>
          <cell r="N963">
            <v>2039719</v>
          </cell>
          <cell r="O963" t="str">
            <v>NETWORK_GEO</v>
          </cell>
          <cell r="P963">
            <v>2.08</v>
          </cell>
          <cell r="Q963">
            <v>1</v>
          </cell>
          <cell r="R963" t="str">
            <v>Seller Fulfilled</v>
          </cell>
          <cell r="S963" t="str">
            <v>WFS Eligible</v>
          </cell>
          <cell r="T963" t="str">
            <v>57PV5FJXHTJK</v>
          </cell>
          <cell r="U963" t="str">
            <v>10764608017286</v>
          </cell>
        </row>
        <row r="964">
          <cell r="A964" t="str">
            <v>5072-CASE</v>
          </cell>
          <cell r="B964">
            <v>153779107</v>
          </cell>
          <cell r="C964" t="str">
            <v>BAZIC Catalog Envelope 9" x 12" Gummed Seal Eyelet Closure, 500-Count</v>
          </cell>
          <cell r="D964" t="str">
            <v>ACTIVE</v>
          </cell>
          <cell r="E964" t="str">
            <v>PUBLISHED</v>
          </cell>
          <cell r="F964"/>
          <cell r="G964" t="str">
            <v>Office &amp; Stationery</v>
          </cell>
          <cell r="H964" t="str">
            <v>Form Holders &amp; Clipboards</v>
          </cell>
          <cell r="I964">
            <v>79.5</v>
          </cell>
          <cell r="J964" t="str">
            <v>USD</v>
          </cell>
          <cell r="K964" t="str">
            <v>Base</v>
          </cell>
          <cell r="L964" t="str">
            <v>Yes</v>
          </cell>
          <cell r="M964">
            <v>2038710</v>
          </cell>
          <cell r="N964">
            <v>2039893</v>
          </cell>
          <cell r="O964" t="str">
            <v>NETWORK_GEO</v>
          </cell>
          <cell r="P964">
            <v>16.02</v>
          </cell>
          <cell r="Q964">
            <v>1</v>
          </cell>
          <cell r="R964" t="str">
            <v>Seller Fulfilled</v>
          </cell>
          <cell r="S964" t="str">
            <v>Seller Fulfilled</v>
          </cell>
          <cell r="T964" t="str">
            <v>0XYHEK06Q8C4</v>
          </cell>
          <cell r="U964" t="str">
            <v>20764608018297</v>
          </cell>
        </row>
        <row r="965">
          <cell r="A965" t="str">
            <v>5079-CASE</v>
          </cell>
          <cell r="B965">
            <v>651268578</v>
          </cell>
          <cell r="C965" t="str">
            <v>BAZIC Filler Paper Loose Leaf Papers 125 Sheet, Wide Ruled, 24-Pack</v>
          </cell>
          <cell r="D965" t="str">
            <v>ARCHIVED</v>
          </cell>
          <cell r="E965" t="str">
            <v>UNPUBLISHED</v>
          </cell>
          <cell r="F965" t="str">
            <v>Offer end date has passed</v>
          </cell>
          <cell r="G965" t="str">
            <v>Office &amp; Stationery</v>
          </cell>
          <cell r="H965" t="str">
            <v>Form Holders &amp; Clipboards</v>
          </cell>
          <cell r="I965">
            <v>18.989999999999998</v>
          </cell>
          <cell r="J965" t="str">
            <v>USD</v>
          </cell>
          <cell r="K965" t="str">
            <v>Base</v>
          </cell>
          <cell r="L965" t="str">
            <v>Yes</v>
          </cell>
          <cell r="M965">
            <v>2039724</v>
          </cell>
          <cell r="N965">
            <v>2039893</v>
          </cell>
          <cell r="O965" t="str">
            <v>NETWORK_GEO</v>
          </cell>
          <cell r="P965">
            <v>1.65</v>
          </cell>
          <cell r="Q965">
            <v>1</v>
          </cell>
          <cell r="R965" t="str">
            <v>Seller Fulfilled</v>
          </cell>
          <cell r="S965" t="str">
            <v>Seller Fulfilled</v>
          </cell>
          <cell r="T965" t="str">
            <v>4LQIKW3A2XE0</v>
          </cell>
          <cell r="U965" t="str">
            <v>00764608018309</v>
          </cell>
        </row>
        <row r="966">
          <cell r="A966" t="str">
            <v>5079-PACK2</v>
          </cell>
          <cell r="B966">
            <v>439349546</v>
          </cell>
          <cell r="C966" t="str">
            <v>BAZIC Filler Paper Loose Leaf Papers 125 ?Sheet, Wide Ruled 3 Hole Punched, 6-Pack</v>
          </cell>
          <cell r="D966" t="str">
            <v>ARCHIVED</v>
          </cell>
          <cell r="E966" t="str">
            <v>UNPUBLISHED</v>
          </cell>
          <cell r="F966" t="str">
            <v>Offer end date has passed</v>
          </cell>
          <cell r="G966" t="str">
            <v>Office &amp; Stationery</v>
          </cell>
          <cell r="H966" t="str">
            <v>Glue</v>
          </cell>
          <cell r="I966">
            <v>8.5</v>
          </cell>
          <cell r="J966" t="str">
            <v>USD</v>
          </cell>
          <cell r="K966" t="str">
            <v>Base</v>
          </cell>
          <cell r="L966" t="str">
            <v>Yes</v>
          </cell>
          <cell r="M966">
            <v>2039724</v>
          </cell>
          <cell r="N966">
            <v>2039872</v>
          </cell>
          <cell r="O966" t="str">
            <v>NETWORK_GEO</v>
          </cell>
          <cell r="P966">
            <v>0.38</v>
          </cell>
          <cell r="Q966">
            <v>1</v>
          </cell>
          <cell r="R966" t="str">
            <v>Seller Fulfilled</v>
          </cell>
          <cell r="S966" t="str">
            <v>Seller Fulfilled</v>
          </cell>
          <cell r="T966" t="str">
            <v>4XELKS2OYRWM</v>
          </cell>
          <cell r="U966" t="str">
            <v>00764608020449</v>
          </cell>
        </row>
        <row r="967">
          <cell r="A967" t="str">
            <v>508-PACK6</v>
          </cell>
          <cell r="B967">
            <v>1831836587</v>
          </cell>
          <cell r="C967" t="str">
            <v>BAZIC Products Marbled Cover College Wide-Ruled Notebook, 6-Pack</v>
          </cell>
          <cell r="D967" t="str">
            <v>ACTIVE</v>
          </cell>
          <cell r="E967" t="str">
            <v>PUBLISHED</v>
          </cell>
          <cell r="G967" t="str">
            <v>Office &amp; Stationery</v>
          </cell>
          <cell r="H967" t="str">
            <v>Composition Notebooks</v>
          </cell>
          <cell r="I967">
            <v>18.5</v>
          </cell>
          <cell r="J967" t="str">
            <v>USD</v>
          </cell>
          <cell r="K967" t="str">
            <v>Base</v>
          </cell>
          <cell r="L967">
            <v>18.5</v>
          </cell>
          <cell r="M967">
            <v>2038710</v>
          </cell>
          <cell r="N967">
            <v>2039729</v>
          </cell>
          <cell r="O967" t="str">
            <v>NETWORK_GEO</v>
          </cell>
          <cell r="P967">
            <v>10.62</v>
          </cell>
          <cell r="Q967">
            <v>1</v>
          </cell>
          <cell r="R967" t="str">
            <v>Seller Fulfilled</v>
          </cell>
          <cell r="S967" t="str">
            <v>Seller Fulfilled</v>
          </cell>
          <cell r="T967" t="str">
            <v>6NJ2ENRGCFNO</v>
          </cell>
          <cell r="U967" t="str">
            <v>20764608020801</v>
          </cell>
        </row>
        <row r="968">
          <cell r="A968" t="str">
            <v>528343-SET2</v>
          </cell>
          <cell r="B968">
            <v>590740894</v>
          </cell>
          <cell r="C968" t="str">
            <v>Jumbo Print Search a Word, 2 Titles, Word Search Find Words Books, 2-Pack</v>
          </cell>
          <cell r="D968" t="str">
            <v>ARCHIVED</v>
          </cell>
          <cell r="E968" t="str">
            <v>UNPUBLISHED</v>
          </cell>
          <cell r="F968" t="str">
            <v>Offer end date has passed</v>
          </cell>
          <cell r="G968" t="str">
            <v>Office &amp; Stationery</v>
          </cell>
          <cell r="H968" t="str">
            <v>Sheet Protectors</v>
          </cell>
          <cell r="I968">
            <v>8.66</v>
          </cell>
          <cell r="J968" t="str">
            <v>USD</v>
          </cell>
          <cell r="K968" t="str">
            <v>Base</v>
          </cell>
          <cell r="L968" t="str">
            <v>No</v>
          </cell>
          <cell r="M968">
            <v>2038013</v>
          </cell>
          <cell r="N968">
            <v>2039907</v>
          </cell>
          <cell r="O968" t="str">
            <v>NETWORK_GEO</v>
          </cell>
          <cell r="P968">
            <v>0.16</v>
          </cell>
          <cell r="Q968">
            <v>1</v>
          </cell>
          <cell r="R968" t="str">
            <v>Seller Fulfilled</v>
          </cell>
          <cell r="S968" t="str">
            <v>Seller Fulfilled</v>
          </cell>
          <cell r="T968" t="str">
            <v>2QX0RINVKNRQ</v>
          </cell>
          <cell r="U968" t="str">
            <v>00764608021309</v>
          </cell>
        </row>
        <row r="969">
          <cell r="A969" t="str">
            <v>573-PACK3</v>
          </cell>
          <cell r="B969">
            <v>5309340618</v>
          </cell>
          <cell r="C969" t="str">
            <v>BAZIC Security Self Seal Envelope 3 5/8" x 6 1/2" #6 Tint Mailing Envelopes, 80-Count, 3-Packs</v>
          </cell>
          <cell r="D969" t="str">
            <v>ACTIVE</v>
          </cell>
          <cell r="E969" t="str">
            <v>PUBLISHED</v>
          </cell>
          <cell r="G969" t="str">
            <v>Office &amp; Stationery</v>
          </cell>
          <cell r="H969" t="str">
            <v>Envelopes</v>
          </cell>
          <cell r="I969">
            <v>15</v>
          </cell>
          <cell r="J969" t="str">
            <v>USD</v>
          </cell>
          <cell r="K969" t="str">
            <v>Base</v>
          </cell>
          <cell r="L969" t="str">
            <v>Yes</v>
          </cell>
          <cell r="M969">
            <v>2038710</v>
          </cell>
          <cell r="N969">
            <v>2039742</v>
          </cell>
          <cell r="O969" t="str">
            <v>NETWORK_GEO</v>
          </cell>
          <cell r="P969">
            <v>6.4</v>
          </cell>
          <cell r="Q969">
            <v>1</v>
          </cell>
          <cell r="R969" t="str">
            <v>Seller Fulfilled</v>
          </cell>
          <cell r="S969" t="str">
            <v>Seller Fulfilled</v>
          </cell>
          <cell r="T969" t="str">
            <v>12H5H74NUS76</v>
          </cell>
          <cell r="U969" t="str">
            <v>20764608021778</v>
          </cell>
        </row>
        <row r="970">
          <cell r="A970" t="str">
            <v>6091-CASE</v>
          </cell>
          <cell r="B970">
            <v>733568516</v>
          </cell>
          <cell r="C970" t="str">
            <v>BAZIC Reusable Dry Erase Pockets with Marker Holder, 13.5"x10.5", Total 50 Count</v>
          </cell>
          <cell r="D970" t="str">
            <v>ACTIVE</v>
          </cell>
          <cell r="E970" t="str">
            <v>PUBLISHED</v>
          </cell>
          <cell r="G970" t="str">
            <v>Office &amp; Stationery</v>
          </cell>
          <cell r="H970" t="str">
            <v>Sheet Protectors</v>
          </cell>
          <cell r="I970">
            <v>97.49</v>
          </cell>
          <cell r="J970" t="str">
            <v>USD</v>
          </cell>
          <cell r="K970" t="str">
            <v>Base</v>
          </cell>
          <cell r="L970">
            <v>97.49</v>
          </cell>
          <cell r="M970">
            <v>2039907</v>
          </cell>
          <cell r="N970">
            <v>2038710</v>
          </cell>
          <cell r="O970" t="str">
            <v>NETWORK_GEO</v>
          </cell>
          <cell r="P970">
            <v>7.6749999999999998</v>
          </cell>
          <cell r="Q970">
            <v>1</v>
          </cell>
          <cell r="R970" t="str">
            <v>WFS Eligible</v>
          </cell>
          <cell r="S970" t="str">
            <v>Seller Fulfilled</v>
          </cell>
          <cell r="T970" t="str">
            <v>4I9DC2UBEO5Z</v>
          </cell>
          <cell r="U970" t="str">
            <v>00764608021965</v>
          </cell>
        </row>
        <row r="971">
          <cell r="A971" t="str">
            <v>6812-BOX</v>
          </cell>
          <cell r="B971">
            <v>652838799</v>
          </cell>
          <cell r="C971" t="str">
            <v>BAZIC Wooden Dowel Rods Wood Sticks, 3/16"x12" Natural Hardwood Stick, 480-Count</v>
          </cell>
          <cell r="D971" t="str">
            <v>ACTIVE</v>
          </cell>
          <cell r="E971" t="str">
            <v>PUBLISHED</v>
          </cell>
          <cell r="F971" t="str">
            <v>Reasonable price requirements are not met,Reasonable Price Not Satisfied</v>
          </cell>
          <cell r="G971" t="str">
            <v>Crafts</v>
          </cell>
          <cell r="H971" t="str">
            <v>Craft Sticks</v>
          </cell>
          <cell r="I971">
            <v>52.49</v>
          </cell>
          <cell r="J971" t="str">
            <v>USD</v>
          </cell>
          <cell r="K971" t="str">
            <v>Base</v>
          </cell>
          <cell r="L971" t="str">
            <v>No</v>
          </cell>
          <cell r="M971">
            <v>2038710</v>
          </cell>
          <cell r="N971">
            <v>2039721</v>
          </cell>
          <cell r="O971" t="str">
            <v>NETWORK_GEO</v>
          </cell>
          <cell r="P971">
            <v>0.3</v>
          </cell>
          <cell r="Q971">
            <v>1</v>
          </cell>
          <cell r="R971" t="str">
            <v>Seller Fulfilled</v>
          </cell>
          <cell r="S971" t="str">
            <v>Walmart Fulfilled</v>
          </cell>
          <cell r="T971" t="str">
            <v>4I8TG7E6SWYV</v>
          </cell>
          <cell r="U971" t="str">
            <v>00764608022252</v>
          </cell>
        </row>
        <row r="972">
          <cell r="A972" t="str">
            <v>706-BOX</v>
          </cell>
          <cell r="B972">
            <v>1442227505</v>
          </cell>
          <cell r="C972" t="str">
            <v>BAZIC 2.0mm Mechanical Lead Pencil with 4 Ceramic Lead Refills, HB 2B 4B 6B Lead, 12-Packs</v>
          </cell>
          <cell r="D972" t="str">
            <v>ACTIVE</v>
          </cell>
          <cell r="E972" t="str">
            <v>PUBLISHED</v>
          </cell>
          <cell r="F972" t="str">
            <v>Offer end date has passed,No Match Found - Adjusted to your last submitted price</v>
          </cell>
          <cell r="G972" t="str">
            <v>Office &amp; Stationery</v>
          </cell>
          <cell r="H972" t="str">
            <v>Paper Clips</v>
          </cell>
          <cell r="I972">
            <v>9.99</v>
          </cell>
          <cell r="J972" t="str">
            <v>USD</v>
          </cell>
          <cell r="K972" t="str">
            <v>Base</v>
          </cell>
          <cell r="L972" t="str">
            <v>Yes</v>
          </cell>
          <cell r="M972">
            <v>2039720</v>
          </cell>
          <cell r="N972">
            <v>2039905</v>
          </cell>
          <cell r="O972" t="str">
            <v>NETWORK_GEO</v>
          </cell>
          <cell r="P972">
            <v>0.4</v>
          </cell>
          <cell r="Q972">
            <v>1</v>
          </cell>
          <cell r="R972" t="str">
            <v>Seller Fulfilled</v>
          </cell>
          <cell r="S972" t="str">
            <v>Seller Fulfilled</v>
          </cell>
          <cell r="T972" t="str">
            <v>44GY0EU3VQUE</v>
          </cell>
          <cell r="U972" t="str">
            <v>00465022242843</v>
          </cell>
        </row>
        <row r="973">
          <cell r="A973" t="str">
            <v>929-BOX</v>
          </cell>
          <cell r="B973">
            <v>228886393</v>
          </cell>
          <cell r="C973" t="str">
            <v>BAZIC Crystal Clear Tape w/ Dispenser 3/4" X 500", Glossy Finish, (3/Pack), 24-Pack</v>
          </cell>
          <cell r="D973" t="str">
            <v>ACTIVE</v>
          </cell>
          <cell r="E973" t="str">
            <v>PUBLISHED</v>
          </cell>
          <cell r="G973" t="str">
            <v>Office &amp; Stationery</v>
          </cell>
          <cell r="H973" t="str">
            <v>Transparent Tapes</v>
          </cell>
          <cell r="I973">
            <v>33.32</v>
          </cell>
          <cell r="J973" t="str">
            <v>USD</v>
          </cell>
          <cell r="K973" t="str">
            <v>Base</v>
          </cell>
          <cell r="L973">
            <v>33.32</v>
          </cell>
          <cell r="M973">
            <v>2039729</v>
          </cell>
          <cell r="N973">
            <v>2039722</v>
          </cell>
          <cell r="O973" t="str">
            <v>NETWORK_GEO</v>
          </cell>
          <cell r="P973">
            <v>4.74</v>
          </cell>
          <cell r="Q973">
            <v>1</v>
          </cell>
          <cell r="R973" t="str">
            <v>Seller Fulfilled</v>
          </cell>
          <cell r="S973" t="str">
            <v>Seller Fulfilled</v>
          </cell>
          <cell r="T973" t="str">
            <v>1I4EWVT7ESKX</v>
          </cell>
          <cell r="U973" t="str">
            <v>10764608025175</v>
          </cell>
        </row>
        <row r="974">
          <cell r="A974" t="str">
            <v>93575-PACK3</v>
          </cell>
          <cell r="B974">
            <v>1750166953</v>
          </cell>
          <cell r="C974" t="str">
            <v>APEX 8.5" X 11" Blue Colored Copy Paper, Multipurpose 20 lb Printer Paper Acid Free, 1500 Sheets</v>
          </cell>
          <cell r="D974" t="str">
            <v>RETIRED</v>
          </cell>
          <cell r="E974" t="str">
            <v>UNPUBLISHED</v>
          </cell>
          <cell r="F974" t="str">
            <v>Offer end date has passed,Price Adjusted</v>
          </cell>
          <cell r="G974" t="str">
            <v>Office &amp; Stationery</v>
          </cell>
          <cell r="H974" t="str">
            <v>Binder Clips</v>
          </cell>
          <cell r="I974">
            <v>9.7899999999999991</v>
          </cell>
          <cell r="J974" t="str">
            <v>USD</v>
          </cell>
          <cell r="K974" t="str">
            <v>Base</v>
          </cell>
          <cell r="L974" t="str">
            <v>Yes</v>
          </cell>
          <cell r="M974">
            <v>2039724</v>
          </cell>
          <cell r="N974">
            <v>2039905</v>
          </cell>
          <cell r="O974" t="str">
            <v>NETWORK_GEO</v>
          </cell>
          <cell r="P974">
            <v>0.26</v>
          </cell>
          <cell r="Q974">
            <v>1</v>
          </cell>
          <cell r="R974" t="str">
            <v>Seller Fulfilled</v>
          </cell>
          <cell r="S974" t="str">
            <v>Seller Fulfilled</v>
          </cell>
          <cell r="T974" t="str">
            <v>5UZ9UR8AQ9I8</v>
          </cell>
          <cell r="U974" t="str">
            <v>00764608002728</v>
          </cell>
        </row>
        <row r="975">
          <cell r="A975" t="str">
            <v>L-1-EACH</v>
          </cell>
          <cell r="B975">
            <v>53456516</v>
          </cell>
          <cell r="C975" t="str">
            <v>BAZIC 12" X 16" For Sale Sign</v>
          </cell>
          <cell r="D975" t="str">
            <v>ACTIVE</v>
          </cell>
          <cell r="E975" t="str">
            <v>PUBLISHED</v>
          </cell>
          <cell r="F975" t="str">
            <v>Reasonable price requirements are not met,Reasonable Price Not Satisfied</v>
          </cell>
          <cell r="G975" t="str">
            <v>Office &amp; Stationery</v>
          </cell>
          <cell r="H975" t="str">
            <v>Binders</v>
          </cell>
          <cell r="I975">
            <v>12.99</v>
          </cell>
          <cell r="J975" t="str">
            <v>USD</v>
          </cell>
          <cell r="K975" t="str">
            <v>Base</v>
          </cell>
          <cell r="L975" t="str">
            <v>Yes</v>
          </cell>
          <cell r="M975">
            <v>2038710</v>
          </cell>
          <cell r="N975">
            <v>2039738</v>
          </cell>
          <cell r="O975" t="str">
            <v>NETWORK_GEO</v>
          </cell>
          <cell r="P975">
            <v>0.79</v>
          </cell>
          <cell r="Q975">
            <v>1</v>
          </cell>
          <cell r="R975" t="str">
            <v>Seller Fulfilled</v>
          </cell>
          <cell r="S975" t="str">
            <v>Seller Fulfilled</v>
          </cell>
          <cell r="T975" t="str">
            <v>6UCFFUAW5AF8</v>
          </cell>
          <cell r="U975" t="str">
            <v>00764608031476</v>
          </cell>
        </row>
        <row r="976">
          <cell r="A976" t="str">
            <v>1080-SET6</v>
          </cell>
          <cell r="B976">
            <v>236424980</v>
          </cell>
          <cell r="C976" t="str">
            <v>BAZIC School Backpack 17" Assorted Color, USB Headphone Jack, 6-Units</v>
          </cell>
          <cell r="D976" t="str">
            <v>ACTIVE</v>
          </cell>
          <cell r="E976" t="str">
            <v>PUBLISHED</v>
          </cell>
          <cell r="G976" t="str">
            <v>Travel, Luggage &amp; Accessories</v>
          </cell>
          <cell r="H976" t="str">
            <v>Backpacks</v>
          </cell>
          <cell r="I976">
            <v>79.989999999999995</v>
          </cell>
          <cell r="J976" t="str">
            <v>USD</v>
          </cell>
          <cell r="K976" t="str">
            <v>Base</v>
          </cell>
          <cell r="L976">
            <v>79.989999999999995</v>
          </cell>
          <cell r="M976">
            <v>2038980</v>
          </cell>
          <cell r="N976">
            <v>2039742</v>
          </cell>
          <cell r="O976" t="str">
            <v>NETWORK_GEO</v>
          </cell>
          <cell r="P976">
            <v>27.86</v>
          </cell>
          <cell r="Q976">
            <v>1</v>
          </cell>
          <cell r="R976" t="str">
            <v>Seller Fulfilled</v>
          </cell>
          <cell r="S976" t="str">
            <v>Seller Fulfilled</v>
          </cell>
          <cell r="T976" t="str">
            <v>0SDBXZS4FVSW</v>
          </cell>
          <cell r="U976" t="str">
            <v>20764608031494</v>
          </cell>
        </row>
        <row r="977">
          <cell r="A977" t="str">
            <v>1258-BOX</v>
          </cell>
          <cell r="B977">
            <v>803615123</v>
          </cell>
          <cell r="C977" t="str">
            <v>BAZIC Magnetic Dry Erase Marker, Fine Tip Color Whiteboard Markers (6/Pack), 12-Packs</v>
          </cell>
          <cell r="D977" t="str">
            <v>ACTIVE</v>
          </cell>
          <cell r="E977" t="str">
            <v>PUBLISHED</v>
          </cell>
          <cell r="F977" t="str">
            <v>Offer end date has passed</v>
          </cell>
          <cell r="G977" t="str">
            <v>Office &amp; Stationery</v>
          </cell>
          <cell r="H977" t="str">
            <v>Pocket Folders</v>
          </cell>
          <cell r="I977">
            <v>13.49</v>
          </cell>
          <cell r="J977" t="str">
            <v>USD</v>
          </cell>
          <cell r="K977" t="str">
            <v>Promo price</v>
          </cell>
          <cell r="L977" t="str">
            <v>Yes</v>
          </cell>
          <cell r="M977">
            <v>2039746</v>
          </cell>
          <cell r="N977">
            <v>2039742</v>
          </cell>
          <cell r="O977" t="str">
            <v>ALWAYS_TWO_DAY</v>
          </cell>
          <cell r="P977">
            <v>0.99</v>
          </cell>
          <cell r="Q977">
            <v>1</v>
          </cell>
          <cell r="R977" t="str">
            <v>Walmart Fulfilled</v>
          </cell>
          <cell r="S977" t="str">
            <v>WFS Eligible</v>
          </cell>
          <cell r="T977" t="str">
            <v>10WZ9TAIHDNE</v>
          </cell>
          <cell r="U977" t="str">
            <v>00764608031582</v>
          </cell>
        </row>
        <row r="978">
          <cell r="A978" t="str">
            <v>1272-PACK2</v>
          </cell>
          <cell r="B978">
            <v>831832771</v>
          </cell>
          <cell r="C978" t="str">
            <v>BAZIC Dry Erase Marker Bright Color Chisel Tip Whiteboard Markers (12/Pack), 2-Packs</v>
          </cell>
          <cell r="D978" t="str">
            <v>ACTIVE</v>
          </cell>
          <cell r="E978" t="str">
            <v>PUBLISHED</v>
          </cell>
          <cell r="F978" t="str">
            <v>Offer end date has passed</v>
          </cell>
          <cell r="G978" t="str">
            <v>Office &amp; Stationery</v>
          </cell>
          <cell r="H978" t="str">
            <v>Dry Erase Markers</v>
          </cell>
          <cell r="I978">
            <v>18.989999999999998</v>
          </cell>
          <cell r="J978" t="str">
            <v>USD</v>
          </cell>
          <cell r="K978" t="str">
            <v>Base</v>
          </cell>
          <cell r="L978">
            <v>18.989999999999998</v>
          </cell>
          <cell r="M978">
            <v>2039746</v>
          </cell>
          <cell r="N978">
            <v>2039738</v>
          </cell>
          <cell r="O978">
            <v>0.93</v>
          </cell>
          <cell r="P978">
            <v>18.22</v>
          </cell>
          <cell r="Q978">
            <v>1</v>
          </cell>
          <cell r="R978" t="str">
            <v>Seller Fulfilled</v>
          </cell>
          <cell r="S978" t="str">
            <v>Seller Fulfilled</v>
          </cell>
          <cell r="T978" t="str">
            <v>2K0MJVOHY15P</v>
          </cell>
          <cell r="U978" t="str">
            <v>20764608031685</v>
          </cell>
        </row>
        <row r="979">
          <cell r="A979" t="str">
            <v>17085-BOX</v>
          </cell>
          <cell r="B979">
            <v>429768287</v>
          </cell>
          <cell r="C979" t="str">
            <v>BAZIC Essence Scented Glitter Color Gel Pen, Comfort Grip (6/Pack), 24-Pack</v>
          </cell>
          <cell r="D979" t="str">
            <v>ACTIVE</v>
          </cell>
          <cell r="E979" t="str">
            <v>PUBLISHED</v>
          </cell>
          <cell r="F979" t="str">
            <v>Offer end date has passed</v>
          </cell>
          <cell r="G979" t="str">
            <v>Office &amp; Stationery</v>
          </cell>
          <cell r="H979" t="str">
            <v>File Folders</v>
          </cell>
          <cell r="I979">
            <v>15.99</v>
          </cell>
          <cell r="J979" t="str">
            <v>USD</v>
          </cell>
          <cell r="K979" t="str">
            <v>Base</v>
          </cell>
          <cell r="L979" t="str">
            <v>Yes</v>
          </cell>
          <cell r="M979">
            <v>2039719</v>
          </cell>
          <cell r="N979">
            <v>2039742</v>
          </cell>
          <cell r="O979" t="str">
            <v>NETWORK_GEO</v>
          </cell>
          <cell r="P979">
            <v>1.04</v>
          </cell>
          <cell r="Q979">
            <v>1</v>
          </cell>
          <cell r="R979" t="str">
            <v>Seller Fulfilled</v>
          </cell>
          <cell r="S979" t="str">
            <v>Seller Fulfilled</v>
          </cell>
          <cell r="T979" t="str">
            <v>29U99ZYWLFJO</v>
          </cell>
          <cell r="U979" t="str">
            <v>00764608031797</v>
          </cell>
        </row>
        <row r="980">
          <cell r="A980" t="str">
            <v>1724-BOX</v>
          </cell>
          <cell r="B980">
            <v>457936919</v>
          </cell>
          <cell r="C980" t="str">
            <v>BAZIC Ciel Fuse Tech Ink Retractable Pen w/ Rubber Barrel, 0.7mm (2/Pack), 24-Pack</v>
          </cell>
          <cell r="D980" t="str">
            <v>ACTIVE</v>
          </cell>
          <cell r="E980" t="str">
            <v>PUBLISHED</v>
          </cell>
          <cell r="F980" t="str">
            <v>Offer end date has passed</v>
          </cell>
          <cell r="G980" t="str">
            <v>Office &amp; Stationery</v>
          </cell>
          <cell r="H980" t="str">
            <v>File Folders</v>
          </cell>
          <cell r="I980">
            <v>32.99</v>
          </cell>
          <cell r="J980" t="str">
            <v>USD</v>
          </cell>
          <cell r="K980" t="str">
            <v>Base</v>
          </cell>
          <cell r="L980" t="str">
            <v>Yes</v>
          </cell>
          <cell r="M980">
            <v>2039719</v>
          </cell>
          <cell r="N980">
            <v>2039742</v>
          </cell>
          <cell r="O980" t="str">
            <v>NETWORK_GEO</v>
          </cell>
          <cell r="P980">
            <v>1.84</v>
          </cell>
          <cell r="Q980">
            <v>1</v>
          </cell>
          <cell r="R980" t="str">
            <v>Seller Fulfilled</v>
          </cell>
          <cell r="S980" t="str">
            <v>Seller Fulfilled</v>
          </cell>
          <cell r="T980" t="str">
            <v>0VPTBVAJKM29</v>
          </cell>
          <cell r="U980" t="str">
            <v>00764608031803</v>
          </cell>
        </row>
        <row r="981">
          <cell r="A981" t="str">
            <v>1939-EACH</v>
          </cell>
          <cell r="B981">
            <v>52618579</v>
          </cell>
          <cell r="C981" t="str">
            <v>BAZIC Pencil Sharpener Pencil's Cap Top Sharpeners, (5/Pack), 1-Pack</v>
          </cell>
          <cell r="D981" t="str">
            <v>ARCHIVED</v>
          </cell>
          <cell r="E981" t="str">
            <v>UNPUBLISHED</v>
          </cell>
          <cell r="F981" t="str">
            <v>Offer end date has passed</v>
          </cell>
          <cell r="G981" t="str">
            <v>Crafts</v>
          </cell>
          <cell r="H981" t="str">
            <v>Clays &amp; Doughs</v>
          </cell>
          <cell r="I981">
            <v>15.99</v>
          </cell>
          <cell r="J981" t="str">
            <v>USD</v>
          </cell>
          <cell r="K981" t="str">
            <v>Base</v>
          </cell>
          <cell r="L981" t="str">
            <v>Yes</v>
          </cell>
          <cell r="M981">
            <v>2039751</v>
          </cell>
          <cell r="N981">
            <v>2039741</v>
          </cell>
          <cell r="O981" t="str">
            <v>NETWORK_GEO</v>
          </cell>
          <cell r="P981">
            <v>2.09</v>
          </cell>
          <cell r="Q981">
            <v>1</v>
          </cell>
          <cell r="R981" t="str">
            <v>Seller Fulfilled</v>
          </cell>
          <cell r="S981" t="str">
            <v>Seller Fulfilled</v>
          </cell>
          <cell r="T981" t="str">
            <v>481WEEMRQ5C9</v>
          </cell>
          <cell r="U981" t="str">
            <v>00463796909962</v>
          </cell>
        </row>
        <row r="982">
          <cell r="A982" t="str">
            <v>2251-CASE</v>
          </cell>
          <cell r="B982">
            <v>5471605767</v>
          </cell>
          <cell r="C982" t="str">
            <v>BAZIC 3D Erasers, Princess Dress Up Mini Pencil Eraser (4/Pack), for Bulk Party Favors, Prizes, 144-Packs</v>
          </cell>
          <cell r="D982" t="str">
            <v>ACTIVE</v>
          </cell>
          <cell r="E982" t="str">
            <v>PUBLISHED</v>
          </cell>
          <cell r="F982" t="str">
            <v>Compliance - Childrenâ€™s Product Policy,No Match Found - Adjusted to your last submitted price</v>
          </cell>
          <cell r="G982" t="str">
            <v>Crafts</v>
          </cell>
          <cell r="H982" t="str">
            <v>Clays &amp; Doughs</v>
          </cell>
          <cell r="I982">
            <v>17.5</v>
          </cell>
          <cell r="J982" t="str">
            <v>USD</v>
          </cell>
          <cell r="K982" t="str">
            <v>Base</v>
          </cell>
          <cell r="L982" t="str">
            <v>Yes</v>
          </cell>
          <cell r="M982">
            <v>2039721</v>
          </cell>
          <cell r="N982">
            <v>2039741</v>
          </cell>
          <cell r="O982" t="str">
            <v>NETWORK_GEO</v>
          </cell>
          <cell r="P982">
            <v>2.09</v>
          </cell>
          <cell r="Q982">
            <v>1</v>
          </cell>
          <cell r="R982" t="str">
            <v>Seller Fulfilled</v>
          </cell>
          <cell r="S982" t="str">
            <v>Seller Fulfilled</v>
          </cell>
          <cell r="T982" t="str">
            <v>280EECSQNM3Y</v>
          </cell>
          <cell r="U982" t="str">
            <v>00466012796278</v>
          </cell>
        </row>
        <row r="983">
          <cell r="A983" t="str">
            <v>310-PACK2</v>
          </cell>
          <cell r="B983">
            <v>585288231</v>
          </cell>
          <cell r="C983" t="str">
            <v>BAZIC Plastic Ruler 12" (30cm) w/ Multiplication Table, (4/Pack), 2-Packs</v>
          </cell>
          <cell r="D983" t="str">
            <v>ACTIVE</v>
          </cell>
          <cell r="E983" t="str">
            <v>PUBLISHED</v>
          </cell>
          <cell r="F983" t="str">
            <v>Offer end date has passed</v>
          </cell>
          <cell r="G983" t="str">
            <v>Crafts</v>
          </cell>
          <cell r="H983" t="str">
            <v>Clays &amp; Doughs</v>
          </cell>
          <cell r="I983">
            <v>38.590000000000003</v>
          </cell>
          <cell r="J983" t="str">
            <v>USD</v>
          </cell>
          <cell r="K983" t="str">
            <v>Base</v>
          </cell>
          <cell r="L983" t="str">
            <v>Yes</v>
          </cell>
          <cell r="M983">
            <v>2039731</v>
          </cell>
          <cell r="N983">
            <v>2039741</v>
          </cell>
          <cell r="O983" t="str">
            <v>NETWORK_GEO</v>
          </cell>
          <cell r="P983">
            <v>8.34</v>
          </cell>
          <cell r="Q983">
            <v>1</v>
          </cell>
          <cell r="R983" t="str">
            <v>Seller Fulfilled</v>
          </cell>
          <cell r="S983" t="str">
            <v>Seller Fulfilled</v>
          </cell>
          <cell r="T983" t="str">
            <v>2ZX6HBBAFLQG</v>
          </cell>
          <cell r="U983" t="str">
            <v>10764608033460</v>
          </cell>
        </row>
        <row r="984">
          <cell r="A984" t="str">
            <v>3305-CASE</v>
          </cell>
          <cell r="B984">
            <v>5268519285</v>
          </cell>
          <cell r="C984" t="str">
            <v>BAZIC Modeling Dough 7.76 Oz, 4 Fluorescent Colors, Non Toxic w/ Mold Caps, 24-Pack</v>
          </cell>
          <cell r="D984" t="str">
            <v>ARCHIVED</v>
          </cell>
          <cell r="E984" t="str">
            <v>UNPUBLISHED</v>
          </cell>
          <cell r="F984" t="str">
            <v>Offer end date has passed</v>
          </cell>
          <cell r="G984" t="str">
            <v>Crafts</v>
          </cell>
          <cell r="H984" t="str">
            <v>Clays &amp; Doughs</v>
          </cell>
          <cell r="I984">
            <v>8</v>
          </cell>
          <cell r="J984" t="str">
            <v>USD</v>
          </cell>
          <cell r="K984" t="str">
            <v>Base</v>
          </cell>
          <cell r="L984" t="str">
            <v>Yes</v>
          </cell>
          <cell r="M984">
            <v>2039741</v>
          </cell>
          <cell r="N984">
            <v>2039741</v>
          </cell>
          <cell r="O984" t="str">
            <v>NETWORK_GEO</v>
          </cell>
          <cell r="P984">
            <v>0.34</v>
          </cell>
          <cell r="Q984">
            <v>1</v>
          </cell>
          <cell r="R984" t="str">
            <v>Seller Fulfilled</v>
          </cell>
          <cell r="S984" t="str">
            <v>Seller Fulfilled</v>
          </cell>
          <cell r="T984" t="str">
            <v>3SAANNLRYKDX</v>
          </cell>
          <cell r="U984" t="str">
            <v>00764608033463</v>
          </cell>
        </row>
        <row r="985">
          <cell r="A985" t="str">
            <v>3435-EACH</v>
          </cell>
          <cell r="B985">
            <v>35035234</v>
          </cell>
          <cell r="C985" t="str">
            <v>BAZIC Craft Sticks Natural Wood, Non Toxic Stick, 1000-Count</v>
          </cell>
          <cell r="D985" t="str">
            <v>ARCHIVED</v>
          </cell>
          <cell r="E985" t="str">
            <v>UNPUBLISHED</v>
          </cell>
          <cell r="F985" t="str">
            <v>Offer end date has passed</v>
          </cell>
          <cell r="G985" t="str">
            <v>Crafts</v>
          </cell>
          <cell r="H985" t="str">
            <v>Craft Sticks</v>
          </cell>
          <cell r="I985">
            <v>21.99</v>
          </cell>
          <cell r="J985" t="str">
            <v>USD</v>
          </cell>
          <cell r="K985" t="str">
            <v>Base</v>
          </cell>
          <cell r="L985" t="str">
            <v>Yes</v>
          </cell>
          <cell r="M985">
            <v>2039894</v>
          </cell>
          <cell r="N985">
            <v>2038710</v>
          </cell>
          <cell r="O985">
            <v>2.92</v>
          </cell>
          <cell r="P985">
            <v>0.05</v>
          </cell>
          <cell r="Q985">
            <v>1</v>
          </cell>
          <cell r="R985" t="str">
            <v>Seller Fulfilled</v>
          </cell>
          <cell r="S985" t="str">
            <v>Walmart Fulfilled</v>
          </cell>
          <cell r="T985" t="str">
            <v>7F7QMSBDYXUQ</v>
          </cell>
          <cell r="U985" t="str">
            <v>00764608034750</v>
          </cell>
        </row>
        <row r="986">
          <cell r="A986" t="str">
            <v>3473-EACH</v>
          </cell>
          <cell r="B986">
            <v>414125340</v>
          </cell>
          <cell r="C986" t="str">
            <v>BAZIC Glitter Shaker 6 Color, Halloween Sparkling Powder (12g/Pack), 1-Pack</v>
          </cell>
          <cell r="D986" t="str">
            <v>ARCHIVED</v>
          </cell>
          <cell r="E986" t="str">
            <v>UNPUBLISHED</v>
          </cell>
          <cell r="F986" t="str">
            <v>Offer end date has passed</v>
          </cell>
          <cell r="G986" t="str">
            <v>Crafts</v>
          </cell>
          <cell r="H986" t="str">
            <v>Glitter</v>
          </cell>
          <cell r="I986">
            <v>5.49</v>
          </cell>
          <cell r="J986" t="str">
            <v>USD</v>
          </cell>
          <cell r="K986" t="str">
            <v>Base</v>
          </cell>
          <cell r="L986" t="str">
            <v>Yes</v>
          </cell>
          <cell r="M986">
            <v>2039748</v>
          </cell>
          <cell r="N986">
            <v>2038710</v>
          </cell>
          <cell r="O986">
            <v>0.05</v>
          </cell>
          <cell r="P986">
            <v>0.02</v>
          </cell>
          <cell r="Q986">
            <v>1</v>
          </cell>
          <cell r="R986" t="str">
            <v>Seller Fulfilled</v>
          </cell>
          <cell r="S986" t="str">
            <v>Seller Fulfilled</v>
          </cell>
          <cell r="T986" t="str">
            <v>20FJYLGYJ8RN</v>
          </cell>
          <cell r="U986" t="str">
            <v>00088908035164</v>
          </cell>
        </row>
        <row r="987">
          <cell r="A987" t="str">
            <v>3483-EACH</v>
          </cell>
          <cell r="B987">
            <v>958637179</v>
          </cell>
          <cell r="C987" t="str">
            <v>BAZIC Glitter Shaker 4 Neon Color, Halloween Sparkling Powder (32g/Pack), 1-Pack</v>
          </cell>
          <cell r="D987" t="str">
            <v>ACTIVE</v>
          </cell>
          <cell r="E987" t="str">
            <v>PUBLISHED</v>
          </cell>
          <cell r="F987" t="str">
            <v>Offer end date has passed</v>
          </cell>
          <cell r="G987" t="str">
            <v>Office &amp; Stationery</v>
          </cell>
          <cell r="H987" t="str">
            <v>Key Tags</v>
          </cell>
          <cell r="I987">
            <v>36.25</v>
          </cell>
          <cell r="J987" t="str">
            <v>USD</v>
          </cell>
          <cell r="K987" t="str">
            <v>Base</v>
          </cell>
          <cell r="L987" t="str">
            <v>Yes</v>
          </cell>
          <cell r="M987">
            <v>2038710</v>
          </cell>
          <cell r="N987">
            <v>2038710</v>
          </cell>
          <cell r="O987" t="str">
            <v>NETWORK_GEO</v>
          </cell>
          <cell r="P987">
            <v>1.54</v>
          </cell>
          <cell r="Q987">
            <v>1</v>
          </cell>
          <cell r="R987" t="str">
            <v>Seller Fulfilled</v>
          </cell>
          <cell r="S987" t="str">
            <v>Seller Fulfilled</v>
          </cell>
          <cell r="T987" t="str">
            <v>5IT4NFTORQDJ</v>
          </cell>
          <cell r="U987" t="str">
            <v>10764608040031</v>
          </cell>
        </row>
        <row r="988">
          <cell r="A988" t="str">
            <v>3920-PACK2</v>
          </cell>
          <cell r="B988">
            <v>238841171</v>
          </cell>
          <cell r="C988" t="str">
            <v>BAZIC Poster Paint w/ Brush 60 ml, 12 Colors Non-Toxic Paint Set, 2-Packs</v>
          </cell>
          <cell r="D988" t="str">
            <v>ACTIVE</v>
          </cell>
          <cell r="E988" t="str">
            <v>PUBLISHED</v>
          </cell>
          <cell r="F988" t="str">
            <v>Compliance - Childrenâ€™s Product Policy,No Match Found - Adjusted to your last submitted price</v>
          </cell>
          <cell r="G988" t="str">
            <v>Office &amp; Stationery</v>
          </cell>
          <cell r="H988" t="str">
            <v>Binders</v>
          </cell>
          <cell r="I988">
            <v>11.99</v>
          </cell>
          <cell r="J988" t="str">
            <v>USD</v>
          </cell>
          <cell r="K988" t="str">
            <v>Base</v>
          </cell>
          <cell r="L988" t="str">
            <v>Yes</v>
          </cell>
          <cell r="M988">
            <v>2039748</v>
          </cell>
          <cell r="N988">
            <v>2039738</v>
          </cell>
          <cell r="O988" t="str">
            <v>NETWORK_GEO</v>
          </cell>
          <cell r="P988">
            <v>0.68</v>
          </cell>
          <cell r="Q988">
            <v>1</v>
          </cell>
          <cell r="R988" t="str">
            <v>Seller Fulfilled</v>
          </cell>
          <cell r="S988" t="str">
            <v>Seller Fulfilled</v>
          </cell>
          <cell r="T988" t="str">
            <v>4OT6BG7XHS4P</v>
          </cell>
          <cell r="U988" t="str">
            <v>00764608041017</v>
          </cell>
        </row>
        <row r="989">
          <cell r="A989" t="str">
            <v>5067-CASE</v>
          </cell>
          <cell r="B989">
            <v>413891775</v>
          </cell>
          <cell r="C989" t="str">
            <v>BAZIC Self Seal White Envelope 4 1/8" x 9 1/2" #10 Mailing Envelopes, 960-Count</v>
          </cell>
          <cell r="D989" t="str">
            <v>ARCHIVED</v>
          </cell>
          <cell r="E989" t="str">
            <v>UNPUBLISHED</v>
          </cell>
          <cell r="F989" t="str">
            <v>Offer end date has passed</v>
          </cell>
          <cell r="G989" t="str">
            <v>Office &amp; Stationery</v>
          </cell>
          <cell r="H989" t="str">
            <v>Envelopes</v>
          </cell>
          <cell r="I989">
            <v>50.81</v>
          </cell>
          <cell r="J989" t="str">
            <v>USD</v>
          </cell>
          <cell r="K989" t="str">
            <v>Base</v>
          </cell>
          <cell r="L989" t="str">
            <v>Yes</v>
          </cell>
          <cell r="M989">
            <v>2038710</v>
          </cell>
          <cell r="N989">
            <v>2039738</v>
          </cell>
          <cell r="O989" t="str">
            <v>NETWORK_GEO</v>
          </cell>
          <cell r="P989">
            <v>0.7</v>
          </cell>
          <cell r="Q989">
            <v>1</v>
          </cell>
          <cell r="R989" t="str">
            <v>WFS Eligible</v>
          </cell>
          <cell r="S989" t="str">
            <v>Seller Fulfilled</v>
          </cell>
          <cell r="T989" t="str">
            <v>52B5GBI9555W</v>
          </cell>
          <cell r="U989" t="str">
            <v>00764608041055</v>
          </cell>
        </row>
        <row r="990">
          <cell r="A990" t="str">
            <v>5077-A-CASE</v>
          </cell>
          <cell r="B990">
            <v>186203115</v>
          </cell>
          <cell r="C990" t="str">
            <v>BAZIC Purchase Order Book, 30 Sets 8 3/8"x10 11/16" 2-Part Carbonless, 12-Packs</v>
          </cell>
          <cell r="D990" t="str">
            <v>ACTIVE</v>
          </cell>
          <cell r="E990" t="str">
            <v>PUBLISHED</v>
          </cell>
          <cell r="F990" t="str">
            <v>Offer end date has passed</v>
          </cell>
          <cell r="G990" t="str">
            <v>Office &amp; Stationery</v>
          </cell>
          <cell r="H990" t="str">
            <v>Binders</v>
          </cell>
          <cell r="I990">
            <v>21.75</v>
          </cell>
          <cell r="J990" t="str">
            <v>USD</v>
          </cell>
          <cell r="K990" t="str">
            <v>Base</v>
          </cell>
          <cell r="L990" t="str">
            <v>Yes</v>
          </cell>
          <cell r="M990">
            <v>2038710</v>
          </cell>
          <cell r="N990">
            <v>2039738</v>
          </cell>
          <cell r="O990" t="str">
            <v>NETWORK_GEO</v>
          </cell>
          <cell r="P990">
            <v>2.72</v>
          </cell>
          <cell r="Q990">
            <v>1</v>
          </cell>
          <cell r="R990" t="str">
            <v>Seller Fulfilled</v>
          </cell>
          <cell r="S990" t="str">
            <v>Seller Fulfilled</v>
          </cell>
          <cell r="T990" t="str">
            <v>4DMP8W7O0U04</v>
          </cell>
          <cell r="U990" t="str">
            <v>00465289622242</v>
          </cell>
        </row>
        <row r="991">
          <cell r="A991" t="str">
            <v>53570-SET2</v>
          </cell>
          <cell r="B991">
            <v>14951319594</v>
          </cell>
          <cell r="C991" t="str">
            <v>Disney &amp; Marvel Kappa Variety Puzzles and Activities Book 2 Titles, Fun Puzzle Game Activity Workbook, 2-Pack</v>
          </cell>
          <cell r="D991" t="str">
            <v>ACTIVE</v>
          </cell>
          <cell r="E991" t="str">
            <v>PUBLISHED</v>
          </cell>
          <cell r="G991" t="str">
            <v>Crafts</v>
          </cell>
          <cell r="H991" t="str">
            <v>Coloring Books</v>
          </cell>
          <cell r="I991">
            <v>9.99</v>
          </cell>
          <cell r="J991" t="str">
            <v>USD</v>
          </cell>
          <cell r="K991" t="str">
            <v>Base</v>
          </cell>
          <cell r="L991">
            <v>9.99</v>
          </cell>
          <cell r="M991">
            <v>2038710</v>
          </cell>
          <cell r="N991">
            <v>2039738</v>
          </cell>
          <cell r="O991" t="str">
            <v>NETWORK_GEO</v>
          </cell>
          <cell r="P991">
            <v>1.44</v>
          </cell>
          <cell r="Q991">
            <v>1</v>
          </cell>
          <cell r="R991" t="str">
            <v>Seller Fulfilled</v>
          </cell>
          <cell r="S991" t="str">
            <v>Seller Fulfilled</v>
          </cell>
          <cell r="T991" t="str">
            <v>4KS75C04IU7Q</v>
          </cell>
          <cell r="U991" t="str">
            <v>00462167744584</v>
          </cell>
        </row>
        <row r="992">
          <cell r="A992" t="str">
            <v>5601-EACH</v>
          </cell>
          <cell r="B992">
            <v>14606061223</v>
          </cell>
          <cell r="C992" t="str">
            <v>BAZIC Money Flash Cards Learn to Count Money, Recognize Bills and Coins USA Currency (36/Pack), 1-Pack</v>
          </cell>
          <cell r="D992" t="str">
            <v>ACTIVE</v>
          </cell>
          <cell r="E992" t="str">
            <v>PUBLISHED</v>
          </cell>
          <cell r="G992" t="str">
            <v>Office &amp; Stationery</v>
          </cell>
          <cell r="H992" t="str">
            <v>Flash Cards</v>
          </cell>
          <cell r="I992">
            <v>7.77</v>
          </cell>
          <cell r="J992" t="str">
            <v>USD</v>
          </cell>
          <cell r="K992" t="str">
            <v>Base</v>
          </cell>
          <cell r="L992">
            <v>7.77</v>
          </cell>
          <cell r="M992">
            <v>2039914</v>
          </cell>
          <cell r="N992">
            <v>2039738</v>
          </cell>
          <cell r="O992" t="str">
            <v>ALWAYS_TWO_DAY</v>
          </cell>
          <cell r="P992">
            <v>1.53</v>
          </cell>
          <cell r="Q992">
            <v>1</v>
          </cell>
          <cell r="R992" t="str">
            <v>Walmart Fulfilled</v>
          </cell>
          <cell r="S992" t="str">
            <v>Seller Fulfilled</v>
          </cell>
          <cell r="T992" t="str">
            <v>21CM88W3WBE8</v>
          </cell>
          <cell r="U992" t="str">
            <v>00469381449028</v>
          </cell>
        </row>
        <row r="993">
          <cell r="A993" t="str">
            <v>72822-SET4</v>
          </cell>
          <cell r="B993">
            <v>899778822</v>
          </cell>
          <cell r="C993" t="str">
            <v>Kids Coloring Books 4-Title, for Kids, 4-Pack</v>
          </cell>
          <cell r="D993" t="str">
            <v>RETIRED</v>
          </cell>
          <cell r="E993" t="str">
            <v>UNPUBLISHED</v>
          </cell>
          <cell r="F993" t="str">
            <v>Offer end date has passed</v>
          </cell>
          <cell r="G993" t="str">
            <v>Office &amp; Stationery</v>
          </cell>
          <cell r="H993" t="str">
            <v>Math Tool Kits</v>
          </cell>
          <cell r="I993">
            <v>11.25</v>
          </cell>
          <cell r="J993" t="str">
            <v>USD</v>
          </cell>
          <cell r="K993" t="str">
            <v>Base</v>
          </cell>
          <cell r="L993" t="str">
            <v>Yes</v>
          </cell>
          <cell r="M993">
            <v>2038710</v>
          </cell>
          <cell r="N993">
            <v>2038710</v>
          </cell>
          <cell r="O993" t="str">
            <v>ALWAYS_TWO_DAY</v>
          </cell>
          <cell r="P993">
            <v>0.41</v>
          </cell>
          <cell r="Q993">
            <v>1</v>
          </cell>
          <cell r="R993" t="str">
            <v>Walmart Fulfilled</v>
          </cell>
          <cell r="S993" t="str">
            <v>Seller Fulfilled</v>
          </cell>
          <cell r="T993" t="str">
            <v>1I350JK1ZDS0</v>
          </cell>
          <cell r="U993" t="str">
            <v>00764608004500</v>
          </cell>
        </row>
        <row r="994">
          <cell r="A994" t="str">
            <v>779-PACK4</v>
          </cell>
          <cell r="B994">
            <v>7099623383</v>
          </cell>
          <cell r="C994" t="str">
            <v>BAZIC Colored Pencils, 12 Assorted Colors, Pre-Sharpened Wood Free (12/Pack), 4-Packs</v>
          </cell>
          <cell r="D994" t="str">
            <v>ARCHIVED</v>
          </cell>
          <cell r="E994" t="str">
            <v>UNPUBLISHED</v>
          </cell>
          <cell r="F994" t="str">
            <v>Offer end date has passed</v>
          </cell>
          <cell r="G994" t="str">
            <v>Office &amp; Stationery</v>
          </cell>
          <cell r="H994" t="str">
            <v>Sticky Notes</v>
          </cell>
          <cell r="I994">
            <v>41</v>
          </cell>
          <cell r="J994" t="str">
            <v>USD</v>
          </cell>
          <cell r="K994" t="str">
            <v>Base</v>
          </cell>
          <cell r="L994" t="str">
            <v>Yes</v>
          </cell>
          <cell r="M994">
            <v>2039720</v>
          </cell>
          <cell r="N994">
            <v>2039904</v>
          </cell>
          <cell r="O994" t="str">
            <v>NETWORK_GEO</v>
          </cell>
          <cell r="P994">
            <v>5.56</v>
          </cell>
          <cell r="Q994">
            <v>1</v>
          </cell>
          <cell r="R994" t="str">
            <v>Seller Fulfilled</v>
          </cell>
          <cell r="S994" t="str">
            <v>Seller Fulfilled</v>
          </cell>
          <cell r="T994" t="str">
            <v>3XUDUMEOHTOM</v>
          </cell>
          <cell r="U994" t="str">
            <v>10764608051020</v>
          </cell>
        </row>
        <row r="995">
          <cell r="A995" t="str">
            <v>975-PACK4</v>
          </cell>
          <cell r="B995">
            <v>544902213</v>
          </cell>
          <cell r="C995" t="str">
            <v>BAZIC Red Duct Tape 1.88" X 60 Yards, Tear by Hand, 4-Pack</v>
          </cell>
          <cell r="D995" t="str">
            <v>ACTIVE</v>
          </cell>
          <cell r="E995" t="str">
            <v>PUBLISHED</v>
          </cell>
          <cell r="F995"/>
          <cell r="G995" t="str">
            <v>Office &amp; Stationery</v>
          </cell>
          <cell r="H995" t="str">
            <v>Writing Notebooks &amp; Sketch Books</v>
          </cell>
          <cell r="I995">
            <v>15.25</v>
          </cell>
          <cell r="J995" t="str">
            <v>USD</v>
          </cell>
          <cell r="K995" t="str">
            <v>Base</v>
          </cell>
          <cell r="L995" t="str">
            <v>Yes</v>
          </cell>
          <cell r="M995">
            <v>2042502</v>
          </cell>
          <cell r="N995">
            <v>2039723</v>
          </cell>
          <cell r="O995" t="str">
            <v>NETWORK_GEO</v>
          </cell>
          <cell r="P995">
            <v>9.7000000000000003E-2</v>
          </cell>
          <cell r="Q995">
            <v>1</v>
          </cell>
          <cell r="R995" t="str">
            <v>WFS Eligible</v>
          </cell>
          <cell r="S995" t="str">
            <v>Seller Fulfilled</v>
          </cell>
          <cell r="T995" t="str">
            <v>4WUP95BHL720</v>
          </cell>
          <cell r="U995" t="str">
            <v>00764608005460</v>
          </cell>
        </row>
        <row r="996">
          <cell r="A996" t="str">
            <v>L-28-EACH</v>
          </cell>
          <cell r="B996">
            <v>121879437</v>
          </cell>
          <cell r="C996" t="str">
            <v>BAZIC Emergency Exit Sign 12"x16", Plastic Signs, Waterproof Sign, 1-Pack</v>
          </cell>
          <cell r="D996" t="str">
            <v>RETIRED</v>
          </cell>
          <cell r="E996" t="str">
            <v>UNPUBLISHED</v>
          </cell>
          <cell r="F996" t="str">
            <v>Offer end date has passed</v>
          </cell>
          <cell r="G996" t="str">
            <v>Office &amp; Stationery</v>
          </cell>
          <cell r="H996" t="str">
            <v>Composition Notebooks</v>
          </cell>
          <cell r="I996">
            <v>57</v>
          </cell>
          <cell r="J996" t="str">
            <v>USD</v>
          </cell>
          <cell r="K996" t="str">
            <v>Base</v>
          </cell>
          <cell r="L996" t="str">
            <v>Yes</v>
          </cell>
          <cell r="M996">
            <v>2038710</v>
          </cell>
          <cell r="N996">
            <v>2038710</v>
          </cell>
          <cell r="O996" t="str">
            <v>NETWORK_GEO</v>
          </cell>
          <cell r="P996">
            <v>12.475</v>
          </cell>
          <cell r="Q996">
            <v>1</v>
          </cell>
          <cell r="R996" t="str">
            <v>WFS Eligible</v>
          </cell>
          <cell r="S996" t="str">
            <v>Seller Fulfilled</v>
          </cell>
          <cell r="T996" t="str">
            <v>11Q983DQMF52</v>
          </cell>
          <cell r="U996" t="str">
            <v>20764608054769</v>
          </cell>
        </row>
        <row r="997">
          <cell r="A997" t="str">
            <v>S-20-EACH</v>
          </cell>
          <cell r="B997">
            <v>277392305</v>
          </cell>
          <cell r="C997" t="str">
            <v>BAZIC Help Wanted Sign 9"X12", Now Hiring Plastic Signs for Job Fair Store Mall Restuarant Business, Waterproof Indoor Signage, 1-Pack</v>
          </cell>
          <cell r="D997" t="str">
            <v>ACTIVE</v>
          </cell>
          <cell r="E997" t="str">
            <v>PUBLISHED</v>
          </cell>
          <cell r="F997" t="str">
            <v>Offer end date has passed</v>
          </cell>
          <cell r="G997" t="str">
            <v>Office &amp; Stationery</v>
          </cell>
          <cell r="H997" t="str">
            <v>Composition Notebooks</v>
          </cell>
          <cell r="I997">
            <v>16.989999999999998</v>
          </cell>
          <cell r="J997" t="str">
            <v>USD</v>
          </cell>
          <cell r="K997" t="str">
            <v>Base</v>
          </cell>
          <cell r="L997" t="str">
            <v>Yes</v>
          </cell>
          <cell r="M997">
            <v>2038710</v>
          </cell>
          <cell r="N997">
            <v>2038710</v>
          </cell>
          <cell r="O997" t="str">
            <v>NETWORK_GEO</v>
          </cell>
          <cell r="P997">
            <v>2.0150000000000001</v>
          </cell>
          <cell r="Q997">
            <v>1</v>
          </cell>
          <cell r="R997" t="str">
            <v>WFS Eligible</v>
          </cell>
          <cell r="S997" t="str">
            <v>Seller Fulfilled</v>
          </cell>
          <cell r="T997" t="str">
            <v>62G6LXR3O2V9</v>
          </cell>
          <cell r="U997" t="str">
            <v>00764608054765</v>
          </cell>
        </row>
        <row r="998">
          <cell r="A998" t="str">
            <v>17042-EACH</v>
          </cell>
          <cell r="B998">
            <v>35471125</v>
          </cell>
          <cell r="C998" t="str">
            <v>BAZIC Reva Ballpoint Pen Assorted Colors Ink, Retractable Pens Cushion Grip, 1.0 mm Medium Point (8/Pack), 1-Pack</v>
          </cell>
          <cell r="D998" t="str">
            <v>ACTIVE</v>
          </cell>
          <cell r="E998" t="str">
            <v>PUBLISHED</v>
          </cell>
          <cell r="G998" t="str">
            <v>Office &amp; Stationery</v>
          </cell>
          <cell r="H998" t="str">
            <v>Pens</v>
          </cell>
          <cell r="I998">
            <v>8.02</v>
          </cell>
          <cell r="J998" t="str">
            <v>USD</v>
          </cell>
          <cell r="K998" t="str">
            <v>Base</v>
          </cell>
          <cell r="L998">
            <v>8.02</v>
          </cell>
          <cell r="M998">
            <v>2039719</v>
          </cell>
          <cell r="N998">
            <v>2038710</v>
          </cell>
          <cell r="O998" t="str">
            <v>NETWORK_GEO</v>
          </cell>
          <cell r="P998">
            <v>32.54</v>
          </cell>
          <cell r="Q998">
            <v>1</v>
          </cell>
          <cell r="R998" t="str">
            <v>Seller Fulfilled</v>
          </cell>
          <cell r="S998" t="str">
            <v>Seller Fulfilled</v>
          </cell>
          <cell r="T998" t="str">
            <v>22NYAODNB5ML</v>
          </cell>
          <cell r="U998" t="str">
            <v>20764608054943</v>
          </cell>
        </row>
        <row r="999">
          <cell r="A999" t="str">
            <v>205-BOX</v>
          </cell>
          <cell r="B999">
            <v>715674445</v>
          </cell>
          <cell r="C999" t="str">
            <v>BAZIC Paper Clips 50mm Jumbo Large Size, Color Paper Clip Paperclips (100/Pack), 24-Packs</v>
          </cell>
          <cell r="D999" t="str">
            <v>ACTIVE</v>
          </cell>
          <cell r="E999" t="str">
            <v>PUBLISHED</v>
          </cell>
          <cell r="F999"/>
          <cell r="G999" t="str">
            <v>Office &amp; Stationery</v>
          </cell>
          <cell r="H999" t="str">
            <v>Whiteboards</v>
          </cell>
          <cell r="I999">
            <v>98.99</v>
          </cell>
          <cell r="J999" t="str">
            <v>USD</v>
          </cell>
          <cell r="K999" t="str">
            <v>Base</v>
          </cell>
          <cell r="L999" t="str">
            <v>Yes</v>
          </cell>
          <cell r="M999">
            <v>2039905</v>
          </cell>
          <cell r="N999">
            <v>2039885</v>
          </cell>
          <cell r="O999" t="str">
            <v>NETWORK_GEO</v>
          </cell>
          <cell r="P999">
            <v>9.82</v>
          </cell>
          <cell r="Q999">
            <v>1</v>
          </cell>
          <cell r="R999" t="str">
            <v>Seller Fulfilled</v>
          </cell>
          <cell r="S999" t="str">
            <v>Seller Fulfilled</v>
          </cell>
          <cell r="T999" t="str">
            <v>4DK2AF6R9G5T</v>
          </cell>
          <cell r="U999" t="str">
            <v>20764608060227</v>
          </cell>
        </row>
        <row r="1000">
          <cell r="A1000" t="str">
            <v>2050-CASE</v>
          </cell>
          <cell r="B1000">
            <v>693641673</v>
          </cell>
          <cell r="C1000" t="str">
            <v>BAZIC Premium Glue Stick 8g/0.28 Oz,White Glue Sticks, Multi-Purpose Acid Free (4/Pack), 144-Packs</v>
          </cell>
          <cell r="D1000" t="str">
            <v>ACTIVE</v>
          </cell>
          <cell r="E1000" t="str">
            <v>PUBLISHED</v>
          </cell>
          <cell r="F1000"/>
          <cell r="G1000" t="str">
            <v>Office &amp; Stationery</v>
          </cell>
          <cell r="H1000" t="str">
            <v>Chalkboards</v>
          </cell>
          <cell r="I1000">
            <v>94.59</v>
          </cell>
          <cell r="J1000" t="str">
            <v>USD</v>
          </cell>
          <cell r="K1000" t="str">
            <v>Base</v>
          </cell>
          <cell r="L1000" t="str">
            <v>Yes</v>
          </cell>
          <cell r="M1000">
            <v>2039872</v>
          </cell>
          <cell r="N1000">
            <v>2039885</v>
          </cell>
          <cell r="O1000" t="str">
            <v>NETWORK_GEO</v>
          </cell>
          <cell r="P1000">
            <v>14.48</v>
          </cell>
          <cell r="Q1000">
            <v>1</v>
          </cell>
          <cell r="R1000" t="str">
            <v>Seller Fulfilled</v>
          </cell>
          <cell r="S1000" t="str">
            <v>Seller Fulfilled</v>
          </cell>
          <cell r="T1000" t="str">
            <v>5CKS7DCQRYBM</v>
          </cell>
          <cell r="U1000" t="str">
            <v>20764608060494</v>
          </cell>
        </row>
        <row r="1001">
          <cell r="A1001" t="str">
            <v>2094-CASE</v>
          </cell>
          <cell r="B1001">
            <v>1809956544</v>
          </cell>
          <cell r="C1001" t="str">
            <v>BAZIC Hot Melt Glue Sticks Dual Temp Full Size 7.87" x 0.43", All Purpose Industrial Glue Stick (5/Pack), 144-Packs</v>
          </cell>
          <cell r="D1001" t="str">
            <v>ACTIVE</v>
          </cell>
          <cell r="E1001" t="str">
            <v>UNPUBLISHED</v>
          </cell>
          <cell r="F1001" t="str">
            <v>Reasonable price requirements are not met,Reasonable Price Not Satisfied</v>
          </cell>
          <cell r="G1001" t="str">
            <v>Office &amp; Stationery</v>
          </cell>
          <cell r="H1001" t="str">
            <v>Desk Stapler Staples</v>
          </cell>
          <cell r="I1001">
            <v>56.99</v>
          </cell>
          <cell r="J1001" t="str">
            <v>USD</v>
          </cell>
          <cell r="K1001" t="str">
            <v>Base</v>
          </cell>
          <cell r="L1001" t="str">
            <v>Yes</v>
          </cell>
          <cell r="M1001">
            <v>2038710</v>
          </cell>
          <cell r="N1001">
            <v>2039911</v>
          </cell>
          <cell r="O1001" t="str">
            <v>NETWORK_GEO</v>
          </cell>
          <cell r="P1001">
            <v>7.94</v>
          </cell>
          <cell r="Q1001">
            <v>1</v>
          </cell>
          <cell r="R1001" t="str">
            <v>Seller Fulfilled</v>
          </cell>
          <cell r="S1001" t="str">
            <v>Walmart Fulfilled</v>
          </cell>
          <cell r="T1001" t="str">
            <v>2WGUINLNI011</v>
          </cell>
          <cell r="U1001" t="str">
            <v>10764608006082</v>
          </cell>
        </row>
        <row r="1002">
          <cell r="A1002" t="str">
            <v>2184-EACH</v>
          </cell>
          <cell r="B1002">
            <v>632936510</v>
          </cell>
          <cell r="C1002" t="str">
            <v>BAZIC 2 Pockets Paper Folder, Premium Leatherette Portfolio, 25-Count</v>
          </cell>
          <cell r="D1002" t="str">
            <v>ACTIVE</v>
          </cell>
          <cell r="E1002" t="str">
            <v>PUBLISHED</v>
          </cell>
          <cell r="F1002" t="str">
            <v>Offer end date has passed</v>
          </cell>
          <cell r="G1002" t="str">
            <v>Books, Music &amp; Movies</v>
          </cell>
          <cell r="H1002" t="str">
            <v>Books</v>
          </cell>
          <cell r="I1002">
            <v>49.5</v>
          </cell>
          <cell r="J1002" t="str">
            <v>USD</v>
          </cell>
          <cell r="K1002" t="str">
            <v>Base</v>
          </cell>
          <cell r="L1002" t="str">
            <v>Yes</v>
          </cell>
          <cell r="M1002">
            <v>2039742</v>
          </cell>
          <cell r="N1002">
            <v>2038013</v>
          </cell>
          <cell r="O1002" t="str">
            <v>NETWORK_GEO</v>
          </cell>
          <cell r="P1002">
            <v>7.86</v>
          </cell>
          <cell r="Q1002">
            <v>1</v>
          </cell>
          <cell r="R1002" t="str">
            <v>Seller Fulfilled</v>
          </cell>
          <cell r="S1002" t="str">
            <v>Seller Fulfilled</v>
          </cell>
          <cell r="T1002" t="str">
            <v>5QNH1JVPD9VP</v>
          </cell>
          <cell r="U1002" t="str">
            <v>20088908641000</v>
          </cell>
        </row>
        <row r="1003">
          <cell r="A1003" t="str">
            <v>2260-PACK12</v>
          </cell>
          <cell r="B1003">
            <v>6162155211</v>
          </cell>
          <cell r="C1003" t="str">
            <v>BAZIC Kneaded Eraser, Gray, Erasers for Artist, Drawing Sketching Brighten, 12-Pack</v>
          </cell>
          <cell r="D1003" t="str">
            <v>ACTIVE</v>
          </cell>
          <cell r="E1003" t="str">
            <v>PUBLISHED</v>
          </cell>
          <cell r="F1003" t="str">
            <v>Offer end date has passed</v>
          </cell>
          <cell r="G1003" t="str">
            <v>Office &amp; Stationery</v>
          </cell>
          <cell r="H1003" t="str">
            <v>Pencil &amp; Pen Erasers</v>
          </cell>
          <cell r="I1003">
            <v>9.89</v>
          </cell>
          <cell r="J1003" t="str">
            <v>USD</v>
          </cell>
          <cell r="K1003" t="str">
            <v>Base</v>
          </cell>
          <cell r="L1003">
            <v>9.89</v>
          </cell>
          <cell r="M1003">
            <v>2039721</v>
          </cell>
          <cell r="N1003">
            <v>2038013</v>
          </cell>
          <cell r="O1003">
            <v>0.36</v>
          </cell>
          <cell r="P1003">
            <v>0.6</v>
          </cell>
          <cell r="Q1003">
            <v>1</v>
          </cell>
          <cell r="R1003" t="str">
            <v>WFS Eligible</v>
          </cell>
          <cell r="S1003" t="str">
            <v>Seller Fulfilled</v>
          </cell>
          <cell r="T1003" t="str">
            <v>230PBGM80GST</v>
          </cell>
          <cell r="U1003" t="str">
            <v>00810056727499</v>
          </cell>
        </row>
        <row r="1004">
          <cell r="A1004" t="str">
            <v>23170-SET2</v>
          </cell>
          <cell r="B1004">
            <v>969562611</v>
          </cell>
          <cell r="C1004" t="str">
            <v>Spanish Find A Word Puzzle V, 2 Titles, Word Search Finds Words Books, 2-Pack</v>
          </cell>
          <cell r="D1004" t="str">
            <v>ACTIVE</v>
          </cell>
          <cell r="E1004" t="str">
            <v>PUBLISHED</v>
          </cell>
          <cell r="G1004" t="str">
            <v>Toys &amp; Games</v>
          </cell>
          <cell r="H1004" t="str">
            <v>Jigsaw Puzzles</v>
          </cell>
          <cell r="I1004">
            <v>9.25</v>
          </cell>
          <cell r="J1004" t="str">
            <v>USD</v>
          </cell>
          <cell r="K1004" t="str">
            <v>Base</v>
          </cell>
          <cell r="L1004">
            <v>9.25</v>
          </cell>
          <cell r="M1004">
            <v>2038710</v>
          </cell>
          <cell r="N1004">
            <v>2038710</v>
          </cell>
          <cell r="O1004" t="str">
            <v>NETWORK_GEO</v>
          </cell>
          <cell r="P1004">
            <v>16</v>
          </cell>
          <cell r="Q1004">
            <v>1</v>
          </cell>
          <cell r="R1004" t="str">
            <v>Seller Fulfilled</v>
          </cell>
          <cell r="S1004" t="str">
            <v>Seller Fulfilled</v>
          </cell>
          <cell r="T1004" t="str">
            <v>5Z4CV3Q2D25K</v>
          </cell>
          <cell r="U1004" t="str">
            <v>20764608082526</v>
          </cell>
        </row>
        <row r="1005">
          <cell r="A1005" t="str">
            <v>277-BOX</v>
          </cell>
          <cell r="B1005">
            <v>15152707505</v>
          </cell>
          <cell r="C1005" t="str">
            <v>BAZIC Binder Clips Medium Assorted Color 1 1/4" (32mm), Paper Clamps Metal Clips (6/Pack), 24-Packs</v>
          </cell>
          <cell r="D1005" t="str">
            <v>ACTIVE</v>
          </cell>
          <cell r="E1005" t="str">
            <v>PUBLISHED</v>
          </cell>
          <cell r="G1005" t="str">
            <v>Office &amp; Stationery</v>
          </cell>
          <cell r="H1005" t="str">
            <v>Binder Clips</v>
          </cell>
          <cell r="I1005">
            <v>42.49</v>
          </cell>
          <cell r="J1005" t="str">
            <v>USD</v>
          </cell>
          <cell r="K1005" t="str">
            <v>Base</v>
          </cell>
          <cell r="L1005">
            <v>42.49</v>
          </cell>
          <cell r="M1005">
            <v>2039905</v>
          </cell>
          <cell r="N1005">
            <v>2039750</v>
          </cell>
          <cell r="O1005" t="str">
            <v>NETWORK_GEO</v>
          </cell>
          <cell r="P1005">
            <v>0.8</v>
          </cell>
          <cell r="Q1005">
            <v>1</v>
          </cell>
          <cell r="R1005" t="str">
            <v>Seller Fulfilled</v>
          </cell>
          <cell r="S1005" t="str">
            <v>Seller Fulfilled</v>
          </cell>
          <cell r="T1005" t="str">
            <v>5X4ZAB44GXB4</v>
          </cell>
          <cell r="U1005" t="str">
            <v>00764608008409</v>
          </cell>
        </row>
        <row r="1006">
          <cell r="A1006" t="str">
            <v>3822-BOX</v>
          </cell>
          <cell r="B1006">
            <v>113760011</v>
          </cell>
          <cell r="C1006" t="str">
            <v>BAZIC 2" Alphabet &amp; Numbers Stickers (72/Pack) / Box Qty - 24</v>
          </cell>
          <cell r="D1006" t="str">
            <v>ACTIVE</v>
          </cell>
          <cell r="E1006" t="str">
            <v>PUBLISHED</v>
          </cell>
          <cell r="G1006" t="str">
            <v>Crafts</v>
          </cell>
          <cell r="H1006" t="str">
            <v>Stickers</v>
          </cell>
          <cell r="I1006">
            <v>38.49</v>
          </cell>
          <cell r="J1006" t="str">
            <v>USD</v>
          </cell>
          <cell r="K1006" t="str">
            <v>Base</v>
          </cell>
          <cell r="L1006">
            <v>38.49</v>
          </cell>
          <cell r="M1006">
            <v>2038710</v>
          </cell>
          <cell r="N1006">
            <v>2038710</v>
          </cell>
          <cell r="O1006" t="str">
            <v>NETWORK_GEO</v>
          </cell>
          <cell r="P1006">
            <v>0.36</v>
          </cell>
          <cell r="Q1006">
            <v>1</v>
          </cell>
          <cell r="R1006" t="str">
            <v>Seller Fulfilled</v>
          </cell>
          <cell r="S1006" t="str">
            <v>Seller Fulfilled</v>
          </cell>
          <cell r="T1006" t="str">
            <v>7JQE3ITCRCCJ</v>
          </cell>
          <cell r="U1006" t="str">
            <v>00764608009253</v>
          </cell>
        </row>
        <row r="1007">
          <cell r="A1007" t="str">
            <v>5029-CASE</v>
          </cell>
          <cell r="B1007">
            <v>890352487</v>
          </cell>
          <cell r="C1007" t="str">
            <v>BAZIC Poster Board Neon Green 22" X 28", Bulk Boards for School Craft, 25-Pack</v>
          </cell>
          <cell r="D1007" t="str">
            <v>ACTIVE</v>
          </cell>
          <cell r="E1007" t="str">
            <v>PUBLISHED</v>
          </cell>
          <cell r="F1007" t="str">
            <v>Offer end date has passed,Min. Allowed Seller Price Reached</v>
          </cell>
          <cell r="G1007" t="str">
            <v>Office &amp; Stationery</v>
          </cell>
          <cell r="H1007" t="str">
            <v>Poster Boards</v>
          </cell>
          <cell r="I1007">
            <v>25.4</v>
          </cell>
          <cell r="J1007" t="str">
            <v>USD</v>
          </cell>
          <cell r="K1007" t="str">
            <v>Base</v>
          </cell>
          <cell r="L1007">
            <v>25.4</v>
          </cell>
          <cell r="M1007">
            <v>2039749</v>
          </cell>
          <cell r="N1007">
            <v>2042502</v>
          </cell>
          <cell r="O1007">
            <v>4.9400000000000004</v>
          </cell>
          <cell r="P1007">
            <v>0.98</v>
          </cell>
          <cell r="Q1007">
            <v>1</v>
          </cell>
          <cell r="R1007" t="str">
            <v>Seller Fulfilled</v>
          </cell>
          <cell r="S1007" t="str">
            <v>Seller Fulfilled</v>
          </cell>
          <cell r="T1007" t="str">
            <v>5KDB390G8EXZ</v>
          </cell>
          <cell r="U1007" t="str">
            <v>00764608009611</v>
          </cell>
        </row>
        <row r="1008">
          <cell r="A1008" t="str">
            <v>5066-CASE</v>
          </cell>
          <cell r="B1008">
            <v>271306734</v>
          </cell>
          <cell r="C1008" t="str">
            <v>BAZIC Security Self Seal Envelope 3 5/8" x 6 1/2" #6 Tint Mailing Envelopes, 1320-Count</v>
          </cell>
          <cell r="D1008" t="str">
            <v>ACTIVE</v>
          </cell>
          <cell r="E1008" t="str">
            <v>PUBLISHED</v>
          </cell>
          <cell r="F1008" t="str">
            <v>Offer end date has passed</v>
          </cell>
          <cell r="G1008" t="str">
            <v>Home &amp; Garden</v>
          </cell>
          <cell r="H1008" t="str">
            <v>Plaques &amp; Signs</v>
          </cell>
          <cell r="I1008">
            <v>27.64</v>
          </cell>
          <cell r="J1008" t="str">
            <v>USD</v>
          </cell>
          <cell r="K1008" t="str">
            <v>Base</v>
          </cell>
          <cell r="L1008" t="str">
            <v>Yes</v>
          </cell>
          <cell r="M1008">
            <v>2038710</v>
          </cell>
          <cell r="N1008">
            <v>2038710</v>
          </cell>
          <cell r="O1008" t="str">
            <v>NETWORK_GEO</v>
          </cell>
          <cell r="P1008">
            <v>2.38</v>
          </cell>
          <cell r="Q1008">
            <v>1</v>
          </cell>
          <cell r="R1008" t="str">
            <v>Seller Fulfilled</v>
          </cell>
          <cell r="S1008" t="str">
            <v>Seller Fulfilled</v>
          </cell>
          <cell r="T1008" t="str">
            <v>3ROQCL9VHAB7</v>
          </cell>
          <cell r="U1008" t="str">
            <v>10764608043629</v>
          </cell>
        </row>
        <row r="1009">
          <cell r="A1009" t="str">
            <v>508-CASE</v>
          </cell>
          <cell r="B1009">
            <v>441904943</v>
          </cell>
          <cell r="C1009" t="str">
            <v>BAZIC Black Marble Composition Book Wide Ruled 100 Sheet, 48-Pack</v>
          </cell>
          <cell r="D1009" t="str">
            <v>ACTIVE</v>
          </cell>
          <cell r="E1009" t="str">
            <v>PUBLISHED</v>
          </cell>
          <cell r="F1009" t="str">
            <v>Compliance - Childrenâ€™s Product Policy,Price Adjusted</v>
          </cell>
          <cell r="G1009" t="str">
            <v>Home &amp; Garden</v>
          </cell>
          <cell r="H1009" t="str">
            <v>Plaques &amp; Signs</v>
          </cell>
          <cell r="I1009">
            <v>20.64</v>
          </cell>
          <cell r="J1009" t="str">
            <v>USD</v>
          </cell>
          <cell r="K1009" t="str">
            <v>Base</v>
          </cell>
          <cell r="L1009" t="str">
            <v>Yes</v>
          </cell>
          <cell r="M1009">
            <v>2038710</v>
          </cell>
          <cell r="N1009">
            <v>2038710</v>
          </cell>
          <cell r="O1009" t="str">
            <v>NETWORK_GEO</v>
          </cell>
          <cell r="P1009">
            <v>1.36</v>
          </cell>
          <cell r="Q1009">
            <v>1</v>
          </cell>
          <cell r="R1009" t="str">
            <v>Seller Fulfilled</v>
          </cell>
          <cell r="S1009" t="str">
            <v>Seller Fulfilled</v>
          </cell>
          <cell r="T1009" t="str">
            <v>0VYQ1KY7C4MQ</v>
          </cell>
          <cell r="U1009" t="str">
            <v>10764608043001</v>
          </cell>
        </row>
        <row r="1010">
          <cell r="A1010" t="str">
            <v>5090-PACK2</v>
          </cell>
          <cell r="B1010">
            <v>292811204</v>
          </cell>
          <cell r="C1010" t="str">
            <v>BAZIC Composition Book Wide Ruled 100 Sheet, Premium Black Marble Notebook, 4-Pack</v>
          </cell>
          <cell r="D1010" t="str">
            <v>ACTIVE</v>
          </cell>
          <cell r="E1010" t="str">
            <v>PUBLISHED</v>
          </cell>
          <cell r="F1010" t="str">
            <v>Reasonable price requirements are not met,Reasonable Price Not Satisfied</v>
          </cell>
          <cell r="G1010" t="str">
            <v>Home &amp; Garden</v>
          </cell>
          <cell r="H1010" t="str">
            <v>Plaques &amp; Signs</v>
          </cell>
          <cell r="I1010">
            <v>20.16</v>
          </cell>
          <cell r="J1010" t="str">
            <v>USD</v>
          </cell>
          <cell r="K1010" t="str">
            <v>Base</v>
          </cell>
          <cell r="L1010" t="str">
            <v>Yes</v>
          </cell>
          <cell r="M1010">
            <v>2038710</v>
          </cell>
          <cell r="N1010">
            <v>2038710</v>
          </cell>
          <cell r="O1010" t="str">
            <v>NETWORK_GEO</v>
          </cell>
          <cell r="P1010">
            <v>1.3</v>
          </cell>
          <cell r="Q1010">
            <v>1</v>
          </cell>
          <cell r="R1010" t="str">
            <v>Seller Fulfilled</v>
          </cell>
          <cell r="S1010" t="str">
            <v>Seller Fulfilled</v>
          </cell>
          <cell r="T1010" t="str">
            <v>4VLKJS2KHWKJ</v>
          </cell>
          <cell r="U1010" t="str">
            <v>10764608043186</v>
          </cell>
        </row>
        <row r="1011">
          <cell r="A1011" t="str">
            <v>543-EACH</v>
          </cell>
          <cell r="B1011">
            <v>36118922</v>
          </cell>
          <cell r="C1011" t="str">
            <v>BAZIC 50 Ct. 10.5 X 8 Manuscript Writing Pad [543]</v>
          </cell>
          <cell r="D1011" t="str">
            <v>ACTIVE</v>
          </cell>
          <cell r="E1011" t="str">
            <v>PUBLISHED</v>
          </cell>
          <cell r="G1011" t="str">
            <v>Office &amp; Stationery</v>
          </cell>
          <cell r="H1011" t="str">
            <v>Writing Pads</v>
          </cell>
          <cell r="I1011">
            <v>8.2899999999999991</v>
          </cell>
          <cell r="J1011" t="str">
            <v>USD</v>
          </cell>
          <cell r="K1011" t="str">
            <v>Base</v>
          </cell>
          <cell r="L1011">
            <v>8.2899999999999991</v>
          </cell>
          <cell r="M1011">
            <v>2039758</v>
          </cell>
          <cell r="N1011">
            <v>2038710</v>
          </cell>
          <cell r="O1011" t="str">
            <v>NETWORK_GEO</v>
          </cell>
          <cell r="P1011">
            <v>0.06</v>
          </cell>
          <cell r="Q1011">
            <v>1</v>
          </cell>
          <cell r="R1011" t="str">
            <v>Seller Fulfilled</v>
          </cell>
          <cell r="S1011" t="str">
            <v>Seller Fulfilled</v>
          </cell>
          <cell r="T1011" t="str">
            <v>2G90R1LLTCSX</v>
          </cell>
          <cell r="U1011" t="str">
            <v>00764608043073</v>
          </cell>
        </row>
        <row r="1012">
          <cell r="A1012" t="str">
            <v>6002-CASE</v>
          </cell>
          <cell r="B1012">
            <v>625524398</v>
          </cell>
          <cell r="C1012" t="str">
            <v>BAZIC Whiteboard Cleaner 4Oz, White Board Cleaner, Dry Erase Board Liquid Cleaner, 72-Packs</v>
          </cell>
          <cell r="D1012" t="str">
            <v>ACTIVE</v>
          </cell>
          <cell r="E1012" t="str">
            <v>PUBLISHED</v>
          </cell>
          <cell r="F1012" t="str">
            <v>Offer end date has passed</v>
          </cell>
          <cell r="G1012" t="str">
            <v>Home &amp; Garden</v>
          </cell>
          <cell r="H1012" t="str">
            <v>Plaques &amp; Signs</v>
          </cell>
          <cell r="I1012">
            <v>25.95</v>
          </cell>
          <cell r="J1012" t="str">
            <v>USD</v>
          </cell>
          <cell r="K1012" t="str">
            <v>Base</v>
          </cell>
          <cell r="L1012" t="str">
            <v>Yes</v>
          </cell>
          <cell r="M1012">
            <v>2039885</v>
          </cell>
          <cell r="N1012">
            <v>2038710</v>
          </cell>
          <cell r="O1012" t="str">
            <v>NETWORK_GEO</v>
          </cell>
          <cell r="P1012">
            <v>1.62</v>
          </cell>
          <cell r="Q1012">
            <v>1</v>
          </cell>
          <cell r="R1012" t="str">
            <v>Seller Fulfilled</v>
          </cell>
          <cell r="S1012" t="str">
            <v>Seller Fulfilled</v>
          </cell>
          <cell r="T1012" t="str">
            <v>1R1NIGJWES89</v>
          </cell>
          <cell r="U1012" t="str">
            <v>10764608043094</v>
          </cell>
        </row>
        <row r="1013">
          <cell r="A1013" t="str">
            <v>60756-SET2+1224-EA</v>
          </cell>
          <cell r="B1013">
            <v>5399065363</v>
          </cell>
          <cell r="C1013" t="str">
            <v>Barbie Coloring and Activity Book Set, Include 2 Books &amp; Fine Tip Washable Markers</v>
          </cell>
          <cell r="D1013" t="str">
            <v>ACTIVE</v>
          </cell>
          <cell r="E1013" t="str">
            <v>PUBLISHED</v>
          </cell>
          <cell r="F1013" t="str">
            <v>Offer end date has passed</v>
          </cell>
          <cell r="G1013" t="str">
            <v>Crafts</v>
          </cell>
          <cell r="H1013" t="str">
            <v>Coloring Books</v>
          </cell>
          <cell r="I1013">
            <v>17.89</v>
          </cell>
          <cell r="J1013" t="str">
            <v>USD</v>
          </cell>
          <cell r="K1013" t="str">
            <v>Base</v>
          </cell>
          <cell r="L1013">
            <v>16</v>
          </cell>
          <cell r="M1013">
            <v>2038710</v>
          </cell>
          <cell r="N1013">
            <v>2038980</v>
          </cell>
          <cell r="O1013">
            <v>0.77</v>
          </cell>
          <cell r="P1013">
            <v>0.84</v>
          </cell>
          <cell r="Q1013">
            <v>1</v>
          </cell>
          <cell r="R1013" t="str">
            <v>Seller Fulfilled</v>
          </cell>
          <cell r="S1013" t="str">
            <v>Walmart Fulfilled</v>
          </cell>
          <cell r="T1013" t="str">
            <v>40CXSTAEFPCZ</v>
          </cell>
          <cell r="U1013" t="str">
            <v>00764608011027</v>
          </cell>
        </row>
        <row r="1014">
          <cell r="A1014" t="str">
            <v>61160-EACH</v>
          </cell>
          <cell r="B1014">
            <v>13300660948</v>
          </cell>
          <cell r="C1014" t="str">
            <v>Sonic The Hedgehog Jumbo Coloring &amp; Activity Book</v>
          </cell>
          <cell r="D1014" t="str">
            <v>ACTIVE</v>
          </cell>
          <cell r="E1014" t="str">
            <v>PUBLISHED</v>
          </cell>
          <cell r="F1014" t="str">
            <v>Compliance - Childrenâ€™s Product Policy,No Match Found - Adjusted to your last submitted price</v>
          </cell>
          <cell r="G1014" t="str">
            <v>Office &amp; Stationery</v>
          </cell>
          <cell r="H1014" t="str">
            <v>Markers</v>
          </cell>
          <cell r="I1014">
            <v>20.23</v>
          </cell>
          <cell r="J1014" t="str">
            <v>USD</v>
          </cell>
          <cell r="K1014" t="str">
            <v>Base</v>
          </cell>
          <cell r="L1014" t="str">
            <v>Yes</v>
          </cell>
          <cell r="M1014">
            <v>2038710</v>
          </cell>
          <cell r="N1014">
            <v>2039746</v>
          </cell>
          <cell r="O1014" t="str">
            <v>NETWORK_GEO</v>
          </cell>
          <cell r="P1014">
            <v>0.74</v>
          </cell>
          <cell r="Q1014">
            <v>1</v>
          </cell>
          <cell r="R1014" t="str">
            <v>Seller Fulfilled</v>
          </cell>
          <cell r="S1014" t="str">
            <v>Seller Fulfilled</v>
          </cell>
          <cell r="T1014" t="str">
            <v>7JEMRAMYGQYT</v>
          </cell>
          <cell r="U1014" t="str">
            <v>00465557982566</v>
          </cell>
        </row>
        <row r="1015">
          <cell r="A1015" t="str">
            <v>6808-CASE</v>
          </cell>
          <cell r="B1015">
            <v>634865983</v>
          </cell>
          <cell r="C1015" t="str">
            <v>BAZIC Jumbo Colored Craft Stick (50/Pack) /Case Qty - 72</v>
          </cell>
          <cell r="D1015" t="str">
            <v>ACTIVE</v>
          </cell>
          <cell r="E1015" t="str">
            <v>PUBLISHED</v>
          </cell>
          <cell r="G1015" t="str">
            <v>Crafts</v>
          </cell>
          <cell r="H1015" t="str">
            <v>Craft Sticks</v>
          </cell>
          <cell r="I1015">
            <v>351.49</v>
          </cell>
          <cell r="J1015" t="str">
            <v>USD</v>
          </cell>
          <cell r="K1015" t="str">
            <v>Base</v>
          </cell>
          <cell r="L1015">
            <v>351.49</v>
          </cell>
          <cell r="M1015">
            <v>2038710</v>
          </cell>
          <cell r="N1015">
            <v>2039746</v>
          </cell>
          <cell r="O1015" t="str">
            <v>NETWORK_GEO</v>
          </cell>
          <cell r="P1015">
            <v>0.3</v>
          </cell>
          <cell r="Q1015">
            <v>1</v>
          </cell>
          <cell r="R1015" t="str">
            <v>Seller Fulfilled</v>
          </cell>
          <cell r="S1015" t="str">
            <v>Seller Fulfilled</v>
          </cell>
          <cell r="T1015" t="str">
            <v>6Q6QJE52GFK6</v>
          </cell>
          <cell r="U1015" t="str">
            <v>00764608012390</v>
          </cell>
        </row>
        <row r="1016">
          <cell r="A1016" t="str">
            <v>72822-CASE</v>
          </cell>
          <cell r="B1016">
            <v>436164242</v>
          </cell>
          <cell r="C1016" t="str">
            <v>Kids Coloring Books 4-Title, Fun Game Workbook for Kids, 48-Pack</v>
          </cell>
          <cell r="D1016" t="str">
            <v>ARCHIVED</v>
          </cell>
          <cell r="E1016" t="str">
            <v>UNPUBLISHED</v>
          </cell>
          <cell r="F1016" t="str">
            <v>Offer end date has passed,Price Adjusted</v>
          </cell>
          <cell r="G1016" t="str">
            <v>Office &amp; Stationery</v>
          </cell>
          <cell r="H1016" t="str">
            <v>Markers</v>
          </cell>
          <cell r="I1016">
            <v>10.25</v>
          </cell>
          <cell r="J1016" t="str">
            <v>USD</v>
          </cell>
          <cell r="K1016" t="str">
            <v>Base</v>
          </cell>
          <cell r="L1016" t="str">
            <v>Yes</v>
          </cell>
          <cell r="M1016">
            <v>2038710</v>
          </cell>
          <cell r="N1016">
            <v>2039746</v>
          </cell>
          <cell r="O1016" t="str">
            <v>NETWORK_GEO</v>
          </cell>
          <cell r="P1016">
            <v>0.24</v>
          </cell>
          <cell r="Q1016">
            <v>1</v>
          </cell>
          <cell r="R1016" t="str">
            <v>Seller Fulfilled</v>
          </cell>
          <cell r="S1016" t="str">
            <v>Seller Fulfilled</v>
          </cell>
          <cell r="T1016" t="str">
            <v>33L65FPOEI50</v>
          </cell>
          <cell r="U1016" t="str">
            <v>00462322684281</v>
          </cell>
        </row>
        <row r="1017">
          <cell r="A1017" t="str">
            <v>S-42-EACH</v>
          </cell>
          <cell r="B1017">
            <v>395094907</v>
          </cell>
          <cell r="C1017" t="str">
            <v>BAZIC Tow Away Sign 9"X12", No Parking Unauthorized Vehicles, Private Property Restricted Area Authorized Plastic Signs, Waterproof Signage, 1-Pack</v>
          </cell>
          <cell r="D1017" t="str">
            <v>ACTIVE</v>
          </cell>
          <cell r="E1017" t="str">
            <v>PUBLISHED</v>
          </cell>
          <cell r="F1017"/>
          <cell r="G1017" t="str">
            <v>Office &amp; Stationery</v>
          </cell>
          <cell r="H1017" t="str">
            <v>Markers</v>
          </cell>
          <cell r="I1017">
            <v>203</v>
          </cell>
          <cell r="J1017" t="str">
            <v>USD</v>
          </cell>
          <cell r="K1017" t="str">
            <v>Base</v>
          </cell>
          <cell r="L1017" t="str">
            <v>No</v>
          </cell>
          <cell r="M1017">
            <v>2038710</v>
          </cell>
          <cell r="N1017">
            <v>2039746</v>
          </cell>
          <cell r="O1017" t="str">
            <v>NETWORK_GEO</v>
          </cell>
          <cell r="P1017">
            <v>25.82</v>
          </cell>
          <cell r="Q1017">
            <v>1</v>
          </cell>
          <cell r="R1017" t="str">
            <v>Seller Fulfilled</v>
          </cell>
          <cell r="S1017" t="str">
            <v>Seller Fulfilled</v>
          </cell>
          <cell r="T1017" t="str">
            <v>6WH1ICXZWUFD</v>
          </cell>
          <cell r="U1017" t="str">
            <v>20764608012608</v>
          </cell>
        </row>
        <row r="1018">
          <cell r="A1018" t="str">
            <v>120-EACH</v>
          </cell>
          <cell r="B1018">
            <v>35020633</v>
          </cell>
          <cell r="C1018" t="str">
            <v>BAZIC Utility Knife Box Cutter 18 mm Wide Blade Snap-Off Razor, 1-Pack</v>
          </cell>
          <cell r="D1018" t="str">
            <v>ACTIVE</v>
          </cell>
          <cell r="E1018" t="str">
            <v>PUBLISHED</v>
          </cell>
          <cell r="F1018" t="str">
            <v>Offer end date has passed</v>
          </cell>
          <cell r="G1018" t="str">
            <v>Tools &amp; Hardware</v>
          </cell>
          <cell r="H1018" t="str">
            <v>Utility Knives</v>
          </cell>
          <cell r="I1018">
            <v>7.69</v>
          </cell>
          <cell r="J1018" t="str">
            <v>USD</v>
          </cell>
          <cell r="K1018" t="str">
            <v>Base</v>
          </cell>
          <cell r="L1018">
            <v>7.69</v>
          </cell>
          <cell r="M1018">
            <v>2038710</v>
          </cell>
          <cell r="N1018">
            <v>2039746</v>
          </cell>
          <cell r="O1018">
            <v>0.18</v>
          </cell>
          <cell r="P1018">
            <v>0.24</v>
          </cell>
          <cell r="Q1018">
            <v>1</v>
          </cell>
          <cell r="R1018" t="str">
            <v>Seller Fulfilled</v>
          </cell>
          <cell r="S1018" t="str">
            <v>Seller Fulfilled</v>
          </cell>
          <cell r="T1018" t="str">
            <v>4YG0G5DSYJBP</v>
          </cell>
          <cell r="U1018" t="str">
            <v>00461320368292</v>
          </cell>
        </row>
        <row r="1019">
          <cell r="A1019" t="str">
            <v>17014-EACH</v>
          </cell>
          <cell r="B1019">
            <v>17272558645</v>
          </cell>
          <cell r="C1019" t="str">
            <v>BAZIC Maxxon Fuse Tech Gel Ink Pen, Assorted Colors, 1.4 mm Bold Point (8/Pack), 1-Pack</v>
          </cell>
          <cell r="D1019" t="str">
            <v>ARCHIVED</v>
          </cell>
          <cell r="E1019" t="str">
            <v>UNPUBLISHED</v>
          </cell>
          <cell r="F1019" t="str">
            <v>Offer end date has passed</v>
          </cell>
          <cell r="G1019" t="str">
            <v>Crafts</v>
          </cell>
          <cell r="H1019" t="str">
            <v>Craft Knives &amp; Cutters</v>
          </cell>
          <cell r="I1019">
            <v>8.89</v>
          </cell>
          <cell r="J1019" t="str">
            <v>USD</v>
          </cell>
          <cell r="K1019" t="str">
            <v>Base</v>
          </cell>
          <cell r="L1019" t="str">
            <v>Yes</v>
          </cell>
          <cell r="M1019">
            <v>2039719</v>
          </cell>
          <cell r="N1019">
            <v>2038710</v>
          </cell>
          <cell r="O1019" t="str">
            <v>NETWORK_GEO</v>
          </cell>
          <cell r="P1019">
            <v>0.06</v>
          </cell>
          <cell r="Q1019">
            <v>1</v>
          </cell>
          <cell r="R1019" t="str">
            <v>Seller Fulfilled</v>
          </cell>
          <cell r="S1019" t="str">
            <v>Seller Fulfilled</v>
          </cell>
          <cell r="T1019" t="str">
            <v>3ZLEYKNFKJVS</v>
          </cell>
          <cell r="U1019" t="str">
            <v>00764608001479</v>
          </cell>
        </row>
        <row r="1020">
          <cell r="A1020" t="str">
            <v>17025-BOX</v>
          </cell>
          <cell r="B1020">
            <v>252040200</v>
          </cell>
          <cell r="C1020" t="str">
            <v>BAZIC GX-8 Red Oil Gel Ink Pen, 1.0 mm Medium Point, (12/Pack), 12-Pack</v>
          </cell>
          <cell r="D1020" t="str">
            <v>ARCHIVED</v>
          </cell>
          <cell r="E1020" t="str">
            <v>UNPUBLISHED</v>
          </cell>
          <cell r="F1020" t="str">
            <v>Offer end date has passed</v>
          </cell>
          <cell r="G1020" t="str">
            <v>Office &amp; Stationery</v>
          </cell>
          <cell r="H1020" t="str">
            <v>Pens</v>
          </cell>
          <cell r="I1020">
            <v>13.63</v>
          </cell>
          <cell r="J1020" t="str">
            <v>USD</v>
          </cell>
          <cell r="K1020" t="str">
            <v>Base</v>
          </cell>
          <cell r="L1020" t="str">
            <v>Yes</v>
          </cell>
          <cell r="M1020">
            <v>2039719</v>
          </cell>
          <cell r="N1020">
            <v>2039719</v>
          </cell>
          <cell r="O1020" t="str">
            <v>NETWORK_GEO</v>
          </cell>
          <cell r="P1020">
            <v>0.34</v>
          </cell>
          <cell r="Q1020">
            <v>1</v>
          </cell>
          <cell r="R1020" t="str">
            <v>Seller Fulfilled</v>
          </cell>
          <cell r="S1020" t="str">
            <v>Seller Fulfilled</v>
          </cell>
          <cell r="T1020" t="str">
            <v>2X7W36XDQ0T2</v>
          </cell>
          <cell r="U1020" t="str">
            <v>00465283375359</v>
          </cell>
        </row>
        <row r="1021">
          <cell r="A1021" t="str">
            <v>1950-BOX</v>
          </cell>
          <cell r="B1021">
            <v>18012610208</v>
          </cell>
          <cell r="C1021" t="str">
            <v>BAZIC 3-Hole Pencil Sharpener, Standard Jumbo &amp; Super Jumbo Triple Hole Handheld Manual, Assorted 24-Pack</v>
          </cell>
          <cell r="D1021" t="str">
            <v>ACTIVE</v>
          </cell>
          <cell r="E1021" t="str">
            <v>PUBLISHED</v>
          </cell>
          <cell r="F1021" t="str">
            <v>Listing &amp; Content:UPC Mismatch:Wrong-Item:Unpublish-Auto,Price Adjusted</v>
          </cell>
          <cell r="G1021" t="str">
            <v>Office &amp; Stationery</v>
          </cell>
          <cell r="H1021" t="str">
            <v>Pens</v>
          </cell>
          <cell r="I1021">
            <v>8.49</v>
          </cell>
          <cell r="J1021" t="str">
            <v>USD</v>
          </cell>
          <cell r="K1021" t="str">
            <v>Base</v>
          </cell>
          <cell r="L1021" t="str">
            <v>No</v>
          </cell>
          <cell r="M1021">
            <v>2039751</v>
          </cell>
          <cell r="N1021">
            <v>2039719</v>
          </cell>
          <cell r="O1021" t="str">
            <v>NETWORK_GEO</v>
          </cell>
          <cell r="P1021">
            <v>0.1</v>
          </cell>
          <cell r="Q1021">
            <v>1</v>
          </cell>
          <cell r="R1021" t="str">
            <v>Seller Fulfilled</v>
          </cell>
          <cell r="S1021" t="str">
            <v>Seller Fulfilled</v>
          </cell>
          <cell r="T1021" t="str">
            <v>40NYW3OUVM9Y</v>
          </cell>
          <cell r="U1021" t="str">
            <v>00764608170472</v>
          </cell>
        </row>
        <row r="1022">
          <cell r="A1022" t="str">
            <v>2029-PACK2</v>
          </cell>
          <cell r="B1022">
            <v>702702356</v>
          </cell>
          <cell r="C1022" t="str">
            <v>BAZIC Washable Dual Tip Glue Pen 1Oz (29.5 mL), Two-Way Applicator, 2-Packs</v>
          </cell>
          <cell r="D1022" t="str">
            <v>ARCHIVED</v>
          </cell>
          <cell r="E1022" t="str">
            <v>UNPUBLISHED</v>
          </cell>
          <cell r="F1022" t="str">
            <v>Offer end date has passed</v>
          </cell>
          <cell r="G1022" t="str">
            <v>Office &amp; Stationery</v>
          </cell>
          <cell r="H1022" t="str">
            <v>Pens</v>
          </cell>
          <cell r="I1022">
            <v>8.99</v>
          </cell>
          <cell r="J1022" t="str">
            <v>USD</v>
          </cell>
          <cell r="K1022" t="str">
            <v>Base</v>
          </cell>
          <cell r="L1022" t="str">
            <v>No</v>
          </cell>
          <cell r="M1022">
            <v>2039872</v>
          </cell>
          <cell r="N1022">
            <v>2039719</v>
          </cell>
          <cell r="O1022" t="str">
            <v>NETWORK_GEO</v>
          </cell>
          <cell r="P1022">
            <v>0.13</v>
          </cell>
          <cell r="Q1022">
            <v>1</v>
          </cell>
          <cell r="R1022" t="str">
            <v>Seller Fulfilled</v>
          </cell>
          <cell r="S1022" t="str">
            <v>Seller Fulfilled</v>
          </cell>
          <cell r="T1022" t="str">
            <v>2Q7H8JNJ9T2W</v>
          </cell>
          <cell r="U1022" t="str">
            <v>00764608017135</v>
          </cell>
        </row>
        <row r="1023">
          <cell r="A1023" t="str">
            <v>2151-BOX</v>
          </cell>
          <cell r="B1023">
            <v>332498522</v>
          </cell>
          <cell r="C1023" t="str">
            <v>BAZIC Binder Dividers Canary Paper Insertable Color Tabs, 11 Hole Index Divider, 192 Count</v>
          </cell>
          <cell r="D1023" t="str">
            <v>ACTIVE</v>
          </cell>
          <cell r="E1023" t="str">
            <v>PUBLISHED</v>
          </cell>
          <cell r="G1023" t="str">
            <v>Office &amp; Stationery</v>
          </cell>
          <cell r="H1023" t="str">
            <v>Index Dividers</v>
          </cell>
          <cell r="I1023">
            <v>42.49</v>
          </cell>
          <cell r="J1023" t="str">
            <v>USD</v>
          </cell>
          <cell r="K1023" t="str">
            <v>Base</v>
          </cell>
          <cell r="L1023">
            <v>42.49</v>
          </cell>
          <cell r="M1023">
            <v>2039889</v>
          </cell>
          <cell r="N1023">
            <v>2039719</v>
          </cell>
          <cell r="O1023" t="str">
            <v>NETWORK_GEO</v>
          </cell>
          <cell r="P1023">
            <v>0.16</v>
          </cell>
          <cell r="Q1023">
            <v>1</v>
          </cell>
          <cell r="R1023" t="str">
            <v>Seller Fulfilled</v>
          </cell>
          <cell r="S1023" t="str">
            <v>Seller Fulfilled</v>
          </cell>
          <cell r="T1023" t="str">
            <v>60QXYW9P4TY8</v>
          </cell>
          <cell r="U1023" t="str">
            <v>00764608017630</v>
          </cell>
        </row>
        <row r="1024">
          <cell r="A1024" t="str">
            <v>2151-EACH</v>
          </cell>
          <cell r="B1024">
            <v>557313807</v>
          </cell>
          <cell r="C1024" t="str">
            <v>BAZIC Binder Dividers Canary Paper Insertable Color Tabs, 11 Hole Index Divider, 8 Count</v>
          </cell>
          <cell r="D1024" t="str">
            <v>ACTIVE</v>
          </cell>
          <cell r="E1024" t="str">
            <v>UNPUBLISHED</v>
          </cell>
          <cell r="F1024" t="str">
            <v>Reasonable price requirements are not met</v>
          </cell>
          <cell r="G1024" t="str">
            <v>Office &amp; Stationery</v>
          </cell>
          <cell r="H1024" t="str">
            <v>Form Holders &amp; Clipboards</v>
          </cell>
          <cell r="I1024">
            <v>14.5</v>
          </cell>
          <cell r="J1024" t="str">
            <v>USD</v>
          </cell>
          <cell r="K1024" t="str">
            <v>Base</v>
          </cell>
          <cell r="L1024" t="str">
            <v>Yes</v>
          </cell>
          <cell r="M1024">
            <v>2039889</v>
          </cell>
          <cell r="N1024">
            <v>2039893</v>
          </cell>
          <cell r="O1024" t="str">
            <v>NETWORK_GEO</v>
          </cell>
          <cell r="P1024">
            <v>0.88</v>
          </cell>
          <cell r="Q1024">
            <v>1</v>
          </cell>
          <cell r="R1024" t="str">
            <v>Seller Fulfilled</v>
          </cell>
          <cell r="S1024" t="str">
            <v>Seller Fulfilled</v>
          </cell>
          <cell r="T1024" t="str">
            <v>2DRWT299PPHT</v>
          </cell>
          <cell r="U1024" t="str">
            <v>00468490467534</v>
          </cell>
        </row>
        <row r="1025">
          <cell r="A1025" t="str">
            <v>2206-BOX</v>
          </cell>
          <cell r="B1025">
            <v>818602963</v>
          </cell>
          <cell r="C1025" t="str">
            <v>BAZIC Pink Eraser Top, Latex Free Pencil Tops Erasers Arrowhead, 480-Count</v>
          </cell>
          <cell r="D1025" t="str">
            <v>ACTIVE</v>
          </cell>
          <cell r="E1025" t="str">
            <v>PUBLISHED</v>
          </cell>
          <cell r="F1025" t="str">
            <v>Offer end date has passed,No Match Found - Adjusted to your last submitted price</v>
          </cell>
          <cell r="G1025" t="str">
            <v>Office &amp; Stationery</v>
          </cell>
          <cell r="H1025" t="str">
            <v>Form Holders &amp; Clipboards</v>
          </cell>
          <cell r="I1025">
            <v>20.99</v>
          </cell>
          <cell r="J1025" t="str">
            <v>USD</v>
          </cell>
          <cell r="K1025" t="str">
            <v>Base</v>
          </cell>
          <cell r="L1025" t="str">
            <v>Yes</v>
          </cell>
          <cell r="M1025">
            <v>2039721</v>
          </cell>
          <cell r="N1025">
            <v>2039893</v>
          </cell>
          <cell r="O1025" t="str">
            <v>NETWORK_GEO</v>
          </cell>
          <cell r="P1025">
            <v>102</v>
          </cell>
          <cell r="Q1025">
            <v>1</v>
          </cell>
          <cell r="R1025" t="str">
            <v>Seller Fulfilled</v>
          </cell>
          <cell r="S1025" t="str">
            <v>Seller Fulfilled</v>
          </cell>
          <cell r="T1025" t="str">
            <v>6GZE15WFF8LI</v>
          </cell>
          <cell r="U1025" t="str">
            <v>00467100776608</v>
          </cell>
        </row>
        <row r="1026">
          <cell r="A1026" t="str">
            <v>3471-EACH</v>
          </cell>
          <cell r="B1026">
            <v>882425994</v>
          </cell>
          <cell r="C1026" t="str">
            <v>BAZIC Glitter Shaker 6 Color, Halloween Sparkling Powder (42g/Pack), 1-Pack</v>
          </cell>
          <cell r="D1026" t="str">
            <v>ACTIVE</v>
          </cell>
          <cell r="E1026" t="str">
            <v>PUBLISHED</v>
          </cell>
          <cell r="G1026" t="str">
            <v>Crafts</v>
          </cell>
          <cell r="H1026" t="str">
            <v>Glitter</v>
          </cell>
          <cell r="I1026">
            <v>7.91</v>
          </cell>
          <cell r="J1026" t="str">
            <v>USD</v>
          </cell>
          <cell r="K1026" t="str">
            <v>Base</v>
          </cell>
          <cell r="L1026">
            <v>7.91</v>
          </cell>
          <cell r="M1026">
            <v>2038710</v>
          </cell>
          <cell r="N1026">
            <v>2039751</v>
          </cell>
          <cell r="O1026" t="str">
            <v>NETWORK_GEO</v>
          </cell>
          <cell r="P1026">
            <v>2.94</v>
          </cell>
          <cell r="Q1026">
            <v>1</v>
          </cell>
          <cell r="R1026" t="str">
            <v>Seller Fulfilled</v>
          </cell>
          <cell r="S1026" t="str">
            <v>Seller Fulfilled</v>
          </cell>
          <cell r="T1026" t="str">
            <v>6AUZGKHJO46F</v>
          </cell>
          <cell r="U1026" t="str">
            <v>10764608019150</v>
          </cell>
        </row>
        <row r="1027">
          <cell r="A1027" t="str">
            <v>3480-EACH</v>
          </cell>
          <cell r="B1027">
            <v>247660580</v>
          </cell>
          <cell r="C1027" t="str">
            <v>BAZIC Glitter Shaker Purple Color, Halloween Sparkling Powder (12g/Pack), 1-Pack</v>
          </cell>
          <cell r="D1027" t="str">
            <v>ARCHIVED</v>
          </cell>
          <cell r="E1027" t="str">
            <v>UNPUBLISHED</v>
          </cell>
          <cell r="F1027" t="str">
            <v>Offer end date has passed</v>
          </cell>
          <cell r="G1027" t="str">
            <v>Office &amp; Stationery</v>
          </cell>
          <cell r="H1027" t="str">
            <v>Manual Pencil Sharpeners</v>
          </cell>
          <cell r="I1027">
            <v>10</v>
          </cell>
          <cell r="J1027" t="str">
            <v>USD</v>
          </cell>
          <cell r="K1027" t="str">
            <v>Base</v>
          </cell>
          <cell r="L1027" t="str">
            <v>Yes</v>
          </cell>
          <cell r="M1027">
            <v>2039748</v>
          </cell>
          <cell r="N1027">
            <v>2039751</v>
          </cell>
          <cell r="O1027" t="str">
            <v>NETWORK_GEO</v>
          </cell>
          <cell r="P1027">
            <v>0.36</v>
          </cell>
          <cell r="Q1027">
            <v>1</v>
          </cell>
          <cell r="R1027" t="str">
            <v>Seller Fulfilled</v>
          </cell>
          <cell r="S1027" t="str">
            <v>Seller Fulfilled</v>
          </cell>
          <cell r="T1027" t="str">
            <v>3V4HP0HBZELH</v>
          </cell>
          <cell r="U1027" t="str">
            <v>00764608019337</v>
          </cell>
        </row>
        <row r="1028">
          <cell r="A1028" t="str">
            <v>3490-CASE</v>
          </cell>
          <cell r="B1028">
            <v>560993125</v>
          </cell>
          <cell r="C1028" t="str">
            <v>BAZIC Glitter Shaker 1 LB Red Color, Halloween Sparkling Powder, 12-Pack</v>
          </cell>
          <cell r="D1028" t="str">
            <v>ACTIVE</v>
          </cell>
          <cell r="E1028" t="str">
            <v>PUBLISHED</v>
          </cell>
          <cell r="F1028" t="str">
            <v>Offer end date has passed</v>
          </cell>
          <cell r="G1028" t="str">
            <v>Crafts</v>
          </cell>
          <cell r="H1028" t="str">
            <v>Glitter</v>
          </cell>
          <cell r="I1028">
            <v>135.49</v>
          </cell>
          <cell r="J1028" t="str">
            <v>USD</v>
          </cell>
          <cell r="K1028" t="str">
            <v>Base</v>
          </cell>
          <cell r="L1028">
            <v>135.49</v>
          </cell>
          <cell r="M1028">
            <v>2038710</v>
          </cell>
          <cell r="N1028">
            <v>2038710</v>
          </cell>
          <cell r="O1028">
            <v>14.2</v>
          </cell>
          <cell r="P1028">
            <v>19.920000000000002</v>
          </cell>
          <cell r="Q1028">
            <v>1</v>
          </cell>
          <cell r="R1028" t="str">
            <v>Seller Fulfilled</v>
          </cell>
          <cell r="S1028" t="str">
            <v>Seller Fulfilled</v>
          </cell>
          <cell r="T1028" t="str">
            <v>5FMO15IXF4WP</v>
          </cell>
          <cell r="U1028" t="str">
            <v>20764608020498</v>
          </cell>
        </row>
        <row r="1029">
          <cell r="A1029" t="str">
            <v>3824-BOX</v>
          </cell>
          <cell r="B1029">
            <v>649115269</v>
          </cell>
          <cell r="C1029" t="str">
            <v>BAZIC Alphabet Numbers Stickers Black 1" A to Z 0 to 9 Sticker (346/Pack), 24-Packs</v>
          </cell>
          <cell r="D1029" t="str">
            <v>ACTIVE</v>
          </cell>
          <cell r="E1029" t="str">
            <v>PUBLISHED</v>
          </cell>
          <cell r="F1029" t="str">
            <v>Reasonable price requirements are not met</v>
          </cell>
          <cell r="G1029" t="str">
            <v>Crafts</v>
          </cell>
          <cell r="H1029" t="str">
            <v>Stickers</v>
          </cell>
          <cell r="I1029">
            <v>26.91</v>
          </cell>
          <cell r="J1029" t="str">
            <v>USD</v>
          </cell>
          <cell r="K1029" t="str">
            <v>Base</v>
          </cell>
          <cell r="L1029">
            <v>26.91</v>
          </cell>
          <cell r="M1029">
            <v>2038710</v>
          </cell>
          <cell r="N1029">
            <v>2039872</v>
          </cell>
          <cell r="O1029" t="str">
            <v>NETWORK_GEO</v>
          </cell>
          <cell r="P1029">
            <v>13.74</v>
          </cell>
          <cell r="Q1029">
            <v>1</v>
          </cell>
          <cell r="R1029" t="str">
            <v>Seller Fulfilled</v>
          </cell>
          <cell r="S1029" t="str">
            <v>Seller Fulfilled</v>
          </cell>
          <cell r="T1029" t="str">
            <v>28670N2FJH53</v>
          </cell>
          <cell r="U1029" t="str">
            <v>20764608020535</v>
          </cell>
        </row>
        <row r="1030">
          <cell r="A1030" t="str">
            <v>3868-CASE</v>
          </cell>
          <cell r="B1030">
            <v>315909260</v>
          </cell>
          <cell r="C1030" t="str">
            <v>BAZIC Mix Shapes Sticker Rolls, Reward Stickers Motivational Gift for Kids (366/Pack), 24-Packs</v>
          </cell>
          <cell r="D1030" t="str">
            <v>ARCHIVED</v>
          </cell>
          <cell r="E1030" t="str">
            <v>UNPUBLISHED</v>
          </cell>
          <cell r="F1030" t="str">
            <v>Offer end date has passed</v>
          </cell>
          <cell r="G1030" t="str">
            <v>Crafts</v>
          </cell>
          <cell r="H1030" t="str">
            <v>Glue Gun Sticks</v>
          </cell>
          <cell r="I1030">
            <v>46.75</v>
          </cell>
          <cell r="J1030" t="str">
            <v>USD</v>
          </cell>
          <cell r="K1030" t="str">
            <v>Base</v>
          </cell>
          <cell r="L1030" t="str">
            <v>Yes</v>
          </cell>
          <cell r="M1030">
            <v>2038710</v>
          </cell>
          <cell r="N1030">
            <v>2038710</v>
          </cell>
          <cell r="O1030" t="str">
            <v>NETWORK_GEO</v>
          </cell>
          <cell r="P1030">
            <v>4.66</v>
          </cell>
          <cell r="Q1030">
            <v>1</v>
          </cell>
          <cell r="R1030" t="str">
            <v>Seller Fulfilled</v>
          </cell>
          <cell r="S1030" t="str">
            <v>Seller Fulfilled</v>
          </cell>
          <cell r="T1030" t="str">
            <v>2I2JMJQ7I9CO</v>
          </cell>
          <cell r="U1030" t="str">
            <v>10764608020903</v>
          </cell>
        </row>
        <row r="1031">
          <cell r="A1031" t="str">
            <v>3992-PACK4</v>
          </cell>
          <cell r="B1031">
            <v>2776793091</v>
          </cell>
          <cell r="C1031" t="str">
            <v>BAZIC 18-piece Paint Brush Foam Tipped Brushes Set, Nylon Hair Brushes for Oil Watercolor Acrylic Painting, 4-Pack</v>
          </cell>
          <cell r="D1031" t="str">
            <v>ACTIVE</v>
          </cell>
          <cell r="E1031" t="str">
            <v>PUBLISHED</v>
          </cell>
          <cell r="F1031" t="str">
            <v>Offer end date has passed</v>
          </cell>
          <cell r="G1031" t="str">
            <v>Crafts</v>
          </cell>
          <cell r="H1031" t="str">
            <v>Glue Gun Sticks</v>
          </cell>
          <cell r="I1031">
            <v>7.99</v>
          </cell>
          <cell r="J1031" t="str">
            <v>USD</v>
          </cell>
          <cell r="K1031" t="str">
            <v>Base</v>
          </cell>
          <cell r="L1031" t="str">
            <v>Yes</v>
          </cell>
          <cell r="M1031">
            <v>2039747</v>
          </cell>
          <cell r="N1031">
            <v>2038710</v>
          </cell>
          <cell r="O1031" t="str">
            <v>NETWORK_GEO</v>
          </cell>
          <cell r="P1031">
            <v>0.2</v>
          </cell>
          <cell r="Q1031">
            <v>1</v>
          </cell>
          <cell r="R1031" t="str">
            <v>Seller Fulfilled</v>
          </cell>
          <cell r="S1031" t="str">
            <v>Seller Fulfilled</v>
          </cell>
          <cell r="T1031" t="str">
            <v>5BTY98V2G001</v>
          </cell>
          <cell r="U1031" t="str">
            <v>00764608020937</v>
          </cell>
        </row>
        <row r="1032">
          <cell r="A1032" t="str">
            <v>465-EACH</v>
          </cell>
          <cell r="B1032">
            <v>39527999</v>
          </cell>
          <cell r="C1032" t="str">
            <v>BAZIC Rubber Bands, Assorted Size 1/2 Lbs., Colors Sizes May Vary, 1-Pack</v>
          </cell>
          <cell r="D1032" t="str">
            <v>ACTIVE</v>
          </cell>
          <cell r="E1032" t="str">
            <v>SYSTEM_PROBLEM</v>
          </cell>
          <cell r="F1032" t="str">
            <v>Compliance - Made In USA</v>
          </cell>
          <cell r="G1032" t="str">
            <v>Office &amp; Stationery</v>
          </cell>
          <cell r="H1032" t="str">
            <v>Rubber Bands</v>
          </cell>
          <cell r="I1032">
            <v>7.19</v>
          </cell>
          <cell r="J1032" t="str">
            <v>USD</v>
          </cell>
          <cell r="K1032" t="str">
            <v>Base</v>
          </cell>
          <cell r="L1032" t="str">
            <v>Yes</v>
          </cell>
          <cell r="M1032">
            <v>2039906</v>
          </cell>
          <cell r="N1032">
            <v>2039872</v>
          </cell>
          <cell r="O1032">
            <v>0.505</v>
          </cell>
          <cell r="P1032">
            <v>0.62</v>
          </cell>
          <cell r="Q1032">
            <v>1</v>
          </cell>
          <cell r="R1032" t="str">
            <v>Seller Fulfilled</v>
          </cell>
          <cell r="S1032" t="str">
            <v>Seller Fulfilled</v>
          </cell>
          <cell r="T1032" t="str">
            <v>218CW1DMYX9Y</v>
          </cell>
          <cell r="U1032" t="str">
            <v>00764608020999</v>
          </cell>
        </row>
        <row r="1033">
          <cell r="A1033" t="str">
            <v>5156-PACK2</v>
          </cell>
          <cell r="B1033">
            <v>235432624</v>
          </cell>
          <cell r="C1033" t="str">
            <v>BAZIC Neon Page Markers 0.5x1.7 Neon Colored PET Printed Arrow Flag (160 Flags/Pack), 2-Packs</v>
          </cell>
          <cell r="D1033" t="str">
            <v>ACTIVE</v>
          </cell>
          <cell r="E1033" t="str">
            <v>PUBLISHED</v>
          </cell>
          <cell r="F1033" t="str">
            <v>Offer end date has passed,No Match Found - Adjusted to your last submitted price</v>
          </cell>
          <cell r="G1033" t="str">
            <v>Office &amp; Stationery</v>
          </cell>
          <cell r="H1033" t="str">
            <v>Tape Flags</v>
          </cell>
          <cell r="I1033">
            <v>8.35</v>
          </cell>
          <cell r="J1033" t="str">
            <v>USD</v>
          </cell>
          <cell r="K1033" t="str">
            <v>Base</v>
          </cell>
          <cell r="L1033">
            <v>8.35</v>
          </cell>
          <cell r="M1033">
            <v>2038710</v>
          </cell>
          <cell r="N1033">
            <v>2039872</v>
          </cell>
          <cell r="O1033">
            <v>0.04</v>
          </cell>
          <cell r="P1033">
            <v>2.48</v>
          </cell>
          <cell r="Q1033">
            <v>1</v>
          </cell>
          <cell r="R1033" t="str">
            <v>Seller Fulfilled</v>
          </cell>
          <cell r="S1033" t="str">
            <v>Seller Fulfilled</v>
          </cell>
          <cell r="T1033" t="str">
            <v>1TSMO7IYFT4W</v>
          </cell>
          <cell r="U1033" t="str">
            <v>00461411909533</v>
          </cell>
        </row>
        <row r="1034">
          <cell r="A1034" t="str">
            <v>5414-PACK3</v>
          </cell>
          <cell r="B1034">
            <v>5313178640</v>
          </cell>
          <cell r="C1034" t="str">
            <v>BAZIC Poster Board White Color 11" X 14", Glitter Frame, (5/Pack), 3-Pack</v>
          </cell>
          <cell r="D1034" t="str">
            <v>ACTIVE</v>
          </cell>
          <cell r="E1034" t="str">
            <v>PUBLISHED</v>
          </cell>
          <cell r="F1034" t="str">
            <v>Offer end date has passed</v>
          </cell>
          <cell r="G1034" t="str">
            <v>Office &amp; Stationery</v>
          </cell>
          <cell r="H1034" t="str">
            <v>Pencil &amp; Pen Erasers</v>
          </cell>
          <cell r="I1034">
            <v>119.5</v>
          </cell>
          <cell r="J1034" t="str">
            <v>USD</v>
          </cell>
          <cell r="K1034" t="str">
            <v>Base</v>
          </cell>
          <cell r="L1034" t="str">
            <v>Yes</v>
          </cell>
          <cell r="M1034">
            <v>2039749</v>
          </cell>
          <cell r="N1034">
            <v>2039721</v>
          </cell>
          <cell r="O1034" t="str">
            <v>NETWORK_GEO</v>
          </cell>
          <cell r="P1034">
            <v>17.34</v>
          </cell>
          <cell r="Q1034">
            <v>1</v>
          </cell>
          <cell r="R1034" t="str">
            <v>Seller Fulfilled</v>
          </cell>
          <cell r="S1034" t="str">
            <v>Seller Fulfilled</v>
          </cell>
          <cell r="T1034" t="str">
            <v>677PW8EM200W</v>
          </cell>
          <cell r="U1034" t="str">
            <v>20764608022386</v>
          </cell>
        </row>
        <row r="1035">
          <cell r="A1035" t="str">
            <v>557-EACH</v>
          </cell>
          <cell r="B1035">
            <v>24863658</v>
          </cell>
          <cell r="C1035" t="str">
            <v>BAZIC Ruled Index Cards 4"X6" 100 Count, White Ruled Lined Flashcards</v>
          </cell>
          <cell r="D1035" t="str">
            <v>ACTIVE</v>
          </cell>
          <cell r="E1035" t="str">
            <v>PUBLISHED</v>
          </cell>
          <cell r="F1035" t="str">
            <v>Offer end date has passed</v>
          </cell>
          <cell r="G1035" t="str">
            <v>Office &amp; Stationery</v>
          </cell>
          <cell r="H1035" t="str">
            <v>Pencil &amp; Pen Erasers</v>
          </cell>
          <cell r="I1035">
            <v>20</v>
          </cell>
          <cell r="J1035" t="str">
            <v>USD</v>
          </cell>
          <cell r="K1035" t="str">
            <v>Base</v>
          </cell>
          <cell r="L1035" t="str">
            <v>Yes</v>
          </cell>
          <cell r="M1035">
            <v>2039744</v>
          </cell>
          <cell r="N1035">
            <v>2039721</v>
          </cell>
          <cell r="O1035" t="str">
            <v>NETWORK_GEO</v>
          </cell>
          <cell r="P1035">
            <v>0.8</v>
          </cell>
          <cell r="Q1035">
            <v>1</v>
          </cell>
          <cell r="R1035" t="str">
            <v>Seller Fulfilled</v>
          </cell>
          <cell r="S1035" t="str">
            <v>Walmart Fulfilled</v>
          </cell>
          <cell r="T1035" t="str">
            <v>40XFIR1H7D92</v>
          </cell>
          <cell r="U1035" t="str">
            <v>00467333314370</v>
          </cell>
        </row>
        <row r="1036">
          <cell r="A1036" t="str">
            <v>6005-CASE</v>
          </cell>
          <cell r="B1036">
            <v>728980623</v>
          </cell>
          <cell r="C1036" t="str">
            <v>BAZIC Chalkboard Eraser Felt Blackboard Whiteboard Erasers Cleaner Dustless Duster, 144-Packs</v>
          </cell>
          <cell r="D1036" t="str">
            <v>ACTIVE</v>
          </cell>
          <cell r="E1036" t="str">
            <v>PUBLISHED</v>
          </cell>
          <cell r="F1036" t="str">
            <v>Offer end date has passed</v>
          </cell>
          <cell r="G1036" t="str">
            <v>Office &amp; Stationery</v>
          </cell>
          <cell r="H1036" t="str">
            <v>Pencil &amp; Pen Erasers</v>
          </cell>
          <cell r="I1036">
            <v>167.85</v>
          </cell>
          <cell r="J1036" t="str">
            <v>USD</v>
          </cell>
          <cell r="K1036" t="str">
            <v>Base</v>
          </cell>
          <cell r="L1036" t="str">
            <v>Yes</v>
          </cell>
          <cell r="M1036">
            <v>2039721</v>
          </cell>
          <cell r="N1036">
            <v>2039721</v>
          </cell>
          <cell r="O1036" t="str">
            <v>NETWORK_GEO</v>
          </cell>
          <cell r="P1036">
            <v>20.6</v>
          </cell>
          <cell r="Q1036">
            <v>1</v>
          </cell>
          <cell r="R1036" t="str">
            <v>Seller Fulfilled</v>
          </cell>
          <cell r="S1036" t="str">
            <v>Seller Fulfilled</v>
          </cell>
          <cell r="T1036" t="str">
            <v>4KAQZEK20WGH</v>
          </cell>
          <cell r="U1036" t="str">
            <v>20764608022607</v>
          </cell>
        </row>
        <row r="1037">
          <cell r="A1037" t="str">
            <v>70771-SET4</v>
          </cell>
          <cell r="B1037">
            <v>17510618482</v>
          </cell>
          <cell r="C1037" t="str">
            <v>Color &amp; Copy Books 4 Title, Fun Workbook for Learning Drawing Coloring, 4-Pack</v>
          </cell>
          <cell r="D1037" t="str">
            <v>ACTIVE</v>
          </cell>
          <cell r="E1037" t="str">
            <v>PUBLISHED</v>
          </cell>
          <cell r="F1037" t="str">
            <v>Offer end date has passed</v>
          </cell>
          <cell r="G1037" t="str">
            <v>Crafts</v>
          </cell>
          <cell r="H1037" t="str">
            <v>Crayons</v>
          </cell>
          <cell r="I1037">
            <v>74.989999999999995</v>
          </cell>
          <cell r="J1037" t="str">
            <v>USD</v>
          </cell>
          <cell r="K1037" t="str">
            <v>Base</v>
          </cell>
          <cell r="L1037" t="str">
            <v>Yes</v>
          </cell>
          <cell r="M1037">
            <v>2038710</v>
          </cell>
          <cell r="N1037">
            <v>2039722</v>
          </cell>
          <cell r="O1037" t="str">
            <v>NETWORK_GEO</v>
          </cell>
          <cell r="P1037">
            <v>102</v>
          </cell>
          <cell r="Q1037">
            <v>1</v>
          </cell>
          <cell r="R1037" t="str">
            <v>Seller Fulfilled</v>
          </cell>
          <cell r="S1037" t="str">
            <v>Seller Fulfilled</v>
          </cell>
          <cell r="T1037" t="str">
            <v>3776JACDJDVR</v>
          </cell>
          <cell r="U1037" t="str">
            <v>20764608025103</v>
          </cell>
        </row>
        <row r="1038">
          <cell r="A1038" t="str">
            <v>733-SET6</v>
          </cell>
          <cell r="B1038">
            <v>707689068</v>
          </cell>
          <cell r="C1038" t="str">
            <v>BAZIC Polaris Mechanical Pencil 0.7mm w/ Refill 2B Ceramic Lead, 6-Pack</v>
          </cell>
          <cell r="D1038" t="str">
            <v>ACTIVE</v>
          </cell>
          <cell r="E1038" t="str">
            <v>PUBLISHED</v>
          </cell>
          <cell r="G1038" t="str">
            <v>Office &amp; Stationery</v>
          </cell>
          <cell r="H1038" t="str">
            <v>Mechanical Pencils</v>
          </cell>
          <cell r="I1038">
            <v>12.97</v>
          </cell>
          <cell r="J1038" t="str">
            <v>USD</v>
          </cell>
          <cell r="K1038" t="str">
            <v>Base</v>
          </cell>
          <cell r="L1038">
            <v>12.97</v>
          </cell>
          <cell r="M1038">
            <v>2039720</v>
          </cell>
          <cell r="N1038">
            <v>2039722</v>
          </cell>
          <cell r="O1038" t="str">
            <v>NETWORK_GEO</v>
          </cell>
          <cell r="P1038">
            <v>0.28000000000000003</v>
          </cell>
          <cell r="Q1038">
            <v>1</v>
          </cell>
          <cell r="R1038" t="str">
            <v>Seller Fulfilled</v>
          </cell>
          <cell r="S1038" t="str">
            <v>Seller Fulfilled</v>
          </cell>
          <cell r="T1038" t="str">
            <v>4HFW8VB47GBC</v>
          </cell>
          <cell r="U1038" t="str">
            <v>00764608025116</v>
          </cell>
        </row>
        <row r="1039">
          <cell r="A1039" t="str">
            <v>8203-EACH</v>
          </cell>
          <cell r="B1039">
            <v>16566855070</v>
          </cell>
          <cell r="C1039" t="str">
            <v>BAZIC Security Self Seal Envelope 4 1/8" x 9 1/2" #10 Tint Mailing Envelopes, 30-Count</v>
          </cell>
          <cell r="D1039" t="str">
            <v>ACTIVE</v>
          </cell>
          <cell r="E1039" t="str">
            <v>PUBLISHED</v>
          </cell>
          <cell r="F1039" t="str">
            <v>Reasonable price requirements are not met,Reasonable Price Not Satisfied</v>
          </cell>
          <cell r="G1039" t="str">
            <v>Office &amp; Stationery</v>
          </cell>
          <cell r="H1039" t="str">
            <v>Envelopes</v>
          </cell>
          <cell r="I1039">
            <v>8.1300000000000008</v>
          </cell>
          <cell r="J1039" t="str">
            <v>USD</v>
          </cell>
          <cell r="K1039" t="str">
            <v>Base</v>
          </cell>
          <cell r="L1039">
            <v>8.99</v>
          </cell>
          <cell r="M1039">
            <v>2038710</v>
          </cell>
          <cell r="N1039">
            <v>2039735</v>
          </cell>
          <cell r="O1039" t="str">
            <v>NETWORK_GEO</v>
          </cell>
          <cell r="P1039">
            <v>2.86</v>
          </cell>
          <cell r="Q1039">
            <v>1</v>
          </cell>
          <cell r="R1039" t="str">
            <v>Seller Fulfilled</v>
          </cell>
          <cell r="S1039" t="str">
            <v>WFS Eligible</v>
          </cell>
          <cell r="T1039" t="str">
            <v>37TO5LWYF9VM</v>
          </cell>
          <cell r="U1039" t="str">
            <v>10764608030032</v>
          </cell>
        </row>
        <row r="1040">
          <cell r="A1040" t="str">
            <v>834-PACK4</v>
          </cell>
          <cell r="B1040">
            <v>6930066458</v>
          </cell>
          <cell r="C1040" t="str">
            <v>BAZIC Plastic Pencil Case 8" Storage Box, Clear Color, Translucent Organizer, 4-Pack</v>
          </cell>
          <cell r="D1040" t="str">
            <v>ACTIVE</v>
          </cell>
          <cell r="E1040" t="str">
            <v>PUBLISHED</v>
          </cell>
          <cell r="G1040" t="str">
            <v>Office &amp; Stationery</v>
          </cell>
          <cell r="H1040" t="str">
            <v>Pencil Cases</v>
          </cell>
          <cell r="I1040">
            <v>16</v>
          </cell>
          <cell r="J1040" t="str">
            <v>USD</v>
          </cell>
          <cell r="K1040" t="str">
            <v>Base</v>
          </cell>
          <cell r="L1040">
            <v>16</v>
          </cell>
          <cell r="M1040">
            <v>2039750</v>
          </cell>
          <cell r="N1040">
            <v>2039742</v>
          </cell>
          <cell r="O1040" t="str">
            <v>NETWORK_GEO</v>
          </cell>
          <cell r="P1040">
            <v>8</v>
          </cell>
          <cell r="Q1040">
            <v>1</v>
          </cell>
          <cell r="R1040" t="str">
            <v>Seller Fulfilled</v>
          </cell>
          <cell r="S1040" t="str">
            <v>Seller Fulfilled</v>
          </cell>
          <cell r="T1040" t="str">
            <v>6P5PLTY37TE1</v>
          </cell>
          <cell r="U1040" t="str">
            <v>20764608031449</v>
          </cell>
        </row>
        <row r="1041">
          <cell r="A1041" t="str">
            <v>917-CASE</v>
          </cell>
          <cell r="B1041">
            <v>207944918</v>
          </cell>
          <cell r="C1041" t="str">
            <v>BAZIC Clear Packing Tape 1.88" x 109.3 Yards, Total 36 Count</v>
          </cell>
          <cell r="D1041" t="str">
            <v>ARCHIVED</v>
          </cell>
          <cell r="E1041" t="str">
            <v>UNPUBLISHED</v>
          </cell>
          <cell r="F1041" t="str">
            <v>Offer end date has passed</v>
          </cell>
          <cell r="G1041" t="str">
            <v>Office &amp; Stationery</v>
          </cell>
          <cell r="H1041" t="str">
            <v>Binders</v>
          </cell>
          <cell r="I1041">
            <v>12.25</v>
          </cell>
          <cell r="J1041" t="str">
            <v>USD</v>
          </cell>
          <cell r="K1041" t="str">
            <v>Base</v>
          </cell>
          <cell r="L1041" t="str">
            <v>Yes</v>
          </cell>
          <cell r="M1041">
            <v>2038710</v>
          </cell>
          <cell r="N1041">
            <v>2039738</v>
          </cell>
          <cell r="O1041" t="str">
            <v>ALWAYS_TWO_DAY</v>
          </cell>
          <cell r="P1041">
            <v>1.46</v>
          </cell>
          <cell r="Q1041">
            <v>1</v>
          </cell>
          <cell r="R1041" t="str">
            <v>Walmart Fulfilled</v>
          </cell>
          <cell r="S1041" t="str">
            <v>Seller Fulfilled</v>
          </cell>
          <cell r="T1041" t="str">
            <v>61D083P1WLP2</v>
          </cell>
          <cell r="U1041" t="str">
            <v>00460015768058</v>
          </cell>
        </row>
        <row r="1042">
          <cell r="A1042" t="str">
            <v>922-CASE</v>
          </cell>
          <cell r="B1042">
            <v>520269156</v>
          </cell>
          <cell r="C1042" t="str">
            <v>BAZIC Clear Packing Tape 1.88" x 54.6 Yards, 36-Pack</v>
          </cell>
          <cell r="D1042" t="str">
            <v>ACTIVE</v>
          </cell>
          <cell r="E1042" t="str">
            <v>PUBLISHED</v>
          </cell>
          <cell r="F1042" t="str">
            <v>Republish (For Walmart internal use only: 00),Price Adjusted By CAP</v>
          </cell>
          <cell r="G1042" t="str">
            <v>Office &amp; Stationery</v>
          </cell>
          <cell r="H1042" t="str">
            <v>Packing Tapes</v>
          </cell>
          <cell r="I1042">
            <v>42.99</v>
          </cell>
          <cell r="J1042" t="str">
            <v>USD</v>
          </cell>
          <cell r="K1042" t="str">
            <v>Base</v>
          </cell>
          <cell r="L1042">
            <v>42.99</v>
          </cell>
          <cell r="M1042">
            <v>2038710</v>
          </cell>
          <cell r="N1042">
            <v>2039744</v>
          </cell>
          <cell r="O1042" t="str">
            <v>NETWORK_GEO</v>
          </cell>
          <cell r="P1042">
            <v>9</v>
          </cell>
          <cell r="Q1042">
            <v>1</v>
          </cell>
          <cell r="R1042" t="str">
            <v>Seller Fulfilled</v>
          </cell>
          <cell r="S1042" t="str">
            <v>Seller Fulfilled</v>
          </cell>
          <cell r="T1042" t="str">
            <v>24XZ27YXJU7B</v>
          </cell>
          <cell r="U1042" t="str">
            <v>20764608031821</v>
          </cell>
        </row>
        <row r="1043">
          <cell r="A1043" t="str">
            <v>926-EACH</v>
          </cell>
          <cell r="B1043">
            <v>34999299</v>
          </cell>
          <cell r="C1043" t="str">
            <v>BAZIC Double Sided Tape 1" X 20 Yard (720"), 1-Pack</v>
          </cell>
          <cell r="D1043" t="str">
            <v>ACTIVE</v>
          </cell>
          <cell r="E1043" t="str">
            <v>PUBLISHED</v>
          </cell>
          <cell r="F1043" t="str">
            <v>Offer end date has passed</v>
          </cell>
          <cell r="G1043" t="str">
            <v>Crafts</v>
          </cell>
          <cell r="H1043" t="str">
            <v>Art &amp; Craft Tape</v>
          </cell>
          <cell r="I1043">
            <v>7.49</v>
          </cell>
          <cell r="J1043" t="str">
            <v>USD</v>
          </cell>
          <cell r="K1043" t="str">
            <v>Base</v>
          </cell>
          <cell r="L1043" t="str">
            <v>Yes</v>
          </cell>
          <cell r="M1043">
            <v>2038710</v>
          </cell>
          <cell r="N1043">
            <v>2039742</v>
          </cell>
          <cell r="O1043">
            <v>0.23</v>
          </cell>
          <cell r="P1043">
            <v>42.28</v>
          </cell>
          <cell r="Q1043">
            <v>1</v>
          </cell>
          <cell r="R1043" t="str">
            <v>Seller Fulfilled</v>
          </cell>
          <cell r="S1043" t="str">
            <v>Seller Fulfilled</v>
          </cell>
          <cell r="T1043" t="str">
            <v>4MBYFQNF2LRP</v>
          </cell>
          <cell r="U1043" t="str">
            <v>20764608031852</v>
          </cell>
        </row>
        <row r="1044">
          <cell r="A1044" t="str">
            <v>1041-CASE</v>
          </cell>
          <cell r="B1044">
            <v>893739989</v>
          </cell>
          <cell r="C1044" t="str">
            <v>BAZIC School Backpack Basic 16" Gray, School Bag for Students, 12-Pack</v>
          </cell>
          <cell r="D1044" t="str">
            <v>ACTIVE</v>
          </cell>
          <cell r="E1044" t="str">
            <v>PUBLISHED</v>
          </cell>
          <cell r="F1044" t="str">
            <v>Offer end date has passed</v>
          </cell>
          <cell r="G1044" t="str">
            <v>Office &amp; Stationery</v>
          </cell>
          <cell r="H1044" t="str">
            <v>Binders</v>
          </cell>
          <cell r="I1044">
            <v>18.989999999999998</v>
          </cell>
          <cell r="J1044" t="str">
            <v>USD</v>
          </cell>
          <cell r="K1044" t="str">
            <v>Base</v>
          </cell>
          <cell r="L1044" t="str">
            <v>Yes</v>
          </cell>
          <cell r="M1044">
            <v>2038980</v>
          </cell>
          <cell r="N1044">
            <v>2039738</v>
          </cell>
          <cell r="O1044" t="str">
            <v>NETWORK_GEO</v>
          </cell>
          <cell r="P1044">
            <v>2.6</v>
          </cell>
          <cell r="Q1044">
            <v>1</v>
          </cell>
          <cell r="R1044" t="str">
            <v>Seller Fulfilled</v>
          </cell>
          <cell r="S1044" t="str">
            <v>Seller Fulfilled</v>
          </cell>
          <cell r="T1044" t="str">
            <v>4OL18ETTX93S</v>
          </cell>
          <cell r="U1044" t="str">
            <v>00461891222658</v>
          </cell>
        </row>
        <row r="1045">
          <cell r="A1045" t="str">
            <v>1105-CASE</v>
          </cell>
          <cell r="B1045">
            <v>5211216377</v>
          </cell>
          <cell r="C1045" t="str">
            <v>VALENCIA 16" Unicorns Backpack, BAZIC x SYDNEY Fashion Backpack Shoulder Bag Casual Travel Bag Hiking Daypack</v>
          </cell>
          <cell r="D1045" t="str">
            <v>ARCHIVED</v>
          </cell>
          <cell r="E1045" t="str">
            <v>UNPUBLISHED</v>
          </cell>
          <cell r="F1045" t="str">
            <v>Offer end date has passed</v>
          </cell>
          <cell r="G1045" t="str">
            <v>Crafts</v>
          </cell>
          <cell r="H1045" t="str">
            <v>Clays &amp; Doughs</v>
          </cell>
          <cell r="I1045">
            <v>20.99</v>
          </cell>
          <cell r="J1045" t="str">
            <v>USD</v>
          </cell>
          <cell r="K1045" t="str">
            <v>Base</v>
          </cell>
          <cell r="L1045" t="str">
            <v>Yes</v>
          </cell>
          <cell r="M1045">
            <v>2038980</v>
          </cell>
          <cell r="N1045">
            <v>2039741</v>
          </cell>
          <cell r="O1045" t="str">
            <v>NETWORK_GEO</v>
          </cell>
          <cell r="P1045">
            <v>3.54</v>
          </cell>
          <cell r="Q1045">
            <v>1</v>
          </cell>
          <cell r="R1045" t="str">
            <v>Seller Fulfilled</v>
          </cell>
          <cell r="S1045" t="str">
            <v>Seller Fulfilled</v>
          </cell>
          <cell r="T1045" t="str">
            <v>0XA6X0VUY188</v>
          </cell>
          <cell r="U1045" t="str">
            <v>00764608033029</v>
          </cell>
        </row>
        <row r="1046">
          <cell r="A1046" t="str">
            <v>2317-EACH</v>
          </cell>
          <cell r="B1046">
            <v>54438909</v>
          </cell>
          <cell r="C1046" t="str">
            <v>BAZIC Highlighter Assorted Color Chisel Broad Line Marker (4/Pack), 1-Pack</v>
          </cell>
          <cell r="D1046" t="str">
            <v>ACTIVE</v>
          </cell>
          <cell r="E1046" t="str">
            <v>PUBLISHED</v>
          </cell>
          <cell r="F1046"/>
          <cell r="G1046" t="str">
            <v>Crafts</v>
          </cell>
          <cell r="H1046" t="str">
            <v>Clays &amp; Doughs</v>
          </cell>
          <cell r="I1046">
            <v>92.25</v>
          </cell>
          <cell r="J1046" t="str">
            <v>USD</v>
          </cell>
          <cell r="K1046" t="str">
            <v>Base</v>
          </cell>
          <cell r="L1046" t="str">
            <v>Yes</v>
          </cell>
          <cell r="M1046">
            <v>2039896</v>
          </cell>
          <cell r="N1046">
            <v>2039741</v>
          </cell>
          <cell r="O1046" t="str">
            <v>NETWORK_GEO</v>
          </cell>
          <cell r="P1046">
            <v>24.94</v>
          </cell>
          <cell r="Q1046">
            <v>1</v>
          </cell>
          <cell r="R1046" t="str">
            <v>Seller Fulfilled</v>
          </cell>
          <cell r="S1046" t="str">
            <v>Walmart Fulfilled</v>
          </cell>
          <cell r="T1046" t="str">
            <v>2Y2XDJQ3AB0W</v>
          </cell>
          <cell r="U1046" t="str">
            <v>20764608033337</v>
          </cell>
        </row>
        <row r="1047">
          <cell r="A1047" t="str">
            <v>3002-BOX</v>
          </cell>
          <cell r="B1047">
            <v>115462880</v>
          </cell>
          <cell r="C1047" t="str">
            <v>BAZIC Scientific Calculator 56 Function Slide-On Case for Engineering, 12-Pack</v>
          </cell>
          <cell r="D1047" t="str">
            <v>ACTIVE</v>
          </cell>
          <cell r="E1047" t="str">
            <v>PUBLISHED</v>
          </cell>
          <cell r="F1047" t="str">
            <v>Offer end date has passed</v>
          </cell>
          <cell r="G1047" t="str">
            <v>Office &amp; Stationery</v>
          </cell>
          <cell r="H1047" t="str">
            <v>Calculators</v>
          </cell>
          <cell r="I1047">
            <v>58.89</v>
          </cell>
          <cell r="J1047" t="str">
            <v>USD</v>
          </cell>
          <cell r="K1047" t="str">
            <v>Base</v>
          </cell>
          <cell r="L1047">
            <v>58.89</v>
          </cell>
          <cell r="M1047">
            <v>2039735</v>
          </cell>
          <cell r="N1047">
            <v>2038710</v>
          </cell>
          <cell r="O1047">
            <v>2.54</v>
          </cell>
          <cell r="P1047">
            <v>1.36</v>
          </cell>
          <cell r="Q1047">
            <v>1</v>
          </cell>
          <cell r="R1047" t="str">
            <v>Seller Fulfilled</v>
          </cell>
          <cell r="S1047" t="str">
            <v>WFS Eligible</v>
          </cell>
          <cell r="T1047" t="str">
            <v>16T2ZQNTTA9N</v>
          </cell>
          <cell r="U1047" t="str">
            <v>10764608034757</v>
          </cell>
        </row>
        <row r="1048">
          <cell r="A1048" t="str">
            <v>3020-EACH</v>
          </cell>
          <cell r="B1048">
            <v>358226746</v>
          </cell>
          <cell r="C1048" t="str">
            <v>DDI 2289446 BAZIC 240 Function Scientific Calculator Case of 12</v>
          </cell>
          <cell r="D1048" t="str">
            <v>ACTIVE</v>
          </cell>
          <cell r="E1048" t="str">
            <v>PUBLISHED</v>
          </cell>
          <cell r="F1048" t="str">
            <v>Compliance - Childrenâ€™s Product Policy,No Match Found - Adjusted to your last submitted price</v>
          </cell>
          <cell r="G1048" t="str">
            <v>Crafts</v>
          </cell>
          <cell r="H1048" t="str">
            <v>Stickers</v>
          </cell>
          <cell r="I1048">
            <v>9.25</v>
          </cell>
          <cell r="J1048" t="str">
            <v>USD</v>
          </cell>
          <cell r="K1048" t="str">
            <v>Base</v>
          </cell>
          <cell r="L1048" t="str">
            <v>Yes</v>
          </cell>
          <cell r="M1048">
            <v>2039735</v>
          </cell>
          <cell r="N1048">
            <v>2038710</v>
          </cell>
          <cell r="O1048" t="str">
            <v>NETWORK_GEO</v>
          </cell>
          <cell r="P1048">
            <v>0.2</v>
          </cell>
          <cell r="Q1048">
            <v>1</v>
          </cell>
          <cell r="R1048" t="str">
            <v>Seller Fulfilled</v>
          </cell>
          <cell r="S1048" t="str">
            <v>Walmart Fulfilled</v>
          </cell>
          <cell r="T1048" t="str">
            <v>2POOPT5IAGHN</v>
          </cell>
          <cell r="U1048" t="str">
            <v>00467978415531</v>
          </cell>
        </row>
        <row r="1049">
          <cell r="A1049" t="str">
            <v>3126-SET6</v>
          </cell>
          <cell r="B1049">
            <v>30340146</v>
          </cell>
          <cell r="C1049" t="str">
            <v>BAZIC 3 Ring Binder 1" Poly Binders Matte Color Soft Cover, 175 Sheets, 6-Count</v>
          </cell>
          <cell r="D1049" t="str">
            <v>ACTIVE</v>
          </cell>
          <cell r="E1049" t="str">
            <v>PUBLISHED</v>
          </cell>
          <cell r="G1049" t="str">
            <v>Office &amp; Stationery</v>
          </cell>
          <cell r="H1049" t="str">
            <v>Binders</v>
          </cell>
          <cell r="I1049">
            <v>19.989999999999998</v>
          </cell>
          <cell r="J1049" t="str">
            <v>USD</v>
          </cell>
          <cell r="K1049" t="str">
            <v>Base</v>
          </cell>
          <cell r="L1049">
            <v>19.989999999999998</v>
          </cell>
          <cell r="M1049">
            <v>2039738</v>
          </cell>
          <cell r="N1049">
            <v>2038710</v>
          </cell>
          <cell r="O1049" t="str">
            <v>NETWORK_GEO</v>
          </cell>
          <cell r="P1049">
            <v>0.2</v>
          </cell>
          <cell r="Q1049">
            <v>1</v>
          </cell>
          <cell r="R1049" t="str">
            <v>Seller Fulfilled</v>
          </cell>
          <cell r="S1049" t="str">
            <v>Seller Fulfilled</v>
          </cell>
          <cell r="T1049" t="str">
            <v>3VTTKBM5SQ0G</v>
          </cell>
          <cell r="U1049" t="str">
            <v>00462714692085</v>
          </cell>
        </row>
        <row r="1050">
          <cell r="A1050" t="str">
            <v>3192-PACK2</v>
          </cell>
          <cell r="B1050">
            <v>631738311</v>
          </cell>
          <cell r="C1050" t="str">
            <v>BAZIC 3 Ring Binder 1.5" Economy View Binders Blue, Hold 280 Sheets, 2-Count</v>
          </cell>
          <cell r="D1050" t="str">
            <v>ACTIVE</v>
          </cell>
          <cell r="E1050" t="str">
            <v>PUBLISHED</v>
          </cell>
          <cell r="F1050" t="str">
            <v>Offer end date has passed</v>
          </cell>
          <cell r="G1050" t="str">
            <v>Crafts</v>
          </cell>
          <cell r="H1050" t="str">
            <v>Finger Paints</v>
          </cell>
          <cell r="I1050">
            <v>9.89</v>
          </cell>
          <cell r="J1050" t="str">
            <v>USD</v>
          </cell>
          <cell r="K1050" t="str">
            <v>Base</v>
          </cell>
          <cell r="L1050" t="str">
            <v>Yes</v>
          </cell>
          <cell r="M1050">
            <v>2039738</v>
          </cell>
          <cell r="N1050">
            <v>2039748</v>
          </cell>
          <cell r="O1050" t="str">
            <v>NETWORK_GEO</v>
          </cell>
          <cell r="P1050">
            <v>0.35</v>
          </cell>
          <cell r="Q1050">
            <v>1</v>
          </cell>
          <cell r="R1050" t="str">
            <v>Seller Fulfilled</v>
          </cell>
          <cell r="S1050" t="str">
            <v>Seller Fulfilled</v>
          </cell>
          <cell r="T1050" t="str">
            <v>1JBZNNF60YAF</v>
          </cell>
          <cell r="U1050" t="str">
            <v>00764608039410</v>
          </cell>
        </row>
        <row r="1051">
          <cell r="A1051" t="str">
            <v>3194-CASE</v>
          </cell>
          <cell r="B1051">
            <v>507428088</v>
          </cell>
          <cell r="C1051" t="str">
            <v>BAZIC 3 Ring Binder 3" View Binders Slant D Ring Blue, Hold 600 Sheets, 12-Count</v>
          </cell>
          <cell r="D1051" t="str">
            <v>ACTIVE</v>
          </cell>
          <cell r="E1051" t="str">
            <v>PUBLISHED</v>
          </cell>
          <cell r="F1051" t="str">
            <v>Offer end date has passed</v>
          </cell>
          <cell r="G1051" t="str">
            <v>Crafts</v>
          </cell>
          <cell r="H1051" t="str">
            <v>Art Brushes</v>
          </cell>
          <cell r="I1051">
            <v>43.35</v>
          </cell>
          <cell r="J1051" t="str">
            <v>USD</v>
          </cell>
          <cell r="K1051" t="str">
            <v>Base</v>
          </cell>
          <cell r="L1051" t="str">
            <v>Yes</v>
          </cell>
          <cell r="M1051">
            <v>2039738</v>
          </cell>
          <cell r="N1051">
            <v>2039747</v>
          </cell>
          <cell r="O1051" t="str">
            <v>NETWORK_GEO</v>
          </cell>
          <cell r="P1051">
            <v>2.34</v>
          </cell>
          <cell r="Q1051">
            <v>1</v>
          </cell>
          <cell r="R1051" t="str">
            <v>Seller Fulfilled</v>
          </cell>
          <cell r="S1051" t="str">
            <v>Seller Fulfilled</v>
          </cell>
          <cell r="T1051" t="str">
            <v>4FQOT9I7F7P3</v>
          </cell>
          <cell r="U1051" t="str">
            <v>10764608039806</v>
          </cell>
        </row>
        <row r="1052">
          <cell r="A1052" t="str">
            <v>3201-EACH</v>
          </cell>
          <cell r="B1052">
            <v>30434414</v>
          </cell>
          <cell r="C1052" t="str">
            <v>BAZIC Paper Punch 3 Hole 1/4" w/ Chip Tray Holder Paper Puncher, 1-Pack</v>
          </cell>
          <cell r="D1052" t="str">
            <v>ACTIVE</v>
          </cell>
          <cell r="E1052" t="str">
            <v>UNPUBLISHED</v>
          </cell>
          <cell r="F1052" t="str">
            <v>Reasonable price requirements are not met,Reasonable Price Not Satisfied</v>
          </cell>
          <cell r="G1052" t="str">
            <v>Office &amp; Stationery</v>
          </cell>
          <cell r="H1052" t="str">
            <v>Binders</v>
          </cell>
          <cell r="I1052">
            <v>55.99</v>
          </cell>
          <cell r="J1052" t="str">
            <v>USD</v>
          </cell>
          <cell r="K1052" t="str">
            <v>Base</v>
          </cell>
          <cell r="L1052" t="str">
            <v>Yes</v>
          </cell>
          <cell r="M1052">
            <v>2048506</v>
          </cell>
          <cell r="N1052">
            <v>2039738</v>
          </cell>
          <cell r="O1052" t="str">
            <v>NETWORK_GEO</v>
          </cell>
          <cell r="P1052">
            <v>9.1199999999999992</v>
          </cell>
          <cell r="Q1052">
            <v>1</v>
          </cell>
          <cell r="R1052" t="str">
            <v>Seller Fulfilled</v>
          </cell>
          <cell r="S1052" t="str">
            <v>Seller Fulfilled</v>
          </cell>
          <cell r="T1052" t="str">
            <v>5DGNB83Q0R3Q</v>
          </cell>
          <cell r="U1052" t="str">
            <v>20764608041219</v>
          </cell>
        </row>
        <row r="1053">
          <cell r="A1053" t="str">
            <v>3467-EACH</v>
          </cell>
          <cell r="B1053">
            <v>51436482</v>
          </cell>
          <cell r="C1053" t="str">
            <v>BAZIC Glitter Glue Tube Color, Non-Toxic (120ml/Pack), 1-Pack</v>
          </cell>
          <cell r="D1053" t="str">
            <v>ACTIVE</v>
          </cell>
          <cell r="E1053" t="str">
            <v>PUBLISHED</v>
          </cell>
          <cell r="F1053" t="str">
            <v>Offer end date has passed</v>
          </cell>
          <cell r="G1053" t="str">
            <v>Office &amp; Stationery</v>
          </cell>
          <cell r="H1053" t="str">
            <v>Binders</v>
          </cell>
          <cell r="I1053">
            <v>18.489999999999998</v>
          </cell>
          <cell r="J1053" t="str">
            <v>USD</v>
          </cell>
          <cell r="K1053" t="str">
            <v>Base</v>
          </cell>
          <cell r="L1053" t="str">
            <v>Yes</v>
          </cell>
          <cell r="M1053">
            <v>2038710</v>
          </cell>
          <cell r="N1053">
            <v>2039738</v>
          </cell>
          <cell r="O1053" t="str">
            <v>NETWORK_GEO</v>
          </cell>
          <cell r="P1053">
            <v>1.44</v>
          </cell>
          <cell r="Q1053">
            <v>1</v>
          </cell>
          <cell r="R1053" t="str">
            <v>Seller Fulfilled</v>
          </cell>
          <cell r="S1053" t="str">
            <v>Seller Fulfilled</v>
          </cell>
          <cell r="T1053" t="str">
            <v>52FN2AAEC0RN</v>
          </cell>
          <cell r="U1053" t="str">
            <v>00464970414555</v>
          </cell>
        </row>
        <row r="1054">
          <cell r="A1054" t="str">
            <v>3825-BOX</v>
          </cell>
          <cell r="B1054">
            <v>536894629</v>
          </cell>
          <cell r="C1054" t="str">
            <v>BAZIC 2" Fluorescent Color Alphabet &amp; Numbers Stickers (72/Pack) / Box Qty - 24</v>
          </cell>
          <cell r="D1054" t="str">
            <v>ACTIVE</v>
          </cell>
          <cell r="E1054" t="str">
            <v>PUBLISHED</v>
          </cell>
          <cell r="F1054" t="str">
            <v>Offer end date has passed</v>
          </cell>
          <cell r="G1054" t="str">
            <v>Office &amp; Stationery</v>
          </cell>
          <cell r="H1054" t="str">
            <v>Coin Roll Wrappers</v>
          </cell>
          <cell r="I1054">
            <v>148.99</v>
          </cell>
          <cell r="J1054" t="str">
            <v>USD</v>
          </cell>
          <cell r="K1054" t="str">
            <v>Base</v>
          </cell>
          <cell r="L1054" t="str">
            <v>Yes</v>
          </cell>
          <cell r="M1054">
            <v>2038710</v>
          </cell>
          <cell r="N1054">
            <v>2038710</v>
          </cell>
          <cell r="O1054" t="str">
            <v>NETWORK_GEO</v>
          </cell>
          <cell r="P1054">
            <v>8.1199999999999992</v>
          </cell>
          <cell r="Q1054">
            <v>1</v>
          </cell>
          <cell r="R1054" t="str">
            <v>Seller Fulfilled</v>
          </cell>
          <cell r="S1054" t="str">
            <v>Seller Fulfilled</v>
          </cell>
          <cell r="T1054" t="str">
            <v>739G6D1MDZK6</v>
          </cell>
          <cell r="U1054" t="str">
            <v>20764608050136</v>
          </cell>
        </row>
        <row r="1055">
          <cell r="A1055" t="str">
            <v>3865-EACH</v>
          </cell>
          <cell r="B1055">
            <v>964440436</v>
          </cell>
          <cell r="C1055" t="str">
            <v>BAZIC Holographic Reward Sticker [3865]</v>
          </cell>
          <cell r="D1055" t="str">
            <v>ACTIVE</v>
          </cell>
          <cell r="E1055" t="str">
            <v>PUBLISHED</v>
          </cell>
          <cell r="F1055" t="str">
            <v>Reasonable price requirements are not met</v>
          </cell>
          <cell r="G1055" t="str">
            <v>Crafts</v>
          </cell>
          <cell r="H1055" t="str">
            <v>Stickers</v>
          </cell>
          <cell r="I1055">
            <v>7.36</v>
          </cell>
          <cell r="J1055" t="str">
            <v>USD</v>
          </cell>
          <cell r="K1055" t="str">
            <v>Base</v>
          </cell>
          <cell r="L1055">
            <v>7.36</v>
          </cell>
          <cell r="M1055">
            <v>2038710</v>
          </cell>
          <cell r="N1055">
            <v>2039749</v>
          </cell>
          <cell r="O1055" t="str">
            <v>NETWORK_GEO</v>
          </cell>
          <cell r="P1055">
            <v>4.7</v>
          </cell>
          <cell r="Q1055">
            <v>1</v>
          </cell>
          <cell r="R1055" t="str">
            <v>Seller Fulfilled</v>
          </cell>
          <cell r="S1055" t="str">
            <v>Seller Fulfilled</v>
          </cell>
          <cell r="T1055" t="str">
            <v>42LAQ012BCKJ</v>
          </cell>
          <cell r="U1055" t="str">
            <v>20764608050303</v>
          </cell>
        </row>
        <row r="1056">
          <cell r="A1056" t="str">
            <v>5011-PACK4</v>
          </cell>
          <cell r="B1056">
            <v>1076682881</v>
          </cell>
          <cell r="C1056" t="str">
            <v>BAZIC Penny Coin Wrappers Rolls, Made in USA Coins Tubes (36/Pack), 4-Packs</v>
          </cell>
          <cell r="D1056" t="str">
            <v>ACTIVE</v>
          </cell>
          <cell r="E1056" t="str">
            <v>PUBLISHED</v>
          </cell>
          <cell r="F1056" t="str">
            <v>Republish (For Walmart internal use only: 00)</v>
          </cell>
          <cell r="G1056" t="str">
            <v>Office &amp; Stationery</v>
          </cell>
          <cell r="H1056" t="str">
            <v>Coin Roll Wrappers</v>
          </cell>
          <cell r="I1056">
            <v>19.75</v>
          </cell>
          <cell r="J1056" t="str">
            <v>USD</v>
          </cell>
          <cell r="K1056" t="str">
            <v>Base</v>
          </cell>
          <cell r="L1056">
            <v>19.75</v>
          </cell>
          <cell r="M1056">
            <v>2038710</v>
          </cell>
          <cell r="N1056">
            <v>2039749</v>
          </cell>
          <cell r="O1056" t="str">
            <v>ALWAYS_TWO_DAY</v>
          </cell>
          <cell r="P1056">
            <v>0.27500000000000002</v>
          </cell>
          <cell r="Q1056">
            <v>1</v>
          </cell>
          <cell r="R1056" t="str">
            <v>Walmart Fulfilled</v>
          </cell>
          <cell r="S1056" t="str">
            <v>Seller Fulfilled</v>
          </cell>
          <cell r="T1056" t="str">
            <v>21U4NJZEFQQ0</v>
          </cell>
          <cell r="U1056" t="str">
            <v>00764608005125</v>
          </cell>
        </row>
        <row r="1057">
          <cell r="A1057" t="str">
            <v>5050-PACK6</v>
          </cell>
          <cell r="B1057">
            <v>1506391325</v>
          </cell>
          <cell r="C1057" t="str">
            <v>BAZIC Composition Book Black Marble College Ruled 100 Sheet Notebook, 6-Pack</v>
          </cell>
          <cell r="D1057" t="str">
            <v>ACTIVE</v>
          </cell>
          <cell r="E1057" t="str">
            <v>PUBLISHED</v>
          </cell>
          <cell r="F1057" t="str">
            <v>Offer end date has passed</v>
          </cell>
          <cell r="G1057" t="str">
            <v>Office &amp; Stationery</v>
          </cell>
          <cell r="H1057" t="str">
            <v>Index Tabs</v>
          </cell>
          <cell r="I1057">
            <v>8.35</v>
          </cell>
          <cell r="J1057" t="str">
            <v>USD</v>
          </cell>
          <cell r="K1057" t="str">
            <v>Base</v>
          </cell>
          <cell r="L1057" t="str">
            <v>Yes</v>
          </cell>
          <cell r="M1057">
            <v>2038710</v>
          </cell>
          <cell r="N1057">
            <v>2039889</v>
          </cell>
          <cell r="O1057" t="str">
            <v>NETWORK_GEO</v>
          </cell>
          <cell r="P1057">
            <v>0.08</v>
          </cell>
          <cell r="Q1057">
            <v>1</v>
          </cell>
          <cell r="R1057" t="str">
            <v>Seller Fulfilled</v>
          </cell>
          <cell r="S1057" t="str">
            <v>Seller Fulfilled</v>
          </cell>
          <cell r="T1057" t="str">
            <v>7GEBAYK3GVS8</v>
          </cell>
          <cell r="U1057" t="str">
            <v>00465220679380</v>
          </cell>
        </row>
        <row r="1058">
          <cell r="A1058" t="str">
            <v>524-CASE</v>
          </cell>
          <cell r="B1058">
            <v>404513287</v>
          </cell>
          <cell r="C1058" t="str">
            <v>BAZIC Catalog Envelope 6" x 9" Gummed Seal Eyelet Closure, 240-Count</v>
          </cell>
          <cell r="D1058" t="str">
            <v>ACTIVE</v>
          </cell>
          <cell r="E1058" t="str">
            <v>PUBLISHED</v>
          </cell>
          <cell r="F1058"/>
          <cell r="G1058" t="str">
            <v>Office &amp; Stationery</v>
          </cell>
          <cell r="H1058" t="str">
            <v>School &amp; Office Paper</v>
          </cell>
          <cell r="I1058">
            <v>6.49</v>
          </cell>
          <cell r="J1058" t="str">
            <v>USD</v>
          </cell>
          <cell r="K1058" t="str">
            <v>Promo price</v>
          </cell>
          <cell r="L1058" t="str">
            <v>Yes</v>
          </cell>
          <cell r="M1058">
            <v>2038710</v>
          </cell>
          <cell r="N1058">
            <v>2039724</v>
          </cell>
          <cell r="O1058" t="str">
            <v>ALWAYS_TWO_DAY</v>
          </cell>
          <cell r="P1058">
            <v>0.26</v>
          </cell>
          <cell r="Q1058">
            <v>1</v>
          </cell>
          <cell r="R1058" t="str">
            <v>Walmart Fulfilled</v>
          </cell>
          <cell r="S1058" t="str">
            <v>Seller Fulfilled</v>
          </cell>
          <cell r="T1058" t="str">
            <v>6LUKD3GX06JY</v>
          </cell>
          <cell r="U1058" t="str">
            <v>00764608051900</v>
          </cell>
        </row>
        <row r="1059">
          <cell r="A1059" t="str">
            <v>530-PACK3</v>
          </cell>
          <cell r="B1059">
            <v>606339157</v>
          </cell>
          <cell r="C1059" t="str">
            <v>BAZIC White Poster Board 22" X 14", For School Craft, (3/Pack), 3-Pack</v>
          </cell>
          <cell r="D1059" t="str">
            <v>ACTIVE</v>
          </cell>
          <cell r="E1059" t="str">
            <v>PUBLISHED</v>
          </cell>
          <cell r="G1059" t="str">
            <v>Office &amp; Stationery</v>
          </cell>
          <cell r="H1059" t="str">
            <v>Poster Boards</v>
          </cell>
          <cell r="I1059">
            <v>13.99</v>
          </cell>
          <cell r="J1059" t="str">
            <v>USD</v>
          </cell>
          <cell r="K1059" t="str">
            <v>Base</v>
          </cell>
          <cell r="L1059">
            <v>13.99</v>
          </cell>
          <cell r="M1059">
            <v>2039749</v>
          </cell>
          <cell r="N1059">
            <v>2039744</v>
          </cell>
          <cell r="O1059" t="str">
            <v>NETWORK_GEO</v>
          </cell>
          <cell r="P1059">
            <v>1.48</v>
          </cell>
          <cell r="Q1059">
            <v>1</v>
          </cell>
          <cell r="R1059" t="str">
            <v>Seller Fulfilled</v>
          </cell>
          <cell r="S1059" t="str">
            <v>Seller Fulfilled</v>
          </cell>
          <cell r="T1059" t="str">
            <v>5BVHFKGRXNN4</v>
          </cell>
          <cell r="U1059" t="str">
            <v>00466278608339</v>
          </cell>
        </row>
        <row r="1060">
          <cell r="A1060" t="str">
            <v>5486-EACH</v>
          </cell>
          <cell r="B1060">
            <v>16629719755</v>
          </cell>
          <cell r="C1060" t="str">
            <v>BAZIC Spiral Notebook, 1 Subject, College Ruled Paper 8" x 10-1/2", 70 Sheets, Assorted Pastel Color, Random 1 Count</v>
          </cell>
          <cell r="D1060" t="str">
            <v>ACTIVE</v>
          </cell>
          <cell r="E1060" t="str">
            <v>PUBLISHED</v>
          </cell>
          <cell r="F1060" t="str">
            <v>Offer end date has passed</v>
          </cell>
          <cell r="G1060" t="str">
            <v>Office &amp; Stationery</v>
          </cell>
          <cell r="H1060" t="str">
            <v>Flash Cards</v>
          </cell>
          <cell r="I1060">
            <v>37.29</v>
          </cell>
          <cell r="J1060" t="str">
            <v>USD</v>
          </cell>
          <cell r="K1060" t="str">
            <v>Base</v>
          </cell>
          <cell r="L1060" t="str">
            <v>Yes</v>
          </cell>
          <cell r="M1060">
            <v>2039723</v>
          </cell>
          <cell r="N1060">
            <v>2039914</v>
          </cell>
          <cell r="O1060" t="str">
            <v>NETWORK_GEO</v>
          </cell>
          <cell r="P1060">
            <v>5.24</v>
          </cell>
          <cell r="Q1060">
            <v>1</v>
          </cell>
          <cell r="R1060" t="str">
            <v>Seller Fulfilled</v>
          </cell>
          <cell r="S1060" t="str">
            <v>Seller Fulfilled</v>
          </cell>
          <cell r="T1060" t="str">
            <v>4J55GOPMKA6T</v>
          </cell>
          <cell r="U1060" t="str">
            <v>10764608005320</v>
          </cell>
        </row>
        <row r="1061">
          <cell r="A1061" t="str">
            <v>5601-PACK2</v>
          </cell>
          <cell r="B1061">
            <v>14605014677</v>
          </cell>
          <cell r="C1061" t="str">
            <v>BAZIC Money Flash Cards Learn to Count Money, Recognize Bills and Coins USA Currency (36/Pack), 2-Pack</v>
          </cell>
          <cell r="D1061" t="str">
            <v>ACTIVE</v>
          </cell>
          <cell r="E1061" t="str">
            <v>PUBLISHED</v>
          </cell>
          <cell r="F1061" t="str">
            <v>Offer end date has passed</v>
          </cell>
          <cell r="G1061" t="str">
            <v>Office &amp; Stationery</v>
          </cell>
          <cell r="H1061" t="str">
            <v>Flash Cards</v>
          </cell>
          <cell r="I1061">
            <v>8.99</v>
          </cell>
          <cell r="J1061" t="str">
            <v>USD</v>
          </cell>
          <cell r="K1061" t="str">
            <v>Base</v>
          </cell>
          <cell r="L1061">
            <v>8.99</v>
          </cell>
          <cell r="M1061">
            <v>2039914</v>
          </cell>
          <cell r="N1061">
            <v>2039723</v>
          </cell>
          <cell r="O1061">
            <v>0.4</v>
          </cell>
          <cell r="P1061">
            <v>0.68</v>
          </cell>
          <cell r="Q1061">
            <v>1</v>
          </cell>
          <cell r="R1061" t="str">
            <v>Seller Fulfilled</v>
          </cell>
          <cell r="S1061" t="str">
            <v>Seller Fulfilled</v>
          </cell>
          <cell r="T1061" t="str">
            <v>2PL2QCXYSIO2</v>
          </cell>
          <cell r="U1061" t="str">
            <v>00465120625173</v>
          </cell>
        </row>
        <row r="1062">
          <cell r="A1062" t="str">
            <v>6030-EACH</v>
          </cell>
          <cell r="B1062">
            <v>28607788</v>
          </cell>
          <cell r="C1062" t="str">
            <v>BAZIC Dry Erase Lap Board &amp; Cork Bulletin &amp; Marker, 8.5x11 Inch, 1-Pack</v>
          </cell>
          <cell r="D1062" t="str">
            <v>ACTIVE</v>
          </cell>
          <cell r="E1062" t="str">
            <v>PUBLISHED</v>
          </cell>
          <cell r="F1062" t="str">
            <v>Offer end date has passed</v>
          </cell>
          <cell r="G1062" t="str">
            <v>Office &amp; Stationery</v>
          </cell>
          <cell r="H1062" t="str">
            <v>Whiteboards</v>
          </cell>
          <cell r="I1062">
            <v>7.25</v>
          </cell>
          <cell r="J1062" t="str">
            <v>USD</v>
          </cell>
          <cell r="K1062" t="str">
            <v>Base</v>
          </cell>
          <cell r="L1062">
            <v>8.99</v>
          </cell>
          <cell r="M1062">
            <v>2039885</v>
          </cell>
          <cell r="N1062">
            <v>2039723</v>
          </cell>
          <cell r="O1062">
            <v>0.3</v>
          </cell>
          <cell r="P1062">
            <v>0.52</v>
          </cell>
          <cell r="Q1062">
            <v>1</v>
          </cell>
          <cell r="R1062" t="str">
            <v>WFS Eligible</v>
          </cell>
          <cell r="S1062" t="str">
            <v>Walmart Fulfilled</v>
          </cell>
          <cell r="T1062" t="str">
            <v>3VIXRLQ5CW15</v>
          </cell>
          <cell r="U1062" t="str">
            <v>00764608055120</v>
          </cell>
        </row>
        <row r="1063">
          <cell r="A1063" t="str">
            <v>6101-CASE</v>
          </cell>
          <cell r="B1063">
            <v>852347043</v>
          </cell>
          <cell r="C1063" t="str">
            <v>BAZIC Rubber Bands Size #32, 2 Oz./ 56.70g, Made in USA, 36-Pack</v>
          </cell>
          <cell r="D1063" t="str">
            <v>ACTIVE</v>
          </cell>
          <cell r="E1063" t="str">
            <v>PUBLISHED</v>
          </cell>
          <cell r="F1063" t="str">
            <v>Offer end date has passed</v>
          </cell>
          <cell r="G1063" t="str">
            <v>Office &amp; Stationery</v>
          </cell>
          <cell r="H1063" t="str">
            <v>Writing Notebooks &amp; Sketch Books</v>
          </cell>
          <cell r="I1063">
            <v>54</v>
          </cell>
          <cell r="J1063" t="str">
            <v>USD</v>
          </cell>
          <cell r="K1063" t="str">
            <v>Base</v>
          </cell>
          <cell r="L1063" t="str">
            <v>Yes</v>
          </cell>
          <cell r="M1063">
            <v>2039906</v>
          </cell>
          <cell r="N1063">
            <v>2039723</v>
          </cell>
          <cell r="O1063" t="str">
            <v>NETWORK_GEO</v>
          </cell>
          <cell r="P1063">
            <v>15.2</v>
          </cell>
          <cell r="Q1063">
            <v>1</v>
          </cell>
          <cell r="R1063" t="str">
            <v>WFS Eligible</v>
          </cell>
          <cell r="S1063" t="str">
            <v>Seller Fulfilled</v>
          </cell>
          <cell r="T1063" t="str">
            <v>74GUJ6141Y3R</v>
          </cell>
          <cell r="U1063" t="str">
            <v>20764608005631</v>
          </cell>
        </row>
        <row r="1064">
          <cell r="A1064" t="str">
            <v>6102-CASE</v>
          </cell>
          <cell r="B1064">
            <v>312441043</v>
          </cell>
          <cell r="C1064" t="str">
            <v>BAZIC Rubber Bands Large Size #64, 2 Oz./ 56.70g, Made in USA, 36-Pack</v>
          </cell>
          <cell r="D1064" t="str">
            <v>ACTIVE</v>
          </cell>
          <cell r="E1064" t="str">
            <v>PUBLISHED</v>
          </cell>
          <cell r="G1064" t="str">
            <v>Office &amp; Stationery</v>
          </cell>
          <cell r="H1064" t="str">
            <v>Rubber Bands</v>
          </cell>
          <cell r="I1064">
            <v>53.99</v>
          </cell>
          <cell r="J1064" t="str">
            <v>USD</v>
          </cell>
          <cell r="K1064" t="str">
            <v>Base</v>
          </cell>
          <cell r="L1064">
            <v>53.99</v>
          </cell>
          <cell r="M1064">
            <v>2039906</v>
          </cell>
          <cell r="N1064">
            <v>2038710</v>
          </cell>
          <cell r="O1064" t="str">
            <v>ALWAYS_TWO_DAY</v>
          </cell>
          <cell r="P1064">
            <v>1.97</v>
          </cell>
          <cell r="Q1064">
            <v>1</v>
          </cell>
          <cell r="R1064" t="str">
            <v>WFS Eligible</v>
          </cell>
          <cell r="S1064" t="str">
            <v>Walmart Fulfilled</v>
          </cell>
          <cell r="T1064" t="str">
            <v>22OY82KFGEML</v>
          </cell>
          <cell r="U1064" t="str">
            <v>00460015768171</v>
          </cell>
        </row>
        <row r="1065">
          <cell r="A1065" t="str">
            <v>792-EACH</v>
          </cell>
          <cell r="B1065">
            <v>156307931</v>
          </cell>
          <cell r="C1065" t="str">
            <v>BAZIC Ceramics Mechanical Pencil Lead Refills 2B 0.7mm (36 Count/Pack), 1-Pack</v>
          </cell>
          <cell r="D1065" t="str">
            <v>ACTIVE</v>
          </cell>
          <cell r="E1065" t="str">
            <v>PUBLISHED</v>
          </cell>
          <cell r="G1065" t="str">
            <v>Office &amp; Stationery</v>
          </cell>
          <cell r="H1065" t="str">
            <v>Mechanical Pencil Refills</v>
          </cell>
          <cell r="I1065">
            <v>6.79</v>
          </cell>
          <cell r="J1065" t="str">
            <v>USD</v>
          </cell>
          <cell r="K1065" t="str">
            <v>Base</v>
          </cell>
          <cell r="L1065">
            <v>6.79</v>
          </cell>
          <cell r="M1065">
            <v>2039720</v>
          </cell>
          <cell r="N1065">
            <v>2039744</v>
          </cell>
          <cell r="O1065" t="str">
            <v>NETWORK_GEO</v>
          </cell>
          <cell r="P1065">
            <v>9.68</v>
          </cell>
          <cell r="Q1065">
            <v>1</v>
          </cell>
          <cell r="R1065" t="str">
            <v>Seller Fulfilled</v>
          </cell>
          <cell r="S1065" t="str">
            <v>Seller Fulfilled</v>
          </cell>
          <cell r="T1065" t="str">
            <v>3TSUBG06G8U8</v>
          </cell>
          <cell r="U1065" t="str">
            <v>20764608005969</v>
          </cell>
        </row>
        <row r="1066">
          <cell r="A1066" t="str">
            <v>L-17-EACH</v>
          </cell>
          <cell r="B1066">
            <v>169050313</v>
          </cell>
          <cell r="C1066" t="str">
            <v>BAZIC 12" x 16" Exit Sign, Vinyl Plastic Signs, Weather Scratch Resistant Waterproof, Indoor Outdoor Store Wall Door Signage, 1-Pack</v>
          </cell>
          <cell r="D1066" t="str">
            <v>ACTIVE</v>
          </cell>
          <cell r="E1066" t="str">
            <v>PUBLISHED</v>
          </cell>
          <cell r="F1066" t="str">
            <v>Offer end date has passed</v>
          </cell>
          <cell r="G1066" t="str">
            <v>Office &amp; Stationery</v>
          </cell>
          <cell r="H1066" t="str">
            <v>Whiteboards</v>
          </cell>
          <cell r="I1066">
            <v>26.25</v>
          </cell>
          <cell r="J1066" t="str">
            <v>USD</v>
          </cell>
          <cell r="K1066" t="str">
            <v>Base</v>
          </cell>
          <cell r="L1066" t="str">
            <v>Yes</v>
          </cell>
          <cell r="M1066">
            <v>2038710</v>
          </cell>
          <cell r="N1066">
            <v>2039885</v>
          </cell>
          <cell r="O1066" t="str">
            <v>NETWORK_GEO</v>
          </cell>
          <cell r="P1066">
            <v>2</v>
          </cell>
          <cell r="Q1066">
            <v>1</v>
          </cell>
          <cell r="R1066" t="str">
            <v>Seller Fulfilled</v>
          </cell>
          <cell r="S1066" t="str">
            <v>Seller Fulfilled</v>
          </cell>
          <cell r="T1066" t="str">
            <v>3CLL5E4U0J4Y</v>
          </cell>
          <cell r="U1066" t="str">
            <v>00469504194026</v>
          </cell>
        </row>
        <row r="1067">
          <cell r="A1067" t="str">
            <v>17007-CASE</v>
          </cell>
          <cell r="B1067">
            <v>5264603204</v>
          </cell>
          <cell r="C1067" t="str">
            <v>BAZIC Arrow Ballpoint Pens, 1.0 mm Medium Point Black Color Stick Pen, 10 Count, 144-Pack</v>
          </cell>
          <cell r="D1067" t="str">
            <v>ACTIVE</v>
          </cell>
          <cell r="E1067" t="str">
            <v>PUBLISHED</v>
          </cell>
          <cell r="G1067" t="str">
            <v>Office &amp; Stationery</v>
          </cell>
          <cell r="H1067" t="str">
            <v>Pens</v>
          </cell>
          <cell r="I1067">
            <v>154.76</v>
          </cell>
          <cell r="J1067" t="str">
            <v>USD</v>
          </cell>
          <cell r="K1067" t="str">
            <v>Base</v>
          </cell>
          <cell r="L1067">
            <v>154.76</v>
          </cell>
          <cell r="M1067">
            <v>2039719</v>
          </cell>
          <cell r="N1067">
            <v>2039885</v>
          </cell>
          <cell r="O1067" t="str">
            <v>NETWORK_GEO</v>
          </cell>
          <cell r="P1067">
            <v>0.56000000000000005</v>
          </cell>
          <cell r="Q1067">
            <v>1</v>
          </cell>
          <cell r="R1067" t="str">
            <v>Seller Fulfilled</v>
          </cell>
          <cell r="S1067" t="str">
            <v>Seller Fulfilled</v>
          </cell>
          <cell r="T1067" t="str">
            <v>2C7PV6PMXXF9</v>
          </cell>
          <cell r="U1067" t="str">
            <v>00461647259150</v>
          </cell>
        </row>
        <row r="1068">
          <cell r="A1068" t="str">
            <v>17104-CASE</v>
          </cell>
          <cell r="B1068">
            <v>18009219886</v>
          </cell>
          <cell r="C1068" t="str">
            <v>BAZIC Frizz Erasable Gel Pens, 0.7mm Medium Point, Black Ink, Comfort Grip, 144-Pack</v>
          </cell>
          <cell r="D1068" t="str">
            <v>ACTIVE</v>
          </cell>
          <cell r="E1068" t="str">
            <v>PUBLISHED</v>
          </cell>
          <cell r="F1068" t="str">
            <v>Listing &amp; Content:UPC Mismatch:Wrong-Item:Unpublish-Auto,Offer end date has passed</v>
          </cell>
          <cell r="G1068" t="str">
            <v>Office &amp; Stationery</v>
          </cell>
          <cell r="H1068" t="str">
            <v>Pens</v>
          </cell>
          <cell r="I1068">
            <v>163</v>
          </cell>
          <cell r="J1068" t="str">
            <v>USD</v>
          </cell>
          <cell r="K1068" t="str">
            <v>Base</v>
          </cell>
          <cell r="L1068">
            <v>163</v>
          </cell>
          <cell r="M1068">
            <v>2039719</v>
          </cell>
          <cell r="N1068">
            <v>2039885</v>
          </cell>
          <cell r="O1068">
            <v>6.97</v>
          </cell>
          <cell r="P1068">
            <v>0.84</v>
          </cell>
          <cell r="Q1068">
            <v>1</v>
          </cell>
          <cell r="R1068" t="str">
            <v>Seller Fulfilled</v>
          </cell>
          <cell r="S1068" t="str">
            <v>Seller Fulfilled</v>
          </cell>
          <cell r="T1068" t="str">
            <v>511ZHRYBS5DS</v>
          </cell>
          <cell r="U1068" t="str">
            <v>00764608060407</v>
          </cell>
        </row>
        <row r="1069">
          <cell r="A1069" t="str">
            <v>1753-BOX</v>
          </cell>
          <cell r="B1069">
            <v>889610103</v>
          </cell>
          <cell r="C1069" t="str">
            <v>BAZIC Palm Mini Ballpoint Pen w/Key Ring, Black Ink 1.0mm (5/Pack), 24-Pack</v>
          </cell>
          <cell r="D1069" t="str">
            <v>ACTIVE</v>
          </cell>
          <cell r="E1069" t="str">
            <v>PUBLISHED</v>
          </cell>
          <cell r="F1069" t="str">
            <v>Offer end date has passed</v>
          </cell>
          <cell r="G1069" t="str">
            <v>Office &amp; Stationery</v>
          </cell>
          <cell r="H1069" t="str">
            <v>Desk Staplers</v>
          </cell>
          <cell r="I1069">
            <v>32</v>
          </cell>
          <cell r="J1069" t="str">
            <v>USD</v>
          </cell>
          <cell r="K1069" t="str">
            <v>Base</v>
          </cell>
          <cell r="L1069" t="str">
            <v>Yes</v>
          </cell>
          <cell r="M1069">
            <v>2039719</v>
          </cell>
          <cell r="N1069">
            <v>2039910</v>
          </cell>
          <cell r="O1069" t="str">
            <v>NETWORK_GEO</v>
          </cell>
          <cell r="P1069">
            <v>1.56</v>
          </cell>
          <cell r="Q1069">
            <v>1</v>
          </cell>
          <cell r="R1069" t="str">
            <v>Seller Fulfilled</v>
          </cell>
          <cell r="S1069" t="str">
            <v>Seller Fulfilled</v>
          </cell>
          <cell r="T1069" t="str">
            <v>5N623BKYCX4Z</v>
          </cell>
          <cell r="U1069" t="str">
            <v>00764608006207</v>
          </cell>
        </row>
        <row r="1070">
          <cell r="A1070" t="str">
            <v>2307-BOX</v>
          </cell>
          <cell r="B1070">
            <v>596485150</v>
          </cell>
          <cell r="C1070" t="str">
            <v>BAZIC Mini Highlighter Assorted Color Chisel Tip Marker (3/Pack), 24-Packs</v>
          </cell>
          <cell r="D1070" t="str">
            <v>ARCHIVED</v>
          </cell>
          <cell r="E1070" t="str">
            <v>UNPUBLISHED</v>
          </cell>
          <cell r="F1070" t="str">
            <v>Offer end date has passed</v>
          </cell>
          <cell r="G1070" t="str">
            <v>Crafts</v>
          </cell>
          <cell r="H1070" t="str">
            <v>Coloring Books</v>
          </cell>
          <cell r="I1070">
            <v>10.25</v>
          </cell>
          <cell r="J1070" t="str">
            <v>USD</v>
          </cell>
          <cell r="K1070" t="str">
            <v>Base</v>
          </cell>
          <cell r="L1070" t="str">
            <v>Yes</v>
          </cell>
          <cell r="M1070">
            <v>2039896</v>
          </cell>
          <cell r="N1070">
            <v>2038710</v>
          </cell>
          <cell r="O1070" t="str">
            <v>ALWAYS_TWO_DAY</v>
          </cell>
          <cell r="P1070">
            <v>0.57499999999999996</v>
          </cell>
          <cell r="Q1070">
            <v>1</v>
          </cell>
          <cell r="R1070" t="str">
            <v>Walmart Fulfilled</v>
          </cell>
          <cell r="S1070" t="str">
            <v>WFS Eligible</v>
          </cell>
          <cell r="T1070" t="str">
            <v>5DKIQCMTZZK2</v>
          </cell>
          <cell r="U1070" t="str">
            <v>00805219630815</v>
          </cell>
        </row>
        <row r="1071">
          <cell r="A1071" t="str">
            <v>3185-BOX</v>
          </cell>
          <cell r="B1071">
            <v>624555115</v>
          </cell>
          <cell r="C1071" t="str">
            <v>BAZIC Binder Dividers 12 Preprinted A to Z Letter Tabs (12/Pack), 24-Packs</v>
          </cell>
          <cell r="D1071" t="str">
            <v>ARCHIVED</v>
          </cell>
          <cell r="E1071" t="str">
            <v>UNPUBLISHED</v>
          </cell>
          <cell r="F1071" t="str">
            <v>Offer end date has passed,No Match Found - Adjusted to your last submitted price</v>
          </cell>
          <cell r="G1071" t="str">
            <v>Office &amp; Stationery</v>
          </cell>
          <cell r="H1071" t="str">
            <v>Index Dividers</v>
          </cell>
          <cell r="I1071">
            <v>43.69</v>
          </cell>
          <cell r="J1071" t="str">
            <v>USD</v>
          </cell>
          <cell r="K1071" t="str">
            <v>Base</v>
          </cell>
          <cell r="L1071" t="str">
            <v>Yes</v>
          </cell>
          <cell r="M1071">
            <v>2039742</v>
          </cell>
          <cell r="N1071">
            <v>2038013</v>
          </cell>
          <cell r="O1071">
            <v>6.88</v>
          </cell>
          <cell r="P1071">
            <v>0.43</v>
          </cell>
          <cell r="Q1071">
            <v>1</v>
          </cell>
          <cell r="R1071" t="str">
            <v>Seller Fulfilled</v>
          </cell>
          <cell r="S1071" t="str">
            <v>Seller Fulfilled</v>
          </cell>
          <cell r="T1071" t="str">
            <v>2QHGRASPGB3A</v>
          </cell>
          <cell r="U1071" t="str">
            <v>00810056723224</v>
          </cell>
        </row>
        <row r="1072">
          <cell r="A1072" t="str">
            <v>3186-BOX</v>
          </cell>
          <cell r="B1072">
            <v>723397058</v>
          </cell>
          <cell r="C1072" t="str">
            <v>BAZIC Binder Dividers 12 Preprinted JAN to DEC Months Tabs (12/Pack), 24-Packs</v>
          </cell>
          <cell r="D1072" t="str">
            <v>RETIRED</v>
          </cell>
          <cell r="E1072" t="str">
            <v>UNPUBLISHED</v>
          </cell>
          <cell r="F1072" t="str">
            <v>Offer end date has passed</v>
          </cell>
          <cell r="G1072" t="str">
            <v>Office &amp; Stationery</v>
          </cell>
          <cell r="H1072" t="str">
            <v>Writing Notebooks &amp; Sketch Books</v>
          </cell>
          <cell r="I1072">
            <v>10.49</v>
          </cell>
          <cell r="J1072" t="str">
            <v>USD</v>
          </cell>
          <cell r="K1072" t="str">
            <v>Base</v>
          </cell>
          <cell r="L1072" t="str">
            <v>Yes</v>
          </cell>
          <cell r="M1072">
            <v>2039889</v>
          </cell>
          <cell r="N1072">
            <v>2039723</v>
          </cell>
          <cell r="O1072" t="str">
            <v>NETWORK_GEO</v>
          </cell>
          <cell r="P1072">
            <v>0.54</v>
          </cell>
          <cell r="Q1072">
            <v>1</v>
          </cell>
          <cell r="R1072" t="str">
            <v>Seller Fulfilled</v>
          </cell>
          <cell r="S1072" t="str">
            <v>Walmart Fulfilled</v>
          </cell>
          <cell r="T1072" t="str">
            <v>64H6EXF9B282</v>
          </cell>
          <cell r="U1072" t="str">
            <v>00810056727529</v>
          </cell>
        </row>
        <row r="1073">
          <cell r="A1073" t="str">
            <v>3816-BOX</v>
          </cell>
          <cell r="B1073">
            <v>941871872</v>
          </cell>
          <cell r="C1073" t="str">
            <v>Shipping Labels Mailing Address Label for Laser &amp; Inkjet Printer 8.5" X 5.5" (20/Pack), 24-Packs</v>
          </cell>
          <cell r="D1073" t="str">
            <v>ARCHIVED</v>
          </cell>
          <cell r="E1073" t="str">
            <v>UNPUBLISHED</v>
          </cell>
          <cell r="F1073" t="str">
            <v>Offer end date has passed,No Match Found - Adjusted to your last submitted price</v>
          </cell>
          <cell r="G1073" t="str">
            <v>Office &amp; Stationery</v>
          </cell>
          <cell r="H1073" t="str">
            <v>Labels</v>
          </cell>
          <cell r="I1073">
            <v>51.49</v>
          </cell>
          <cell r="J1073" t="str">
            <v>USD</v>
          </cell>
          <cell r="K1073" t="str">
            <v>Base</v>
          </cell>
          <cell r="L1073" t="str">
            <v>No</v>
          </cell>
          <cell r="M1073">
            <v>2038061</v>
          </cell>
          <cell r="N1073">
            <v>2039720</v>
          </cell>
          <cell r="O1073" t="str">
            <v>NETWORK_GEO</v>
          </cell>
          <cell r="P1073">
            <v>24.04</v>
          </cell>
          <cell r="Q1073">
            <v>1</v>
          </cell>
          <cell r="R1073" t="str">
            <v>Seller Fulfilled</v>
          </cell>
          <cell r="S1073" t="str">
            <v>Seller Fulfilled</v>
          </cell>
          <cell r="T1073" t="str">
            <v>4JHE9R53VNCM</v>
          </cell>
          <cell r="U1073" t="str">
            <v>20764608007352</v>
          </cell>
        </row>
        <row r="1074">
          <cell r="A1074" t="str">
            <v>4120-PACK2</v>
          </cell>
          <cell r="B1074">
            <v>504261179</v>
          </cell>
          <cell r="C1074" t="str">
            <v>BAZIC 3 Ring Binder 1" Economy View Binders Burgundy, Hold 175 Sheets, 2-Count</v>
          </cell>
          <cell r="D1074" t="str">
            <v>ACTIVE</v>
          </cell>
          <cell r="E1074" t="str">
            <v>PUBLISHED</v>
          </cell>
          <cell r="F1074" t="str">
            <v>Offer end date has passed,No Match Found - Adjusted to your last submitted price</v>
          </cell>
          <cell r="G1074" t="str">
            <v>Office &amp; Stationery</v>
          </cell>
          <cell r="H1074" t="str">
            <v>Binders</v>
          </cell>
          <cell r="I1074">
            <v>20.190000000000001</v>
          </cell>
          <cell r="J1074" t="str">
            <v>USD</v>
          </cell>
          <cell r="K1074" t="str">
            <v>Base</v>
          </cell>
          <cell r="L1074">
            <v>20.190000000000001</v>
          </cell>
          <cell r="M1074">
            <v>2039738</v>
          </cell>
          <cell r="N1074" t="str">
            <v>NETWORK_GEO</v>
          </cell>
          <cell r="O1074">
            <v>1.62</v>
          </cell>
          <cell r="P1074">
            <v>0.34</v>
          </cell>
          <cell r="Q1074">
            <v>1</v>
          </cell>
          <cell r="R1074" t="str">
            <v>Seller Fulfilled</v>
          </cell>
          <cell r="S1074" t="str">
            <v>Seller Fulfilled</v>
          </cell>
          <cell r="T1074" t="str">
            <v>2VLET39G0UT2</v>
          </cell>
          <cell r="U1074" t="str">
            <v>00461999911157</v>
          </cell>
        </row>
        <row r="1075">
          <cell r="A1075" t="str">
            <v>4151-CASE</v>
          </cell>
          <cell r="B1075">
            <v>995603342</v>
          </cell>
          <cell r="C1075" t="str">
            <v>BAZIC 3 Ring Binder 2" View Binders Slant D Ring Grey, Hold 500 Sheets, 12-Count</v>
          </cell>
          <cell r="D1075" t="str">
            <v>ACTIVE</v>
          </cell>
          <cell r="E1075" t="str">
            <v>PUBLISHED</v>
          </cell>
          <cell r="G1075" t="str">
            <v>Office &amp; Stationery</v>
          </cell>
          <cell r="H1075" t="str">
            <v>Binders</v>
          </cell>
          <cell r="I1075">
            <v>61.59</v>
          </cell>
          <cell r="J1075" t="str">
            <v>USD</v>
          </cell>
          <cell r="K1075" t="str">
            <v>Base</v>
          </cell>
          <cell r="L1075">
            <v>61.59</v>
          </cell>
          <cell r="M1075">
            <v>2039738</v>
          </cell>
          <cell r="N1075">
            <v>2038710</v>
          </cell>
          <cell r="O1075" t="str">
            <v>NETWORK_GEO</v>
          </cell>
          <cell r="P1075">
            <v>13.82</v>
          </cell>
          <cell r="Q1075">
            <v>1</v>
          </cell>
          <cell r="R1075" t="str">
            <v>Seller Fulfilled</v>
          </cell>
          <cell r="S1075" t="str">
            <v>Seller Fulfilled</v>
          </cell>
          <cell r="T1075" t="str">
            <v>1F2Z7HPX5I34</v>
          </cell>
          <cell r="U1075" t="str">
            <v>20088908747009</v>
          </cell>
        </row>
        <row r="1076">
          <cell r="A1076" t="str">
            <v>4430-BOX</v>
          </cell>
          <cell r="B1076">
            <v>959767086</v>
          </cell>
          <cell r="C1076" t="str">
            <v>BAZIC 5" Blunt Tip School Scissors, Stainless Steel, Assorted Color, 24-Pack</v>
          </cell>
          <cell r="D1076" t="str">
            <v>ACTIVE</v>
          </cell>
          <cell r="E1076" t="str">
            <v>PUBLISHED</v>
          </cell>
          <cell r="F1076" t="str">
            <v>Offer end date has passed</v>
          </cell>
          <cell r="G1076" t="str">
            <v>Office &amp; Stationery</v>
          </cell>
          <cell r="H1076" t="str">
            <v>Mechanical Pencils</v>
          </cell>
          <cell r="I1076">
            <v>40.6</v>
          </cell>
          <cell r="J1076" t="str">
            <v>USD</v>
          </cell>
          <cell r="K1076" t="str">
            <v>Base</v>
          </cell>
          <cell r="L1076" t="str">
            <v>Yes</v>
          </cell>
          <cell r="M1076">
            <v>2039728</v>
          </cell>
          <cell r="N1076">
            <v>2039720</v>
          </cell>
          <cell r="O1076" t="str">
            <v>NETWORK_GEO</v>
          </cell>
          <cell r="P1076">
            <v>2.08</v>
          </cell>
          <cell r="Q1076">
            <v>1</v>
          </cell>
          <cell r="R1076" t="str">
            <v>Seller Fulfilled</v>
          </cell>
          <cell r="S1076" t="str">
            <v>Seller Fulfilled</v>
          </cell>
          <cell r="T1076" t="str">
            <v>38HCEPE372OH</v>
          </cell>
          <cell r="U1076" t="str">
            <v>10764608007553</v>
          </cell>
        </row>
        <row r="1077">
          <cell r="A1077" t="str">
            <v>5011-EACH</v>
          </cell>
          <cell r="B1077">
            <v>23446173</v>
          </cell>
          <cell r="C1077" t="str">
            <v>BAZIC Penny Coin Wrappers Rolls Tube, Made in USA (36/Pack), 1-Pack</v>
          </cell>
          <cell r="D1077" t="str">
            <v>ACTIVE</v>
          </cell>
          <cell r="E1077" t="str">
            <v>PUBLISHED</v>
          </cell>
          <cell r="F1077" t="str">
            <v>Offer end date has passed</v>
          </cell>
          <cell r="G1077" t="str">
            <v>Office &amp; Stationery</v>
          </cell>
          <cell r="H1077" t="str">
            <v>Coin Roll Wrappers</v>
          </cell>
          <cell r="I1077">
            <v>7.32</v>
          </cell>
          <cell r="J1077" t="str">
            <v>USD</v>
          </cell>
          <cell r="K1077" t="str">
            <v>Base</v>
          </cell>
          <cell r="L1077" t="str">
            <v>Yes</v>
          </cell>
          <cell r="M1077">
            <v>2038710</v>
          </cell>
          <cell r="N1077">
            <v>2038710</v>
          </cell>
          <cell r="O1077" t="str">
            <v>NETWORK_GEO</v>
          </cell>
          <cell r="P1077">
            <v>1</v>
          </cell>
          <cell r="Q1077">
            <v>1</v>
          </cell>
          <cell r="R1077" t="str">
            <v>Seller Fulfilled</v>
          </cell>
          <cell r="S1077" t="str">
            <v>Seller Fulfilled</v>
          </cell>
          <cell r="T1077" t="str">
            <v>61X6G9R9JXMS</v>
          </cell>
          <cell r="U1077" t="str">
            <v>00814625080282</v>
          </cell>
        </row>
        <row r="1078">
          <cell r="A1078" t="str">
            <v>5132-BOX</v>
          </cell>
          <cell r="B1078">
            <v>857757757</v>
          </cell>
          <cell r="C1078" t="str">
            <v>BAZIC Sticky Notes 1.5x2 Neon Color, (280 Sheets/Pack), 24-Pack</v>
          </cell>
          <cell r="D1078" t="str">
            <v>ACTIVE</v>
          </cell>
          <cell r="E1078" t="str">
            <v>PUBLISHED</v>
          </cell>
          <cell r="F1078" t="str">
            <v>Offer end date has passed,Price Adjusted</v>
          </cell>
          <cell r="G1078" t="str">
            <v>Office &amp; Stationery</v>
          </cell>
          <cell r="H1078" t="str">
            <v>Envelopes</v>
          </cell>
          <cell r="I1078">
            <v>71</v>
          </cell>
          <cell r="J1078" t="str">
            <v>USD</v>
          </cell>
          <cell r="K1078" t="str">
            <v>Base</v>
          </cell>
          <cell r="L1078" t="str">
            <v>Yes</v>
          </cell>
          <cell r="M1078">
            <v>2039904</v>
          </cell>
          <cell r="N1078">
            <v>2038710</v>
          </cell>
          <cell r="O1078" t="str">
            <v>NETWORK_GEO</v>
          </cell>
          <cell r="P1078">
            <v>11.62</v>
          </cell>
          <cell r="Q1078">
            <v>1</v>
          </cell>
          <cell r="R1078" t="str">
            <v>Seller Fulfilled</v>
          </cell>
          <cell r="S1078" t="str">
            <v>Seller Fulfilled</v>
          </cell>
          <cell r="T1078" t="str">
            <v>1IXMKE9JHFQO</v>
          </cell>
          <cell r="U1078" t="str">
            <v>20764608082144</v>
          </cell>
        </row>
        <row r="1079">
          <cell r="A1079" t="str">
            <v>528343-CASE</v>
          </cell>
          <cell r="B1079">
            <v>331525718</v>
          </cell>
          <cell r="C1079" t="str">
            <v>Jumbo Print Search a Word, 2 Titles, Word Search Find Words Books, 24-Pack</v>
          </cell>
          <cell r="D1079" t="str">
            <v>ARCHIVED</v>
          </cell>
          <cell r="E1079" t="str">
            <v>UNPUBLISHED</v>
          </cell>
          <cell r="F1079" t="str">
            <v>Offer end date has passed</v>
          </cell>
          <cell r="G1079" t="str">
            <v>Toys &amp; Games</v>
          </cell>
          <cell r="H1079" t="str">
            <v>Jigsaw Puzzles</v>
          </cell>
          <cell r="I1079">
            <v>43.49</v>
          </cell>
          <cell r="J1079" t="str">
            <v>USD</v>
          </cell>
          <cell r="K1079" t="str">
            <v>Base</v>
          </cell>
          <cell r="L1079" t="str">
            <v>Yes</v>
          </cell>
          <cell r="M1079">
            <v>2038710</v>
          </cell>
          <cell r="N1079">
            <v>2042502</v>
          </cell>
          <cell r="O1079">
            <v>7.74</v>
          </cell>
          <cell r="P1079">
            <v>5.16</v>
          </cell>
          <cell r="Q1079">
            <v>1</v>
          </cell>
          <cell r="R1079" t="str">
            <v>Seller Fulfilled</v>
          </cell>
          <cell r="S1079" t="str">
            <v>Seller Fulfilled</v>
          </cell>
          <cell r="T1079" t="str">
            <v>59V96YV88PWX</v>
          </cell>
          <cell r="U1079" t="str">
            <v>00764608090091</v>
          </cell>
        </row>
        <row r="1080">
          <cell r="A1080" t="str">
            <v>534-EACH</v>
          </cell>
          <cell r="B1080">
            <v>26966693</v>
          </cell>
          <cell r="C1080" t="str">
            <v>BAZIC Multiplication Flash Cards, Numbers Math Flashcards (36/Pack), 1-Pack</v>
          </cell>
          <cell r="D1080" t="str">
            <v>ACTIVE</v>
          </cell>
          <cell r="E1080" t="str">
            <v>PUBLISHED</v>
          </cell>
          <cell r="F1080" t="str">
            <v>Offer end date has passed</v>
          </cell>
          <cell r="G1080" t="str">
            <v>Office &amp; Stationery</v>
          </cell>
          <cell r="H1080" t="str">
            <v>Flash Cards</v>
          </cell>
          <cell r="I1080">
            <v>7.39</v>
          </cell>
          <cell r="J1080" t="str">
            <v>USD</v>
          </cell>
          <cell r="K1080" t="str">
            <v>Base</v>
          </cell>
          <cell r="L1080" t="str">
            <v>Yes</v>
          </cell>
          <cell r="M1080">
            <v>2039914</v>
          </cell>
          <cell r="N1080">
            <v>2042502</v>
          </cell>
          <cell r="O1080">
            <v>0.19</v>
          </cell>
          <cell r="P1080">
            <v>0.86</v>
          </cell>
          <cell r="Q1080">
            <v>1</v>
          </cell>
          <cell r="R1080" t="str">
            <v>Seller Fulfilled</v>
          </cell>
          <cell r="S1080" t="str">
            <v>Seller Fulfilled</v>
          </cell>
          <cell r="T1080" t="str">
            <v>0X889TVPEVR8</v>
          </cell>
          <cell r="U1080" t="str">
            <v>00764608090138</v>
          </cell>
        </row>
        <row r="1081">
          <cell r="A1081" t="str">
            <v>619-SET6</v>
          </cell>
          <cell r="B1081">
            <v>113652978</v>
          </cell>
          <cell r="C1081" t="str">
            <v>BAZIC Mini Stand-Up Stapler w/500 Staples, Standard (26/6), 6-Pack</v>
          </cell>
          <cell r="D1081" t="str">
            <v>ACTIVE</v>
          </cell>
          <cell r="E1081" t="str">
            <v>PUBLISHED</v>
          </cell>
          <cell r="G1081" t="str">
            <v>Office &amp; Stationery</v>
          </cell>
          <cell r="H1081" t="str">
            <v>Desk Staplers</v>
          </cell>
          <cell r="I1081">
            <v>21</v>
          </cell>
          <cell r="J1081" t="str">
            <v>USD</v>
          </cell>
          <cell r="K1081" t="str">
            <v>Base</v>
          </cell>
          <cell r="L1081">
            <v>21</v>
          </cell>
          <cell r="M1081">
            <v>2039910</v>
          </cell>
          <cell r="N1081">
            <v>2039729</v>
          </cell>
          <cell r="O1081" t="str">
            <v>NETWORK_GEO</v>
          </cell>
          <cell r="P1081">
            <v>0.88</v>
          </cell>
          <cell r="Q1081">
            <v>1</v>
          </cell>
          <cell r="R1081" t="str">
            <v>Seller Fulfilled</v>
          </cell>
          <cell r="S1081" t="str">
            <v>Seller Fulfilled</v>
          </cell>
          <cell r="T1081" t="str">
            <v>4R76UKCHNWJY</v>
          </cell>
          <cell r="U1081" t="str">
            <v>00764608009062</v>
          </cell>
        </row>
        <row r="1082">
          <cell r="A1082" t="str">
            <v>6367-CASE</v>
          </cell>
          <cell r="B1082">
            <v>112861395</v>
          </cell>
          <cell r="C1082" t="str">
            <v>SCHOOL ZONE Assorted Workbooks 8-Title, Fun Game Workbook for Learning Vocabulary Math, Number ABC's Reading Writing Color &amp; Shapes, Gift for Kids Toddler Activity at Classroom Home, 24-Pack</v>
          </cell>
          <cell r="D1082" t="str">
            <v>ACTIVE</v>
          </cell>
          <cell r="E1082" t="str">
            <v>PUBLISHED</v>
          </cell>
          <cell r="G1082" t="str">
            <v>Crafts</v>
          </cell>
          <cell r="H1082" t="str">
            <v>Coloring Books</v>
          </cell>
          <cell r="I1082">
            <v>31.34</v>
          </cell>
          <cell r="J1082" t="str">
            <v>USD</v>
          </cell>
          <cell r="K1082" t="str">
            <v>Base</v>
          </cell>
          <cell r="L1082">
            <v>31.34</v>
          </cell>
          <cell r="M1082">
            <v>2038710</v>
          </cell>
          <cell r="N1082">
            <v>2042502</v>
          </cell>
          <cell r="O1082" t="str">
            <v>NETWORK_GEO</v>
          </cell>
          <cell r="P1082">
            <v>11.36</v>
          </cell>
          <cell r="Q1082">
            <v>1</v>
          </cell>
          <cell r="R1082" t="str">
            <v>Seller Fulfilled</v>
          </cell>
          <cell r="S1082" t="str">
            <v>Seller Fulfilled</v>
          </cell>
          <cell r="T1082" t="str">
            <v>101J6EDSA3P9</v>
          </cell>
          <cell r="U1082" t="str">
            <v>20764608009776</v>
          </cell>
        </row>
        <row r="1083">
          <cell r="A1083" t="str">
            <v>6809-CASE</v>
          </cell>
          <cell r="B1083">
            <v>774233408</v>
          </cell>
          <cell r="C1083" t="str">
            <v>BAZIC Clothes Pin Mini 1", Colored Wood Clothespins (50/Pack), 288-Packs</v>
          </cell>
          <cell r="D1083" t="str">
            <v>ACTIVE</v>
          </cell>
          <cell r="E1083" t="str">
            <v>PUBLISHED</v>
          </cell>
          <cell r="G1083" t="str">
            <v>Home &amp; Garden</v>
          </cell>
          <cell r="H1083" t="str">
            <v>Clothes Pins</v>
          </cell>
          <cell r="I1083">
            <v>274.77</v>
          </cell>
          <cell r="J1083" t="str">
            <v>USD</v>
          </cell>
          <cell r="K1083" t="str">
            <v>Base</v>
          </cell>
          <cell r="L1083">
            <v>274.77</v>
          </cell>
          <cell r="M1083">
            <v>2038710</v>
          </cell>
          <cell r="N1083">
            <v>2038710</v>
          </cell>
          <cell r="O1083" t="str">
            <v>NETWORK_GEO</v>
          </cell>
          <cell r="P1083">
            <v>2.5</v>
          </cell>
          <cell r="Q1083">
            <v>1</v>
          </cell>
          <cell r="R1083" t="str">
            <v>Seller Fulfilled</v>
          </cell>
          <cell r="S1083" t="str">
            <v>Seller Fulfilled</v>
          </cell>
          <cell r="T1083" t="str">
            <v>2OG3Z6AV0SDE</v>
          </cell>
          <cell r="U1083" t="str">
            <v>10764608043636</v>
          </cell>
        </row>
        <row r="1084">
          <cell r="A1084" t="str">
            <v>7041-CASE</v>
          </cell>
          <cell r="B1084">
            <v>12323172022</v>
          </cell>
          <cell r="C1084" t="str">
            <v>All Aboard, Night-night, Lion, Duck Board Books, 4 Titles, Fun Early Learning Story Book Picture Book for Bedtime Reading Home Classroom, 48-Pack</v>
          </cell>
          <cell r="D1084" t="str">
            <v>ARCHIVED</v>
          </cell>
          <cell r="E1084" t="str">
            <v>SYSTEM_PROBLEM</v>
          </cell>
          <cell r="F1084" t="str">
            <v>Compliance - Childrenâ€™s Product Policy</v>
          </cell>
          <cell r="G1084" t="str">
            <v>Home &amp; Garden</v>
          </cell>
          <cell r="H1084" t="str">
            <v>Plaques &amp; Signs</v>
          </cell>
          <cell r="I1084">
            <v>20.64</v>
          </cell>
          <cell r="J1084" t="str">
            <v>USD</v>
          </cell>
          <cell r="K1084" t="str">
            <v>Base</v>
          </cell>
          <cell r="L1084" t="str">
            <v>Yes</v>
          </cell>
          <cell r="M1084">
            <v>2039923</v>
          </cell>
          <cell r="N1084">
            <v>2038710</v>
          </cell>
          <cell r="O1084" t="str">
            <v>NETWORK_GEO</v>
          </cell>
          <cell r="P1084">
            <v>1.3</v>
          </cell>
          <cell r="Q1084">
            <v>1</v>
          </cell>
          <cell r="R1084" t="str">
            <v>Seller Fulfilled</v>
          </cell>
          <cell r="S1084" t="str">
            <v>Seller Fulfilled</v>
          </cell>
          <cell r="T1084" t="str">
            <v>1ZXHSEC4D4D2</v>
          </cell>
          <cell r="U1084" t="str">
            <v>10764608043148</v>
          </cell>
        </row>
        <row r="1085">
          <cell r="A1085" t="str">
            <v>786-CASE</v>
          </cell>
          <cell r="B1085">
            <v>5972721159</v>
          </cell>
          <cell r="C1085" t="str">
            <v>BAZIC Pencil #2 HB Pencils, Latex Free Eraser, Wood Free Yellow Unsharpened (12/Pack), 144-Packs</v>
          </cell>
          <cell r="D1085" t="str">
            <v>ACTIVE</v>
          </cell>
          <cell r="E1085" t="str">
            <v>PUBLISHED</v>
          </cell>
          <cell r="F1085" t="str">
            <v>Offer end date has passed</v>
          </cell>
          <cell r="G1085" t="str">
            <v>Home &amp; Garden</v>
          </cell>
          <cell r="H1085" t="str">
            <v>Plaques &amp; Signs</v>
          </cell>
          <cell r="I1085">
            <v>8.24</v>
          </cell>
          <cell r="J1085" t="str">
            <v>USD</v>
          </cell>
          <cell r="K1085" t="str">
            <v>Base</v>
          </cell>
          <cell r="L1085" t="str">
            <v>Yes</v>
          </cell>
          <cell r="M1085">
            <v>2039720</v>
          </cell>
          <cell r="N1085">
            <v>2038710</v>
          </cell>
          <cell r="O1085" t="str">
            <v>NETWORK_GEO</v>
          </cell>
          <cell r="P1085">
            <v>0.16</v>
          </cell>
          <cell r="Q1085">
            <v>1</v>
          </cell>
          <cell r="R1085" t="str">
            <v>Seller Fulfilled</v>
          </cell>
          <cell r="S1085" t="str">
            <v>Seller Fulfilled</v>
          </cell>
          <cell r="T1085" t="str">
            <v>3O9AVRO2V3RA</v>
          </cell>
          <cell r="U1085" t="str">
            <v>00465054354088</v>
          </cell>
        </row>
        <row r="1086">
          <cell r="A1086" t="str">
            <v>806-BOX</v>
          </cell>
          <cell r="B1086">
            <v>249478911</v>
          </cell>
          <cell r="C1086" t="str">
            <v>BAZIC 3 Ring Pencil Pouch, 11"x5" Clear Color, 24-Pack</v>
          </cell>
          <cell r="D1086" t="str">
            <v>ACTIVE</v>
          </cell>
          <cell r="E1086" t="str">
            <v>PUBLISHED</v>
          </cell>
          <cell r="F1086" t="str">
            <v>Offer end date has passed</v>
          </cell>
          <cell r="G1086" t="str">
            <v>Home &amp; Garden</v>
          </cell>
          <cell r="H1086" t="str">
            <v>Plaques &amp; Signs</v>
          </cell>
          <cell r="I1086">
            <v>6.99</v>
          </cell>
          <cell r="J1086" t="str">
            <v>USD</v>
          </cell>
          <cell r="K1086" t="str">
            <v>Base</v>
          </cell>
          <cell r="L1086" t="str">
            <v>Yes</v>
          </cell>
          <cell r="M1086">
            <v>2039750</v>
          </cell>
          <cell r="N1086">
            <v>2038710</v>
          </cell>
          <cell r="O1086" t="str">
            <v>NETWORK_GEO</v>
          </cell>
          <cell r="P1086">
            <v>0.06</v>
          </cell>
          <cell r="Q1086">
            <v>1</v>
          </cell>
          <cell r="R1086" t="str">
            <v>Seller Fulfilled</v>
          </cell>
          <cell r="S1086" t="str">
            <v>Seller Fulfilled</v>
          </cell>
          <cell r="T1086" t="str">
            <v>5YRQA3UKVY09</v>
          </cell>
          <cell r="U1086" t="str">
            <v>00764608043264</v>
          </cell>
        </row>
        <row r="1087">
          <cell r="A1087" t="str">
            <v>970-EACH</v>
          </cell>
          <cell r="B1087">
            <v>22077782</v>
          </cell>
          <cell r="C1087" t="str">
            <v>BAZIC 1.88" X 60 Yards Silver Duct Tape [970]</v>
          </cell>
          <cell r="D1087" t="str">
            <v>ACTIVE</v>
          </cell>
          <cell r="E1087" t="str">
            <v>PUBLISHED</v>
          </cell>
          <cell r="F1087"/>
          <cell r="G1087" t="str">
            <v>Office &amp; Stationery</v>
          </cell>
          <cell r="H1087" t="str">
            <v>Markers</v>
          </cell>
          <cell r="I1087">
            <v>9.99</v>
          </cell>
          <cell r="J1087" t="str">
            <v>USD</v>
          </cell>
          <cell r="K1087" t="str">
            <v>Base</v>
          </cell>
          <cell r="L1087" t="str">
            <v>Yes</v>
          </cell>
          <cell r="M1087">
            <v>2042502</v>
          </cell>
          <cell r="N1087">
            <v>2039746</v>
          </cell>
          <cell r="O1087" t="str">
            <v>NETWORK_GEO</v>
          </cell>
          <cell r="P1087">
            <v>0.4</v>
          </cell>
          <cell r="Q1087">
            <v>1</v>
          </cell>
          <cell r="R1087" t="str">
            <v>Seller Fulfilled</v>
          </cell>
          <cell r="S1087" t="str">
            <v>Seller Fulfilled</v>
          </cell>
          <cell r="T1087" t="str">
            <v>23W3HBSXJB38</v>
          </cell>
          <cell r="U1087" t="str">
            <v>00764608012734</v>
          </cell>
        </row>
        <row r="1088">
          <cell r="A1088" t="str">
            <v>S-16-PACK4</v>
          </cell>
          <cell r="B1088">
            <v>745173517</v>
          </cell>
          <cell r="C1088" t="str">
            <v>BAZIC Yard Sale Sign 9"X12", Plastic Sign for Garage Sale Signage, 4-Pack</v>
          </cell>
          <cell r="D1088" t="str">
            <v>ACTIVE</v>
          </cell>
          <cell r="E1088" t="str">
            <v>PUBLISHED</v>
          </cell>
          <cell r="F1088" t="str">
            <v>Offer end date has passed</v>
          </cell>
          <cell r="G1088" t="str">
            <v>Office &amp; Stationery</v>
          </cell>
          <cell r="H1088" t="str">
            <v>Markers</v>
          </cell>
          <cell r="I1088">
            <v>75.13</v>
          </cell>
          <cell r="J1088" t="str">
            <v>USD</v>
          </cell>
          <cell r="K1088" t="str">
            <v>Base</v>
          </cell>
          <cell r="L1088" t="str">
            <v>Yes</v>
          </cell>
          <cell r="M1088">
            <v>2038710</v>
          </cell>
          <cell r="N1088">
            <v>2039746</v>
          </cell>
          <cell r="O1088" t="str">
            <v>NETWORK_GEO</v>
          </cell>
          <cell r="P1088">
            <v>8.32</v>
          </cell>
          <cell r="Q1088">
            <v>1</v>
          </cell>
          <cell r="R1088" t="str">
            <v>Seller Fulfilled</v>
          </cell>
          <cell r="S1088" t="str">
            <v>Seller Fulfilled</v>
          </cell>
          <cell r="T1088" t="str">
            <v>6GZR68FP5V9F</v>
          </cell>
          <cell r="U1088" t="str">
            <v>10764608012861</v>
          </cell>
        </row>
        <row r="1089">
          <cell r="A1089" t="str">
            <v>1272-BOX</v>
          </cell>
          <cell r="B1089">
            <v>760540716</v>
          </cell>
          <cell r="C1089" t="str">
            <v>BAZIC Dry Erase Marker Bright Color Chisel Tip Whiteboard Markers (12/Pack), 12-Packs</v>
          </cell>
          <cell r="D1089" t="str">
            <v>ACTIVE</v>
          </cell>
          <cell r="E1089" t="str">
            <v>PUBLISHED</v>
          </cell>
          <cell r="G1089" t="str">
            <v>Office &amp; Stationery</v>
          </cell>
          <cell r="H1089" t="str">
            <v>Dry Erase Markers</v>
          </cell>
          <cell r="I1089">
            <v>88.99</v>
          </cell>
          <cell r="J1089" t="str">
            <v>USD</v>
          </cell>
          <cell r="K1089" t="str">
            <v>Base</v>
          </cell>
          <cell r="L1089">
            <v>88.99</v>
          </cell>
          <cell r="M1089">
            <v>2039746</v>
          </cell>
          <cell r="N1089">
            <v>2039913</v>
          </cell>
          <cell r="O1089" t="str">
            <v>NETWORK_GEO</v>
          </cell>
          <cell r="P1089">
            <v>0.18</v>
          </cell>
          <cell r="Q1089">
            <v>1</v>
          </cell>
          <cell r="R1089" t="str">
            <v>Seller Fulfilled</v>
          </cell>
          <cell r="S1089" t="str">
            <v>Seller Fulfilled</v>
          </cell>
          <cell r="T1089" t="str">
            <v>4GT3XNGRHTLG</v>
          </cell>
          <cell r="U1089" t="str">
            <v>00764608016329</v>
          </cell>
        </row>
        <row r="1090">
          <cell r="A1090" t="str">
            <v>1295-EACH</v>
          </cell>
          <cell r="B1090">
            <v>352670899</v>
          </cell>
          <cell r="C1090" t="str">
            <v>BAZIC Permanent Marker Fine Line Black Markers (8/Pack), 1-Pack</v>
          </cell>
          <cell r="D1090" t="str">
            <v>ACTIVE</v>
          </cell>
          <cell r="E1090" t="str">
            <v>PUBLISHED</v>
          </cell>
          <cell r="F1090" t="str">
            <v>Compliance - Childrenâ€™s Product Policy,Price Adjusted</v>
          </cell>
          <cell r="G1090" t="str">
            <v>Office &amp; Stationery</v>
          </cell>
          <cell r="H1090" t="str">
            <v>Pens</v>
          </cell>
          <cell r="I1090">
            <v>16</v>
          </cell>
          <cell r="J1090" t="str">
            <v>USD</v>
          </cell>
          <cell r="K1090" t="str">
            <v>Base</v>
          </cell>
          <cell r="L1090" t="str">
            <v>Yes</v>
          </cell>
          <cell r="M1090">
            <v>2039746</v>
          </cell>
          <cell r="N1090">
            <v>2039719</v>
          </cell>
          <cell r="O1090" t="str">
            <v>NETWORK_GEO</v>
          </cell>
          <cell r="P1090">
            <v>0.42</v>
          </cell>
          <cell r="Q1090">
            <v>1</v>
          </cell>
          <cell r="R1090" t="str">
            <v>WFS Eligible</v>
          </cell>
          <cell r="S1090" t="str">
            <v>Seller Fulfilled</v>
          </cell>
          <cell r="T1090" t="str">
            <v>6GMGZXHF2K3S</v>
          </cell>
          <cell r="U1090" t="str">
            <v>00469415007460</v>
          </cell>
        </row>
        <row r="1091">
          <cell r="A1091" t="str">
            <v>1726-CASE</v>
          </cell>
          <cell r="B1091">
            <v>14296822755</v>
          </cell>
          <cell r="C1091" t="str">
            <v>BAZIC Ciel Serena Fuse Tech Ink Retractable Pen, 1.0 mm Medium Point Black Ink, Quick Dry (2/Pack), 144-Packs</v>
          </cell>
          <cell r="D1091" t="str">
            <v>ACTIVE</v>
          </cell>
          <cell r="E1091" t="str">
            <v>PUBLISHED</v>
          </cell>
          <cell r="F1091" t="str">
            <v>Offer end date has passed</v>
          </cell>
          <cell r="G1091" t="str">
            <v>Office &amp; Stationery</v>
          </cell>
          <cell r="H1091" t="str">
            <v>Pens</v>
          </cell>
          <cell r="I1091">
            <v>251.99</v>
          </cell>
          <cell r="J1091" t="str">
            <v>USD</v>
          </cell>
          <cell r="K1091" t="str">
            <v>Base</v>
          </cell>
          <cell r="L1091">
            <v>251.99</v>
          </cell>
          <cell r="M1091">
            <v>2039719</v>
          </cell>
          <cell r="N1091">
            <v>2039719</v>
          </cell>
          <cell r="O1091">
            <v>10.62</v>
          </cell>
          <cell r="P1091">
            <v>2.65</v>
          </cell>
          <cell r="Q1091">
            <v>1</v>
          </cell>
          <cell r="R1091" t="str">
            <v>Seller Fulfilled</v>
          </cell>
          <cell r="S1091" t="str">
            <v>Seller Fulfilled</v>
          </cell>
          <cell r="T1091" t="str">
            <v>56TE71862M2C</v>
          </cell>
          <cell r="U1091" t="str">
            <v>10764608170103</v>
          </cell>
        </row>
        <row r="1092">
          <cell r="A1092" t="str">
            <v>2024-CASE</v>
          </cell>
          <cell r="B1092">
            <v>945104313</v>
          </cell>
          <cell r="C1092" t="str">
            <v>BAZIC Glue Stick 36g/1.27 Oz, Multi-Purpose Acid Free, Glue Sticks Set (2/Pack), 144-Packs</v>
          </cell>
          <cell r="D1092" t="str">
            <v>ACTIVE</v>
          </cell>
          <cell r="E1092" t="str">
            <v>PUBLISHED</v>
          </cell>
          <cell r="F1092" t="str">
            <v>Offer end date has passed</v>
          </cell>
          <cell r="G1092" t="str">
            <v>Office &amp; Stationery</v>
          </cell>
          <cell r="H1092" t="str">
            <v>Pens</v>
          </cell>
          <cell r="I1092">
            <v>8.4600000000000009</v>
          </cell>
          <cell r="J1092" t="str">
            <v>USD</v>
          </cell>
          <cell r="K1092" t="str">
            <v>Base</v>
          </cell>
          <cell r="L1092" t="str">
            <v>Yes</v>
          </cell>
          <cell r="M1092">
            <v>2039872</v>
          </cell>
          <cell r="N1092">
            <v>2039719</v>
          </cell>
          <cell r="O1092" t="str">
            <v>NETWORK_GEO</v>
          </cell>
          <cell r="P1092">
            <v>0.14000000000000001</v>
          </cell>
          <cell r="Q1092">
            <v>1</v>
          </cell>
          <cell r="R1092" t="str">
            <v>Seller Fulfilled</v>
          </cell>
          <cell r="S1092" t="str">
            <v>Seller Fulfilled</v>
          </cell>
          <cell r="T1092" t="str">
            <v>6TRWU6AOU0P2</v>
          </cell>
          <cell r="U1092" t="str">
            <v>00764608170113</v>
          </cell>
        </row>
        <row r="1093">
          <cell r="A1093" t="str">
            <v>2321-EACH</v>
          </cell>
          <cell r="B1093">
            <v>24901699</v>
          </cell>
          <cell r="C1093" t="str">
            <v>BAZIC Pen Style Fluorescent Highlighters w/Cushion Grip (4/Pack) [2321]</v>
          </cell>
          <cell r="D1093" t="str">
            <v>ACTIVE</v>
          </cell>
          <cell r="E1093" t="str">
            <v>PUBLISHED</v>
          </cell>
          <cell r="F1093" t="str">
            <v>Offer end date has passed,No Match Found - Adjusted to your last submitted price</v>
          </cell>
          <cell r="G1093" t="str">
            <v>Office &amp; Stationery</v>
          </cell>
          <cell r="H1093" t="str">
            <v>Pens</v>
          </cell>
          <cell r="I1093">
            <v>8.35</v>
          </cell>
          <cell r="J1093" t="str">
            <v>USD</v>
          </cell>
          <cell r="K1093" t="str">
            <v>Base</v>
          </cell>
          <cell r="L1093" t="str">
            <v>No</v>
          </cell>
          <cell r="M1093">
            <v>2039896</v>
          </cell>
          <cell r="N1093">
            <v>2039719</v>
          </cell>
          <cell r="O1093" t="str">
            <v>NETWORK_GEO</v>
          </cell>
          <cell r="P1093">
            <v>0.17</v>
          </cell>
          <cell r="Q1093">
            <v>1</v>
          </cell>
          <cell r="R1093" t="str">
            <v>Seller Fulfilled</v>
          </cell>
          <cell r="S1093" t="str">
            <v>Seller Fulfilled</v>
          </cell>
          <cell r="T1093" t="str">
            <v>4Q30XBE6KS2G</v>
          </cell>
          <cell r="U1093" t="str">
            <v>00764608170816</v>
          </cell>
        </row>
        <row r="1094">
          <cell r="A1094" t="str">
            <v>2345-PACK2</v>
          </cell>
          <cell r="B1094">
            <v>538391042</v>
          </cell>
          <cell r="C1094" t="str">
            <v>BAZIC Highlighter Marker Pen, Pastel Color Chisel Tip Highlighters (3/Pack), 2-Packs</v>
          </cell>
          <cell r="D1094" t="str">
            <v>ACTIVE</v>
          </cell>
          <cell r="E1094" t="str">
            <v>PUBLISHED</v>
          </cell>
          <cell r="F1094" t="str">
            <v>Listing &amp; Content:UPC Mismatch:Wrong-Item:Unpublish-Auto,Price Adjusted</v>
          </cell>
          <cell r="G1094" t="str">
            <v>Office &amp; Stationery</v>
          </cell>
          <cell r="H1094" t="str">
            <v>Pens</v>
          </cell>
          <cell r="I1094">
            <v>165.1</v>
          </cell>
          <cell r="J1094" t="str">
            <v>USD</v>
          </cell>
          <cell r="K1094" t="str">
            <v>Base</v>
          </cell>
          <cell r="L1094" t="str">
            <v>Yes</v>
          </cell>
          <cell r="M1094">
            <v>2039896</v>
          </cell>
          <cell r="N1094">
            <v>2039719</v>
          </cell>
          <cell r="O1094" t="str">
            <v>NETWORK_GEO</v>
          </cell>
          <cell r="P1094">
            <v>9.56</v>
          </cell>
          <cell r="Q1094">
            <v>1</v>
          </cell>
          <cell r="R1094" t="str">
            <v>Seller Fulfilled</v>
          </cell>
          <cell r="S1094" t="str">
            <v>Seller Fulfilled</v>
          </cell>
          <cell r="T1094" t="str">
            <v>5ZRHXKJJ09MS</v>
          </cell>
          <cell r="U1094" t="str">
            <v>20764608017153</v>
          </cell>
        </row>
        <row r="1095">
          <cell r="A1095" t="str">
            <v>3155-CASE</v>
          </cell>
          <cell r="B1095">
            <v>18777304501</v>
          </cell>
          <cell r="C1095" t="str">
            <v>BAZIC Products 2 Pocket Poly Portfolio Folder, Plastic View Cover 3-Hole Punch, 4 Colors, 48 Count</v>
          </cell>
          <cell r="D1095" t="str">
            <v>ACTIVE</v>
          </cell>
          <cell r="E1095" t="str">
            <v>PUBLISHED</v>
          </cell>
          <cell r="F1095" t="str">
            <v>Offer end date has passed</v>
          </cell>
          <cell r="G1095" t="str">
            <v>Office &amp; Stationery</v>
          </cell>
          <cell r="H1095" t="str">
            <v>Manual Pencil Sharpeners</v>
          </cell>
          <cell r="I1095">
            <v>10</v>
          </cell>
          <cell r="J1095" t="str">
            <v>USD</v>
          </cell>
          <cell r="K1095" t="str">
            <v>Base</v>
          </cell>
          <cell r="L1095" t="str">
            <v>Yes</v>
          </cell>
          <cell r="M1095">
            <v>2039742</v>
          </cell>
          <cell r="N1095">
            <v>2039751</v>
          </cell>
          <cell r="O1095" t="str">
            <v>NETWORK_GEO</v>
          </cell>
          <cell r="P1095">
            <v>0.36</v>
          </cell>
          <cell r="Q1095">
            <v>1</v>
          </cell>
          <cell r="R1095" t="str">
            <v>Seller Fulfilled</v>
          </cell>
          <cell r="S1095" t="str">
            <v>Seller Fulfilled</v>
          </cell>
          <cell r="T1095" t="str">
            <v>4IK1VVGDYCV6</v>
          </cell>
          <cell r="U1095" t="str">
            <v>00764608019115</v>
          </cell>
        </row>
        <row r="1096">
          <cell r="A1096" t="str">
            <v>3180-CASE</v>
          </cell>
          <cell r="B1096">
            <v>889336189</v>
          </cell>
          <cell r="C1096" t="str">
            <v>BAZIC Plastic File Folder Poly Envelopes, A4 Size Document Holder, 12-Pack</v>
          </cell>
          <cell r="D1096" t="str">
            <v>ACTIVE</v>
          </cell>
          <cell r="E1096" t="str">
            <v>PUBLISHED</v>
          </cell>
          <cell r="F1096" t="str">
            <v>Compliance - Childrenâ€™s Product Policy,Min. Allowed Seller Price Reached</v>
          </cell>
          <cell r="G1096" t="str">
            <v>Office &amp; Stationery</v>
          </cell>
          <cell r="H1096" t="str">
            <v>Manual Pencil Sharpeners</v>
          </cell>
          <cell r="I1096">
            <v>9.01</v>
          </cell>
          <cell r="J1096" t="str">
            <v>USD</v>
          </cell>
          <cell r="K1096" t="str">
            <v>Base</v>
          </cell>
          <cell r="L1096" t="str">
            <v>Yes</v>
          </cell>
          <cell r="M1096">
            <v>2039742</v>
          </cell>
          <cell r="N1096">
            <v>2039751</v>
          </cell>
          <cell r="O1096" t="str">
            <v>NETWORK_GEO</v>
          </cell>
          <cell r="P1096">
            <v>0.24</v>
          </cell>
          <cell r="Q1096">
            <v>1</v>
          </cell>
          <cell r="R1096" t="str">
            <v>Seller Fulfilled</v>
          </cell>
          <cell r="S1096" t="str">
            <v>Seller Fulfilled</v>
          </cell>
          <cell r="T1096" t="str">
            <v>1O6ZXYVR3IOU</v>
          </cell>
          <cell r="U1096" t="str">
            <v>00466836074507</v>
          </cell>
        </row>
        <row r="1097">
          <cell r="A1097" t="str">
            <v>33800-SET2</v>
          </cell>
          <cell r="B1097">
            <v>282173412</v>
          </cell>
          <cell r="C1097" t="str">
            <v>Kappa Giant Easy Word Finds 2 Titles, Large Print Word Search Find Words Books for Adults Teens, Training Learning with Game, 2-Pack</v>
          </cell>
          <cell r="D1097" t="str">
            <v>ACTIVE</v>
          </cell>
          <cell r="E1097" t="str">
            <v>PUBLISHED</v>
          </cell>
          <cell r="F1097" t="str">
            <v>Offer end date has passed,No Match Found - Adjusted to your last submitted price</v>
          </cell>
          <cell r="G1097" t="str">
            <v>Office &amp; Stationery</v>
          </cell>
          <cell r="H1097" t="str">
            <v>Glue</v>
          </cell>
          <cell r="I1097">
            <v>27.25</v>
          </cell>
          <cell r="J1097" t="str">
            <v>USD</v>
          </cell>
          <cell r="K1097" t="str">
            <v>Base</v>
          </cell>
          <cell r="L1097" t="str">
            <v>Yes</v>
          </cell>
          <cell r="M1097">
            <v>2038013</v>
          </cell>
          <cell r="N1097">
            <v>2039872</v>
          </cell>
          <cell r="O1097" t="str">
            <v>NETWORK_GEO</v>
          </cell>
          <cell r="P1097">
            <v>3.62</v>
          </cell>
          <cell r="Q1097">
            <v>1</v>
          </cell>
          <cell r="R1097" t="str">
            <v>Seller Fulfilled</v>
          </cell>
          <cell r="S1097" t="str">
            <v>Seller Fulfilled</v>
          </cell>
          <cell r="T1097" t="str">
            <v>71MVC94LN71K</v>
          </cell>
          <cell r="U1097" t="str">
            <v>10764608020712</v>
          </cell>
        </row>
        <row r="1098">
          <cell r="A1098" t="str">
            <v>3939-EACH</v>
          </cell>
          <cell r="B1098">
            <v>826534246</v>
          </cell>
          <cell r="C1098" t="str">
            <v>BAZIC Poster Paint w/ Brush 2.44oz/72ml, 4 Color Non-Toxic Paint, 1-Pack</v>
          </cell>
          <cell r="D1098" t="str">
            <v>ACTIVE</v>
          </cell>
          <cell r="E1098" t="str">
            <v>PUBLISHED</v>
          </cell>
          <cell r="F1098" t="str">
            <v>Compliance - Childrenâ€™s Product Policy,No Match Found - Adjusted to your last submitted price</v>
          </cell>
          <cell r="G1098" t="str">
            <v>Office &amp; Stationery</v>
          </cell>
          <cell r="H1098" t="str">
            <v>Sheet Protectors</v>
          </cell>
          <cell r="I1098">
            <v>31.99</v>
          </cell>
          <cell r="J1098" t="str">
            <v>USD</v>
          </cell>
          <cell r="K1098" t="str">
            <v>Base</v>
          </cell>
          <cell r="L1098" t="str">
            <v>Yes</v>
          </cell>
          <cell r="M1098">
            <v>2039748</v>
          </cell>
          <cell r="N1098">
            <v>2039907</v>
          </cell>
          <cell r="O1098" t="str">
            <v>NETWORK_GEO</v>
          </cell>
          <cell r="P1098">
            <v>5.78</v>
          </cell>
          <cell r="Q1098">
            <v>1</v>
          </cell>
          <cell r="R1098" t="str">
            <v>Seller Fulfilled</v>
          </cell>
          <cell r="S1098" t="str">
            <v>Seller Fulfilled</v>
          </cell>
          <cell r="T1098" t="str">
            <v>1DR66GQMJ710</v>
          </cell>
          <cell r="U1098" t="str">
            <v>10764608021320</v>
          </cell>
        </row>
        <row r="1099">
          <cell r="A1099" t="str">
            <v>4142-CASE</v>
          </cell>
          <cell r="B1099">
            <v>305774947</v>
          </cell>
          <cell r="C1099" t="str">
            <v>BAZIC 3 Ring Binder 1.5" Economy View Binders Green, Hold 280 Sheets, 12-Count</v>
          </cell>
          <cell r="D1099" t="str">
            <v>ACTIVE</v>
          </cell>
          <cell r="E1099" t="str">
            <v>PUBLISHED</v>
          </cell>
          <cell r="G1099" t="str">
            <v>Office &amp; Stationery</v>
          </cell>
          <cell r="H1099" t="str">
            <v>Binders</v>
          </cell>
          <cell r="I1099">
            <v>41.24</v>
          </cell>
          <cell r="J1099" t="str">
            <v>USD</v>
          </cell>
          <cell r="K1099" t="str">
            <v>Base</v>
          </cell>
          <cell r="L1099">
            <v>41.24</v>
          </cell>
          <cell r="M1099">
            <v>2039738</v>
          </cell>
          <cell r="N1099">
            <v>2039721</v>
          </cell>
          <cell r="O1099" t="str">
            <v>NETWORK_GEO</v>
          </cell>
          <cell r="P1099">
            <v>23.4</v>
          </cell>
          <cell r="Q1099">
            <v>1</v>
          </cell>
          <cell r="R1099" t="str">
            <v>Seller Fulfilled</v>
          </cell>
          <cell r="S1099" t="str">
            <v>Seller Fulfilled</v>
          </cell>
          <cell r="T1099" t="str">
            <v>740FNIK02DEV</v>
          </cell>
          <cell r="U1099" t="str">
            <v>20764608022201</v>
          </cell>
        </row>
        <row r="1100">
          <cell r="A1100" t="str">
            <v>4399-PACK2</v>
          </cell>
          <cell r="B1100">
            <v>371465333</v>
          </cell>
          <cell r="C1100" t="str">
            <v>BAZIC 6"x11.5", Closed Clock Sign w/ Open Sign On Back, Double Sides, 2-Packs</v>
          </cell>
          <cell r="D1100" t="str">
            <v>ACTIVE</v>
          </cell>
          <cell r="E1100" t="str">
            <v>PUBLISHED</v>
          </cell>
          <cell r="F1100"/>
          <cell r="G1100" t="str">
            <v>Office &amp; Stationery</v>
          </cell>
          <cell r="H1100" t="str">
            <v>Highlighters</v>
          </cell>
          <cell r="I1100">
            <v>8.89</v>
          </cell>
          <cell r="J1100" t="str">
            <v>USD</v>
          </cell>
          <cell r="K1100" t="str">
            <v>Base</v>
          </cell>
          <cell r="L1100" t="str">
            <v>Yes</v>
          </cell>
          <cell r="M1100">
            <v>2038710</v>
          </cell>
          <cell r="N1100">
            <v>2039896</v>
          </cell>
          <cell r="O1100" t="str">
            <v>NETWORK_GEO</v>
          </cell>
          <cell r="P1100">
            <v>102</v>
          </cell>
          <cell r="Q1100">
            <v>1</v>
          </cell>
          <cell r="R1100" t="str">
            <v>Seller Fulfilled</v>
          </cell>
          <cell r="S1100" t="str">
            <v>Seller Fulfilled</v>
          </cell>
          <cell r="T1100" t="str">
            <v>1UXFD5YUQSZL</v>
          </cell>
          <cell r="U1100" t="str">
            <v>00764608023150</v>
          </cell>
        </row>
        <row r="1101">
          <cell r="A1101" t="str">
            <v>5040-EACH</v>
          </cell>
          <cell r="B1101">
            <v>35819728</v>
          </cell>
          <cell r="C1101" t="str">
            <v>BAZIC 20 Ct. 16" X 12" Finger Paint Paper Pad [5040]</v>
          </cell>
          <cell r="D1101" t="str">
            <v>ACTIVE</v>
          </cell>
          <cell r="E1101" t="str">
            <v>PUBLISHED</v>
          </cell>
          <cell r="F1101" t="str">
            <v>Offer end date has passed</v>
          </cell>
          <cell r="G1101" t="str">
            <v>Books, Music &amp; Movies</v>
          </cell>
          <cell r="H1101" t="str">
            <v>Books</v>
          </cell>
          <cell r="I1101">
            <v>55.99</v>
          </cell>
          <cell r="J1101" t="str">
            <v>USD</v>
          </cell>
          <cell r="K1101" t="str">
            <v>Base</v>
          </cell>
          <cell r="L1101" t="str">
            <v>Yes</v>
          </cell>
          <cell r="M1101">
            <v>2039754</v>
          </cell>
          <cell r="N1101">
            <v>2038013</v>
          </cell>
          <cell r="O1101" t="str">
            <v>NETWORK_GEO</v>
          </cell>
          <cell r="P1101">
            <v>11.74</v>
          </cell>
          <cell r="Q1101">
            <v>1</v>
          </cell>
          <cell r="R1101" t="str">
            <v>Seller Fulfilled</v>
          </cell>
          <cell r="S1101" t="str">
            <v>Seller Fulfilled</v>
          </cell>
          <cell r="T1101" t="str">
            <v>4V021V7JQEOO</v>
          </cell>
          <cell r="U1101" t="str">
            <v>20810056723174</v>
          </cell>
        </row>
        <row r="1102">
          <cell r="A1102" t="str">
            <v>5076-EACH</v>
          </cell>
          <cell r="B1102">
            <v>38190554</v>
          </cell>
          <cell r="C1102" t="str">
            <v>BAZIC 50 Sets 5 9/16 x 8 7/16 2-Part Carbonless Invoice Book [5076]</v>
          </cell>
          <cell r="D1102" t="str">
            <v>ACTIVE</v>
          </cell>
          <cell r="E1102" t="str">
            <v>PUBLISHED</v>
          </cell>
          <cell r="F1102" t="str">
            <v>Offer end date has passed,Current Offer At Or Below Target</v>
          </cell>
          <cell r="G1102" t="str">
            <v>Office &amp; Stationery</v>
          </cell>
          <cell r="H1102" t="str">
            <v>Index Dividers</v>
          </cell>
          <cell r="I1102">
            <v>14.99</v>
          </cell>
          <cell r="J1102" t="str">
            <v>USD</v>
          </cell>
          <cell r="K1102" t="str">
            <v>Base</v>
          </cell>
          <cell r="L1102" t="str">
            <v>Yes</v>
          </cell>
          <cell r="M1102">
            <v>2038710</v>
          </cell>
          <cell r="N1102">
            <v>2039889</v>
          </cell>
          <cell r="O1102" t="str">
            <v>NETWORK_GEO</v>
          </cell>
          <cell r="P1102">
            <v>0.95</v>
          </cell>
          <cell r="Q1102">
            <v>1</v>
          </cell>
          <cell r="R1102" t="str">
            <v>Seller Fulfilled</v>
          </cell>
          <cell r="S1102" t="str">
            <v>Seller Fulfilled</v>
          </cell>
          <cell r="T1102" t="str">
            <v>0X6BB1TUKQX0</v>
          </cell>
          <cell r="U1102" t="str">
            <v>00461771559263</v>
          </cell>
        </row>
        <row r="1103">
          <cell r="A1103" t="str">
            <v>566-PACK6</v>
          </cell>
          <cell r="B1103">
            <v>803790675</v>
          </cell>
          <cell r="C1103" t="str">
            <v>BAZIC Filler Paper Loose Leaf 100 Sheet, Wide Ruled 3 Hole Punched, 6-Pack</v>
          </cell>
          <cell r="D1103" t="str">
            <v>ACTIVE</v>
          </cell>
          <cell r="E1103" t="str">
            <v>PUBLISHED</v>
          </cell>
          <cell r="F1103" t="str">
            <v>Offer end date has passed</v>
          </cell>
          <cell r="G1103" t="str">
            <v>Office &amp; Stationery</v>
          </cell>
          <cell r="H1103" t="str">
            <v>Binders</v>
          </cell>
          <cell r="I1103">
            <v>7.99</v>
          </cell>
          <cell r="J1103" t="str">
            <v>USD</v>
          </cell>
          <cell r="K1103" t="str">
            <v>Base</v>
          </cell>
          <cell r="L1103" t="str">
            <v>Yes</v>
          </cell>
          <cell r="M1103">
            <v>2039724</v>
          </cell>
          <cell r="N1103">
            <v>2039738</v>
          </cell>
          <cell r="O1103" t="str">
            <v>ALWAYS_TWO_DAY</v>
          </cell>
          <cell r="P1103">
            <v>0.73499999999999999</v>
          </cell>
          <cell r="Q1103">
            <v>1</v>
          </cell>
          <cell r="R1103" t="str">
            <v>Walmart Fulfilled</v>
          </cell>
          <cell r="S1103" t="str">
            <v>Seller Fulfilled</v>
          </cell>
          <cell r="T1103" t="str">
            <v>1G7KIK2KT4QX</v>
          </cell>
          <cell r="U1103" t="str">
            <v>00462845737143</v>
          </cell>
        </row>
        <row r="1104">
          <cell r="A1104" t="str">
            <v>6050-CASE</v>
          </cell>
          <cell r="B1104">
            <v>826261587</v>
          </cell>
          <cell r="C1104" t="str">
            <v>BAZIC Magnetic Dry Erase Board Aluminium Frame 24"x36", Whiteboard, 12-Pack</v>
          </cell>
          <cell r="D1104" t="str">
            <v>ACTIVE</v>
          </cell>
          <cell r="E1104" t="str">
            <v>PUBLISHED</v>
          </cell>
          <cell r="F1104" t="str">
            <v>Offer end date has passed,Reasonable price requirements are not met,Reasonable Price Not Satisfied</v>
          </cell>
          <cell r="G1104" t="str">
            <v>Office &amp; Stationery</v>
          </cell>
          <cell r="H1104" t="str">
            <v>Envelopes</v>
          </cell>
          <cell r="I1104">
            <v>16.989999999999998</v>
          </cell>
          <cell r="J1104" t="str">
            <v>USD</v>
          </cell>
          <cell r="K1104" t="str">
            <v>Base</v>
          </cell>
          <cell r="L1104" t="str">
            <v>Yes</v>
          </cell>
          <cell r="M1104">
            <v>2039885</v>
          </cell>
          <cell r="N1104">
            <v>2038710</v>
          </cell>
          <cell r="O1104" t="str">
            <v>NETWORK_GEO</v>
          </cell>
          <cell r="P1104">
            <v>0.48</v>
          </cell>
          <cell r="Q1104">
            <v>1</v>
          </cell>
          <cell r="R1104" t="str">
            <v>Seller Fulfilled</v>
          </cell>
          <cell r="S1104" t="str">
            <v>Seller Fulfilled</v>
          </cell>
          <cell r="T1104" t="str">
            <v>1LRD8VGQS2FC</v>
          </cell>
          <cell r="U1104" t="str">
            <v>00764608031889</v>
          </cell>
        </row>
        <row r="1105">
          <cell r="A1105" t="str">
            <v>6052-EACH</v>
          </cell>
          <cell r="B1105">
            <v>918814253</v>
          </cell>
          <cell r="C1105" t="str">
            <v>BAZIC Magnetic Dry Erase Calendar Board Aluminium Frame 16"x20", 1-Pack</v>
          </cell>
          <cell r="D1105" t="str">
            <v>ACTIVE</v>
          </cell>
          <cell r="E1105" t="str">
            <v>PUBLISHED</v>
          </cell>
          <cell r="F1105" t="str">
            <v>Offer end date has passed</v>
          </cell>
          <cell r="G1105" t="str">
            <v>Office &amp; Stationery</v>
          </cell>
          <cell r="H1105" t="str">
            <v>File Folders</v>
          </cell>
          <cell r="I1105">
            <v>12.42</v>
          </cell>
          <cell r="J1105" t="str">
            <v>USD</v>
          </cell>
          <cell r="K1105" t="str">
            <v>Base</v>
          </cell>
          <cell r="L1105" t="str">
            <v>Yes</v>
          </cell>
          <cell r="M1105">
            <v>2039885</v>
          </cell>
          <cell r="N1105">
            <v>2039742</v>
          </cell>
          <cell r="O1105" t="str">
            <v>NETWORK_GEO</v>
          </cell>
          <cell r="P1105">
            <v>0.13</v>
          </cell>
          <cell r="Q1105">
            <v>1</v>
          </cell>
          <cell r="R1105" t="str">
            <v>Seller Fulfilled</v>
          </cell>
          <cell r="S1105" t="str">
            <v>Seller Fulfilled</v>
          </cell>
          <cell r="T1105" t="str">
            <v>1HIRWXQAQJLO</v>
          </cell>
          <cell r="U1105" t="str">
            <v>00764608031957</v>
          </cell>
        </row>
        <row r="1106">
          <cell r="A1106" t="str">
            <v>809-CASE</v>
          </cell>
          <cell r="B1106">
            <v>448137153</v>
          </cell>
          <cell r="C1106" t="str">
            <v>BAZIC 3 Ring Pencil Pouch, Mesh Window, Neon Black Color, 144-Pack</v>
          </cell>
          <cell r="D1106" t="str">
            <v>ACTIVE</v>
          </cell>
          <cell r="E1106" t="str">
            <v>PUBLISHED</v>
          </cell>
          <cell r="F1106" t="str">
            <v>Offer end date has passed</v>
          </cell>
          <cell r="G1106" t="str">
            <v>Office &amp; Stationery</v>
          </cell>
          <cell r="H1106" t="str">
            <v>Pencil Cases</v>
          </cell>
          <cell r="I1106">
            <v>170.82</v>
          </cell>
          <cell r="J1106" t="str">
            <v>USD</v>
          </cell>
          <cell r="K1106" t="str">
            <v>Base</v>
          </cell>
          <cell r="L1106">
            <v>170.82</v>
          </cell>
          <cell r="M1106">
            <v>2039750</v>
          </cell>
          <cell r="N1106">
            <v>2039741</v>
          </cell>
          <cell r="O1106">
            <v>15.94</v>
          </cell>
          <cell r="P1106">
            <v>1.17</v>
          </cell>
          <cell r="Q1106">
            <v>1</v>
          </cell>
          <cell r="R1106" t="str">
            <v>Seller Fulfilled</v>
          </cell>
          <cell r="S1106" t="str">
            <v>Seller Fulfilled</v>
          </cell>
          <cell r="T1106" t="str">
            <v>43T9KFG7US1V</v>
          </cell>
          <cell r="U1106" t="str">
            <v>00764608033456</v>
          </cell>
        </row>
        <row r="1107">
          <cell r="A1107" t="str">
            <v>L-29-EACH</v>
          </cell>
          <cell r="B1107">
            <v>542654370</v>
          </cell>
          <cell r="C1107" t="str">
            <v>BAZIC 12" X 16" Employees Only Sign, Private Property Restricted Area Authorized, Business Store Office Restaurants Bars Retail Salon Shops, Waterproof Indoor Outdoor Store Wall Door Signage, 1-Pack</v>
          </cell>
          <cell r="D1107" t="str">
            <v>ACTIVE</v>
          </cell>
          <cell r="E1107" t="str">
            <v>PUBLISHED</v>
          </cell>
          <cell r="F1107" t="str">
            <v>Offer end date has passed</v>
          </cell>
          <cell r="G1107" t="str">
            <v>Crafts</v>
          </cell>
          <cell r="H1107" t="str">
            <v>Clays &amp; Doughs</v>
          </cell>
          <cell r="I1107">
            <v>16.989999999999998</v>
          </cell>
          <cell r="J1107" t="str">
            <v>USD</v>
          </cell>
          <cell r="K1107" t="str">
            <v>Base</v>
          </cell>
          <cell r="L1107" t="str">
            <v>Yes</v>
          </cell>
          <cell r="M1107">
            <v>2038710</v>
          </cell>
          <cell r="N1107">
            <v>2039741</v>
          </cell>
          <cell r="O1107" t="str">
            <v>NETWORK_GEO</v>
          </cell>
          <cell r="P1107">
            <v>0.79</v>
          </cell>
          <cell r="Q1107">
            <v>1</v>
          </cell>
          <cell r="R1107" t="str">
            <v>Seller Fulfilled</v>
          </cell>
          <cell r="S1107" t="str">
            <v>Seller Fulfilled</v>
          </cell>
          <cell r="T1107" t="str">
            <v>5B8OX3AJXVU9</v>
          </cell>
          <cell r="U1107" t="str">
            <v>00764608033500</v>
          </cell>
        </row>
        <row r="1108">
          <cell r="A1108" t="str">
            <v>1272-EACH</v>
          </cell>
          <cell r="B1108">
            <v>123259077</v>
          </cell>
          <cell r="C1108" t="str">
            <v>BAZIC Bright Colors Chisel Tip Dry-Erase Markers (12/Box) [1272]</v>
          </cell>
          <cell r="D1108" t="str">
            <v>ACTIVE</v>
          </cell>
          <cell r="E1108" t="str">
            <v>PUBLISHED</v>
          </cell>
          <cell r="F1108" t="str">
            <v>Offer end date has passed,Price Adjusted</v>
          </cell>
          <cell r="G1108" t="str">
            <v>Office &amp; Stationery</v>
          </cell>
          <cell r="H1108" t="str">
            <v>Dry Erase Markers</v>
          </cell>
          <cell r="I1108">
            <v>13.99</v>
          </cell>
          <cell r="J1108" t="str">
            <v>USD</v>
          </cell>
          <cell r="K1108" t="str">
            <v>Base</v>
          </cell>
          <cell r="L1108">
            <v>13.99</v>
          </cell>
          <cell r="M1108">
            <v>2039746</v>
          </cell>
          <cell r="N1108">
            <v>2038710</v>
          </cell>
          <cell r="O1108">
            <v>0.46</v>
          </cell>
          <cell r="P1108">
            <v>1.62</v>
          </cell>
          <cell r="Q1108">
            <v>1</v>
          </cell>
          <cell r="R1108" t="str">
            <v>Seller Fulfilled</v>
          </cell>
          <cell r="S1108" t="str">
            <v>WFS Eligible</v>
          </cell>
          <cell r="T1108" t="str">
            <v>50K7WODFWP7T</v>
          </cell>
          <cell r="U1108" t="str">
            <v>10764608038731</v>
          </cell>
        </row>
        <row r="1109">
          <cell r="A1109" t="str">
            <v>1922-EACH</v>
          </cell>
          <cell r="B1109">
            <v>656658776</v>
          </cell>
          <cell r="C1109" t="str">
            <v>BAZIC Pencil Sharpener Single Hole Blade, Cute Sharpeners for Pencil, 12 Count</v>
          </cell>
          <cell r="D1109" t="str">
            <v>ACTIVE</v>
          </cell>
          <cell r="E1109" t="str">
            <v>PUBLISHED</v>
          </cell>
          <cell r="F1109" t="str">
            <v>Offer end date has passed</v>
          </cell>
          <cell r="G1109" t="str">
            <v>Crafts</v>
          </cell>
          <cell r="H1109" t="str">
            <v>Art Paints &amp; Pigment Powders</v>
          </cell>
          <cell r="I1109">
            <v>20.25</v>
          </cell>
          <cell r="J1109" t="str">
            <v>USD</v>
          </cell>
          <cell r="K1109" t="str">
            <v>Base</v>
          </cell>
          <cell r="L1109" t="str">
            <v>Yes</v>
          </cell>
          <cell r="M1109">
            <v>2039751</v>
          </cell>
          <cell r="N1109">
            <v>2039748</v>
          </cell>
          <cell r="O1109" t="str">
            <v>NETWORK_GEO</v>
          </cell>
          <cell r="P1109">
            <v>0.88</v>
          </cell>
          <cell r="Q1109">
            <v>1</v>
          </cell>
          <cell r="R1109" t="str">
            <v>Seller Fulfilled</v>
          </cell>
          <cell r="S1109" t="str">
            <v>Seller Fulfilled</v>
          </cell>
          <cell r="T1109" t="str">
            <v>1DGEC3FICWVV</v>
          </cell>
          <cell r="U1109" t="str">
            <v>00469324579300</v>
          </cell>
        </row>
        <row r="1110">
          <cell r="A1110" t="str">
            <v>2056-CASE</v>
          </cell>
          <cell r="B1110">
            <v>11834569876</v>
          </cell>
          <cell r="C1110" t="str">
            <v>BAZIC Scented Glue Sticks, Washable, Assorted Scents 6 Grams, All Purpose Acid Free Glue Stick (4/Pack), 144-Pack</v>
          </cell>
          <cell r="D1110" t="str">
            <v>ACTIVE</v>
          </cell>
          <cell r="E1110" t="str">
            <v>PUBLISHED</v>
          </cell>
          <cell r="F1110" t="str">
            <v>Offer end date has passed</v>
          </cell>
          <cell r="G1110" t="str">
            <v>Crafts</v>
          </cell>
          <cell r="H1110" t="str">
            <v>Art Brushes</v>
          </cell>
          <cell r="I1110">
            <v>59.99</v>
          </cell>
          <cell r="J1110" t="str">
            <v>USD</v>
          </cell>
          <cell r="K1110" t="str">
            <v>Base</v>
          </cell>
          <cell r="L1110" t="str">
            <v>Yes</v>
          </cell>
          <cell r="M1110">
            <v>2039872</v>
          </cell>
          <cell r="N1110">
            <v>2039747</v>
          </cell>
          <cell r="O1110" t="str">
            <v>NETWORK_GEO</v>
          </cell>
          <cell r="P1110">
            <v>2.48</v>
          </cell>
          <cell r="Q1110">
            <v>1</v>
          </cell>
          <cell r="R1110" t="str">
            <v>Seller Fulfilled</v>
          </cell>
          <cell r="S1110" t="str">
            <v>Seller Fulfilled</v>
          </cell>
          <cell r="T1110" t="str">
            <v>4FCKVT0A4ZKT</v>
          </cell>
          <cell r="U1110" t="str">
            <v>10764608039905</v>
          </cell>
        </row>
        <row r="1111">
          <cell r="A1111" t="str">
            <v>2150-CASE</v>
          </cell>
          <cell r="B1111">
            <v>1224675539</v>
          </cell>
          <cell r="C1111" t="str">
            <v>BAZIC Binder Dividers Canary Paper w/ 5 Insertable Color Tabs, 11 Hole Punch Index Divider (5/Pack), 288-Packs</v>
          </cell>
          <cell r="D1111" t="str">
            <v>ACTIVE</v>
          </cell>
          <cell r="E1111" t="str">
            <v>PUBLISHED</v>
          </cell>
          <cell r="F1111" t="str">
            <v>Republish (For Walmart internal use only: 00)</v>
          </cell>
          <cell r="G1111" t="str">
            <v>Office &amp; Stationery</v>
          </cell>
          <cell r="H1111" t="str">
            <v>Index Dividers</v>
          </cell>
          <cell r="I1111">
            <v>246.28</v>
          </cell>
          <cell r="J1111" t="str">
            <v>USD</v>
          </cell>
          <cell r="K1111" t="str">
            <v>Base</v>
          </cell>
          <cell r="L1111">
            <v>246.28</v>
          </cell>
          <cell r="M1111">
            <v>2039889</v>
          </cell>
          <cell r="N1111">
            <v>2039738</v>
          </cell>
          <cell r="O1111" t="str">
            <v>NETWORK_GEO</v>
          </cell>
          <cell r="P1111">
            <v>0.7</v>
          </cell>
          <cell r="Q1111">
            <v>1</v>
          </cell>
          <cell r="R1111" t="str">
            <v>Seller Fulfilled</v>
          </cell>
          <cell r="S1111" t="str">
            <v>Seller Fulfilled</v>
          </cell>
          <cell r="T1111" t="str">
            <v>5R6IRSSOJ1C8</v>
          </cell>
          <cell r="U1111" t="str">
            <v>00764608041000</v>
          </cell>
        </row>
        <row r="1112">
          <cell r="A1112" t="str">
            <v>2561-CASE</v>
          </cell>
          <cell r="B1112">
            <v>533452618</v>
          </cell>
          <cell r="C1112" t="str">
            <v>BAZIC Silky Gel Crayons 12 Color, Washable Blendable Watercolor Crayon (12/Pack), 72-Packs</v>
          </cell>
          <cell r="D1112" t="str">
            <v>ACTIVE</v>
          </cell>
          <cell r="E1112" t="str">
            <v>PUBLISHED</v>
          </cell>
          <cell r="F1112" t="str">
            <v>Offer end date has passed</v>
          </cell>
          <cell r="G1112" t="str">
            <v>Office &amp; Stationery</v>
          </cell>
          <cell r="H1112" t="str">
            <v>Binders</v>
          </cell>
          <cell r="I1112">
            <v>12.99</v>
          </cell>
          <cell r="J1112" t="str">
            <v>USD</v>
          </cell>
          <cell r="K1112" t="str">
            <v>Base</v>
          </cell>
          <cell r="L1112" t="str">
            <v>Yes</v>
          </cell>
          <cell r="M1112">
            <v>2039722</v>
          </cell>
          <cell r="N1112">
            <v>2039738</v>
          </cell>
          <cell r="O1112" t="str">
            <v>NETWORK_GEO</v>
          </cell>
          <cell r="P1112">
            <v>0.7</v>
          </cell>
          <cell r="Q1112">
            <v>1</v>
          </cell>
          <cell r="R1112" t="str">
            <v>Seller Fulfilled</v>
          </cell>
          <cell r="S1112" t="str">
            <v>Seller Fulfilled</v>
          </cell>
          <cell r="T1112" t="str">
            <v>1L71A8IWRP00</v>
          </cell>
          <cell r="U1112" t="str">
            <v>00764608041246</v>
          </cell>
        </row>
        <row r="1113">
          <cell r="A1113" t="str">
            <v>3001-EACH</v>
          </cell>
          <cell r="B1113">
            <v>22656929</v>
          </cell>
          <cell r="C1113" t="str">
            <v>BAZIC 8-Digit Large Desktop Calculator w/ Adjustable Display [3001]</v>
          </cell>
          <cell r="D1113" t="str">
            <v>ACTIVE</v>
          </cell>
          <cell r="E1113" t="str">
            <v>PUBLISHED</v>
          </cell>
          <cell r="F1113"/>
          <cell r="G1113" t="str">
            <v>Office &amp; Stationery</v>
          </cell>
          <cell r="H1113" t="str">
            <v>Binders</v>
          </cell>
          <cell r="I1113">
            <v>20.25</v>
          </cell>
          <cell r="J1113" t="str">
            <v>USD</v>
          </cell>
          <cell r="K1113" t="str">
            <v>Base</v>
          </cell>
          <cell r="L1113" t="str">
            <v>Yes</v>
          </cell>
          <cell r="M1113">
            <v>2039735</v>
          </cell>
          <cell r="N1113">
            <v>2039738</v>
          </cell>
          <cell r="O1113" t="str">
            <v>NETWORK_GEO</v>
          </cell>
          <cell r="P1113">
            <v>1.68</v>
          </cell>
          <cell r="Q1113">
            <v>1</v>
          </cell>
          <cell r="R1113" t="str">
            <v>Seller Fulfilled</v>
          </cell>
          <cell r="S1113" t="str">
            <v>Seller Fulfilled</v>
          </cell>
          <cell r="T1113" t="str">
            <v>2IZNVUPL4Z0G</v>
          </cell>
          <cell r="U1113" t="str">
            <v>00469538929144</v>
          </cell>
        </row>
        <row r="1114">
          <cell r="A1114" t="str">
            <v>3008-BOX</v>
          </cell>
          <cell r="B1114">
            <v>575300664</v>
          </cell>
          <cell r="C1114" t="str">
            <v>BAZIC Desktop Calculator 8-Digit, LCD Display Electronics Calculators, 12-Pack</v>
          </cell>
          <cell r="D1114" t="str">
            <v>ACTIVE</v>
          </cell>
          <cell r="E1114" t="str">
            <v>PUBLISHED</v>
          </cell>
          <cell r="F1114" t="str">
            <v>Compliance - Childrenâ€™s Product Policy,No Match Found - Adjusted to your last submitted price</v>
          </cell>
          <cell r="G1114" t="str">
            <v>Office &amp; Stationery</v>
          </cell>
          <cell r="H1114" t="str">
            <v>Binders</v>
          </cell>
          <cell r="I1114">
            <v>17.190000000000001</v>
          </cell>
          <cell r="J1114" t="str">
            <v>USD</v>
          </cell>
          <cell r="K1114" t="str">
            <v>Base</v>
          </cell>
          <cell r="L1114" t="str">
            <v>Yes</v>
          </cell>
          <cell r="M1114">
            <v>2039735</v>
          </cell>
          <cell r="N1114">
            <v>2039738</v>
          </cell>
          <cell r="O1114" t="str">
            <v>NETWORK_GEO</v>
          </cell>
          <cell r="P1114">
            <v>1.0900000000000001</v>
          </cell>
          <cell r="Q1114">
            <v>1</v>
          </cell>
          <cell r="R1114" t="str">
            <v>Seller Fulfilled</v>
          </cell>
          <cell r="S1114" t="str">
            <v>Walmart Fulfilled</v>
          </cell>
          <cell r="T1114" t="str">
            <v>16OHYNMU6NO1</v>
          </cell>
          <cell r="U1114" t="str">
            <v>00764608041505</v>
          </cell>
        </row>
        <row r="1115">
          <cell r="A1115" t="str">
            <v>3147-CASE</v>
          </cell>
          <cell r="B1115">
            <v>798433704</v>
          </cell>
          <cell r="C1115" t="str">
            <v>BAZIC 3 Ring Binder 1.5" Economy View Binders Black, Hold 280 Sheets, 12-Count</v>
          </cell>
          <cell r="D1115" t="str">
            <v>ACTIVE</v>
          </cell>
          <cell r="E1115" t="str">
            <v>PUBLISHED</v>
          </cell>
          <cell r="F1115" t="str">
            <v>Offer end date has passed,Current Offer At Or Below Target</v>
          </cell>
          <cell r="G1115" t="str">
            <v>Office &amp; Stationery</v>
          </cell>
          <cell r="H1115" t="str">
            <v>Binders</v>
          </cell>
          <cell r="I1115">
            <v>18.989999999999998</v>
          </cell>
          <cell r="J1115" t="str">
            <v>USD</v>
          </cell>
          <cell r="K1115" t="str">
            <v>Base</v>
          </cell>
          <cell r="L1115" t="str">
            <v>Yes</v>
          </cell>
          <cell r="M1115">
            <v>2039738</v>
          </cell>
          <cell r="N1115">
            <v>2039738</v>
          </cell>
          <cell r="O1115" t="str">
            <v>NETWORK_GEO</v>
          </cell>
          <cell r="P1115">
            <v>1</v>
          </cell>
          <cell r="Q1115">
            <v>1</v>
          </cell>
          <cell r="R1115" t="str">
            <v>Seller Fulfilled</v>
          </cell>
          <cell r="S1115" t="str">
            <v>Seller Fulfilled</v>
          </cell>
          <cell r="T1115" t="str">
            <v>5HGBKMPRSUCW</v>
          </cell>
          <cell r="U1115" t="str">
            <v>00764608041529</v>
          </cell>
        </row>
        <row r="1116">
          <cell r="A1116" t="str">
            <v>35019-CASE</v>
          </cell>
          <cell r="B1116">
            <v>566254534</v>
          </cell>
          <cell r="C1116" t="str">
            <v>KAPPA Unicorn World Coloring &amp; Activity Book 2 Titles, Fun Game Workbook for Learning Drawing Coloring, Holiday Gift for Activity at Classroom Home, 80 Pages, 48-Pack</v>
          </cell>
          <cell r="D1116" t="str">
            <v>ACTIVE</v>
          </cell>
          <cell r="E1116" t="str">
            <v>PUBLISHED</v>
          </cell>
          <cell r="F1116" t="str">
            <v>Offer end date has passed</v>
          </cell>
          <cell r="G1116" t="str">
            <v>Office &amp; Stationery</v>
          </cell>
          <cell r="H1116" t="str">
            <v>Binders</v>
          </cell>
          <cell r="I1116">
            <v>80.62</v>
          </cell>
          <cell r="J1116" t="str">
            <v>USD</v>
          </cell>
          <cell r="K1116" t="str">
            <v>Base</v>
          </cell>
          <cell r="L1116" t="str">
            <v>Yes</v>
          </cell>
          <cell r="M1116">
            <v>2038710</v>
          </cell>
          <cell r="N1116">
            <v>2039738</v>
          </cell>
          <cell r="O1116" t="str">
            <v>NETWORK_GEO</v>
          </cell>
          <cell r="P1116">
            <v>18.22</v>
          </cell>
          <cell r="Q1116">
            <v>1</v>
          </cell>
          <cell r="R1116" t="str">
            <v>Seller Fulfilled</v>
          </cell>
          <cell r="S1116" t="str">
            <v>Seller Fulfilled</v>
          </cell>
          <cell r="T1116" t="str">
            <v>2KMUZXNZJBW8</v>
          </cell>
          <cell r="U1116" t="str">
            <v>20764608041622</v>
          </cell>
        </row>
        <row r="1117">
          <cell r="A1117" t="str">
            <v>5013-PACK2</v>
          </cell>
          <cell r="B1117">
            <v>462275255</v>
          </cell>
          <cell r="C1117" t="str">
            <v>BAZIC Dime Coin Wrappers Rolls, Made in USA Coins Tubes (36/Pack), 2-Packs</v>
          </cell>
          <cell r="D1117" t="str">
            <v>ACTIVE</v>
          </cell>
          <cell r="E1117" t="str">
            <v>PUBLISHED</v>
          </cell>
          <cell r="F1117" t="str">
            <v>Offer end date has passed</v>
          </cell>
          <cell r="G1117" t="str">
            <v>Home &amp; Garden</v>
          </cell>
          <cell r="H1117" t="str">
            <v>Plaques &amp; Signs</v>
          </cell>
          <cell r="I1117">
            <v>6.99</v>
          </cell>
          <cell r="J1117" t="str">
            <v>USD</v>
          </cell>
          <cell r="K1117" t="str">
            <v>Base</v>
          </cell>
          <cell r="L1117" t="str">
            <v>Yes</v>
          </cell>
          <cell r="M1117">
            <v>2038710</v>
          </cell>
          <cell r="N1117">
            <v>2038710</v>
          </cell>
          <cell r="O1117" t="str">
            <v>ALWAYS_TWO_DAY</v>
          </cell>
          <cell r="P1117">
            <v>0.1</v>
          </cell>
          <cell r="Q1117">
            <v>1</v>
          </cell>
          <cell r="R1117" t="str">
            <v>Walmart Fulfilled</v>
          </cell>
          <cell r="S1117" t="str">
            <v>Seller Fulfilled</v>
          </cell>
          <cell r="T1117" t="str">
            <v>20HW7C649F4X</v>
          </cell>
          <cell r="U1117" t="str">
            <v>00764608043981</v>
          </cell>
        </row>
        <row r="1118">
          <cell r="A1118" t="str">
            <v>5044-CASE</v>
          </cell>
          <cell r="B1118">
            <v>752613915</v>
          </cell>
          <cell r="C1118" t="str">
            <v>BAZIC Sketch Pad 30 Sheets 9" X 12" Top Spiral Sketchbook Drawing Pads, 48-Pack</v>
          </cell>
          <cell r="D1118" t="str">
            <v>ACTIVE</v>
          </cell>
          <cell r="E1118" t="str">
            <v>PUBLISHED</v>
          </cell>
          <cell r="G1118" t="str">
            <v>Office &amp; Stationery</v>
          </cell>
          <cell r="H1118" t="str">
            <v>Writing Notebooks &amp; Sketch Books</v>
          </cell>
          <cell r="I1118">
            <v>129.99</v>
          </cell>
          <cell r="J1118" t="str">
            <v>USD</v>
          </cell>
          <cell r="K1118" t="str">
            <v>Base</v>
          </cell>
          <cell r="L1118" t="str">
            <v>Yes</v>
          </cell>
          <cell r="M1118">
            <v>2039723</v>
          </cell>
          <cell r="N1118">
            <v>2039728</v>
          </cell>
          <cell r="O1118" t="str">
            <v>ALWAYS_TWO_DAY</v>
          </cell>
          <cell r="P1118">
            <v>2.5499999999999998</v>
          </cell>
          <cell r="Q1118">
            <v>1</v>
          </cell>
          <cell r="R1118" t="str">
            <v>Walmart Fulfilled</v>
          </cell>
          <cell r="S1118" t="str">
            <v>Seller Fulfilled</v>
          </cell>
          <cell r="T1118" t="str">
            <v>6QDXXMSUF2EA</v>
          </cell>
          <cell r="U1118" t="str">
            <v>10764608044114</v>
          </cell>
        </row>
        <row r="1119">
          <cell r="A1119" t="str">
            <v>5045-PACK3</v>
          </cell>
          <cell r="B1119">
            <v>5408707087</v>
          </cell>
          <cell r="C1119" t="str">
            <v>BAZIC Sketch Book 30 Ct. 8.5" X 11" Spiral Side Sketchbook Drawing Pads, 3-Pack</v>
          </cell>
          <cell r="D1119" t="str">
            <v>ACTIVE</v>
          </cell>
          <cell r="E1119" t="str">
            <v>PUBLISHED</v>
          </cell>
          <cell r="F1119" t="str">
            <v>Offer end date has passed</v>
          </cell>
          <cell r="G1119" t="str">
            <v>Office &amp; Stationery</v>
          </cell>
          <cell r="H1119" t="str">
            <v>Writing Notebooks &amp; Sketch Books</v>
          </cell>
          <cell r="I1119">
            <v>13.69</v>
          </cell>
          <cell r="J1119" t="str">
            <v>USD</v>
          </cell>
          <cell r="K1119" t="str">
            <v>Base</v>
          </cell>
          <cell r="L1119">
            <v>13.69</v>
          </cell>
          <cell r="M1119">
            <v>2039723</v>
          </cell>
          <cell r="N1119">
            <v>2038710</v>
          </cell>
          <cell r="O1119" t="str">
            <v>NETWORK_GEO</v>
          </cell>
          <cell r="P1119">
            <v>0.57999999999999996</v>
          </cell>
          <cell r="Q1119">
            <v>1</v>
          </cell>
          <cell r="R1119" t="str">
            <v>WFS Eligible</v>
          </cell>
          <cell r="S1119" t="str">
            <v>Seller Fulfilled</v>
          </cell>
          <cell r="T1119" t="str">
            <v>61C4RE2CMV8O</v>
          </cell>
          <cell r="U1119" t="str">
            <v>00088908165007</v>
          </cell>
        </row>
        <row r="1120">
          <cell r="A1120" t="str">
            <v>5060236-EACH</v>
          </cell>
          <cell r="B1120">
            <v>2928952668</v>
          </cell>
          <cell r="C1120" t="str">
            <v>Fisher Price Jumbo 96-Page Coloring and Activity Book</v>
          </cell>
          <cell r="D1120" t="str">
            <v>ACTIVE</v>
          </cell>
          <cell r="E1120" t="str">
            <v>PUBLISHED</v>
          </cell>
          <cell r="F1120" t="str">
            <v>Reasonable price requirements are not met,Reasonable Price Not Satisfied</v>
          </cell>
          <cell r="G1120" t="str">
            <v>Crafts</v>
          </cell>
          <cell r="H1120" t="str">
            <v>Coloring Books</v>
          </cell>
          <cell r="I1120">
            <v>7.89</v>
          </cell>
          <cell r="J1120" t="str">
            <v>USD</v>
          </cell>
          <cell r="K1120" t="str">
            <v>Base</v>
          </cell>
          <cell r="L1120">
            <v>7.89</v>
          </cell>
          <cell r="M1120">
            <v>2038710</v>
          </cell>
          <cell r="N1120">
            <v>2039723</v>
          </cell>
          <cell r="O1120" t="str">
            <v>NETWORK_GEO</v>
          </cell>
          <cell r="P1120">
            <v>23.4</v>
          </cell>
          <cell r="Q1120">
            <v>1</v>
          </cell>
          <cell r="R1120" t="str">
            <v>Seller Fulfilled</v>
          </cell>
          <cell r="S1120" t="str">
            <v>Seller Fulfilled</v>
          </cell>
          <cell r="T1120" t="str">
            <v>2CC6JPV7FD94</v>
          </cell>
          <cell r="U1120" t="str">
            <v>20764608050051</v>
          </cell>
        </row>
        <row r="1121">
          <cell r="A1121" t="str">
            <v>5489-CASE</v>
          </cell>
          <cell r="B1121">
            <v>16365964961</v>
          </cell>
          <cell r="C1121" t="str">
            <v>BAZIC Spiral Notebook, 1 Subject, Wide Ruled Paper 8" x 10-1/2", 70 Sheets Poly Cover, Assorted Color, 24-Pack</v>
          </cell>
          <cell r="D1121" t="str">
            <v>ACTIVE</v>
          </cell>
          <cell r="E1121" t="str">
            <v>PUBLISHED</v>
          </cell>
          <cell r="G1121" t="str">
            <v>Office &amp; Stationery</v>
          </cell>
          <cell r="H1121" t="str">
            <v>Writing Notebooks &amp; Sketch Books</v>
          </cell>
          <cell r="I1121">
            <v>79.989999999999995</v>
          </cell>
          <cell r="J1121" t="str">
            <v>USD</v>
          </cell>
          <cell r="K1121" t="str">
            <v>Base</v>
          </cell>
          <cell r="L1121">
            <v>79.989999999999995</v>
          </cell>
          <cell r="M1121">
            <v>2039723</v>
          </cell>
          <cell r="N1121">
            <v>2039723</v>
          </cell>
          <cell r="O1121" t="str">
            <v>NETWORK_GEO</v>
          </cell>
          <cell r="P1121">
            <v>0.495</v>
          </cell>
          <cell r="Q1121">
            <v>1</v>
          </cell>
          <cell r="R1121" t="str">
            <v>WFS Eligible</v>
          </cell>
          <cell r="S1121" t="str">
            <v>Seller Fulfilled</v>
          </cell>
          <cell r="T1121" t="str">
            <v>5PH4EBGWBIN6</v>
          </cell>
          <cell r="U1121" t="str">
            <v>00764608050446</v>
          </cell>
        </row>
        <row r="1122">
          <cell r="A1122" t="str">
            <v>72823-CASE</v>
          </cell>
          <cell r="B1122">
            <v>315126174</v>
          </cell>
          <cell r="C1122" t="str">
            <v>Advanced Coloring Books 4-Title, Fun Game Workbook for Learning Drawing, 48-Pack</v>
          </cell>
          <cell r="D1122" t="str">
            <v>ACTIVE</v>
          </cell>
          <cell r="E1122" t="str">
            <v>UNPUBLISHED</v>
          </cell>
          <cell r="F1122" t="str">
            <v>Reasonable price requirements are not met,Reasonable Price Not Satisfied</v>
          </cell>
          <cell r="G1122" t="str">
            <v>Crafts</v>
          </cell>
          <cell r="H1122" t="str">
            <v>Coloring Books</v>
          </cell>
          <cell r="I1122">
            <v>97.49</v>
          </cell>
          <cell r="J1122" t="str">
            <v>USD</v>
          </cell>
          <cell r="K1122" t="str">
            <v>Base</v>
          </cell>
          <cell r="L1122" t="str">
            <v>Yes</v>
          </cell>
          <cell r="M1122">
            <v>2038710</v>
          </cell>
          <cell r="N1122">
            <v>2039885</v>
          </cell>
          <cell r="O1122" t="str">
            <v>NETWORK_GEO</v>
          </cell>
          <cell r="P1122">
            <v>530</v>
          </cell>
          <cell r="Q1122">
            <v>1</v>
          </cell>
          <cell r="R1122" t="str">
            <v>Seller Fulfilled</v>
          </cell>
          <cell r="S1122" t="str">
            <v>Seller Fulfilled</v>
          </cell>
          <cell r="T1122" t="str">
            <v>6442YH1TJZD1</v>
          </cell>
          <cell r="U1122" t="str">
            <v>00463894478520</v>
          </cell>
        </row>
        <row r="1123">
          <cell r="A1123" t="str">
            <v>746-PACK2</v>
          </cell>
          <cell r="B1123">
            <v>123135217</v>
          </cell>
          <cell r="C1123" t="str">
            <v>BAZIC Multi Point Pencil Paisley w/ Latex Free Eraser, (8/Pack), 2-Packs</v>
          </cell>
          <cell r="D1123" t="str">
            <v>ACTIVE</v>
          </cell>
          <cell r="E1123" t="str">
            <v>PUBLISHED</v>
          </cell>
          <cell r="F1123" t="str">
            <v>Offer end date has passed,No Match Found - Adjusted to your last submitted price</v>
          </cell>
          <cell r="G1123" t="str">
            <v>Office &amp; Stationery</v>
          </cell>
          <cell r="H1123" t="str">
            <v>Composition Notebooks</v>
          </cell>
          <cell r="I1123">
            <v>131.99</v>
          </cell>
          <cell r="J1123" t="str">
            <v>USD</v>
          </cell>
          <cell r="K1123" t="str">
            <v>Base</v>
          </cell>
          <cell r="L1123" t="str">
            <v>Yes</v>
          </cell>
          <cell r="M1123">
            <v>2039720</v>
          </cell>
          <cell r="N1123">
            <v>2038710</v>
          </cell>
          <cell r="O1123" t="str">
            <v>NETWORK_GEO</v>
          </cell>
          <cell r="P1123">
            <v>35</v>
          </cell>
          <cell r="Q1123">
            <v>1</v>
          </cell>
          <cell r="R1123" t="str">
            <v>WFS Eligible</v>
          </cell>
          <cell r="S1123" t="str">
            <v>Seller Fulfilled</v>
          </cell>
          <cell r="T1123" t="str">
            <v>5T9ZU9RZC2RT</v>
          </cell>
          <cell r="U1123" t="str">
            <v>20764608050877</v>
          </cell>
        </row>
        <row r="1124">
          <cell r="A1124" t="str">
            <v>8219-CASE</v>
          </cell>
          <cell r="B1124">
            <v>16539811021</v>
          </cell>
          <cell r="C1124" t="str">
            <v>BAZIC Self Seal Security Envelope 4 1/8" x 9 1/2" #10 Single Window Mailing Envelopes, 2500-Count</v>
          </cell>
          <cell r="D1124" t="str">
            <v>ACTIVE</v>
          </cell>
          <cell r="E1124" t="str">
            <v>PUBLISHED</v>
          </cell>
          <cell r="G1124" t="str">
            <v>Office &amp; Stationery</v>
          </cell>
          <cell r="H1124" t="str">
            <v>Envelopes</v>
          </cell>
          <cell r="I1124">
            <v>204.25</v>
          </cell>
          <cell r="J1124" t="str">
            <v>USD</v>
          </cell>
          <cell r="K1124" t="str">
            <v>Base</v>
          </cell>
          <cell r="L1124">
            <v>204.25</v>
          </cell>
          <cell r="M1124">
            <v>2038710</v>
          </cell>
          <cell r="N1124">
            <v>2038710</v>
          </cell>
          <cell r="O1124" t="str">
            <v>ALWAYS_TWO_DAY</v>
          </cell>
          <cell r="P1124">
            <v>2.8</v>
          </cell>
          <cell r="Q1124">
            <v>1</v>
          </cell>
          <cell r="R1124" t="str">
            <v>Walmart Fulfilled</v>
          </cell>
          <cell r="S1124" t="str">
            <v>Seller Fulfilled</v>
          </cell>
          <cell r="T1124" t="str">
            <v>2UHF7G85CDXK</v>
          </cell>
          <cell r="U1124" t="str">
            <v>00468609635533</v>
          </cell>
        </row>
        <row r="1125">
          <cell r="A1125" t="str">
            <v>921-CASE</v>
          </cell>
          <cell r="B1125">
            <v>840446944</v>
          </cell>
          <cell r="C1125" t="str">
            <v>BAZIC Clear Packaging Tape Packing Tape 1.88"x109.3 Yards, 36-Pack</v>
          </cell>
          <cell r="D1125" t="str">
            <v>ACTIVE</v>
          </cell>
          <cell r="E1125" t="str">
            <v>PUBLISHED</v>
          </cell>
          <cell r="F1125" t="str">
            <v>Offer end date has passed</v>
          </cell>
          <cell r="G1125" t="str">
            <v>Office &amp; Stationery</v>
          </cell>
          <cell r="H1125" t="str">
            <v>Composition Notebooks</v>
          </cell>
          <cell r="I1125">
            <v>112.99</v>
          </cell>
          <cell r="J1125" t="str">
            <v>USD</v>
          </cell>
          <cell r="K1125" t="str">
            <v>Base</v>
          </cell>
          <cell r="L1125" t="str">
            <v>Yes</v>
          </cell>
          <cell r="M1125">
            <v>2038710</v>
          </cell>
          <cell r="N1125">
            <v>2038710</v>
          </cell>
          <cell r="O1125" t="str">
            <v>NETWORK_GEO</v>
          </cell>
          <cell r="P1125">
            <v>31.32</v>
          </cell>
          <cell r="Q1125">
            <v>1</v>
          </cell>
          <cell r="R1125" t="str">
            <v>WFS Eligible</v>
          </cell>
          <cell r="S1125" t="str">
            <v>Seller Fulfilled</v>
          </cell>
          <cell r="T1125" t="str">
            <v>3GQYNVI4NOUB</v>
          </cell>
          <cell r="U1125" t="str">
            <v>20764608005099</v>
          </cell>
        </row>
        <row r="1126">
          <cell r="A1126" t="str">
            <v>01707-SET2</v>
          </cell>
          <cell r="B1126">
            <v>5264870668</v>
          </cell>
          <cell r="C1126" t="str">
            <v>ERIC CARLE Coloring &amp; Activity Book 2 Titles, for Learning Drawing Coloring, Gift for Kids Toddler, 80 Pages, 2-Pack</v>
          </cell>
          <cell r="D1126" t="str">
            <v>ACTIVE</v>
          </cell>
          <cell r="E1126" t="str">
            <v>PUBLISHED</v>
          </cell>
          <cell r="F1126" t="str">
            <v>Offer end date has passed</v>
          </cell>
          <cell r="G1126" t="str">
            <v>Office &amp; Stationery</v>
          </cell>
          <cell r="H1126" t="str">
            <v>Composition Notebooks</v>
          </cell>
          <cell r="I1126">
            <v>149.88999999999999</v>
          </cell>
          <cell r="J1126" t="str">
            <v>USD</v>
          </cell>
          <cell r="K1126" t="str">
            <v>Base</v>
          </cell>
          <cell r="L1126" t="str">
            <v>Yes</v>
          </cell>
          <cell r="M1126">
            <v>2038710</v>
          </cell>
          <cell r="N1126">
            <v>2038710</v>
          </cell>
          <cell r="O1126" t="str">
            <v>NETWORK_GEO</v>
          </cell>
          <cell r="P1126">
            <v>34.880000000000003</v>
          </cell>
          <cell r="Q1126">
            <v>1</v>
          </cell>
          <cell r="R1126" t="str">
            <v>Seller Fulfilled</v>
          </cell>
          <cell r="S1126" t="str">
            <v>Seller Fulfilled</v>
          </cell>
          <cell r="T1126" t="str">
            <v>5P45J4X343BB</v>
          </cell>
          <cell r="U1126" t="str">
            <v>20764608050907</v>
          </cell>
        </row>
        <row r="1127">
          <cell r="A1127" t="str">
            <v>12504-SET2</v>
          </cell>
          <cell r="B1127">
            <v>54433006</v>
          </cell>
          <cell r="C1127" t="str">
            <v>Bazic Products 12504-48 Jumbo Crazy Carzzz Coloring &amp; Activity Books</v>
          </cell>
          <cell r="D1127" t="str">
            <v>ACTIVE</v>
          </cell>
          <cell r="E1127" t="str">
            <v>PUBLISHED</v>
          </cell>
          <cell r="F1127" t="str">
            <v>Offer end date has passed</v>
          </cell>
          <cell r="G1127" t="str">
            <v>Office &amp; Stationery</v>
          </cell>
          <cell r="H1127" t="str">
            <v>Composition Notebooks</v>
          </cell>
          <cell r="I1127">
            <v>322.58999999999997</v>
          </cell>
          <cell r="J1127" t="str">
            <v>USD</v>
          </cell>
          <cell r="K1127" t="str">
            <v>Base</v>
          </cell>
          <cell r="L1127" t="str">
            <v>Yes</v>
          </cell>
          <cell r="M1127">
            <v>2038710</v>
          </cell>
          <cell r="N1127">
            <v>2038710</v>
          </cell>
          <cell r="O1127" t="str">
            <v>NETWORK_GEO</v>
          </cell>
          <cell r="P1127">
            <v>37.4</v>
          </cell>
          <cell r="Q1127">
            <v>1</v>
          </cell>
          <cell r="R1127" t="str">
            <v>Seller Fulfilled</v>
          </cell>
          <cell r="S1127" t="str">
            <v>Seller Fulfilled</v>
          </cell>
          <cell r="T1127" t="str">
            <v>5GA8T7VQZ2XX</v>
          </cell>
          <cell r="U1127" t="str">
            <v>20764608050969</v>
          </cell>
        </row>
        <row r="1128">
          <cell r="A1128" t="str">
            <v>1277-PACK2</v>
          </cell>
          <cell r="B1128">
            <v>1219238050</v>
          </cell>
          <cell r="C1128" t="str">
            <v>BAZIC Classico Brush Markers 12 Colors, Fine Line Washable Coloring Marker, Non Toxic Art Supplies (12/Pack), 2-Pack</v>
          </cell>
          <cell r="D1128" t="str">
            <v>RETIRED</v>
          </cell>
          <cell r="E1128" t="str">
            <v>UNPUBLISHED</v>
          </cell>
          <cell r="F1128" t="str">
            <v>Offer end date has passed</v>
          </cell>
          <cell r="G1128" t="str">
            <v>Office &amp; Stationery</v>
          </cell>
          <cell r="H1128" t="str">
            <v>Sticky Notes</v>
          </cell>
          <cell r="I1128">
            <v>44.99</v>
          </cell>
          <cell r="J1128" t="str">
            <v>USD</v>
          </cell>
          <cell r="K1128" t="str">
            <v>Base</v>
          </cell>
          <cell r="L1128" t="str">
            <v>Yes</v>
          </cell>
          <cell r="M1128">
            <v>2039746</v>
          </cell>
          <cell r="N1128">
            <v>2039904</v>
          </cell>
          <cell r="O1128" t="str">
            <v>NETWORK_GEO</v>
          </cell>
          <cell r="P1128">
            <v>3.74</v>
          </cell>
          <cell r="Q1128">
            <v>1</v>
          </cell>
          <cell r="R1128" t="str">
            <v>Seller Fulfilled</v>
          </cell>
          <cell r="S1128" t="str">
            <v>Walmart Fulfilled</v>
          </cell>
          <cell r="T1128" t="str">
            <v>4988XFEPBKH4</v>
          </cell>
          <cell r="U1128" t="str">
            <v>10764608051013</v>
          </cell>
        </row>
        <row r="1129">
          <cell r="A1129" t="str">
            <v>1291-BOX</v>
          </cell>
          <cell r="B1129">
            <v>837254830</v>
          </cell>
          <cell r="C1129" t="str">
            <v>BAZIC Permanent Marker Fine Line Assorted Color Markers (8/Pack), 24-Packs</v>
          </cell>
          <cell r="D1129" t="str">
            <v>ACTIVE</v>
          </cell>
          <cell r="E1129" t="str">
            <v>PUBLISHED</v>
          </cell>
          <cell r="F1129" t="str">
            <v>Offer end date has passed</v>
          </cell>
          <cell r="G1129" t="str">
            <v>Office &amp; Stationery</v>
          </cell>
          <cell r="H1129" t="str">
            <v>Index Cards</v>
          </cell>
          <cell r="I1129">
            <v>12.25</v>
          </cell>
          <cell r="J1129" t="str">
            <v>USD</v>
          </cell>
          <cell r="K1129" t="str">
            <v>Base</v>
          </cell>
          <cell r="L1129" t="str">
            <v>Yes</v>
          </cell>
          <cell r="M1129">
            <v>2039746</v>
          </cell>
          <cell r="N1129">
            <v>2039744</v>
          </cell>
          <cell r="O1129" t="str">
            <v>ALWAYS_TWO_DAY</v>
          </cell>
          <cell r="P1129">
            <v>1.21</v>
          </cell>
          <cell r="Q1129">
            <v>1</v>
          </cell>
          <cell r="R1129" t="str">
            <v>Walmart Fulfilled</v>
          </cell>
          <cell r="S1129" t="str">
            <v>Seller Fulfilled</v>
          </cell>
          <cell r="T1129" t="str">
            <v>5C548ZTVS7G0</v>
          </cell>
          <cell r="U1129" t="str">
            <v>00460015768256</v>
          </cell>
        </row>
        <row r="1130">
          <cell r="A1130" t="str">
            <v>1616-PACK2</v>
          </cell>
          <cell r="B1130">
            <v>567664705</v>
          </cell>
          <cell r="C1130" t="str">
            <v>BAZIC Correction Pen Mini White Out 5 ml, Precise Metal Tip (2/Pack), 2-Packs</v>
          </cell>
          <cell r="D1130" t="str">
            <v>ACTIVE</v>
          </cell>
          <cell r="E1130" t="str">
            <v>PUBLISHED</v>
          </cell>
          <cell r="F1130" t="str">
            <v>Offer end date has passed,No Match Found - Adjusted to your last submitted price</v>
          </cell>
          <cell r="G1130" t="str">
            <v>Office &amp; Stationery</v>
          </cell>
          <cell r="H1130" t="str">
            <v>Envelopes</v>
          </cell>
          <cell r="I1130">
            <v>7.99</v>
          </cell>
          <cell r="J1130" t="str">
            <v>USD</v>
          </cell>
          <cell r="K1130" t="str">
            <v>Base</v>
          </cell>
          <cell r="L1130" t="str">
            <v>Yes</v>
          </cell>
          <cell r="M1130">
            <v>2039913</v>
          </cell>
          <cell r="N1130">
            <v>2038710</v>
          </cell>
          <cell r="O1130" t="str">
            <v>ALWAYS_TWO_DAY</v>
          </cell>
          <cell r="P1130">
            <v>0.11</v>
          </cell>
          <cell r="Q1130">
            <v>1</v>
          </cell>
          <cell r="R1130" t="str">
            <v>WFS Eligible</v>
          </cell>
          <cell r="S1130" t="str">
            <v>Walmart Fulfilled</v>
          </cell>
          <cell r="T1130" t="str">
            <v>5PFDLGLDPK3W</v>
          </cell>
          <cell r="U1130" t="str">
            <v>00764608005248</v>
          </cell>
        </row>
        <row r="1131">
          <cell r="A1131" t="str">
            <v>17048-EACH</v>
          </cell>
          <cell r="B1131">
            <v>114469985</v>
          </cell>
          <cell r="C1131" t="str">
            <v>BAZIC Ballpoint Spencer Blue Retractable Pen Soft Grip 1.0 mm, (5/Pack), 1-Pack</v>
          </cell>
          <cell r="D1131" t="str">
            <v>ACTIVE</v>
          </cell>
          <cell r="E1131" t="str">
            <v>PUBLISHED</v>
          </cell>
          <cell r="F1131" t="str">
            <v>Offer end date has passed,Price Adjusted</v>
          </cell>
          <cell r="G1131" t="str">
            <v>Office &amp; Stationery</v>
          </cell>
          <cell r="H1131" t="str">
            <v>Writing Notebooks &amp; Sketch Books</v>
          </cell>
          <cell r="I1131">
            <v>71.12</v>
          </cell>
          <cell r="J1131" t="str">
            <v>USD</v>
          </cell>
          <cell r="K1131" t="str">
            <v>Base</v>
          </cell>
          <cell r="L1131" t="str">
            <v>No</v>
          </cell>
          <cell r="M1131">
            <v>2039719</v>
          </cell>
          <cell r="N1131">
            <v>2039723</v>
          </cell>
          <cell r="O1131" t="str">
            <v>NETWORK_GEO</v>
          </cell>
          <cell r="P1131">
            <v>15.36</v>
          </cell>
          <cell r="Q1131">
            <v>1</v>
          </cell>
          <cell r="R1131" t="str">
            <v>Seller Fulfilled</v>
          </cell>
          <cell r="S1131" t="str">
            <v>Walmart Fulfilled</v>
          </cell>
          <cell r="T1131" t="str">
            <v>5MCSIM65X876</v>
          </cell>
          <cell r="U1131" t="str">
            <v>20764608005389</v>
          </cell>
        </row>
        <row r="1132">
          <cell r="A1132" t="str">
            <v>1810-SET2</v>
          </cell>
          <cell r="B1132">
            <v>24924433</v>
          </cell>
          <cell r="C1132" t="str">
            <v>BAZIC Clipboard Storage Case, Plastic Briefcases Box, Letter Size, 2-Pack</v>
          </cell>
          <cell r="D1132" t="str">
            <v>ACTIVE</v>
          </cell>
          <cell r="E1132" t="str">
            <v>PUBLISHED</v>
          </cell>
          <cell r="F1132" t="str">
            <v>Offer end date has passed</v>
          </cell>
          <cell r="G1132" t="str">
            <v>Office &amp; Stationery</v>
          </cell>
          <cell r="H1132" t="str">
            <v>Flash Cards</v>
          </cell>
          <cell r="I1132">
            <v>9.18</v>
          </cell>
          <cell r="J1132" t="str">
            <v>USD</v>
          </cell>
          <cell r="K1132" t="str">
            <v>Base</v>
          </cell>
          <cell r="L1132" t="str">
            <v>Yes</v>
          </cell>
          <cell r="M1132">
            <v>2039893</v>
          </cell>
          <cell r="N1132">
            <v>2039914</v>
          </cell>
          <cell r="O1132" t="str">
            <v>NETWORK_GEO</v>
          </cell>
          <cell r="P1132">
            <v>0.24</v>
          </cell>
          <cell r="Q1132">
            <v>1</v>
          </cell>
          <cell r="R1132" t="str">
            <v>Seller Fulfilled</v>
          </cell>
          <cell r="S1132" t="str">
            <v>Seller Fulfilled</v>
          </cell>
          <cell r="T1132" t="str">
            <v>33WCZ4RRW9DT</v>
          </cell>
          <cell r="U1132" t="str">
            <v>00764608005446</v>
          </cell>
        </row>
        <row r="1133">
          <cell r="A1133" t="str">
            <v>1913-BOX</v>
          </cell>
          <cell r="B1133">
            <v>958602064</v>
          </cell>
          <cell r="C1133" t="str">
            <v>BAZIC Pencil Sharpener Single Hole Blade w/ Receptacle, 24-Pack</v>
          </cell>
          <cell r="D1133" t="str">
            <v>ACTIVE</v>
          </cell>
          <cell r="E1133" t="str">
            <v>PUBLISHED</v>
          </cell>
          <cell r="G1133" t="str">
            <v>Office &amp; Stationery</v>
          </cell>
          <cell r="H1133" t="str">
            <v>Manual Pencil Sharpeners</v>
          </cell>
          <cell r="I1133">
            <v>21.67</v>
          </cell>
          <cell r="J1133" t="str">
            <v>USD</v>
          </cell>
          <cell r="K1133" t="str">
            <v>Base</v>
          </cell>
          <cell r="L1133">
            <v>21.67</v>
          </cell>
          <cell r="M1133">
            <v>2039751</v>
          </cell>
          <cell r="N1133">
            <v>2038710</v>
          </cell>
          <cell r="O1133" t="str">
            <v>ALWAYS_TWO_DAY</v>
          </cell>
          <cell r="P1133">
            <v>2.58</v>
          </cell>
          <cell r="Q1133">
            <v>1</v>
          </cell>
          <cell r="R1133" t="str">
            <v>Walmart Fulfilled</v>
          </cell>
          <cell r="S1133" t="str">
            <v>CA</v>
          </cell>
          <cell r="T1133" t="str">
            <v>5DO4IVQ44HQH</v>
          </cell>
          <cell r="U1133" t="str">
            <v>00764608054963</v>
          </cell>
        </row>
        <row r="1134">
          <cell r="A1134" t="str">
            <v>1930-SET4</v>
          </cell>
          <cell r="B1134">
            <v>5026971010</v>
          </cell>
          <cell r="C1134" t="str">
            <v>BAZIC Pencil Sharpener Manual, Single Hole Compact Colored Sharpener, 4-Pack</v>
          </cell>
          <cell r="D1134" t="str">
            <v>ACTIVE</v>
          </cell>
          <cell r="E1134" t="str">
            <v>PUBLISHED</v>
          </cell>
          <cell r="F1134" t="str">
            <v>Reasonable price requirements are not met,Reasonable Price Not Satisfied</v>
          </cell>
          <cell r="G1134" t="str">
            <v>Office &amp; Stationery</v>
          </cell>
          <cell r="H1134" t="str">
            <v>Composition Notebooks</v>
          </cell>
          <cell r="I1134">
            <v>121.5</v>
          </cell>
          <cell r="J1134" t="str">
            <v>USD</v>
          </cell>
          <cell r="K1134" t="str">
            <v>Base</v>
          </cell>
          <cell r="L1134" t="str">
            <v>Yes</v>
          </cell>
          <cell r="M1134">
            <v>2039751</v>
          </cell>
          <cell r="N1134">
            <v>2038710</v>
          </cell>
          <cell r="O1134" t="str">
            <v>NETWORK_GEO</v>
          </cell>
          <cell r="P1134">
            <v>23.4</v>
          </cell>
          <cell r="Q1134">
            <v>1</v>
          </cell>
          <cell r="R1134" t="str">
            <v>Seller Fulfilled</v>
          </cell>
          <cell r="S1134" t="str">
            <v>Seller Fulfilled</v>
          </cell>
          <cell r="T1134" t="str">
            <v>5SDLF621DCFA</v>
          </cell>
          <cell r="U1134" t="str">
            <v>20764608055025</v>
          </cell>
        </row>
        <row r="1135">
          <cell r="A1135" t="str">
            <v>2250-EACH</v>
          </cell>
          <cell r="B1135">
            <v>5478413361</v>
          </cell>
          <cell r="C1135" t="str">
            <v>Bazic Snack Shop 3D Eraser Sets, Multi Color</v>
          </cell>
          <cell r="D1135" t="str">
            <v>ACTIVE</v>
          </cell>
          <cell r="E1135" t="str">
            <v>PUBLISHED</v>
          </cell>
          <cell r="G1135" t="str">
            <v>Office &amp; Stationery</v>
          </cell>
          <cell r="H1135" t="str">
            <v>Pencil &amp; Pen Erasers</v>
          </cell>
          <cell r="I1135">
            <v>7.5</v>
          </cell>
          <cell r="J1135" t="str">
            <v>USD</v>
          </cell>
          <cell r="K1135" t="str">
            <v>Base</v>
          </cell>
          <cell r="L1135" t="str">
            <v>Yes</v>
          </cell>
          <cell r="M1135">
            <v>2039721</v>
          </cell>
          <cell r="N1135">
            <v>2039724</v>
          </cell>
          <cell r="O1135" t="str">
            <v>ALWAYS_TWO_DAY</v>
          </cell>
          <cell r="P1135">
            <v>1.385</v>
          </cell>
          <cell r="Q1135">
            <v>1</v>
          </cell>
          <cell r="R1135" t="str">
            <v>Walmart Fulfilled</v>
          </cell>
          <cell r="S1135" t="str">
            <v>Seller Fulfilled</v>
          </cell>
          <cell r="T1135" t="str">
            <v>30X5UBI3NMGL</v>
          </cell>
          <cell r="U1135" t="str">
            <v>00463650928719</v>
          </cell>
        </row>
        <row r="1136">
          <cell r="A1136" t="str">
            <v>2402-EACH</v>
          </cell>
          <cell r="B1136">
            <v>30428125</v>
          </cell>
          <cell r="C1136" t="str">
            <v>12 Color  12 White Chalk w/ Eraser Set [2402]</v>
          </cell>
          <cell r="D1136" t="str">
            <v>ACTIVE</v>
          </cell>
          <cell r="E1136" t="str">
            <v>PUBLISHED</v>
          </cell>
          <cell r="F1136" t="str">
            <v>Compliance - Childrenâ€™s Product Policy,No Match Found - Adjusted to your last submitted price</v>
          </cell>
          <cell r="G1136" t="str">
            <v>Office &amp; Stationery</v>
          </cell>
          <cell r="H1136" t="str">
            <v>Filler Paper</v>
          </cell>
          <cell r="I1136">
            <v>20.25</v>
          </cell>
          <cell r="J1136" t="str">
            <v>USD</v>
          </cell>
          <cell r="K1136" t="str">
            <v>Base</v>
          </cell>
          <cell r="L1136" t="str">
            <v>Yes</v>
          </cell>
          <cell r="M1136">
            <v>2039739</v>
          </cell>
          <cell r="N1136">
            <v>2039724</v>
          </cell>
          <cell r="O1136" t="str">
            <v>ALWAYS_TWO_DAY</v>
          </cell>
          <cell r="P1136">
            <v>6.08</v>
          </cell>
          <cell r="Q1136">
            <v>1</v>
          </cell>
          <cell r="R1136" t="str">
            <v>Walmart Fulfilled</v>
          </cell>
          <cell r="S1136" t="str">
            <v>Seller Fulfilled</v>
          </cell>
          <cell r="T1136" t="str">
            <v>61IZ2Y88D99J</v>
          </cell>
          <cell r="U1136" t="str">
            <v>00469135441193</v>
          </cell>
        </row>
        <row r="1137">
          <cell r="A1137" t="str">
            <v>265-EACH</v>
          </cell>
          <cell r="B1137">
            <v>54429718</v>
          </cell>
          <cell r="C1137" t="str">
            <v>BAZIC Binder Clips Small Black 3/4" (19mm), Paper Clip (12/Pack), 1-Pack</v>
          </cell>
          <cell r="D1137" t="str">
            <v>ACTIVE</v>
          </cell>
          <cell r="E1137" t="str">
            <v>PUBLISHED</v>
          </cell>
          <cell r="F1137"/>
          <cell r="G1137" t="str">
            <v>Office &amp; Stationery</v>
          </cell>
          <cell r="H1137" t="str">
            <v>Desk Stapler Staples</v>
          </cell>
          <cell r="I1137">
            <v>7.99</v>
          </cell>
          <cell r="J1137" t="str">
            <v>USD</v>
          </cell>
          <cell r="K1137" t="str">
            <v>Base</v>
          </cell>
          <cell r="L1137" t="str">
            <v>No</v>
          </cell>
          <cell r="M1137">
            <v>2039905</v>
          </cell>
          <cell r="N1137">
            <v>2039911</v>
          </cell>
          <cell r="O1137" t="str">
            <v>NETWORK_GEO</v>
          </cell>
          <cell r="P1137">
            <v>0.24</v>
          </cell>
          <cell r="Q1137">
            <v>1</v>
          </cell>
          <cell r="R1137" t="str">
            <v>Seller Fulfilled</v>
          </cell>
          <cell r="S1137" t="str">
            <v>Seller Fulfilled</v>
          </cell>
          <cell r="T1137" t="str">
            <v>3X701G820TVM</v>
          </cell>
          <cell r="U1137" t="str">
            <v>00764608006092</v>
          </cell>
        </row>
        <row r="1138">
          <cell r="A1138" t="str">
            <v>3113-A-PACK4</v>
          </cell>
          <cell r="B1138">
            <v>709259895</v>
          </cell>
          <cell r="C1138" t="str">
            <v>BAZIC 3 Ring Binder 1.5" Economy Binders Black, Hold 280 Sheets Paper, 4-Count</v>
          </cell>
          <cell r="D1138" t="str">
            <v>ACTIVE</v>
          </cell>
          <cell r="E1138" t="str">
            <v>PUBLISHED</v>
          </cell>
          <cell r="F1138" t="str">
            <v>Listing &amp; Content:UPC Mismatch:Wrong-Item:Unpublish-Auto,Offer end date has passed</v>
          </cell>
          <cell r="G1138" t="str">
            <v>Office &amp; Stationery</v>
          </cell>
          <cell r="H1138" t="str">
            <v>Binders</v>
          </cell>
          <cell r="I1138">
            <v>20.99</v>
          </cell>
          <cell r="J1138" t="str">
            <v>USD</v>
          </cell>
          <cell r="K1138" t="str">
            <v>Base</v>
          </cell>
          <cell r="L1138">
            <v>20.99</v>
          </cell>
          <cell r="M1138">
            <v>2039738</v>
          </cell>
          <cell r="N1138">
            <v>2038708</v>
          </cell>
          <cell r="O1138">
            <v>3.04</v>
          </cell>
          <cell r="P1138">
            <v>14.68</v>
          </cell>
          <cell r="Q1138">
            <v>1</v>
          </cell>
          <cell r="R1138" t="str">
            <v>Seller Fulfilled</v>
          </cell>
          <cell r="S1138" t="str">
            <v>Seller Fulfilled</v>
          </cell>
          <cell r="T1138" t="str">
            <v>4TBPYTWUDPLC</v>
          </cell>
          <cell r="U1138" t="str">
            <v>20814625070287</v>
          </cell>
        </row>
        <row r="1139">
          <cell r="A1139" t="str">
            <v>3483-BOX</v>
          </cell>
          <cell r="B1139">
            <v>686767894</v>
          </cell>
          <cell r="C1139" t="str">
            <v>BAZIC Glitter Shaker 4 Neon Color, Halloween Sparkling Powder (32g/Pack), 24-Packs</v>
          </cell>
          <cell r="D1139" t="str">
            <v>ACTIVE</v>
          </cell>
          <cell r="E1139" t="str">
            <v>PUBLISHED</v>
          </cell>
          <cell r="F1139" t="str">
            <v>Offer end date has passed</v>
          </cell>
          <cell r="G1139" t="str">
            <v>Office &amp; Stationery</v>
          </cell>
          <cell r="H1139" t="str">
            <v>Pencils</v>
          </cell>
          <cell r="I1139">
            <v>8</v>
          </cell>
          <cell r="J1139" t="str">
            <v>USD</v>
          </cell>
          <cell r="K1139" t="str">
            <v>Base</v>
          </cell>
          <cell r="L1139" t="str">
            <v>Yes</v>
          </cell>
          <cell r="M1139">
            <v>2038710</v>
          </cell>
          <cell r="N1139">
            <v>2039720</v>
          </cell>
          <cell r="O1139" t="str">
            <v>NETWORK_GEO</v>
          </cell>
          <cell r="P1139">
            <v>0.11</v>
          </cell>
          <cell r="Q1139">
            <v>1</v>
          </cell>
          <cell r="R1139" t="str">
            <v>Seller Fulfilled</v>
          </cell>
          <cell r="S1139" t="str">
            <v>Seller Fulfilled</v>
          </cell>
          <cell r="T1139" t="str">
            <v>1I6FPM496I0O</v>
          </cell>
          <cell r="U1139" t="str">
            <v>00764608007129</v>
          </cell>
        </row>
        <row r="1140">
          <cell r="A1140" t="str">
            <v>3802-BOX</v>
          </cell>
          <cell r="B1140">
            <v>220056168</v>
          </cell>
          <cell r="C1140" t="str">
            <v>BAZIC White Label 2 3/4"X1" Shipping Labels Mailing Label, 3072-Count</v>
          </cell>
          <cell r="D1140" t="str">
            <v>ACTIVE</v>
          </cell>
          <cell r="E1140" t="str">
            <v>PUBLISHED</v>
          </cell>
          <cell r="G1140" t="str">
            <v>Office &amp; Stationery</v>
          </cell>
          <cell r="H1140" t="str">
            <v>Labels</v>
          </cell>
          <cell r="I1140">
            <v>31.45</v>
          </cell>
          <cell r="J1140" t="str">
            <v>USD</v>
          </cell>
          <cell r="K1140" t="str">
            <v>Base</v>
          </cell>
          <cell r="L1140">
            <v>31.45</v>
          </cell>
          <cell r="M1140">
            <v>2038061</v>
          </cell>
          <cell r="N1140">
            <v>2039720</v>
          </cell>
          <cell r="O1140" t="str">
            <v>NETWORK_GEO</v>
          </cell>
          <cell r="P1140">
            <v>21.64</v>
          </cell>
          <cell r="Q1140">
            <v>1</v>
          </cell>
          <cell r="R1140" t="str">
            <v>Seller Fulfilled</v>
          </cell>
          <cell r="S1140" t="str">
            <v>Seller Fulfilled</v>
          </cell>
          <cell r="T1140" t="str">
            <v>1FFA4LQA2UAH</v>
          </cell>
          <cell r="U1140" t="str">
            <v>20764608007154</v>
          </cell>
        </row>
        <row r="1141">
          <cell r="A1141" t="str">
            <v>3920-BOX</v>
          </cell>
          <cell r="B1141">
            <v>648624096</v>
          </cell>
          <cell r="C1141" t="str">
            <v>BAZIC Poster Paint w/ Brush 60 ml, 12 Colors Non-Toxic Paint Set, 24-Pack</v>
          </cell>
          <cell r="D1141" t="str">
            <v>ACTIVE</v>
          </cell>
          <cell r="E1141" t="str">
            <v>PUBLISHED</v>
          </cell>
          <cell r="F1141" t="str">
            <v>Republish (For Walmart internal use only: 00),Reasonable price requirements are not met,Reasonable Price Not Satisfied</v>
          </cell>
          <cell r="G1141" t="str">
            <v>Office &amp; Stationery</v>
          </cell>
          <cell r="H1141" t="str">
            <v>Mechanical Pencils</v>
          </cell>
          <cell r="I1141">
            <v>10.25</v>
          </cell>
          <cell r="J1141" t="str">
            <v>USD</v>
          </cell>
          <cell r="K1141" t="str">
            <v>Base</v>
          </cell>
          <cell r="L1141" t="str">
            <v>Yes</v>
          </cell>
          <cell r="M1141">
            <v>2039748</v>
          </cell>
          <cell r="N1141">
            <v>2039720</v>
          </cell>
          <cell r="O1141" t="str">
            <v>NETWORK_GEO</v>
          </cell>
          <cell r="P1141">
            <v>0.16</v>
          </cell>
          <cell r="Q1141">
            <v>1</v>
          </cell>
          <cell r="R1141" t="str">
            <v>Seller Fulfilled</v>
          </cell>
          <cell r="S1141" t="str">
            <v>Seller Fulfilled</v>
          </cell>
          <cell r="T1141" t="str">
            <v>5GRDB3UF0YTH</v>
          </cell>
          <cell r="U1141" t="str">
            <v>00461258706210</v>
          </cell>
        </row>
        <row r="1142">
          <cell r="A1142" t="str">
            <v>5050-PACK4</v>
          </cell>
          <cell r="B1142">
            <v>846791480</v>
          </cell>
          <cell r="C1142" t="str">
            <v>BAZIC Composition Book Black Marble College Ruled 100 Sheet Notebook, 1-Pack</v>
          </cell>
          <cell r="D1142" t="str">
            <v>ACTIVE</v>
          </cell>
          <cell r="E1142" t="str">
            <v>PUBLISHED</v>
          </cell>
          <cell r="F1142" t="str">
            <v>Offer end date has passed</v>
          </cell>
          <cell r="G1142" t="str">
            <v>Office &amp; Stationery</v>
          </cell>
          <cell r="H1142" t="str">
            <v>Stationery &amp; Stationery Sets</v>
          </cell>
          <cell r="I1142">
            <v>16.190000000000001</v>
          </cell>
          <cell r="J1142" t="str">
            <v>USD</v>
          </cell>
          <cell r="K1142" t="str">
            <v>Promo price</v>
          </cell>
          <cell r="L1142" t="str">
            <v>Yes</v>
          </cell>
          <cell r="M1142">
            <v>2038710</v>
          </cell>
          <cell r="N1142">
            <v>2038710</v>
          </cell>
          <cell r="O1142" t="str">
            <v>ALWAYS_TWO_DAY</v>
          </cell>
          <cell r="P1142">
            <v>0.56499999999999995</v>
          </cell>
          <cell r="Q1142">
            <v>1</v>
          </cell>
          <cell r="R1142" t="str">
            <v>Walmart Fulfilled</v>
          </cell>
          <cell r="S1142" t="str">
            <v>Seller Fulfilled</v>
          </cell>
          <cell r="T1142" t="str">
            <v>5RP5QUU30YHW</v>
          </cell>
          <cell r="U1142" t="str">
            <v>00465040455980</v>
          </cell>
        </row>
        <row r="1143">
          <cell r="A1143" t="str">
            <v>5080-PACK2</v>
          </cell>
          <cell r="B1143">
            <v>5313178641</v>
          </cell>
          <cell r="C1143" t="str">
            <v>BAZIC Cash Money Rent Spiral Bound Receipt Book, 200 Sets 7 5/8"x10 7/8" 2-Part Carbonless, 2-Packs</v>
          </cell>
          <cell r="D1143" t="str">
            <v>ACTIVE</v>
          </cell>
          <cell r="E1143" t="str">
            <v>PUBLISHED</v>
          </cell>
          <cell r="G1143" t="str">
            <v>Office &amp; Stationery</v>
          </cell>
          <cell r="H1143" t="str">
            <v>Record Books &amp; Ledgers</v>
          </cell>
          <cell r="I1143">
            <v>15.75</v>
          </cell>
          <cell r="J1143" t="str">
            <v>USD</v>
          </cell>
          <cell r="K1143" t="str">
            <v>Base</v>
          </cell>
          <cell r="L1143">
            <v>13.75</v>
          </cell>
          <cell r="M1143">
            <v>2038710</v>
          </cell>
          <cell r="N1143">
            <v>2038710</v>
          </cell>
          <cell r="O1143" t="str">
            <v>NETWORK_GEO</v>
          </cell>
          <cell r="P1143">
            <v>1.98</v>
          </cell>
          <cell r="Q1143">
            <v>1</v>
          </cell>
          <cell r="R1143" t="str">
            <v>Seller Fulfilled</v>
          </cell>
          <cell r="S1143" t="str">
            <v>Seller Fulfilled</v>
          </cell>
          <cell r="T1143" t="str">
            <v>68L2EFB86AAQ</v>
          </cell>
          <cell r="U1143" t="str">
            <v>00764608082430</v>
          </cell>
        </row>
        <row r="1144">
          <cell r="A1144" t="str">
            <v>5191-EACH</v>
          </cell>
          <cell r="B1144">
            <v>1449191373</v>
          </cell>
          <cell r="C1144" t="str">
            <v>BAZIC 100 Sheets Pastel Color Multipurpose Paper 8.5"x11", Colored Copy Paper Fax Laser Printing (100/Pack), 1-Pack</v>
          </cell>
          <cell r="D1144" t="str">
            <v>ACTIVE</v>
          </cell>
          <cell r="E1144" t="str">
            <v>PUBLISHED</v>
          </cell>
          <cell r="G1144" t="str">
            <v>Office &amp; Stationery</v>
          </cell>
          <cell r="H1144" t="str">
            <v>School &amp; Office Paper</v>
          </cell>
          <cell r="I1144">
            <v>12.5</v>
          </cell>
          <cell r="J1144" t="str">
            <v>USD</v>
          </cell>
          <cell r="K1144" t="str">
            <v>Base</v>
          </cell>
          <cell r="L1144">
            <v>12.5</v>
          </cell>
          <cell r="M1144">
            <v>2039724</v>
          </cell>
          <cell r="N1144">
            <v>2038710</v>
          </cell>
          <cell r="O1144" t="str">
            <v>NETWORK_GEO</v>
          </cell>
          <cell r="P1144">
            <v>25</v>
          </cell>
          <cell r="Q1144">
            <v>1</v>
          </cell>
          <cell r="R1144" t="str">
            <v>Seller Fulfilled</v>
          </cell>
          <cell r="S1144" t="str">
            <v>Seller Fulfilled</v>
          </cell>
          <cell r="T1144" t="str">
            <v>1MX3385T08XO</v>
          </cell>
          <cell r="U1144" t="str">
            <v>20764608082854</v>
          </cell>
        </row>
        <row r="1145">
          <cell r="A1145" t="str">
            <v>550-EACH</v>
          </cell>
          <cell r="B1145">
            <v>24912171</v>
          </cell>
          <cell r="C1145" t="str">
            <v>BAZIC Sketch Pad 40 Sheet 9"x12" White Sketchbook Drawing Pads, 1-Pack</v>
          </cell>
          <cell r="D1145" t="str">
            <v>ACTIVE</v>
          </cell>
          <cell r="E1145" t="str">
            <v>PUBLISHED</v>
          </cell>
          <cell r="F1145" t="str">
            <v>Offer end date has passed</v>
          </cell>
          <cell r="G1145" t="str">
            <v>Crafts</v>
          </cell>
          <cell r="H1145" t="str">
            <v>Art Pads &amp; Paper</v>
          </cell>
          <cell r="I1145">
            <v>9.01</v>
          </cell>
          <cell r="J1145" t="str">
            <v>USD</v>
          </cell>
          <cell r="K1145" t="str">
            <v>Base</v>
          </cell>
          <cell r="L1145">
            <v>9.01</v>
          </cell>
          <cell r="M1145">
            <v>2039754</v>
          </cell>
          <cell r="N1145">
            <v>2038710</v>
          </cell>
          <cell r="O1145">
            <v>0.64</v>
          </cell>
          <cell r="P1145">
            <v>0.15</v>
          </cell>
          <cell r="Q1145">
            <v>1</v>
          </cell>
          <cell r="R1145" t="str">
            <v>Seller Fulfilled</v>
          </cell>
          <cell r="S1145" t="str">
            <v>Seller Fulfilled</v>
          </cell>
          <cell r="T1145" t="str">
            <v>6E058LWQ8HNQ</v>
          </cell>
          <cell r="U1145" t="str">
            <v>00764608043561</v>
          </cell>
        </row>
        <row r="1146">
          <cell r="A1146" t="str">
            <v>559-CASE</v>
          </cell>
          <cell r="B1146">
            <v>195906033</v>
          </cell>
          <cell r="C1146" t="str">
            <v>BAZIC Wide Ruled 1 Subject Spiral Notebooks 70 Sheets, Assorted Color, 24-Pack</v>
          </cell>
          <cell r="D1146" t="str">
            <v>ACTIVE</v>
          </cell>
          <cell r="E1146" t="str">
            <v>PUBLISHED</v>
          </cell>
          <cell r="F1146" t="str">
            <v>Offer end date has passed</v>
          </cell>
          <cell r="G1146" t="str">
            <v>Home &amp; Garden</v>
          </cell>
          <cell r="H1146" t="str">
            <v>Plaques &amp; Signs</v>
          </cell>
          <cell r="I1146">
            <v>7.14</v>
          </cell>
          <cell r="J1146" t="str">
            <v>USD</v>
          </cell>
          <cell r="K1146" t="str">
            <v>Base</v>
          </cell>
          <cell r="L1146" t="str">
            <v>Yes</v>
          </cell>
          <cell r="M1146">
            <v>2038710</v>
          </cell>
          <cell r="N1146">
            <v>2038710</v>
          </cell>
          <cell r="O1146" t="str">
            <v>NETWORK_GEO</v>
          </cell>
          <cell r="P1146">
            <v>0.04</v>
          </cell>
          <cell r="Q1146">
            <v>1</v>
          </cell>
          <cell r="R1146" t="str">
            <v>Seller Fulfilled</v>
          </cell>
          <cell r="S1146" t="str">
            <v>Seller Fulfilled</v>
          </cell>
          <cell r="T1146" t="str">
            <v>3IY92863G78H</v>
          </cell>
          <cell r="U1146" t="str">
            <v>00764608043141</v>
          </cell>
        </row>
        <row r="1147">
          <cell r="A1147" t="str">
            <v>62133-CASE</v>
          </cell>
          <cell r="B1147">
            <v>12877371849</v>
          </cell>
          <cell r="C1147" t="str">
            <v>Happy Kitty Coloring Book 2 Title, Workbook for Learning Drawing Coloring, 80 Pages 2-Pack</v>
          </cell>
          <cell r="D1147" t="str">
            <v>ACTIVE</v>
          </cell>
          <cell r="E1147" t="str">
            <v>UNPUBLISHED</v>
          </cell>
          <cell r="F1147" t="str">
            <v>Reasonable price requirements are not met,Reasonable Price Not Satisfied</v>
          </cell>
          <cell r="G1147" t="str">
            <v>Home &amp; Garden</v>
          </cell>
          <cell r="H1147" t="str">
            <v>Plaques &amp; Signs</v>
          </cell>
          <cell r="I1147">
            <v>8.24</v>
          </cell>
          <cell r="J1147" t="str">
            <v>USD</v>
          </cell>
          <cell r="K1147" t="str">
            <v>Base</v>
          </cell>
          <cell r="L1147" t="str">
            <v>Yes</v>
          </cell>
          <cell r="M1147">
            <v>2038710</v>
          </cell>
          <cell r="N1147">
            <v>2038710</v>
          </cell>
          <cell r="O1147" t="str">
            <v>NETWORK_GEO</v>
          </cell>
          <cell r="P1147">
            <v>0.24</v>
          </cell>
          <cell r="Q1147">
            <v>1</v>
          </cell>
          <cell r="R1147" t="str">
            <v>Seller Fulfilled</v>
          </cell>
          <cell r="S1147" t="str">
            <v>Seller Fulfilled</v>
          </cell>
          <cell r="T1147" t="str">
            <v>7CQMNDWD3IWW</v>
          </cell>
          <cell r="U1147" t="str">
            <v>00469529990528</v>
          </cell>
        </row>
        <row r="1148">
          <cell r="A1148" t="str">
            <v>6813-BOX</v>
          </cell>
          <cell r="B1148">
            <v>861665047</v>
          </cell>
          <cell r="C1148" t="str">
            <v>BAZIC 3/16" x 12" Round Natural Wooden Dowel (20/Bag) / Box Qty - 24</v>
          </cell>
          <cell r="D1148" t="str">
            <v>ACTIVE</v>
          </cell>
          <cell r="E1148" t="str">
            <v>PUBLISHED</v>
          </cell>
          <cell r="F1148" t="str">
            <v>Offer end date has passed,No Match Found - Adjusted to your last submitted price</v>
          </cell>
          <cell r="G1148" t="str">
            <v>Travel, Luggage &amp; Accessories</v>
          </cell>
          <cell r="H1148" t="str">
            <v>Backpacks</v>
          </cell>
          <cell r="I1148">
            <v>12.2</v>
          </cell>
          <cell r="J1148" t="str">
            <v>USD</v>
          </cell>
          <cell r="K1148" t="str">
            <v>Base</v>
          </cell>
          <cell r="L1148" t="str">
            <v>Yes</v>
          </cell>
          <cell r="M1148">
            <v>2038710</v>
          </cell>
          <cell r="N1148">
            <v>2038980</v>
          </cell>
          <cell r="O1148" t="str">
            <v>NETWORK_GEO</v>
          </cell>
          <cell r="P1148">
            <v>0.65</v>
          </cell>
          <cell r="Q1148">
            <v>1</v>
          </cell>
          <cell r="R1148" t="str">
            <v>Seller Fulfilled</v>
          </cell>
          <cell r="S1148" t="str">
            <v>Seller Fulfilled</v>
          </cell>
          <cell r="T1148" t="str">
            <v>3X00S0ZHXKDV</v>
          </cell>
          <cell r="U1148" t="str">
            <v>00764608010341</v>
          </cell>
        </row>
        <row r="1149">
          <cell r="A1149" t="str">
            <v>749-PACK4</v>
          </cell>
          <cell r="B1149">
            <v>7099623382</v>
          </cell>
          <cell r="C1149" t="str">
            <v>BAZIC Pencil Wood Pre-Sharpened #2 HB Triangle Pencils, Latex Free Eraser (12/Pack), 4-Packs</v>
          </cell>
          <cell r="D1149" t="str">
            <v>ACTIVE</v>
          </cell>
          <cell r="E1149" t="str">
            <v>PUBLISHED</v>
          </cell>
          <cell r="F1149" t="str">
            <v>Offer end date has passed,No Match Found - Adjusted to your last submitted price</v>
          </cell>
          <cell r="G1149" t="str">
            <v>Tools &amp; Hardware</v>
          </cell>
          <cell r="H1149" t="str">
            <v>Utility Knives</v>
          </cell>
          <cell r="I1149">
            <v>7.99</v>
          </cell>
          <cell r="J1149" t="str">
            <v>USD</v>
          </cell>
          <cell r="K1149" t="str">
            <v>Base</v>
          </cell>
          <cell r="L1149" t="str">
            <v>Yes</v>
          </cell>
          <cell r="M1149">
            <v>2039720</v>
          </cell>
          <cell r="N1149">
            <v>2038710</v>
          </cell>
          <cell r="O1149" t="str">
            <v>NETWORK_GEO</v>
          </cell>
          <cell r="P1149">
            <v>0.14000000000000001</v>
          </cell>
          <cell r="Q1149">
            <v>1</v>
          </cell>
          <cell r="R1149" t="str">
            <v>Seller Fulfilled</v>
          </cell>
          <cell r="S1149" t="str">
            <v>Seller Fulfilled</v>
          </cell>
          <cell r="T1149" t="str">
            <v>1GYHVBEMYXC1</v>
          </cell>
          <cell r="U1149" t="str">
            <v>00764608001141</v>
          </cell>
        </row>
        <row r="1150">
          <cell r="A1150" t="str">
            <v>861-CASE</v>
          </cell>
          <cell r="B1150">
            <v>13154407055</v>
          </cell>
          <cell r="C1150" t="str">
            <v>BAZIC Folding Lap Desk with Storage, Foldable Desk Lap Table for Activity, Study, Travel, Eating, Assorted Colors, 6-Pack</v>
          </cell>
          <cell r="D1150" t="str">
            <v>ACTIVE</v>
          </cell>
          <cell r="E1150" t="str">
            <v>PUBLISHED</v>
          </cell>
          <cell r="G1150" t="str">
            <v>Electronics</v>
          </cell>
          <cell r="H1150" t="str">
            <v>Lap Desks</v>
          </cell>
          <cell r="I1150">
            <v>78.989999999999995</v>
          </cell>
          <cell r="J1150" t="str">
            <v>USD</v>
          </cell>
          <cell r="K1150" t="str">
            <v>Base</v>
          </cell>
          <cell r="L1150">
            <v>78.989999999999995</v>
          </cell>
          <cell r="M1150">
            <v>2038710</v>
          </cell>
          <cell r="N1150">
            <v>2039746</v>
          </cell>
          <cell r="O1150" t="str">
            <v>ALWAYS_TWO_DAY</v>
          </cell>
          <cell r="P1150">
            <v>0.16</v>
          </cell>
          <cell r="Q1150">
            <v>1</v>
          </cell>
          <cell r="R1150" t="str">
            <v>Walmart Fulfilled</v>
          </cell>
          <cell r="S1150" t="str">
            <v>Seller Fulfilled</v>
          </cell>
          <cell r="T1150" t="str">
            <v>335352M65ORM</v>
          </cell>
          <cell r="U1150" t="str">
            <v>00764608012178</v>
          </cell>
        </row>
        <row r="1151">
          <cell r="A1151" t="str">
            <v>935-EACH</v>
          </cell>
          <cell r="B1151">
            <v>2725329646</v>
          </cell>
          <cell r="C1151" t="str">
            <v>BAZIC 1.88" X 800" Red Packaging Tape w/ Dispenser [935]</v>
          </cell>
          <cell r="D1151" t="str">
            <v>ARCHIVED</v>
          </cell>
          <cell r="E1151" t="str">
            <v>UNPUBLISHED</v>
          </cell>
          <cell r="F1151" t="str">
            <v>Offer end date has passed</v>
          </cell>
          <cell r="G1151" t="str">
            <v>Office &amp; Stationery</v>
          </cell>
          <cell r="H1151" t="str">
            <v>Dry Erase Markers</v>
          </cell>
          <cell r="I1151">
            <v>40.5</v>
          </cell>
          <cell r="J1151" t="str">
            <v>USD</v>
          </cell>
          <cell r="K1151" t="str">
            <v>Base</v>
          </cell>
          <cell r="L1151" t="str">
            <v>Yes</v>
          </cell>
          <cell r="M1151">
            <v>2038710</v>
          </cell>
          <cell r="N1151">
            <v>2039746</v>
          </cell>
          <cell r="O1151" t="str">
            <v>NETWORK_GEO</v>
          </cell>
          <cell r="P1151">
            <v>2.2599999999999998</v>
          </cell>
          <cell r="Q1151">
            <v>1</v>
          </cell>
          <cell r="R1151" t="str">
            <v>Seller Fulfilled</v>
          </cell>
          <cell r="S1151" t="str">
            <v>Seller Fulfilled</v>
          </cell>
          <cell r="T1151" t="str">
            <v>41R3D4QZ737P</v>
          </cell>
          <cell r="U1151" t="str">
            <v>10764608012557</v>
          </cell>
        </row>
        <row r="1152">
          <cell r="A1152" t="str">
            <v>961-CASE</v>
          </cell>
          <cell r="B1152">
            <v>448875620</v>
          </cell>
          <cell r="C1152" t="str">
            <v>BAZIC Holographic Colored Duct Tape 1.88" X 5 Yards, Multi-Use Tear by Hand, 36-Pack</v>
          </cell>
          <cell r="D1152" t="str">
            <v>ARCHIVED</v>
          </cell>
          <cell r="E1152" t="str">
            <v>UNPUBLISHED</v>
          </cell>
          <cell r="F1152" t="str">
            <v>Offer end date has passed</v>
          </cell>
          <cell r="G1152" t="str">
            <v>Office &amp; Stationery</v>
          </cell>
          <cell r="H1152" t="str">
            <v>Markers</v>
          </cell>
          <cell r="I1152">
            <v>9.19</v>
          </cell>
          <cell r="J1152" t="str">
            <v>USD</v>
          </cell>
          <cell r="K1152" t="str">
            <v>Base</v>
          </cell>
          <cell r="L1152" t="str">
            <v>Yes</v>
          </cell>
          <cell r="M1152">
            <v>2042502</v>
          </cell>
          <cell r="N1152">
            <v>2039746</v>
          </cell>
          <cell r="O1152" t="str">
            <v>NETWORK_GEO</v>
          </cell>
          <cell r="P1152">
            <v>0.15</v>
          </cell>
          <cell r="Q1152">
            <v>1</v>
          </cell>
          <cell r="R1152" t="str">
            <v>Seller Fulfilled</v>
          </cell>
          <cell r="S1152" t="str">
            <v>Seller Fulfilled</v>
          </cell>
          <cell r="T1152" t="str">
            <v>3NJPR3YFSWTK</v>
          </cell>
          <cell r="U1152" t="str">
            <v>00764608012697</v>
          </cell>
        </row>
        <row r="1153">
          <cell r="A1153" t="str">
            <v>L-9-BOX</v>
          </cell>
          <cell r="B1153">
            <v>933006147</v>
          </cell>
          <cell r="C1153" t="str">
            <v>BAZIC For Lease Sign 12"x16", Waterproof Indoor Signage, 24-Pack</v>
          </cell>
          <cell r="D1153" t="str">
            <v>ACTIVE</v>
          </cell>
          <cell r="E1153" t="str">
            <v>PUBLISHED</v>
          </cell>
          <cell r="F1153" t="str">
            <v>Reasonable price requirements are not met,Reasonable Price Not Satisfied</v>
          </cell>
          <cell r="G1153" t="str">
            <v>Home &amp; Garden</v>
          </cell>
          <cell r="H1153" t="str">
            <v>Plaques &amp; Signs</v>
          </cell>
          <cell r="I1153">
            <v>29.49</v>
          </cell>
          <cell r="J1153" t="str">
            <v>USD</v>
          </cell>
          <cell r="K1153" t="str">
            <v>Base</v>
          </cell>
          <cell r="L1153" t="str">
            <v>No</v>
          </cell>
          <cell r="M1153">
            <v>2038710</v>
          </cell>
          <cell r="N1153">
            <v>2038710</v>
          </cell>
          <cell r="O1153" t="str">
            <v>NETWORK_GEO</v>
          </cell>
          <cell r="P1153">
            <v>2.2799999999999998</v>
          </cell>
          <cell r="Q1153">
            <v>1</v>
          </cell>
          <cell r="R1153" t="str">
            <v>Seller Fulfilled</v>
          </cell>
          <cell r="S1153" t="str">
            <v>CA</v>
          </cell>
          <cell r="T1153" t="str">
            <v>3C9FK8F0W5G5</v>
          </cell>
          <cell r="U1153" t="str">
            <v>10764608001308</v>
          </cell>
        </row>
        <row r="1154">
          <cell r="A1154" t="str">
            <v>S-17-EACH</v>
          </cell>
          <cell r="B1154">
            <v>474464790</v>
          </cell>
          <cell r="C1154" t="str">
            <v>BAZIC 9" X 12" Exit Sign</v>
          </cell>
          <cell r="D1154" t="str">
            <v>ACTIVE</v>
          </cell>
          <cell r="E1154" t="str">
            <v>PUBLISHED</v>
          </cell>
          <cell r="F1154" t="str">
            <v>Offer end date has passed</v>
          </cell>
          <cell r="G1154" t="str">
            <v>Office &amp; Stationery</v>
          </cell>
          <cell r="H1154" t="str">
            <v>Pens</v>
          </cell>
          <cell r="I1154">
            <v>8.75</v>
          </cell>
          <cell r="J1154" t="str">
            <v>USD</v>
          </cell>
          <cell r="K1154" t="str">
            <v>Base</v>
          </cell>
          <cell r="L1154" t="str">
            <v>Yes</v>
          </cell>
          <cell r="M1154">
            <v>2038710</v>
          </cell>
          <cell r="N1154">
            <v>2039719</v>
          </cell>
          <cell r="O1154" t="str">
            <v>NETWORK_GEO</v>
          </cell>
          <cell r="P1154">
            <v>0.08</v>
          </cell>
          <cell r="Q1154">
            <v>1</v>
          </cell>
          <cell r="R1154" t="str">
            <v>Seller Fulfilled</v>
          </cell>
          <cell r="S1154" t="str">
            <v>Seller Fulfilled</v>
          </cell>
          <cell r="T1154" t="str">
            <v>3NNOWMJX8IFR</v>
          </cell>
          <cell r="U1154" t="str">
            <v>00764608170533</v>
          </cell>
        </row>
        <row r="1155">
          <cell r="A1155" t="str">
            <v>1266-BOX</v>
          </cell>
          <cell r="B1155">
            <v>124674758</v>
          </cell>
          <cell r="C1155" t="str">
            <v>BAZIC Washable Markers Super Tip 20 Color, Fine Line Coloring Marker Non Toxic (20/Pack), 12-Packs</v>
          </cell>
          <cell r="D1155" t="str">
            <v>ACTIVE</v>
          </cell>
          <cell r="E1155" t="str">
            <v>PUBLISHED</v>
          </cell>
          <cell r="F1155" t="str">
            <v>Offer end date has passed</v>
          </cell>
          <cell r="G1155" t="str">
            <v>Office &amp; Stationery</v>
          </cell>
          <cell r="H1155" t="str">
            <v>Pens</v>
          </cell>
          <cell r="I1155">
            <v>8.25</v>
          </cell>
          <cell r="J1155" t="str">
            <v>USD</v>
          </cell>
          <cell r="K1155" t="str">
            <v>Base</v>
          </cell>
          <cell r="L1155" t="str">
            <v>Yes</v>
          </cell>
          <cell r="M1155">
            <v>2039746</v>
          </cell>
          <cell r="N1155">
            <v>2039719</v>
          </cell>
          <cell r="O1155" t="str">
            <v>NETWORK_GEO</v>
          </cell>
          <cell r="P1155">
            <v>0.08</v>
          </cell>
          <cell r="Q1155">
            <v>1</v>
          </cell>
          <cell r="R1155" t="str">
            <v>Seller Fulfilled</v>
          </cell>
          <cell r="S1155" t="str">
            <v>Walmart Fulfilled</v>
          </cell>
          <cell r="T1155" t="str">
            <v>1VPUCTPANG6W</v>
          </cell>
          <cell r="U1155" t="str">
            <v>00764608170595</v>
          </cell>
        </row>
        <row r="1156">
          <cell r="A1156" t="str">
            <v>17040-EACH</v>
          </cell>
          <cell r="B1156">
            <v>35507694</v>
          </cell>
          <cell r="C1156" t="str">
            <v>BAZIC Reva Ballpoint Pen Black Color Ink, Retractable Pens Cushion Grip, 1.0 mm Medium Point (8/Pack), 1-Pack</v>
          </cell>
          <cell r="D1156" t="str">
            <v>ACTIVE</v>
          </cell>
          <cell r="E1156" t="str">
            <v>PUBLISHED</v>
          </cell>
          <cell r="F1156" t="str">
            <v>Offer end date has passed,Price Adjusted</v>
          </cell>
          <cell r="G1156" t="str">
            <v>Office &amp; Stationery</v>
          </cell>
          <cell r="H1156" t="str">
            <v>Pens</v>
          </cell>
          <cell r="I1156">
            <v>8.02</v>
          </cell>
          <cell r="J1156" t="str">
            <v>USD</v>
          </cell>
          <cell r="K1156" t="str">
            <v>Base</v>
          </cell>
          <cell r="L1156">
            <v>8.02</v>
          </cell>
          <cell r="M1156">
            <v>2039719</v>
          </cell>
          <cell r="N1156">
            <v>2039719</v>
          </cell>
          <cell r="O1156">
            <v>0.17</v>
          </cell>
          <cell r="P1156">
            <v>1.08</v>
          </cell>
          <cell r="Q1156">
            <v>1</v>
          </cell>
          <cell r="R1156" t="str">
            <v>Seller Fulfilled</v>
          </cell>
          <cell r="S1156" t="str">
            <v>Seller Fulfilled</v>
          </cell>
          <cell r="T1156" t="str">
            <v>3N8W07SOBZQ9</v>
          </cell>
          <cell r="U1156" t="str">
            <v>10764608170752</v>
          </cell>
        </row>
        <row r="1157">
          <cell r="A1157" t="str">
            <v>1833-CASE</v>
          </cell>
          <cell r="B1157">
            <v>1479937539</v>
          </cell>
          <cell r="C1157" t="str">
            <v>BAZIC Clipboard Monochromos 12.5"x9", Low Profile Clip Paperboard Fits A4 Letter Size, 48-Pack</v>
          </cell>
          <cell r="D1157" t="str">
            <v>ARCHIVED</v>
          </cell>
          <cell r="E1157" t="str">
            <v>UNPUBLISHED</v>
          </cell>
          <cell r="F1157" t="str">
            <v>Offer end date has passed</v>
          </cell>
          <cell r="G1157" t="str">
            <v>Office &amp; Stationery</v>
          </cell>
          <cell r="H1157" t="str">
            <v>Pens</v>
          </cell>
          <cell r="I1157">
            <v>40.54</v>
          </cell>
          <cell r="J1157" t="str">
            <v>USD</v>
          </cell>
          <cell r="K1157" t="str">
            <v>Base</v>
          </cell>
          <cell r="L1157" t="str">
            <v>No</v>
          </cell>
          <cell r="M1157">
            <v>2039893</v>
          </cell>
          <cell r="N1157">
            <v>2039719</v>
          </cell>
          <cell r="O1157" t="str">
            <v>NETWORK_GEO</v>
          </cell>
          <cell r="P1157">
            <v>2.04</v>
          </cell>
          <cell r="Q1157">
            <v>1</v>
          </cell>
          <cell r="R1157" t="str">
            <v>Seller Fulfilled</v>
          </cell>
          <cell r="S1157" t="str">
            <v>Seller Fulfilled</v>
          </cell>
          <cell r="T1157" t="str">
            <v>420INK853U7K</v>
          </cell>
          <cell r="U1157" t="str">
            <v>10764608170929</v>
          </cell>
        </row>
        <row r="1158">
          <cell r="A1158" t="str">
            <v>2014-EACH</v>
          </cell>
          <cell r="B1158">
            <v>35870095</v>
          </cell>
          <cell r="C1158" t="str">
            <v>BAZIC White Glue 4Oz (118 mL), Adhesive Bond Slime Making, 1-Pack</v>
          </cell>
          <cell r="D1158" t="str">
            <v>ACTIVE</v>
          </cell>
          <cell r="E1158" t="str">
            <v>PUBLISHED</v>
          </cell>
          <cell r="G1158" t="str">
            <v>Office &amp; Stationery</v>
          </cell>
          <cell r="H1158" t="str">
            <v>Glue</v>
          </cell>
          <cell r="I1158">
            <v>7.29</v>
          </cell>
          <cell r="J1158" t="str">
            <v>USD</v>
          </cell>
          <cell r="K1158" t="str">
            <v>Base</v>
          </cell>
          <cell r="L1158" t="str">
            <v>Yes</v>
          </cell>
          <cell r="M1158">
            <v>2039872</v>
          </cell>
          <cell r="N1158">
            <v>2039719</v>
          </cell>
          <cell r="O1158" t="str">
            <v>NETWORK_GEO</v>
          </cell>
          <cell r="P1158">
            <v>9.1999999999999993</v>
          </cell>
          <cell r="Q1158">
            <v>1</v>
          </cell>
          <cell r="R1158" t="str">
            <v>Seller Fulfilled</v>
          </cell>
          <cell r="S1158" t="str">
            <v>Seller Fulfilled</v>
          </cell>
          <cell r="T1158" t="str">
            <v>28I8JN7DBYXQ</v>
          </cell>
          <cell r="U1158" t="str">
            <v>20764608171008</v>
          </cell>
        </row>
        <row r="1159">
          <cell r="A1159" t="str">
            <v>2092-CASE</v>
          </cell>
          <cell r="B1159">
            <v>1202952227</v>
          </cell>
          <cell r="C1159" t="str">
            <v>BAZIC Hot Melt Glue Sticks Dual Temp Full Size 3.9" x 0.43", All Purpose Industrial Glue Stick (10/Pack), 144-Packs</v>
          </cell>
          <cell r="D1159" t="str">
            <v>ACTIVE</v>
          </cell>
          <cell r="E1159" t="str">
            <v>PUBLISHED</v>
          </cell>
          <cell r="F1159" t="str">
            <v>Offer end date has passed,Price Adjusted</v>
          </cell>
          <cell r="G1159" t="str">
            <v>Office &amp; Stationery</v>
          </cell>
          <cell r="H1159" t="str">
            <v>Pens</v>
          </cell>
          <cell r="I1159">
            <v>44.99</v>
          </cell>
          <cell r="J1159" t="str">
            <v>USD</v>
          </cell>
          <cell r="K1159" t="str">
            <v>Base</v>
          </cell>
          <cell r="L1159" t="str">
            <v>Yes</v>
          </cell>
          <cell r="M1159">
            <v>2038710</v>
          </cell>
          <cell r="N1159">
            <v>2039719</v>
          </cell>
          <cell r="O1159" t="str">
            <v>NETWORK_GEO</v>
          </cell>
          <cell r="P1159">
            <v>1.31</v>
          </cell>
          <cell r="Q1159">
            <v>1</v>
          </cell>
          <cell r="R1159" t="str">
            <v>Seller Fulfilled</v>
          </cell>
          <cell r="S1159" t="str">
            <v>Seller Fulfilled</v>
          </cell>
          <cell r="T1159" t="str">
            <v>4N4GJ5D1CF88</v>
          </cell>
          <cell r="U1159" t="str">
            <v>10764608171094</v>
          </cell>
        </row>
        <row r="1160">
          <cell r="A1160" t="str">
            <v>2114-CASE</v>
          </cell>
          <cell r="B1160">
            <v>16432220318</v>
          </cell>
          <cell r="C1160" t="str">
            <v>BAZIC 2 Pockets Poly Folder, 3 Prong Fastener Clip, Blue Color, 100-Count</v>
          </cell>
          <cell r="D1160" t="str">
            <v>ACTIVE</v>
          </cell>
          <cell r="E1160" t="str">
            <v>PUBLISHED</v>
          </cell>
          <cell r="G1160" t="str">
            <v>Office &amp; Stationery</v>
          </cell>
          <cell r="H1160" t="str">
            <v>Pocket Folders</v>
          </cell>
          <cell r="I1160">
            <v>94.92</v>
          </cell>
          <cell r="J1160" t="str">
            <v>USD</v>
          </cell>
          <cell r="K1160" t="str">
            <v>Base</v>
          </cell>
          <cell r="L1160">
            <v>94.92</v>
          </cell>
          <cell r="M1160">
            <v>2039742</v>
          </cell>
          <cell r="N1160">
            <v>2039751</v>
          </cell>
          <cell r="O1160" t="str">
            <v>NETWORK_GEO</v>
          </cell>
          <cell r="P1160">
            <v>2.2000000000000002</v>
          </cell>
          <cell r="Q1160">
            <v>1</v>
          </cell>
          <cell r="R1160" t="str">
            <v>Seller Fulfilled</v>
          </cell>
          <cell r="S1160" t="str">
            <v>Seller Fulfilled</v>
          </cell>
          <cell r="T1160" t="str">
            <v>4CEJS911FECI</v>
          </cell>
          <cell r="U1160" t="str">
            <v>10764608019174</v>
          </cell>
        </row>
        <row r="1161">
          <cell r="A1161" t="str">
            <v>2308-PACK4</v>
          </cell>
          <cell r="B1161">
            <v>2177811031</v>
          </cell>
          <cell r="C1161" t="str">
            <v>BAZIC Pastel Highlighter Assorted Color Pen Style, Chisel Tip Broad Fine Line Highlighters (5/Pack), 4-Packs</v>
          </cell>
          <cell r="D1161" t="str">
            <v>ACTIVE</v>
          </cell>
          <cell r="E1161" t="str">
            <v>PUBLISHED</v>
          </cell>
          <cell r="F1161" t="str">
            <v>Offer end date has passed</v>
          </cell>
          <cell r="G1161" t="str">
            <v>Office &amp; Stationery</v>
          </cell>
          <cell r="H1161" t="str">
            <v>Manual Pencil Sharpeners</v>
          </cell>
          <cell r="I1161">
            <v>156.75</v>
          </cell>
          <cell r="J1161" t="str">
            <v>USD</v>
          </cell>
          <cell r="K1161" t="str">
            <v>Base</v>
          </cell>
          <cell r="L1161" t="str">
            <v>Yes</v>
          </cell>
          <cell r="M1161">
            <v>2039896</v>
          </cell>
          <cell r="N1161">
            <v>2039751</v>
          </cell>
          <cell r="O1161" t="str">
            <v>NETWORK_GEO</v>
          </cell>
          <cell r="P1161">
            <v>15.04</v>
          </cell>
          <cell r="Q1161">
            <v>1</v>
          </cell>
          <cell r="R1161" t="str">
            <v>Seller Fulfilled</v>
          </cell>
          <cell r="S1161" t="str">
            <v>Seller Fulfilled</v>
          </cell>
          <cell r="T1161" t="str">
            <v>10MSDPGOIF4V</v>
          </cell>
          <cell r="U1161" t="str">
            <v>20764608019317</v>
          </cell>
        </row>
        <row r="1162">
          <cell r="A1162" t="str">
            <v>276-CASE</v>
          </cell>
          <cell r="B1162">
            <v>15177315058</v>
          </cell>
          <cell r="C1162" t="str">
            <v>BAZIC Binder Clips Small Assorted Color 3/4" (19mm), Paper Clamps Metal Clips (16/Pack), 144-Packs</v>
          </cell>
          <cell r="D1162" t="str">
            <v>ACTIVE</v>
          </cell>
          <cell r="E1162" t="str">
            <v>PUBLISHED</v>
          </cell>
          <cell r="F1162" t="str">
            <v>Republish (For Walmart internal use only: 00),Reasonable price requirements are not met,Reasonable Price Not Satisfied</v>
          </cell>
          <cell r="G1162" t="str">
            <v>Office &amp; Stationery</v>
          </cell>
          <cell r="H1162" t="str">
            <v>Manual Pencil Sharpeners</v>
          </cell>
          <cell r="I1162">
            <v>31.75</v>
          </cell>
          <cell r="J1162" t="str">
            <v>USD</v>
          </cell>
          <cell r="K1162" t="str">
            <v>Base</v>
          </cell>
          <cell r="L1162" t="str">
            <v>Yes</v>
          </cell>
          <cell r="M1162">
            <v>2039905</v>
          </cell>
          <cell r="N1162">
            <v>2039751</v>
          </cell>
          <cell r="O1162" t="str">
            <v>NETWORK_GEO</v>
          </cell>
          <cell r="P1162">
            <v>2.56</v>
          </cell>
          <cell r="Q1162">
            <v>1</v>
          </cell>
          <cell r="R1162" t="str">
            <v>Seller Fulfilled</v>
          </cell>
          <cell r="S1162" t="str">
            <v>Seller Fulfilled</v>
          </cell>
          <cell r="T1162" t="str">
            <v>7CR10M93499C</v>
          </cell>
          <cell r="U1162" t="str">
            <v>10764608019457</v>
          </cell>
        </row>
        <row r="1163">
          <cell r="A1163" t="str">
            <v>3137-CASE</v>
          </cell>
          <cell r="B1163">
            <v>954409813</v>
          </cell>
          <cell r="C1163" t="str">
            <v>BAZIC 3 Ring Binder 1" Economy View Binders White, Hold 175 Sheets, 12-Count</v>
          </cell>
          <cell r="D1163" t="str">
            <v>ACTIVE</v>
          </cell>
          <cell r="E1163" t="str">
            <v>PUBLISHED</v>
          </cell>
          <cell r="F1163" t="str">
            <v>Offer end date has passed</v>
          </cell>
          <cell r="G1163" t="str">
            <v>Office &amp; Stationery</v>
          </cell>
          <cell r="H1163" t="str">
            <v>Binders</v>
          </cell>
          <cell r="I1163">
            <v>36.729999999999997</v>
          </cell>
          <cell r="J1163" t="str">
            <v>USD</v>
          </cell>
          <cell r="K1163" t="str">
            <v>Base</v>
          </cell>
          <cell r="L1163">
            <v>36.729999999999997</v>
          </cell>
          <cell r="M1163">
            <v>2039738</v>
          </cell>
          <cell r="N1163">
            <v>2039751</v>
          </cell>
          <cell r="O1163" t="str">
            <v>NETWORK_GEO</v>
          </cell>
          <cell r="P1163">
            <v>0.02</v>
          </cell>
          <cell r="Q1163">
            <v>1</v>
          </cell>
          <cell r="R1163" t="str">
            <v>Seller Fulfilled</v>
          </cell>
          <cell r="S1163" t="str">
            <v>Seller Fulfilled</v>
          </cell>
          <cell r="T1163" t="str">
            <v>3YWX433QZAYC</v>
          </cell>
          <cell r="U1163" t="str">
            <v>00764608019498</v>
          </cell>
        </row>
        <row r="1164">
          <cell r="A1164" t="str">
            <v>3409-EACH</v>
          </cell>
          <cell r="B1164">
            <v>25921646</v>
          </cell>
          <cell r="C1164" t="str">
            <v>DDI 702689 Bazic Assorted Size Paint Brush Set - 15/Pack Case of 24</v>
          </cell>
          <cell r="D1164" t="str">
            <v>ARCHIVED</v>
          </cell>
          <cell r="E1164" t="str">
            <v>UNPUBLISHED</v>
          </cell>
          <cell r="F1164" t="str">
            <v>Listing &amp; Content:UPC Mismatch:Wrong-Item:Unpublish-Auto,Offer end date has passed</v>
          </cell>
          <cell r="G1164" t="str">
            <v>Office &amp; Stationery</v>
          </cell>
          <cell r="H1164" t="str">
            <v>Glue</v>
          </cell>
          <cell r="I1164">
            <v>14.75</v>
          </cell>
          <cell r="J1164" t="str">
            <v>USD</v>
          </cell>
          <cell r="K1164" t="str">
            <v>Base</v>
          </cell>
          <cell r="L1164" t="str">
            <v>Yes</v>
          </cell>
          <cell r="M1164">
            <v>2039747</v>
          </cell>
          <cell r="N1164">
            <v>2039872</v>
          </cell>
          <cell r="O1164" t="str">
            <v>NETWORK_GEO</v>
          </cell>
          <cell r="P1164">
            <v>1.19</v>
          </cell>
          <cell r="Q1164">
            <v>1</v>
          </cell>
          <cell r="R1164" t="str">
            <v>Seller Fulfilled</v>
          </cell>
          <cell r="S1164" t="str">
            <v>Seller Fulfilled</v>
          </cell>
          <cell r="T1164" t="str">
            <v>2ZCS8PYBX3JS</v>
          </cell>
          <cell r="U1164" t="str">
            <v>00464058518410</v>
          </cell>
        </row>
        <row r="1165">
          <cell r="A1165" t="str">
            <v>35164-CASE</v>
          </cell>
          <cell r="B1165">
            <v>17962815337</v>
          </cell>
          <cell r="C1165" t="str">
            <v>Kappa National Geographic Puzzle Book - 8" x 5" Digest Size 2 Titles, Word Search Finds, 24-Pack</v>
          </cell>
          <cell r="D1165" t="str">
            <v>ACTIVE</v>
          </cell>
          <cell r="E1165" t="str">
            <v>PUBLISHED</v>
          </cell>
          <cell r="F1165" t="str">
            <v>DP_Data Quality_Minimum Information Bar</v>
          </cell>
          <cell r="G1165" t="str">
            <v>Crafts</v>
          </cell>
          <cell r="H1165" t="str">
            <v>Coloring Books</v>
          </cell>
          <cell r="I1165">
            <v>72.489999999999995</v>
          </cell>
          <cell r="J1165" t="str">
            <v>USD</v>
          </cell>
          <cell r="K1165" t="str">
            <v>Base</v>
          </cell>
          <cell r="L1165">
            <v>72.489999999999995</v>
          </cell>
          <cell r="M1165">
            <v>2038710</v>
          </cell>
          <cell r="N1165">
            <v>2038710</v>
          </cell>
          <cell r="O1165" t="str">
            <v>NETWORK_GEO</v>
          </cell>
          <cell r="P1165">
            <v>9.66</v>
          </cell>
          <cell r="Q1165">
            <v>1</v>
          </cell>
          <cell r="R1165" t="str">
            <v>Seller Fulfilled</v>
          </cell>
          <cell r="S1165" t="str">
            <v>Seller Fulfilled</v>
          </cell>
          <cell r="T1165" t="str">
            <v>1T7HLP2A0I3I</v>
          </cell>
          <cell r="U1165" t="str">
            <v>20764608020856</v>
          </cell>
        </row>
        <row r="1166">
          <cell r="A1166" t="str">
            <v>4102-CASE</v>
          </cell>
          <cell r="B1166">
            <v>789629237</v>
          </cell>
          <cell r="C1166" t="str">
            <v>BAZIC 3 Ring Binder 1/2" Economy View Binders Green, Hold 100 Sheets, 12-Count</v>
          </cell>
          <cell r="D1166" t="str">
            <v>ACTIVE</v>
          </cell>
          <cell r="E1166" t="str">
            <v>PUBLISHED</v>
          </cell>
          <cell r="F1166" t="str">
            <v>Listing &amp; Content:UPC Mismatch:Wrong-Item:Unpublish-Auto,Price Adjusted</v>
          </cell>
          <cell r="G1166" t="str">
            <v>Office &amp; Stationery</v>
          </cell>
          <cell r="H1166" t="str">
            <v>Pins &amp; Tacks</v>
          </cell>
          <cell r="I1166">
            <v>38.39</v>
          </cell>
          <cell r="J1166" t="str">
            <v>USD</v>
          </cell>
          <cell r="K1166" t="str">
            <v>Base</v>
          </cell>
          <cell r="L1166" t="str">
            <v>Yes</v>
          </cell>
          <cell r="M1166">
            <v>2039738</v>
          </cell>
          <cell r="N1166">
            <v>2048507</v>
          </cell>
          <cell r="O1166" t="str">
            <v>NETWORK_GEO</v>
          </cell>
          <cell r="P1166">
            <v>3.04</v>
          </cell>
          <cell r="Q1166">
            <v>1</v>
          </cell>
          <cell r="R1166" t="str">
            <v>Seller Fulfilled</v>
          </cell>
          <cell r="S1166" t="str">
            <v>Seller Fulfilled</v>
          </cell>
          <cell r="T1166" t="str">
            <v>3V3NET7RM81J</v>
          </cell>
          <cell r="U1166" t="str">
            <v>10764608002091</v>
          </cell>
        </row>
        <row r="1167">
          <cell r="A1167" t="str">
            <v>4881536-CASE</v>
          </cell>
          <cell r="B1167">
            <v>213078650</v>
          </cell>
          <cell r="C1167" t="str">
            <v>FROZEN 2 Coloring Book 1 Titles, Fun Game Workbook for Learning Drawing Coloring, Gift for Kids Toddler Activity at Classroom Home, 80 Pages, 36-Pack</v>
          </cell>
          <cell r="D1167" t="str">
            <v>ACTIVE</v>
          </cell>
          <cell r="E1167" t="str">
            <v>PUBLISHED</v>
          </cell>
          <cell r="F1167" t="str">
            <v>Offer end date has passed</v>
          </cell>
          <cell r="G1167" t="str">
            <v>Office &amp; Stationery</v>
          </cell>
          <cell r="H1167" t="str">
            <v>Pins &amp; Tacks</v>
          </cell>
          <cell r="I1167">
            <v>8.99</v>
          </cell>
          <cell r="J1167" t="str">
            <v>USD</v>
          </cell>
          <cell r="K1167" t="str">
            <v>Base</v>
          </cell>
          <cell r="L1167" t="str">
            <v>Yes</v>
          </cell>
          <cell r="M1167">
            <v>2038710</v>
          </cell>
          <cell r="N1167">
            <v>2048507</v>
          </cell>
          <cell r="O1167" t="str">
            <v>NETWORK_GEO</v>
          </cell>
          <cell r="P1167">
            <v>0.23</v>
          </cell>
          <cell r="Q1167">
            <v>1</v>
          </cell>
          <cell r="R1167" t="str">
            <v>Seller Fulfilled</v>
          </cell>
          <cell r="S1167" t="str">
            <v>Seller Fulfilled</v>
          </cell>
          <cell r="T1167" t="str">
            <v>4J7PYEYD1B5V</v>
          </cell>
          <cell r="U1167" t="str">
            <v>00764608002094</v>
          </cell>
        </row>
        <row r="1168">
          <cell r="A1168" t="str">
            <v>5012-EACH</v>
          </cell>
          <cell r="B1168">
            <v>23446204</v>
          </cell>
          <cell r="C1168" t="str">
            <v>Applying the formula: BAZIC Made in USA Coin Wrapper Rolls Tube, Nickels, Silver, 36 Count</v>
          </cell>
          <cell r="D1168" t="str">
            <v>ACTIVE</v>
          </cell>
          <cell r="E1168" t="str">
            <v>PUBLISHED</v>
          </cell>
          <cell r="F1168" t="str">
            <v>Offer end date has passed</v>
          </cell>
          <cell r="G1168" t="str">
            <v>Office &amp; Stationery</v>
          </cell>
          <cell r="H1168" t="str">
            <v>File Folders</v>
          </cell>
          <cell r="I1168">
            <v>41.99</v>
          </cell>
          <cell r="J1168" t="str">
            <v>USD</v>
          </cell>
          <cell r="K1168" t="str">
            <v>Base</v>
          </cell>
          <cell r="L1168" t="str">
            <v>Yes</v>
          </cell>
          <cell r="M1168">
            <v>2038710</v>
          </cell>
          <cell r="N1168">
            <v>2039742</v>
          </cell>
          <cell r="O1168" t="str">
            <v>NETWORK_GEO</v>
          </cell>
          <cell r="P1168">
            <v>5.98</v>
          </cell>
          <cell r="Q1168">
            <v>1</v>
          </cell>
          <cell r="R1168" t="str">
            <v>Seller Fulfilled</v>
          </cell>
          <cell r="S1168" t="str">
            <v>Seller Fulfilled</v>
          </cell>
          <cell r="T1168" t="str">
            <v>13ZC4Z4Z898K</v>
          </cell>
          <cell r="U1168" t="str">
            <v>20764608021204</v>
          </cell>
        </row>
        <row r="1169">
          <cell r="A1169" t="str">
            <v>5091-EACH</v>
          </cell>
          <cell r="B1169">
            <v>54434823</v>
          </cell>
          <cell r="C1169" t="str">
            <v>BAZIC Premium Composition Book Black Marble College Ruled 100 Sheet Notebook, 1-Pack</v>
          </cell>
          <cell r="D1169" t="str">
            <v>ACTIVE</v>
          </cell>
          <cell r="E1169" t="str">
            <v>UNPUBLISHED</v>
          </cell>
          <cell r="F1169" t="str">
            <v>Reasonable price requirements are not met,Reasonable Price Not Satisfied</v>
          </cell>
          <cell r="G1169" t="str">
            <v>Office &amp; Stationery</v>
          </cell>
          <cell r="H1169" t="str">
            <v>Envelopes</v>
          </cell>
          <cell r="I1169">
            <v>26</v>
          </cell>
          <cell r="J1169" t="str">
            <v>USD</v>
          </cell>
          <cell r="K1169" t="str">
            <v>Base</v>
          </cell>
          <cell r="L1169" t="str">
            <v>Yes</v>
          </cell>
          <cell r="M1169">
            <v>2038710</v>
          </cell>
          <cell r="N1169">
            <v>2038710</v>
          </cell>
          <cell r="O1169" t="str">
            <v>ALWAYS_TWO_DAY</v>
          </cell>
          <cell r="P1169">
            <v>1.91</v>
          </cell>
          <cell r="Q1169">
            <v>1</v>
          </cell>
          <cell r="R1169" t="str">
            <v>Walmart Fulfilled</v>
          </cell>
          <cell r="S1169" t="str">
            <v>Seller Fulfilled</v>
          </cell>
          <cell r="T1169" t="str">
            <v>4JAAYA3TP6XG</v>
          </cell>
          <cell r="U1169" t="str">
            <v>00461430625865</v>
          </cell>
        </row>
        <row r="1170">
          <cell r="A1170" t="str">
            <v>526-EACH</v>
          </cell>
          <cell r="B1170">
            <v>27709977</v>
          </cell>
          <cell r="C1170" t="str">
            <v>BAZIC Catalog Envelope 10" x 13" Gummed Seal Eyelet Closure, 3-Count</v>
          </cell>
          <cell r="D1170" t="str">
            <v>ACTIVE</v>
          </cell>
          <cell r="E1170" t="str">
            <v>PUBLISHED</v>
          </cell>
          <cell r="G1170" t="str">
            <v>Office &amp; Stationery</v>
          </cell>
          <cell r="H1170" t="str">
            <v>Envelopes</v>
          </cell>
          <cell r="I1170">
            <v>7.01</v>
          </cell>
          <cell r="J1170" t="str">
            <v>USD</v>
          </cell>
          <cell r="K1170" t="str">
            <v>Base</v>
          </cell>
          <cell r="L1170" t="str">
            <v>Yes</v>
          </cell>
          <cell r="M1170">
            <v>2038710</v>
          </cell>
          <cell r="N1170">
            <v>2039721</v>
          </cell>
          <cell r="O1170" t="str">
            <v>ALWAYS_TWO_DAY</v>
          </cell>
          <cell r="P1170">
            <v>0.65</v>
          </cell>
          <cell r="Q1170">
            <v>1</v>
          </cell>
          <cell r="R1170" t="str">
            <v>Walmart Fulfilled</v>
          </cell>
          <cell r="S1170" t="str">
            <v>Seller Fulfilled</v>
          </cell>
          <cell r="T1170" t="str">
            <v>3RPQKS6DCYMP</v>
          </cell>
          <cell r="U1170" t="str">
            <v>00764608022115</v>
          </cell>
        </row>
        <row r="1171">
          <cell r="A1171" t="str">
            <v>5457-EACH</v>
          </cell>
          <cell r="B1171">
            <v>182365025</v>
          </cell>
          <cell r="C1171" t="str">
            <v>BAZIC Security Self Seal Envelope 3 7/8" x 8 7/8" #9 Window Tint Mailing Envelopes, 500-Count</v>
          </cell>
          <cell r="D1171" t="str">
            <v>ARCHIVED</v>
          </cell>
          <cell r="E1171" t="str">
            <v>UNPUBLISHED</v>
          </cell>
          <cell r="F1171" t="str">
            <v>Offer end date has passed</v>
          </cell>
          <cell r="G1171" t="str">
            <v>Office &amp; Stationery</v>
          </cell>
          <cell r="H1171" t="str">
            <v>Pencil &amp; Pen Erasers</v>
          </cell>
          <cell r="I1171">
            <v>7.99</v>
          </cell>
          <cell r="J1171" t="str">
            <v>USD</v>
          </cell>
          <cell r="K1171" t="str">
            <v>Base</v>
          </cell>
          <cell r="L1171" t="str">
            <v>Yes</v>
          </cell>
          <cell r="M1171">
            <v>2038710</v>
          </cell>
          <cell r="N1171">
            <v>2039721</v>
          </cell>
          <cell r="O1171" t="str">
            <v>NETWORK_GEO</v>
          </cell>
          <cell r="P1171">
            <v>0.24</v>
          </cell>
          <cell r="Q1171">
            <v>1</v>
          </cell>
          <cell r="R1171" t="str">
            <v>Seller Fulfilled</v>
          </cell>
          <cell r="S1171" t="str">
            <v>Seller Fulfilled</v>
          </cell>
          <cell r="T1171" t="str">
            <v>1K20UD2SMY81</v>
          </cell>
          <cell r="U1171" t="str">
            <v>00764608022238</v>
          </cell>
        </row>
        <row r="1172">
          <cell r="A1172" t="str">
            <v>736-BOX</v>
          </cell>
          <cell r="B1172">
            <v>847152080</v>
          </cell>
          <cell r="C1172" t="str">
            <v>BAZIC Diamante Mechanical Pencil 0.5mm, Soft Grip, (3/Pack), 24-Pack</v>
          </cell>
          <cell r="D1172" t="str">
            <v>ACTIVE</v>
          </cell>
          <cell r="E1172" t="str">
            <v>PUBLISHED</v>
          </cell>
          <cell r="G1172" t="str">
            <v>Office &amp; Stationery</v>
          </cell>
          <cell r="H1172" t="str">
            <v>Mechanical Pencils</v>
          </cell>
          <cell r="I1172">
            <v>42.16</v>
          </cell>
          <cell r="J1172" t="str">
            <v>USD</v>
          </cell>
          <cell r="K1172" t="str">
            <v>Base</v>
          </cell>
          <cell r="L1172">
            <v>42.16</v>
          </cell>
          <cell r="M1172">
            <v>2039720</v>
          </cell>
          <cell r="N1172">
            <v>2039721</v>
          </cell>
          <cell r="O1172" t="str">
            <v>NETWORK_GEO</v>
          </cell>
          <cell r="P1172">
            <v>17.559999999999999</v>
          </cell>
          <cell r="Q1172">
            <v>1</v>
          </cell>
          <cell r="R1172" t="str">
            <v>Seller Fulfilled</v>
          </cell>
          <cell r="S1172" t="str">
            <v>Seller Fulfilled</v>
          </cell>
          <cell r="T1172" t="str">
            <v>205KO1CLV82O</v>
          </cell>
          <cell r="U1172" t="str">
            <v>20764608022393</v>
          </cell>
        </row>
        <row r="1173">
          <cell r="A1173" t="str">
            <v>9020-CASE</v>
          </cell>
          <cell r="B1173">
            <v>11850758236</v>
          </cell>
          <cell r="C1173" t="str">
            <v>BAZIC Yellow Caution Tape 3 Inch x 100 Feet Caution Tape Roll, 24 Rolls</v>
          </cell>
          <cell r="D1173" t="str">
            <v>ACTIVE</v>
          </cell>
          <cell r="E1173" t="str">
            <v>PUBLISHED</v>
          </cell>
          <cell r="G1173" t="str">
            <v>Office &amp; Stationery</v>
          </cell>
          <cell r="H1173" t="str">
            <v>Reflective Tapes</v>
          </cell>
          <cell r="I1173">
            <v>61</v>
          </cell>
          <cell r="J1173" t="str">
            <v>USD</v>
          </cell>
          <cell r="K1173" t="str">
            <v>Base</v>
          </cell>
          <cell r="L1173">
            <v>61</v>
          </cell>
          <cell r="M1173">
            <v>2038710</v>
          </cell>
          <cell r="N1173">
            <v>2039896</v>
          </cell>
          <cell r="O1173" t="str">
            <v>NETWORK_GEO</v>
          </cell>
          <cell r="P1173">
            <v>3.14</v>
          </cell>
          <cell r="Q1173">
            <v>1</v>
          </cell>
          <cell r="R1173" t="str">
            <v>Seller Fulfilled</v>
          </cell>
          <cell r="S1173" t="str">
            <v>Seller Fulfilled</v>
          </cell>
          <cell r="T1173" t="str">
            <v>59LBMMZ958PX</v>
          </cell>
          <cell r="U1173" t="str">
            <v>10764608023034</v>
          </cell>
        </row>
        <row r="1174">
          <cell r="A1174" t="str">
            <v>17028-EACH</v>
          </cell>
          <cell r="B1174">
            <v>25301109</v>
          </cell>
          <cell r="C1174" t="str">
            <v>BAZIC G-Flex Blue Fuse Tech Ink Pen, 0.7 mm Medium Point, (4/Pack), 1-Pack</v>
          </cell>
          <cell r="D1174" t="str">
            <v>ACTIVE</v>
          </cell>
          <cell r="E1174" t="str">
            <v>PUBLISHED</v>
          </cell>
          <cell r="G1174" t="str">
            <v>Office &amp; Stationery</v>
          </cell>
          <cell r="H1174" t="str">
            <v>Pens</v>
          </cell>
          <cell r="I1174">
            <v>7.69</v>
          </cell>
          <cell r="J1174" t="str">
            <v>USD</v>
          </cell>
          <cell r="K1174" t="str">
            <v>Base</v>
          </cell>
          <cell r="L1174">
            <v>7.69</v>
          </cell>
          <cell r="M1174">
            <v>2039719</v>
          </cell>
          <cell r="N1174">
            <v>2038710</v>
          </cell>
          <cell r="O1174" t="str">
            <v>NETWORK_GEO</v>
          </cell>
          <cell r="P1174">
            <v>1.1000000000000001</v>
          </cell>
          <cell r="Q1174">
            <v>1</v>
          </cell>
          <cell r="R1174" t="str">
            <v>Seller Fulfilled</v>
          </cell>
          <cell r="S1174" t="str">
            <v>Seller Fulfilled</v>
          </cell>
          <cell r="T1174" t="str">
            <v>6O5C4VEHF5YD</v>
          </cell>
          <cell r="U1174" t="str">
            <v>00764608024010</v>
          </cell>
        </row>
        <row r="1175">
          <cell r="A1175" t="str">
            <v>1802-BOX</v>
          </cell>
          <cell r="B1175">
            <v>120924247</v>
          </cell>
          <cell r="C1175" t="str">
            <v>BAZIC Wood Clipboard Memo Size 9" x 6" w/Sturdy Spring Clip Board, 24-Pack</v>
          </cell>
          <cell r="D1175" t="str">
            <v>ACTIVE</v>
          </cell>
          <cell r="E1175" t="str">
            <v>PUBLISHED</v>
          </cell>
          <cell r="F1175" t="str">
            <v>Offer end date has passed</v>
          </cell>
          <cell r="G1175" t="str">
            <v>Office &amp; Stationery</v>
          </cell>
          <cell r="H1175" t="str">
            <v>File &amp; Paper Fasteners</v>
          </cell>
          <cell r="I1175">
            <v>8.35</v>
          </cell>
          <cell r="J1175" t="str">
            <v>USD</v>
          </cell>
          <cell r="K1175" t="str">
            <v>Base</v>
          </cell>
          <cell r="L1175" t="str">
            <v>Yes</v>
          </cell>
          <cell r="M1175">
            <v>2039893</v>
          </cell>
          <cell r="N1175">
            <v>2039905</v>
          </cell>
          <cell r="O1175" t="str">
            <v>NETWORK_GEO</v>
          </cell>
          <cell r="P1175">
            <v>0.14000000000000001</v>
          </cell>
          <cell r="Q1175">
            <v>1</v>
          </cell>
          <cell r="R1175" t="str">
            <v>Seller Fulfilled</v>
          </cell>
          <cell r="S1175" t="str">
            <v>Walmart Fulfilled</v>
          </cell>
          <cell r="T1175" t="str">
            <v>7GS3SM26R9GN</v>
          </cell>
          <cell r="U1175" t="str">
            <v>00468530216443</v>
          </cell>
        </row>
        <row r="1176">
          <cell r="A1176" t="str">
            <v>1944-SET6</v>
          </cell>
          <cell r="B1176">
            <v>18467671572</v>
          </cell>
          <cell r="C1176" t="str">
            <v>BAZIC Products Manual Pencil Sharpeners &amp; Eraser, 6 Pack, Colorful 2 Sharpening Holes Sharpener with Eraser, Dual Hole</v>
          </cell>
          <cell r="D1176" t="str">
            <v>ACTIVE</v>
          </cell>
          <cell r="E1176" t="str">
            <v>PUBLISHED</v>
          </cell>
          <cell r="F1176" t="str">
            <v>Offer end date has passed</v>
          </cell>
          <cell r="G1176" t="str">
            <v>Office &amp; Stationery</v>
          </cell>
          <cell r="H1176" t="str">
            <v>Calculators</v>
          </cell>
          <cell r="I1176">
            <v>64.760000000000005</v>
          </cell>
          <cell r="J1176" t="str">
            <v>USD</v>
          </cell>
          <cell r="K1176" t="str">
            <v>Base</v>
          </cell>
          <cell r="L1176" t="str">
            <v>Yes</v>
          </cell>
          <cell r="M1176">
            <v>2039751</v>
          </cell>
          <cell r="N1176">
            <v>2039735</v>
          </cell>
          <cell r="O1176" t="str">
            <v>NETWORK_GEO</v>
          </cell>
          <cell r="P1176">
            <v>2.3199999999999998</v>
          </cell>
          <cell r="Q1176">
            <v>1</v>
          </cell>
          <cell r="R1176" t="str">
            <v>Seller Fulfilled</v>
          </cell>
          <cell r="S1176" t="str">
            <v>Seller Fulfilled</v>
          </cell>
          <cell r="T1176" t="str">
            <v>24FL7GM9ACSO</v>
          </cell>
          <cell r="U1176" t="str">
            <v>10764608030063</v>
          </cell>
        </row>
        <row r="1177">
          <cell r="A1177" t="str">
            <v>2023-EACH</v>
          </cell>
          <cell r="B1177">
            <v>35034743</v>
          </cell>
          <cell r="C1177" t="str">
            <v>BAZIC 8g / 0.28 Oz. Small Washable Purple Glue Stick (4/Pack) [2023]</v>
          </cell>
          <cell r="D1177" t="str">
            <v>ACTIVE</v>
          </cell>
          <cell r="E1177" t="str">
            <v>PUBLISHED</v>
          </cell>
          <cell r="F1177" t="str">
            <v>Reasonable price requirements are not met</v>
          </cell>
          <cell r="G1177" t="str">
            <v>Office &amp; Stationery</v>
          </cell>
          <cell r="H1177" t="str">
            <v>Glue</v>
          </cell>
          <cell r="I1177">
            <v>6.99</v>
          </cell>
          <cell r="J1177" t="str">
            <v>USD</v>
          </cell>
          <cell r="K1177" t="str">
            <v>Base</v>
          </cell>
          <cell r="L1177" t="str">
            <v>Yes</v>
          </cell>
          <cell r="M1177">
            <v>2039872</v>
          </cell>
          <cell r="N1177">
            <v>2039738</v>
          </cell>
          <cell r="O1177" t="str">
            <v>NETWORK_GEO</v>
          </cell>
          <cell r="P1177">
            <v>17.84</v>
          </cell>
          <cell r="Q1177">
            <v>1</v>
          </cell>
          <cell r="R1177" t="str">
            <v>Seller Fulfilled</v>
          </cell>
          <cell r="S1177" t="str">
            <v>Walmart Fulfilled</v>
          </cell>
          <cell r="T1177" t="str">
            <v>355ELJSNHD9S</v>
          </cell>
          <cell r="U1177" t="str">
            <v>20764608031135</v>
          </cell>
        </row>
        <row r="1178">
          <cell r="A1178" t="str">
            <v>2202-EACH</v>
          </cell>
          <cell r="B1178">
            <v>928217833</v>
          </cell>
          <cell r="C1178" t="str">
            <v>BAZIC Eraser Top, Latex Free Pencil Tops Erasers (20/Pack), 1-Pack</v>
          </cell>
          <cell r="D1178" t="str">
            <v>ACTIVE</v>
          </cell>
          <cell r="E1178" t="str">
            <v>PUBLISHED</v>
          </cell>
          <cell r="G1178" t="str">
            <v>Office &amp; Stationery</v>
          </cell>
          <cell r="H1178" t="str">
            <v>Pencil &amp; Pen Erasers</v>
          </cell>
          <cell r="I1178">
            <v>7.28</v>
          </cell>
          <cell r="J1178" t="str">
            <v>USD</v>
          </cell>
          <cell r="K1178" t="str">
            <v>Base</v>
          </cell>
          <cell r="L1178">
            <v>7.28</v>
          </cell>
          <cell r="M1178">
            <v>2039721</v>
          </cell>
          <cell r="N1178">
            <v>2039738</v>
          </cell>
          <cell r="O1178" t="str">
            <v>NETWORK_GEO</v>
          </cell>
          <cell r="P1178">
            <v>9.1199999999999992</v>
          </cell>
          <cell r="Q1178">
            <v>1</v>
          </cell>
          <cell r="R1178" t="str">
            <v>Seller Fulfilled</v>
          </cell>
          <cell r="S1178" t="str">
            <v>Walmart Fulfilled</v>
          </cell>
          <cell r="T1178" t="str">
            <v>6YRUBQ4U2HNQ</v>
          </cell>
          <cell r="U1178" t="str">
            <v>20764608031418</v>
          </cell>
        </row>
        <row r="1179">
          <cell r="A1179" t="str">
            <v>2351-EACH</v>
          </cell>
          <cell r="B1179">
            <v>16097658971</v>
          </cell>
          <cell r="C1179" t="str">
            <v>BAZIC Highlighter Yellow Color Desk Style, Chisel Tip, Unscented (4/Pack), 1-Pack</v>
          </cell>
          <cell r="D1179" t="str">
            <v>ACTIVE</v>
          </cell>
          <cell r="E1179" t="str">
            <v>PUBLISHED</v>
          </cell>
          <cell r="F1179" t="str">
            <v>Offer end date has passed,Price Adjusted By BCAP</v>
          </cell>
          <cell r="G1179" t="str">
            <v>Crafts</v>
          </cell>
          <cell r="H1179" t="str">
            <v>Clays &amp; Doughs</v>
          </cell>
          <cell r="I1179">
            <v>16</v>
          </cell>
          <cell r="J1179" t="str">
            <v>USD</v>
          </cell>
          <cell r="K1179" t="str">
            <v>Base</v>
          </cell>
          <cell r="L1179" t="str">
            <v>Yes</v>
          </cell>
          <cell r="M1179">
            <v>2039896</v>
          </cell>
          <cell r="N1179">
            <v>2039741</v>
          </cell>
          <cell r="O1179" t="str">
            <v>NETWORK_GEO</v>
          </cell>
          <cell r="P1179">
            <v>2.09</v>
          </cell>
          <cell r="Q1179">
            <v>1</v>
          </cell>
          <cell r="R1179" t="str">
            <v>Seller Fulfilled</v>
          </cell>
          <cell r="S1179" t="str">
            <v>Seller Fulfilled</v>
          </cell>
          <cell r="T1179" t="str">
            <v>65ASQSBYOE1T</v>
          </cell>
          <cell r="U1179" t="str">
            <v>00468036853159</v>
          </cell>
        </row>
        <row r="1180">
          <cell r="A1180" t="str">
            <v>3151-CASE</v>
          </cell>
          <cell r="B1180">
            <v>405452511</v>
          </cell>
          <cell r="C1180" t="str">
            <v>BAZIC 3 Ring Binder 2" View Binders Slant D Ring Organizer - White, Hold 500 Sheets, 12-Count</v>
          </cell>
          <cell r="D1180" t="str">
            <v>ACTIVE</v>
          </cell>
          <cell r="E1180" t="str">
            <v>PUBLISHED</v>
          </cell>
          <cell r="F1180" t="str">
            <v>Offer end date has passed</v>
          </cell>
          <cell r="G1180" t="str">
            <v>Office &amp; Stationery</v>
          </cell>
          <cell r="H1180" t="str">
            <v>Binders</v>
          </cell>
          <cell r="I1180">
            <v>90.49</v>
          </cell>
          <cell r="J1180" t="str">
            <v>USD</v>
          </cell>
          <cell r="K1180" t="str">
            <v>Base</v>
          </cell>
          <cell r="L1180">
            <v>90.49</v>
          </cell>
          <cell r="M1180">
            <v>2039738</v>
          </cell>
          <cell r="N1180">
            <v>2039741</v>
          </cell>
          <cell r="O1180">
            <v>14.24</v>
          </cell>
          <cell r="P1180">
            <v>2.09</v>
          </cell>
          <cell r="Q1180">
            <v>1</v>
          </cell>
          <cell r="R1180" t="str">
            <v>Seller Fulfilled</v>
          </cell>
          <cell r="S1180" t="str">
            <v>Seller Fulfilled</v>
          </cell>
          <cell r="T1180" t="str">
            <v>2UF5IH5WKPMT</v>
          </cell>
          <cell r="U1180" t="str">
            <v>00466028033831</v>
          </cell>
        </row>
        <row r="1181">
          <cell r="A1181" t="str">
            <v>3152-BOX</v>
          </cell>
          <cell r="B1181">
            <v>385161326</v>
          </cell>
          <cell r="C1181" t="str">
            <v>BAZIC Plastic Envelope Poly Envelopes, Letter Size Clear Folder Zip Closure, 24-Pack</v>
          </cell>
          <cell r="D1181" t="str">
            <v>ACTIVE</v>
          </cell>
          <cell r="E1181" t="str">
            <v>PUBLISHED</v>
          </cell>
          <cell r="F1181" t="str">
            <v>Offer end date has passed</v>
          </cell>
          <cell r="G1181" t="str">
            <v>Office &amp; Stationery</v>
          </cell>
          <cell r="H1181" t="str">
            <v>Labels</v>
          </cell>
          <cell r="I1181">
            <v>6.99</v>
          </cell>
          <cell r="J1181" t="str">
            <v>USD</v>
          </cell>
          <cell r="K1181" t="str">
            <v>Base</v>
          </cell>
          <cell r="L1181" t="str">
            <v>Yes</v>
          </cell>
          <cell r="M1181">
            <v>2038710</v>
          </cell>
          <cell r="N1181">
            <v>2038061</v>
          </cell>
          <cell r="O1181" t="str">
            <v>ALWAYS_TWO_DAY</v>
          </cell>
          <cell r="P1181">
            <v>0.08</v>
          </cell>
          <cell r="Q1181">
            <v>1</v>
          </cell>
          <cell r="R1181" t="str">
            <v>Walmart Fulfilled</v>
          </cell>
          <cell r="S1181" t="str">
            <v>Seller Fulfilled</v>
          </cell>
          <cell r="T1181" t="str">
            <v>62KY75XNAG1X</v>
          </cell>
          <cell r="U1181" t="str">
            <v>00764608038024</v>
          </cell>
        </row>
        <row r="1182">
          <cell r="A1182" t="str">
            <v>3156-SET4</v>
          </cell>
          <cell r="B1182">
            <v>36783640</v>
          </cell>
          <cell r="C1182" t="str">
            <v>BAZIC Poly Folder Swing-Lock Report Cover, Document, 4-Pack</v>
          </cell>
          <cell r="D1182" t="str">
            <v>ACTIVE</v>
          </cell>
          <cell r="E1182" t="str">
            <v>PUBLISHED</v>
          </cell>
          <cell r="F1182" t="str">
            <v>Offer end date has passed</v>
          </cell>
          <cell r="G1182" t="str">
            <v>Office &amp; Stationery</v>
          </cell>
          <cell r="H1182" t="str">
            <v>Labels</v>
          </cell>
          <cell r="I1182">
            <v>24.08</v>
          </cell>
          <cell r="J1182" t="str">
            <v>USD</v>
          </cell>
          <cell r="K1182" t="str">
            <v>Base</v>
          </cell>
          <cell r="L1182" t="str">
            <v>Yes</v>
          </cell>
          <cell r="M1182">
            <v>2039907</v>
          </cell>
          <cell r="N1182">
            <v>2038061</v>
          </cell>
          <cell r="O1182" t="str">
            <v>NETWORK_GEO</v>
          </cell>
          <cell r="P1182">
            <v>0.14000000000000001</v>
          </cell>
          <cell r="Q1182">
            <v>1</v>
          </cell>
          <cell r="R1182" t="str">
            <v>Seller Fulfilled</v>
          </cell>
          <cell r="S1182" t="str">
            <v>Seller Fulfilled</v>
          </cell>
          <cell r="T1182" t="str">
            <v>6BNOJ7A2RI85</v>
          </cell>
          <cell r="U1182" t="str">
            <v>10764608038113</v>
          </cell>
        </row>
        <row r="1183">
          <cell r="A1183" t="str">
            <v>528342-CASE</v>
          </cell>
          <cell r="B1183">
            <v>191234359</v>
          </cell>
          <cell r="C1183" t="str">
            <v>Big Print Word Search, 2 Titles, Word Search Find Words Books, 24-Pack</v>
          </cell>
          <cell r="D1183" t="str">
            <v>ARCHIVED</v>
          </cell>
          <cell r="E1183" t="str">
            <v>UNPUBLISHED</v>
          </cell>
          <cell r="F1183" t="str">
            <v>Offer end date has passed</v>
          </cell>
          <cell r="G1183" t="str">
            <v>Crafts</v>
          </cell>
          <cell r="H1183" t="str">
            <v>Art Paints &amp; Pigment Powders</v>
          </cell>
          <cell r="I1183">
            <v>10.39</v>
          </cell>
          <cell r="J1183" t="str">
            <v>USD</v>
          </cell>
          <cell r="K1183" t="str">
            <v>Base</v>
          </cell>
          <cell r="L1183" t="str">
            <v>Yes</v>
          </cell>
          <cell r="M1183">
            <v>2038710</v>
          </cell>
          <cell r="N1183">
            <v>2039748</v>
          </cell>
          <cell r="O1183" t="str">
            <v>NETWORK_GEO</v>
          </cell>
          <cell r="P1183">
            <v>0.2</v>
          </cell>
          <cell r="Q1183">
            <v>1</v>
          </cell>
          <cell r="R1183" t="str">
            <v>Seller Fulfilled</v>
          </cell>
          <cell r="S1183" t="str">
            <v>Seller Fulfilled</v>
          </cell>
          <cell r="T1183" t="str">
            <v>27QA25PQ0IBY</v>
          </cell>
          <cell r="U1183" t="str">
            <v>00468497889278</v>
          </cell>
        </row>
        <row r="1184">
          <cell r="A1184" t="str">
            <v>5412-EACH</v>
          </cell>
          <cell r="B1184">
            <v>54312172</v>
          </cell>
          <cell r="C1184" t="str">
            <v>BAZIC Poster Board Metallic Assorted Color 11" X 14", (5/Pack), 1-Pack</v>
          </cell>
          <cell r="D1184" t="str">
            <v>ACTIVE</v>
          </cell>
          <cell r="E1184" t="str">
            <v>PUBLISHED</v>
          </cell>
          <cell r="F1184" t="str">
            <v>Reasonable price requirements are not met,Reasonable Price Not Satisfied</v>
          </cell>
          <cell r="G1184" t="str">
            <v>Office &amp; Stationery</v>
          </cell>
          <cell r="H1184" t="str">
            <v>Poster Boards</v>
          </cell>
          <cell r="I1184">
            <v>7.99</v>
          </cell>
          <cell r="J1184" t="str">
            <v>USD</v>
          </cell>
          <cell r="K1184" t="str">
            <v>Base</v>
          </cell>
          <cell r="L1184">
            <v>7.99</v>
          </cell>
          <cell r="M1184">
            <v>2039749</v>
          </cell>
          <cell r="N1184">
            <v>2039747</v>
          </cell>
          <cell r="O1184" t="str">
            <v>NETWORK_GEO</v>
          </cell>
          <cell r="P1184">
            <v>0.09</v>
          </cell>
          <cell r="Q1184">
            <v>1</v>
          </cell>
          <cell r="R1184" t="str">
            <v>Seller Fulfilled</v>
          </cell>
          <cell r="S1184" t="str">
            <v>Seller Fulfilled</v>
          </cell>
          <cell r="T1184" t="str">
            <v>1OWFSNZAXKO5</v>
          </cell>
          <cell r="U1184" t="str">
            <v>00764608039809</v>
          </cell>
        </row>
        <row r="1185">
          <cell r="A1185" t="str">
            <v>6013-EACH</v>
          </cell>
          <cell r="B1185">
            <v>24420906</v>
          </cell>
          <cell r="C1185" t="str">
            <v>BAZIC Magnetic Dry Erase Whiteboard &amp; Marker + 2 Magnets), 11"x17", 1-Pack</v>
          </cell>
          <cell r="D1185" t="str">
            <v>ACTIVE</v>
          </cell>
          <cell r="E1185" t="str">
            <v>PUBLISHED</v>
          </cell>
          <cell r="F1185" t="str">
            <v>Compliance - Childrenâ€™s Product Policy,No Match Found - Adjusted to your last submitted price</v>
          </cell>
          <cell r="G1185" t="str">
            <v>Office &amp; Stationery</v>
          </cell>
          <cell r="H1185" t="str">
            <v>Key Tags</v>
          </cell>
          <cell r="I1185">
            <v>6.19</v>
          </cell>
          <cell r="J1185" t="str">
            <v>USD</v>
          </cell>
          <cell r="K1185" t="str">
            <v>Base</v>
          </cell>
          <cell r="L1185" t="str">
            <v>Yes</v>
          </cell>
          <cell r="M1185">
            <v>2039885</v>
          </cell>
          <cell r="N1185">
            <v>2038710</v>
          </cell>
          <cell r="O1185" t="str">
            <v>NETWORK_GEO</v>
          </cell>
          <cell r="P1185">
            <v>5.5E-2</v>
          </cell>
          <cell r="Q1185">
            <v>1</v>
          </cell>
          <cell r="R1185" t="str">
            <v>WFS Eligible</v>
          </cell>
          <cell r="S1185" t="str">
            <v>Seller Fulfilled</v>
          </cell>
          <cell r="T1185" t="str">
            <v>0WITAFABI0SC</v>
          </cell>
          <cell r="U1185" t="str">
            <v>00764608040034</v>
          </cell>
        </row>
        <row r="1186">
          <cell r="A1186" t="str">
            <v>779-EACH</v>
          </cell>
          <cell r="B1186">
            <v>196619686</v>
          </cell>
          <cell r="C1186" t="str">
            <v>BAZIC Colored Pencils, 12 Assorted Colors, Pre-Sharpened Wood Free (12/Pack), 1-Pack</v>
          </cell>
          <cell r="D1186" t="str">
            <v>ARCHIVED</v>
          </cell>
          <cell r="E1186" t="str">
            <v>UNPUBLISHED</v>
          </cell>
          <cell r="F1186" t="str">
            <v>Offer end date has passed</v>
          </cell>
          <cell r="G1186" t="str">
            <v>Office &amp; Stationery</v>
          </cell>
          <cell r="H1186" t="str">
            <v>Binders</v>
          </cell>
          <cell r="I1186">
            <v>24.99</v>
          </cell>
          <cell r="J1186" t="str">
            <v>USD</v>
          </cell>
          <cell r="K1186" t="str">
            <v>Base</v>
          </cell>
          <cell r="L1186" t="str">
            <v>Yes</v>
          </cell>
          <cell r="M1186">
            <v>2039720</v>
          </cell>
          <cell r="N1186">
            <v>2039738</v>
          </cell>
          <cell r="O1186" t="str">
            <v>NETWORK_GEO</v>
          </cell>
          <cell r="P1186">
            <v>2.72</v>
          </cell>
          <cell r="Q1186">
            <v>1</v>
          </cell>
          <cell r="R1186" t="str">
            <v>Seller Fulfilled</v>
          </cell>
          <cell r="S1186" t="str">
            <v>Walmart Fulfilled</v>
          </cell>
          <cell r="T1186" t="str">
            <v>24OJS3C328CD</v>
          </cell>
          <cell r="U1186" t="str">
            <v>00468388594212</v>
          </cell>
        </row>
        <row r="1187">
          <cell r="A1187" t="str">
            <v>9009-CASE</v>
          </cell>
          <cell r="B1187">
            <v>809449460</v>
          </cell>
          <cell r="C1187" t="str">
            <v>BAZIC Printed Duct Tape Giraffe Pattern 1.88" X 5 Yards, 24-Pack</v>
          </cell>
          <cell r="D1187" t="str">
            <v>ARCHIVED</v>
          </cell>
          <cell r="E1187" t="str">
            <v>UNPUBLISHED</v>
          </cell>
          <cell r="F1187" t="str">
            <v>Offer end date has passed</v>
          </cell>
          <cell r="G1187" t="str">
            <v>Office &amp; Stationery</v>
          </cell>
          <cell r="H1187" t="str">
            <v>Duct Tapes</v>
          </cell>
          <cell r="I1187">
            <v>47.29</v>
          </cell>
          <cell r="J1187" t="str">
            <v>USD</v>
          </cell>
          <cell r="K1187" t="str">
            <v>Base</v>
          </cell>
          <cell r="L1187" t="str">
            <v>Yes</v>
          </cell>
          <cell r="M1187">
            <v>2042502</v>
          </cell>
          <cell r="N1187">
            <v>2039738</v>
          </cell>
          <cell r="O1187" t="str">
            <v>NETWORK_GEO</v>
          </cell>
          <cell r="P1187">
            <v>0.72</v>
          </cell>
          <cell r="Q1187">
            <v>1</v>
          </cell>
          <cell r="R1187" t="str">
            <v>Seller Fulfilled</v>
          </cell>
          <cell r="S1187" t="str">
            <v>Seller Fulfilled</v>
          </cell>
          <cell r="T1187" t="str">
            <v>28RW4BVOVF6O</v>
          </cell>
          <cell r="U1187" t="str">
            <v>00764608041215</v>
          </cell>
        </row>
        <row r="1188">
          <cell r="A1188" t="str">
            <v>L-11-BOX</v>
          </cell>
          <cell r="B1188">
            <v>931433290</v>
          </cell>
          <cell r="C1188" t="str">
            <v>BAZIC Never Mind The Dog Beware of Owner Sign 12"x16", Waterproof, 24-Pack</v>
          </cell>
          <cell r="D1188" t="str">
            <v>ACTIVE</v>
          </cell>
          <cell r="E1188" t="str">
            <v>PUBLISHED</v>
          </cell>
          <cell r="F1188" t="str">
            <v>Offer end date has passed</v>
          </cell>
          <cell r="G1188" t="str">
            <v>Office &amp; Stationery</v>
          </cell>
          <cell r="H1188" t="str">
            <v>Binders</v>
          </cell>
          <cell r="I1188">
            <v>14.99</v>
          </cell>
          <cell r="J1188" t="str">
            <v>USD</v>
          </cell>
          <cell r="K1188" t="str">
            <v>Base</v>
          </cell>
          <cell r="L1188" t="str">
            <v>Yes</v>
          </cell>
          <cell r="M1188">
            <v>2038710</v>
          </cell>
          <cell r="N1188">
            <v>2039738</v>
          </cell>
          <cell r="O1188" t="str">
            <v>NETWORK_GEO</v>
          </cell>
          <cell r="P1188">
            <v>1</v>
          </cell>
          <cell r="Q1188">
            <v>1</v>
          </cell>
          <cell r="R1188" t="str">
            <v>Seller Fulfilled</v>
          </cell>
          <cell r="S1188" t="str">
            <v>Seller Fulfilled</v>
          </cell>
          <cell r="T1188" t="str">
            <v>49HR8P8URKXD</v>
          </cell>
          <cell r="U1188" t="str">
            <v>00764608041536</v>
          </cell>
        </row>
        <row r="1189">
          <cell r="A1189" t="str">
            <v>S-32-EACH</v>
          </cell>
          <cell r="B1189">
            <v>449499422</v>
          </cell>
          <cell r="C1189" t="str">
            <v>BAZIC 9" X 12" No Fumar Sign, Spanish No Smoking Public Spaces Coffee Shops Restaurants Store, Vinyl Weather Resistant Waterproof Indoor Outdoor Signage, 1-Packâ€¦</v>
          </cell>
          <cell r="D1189" t="str">
            <v>ACTIVE</v>
          </cell>
          <cell r="E1189" t="str">
            <v>PUBLISHED</v>
          </cell>
          <cell r="F1189" t="str">
            <v>Offer end date has passed</v>
          </cell>
          <cell r="G1189" t="str">
            <v>Office &amp; Stationery</v>
          </cell>
          <cell r="H1189" t="str">
            <v>Scissors</v>
          </cell>
          <cell r="I1189">
            <v>43.78</v>
          </cell>
          <cell r="J1189" t="str">
            <v>USD</v>
          </cell>
          <cell r="K1189" t="str">
            <v>Base</v>
          </cell>
          <cell r="L1189" t="str">
            <v>No</v>
          </cell>
          <cell r="M1189">
            <v>2038710</v>
          </cell>
          <cell r="N1189">
            <v>2039728</v>
          </cell>
          <cell r="O1189" t="str">
            <v>NETWORK_GEO</v>
          </cell>
          <cell r="P1189">
            <v>3.1</v>
          </cell>
          <cell r="Q1189">
            <v>1</v>
          </cell>
          <cell r="R1189" t="str">
            <v>Seller Fulfilled</v>
          </cell>
          <cell r="S1189" t="str">
            <v>Seller Fulfilled</v>
          </cell>
          <cell r="T1189" t="str">
            <v>4YFF4GUSS49V</v>
          </cell>
          <cell r="U1189" t="str">
            <v>10764608044350</v>
          </cell>
        </row>
        <row r="1190">
          <cell r="A1190" t="str">
            <v>S-4-BOX</v>
          </cell>
          <cell r="B1190">
            <v>608950926</v>
          </cell>
          <cell r="C1190" t="str">
            <v>BAZIC For Rent Sign 9"X12", Waterproof Indoor Signage, 24-Pack</v>
          </cell>
          <cell r="D1190" t="str">
            <v>ACTIVE</v>
          </cell>
          <cell r="E1190" t="str">
            <v>PUBLISHED</v>
          </cell>
          <cell r="G1190" t="str">
            <v>Home &amp; Garden</v>
          </cell>
          <cell r="H1190" t="str">
            <v>Plaques &amp; Signs</v>
          </cell>
          <cell r="I1190">
            <v>20.64</v>
          </cell>
          <cell r="J1190" t="str">
            <v>USD</v>
          </cell>
          <cell r="K1190" t="str">
            <v>Base</v>
          </cell>
          <cell r="L1190">
            <v>20.64</v>
          </cell>
          <cell r="M1190">
            <v>2038710</v>
          </cell>
          <cell r="N1190">
            <v>2038710</v>
          </cell>
          <cell r="O1190" t="str">
            <v>NETWORK_GEO</v>
          </cell>
          <cell r="P1190">
            <v>7.64</v>
          </cell>
          <cell r="Q1190">
            <v>1</v>
          </cell>
          <cell r="R1190" t="str">
            <v>Seller Fulfilled</v>
          </cell>
          <cell r="S1190" t="str">
            <v>Seller Fulfilled</v>
          </cell>
          <cell r="T1190" t="str">
            <v>6AK0BEU3IHZN</v>
          </cell>
          <cell r="U1190" t="str">
            <v>40764608050147</v>
          </cell>
        </row>
        <row r="1191">
          <cell r="A1191" t="str">
            <v>1202-BOX</v>
          </cell>
          <cell r="B1191">
            <v>267353312</v>
          </cell>
          <cell r="C1191" t="str">
            <v>BAZIC Dry Erase Marker Assorted Color Fine Tip Whiteboard Markers (6/Pack), 12-Packs</v>
          </cell>
          <cell r="D1191" t="str">
            <v>ACTIVE</v>
          </cell>
          <cell r="E1191" t="str">
            <v>PUBLISHED</v>
          </cell>
          <cell r="F1191" t="str">
            <v>Offer end date has passed</v>
          </cell>
          <cell r="G1191" t="str">
            <v>Office &amp; Stationery</v>
          </cell>
          <cell r="H1191" t="str">
            <v>Writing Notebooks &amp; Sketch Books</v>
          </cell>
          <cell r="I1191">
            <v>10.99</v>
          </cell>
          <cell r="J1191" t="str">
            <v>USD</v>
          </cell>
          <cell r="K1191" t="str">
            <v>Base</v>
          </cell>
          <cell r="L1191" t="str">
            <v>Yes</v>
          </cell>
          <cell r="M1191">
            <v>2039746</v>
          </cell>
          <cell r="N1191">
            <v>2039723</v>
          </cell>
          <cell r="O1191" t="str">
            <v>ALWAYS_TWO_DAY</v>
          </cell>
          <cell r="P1191">
            <v>1.24</v>
          </cell>
          <cell r="Q1191">
            <v>1</v>
          </cell>
          <cell r="R1191" t="str">
            <v>Walmart Fulfilled</v>
          </cell>
          <cell r="S1191" t="str">
            <v>Seller Fulfilled</v>
          </cell>
          <cell r="T1191" t="str">
            <v>2ZIKJPCG2KRC</v>
          </cell>
          <cell r="U1191" t="str">
            <v>00764608005033</v>
          </cell>
        </row>
        <row r="1192">
          <cell r="A1192" t="str">
            <v>1203-BOX</v>
          </cell>
          <cell r="B1192">
            <v>648264442</v>
          </cell>
          <cell r="C1192" t="str">
            <v>BAZIC Dry Erase Marker Bright Color Fine Tip Whiteboard Markers (6/Pack), 12-Packs</v>
          </cell>
          <cell r="D1192" t="str">
            <v>ACTIVE</v>
          </cell>
          <cell r="E1192" t="str">
            <v>PUBLISHED</v>
          </cell>
          <cell r="G1192" t="str">
            <v>Office &amp; Stationery</v>
          </cell>
          <cell r="H1192" t="str">
            <v>Dry Erase Markers</v>
          </cell>
          <cell r="I1192">
            <v>26.63</v>
          </cell>
          <cell r="J1192" t="str">
            <v>USD</v>
          </cell>
          <cell r="K1192" t="str">
            <v>Base</v>
          </cell>
          <cell r="L1192">
            <v>26.63</v>
          </cell>
          <cell r="M1192">
            <v>2039746</v>
          </cell>
          <cell r="N1192">
            <v>2039904</v>
          </cell>
          <cell r="O1192" t="str">
            <v>NETWORK_GEO</v>
          </cell>
          <cell r="P1192">
            <v>4.6399999999999997</v>
          </cell>
          <cell r="Q1192">
            <v>1</v>
          </cell>
          <cell r="R1192" t="str">
            <v>Seller Fulfilled</v>
          </cell>
          <cell r="S1192" t="str">
            <v>Seller Fulfilled</v>
          </cell>
          <cell r="T1192" t="str">
            <v>77JIL7GOAQMC</v>
          </cell>
          <cell r="U1192" t="str">
            <v>10764608051037</v>
          </cell>
        </row>
        <row r="1193">
          <cell r="A1193" t="str">
            <v>17083-BOX</v>
          </cell>
          <cell r="B1193">
            <v>313734865</v>
          </cell>
          <cell r="C1193" t="str">
            <v>BAZIC Collorelli Gel Pen 0.8mm Pastel Color, Smooth Write (12/Pack), 24-Pack</v>
          </cell>
          <cell r="D1193" t="str">
            <v>ACTIVE</v>
          </cell>
          <cell r="E1193" t="str">
            <v>PUBLISHED</v>
          </cell>
          <cell r="F1193" t="str">
            <v>Compliance - Childrenâ€™s Product Policy</v>
          </cell>
          <cell r="G1193" t="str">
            <v>Office &amp; Stationery</v>
          </cell>
          <cell r="H1193" t="str">
            <v>Sticky Notes</v>
          </cell>
          <cell r="I1193">
            <v>22.64</v>
          </cell>
          <cell r="J1193" t="str">
            <v>USD</v>
          </cell>
          <cell r="K1193" t="str">
            <v>Base</v>
          </cell>
          <cell r="L1193" t="str">
            <v>Yes</v>
          </cell>
          <cell r="M1193">
            <v>2039719</v>
          </cell>
          <cell r="N1193">
            <v>2039904</v>
          </cell>
          <cell r="O1193" t="str">
            <v>NETWORK_GEO</v>
          </cell>
          <cell r="P1193">
            <v>2.48</v>
          </cell>
          <cell r="Q1193">
            <v>1</v>
          </cell>
          <cell r="R1193" t="str">
            <v>Seller Fulfilled</v>
          </cell>
          <cell r="S1193" t="str">
            <v>Seller Fulfilled</v>
          </cell>
          <cell r="T1193" t="str">
            <v>6NTA1KDAC2AQ</v>
          </cell>
          <cell r="U1193" t="str">
            <v>10764608051051</v>
          </cell>
        </row>
        <row r="1194">
          <cell r="A1194" t="str">
            <v>1940-BOX</v>
          </cell>
          <cell r="B1194">
            <v>591958191</v>
          </cell>
          <cell r="C1194" t="str">
            <v>BAZIC Pencil Sharpener Dual Blades w/ Lid &amp; Receptacle, Total 24-Count</v>
          </cell>
          <cell r="D1194" t="str">
            <v>ACTIVE</v>
          </cell>
          <cell r="E1194" t="str">
            <v>PUBLISHED</v>
          </cell>
          <cell r="G1194" t="str">
            <v>Office &amp; Stationery</v>
          </cell>
          <cell r="H1194" t="str">
            <v>Manual Pencil Sharpeners</v>
          </cell>
          <cell r="I1194">
            <v>19.04</v>
          </cell>
          <cell r="J1194" t="str">
            <v>USD</v>
          </cell>
          <cell r="K1194" t="str">
            <v>Base</v>
          </cell>
          <cell r="L1194">
            <v>19.04</v>
          </cell>
          <cell r="M1194">
            <v>2039751</v>
          </cell>
          <cell r="N1194">
            <v>2039889</v>
          </cell>
          <cell r="O1194" t="str">
            <v>NETWORK_GEO</v>
          </cell>
          <cell r="P1194">
            <v>0.86</v>
          </cell>
          <cell r="Q1194">
            <v>1</v>
          </cell>
          <cell r="R1194" t="str">
            <v>Seller Fulfilled</v>
          </cell>
          <cell r="S1194" t="str">
            <v>Seller Fulfilled</v>
          </cell>
          <cell r="T1194" t="str">
            <v>1MHJDFBNR9AZ</v>
          </cell>
          <cell r="U1194" t="str">
            <v>10764608051549</v>
          </cell>
        </row>
        <row r="1195">
          <cell r="A1195" t="str">
            <v>2163-SET2</v>
          </cell>
          <cell r="B1195">
            <v>341261349</v>
          </cell>
          <cell r="C1195" t="str">
            <v>Fairy Tales Girls Mix Coloring &amp; Activity Books 2-Titles, Fun Game Workbook for Learning Drawing Coloring, 2-Pack</v>
          </cell>
          <cell r="D1195" t="str">
            <v>ARCHIVED</v>
          </cell>
          <cell r="E1195" t="str">
            <v>UNPUBLISHED</v>
          </cell>
          <cell r="F1195" t="str">
            <v>Offer end date has passed</v>
          </cell>
          <cell r="G1195" t="str">
            <v>Office &amp; Stationery</v>
          </cell>
          <cell r="H1195" t="str">
            <v>Index Cards</v>
          </cell>
          <cell r="I1195">
            <v>59.25</v>
          </cell>
          <cell r="J1195" t="str">
            <v>USD</v>
          </cell>
          <cell r="K1195" t="str">
            <v>Base</v>
          </cell>
          <cell r="L1195" t="str">
            <v>Yes</v>
          </cell>
          <cell r="M1195">
            <v>2038710</v>
          </cell>
          <cell r="N1195">
            <v>2039744</v>
          </cell>
          <cell r="O1195" t="str">
            <v>NETWORK_GEO</v>
          </cell>
          <cell r="P1195">
            <v>11.56</v>
          </cell>
          <cell r="Q1195">
            <v>1</v>
          </cell>
          <cell r="R1195" t="str">
            <v>Seller Fulfilled</v>
          </cell>
          <cell r="S1195" t="str">
            <v>Seller Fulfilled</v>
          </cell>
          <cell r="T1195" t="str">
            <v>3Y9W1CETR4DD</v>
          </cell>
          <cell r="U1195" t="str">
            <v>20764608005204</v>
          </cell>
        </row>
        <row r="1196">
          <cell r="A1196" t="str">
            <v>2181-CASE</v>
          </cell>
          <cell r="B1196">
            <v>781612162</v>
          </cell>
          <cell r="C1196" t="str">
            <v>BAZIC 2 Pockets Paper Folder, Premium Leatherette Portfolio, 125-Count</v>
          </cell>
          <cell r="D1196" t="str">
            <v>ACTIVE</v>
          </cell>
          <cell r="E1196" t="str">
            <v>PUBLISHED</v>
          </cell>
          <cell r="F1196" t="str">
            <v>Offer end date has passed</v>
          </cell>
          <cell r="G1196" t="str">
            <v>Office &amp; Stationery</v>
          </cell>
          <cell r="H1196" t="str">
            <v>Index Cards</v>
          </cell>
          <cell r="I1196">
            <v>5.99</v>
          </cell>
          <cell r="J1196" t="str">
            <v>USD</v>
          </cell>
          <cell r="K1196" t="str">
            <v>Promo price</v>
          </cell>
          <cell r="L1196" t="str">
            <v>No</v>
          </cell>
          <cell r="M1196">
            <v>2039742</v>
          </cell>
          <cell r="N1196">
            <v>2039744</v>
          </cell>
          <cell r="O1196" t="str">
            <v>ALWAYS_TWO_DAY</v>
          </cell>
          <cell r="P1196">
            <v>0.30499999999999999</v>
          </cell>
          <cell r="Q1196">
            <v>1</v>
          </cell>
          <cell r="R1196" t="str">
            <v>Walmart Fulfilled</v>
          </cell>
          <cell r="S1196" t="str">
            <v>Seller Fulfilled</v>
          </cell>
          <cell r="T1196" t="str">
            <v>3X5SK3JKT40K</v>
          </cell>
          <cell r="U1196" t="str">
            <v>00764608005200</v>
          </cell>
        </row>
        <row r="1197">
          <cell r="A1197" t="str">
            <v>2201-PACK2</v>
          </cell>
          <cell r="B1197">
            <v>763142270</v>
          </cell>
          <cell r="C1197" t="str">
            <v>BAZIC Erasers Jumbo Vinyl Pencil Eraser Latex Free (4/Pack), 2-Packs</v>
          </cell>
          <cell r="D1197" t="str">
            <v>ACTIVE</v>
          </cell>
          <cell r="E1197" t="str">
            <v>UNPUBLISHED</v>
          </cell>
          <cell r="F1197" t="str">
            <v>Reasonable price requirements are not met,Reasonable Price Not Satisfied</v>
          </cell>
          <cell r="G1197" t="str">
            <v>Crafts</v>
          </cell>
          <cell r="H1197" t="str">
            <v>Construction Paper</v>
          </cell>
          <cell r="I1197">
            <v>155.99</v>
          </cell>
          <cell r="J1197" t="str">
            <v>USD</v>
          </cell>
          <cell r="K1197" t="str">
            <v>Base</v>
          </cell>
          <cell r="L1197" t="str">
            <v>Yes</v>
          </cell>
          <cell r="M1197">
            <v>2039721</v>
          </cell>
          <cell r="N1197">
            <v>2038710</v>
          </cell>
          <cell r="O1197" t="str">
            <v>NETWORK_GEO</v>
          </cell>
          <cell r="P1197">
            <v>27.42</v>
          </cell>
          <cell r="Q1197">
            <v>1</v>
          </cell>
          <cell r="R1197" t="str">
            <v>Seller Fulfilled</v>
          </cell>
          <cell r="S1197" t="str">
            <v>Seller Fulfilled</v>
          </cell>
          <cell r="T1197" t="str">
            <v>33Q6DFFWA72C</v>
          </cell>
          <cell r="U1197" t="str">
            <v>20764608005273</v>
          </cell>
        </row>
        <row r="1198">
          <cell r="A1198" t="str">
            <v>2235-BOX</v>
          </cell>
          <cell r="B1198">
            <v>796723141</v>
          </cell>
          <cell r="C1198" t="str">
            <v>BAZIC Pink Eraser Latex Free Bevel Erasers Block Erasers, 24 Count</v>
          </cell>
          <cell r="D1198" t="str">
            <v>ACTIVE</v>
          </cell>
          <cell r="E1198" t="str">
            <v>PUBLISHED</v>
          </cell>
          <cell r="F1198" t="str">
            <v>Reasonable price requirements are not met</v>
          </cell>
          <cell r="G1198" t="str">
            <v>Office &amp; Stationery</v>
          </cell>
          <cell r="H1198" t="str">
            <v>Pencil &amp; Pen Erasers</v>
          </cell>
          <cell r="I1198">
            <v>16</v>
          </cell>
          <cell r="J1198" t="str">
            <v>USD</v>
          </cell>
          <cell r="K1198" t="str">
            <v>Base</v>
          </cell>
          <cell r="L1198">
            <v>16</v>
          </cell>
          <cell r="M1198">
            <v>2039721</v>
          </cell>
          <cell r="N1198">
            <v>2039744</v>
          </cell>
          <cell r="O1198" t="str">
            <v>NETWORK_GEO</v>
          </cell>
          <cell r="P1198">
            <v>0.38</v>
          </cell>
          <cell r="Q1198">
            <v>1</v>
          </cell>
          <cell r="R1198" t="str">
            <v>Seller Fulfilled</v>
          </cell>
          <cell r="S1198" t="str">
            <v>Seller Fulfilled</v>
          </cell>
          <cell r="T1198" t="str">
            <v>3WUYUIL3YYMS</v>
          </cell>
          <cell r="U1198" t="str">
            <v>00764608005392</v>
          </cell>
        </row>
        <row r="1199">
          <cell r="A1199" t="str">
            <v>2517-EACH</v>
          </cell>
          <cell r="B1199">
            <v>27925896</v>
          </cell>
          <cell r="C1199" t="str">
            <v>BAZIC Crayons 16-Count, Non Toxic Drawing Crayon (16/Pack), 1-Pack</v>
          </cell>
          <cell r="D1199" t="str">
            <v>ACTIVE</v>
          </cell>
          <cell r="E1199" t="str">
            <v>PUBLISHED</v>
          </cell>
          <cell r="G1199" t="str">
            <v>Crafts</v>
          </cell>
          <cell r="H1199" t="str">
            <v>Crayons</v>
          </cell>
          <cell r="I1199">
            <v>7.49</v>
          </cell>
          <cell r="J1199" t="str">
            <v>USD</v>
          </cell>
          <cell r="K1199" t="str">
            <v>Base</v>
          </cell>
          <cell r="L1199">
            <v>7.49</v>
          </cell>
          <cell r="M1199">
            <v>2039722</v>
          </cell>
          <cell r="N1199">
            <v>2039914</v>
          </cell>
          <cell r="O1199" t="str">
            <v>NETWORK_GEO</v>
          </cell>
          <cell r="P1199">
            <v>0.5</v>
          </cell>
          <cell r="Q1199">
            <v>1</v>
          </cell>
          <cell r="R1199" t="str">
            <v>Seller Fulfilled</v>
          </cell>
          <cell r="S1199" t="str">
            <v>Seller Fulfilled</v>
          </cell>
          <cell r="T1199" t="str">
            <v>1JHURCWG123R</v>
          </cell>
          <cell r="U1199" t="str">
            <v>00466359561171</v>
          </cell>
        </row>
        <row r="1200">
          <cell r="A1200" t="str">
            <v>2518-CASE</v>
          </cell>
          <cell r="B1200">
            <v>636763716</v>
          </cell>
          <cell r="C1200" t="str">
            <v>Bazic Products 2518 8 Color Premium Jumbo Crayons-Pack of 144</v>
          </cell>
          <cell r="D1200" t="str">
            <v>ACTIVE</v>
          </cell>
          <cell r="E1200" t="str">
            <v>UNPUBLISHED</v>
          </cell>
          <cell r="F1200" t="str">
            <v>Shipping information is not found</v>
          </cell>
          <cell r="G1200" t="str">
            <v>Crafts</v>
          </cell>
          <cell r="H1200" t="str">
            <v>Crayons</v>
          </cell>
          <cell r="I1200">
            <v>147.25</v>
          </cell>
          <cell r="J1200" t="str">
            <v>USD</v>
          </cell>
          <cell r="K1200" t="str">
            <v>Base</v>
          </cell>
          <cell r="L1200" t="str">
            <v>Yes</v>
          </cell>
          <cell r="M1200">
            <v>2039722</v>
          </cell>
          <cell r="N1200">
            <v>2039723</v>
          </cell>
          <cell r="O1200">
            <v>0.19</v>
          </cell>
          <cell r="P1200">
            <v>0.56000000000000005</v>
          </cell>
          <cell r="Q1200">
            <v>1</v>
          </cell>
          <cell r="R1200" t="str">
            <v>Seller Fulfilled</v>
          </cell>
          <cell r="S1200" t="str">
            <v>Seller Fulfilled</v>
          </cell>
          <cell r="T1200" t="str">
            <v>59NNMJVOAXBS</v>
          </cell>
          <cell r="U1200" t="str">
            <v>00764608054871</v>
          </cell>
        </row>
        <row r="1201">
          <cell r="A1201" t="str">
            <v>2520-BOX</v>
          </cell>
          <cell r="B1201">
            <v>436713706</v>
          </cell>
          <cell r="C1201" t="str">
            <v>BAZIC Dual Sided Super Jumbo Crayons Premium 12 Colors, Non Toxic Drawing Crayons, Gift for Student, 24-Pack</v>
          </cell>
          <cell r="D1201" t="str">
            <v>ACTIVE</v>
          </cell>
          <cell r="E1201" t="str">
            <v>SYSTEM_PROBLEM</v>
          </cell>
          <cell r="F1201" t="str">
            <v>Compliance - Childrenâ€™s Product Policy,No Match Found - Adjusted to your last submitted price</v>
          </cell>
          <cell r="G1201" t="str">
            <v>Office &amp; Stationery</v>
          </cell>
          <cell r="H1201" t="str">
            <v>Composition Notebooks</v>
          </cell>
          <cell r="I1201">
            <v>165.99</v>
          </cell>
          <cell r="J1201" t="str">
            <v>USD</v>
          </cell>
          <cell r="K1201" t="str">
            <v>Base</v>
          </cell>
          <cell r="L1201" t="str">
            <v>Yes</v>
          </cell>
          <cell r="M1201">
            <v>2039722</v>
          </cell>
          <cell r="N1201">
            <v>2038710</v>
          </cell>
          <cell r="O1201" t="str">
            <v>NETWORK_GEO</v>
          </cell>
          <cell r="P1201">
            <v>27</v>
          </cell>
          <cell r="Q1201">
            <v>1</v>
          </cell>
          <cell r="R1201" t="str">
            <v>Seller Fulfilled</v>
          </cell>
          <cell r="S1201" t="str">
            <v>Seller Fulfilled</v>
          </cell>
          <cell r="T1201" t="str">
            <v>5Q7I7MHTRFL2</v>
          </cell>
          <cell r="U1201" t="str">
            <v>20764608054967</v>
          </cell>
        </row>
        <row r="1202">
          <cell r="A1202" t="str">
            <v>2569-BOX</v>
          </cell>
          <cell r="B1202">
            <v>340755568</v>
          </cell>
          <cell r="C1202" t="str">
            <v>BAZIC Jumbo Silky Gel Crayons 12 Color, Washable Blendable Watercolor Crayon (12/Pack), 12-Packs</v>
          </cell>
          <cell r="D1202" t="str">
            <v>ACTIVE</v>
          </cell>
          <cell r="E1202" t="str">
            <v>PUBLISHED</v>
          </cell>
          <cell r="G1202" t="str">
            <v>Crafts</v>
          </cell>
          <cell r="H1202" t="str">
            <v>Crayons</v>
          </cell>
          <cell r="I1202">
            <v>82.99</v>
          </cell>
          <cell r="J1202" t="str">
            <v>USD</v>
          </cell>
          <cell r="K1202" t="str">
            <v>Base</v>
          </cell>
          <cell r="L1202" t="str">
            <v>Yes</v>
          </cell>
          <cell r="M1202">
            <v>2039722</v>
          </cell>
          <cell r="N1202">
            <v>2039724</v>
          </cell>
          <cell r="O1202" t="str">
            <v>NETWORK_GEO</v>
          </cell>
          <cell r="P1202">
            <v>6</v>
          </cell>
          <cell r="Q1202">
            <v>1</v>
          </cell>
          <cell r="R1202" t="str">
            <v>Seller Fulfilled</v>
          </cell>
          <cell r="S1202" t="str">
            <v>Seller Fulfilled</v>
          </cell>
          <cell r="T1202" t="str">
            <v>5ZX8WEBFLILK</v>
          </cell>
          <cell r="U1202" t="str">
            <v>00464838366361</v>
          </cell>
        </row>
        <row r="1203">
          <cell r="A1203" t="str">
            <v>262-BOX</v>
          </cell>
          <cell r="B1203">
            <v>997550271</v>
          </cell>
          <cell r="C1203" t="str">
            <v>BAZIC Binder Clips Large 2 Inch (51mm) Black, Paper Clip (4/Pack), 24-Packs</v>
          </cell>
          <cell r="D1203" t="str">
            <v>ACTIVE</v>
          </cell>
          <cell r="E1203" t="str">
            <v>PUBLISHED</v>
          </cell>
          <cell r="G1203" t="str">
            <v>Office &amp; Stationery</v>
          </cell>
          <cell r="H1203" t="str">
            <v>Binder Clips</v>
          </cell>
          <cell r="I1203">
            <v>46.5</v>
          </cell>
          <cell r="J1203" t="str">
            <v>USD</v>
          </cell>
          <cell r="K1203" t="str">
            <v>Base</v>
          </cell>
          <cell r="L1203">
            <v>46.5</v>
          </cell>
          <cell r="M1203">
            <v>2039905</v>
          </cell>
          <cell r="N1203">
            <v>2039723</v>
          </cell>
          <cell r="O1203" t="str">
            <v>NETWORK_GEO</v>
          </cell>
          <cell r="P1203">
            <v>0.82</v>
          </cell>
          <cell r="Q1203">
            <v>1</v>
          </cell>
          <cell r="R1203" t="str">
            <v>Seller Fulfilled</v>
          </cell>
          <cell r="S1203" t="str">
            <v>Seller Fulfilled</v>
          </cell>
          <cell r="T1203" t="str">
            <v>2I046Z08HRWH</v>
          </cell>
          <cell r="U1203" t="str">
            <v>00461333777654</v>
          </cell>
        </row>
        <row r="1204">
          <cell r="A1204" t="str">
            <v>3107-EACH</v>
          </cell>
          <cell r="B1204">
            <v>24892840</v>
          </cell>
          <cell r="C1204" t="str">
            <v>BAZIC 3-Ring Binder Dividers w/ 10-Color Tabs [3107]</v>
          </cell>
          <cell r="D1204" t="str">
            <v>ACTIVE</v>
          </cell>
          <cell r="E1204" t="str">
            <v>PUBLISHED</v>
          </cell>
          <cell r="F1204" t="str">
            <v>Offer end date has passed</v>
          </cell>
          <cell r="G1204" t="str">
            <v>Office &amp; Stationery</v>
          </cell>
          <cell r="H1204" t="str">
            <v>Whiteboards</v>
          </cell>
          <cell r="I1204">
            <v>16.68</v>
          </cell>
          <cell r="J1204" t="str">
            <v>USD</v>
          </cell>
          <cell r="K1204" t="str">
            <v>Base</v>
          </cell>
          <cell r="L1204" t="str">
            <v>Yes</v>
          </cell>
          <cell r="M1204">
            <v>2039889</v>
          </cell>
          <cell r="N1204">
            <v>2039885</v>
          </cell>
          <cell r="O1204" t="str">
            <v>NETWORK_GEO</v>
          </cell>
          <cell r="P1204">
            <v>0.91</v>
          </cell>
          <cell r="Q1204">
            <v>1</v>
          </cell>
          <cell r="R1204" t="str">
            <v>Seller Fulfilled</v>
          </cell>
          <cell r="S1204" t="str">
            <v>Seller Fulfilled</v>
          </cell>
          <cell r="T1204" t="str">
            <v>4WWP7NODBIKM</v>
          </cell>
          <cell r="U1204" t="str">
            <v>00464180214723</v>
          </cell>
        </row>
        <row r="1205">
          <cell r="A1205" t="str">
            <v>3184-EACH</v>
          </cell>
          <cell r="B1205">
            <v>25262250</v>
          </cell>
          <cell r="C1205" t="str">
            <v>BAZIC Manila File Folder 1/3 Cut Letter Size 11 5/8" x 9 /2",100-Count</v>
          </cell>
          <cell r="D1205" t="str">
            <v>ACTIVE</v>
          </cell>
          <cell r="E1205" t="str">
            <v>PUBLISHED</v>
          </cell>
          <cell r="F1205" t="str">
            <v>Offer end date has passed,No Match Found - Adjusted to your last submitted price</v>
          </cell>
          <cell r="G1205" t="str">
            <v>Crafts</v>
          </cell>
          <cell r="H1205" t="str">
            <v>Craft Sticks</v>
          </cell>
          <cell r="I1205">
            <v>45.99</v>
          </cell>
          <cell r="J1205" t="str">
            <v>USD</v>
          </cell>
          <cell r="K1205" t="str">
            <v>Base</v>
          </cell>
          <cell r="L1205" t="str">
            <v>Yes</v>
          </cell>
          <cell r="M1205">
            <v>2039742</v>
          </cell>
          <cell r="N1205">
            <v>2038710</v>
          </cell>
          <cell r="O1205" t="str">
            <v>NETWORK_GEO</v>
          </cell>
          <cell r="P1205">
            <v>5.46</v>
          </cell>
          <cell r="Q1205">
            <v>1</v>
          </cell>
          <cell r="R1205" t="str">
            <v>Seller Fulfilled</v>
          </cell>
          <cell r="S1205" t="str">
            <v>Seller Fulfilled</v>
          </cell>
          <cell r="T1205" t="str">
            <v>6MJYR1Z1TX5Y</v>
          </cell>
          <cell r="U1205" t="str">
            <v>10764608068028</v>
          </cell>
        </row>
        <row r="1206">
          <cell r="A1206" t="str">
            <v>3463-A-SET6</v>
          </cell>
          <cell r="B1206">
            <v>53422306</v>
          </cell>
          <cell r="C1206" t="str">
            <v>BAZIC Glitter Glue 6 Color, Non-Toxic for Slime (4oz/Pack), 6-Packs</v>
          </cell>
          <cell r="D1206" t="str">
            <v>ARCHIVED</v>
          </cell>
          <cell r="E1206" t="str">
            <v>UNPUBLISHED</v>
          </cell>
          <cell r="F1206" t="str">
            <v>Offer end date has passed</v>
          </cell>
          <cell r="G1206" t="str">
            <v>Office &amp; Stationery</v>
          </cell>
          <cell r="H1206" t="str">
            <v>Mechanical Pencils</v>
          </cell>
          <cell r="I1206">
            <v>10</v>
          </cell>
          <cell r="J1206" t="str">
            <v>USD</v>
          </cell>
          <cell r="K1206" t="str">
            <v>Base</v>
          </cell>
          <cell r="L1206" t="str">
            <v>Yes</v>
          </cell>
          <cell r="M1206">
            <v>2038710</v>
          </cell>
          <cell r="N1206">
            <v>2039720</v>
          </cell>
          <cell r="O1206" t="str">
            <v>NETWORK_GEO</v>
          </cell>
          <cell r="P1206">
            <v>0.24</v>
          </cell>
          <cell r="Q1206">
            <v>1</v>
          </cell>
          <cell r="R1206" t="str">
            <v>Seller Fulfilled</v>
          </cell>
          <cell r="S1206" t="str">
            <v>Seller Fulfilled</v>
          </cell>
          <cell r="T1206" t="str">
            <v>4P8OX5634DT4</v>
          </cell>
          <cell r="U1206" t="str">
            <v>00764608007228</v>
          </cell>
        </row>
        <row r="1207">
          <cell r="A1207" t="str">
            <v>3814-EACH</v>
          </cell>
          <cell r="B1207">
            <v>24867729</v>
          </cell>
          <cell r="C1207" t="str">
            <v>BAZIC Gold Foil Seal Label Round 2" for Envelope Wrapping Packaging, 42-Count</v>
          </cell>
          <cell r="D1207" t="str">
            <v>ACTIVE</v>
          </cell>
          <cell r="E1207" t="str">
            <v>PUBLISHED</v>
          </cell>
          <cell r="F1207" t="str">
            <v>Offer end date has passed,Price Adjusted</v>
          </cell>
          <cell r="G1207" t="str">
            <v>Office &amp; Stationery</v>
          </cell>
          <cell r="H1207" t="str">
            <v>Mechanical Pencils</v>
          </cell>
          <cell r="I1207">
            <v>8.57</v>
          </cell>
          <cell r="J1207" t="str">
            <v>USD</v>
          </cell>
          <cell r="K1207" t="str">
            <v>Base</v>
          </cell>
          <cell r="L1207" t="str">
            <v>Yes</v>
          </cell>
          <cell r="M1207">
            <v>2038061</v>
          </cell>
          <cell r="N1207">
            <v>2039720</v>
          </cell>
          <cell r="O1207" t="str">
            <v>NETWORK_GEO</v>
          </cell>
          <cell r="P1207">
            <v>0.16</v>
          </cell>
          <cell r="Q1207">
            <v>1</v>
          </cell>
          <cell r="R1207" t="str">
            <v>Seller Fulfilled</v>
          </cell>
          <cell r="S1207" t="str">
            <v>Seller Fulfilled</v>
          </cell>
          <cell r="T1207" t="str">
            <v>6OX0SRXDBWLJ</v>
          </cell>
          <cell r="U1207" t="str">
            <v>00467171754901</v>
          </cell>
        </row>
        <row r="1208">
          <cell r="A1208" t="str">
            <v>5072-EACH</v>
          </cell>
          <cell r="B1208">
            <v>29812644</v>
          </cell>
          <cell r="C1208" t="str">
            <v>BAZIC 9 X 12 Clasp Envelope (100/Box)</v>
          </cell>
          <cell r="D1208" t="str">
            <v>ACTIVE</v>
          </cell>
          <cell r="E1208" t="str">
            <v>PUBLISHED</v>
          </cell>
          <cell r="F1208" t="str">
            <v>Offer end date has passed</v>
          </cell>
          <cell r="G1208" t="str">
            <v>Office &amp; Stationery</v>
          </cell>
          <cell r="H1208" t="str">
            <v>Envelopes</v>
          </cell>
          <cell r="I1208">
            <v>25.89</v>
          </cell>
          <cell r="J1208" t="str">
            <v>USD</v>
          </cell>
          <cell r="K1208" t="str">
            <v>Base</v>
          </cell>
          <cell r="L1208">
            <v>25.89</v>
          </cell>
          <cell r="M1208">
            <v>2038710</v>
          </cell>
          <cell r="N1208">
            <v>2039721</v>
          </cell>
          <cell r="O1208">
            <v>4.22</v>
          </cell>
          <cell r="P1208">
            <v>0.88</v>
          </cell>
          <cell r="Q1208">
            <v>1</v>
          </cell>
          <cell r="R1208" t="str">
            <v>Seller Fulfilled</v>
          </cell>
          <cell r="S1208" t="str">
            <v>Seller Fulfilled</v>
          </cell>
          <cell r="T1208" t="str">
            <v>2ATH8CHN9HZ0</v>
          </cell>
          <cell r="U1208" t="str">
            <v>00468831317801</v>
          </cell>
        </row>
        <row r="1209">
          <cell r="A1209" t="str">
            <v>5415-CASE</v>
          </cell>
          <cell r="B1209">
            <v>2991516894</v>
          </cell>
          <cell r="C1209" t="str">
            <v>BAZIC Poster Board Metallic Blue 22" X 28", Bulk Colored Poster Board Paper, 25-Pack</v>
          </cell>
          <cell r="D1209" t="str">
            <v>ACTIVE</v>
          </cell>
          <cell r="E1209" t="str">
            <v>PUBLISHED</v>
          </cell>
          <cell r="G1209" t="str">
            <v>Office &amp; Stationery</v>
          </cell>
          <cell r="H1209" t="str">
            <v>Poster Boards</v>
          </cell>
          <cell r="I1209">
            <v>47.35</v>
          </cell>
          <cell r="J1209" t="str">
            <v>USD</v>
          </cell>
          <cell r="K1209" t="str">
            <v>Base</v>
          </cell>
          <cell r="L1209">
            <v>47.35</v>
          </cell>
          <cell r="M1209">
            <v>2039749</v>
          </cell>
          <cell r="N1209">
            <v>2039720</v>
          </cell>
          <cell r="O1209" t="str">
            <v>ALWAYS_TWO_DAY</v>
          </cell>
          <cell r="P1209">
            <v>0.49</v>
          </cell>
          <cell r="Q1209">
            <v>1</v>
          </cell>
          <cell r="R1209" t="str">
            <v>Walmart Fulfilled</v>
          </cell>
          <cell r="S1209" t="str">
            <v>Seller Fulfilled</v>
          </cell>
          <cell r="T1209" t="str">
            <v>4K9TM7QAOVAH</v>
          </cell>
          <cell r="U1209" t="str">
            <v>00463260626173</v>
          </cell>
        </row>
        <row r="1210">
          <cell r="A1210" t="str">
            <v>544-EA+548-EA+549-EA</v>
          </cell>
          <cell r="B1210">
            <v>537425392</v>
          </cell>
          <cell r="C1210" t="str">
            <v>BAZIC Numbers, Alphabet, Colors Flash Card Set for Activity Game Flashcards for Teacher Student Classroom (36/Pack), Set of 3 Pack</v>
          </cell>
          <cell r="D1210" t="str">
            <v>ACTIVE</v>
          </cell>
          <cell r="E1210" t="str">
            <v>PUBLISHED</v>
          </cell>
          <cell r="F1210" t="str">
            <v>Offer end date has passed,Price Adjusted</v>
          </cell>
          <cell r="G1210" t="str">
            <v>Office &amp; Stationery</v>
          </cell>
          <cell r="H1210" t="str">
            <v>Pencil Cases</v>
          </cell>
          <cell r="I1210">
            <v>16.989999999999998</v>
          </cell>
          <cell r="J1210" t="str">
            <v>USD</v>
          </cell>
          <cell r="K1210" t="str">
            <v>Base</v>
          </cell>
          <cell r="L1210" t="str">
            <v>Yes</v>
          </cell>
          <cell r="M1210">
            <v>2039914</v>
          </cell>
          <cell r="N1210">
            <v>2039750</v>
          </cell>
          <cell r="O1210" t="str">
            <v>NETWORK_GEO</v>
          </cell>
          <cell r="P1210">
            <v>0.56000000000000005</v>
          </cell>
          <cell r="Q1210">
            <v>1</v>
          </cell>
          <cell r="R1210" t="str">
            <v>Seller Fulfilled</v>
          </cell>
          <cell r="S1210" t="str">
            <v>Seller Fulfilled</v>
          </cell>
          <cell r="T1210" t="str">
            <v>0UDAHIQFAWP5</v>
          </cell>
          <cell r="U1210" t="str">
            <v>00764608008126</v>
          </cell>
        </row>
        <row r="1211">
          <cell r="A1211" t="str">
            <v>55800-SET2</v>
          </cell>
          <cell r="B1211">
            <v>135271298</v>
          </cell>
          <cell r="C1211" t="str">
            <v>Kappa Super Grande Bilingual Coloring Book 2 Title, Fun Workbook for Learning Drawing, 2-Pack</v>
          </cell>
          <cell r="D1211" t="str">
            <v>ACTIVE</v>
          </cell>
          <cell r="E1211" t="str">
            <v>PUBLISHED</v>
          </cell>
          <cell r="G1211" t="str">
            <v>Crafts</v>
          </cell>
          <cell r="H1211" t="str">
            <v>Coloring Books</v>
          </cell>
          <cell r="I1211">
            <v>8.5</v>
          </cell>
          <cell r="J1211" t="str">
            <v>USD</v>
          </cell>
          <cell r="K1211" t="str">
            <v>Base</v>
          </cell>
          <cell r="L1211">
            <v>8.5</v>
          </cell>
          <cell r="M1211">
            <v>2038710</v>
          </cell>
          <cell r="N1211">
            <v>2038710</v>
          </cell>
          <cell r="O1211" t="str">
            <v>NETWORK_GEO</v>
          </cell>
          <cell r="P1211">
            <v>12.42</v>
          </cell>
          <cell r="Q1211">
            <v>1</v>
          </cell>
          <cell r="R1211" t="str">
            <v>Seller Fulfilled</v>
          </cell>
          <cell r="S1211" t="str">
            <v>Seller Fulfilled</v>
          </cell>
          <cell r="T1211" t="str">
            <v>5UXE8LL48MAV</v>
          </cell>
          <cell r="U1211" t="str">
            <v>20764608082007</v>
          </cell>
        </row>
        <row r="1212">
          <cell r="A1212" t="str">
            <v>6804-EACH</v>
          </cell>
          <cell r="B1212">
            <v>704835443</v>
          </cell>
          <cell r="C1212" t="str">
            <v>BAZIC Craft Sticks Natural Wood, Non Toxic Stick, 1000-Count</v>
          </cell>
          <cell r="D1212" t="str">
            <v>ACTIVE</v>
          </cell>
          <cell r="E1212" t="str">
            <v>PUBLISHED</v>
          </cell>
          <cell r="F1212" t="str">
            <v>Listing &amp; Content:UPC Mismatch:Wrong-Item:Unpublish-Auto,Price Adjusted</v>
          </cell>
          <cell r="G1212" t="str">
            <v>Office &amp; Stationery</v>
          </cell>
          <cell r="H1212" t="str">
            <v>Envelopes</v>
          </cell>
          <cell r="I1212">
            <v>55.5</v>
          </cell>
          <cell r="J1212" t="str">
            <v>USD</v>
          </cell>
          <cell r="K1212" t="str">
            <v>Base</v>
          </cell>
          <cell r="L1212" t="str">
            <v>Yes</v>
          </cell>
          <cell r="M1212">
            <v>2038710</v>
          </cell>
          <cell r="N1212">
            <v>2038710</v>
          </cell>
          <cell r="O1212" t="str">
            <v>NETWORK_GEO</v>
          </cell>
          <cell r="P1212">
            <v>8.94</v>
          </cell>
          <cell r="Q1212">
            <v>1</v>
          </cell>
          <cell r="R1212" t="str">
            <v>Seller Fulfilled</v>
          </cell>
          <cell r="S1212" t="str">
            <v>Seller Fulfilled</v>
          </cell>
          <cell r="T1212" t="str">
            <v>1OVCT7RDQEG1</v>
          </cell>
          <cell r="U1212" t="str">
            <v>20764608005259</v>
          </cell>
        </row>
        <row r="1213">
          <cell r="A1213" t="str">
            <v>783-PACK2</v>
          </cell>
          <cell r="B1213">
            <v>381655257</v>
          </cell>
          <cell r="C1213" t="str">
            <v>BAZIC 18 Colored Pencils, Set for Art Drawing Sketching, 2-Packs</v>
          </cell>
          <cell r="D1213" t="str">
            <v>ARCHIVED</v>
          </cell>
          <cell r="E1213" t="str">
            <v>UNPUBLISHED</v>
          </cell>
          <cell r="F1213" t="str">
            <v>Offer end date has passed,Price Adjusted</v>
          </cell>
          <cell r="G1213" t="str">
            <v>Office &amp; Stationery</v>
          </cell>
          <cell r="H1213" t="str">
            <v>Pencil Cases</v>
          </cell>
          <cell r="I1213">
            <v>11.99</v>
          </cell>
          <cell r="J1213" t="str">
            <v>USD</v>
          </cell>
          <cell r="K1213" t="str">
            <v>Base</v>
          </cell>
          <cell r="L1213" t="str">
            <v>Yes</v>
          </cell>
          <cell r="M1213">
            <v>2039720</v>
          </cell>
          <cell r="N1213">
            <v>2039750</v>
          </cell>
          <cell r="O1213" t="str">
            <v>ALWAYS_TWO_DAY</v>
          </cell>
          <cell r="P1213">
            <v>0.87</v>
          </cell>
          <cell r="Q1213">
            <v>1</v>
          </cell>
          <cell r="R1213" t="str">
            <v>Walmart Fulfilled</v>
          </cell>
          <cell r="S1213" t="str">
            <v>Seller Fulfilled</v>
          </cell>
          <cell r="T1213" t="str">
            <v>15JDYJXOTCJH</v>
          </cell>
          <cell r="U1213" t="str">
            <v>00764608008423</v>
          </cell>
        </row>
        <row r="1214">
          <cell r="A1214" t="str">
            <v>8205-EACH</v>
          </cell>
          <cell r="B1214">
            <v>16495824219</v>
          </cell>
          <cell r="C1214" t="str">
            <v>BAZIC Security Self Seal Envelope 3 5/8" x 6 1/2" #6 Tint Mailing Envelopes, 80-Count</v>
          </cell>
          <cell r="D1214" t="str">
            <v>ACTIVE</v>
          </cell>
          <cell r="E1214" t="str">
            <v>PUBLISHED</v>
          </cell>
          <cell r="F1214" t="str">
            <v>Offer end date has passed</v>
          </cell>
          <cell r="G1214" t="str">
            <v>Office &amp; Stationery</v>
          </cell>
          <cell r="H1214" t="str">
            <v>Duct Tapes</v>
          </cell>
          <cell r="I1214">
            <v>7.99</v>
          </cell>
          <cell r="J1214" t="str">
            <v>USD</v>
          </cell>
          <cell r="K1214" t="str">
            <v>Base</v>
          </cell>
          <cell r="L1214" t="str">
            <v>Yes</v>
          </cell>
          <cell r="M1214">
            <v>2038710</v>
          </cell>
          <cell r="N1214">
            <v>2042502</v>
          </cell>
          <cell r="O1214" t="str">
            <v>NETWORK_GEO</v>
          </cell>
          <cell r="P1214">
            <v>0.18</v>
          </cell>
          <cell r="Q1214">
            <v>1</v>
          </cell>
          <cell r="R1214" t="str">
            <v>Seller Fulfilled</v>
          </cell>
          <cell r="S1214" t="str">
            <v>Seller Fulfilled</v>
          </cell>
          <cell r="T1214" t="str">
            <v>37TZTZ6G43WP</v>
          </cell>
          <cell r="U1214" t="str">
            <v>00764608009093</v>
          </cell>
        </row>
        <row r="1215">
          <cell r="A1215" t="str">
            <v>1220-EACH</v>
          </cell>
          <cell r="B1215">
            <v>24894267</v>
          </cell>
          <cell r="C1215" t="str">
            <v>BAZIC Washable Markers 10 Color Mini Coloring Marker (10/Pack), 1-Pack</v>
          </cell>
          <cell r="D1215" t="str">
            <v>ACTIVE</v>
          </cell>
          <cell r="E1215" t="str">
            <v>PUBLISHED</v>
          </cell>
          <cell r="F1215" t="str">
            <v>Reasonable price requirements are not met,Reasonable Price Not Satisfied</v>
          </cell>
          <cell r="G1215" t="str">
            <v>Office &amp; Stationery</v>
          </cell>
          <cell r="H1215" t="str">
            <v>Markers</v>
          </cell>
          <cell r="I1215">
            <v>7.91</v>
          </cell>
          <cell r="J1215" t="str">
            <v>USD</v>
          </cell>
          <cell r="K1215" t="str">
            <v>Base</v>
          </cell>
          <cell r="L1215">
            <v>7.91</v>
          </cell>
          <cell r="M1215">
            <v>2039746</v>
          </cell>
          <cell r="N1215">
            <v>2042502</v>
          </cell>
          <cell r="O1215" t="str">
            <v>NETWORK_GEO</v>
          </cell>
          <cell r="P1215">
            <v>7.5</v>
          </cell>
          <cell r="Q1215">
            <v>1</v>
          </cell>
          <cell r="R1215" t="str">
            <v>Seller Fulfilled</v>
          </cell>
          <cell r="S1215" t="str">
            <v>Walmart Fulfilled</v>
          </cell>
          <cell r="T1215" t="str">
            <v>5GEWKJ7IF5SK</v>
          </cell>
          <cell r="U1215" t="str">
            <v>20764608009103</v>
          </cell>
        </row>
        <row r="1216">
          <cell r="A1216" t="str">
            <v>13556-CASE</v>
          </cell>
          <cell r="B1216">
            <v>545042584</v>
          </cell>
          <cell r="C1216" t="str">
            <v>Spanish Big Print Find-A-Word II Digest Puzzle Books 2 Titles, 8.5"x5" Word Search, 48-Pack</v>
          </cell>
          <cell r="D1216" t="str">
            <v>ACTIVE</v>
          </cell>
          <cell r="E1216" t="str">
            <v>PUBLISHED</v>
          </cell>
          <cell r="G1216" t="str">
            <v>Books, Music &amp; Movies</v>
          </cell>
          <cell r="H1216" t="str">
            <v>Books</v>
          </cell>
          <cell r="I1216">
            <v>48.83</v>
          </cell>
          <cell r="J1216" t="str">
            <v>USD</v>
          </cell>
          <cell r="K1216" t="str">
            <v>Base</v>
          </cell>
          <cell r="L1216">
            <v>48.83</v>
          </cell>
          <cell r="M1216">
            <v>2038013</v>
          </cell>
          <cell r="N1216">
            <v>2039729</v>
          </cell>
          <cell r="O1216" t="str">
            <v>NETWORK_GEO</v>
          </cell>
          <cell r="P1216">
            <v>0.24</v>
          </cell>
          <cell r="Q1216">
            <v>1</v>
          </cell>
          <cell r="R1216" t="str">
            <v>Seller Fulfilled</v>
          </cell>
          <cell r="S1216" t="str">
            <v>Seller Fulfilled</v>
          </cell>
          <cell r="T1216" t="str">
            <v>4VA3SGSBW2DG</v>
          </cell>
          <cell r="U1216" t="str">
            <v>00468813975197</v>
          </cell>
        </row>
        <row r="1217">
          <cell r="A1217" t="str">
            <v>1621-BOX</v>
          </cell>
          <cell r="B1217">
            <v>994675068</v>
          </cell>
          <cell r="C1217" t="str">
            <v>BAZIC Correction Pen Precise Metal Tip White Out (2/Pack), 24-Packs</v>
          </cell>
          <cell r="D1217" t="str">
            <v>ACTIVE</v>
          </cell>
          <cell r="E1217" t="str">
            <v>PUBLISHED</v>
          </cell>
          <cell r="F1217" t="str">
            <v>Offer end date has passed</v>
          </cell>
          <cell r="G1217" t="str">
            <v>Office &amp; Stationery</v>
          </cell>
          <cell r="H1217" t="str">
            <v>Masking Tapes</v>
          </cell>
          <cell r="I1217">
            <v>25</v>
          </cell>
          <cell r="J1217" t="str">
            <v>USD</v>
          </cell>
          <cell r="K1217" t="str">
            <v>Base</v>
          </cell>
          <cell r="L1217" t="str">
            <v>Yes</v>
          </cell>
          <cell r="M1217">
            <v>2039913</v>
          </cell>
          <cell r="N1217">
            <v>2038710</v>
          </cell>
          <cell r="O1217" t="str">
            <v>NETWORK_GEO</v>
          </cell>
          <cell r="P1217">
            <v>2.16</v>
          </cell>
          <cell r="Q1217">
            <v>1</v>
          </cell>
          <cell r="R1217" t="str">
            <v>Seller Fulfilled</v>
          </cell>
          <cell r="S1217" t="str">
            <v>Seller Fulfilled</v>
          </cell>
          <cell r="T1217" t="str">
            <v>1G9D1OHAXEYF</v>
          </cell>
          <cell r="U1217" t="str">
            <v>00469552192944</v>
          </cell>
        </row>
        <row r="1218">
          <cell r="A1218" t="str">
            <v>1637-EACH</v>
          </cell>
          <cell r="B1218">
            <v>268135270</v>
          </cell>
          <cell r="C1218" t="str">
            <v>BAZIC 5 mm x 394" Jumbo Correction Tape W/ Grip (10/Pack) [1637]</v>
          </cell>
          <cell r="D1218" t="str">
            <v>ACTIVE</v>
          </cell>
          <cell r="E1218" t="str">
            <v>PUBLISHED</v>
          </cell>
          <cell r="F1218" t="str">
            <v>Offer end date has passed</v>
          </cell>
          <cell r="G1218" t="str">
            <v>Office &amp; Stationery</v>
          </cell>
          <cell r="H1218" t="str">
            <v>Correction Tape</v>
          </cell>
          <cell r="I1218">
            <v>18.989999999999998</v>
          </cell>
          <cell r="J1218" t="str">
            <v>USD</v>
          </cell>
          <cell r="K1218" t="str">
            <v>Base</v>
          </cell>
          <cell r="L1218">
            <v>18.989999999999998</v>
          </cell>
          <cell r="M1218">
            <v>2039913</v>
          </cell>
          <cell r="N1218">
            <v>2038710</v>
          </cell>
          <cell r="O1218">
            <v>0.61</v>
          </cell>
          <cell r="P1218">
            <v>0.11</v>
          </cell>
          <cell r="Q1218">
            <v>1</v>
          </cell>
          <cell r="R1218" t="str">
            <v>Seller Fulfilled</v>
          </cell>
          <cell r="S1218" t="str">
            <v>Seller Fulfilled</v>
          </cell>
          <cell r="T1218" t="str">
            <v>50GLZJANO6KO</v>
          </cell>
          <cell r="U1218" t="str">
            <v>00764608043752</v>
          </cell>
        </row>
        <row r="1219">
          <cell r="A1219" t="str">
            <v>17106-CASE</v>
          </cell>
          <cell r="B1219">
            <v>18065864292</v>
          </cell>
          <cell r="C1219" t="str">
            <v>BAZIC Frizz Erasable Gel Pens, 0.7mm Medium Point, Red Ink, Comfort Grip, 144-Pack</v>
          </cell>
          <cell r="D1219" t="str">
            <v>ACTIVE</v>
          </cell>
          <cell r="E1219" t="str">
            <v>PUBLISHED</v>
          </cell>
          <cell r="F1219" t="str">
            <v>Offer end date has passed,Price Adjusted</v>
          </cell>
          <cell r="G1219" t="str">
            <v>Home &amp; Garden</v>
          </cell>
          <cell r="H1219" t="str">
            <v>Plaques &amp; Signs</v>
          </cell>
          <cell r="I1219">
            <v>8.24</v>
          </cell>
          <cell r="J1219" t="str">
            <v>USD</v>
          </cell>
          <cell r="K1219" t="str">
            <v>Base</v>
          </cell>
          <cell r="L1219" t="str">
            <v>Yes</v>
          </cell>
          <cell r="M1219">
            <v>2039719</v>
          </cell>
          <cell r="N1219">
            <v>2038710</v>
          </cell>
          <cell r="O1219" t="str">
            <v>NETWORK_GEO</v>
          </cell>
          <cell r="P1219">
            <v>0.25</v>
          </cell>
          <cell r="Q1219">
            <v>1</v>
          </cell>
          <cell r="R1219" t="str">
            <v>Seller Fulfilled</v>
          </cell>
          <cell r="S1219" t="str">
            <v>Seller Fulfilled</v>
          </cell>
          <cell r="T1219" t="str">
            <v>47TJAWJXWFM9</v>
          </cell>
          <cell r="U1219" t="str">
            <v>00467370335123</v>
          </cell>
        </row>
        <row r="1220">
          <cell r="A1220" t="str">
            <v>1776-BOX</v>
          </cell>
          <cell r="B1220">
            <v>406273961</v>
          </cell>
          <cell r="C1220" t="str">
            <v>BAZIC Norte Black Needle Tip Rollerball Pen 0.5mm, (3/Pack), 24-Pack</v>
          </cell>
          <cell r="D1220" t="str">
            <v>ACTIVE</v>
          </cell>
          <cell r="E1220" t="str">
            <v>PUBLISHED</v>
          </cell>
          <cell r="G1220" t="str">
            <v>Office &amp; Stationery</v>
          </cell>
          <cell r="H1220" t="str">
            <v>Pens</v>
          </cell>
          <cell r="I1220">
            <v>44.9</v>
          </cell>
          <cell r="J1220" t="str">
            <v>USD</v>
          </cell>
          <cell r="K1220" t="str">
            <v>Base</v>
          </cell>
          <cell r="L1220">
            <v>44.9</v>
          </cell>
          <cell r="M1220">
            <v>2039719</v>
          </cell>
          <cell r="N1220">
            <v>2038710</v>
          </cell>
          <cell r="O1220" t="str">
            <v>NETWORK_GEO</v>
          </cell>
          <cell r="P1220">
            <v>0.25</v>
          </cell>
          <cell r="Q1220">
            <v>1</v>
          </cell>
          <cell r="R1220" t="str">
            <v>Seller Fulfilled</v>
          </cell>
          <cell r="S1220" t="str">
            <v>Seller Fulfilled</v>
          </cell>
          <cell r="T1220" t="str">
            <v>6HCML3TW5YAQ</v>
          </cell>
          <cell r="U1220" t="str">
            <v>00466892170779</v>
          </cell>
        </row>
        <row r="1221">
          <cell r="A1221" t="str">
            <v>1812-CASE</v>
          </cell>
          <cell r="B1221">
            <v>308710348</v>
          </cell>
          <cell r="C1221" t="str">
            <v>BAZIC Clipboard Polka Dot 12.75"x9" Low Profile Clip Paperboard, 48-Pack</v>
          </cell>
          <cell r="D1221" t="str">
            <v>ACTIVE</v>
          </cell>
          <cell r="E1221" t="str">
            <v>PUBLISHED</v>
          </cell>
          <cell r="G1221" t="str">
            <v>Office &amp; Stationery</v>
          </cell>
          <cell r="H1221" t="str">
            <v>Form Holders &amp; Clipboards</v>
          </cell>
          <cell r="I1221">
            <v>78.989999999999995</v>
          </cell>
          <cell r="J1221" t="str">
            <v>USD</v>
          </cell>
          <cell r="K1221" t="str">
            <v>Base</v>
          </cell>
          <cell r="L1221">
            <v>78.989999999999995</v>
          </cell>
          <cell r="M1221">
            <v>2039893</v>
          </cell>
          <cell r="N1221">
            <v>2038710</v>
          </cell>
          <cell r="O1221" t="str">
            <v>NETWORK_GEO</v>
          </cell>
          <cell r="P1221">
            <v>1.48</v>
          </cell>
          <cell r="Q1221">
            <v>1</v>
          </cell>
          <cell r="R1221" t="str">
            <v>Seller Fulfilled</v>
          </cell>
          <cell r="S1221" t="str">
            <v>Seller Fulfilled</v>
          </cell>
          <cell r="T1221" t="str">
            <v>6TZ3CPI0OJZC</v>
          </cell>
          <cell r="U1221" t="str">
            <v>10764608043131</v>
          </cell>
        </row>
        <row r="1222">
          <cell r="A1222" t="str">
            <v>1906-EACH</v>
          </cell>
          <cell r="B1222">
            <v>28147202</v>
          </cell>
          <cell r="C1222" t="str">
            <v>BAZIC Pencil Sharpener Single Hole Blade w/ Receptacle, (3/Pack), 1-Pack</v>
          </cell>
          <cell r="D1222" t="str">
            <v>ACTIVE</v>
          </cell>
          <cell r="E1222" t="str">
            <v>PUBLISHED</v>
          </cell>
          <cell r="F1222" t="str">
            <v>Offer end date has passed</v>
          </cell>
          <cell r="G1222" t="str">
            <v>Office &amp; Stationery</v>
          </cell>
          <cell r="H1222" t="str">
            <v>Manual Pencil Sharpeners</v>
          </cell>
          <cell r="I1222">
            <v>7.69</v>
          </cell>
          <cell r="J1222" t="str">
            <v>USD</v>
          </cell>
          <cell r="K1222" t="str">
            <v>Base</v>
          </cell>
          <cell r="L1222">
            <v>7.69</v>
          </cell>
          <cell r="M1222">
            <v>2039751</v>
          </cell>
          <cell r="N1222" t="str">
            <v>ALWAYS_TWO_DAY</v>
          </cell>
          <cell r="O1222">
            <v>0.1</v>
          </cell>
          <cell r="P1222">
            <v>32.5</v>
          </cell>
          <cell r="Q1222">
            <v>1</v>
          </cell>
          <cell r="R1222" t="str">
            <v>Seller Fulfilled</v>
          </cell>
          <cell r="S1222" t="str">
            <v>Seller Fulfilled</v>
          </cell>
          <cell r="T1222" t="str">
            <v>75BTGBD2AEEC</v>
          </cell>
          <cell r="U1222" t="str">
            <v>00462067577077</v>
          </cell>
        </row>
        <row r="1223">
          <cell r="A1223" t="str">
            <v>2006-PACK2</v>
          </cell>
          <cell r="B1223">
            <v>645770070</v>
          </cell>
          <cell r="C1223" t="str">
            <v>BAZIC Products Super Glue, Clear, 3 g, 8 Count</v>
          </cell>
          <cell r="D1223" t="str">
            <v>ACTIVE</v>
          </cell>
          <cell r="E1223" t="str">
            <v>PUBLISHED</v>
          </cell>
          <cell r="G1223" t="str">
            <v>Office &amp; Stationery</v>
          </cell>
          <cell r="H1223" t="str">
            <v>Glue</v>
          </cell>
          <cell r="I1223">
            <v>8.57</v>
          </cell>
          <cell r="J1223" t="str">
            <v>USD</v>
          </cell>
          <cell r="K1223" t="str">
            <v>Base</v>
          </cell>
          <cell r="L1223">
            <v>8.57</v>
          </cell>
          <cell r="M1223">
            <v>2039872</v>
          </cell>
          <cell r="N1223">
            <v>2039746</v>
          </cell>
          <cell r="O1223" t="str">
            <v>NETWORK_GEO</v>
          </cell>
          <cell r="P1223">
            <v>23.12</v>
          </cell>
          <cell r="Q1223">
            <v>1</v>
          </cell>
          <cell r="R1223" t="str">
            <v>Seller Fulfilled</v>
          </cell>
          <cell r="S1223" t="str">
            <v>Seller Fulfilled</v>
          </cell>
          <cell r="T1223" t="str">
            <v>24U9J6S4DPCB</v>
          </cell>
          <cell r="U1223" t="str">
            <v>20764608012127</v>
          </cell>
        </row>
        <row r="1224">
          <cell r="A1224" t="str">
            <v>20088-CASE</v>
          </cell>
          <cell r="B1224">
            <v>18379556443</v>
          </cell>
          <cell r="C1224" t="str">
            <v>BAZIC Writing Instruments with Compact Floor Display, 157 Units Count, Markers Pens Highlighters Mechanical Pencils</v>
          </cell>
          <cell r="D1224" t="str">
            <v>ACTIVE</v>
          </cell>
          <cell r="E1224" t="str">
            <v>PUBLISHED</v>
          </cell>
          <cell r="F1224" t="str">
            <v>Offer end date has passed</v>
          </cell>
          <cell r="G1224" t="str">
            <v>Office &amp; Stationery</v>
          </cell>
          <cell r="H1224" t="str">
            <v>Markers</v>
          </cell>
          <cell r="I1224">
            <v>71.27</v>
          </cell>
          <cell r="J1224" t="str">
            <v>USD</v>
          </cell>
          <cell r="K1224" t="str">
            <v>Base</v>
          </cell>
          <cell r="L1224" t="str">
            <v>No</v>
          </cell>
          <cell r="M1224">
            <v>2039746</v>
          </cell>
          <cell r="N1224">
            <v>2039746</v>
          </cell>
          <cell r="O1224" t="str">
            <v>NETWORK_GEO</v>
          </cell>
          <cell r="P1224">
            <v>3.14</v>
          </cell>
          <cell r="Q1224">
            <v>1</v>
          </cell>
          <cell r="R1224" t="str">
            <v>Seller Fulfilled</v>
          </cell>
          <cell r="S1224" t="str">
            <v>Seller Fulfilled</v>
          </cell>
          <cell r="T1224" t="str">
            <v>7IASQWRQYCU2</v>
          </cell>
          <cell r="U1224" t="str">
            <v>10764608012144</v>
          </cell>
        </row>
        <row r="1225">
          <cell r="A1225" t="str">
            <v>2024-EACH</v>
          </cell>
          <cell r="B1225">
            <v>52754891</v>
          </cell>
          <cell r="C1225" t="str">
            <v>BAZIC Glue Stick 36g/1.27 Oz, Acid Free Glue (2/Pack), 1-Pack</v>
          </cell>
          <cell r="D1225" t="str">
            <v>ACTIVE</v>
          </cell>
          <cell r="E1225" t="str">
            <v>PUBLISHED</v>
          </cell>
          <cell r="G1225" t="str">
            <v>Office &amp; Stationery</v>
          </cell>
          <cell r="H1225" t="str">
            <v>Glue</v>
          </cell>
          <cell r="I1225">
            <v>8.49</v>
          </cell>
          <cell r="J1225" t="str">
            <v>USD</v>
          </cell>
          <cell r="K1225" t="str">
            <v>Base</v>
          </cell>
          <cell r="L1225">
            <v>8.49</v>
          </cell>
          <cell r="M1225">
            <v>2039872</v>
          </cell>
          <cell r="N1225">
            <v>2039746</v>
          </cell>
          <cell r="O1225" t="str">
            <v>NETWORK_GEO</v>
          </cell>
          <cell r="P1225">
            <v>0.28000000000000003</v>
          </cell>
          <cell r="Q1225">
            <v>1</v>
          </cell>
          <cell r="R1225" t="str">
            <v>Seller Fulfilled</v>
          </cell>
          <cell r="S1225" t="str">
            <v>Seller Fulfilled</v>
          </cell>
          <cell r="T1225" t="str">
            <v>2MAHBLDXUOAY</v>
          </cell>
          <cell r="U1225" t="str">
            <v>00462188910135</v>
          </cell>
        </row>
        <row r="1226">
          <cell r="A1226" t="str">
            <v>2130-CASE</v>
          </cell>
          <cell r="B1226">
            <v>847467874</v>
          </cell>
          <cell r="C1226" t="str">
            <v>BAZIC Sheet Protectors Standard Weight 11 Hole Clear Plastic Sleeves Ring Binder Sheets (10/Pack), 144-Packs</v>
          </cell>
          <cell r="D1226" t="str">
            <v>ACTIVE</v>
          </cell>
          <cell r="E1226" t="str">
            <v>PUBLISHED</v>
          </cell>
          <cell r="G1226" t="str">
            <v>Office &amp; Stationery</v>
          </cell>
          <cell r="H1226" t="str">
            <v>Sheet Protectors</v>
          </cell>
          <cell r="I1226">
            <v>143.99</v>
          </cell>
          <cell r="J1226" t="str">
            <v>USD</v>
          </cell>
          <cell r="K1226" t="str">
            <v>Base</v>
          </cell>
          <cell r="L1226" t="str">
            <v>Yes</v>
          </cell>
          <cell r="M1226">
            <v>2039907</v>
          </cell>
          <cell r="N1226">
            <v>2038710</v>
          </cell>
          <cell r="O1226" t="str">
            <v>NETWORK_GEO</v>
          </cell>
          <cell r="P1226">
            <v>0.88</v>
          </cell>
          <cell r="Q1226">
            <v>1</v>
          </cell>
          <cell r="R1226" t="str">
            <v>Seller Fulfilled</v>
          </cell>
          <cell r="S1226" t="str">
            <v>Walmart Fulfilled</v>
          </cell>
          <cell r="T1226" t="str">
            <v>1R2BTXL4LA89</v>
          </cell>
          <cell r="U1226" t="str">
            <v>00764608013014</v>
          </cell>
        </row>
        <row r="1227">
          <cell r="A1227" t="str">
            <v>2181-EACH</v>
          </cell>
          <cell r="B1227">
            <v>513992562</v>
          </cell>
          <cell r="C1227" t="str">
            <v>BAZIC 2 Pockets Paper Folder, Premium Leatherette Portfolio, Letter Size Folder, 25-Count</v>
          </cell>
          <cell r="D1227" t="str">
            <v>ACTIVE</v>
          </cell>
          <cell r="E1227" t="str">
            <v>PUBLISHED</v>
          </cell>
          <cell r="F1227" t="str">
            <v>Reasonable price requirements are not met,Reasonable Price Not Satisfied</v>
          </cell>
          <cell r="G1227" t="str">
            <v>Office &amp; Stationery</v>
          </cell>
          <cell r="H1227" t="str">
            <v>Correction Fluid</v>
          </cell>
          <cell r="I1227">
            <v>9.5</v>
          </cell>
          <cell r="J1227" t="str">
            <v>USD</v>
          </cell>
          <cell r="K1227" t="str">
            <v>Base</v>
          </cell>
          <cell r="L1227" t="str">
            <v>Yes</v>
          </cell>
          <cell r="M1227">
            <v>2039742</v>
          </cell>
          <cell r="N1227">
            <v>2039913</v>
          </cell>
          <cell r="O1227" t="str">
            <v>NETWORK_GEO</v>
          </cell>
          <cell r="P1227">
            <v>0.13</v>
          </cell>
          <cell r="Q1227">
            <v>1</v>
          </cell>
          <cell r="R1227" t="str">
            <v>Seller Fulfilled</v>
          </cell>
          <cell r="S1227" t="str">
            <v>Seller Fulfilled</v>
          </cell>
          <cell r="T1227" t="str">
            <v>2WZ3AAOAAGS2</v>
          </cell>
          <cell r="U1227" t="str">
            <v>00463667711601</v>
          </cell>
        </row>
        <row r="1228">
          <cell r="A1228" t="str">
            <v>3013-EACH</v>
          </cell>
          <cell r="B1228">
            <v>5228404080</v>
          </cell>
          <cell r="C1228" t="str">
            <v>BAZIC 8-Digit Dual Power Calculator Pocket Size, Solar Powered &amp; Battery, Black Color, 1-Pack</v>
          </cell>
          <cell r="D1228" t="str">
            <v>ACTIVE</v>
          </cell>
          <cell r="E1228" t="str">
            <v>PUBLISHED</v>
          </cell>
          <cell r="F1228" t="str">
            <v>Offer end date has passed,No Match Found - Adjusted to your last submitted price</v>
          </cell>
          <cell r="G1228" t="str">
            <v>Office &amp; Stationery</v>
          </cell>
          <cell r="H1228" t="str">
            <v>Pens</v>
          </cell>
          <cell r="I1228">
            <v>8.99</v>
          </cell>
          <cell r="J1228" t="str">
            <v>USD</v>
          </cell>
          <cell r="K1228" t="str">
            <v>Base</v>
          </cell>
          <cell r="L1228" t="str">
            <v>Yes</v>
          </cell>
          <cell r="M1228">
            <v>2039735</v>
          </cell>
          <cell r="N1228">
            <v>2039719</v>
          </cell>
          <cell r="O1228" t="str">
            <v>NETWORK_GEO</v>
          </cell>
          <cell r="P1228">
            <v>7.0000000000000007E-2</v>
          </cell>
          <cell r="Q1228">
            <v>1</v>
          </cell>
          <cell r="R1228" t="str">
            <v>Seller Fulfilled</v>
          </cell>
          <cell r="S1228" t="str">
            <v>Seller Fulfilled</v>
          </cell>
          <cell r="T1228" t="str">
            <v>6X7Q4RDXNKCG</v>
          </cell>
          <cell r="U1228" t="str">
            <v>00764608170359</v>
          </cell>
        </row>
        <row r="1229">
          <cell r="A1229" t="str">
            <v>3175-PACK2</v>
          </cell>
          <cell r="B1229">
            <v>226880326</v>
          </cell>
          <cell r="C1229" t="str">
            <v>BAZIC 3 Ring Binder 3" View Binders Slant D Ring White, Hold 600 Sheets Paper, 2-Count</v>
          </cell>
          <cell r="D1229" t="str">
            <v>ACTIVE</v>
          </cell>
          <cell r="E1229" t="str">
            <v>PUBLISHED</v>
          </cell>
          <cell r="G1229" t="str">
            <v>Office &amp; Stationery</v>
          </cell>
          <cell r="H1229" t="str">
            <v>Binders</v>
          </cell>
          <cell r="I1229">
            <v>28.39</v>
          </cell>
          <cell r="J1229" t="str">
            <v>USD</v>
          </cell>
          <cell r="K1229" t="str">
            <v>Base</v>
          </cell>
          <cell r="L1229">
            <v>28.39</v>
          </cell>
          <cell r="M1229">
            <v>2039738</v>
          </cell>
          <cell r="N1229">
            <v>2039719</v>
          </cell>
          <cell r="O1229" t="str">
            <v>NETWORK_GEO</v>
          </cell>
          <cell r="P1229">
            <v>0.17</v>
          </cell>
          <cell r="Q1229">
            <v>1</v>
          </cell>
          <cell r="R1229" t="str">
            <v>Seller Fulfilled</v>
          </cell>
          <cell r="S1229" t="str">
            <v>WFS Eligible</v>
          </cell>
          <cell r="T1229" t="str">
            <v>4AUEP525CG9T</v>
          </cell>
          <cell r="U1229" t="str">
            <v>00764608170366</v>
          </cell>
        </row>
        <row r="1230">
          <cell r="A1230" t="str">
            <v>3320-EACH</v>
          </cell>
          <cell r="B1230">
            <v>2832337264</v>
          </cell>
          <cell r="C1230" t="str">
            <v>BAZIC Products Modeling Clay Non-Toxic - (1 lb)</v>
          </cell>
          <cell r="D1230" t="str">
            <v>ACTIVE</v>
          </cell>
          <cell r="E1230" t="str">
            <v>PUBLISHED</v>
          </cell>
          <cell r="F1230" t="str">
            <v>Offer end date has passed</v>
          </cell>
          <cell r="G1230" t="str">
            <v>Office &amp; Stationery</v>
          </cell>
          <cell r="H1230" t="str">
            <v>Pens</v>
          </cell>
          <cell r="I1230">
            <v>7.99</v>
          </cell>
          <cell r="J1230" t="str">
            <v>USD</v>
          </cell>
          <cell r="K1230" t="str">
            <v>Base</v>
          </cell>
          <cell r="L1230" t="str">
            <v>Yes</v>
          </cell>
          <cell r="M1230">
            <v>2039741</v>
          </cell>
          <cell r="N1230">
            <v>2039719</v>
          </cell>
          <cell r="O1230" t="str">
            <v>NETWORK_GEO</v>
          </cell>
          <cell r="P1230">
            <v>0.14000000000000001</v>
          </cell>
          <cell r="Q1230">
            <v>1</v>
          </cell>
          <cell r="R1230" t="str">
            <v>Seller Fulfilled</v>
          </cell>
          <cell r="S1230" t="str">
            <v>Seller Fulfilled</v>
          </cell>
          <cell r="T1230" t="str">
            <v>66LJ5X3K6E5D</v>
          </cell>
          <cell r="U1230" t="str">
            <v>00764608170526</v>
          </cell>
        </row>
        <row r="1231">
          <cell r="A1231" t="str">
            <v>333-SET6</v>
          </cell>
          <cell r="B1231">
            <v>128841281</v>
          </cell>
          <cell r="C1231" t="str">
            <v>BAZIC 4-Piece Geometry Ruler Combination Sets w/ Center Wheel Compass [333]</v>
          </cell>
          <cell r="D1231" t="str">
            <v>ACTIVE</v>
          </cell>
          <cell r="E1231" t="str">
            <v>PUBLISHED</v>
          </cell>
          <cell r="F1231" t="str">
            <v>Republish (For Walmart internal use only: 00),Reasonable price requirements are not met,Reasonable Price Not Satisfied</v>
          </cell>
          <cell r="G1231" t="str">
            <v>Office &amp; Stationery</v>
          </cell>
          <cell r="H1231" t="str">
            <v>Rulers</v>
          </cell>
          <cell r="I1231">
            <v>19.25</v>
          </cell>
          <cell r="J1231" t="str">
            <v>USD</v>
          </cell>
          <cell r="K1231" t="str">
            <v>Base</v>
          </cell>
          <cell r="L1231" t="str">
            <v>Yes</v>
          </cell>
          <cell r="M1231">
            <v>2039731</v>
          </cell>
          <cell r="N1231">
            <v>2039719</v>
          </cell>
          <cell r="O1231">
            <v>1.32</v>
          </cell>
          <cell r="P1231">
            <v>1.06</v>
          </cell>
          <cell r="Q1231">
            <v>1</v>
          </cell>
          <cell r="R1231" t="str">
            <v>Seller Fulfilled</v>
          </cell>
          <cell r="S1231" t="str">
            <v>Seller Fulfilled</v>
          </cell>
          <cell r="T1231" t="str">
            <v>2VZ630FWCGPU</v>
          </cell>
          <cell r="U1231" t="str">
            <v>10764608170660</v>
          </cell>
        </row>
        <row r="1232">
          <cell r="A1232" t="str">
            <v>4122-CASE</v>
          </cell>
          <cell r="B1232">
            <v>976804426</v>
          </cell>
          <cell r="C1232" t="str">
            <v>BAZIC 3 Ring Binder 1" Economy View Binders Green, Hold 175 Sheets, 12-Count</v>
          </cell>
          <cell r="D1232" t="str">
            <v>ACTIVE</v>
          </cell>
          <cell r="E1232" t="str">
            <v>PUBLISHED</v>
          </cell>
          <cell r="F1232" t="str">
            <v>Offer end date has passed,Price Adjusted</v>
          </cell>
          <cell r="G1232" t="str">
            <v>Office &amp; Stationery</v>
          </cell>
          <cell r="H1232" t="str">
            <v>Pens</v>
          </cell>
          <cell r="I1232">
            <v>72.790000000000006</v>
          </cell>
          <cell r="J1232" t="str">
            <v>USD</v>
          </cell>
          <cell r="K1232" t="str">
            <v>Base</v>
          </cell>
          <cell r="L1232" t="str">
            <v>Yes</v>
          </cell>
          <cell r="M1232">
            <v>2039738</v>
          </cell>
          <cell r="N1232">
            <v>2039719</v>
          </cell>
          <cell r="O1232" t="str">
            <v>NETWORK_GEO</v>
          </cell>
          <cell r="P1232">
            <v>4.3600000000000003</v>
          </cell>
          <cell r="Q1232">
            <v>1</v>
          </cell>
          <cell r="R1232" t="str">
            <v>Seller Fulfilled</v>
          </cell>
          <cell r="S1232" t="str">
            <v>Seller Fulfilled</v>
          </cell>
          <cell r="T1232" t="str">
            <v>7F9NZQEU2TK8</v>
          </cell>
          <cell r="U1232" t="str">
            <v>10764608170813</v>
          </cell>
        </row>
        <row r="1233">
          <cell r="A1233" t="str">
            <v>4145-CASE</v>
          </cell>
          <cell r="B1233">
            <v>711491256</v>
          </cell>
          <cell r="C1233" t="str">
            <v>BAZIC 3 Ring Binder 1.5" Economy View Binders Cyan, Hold 280 Sheets, 12-Count</v>
          </cell>
          <cell r="D1233" t="str">
            <v>ACTIVE</v>
          </cell>
          <cell r="E1233" t="str">
            <v>PUBLISHED</v>
          </cell>
          <cell r="F1233"/>
          <cell r="G1233" t="str">
            <v>Office &amp; Stationery</v>
          </cell>
          <cell r="H1233" t="str">
            <v>Pens</v>
          </cell>
          <cell r="I1233">
            <v>27.59</v>
          </cell>
          <cell r="J1233" t="str">
            <v>USD</v>
          </cell>
          <cell r="K1233" t="str">
            <v>Base</v>
          </cell>
          <cell r="L1233" t="str">
            <v>Yes</v>
          </cell>
          <cell r="M1233">
            <v>2039738</v>
          </cell>
          <cell r="N1233">
            <v>2039719</v>
          </cell>
          <cell r="O1233" t="str">
            <v>NETWORK_GEO</v>
          </cell>
          <cell r="P1233">
            <v>1.1200000000000001</v>
          </cell>
          <cell r="Q1233">
            <v>1</v>
          </cell>
          <cell r="R1233" t="str">
            <v>Seller Fulfilled</v>
          </cell>
          <cell r="S1233" t="str">
            <v>Seller Fulfilled</v>
          </cell>
          <cell r="T1233" t="str">
            <v>5OTUFLY5YE1T</v>
          </cell>
          <cell r="U1233" t="str">
            <v>00468551487839</v>
          </cell>
        </row>
        <row r="1234">
          <cell r="A1234" t="str">
            <v>5013-EACH</v>
          </cell>
          <cell r="B1234">
            <v>23446203</v>
          </cell>
          <cell r="C1234" t="str">
            <v>BAZIC Dime Coin Wrappers Rolls Tube, Made in USA (36/Pack), 1-Pack</v>
          </cell>
          <cell r="D1234" t="str">
            <v>ACTIVE</v>
          </cell>
          <cell r="E1234" t="str">
            <v>SYSTEM_PROBLEM</v>
          </cell>
          <cell r="F1234" t="str">
            <v>Compliance - Made In USA</v>
          </cell>
          <cell r="G1234" t="str">
            <v>Office &amp; Stationery</v>
          </cell>
          <cell r="H1234" t="str">
            <v>Pens</v>
          </cell>
          <cell r="I1234">
            <v>46.38</v>
          </cell>
          <cell r="J1234" t="str">
            <v>USD</v>
          </cell>
          <cell r="K1234" t="str">
            <v>Base</v>
          </cell>
          <cell r="L1234" t="str">
            <v>Yes</v>
          </cell>
          <cell r="M1234">
            <v>2038710</v>
          </cell>
          <cell r="N1234">
            <v>2039719</v>
          </cell>
          <cell r="O1234" t="str">
            <v>NETWORK_GEO</v>
          </cell>
          <cell r="P1234">
            <v>2.98</v>
          </cell>
          <cell r="Q1234">
            <v>1</v>
          </cell>
          <cell r="R1234" t="str">
            <v>Seller Fulfilled</v>
          </cell>
          <cell r="S1234" t="str">
            <v>Walmart Fulfilled</v>
          </cell>
          <cell r="T1234" t="str">
            <v>5XH16DDB1VD0</v>
          </cell>
          <cell r="U1234" t="str">
            <v>10764608170875</v>
          </cell>
        </row>
        <row r="1235">
          <cell r="A1235" t="str">
            <v>518-CASE</v>
          </cell>
          <cell r="B1235">
            <v>943711053</v>
          </cell>
          <cell r="C1235" t="str">
            <v>BAZIC Spiral Fat Book Notebook 4"x5.5", 180 Sheets, Assorted Color, 48-Pack</v>
          </cell>
          <cell r="D1235" t="str">
            <v>ACTIVE</v>
          </cell>
          <cell r="E1235" t="str">
            <v>PUBLISHED</v>
          </cell>
          <cell r="G1235" t="str">
            <v>Office &amp; Stationery</v>
          </cell>
          <cell r="H1235" t="str">
            <v>Writing Notebooks &amp; Sketch Books</v>
          </cell>
          <cell r="I1235">
            <v>72.89</v>
          </cell>
          <cell r="J1235" t="str">
            <v>USD</v>
          </cell>
          <cell r="K1235" t="str">
            <v>Base</v>
          </cell>
          <cell r="L1235">
            <v>72.89</v>
          </cell>
          <cell r="M1235">
            <v>2039723</v>
          </cell>
          <cell r="N1235">
            <v>2039719</v>
          </cell>
          <cell r="O1235" t="str">
            <v>NETWORK_GEO</v>
          </cell>
          <cell r="P1235">
            <v>0.1</v>
          </cell>
          <cell r="Q1235">
            <v>1</v>
          </cell>
          <cell r="R1235" t="str">
            <v>Seller Fulfilled</v>
          </cell>
          <cell r="S1235" t="str">
            <v>Seller Fulfilled</v>
          </cell>
          <cell r="T1235" t="str">
            <v>735VEIP5L9YF</v>
          </cell>
          <cell r="U1235" t="str">
            <v>00764608171073</v>
          </cell>
        </row>
        <row r="1236">
          <cell r="A1236" t="str">
            <v>534-EA+535-EA</v>
          </cell>
          <cell r="B1236">
            <v>1158709269</v>
          </cell>
          <cell r="C1236" t="str">
            <v>BAZIC Multiplication &amp; Division Flash Cards, Number Math Calculation Card Game Education Training Learning Practice Smart, Great for Activities at Home School Classroom (36/Pack), Set of 2-Pack</v>
          </cell>
          <cell r="D1236" t="str">
            <v>ACTIVE</v>
          </cell>
          <cell r="E1236" t="str">
            <v>PUBLISHED</v>
          </cell>
          <cell r="G1236" t="str">
            <v>Office &amp; Stationery</v>
          </cell>
          <cell r="H1236" t="str">
            <v>Flash Cards</v>
          </cell>
          <cell r="I1236">
            <v>8.9</v>
          </cell>
          <cell r="J1236" t="str">
            <v>USD</v>
          </cell>
          <cell r="K1236" t="str">
            <v>Base</v>
          </cell>
          <cell r="L1236">
            <v>8.9</v>
          </cell>
          <cell r="M1236">
            <v>2039914</v>
          </cell>
          <cell r="N1236">
            <v>2039719</v>
          </cell>
          <cell r="O1236" t="str">
            <v>NETWORK_GEO</v>
          </cell>
          <cell r="P1236">
            <v>0.09</v>
          </cell>
          <cell r="Q1236">
            <v>1</v>
          </cell>
          <cell r="R1236" t="str">
            <v>Seller Fulfilled</v>
          </cell>
          <cell r="S1236" t="str">
            <v>Seller Fulfilled</v>
          </cell>
          <cell r="T1236" t="str">
            <v>2ZQN98CPZ7NR</v>
          </cell>
          <cell r="U1236" t="str">
            <v>00764608017753</v>
          </cell>
        </row>
        <row r="1237">
          <cell r="A1237" t="str">
            <v>61160-CASE</v>
          </cell>
          <cell r="B1237">
            <v>16341920772</v>
          </cell>
          <cell r="C1237" t="str">
            <v>Sonic Coloring Book 1 Title, Fun Game Workbook for Learning Drawing Coloring, 36-Pack</v>
          </cell>
          <cell r="D1237" t="str">
            <v>ACTIVE</v>
          </cell>
          <cell r="E1237" t="str">
            <v>PUBLISHED</v>
          </cell>
          <cell r="G1237" t="str">
            <v>Crafts</v>
          </cell>
          <cell r="H1237" t="str">
            <v>Coloring Books</v>
          </cell>
          <cell r="I1237">
            <v>48.99</v>
          </cell>
          <cell r="J1237" t="str">
            <v>USD</v>
          </cell>
          <cell r="K1237" t="str">
            <v>Base</v>
          </cell>
          <cell r="L1237">
            <v>48.99</v>
          </cell>
          <cell r="M1237">
            <v>2038710</v>
          </cell>
          <cell r="N1237">
            <v>2039751</v>
          </cell>
          <cell r="O1237" t="str">
            <v>NETWORK_GEO</v>
          </cell>
          <cell r="P1237">
            <v>0.24</v>
          </cell>
          <cell r="Q1237">
            <v>1</v>
          </cell>
          <cell r="R1237" t="str">
            <v>Seller Fulfilled</v>
          </cell>
          <cell r="S1237" t="str">
            <v>Seller Fulfilled</v>
          </cell>
          <cell r="T1237" t="str">
            <v>3VQA7OM9141G</v>
          </cell>
          <cell r="U1237" t="str">
            <v>00466131578472</v>
          </cell>
        </row>
        <row r="1238">
          <cell r="A1238" t="str">
            <v>6809-BOX</v>
          </cell>
          <cell r="B1238">
            <v>379093582</v>
          </cell>
          <cell r="C1238" t="str">
            <v>BAZIC Mini Natural Clothes Pin (50/Pack) / Box Qty - 24</v>
          </cell>
          <cell r="D1238" t="str">
            <v>ACTIVE</v>
          </cell>
          <cell r="E1238" t="str">
            <v>PUBLISHED</v>
          </cell>
          <cell r="F1238" t="str">
            <v>Reasonable price requirements are not met,Reasonable Price Not Satisfied</v>
          </cell>
          <cell r="G1238" t="str">
            <v>Office &amp; Stationery</v>
          </cell>
          <cell r="H1238" t="str">
            <v>Manual Pencil Sharpeners</v>
          </cell>
          <cell r="I1238">
            <v>10</v>
          </cell>
          <cell r="J1238" t="str">
            <v>USD</v>
          </cell>
          <cell r="K1238" t="str">
            <v>Base</v>
          </cell>
          <cell r="L1238" t="str">
            <v>Yes</v>
          </cell>
          <cell r="M1238">
            <v>2038710</v>
          </cell>
          <cell r="N1238">
            <v>2039751</v>
          </cell>
          <cell r="O1238" t="str">
            <v>NETWORK_GEO</v>
          </cell>
          <cell r="P1238">
            <v>0.24</v>
          </cell>
          <cell r="Q1238">
            <v>1</v>
          </cell>
          <cell r="R1238" t="str">
            <v>Seller Fulfilled</v>
          </cell>
          <cell r="S1238" t="str">
            <v>Seller Fulfilled</v>
          </cell>
          <cell r="T1238" t="str">
            <v>141ONMARSJVL</v>
          </cell>
          <cell r="U1238" t="str">
            <v>00764608019139</v>
          </cell>
        </row>
        <row r="1239">
          <cell r="A1239" t="str">
            <v>937-EACH</v>
          </cell>
          <cell r="B1239">
            <v>28503349</v>
          </cell>
          <cell r="C1239" t="str">
            <v>BAZIC 1.88" X 800" Tan Packaging Tape w/ Dispenser [937]</v>
          </cell>
          <cell r="D1239" t="str">
            <v>ACTIVE</v>
          </cell>
          <cell r="E1239" t="str">
            <v>PUBLISHED</v>
          </cell>
          <cell r="F1239" t="str">
            <v>PRICING_ERROR,PRICING_ERROR</v>
          </cell>
          <cell r="G1239" t="str">
            <v>Office &amp; Stationery</v>
          </cell>
          <cell r="H1239" t="str">
            <v>Packing Tapes</v>
          </cell>
          <cell r="I1239">
            <v>7.47</v>
          </cell>
          <cell r="J1239" t="str">
            <v>USD</v>
          </cell>
          <cell r="K1239" t="str">
            <v>Base</v>
          </cell>
          <cell r="L1239">
            <v>7.47</v>
          </cell>
          <cell r="M1239">
            <v>2038710</v>
          </cell>
          <cell r="N1239">
            <v>2038710</v>
          </cell>
          <cell r="O1239">
            <v>0.18</v>
          </cell>
          <cell r="P1239">
            <v>0.08</v>
          </cell>
          <cell r="Q1239">
            <v>1</v>
          </cell>
          <cell r="R1239" t="str">
            <v>Seller Fulfilled</v>
          </cell>
          <cell r="S1239" t="str">
            <v>Seller Fulfilled</v>
          </cell>
          <cell r="T1239" t="str">
            <v>1SJSIE1678XJ</v>
          </cell>
          <cell r="U1239" t="str">
            <v>00764608019429</v>
          </cell>
        </row>
        <row r="1240">
          <cell r="A1240" t="str">
            <v>111-CASE</v>
          </cell>
          <cell r="B1240">
            <v>15647069359</v>
          </cell>
          <cell r="C1240" t="str">
            <v>BAZIC Carton Cutter Box Cutter Retractable Blade, Utility Knife Set Cardboard Cutter (2/Pack), 144-Packs</v>
          </cell>
          <cell r="D1240" t="str">
            <v>ACTIVE</v>
          </cell>
          <cell r="E1240" t="str">
            <v>PUBLISHED</v>
          </cell>
          <cell r="F1240"/>
          <cell r="G1240" t="str">
            <v>Office &amp; Stationery</v>
          </cell>
          <cell r="H1240" t="str">
            <v>Glue</v>
          </cell>
          <cell r="I1240">
            <v>9.19</v>
          </cell>
          <cell r="J1240" t="str">
            <v>USD</v>
          </cell>
          <cell r="K1240" t="str">
            <v>Base</v>
          </cell>
          <cell r="L1240" t="str">
            <v>Yes</v>
          </cell>
          <cell r="M1240">
            <v>2038710</v>
          </cell>
          <cell r="N1240">
            <v>2039872</v>
          </cell>
          <cell r="O1240" t="str">
            <v>NETWORK_GEO</v>
          </cell>
          <cell r="P1240">
            <v>0.05</v>
          </cell>
          <cell r="Q1240">
            <v>1</v>
          </cell>
          <cell r="R1240" t="str">
            <v>Seller Fulfilled</v>
          </cell>
          <cell r="S1240" t="str">
            <v>CA</v>
          </cell>
          <cell r="T1240" t="str">
            <v>0Y8IZCKY57U0</v>
          </cell>
          <cell r="U1240" t="str">
            <v>00764608020012</v>
          </cell>
        </row>
        <row r="1241">
          <cell r="A1241" t="str">
            <v>12627-CASE</v>
          </cell>
          <cell r="B1241">
            <v>623997700</v>
          </cell>
          <cell r="C1241" t="str">
            <v>DINOSAURS Coloring &amp; Activity Book 2-Title, Fun Game Workbook for Learning Drawing Coloring, Gift for Kids Toddler Activity at Classroom Home, 48-Pack</v>
          </cell>
          <cell r="D1241" t="str">
            <v>ARCHIVED</v>
          </cell>
          <cell r="E1241" t="str">
            <v>UNPUBLISHED</v>
          </cell>
          <cell r="F1241" t="str">
            <v>Offer end date has passed,No Match Found - Adjusted to your last submitted price</v>
          </cell>
          <cell r="G1241" t="str">
            <v>Office &amp; Stationery</v>
          </cell>
          <cell r="H1241" t="str">
            <v>Glue</v>
          </cell>
          <cell r="I1241">
            <v>7.8</v>
          </cell>
          <cell r="J1241" t="str">
            <v>USD</v>
          </cell>
          <cell r="K1241" t="str">
            <v>Base</v>
          </cell>
          <cell r="L1241" t="str">
            <v>Yes</v>
          </cell>
          <cell r="M1241">
            <v>2038710</v>
          </cell>
          <cell r="N1241">
            <v>2039872</v>
          </cell>
          <cell r="O1241" t="str">
            <v>ALWAYS_TWO_DAY</v>
          </cell>
          <cell r="P1241">
            <v>0.16</v>
          </cell>
          <cell r="Q1241">
            <v>1</v>
          </cell>
          <cell r="R1241" t="str">
            <v>Walmart Fulfilled</v>
          </cell>
          <cell r="S1241" t="str">
            <v>Seller Fulfilled</v>
          </cell>
          <cell r="T1241" t="str">
            <v>269TRRJI1UM4</v>
          </cell>
          <cell r="U1241" t="str">
            <v>00764608020562</v>
          </cell>
        </row>
        <row r="1242">
          <cell r="A1242" t="str">
            <v>1611-EACH</v>
          </cell>
          <cell r="B1242">
            <v>24880354</v>
          </cell>
          <cell r="C1242" t="str">
            <v>BAZIC Correction Liquid White Out 22 ml, Foam Brush &amp; Metal Tip, 1-Pack</v>
          </cell>
          <cell r="D1242" t="str">
            <v>ACTIVE</v>
          </cell>
          <cell r="E1242" t="str">
            <v>PUBLISHED</v>
          </cell>
          <cell r="F1242" t="str">
            <v>Offer end date has passed</v>
          </cell>
          <cell r="G1242" t="str">
            <v>Office &amp; Stationery</v>
          </cell>
          <cell r="H1242" t="str">
            <v>Transparent Tapes</v>
          </cell>
          <cell r="I1242">
            <v>38.32</v>
          </cell>
          <cell r="J1242" t="str">
            <v>USD</v>
          </cell>
          <cell r="K1242" t="str">
            <v>Base</v>
          </cell>
          <cell r="L1242" t="str">
            <v>Yes</v>
          </cell>
          <cell r="M1242">
            <v>2039913</v>
          </cell>
          <cell r="N1242">
            <v>2039729</v>
          </cell>
          <cell r="O1242" t="str">
            <v>NETWORK_GEO</v>
          </cell>
          <cell r="P1242">
            <v>1</v>
          </cell>
          <cell r="Q1242">
            <v>1</v>
          </cell>
          <cell r="R1242" t="str">
            <v>Seller Fulfilled</v>
          </cell>
          <cell r="S1242" t="str">
            <v>Walmart Fulfilled</v>
          </cell>
          <cell r="T1242" t="str">
            <v>6KP8RIK64WJP</v>
          </cell>
          <cell r="U1242" t="str">
            <v>10764608020811</v>
          </cell>
        </row>
        <row r="1243">
          <cell r="A1243" t="str">
            <v>17086-EACH</v>
          </cell>
          <cell r="B1243">
            <v>263247829</v>
          </cell>
          <cell r="C1243" t="str">
            <v>BAZIC Essence Gel Pen 24 Scented Glitter Neon Metalllic Color w/ Cushion Grip [17086]</v>
          </cell>
          <cell r="D1243" t="str">
            <v>ACTIVE</v>
          </cell>
          <cell r="E1243" t="str">
            <v>PUBLISHED</v>
          </cell>
          <cell r="F1243" t="str">
            <v>Reasonable price requirements are not met,Reasonable Price Not Satisfied</v>
          </cell>
          <cell r="G1243" t="str">
            <v>Office &amp; Stationery</v>
          </cell>
          <cell r="H1243" t="str">
            <v>Pens</v>
          </cell>
          <cell r="I1243">
            <v>14.49</v>
          </cell>
          <cell r="J1243" t="str">
            <v>USD</v>
          </cell>
          <cell r="K1243" t="str">
            <v>Base</v>
          </cell>
          <cell r="L1243">
            <v>14.49</v>
          </cell>
          <cell r="M1243">
            <v>2039719</v>
          </cell>
          <cell r="N1243">
            <v>2038710</v>
          </cell>
          <cell r="O1243" t="str">
            <v>NETWORK_GEO</v>
          </cell>
          <cell r="P1243">
            <v>24.82</v>
          </cell>
          <cell r="Q1243">
            <v>1</v>
          </cell>
          <cell r="R1243" t="str">
            <v>Seller Fulfilled</v>
          </cell>
          <cell r="S1243" t="str">
            <v>Walmart Fulfilled</v>
          </cell>
          <cell r="T1243" t="str">
            <v>7HBENCC17SUD</v>
          </cell>
          <cell r="U1243" t="str">
            <v>20764608021013</v>
          </cell>
        </row>
        <row r="1244">
          <cell r="A1244" t="str">
            <v>1725-BOX</v>
          </cell>
          <cell r="B1244">
            <v>581315062</v>
          </cell>
          <cell r="C1244" t="str">
            <v>BAZIC Ballpoint Carino Retractable Pens, Black ink 1.0mm, (4/Pack), 24-Pack</v>
          </cell>
          <cell r="D1244" t="str">
            <v>ARCHIVED</v>
          </cell>
          <cell r="E1244" t="str">
            <v>UNPUBLISHED</v>
          </cell>
          <cell r="F1244" t="str">
            <v>Offer end date has passed,Price Adjusted</v>
          </cell>
          <cell r="G1244" t="str">
            <v>Office &amp; Stationery</v>
          </cell>
          <cell r="H1244" t="str">
            <v>Pens</v>
          </cell>
          <cell r="I1244">
            <v>43.29</v>
          </cell>
          <cell r="J1244" t="str">
            <v>USD</v>
          </cell>
          <cell r="K1244" t="str">
            <v>Base</v>
          </cell>
          <cell r="L1244" t="str">
            <v>Yes</v>
          </cell>
          <cell r="M1244">
            <v>2039719</v>
          </cell>
          <cell r="N1244">
            <v>2039742</v>
          </cell>
          <cell r="O1244">
            <v>2.46</v>
          </cell>
          <cell r="P1244">
            <v>0.12</v>
          </cell>
          <cell r="Q1244">
            <v>1</v>
          </cell>
          <cell r="R1244" t="str">
            <v>Seller Fulfilled</v>
          </cell>
          <cell r="S1244" t="str">
            <v>Seller Fulfilled</v>
          </cell>
          <cell r="T1244" t="str">
            <v>15S29SIUWK9E</v>
          </cell>
          <cell r="U1244" t="str">
            <v>00764608021125</v>
          </cell>
        </row>
        <row r="1245">
          <cell r="A1245" t="str">
            <v>1753-EACH</v>
          </cell>
          <cell r="B1245">
            <v>30335494</v>
          </cell>
          <cell r="C1245" t="str">
            <v>BAZIC Palm Mini Ballpoint Pen w/Key Ring, Black Ink 1.0mm (5/Pack), 1-Pack</v>
          </cell>
          <cell r="D1245" t="str">
            <v>ACTIVE</v>
          </cell>
          <cell r="E1245" t="str">
            <v>PUBLISHED</v>
          </cell>
          <cell r="F1245" t="str">
            <v>Offer end date has passed,No Match Found - Adjusted to your last submitted price</v>
          </cell>
          <cell r="G1245" t="str">
            <v>Office &amp; Stationery</v>
          </cell>
          <cell r="H1245" t="str">
            <v>Pens</v>
          </cell>
          <cell r="I1245">
            <v>7.69</v>
          </cell>
          <cell r="J1245" t="str">
            <v>USD</v>
          </cell>
          <cell r="K1245" t="str">
            <v>Base</v>
          </cell>
          <cell r="L1245" t="str">
            <v>Yes</v>
          </cell>
          <cell r="M1245">
            <v>2039719</v>
          </cell>
          <cell r="N1245">
            <v>2038710</v>
          </cell>
          <cell r="O1245">
            <v>0.06</v>
          </cell>
          <cell r="P1245">
            <v>3.3</v>
          </cell>
          <cell r="Q1245">
            <v>1</v>
          </cell>
          <cell r="R1245" t="str">
            <v>Seller Fulfilled</v>
          </cell>
          <cell r="S1245" t="str">
            <v>Seller Fulfilled</v>
          </cell>
          <cell r="T1245" t="str">
            <v>4QBNYUOVAAHM</v>
          </cell>
          <cell r="U1245" t="str">
            <v>10764608002145</v>
          </cell>
        </row>
        <row r="1246">
          <cell r="A1246" t="str">
            <v>1788-BOX</v>
          </cell>
          <cell r="B1246">
            <v>667745738</v>
          </cell>
          <cell r="C1246" t="str">
            <v>BAZIC Spencer Assorted Color Retractable Pens, Soft Grip 1.0 mm (5/Pack), 24-Pack</v>
          </cell>
          <cell r="D1246" t="str">
            <v>ACTIVE</v>
          </cell>
          <cell r="E1246" t="str">
            <v>PUBLISHED</v>
          </cell>
          <cell r="F1246" t="str">
            <v>Offer end date has passed</v>
          </cell>
          <cell r="G1246" t="str">
            <v>Home &amp; Garden</v>
          </cell>
          <cell r="H1246" t="str">
            <v>Utility Carts</v>
          </cell>
          <cell r="I1246">
            <v>188.09</v>
          </cell>
          <cell r="J1246" t="str">
            <v>USD</v>
          </cell>
          <cell r="K1246" t="str">
            <v>Base</v>
          </cell>
          <cell r="L1246" t="str">
            <v>Yes</v>
          </cell>
          <cell r="M1246">
            <v>2039719</v>
          </cell>
          <cell r="N1246">
            <v>2038710</v>
          </cell>
          <cell r="O1246" t="str">
            <v>NETWORK_GEO</v>
          </cell>
          <cell r="P1246">
            <v>25.74</v>
          </cell>
          <cell r="Q1246">
            <v>1</v>
          </cell>
          <cell r="R1246" t="str">
            <v>Seller Fulfilled</v>
          </cell>
          <cell r="S1246" t="str">
            <v>Walmart Fulfilled</v>
          </cell>
          <cell r="T1246" t="str">
            <v>6HYE8FG7RCFC</v>
          </cell>
          <cell r="U1246" t="str">
            <v>20764608021983</v>
          </cell>
        </row>
        <row r="1247">
          <cell r="A1247" t="str">
            <v>3163-SET6</v>
          </cell>
          <cell r="B1247">
            <v>806349632</v>
          </cell>
          <cell r="C1247" t="str">
            <v>BAZIC 8 Pockets Poly Folder Portfolio Document Folders, 6-Pack</v>
          </cell>
          <cell r="D1247" t="str">
            <v>ACTIVE</v>
          </cell>
          <cell r="E1247" t="str">
            <v>PUBLISHED</v>
          </cell>
          <cell r="F1247" t="str">
            <v>Compliance - Childrenâ€™s Product Policy,Price Adjusted</v>
          </cell>
          <cell r="G1247" t="str">
            <v>Office &amp; Stationery</v>
          </cell>
          <cell r="H1247" t="str">
            <v>Pencil &amp; Pen Erasers</v>
          </cell>
          <cell r="I1247">
            <v>8.99</v>
          </cell>
          <cell r="J1247" t="str">
            <v>USD</v>
          </cell>
          <cell r="K1247" t="str">
            <v>Base</v>
          </cell>
          <cell r="L1247" t="str">
            <v>Yes</v>
          </cell>
          <cell r="M1247">
            <v>2039742</v>
          </cell>
          <cell r="N1247">
            <v>2039721</v>
          </cell>
          <cell r="O1247" t="str">
            <v>NETWORK_GEO</v>
          </cell>
          <cell r="P1247">
            <v>0.24</v>
          </cell>
          <cell r="Q1247">
            <v>1</v>
          </cell>
          <cell r="R1247" t="str">
            <v>Seller Fulfilled</v>
          </cell>
          <cell r="S1247" t="str">
            <v>Seller Fulfilled</v>
          </cell>
          <cell r="T1247" t="str">
            <v>7AOHV6S8DWAO</v>
          </cell>
          <cell r="U1247" t="str">
            <v>00764608022320</v>
          </cell>
        </row>
        <row r="1248">
          <cell r="A1248" t="str">
            <v>332-PACK2</v>
          </cell>
          <cell r="B1248">
            <v>694403565</v>
          </cell>
          <cell r="C1248" t="str">
            <v>BAZIC 5-Piece Math Geometry Ruler Combination Sets w/ Compass, 2-Packs</v>
          </cell>
          <cell r="D1248" t="str">
            <v>ACTIVE</v>
          </cell>
          <cell r="E1248" t="str">
            <v>PUBLISHED</v>
          </cell>
          <cell r="G1248" t="str">
            <v>Office &amp; Stationery</v>
          </cell>
          <cell r="H1248" t="str">
            <v>Rulers</v>
          </cell>
          <cell r="I1248">
            <v>9.56</v>
          </cell>
          <cell r="J1248" t="str">
            <v>USD</v>
          </cell>
          <cell r="K1248" t="str">
            <v>Base</v>
          </cell>
          <cell r="L1248">
            <v>9.56</v>
          </cell>
          <cell r="M1248">
            <v>2039731</v>
          </cell>
          <cell r="N1248">
            <v>2038710</v>
          </cell>
          <cell r="O1248" t="str">
            <v>NETWORK_GEO</v>
          </cell>
          <cell r="P1248">
            <v>4.4000000000000004</v>
          </cell>
          <cell r="Q1248">
            <v>1</v>
          </cell>
          <cell r="R1248" t="str">
            <v>Seller Fulfilled</v>
          </cell>
          <cell r="S1248" t="str">
            <v>Seller Fulfilled</v>
          </cell>
          <cell r="T1248" t="str">
            <v>5YQENNCPXPXI</v>
          </cell>
          <cell r="U1248" t="str">
            <v>00461437895568</v>
          </cell>
        </row>
        <row r="1249">
          <cell r="A1249" t="str">
            <v>3348-PACK4</v>
          </cell>
          <cell r="B1249">
            <v>3569318826</v>
          </cell>
          <cell r="C1249" t="str">
            <v>BAZIC Modeling Clay Sticks 4.8 Oz, 4 Natural Earth Colors, Non-Toxic, 4-Pack</v>
          </cell>
          <cell r="D1249" t="str">
            <v>ACTIVE</v>
          </cell>
          <cell r="E1249" t="str">
            <v>PUBLISHED</v>
          </cell>
          <cell r="F1249" t="str">
            <v>Offer end date has passed</v>
          </cell>
          <cell r="G1249" t="str">
            <v>Crafts</v>
          </cell>
          <cell r="H1249" t="str">
            <v>Crayons</v>
          </cell>
          <cell r="I1249">
            <v>10</v>
          </cell>
          <cell r="J1249" t="str">
            <v>USD</v>
          </cell>
          <cell r="K1249" t="str">
            <v>Base</v>
          </cell>
          <cell r="L1249" t="str">
            <v>Yes</v>
          </cell>
          <cell r="M1249">
            <v>2039741</v>
          </cell>
          <cell r="N1249">
            <v>2039722</v>
          </cell>
          <cell r="O1249" t="str">
            <v>NETWORK_GEO</v>
          </cell>
          <cell r="P1249">
            <v>0.43</v>
          </cell>
          <cell r="Q1249">
            <v>1</v>
          </cell>
          <cell r="R1249" t="str">
            <v>Seller Fulfilled</v>
          </cell>
          <cell r="S1249" t="str">
            <v>Seller Fulfilled</v>
          </cell>
          <cell r="T1249" t="str">
            <v>1J1C39ZMR4ED</v>
          </cell>
          <cell r="U1249" t="str">
            <v>00461867955245</v>
          </cell>
        </row>
        <row r="1250">
          <cell r="A1250" t="str">
            <v>3413-EACH</v>
          </cell>
          <cell r="B1250">
            <v>26621115</v>
          </cell>
          <cell r="C1250" t="str">
            <v>(Price/Case of 24)Bazic Products 3413-24 Jumbo Watercolor Paint Brush (4/Pack)</v>
          </cell>
          <cell r="D1250" t="str">
            <v>ARCHIVED</v>
          </cell>
          <cell r="E1250" t="str">
            <v>UNPUBLISHED</v>
          </cell>
          <cell r="F1250" t="str">
            <v>Offer end date has passed</v>
          </cell>
          <cell r="G1250" t="str">
            <v>Office &amp; Stationery</v>
          </cell>
          <cell r="H1250" t="str">
            <v>Binder Clips</v>
          </cell>
          <cell r="I1250">
            <v>16.75</v>
          </cell>
          <cell r="J1250" t="str">
            <v>USD</v>
          </cell>
          <cell r="K1250" t="str">
            <v>Base</v>
          </cell>
          <cell r="L1250" t="str">
            <v>Yes</v>
          </cell>
          <cell r="M1250">
            <v>2039747</v>
          </cell>
          <cell r="N1250">
            <v>2039905</v>
          </cell>
          <cell r="O1250" t="str">
            <v>NETWORK_GEO</v>
          </cell>
          <cell r="P1250">
            <v>1.47</v>
          </cell>
          <cell r="Q1250">
            <v>1</v>
          </cell>
          <cell r="R1250" t="str">
            <v>WFS Eligible</v>
          </cell>
          <cell r="S1250" t="str">
            <v>Seller Fulfilled</v>
          </cell>
          <cell r="T1250" t="str">
            <v>2RS8CDB7MXRN</v>
          </cell>
          <cell r="U1250" t="str">
            <v>00464752751847</v>
          </cell>
        </row>
        <row r="1251">
          <cell r="A1251" t="str">
            <v>6010-CASE</v>
          </cell>
          <cell r="B1251">
            <v>321247755</v>
          </cell>
          <cell r="C1251" t="str">
            <v>BAZIC Dry Erase Lap Board &amp; Marker, 8.5x11 Inch Whiteboards, 12-Pack</v>
          </cell>
          <cell r="D1251" t="str">
            <v>ACTIVE</v>
          </cell>
          <cell r="E1251" t="str">
            <v>PUBLISHED</v>
          </cell>
          <cell r="F1251" t="str">
            <v>Compliance - Childrenâ€™s Product Policy</v>
          </cell>
          <cell r="G1251" t="str">
            <v>Office &amp; Stationery</v>
          </cell>
          <cell r="H1251" t="str">
            <v>Whiteboards</v>
          </cell>
          <cell r="I1251">
            <v>30.02</v>
          </cell>
          <cell r="J1251" t="str">
            <v>USD</v>
          </cell>
          <cell r="K1251" t="str">
            <v>Base</v>
          </cell>
          <cell r="L1251">
            <v>30.02</v>
          </cell>
          <cell r="M1251">
            <v>2039885</v>
          </cell>
          <cell r="N1251">
            <v>2039905</v>
          </cell>
          <cell r="O1251">
            <v>4.28</v>
          </cell>
          <cell r="P1251">
            <v>0.16</v>
          </cell>
          <cell r="Q1251">
            <v>1</v>
          </cell>
          <cell r="R1251" t="str">
            <v>Seller Fulfilled</v>
          </cell>
          <cell r="S1251" t="str">
            <v>Seller Fulfilled</v>
          </cell>
          <cell r="T1251" t="str">
            <v>6POGM3S9QVOO</v>
          </cell>
          <cell r="U1251" t="str">
            <v>00764608002698</v>
          </cell>
        </row>
        <row r="1252">
          <cell r="A1252" t="str">
            <v>796-BOX</v>
          </cell>
          <cell r="B1252">
            <v>255291669</v>
          </cell>
          <cell r="C1252" t="str">
            <v>BAZIC Mechanical Pencil Electra Core 0.5mm, Latex Free Eraser, Total 144-count</v>
          </cell>
          <cell r="D1252" t="str">
            <v>ACTIVE</v>
          </cell>
          <cell r="E1252" t="str">
            <v>PUBLISHED</v>
          </cell>
          <cell r="F1252" t="str">
            <v>Reasonable price requirements are not met,Reasonable Price Not Satisfied</v>
          </cell>
          <cell r="G1252" t="str">
            <v>Office &amp; Stationery</v>
          </cell>
          <cell r="H1252" t="str">
            <v>Calculators</v>
          </cell>
          <cell r="I1252">
            <v>69.989999999999995</v>
          </cell>
          <cell r="J1252" t="str">
            <v>USD</v>
          </cell>
          <cell r="K1252" t="str">
            <v>Base</v>
          </cell>
          <cell r="L1252" t="str">
            <v>Yes</v>
          </cell>
          <cell r="M1252">
            <v>2039720</v>
          </cell>
          <cell r="N1252">
            <v>2039735</v>
          </cell>
          <cell r="O1252" t="str">
            <v>NETWORK_GEO</v>
          </cell>
          <cell r="P1252">
            <v>4.16</v>
          </cell>
          <cell r="Q1252">
            <v>1</v>
          </cell>
          <cell r="R1252" t="str">
            <v>Seller Fulfilled</v>
          </cell>
          <cell r="S1252" t="str">
            <v>Seller Fulfilled</v>
          </cell>
          <cell r="T1252" t="str">
            <v>0VBX3YHAKN4B</v>
          </cell>
          <cell r="U1252" t="str">
            <v>10764608030018</v>
          </cell>
        </row>
        <row r="1253">
          <cell r="A1253" t="str">
            <v>806-CASE</v>
          </cell>
          <cell r="B1253">
            <v>344832674</v>
          </cell>
          <cell r="C1253" t="str">
            <v>BAZIC 3 Ring Pencil Pouch, 11"x5" Clear Color, 144-Pack</v>
          </cell>
          <cell r="D1253" t="str">
            <v>ACTIVE</v>
          </cell>
          <cell r="E1253" t="str">
            <v>PUBLISHED</v>
          </cell>
          <cell r="G1253" t="str">
            <v>Office &amp; Stationery</v>
          </cell>
          <cell r="H1253" t="str">
            <v>Pencil Cases</v>
          </cell>
          <cell r="I1253">
            <v>259.49</v>
          </cell>
          <cell r="J1253" t="str">
            <v>USD</v>
          </cell>
          <cell r="K1253" t="str">
            <v>Base</v>
          </cell>
          <cell r="L1253">
            <v>259.49</v>
          </cell>
          <cell r="M1253">
            <v>2039750</v>
          </cell>
          <cell r="N1253">
            <v>2039733</v>
          </cell>
          <cell r="O1253" t="str">
            <v>NETWORK_GEO</v>
          </cell>
          <cell r="P1253">
            <v>0.14000000000000001</v>
          </cell>
          <cell r="Q1253">
            <v>1</v>
          </cell>
          <cell r="R1253" t="str">
            <v>Seller Fulfilled</v>
          </cell>
          <cell r="S1253" t="str">
            <v>Seller Fulfilled</v>
          </cell>
          <cell r="T1253" t="str">
            <v>5UN73WIMDBDY</v>
          </cell>
          <cell r="U1253" t="str">
            <v>00463239982132</v>
          </cell>
        </row>
        <row r="1254">
          <cell r="A1254" t="str">
            <v>8272-CASE</v>
          </cell>
          <cell r="B1254">
            <v>17301853423</v>
          </cell>
          <cell r="C1254" t="str">
            <v>BAZIC Poly Bubble Mailers 10.5" x 15" #5 Padded Shipping Envelope, 48-Count</v>
          </cell>
          <cell r="D1254" t="str">
            <v>ACTIVE</v>
          </cell>
          <cell r="E1254" t="str">
            <v>PUBLISHED</v>
          </cell>
          <cell r="F1254" t="str">
            <v>Offer end date has passed,Current Offer At Or Below Target</v>
          </cell>
          <cell r="G1254" t="str">
            <v>Office &amp; Stationery</v>
          </cell>
          <cell r="H1254" t="str">
            <v>Rulers</v>
          </cell>
          <cell r="I1254">
            <v>9.3000000000000007</v>
          </cell>
          <cell r="J1254" t="str">
            <v>USD</v>
          </cell>
          <cell r="K1254" t="str">
            <v>Base</v>
          </cell>
          <cell r="L1254" t="str">
            <v>Yes</v>
          </cell>
          <cell r="M1254">
            <v>2038710</v>
          </cell>
          <cell r="N1254">
            <v>2039731</v>
          </cell>
          <cell r="O1254" t="str">
            <v>NETWORK_GEO</v>
          </cell>
          <cell r="P1254">
            <v>0.25</v>
          </cell>
          <cell r="Q1254">
            <v>1</v>
          </cell>
          <cell r="R1254" t="str">
            <v>Seller Fulfilled</v>
          </cell>
          <cell r="S1254" t="str">
            <v>Seller Fulfilled</v>
          </cell>
          <cell r="T1254" t="str">
            <v>5LT3YM4V9F2O</v>
          </cell>
          <cell r="U1254" t="str">
            <v>00468238935738</v>
          </cell>
        </row>
        <row r="1255">
          <cell r="A1255" t="str">
            <v>960-CASE</v>
          </cell>
          <cell r="B1255">
            <v>641841332</v>
          </cell>
          <cell r="C1255" t="str">
            <v>BAZIC Glitter Tape Leopard Pattern 1.88" X 3 Yards, 36-Pack</v>
          </cell>
          <cell r="D1255" t="str">
            <v>ACTIVE</v>
          </cell>
          <cell r="E1255" t="str">
            <v>PUBLISHED</v>
          </cell>
          <cell r="F1255" t="str">
            <v>Offer end date has passed</v>
          </cell>
          <cell r="G1255" t="str">
            <v>Office &amp; Stationery</v>
          </cell>
          <cell r="H1255" t="str">
            <v>File Folders</v>
          </cell>
          <cell r="I1255">
            <v>90.75</v>
          </cell>
          <cell r="J1255" t="str">
            <v>USD</v>
          </cell>
          <cell r="K1255" t="str">
            <v>Base</v>
          </cell>
          <cell r="L1255" t="str">
            <v>Yes</v>
          </cell>
          <cell r="M1255">
            <v>2038710</v>
          </cell>
          <cell r="N1255">
            <v>2039742</v>
          </cell>
          <cell r="O1255" t="str">
            <v>NETWORK_GEO</v>
          </cell>
          <cell r="P1255">
            <v>16.440000000000001</v>
          </cell>
          <cell r="Q1255">
            <v>1</v>
          </cell>
          <cell r="R1255" t="str">
            <v>Seller Fulfilled</v>
          </cell>
          <cell r="S1255" t="str">
            <v>Seller Fulfilled</v>
          </cell>
          <cell r="T1255" t="str">
            <v>70NE8CPHSYEF</v>
          </cell>
          <cell r="U1255" t="str">
            <v>20764608031098</v>
          </cell>
        </row>
        <row r="1256">
          <cell r="A1256" t="str">
            <v>S-3-EACH</v>
          </cell>
          <cell r="B1256">
            <v>174286135</v>
          </cell>
          <cell r="C1256" t="str">
            <v>Bazic 9" X 12" Garage Sale Sign</v>
          </cell>
          <cell r="D1256" t="str">
            <v>ACTIVE</v>
          </cell>
          <cell r="E1256" t="str">
            <v>PUBLISHED</v>
          </cell>
          <cell r="G1256" t="str">
            <v>Home &amp; Garden</v>
          </cell>
          <cell r="H1256" t="str">
            <v>Plaques &amp; Signs</v>
          </cell>
          <cell r="I1256">
            <v>7.25</v>
          </cell>
          <cell r="J1256" t="str">
            <v>USD</v>
          </cell>
          <cell r="K1256" t="str">
            <v>Base</v>
          </cell>
          <cell r="L1256">
            <v>7.25</v>
          </cell>
          <cell r="M1256">
            <v>2038710</v>
          </cell>
          <cell r="N1256">
            <v>2039738</v>
          </cell>
          <cell r="O1256" t="str">
            <v>NETWORK_GEO</v>
          </cell>
          <cell r="P1256">
            <v>16.5</v>
          </cell>
          <cell r="Q1256">
            <v>1</v>
          </cell>
          <cell r="R1256" t="str">
            <v>Seller Fulfilled</v>
          </cell>
          <cell r="S1256" t="str">
            <v>Seller Fulfilled</v>
          </cell>
          <cell r="T1256" t="str">
            <v>2U730P31VXOI</v>
          </cell>
          <cell r="U1256" t="str">
            <v>40764608031344</v>
          </cell>
        </row>
        <row r="1257">
          <cell r="A1257" t="str">
            <v>1292-BOX</v>
          </cell>
          <cell r="B1257">
            <v>1202461986</v>
          </cell>
          <cell r="C1257" t="str">
            <v>BAZIC Felt Washable Markers 10 Colors, Fine Line Coloring Marker, Non Toxic Art Supplies (10/Pack), 12-Packs</v>
          </cell>
          <cell r="D1257" t="str">
            <v>ACTIVE</v>
          </cell>
          <cell r="E1257" t="str">
            <v>PUBLISHED</v>
          </cell>
          <cell r="G1257" t="str">
            <v>Office &amp; Stationery</v>
          </cell>
          <cell r="H1257" t="str">
            <v>Markers</v>
          </cell>
          <cell r="I1257">
            <v>51.49</v>
          </cell>
          <cell r="J1257" t="str">
            <v>USD</v>
          </cell>
          <cell r="K1257" t="str">
            <v>Base</v>
          </cell>
          <cell r="L1257">
            <v>51.49</v>
          </cell>
          <cell r="M1257">
            <v>2039746</v>
          </cell>
          <cell r="N1257">
            <v>2048506</v>
          </cell>
          <cell r="O1257" t="str">
            <v>NETWORK_GEO</v>
          </cell>
          <cell r="P1257">
            <v>0.54</v>
          </cell>
          <cell r="Q1257">
            <v>1</v>
          </cell>
          <cell r="R1257" t="str">
            <v>Seller Fulfilled</v>
          </cell>
          <cell r="S1257" t="str">
            <v>Seller Fulfilled</v>
          </cell>
          <cell r="T1257" t="str">
            <v>4ZDRQM4P4XC9</v>
          </cell>
          <cell r="U1257" t="str">
            <v>00764608032008</v>
          </cell>
        </row>
        <row r="1258">
          <cell r="A1258" t="str">
            <v>17037-BOX</v>
          </cell>
          <cell r="B1258">
            <v>909834746</v>
          </cell>
          <cell r="C1258" t="str">
            <v>BAZIC Washable Fiber Tip Pen, 12 Color Fineliner Pens, (12/Pack), 24-Pack</v>
          </cell>
          <cell r="D1258" t="str">
            <v>ACTIVE</v>
          </cell>
          <cell r="E1258" t="str">
            <v>PUBLISHED</v>
          </cell>
          <cell r="F1258" t="str">
            <v>Reasonable price requirements are not met,Reasonable Price Not Satisfied</v>
          </cell>
          <cell r="G1258" t="str">
            <v>Office &amp; Stationery</v>
          </cell>
          <cell r="H1258" t="str">
            <v>Paper Hole Punches</v>
          </cell>
          <cell r="I1258">
            <v>94.04</v>
          </cell>
          <cell r="J1258" t="str">
            <v>USD</v>
          </cell>
          <cell r="K1258" t="str">
            <v>Base</v>
          </cell>
          <cell r="L1258" t="str">
            <v>Yes</v>
          </cell>
          <cell r="M1258">
            <v>2039719</v>
          </cell>
          <cell r="N1258">
            <v>2048506</v>
          </cell>
          <cell r="O1258" t="str">
            <v>NETWORK_GEO</v>
          </cell>
          <cell r="P1258">
            <v>13.16</v>
          </cell>
          <cell r="Q1258">
            <v>1</v>
          </cell>
          <cell r="R1258" t="str">
            <v>Seller Fulfilled</v>
          </cell>
          <cell r="S1258" t="str">
            <v>Seller Fulfilled</v>
          </cell>
          <cell r="T1258" t="str">
            <v>24CZVD7ZJP7S</v>
          </cell>
          <cell r="U1258" t="str">
            <v>20764608032033</v>
          </cell>
        </row>
        <row r="1259">
          <cell r="A1259" t="str">
            <v>2024-BOX</v>
          </cell>
          <cell r="B1259">
            <v>786567063</v>
          </cell>
          <cell r="C1259" t="str">
            <v>BAZIC Glue Stick 36g/1.27 Oz, Acid Free Glue (2/Pack), 24-Packs</v>
          </cell>
          <cell r="D1259" t="str">
            <v>ACTIVE</v>
          </cell>
          <cell r="E1259" t="str">
            <v>PUBLISHED</v>
          </cell>
          <cell r="F1259" t="str">
            <v>Offer end date has passed</v>
          </cell>
          <cell r="G1259" t="str">
            <v>Crafts</v>
          </cell>
          <cell r="H1259" t="str">
            <v>Play Doughs</v>
          </cell>
          <cell r="I1259">
            <v>15.49</v>
          </cell>
          <cell r="J1259" t="str">
            <v>USD</v>
          </cell>
          <cell r="K1259" t="str">
            <v>Base</v>
          </cell>
          <cell r="L1259" t="str">
            <v>Yes</v>
          </cell>
          <cell r="M1259">
            <v>2039872</v>
          </cell>
          <cell r="N1259">
            <v>2039741</v>
          </cell>
          <cell r="O1259" t="str">
            <v>NETWORK_GEO</v>
          </cell>
          <cell r="P1259">
            <v>0.99</v>
          </cell>
          <cell r="Q1259">
            <v>1</v>
          </cell>
          <cell r="R1259" t="str">
            <v>Seller Fulfilled</v>
          </cell>
          <cell r="S1259" t="str">
            <v>Seller Fulfilled</v>
          </cell>
          <cell r="T1259" t="str">
            <v>5Y19SF3CVZL0</v>
          </cell>
          <cell r="U1259" t="str">
            <v>00764608033104</v>
          </cell>
        </row>
        <row r="1260">
          <cell r="A1260" t="str">
            <v>2051-CASE</v>
          </cell>
          <cell r="B1260">
            <v>199396178</v>
          </cell>
          <cell r="C1260" t="str">
            <v>BAZIC Premium Glue Stick 21g/0.7 Oz, Multi-Purpose Acid Free, Glue Sticks (2/Pack), 144-Packs</v>
          </cell>
          <cell r="D1260" t="str">
            <v>ACTIVE</v>
          </cell>
          <cell r="E1260" t="str">
            <v>UNPUBLISHED</v>
          </cell>
          <cell r="F1260" t="str">
            <v>Reasonable price requirements are not met,Reasonable Price Not Satisfied</v>
          </cell>
          <cell r="G1260" t="str">
            <v>Crafts</v>
          </cell>
          <cell r="H1260" t="str">
            <v>Glitter</v>
          </cell>
          <cell r="I1260">
            <v>72</v>
          </cell>
          <cell r="J1260" t="str">
            <v>USD</v>
          </cell>
          <cell r="K1260" t="str">
            <v>Base</v>
          </cell>
          <cell r="L1260" t="str">
            <v>Yes</v>
          </cell>
          <cell r="M1260">
            <v>2039872</v>
          </cell>
          <cell r="N1260">
            <v>2038710</v>
          </cell>
          <cell r="O1260" t="str">
            <v>NETWORK_GEO</v>
          </cell>
          <cell r="P1260">
            <v>12</v>
          </cell>
          <cell r="Q1260">
            <v>1</v>
          </cell>
          <cell r="R1260" t="str">
            <v>Seller Fulfilled</v>
          </cell>
          <cell r="S1260" t="str">
            <v>Seller Fulfilled</v>
          </cell>
          <cell r="T1260" t="str">
            <v>73SO2ZJ3I6QR</v>
          </cell>
          <cell r="U1260" t="str">
            <v>40764608034598</v>
          </cell>
        </row>
        <row r="1261">
          <cell r="A1261" t="str">
            <v>215-PACK3</v>
          </cell>
          <cell r="B1261">
            <v>759978267</v>
          </cell>
          <cell r="C1261" t="str">
            <v>BAZIC Loose Leaf Binder Ring (1", 1 1/2", 2"), Book Rings (10/Pack), 3-Packs</v>
          </cell>
          <cell r="D1261" t="str">
            <v>ACTIVE</v>
          </cell>
          <cell r="E1261" t="str">
            <v>PUBLISHED</v>
          </cell>
          <cell r="G1261" t="str">
            <v>Office &amp; Stationery</v>
          </cell>
          <cell r="H1261" t="str">
            <v>Office Book Rings</v>
          </cell>
          <cell r="I1261">
            <v>12</v>
          </cell>
          <cell r="J1261" t="str">
            <v>USD</v>
          </cell>
          <cell r="K1261" t="str">
            <v>Base</v>
          </cell>
          <cell r="L1261">
            <v>12</v>
          </cell>
          <cell r="M1261">
            <v>2038710</v>
          </cell>
          <cell r="N1261">
            <v>2038710</v>
          </cell>
          <cell r="O1261" t="str">
            <v>NETWORK_GEO</v>
          </cell>
          <cell r="P1261">
            <v>14.02</v>
          </cell>
          <cell r="Q1261">
            <v>1</v>
          </cell>
          <cell r="R1261" t="str">
            <v>Seller Fulfilled</v>
          </cell>
          <cell r="S1261" t="str">
            <v>Walmart Fulfilled</v>
          </cell>
          <cell r="T1261" t="str">
            <v>3UBCFO1G0RDS</v>
          </cell>
          <cell r="U1261" t="str">
            <v>20764608034938</v>
          </cell>
        </row>
        <row r="1262">
          <cell r="A1262" t="str">
            <v>4126-CASE</v>
          </cell>
          <cell r="B1262">
            <v>641949195</v>
          </cell>
          <cell r="C1262" t="str">
            <v>BAZIC 3 Ring Binder 1" Economy View Binders Fuchsia, Hold 175 Sheets, 12-Count</v>
          </cell>
          <cell r="D1262" t="str">
            <v>ACTIVE</v>
          </cell>
          <cell r="E1262" t="str">
            <v>PUBLISHED</v>
          </cell>
          <cell r="G1262" t="str">
            <v>Office &amp; Stationery</v>
          </cell>
          <cell r="H1262" t="str">
            <v>Binders</v>
          </cell>
          <cell r="I1262">
            <v>36.729999999999997</v>
          </cell>
          <cell r="J1262" t="str">
            <v>USD</v>
          </cell>
          <cell r="K1262" t="str">
            <v>Base</v>
          </cell>
          <cell r="L1262">
            <v>36.729999999999997</v>
          </cell>
          <cell r="M1262">
            <v>2039738</v>
          </cell>
          <cell r="N1262">
            <v>2038710</v>
          </cell>
          <cell r="O1262" t="str">
            <v>NETWORK_GEO</v>
          </cell>
          <cell r="P1262">
            <v>0.2</v>
          </cell>
          <cell r="Q1262">
            <v>1</v>
          </cell>
          <cell r="R1262" t="str">
            <v>Seller Fulfilled</v>
          </cell>
          <cell r="S1262" t="str">
            <v>Seller Fulfilled</v>
          </cell>
          <cell r="T1262" t="str">
            <v>3WC7H3RUV20K</v>
          </cell>
          <cell r="U1262" t="str">
            <v>00468952082558</v>
          </cell>
        </row>
        <row r="1263">
          <cell r="A1263" t="str">
            <v>5162-CASE</v>
          </cell>
          <cell r="B1263">
            <v>698271486</v>
          </cell>
          <cell r="C1263" t="str">
            <v>BAZIC Sticky Notes 3x3 Neon Assorted Colors, (1080 Sheets/Pack), 12-Pack</v>
          </cell>
          <cell r="D1263" t="str">
            <v>ACTIVE</v>
          </cell>
          <cell r="E1263" t="str">
            <v>PUBLISHED</v>
          </cell>
          <cell r="F1263" t="str">
            <v>Offer end date has passed</v>
          </cell>
          <cell r="G1263" t="str">
            <v>Office &amp; Stationery</v>
          </cell>
          <cell r="H1263" t="str">
            <v>Sticky Notes</v>
          </cell>
          <cell r="I1263">
            <v>110.49</v>
          </cell>
          <cell r="J1263" t="str">
            <v>USD</v>
          </cell>
          <cell r="K1263" t="str">
            <v>Base</v>
          </cell>
          <cell r="L1263">
            <v>110.49</v>
          </cell>
          <cell r="M1263">
            <v>2039904</v>
          </cell>
          <cell r="N1263">
            <v>2038710</v>
          </cell>
          <cell r="O1263">
            <v>13.48</v>
          </cell>
          <cell r="P1263">
            <v>1</v>
          </cell>
          <cell r="Q1263">
            <v>1</v>
          </cell>
          <cell r="R1263" t="str">
            <v>Seller Fulfilled</v>
          </cell>
          <cell r="S1263" t="str">
            <v>Seller Fulfilled</v>
          </cell>
          <cell r="T1263" t="str">
            <v>1N29AMZ11LK5</v>
          </cell>
          <cell r="U1263" t="str">
            <v>00463040306202</v>
          </cell>
        </row>
        <row r="1264">
          <cell r="A1264" t="str">
            <v>5527-CASE</v>
          </cell>
          <cell r="B1264">
            <v>17970810773</v>
          </cell>
          <cell r="C1264" t="str">
            <v>BAZIC Spiral Notebook, 1 Subject, Wide Ruled Paper 8" x 10-1/2", 70 Sheets Green Cover, 24-Count</v>
          </cell>
          <cell r="D1264" t="str">
            <v>ACTIVE</v>
          </cell>
          <cell r="E1264" t="str">
            <v>PUBLISHED</v>
          </cell>
          <cell r="F1264" t="str">
            <v>Offer end date has passed</v>
          </cell>
          <cell r="G1264" t="str">
            <v>Crafts</v>
          </cell>
          <cell r="H1264" t="str">
            <v>Art Paints &amp; Pigment Powders</v>
          </cell>
          <cell r="I1264">
            <v>8.01</v>
          </cell>
          <cell r="J1264" t="str">
            <v>USD</v>
          </cell>
          <cell r="K1264" t="str">
            <v>Base</v>
          </cell>
          <cell r="L1264" t="str">
            <v>Yes</v>
          </cell>
          <cell r="M1264">
            <v>2039723</v>
          </cell>
          <cell r="N1264">
            <v>2039748</v>
          </cell>
          <cell r="O1264" t="str">
            <v>NETWORK_GEO</v>
          </cell>
          <cell r="P1264">
            <v>0.18</v>
          </cell>
          <cell r="Q1264">
            <v>1</v>
          </cell>
          <cell r="R1264" t="str">
            <v>Seller Fulfilled</v>
          </cell>
          <cell r="S1264" t="str">
            <v>Seller Fulfilled</v>
          </cell>
          <cell r="T1264" t="str">
            <v>3UAZ4UF18HE8</v>
          </cell>
          <cell r="U1264" t="str">
            <v>00764608039014</v>
          </cell>
        </row>
        <row r="1265">
          <cell r="A1265" t="str">
            <v>6017-PACK2</v>
          </cell>
          <cell r="B1265">
            <v>677358487</v>
          </cell>
          <cell r="C1265" t="str">
            <v>BAZIC Dry Erase Double Sided Whiteboard with Marker, 2 Count, 2 Pack</v>
          </cell>
          <cell r="D1265" t="str">
            <v>ACTIVE</v>
          </cell>
          <cell r="E1265" t="str">
            <v>PUBLISHED</v>
          </cell>
          <cell r="F1265" t="str">
            <v>Listing &amp; Content:UPC Mismatch:Wrong-Item:Unpublish-Auto,Price Adjusted</v>
          </cell>
          <cell r="G1265" t="str">
            <v>Crafts</v>
          </cell>
          <cell r="H1265" t="str">
            <v>Art Brushes</v>
          </cell>
          <cell r="I1265">
            <v>20.56</v>
          </cell>
          <cell r="J1265" t="str">
            <v>USD</v>
          </cell>
          <cell r="K1265" t="str">
            <v>Base</v>
          </cell>
          <cell r="L1265" t="str">
            <v>Yes</v>
          </cell>
          <cell r="M1265">
            <v>2039885</v>
          </cell>
          <cell r="N1265">
            <v>2039747</v>
          </cell>
          <cell r="O1265" t="str">
            <v>NETWORK_GEO</v>
          </cell>
          <cell r="P1265">
            <v>0.72</v>
          </cell>
          <cell r="Q1265">
            <v>1</v>
          </cell>
          <cell r="R1265" t="str">
            <v>Seller Fulfilled</v>
          </cell>
          <cell r="S1265" t="str">
            <v>Seller Fulfilled</v>
          </cell>
          <cell r="T1265" t="str">
            <v>3XSC893H4MBR</v>
          </cell>
          <cell r="U1265" t="str">
            <v>00461716014703</v>
          </cell>
        </row>
        <row r="1266">
          <cell r="A1266" t="str">
            <v>6053-EACH</v>
          </cell>
          <cell r="B1266">
            <v>1259514753</v>
          </cell>
          <cell r="C1266" t="str">
            <v>Bazic Magnetic Cork &amp; Dry Erase Whiteboard Aluminum Frame 16" x 20" (BAZ6053)</v>
          </cell>
          <cell r="D1266" t="str">
            <v>ACTIVE</v>
          </cell>
          <cell r="E1266" t="str">
            <v>PUBLISHED</v>
          </cell>
          <cell r="F1266" t="str">
            <v>Offer end date has passed</v>
          </cell>
          <cell r="G1266" t="str">
            <v>Crafts</v>
          </cell>
          <cell r="H1266" t="str">
            <v>Art Palettes</v>
          </cell>
          <cell r="I1266">
            <v>31.33</v>
          </cell>
          <cell r="J1266" t="str">
            <v>USD</v>
          </cell>
          <cell r="K1266" t="str">
            <v>Base</v>
          </cell>
          <cell r="L1266" t="str">
            <v>Yes</v>
          </cell>
          <cell r="M1266">
            <v>2039885</v>
          </cell>
          <cell r="N1266">
            <v>2038710</v>
          </cell>
          <cell r="O1266" t="str">
            <v>NETWORK_GEO</v>
          </cell>
          <cell r="P1266">
            <v>2.3199999999999998</v>
          </cell>
          <cell r="Q1266">
            <v>1</v>
          </cell>
          <cell r="R1266" t="str">
            <v>Seller Fulfilled</v>
          </cell>
          <cell r="S1266" t="str">
            <v>Seller Fulfilled</v>
          </cell>
          <cell r="T1266" t="str">
            <v>1VSGIXEHIX9F</v>
          </cell>
          <cell r="U1266" t="str">
            <v>10764608039981</v>
          </cell>
        </row>
        <row r="1267">
          <cell r="A1267" t="str">
            <v>6302-PACK2</v>
          </cell>
          <cell r="B1267">
            <v>845561246</v>
          </cell>
          <cell r="C1267" t="str">
            <v>BAZIC Received Self Inking Rubber Stamp), Stamp Size 1.41" x 0.47", 2-Packs</v>
          </cell>
          <cell r="D1267" t="str">
            <v>ARCHIVED</v>
          </cell>
          <cell r="E1267" t="str">
            <v>UNPUBLISHED</v>
          </cell>
          <cell r="F1267" t="str">
            <v>Offer end date has passed,No Match Found - Adjusted to your last submitted price</v>
          </cell>
          <cell r="G1267" t="str">
            <v>Office &amp; Stationery</v>
          </cell>
          <cell r="H1267" t="str">
            <v>Binders</v>
          </cell>
          <cell r="I1267">
            <v>32</v>
          </cell>
          <cell r="J1267" t="str">
            <v>USD</v>
          </cell>
          <cell r="K1267" t="str">
            <v>Base</v>
          </cell>
          <cell r="L1267" t="str">
            <v>Yes</v>
          </cell>
          <cell r="M1267">
            <v>2038710</v>
          </cell>
          <cell r="N1267">
            <v>2039738</v>
          </cell>
          <cell r="O1267" t="str">
            <v>NETWORK_GEO</v>
          </cell>
          <cell r="P1267">
            <v>2.96</v>
          </cell>
          <cell r="Q1267">
            <v>1</v>
          </cell>
          <cell r="R1267" t="str">
            <v>Seller Fulfilled</v>
          </cell>
          <cell r="S1267" t="str">
            <v>Seller Fulfilled</v>
          </cell>
          <cell r="T1267" t="str">
            <v>3VBH4HZ8NFG8</v>
          </cell>
          <cell r="U1267" t="str">
            <v>00465179475194</v>
          </cell>
        </row>
        <row r="1268">
          <cell r="A1268" t="str">
            <v>781-PACK2</v>
          </cell>
          <cell r="B1268">
            <v>560692485</v>
          </cell>
          <cell r="C1268" t="str">
            <v>BAZIC Mechanical Pencil Lead Refills HB 0.7mm (160 Count/Pack), 2-Packs</v>
          </cell>
          <cell r="D1268" t="str">
            <v>ACTIVE</v>
          </cell>
          <cell r="E1268" t="str">
            <v>PUBLISHED</v>
          </cell>
          <cell r="F1268" t="str">
            <v>Reasonable price requirements are not met,Reasonable Price Not Satisfied</v>
          </cell>
          <cell r="G1268" t="str">
            <v>Office &amp; Stationery</v>
          </cell>
          <cell r="H1268" t="str">
            <v>Mechanical Pencil Refills</v>
          </cell>
          <cell r="I1268">
            <v>6.79</v>
          </cell>
          <cell r="J1268" t="str">
            <v>USD</v>
          </cell>
          <cell r="K1268" t="str">
            <v>Base</v>
          </cell>
          <cell r="L1268">
            <v>6.79</v>
          </cell>
          <cell r="M1268">
            <v>2039720</v>
          </cell>
          <cell r="N1268">
            <v>2039728</v>
          </cell>
          <cell r="O1268" t="str">
            <v>NETWORK_GEO</v>
          </cell>
          <cell r="P1268">
            <v>3.12</v>
          </cell>
          <cell r="Q1268">
            <v>1</v>
          </cell>
          <cell r="R1268" t="str">
            <v>Seller Fulfilled</v>
          </cell>
          <cell r="S1268" t="str">
            <v>Seller Fulfilled</v>
          </cell>
          <cell r="T1268" t="str">
            <v>2CLYC1O3SNEJ</v>
          </cell>
          <cell r="U1268" t="str">
            <v>10764608044329</v>
          </cell>
        </row>
        <row r="1269">
          <cell r="A1269" t="str">
            <v>L-20-EACH</v>
          </cell>
          <cell r="B1269">
            <v>483217010</v>
          </cell>
          <cell r="C1269" t="str">
            <v>BAZIC 12" X 16" Help Wanted Sign, Now Hiring Jobs Job Fair, Store Mall Restuarant Business Plastic Signs, Vinyl Weather Scratch Resistant Waterproof, Indoor Outdoor, 1-Pack</v>
          </cell>
          <cell r="D1269" t="str">
            <v>ACTIVE</v>
          </cell>
          <cell r="E1269" t="str">
            <v>PUBLISHED</v>
          </cell>
          <cell r="F1269" t="str">
            <v>Offer end date has passed,Price Adjusted</v>
          </cell>
          <cell r="G1269" t="str">
            <v>Crafts</v>
          </cell>
          <cell r="H1269" t="str">
            <v>Coloring Books</v>
          </cell>
          <cell r="I1269">
            <v>7.99</v>
          </cell>
          <cell r="J1269" t="str">
            <v>USD</v>
          </cell>
          <cell r="K1269" t="str">
            <v>Base</v>
          </cell>
          <cell r="L1269" t="str">
            <v>No</v>
          </cell>
          <cell r="M1269">
            <v>2038710</v>
          </cell>
          <cell r="N1269">
            <v>2038710</v>
          </cell>
          <cell r="O1269" t="str">
            <v>NETWORK_GEO</v>
          </cell>
          <cell r="P1269">
            <v>0.55000000000000004</v>
          </cell>
          <cell r="Q1269">
            <v>1</v>
          </cell>
          <cell r="R1269" t="str">
            <v>Seller Fulfilled</v>
          </cell>
          <cell r="S1269" t="str">
            <v>Seller Fulfilled</v>
          </cell>
          <cell r="T1269" t="str">
            <v>4WJLPQZAQNHE</v>
          </cell>
          <cell r="U1269" t="str">
            <v>00805219457481</v>
          </cell>
        </row>
        <row r="1270">
          <cell r="A1270" t="str">
            <v>1030-CASE</v>
          </cell>
          <cell r="B1270">
            <v>382317812</v>
          </cell>
          <cell r="C1270" t="str">
            <v>BAZIC School Backpack Basic 16" Black, School Bag for Students, 12-Pack</v>
          </cell>
          <cell r="D1270" t="str">
            <v>ACTIVE</v>
          </cell>
          <cell r="E1270" t="str">
            <v>PUBLISHED</v>
          </cell>
          <cell r="F1270" t="str">
            <v>Offer end date has passed</v>
          </cell>
          <cell r="G1270" t="str">
            <v>Office &amp; Stationery</v>
          </cell>
          <cell r="H1270" t="str">
            <v>Writing Notebooks &amp; Sketch Books</v>
          </cell>
          <cell r="I1270">
            <v>166.99</v>
          </cell>
          <cell r="J1270" t="str">
            <v>USD</v>
          </cell>
          <cell r="K1270" t="str">
            <v>Base</v>
          </cell>
          <cell r="L1270" t="str">
            <v>Yes</v>
          </cell>
          <cell r="M1270">
            <v>2038980</v>
          </cell>
          <cell r="N1270">
            <v>2039723</v>
          </cell>
          <cell r="O1270" t="str">
            <v>NETWORK_GEO</v>
          </cell>
          <cell r="P1270">
            <v>35.28</v>
          </cell>
          <cell r="Q1270">
            <v>1</v>
          </cell>
          <cell r="R1270" t="str">
            <v>Seller Fulfilled</v>
          </cell>
          <cell r="S1270" t="str">
            <v>Seller Fulfilled</v>
          </cell>
          <cell r="T1270" t="str">
            <v>2WT55Y5F8PQP</v>
          </cell>
          <cell r="U1270" t="str">
            <v>20764608050396</v>
          </cell>
        </row>
        <row r="1271">
          <cell r="A1271" t="str">
            <v>2025-BOX</v>
          </cell>
          <cell r="B1271">
            <v>353140441</v>
          </cell>
          <cell r="C1271" t="str">
            <v>BAZIC Glue Stick 21g/0.7 Oz Acid Free Glue Sticks Set (3/Pack), 24-Packs</v>
          </cell>
          <cell r="D1271" t="str">
            <v>ACTIVE</v>
          </cell>
          <cell r="E1271" t="str">
            <v>PUBLISHED</v>
          </cell>
          <cell r="F1271" t="str">
            <v>Offer end date has passed,No Match Found - Adjusted to your last submitted price</v>
          </cell>
          <cell r="G1271" t="str">
            <v>Office &amp; Stationery</v>
          </cell>
          <cell r="H1271" t="str">
            <v>Glue</v>
          </cell>
          <cell r="I1271">
            <v>60.99</v>
          </cell>
          <cell r="J1271" t="str">
            <v>USD</v>
          </cell>
          <cell r="K1271" t="str">
            <v>Base</v>
          </cell>
          <cell r="L1271">
            <v>60.99</v>
          </cell>
          <cell r="M1271">
            <v>2039872</v>
          </cell>
          <cell r="N1271">
            <v>2038710</v>
          </cell>
          <cell r="O1271">
            <v>6.86</v>
          </cell>
          <cell r="P1271">
            <v>29.66</v>
          </cell>
          <cell r="Q1271">
            <v>1</v>
          </cell>
          <cell r="R1271" t="str">
            <v>Seller Fulfilled</v>
          </cell>
          <cell r="S1271" t="str">
            <v>Seller Fulfilled</v>
          </cell>
          <cell r="T1271" t="str">
            <v>2LDDNRP9YRDY</v>
          </cell>
          <cell r="U1271" t="str">
            <v>20764608050648</v>
          </cell>
        </row>
        <row r="1272">
          <cell r="A1272" t="str">
            <v>2102-EACH</v>
          </cell>
          <cell r="B1272">
            <v>5506014934</v>
          </cell>
          <cell r="C1272" t="str">
            <v>Bazic 2102 8.75 x 11.75 in. Side Loading 9-Pockets Double Sided Sports Card Holder - Pack of 100</v>
          </cell>
          <cell r="D1272" t="str">
            <v>ACTIVE</v>
          </cell>
          <cell r="E1272" t="str">
            <v>PUBLISHED</v>
          </cell>
          <cell r="F1272" t="str">
            <v>Offer end date has passed,No Match Found - Adjusted to your last submitted price</v>
          </cell>
          <cell r="G1272" t="str">
            <v>Collectibles &amp; Memorabilia</v>
          </cell>
          <cell r="H1272" t="str">
            <v>Trading Card Sleeves &amp; Holders</v>
          </cell>
          <cell r="I1272">
            <v>22.1</v>
          </cell>
          <cell r="J1272" t="str">
            <v>USD</v>
          </cell>
          <cell r="K1272" t="str">
            <v>Base</v>
          </cell>
          <cell r="L1272">
            <v>22.1</v>
          </cell>
          <cell r="M1272">
            <v>2038710</v>
          </cell>
          <cell r="N1272">
            <v>2038710</v>
          </cell>
          <cell r="O1272">
            <v>2.74</v>
          </cell>
          <cell r="P1272">
            <v>24.84</v>
          </cell>
          <cell r="Q1272">
            <v>1</v>
          </cell>
          <cell r="R1272" t="str">
            <v>Seller Fulfilled</v>
          </cell>
          <cell r="S1272" t="str">
            <v>Seller Fulfilled</v>
          </cell>
          <cell r="T1272" t="str">
            <v>6WAZL4H0LTT2</v>
          </cell>
          <cell r="U1272" t="str">
            <v>20764608050716</v>
          </cell>
        </row>
        <row r="1273">
          <cell r="A1273" t="str">
            <v>2113-PACK5</v>
          </cell>
          <cell r="B1273">
            <v>16441457072</v>
          </cell>
          <cell r="C1273" t="str">
            <v>BAZIC 2 Pockets Poly Folder, 3 Prong Fastener Clip, Red Color, 5-Pack</v>
          </cell>
          <cell r="D1273" t="str">
            <v>ACTIVE</v>
          </cell>
          <cell r="E1273" t="str">
            <v>PUBLISHED</v>
          </cell>
          <cell r="F1273" t="str">
            <v>Offer end date has passed</v>
          </cell>
          <cell r="G1273" t="str">
            <v>Office &amp; Stationery</v>
          </cell>
          <cell r="H1273" t="str">
            <v>Record Books &amp; Ledgers</v>
          </cell>
          <cell r="I1273">
            <v>16.68</v>
          </cell>
          <cell r="J1273" t="str">
            <v>USD</v>
          </cell>
          <cell r="K1273" t="str">
            <v>Base</v>
          </cell>
          <cell r="L1273" t="str">
            <v>Yes</v>
          </cell>
          <cell r="M1273">
            <v>2039742</v>
          </cell>
          <cell r="N1273">
            <v>2038710</v>
          </cell>
          <cell r="O1273" t="str">
            <v>NETWORK_GEO</v>
          </cell>
          <cell r="P1273">
            <v>0.8</v>
          </cell>
          <cell r="Q1273">
            <v>1</v>
          </cell>
          <cell r="R1273" t="str">
            <v>Seller Fulfilled</v>
          </cell>
          <cell r="S1273" t="str">
            <v>Seller Fulfilled</v>
          </cell>
          <cell r="T1273" t="str">
            <v>0SKGCNDY7TD8</v>
          </cell>
          <cell r="U1273" t="str">
            <v>00462554429605</v>
          </cell>
        </row>
        <row r="1274">
          <cell r="A1274" t="str">
            <v>2234-EACH</v>
          </cell>
          <cell r="B1274">
            <v>200232200</v>
          </cell>
          <cell r="C1274" t="str">
            <v>BAZIC Bevel Erasers + Pencil Top Arrowhead Erasers Set, 15-Count</v>
          </cell>
          <cell r="D1274" t="str">
            <v>ACTIVE</v>
          </cell>
          <cell r="E1274" t="str">
            <v>UNPUBLISHED</v>
          </cell>
          <cell r="F1274" t="str">
            <v>Reasonable price requirements are not met,Reasonable Price Not Satisfied</v>
          </cell>
          <cell r="G1274" t="str">
            <v>Office &amp; Stationery</v>
          </cell>
          <cell r="H1274" t="str">
            <v>Index Tabs</v>
          </cell>
          <cell r="I1274">
            <v>36.5</v>
          </cell>
          <cell r="J1274" t="str">
            <v>USD</v>
          </cell>
          <cell r="K1274" t="str">
            <v>Base</v>
          </cell>
          <cell r="L1274" t="str">
            <v>Yes</v>
          </cell>
          <cell r="M1274">
            <v>2039721</v>
          </cell>
          <cell r="N1274">
            <v>2039889</v>
          </cell>
          <cell r="O1274" t="str">
            <v>NETWORK_GEO</v>
          </cell>
          <cell r="P1274">
            <v>2.6</v>
          </cell>
          <cell r="Q1274">
            <v>1</v>
          </cell>
          <cell r="R1274" t="str">
            <v>Seller Fulfilled</v>
          </cell>
          <cell r="S1274" t="str">
            <v>Seller Fulfilled</v>
          </cell>
          <cell r="T1274" t="str">
            <v>5BJ6B1XQBQ0G</v>
          </cell>
          <cell r="U1274" t="str">
            <v>10764608051433</v>
          </cell>
        </row>
        <row r="1275">
          <cell r="A1275" t="str">
            <v>3003-EACH</v>
          </cell>
          <cell r="B1275">
            <v>22131154</v>
          </cell>
          <cell r="C1275" t="str">
            <v>BAZIC 56 Function Scientific Calculator w/ Flip Cover [3003]</v>
          </cell>
          <cell r="D1275" t="str">
            <v>ACTIVE</v>
          </cell>
          <cell r="E1275" t="str">
            <v>PUBLISHED</v>
          </cell>
          <cell r="G1275" t="str">
            <v>Office &amp; Stationery</v>
          </cell>
          <cell r="H1275" t="str">
            <v>Calculators</v>
          </cell>
          <cell r="I1275">
            <v>11.49</v>
          </cell>
          <cell r="J1275" t="str">
            <v>USD</v>
          </cell>
          <cell r="K1275" t="str">
            <v>Base</v>
          </cell>
          <cell r="L1275">
            <v>11.49</v>
          </cell>
          <cell r="M1275">
            <v>2039735</v>
          </cell>
          <cell r="N1275">
            <v>2039749</v>
          </cell>
          <cell r="O1275" t="str">
            <v>NETWORK_GEO</v>
          </cell>
          <cell r="P1275">
            <v>23.46</v>
          </cell>
          <cell r="Q1275">
            <v>1</v>
          </cell>
          <cell r="R1275" t="str">
            <v>Seller Fulfilled</v>
          </cell>
          <cell r="S1275" t="str">
            <v>Seller Fulfilled</v>
          </cell>
          <cell r="T1275" t="str">
            <v>14BOM0CAIDSX</v>
          </cell>
          <cell r="U1275" t="str">
            <v>20764608005419</v>
          </cell>
        </row>
        <row r="1276">
          <cell r="A1276" t="str">
            <v>3300-EA+3301-EA</v>
          </cell>
          <cell r="B1276">
            <v>5222625641</v>
          </cell>
          <cell r="C1276" t="str">
            <v>BAZIC Modeling Dough 1 Oz, 5 Primary Colors &amp; 5 Fluorescent Colors Variety Set, Non Toxic with Mold Caps</v>
          </cell>
          <cell r="D1276" t="str">
            <v>ACTIVE</v>
          </cell>
          <cell r="E1276" t="str">
            <v>PUBLISHED</v>
          </cell>
          <cell r="F1276" t="str">
            <v>Compliance - Childrenâ€™s Product Policy,No Match Found - Adjusted to your last submitted price</v>
          </cell>
          <cell r="G1276" t="str">
            <v>Books, Music &amp; Movies</v>
          </cell>
          <cell r="H1276" t="str">
            <v>Books</v>
          </cell>
          <cell r="I1276">
            <v>99.5</v>
          </cell>
          <cell r="J1276" t="str">
            <v>USD</v>
          </cell>
          <cell r="K1276" t="str">
            <v>Base</v>
          </cell>
          <cell r="L1276" t="str">
            <v>Yes</v>
          </cell>
          <cell r="M1276">
            <v>2039741</v>
          </cell>
          <cell r="N1276">
            <v>2038013</v>
          </cell>
          <cell r="O1276" t="str">
            <v>NETWORK_GEO</v>
          </cell>
          <cell r="P1276">
            <v>19.96</v>
          </cell>
          <cell r="Q1276">
            <v>1</v>
          </cell>
          <cell r="R1276" t="str">
            <v>Seller Fulfilled</v>
          </cell>
          <cell r="S1276" t="str">
            <v>Seller Fulfilled</v>
          </cell>
          <cell r="T1276" t="str">
            <v>4PVERMKURD5H</v>
          </cell>
          <cell r="U1276" t="str">
            <v>20764608005433</v>
          </cell>
        </row>
        <row r="1277">
          <cell r="A1277" t="str">
            <v>3342-EACH</v>
          </cell>
          <cell r="B1277">
            <v>823954098</v>
          </cell>
          <cell r="C1277" t="str">
            <v>BAZIC Modeling Clay 12 Color, 120g (5.64 oz) &amp; 3 Moldings, Non Toxic, 1-Pack</v>
          </cell>
          <cell r="D1277" t="str">
            <v>ACTIVE</v>
          </cell>
          <cell r="E1277" t="str">
            <v>PUBLISHED</v>
          </cell>
          <cell r="F1277" t="str">
            <v>Offer end date has passed,Price Adjusted</v>
          </cell>
          <cell r="G1277" t="str">
            <v>Office &amp; Stationery</v>
          </cell>
          <cell r="H1277" t="str">
            <v>Mailers</v>
          </cell>
          <cell r="I1277">
            <v>29.25</v>
          </cell>
          <cell r="J1277" t="str">
            <v>USD</v>
          </cell>
          <cell r="K1277" t="str">
            <v>Base</v>
          </cell>
          <cell r="L1277" t="str">
            <v>Yes</v>
          </cell>
          <cell r="M1277">
            <v>2039741</v>
          </cell>
          <cell r="N1277">
            <v>2038710</v>
          </cell>
          <cell r="O1277" t="str">
            <v>NETWORK_GEO</v>
          </cell>
          <cell r="P1277">
            <v>1.3</v>
          </cell>
          <cell r="Q1277">
            <v>1</v>
          </cell>
          <cell r="R1277" t="str">
            <v>Seller Fulfilled</v>
          </cell>
          <cell r="S1277" t="str">
            <v>Seller Fulfilled</v>
          </cell>
          <cell r="T1277" t="str">
            <v>6HLE3X5GXS21</v>
          </cell>
          <cell r="U1277" t="str">
            <v>00764608054376</v>
          </cell>
        </row>
        <row r="1278">
          <cell r="A1278" t="str">
            <v>3914-PACK2</v>
          </cell>
          <cell r="B1278">
            <v>529364476</v>
          </cell>
          <cell r="C1278" t="str">
            <v>BAZIC Watercolor w/ Brush &amp; Mixing Palette, 48 Color Non-Toxic Paint Set, 2-Pack</v>
          </cell>
          <cell r="D1278" t="str">
            <v>ACTIVE</v>
          </cell>
          <cell r="E1278" t="str">
            <v>PUBLISHED</v>
          </cell>
          <cell r="F1278" t="str">
            <v>Offer end date has passed</v>
          </cell>
          <cell r="G1278" t="str">
            <v>Office &amp; Stationery</v>
          </cell>
          <cell r="H1278" t="str">
            <v>Composition Notebooks</v>
          </cell>
          <cell r="I1278">
            <v>23</v>
          </cell>
          <cell r="J1278" t="str">
            <v>USD</v>
          </cell>
          <cell r="K1278" t="str">
            <v>Base</v>
          </cell>
          <cell r="L1278" t="str">
            <v>Yes</v>
          </cell>
          <cell r="M1278">
            <v>2039748</v>
          </cell>
          <cell r="N1278">
            <v>2038710</v>
          </cell>
          <cell r="O1278" t="str">
            <v>NETWORK_GEO</v>
          </cell>
          <cell r="P1278">
            <v>3.36</v>
          </cell>
          <cell r="Q1278">
            <v>1</v>
          </cell>
          <cell r="R1278" t="str">
            <v>Seller Fulfilled</v>
          </cell>
          <cell r="S1278" t="str">
            <v>Seller Fulfilled</v>
          </cell>
          <cell r="T1278" t="str">
            <v>3Q5DCXZ1S5WZ</v>
          </cell>
          <cell r="U1278" t="str">
            <v>00764608005590</v>
          </cell>
        </row>
        <row r="1279">
          <cell r="A1279" t="str">
            <v>4144-PACK2</v>
          </cell>
          <cell r="B1279">
            <v>806067902</v>
          </cell>
          <cell r="C1279" t="str">
            <v>BAZIC 3 Ring Binder 1.5" Economy View Binders Lime Green, Hold 280 Sheets, 2-Count</v>
          </cell>
          <cell r="D1279" t="str">
            <v>ACTIVE</v>
          </cell>
          <cell r="E1279" t="str">
            <v>PUBLISHED</v>
          </cell>
          <cell r="F1279" t="str">
            <v>Offer end date has passed</v>
          </cell>
          <cell r="G1279" t="str">
            <v>Office &amp; Stationery</v>
          </cell>
          <cell r="H1279" t="str">
            <v>Flash Cards</v>
          </cell>
          <cell r="I1279">
            <v>9.25</v>
          </cell>
          <cell r="J1279" t="str">
            <v>USD</v>
          </cell>
          <cell r="K1279" t="str">
            <v>Base</v>
          </cell>
          <cell r="L1279" t="str">
            <v>Yes</v>
          </cell>
          <cell r="M1279">
            <v>2039738</v>
          </cell>
          <cell r="N1279">
            <v>2039914</v>
          </cell>
          <cell r="O1279" t="str">
            <v>NETWORK_GEO</v>
          </cell>
          <cell r="P1279">
            <v>0.4</v>
          </cell>
          <cell r="Q1279">
            <v>1</v>
          </cell>
          <cell r="R1279" t="str">
            <v>Seller Fulfilled</v>
          </cell>
          <cell r="S1279" t="str">
            <v>Seller Fulfilled</v>
          </cell>
          <cell r="T1279" t="str">
            <v>514STSPXKYUE</v>
          </cell>
          <cell r="U1279" t="str">
            <v>00465092546377</v>
          </cell>
        </row>
        <row r="1280">
          <cell r="A1280" t="str">
            <v>4401-SET6</v>
          </cell>
          <cell r="B1280">
            <v>35036074</v>
          </cell>
          <cell r="C1280" t="str">
            <v>BAZIC 6.5" Decorative Paper Edge Scissor Set, Assorted Color, 6-Pack</v>
          </cell>
          <cell r="D1280" t="str">
            <v>ACTIVE</v>
          </cell>
          <cell r="E1280" t="str">
            <v>PUBLISHED</v>
          </cell>
          <cell r="F1280" t="str">
            <v>Offer end date has passed</v>
          </cell>
          <cell r="G1280" t="str">
            <v>Office &amp; Stationery</v>
          </cell>
          <cell r="H1280" t="str">
            <v>Scissors</v>
          </cell>
          <cell r="I1280">
            <v>15.49</v>
          </cell>
          <cell r="J1280" t="str">
            <v>USD</v>
          </cell>
          <cell r="K1280" t="str">
            <v>Base</v>
          </cell>
          <cell r="L1280">
            <v>15.49</v>
          </cell>
          <cell r="M1280">
            <v>2039728</v>
          </cell>
          <cell r="N1280">
            <v>2039885</v>
          </cell>
          <cell r="O1280">
            <v>0.6</v>
          </cell>
          <cell r="P1280">
            <v>0.64</v>
          </cell>
          <cell r="Q1280">
            <v>1</v>
          </cell>
          <cell r="R1280" t="str">
            <v>Seller Fulfilled</v>
          </cell>
          <cell r="S1280" t="str">
            <v>Seller Fulfilled</v>
          </cell>
          <cell r="T1280" t="str">
            <v>5J6YTX8PSYAX</v>
          </cell>
          <cell r="U1280" t="str">
            <v>00764608060438</v>
          </cell>
        </row>
        <row r="1281">
          <cell r="A1281" t="str">
            <v>4576436-SET2</v>
          </cell>
          <cell r="B1281">
            <v>877529859</v>
          </cell>
          <cell r="C1281" t="str">
            <v>SPIDERMAN Coloring Book, 2 Title, Hero Workbook for Learning Drawing Coloring, 2-Pack</v>
          </cell>
          <cell r="D1281" t="str">
            <v>ACTIVE</v>
          </cell>
          <cell r="E1281" t="str">
            <v>PUBLISHED</v>
          </cell>
          <cell r="F1281" t="str">
            <v>Offer end date has passed</v>
          </cell>
          <cell r="G1281" t="str">
            <v>Office &amp; Stationery</v>
          </cell>
          <cell r="H1281" t="str">
            <v>Desk Stapler Staples</v>
          </cell>
          <cell r="I1281">
            <v>17.09</v>
          </cell>
          <cell r="J1281" t="str">
            <v>USD</v>
          </cell>
          <cell r="K1281" t="str">
            <v>Base</v>
          </cell>
          <cell r="L1281" t="str">
            <v>Yes</v>
          </cell>
          <cell r="M1281">
            <v>2038710</v>
          </cell>
          <cell r="N1281">
            <v>2039911</v>
          </cell>
          <cell r="O1281" t="str">
            <v>NETWORK_GEO</v>
          </cell>
          <cell r="P1281">
            <v>0.96</v>
          </cell>
          <cell r="Q1281">
            <v>1</v>
          </cell>
          <cell r="R1281" t="str">
            <v>Seller Fulfilled</v>
          </cell>
          <cell r="S1281" t="str">
            <v>Seller Fulfilled</v>
          </cell>
          <cell r="T1281" t="str">
            <v>3YRA4C36ZKDT</v>
          </cell>
          <cell r="U1281" t="str">
            <v>00462453853990</v>
          </cell>
        </row>
        <row r="1282">
          <cell r="A1282" t="str">
            <v>6002-PACK2</v>
          </cell>
          <cell r="B1282">
            <v>638949373</v>
          </cell>
          <cell r="C1282" t="str">
            <v>BAZIC Dry Erase Spray, Low-Odor Whiteboard Cleaner 4 oz, 2-Packs</v>
          </cell>
          <cell r="D1282" t="str">
            <v>ACTIVE</v>
          </cell>
          <cell r="E1282" t="str">
            <v>PUBLISHED</v>
          </cell>
          <cell r="F1282" t="str">
            <v>Offer end date has passed,Min. Allowed Seller Price Reached</v>
          </cell>
          <cell r="G1282" t="str">
            <v>Crafts</v>
          </cell>
          <cell r="H1282" t="str">
            <v>Craft Sticks</v>
          </cell>
          <cell r="I1282">
            <v>55</v>
          </cell>
          <cell r="J1282" t="str">
            <v>USD</v>
          </cell>
          <cell r="K1282" t="str">
            <v>Base</v>
          </cell>
          <cell r="L1282" t="str">
            <v>Yes</v>
          </cell>
          <cell r="M1282">
            <v>2039721</v>
          </cell>
          <cell r="N1282">
            <v>2038710</v>
          </cell>
          <cell r="O1282" t="str">
            <v>NETWORK_GEO</v>
          </cell>
          <cell r="P1282">
            <v>5.72</v>
          </cell>
          <cell r="Q1282">
            <v>1</v>
          </cell>
          <cell r="R1282" t="str">
            <v>Seller Fulfilled</v>
          </cell>
          <cell r="S1282" t="str">
            <v>Seller Fulfilled</v>
          </cell>
          <cell r="T1282" t="str">
            <v>4KKIX2BVGPK9</v>
          </cell>
          <cell r="U1282" t="str">
            <v>10764608068011</v>
          </cell>
        </row>
        <row r="1283">
          <cell r="A1283" t="str">
            <v>717-PACK2</v>
          </cell>
          <cell r="B1283">
            <v>925006435</v>
          </cell>
          <cell r="C1283" t="str">
            <v>BAZIC Reward Incentive Wood Pencils, Latex Free Eraser, (8/Pack), 2-Packs</v>
          </cell>
          <cell r="D1283" t="str">
            <v>ACTIVE</v>
          </cell>
          <cell r="E1283" t="str">
            <v>PUBLISHED</v>
          </cell>
          <cell r="F1283" t="str">
            <v>Offer end date has passed,Price Adjusted</v>
          </cell>
          <cell r="G1283" t="str">
            <v>Office &amp; Stationery</v>
          </cell>
          <cell r="H1283" t="str">
            <v>Pencils</v>
          </cell>
          <cell r="I1283">
            <v>9.49</v>
          </cell>
          <cell r="J1283" t="str">
            <v>USD</v>
          </cell>
          <cell r="K1283" t="str">
            <v>Base</v>
          </cell>
          <cell r="L1283">
            <v>9.49</v>
          </cell>
          <cell r="M1283">
            <v>2039720</v>
          </cell>
          <cell r="N1283">
            <v>2039720</v>
          </cell>
          <cell r="O1283">
            <v>0.21</v>
          </cell>
          <cell r="P1283">
            <v>3.9</v>
          </cell>
          <cell r="Q1283">
            <v>1</v>
          </cell>
          <cell r="R1283" t="str">
            <v>Seller Fulfilled</v>
          </cell>
          <cell r="S1283" t="str">
            <v>Walmart Fulfilled</v>
          </cell>
          <cell r="T1283" t="str">
            <v>3HJYPBDRGH89</v>
          </cell>
          <cell r="U1283" t="str">
            <v>10764608007096</v>
          </cell>
        </row>
        <row r="1284">
          <cell r="A1284" t="str">
            <v>1051-CASE</v>
          </cell>
          <cell r="B1284">
            <v>280324065</v>
          </cell>
          <cell r="C1284" t="str">
            <v>Bazic Products 1051 17" Blue Classic Backpack-Pack of 12</v>
          </cell>
          <cell r="D1284" t="str">
            <v>ACTIVE</v>
          </cell>
          <cell r="E1284" t="str">
            <v>PUBLISHED</v>
          </cell>
          <cell r="G1284" t="str">
            <v>Travel, Luggage &amp; Accessories</v>
          </cell>
          <cell r="H1284" t="str">
            <v>Backpacks</v>
          </cell>
          <cell r="I1284">
            <v>120.69</v>
          </cell>
          <cell r="J1284" t="str">
            <v>USD</v>
          </cell>
          <cell r="K1284" t="str">
            <v>Base</v>
          </cell>
          <cell r="L1284">
            <v>120.69</v>
          </cell>
          <cell r="M1284">
            <v>2038980</v>
          </cell>
          <cell r="N1284">
            <v>2039720</v>
          </cell>
          <cell r="O1284" t="str">
            <v>NETWORK_GEO</v>
          </cell>
          <cell r="P1284">
            <v>2.04</v>
          </cell>
          <cell r="Q1284">
            <v>1</v>
          </cell>
          <cell r="R1284" t="str">
            <v>Seller Fulfilled</v>
          </cell>
          <cell r="S1284" t="str">
            <v>Seller Fulfilled</v>
          </cell>
          <cell r="T1284" t="str">
            <v>44PX604MELGI</v>
          </cell>
          <cell r="U1284" t="str">
            <v>10764608007447</v>
          </cell>
        </row>
        <row r="1285">
          <cell r="A1285" t="str">
            <v>1106-CASE</v>
          </cell>
          <cell r="B1285">
            <v>5164280160</v>
          </cell>
          <cell r="C1285" t="str">
            <v>CAVALLERO 17" Black Backpack, BAZIC x SYDNEY Fashion Backpack Shoulder Bag Casual Travel Bag Hiking Daypack</v>
          </cell>
          <cell r="D1285" t="str">
            <v>ARCHIVED</v>
          </cell>
          <cell r="E1285" t="str">
            <v>UNPUBLISHED</v>
          </cell>
          <cell r="F1285" t="str">
            <v>Offer end date has passed</v>
          </cell>
          <cell r="G1285" t="str">
            <v>Office &amp; Stationery</v>
          </cell>
          <cell r="H1285" t="str">
            <v>Mechanical Pencils</v>
          </cell>
          <cell r="I1285">
            <v>15.59</v>
          </cell>
          <cell r="J1285" t="str">
            <v>USD</v>
          </cell>
          <cell r="K1285" t="str">
            <v>Base</v>
          </cell>
          <cell r="L1285" t="str">
            <v>Yes</v>
          </cell>
          <cell r="M1285">
            <v>2038980</v>
          </cell>
          <cell r="N1285">
            <v>2039720</v>
          </cell>
          <cell r="O1285" t="str">
            <v>NETWORK_GEO</v>
          </cell>
          <cell r="P1285">
            <v>0.24</v>
          </cell>
          <cell r="Q1285">
            <v>1</v>
          </cell>
          <cell r="R1285" t="str">
            <v>Seller Fulfilled</v>
          </cell>
          <cell r="S1285" t="str">
            <v>Seller Fulfilled</v>
          </cell>
          <cell r="T1285" t="str">
            <v>1QO5Y42JU4H4</v>
          </cell>
          <cell r="U1285" t="str">
            <v>00764608007518</v>
          </cell>
        </row>
        <row r="1286">
          <cell r="A1286" t="str">
            <v>1202-PACK2</v>
          </cell>
          <cell r="B1286">
            <v>105753690</v>
          </cell>
          <cell r="C1286" t="str">
            <v>BAZIC Dry Erase Marker Assorted Color Fine Tip Whiteboard Markers (6/Pack), 2-Packs</v>
          </cell>
          <cell r="D1286" t="str">
            <v>ACTIVE</v>
          </cell>
          <cell r="E1286" t="str">
            <v>PUBLISHED</v>
          </cell>
          <cell r="F1286" t="str">
            <v>Offer end date has passed,No Match Found - Adjusted to your last submitted price</v>
          </cell>
          <cell r="G1286" t="str">
            <v>Office &amp; Stationery</v>
          </cell>
          <cell r="H1286" t="str">
            <v>Envelopes</v>
          </cell>
          <cell r="I1286">
            <v>8.66</v>
          </cell>
          <cell r="J1286" t="str">
            <v>USD</v>
          </cell>
          <cell r="K1286" t="str">
            <v>Base</v>
          </cell>
          <cell r="L1286" t="str">
            <v>Yes</v>
          </cell>
          <cell r="M1286">
            <v>2039746</v>
          </cell>
          <cell r="N1286">
            <v>2038710</v>
          </cell>
          <cell r="O1286" t="str">
            <v>NETWORK_GEO</v>
          </cell>
          <cell r="P1286">
            <v>0.19</v>
          </cell>
          <cell r="Q1286">
            <v>1</v>
          </cell>
          <cell r="R1286" t="str">
            <v>Seller Fulfilled</v>
          </cell>
          <cell r="S1286" t="str">
            <v>Seller Fulfilled</v>
          </cell>
          <cell r="T1286" t="str">
            <v>66OJSCI1KNES</v>
          </cell>
          <cell r="U1286" t="str">
            <v>00764608082324</v>
          </cell>
        </row>
        <row r="1287">
          <cell r="A1287" t="str">
            <v>1240-SET8</v>
          </cell>
          <cell r="B1287">
            <v>25921352</v>
          </cell>
          <cell r="C1287" t="str">
            <v>BAZIC Bingo Dot Marker 40 ml Non Toxic Washable Markers, 8-Pack</v>
          </cell>
          <cell r="D1287" t="str">
            <v>ACTIVE</v>
          </cell>
          <cell r="E1287" t="str">
            <v>PUBLISHED</v>
          </cell>
          <cell r="F1287" t="str">
            <v>Offer end date has passed</v>
          </cell>
          <cell r="G1287" t="str">
            <v>Office &amp; Stationery</v>
          </cell>
          <cell r="H1287" t="str">
            <v>Markers</v>
          </cell>
          <cell r="I1287">
            <v>16.25</v>
          </cell>
          <cell r="J1287" t="str">
            <v>USD</v>
          </cell>
          <cell r="K1287" t="str">
            <v>Base</v>
          </cell>
          <cell r="L1287">
            <v>22.25</v>
          </cell>
          <cell r="M1287">
            <v>2039746</v>
          </cell>
          <cell r="N1287">
            <v>2038710</v>
          </cell>
          <cell r="O1287">
            <v>1.2</v>
          </cell>
          <cell r="P1287">
            <v>1.81</v>
          </cell>
          <cell r="Q1287">
            <v>1</v>
          </cell>
          <cell r="R1287" t="str">
            <v>Seller Fulfilled</v>
          </cell>
          <cell r="S1287" t="str">
            <v>Seller Fulfilled</v>
          </cell>
          <cell r="T1287" t="str">
            <v>7CVI9JGZHABN</v>
          </cell>
          <cell r="U1287" t="str">
            <v>00764608009161</v>
          </cell>
        </row>
        <row r="1288">
          <cell r="A1288" t="str">
            <v>1241-EACH</v>
          </cell>
          <cell r="B1288">
            <v>108638074</v>
          </cell>
          <cell r="C1288" t="str">
            <v>BAZIC Permanent Marker Dual Fine Tip Chisel Point Black Markers (2/Pack), 1-Pack</v>
          </cell>
          <cell r="D1288" t="str">
            <v>ACTIVE</v>
          </cell>
          <cell r="E1288" t="str">
            <v>PUBLISHED</v>
          </cell>
          <cell r="F1288" t="str">
            <v>Listing &amp; Content:UPC Mismatch:Wrong-Item:Unpublish-Auto,Min. Allowed Seller Price Reached</v>
          </cell>
          <cell r="G1288" t="str">
            <v>Office &amp; Stationery</v>
          </cell>
          <cell r="H1288" t="str">
            <v>Adhesive Tapes</v>
          </cell>
          <cell r="I1288">
            <v>42.99</v>
          </cell>
          <cell r="J1288" t="str">
            <v>USD</v>
          </cell>
          <cell r="K1288" t="str">
            <v>Base</v>
          </cell>
          <cell r="L1288" t="str">
            <v>Yes</v>
          </cell>
          <cell r="M1288">
            <v>2039746</v>
          </cell>
          <cell r="N1288">
            <v>2038710</v>
          </cell>
          <cell r="O1288" t="str">
            <v>NETWORK_GEO</v>
          </cell>
          <cell r="P1288">
            <v>2.8</v>
          </cell>
          <cell r="Q1288">
            <v>1</v>
          </cell>
          <cell r="R1288" t="str">
            <v>Seller Fulfilled</v>
          </cell>
          <cell r="S1288" t="str">
            <v>Seller Fulfilled</v>
          </cell>
          <cell r="T1288" t="str">
            <v>36UIQCFFUIN7</v>
          </cell>
          <cell r="U1288" t="str">
            <v>10764608009304</v>
          </cell>
        </row>
        <row r="1289">
          <cell r="A1289" t="str">
            <v>1242-BOX</v>
          </cell>
          <cell r="B1289">
            <v>598118690</v>
          </cell>
          <cell r="C1289" t="str">
            <v>BAZIC Permanent Marker Chisel Tip, Assorted Color Markers (3/Pack), 24-Packs</v>
          </cell>
          <cell r="D1289" t="str">
            <v>ACTIVE</v>
          </cell>
          <cell r="E1289" t="str">
            <v>UNPUBLISHED</v>
          </cell>
          <cell r="F1289" t="str">
            <v>Reasonable price requirements are not met,Reasonable Price Not Satisfied</v>
          </cell>
          <cell r="G1289" t="str">
            <v>Office &amp; Stationery</v>
          </cell>
          <cell r="H1289" t="str">
            <v>Packing Tapes</v>
          </cell>
          <cell r="I1289">
            <v>40.99</v>
          </cell>
          <cell r="J1289" t="str">
            <v>USD</v>
          </cell>
          <cell r="K1289" t="str">
            <v>Base</v>
          </cell>
          <cell r="L1289" t="str">
            <v>Yes</v>
          </cell>
          <cell r="M1289">
            <v>2039746</v>
          </cell>
          <cell r="N1289">
            <v>2038710</v>
          </cell>
          <cell r="O1289" t="str">
            <v>NETWORK_GEO</v>
          </cell>
          <cell r="P1289">
            <v>4.2</v>
          </cell>
          <cell r="Q1289">
            <v>1</v>
          </cell>
          <cell r="R1289" t="str">
            <v>Seller Fulfilled</v>
          </cell>
          <cell r="S1289" t="str">
            <v>Seller Fulfilled</v>
          </cell>
          <cell r="T1289" t="str">
            <v>3MTPGQWJ4QHK</v>
          </cell>
          <cell r="U1289" t="str">
            <v>10764608009366</v>
          </cell>
        </row>
        <row r="1290">
          <cell r="A1290" t="str">
            <v>1246-EACH</v>
          </cell>
          <cell r="B1290">
            <v>29898336</v>
          </cell>
          <cell r="C1290" t="str">
            <v>BAZIC Permanent Marker Chisel Tip, Jumbo Black Markers (3/Pack), 1-Pack</v>
          </cell>
          <cell r="D1290" t="str">
            <v>ACTIVE</v>
          </cell>
          <cell r="E1290" t="str">
            <v>PUBLISHED</v>
          </cell>
          <cell r="G1290" t="str">
            <v>Office &amp; Stationery</v>
          </cell>
          <cell r="H1290" t="str">
            <v>Markers</v>
          </cell>
          <cell r="I1290">
            <v>7.19</v>
          </cell>
          <cell r="J1290" t="str">
            <v>USD</v>
          </cell>
          <cell r="K1290" t="str">
            <v>Base</v>
          </cell>
          <cell r="L1290">
            <v>7.19</v>
          </cell>
          <cell r="M1290">
            <v>2039746</v>
          </cell>
          <cell r="N1290">
            <v>2042502</v>
          </cell>
          <cell r="O1290" t="str">
            <v>NETWORK_GEO</v>
          </cell>
          <cell r="P1290">
            <v>7.82</v>
          </cell>
          <cell r="Q1290">
            <v>1</v>
          </cell>
          <cell r="R1290" t="str">
            <v>Seller Fulfilled</v>
          </cell>
          <cell r="S1290" t="str">
            <v>Seller Fulfilled</v>
          </cell>
          <cell r="T1290" t="str">
            <v>5PIAWLQ34SUE</v>
          </cell>
          <cell r="U1290" t="str">
            <v>20764608009790</v>
          </cell>
        </row>
        <row r="1291">
          <cell r="A1291" t="str">
            <v>1256-EACH</v>
          </cell>
          <cell r="B1291">
            <v>38191736</v>
          </cell>
          <cell r="C1291" t="str">
            <v>BAZIC Magnetic Dry Erase Marker, Fine Tip Color Whiteboard Markers (6/Pack), 1-Pack</v>
          </cell>
          <cell r="D1291" t="str">
            <v>ACTIVE</v>
          </cell>
          <cell r="E1291" t="str">
            <v>PUBLISHED</v>
          </cell>
          <cell r="F1291" t="str">
            <v>Offer end date has passed</v>
          </cell>
          <cell r="G1291" t="str">
            <v>Home &amp; Garden</v>
          </cell>
          <cell r="H1291" t="str">
            <v>Plaques &amp; Signs</v>
          </cell>
          <cell r="I1291">
            <v>27.45</v>
          </cell>
          <cell r="J1291" t="str">
            <v>USD</v>
          </cell>
          <cell r="K1291" t="str">
            <v>Base</v>
          </cell>
          <cell r="L1291" t="str">
            <v>Yes</v>
          </cell>
          <cell r="M1291">
            <v>2039746</v>
          </cell>
          <cell r="N1291">
            <v>2038710</v>
          </cell>
          <cell r="O1291" t="str">
            <v>NETWORK_GEO</v>
          </cell>
          <cell r="P1291">
            <v>2.5</v>
          </cell>
          <cell r="Q1291">
            <v>1</v>
          </cell>
          <cell r="R1291" t="str">
            <v>Seller Fulfilled</v>
          </cell>
          <cell r="S1291" t="str">
            <v>WFS Eligible</v>
          </cell>
          <cell r="T1291" t="str">
            <v>26JWKE1NWUOZ</v>
          </cell>
          <cell r="U1291" t="str">
            <v>10764608043674</v>
          </cell>
        </row>
        <row r="1292">
          <cell r="A1292" t="str">
            <v>17061-BOX</v>
          </cell>
          <cell r="B1292">
            <v>125204287</v>
          </cell>
          <cell r="C1292" t="str">
            <v>BAZIC Spyder Oil Gel Ink Retractable Pen, 0.7mm Soft Grip (4/Pack), 24-Pack</v>
          </cell>
          <cell r="D1292" t="str">
            <v>ACTIVE</v>
          </cell>
          <cell r="E1292" t="str">
            <v>PUBLISHED</v>
          </cell>
          <cell r="G1292" t="str">
            <v>Office &amp; Stationery</v>
          </cell>
          <cell r="H1292" t="str">
            <v>Pens</v>
          </cell>
          <cell r="I1292">
            <v>44.78</v>
          </cell>
          <cell r="J1292" t="str">
            <v>USD</v>
          </cell>
          <cell r="K1292" t="str">
            <v>Base</v>
          </cell>
          <cell r="L1292">
            <v>44.78</v>
          </cell>
          <cell r="M1292">
            <v>2039719</v>
          </cell>
          <cell r="N1292">
            <v>2038710</v>
          </cell>
          <cell r="O1292" t="str">
            <v>NETWORK_GEO</v>
          </cell>
          <cell r="P1292">
            <v>2.4</v>
          </cell>
          <cell r="Q1292">
            <v>1</v>
          </cell>
          <cell r="R1292" t="str">
            <v>Seller Fulfilled</v>
          </cell>
          <cell r="S1292" t="str">
            <v>Seller Fulfilled</v>
          </cell>
          <cell r="T1292" t="str">
            <v>222XE0HBDXH5</v>
          </cell>
          <cell r="U1292" t="str">
            <v>10764608043544</v>
          </cell>
        </row>
        <row r="1293">
          <cell r="A1293" t="str">
            <v>1778-EACH</v>
          </cell>
          <cell r="B1293">
            <v>35821621</v>
          </cell>
          <cell r="C1293" t="str">
            <v>BAZIC Lumiere Assorted Color Oil-Gel Ink Retractable Pen w/ Grip (3/Pack)</v>
          </cell>
          <cell r="D1293" t="str">
            <v>ARCHIVED</v>
          </cell>
          <cell r="E1293" t="str">
            <v>UNPUBLISHED</v>
          </cell>
          <cell r="F1293" t="str">
            <v>Offer end date has passed</v>
          </cell>
          <cell r="G1293" t="str">
            <v>Travel, Luggage &amp; Accessories</v>
          </cell>
          <cell r="H1293" t="str">
            <v>Backpacks</v>
          </cell>
          <cell r="I1293">
            <v>200.41</v>
          </cell>
          <cell r="J1293" t="str">
            <v>USD</v>
          </cell>
          <cell r="K1293" t="str">
            <v>Base</v>
          </cell>
          <cell r="L1293" t="str">
            <v>Yes</v>
          </cell>
          <cell r="M1293">
            <v>2039719</v>
          </cell>
          <cell r="N1293">
            <v>2038980</v>
          </cell>
          <cell r="O1293" t="str">
            <v>NETWORK_GEO</v>
          </cell>
          <cell r="P1293">
            <v>21</v>
          </cell>
          <cell r="Q1293">
            <v>1</v>
          </cell>
          <cell r="R1293" t="str">
            <v>Seller Fulfilled</v>
          </cell>
          <cell r="S1293" t="str">
            <v>Seller Fulfilled</v>
          </cell>
          <cell r="T1293" t="str">
            <v>5VWE6N2SAOMD</v>
          </cell>
          <cell r="U1293" t="str">
            <v>20764608010116</v>
          </cell>
        </row>
        <row r="1294">
          <cell r="A1294" t="str">
            <v>1803-EACH</v>
          </cell>
          <cell r="B1294">
            <v>24868002</v>
          </cell>
          <cell r="C1294" t="str">
            <v>BAZIC Standard Size Hardboard Clipboard w/ Sturdy Spring Clip [1803]</v>
          </cell>
          <cell r="D1294" t="str">
            <v>ACTIVE</v>
          </cell>
          <cell r="E1294" t="str">
            <v>PUBLISHED</v>
          </cell>
          <cell r="G1294" t="str">
            <v>Office &amp; Stationery</v>
          </cell>
          <cell r="H1294" t="str">
            <v>Form Holders &amp; Clipboards</v>
          </cell>
          <cell r="I1294">
            <v>12.5</v>
          </cell>
          <cell r="J1294" t="str">
            <v>USD</v>
          </cell>
          <cell r="K1294" t="str">
            <v>Base</v>
          </cell>
          <cell r="L1294" t="str">
            <v>Yes</v>
          </cell>
          <cell r="M1294">
            <v>2039893</v>
          </cell>
          <cell r="N1294">
            <v>2038710</v>
          </cell>
          <cell r="O1294" t="str">
            <v>NETWORK_GEO</v>
          </cell>
          <cell r="P1294">
            <v>0.64</v>
          </cell>
          <cell r="Q1294">
            <v>1</v>
          </cell>
          <cell r="R1294" t="str">
            <v>Seller Fulfilled</v>
          </cell>
          <cell r="S1294" t="str">
            <v>Seller Fulfilled</v>
          </cell>
          <cell r="T1294" t="str">
            <v>35AH9TSFY2PV</v>
          </cell>
          <cell r="U1294" t="str">
            <v>00088908110502</v>
          </cell>
        </row>
        <row r="1295">
          <cell r="A1295" t="str">
            <v>2027-EACH</v>
          </cell>
          <cell r="B1295">
            <v>35020262</v>
          </cell>
          <cell r="C1295" t="str">
            <v>BAZIC Glue Stick 8g/0.28Oz, White Glue Sticks, Acid Free (6/Pack), 1-Pack</v>
          </cell>
          <cell r="D1295" t="str">
            <v>ARCHIVED</v>
          </cell>
          <cell r="E1295" t="str">
            <v>UNPUBLISHED</v>
          </cell>
          <cell r="F1295" t="str">
            <v>Offer end date has passed</v>
          </cell>
          <cell r="G1295" t="str">
            <v>Office &amp; Stationery</v>
          </cell>
          <cell r="H1295" t="str">
            <v>Markers</v>
          </cell>
          <cell r="I1295">
            <v>414.91</v>
          </cell>
          <cell r="J1295" t="str">
            <v>USD</v>
          </cell>
          <cell r="K1295" t="str">
            <v>Base</v>
          </cell>
          <cell r="L1295" t="str">
            <v>Yes</v>
          </cell>
          <cell r="M1295">
            <v>2039872</v>
          </cell>
          <cell r="N1295">
            <v>2039746</v>
          </cell>
          <cell r="O1295" t="str">
            <v>NETWORK_GEO</v>
          </cell>
          <cell r="P1295">
            <v>22.5</v>
          </cell>
          <cell r="Q1295">
            <v>1</v>
          </cell>
          <cell r="R1295" t="str">
            <v>Seller Fulfilled</v>
          </cell>
          <cell r="S1295" t="str">
            <v>Seller Fulfilled</v>
          </cell>
          <cell r="T1295" t="str">
            <v>6U4ZZE09CRET</v>
          </cell>
          <cell r="U1295" t="str">
            <v>20764608012189</v>
          </cell>
        </row>
        <row r="1296">
          <cell r="A1296" t="str">
            <v>2042-BOX</v>
          </cell>
          <cell r="B1296">
            <v>911595900</v>
          </cell>
          <cell r="C1296" t="str">
            <v>BAZIC Glue Stick 8g/0.28Oz, White Glue Sticks, Acid Free (4/Pack), 24-Packs</v>
          </cell>
          <cell r="D1296" t="str">
            <v>ACTIVE</v>
          </cell>
          <cell r="E1296" t="str">
            <v>PUBLISHED</v>
          </cell>
          <cell r="G1296" t="str">
            <v>Office &amp; Stationery</v>
          </cell>
          <cell r="H1296" t="str">
            <v>Glue</v>
          </cell>
          <cell r="I1296">
            <v>31.34</v>
          </cell>
          <cell r="J1296" t="str">
            <v>USD</v>
          </cell>
          <cell r="K1296" t="str">
            <v>Base</v>
          </cell>
          <cell r="L1296">
            <v>31.34</v>
          </cell>
          <cell r="M1296">
            <v>2039872</v>
          </cell>
          <cell r="N1296">
            <v>2039746</v>
          </cell>
          <cell r="O1296" t="str">
            <v>NETWORK_GEO</v>
          </cell>
          <cell r="P1296">
            <v>0.22</v>
          </cell>
          <cell r="Q1296">
            <v>1</v>
          </cell>
          <cell r="R1296" t="str">
            <v>Seller Fulfilled</v>
          </cell>
          <cell r="S1296" t="str">
            <v>WFS Eligible</v>
          </cell>
          <cell r="T1296" t="str">
            <v>5Z4P9SUKRIF7</v>
          </cell>
          <cell r="U1296" t="str">
            <v>00461336313637</v>
          </cell>
        </row>
        <row r="1297">
          <cell r="A1297" t="str">
            <v>2344-EACH</v>
          </cell>
          <cell r="B1297">
            <v>952862770</v>
          </cell>
          <cell r="C1297" t="str">
            <v>BAZIC Highlighter Marker Pen, Chisel Tip Liquid Marker (4/Pack), 1-Pack</v>
          </cell>
          <cell r="D1297" t="str">
            <v>ACTIVE</v>
          </cell>
          <cell r="E1297" t="str">
            <v>PUBLISHED</v>
          </cell>
          <cell r="F1297" t="str">
            <v>Offer end date has passed</v>
          </cell>
          <cell r="G1297" t="str">
            <v>Office &amp; Stationery</v>
          </cell>
          <cell r="H1297" t="str">
            <v>Dry Erase Markers</v>
          </cell>
          <cell r="I1297">
            <v>36.51</v>
          </cell>
          <cell r="J1297" t="str">
            <v>USD</v>
          </cell>
          <cell r="K1297" t="str">
            <v>Base</v>
          </cell>
          <cell r="L1297" t="str">
            <v>Yes</v>
          </cell>
          <cell r="M1297">
            <v>2039896</v>
          </cell>
          <cell r="N1297">
            <v>2039746</v>
          </cell>
          <cell r="O1297" t="str">
            <v>NETWORK_GEO</v>
          </cell>
          <cell r="P1297">
            <v>2.08</v>
          </cell>
          <cell r="Q1297">
            <v>1</v>
          </cell>
          <cell r="R1297" t="str">
            <v>Seller Fulfilled</v>
          </cell>
          <cell r="S1297" t="str">
            <v>Seller Fulfilled</v>
          </cell>
          <cell r="T1297" t="str">
            <v>1PRPVIQEIZM8</v>
          </cell>
          <cell r="U1297" t="str">
            <v>10764608012564</v>
          </cell>
        </row>
        <row r="1298">
          <cell r="A1298" t="str">
            <v>2550-BOX</v>
          </cell>
          <cell r="B1298">
            <v>458662654</v>
          </cell>
          <cell r="C1298" t="str">
            <v>BAZIC Oil Pastel Jumbo 12 Color, Coloring Drawing Pastel, 24-Pack</v>
          </cell>
          <cell r="D1298" t="str">
            <v>ACTIVE</v>
          </cell>
          <cell r="E1298" t="str">
            <v>PUBLISHED</v>
          </cell>
          <cell r="G1298" t="str">
            <v>Crafts</v>
          </cell>
          <cell r="H1298" t="str">
            <v>Art Pastels</v>
          </cell>
          <cell r="I1298">
            <v>41.79</v>
          </cell>
          <cell r="J1298" t="str">
            <v>USD</v>
          </cell>
          <cell r="K1298" t="str">
            <v>Base</v>
          </cell>
          <cell r="L1298">
            <v>41.79</v>
          </cell>
          <cell r="M1298">
            <v>2039748</v>
          </cell>
          <cell r="N1298">
            <v>2039913</v>
          </cell>
          <cell r="O1298" t="str">
            <v>NETWORK_GEO</v>
          </cell>
          <cell r="P1298">
            <v>2.14</v>
          </cell>
          <cell r="Q1298">
            <v>1</v>
          </cell>
          <cell r="R1298" t="str">
            <v>Seller Fulfilled</v>
          </cell>
          <cell r="S1298" t="str">
            <v>Seller Fulfilled</v>
          </cell>
          <cell r="T1298" t="str">
            <v>3QPYCDVJI7RK</v>
          </cell>
          <cell r="U1298" t="str">
            <v>10764608016159</v>
          </cell>
        </row>
        <row r="1299">
          <cell r="A1299" t="str">
            <v>3128-CASE</v>
          </cell>
          <cell r="B1299">
            <v>831784931</v>
          </cell>
          <cell r="C1299" t="str">
            <v>BAZIC 3 Ring Binder 1" Poly Binders Glitter Color Soft Cover, 175 Sheets, 48-Count</v>
          </cell>
          <cell r="D1299" t="str">
            <v>ACTIVE</v>
          </cell>
          <cell r="E1299" t="str">
            <v>PUBLISHED</v>
          </cell>
          <cell r="F1299" t="str">
            <v>Offer end date has passed,Price Adjusted</v>
          </cell>
          <cell r="G1299" t="str">
            <v>Office &amp; Stationery</v>
          </cell>
          <cell r="H1299" t="str">
            <v>Correction Tape</v>
          </cell>
          <cell r="I1299">
            <v>9.99</v>
          </cell>
          <cell r="J1299" t="str">
            <v>USD</v>
          </cell>
          <cell r="K1299" t="str">
            <v>Base</v>
          </cell>
          <cell r="L1299" t="str">
            <v>Yes</v>
          </cell>
          <cell r="M1299">
            <v>2039738</v>
          </cell>
          <cell r="N1299">
            <v>2039913</v>
          </cell>
          <cell r="O1299" t="str">
            <v>NETWORK_GEO</v>
          </cell>
          <cell r="P1299">
            <v>0.23</v>
          </cell>
          <cell r="Q1299">
            <v>1</v>
          </cell>
          <cell r="R1299" t="str">
            <v>Seller Fulfilled</v>
          </cell>
          <cell r="S1299" t="str">
            <v>Seller Fulfilled</v>
          </cell>
          <cell r="T1299" t="str">
            <v>2BA4SED5GQNY</v>
          </cell>
          <cell r="U1299" t="str">
            <v>00764608016312</v>
          </cell>
        </row>
        <row r="1300">
          <cell r="A1300" t="str">
            <v>3190-CASE</v>
          </cell>
          <cell r="B1300">
            <v>826750640</v>
          </cell>
          <cell r="C1300" t="str">
            <v>BAZIC 3 Ring Binder 1/2" Economy View Binders Blue, Hold 175 Sheets, 12-Count</v>
          </cell>
          <cell r="D1300" t="str">
            <v>ACTIVE</v>
          </cell>
          <cell r="E1300" t="str">
            <v>PUBLISHED</v>
          </cell>
          <cell r="G1300" t="str">
            <v>Office &amp; Stationery</v>
          </cell>
          <cell r="H1300" t="str">
            <v>Binders</v>
          </cell>
          <cell r="I1300">
            <v>55.75</v>
          </cell>
          <cell r="J1300" t="str">
            <v>USD</v>
          </cell>
          <cell r="K1300" t="str">
            <v>Base</v>
          </cell>
          <cell r="L1300">
            <v>55.75</v>
          </cell>
          <cell r="M1300">
            <v>2039738</v>
          </cell>
          <cell r="N1300">
            <v>2039719</v>
          </cell>
          <cell r="O1300">
            <v>8.76</v>
          </cell>
          <cell r="P1300">
            <v>1.76</v>
          </cell>
          <cell r="Q1300">
            <v>1</v>
          </cell>
          <cell r="R1300" t="str">
            <v>Seller Fulfilled</v>
          </cell>
          <cell r="S1300" t="str">
            <v>Seller Fulfilled</v>
          </cell>
          <cell r="T1300" t="str">
            <v>27BZCX6TC9IP</v>
          </cell>
          <cell r="U1300" t="str">
            <v>10764608170042</v>
          </cell>
        </row>
        <row r="1301">
          <cell r="A1301" t="str">
            <v>3434-EACH</v>
          </cell>
          <cell r="B1301">
            <v>35036277</v>
          </cell>
          <cell r="C1301" t="str">
            <v>BAZIC Jumbo Craft Sticks Colored Wood, Large Non Toxic Stick, 50-Count</v>
          </cell>
          <cell r="D1301" t="str">
            <v>ARCHIVED</v>
          </cell>
          <cell r="E1301" t="str">
            <v>UNPUBLISHED</v>
          </cell>
          <cell r="F1301" t="str">
            <v>Offer end date has passed</v>
          </cell>
          <cell r="G1301" t="str">
            <v>Office &amp; Stationery</v>
          </cell>
          <cell r="H1301" t="str">
            <v>Pens</v>
          </cell>
          <cell r="I1301">
            <v>44.4</v>
          </cell>
          <cell r="J1301" t="str">
            <v>USD</v>
          </cell>
          <cell r="K1301" t="str">
            <v>Base</v>
          </cell>
          <cell r="L1301" t="str">
            <v>Yes</v>
          </cell>
          <cell r="M1301">
            <v>2038710</v>
          </cell>
          <cell r="N1301">
            <v>2039719</v>
          </cell>
          <cell r="O1301" t="str">
            <v>NETWORK_GEO</v>
          </cell>
          <cell r="P1301">
            <v>2.4</v>
          </cell>
          <cell r="Q1301">
            <v>1</v>
          </cell>
          <cell r="R1301" t="str">
            <v>Seller Fulfilled</v>
          </cell>
          <cell r="S1301" t="str">
            <v>Walmart Fulfilled</v>
          </cell>
          <cell r="T1301" t="str">
            <v>4OIJVKB71JDV</v>
          </cell>
          <cell r="U1301" t="str">
            <v>10764608170172</v>
          </cell>
        </row>
        <row r="1302">
          <cell r="A1302" t="str">
            <v>3448-BOX</v>
          </cell>
          <cell r="B1302">
            <v>891621596</v>
          </cell>
          <cell r="C1302" t="str">
            <v>BAZIC Glitter Shaker 6 Neon Color, Sparkling Powder in Jar for Kids Slime Paints Crafts Nail Art Polish Skin Halloween Party (60g/Pack), 6-Packs</v>
          </cell>
          <cell r="D1302" t="str">
            <v>ARCHIVED</v>
          </cell>
          <cell r="E1302" t="str">
            <v>UNPUBLISHED</v>
          </cell>
          <cell r="F1302" t="str">
            <v>Offer end date has passed</v>
          </cell>
          <cell r="G1302" t="str">
            <v>Crafts</v>
          </cell>
          <cell r="H1302" t="str">
            <v>Glitter</v>
          </cell>
          <cell r="I1302">
            <v>18.489999999999998</v>
          </cell>
          <cell r="J1302" t="str">
            <v>USD</v>
          </cell>
          <cell r="K1302" t="str">
            <v>Base</v>
          </cell>
          <cell r="L1302" t="str">
            <v>Yes</v>
          </cell>
          <cell r="M1302">
            <v>2039748</v>
          </cell>
          <cell r="N1302">
            <v>2039719</v>
          </cell>
          <cell r="O1302">
            <v>1.56</v>
          </cell>
          <cell r="P1302">
            <v>2.9</v>
          </cell>
          <cell r="Q1302">
            <v>1</v>
          </cell>
          <cell r="R1302" t="str">
            <v>Seller Fulfilled</v>
          </cell>
          <cell r="S1302" t="str">
            <v>Seller Fulfilled</v>
          </cell>
          <cell r="T1302" t="str">
            <v>6XNEY4WJXARN</v>
          </cell>
          <cell r="U1302" t="str">
            <v>10764608170202</v>
          </cell>
        </row>
        <row r="1303">
          <cell r="A1303" t="str">
            <v>3998-EACH</v>
          </cell>
          <cell r="B1303">
            <v>784530259</v>
          </cell>
          <cell r="C1303" t="str">
            <v>BAZIC Paint Palette 10 Mixing Round Tray, Plastic Paint Pallets, 1-Pack</v>
          </cell>
          <cell r="D1303" t="str">
            <v>ACTIVE</v>
          </cell>
          <cell r="E1303" t="str">
            <v>PUBLISHED</v>
          </cell>
          <cell r="F1303" t="str">
            <v>Offer end date has passed</v>
          </cell>
          <cell r="G1303" t="str">
            <v>Crafts</v>
          </cell>
          <cell r="H1303" t="str">
            <v>Art Palettes</v>
          </cell>
          <cell r="I1303">
            <v>7</v>
          </cell>
          <cell r="J1303" t="str">
            <v>USD</v>
          </cell>
          <cell r="K1303" t="str">
            <v>Base</v>
          </cell>
          <cell r="L1303">
            <v>7</v>
          </cell>
          <cell r="M1303">
            <v>2038710</v>
          </cell>
          <cell r="N1303">
            <v>2039719</v>
          </cell>
          <cell r="O1303">
            <v>0.1</v>
          </cell>
          <cell r="P1303">
            <v>2.2799999999999998</v>
          </cell>
          <cell r="Q1303">
            <v>1</v>
          </cell>
          <cell r="R1303" t="str">
            <v>Seller Fulfilled</v>
          </cell>
          <cell r="S1303" t="str">
            <v>Seller Fulfilled</v>
          </cell>
          <cell r="T1303" t="str">
            <v>3KU43EJ9GJCJ</v>
          </cell>
          <cell r="U1303" t="str">
            <v>10764608170233</v>
          </cell>
        </row>
        <row r="1304">
          <cell r="A1304" t="str">
            <v>6005-EACH</v>
          </cell>
          <cell r="B1304">
            <v>337910631</v>
          </cell>
          <cell r="C1304" t="str">
            <v>Imperial 6005 Whiteboard And Chalkboard Eraser, 5" X 2" X 1", White</v>
          </cell>
          <cell r="D1304" t="str">
            <v>ACTIVE</v>
          </cell>
          <cell r="E1304" t="str">
            <v>PUBLISHED</v>
          </cell>
          <cell r="G1304" t="str">
            <v>Office &amp; Stationery</v>
          </cell>
          <cell r="H1304" t="str">
            <v>Chalkboard Erasers</v>
          </cell>
          <cell r="I1304">
            <v>7.49</v>
          </cell>
          <cell r="J1304" t="str">
            <v>USD</v>
          </cell>
          <cell r="K1304" t="str">
            <v>Base</v>
          </cell>
          <cell r="L1304">
            <v>7.49</v>
          </cell>
          <cell r="M1304">
            <v>2039721</v>
          </cell>
          <cell r="N1304">
            <v>2039719</v>
          </cell>
          <cell r="O1304" t="str">
            <v>NETWORK_GEO</v>
          </cell>
          <cell r="P1304">
            <v>102</v>
          </cell>
          <cell r="Q1304">
            <v>1</v>
          </cell>
          <cell r="R1304" t="str">
            <v>Seller Fulfilled</v>
          </cell>
          <cell r="S1304" t="str">
            <v>Seller Fulfilled</v>
          </cell>
          <cell r="T1304" t="str">
            <v>5UBKRF1BX3HD</v>
          </cell>
          <cell r="U1304" t="str">
            <v>00764608170304</v>
          </cell>
        </row>
        <row r="1305">
          <cell r="A1305" t="str">
            <v>9001-CASE</v>
          </cell>
          <cell r="B1305">
            <v>835261165</v>
          </cell>
          <cell r="C1305" t="str">
            <v>BAZIC Printed Duct Tape Star Pattern 1.88" X 5 Yards, 24-Pack</v>
          </cell>
          <cell r="D1305" t="str">
            <v>ARCHIVED</v>
          </cell>
          <cell r="E1305" t="str">
            <v>UNPUBLISHED</v>
          </cell>
          <cell r="F1305" t="str">
            <v>Offer end date has passed</v>
          </cell>
          <cell r="G1305" t="str">
            <v>Office &amp; Stationery</v>
          </cell>
          <cell r="H1305" t="str">
            <v>Pens</v>
          </cell>
          <cell r="I1305">
            <v>8.75</v>
          </cell>
          <cell r="J1305" t="str">
            <v>USD</v>
          </cell>
          <cell r="K1305" t="str">
            <v>Base</v>
          </cell>
          <cell r="L1305" t="str">
            <v>Yes</v>
          </cell>
          <cell r="M1305">
            <v>2042502</v>
          </cell>
          <cell r="N1305">
            <v>2039719</v>
          </cell>
          <cell r="O1305" t="str">
            <v>NETWORK_GEO</v>
          </cell>
          <cell r="P1305">
            <v>0.1</v>
          </cell>
          <cell r="Q1305">
            <v>1</v>
          </cell>
          <cell r="R1305" t="str">
            <v>Seller Fulfilled</v>
          </cell>
          <cell r="S1305" t="str">
            <v>Seller Fulfilled</v>
          </cell>
          <cell r="T1305" t="str">
            <v>1DCRVX88FLHA</v>
          </cell>
          <cell r="U1305" t="str">
            <v>00764608170328</v>
          </cell>
        </row>
        <row r="1306">
          <cell r="A1306" t="str">
            <v>L-31-BOX</v>
          </cell>
          <cell r="B1306">
            <v>515152769</v>
          </cell>
          <cell r="C1306" t="str">
            <v>BAZIC Se Vende Sign 12"x16" Spanish For Sale Waterproof Indoor Signage, 24-Pack</v>
          </cell>
          <cell r="D1306" t="str">
            <v>ACTIVE</v>
          </cell>
          <cell r="E1306" t="str">
            <v>PUBLISHED</v>
          </cell>
          <cell r="F1306" t="str">
            <v>Compliance - Childrenâ€™s Product Policy,No Match Found - Adjusted to your last submitted price</v>
          </cell>
          <cell r="G1306" t="str">
            <v>Office &amp; Stationery</v>
          </cell>
          <cell r="H1306" t="str">
            <v>Pens</v>
          </cell>
          <cell r="I1306">
            <v>56</v>
          </cell>
          <cell r="J1306" t="str">
            <v>USD</v>
          </cell>
          <cell r="K1306" t="str">
            <v>Base</v>
          </cell>
          <cell r="L1306" t="str">
            <v>Yes</v>
          </cell>
          <cell r="M1306">
            <v>2038710</v>
          </cell>
          <cell r="N1306">
            <v>2039719</v>
          </cell>
          <cell r="O1306" t="str">
            <v>NETWORK_GEO</v>
          </cell>
          <cell r="P1306">
            <v>2.4</v>
          </cell>
          <cell r="Q1306">
            <v>1</v>
          </cell>
          <cell r="R1306" t="str">
            <v>Seller Fulfilled</v>
          </cell>
          <cell r="S1306" t="str">
            <v>Seller Fulfilled</v>
          </cell>
          <cell r="T1306" t="str">
            <v>1I8CN3RMBDN9</v>
          </cell>
          <cell r="U1306" t="str">
            <v>10764608170592</v>
          </cell>
        </row>
        <row r="1307">
          <cell r="A1307" t="str">
            <v>1217-EACH</v>
          </cell>
          <cell r="B1307">
            <v>24876010</v>
          </cell>
          <cell r="C1307" t="str">
            <v>BAZIC Permanent Marker Chisel Tip, Jumbo Wide Black Color Markers (3/Pack), 1-Pack</v>
          </cell>
          <cell r="D1307" t="str">
            <v>ACTIVE</v>
          </cell>
          <cell r="E1307" t="str">
            <v>PUBLISHED</v>
          </cell>
          <cell r="F1307"/>
          <cell r="G1307" t="str">
            <v>Office &amp; Stationery</v>
          </cell>
          <cell r="H1307" t="str">
            <v>Pens</v>
          </cell>
          <cell r="I1307">
            <v>8.75</v>
          </cell>
          <cell r="J1307" t="str">
            <v>USD</v>
          </cell>
          <cell r="K1307" t="str">
            <v>Base</v>
          </cell>
          <cell r="L1307" t="str">
            <v>No</v>
          </cell>
          <cell r="M1307">
            <v>2039746</v>
          </cell>
          <cell r="N1307">
            <v>2039719</v>
          </cell>
          <cell r="O1307" t="str">
            <v>NETWORK_GEO</v>
          </cell>
          <cell r="P1307">
            <v>7.0000000000000007E-2</v>
          </cell>
          <cell r="Q1307">
            <v>1</v>
          </cell>
          <cell r="R1307" t="str">
            <v>Seller Fulfilled</v>
          </cell>
          <cell r="S1307" t="str">
            <v>Seller Fulfilled</v>
          </cell>
          <cell r="T1307" t="str">
            <v>6P38DB6J596U</v>
          </cell>
          <cell r="U1307" t="str">
            <v>00764608170717</v>
          </cell>
        </row>
        <row r="1308">
          <cell r="A1308" t="str">
            <v>1269-EACH</v>
          </cell>
          <cell r="B1308">
            <v>18491911541</v>
          </cell>
          <cell r="C1308" t="str">
            <v>BAZIC Products Super Washable Markers Fine Line 10 Color, Thin Tip Coloring Marker, Non Toxic (10/Pack), 1-Pack</v>
          </cell>
          <cell r="D1308" t="str">
            <v>ACTIVE</v>
          </cell>
          <cell r="E1308" t="str">
            <v>PUBLISHED</v>
          </cell>
          <cell r="G1308" t="str">
            <v>Office &amp; Stationery</v>
          </cell>
          <cell r="H1308" t="str">
            <v>Markers</v>
          </cell>
          <cell r="I1308">
            <v>9.18</v>
          </cell>
          <cell r="J1308" t="str">
            <v>USD</v>
          </cell>
          <cell r="K1308" t="str">
            <v>Base</v>
          </cell>
          <cell r="L1308">
            <v>9.18</v>
          </cell>
          <cell r="M1308">
            <v>2039746</v>
          </cell>
          <cell r="N1308">
            <v>2039719</v>
          </cell>
          <cell r="O1308" t="str">
            <v>NETWORK_GEO</v>
          </cell>
          <cell r="P1308">
            <v>0.92</v>
          </cell>
          <cell r="Q1308">
            <v>1</v>
          </cell>
          <cell r="R1308" t="str">
            <v>Seller Fulfilled</v>
          </cell>
          <cell r="S1308" t="str">
            <v>Seller Fulfilled</v>
          </cell>
          <cell r="T1308" t="str">
            <v>6MZNC947XY4N</v>
          </cell>
          <cell r="U1308" t="str">
            <v>00462696133675</v>
          </cell>
        </row>
        <row r="1309">
          <cell r="A1309" t="str">
            <v>17053-EACH</v>
          </cell>
          <cell r="B1309">
            <v>53443741</v>
          </cell>
          <cell r="C1309" t="str">
            <v>BAZIC Fiero Fancy Color Fiber Tip Fineliner Pen, 0.4mm, (4/Pack), 1-Pack</v>
          </cell>
          <cell r="D1309" t="str">
            <v>ACTIVE</v>
          </cell>
          <cell r="E1309" t="str">
            <v>PUBLISHED</v>
          </cell>
          <cell r="F1309" t="str">
            <v>Offer end date has passed</v>
          </cell>
          <cell r="G1309" t="str">
            <v>Office &amp; Stationery</v>
          </cell>
          <cell r="H1309" t="str">
            <v>Pens</v>
          </cell>
          <cell r="I1309">
            <v>7.8</v>
          </cell>
          <cell r="J1309" t="str">
            <v>USD</v>
          </cell>
          <cell r="K1309" t="str">
            <v>Base</v>
          </cell>
          <cell r="L1309">
            <v>7.8</v>
          </cell>
          <cell r="M1309">
            <v>2039719</v>
          </cell>
          <cell r="N1309">
            <v>2039751</v>
          </cell>
          <cell r="O1309">
            <v>0.08</v>
          </cell>
          <cell r="P1309">
            <v>0.06</v>
          </cell>
          <cell r="Q1309">
            <v>1</v>
          </cell>
          <cell r="R1309" t="str">
            <v>Seller Fulfilled</v>
          </cell>
          <cell r="S1309" t="str">
            <v>Seller Fulfilled</v>
          </cell>
          <cell r="T1309" t="str">
            <v>4A8C2L2SIM1H</v>
          </cell>
          <cell r="U1309" t="str">
            <v>00764608019085</v>
          </cell>
        </row>
        <row r="1310">
          <cell r="A1310" t="str">
            <v>17109-BOX</v>
          </cell>
          <cell r="B1310">
            <v>17978866299</v>
          </cell>
          <cell r="C1310" t="str">
            <v>BAZIC Frizz Retractable Erasable Gel Pens, 0.7mm Medium Point, Assorted Colors Inks, Comfort Grip, 12-Pack</v>
          </cell>
          <cell r="D1310" t="str">
            <v>ACTIVE</v>
          </cell>
          <cell r="E1310" t="str">
            <v>PUBLISHED</v>
          </cell>
          <cell r="F1310" t="str">
            <v>Reasonable price requirements are not met</v>
          </cell>
          <cell r="G1310" t="str">
            <v>Office &amp; Stationery</v>
          </cell>
          <cell r="H1310" t="str">
            <v>Pens</v>
          </cell>
          <cell r="I1310">
            <v>62.09</v>
          </cell>
          <cell r="J1310" t="str">
            <v>USD</v>
          </cell>
          <cell r="K1310" t="str">
            <v>Base</v>
          </cell>
          <cell r="L1310">
            <v>62.09</v>
          </cell>
          <cell r="M1310">
            <v>2039719</v>
          </cell>
          <cell r="N1310">
            <v>2039751</v>
          </cell>
          <cell r="O1310" t="str">
            <v>NETWORK_GEO</v>
          </cell>
          <cell r="P1310">
            <v>13.52</v>
          </cell>
          <cell r="Q1310">
            <v>1</v>
          </cell>
          <cell r="R1310" t="str">
            <v>Seller Fulfilled</v>
          </cell>
          <cell r="S1310" t="str">
            <v>Seller Fulfilled</v>
          </cell>
          <cell r="T1310" t="str">
            <v>4G9HG7QUZGZ5</v>
          </cell>
          <cell r="U1310" t="str">
            <v>20764608019423</v>
          </cell>
        </row>
        <row r="1311">
          <cell r="A1311" t="str">
            <v>1931-CASE</v>
          </cell>
          <cell r="B1311">
            <v>5028302542</v>
          </cell>
          <cell r="C1311" t="str">
            <v>BAZIC Pencil Sharpener Manual, Single + Dual Holes Compact Colored Sharpeners (2/Pack), 144-Pack</v>
          </cell>
          <cell r="D1311" t="str">
            <v>ACTIVE</v>
          </cell>
          <cell r="E1311" t="str">
            <v>PUBLISHED</v>
          </cell>
          <cell r="F1311" t="str">
            <v>Offer end date has passed</v>
          </cell>
          <cell r="G1311" t="str">
            <v>Office &amp; Stationery</v>
          </cell>
          <cell r="H1311" t="str">
            <v>Manual Pencil Sharpeners</v>
          </cell>
          <cell r="I1311">
            <v>122.29</v>
          </cell>
          <cell r="J1311" t="str">
            <v>USD</v>
          </cell>
          <cell r="K1311" t="str">
            <v>Base</v>
          </cell>
          <cell r="L1311">
            <v>122.29</v>
          </cell>
          <cell r="M1311">
            <v>2039751</v>
          </cell>
          <cell r="N1311">
            <v>2039751</v>
          </cell>
          <cell r="O1311" t="str">
            <v>NETWORK_GEO</v>
          </cell>
          <cell r="P1311">
            <v>0.73</v>
          </cell>
          <cell r="Q1311">
            <v>1</v>
          </cell>
          <cell r="R1311" t="str">
            <v>Seller Fulfilled</v>
          </cell>
          <cell r="S1311" t="str">
            <v>Seller Fulfilled</v>
          </cell>
          <cell r="T1311" t="str">
            <v>206TP3W3UCOW</v>
          </cell>
          <cell r="U1311" t="str">
            <v>00764608019504</v>
          </cell>
        </row>
        <row r="1312">
          <cell r="A1312" t="str">
            <v>2401-EACH</v>
          </cell>
          <cell r="B1312">
            <v>563193512</v>
          </cell>
          <cell r="C1312" t="str">
            <v>BAZIC Jumbo Sidewalk Chalk (15/Bucket), Outdoor Coloring, 1-Bucket</v>
          </cell>
          <cell r="D1312" t="str">
            <v>ACTIVE</v>
          </cell>
          <cell r="E1312" t="str">
            <v>PUBLISHED</v>
          </cell>
          <cell r="F1312" t="str">
            <v>Reasonable price requirements are not met,Reasonable Price Not Satisfied</v>
          </cell>
          <cell r="G1312" t="str">
            <v>Office &amp; Stationery</v>
          </cell>
          <cell r="H1312" t="str">
            <v>Sidewalk Chalks</v>
          </cell>
          <cell r="I1312">
            <v>11.39</v>
          </cell>
          <cell r="J1312" t="str">
            <v>USD</v>
          </cell>
          <cell r="K1312" t="str">
            <v>Base</v>
          </cell>
          <cell r="L1312">
            <v>11.39</v>
          </cell>
          <cell r="M1312">
            <v>2038710</v>
          </cell>
          <cell r="N1312">
            <v>2039872</v>
          </cell>
          <cell r="O1312" t="str">
            <v>NETWORK_GEO</v>
          </cell>
          <cell r="P1312">
            <v>2.3199999999999998</v>
          </cell>
          <cell r="Q1312">
            <v>1</v>
          </cell>
          <cell r="R1312" t="str">
            <v>Seller Fulfilled</v>
          </cell>
          <cell r="S1312" t="str">
            <v>Seller Fulfilled</v>
          </cell>
          <cell r="T1312" t="str">
            <v>5HJ0HG1OVUDE</v>
          </cell>
          <cell r="U1312" t="str">
            <v>10764608020088</v>
          </cell>
        </row>
        <row r="1313">
          <cell r="A1313" t="str">
            <v>250-PACK2</v>
          </cell>
          <cell r="B1313">
            <v>5318804900</v>
          </cell>
          <cell r="C1313" t="str">
            <v>BAZIC Brass Plated Fasteners 1/2 Inch, Round Head Paper Fastener Brads (100/Pack), 2-Pack</v>
          </cell>
          <cell r="D1313" t="str">
            <v>ACTIVE</v>
          </cell>
          <cell r="E1313" t="str">
            <v>PUBLISHED</v>
          </cell>
          <cell r="F1313" t="str">
            <v>Offer end date has passed</v>
          </cell>
          <cell r="G1313" t="str">
            <v>Office &amp; Stationery</v>
          </cell>
          <cell r="H1313" t="str">
            <v>File &amp; Paper Fasteners</v>
          </cell>
          <cell r="I1313">
            <v>8.35</v>
          </cell>
          <cell r="J1313" t="str">
            <v>USD</v>
          </cell>
          <cell r="K1313" t="str">
            <v>Base</v>
          </cell>
          <cell r="L1313">
            <v>8.35</v>
          </cell>
          <cell r="M1313">
            <v>2039905</v>
          </cell>
          <cell r="N1313">
            <v>2039872</v>
          </cell>
          <cell r="O1313">
            <v>0.14000000000000001</v>
          </cell>
          <cell r="P1313">
            <v>0.95</v>
          </cell>
          <cell r="Q1313">
            <v>1</v>
          </cell>
          <cell r="R1313" t="str">
            <v>Seller Fulfilled</v>
          </cell>
          <cell r="S1313" t="str">
            <v>Seller Fulfilled</v>
          </cell>
          <cell r="T1313" t="str">
            <v>2MJJ97XS7Q3T</v>
          </cell>
          <cell r="U1313" t="str">
            <v>00468055681474</v>
          </cell>
        </row>
        <row r="1314">
          <cell r="A1314" t="str">
            <v>3006-BOX</v>
          </cell>
          <cell r="B1314">
            <v>965009918</v>
          </cell>
          <cell r="C1314" t="str">
            <v>BAZIC Pocket Size Calculator 8-Digit Neck String, LCD Display, 24-Pack</v>
          </cell>
          <cell r="D1314" t="str">
            <v>ACTIVE</v>
          </cell>
          <cell r="E1314" t="str">
            <v>PUBLISHED</v>
          </cell>
          <cell r="F1314" t="str">
            <v>Offer end date has passed,Min. Allowed Seller Price Reached</v>
          </cell>
          <cell r="G1314" t="str">
            <v>Office &amp; Stationery</v>
          </cell>
          <cell r="H1314" t="str">
            <v>Glue</v>
          </cell>
          <cell r="I1314">
            <v>35.99</v>
          </cell>
          <cell r="J1314" t="str">
            <v>USD</v>
          </cell>
          <cell r="K1314" t="str">
            <v>Base</v>
          </cell>
          <cell r="L1314" t="str">
            <v>Yes</v>
          </cell>
          <cell r="M1314">
            <v>2039735</v>
          </cell>
          <cell r="N1314">
            <v>2039872</v>
          </cell>
          <cell r="O1314" t="str">
            <v>NETWORK_GEO</v>
          </cell>
          <cell r="P1314">
            <v>4.6399999999999997</v>
          </cell>
          <cell r="Q1314">
            <v>1</v>
          </cell>
          <cell r="R1314" t="str">
            <v>Seller Fulfilled</v>
          </cell>
          <cell r="S1314" t="str">
            <v>Seller Fulfilled</v>
          </cell>
          <cell r="T1314" t="str">
            <v>5VV6LZX0M412</v>
          </cell>
          <cell r="U1314" t="str">
            <v>10764608020224</v>
          </cell>
        </row>
        <row r="1315">
          <cell r="A1315" t="str">
            <v>3141-CASE</v>
          </cell>
          <cell r="B1315">
            <v>127874041</v>
          </cell>
          <cell r="C1315" t="str">
            <v>BAZIC 3 Ring Binder 1/2" Economy View Binders Black, Hold 100 Sheets, 12-Count</v>
          </cell>
          <cell r="D1315" t="str">
            <v>ACTIVE</v>
          </cell>
          <cell r="E1315" t="str">
            <v>PUBLISHED</v>
          </cell>
          <cell r="G1315" t="str">
            <v>Office &amp; Stationery</v>
          </cell>
          <cell r="H1315" t="str">
            <v>Binders</v>
          </cell>
          <cell r="I1315">
            <v>47</v>
          </cell>
          <cell r="J1315" t="str">
            <v>USD</v>
          </cell>
          <cell r="K1315" t="str">
            <v>Base</v>
          </cell>
          <cell r="L1315">
            <v>47</v>
          </cell>
          <cell r="M1315">
            <v>2039738</v>
          </cell>
          <cell r="N1315">
            <v>2039872</v>
          </cell>
          <cell r="O1315" t="str">
            <v>NETWORK_GEO</v>
          </cell>
          <cell r="P1315">
            <v>0.39</v>
          </cell>
          <cell r="Q1315">
            <v>1</v>
          </cell>
          <cell r="R1315" t="str">
            <v>Seller Fulfilled</v>
          </cell>
          <cell r="S1315" t="str">
            <v>Seller Fulfilled</v>
          </cell>
          <cell r="T1315" t="str">
            <v>7JTXUQPXZ0UB</v>
          </cell>
          <cell r="U1315" t="str">
            <v>00463655228500</v>
          </cell>
        </row>
        <row r="1316">
          <cell r="A1316" t="str">
            <v>4003-EACH</v>
          </cell>
          <cell r="B1316">
            <v>809466877</v>
          </cell>
          <cell r="C1316" t="str">
            <v>BAZIC Key Tag Label Window, Plastic Key Holder Key Ring (8/Pack), 1-Pack</v>
          </cell>
          <cell r="D1316" t="str">
            <v>ACTIVE</v>
          </cell>
          <cell r="E1316" t="str">
            <v>PUBLISHED</v>
          </cell>
          <cell r="F1316" t="str">
            <v>Offer end date has passed</v>
          </cell>
          <cell r="G1316" t="str">
            <v>Office &amp; Stationery</v>
          </cell>
          <cell r="H1316" t="str">
            <v>Glue</v>
          </cell>
          <cell r="I1316">
            <v>14</v>
          </cell>
          <cell r="J1316" t="str">
            <v>USD</v>
          </cell>
          <cell r="K1316" t="str">
            <v>Base</v>
          </cell>
          <cell r="L1316" t="str">
            <v>Yes</v>
          </cell>
          <cell r="M1316">
            <v>2038710</v>
          </cell>
          <cell r="N1316">
            <v>2039872</v>
          </cell>
          <cell r="O1316" t="str">
            <v>NETWORK_GEO</v>
          </cell>
          <cell r="P1316">
            <v>102</v>
          </cell>
          <cell r="Q1316">
            <v>1</v>
          </cell>
          <cell r="R1316" t="str">
            <v>Seller Fulfilled</v>
          </cell>
          <cell r="S1316" t="str">
            <v>Seller Fulfilled</v>
          </cell>
          <cell r="T1316" t="str">
            <v>5TPE99IWH343</v>
          </cell>
          <cell r="U1316" t="str">
            <v>00462313264386</v>
          </cell>
        </row>
        <row r="1317">
          <cell r="A1317" t="str">
            <v>4107-PACK4</v>
          </cell>
          <cell r="B1317">
            <v>838859421</v>
          </cell>
          <cell r="C1317" t="str">
            <v>BAZIC 3 Ring Binder 1/2" Economy View Binders Purple, Round Ring, Hold 100 Sheets, 4-Count</v>
          </cell>
          <cell r="D1317" t="str">
            <v>ACTIVE</v>
          </cell>
          <cell r="E1317" t="str">
            <v>PUBLISHED</v>
          </cell>
          <cell r="G1317" t="str">
            <v>Office &amp; Stationery</v>
          </cell>
          <cell r="H1317" t="str">
            <v>Binders</v>
          </cell>
          <cell r="I1317">
            <v>21.25</v>
          </cell>
          <cell r="J1317" t="str">
            <v>USD</v>
          </cell>
          <cell r="K1317" t="str">
            <v>Base</v>
          </cell>
          <cell r="L1317">
            <v>21.25</v>
          </cell>
          <cell r="M1317">
            <v>2039738</v>
          </cell>
          <cell r="N1317">
            <v>2039721</v>
          </cell>
          <cell r="O1317">
            <v>2.72</v>
          </cell>
          <cell r="P1317">
            <v>0.27500000000000002</v>
          </cell>
          <cell r="Q1317">
            <v>1</v>
          </cell>
          <cell r="R1317" t="str">
            <v>WFS Eligible</v>
          </cell>
          <cell r="S1317" t="str">
            <v>Seller Fulfilled</v>
          </cell>
          <cell r="T1317" t="str">
            <v>0S1WIMRYYUKV</v>
          </cell>
          <cell r="U1317" t="str">
            <v>00764608022221</v>
          </cell>
        </row>
        <row r="1318">
          <cell r="A1318" t="str">
            <v>4121-EACH</v>
          </cell>
          <cell r="B1318">
            <v>23486286</v>
          </cell>
          <cell r="C1318" t="str">
            <v>BAZIC 3 Ring Binder 1" Economy View Binders Grey, Hold 175 Sheets, 1-Count</v>
          </cell>
          <cell r="D1318" t="str">
            <v>ACTIVE</v>
          </cell>
          <cell r="E1318" t="str">
            <v>PUBLISHED</v>
          </cell>
          <cell r="F1318" t="str">
            <v>Republish (For Walmart internal use only: 00)</v>
          </cell>
          <cell r="G1318" t="str">
            <v>Office &amp; Stationery</v>
          </cell>
          <cell r="H1318" t="str">
            <v>Highlighters</v>
          </cell>
          <cell r="I1318">
            <v>44.35</v>
          </cell>
          <cell r="J1318" t="str">
            <v>USD</v>
          </cell>
          <cell r="K1318" t="str">
            <v>Base</v>
          </cell>
          <cell r="L1318" t="str">
            <v>Yes</v>
          </cell>
          <cell r="M1318">
            <v>2039738</v>
          </cell>
          <cell r="N1318">
            <v>2039896</v>
          </cell>
          <cell r="O1318" t="str">
            <v>NETWORK_GEO</v>
          </cell>
          <cell r="P1318">
            <v>2.4</v>
          </cell>
          <cell r="Q1318">
            <v>1</v>
          </cell>
          <cell r="R1318" t="str">
            <v>Seller Fulfilled</v>
          </cell>
          <cell r="S1318" t="str">
            <v>WFS Eligible</v>
          </cell>
          <cell r="T1318" t="str">
            <v>6SUWYAU76WV5</v>
          </cell>
          <cell r="U1318" t="str">
            <v>10764608023065</v>
          </cell>
        </row>
        <row r="1319">
          <cell r="A1319" t="str">
            <v>5014-CASE</v>
          </cell>
          <cell r="B1319">
            <v>618541531</v>
          </cell>
          <cell r="C1319" t="str">
            <v>BAZIC Quarter Coin Wrappers Rolls Tube, Made in USA (36/Pack), 45-Packs</v>
          </cell>
          <cell r="D1319" t="str">
            <v>ACTIVE</v>
          </cell>
          <cell r="E1319" t="str">
            <v>PUBLISHED</v>
          </cell>
          <cell r="F1319" t="str">
            <v>Offer end date has passed</v>
          </cell>
          <cell r="G1319" t="str">
            <v>Office &amp; Stationery</v>
          </cell>
          <cell r="H1319" t="str">
            <v>Highlighters</v>
          </cell>
          <cell r="I1319">
            <v>7.99</v>
          </cell>
          <cell r="J1319" t="str">
            <v>USD</v>
          </cell>
          <cell r="K1319" t="str">
            <v>Base</v>
          </cell>
          <cell r="L1319" t="str">
            <v>Yes</v>
          </cell>
          <cell r="M1319">
            <v>2038710</v>
          </cell>
          <cell r="N1319">
            <v>2039896</v>
          </cell>
          <cell r="O1319" t="str">
            <v>NETWORK_GEO</v>
          </cell>
          <cell r="P1319">
            <v>0.14000000000000001</v>
          </cell>
          <cell r="Q1319">
            <v>1</v>
          </cell>
          <cell r="R1319" t="str">
            <v>Seller Fulfilled</v>
          </cell>
          <cell r="S1319" t="str">
            <v>Seller Fulfilled</v>
          </cell>
          <cell r="T1319" t="str">
            <v>1QM9U2HL6REK</v>
          </cell>
          <cell r="U1319" t="str">
            <v>00764608023266</v>
          </cell>
        </row>
        <row r="1320">
          <cell r="A1320" t="str">
            <v>503-SET4</v>
          </cell>
          <cell r="B1320">
            <v>24859600</v>
          </cell>
          <cell r="C1320" t="str">
            <v>BAZIC Top Bound Spiral Memo Books 3"x5", 50 Sheet, Assorted Color, 16-Count</v>
          </cell>
          <cell r="D1320" t="str">
            <v>ACTIVE</v>
          </cell>
          <cell r="E1320" t="str">
            <v>PUBLISHED</v>
          </cell>
          <cell r="F1320" t="str">
            <v>Offer end date has passed</v>
          </cell>
          <cell r="G1320" t="str">
            <v>Crafts</v>
          </cell>
          <cell r="H1320" t="str">
            <v>Crayons</v>
          </cell>
          <cell r="I1320">
            <v>41.57</v>
          </cell>
          <cell r="J1320" t="str">
            <v>USD</v>
          </cell>
          <cell r="K1320" t="str">
            <v>Base</v>
          </cell>
          <cell r="L1320" t="str">
            <v>Yes</v>
          </cell>
          <cell r="M1320">
            <v>2039723</v>
          </cell>
          <cell r="N1320">
            <v>2039722</v>
          </cell>
          <cell r="O1320" t="str">
            <v>NETWORK_GEO</v>
          </cell>
          <cell r="P1320">
            <v>3.62</v>
          </cell>
          <cell r="Q1320">
            <v>1</v>
          </cell>
          <cell r="R1320" t="str">
            <v>Seller Fulfilled</v>
          </cell>
          <cell r="S1320" t="str">
            <v>Seller Fulfilled</v>
          </cell>
          <cell r="T1320" t="str">
            <v>75V7RKYJ4E10</v>
          </cell>
          <cell r="U1320" t="str">
            <v>10764608025052</v>
          </cell>
        </row>
        <row r="1321">
          <cell r="A1321" t="str">
            <v>5154-BOX</v>
          </cell>
          <cell r="B1321">
            <v>765629773</v>
          </cell>
          <cell r="C1321" t="str">
            <v>BAZIC Neon Page Markers 0.5x1.7 Neon Index Tabs, (250 Flags/Pack), 24-Pack</v>
          </cell>
          <cell r="D1321" t="str">
            <v>ACTIVE</v>
          </cell>
          <cell r="E1321" t="str">
            <v>PUBLISHED</v>
          </cell>
          <cell r="F1321" t="str">
            <v>Shipping information is not found</v>
          </cell>
          <cell r="G1321" t="str">
            <v>Office &amp; Stationery</v>
          </cell>
          <cell r="H1321" t="str">
            <v>Index Tabs</v>
          </cell>
          <cell r="I1321">
            <v>34.49</v>
          </cell>
          <cell r="J1321" t="str">
            <v>USD</v>
          </cell>
          <cell r="K1321" t="str">
            <v>Base</v>
          </cell>
          <cell r="L1321">
            <v>34.49</v>
          </cell>
          <cell r="M1321">
            <v>2039889</v>
          </cell>
          <cell r="N1321">
            <v>2039722</v>
          </cell>
          <cell r="O1321">
            <v>0.86</v>
          </cell>
          <cell r="P1321" t="str">
            <v>"LB"</v>
          </cell>
          <cell r="Q1321">
            <v>1</v>
          </cell>
          <cell r="R1321" t="str">
            <v>Seller Fulfilled</v>
          </cell>
          <cell r="S1321" t="str">
            <v>Walmart Fulfilled</v>
          </cell>
          <cell r="T1321" t="str">
            <v>1RAG3R2JZAU4</v>
          </cell>
          <cell r="U1321" t="str">
            <v>20764608025165</v>
          </cell>
        </row>
        <row r="1322">
          <cell r="A1322" t="str">
            <v>539-EACH</v>
          </cell>
          <cell r="B1322">
            <v>26828110</v>
          </cell>
          <cell r="C1322" t="str">
            <v>BAZIC Ruled Index Cards 5"X8" 50 Count, White Ruled Lined Flashcards</v>
          </cell>
          <cell r="D1322" t="str">
            <v>ACTIVE</v>
          </cell>
          <cell r="E1322" t="str">
            <v>PUBLISHED</v>
          </cell>
          <cell r="F1322" t="str">
            <v>Shipping information is not found,No online price found for the item,Offer end date has passed</v>
          </cell>
          <cell r="G1322" t="str">
            <v>Office &amp; Stationery</v>
          </cell>
          <cell r="H1322" t="str">
            <v>Index Cards</v>
          </cell>
          <cell r="I1322">
            <v>8.49</v>
          </cell>
          <cell r="J1322" t="str">
            <v>USD</v>
          </cell>
          <cell r="K1322" t="str">
            <v>Base</v>
          </cell>
          <cell r="L1322">
            <v>8.49</v>
          </cell>
          <cell r="M1322">
            <v>2039744</v>
          </cell>
          <cell r="N1322">
            <v>2039722</v>
          </cell>
          <cell r="O1322">
            <v>0.38</v>
          </cell>
          <cell r="P1322" t="str">
            <v>"LB"</v>
          </cell>
          <cell r="Q1322">
            <v>1</v>
          </cell>
          <cell r="R1322" t="str">
            <v>Seller Fulfilled</v>
          </cell>
          <cell r="S1322" t="str">
            <v>Seller Fulfilled</v>
          </cell>
          <cell r="T1322" t="str">
            <v>1C9QWYA4GM3I</v>
          </cell>
          <cell r="U1322" t="str">
            <v>20764608025301</v>
          </cell>
        </row>
        <row r="1323">
          <cell r="A1323" t="str">
            <v>544-PACK2</v>
          </cell>
          <cell r="B1323">
            <v>635956117</v>
          </cell>
          <cell r="C1323" t="str">
            <v>BAZIC Numbers Flash Cards, Picture ABCs Letters (36/Pack), 2-Packs</v>
          </cell>
          <cell r="D1323" t="str">
            <v>ACTIVE</v>
          </cell>
          <cell r="E1323" t="str">
            <v>PUBLISHED</v>
          </cell>
          <cell r="G1323" t="str">
            <v>Office &amp; Stationery</v>
          </cell>
          <cell r="H1323" t="str">
            <v>Flash Cards</v>
          </cell>
          <cell r="I1323">
            <v>9.25</v>
          </cell>
          <cell r="J1323" t="str">
            <v>USD</v>
          </cell>
          <cell r="K1323" t="str">
            <v>Base</v>
          </cell>
          <cell r="L1323">
            <v>9.25</v>
          </cell>
          <cell r="M1323">
            <v>2039914</v>
          </cell>
          <cell r="N1323">
            <v>2039905</v>
          </cell>
          <cell r="O1323" t="str">
            <v>NETWORK_GEO</v>
          </cell>
          <cell r="P1323">
            <v>6.44</v>
          </cell>
          <cell r="Q1323">
            <v>1</v>
          </cell>
          <cell r="R1323" t="str">
            <v>Seller Fulfilled</v>
          </cell>
          <cell r="S1323" t="str">
            <v>Seller Fulfilled</v>
          </cell>
          <cell r="T1323" t="str">
            <v>3MS21HXIKQT5</v>
          </cell>
          <cell r="U1323" t="str">
            <v>10764608002725</v>
          </cell>
        </row>
        <row r="1324">
          <cell r="A1324" t="str">
            <v>6018-PACK2</v>
          </cell>
          <cell r="B1324">
            <v>418021472</v>
          </cell>
          <cell r="C1324" t="str">
            <v>BAZIC Dry Erase Lap Board 9"x12", Double Sided Primary Ruled &amp; Blank, 2-Packs</v>
          </cell>
          <cell r="D1324" t="str">
            <v>ACTIVE</v>
          </cell>
          <cell r="E1324" t="str">
            <v>PUBLISHED</v>
          </cell>
          <cell r="F1324" t="str">
            <v>Offer end date has passed</v>
          </cell>
          <cell r="G1324" t="str">
            <v>Office &amp; Stationery</v>
          </cell>
          <cell r="H1324" t="str">
            <v>Binder Clips</v>
          </cell>
          <cell r="I1324">
            <v>8.49</v>
          </cell>
          <cell r="J1324" t="str">
            <v>USD</v>
          </cell>
          <cell r="K1324" t="str">
            <v>Base</v>
          </cell>
          <cell r="L1324" t="str">
            <v>Yes</v>
          </cell>
          <cell r="M1324">
            <v>2039885</v>
          </cell>
          <cell r="N1324">
            <v>2039905</v>
          </cell>
          <cell r="O1324" t="str">
            <v>ALWAYS_TWO_DAY</v>
          </cell>
          <cell r="P1324">
            <v>0.27500000000000002</v>
          </cell>
          <cell r="Q1324">
            <v>1</v>
          </cell>
          <cell r="R1324" t="str">
            <v>Walmart Fulfilled</v>
          </cell>
          <cell r="S1324" t="str">
            <v>Seller Fulfilled</v>
          </cell>
          <cell r="T1324" t="str">
            <v>3FOZKI6AIN8N</v>
          </cell>
          <cell r="U1324" t="str">
            <v>00462001286232</v>
          </cell>
        </row>
        <row r="1325">
          <cell r="A1325" t="str">
            <v>787-PACK2</v>
          </cell>
          <cell r="B1325">
            <v>326062617</v>
          </cell>
          <cell r="C1325" t="str">
            <v>BAZIC Pre-Sharpened #2 HB Yellow Pencil, Wood Free, Latex Free Eraser (12/Pack), 2-Packs</v>
          </cell>
          <cell r="D1325" t="str">
            <v>ACTIVE</v>
          </cell>
          <cell r="E1325" t="str">
            <v>PUBLISHED</v>
          </cell>
          <cell r="F1325" t="str">
            <v>Listing &amp; Content:UPC Mismatch:Wrong-Item:Unpublish-Auto,Offer end date has passed</v>
          </cell>
          <cell r="G1325" t="str">
            <v>Office &amp; Stationery</v>
          </cell>
          <cell r="H1325" t="str">
            <v>Pencils</v>
          </cell>
          <cell r="I1325">
            <v>8.99</v>
          </cell>
          <cell r="J1325" t="str">
            <v>USD</v>
          </cell>
          <cell r="K1325" t="str">
            <v>Base</v>
          </cell>
          <cell r="L1325">
            <v>8.99</v>
          </cell>
          <cell r="M1325">
            <v>2039720</v>
          </cell>
          <cell r="N1325">
            <v>2039905</v>
          </cell>
          <cell r="O1325">
            <v>0.49</v>
          </cell>
          <cell r="P1325">
            <v>0.28999999999999998</v>
          </cell>
          <cell r="Q1325">
            <v>1</v>
          </cell>
          <cell r="R1325" t="str">
            <v>Seller Fulfilled</v>
          </cell>
          <cell r="S1325" t="str">
            <v>Seller Fulfilled</v>
          </cell>
          <cell r="T1325" t="str">
            <v>2V1DH7DNBHSX</v>
          </cell>
          <cell r="U1325" t="str">
            <v>00764608002759</v>
          </cell>
        </row>
        <row r="1326">
          <cell r="A1326" t="str">
            <v>842-SET4</v>
          </cell>
          <cell r="B1326">
            <v>35042158</v>
          </cell>
          <cell r="C1326" t="str">
            <v>BAZIC Plastic Pencil Case Utility Storage Box, Assorted Color, 4-Pack</v>
          </cell>
          <cell r="D1326" t="str">
            <v>ACTIVE</v>
          </cell>
          <cell r="E1326" t="str">
            <v>PUBLISHED</v>
          </cell>
          <cell r="F1326" t="str">
            <v>Offer end date has passed</v>
          </cell>
          <cell r="G1326" t="str">
            <v>Office &amp; Stationery</v>
          </cell>
          <cell r="H1326" t="str">
            <v>Pencil Cases</v>
          </cell>
          <cell r="I1326">
            <v>10.89</v>
          </cell>
          <cell r="J1326" t="str">
            <v>USD</v>
          </cell>
          <cell r="K1326" t="str">
            <v>Base</v>
          </cell>
          <cell r="L1326">
            <v>10.89</v>
          </cell>
          <cell r="M1326">
            <v>2039750</v>
          </cell>
          <cell r="N1326">
            <v>2039742</v>
          </cell>
          <cell r="O1326">
            <v>0.87</v>
          </cell>
          <cell r="P1326">
            <v>0.24</v>
          </cell>
          <cell r="Q1326">
            <v>1</v>
          </cell>
          <cell r="R1326" t="str">
            <v>Seller Fulfilled</v>
          </cell>
          <cell r="S1326" t="str">
            <v>Walmart Fulfilled</v>
          </cell>
          <cell r="T1326" t="str">
            <v>1B87WVKAUJ1K</v>
          </cell>
          <cell r="U1326" t="str">
            <v>00462346688166</v>
          </cell>
        </row>
        <row r="1327">
          <cell r="A1327" t="str">
            <v>910-CASE</v>
          </cell>
          <cell r="B1327">
            <v>698819619</v>
          </cell>
          <cell r="C1327" t="str">
            <v>BAZIC Neon Colored Duct Tape 1.88" X 10 Yards, Multi-Use Waterproof, 36-Pack</v>
          </cell>
          <cell r="D1327" t="str">
            <v>ACTIVE</v>
          </cell>
          <cell r="E1327" t="str">
            <v>PUBLISHED</v>
          </cell>
          <cell r="F1327" t="str">
            <v>Offer end date has passed,Price Adjusted</v>
          </cell>
          <cell r="G1327" t="str">
            <v>Crafts</v>
          </cell>
          <cell r="H1327" t="str">
            <v>Clays &amp; Doughs</v>
          </cell>
          <cell r="I1327">
            <v>92.75</v>
          </cell>
          <cell r="J1327" t="str">
            <v>USD</v>
          </cell>
          <cell r="K1327" t="str">
            <v>Base</v>
          </cell>
          <cell r="L1327" t="str">
            <v>Yes</v>
          </cell>
          <cell r="M1327">
            <v>2042502</v>
          </cell>
          <cell r="N1327">
            <v>2039741</v>
          </cell>
          <cell r="O1327" t="str">
            <v>NETWORK_GEO</v>
          </cell>
          <cell r="P1327">
            <v>24.94</v>
          </cell>
          <cell r="Q1327">
            <v>1</v>
          </cell>
          <cell r="R1327" t="str">
            <v>Seller Fulfilled</v>
          </cell>
          <cell r="S1327" t="str">
            <v>WFS Eligible</v>
          </cell>
          <cell r="T1327" t="str">
            <v>3XYB4042DE5F</v>
          </cell>
          <cell r="U1327" t="str">
            <v>20764608033320</v>
          </cell>
        </row>
        <row r="1328">
          <cell r="A1328" t="str">
            <v>956-PACK4</v>
          </cell>
          <cell r="B1328">
            <v>955219294</v>
          </cell>
          <cell r="C1328" t="str">
            <v>BAZIC General Purpose Masking Tape 1.88" X 2160" (60 Yards), 1-Pack</v>
          </cell>
          <cell r="D1328" t="str">
            <v>ACTIVE</v>
          </cell>
          <cell r="E1328" t="str">
            <v>PUBLISHED</v>
          </cell>
          <cell r="F1328" t="str">
            <v>Compliance - Childrenâ€™s Product Policy,No Match Found - Adjusted to your last submitted price</v>
          </cell>
          <cell r="G1328" t="str">
            <v>Office &amp; Stationery</v>
          </cell>
          <cell r="H1328" t="str">
            <v>Masking Tapes</v>
          </cell>
          <cell r="I1328">
            <v>28.25</v>
          </cell>
          <cell r="J1328" t="str">
            <v>USD</v>
          </cell>
          <cell r="K1328" t="str">
            <v>Base</v>
          </cell>
          <cell r="L1328">
            <v>28.25</v>
          </cell>
          <cell r="M1328">
            <v>2038710</v>
          </cell>
          <cell r="N1328">
            <v>2039731</v>
          </cell>
          <cell r="O1328">
            <v>2.16</v>
          </cell>
          <cell r="P1328">
            <v>7.22</v>
          </cell>
          <cell r="Q1328">
            <v>1</v>
          </cell>
          <cell r="R1328" t="str">
            <v>Seller Fulfilled</v>
          </cell>
          <cell r="S1328" t="str">
            <v>Seller Fulfilled</v>
          </cell>
          <cell r="T1328" t="str">
            <v>546QUE351LME</v>
          </cell>
          <cell r="U1328" t="str">
            <v>10764608003357</v>
          </cell>
        </row>
        <row r="1329">
          <cell r="A1329" t="str">
            <v>S-50-PACK4</v>
          </cell>
          <cell r="B1329">
            <v>689217077</v>
          </cell>
          <cell r="C1329" t="str">
            <v>BAZIC Abierto &amp; Cerrado Sign on Back, Open &amp; Closed Sign 9"X12", Double Sides Plastic Signs, 4-Pack</v>
          </cell>
          <cell r="D1329" t="str">
            <v>ACTIVE</v>
          </cell>
          <cell r="E1329" t="str">
            <v>PUBLISHED</v>
          </cell>
          <cell r="F1329" t="str">
            <v>Compliance - Childrenâ€™s Product Policy</v>
          </cell>
          <cell r="G1329" t="str">
            <v>Home &amp; Garden</v>
          </cell>
          <cell r="H1329" t="str">
            <v>Plaques &amp; Signs</v>
          </cell>
          <cell r="I1329">
            <v>8.68</v>
          </cell>
          <cell r="J1329" t="str">
            <v>USD</v>
          </cell>
          <cell r="K1329" t="str">
            <v>Base</v>
          </cell>
          <cell r="L1329">
            <v>8.68</v>
          </cell>
          <cell r="M1329">
            <v>2038710</v>
          </cell>
          <cell r="N1329">
            <v>2039731</v>
          </cell>
          <cell r="O1329">
            <v>0.25</v>
          </cell>
          <cell r="P1329">
            <v>1.96</v>
          </cell>
          <cell r="Q1329">
            <v>1</v>
          </cell>
          <cell r="R1329" t="str">
            <v>Seller Fulfilled</v>
          </cell>
          <cell r="S1329" t="str">
            <v>WFS Eligible</v>
          </cell>
          <cell r="T1329" t="str">
            <v>429W8DGYG6XK</v>
          </cell>
          <cell r="U1329" t="str">
            <v>10764608003388</v>
          </cell>
        </row>
        <row r="1330">
          <cell r="A1330" t="str">
            <v>S-9-BOX</v>
          </cell>
          <cell r="B1330">
            <v>241557605</v>
          </cell>
          <cell r="C1330" t="str">
            <v>BAZIC For Lease Sign 9"X12", Waterproof Indoor Signage, 24-Pack</v>
          </cell>
          <cell r="D1330" t="str">
            <v>ACTIVE</v>
          </cell>
          <cell r="E1330" t="str">
            <v>PUBLISHED</v>
          </cell>
          <cell r="F1330" t="str">
            <v>Offer end date has passed</v>
          </cell>
          <cell r="G1330" t="str">
            <v>Home &amp; Garden</v>
          </cell>
          <cell r="H1330" t="str">
            <v>Plaques &amp; Signs</v>
          </cell>
          <cell r="I1330">
            <v>20.72</v>
          </cell>
          <cell r="J1330" t="str">
            <v>USD</v>
          </cell>
          <cell r="K1330" t="str">
            <v>Base</v>
          </cell>
          <cell r="L1330">
            <v>20.72</v>
          </cell>
          <cell r="M1330">
            <v>2038710</v>
          </cell>
          <cell r="N1330">
            <v>2038710</v>
          </cell>
          <cell r="O1330">
            <v>1.48</v>
          </cell>
          <cell r="P1330">
            <v>32.380000000000003</v>
          </cell>
          <cell r="Q1330">
            <v>1</v>
          </cell>
          <cell r="R1330" t="str">
            <v>Seller Fulfilled</v>
          </cell>
          <cell r="S1330" t="str">
            <v>Seller Fulfilled</v>
          </cell>
          <cell r="T1330" t="str">
            <v>6D3F3UYBVLAA</v>
          </cell>
          <cell r="U1330" t="str">
            <v>20764608034365</v>
          </cell>
        </row>
        <row r="1331">
          <cell r="A1331" t="str">
            <v>1234-BOX</v>
          </cell>
          <cell r="B1331">
            <v>142024172</v>
          </cell>
          <cell r="C1331" t="str">
            <v>BAZIC Washable Markers Fine Line Pen 16 Color Dual Tip Coloring Marker (8/Pack), 24-Packs</v>
          </cell>
          <cell r="D1331" t="str">
            <v>ACTIVE</v>
          </cell>
          <cell r="E1331" t="str">
            <v>PUBLISHED</v>
          </cell>
          <cell r="F1331" t="str">
            <v>Offer end date has passed</v>
          </cell>
          <cell r="G1331" t="str">
            <v>Toys &amp; Games</v>
          </cell>
          <cell r="H1331" t="str">
            <v>Jigsaw Puzzles</v>
          </cell>
          <cell r="I1331">
            <v>86.39</v>
          </cell>
          <cell r="J1331" t="str">
            <v>USD</v>
          </cell>
          <cell r="K1331" t="str">
            <v>Base</v>
          </cell>
          <cell r="L1331" t="str">
            <v>Yes</v>
          </cell>
          <cell r="M1331">
            <v>2039746</v>
          </cell>
          <cell r="N1331">
            <v>2038710</v>
          </cell>
          <cell r="O1331" t="str">
            <v>NETWORK_GEO</v>
          </cell>
          <cell r="P1331">
            <v>13.84</v>
          </cell>
          <cell r="Q1331">
            <v>1</v>
          </cell>
          <cell r="R1331" t="str">
            <v>Seller Fulfilled</v>
          </cell>
          <cell r="S1331" t="str">
            <v>Seller Fulfilled</v>
          </cell>
          <cell r="T1331" t="str">
            <v>7FRTY6XODJER</v>
          </cell>
          <cell r="U1331" t="str">
            <v>20088908372003</v>
          </cell>
        </row>
        <row r="1332">
          <cell r="A1332" t="str">
            <v>1634-BOX</v>
          </cell>
          <cell r="B1332">
            <v>370012231</v>
          </cell>
          <cell r="C1332" t="str">
            <v>BAZIC Retractable Correction Tape 5 mm x 196" Tapes White Out, 24-Pack</v>
          </cell>
          <cell r="D1332" t="str">
            <v>ACTIVE</v>
          </cell>
          <cell r="E1332" t="str">
            <v>PUBLISHED</v>
          </cell>
          <cell r="G1332" t="str">
            <v>Office &amp; Stationery</v>
          </cell>
          <cell r="H1332" t="str">
            <v>Correction Tape</v>
          </cell>
          <cell r="I1332">
            <v>44.99</v>
          </cell>
          <cell r="J1332" t="str">
            <v>USD</v>
          </cell>
          <cell r="K1332" t="str">
            <v>Base</v>
          </cell>
          <cell r="L1332">
            <v>44.99</v>
          </cell>
          <cell r="M1332">
            <v>2039913</v>
          </cell>
          <cell r="N1332">
            <v>2038061</v>
          </cell>
          <cell r="O1332" t="str">
            <v>ALWAYS_TWO_DAY</v>
          </cell>
          <cell r="P1332">
            <v>0.25</v>
          </cell>
          <cell r="Q1332">
            <v>1</v>
          </cell>
          <cell r="R1332" t="str">
            <v>Walmart Fulfilled</v>
          </cell>
          <cell r="S1332" t="str">
            <v>Seller Fulfilled</v>
          </cell>
          <cell r="T1332" t="str">
            <v>0VYDLWWBKFYF</v>
          </cell>
          <cell r="U1332" t="str">
            <v>00764608038178</v>
          </cell>
        </row>
        <row r="1333">
          <cell r="A1333" t="str">
            <v>1704-BOX</v>
          </cell>
          <cell r="B1333">
            <v>662752548</v>
          </cell>
          <cell r="C1333" t="str">
            <v>BAZIC Taylor Black Rollerball Pen 0.7mm w/ Regulator, (3/Pack), 24-Pack</v>
          </cell>
          <cell r="D1333" t="str">
            <v>ACTIVE</v>
          </cell>
          <cell r="E1333" t="str">
            <v>PUBLISHED</v>
          </cell>
          <cell r="G1333" t="str">
            <v>Office &amp; Stationery</v>
          </cell>
          <cell r="H1333" t="str">
            <v>Pens</v>
          </cell>
          <cell r="I1333">
            <v>45.76</v>
          </cell>
          <cell r="J1333" t="str">
            <v>USD</v>
          </cell>
          <cell r="K1333" t="str">
            <v>Base</v>
          </cell>
          <cell r="L1333">
            <v>45.76</v>
          </cell>
          <cell r="M1333">
            <v>2039719</v>
          </cell>
          <cell r="N1333">
            <v>2038710</v>
          </cell>
          <cell r="O1333" t="str">
            <v>NETWORK_GEO</v>
          </cell>
          <cell r="P1333">
            <v>0.03</v>
          </cell>
          <cell r="Q1333">
            <v>1</v>
          </cell>
          <cell r="R1333" t="str">
            <v>Seller Fulfilled</v>
          </cell>
          <cell r="S1333" t="str">
            <v>Seller Fulfilled</v>
          </cell>
          <cell r="T1333" t="str">
            <v>5HUBP3WX2NQH</v>
          </cell>
          <cell r="U1333" t="str">
            <v>00764608038642</v>
          </cell>
        </row>
        <row r="1334">
          <cell r="A1334" t="str">
            <v>2001-BOX</v>
          </cell>
          <cell r="B1334">
            <v>149482220</v>
          </cell>
          <cell r="C1334" t="str">
            <v>BAZIC Super Glue Gel 2g Clear No Run Fast Dry Adhesive (3/Pack), 24-Packs</v>
          </cell>
          <cell r="D1334" t="str">
            <v>ACTIVE</v>
          </cell>
          <cell r="E1334" t="str">
            <v>PUBLISHED</v>
          </cell>
          <cell r="F1334" t="str">
            <v>Offer end date has passed</v>
          </cell>
          <cell r="G1334" t="str">
            <v>Office &amp; Stationery</v>
          </cell>
          <cell r="H1334" t="str">
            <v>Glue</v>
          </cell>
          <cell r="I1334">
            <v>40.4</v>
          </cell>
          <cell r="J1334" t="str">
            <v>USD</v>
          </cell>
          <cell r="K1334" t="str">
            <v>Base</v>
          </cell>
          <cell r="L1334">
            <v>40.4</v>
          </cell>
          <cell r="M1334">
            <v>2039872</v>
          </cell>
          <cell r="N1334">
            <v>2038710</v>
          </cell>
          <cell r="O1334">
            <v>1.52</v>
          </cell>
          <cell r="P1334">
            <v>1</v>
          </cell>
          <cell r="Q1334">
            <v>1</v>
          </cell>
          <cell r="R1334" t="str">
            <v>Seller Fulfilled</v>
          </cell>
          <cell r="S1334" t="str">
            <v>Seller Fulfilled</v>
          </cell>
          <cell r="T1334" t="str">
            <v>42DMZR31JHC0</v>
          </cell>
          <cell r="U1334" t="str">
            <v>00469454974907</v>
          </cell>
        </row>
        <row r="1335">
          <cell r="A1335" t="str">
            <v>3117-CASE</v>
          </cell>
          <cell r="B1335">
            <v>842408346</v>
          </cell>
          <cell r="C1335" t="str">
            <v>BAZIC Binder Dividers w/ 5 Insertable Color Tabs, 11 Hole Punch Plastic Index Divider with Tab (5/Pack), 144-Packs</v>
          </cell>
          <cell r="D1335" t="str">
            <v>ACTIVE</v>
          </cell>
          <cell r="E1335" t="str">
            <v>PUBLISHED</v>
          </cell>
          <cell r="F1335" t="str">
            <v>Offer end date has passed</v>
          </cell>
          <cell r="G1335" t="str">
            <v>Crafts</v>
          </cell>
          <cell r="H1335" t="str">
            <v>Art &amp; Craft Kits</v>
          </cell>
          <cell r="I1335">
            <v>13.99</v>
          </cell>
          <cell r="J1335" t="str">
            <v>USD</v>
          </cell>
          <cell r="K1335" t="str">
            <v>Base</v>
          </cell>
          <cell r="L1335" t="str">
            <v>Yes</v>
          </cell>
          <cell r="M1335">
            <v>2039889</v>
          </cell>
          <cell r="N1335">
            <v>2038710</v>
          </cell>
          <cell r="O1335" t="str">
            <v>NETWORK_GEO</v>
          </cell>
          <cell r="P1335">
            <v>1</v>
          </cell>
          <cell r="Q1335">
            <v>1</v>
          </cell>
          <cell r="R1335" t="str">
            <v>Seller Fulfilled</v>
          </cell>
          <cell r="S1335" t="str">
            <v>Seller Fulfilled</v>
          </cell>
          <cell r="T1335" t="str">
            <v>1NP4W79V76A0</v>
          </cell>
          <cell r="U1335" t="str">
            <v>00461291588194</v>
          </cell>
        </row>
        <row r="1336">
          <cell r="A1336" t="str">
            <v>3201-BOX</v>
          </cell>
          <cell r="B1336">
            <v>186671687</v>
          </cell>
          <cell r="C1336" t="str">
            <v>BAZIC Paper Punch 3 Hole 1/4" w/ Chip Tray Holder Paper Puncher, 24-Pack</v>
          </cell>
          <cell r="D1336" t="str">
            <v>ACTIVE</v>
          </cell>
          <cell r="E1336" t="str">
            <v>PUBLISHED</v>
          </cell>
          <cell r="G1336" t="str">
            <v>Office &amp; Stationery</v>
          </cell>
          <cell r="H1336" t="str">
            <v>Paper Hole Punches</v>
          </cell>
          <cell r="I1336">
            <v>31.34</v>
          </cell>
          <cell r="J1336" t="str">
            <v>USD</v>
          </cell>
          <cell r="K1336" t="str">
            <v>Base</v>
          </cell>
          <cell r="L1336">
            <v>31.34</v>
          </cell>
          <cell r="M1336">
            <v>2048506</v>
          </cell>
          <cell r="N1336">
            <v>2039748</v>
          </cell>
          <cell r="O1336" t="str">
            <v>NETWORK_GEO</v>
          </cell>
          <cell r="P1336">
            <v>5.44</v>
          </cell>
          <cell r="Q1336">
            <v>1</v>
          </cell>
          <cell r="R1336" t="str">
            <v>Seller Fulfilled</v>
          </cell>
          <cell r="S1336" t="str">
            <v>Seller Fulfilled</v>
          </cell>
          <cell r="T1336" t="str">
            <v>1EYX1PUZ2DM2</v>
          </cell>
          <cell r="U1336" t="str">
            <v>10764608039516</v>
          </cell>
        </row>
        <row r="1337">
          <cell r="A1337" t="str">
            <v>321-BOX</v>
          </cell>
          <cell r="B1337">
            <v>303666078</v>
          </cell>
          <cell r="C1337" t="str">
            <v>BAZIC Wooden Ruler 12" (30cm), Singel Metal Edge, School Supplies, 24-Pack</v>
          </cell>
          <cell r="D1337" t="str">
            <v>ACTIVE</v>
          </cell>
          <cell r="E1337" t="str">
            <v>SYSTEM_PROBLEM</v>
          </cell>
          <cell r="F1337" t="str">
            <v>Compliance - Childrenâ€™s Product Policy,No Match Found - Adjusted to your last submitted price</v>
          </cell>
          <cell r="G1337" t="str">
            <v>Crafts</v>
          </cell>
          <cell r="H1337" t="str">
            <v>Art Paints &amp; Pigment Powders</v>
          </cell>
          <cell r="I1337">
            <v>12.99</v>
          </cell>
          <cell r="J1337" t="str">
            <v>USD</v>
          </cell>
          <cell r="K1337" t="str">
            <v>Base</v>
          </cell>
          <cell r="L1337" t="str">
            <v>Yes</v>
          </cell>
          <cell r="M1337">
            <v>2039731</v>
          </cell>
          <cell r="N1337">
            <v>2039748</v>
          </cell>
          <cell r="O1337" t="str">
            <v>NETWORK_GEO</v>
          </cell>
          <cell r="P1337">
            <v>0.44</v>
          </cell>
          <cell r="Q1337">
            <v>1</v>
          </cell>
          <cell r="R1337" t="str">
            <v>Seller Fulfilled</v>
          </cell>
          <cell r="S1337" t="str">
            <v>Seller Fulfilled</v>
          </cell>
          <cell r="T1337" t="str">
            <v>3E37G1CNWY2C</v>
          </cell>
          <cell r="U1337" t="str">
            <v>00764608039519</v>
          </cell>
        </row>
        <row r="1338">
          <cell r="A1338" t="str">
            <v>3355-CASE</v>
          </cell>
          <cell r="B1338">
            <v>9652722995</v>
          </cell>
          <cell r="C1338" t="str">
            <v>BAZIC Air Dry Modeling Clay 6 Natural/Earth Color 12 oz, Non Toxic, 48-Pack</v>
          </cell>
          <cell r="D1338" t="str">
            <v>ACTIVE</v>
          </cell>
          <cell r="E1338" t="str">
            <v>PUBLISHED</v>
          </cell>
          <cell r="F1338" t="str">
            <v>Offer end date has passed,Price Adjusted</v>
          </cell>
          <cell r="G1338" t="str">
            <v>Office &amp; Stationery</v>
          </cell>
          <cell r="H1338" t="str">
            <v>Binders</v>
          </cell>
          <cell r="I1338">
            <v>79.959999999999994</v>
          </cell>
          <cell r="J1338" t="str">
            <v>USD</v>
          </cell>
          <cell r="K1338" t="str">
            <v>Base</v>
          </cell>
          <cell r="L1338" t="str">
            <v>Yes</v>
          </cell>
          <cell r="M1338">
            <v>2039741</v>
          </cell>
          <cell r="N1338">
            <v>2039738</v>
          </cell>
          <cell r="O1338" t="str">
            <v>NETWORK_GEO</v>
          </cell>
          <cell r="P1338">
            <v>17.54</v>
          </cell>
          <cell r="Q1338">
            <v>1</v>
          </cell>
          <cell r="R1338" t="str">
            <v>Seller Fulfilled</v>
          </cell>
          <cell r="S1338" t="str">
            <v>Seller Fulfilled</v>
          </cell>
          <cell r="T1338" t="str">
            <v>269I4RQ7TD8P</v>
          </cell>
          <cell r="U1338" t="str">
            <v>20764608041615</v>
          </cell>
        </row>
        <row r="1339">
          <cell r="A1339" t="str">
            <v>3456-BOX</v>
          </cell>
          <cell r="B1339">
            <v>105563475</v>
          </cell>
          <cell r="C1339" t="str">
            <v>BAZIC 4 Oz. (120 mL) Silver/Gold/Iridescent Color Glitter Glue, Metallic Washable Glowing Non-toxic, for Class Kids Slime Painting, 12-Pack</v>
          </cell>
          <cell r="D1339" t="str">
            <v>ARCHIVED</v>
          </cell>
          <cell r="E1339" t="str">
            <v>UNPUBLISHED</v>
          </cell>
          <cell r="F1339" t="str">
            <v>Offer end date has passed</v>
          </cell>
          <cell r="G1339" t="str">
            <v>Office &amp; Stationery</v>
          </cell>
          <cell r="H1339" t="str">
            <v>Binders</v>
          </cell>
          <cell r="I1339">
            <v>29.99</v>
          </cell>
          <cell r="J1339" t="str">
            <v>USD</v>
          </cell>
          <cell r="K1339" t="str">
            <v>Base</v>
          </cell>
          <cell r="L1339" t="str">
            <v>Yes</v>
          </cell>
          <cell r="M1339">
            <v>2039872</v>
          </cell>
          <cell r="N1339">
            <v>2039738</v>
          </cell>
          <cell r="O1339" t="str">
            <v>NETWORK_GEO</v>
          </cell>
          <cell r="P1339">
            <v>2.96</v>
          </cell>
          <cell r="Q1339">
            <v>1</v>
          </cell>
          <cell r="R1339" t="str">
            <v>Seller Fulfilled</v>
          </cell>
          <cell r="S1339" t="str">
            <v>Seller Fulfilled</v>
          </cell>
          <cell r="T1339" t="str">
            <v>2VUR1NMRR87L</v>
          </cell>
          <cell r="U1339" t="str">
            <v>00467959045351</v>
          </cell>
        </row>
        <row r="1340">
          <cell r="A1340" t="str">
            <v>4441-SET3</v>
          </cell>
          <cell r="B1340">
            <v>545611213</v>
          </cell>
          <cell r="C1340" t="str">
            <v>BAZIC 8" Stainless Steel Scissors, Soft Grip, Sharp Scissor Blades, 3-Pack</v>
          </cell>
          <cell r="D1340" t="str">
            <v>ACTIVE</v>
          </cell>
          <cell r="E1340" t="str">
            <v>PUBLISHED</v>
          </cell>
          <cell r="F1340" t="str">
            <v>Offer end date has passed</v>
          </cell>
          <cell r="G1340" t="str">
            <v>Home &amp; Garden</v>
          </cell>
          <cell r="H1340" t="str">
            <v>Decorative Clocks</v>
          </cell>
          <cell r="I1340">
            <v>29.89</v>
          </cell>
          <cell r="J1340" t="str">
            <v>USD</v>
          </cell>
          <cell r="K1340" t="str">
            <v>Base</v>
          </cell>
          <cell r="L1340" t="str">
            <v>Yes</v>
          </cell>
          <cell r="M1340">
            <v>2039728</v>
          </cell>
          <cell r="N1340">
            <v>2038710</v>
          </cell>
          <cell r="O1340" t="str">
            <v>NETWORK_GEO</v>
          </cell>
          <cell r="P1340">
            <v>1.6</v>
          </cell>
          <cell r="Q1340">
            <v>1</v>
          </cell>
          <cell r="R1340" t="str">
            <v>Seller Fulfilled</v>
          </cell>
          <cell r="S1340" t="str">
            <v>Seller Fulfilled</v>
          </cell>
          <cell r="T1340" t="str">
            <v>1NDHSSCB27PW</v>
          </cell>
          <cell r="U1340" t="str">
            <v>10764608043988</v>
          </cell>
        </row>
        <row r="1341">
          <cell r="A1341" t="str">
            <v>465-CASE</v>
          </cell>
          <cell r="B1341">
            <v>504716697</v>
          </cell>
          <cell r="C1341" t="str">
            <v>BAZIC Rubber Bands, Assorted Size 1/2 Lbs., Colors Sizes May Vary, 48-Pack</v>
          </cell>
          <cell r="D1341" t="str">
            <v>ACTIVE</v>
          </cell>
          <cell r="E1341" t="str">
            <v>PUBLISHED</v>
          </cell>
          <cell r="G1341" t="str">
            <v>Office &amp; Stationery</v>
          </cell>
          <cell r="H1341" t="str">
            <v>Rubber Bands</v>
          </cell>
          <cell r="I1341">
            <v>95.19</v>
          </cell>
          <cell r="J1341" t="str">
            <v>USD</v>
          </cell>
          <cell r="K1341" t="str">
            <v>Base</v>
          </cell>
          <cell r="L1341" t="str">
            <v>No</v>
          </cell>
          <cell r="M1341">
            <v>2039906</v>
          </cell>
          <cell r="N1341">
            <v>2039728</v>
          </cell>
          <cell r="O1341" t="str">
            <v>NETWORK_GEO</v>
          </cell>
          <cell r="P1341">
            <v>3.46</v>
          </cell>
          <cell r="Q1341">
            <v>1</v>
          </cell>
          <cell r="R1341" t="str">
            <v>Seller Fulfilled</v>
          </cell>
          <cell r="S1341" t="str">
            <v>Seller Fulfilled</v>
          </cell>
          <cell r="T1341" t="str">
            <v>795O6M43THD2</v>
          </cell>
          <cell r="U1341" t="str">
            <v>10764608044435</v>
          </cell>
        </row>
        <row r="1342">
          <cell r="A1342" t="str">
            <v>5093-BOX</v>
          </cell>
          <cell r="B1342">
            <v>976109581</v>
          </cell>
          <cell r="C1342" t="str">
            <v>BAZIC Primary Journal Composition Book Green Marble, 50 Sheet Writing Grade 1 Notebook Journal Comp Notebooks for Kids Elementary School, 24-Pack</v>
          </cell>
          <cell r="D1342" t="str">
            <v>ARCHIVED</v>
          </cell>
          <cell r="E1342" t="str">
            <v>SYSTEM_PROBLEM</v>
          </cell>
          <cell r="F1342" t="str">
            <v>Compliance - Childrenâ€™s Product Policy</v>
          </cell>
          <cell r="G1342" t="str">
            <v>Office &amp; Stationery</v>
          </cell>
          <cell r="H1342" t="str">
            <v>Composition Notebooks</v>
          </cell>
          <cell r="I1342">
            <v>37.99</v>
          </cell>
          <cell r="J1342" t="str">
            <v>USD</v>
          </cell>
          <cell r="K1342" t="str">
            <v>Base</v>
          </cell>
          <cell r="L1342" t="str">
            <v>Yes</v>
          </cell>
          <cell r="M1342">
            <v>2039749</v>
          </cell>
          <cell r="N1342">
            <v>2038710</v>
          </cell>
          <cell r="O1342">
            <v>7.92</v>
          </cell>
          <cell r="P1342">
            <v>10.5</v>
          </cell>
          <cell r="Q1342">
            <v>1</v>
          </cell>
          <cell r="R1342" t="str">
            <v>Seller Fulfilled</v>
          </cell>
          <cell r="S1342" t="str">
            <v>Seller Fulfilled</v>
          </cell>
          <cell r="T1342" t="str">
            <v>6LUH6ABEGGLK</v>
          </cell>
          <cell r="U1342" t="str">
            <v>20805219488144</v>
          </cell>
        </row>
        <row r="1343">
          <cell r="A1343" t="str">
            <v>5094-EACH</v>
          </cell>
          <cell r="B1343">
            <v>38191779</v>
          </cell>
          <cell r="C1343" t="str">
            <v>BAZIC Primary Journal Composition Book Blue Marble, 50 Sheet Writing Grade 2 Notebook Journal Comp Notebooks for Kids Elementary School, 1-Pack</v>
          </cell>
          <cell r="D1343" t="str">
            <v>ARCHIVED</v>
          </cell>
          <cell r="E1343" t="str">
            <v>SYSTEM_PROBLEM</v>
          </cell>
          <cell r="F1343" t="str">
            <v>Compliance - Childrenâ€™s Product Policy</v>
          </cell>
          <cell r="G1343" t="str">
            <v>Office &amp; Stationery</v>
          </cell>
          <cell r="H1343" t="str">
            <v>Composition Notebooks</v>
          </cell>
          <cell r="I1343">
            <v>4.99</v>
          </cell>
          <cell r="J1343" t="str">
            <v>USD</v>
          </cell>
          <cell r="K1343" t="str">
            <v>Base</v>
          </cell>
          <cell r="L1343" t="str">
            <v>Yes</v>
          </cell>
          <cell r="M1343">
            <v>2038710</v>
          </cell>
          <cell r="N1343">
            <v>2038710</v>
          </cell>
          <cell r="O1343">
            <v>0.35</v>
          </cell>
          <cell r="P1343">
            <v>0.06</v>
          </cell>
          <cell r="Q1343">
            <v>1</v>
          </cell>
          <cell r="R1343" t="str">
            <v>Seller Fulfilled</v>
          </cell>
          <cell r="S1343" t="str">
            <v>Seller Fulfilled</v>
          </cell>
          <cell r="T1343" t="str">
            <v>4N5T2RGF0FLX</v>
          </cell>
          <cell r="U1343" t="str">
            <v>00764608050002</v>
          </cell>
        </row>
        <row r="1344">
          <cell r="A1344" t="str">
            <v>620000-CASE</v>
          </cell>
          <cell r="B1344">
            <v>500162659</v>
          </cell>
          <cell r="C1344" t="str">
            <v>SESAME STREET Flash Card, ABC Shape Number Alphabet (36/Pack), 22-Packs</v>
          </cell>
          <cell r="D1344" t="str">
            <v>ARCHIVED</v>
          </cell>
          <cell r="E1344" t="str">
            <v>UNPUBLISHED</v>
          </cell>
          <cell r="F1344" t="str">
            <v>Offer end date has passed,Price Adjusted</v>
          </cell>
          <cell r="G1344" t="str">
            <v>Office &amp; Stationery</v>
          </cell>
          <cell r="H1344" t="str">
            <v>Writing Notebooks &amp; Sketch Books</v>
          </cell>
          <cell r="I1344">
            <v>12.99</v>
          </cell>
          <cell r="J1344" t="str">
            <v>USD</v>
          </cell>
          <cell r="K1344" t="str">
            <v>Base</v>
          </cell>
          <cell r="L1344" t="str">
            <v>Yes</v>
          </cell>
          <cell r="M1344">
            <v>2038710</v>
          </cell>
          <cell r="N1344">
            <v>2039723</v>
          </cell>
          <cell r="O1344" t="str">
            <v>NETWORK_GEO</v>
          </cell>
          <cell r="P1344">
            <v>0.86499999999999999</v>
          </cell>
          <cell r="Q1344">
            <v>1</v>
          </cell>
          <cell r="R1344" t="str">
            <v>WFS Eligible</v>
          </cell>
          <cell r="S1344" t="str">
            <v>Seller Fulfilled</v>
          </cell>
          <cell r="T1344" t="str">
            <v>3CP4M2R7XRAC</v>
          </cell>
          <cell r="U1344" t="str">
            <v>00461885101730</v>
          </cell>
        </row>
        <row r="1345">
          <cell r="A1345" t="str">
            <v>641-SET2</v>
          </cell>
          <cell r="B1345">
            <v>1000844371</v>
          </cell>
          <cell r="C1345" t="str">
            <v>KAPPA Jumbo Word Find Pad 2 Titles, Digest Puzzle Book 8.5"x5" Word Search Puzzle Books, 2-Pack</v>
          </cell>
          <cell r="D1345" t="str">
            <v>ACTIVE</v>
          </cell>
          <cell r="E1345" t="str">
            <v>SYSTEM_PROBLEM</v>
          </cell>
          <cell r="F1345" t="str">
            <v>RESTRICTED_UNDER_REVIEW</v>
          </cell>
          <cell r="G1345" t="str">
            <v>Toys &amp; Games</v>
          </cell>
          <cell r="H1345" t="str">
            <v>Jigsaw Puzzles</v>
          </cell>
          <cell r="I1345">
            <v>9.19</v>
          </cell>
          <cell r="J1345" t="str">
            <v>USD</v>
          </cell>
          <cell r="K1345" t="str">
            <v>Base</v>
          </cell>
          <cell r="L1345" t="str">
            <v>Yes</v>
          </cell>
          <cell r="M1345">
            <v>2038013</v>
          </cell>
          <cell r="N1345">
            <v>2038710</v>
          </cell>
          <cell r="O1345">
            <v>0.57999999999999996</v>
          </cell>
          <cell r="P1345">
            <v>0.1</v>
          </cell>
          <cell r="Q1345">
            <v>1</v>
          </cell>
          <cell r="R1345" t="str">
            <v>WFS Eligible</v>
          </cell>
          <cell r="S1345" t="str">
            <v>Seller Fulfilled</v>
          </cell>
          <cell r="T1345" t="str">
            <v>28HI25LWEC6C</v>
          </cell>
          <cell r="U1345" t="str">
            <v>00764608054505</v>
          </cell>
        </row>
        <row r="1346">
          <cell r="A1346" t="str">
            <v>739-BOX</v>
          </cell>
          <cell r="B1346">
            <v>749271785</v>
          </cell>
          <cell r="C1346" t="str">
            <v>BAZIC Prism Mechanical Pencil 0.9mm w/ Refill 2B Ceramic Lead, 24-Pack</v>
          </cell>
          <cell r="D1346" t="str">
            <v>ACTIVE</v>
          </cell>
          <cell r="E1346" t="str">
            <v>PUBLISHED</v>
          </cell>
          <cell r="F1346" t="str">
            <v>Offer end date has passed,Price Adjusted</v>
          </cell>
          <cell r="G1346" t="str">
            <v>Crafts</v>
          </cell>
          <cell r="H1346" t="str">
            <v>Art Pads &amp; Paper</v>
          </cell>
          <cell r="I1346">
            <v>10.99</v>
          </cell>
          <cell r="J1346" t="str">
            <v>USD</v>
          </cell>
          <cell r="K1346" t="str">
            <v>Base</v>
          </cell>
          <cell r="L1346" t="str">
            <v>Yes</v>
          </cell>
          <cell r="M1346">
            <v>2039720</v>
          </cell>
          <cell r="N1346">
            <v>2039754</v>
          </cell>
          <cell r="O1346" t="str">
            <v>NETWORK_GEO</v>
          </cell>
          <cell r="P1346">
            <v>0.86</v>
          </cell>
          <cell r="Q1346">
            <v>1</v>
          </cell>
          <cell r="R1346" t="str">
            <v>Seller Fulfilled</v>
          </cell>
          <cell r="S1346" t="str">
            <v>Seller Fulfilled</v>
          </cell>
          <cell r="T1346" t="str">
            <v>5H5Y5JFR9N9D</v>
          </cell>
          <cell r="U1346" t="str">
            <v>00764608005514</v>
          </cell>
        </row>
        <row r="1347">
          <cell r="A1347" t="str">
            <v>784-EACH</v>
          </cell>
          <cell r="B1347">
            <v>41519995</v>
          </cell>
          <cell r="C1347" t="str">
            <v>BAZIC #2 HB Yellow Pencils, Unsharpened, Wood Free Latex Free Eraser (20/Pack), 1-Pack</v>
          </cell>
          <cell r="D1347" t="str">
            <v>ACTIVE</v>
          </cell>
          <cell r="E1347" t="str">
            <v>PUBLISHED</v>
          </cell>
          <cell r="F1347" t="str">
            <v>Compliance - Childrenâ€™s Product Policy</v>
          </cell>
          <cell r="G1347" t="str">
            <v>Office &amp; Stationery</v>
          </cell>
          <cell r="H1347" t="str">
            <v>Pencils</v>
          </cell>
          <cell r="I1347">
            <v>8.99</v>
          </cell>
          <cell r="J1347" t="str">
            <v>USD</v>
          </cell>
          <cell r="K1347" t="str">
            <v>Base</v>
          </cell>
          <cell r="L1347" t="str">
            <v>Yes</v>
          </cell>
          <cell r="M1347">
            <v>2039720</v>
          </cell>
          <cell r="N1347">
            <v>2039724</v>
          </cell>
          <cell r="O1347" t="str">
            <v>ALWAYS_TWO_DAY</v>
          </cell>
          <cell r="P1347">
            <v>1.409</v>
          </cell>
          <cell r="Q1347">
            <v>1</v>
          </cell>
          <cell r="R1347" t="str">
            <v>Walmart Fulfilled</v>
          </cell>
          <cell r="S1347" t="str">
            <v>Seller Fulfilled</v>
          </cell>
          <cell r="T1347" t="str">
            <v>6DJ0QEKUXZ40</v>
          </cell>
          <cell r="U1347" t="str">
            <v>00469376918782</v>
          </cell>
        </row>
        <row r="1348">
          <cell r="A1348" t="str">
            <v>790-BOX</v>
          </cell>
          <cell r="B1348">
            <v>643219432</v>
          </cell>
          <cell r="C1348" t="str">
            <v>BAZIC Ceramics Mechanical Pencil Lead Refills 2B 0.7mm (36 Count/Pack), 24-Pack</v>
          </cell>
          <cell r="D1348" t="str">
            <v>ACTIVE</v>
          </cell>
          <cell r="E1348" t="str">
            <v>PUBLISHED</v>
          </cell>
          <cell r="F1348" t="str">
            <v>Offer end date has passed</v>
          </cell>
          <cell r="G1348" t="str">
            <v>Office &amp; Stationery</v>
          </cell>
          <cell r="H1348" t="str">
            <v>Index Cards</v>
          </cell>
          <cell r="I1348">
            <v>22.75</v>
          </cell>
          <cell r="J1348" t="str">
            <v>USD</v>
          </cell>
          <cell r="K1348" t="str">
            <v>Base</v>
          </cell>
          <cell r="L1348" t="str">
            <v>Yes</v>
          </cell>
          <cell r="M1348">
            <v>2039720</v>
          </cell>
          <cell r="N1348">
            <v>2039744</v>
          </cell>
          <cell r="O1348" t="str">
            <v>NETWORK_GEO</v>
          </cell>
          <cell r="P1348">
            <v>1.5</v>
          </cell>
          <cell r="Q1348">
            <v>1</v>
          </cell>
          <cell r="R1348" t="str">
            <v>Seller Fulfilled</v>
          </cell>
          <cell r="S1348" t="str">
            <v>Walmart Fulfilled</v>
          </cell>
          <cell r="T1348" t="str">
            <v>33J9I8PFG1AA</v>
          </cell>
          <cell r="U1348" t="str">
            <v>00764608005705</v>
          </cell>
        </row>
        <row r="1349">
          <cell r="A1349" t="str">
            <v>954-EACH</v>
          </cell>
          <cell r="B1349">
            <v>22134387</v>
          </cell>
          <cell r="C1349" t="str">
            <v>BAZIC General Purpose Masking Tape 1.41" X 2160" (60 Yards), 1-Pack</v>
          </cell>
          <cell r="D1349" t="str">
            <v>ACTIVE</v>
          </cell>
          <cell r="E1349" t="str">
            <v>UNPUBLISHED</v>
          </cell>
          <cell r="F1349" t="str">
            <v>Reasonable price requirements are not met,Reasonable Price Not Satisfied</v>
          </cell>
          <cell r="G1349" t="str">
            <v>Office &amp; Stationery</v>
          </cell>
          <cell r="H1349" t="str">
            <v>Writing Notebooks &amp; Sketch Books</v>
          </cell>
          <cell r="I1349">
            <v>8.89</v>
          </cell>
          <cell r="J1349" t="str">
            <v>USD</v>
          </cell>
          <cell r="K1349" t="str">
            <v>Base</v>
          </cell>
          <cell r="L1349" t="str">
            <v>No</v>
          </cell>
          <cell r="M1349">
            <v>2038710</v>
          </cell>
          <cell r="N1349">
            <v>2039723</v>
          </cell>
          <cell r="O1349" t="str">
            <v>NETWORK_GEO</v>
          </cell>
          <cell r="P1349">
            <v>0.38</v>
          </cell>
          <cell r="Q1349">
            <v>1</v>
          </cell>
          <cell r="R1349" t="str">
            <v>Seller Fulfilled</v>
          </cell>
          <cell r="S1349" t="str">
            <v>Seller Fulfilled</v>
          </cell>
          <cell r="T1349" t="str">
            <v>1REL6KQVE2FY</v>
          </cell>
          <cell r="U1349" t="str">
            <v>00764608005712</v>
          </cell>
        </row>
        <row r="1350">
          <cell r="A1350" t="str">
            <v>1011-EACH</v>
          </cell>
          <cell r="B1350">
            <v>238526986</v>
          </cell>
          <cell r="C1350" t="str">
            <v>BAZIC Clear Backpack Clair 17", Transparent See Through Bag Waterproof, Large Capacity, 1-Pack</v>
          </cell>
          <cell r="D1350" t="str">
            <v>ACTIVE</v>
          </cell>
          <cell r="E1350" t="str">
            <v>PUBLISHED</v>
          </cell>
          <cell r="F1350"/>
          <cell r="G1350" t="str">
            <v>Office &amp; Stationery</v>
          </cell>
          <cell r="H1350" t="str">
            <v>Writing Notebooks &amp; Sketch Books</v>
          </cell>
          <cell r="I1350">
            <v>69.989999999999995</v>
          </cell>
          <cell r="J1350" t="str">
            <v>USD</v>
          </cell>
          <cell r="K1350" t="str">
            <v>Base</v>
          </cell>
          <cell r="L1350" t="str">
            <v>Yes</v>
          </cell>
          <cell r="M1350">
            <v>2038980</v>
          </cell>
          <cell r="N1350">
            <v>2039723</v>
          </cell>
          <cell r="O1350" t="str">
            <v>NETWORK_GEO</v>
          </cell>
          <cell r="P1350">
            <v>20.9</v>
          </cell>
          <cell r="Q1350">
            <v>1</v>
          </cell>
          <cell r="R1350" t="str">
            <v>Seller Fulfilled</v>
          </cell>
          <cell r="S1350" t="str">
            <v>WFS Eligible</v>
          </cell>
          <cell r="T1350" t="str">
            <v>354QJULOLGKM</v>
          </cell>
          <cell r="U1350" t="str">
            <v>20764608005778</v>
          </cell>
        </row>
        <row r="1351">
          <cell r="A1351" t="str">
            <v>1707-EACH</v>
          </cell>
          <cell r="B1351">
            <v>24901704</v>
          </cell>
          <cell r="C1351" t="str">
            <v>BAZIC York Black Color Rollerball Pen 0.7mm w/ Regulator, (3/Pack), 1-Pack</v>
          </cell>
          <cell r="D1351" t="str">
            <v>ACTIVE</v>
          </cell>
          <cell r="E1351" t="str">
            <v>PUBLISHED</v>
          </cell>
          <cell r="G1351" t="str">
            <v>Office &amp; Stationery</v>
          </cell>
          <cell r="H1351" t="str">
            <v>Pens</v>
          </cell>
          <cell r="I1351">
            <v>6.99</v>
          </cell>
          <cell r="J1351" t="str">
            <v>USD</v>
          </cell>
          <cell r="K1351" t="str">
            <v>Base</v>
          </cell>
          <cell r="L1351">
            <v>6.99</v>
          </cell>
          <cell r="M1351">
            <v>2039719</v>
          </cell>
          <cell r="N1351">
            <v>2039744</v>
          </cell>
          <cell r="O1351" t="str">
            <v>ALWAYS_TWO_DAY</v>
          </cell>
          <cell r="P1351">
            <v>0.52500000000000002</v>
          </cell>
          <cell r="Q1351">
            <v>1</v>
          </cell>
          <cell r="R1351" t="str">
            <v>Walmart Fulfilled</v>
          </cell>
          <cell r="S1351" t="str">
            <v>Seller Fulfilled</v>
          </cell>
          <cell r="T1351" t="str">
            <v>5V7E52HLAGED</v>
          </cell>
          <cell r="U1351" t="str">
            <v>00465844434631</v>
          </cell>
        </row>
        <row r="1352">
          <cell r="A1352" t="str">
            <v>1729-BOX</v>
          </cell>
          <cell r="B1352">
            <v>5972804024</v>
          </cell>
          <cell r="C1352" t="str">
            <v>BAZIC Callum 0.5mm Rollerball Pen, Black Ink Needle Tip Fine Point Ink Pens (2/Pack), 24-Packs</v>
          </cell>
          <cell r="D1352" t="str">
            <v>ACTIVE</v>
          </cell>
          <cell r="E1352" t="str">
            <v>PUBLISHED</v>
          </cell>
          <cell r="G1352" t="str">
            <v>Office &amp; Stationery</v>
          </cell>
          <cell r="H1352" t="str">
            <v>Pens</v>
          </cell>
          <cell r="I1352">
            <v>45.71</v>
          </cell>
          <cell r="J1352" t="str">
            <v>USD</v>
          </cell>
          <cell r="K1352" t="str">
            <v>Base</v>
          </cell>
          <cell r="L1352">
            <v>45.71</v>
          </cell>
          <cell r="M1352">
            <v>2039719</v>
          </cell>
          <cell r="N1352">
            <v>2039885</v>
          </cell>
          <cell r="O1352" t="str">
            <v>NETWORK_GEO</v>
          </cell>
          <cell r="P1352">
            <v>1.24</v>
          </cell>
          <cell r="Q1352">
            <v>1</v>
          </cell>
          <cell r="R1352" t="str">
            <v>Seller Fulfilled</v>
          </cell>
          <cell r="S1352" t="str">
            <v>Seller Fulfilled</v>
          </cell>
          <cell r="T1352" t="str">
            <v>6KYTRKRCL404</v>
          </cell>
          <cell r="U1352" t="str">
            <v>00764608060155</v>
          </cell>
        </row>
        <row r="1353">
          <cell r="A1353" t="str">
            <v>1941-EACH</v>
          </cell>
          <cell r="B1353">
            <v>718457472</v>
          </cell>
          <cell r="C1353" t="str">
            <v>BAZIC Pencil Sharpener Square Single Hole Blade, Total 24 Count</v>
          </cell>
          <cell r="D1353" t="str">
            <v>ACTIVE</v>
          </cell>
          <cell r="E1353" t="str">
            <v>PUBLISHED</v>
          </cell>
          <cell r="F1353" t="str">
            <v>Compliance - Childrenâ€™s Product Policy</v>
          </cell>
          <cell r="G1353" t="str">
            <v>Office &amp; Stationery</v>
          </cell>
          <cell r="H1353" t="str">
            <v>Desk Staplers</v>
          </cell>
          <cell r="I1353">
            <v>47.93</v>
          </cell>
          <cell r="J1353" t="str">
            <v>USD</v>
          </cell>
          <cell r="K1353" t="str">
            <v>Base</v>
          </cell>
          <cell r="L1353" t="str">
            <v>Yes</v>
          </cell>
          <cell r="M1353">
            <v>2039751</v>
          </cell>
          <cell r="N1353">
            <v>2039910</v>
          </cell>
          <cell r="O1353" t="str">
            <v>NETWORK_GEO</v>
          </cell>
          <cell r="P1353">
            <v>3.72</v>
          </cell>
          <cell r="Q1353">
            <v>1</v>
          </cell>
          <cell r="R1353" t="str">
            <v>Seller Fulfilled</v>
          </cell>
          <cell r="S1353" t="str">
            <v>Seller Fulfilled</v>
          </cell>
          <cell r="T1353" t="str">
            <v>59PQYSR04705</v>
          </cell>
          <cell r="U1353" t="str">
            <v>10764608006198</v>
          </cell>
        </row>
        <row r="1354">
          <cell r="A1354" t="str">
            <v>1950-CASE</v>
          </cell>
          <cell r="B1354">
            <v>18009164029</v>
          </cell>
          <cell r="C1354" t="str">
            <v>BAZIC 3-Hole Pencil Sharpener, Standard Jumbo &amp; Super Jumbo Triple Hole Handheld Manual, Assorted 144-Pack</v>
          </cell>
          <cell r="D1354" t="str">
            <v>ACTIVE</v>
          </cell>
          <cell r="E1354" t="str">
            <v>UNPUBLISHED</v>
          </cell>
          <cell r="F1354" t="str">
            <v>Reasonable price requirements are not met,Reasonable Price Not Satisfied</v>
          </cell>
          <cell r="G1354" t="str">
            <v>Office &amp; Stationery</v>
          </cell>
          <cell r="H1354" t="str">
            <v>Manual Pencil Sharpeners</v>
          </cell>
          <cell r="I1354">
            <v>240.5</v>
          </cell>
          <cell r="J1354" t="str">
            <v>USD</v>
          </cell>
          <cell r="K1354" t="str">
            <v>Base</v>
          </cell>
          <cell r="L1354">
            <v>240.5</v>
          </cell>
          <cell r="M1354">
            <v>2039751</v>
          </cell>
          <cell r="N1354">
            <v>2039914</v>
          </cell>
          <cell r="O1354">
            <v>14.33</v>
          </cell>
          <cell r="P1354">
            <v>0.93</v>
          </cell>
          <cell r="Q1354">
            <v>1</v>
          </cell>
          <cell r="R1354" t="str">
            <v>Seller Fulfilled</v>
          </cell>
          <cell r="S1354" t="str">
            <v>Seller Fulfilled</v>
          </cell>
          <cell r="T1354" t="str">
            <v>52CN1EB31U1H</v>
          </cell>
          <cell r="U1354" t="str">
            <v>00088908200012</v>
          </cell>
        </row>
        <row r="1355">
          <cell r="A1355" t="str">
            <v>2072-EACH</v>
          </cell>
          <cell r="B1355">
            <v>2897805780</v>
          </cell>
          <cell r="C1355" t="str">
            <v>BAZIC Wood Glue 16 FL OZ (473 mL), Natural Color Super Strong Bond Adhesive, 1-Pack</v>
          </cell>
          <cell r="D1355" t="str">
            <v>ACTIVE</v>
          </cell>
          <cell r="E1355" t="str">
            <v>PUBLISHED</v>
          </cell>
          <cell r="F1355" t="str">
            <v>Offer end date has passed</v>
          </cell>
          <cell r="G1355" t="str">
            <v>Office &amp; Stationery</v>
          </cell>
          <cell r="H1355" t="str">
            <v>Desk Staplers</v>
          </cell>
          <cell r="I1355">
            <v>11.79</v>
          </cell>
          <cell r="J1355" t="str">
            <v>USD</v>
          </cell>
          <cell r="K1355" t="str">
            <v>Promo price</v>
          </cell>
          <cell r="L1355" t="str">
            <v>Yes</v>
          </cell>
          <cell r="M1355">
            <v>2039872</v>
          </cell>
          <cell r="N1355">
            <v>2039910</v>
          </cell>
          <cell r="O1355" t="str">
            <v>ALWAYS_TWO_DAY</v>
          </cell>
          <cell r="P1355">
            <v>0.54500000000000004</v>
          </cell>
          <cell r="Q1355">
            <v>1</v>
          </cell>
          <cell r="R1355" t="str">
            <v>Walmart Fulfilled</v>
          </cell>
          <cell r="S1355" t="str">
            <v>Seller Fulfilled</v>
          </cell>
          <cell r="T1355" t="str">
            <v>1DW1JW6GOU4Y</v>
          </cell>
          <cell r="U1355" t="str">
            <v>00764608006238</v>
          </cell>
        </row>
        <row r="1356">
          <cell r="A1356" t="str">
            <v>3128-SET4</v>
          </cell>
          <cell r="B1356">
            <v>24253685</v>
          </cell>
          <cell r="C1356" t="str">
            <v>BAZIC 3 Ring Binder 1" Poly Binders Glitter Color Soft Cover, 175 Sheets, 4-Count</v>
          </cell>
          <cell r="D1356" t="str">
            <v>ACTIVE</v>
          </cell>
          <cell r="E1356" t="str">
            <v>PUBLISHED</v>
          </cell>
          <cell r="F1356" t="str">
            <v>Compliance - Childrenâ€™s Product Policy,No Match Found - Adjusted to your last submitted price</v>
          </cell>
          <cell r="G1356" t="str">
            <v>Crafts</v>
          </cell>
          <cell r="H1356" t="str">
            <v>Stamps &amp; Stamp Sets</v>
          </cell>
          <cell r="I1356">
            <v>6.99</v>
          </cell>
          <cell r="J1356" t="str">
            <v>USD</v>
          </cell>
          <cell r="K1356" t="str">
            <v>Base</v>
          </cell>
          <cell r="L1356" t="str">
            <v>Yes</v>
          </cell>
          <cell r="M1356">
            <v>2039738</v>
          </cell>
          <cell r="N1356">
            <v>2038710</v>
          </cell>
          <cell r="O1356" t="str">
            <v>ALWAYS_TWO_DAY</v>
          </cell>
          <cell r="P1356">
            <v>0.1</v>
          </cell>
          <cell r="Q1356">
            <v>1</v>
          </cell>
          <cell r="R1356" t="str">
            <v>Walmart Fulfilled</v>
          </cell>
          <cell r="S1356" t="str">
            <v>Seller Fulfilled</v>
          </cell>
          <cell r="T1356" t="str">
            <v>5W8A5BGL9FEQ</v>
          </cell>
          <cell r="U1356" t="str">
            <v>00764608063019</v>
          </cell>
        </row>
        <row r="1357">
          <cell r="A1357" t="str">
            <v>3171-CASE</v>
          </cell>
          <cell r="B1357">
            <v>1839611957</v>
          </cell>
          <cell r="C1357" t="str">
            <v>BAZIC Expanding File Folder 5 Pockets w/ Tab, Letter Size Plastic File Pocket Folders, 12-Pack</v>
          </cell>
          <cell r="D1357" t="str">
            <v>ACTIVE</v>
          </cell>
          <cell r="E1357" t="str">
            <v>PUBLISHED</v>
          </cell>
          <cell r="F1357" t="str">
            <v>Compliance - Childrenâ€™s Product Policy,Price Adjusted</v>
          </cell>
          <cell r="G1357" t="str">
            <v>Crafts</v>
          </cell>
          <cell r="H1357" t="str">
            <v>Coloring Books</v>
          </cell>
          <cell r="I1357">
            <v>8.99</v>
          </cell>
          <cell r="J1357" t="str">
            <v>USD</v>
          </cell>
          <cell r="K1357" t="str">
            <v>Base</v>
          </cell>
          <cell r="L1357" t="str">
            <v>Yes</v>
          </cell>
          <cell r="M1357">
            <v>2039742</v>
          </cell>
          <cell r="N1357">
            <v>2038710</v>
          </cell>
          <cell r="O1357" t="str">
            <v>NETWORK_GEO</v>
          </cell>
          <cell r="P1357">
            <v>0.28000000000000003</v>
          </cell>
          <cell r="Q1357">
            <v>1</v>
          </cell>
          <cell r="R1357" t="str">
            <v>Seller Fulfilled</v>
          </cell>
          <cell r="S1357" t="str">
            <v>Seller Fulfilled</v>
          </cell>
          <cell r="T1357" t="str">
            <v>11HO8PJERDTY</v>
          </cell>
          <cell r="U1357" t="str">
            <v>00805219633595</v>
          </cell>
        </row>
        <row r="1358">
          <cell r="A1358" t="str">
            <v>31741-CASE</v>
          </cell>
          <cell r="B1358">
            <v>293403497</v>
          </cell>
          <cell r="C1358" t="str">
            <v>Kappa Puzzle Book Large Print Bible Word Finds Book 2 Titles Word Search, 48-Pack</v>
          </cell>
          <cell r="D1358" t="str">
            <v>ACTIVE</v>
          </cell>
          <cell r="E1358" t="str">
            <v>PUBLISHED</v>
          </cell>
          <cell r="F1358" t="str">
            <v>Offer end date has passed</v>
          </cell>
          <cell r="G1358" t="str">
            <v>Crafts</v>
          </cell>
          <cell r="H1358" t="str">
            <v>Craft Sticks</v>
          </cell>
          <cell r="I1358">
            <v>47.99</v>
          </cell>
          <cell r="J1358" t="str">
            <v>USD</v>
          </cell>
          <cell r="K1358" t="str">
            <v>Base</v>
          </cell>
          <cell r="L1358" t="str">
            <v>Yes</v>
          </cell>
          <cell r="M1358">
            <v>2038013</v>
          </cell>
          <cell r="N1358">
            <v>2038710</v>
          </cell>
          <cell r="O1358" t="str">
            <v>NETWORK_GEO</v>
          </cell>
          <cell r="P1358">
            <v>7.78</v>
          </cell>
          <cell r="Q1358">
            <v>1</v>
          </cell>
          <cell r="R1358" t="str">
            <v>Seller Fulfilled</v>
          </cell>
          <cell r="S1358" t="str">
            <v>Seller Fulfilled</v>
          </cell>
          <cell r="T1358" t="str">
            <v>5S4QCD4ZH2AQ</v>
          </cell>
          <cell r="U1358" t="str">
            <v>10764608068004</v>
          </cell>
        </row>
        <row r="1359">
          <cell r="A1359" t="str">
            <v>3436-EACH</v>
          </cell>
          <cell r="B1359">
            <v>35035984</v>
          </cell>
          <cell r="C1359" t="str">
            <v>BAZIC Jumbo Natural Craft Stick (500/Box) [3436]</v>
          </cell>
          <cell r="D1359" t="str">
            <v>ARCHIVED</v>
          </cell>
          <cell r="E1359" t="str">
            <v>UNPUBLISHED</v>
          </cell>
          <cell r="F1359" t="str">
            <v>Offer end date has passed</v>
          </cell>
          <cell r="G1359" t="str">
            <v>Crafts</v>
          </cell>
          <cell r="H1359" t="str">
            <v>Craft Sticks</v>
          </cell>
          <cell r="I1359">
            <v>24.49</v>
          </cell>
          <cell r="J1359" t="str">
            <v>USD</v>
          </cell>
          <cell r="K1359" t="str">
            <v>Base</v>
          </cell>
          <cell r="L1359" t="str">
            <v>Yes</v>
          </cell>
          <cell r="M1359">
            <v>2038710</v>
          </cell>
          <cell r="N1359">
            <v>2039720</v>
          </cell>
          <cell r="O1359">
            <v>3</v>
          </cell>
          <cell r="P1359">
            <v>0.11</v>
          </cell>
          <cell r="Q1359">
            <v>1</v>
          </cell>
          <cell r="R1359" t="str">
            <v>Seller Fulfilled</v>
          </cell>
          <cell r="S1359" t="str">
            <v>Seller Fulfilled</v>
          </cell>
          <cell r="T1359" t="str">
            <v>0UX6T1XINDE0</v>
          </cell>
          <cell r="U1359" t="str">
            <v>00764608007211</v>
          </cell>
        </row>
        <row r="1360">
          <cell r="A1360" t="str">
            <v>3982-BOX</v>
          </cell>
          <cell r="B1360">
            <v>931669421</v>
          </cell>
          <cell r="C1360" t="str">
            <v>BAZIC Flat Natural Hair Paint Brush (5/Pack) / Box Qty - 24</v>
          </cell>
          <cell r="D1360" t="str">
            <v>ACTIVE</v>
          </cell>
          <cell r="E1360" t="str">
            <v>PUBLISHED</v>
          </cell>
          <cell r="F1360" t="str">
            <v>Reasonable price requirements are not met</v>
          </cell>
          <cell r="G1360" t="str">
            <v>Crafts</v>
          </cell>
          <cell r="H1360" t="str">
            <v>Art Brushes</v>
          </cell>
          <cell r="I1360">
            <v>43.35</v>
          </cell>
          <cell r="J1360" t="str">
            <v>USD</v>
          </cell>
          <cell r="K1360" t="str">
            <v>Base</v>
          </cell>
          <cell r="L1360">
            <v>43.35</v>
          </cell>
          <cell r="M1360">
            <v>2039747</v>
          </cell>
          <cell r="N1360">
            <v>2038013</v>
          </cell>
          <cell r="O1360" t="str">
            <v>NETWORK_GEO</v>
          </cell>
          <cell r="P1360">
            <v>10.66</v>
          </cell>
          <cell r="Q1360">
            <v>1</v>
          </cell>
          <cell r="R1360" t="str">
            <v>Seller Fulfilled</v>
          </cell>
          <cell r="S1360" t="str">
            <v>WFS Eligible</v>
          </cell>
          <cell r="T1360" t="str">
            <v>28YPI1L8QTS0</v>
          </cell>
          <cell r="U1360" t="str">
            <v>20810056723211</v>
          </cell>
        </row>
        <row r="1361">
          <cell r="A1361" t="str">
            <v>5038-EACH</v>
          </cell>
          <cell r="B1361">
            <v>25256350</v>
          </cell>
          <cell r="C1361" t="str">
            <v>BAZIC Perforated Writing Pad, 50 Sheets 8.5"x11.75", Canary, Total 12 Count</v>
          </cell>
          <cell r="D1361" t="str">
            <v>ACTIVE</v>
          </cell>
          <cell r="E1361" t="str">
            <v>PUBLISHED</v>
          </cell>
          <cell r="F1361" t="str">
            <v>Offer end date has passed</v>
          </cell>
          <cell r="G1361" t="str">
            <v>Office &amp; Stationery</v>
          </cell>
          <cell r="H1361" t="str">
            <v>Pencil &amp; Pen Erasers</v>
          </cell>
          <cell r="I1361">
            <v>8</v>
          </cell>
          <cell r="J1361" t="str">
            <v>USD</v>
          </cell>
          <cell r="K1361" t="str">
            <v>Base</v>
          </cell>
          <cell r="L1361" t="str">
            <v>Yes</v>
          </cell>
          <cell r="M1361">
            <v>2039758</v>
          </cell>
          <cell r="N1361">
            <v>2039721</v>
          </cell>
          <cell r="O1361" t="str">
            <v>NETWORK_GEO</v>
          </cell>
          <cell r="P1361">
            <v>0.22</v>
          </cell>
          <cell r="Q1361">
            <v>1</v>
          </cell>
          <cell r="R1361" t="str">
            <v>Seller Fulfilled</v>
          </cell>
          <cell r="S1361" t="str">
            <v>Walmart Fulfilled</v>
          </cell>
          <cell r="T1361" t="str">
            <v>0UW7V5TIK0PH</v>
          </cell>
          <cell r="U1361" t="str">
            <v>00764608007662</v>
          </cell>
        </row>
        <row r="1362">
          <cell r="A1362" t="str">
            <v>540862-PACK3</v>
          </cell>
          <cell r="B1362">
            <v>15344951738</v>
          </cell>
          <cell r="C1362" t="str">
            <v>A1 ULTA 8.5" X 11" White Copy Paper Multipurpose 20 lb Printer Paper, 91 Brightness Acid Free, 3 Reams, 1500 Sheets Total</v>
          </cell>
          <cell r="D1362" t="str">
            <v>ACTIVE</v>
          </cell>
          <cell r="E1362" t="str">
            <v>PUBLISHED</v>
          </cell>
          <cell r="F1362" t="str">
            <v>Offer end date has passed,Reasonable price requirements are not met,Reasonable Price Not Satisfied</v>
          </cell>
          <cell r="G1362" t="str">
            <v>Office &amp; Stationery</v>
          </cell>
          <cell r="H1362" t="str">
            <v>School &amp; Office Paper</v>
          </cell>
          <cell r="I1362">
            <v>50.99</v>
          </cell>
          <cell r="J1362" t="str">
            <v>USD</v>
          </cell>
          <cell r="K1362" t="str">
            <v>Base</v>
          </cell>
          <cell r="L1362">
            <v>50.99</v>
          </cell>
          <cell r="M1362">
            <v>2039724</v>
          </cell>
          <cell r="N1362">
            <v>2039720</v>
          </cell>
          <cell r="O1362">
            <v>14.25</v>
          </cell>
          <cell r="P1362">
            <v>30.26</v>
          </cell>
          <cell r="Q1362">
            <v>1</v>
          </cell>
          <cell r="R1362" t="str">
            <v>Seller Fulfilled</v>
          </cell>
          <cell r="S1362" t="str">
            <v>Seller Fulfilled</v>
          </cell>
          <cell r="T1362" t="str">
            <v>4BEBM6E3PD39</v>
          </cell>
          <cell r="U1362" t="str">
            <v>20764608007857</v>
          </cell>
        </row>
        <row r="1363">
          <cell r="A1363" t="str">
            <v>551-CASE</v>
          </cell>
          <cell r="B1363">
            <v>152459885</v>
          </cell>
          <cell r="C1363" t="str">
            <v>BAZIC Sketch Pad 20 Sheet 18"x12" Sketchbook Drawing Pads for School, 48-Pack</v>
          </cell>
          <cell r="D1363" t="str">
            <v>ACTIVE</v>
          </cell>
          <cell r="E1363" t="str">
            <v>SYSTEM_PROBLEM</v>
          </cell>
          <cell r="F1363" t="str">
            <v>Compliance - Childrenâ€™s Product Policy,No Match Found - Adjusted to your last submitted price</v>
          </cell>
          <cell r="G1363" t="str">
            <v>Office &amp; Stationery</v>
          </cell>
          <cell r="H1363" t="str">
            <v>Mechanical Pencils</v>
          </cell>
          <cell r="I1363">
            <v>8.4600000000000009</v>
          </cell>
          <cell r="J1363" t="str">
            <v>USD</v>
          </cell>
          <cell r="K1363" t="str">
            <v>Base</v>
          </cell>
          <cell r="L1363" t="str">
            <v>Yes</v>
          </cell>
          <cell r="M1363">
            <v>2039723</v>
          </cell>
          <cell r="N1363">
            <v>2039720</v>
          </cell>
          <cell r="O1363" t="str">
            <v>NETWORK_GEO</v>
          </cell>
          <cell r="P1363">
            <v>0.17</v>
          </cell>
          <cell r="Q1363">
            <v>1</v>
          </cell>
          <cell r="R1363" t="str">
            <v>Seller Fulfilled</v>
          </cell>
          <cell r="S1363" t="str">
            <v>Seller Fulfilled</v>
          </cell>
          <cell r="T1363" t="str">
            <v>5325BP6KH1SW</v>
          </cell>
          <cell r="U1363" t="str">
            <v>00764608007969</v>
          </cell>
        </row>
        <row r="1364">
          <cell r="A1364" t="str">
            <v>568-CASE</v>
          </cell>
          <cell r="B1364">
            <v>537868623</v>
          </cell>
          <cell r="C1364" t="str">
            <v>BAZIC Filler Paper Loose Leaf 150 Sheet, Wide Ruled 3 Hole Punched, 24-Pack</v>
          </cell>
          <cell r="D1364" t="str">
            <v>ACTIVE</v>
          </cell>
          <cell r="E1364" t="str">
            <v>PUBLISHED</v>
          </cell>
          <cell r="F1364" t="str">
            <v>Offer end date has passed,Price Adjusted</v>
          </cell>
          <cell r="G1364" t="str">
            <v>Office &amp; Stationery</v>
          </cell>
          <cell r="H1364" t="str">
            <v>Filler Paper</v>
          </cell>
          <cell r="I1364">
            <v>99.25</v>
          </cell>
          <cell r="J1364" t="str">
            <v>USD</v>
          </cell>
          <cell r="K1364" t="str">
            <v>Base</v>
          </cell>
          <cell r="L1364">
            <v>99.25</v>
          </cell>
          <cell r="M1364">
            <v>2039724</v>
          </cell>
          <cell r="N1364">
            <v>2039750</v>
          </cell>
          <cell r="O1364">
            <v>25.08</v>
          </cell>
          <cell r="P1364">
            <v>20.38</v>
          </cell>
          <cell r="Q1364">
            <v>1</v>
          </cell>
          <cell r="R1364" t="str">
            <v>Seller Fulfilled</v>
          </cell>
          <cell r="S1364" t="str">
            <v>Seller Fulfilled</v>
          </cell>
          <cell r="T1364" t="str">
            <v>54BW9KSPNS06</v>
          </cell>
          <cell r="U1364" t="str">
            <v>20764608008021</v>
          </cell>
        </row>
        <row r="1365">
          <cell r="A1365" t="str">
            <v>6040-CASE</v>
          </cell>
          <cell r="B1365">
            <v>928876630</v>
          </cell>
          <cell r="C1365" t="str">
            <v>BAZIC 11.5" X 11.5" Magnetic Dry Erase Tile + Marker + Magnet, Colored Boards Frameless, Decorate Writing Note Taking, For Kids Learning Drawing Coloring at Home School Classroom, 12-Pack</v>
          </cell>
          <cell r="D1365" t="str">
            <v>ARCHIVED</v>
          </cell>
          <cell r="E1365" t="str">
            <v>SYSTEM_PROBLEM</v>
          </cell>
          <cell r="F1365" t="str">
            <v>Compliance - Childrenâ€™s Product Policy</v>
          </cell>
          <cell r="G1365" t="str">
            <v>Office &amp; Stationery</v>
          </cell>
          <cell r="H1365" t="str">
            <v>Pencil Cases</v>
          </cell>
          <cell r="I1365">
            <v>37.99</v>
          </cell>
          <cell r="J1365" t="str">
            <v>USD</v>
          </cell>
          <cell r="K1365" t="str">
            <v>Base</v>
          </cell>
          <cell r="L1365" t="str">
            <v>Yes</v>
          </cell>
          <cell r="M1365">
            <v>2038710</v>
          </cell>
          <cell r="N1365">
            <v>2039750</v>
          </cell>
          <cell r="O1365" t="str">
            <v>NETWORK_GEO</v>
          </cell>
          <cell r="P1365">
            <v>2.5299999999999998</v>
          </cell>
          <cell r="Q1365">
            <v>1</v>
          </cell>
          <cell r="R1365" t="str">
            <v>WFS Eligible</v>
          </cell>
          <cell r="S1365" t="str">
            <v>Walmart Fulfilled</v>
          </cell>
          <cell r="T1365" t="str">
            <v>2QRO6ZQME2BN</v>
          </cell>
          <cell r="U1365" t="str">
            <v>10764608008086</v>
          </cell>
        </row>
        <row r="1366">
          <cell r="A1366" t="str">
            <v>6051-CASE</v>
          </cell>
          <cell r="B1366">
            <v>780845945</v>
          </cell>
          <cell r="C1366" t="str">
            <v>BAZIC Magnetic Dry Erase Board Aluminium Frame 16"x20", Whiteboard, 6-Pack</v>
          </cell>
          <cell r="D1366" t="str">
            <v>ACTIVE</v>
          </cell>
          <cell r="E1366" t="str">
            <v>PUBLISHED</v>
          </cell>
          <cell r="F1366" t="str">
            <v>Reasonable price requirements are not met,Reasonable Price Not Satisfied</v>
          </cell>
          <cell r="G1366" t="str">
            <v>Office &amp; Stationery</v>
          </cell>
          <cell r="H1366" t="str">
            <v>Kraft Paper</v>
          </cell>
          <cell r="I1366">
            <v>7.99</v>
          </cell>
          <cell r="J1366" t="str">
            <v>USD</v>
          </cell>
          <cell r="K1366" t="str">
            <v>Base</v>
          </cell>
          <cell r="L1366" t="str">
            <v>Yes</v>
          </cell>
          <cell r="M1366">
            <v>2039885</v>
          </cell>
          <cell r="N1366">
            <v>2038710</v>
          </cell>
          <cell r="O1366" t="str">
            <v>NETWORK_GEO</v>
          </cell>
          <cell r="P1366">
            <v>0.49</v>
          </cell>
          <cell r="Q1366">
            <v>1</v>
          </cell>
          <cell r="R1366" t="str">
            <v>Seller Fulfilled</v>
          </cell>
          <cell r="S1366" t="str">
            <v>Seller Fulfilled</v>
          </cell>
          <cell r="T1366" t="str">
            <v>2Q6VOWZA4C2P</v>
          </cell>
          <cell r="U1366" t="str">
            <v>00764608082850</v>
          </cell>
        </row>
        <row r="1367">
          <cell r="A1367" t="str">
            <v>608-PACK2</v>
          </cell>
          <cell r="B1367">
            <v>843297898</v>
          </cell>
          <cell r="C1367" t="str">
            <v>BAZIC Staples Standard (26/6) 5000/Pack, Stapler Refill Standard Size Staple, Silver Colors, 2-Packs</v>
          </cell>
          <cell r="D1367" t="str">
            <v>ACTIVE</v>
          </cell>
          <cell r="E1367" t="str">
            <v>PUBLISHED</v>
          </cell>
          <cell r="F1367" t="str">
            <v>Offer end date has passed</v>
          </cell>
          <cell r="G1367" t="str">
            <v>Electronics</v>
          </cell>
          <cell r="H1367" t="str">
            <v>Lap Desks</v>
          </cell>
          <cell r="I1367">
            <v>22.99</v>
          </cell>
          <cell r="J1367" t="str">
            <v>USD</v>
          </cell>
          <cell r="K1367" t="str">
            <v>Base</v>
          </cell>
          <cell r="L1367" t="str">
            <v>Yes</v>
          </cell>
          <cell r="M1367">
            <v>2039911</v>
          </cell>
          <cell r="N1367">
            <v>2038710</v>
          </cell>
          <cell r="O1367" t="str">
            <v>ALWAYS_TWO_DAY</v>
          </cell>
          <cell r="P1367">
            <v>2.2000000000000002</v>
          </cell>
          <cell r="Q1367">
            <v>1</v>
          </cell>
          <cell r="R1367" t="str">
            <v>WFS Eligible</v>
          </cell>
          <cell r="S1367" t="str">
            <v>Seller Fulfilled</v>
          </cell>
          <cell r="T1367" t="str">
            <v>255XQWYVITHY</v>
          </cell>
          <cell r="U1367" t="str">
            <v>00464219251101</v>
          </cell>
        </row>
        <row r="1368">
          <cell r="A1368" t="str">
            <v>707-PACK2</v>
          </cell>
          <cell r="B1368">
            <v>209837328</v>
          </cell>
          <cell r="C1368" t="str">
            <v>BAZIC Electra Noir Mechanical Pencil 0.7mm, (8/Pack), 2-Packs</v>
          </cell>
          <cell r="D1368" t="str">
            <v>ACTIVE</v>
          </cell>
          <cell r="E1368" t="str">
            <v>PUBLISHED</v>
          </cell>
          <cell r="F1368" t="str">
            <v>Offer end date has passed,Price Adjusted</v>
          </cell>
          <cell r="G1368" t="str">
            <v>Office &amp; Stationery</v>
          </cell>
          <cell r="H1368" t="str">
            <v>Packing Tapes</v>
          </cell>
          <cell r="I1368">
            <v>18.989999999999998</v>
          </cell>
          <cell r="J1368" t="str">
            <v>USD</v>
          </cell>
          <cell r="K1368" t="str">
            <v>Base</v>
          </cell>
          <cell r="L1368" t="str">
            <v>Yes</v>
          </cell>
          <cell r="M1368">
            <v>2039720</v>
          </cell>
          <cell r="N1368">
            <v>2038710</v>
          </cell>
          <cell r="O1368" t="str">
            <v>NETWORK_GEO</v>
          </cell>
          <cell r="P1368">
            <v>1.86</v>
          </cell>
          <cell r="Q1368">
            <v>1</v>
          </cell>
          <cell r="R1368" t="str">
            <v>Seller Fulfilled</v>
          </cell>
          <cell r="S1368" t="str">
            <v>Seller Fulfilled</v>
          </cell>
          <cell r="T1368" t="str">
            <v>2TBMCD5ZZA50</v>
          </cell>
          <cell r="U1368" t="str">
            <v>00461974936694</v>
          </cell>
        </row>
        <row r="1369">
          <cell r="A1369" t="str">
            <v>714-EACH</v>
          </cell>
          <cell r="B1369">
            <v>24868409</v>
          </cell>
          <cell r="C1369" t="str">
            <v>BAZIC Neon Pencils, Latex Free Eraser, Unsharpened Pencils (8/Pack), 1-Pack</v>
          </cell>
          <cell r="D1369" t="str">
            <v>ACTIVE</v>
          </cell>
          <cell r="E1369" t="str">
            <v>PUBLISHED</v>
          </cell>
          <cell r="G1369" t="str">
            <v>Office &amp; Stationery</v>
          </cell>
          <cell r="H1369" t="str">
            <v>Pencils</v>
          </cell>
          <cell r="I1369">
            <v>7.49</v>
          </cell>
          <cell r="J1369" t="str">
            <v>USD</v>
          </cell>
          <cell r="K1369" t="str">
            <v>Base</v>
          </cell>
          <cell r="L1369" t="str">
            <v>Yes</v>
          </cell>
          <cell r="M1369">
            <v>2039720</v>
          </cell>
          <cell r="N1369">
            <v>2042502</v>
          </cell>
          <cell r="O1369" t="str">
            <v>NETWORK_GEO</v>
          </cell>
          <cell r="P1369">
            <v>11.36</v>
          </cell>
          <cell r="Q1369">
            <v>1</v>
          </cell>
          <cell r="R1369" t="str">
            <v>Seller Fulfilled</v>
          </cell>
          <cell r="S1369" t="str">
            <v>Seller Fulfilled</v>
          </cell>
          <cell r="T1369" t="str">
            <v>6RWJA87C5ZCY</v>
          </cell>
          <cell r="U1369" t="str">
            <v>20764608009752</v>
          </cell>
        </row>
        <row r="1370">
          <cell r="A1370" t="str">
            <v>723-CASE</v>
          </cell>
          <cell r="B1370">
            <v>14309173182</v>
          </cell>
          <cell r="C1370" t="str">
            <v>BAZIC Mechanical Pencil Electra Core 0.5mm, Latex Free Eraser (5/Pack), 144-Packs</v>
          </cell>
          <cell r="D1370" t="str">
            <v>ACTIVE</v>
          </cell>
          <cell r="E1370" t="str">
            <v>UNPUBLISHED</v>
          </cell>
          <cell r="F1370" t="str">
            <v>Reasonable price requirements are not met,Reasonable Price Not Satisfied</v>
          </cell>
          <cell r="G1370" t="str">
            <v>Office &amp; Stationery</v>
          </cell>
          <cell r="H1370" t="str">
            <v>Mechanical Pencils</v>
          </cell>
          <cell r="I1370">
            <v>257.99</v>
          </cell>
          <cell r="J1370" t="str">
            <v>USD</v>
          </cell>
          <cell r="K1370" t="str">
            <v>Base</v>
          </cell>
          <cell r="L1370" t="str">
            <v>Yes</v>
          </cell>
          <cell r="M1370">
            <v>2039720</v>
          </cell>
          <cell r="N1370">
            <v>2038710</v>
          </cell>
          <cell r="O1370">
            <v>15.8</v>
          </cell>
          <cell r="P1370">
            <v>2.7</v>
          </cell>
          <cell r="Q1370">
            <v>1</v>
          </cell>
          <cell r="R1370" t="str">
            <v>Seller Fulfilled</v>
          </cell>
          <cell r="S1370" t="str">
            <v>WFS Eligible</v>
          </cell>
          <cell r="T1370" t="str">
            <v>1K1BENUDUZOH</v>
          </cell>
          <cell r="U1370" t="str">
            <v>10764608043698</v>
          </cell>
        </row>
        <row r="1371">
          <cell r="A1371" t="str">
            <v>756-SET6</v>
          </cell>
          <cell r="B1371">
            <v>197272224</v>
          </cell>
          <cell r="C1371" t="str">
            <v>BAZIC Mechanical Pencil Opal 0.7mm w/ Ceramic Lead Refills, Smooth Writing Pencils, 6-Pack</v>
          </cell>
          <cell r="D1371" t="str">
            <v>ACTIVE</v>
          </cell>
          <cell r="E1371" t="str">
            <v>PUBLISHED</v>
          </cell>
          <cell r="G1371" t="str">
            <v>Office &amp; Stationery</v>
          </cell>
          <cell r="H1371" t="str">
            <v>Mechanical Pencils</v>
          </cell>
          <cell r="I1371">
            <v>14.18</v>
          </cell>
          <cell r="J1371" t="str">
            <v>USD</v>
          </cell>
          <cell r="K1371" t="str">
            <v>Base</v>
          </cell>
          <cell r="L1371">
            <v>14.18</v>
          </cell>
          <cell r="M1371">
            <v>2039720</v>
          </cell>
          <cell r="N1371">
            <v>2038710</v>
          </cell>
          <cell r="O1371" t="str">
            <v>NETWORK_GEO</v>
          </cell>
          <cell r="P1371">
            <v>0.06</v>
          </cell>
          <cell r="Q1371">
            <v>1</v>
          </cell>
          <cell r="R1371" t="str">
            <v>Seller Fulfilled</v>
          </cell>
          <cell r="S1371" t="str">
            <v>Seller Fulfilled</v>
          </cell>
          <cell r="T1371" t="str">
            <v>4OEQ5IESQ745</v>
          </cell>
          <cell r="U1371" t="str">
            <v>00764608043226</v>
          </cell>
        </row>
        <row r="1372">
          <cell r="A1372" t="str">
            <v>940-CASE</v>
          </cell>
          <cell r="B1372">
            <v>723488202</v>
          </cell>
          <cell r="C1372" t="str">
            <v>BAZIC Desktop Tape Dispenser 1" Core, Non-Skid Base, Dispenser Only, 12-Pack</v>
          </cell>
          <cell r="D1372" t="str">
            <v>ACTIVE</v>
          </cell>
          <cell r="E1372" t="str">
            <v>PUBLISHED</v>
          </cell>
          <cell r="F1372" t="str">
            <v>Offer end date has passed</v>
          </cell>
          <cell r="G1372" t="str">
            <v>Office &amp; Stationery</v>
          </cell>
          <cell r="H1372" t="str">
            <v>Adhesive Tape Dispensers</v>
          </cell>
          <cell r="I1372">
            <v>51.99</v>
          </cell>
          <cell r="J1372" t="str">
            <v>USD</v>
          </cell>
          <cell r="K1372" t="str">
            <v>Base</v>
          </cell>
          <cell r="L1372">
            <v>51.99</v>
          </cell>
          <cell r="M1372">
            <v>2038710</v>
          </cell>
          <cell r="N1372">
            <v>2038980</v>
          </cell>
          <cell r="O1372">
            <v>12.32</v>
          </cell>
          <cell r="P1372">
            <v>1</v>
          </cell>
          <cell r="Q1372">
            <v>1</v>
          </cell>
          <cell r="R1372" t="str">
            <v>Seller Fulfilled</v>
          </cell>
          <cell r="S1372" t="str">
            <v>Seller Fulfilled</v>
          </cell>
          <cell r="T1372" t="str">
            <v>7AL5MZDPGZDS</v>
          </cell>
          <cell r="U1372" t="str">
            <v>00764608011065</v>
          </cell>
        </row>
        <row r="1373">
          <cell r="A1373" t="str">
            <v>1075-CASE</v>
          </cell>
          <cell r="B1373">
            <v>408536278</v>
          </cell>
          <cell r="C1373" t="str">
            <v>BAZIC School Backpack Active 17" Burgundy, Lightweight School Bag for Students Kids Girls Boys Travel, Fit 13-inch Laptop Notebook Text Book, 12-Pack</v>
          </cell>
          <cell r="D1373" t="str">
            <v>ARCHIVED</v>
          </cell>
          <cell r="E1373" t="str">
            <v>SYSTEM_PROBLEM</v>
          </cell>
          <cell r="F1373" t="str">
            <v>Compliance - Childrenâ€™s Product Policy</v>
          </cell>
          <cell r="G1373" t="str">
            <v>Tools &amp; Hardware</v>
          </cell>
          <cell r="H1373" t="str">
            <v>Utility Knives</v>
          </cell>
          <cell r="I1373">
            <v>285.99</v>
          </cell>
          <cell r="J1373" t="str">
            <v>USD</v>
          </cell>
          <cell r="K1373" t="str">
            <v>Base</v>
          </cell>
          <cell r="L1373" t="str">
            <v>Yes</v>
          </cell>
          <cell r="M1373">
            <v>2038710</v>
          </cell>
          <cell r="N1373">
            <v>2038710</v>
          </cell>
          <cell r="O1373" t="str">
            <v>NETWORK_GEO</v>
          </cell>
          <cell r="P1373">
            <v>32.22</v>
          </cell>
          <cell r="Q1373">
            <v>1</v>
          </cell>
          <cell r="R1373" t="str">
            <v>Seller Fulfilled</v>
          </cell>
          <cell r="S1373" t="str">
            <v>Seller Fulfilled</v>
          </cell>
          <cell r="T1373" t="str">
            <v>74DW8R5OY1OP</v>
          </cell>
          <cell r="U1373" t="str">
            <v>20764608001206</v>
          </cell>
        </row>
        <row r="1374">
          <cell r="A1374" t="str">
            <v>1212-PACK2</v>
          </cell>
          <cell r="B1374">
            <v>9668357182</v>
          </cell>
          <cell r="C1374" t="str">
            <v>BAZIC Liquid Chalk Markers, 8 Colors, Erasable Chalkboard Markers, Reversible Tip for Chalkboards Blackboard Signs Windows Glass, 2-Pack</v>
          </cell>
          <cell r="D1374" t="str">
            <v>ACTIVE</v>
          </cell>
          <cell r="E1374" t="str">
            <v>PUBLISHED</v>
          </cell>
          <cell r="F1374" t="str">
            <v>Compliance - Childrenâ€™s Product Policy</v>
          </cell>
          <cell r="G1374" t="str">
            <v>Office &amp; Stationery</v>
          </cell>
          <cell r="H1374" t="str">
            <v>Markers</v>
          </cell>
          <cell r="I1374">
            <v>26.83</v>
          </cell>
          <cell r="J1374" t="str">
            <v>USD</v>
          </cell>
          <cell r="K1374" t="str">
            <v>Base</v>
          </cell>
          <cell r="L1374">
            <v>26.83</v>
          </cell>
          <cell r="M1374">
            <v>2039746</v>
          </cell>
          <cell r="N1374">
            <v>2039746</v>
          </cell>
          <cell r="O1374">
            <v>0.84</v>
          </cell>
          <cell r="P1374">
            <v>14.5</v>
          </cell>
          <cell r="Q1374">
            <v>1</v>
          </cell>
          <cell r="R1374" t="str">
            <v>Seller Fulfilled</v>
          </cell>
          <cell r="S1374" t="str">
            <v>Seller Fulfilled</v>
          </cell>
          <cell r="T1374" t="str">
            <v>73T045XDNR0K</v>
          </cell>
          <cell r="U1374" t="str">
            <v>20764608012271</v>
          </cell>
        </row>
        <row r="1375">
          <cell r="A1375" t="str">
            <v>1226-BOX</v>
          </cell>
          <cell r="B1375">
            <v>199729866</v>
          </cell>
          <cell r="C1375" t="str">
            <v>BAZIC Washable Dot Markers, 6 Colors Paint Marker Kit, Non Toxic Water-Based Bingo Daubers, 24-Pack</v>
          </cell>
          <cell r="D1375" t="str">
            <v>ACTIVE</v>
          </cell>
          <cell r="E1375" t="str">
            <v>PUBLISHED</v>
          </cell>
          <cell r="F1375" t="str">
            <v>Offer end date has passed</v>
          </cell>
          <cell r="G1375" t="str">
            <v>Office &amp; Stationery</v>
          </cell>
          <cell r="H1375" t="str">
            <v>Dry Erase Markers</v>
          </cell>
          <cell r="I1375">
            <v>11.99</v>
          </cell>
          <cell r="J1375" t="str">
            <v>USD</v>
          </cell>
          <cell r="K1375" t="str">
            <v>Base</v>
          </cell>
          <cell r="L1375" t="str">
            <v>Yes</v>
          </cell>
          <cell r="M1375">
            <v>2039746</v>
          </cell>
          <cell r="N1375">
            <v>2039746</v>
          </cell>
          <cell r="O1375" t="str">
            <v>NETWORK_GEO</v>
          </cell>
          <cell r="P1375">
            <v>0.54</v>
          </cell>
          <cell r="Q1375">
            <v>1</v>
          </cell>
          <cell r="R1375" t="str">
            <v>Seller Fulfilled</v>
          </cell>
          <cell r="S1375" t="str">
            <v>Seller Fulfilled</v>
          </cell>
          <cell r="T1375" t="str">
            <v>1FUDQJ3AG9MK</v>
          </cell>
          <cell r="U1375" t="str">
            <v>00462545064327</v>
          </cell>
        </row>
        <row r="1376">
          <cell r="A1376" t="str">
            <v>1255-PACK2</v>
          </cell>
          <cell r="B1376">
            <v>731369695</v>
          </cell>
          <cell r="C1376" t="str">
            <v>BAZIC Magnetic Dry Erase Marker, Fine Tip Assorted Colors Whiteboard Pen (3/Pack), 2-Packs</v>
          </cell>
          <cell r="D1376" t="str">
            <v>ACTIVE</v>
          </cell>
          <cell r="E1376" t="str">
            <v>PUBLISHED</v>
          </cell>
          <cell r="F1376" t="str">
            <v>Offer end date has passed</v>
          </cell>
          <cell r="G1376" t="str">
            <v>Office &amp; Stationery</v>
          </cell>
          <cell r="H1376" t="str">
            <v>Markers</v>
          </cell>
          <cell r="I1376">
            <v>8.02</v>
          </cell>
          <cell r="J1376" t="str">
            <v>USD</v>
          </cell>
          <cell r="K1376" t="str">
            <v>Base</v>
          </cell>
          <cell r="L1376" t="str">
            <v>Yes</v>
          </cell>
          <cell r="M1376">
            <v>2039746</v>
          </cell>
          <cell r="N1376">
            <v>2039746</v>
          </cell>
          <cell r="O1376" t="str">
            <v>NETWORK_GEO</v>
          </cell>
          <cell r="P1376">
            <v>0.14000000000000001</v>
          </cell>
          <cell r="Q1376">
            <v>1</v>
          </cell>
          <cell r="R1376" t="str">
            <v>Seller Fulfilled</v>
          </cell>
          <cell r="S1376" t="str">
            <v>Seller Fulfilled</v>
          </cell>
          <cell r="T1376" t="str">
            <v>4C7NRL3Z4GS6</v>
          </cell>
          <cell r="U1376" t="str">
            <v>00764608012604</v>
          </cell>
        </row>
        <row r="1377">
          <cell r="A1377" t="str">
            <v>17001-CASE</v>
          </cell>
          <cell r="B1377">
            <v>6668168054</v>
          </cell>
          <cell r="C1377" t="str">
            <v>BAZIC Space Monster Series 10-Color Pen (144-PACK)</v>
          </cell>
          <cell r="D1377" t="str">
            <v>ACTIVE</v>
          </cell>
          <cell r="E1377" t="str">
            <v>PUBLISHED</v>
          </cell>
          <cell r="G1377" t="str">
            <v>Office &amp; Stationery</v>
          </cell>
          <cell r="H1377" t="str">
            <v>Pens</v>
          </cell>
          <cell r="I1377">
            <v>237.19</v>
          </cell>
          <cell r="J1377" t="str">
            <v>USD</v>
          </cell>
          <cell r="K1377" t="str">
            <v>Base</v>
          </cell>
          <cell r="L1377">
            <v>237.19</v>
          </cell>
          <cell r="M1377">
            <v>2039719</v>
          </cell>
          <cell r="N1377">
            <v>2039913</v>
          </cell>
          <cell r="O1377" t="str">
            <v>NETWORK_GEO</v>
          </cell>
          <cell r="P1377">
            <v>0.19</v>
          </cell>
          <cell r="Q1377">
            <v>1</v>
          </cell>
          <cell r="R1377" t="str">
            <v>Seller Fulfilled</v>
          </cell>
          <cell r="S1377" t="str">
            <v>Walmart Fulfilled</v>
          </cell>
          <cell r="T1377" t="str">
            <v>50D4G37PCFOI</v>
          </cell>
          <cell r="U1377" t="str">
            <v>00764608016305</v>
          </cell>
        </row>
        <row r="1378">
          <cell r="A1378" t="str">
            <v>17045-EACH</v>
          </cell>
          <cell r="B1378">
            <v>35471407</v>
          </cell>
          <cell r="C1378" t="str">
            <v>BAZIC Reva Ballpoint Pen Dazzle, Black Color Ink Retractable Pens Cushion Grip, 1.0 mm Medium Point (8/Pack), 1-Pack</v>
          </cell>
          <cell r="D1378" t="str">
            <v>ACTIVE</v>
          </cell>
          <cell r="E1378" t="str">
            <v>PUBLISHED</v>
          </cell>
          <cell r="F1378" t="str">
            <v>Offer end date has passed</v>
          </cell>
          <cell r="G1378" t="str">
            <v>Office &amp; Stationery</v>
          </cell>
          <cell r="H1378" t="str">
            <v>Pens</v>
          </cell>
          <cell r="I1378">
            <v>8.02</v>
          </cell>
          <cell r="J1378" t="str">
            <v>USD</v>
          </cell>
          <cell r="K1378" t="str">
            <v>Base</v>
          </cell>
          <cell r="L1378">
            <v>8.02</v>
          </cell>
          <cell r="M1378">
            <v>2039719</v>
          </cell>
          <cell r="N1378">
            <v>2039719</v>
          </cell>
          <cell r="O1378">
            <v>0.17</v>
          </cell>
          <cell r="P1378">
            <v>0.18</v>
          </cell>
          <cell r="Q1378">
            <v>1</v>
          </cell>
          <cell r="R1378" t="str">
            <v>Seller Fulfilled</v>
          </cell>
          <cell r="S1378" t="str">
            <v>Seller Fulfilled</v>
          </cell>
          <cell r="T1378" t="str">
            <v>7IA1W2GY3T1H</v>
          </cell>
          <cell r="U1378" t="str">
            <v>00764608170250</v>
          </cell>
        </row>
        <row r="1379">
          <cell r="A1379" t="str">
            <v>17062-EACH</v>
          </cell>
          <cell r="B1379">
            <v>152407989</v>
          </cell>
          <cell r="C1379" t="str">
            <v>BAZIC Frizz Erasable Gel Pen 0.7mm Black Color, Pen Mistake Eraser, 1-Pack</v>
          </cell>
          <cell r="D1379" t="str">
            <v>ARCHIVED</v>
          </cell>
          <cell r="E1379" t="str">
            <v>UNPUBLISHED</v>
          </cell>
          <cell r="F1379" t="str">
            <v>Offer end date has passed,Current Offer At Or Below Target</v>
          </cell>
          <cell r="G1379" t="str">
            <v>Office &amp; Stationery</v>
          </cell>
          <cell r="H1379" t="str">
            <v>Pens</v>
          </cell>
          <cell r="I1379">
            <v>44.29</v>
          </cell>
          <cell r="J1379" t="str">
            <v>USD</v>
          </cell>
          <cell r="K1379" t="str">
            <v>Base</v>
          </cell>
          <cell r="L1379" t="str">
            <v>Yes</v>
          </cell>
          <cell r="M1379">
            <v>2039719</v>
          </cell>
          <cell r="N1379">
            <v>2039719</v>
          </cell>
          <cell r="O1379" t="str">
            <v>NETWORK_GEO</v>
          </cell>
          <cell r="P1379">
            <v>2.8</v>
          </cell>
          <cell r="Q1379">
            <v>1</v>
          </cell>
          <cell r="R1379" t="str">
            <v>Seller Fulfilled</v>
          </cell>
          <cell r="S1379" t="str">
            <v>Seller Fulfilled</v>
          </cell>
          <cell r="T1379" t="str">
            <v>5G5H4Q3UTVJN</v>
          </cell>
          <cell r="U1379" t="str">
            <v>10764608017071</v>
          </cell>
        </row>
        <row r="1380">
          <cell r="A1380" t="str">
            <v>1911-BOX</v>
          </cell>
          <cell r="B1380">
            <v>549763731</v>
          </cell>
          <cell r="C1380" t="str">
            <v>BAZIC Pencil Sharpener Dual Blades w/ Lid &amp; Receptacle, 24-Pack</v>
          </cell>
          <cell r="D1380" t="str">
            <v>ACTIVE</v>
          </cell>
          <cell r="E1380" t="str">
            <v>PUBLISHED</v>
          </cell>
          <cell r="F1380" t="str">
            <v>Offer end date has passed</v>
          </cell>
          <cell r="G1380" t="str">
            <v>Office &amp; Stationery</v>
          </cell>
          <cell r="H1380" t="str">
            <v>Pens</v>
          </cell>
          <cell r="I1380">
            <v>7.36</v>
          </cell>
          <cell r="J1380" t="str">
            <v>USD</v>
          </cell>
          <cell r="K1380" t="str">
            <v>Base</v>
          </cell>
          <cell r="L1380" t="str">
            <v>No</v>
          </cell>
          <cell r="M1380">
            <v>2039751</v>
          </cell>
          <cell r="N1380">
            <v>2039719</v>
          </cell>
          <cell r="O1380" t="str">
            <v>NETWORK_GEO</v>
          </cell>
          <cell r="P1380">
            <v>0.04</v>
          </cell>
          <cell r="Q1380">
            <v>1</v>
          </cell>
          <cell r="R1380" t="str">
            <v>Seller Fulfilled</v>
          </cell>
          <cell r="S1380" t="str">
            <v>Seller Fulfilled</v>
          </cell>
          <cell r="T1380" t="str">
            <v>4N6MZRA8L993</v>
          </cell>
          <cell r="U1380" t="str">
            <v>00764608171066</v>
          </cell>
        </row>
        <row r="1381">
          <cell r="A1381" t="str">
            <v>2030-CASE</v>
          </cell>
          <cell r="B1381">
            <v>545995945</v>
          </cell>
          <cell r="C1381" t="str">
            <v>BAZIC Silicone Glue 3.38 Oz. (100 mL), Waterproof Crack Resistant, Quick Repair for Glass Window Plastic Kitchen, 72-Packs</v>
          </cell>
          <cell r="D1381" t="str">
            <v>ACTIVE</v>
          </cell>
          <cell r="E1381" t="str">
            <v>PUBLISHED</v>
          </cell>
          <cell r="G1381" t="str">
            <v>Office &amp; Stationery</v>
          </cell>
          <cell r="H1381" t="str">
            <v>Glue</v>
          </cell>
          <cell r="I1381">
            <v>124.5</v>
          </cell>
          <cell r="J1381" t="str">
            <v>USD</v>
          </cell>
          <cell r="K1381" t="str">
            <v>Base</v>
          </cell>
          <cell r="L1381">
            <v>124.5</v>
          </cell>
          <cell r="M1381">
            <v>2039872</v>
          </cell>
          <cell r="N1381">
            <v>2039719</v>
          </cell>
          <cell r="O1381" t="str">
            <v>NETWORK_GEO</v>
          </cell>
          <cell r="P1381">
            <v>0.09</v>
          </cell>
          <cell r="Q1381">
            <v>1</v>
          </cell>
          <cell r="R1381" t="str">
            <v>Seller Fulfilled</v>
          </cell>
          <cell r="S1381" t="str">
            <v>Seller Fulfilled</v>
          </cell>
          <cell r="T1381" t="str">
            <v>5KIAFPKAO98N</v>
          </cell>
          <cell r="U1381" t="str">
            <v>00764608017395</v>
          </cell>
        </row>
        <row r="1382">
          <cell r="A1382" t="str">
            <v>2051-PACK2</v>
          </cell>
          <cell r="B1382">
            <v>783010803</v>
          </cell>
          <cell r="C1382" t="str">
            <v>BAZIC Premium Glue Stick 21g/0.7 Oz , Acid Free, Glue Sticks (2/Pack), 2-Packs</v>
          </cell>
          <cell r="D1382" t="str">
            <v>ACTIVE</v>
          </cell>
          <cell r="E1382" t="str">
            <v>PUBLISHED</v>
          </cell>
          <cell r="F1382" t="str">
            <v>Offer end date has passed</v>
          </cell>
          <cell r="G1382" t="str">
            <v>Crafts</v>
          </cell>
          <cell r="H1382" t="str">
            <v>Coloring Books</v>
          </cell>
          <cell r="I1382">
            <v>72.5</v>
          </cell>
          <cell r="J1382" t="str">
            <v>USD</v>
          </cell>
          <cell r="K1382" t="str">
            <v>Base</v>
          </cell>
          <cell r="L1382" t="str">
            <v>Yes</v>
          </cell>
          <cell r="M1382">
            <v>2039872</v>
          </cell>
          <cell r="N1382">
            <v>2038710</v>
          </cell>
          <cell r="O1382" t="str">
            <v>NETWORK_GEO</v>
          </cell>
          <cell r="P1382">
            <v>13.64</v>
          </cell>
          <cell r="Q1382">
            <v>1</v>
          </cell>
          <cell r="R1382" t="str">
            <v>Seller Fulfilled</v>
          </cell>
          <cell r="S1382" t="str">
            <v>Seller Fulfilled</v>
          </cell>
          <cell r="T1382" t="str">
            <v>4JWNMSWGZ8IE</v>
          </cell>
          <cell r="U1382" t="str">
            <v>20088908018086</v>
          </cell>
        </row>
        <row r="1383">
          <cell r="A1383" t="str">
            <v>2222-CASE</v>
          </cell>
          <cell r="B1383">
            <v>6653655767</v>
          </cell>
          <cell r="C1383" t="str">
            <v>BAZIC Scented Erasers, Latex Free, Assorted Fruity Scents for Drawing Art School Office (5/Pack), 72-Packs</v>
          </cell>
          <cell r="D1383" t="str">
            <v>ACTIVE</v>
          </cell>
          <cell r="E1383" t="str">
            <v>SYSTEM_PROBLEM</v>
          </cell>
          <cell r="F1383" t="str">
            <v>Compliance - Childrenâ€™s Product Policy,No Match Found - Adjusted to your last submitted price</v>
          </cell>
          <cell r="G1383" t="str">
            <v>Tools &amp; Hardware</v>
          </cell>
          <cell r="H1383" t="str">
            <v>Epoxy Adhesives</v>
          </cell>
          <cell r="I1383">
            <v>9.4499999999999993</v>
          </cell>
          <cell r="J1383" t="str">
            <v>USD</v>
          </cell>
          <cell r="K1383" t="str">
            <v>Base</v>
          </cell>
          <cell r="L1383" t="str">
            <v>Yes</v>
          </cell>
          <cell r="M1383">
            <v>2039721</v>
          </cell>
          <cell r="N1383">
            <v>2038710</v>
          </cell>
          <cell r="O1383" t="str">
            <v>NETWORK_GEO</v>
          </cell>
          <cell r="P1383">
            <v>0.16</v>
          </cell>
          <cell r="Q1383">
            <v>1</v>
          </cell>
          <cell r="R1383" t="str">
            <v>Seller Fulfilled</v>
          </cell>
          <cell r="S1383" t="str">
            <v>Seller Fulfilled</v>
          </cell>
          <cell r="T1383" t="str">
            <v>53IFEKTYXMW5</v>
          </cell>
          <cell r="U1383" t="str">
            <v>00462737439674</v>
          </cell>
        </row>
        <row r="1384">
          <cell r="A1384" t="str">
            <v>2519-CASE</v>
          </cell>
          <cell r="B1384">
            <v>735601610</v>
          </cell>
          <cell r="C1384" t="str">
            <v>BAZIC Crayons Jumbo 12 Color, Coloring Crayon Set (12/Pack), 72-Packs</v>
          </cell>
          <cell r="D1384" t="str">
            <v>ACTIVE</v>
          </cell>
          <cell r="E1384" t="str">
            <v>UNPUBLISHED</v>
          </cell>
          <cell r="F1384" t="str">
            <v>Shipping information is not found</v>
          </cell>
          <cell r="G1384" t="str">
            <v>Crafts</v>
          </cell>
          <cell r="H1384" t="str">
            <v>Crayons</v>
          </cell>
          <cell r="I1384">
            <v>89.29</v>
          </cell>
          <cell r="J1384" t="str">
            <v>USD</v>
          </cell>
          <cell r="K1384" t="str">
            <v>Base</v>
          </cell>
          <cell r="L1384" t="str">
            <v>Yes</v>
          </cell>
          <cell r="M1384">
            <v>2039722</v>
          </cell>
          <cell r="N1384">
            <v>2038710</v>
          </cell>
          <cell r="O1384" t="str">
            <v>NETWORK_GEO</v>
          </cell>
          <cell r="P1384">
            <v>4.8600000000000003</v>
          </cell>
          <cell r="Q1384">
            <v>1</v>
          </cell>
          <cell r="R1384" t="str">
            <v>Seller Fulfilled</v>
          </cell>
          <cell r="S1384" t="str">
            <v>Seller Fulfilled</v>
          </cell>
          <cell r="T1384" t="str">
            <v>6CQQMC07KD4W</v>
          </cell>
          <cell r="U1384" t="str">
            <v>10764608020507</v>
          </cell>
        </row>
        <row r="1385">
          <cell r="A1385" t="str">
            <v>264-BOX</v>
          </cell>
          <cell r="B1385">
            <v>279626584</v>
          </cell>
          <cell r="C1385" t="str">
            <v>BAZIC Binder Clips Medium 1 1/4" (32mm) Asst Color, Paper Clip(8/Pack), 24-Packs</v>
          </cell>
          <cell r="D1385" t="str">
            <v>ACTIVE</v>
          </cell>
          <cell r="E1385" t="str">
            <v>PUBLISHED</v>
          </cell>
          <cell r="G1385" t="str">
            <v>Office &amp; Stationery</v>
          </cell>
          <cell r="H1385" t="str">
            <v>Binder Clips</v>
          </cell>
          <cell r="I1385">
            <v>30.02</v>
          </cell>
          <cell r="J1385" t="str">
            <v>USD</v>
          </cell>
          <cell r="K1385" t="str">
            <v>Base</v>
          </cell>
          <cell r="L1385">
            <v>30.02</v>
          </cell>
          <cell r="M1385">
            <v>2039905</v>
          </cell>
          <cell r="N1385">
            <v>2048507</v>
          </cell>
          <cell r="O1385" t="str">
            <v>NETWORK_GEO</v>
          </cell>
          <cell r="P1385">
            <v>0.5</v>
          </cell>
          <cell r="Q1385">
            <v>1</v>
          </cell>
          <cell r="R1385" t="str">
            <v>Seller Fulfilled</v>
          </cell>
          <cell r="S1385" t="str">
            <v>Seller Fulfilled</v>
          </cell>
          <cell r="T1385" t="str">
            <v>0UQ0I1X4QVE1</v>
          </cell>
          <cell r="U1385" t="str">
            <v>00465956687840</v>
          </cell>
        </row>
        <row r="1386">
          <cell r="A1386" t="str">
            <v>3102-PACK4</v>
          </cell>
          <cell r="B1386">
            <v>610077365</v>
          </cell>
          <cell r="C1386" t="str">
            <v>BAZIC Sheet Protectors Economy 11 Hole Binder Sleeves (20/Pack), 4-Pack</v>
          </cell>
          <cell r="D1386" t="str">
            <v>ACTIVE</v>
          </cell>
          <cell r="E1386" t="str">
            <v>PUBLISHED</v>
          </cell>
          <cell r="F1386" t="str">
            <v>Offer end date has passed</v>
          </cell>
          <cell r="G1386" t="str">
            <v>Crafts</v>
          </cell>
          <cell r="H1386" t="str">
            <v>Glue Gun Sticks</v>
          </cell>
          <cell r="I1386">
            <v>9.01</v>
          </cell>
          <cell r="J1386" t="str">
            <v>USD</v>
          </cell>
          <cell r="K1386" t="str">
            <v>Base</v>
          </cell>
          <cell r="L1386" t="str">
            <v>Yes</v>
          </cell>
          <cell r="M1386">
            <v>2038356</v>
          </cell>
          <cell r="N1386">
            <v>2038710</v>
          </cell>
          <cell r="O1386" t="str">
            <v>NETWORK_GEO</v>
          </cell>
          <cell r="P1386">
            <v>0.46</v>
          </cell>
          <cell r="Q1386">
            <v>1</v>
          </cell>
          <cell r="R1386" t="str">
            <v>Seller Fulfilled</v>
          </cell>
          <cell r="S1386" t="str">
            <v>Seller Fulfilled</v>
          </cell>
          <cell r="T1386" t="str">
            <v>1O9DK2U1VJYJ</v>
          </cell>
          <cell r="U1386" t="str">
            <v>00467828489835</v>
          </cell>
        </row>
        <row r="1387">
          <cell r="A1387" t="str">
            <v>3150-PACK2</v>
          </cell>
          <cell r="B1387">
            <v>861253703</v>
          </cell>
          <cell r="C1387" t="str">
            <v>BAZIC 3 Ring Binder 2" View Binders Slant D Ring Black, Hold 500 Sheets, 2-Count</v>
          </cell>
          <cell r="D1387" t="str">
            <v>ACTIVE</v>
          </cell>
          <cell r="E1387" t="str">
            <v>PUBLISHED</v>
          </cell>
          <cell r="F1387" t="str">
            <v>Republish (For Walmart internal use only: 00),No Match Found - Adjusted to your last submitted price</v>
          </cell>
          <cell r="G1387" t="str">
            <v>Office &amp; Stationery</v>
          </cell>
          <cell r="H1387" t="str">
            <v>File Folders</v>
          </cell>
          <cell r="I1387">
            <v>40</v>
          </cell>
          <cell r="J1387" t="str">
            <v>USD</v>
          </cell>
          <cell r="K1387" t="str">
            <v>Base</v>
          </cell>
          <cell r="L1387" t="str">
            <v>Yes</v>
          </cell>
          <cell r="M1387">
            <v>2039738</v>
          </cell>
          <cell r="N1387">
            <v>2039742</v>
          </cell>
          <cell r="O1387" t="str">
            <v>NETWORK_GEO</v>
          </cell>
          <cell r="P1387">
            <v>2.46</v>
          </cell>
          <cell r="Q1387">
            <v>1</v>
          </cell>
          <cell r="R1387" t="str">
            <v>Seller Fulfilled</v>
          </cell>
          <cell r="S1387" t="str">
            <v>Seller Fulfilled</v>
          </cell>
          <cell r="T1387" t="str">
            <v>4DUYU1KYQMR5</v>
          </cell>
          <cell r="U1387" t="str">
            <v>00466298918555</v>
          </cell>
        </row>
        <row r="1388">
          <cell r="A1388" t="str">
            <v>336-EACH</v>
          </cell>
          <cell r="B1388">
            <v>24864200</v>
          </cell>
          <cell r="C1388" t="str">
            <v>BAZIC Jeweltones Color Plastic Ruler 12" (30cm), School Supplies (4/Pack), 1-Pack</v>
          </cell>
          <cell r="D1388" t="str">
            <v>ACTIVE</v>
          </cell>
          <cell r="E1388" t="str">
            <v>SYSTEM_PROBLEM</v>
          </cell>
          <cell r="F1388" t="str">
            <v>Compliance - Childrenâ€™s Product Policy</v>
          </cell>
          <cell r="G1388" t="str">
            <v>Office &amp; Stationery</v>
          </cell>
          <cell r="H1388" t="str">
            <v>Pocket Folders</v>
          </cell>
          <cell r="I1388">
            <v>38.380000000000003</v>
          </cell>
          <cell r="J1388" t="str">
            <v>USD</v>
          </cell>
          <cell r="K1388" t="str">
            <v>Base</v>
          </cell>
          <cell r="L1388" t="str">
            <v>Yes</v>
          </cell>
          <cell r="M1388">
            <v>2039731</v>
          </cell>
          <cell r="N1388">
            <v>2039742</v>
          </cell>
          <cell r="O1388" t="str">
            <v>NETWORK_GEO</v>
          </cell>
          <cell r="P1388">
            <v>6.8</v>
          </cell>
          <cell r="Q1388">
            <v>1</v>
          </cell>
          <cell r="R1388" t="str">
            <v>Seller Fulfilled</v>
          </cell>
          <cell r="S1388" t="str">
            <v>Seller Fulfilled</v>
          </cell>
          <cell r="T1388" t="str">
            <v>2YMR4H7JGF35</v>
          </cell>
          <cell r="U1388" t="str">
            <v>20764608021747</v>
          </cell>
        </row>
        <row r="1389">
          <cell r="A1389" t="str">
            <v>3462-BOX</v>
          </cell>
          <cell r="B1389">
            <v>932954953</v>
          </cell>
          <cell r="C1389" t="str">
            <v>BAZIC Glitter Glue Pen, Non-Toxic Washable Mini Glitter Glue for Slime (60ml/Pack), 24-Packs</v>
          </cell>
          <cell r="D1389" t="str">
            <v>ARCHIVED</v>
          </cell>
          <cell r="E1389" t="str">
            <v>UNPUBLISHED</v>
          </cell>
          <cell r="F1389" t="str">
            <v>Offer end date has passed</v>
          </cell>
          <cell r="G1389" t="str">
            <v>Office &amp; Stationery</v>
          </cell>
          <cell r="H1389" t="str">
            <v>Pencil &amp; Pen Erasers</v>
          </cell>
          <cell r="I1389">
            <v>35.75</v>
          </cell>
          <cell r="J1389" t="str">
            <v>USD</v>
          </cell>
          <cell r="K1389" t="str">
            <v>Base</v>
          </cell>
          <cell r="L1389" t="str">
            <v>Yes</v>
          </cell>
          <cell r="M1389">
            <v>2039872</v>
          </cell>
          <cell r="N1389">
            <v>2039721</v>
          </cell>
          <cell r="O1389" t="str">
            <v>NETWORK_GEO</v>
          </cell>
          <cell r="P1389">
            <v>5.46</v>
          </cell>
          <cell r="Q1389">
            <v>1</v>
          </cell>
          <cell r="R1389" t="str">
            <v>Seller Fulfilled</v>
          </cell>
          <cell r="S1389" t="str">
            <v>Seller Fulfilled</v>
          </cell>
          <cell r="T1389" t="str">
            <v>2RA5QY4EAU1E</v>
          </cell>
          <cell r="U1389" t="str">
            <v>10764608022341</v>
          </cell>
        </row>
        <row r="1390">
          <cell r="A1390" t="str">
            <v>3817-EA+5427-SET4+903-EA</v>
          </cell>
          <cell r="B1390">
            <v>1795980582</v>
          </cell>
          <cell r="C1390" t="str">
            <v>BAZIC Bubble Mailer Bundle, Large 4 Poly Bubble Mailers, 10 Shipping Labels, 3 Invisible Tape Dispensers, Waterproof Padded Bag for Shipping</v>
          </cell>
          <cell r="D1390" t="str">
            <v>ACTIVE</v>
          </cell>
          <cell r="E1390" t="str">
            <v>PUBLISHED</v>
          </cell>
          <cell r="F1390" t="str">
            <v>Reasonable price requirements are not met</v>
          </cell>
          <cell r="G1390" t="str">
            <v>Office &amp; Stationery</v>
          </cell>
          <cell r="H1390" t="str">
            <v>Mailers</v>
          </cell>
          <cell r="I1390">
            <v>10.55</v>
          </cell>
          <cell r="J1390" t="str">
            <v>USD</v>
          </cell>
          <cell r="K1390" t="str">
            <v>Base</v>
          </cell>
          <cell r="L1390">
            <v>10.55</v>
          </cell>
          <cell r="M1390">
            <v>2038710</v>
          </cell>
          <cell r="N1390">
            <v>2039905</v>
          </cell>
          <cell r="O1390" t="str">
            <v>NETWORK_GEO</v>
          </cell>
          <cell r="P1390">
            <v>0.16</v>
          </cell>
          <cell r="Q1390">
            <v>1</v>
          </cell>
          <cell r="R1390" t="str">
            <v>Seller Fulfilled</v>
          </cell>
          <cell r="S1390" t="str">
            <v>Seller Fulfilled</v>
          </cell>
          <cell r="T1390" t="str">
            <v>31IYWU01FE3D</v>
          </cell>
          <cell r="U1390" t="str">
            <v>00764608002612</v>
          </cell>
        </row>
        <row r="1391">
          <cell r="A1391" t="str">
            <v>4441-BOX</v>
          </cell>
          <cell r="B1391">
            <v>503236055</v>
          </cell>
          <cell r="C1391" t="str">
            <v>BAZIC 8" Stainless Steel Scissors, Soft Grip, Sharp Scissor Blades, 24-Pack</v>
          </cell>
          <cell r="D1391" t="str">
            <v>ACTIVE</v>
          </cell>
          <cell r="E1391" t="str">
            <v>PUBLISHED</v>
          </cell>
          <cell r="F1391" t="str">
            <v>Offer end date has passed</v>
          </cell>
          <cell r="G1391" t="str">
            <v>Office &amp; Stationery</v>
          </cell>
          <cell r="H1391" t="str">
            <v>Binder Clips</v>
          </cell>
          <cell r="I1391">
            <v>8.75</v>
          </cell>
          <cell r="J1391" t="str">
            <v>USD</v>
          </cell>
          <cell r="K1391" t="str">
            <v>Base</v>
          </cell>
          <cell r="L1391" t="str">
            <v>Yes</v>
          </cell>
          <cell r="M1391">
            <v>2039728</v>
          </cell>
          <cell r="N1391">
            <v>2039905</v>
          </cell>
          <cell r="O1391" t="str">
            <v>NETWORK_GEO</v>
          </cell>
          <cell r="P1391">
            <v>0.17</v>
          </cell>
          <cell r="Q1391">
            <v>1</v>
          </cell>
          <cell r="R1391" t="str">
            <v>WFS Eligible</v>
          </cell>
          <cell r="S1391" t="str">
            <v>Seller Fulfilled</v>
          </cell>
          <cell r="T1391" t="str">
            <v>40X9A5H890ZK</v>
          </cell>
          <cell r="U1391" t="str">
            <v>00465561826160</v>
          </cell>
        </row>
        <row r="1392">
          <cell r="A1392" t="str">
            <v>6100-CASE</v>
          </cell>
          <cell r="B1392">
            <v>855901941</v>
          </cell>
          <cell r="C1392" t="str">
            <v>BAZIC Rubber Bands, Assorted Size 2 Oz./ 56.70 g, Made in USA, 36-Pack</v>
          </cell>
          <cell r="D1392" t="str">
            <v>ACTIVE</v>
          </cell>
          <cell r="E1392" t="str">
            <v>PUBLISHED</v>
          </cell>
          <cell r="G1392" t="str">
            <v>Office &amp; Stationery</v>
          </cell>
          <cell r="H1392" t="str">
            <v>Rubber Bands</v>
          </cell>
          <cell r="I1392">
            <v>37.83</v>
          </cell>
          <cell r="J1392" t="str">
            <v>USD</v>
          </cell>
          <cell r="K1392" t="str">
            <v>Base</v>
          </cell>
          <cell r="L1392">
            <v>37.83</v>
          </cell>
          <cell r="M1392">
            <v>2039906</v>
          </cell>
          <cell r="N1392">
            <v>2039905</v>
          </cell>
          <cell r="O1392" t="str">
            <v>ALWAYS_TWO_DAY</v>
          </cell>
          <cell r="P1392">
            <v>0.24</v>
          </cell>
          <cell r="Q1392">
            <v>1</v>
          </cell>
          <cell r="R1392" t="str">
            <v>Walmart Fulfilled</v>
          </cell>
          <cell r="S1392" t="str">
            <v>Seller Fulfilled</v>
          </cell>
          <cell r="T1392" t="str">
            <v>3B4NEASUDM5F</v>
          </cell>
          <cell r="U1392" t="str">
            <v>00764608002667</v>
          </cell>
        </row>
        <row r="1393">
          <cell r="A1393" t="str">
            <v>711011-PALLET</v>
          </cell>
          <cell r="B1393">
            <v>2352462883</v>
          </cell>
          <cell r="C1393" t="str">
            <v>DOUBLE A White Copy Paper 8.5" x 11" 20 lb, 40 Cases, Pallet 200,000 Sheets Laser Printer Paper 96 Bright</v>
          </cell>
          <cell r="D1393" t="str">
            <v>ARCHIVED</v>
          </cell>
          <cell r="E1393" t="str">
            <v>UNPUBLISHED</v>
          </cell>
          <cell r="F1393" t="str">
            <v>Offer end date has passed</v>
          </cell>
          <cell r="G1393" t="str">
            <v>Office &amp; Stationery</v>
          </cell>
          <cell r="H1393" t="str">
            <v>Math Compasses</v>
          </cell>
          <cell r="I1393">
            <v>8.99</v>
          </cell>
          <cell r="J1393" t="str">
            <v>USD</v>
          </cell>
          <cell r="K1393" t="str">
            <v>Base</v>
          </cell>
          <cell r="L1393" t="str">
            <v>Yes</v>
          </cell>
          <cell r="M1393">
            <v>2039724</v>
          </cell>
          <cell r="N1393">
            <v>2039734</v>
          </cell>
          <cell r="O1393" t="str">
            <v>ALWAYS_TWO_DAY</v>
          </cell>
          <cell r="P1393">
            <v>0.17</v>
          </cell>
          <cell r="Q1393">
            <v>1</v>
          </cell>
          <cell r="R1393" t="str">
            <v>Walmart Fulfilled</v>
          </cell>
          <cell r="S1393" t="str">
            <v>Seller Fulfilled</v>
          </cell>
          <cell r="T1393" t="str">
            <v>1BFHIPDKW493</v>
          </cell>
          <cell r="U1393" t="str">
            <v>00764608028056</v>
          </cell>
        </row>
        <row r="1394">
          <cell r="A1394" t="str">
            <v>72780-SET4</v>
          </cell>
          <cell r="B1394">
            <v>205658369</v>
          </cell>
          <cell r="C1394" t="str">
            <v>Neon Glitter Girls Coloring Books 4-Title, Fun Game Workbook for Kids, 4-Pack</v>
          </cell>
          <cell r="D1394" t="str">
            <v>ARCHIVED</v>
          </cell>
          <cell r="E1394" t="str">
            <v>UNPUBLISHED</v>
          </cell>
          <cell r="F1394" t="str">
            <v>Offer end date has passed,Current Offer At Or Below Target</v>
          </cell>
          <cell r="G1394" t="str">
            <v>Office &amp; Stationery</v>
          </cell>
          <cell r="H1394" t="str">
            <v>Math Compasses</v>
          </cell>
          <cell r="I1394">
            <v>45.75</v>
          </cell>
          <cell r="J1394" t="str">
            <v>USD</v>
          </cell>
          <cell r="K1394" t="str">
            <v>Base</v>
          </cell>
          <cell r="L1394" t="str">
            <v>Yes</v>
          </cell>
          <cell r="M1394">
            <v>2038710</v>
          </cell>
          <cell r="N1394">
            <v>2039734</v>
          </cell>
          <cell r="O1394" t="str">
            <v>NETWORK_GEO</v>
          </cell>
          <cell r="P1394">
            <v>3.23</v>
          </cell>
          <cell r="Q1394">
            <v>1</v>
          </cell>
          <cell r="R1394" t="str">
            <v>WFS Eligible</v>
          </cell>
          <cell r="S1394" t="str">
            <v>Seller Fulfilled</v>
          </cell>
          <cell r="T1394" t="str">
            <v>53IZLKX9RCED</v>
          </cell>
          <cell r="U1394" t="str">
            <v>10764608028077</v>
          </cell>
        </row>
        <row r="1395">
          <cell r="A1395" t="str">
            <v>836-CASE</v>
          </cell>
          <cell r="B1395">
            <v>289126700</v>
          </cell>
          <cell r="C1395" t="str">
            <v>BAZIC Plastic Pencil Case 8" Double Deck Utility Storage Box, Multi Purpose Organizer, 144-Packs</v>
          </cell>
          <cell r="D1395" t="str">
            <v>ACTIVE</v>
          </cell>
          <cell r="E1395" t="str">
            <v>PUBLISHED</v>
          </cell>
          <cell r="G1395" t="str">
            <v>Office &amp; Stationery</v>
          </cell>
          <cell r="H1395" t="str">
            <v>Pencil Cases</v>
          </cell>
          <cell r="I1395">
            <v>328.99</v>
          </cell>
          <cell r="J1395" t="str">
            <v>USD</v>
          </cell>
          <cell r="K1395" t="str">
            <v>Base</v>
          </cell>
          <cell r="L1395">
            <v>328.99</v>
          </cell>
          <cell r="M1395">
            <v>2039750</v>
          </cell>
          <cell r="N1395">
            <v>2039889</v>
          </cell>
          <cell r="O1395" t="str">
            <v>NETWORK_GEO</v>
          </cell>
          <cell r="P1395">
            <v>36.64</v>
          </cell>
          <cell r="Q1395">
            <v>1</v>
          </cell>
          <cell r="R1395" t="str">
            <v>Seller Fulfilled</v>
          </cell>
          <cell r="S1395" t="str">
            <v>Seller Fulfilled</v>
          </cell>
          <cell r="T1395" t="str">
            <v>2EBNHS62HP4K</v>
          </cell>
          <cell r="U1395" t="str">
            <v>20764608031142</v>
          </cell>
        </row>
        <row r="1396">
          <cell r="A1396" t="str">
            <v>980-EACH</v>
          </cell>
          <cell r="B1396">
            <v>30327260</v>
          </cell>
          <cell r="C1396" t="str">
            <v>BAZIC Double Sided Foam Mounting Tape 1" X 200", 1-Pack</v>
          </cell>
          <cell r="D1396" t="str">
            <v>ACTIVE</v>
          </cell>
          <cell r="E1396" t="str">
            <v>PUBLISHED</v>
          </cell>
          <cell r="F1396" t="str">
            <v>Reasonable price requirements are not met,Reasonable Price Not Satisfied</v>
          </cell>
          <cell r="G1396" t="str">
            <v>Office &amp; Stationery</v>
          </cell>
          <cell r="H1396" t="str">
            <v>Index Dividers</v>
          </cell>
          <cell r="I1396">
            <v>41.25</v>
          </cell>
          <cell r="J1396" t="str">
            <v>USD</v>
          </cell>
          <cell r="K1396" t="str">
            <v>Base</v>
          </cell>
          <cell r="L1396" t="str">
            <v>Yes</v>
          </cell>
          <cell r="M1396">
            <v>2038710</v>
          </cell>
          <cell r="N1396">
            <v>2039889</v>
          </cell>
          <cell r="O1396" t="str">
            <v>NETWORK_GEO</v>
          </cell>
          <cell r="P1396">
            <v>5.0599999999999996</v>
          </cell>
          <cell r="Q1396">
            <v>1</v>
          </cell>
          <cell r="R1396" t="str">
            <v>Seller Fulfilled</v>
          </cell>
          <cell r="S1396" t="str">
            <v>Seller Fulfilled</v>
          </cell>
          <cell r="T1396" t="str">
            <v>28ITGZINLNFG</v>
          </cell>
          <cell r="U1396" t="str">
            <v>10764608031183</v>
          </cell>
        </row>
        <row r="1397">
          <cell r="A1397" t="str">
            <v>V05283-EACH</v>
          </cell>
          <cell r="B1397">
            <v>1055683967</v>
          </cell>
          <cell r="C1397" t="str">
            <v>BAZIC White Envelope #10 Gummed Seal 4 1/8 x 9 1/2, Windowless Design (500/Box)</v>
          </cell>
          <cell r="D1397" t="str">
            <v>RETIRED</v>
          </cell>
          <cell r="E1397" t="str">
            <v>UNPUBLISHED</v>
          </cell>
          <cell r="F1397" t="str">
            <v>Offer end date has passed</v>
          </cell>
          <cell r="G1397" t="str">
            <v>Office &amp; Stationery</v>
          </cell>
          <cell r="H1397" t="str">
            <v>Envelopes</v>
          </cell>
          <cell r="I1397">
            <v>33.99</v>
          </cell>
          <cell r="J1397" t="str">
            <v>USD</v>
          </cell>
          <cell r="K1397" t="str">
            <v>Base</v>
          </cell>
          <cell r="L1397" t="str">
            <v>Yes</v>
          </cell>
          <cell r="M1397">
            <v>2038710</v>
          </cell>
          <cell r="N1397">
            <v>2039731</v>
          </cell>
          <cell r="O1397">
            <v>6.4</v>
          </cell>
          <cell r="P1397">
            <v>0.18</v>
          </cell>
          <cell r="Q1397">
            <v>1</v>
          </cell>
          <cell r="R1397" t="str">
            <v>Seller Fulfilled</v>
          </cell>
          <cell r="S1397" t="str">
            <v>Seller Fulfilled</v>
          </cell>
          <cell r="T1397" t="str">
            <v>3GTR4MHVUTN5</v>
          </cell>
          <cell r="U1397" t="str">
            <v>00764608003138</v>
          </cell>
        </row>
        <row r="1398">
          <cell r="A1398" t="str">
            <v>1215-PACK2</v>
          </cell>
          <cell r="B1398">
            <v>5077422071</v>
          </cell>
          <cell r="C1398" t="str">
            <v>BAZIC Dual Tip Creative Markers Set, Broad &amp; Fine Point Tips Highlighter, 15 Colors Art Marker Pens, 2-Packs</v>
          </cell>
          <cell r="D1398" t="str">
            <v>ACTIVE</v>
          </cell>
          <cell r="E1398" t="str">
            <v>PUBLISHED</v>
          </cell>
          <cell r="F1398" t="str">
            <v>Compliance - Childrenâ€™s Product Policy,Listing &amp; Content:UPC Mismatch:Wrong-Item:Unpublish-Auto</v>
          </cell>
          <cell r="G1398" t="str">
            <v>Office &amp; Stationery</v>
          </cell>
          <cell r="H1398" t="str">
            <v>Markers</v>
          </cell>
          <cell r="I1398">
            <v>20.23</v>
          </cell>
          <cell r="J1398" t="str">
            <v>USD</v>
          </cell>
          <cell r="K1398" t="str">
            <v>Base</v>
          </cell>
          <cell r="L1398">
            <v>20.23</v>
          </cell>
          <cell r="M1398">
            <v>2039746</v>
          </cell>
          <cell r="N1398">
            <v>2039731</v>
          </cell>
          <cell r="O1398">
            <v>0.74</v>
          </cell>
          <cell r="P1398">
            <v>0.45</v>
          </cell>
          <cell r="Q1398">
            <v>1</v>
          </cell>
          <cell r="R1398" t="str">
            <v>Seller Fulfilled</v>
          </cell>
          <cell r="S1398" t="str">
            <v>Seller Fulfilled</v>
          </cell>
          <cell r="T1398" t="str">
            <v>3WKHXR8TDDZR</v>
          </cell>
          <cell r="U1398" t="str">
            <v>00764608003152</v>
          </cell>
        </row>
        <row r="1399">
          <cell r="A1399" t="str">
            <v>147-EACH</v>
          </cell>
          <cell r="B1399">
            <v>925246784</v>
          </cell>
          <cell r="C1399" t="str">
            <v>BAZIC Precision Knife [147]</v>
          </cell>
          <cell r="D1399" t="str">
            <v>ACTIVE</v>
          </cell>
          <cell r="E1399" t="str">
            <v>PUBLISHED</v>
          </cell>
          <cell r="F1399" t="str">
            <v>Compliance - Childrenâ€™s Product Policy</v>
          </cell>
          <cell r="G1399" t="str">
            <v>Crafts</v>
          </cell>
          <cell r="H1399" t="str">
            <v>Craft Knives &amp; Cutters</v>
          </cell>
          <cell r="I1399">
            <v>7.99</v>
          </cell>
          <cell r="J1399" t="str">
            <v>USD</v>
          </cell>
          <cell r="K1399" t="str">
            <v>Base</v>
          </cell>
          <cell r="L1399">
            <v>7.99</v>
          </cell>
          <cell r="M1399">
            <v>2038710</v>
          </cell>
          <cell r="N1399" t="str">
            <v>NETWORK_GEO</v>
          </cell>
          <cell r="O1399">
            <v>0.06</v>
          </cell>
          <cell r="P1399">
            <v>2.2400000000000002</v>
          </cell>
          <cell r="Q1399">
            <v>1</v>
          </cell>
          <cell r="R1399" t="str">
            <v>Seller Fulfilled</v>
          </cell>
          <cell r="S1399" t="str">
            <v>Seller Fulfilled</v>
          </cell>
          <cell r="T1399" t="str">
            <v>1ZFYJ9RPAZC9</v>
          </cell>
          <cell r="U1399" t="str">
            <v>10764608003166</v>
          </cell>
        </row>
        <row r="1400">
          <cell r="A1400" t="str">
            <v>17036-PACK2</v>
          </cell>
          <cell r="B1400">
            <v>5218840762</v>
          </cell>
          <cell r="C1400" t="str">
            <v>BAZIC Skylar Fineliner Pen, Fine Tip 0.4mm Pens, Assorted Colors, 10 Count, 2-Packs</v>
          </cell>
          <cell r="D1400" t="str">
            <v>ACTIVE</v>
          </cell>
          <cell r="E1400" t="str">
            <v>PUBLISHED</v>
          </cell>
          <cell r="F1400" t="str">
            <v>Price Adjusted,Price Adjusted</v>
          </cell>
          <cell r="G1400" t="str">
            <v>Office &amp; Stationery</v>
          </cell>
          <cell r="H1400" t="str">
            <v>File Folders</v>
          </cell>
          <cell r="I1400">
            <v>37.99</v>
          </cell>
          <cell r="J1400" t="str">
            <v>USD</v>
          </cell>
          <cell r="K1400" t="str">
            <v>Base</v>
          </cell>
          <cell r="L1400" t="str">
            <v>Yes</v>
          </cell>
          <cell r="M1400">
            <v>2039719</v>
          </cell>
          <cell r="N1400">
            <v>2039742</v>
          </cell>
          <cell r="O1400" t="str">
            <v>NETWORK_GEO</v>
          </cell>
          <cell r="P1400">
            <v>12.08</v>
          </cell>
          <cell r="Q1400">
            <v>1</v>
          </cell>
          <cell r="R1400" t="str">
            <v>Seller Fulfilled</v>
          </cell>
          <cell r="S1400" t="str">
            <v>Walmart Fulfilled</v>
          </cell>
          <cell r="T1400" t="str">
            <v>4235IB3P2AYG</v>
          </cell>
          <cell r="U1400" t="str">
            <v>00466860155272</v>
          </cell>
        </row>
        <row r="1401">
          <cell r="A1401" t="str">
            <v>17047-EACH</v>
          </cell>
          <cell r="B1401">
            <v>52618758</v>
          </cell>
          <cell r="C1401" t="str">
            <v>BAZIC Ballpoint Spencer Black Retractable Pen Soft Grip 1.0 mm, (5/Pack), 1-Pack</v>
          </cell>
          <cell r="D1401" t="str">
            <v>ACTIVE</v>
          </cell>
          <cell r="E1401" t="str">
            <v>PUBLISHED</v>
          </cell>
          <cell r="F1401" t="str">
            <v>Offer end date has passed,No Match Found - Adjusted to your last submitted price</v>
          </cell>
          <cell r="G1401" t="str">
            <v>Office &amp; Stationery</v>
          </cell>
          <cell r="H1401" t="str">
            <v>Envelopes</v>
          </cell>
          <cell r="I1401">
            <v>30.89</v>
          </cell>
          <cell r="J1401" t="str">
            <v>USD</v>
          </cell>
          <cell r="K1401" t="str">
            <v>Base</v>
          </cell>
          <cell r="L1401" t="str">
            <v>Yes</v>
          </cell>
          <cell r="M1401">
            <v>2039719</v>
          </cell>
          <cell r="N1401">
            <v>2038710</v>
          </cell>
          <cell r="O1401" t="str">
            <v>NETWORK_GEO</v>
          </cell>
          <cell r="P1401">
            <v>1.98</v>
          </cell>
          <cell r="Q1401">
            <v>1</v>
          </cell>
          <cell r="R1401" t="str">
            <v>Seller Fulfilled</v>
          </cell>
          <cell r="S1401" t="str">
            <v>Seller Fulfilled</v>
          </cell>
          <cell r="T1401" t="str">
            <v>6CWY8OUX9ARM</v>
          </cell>
          <cell r="U1401" t="str">
            <v>10764608031886</v>
          </cell>
        </row>
        <row r="1402">
          <cell r="A1402" t="str">
            <v>1713-EACH</v>
          </cell>
          <cell r="B1402">
            <v>26830372</v>
          </cell>
          <cell r="C1402" t="str">
            <v>BAZIC Dayton Assorted Color Rollerball Pen 0.7mm w/ Regulator, (6/Pack), 1-Pack</v>
          </cell>
          <cell r="D1402" t="str">
            <v>ACTIVE</v>
          </cell>
          <cell r="E1402" t="str">
            <v>PUBLISHED</v>
          </cell>
          <cell r="G1402" t="str">
            <v>Office &amp; Stationery</v>
          </cell>
          <cell r="H1402" t="str">
            <v>Pens</v>
          </cell>
          <cell r="I1402">
            <v>7.79</v>
          </cell>
          <cell r="J1402" t="str">
            <v>USD</v>
          </cell>
          <cell r="K1402" t="str">
            <v>Base</v>
          </cell>
          <cell r="L1402">
            <v>7.79</v>
          </cell>
          <cell r="M1402">
            <v>2039719</v>
          </cell>
          <cell r="N1402">
            <v>2039741</v>
          </cell>
          <cell r="O1402" t="str">
            <v>NETWORK_GEO</v>
          </cell>
          <cell r="P1402">
            <v>8.34</v>
          </cell>
          <cell r="Q1402">
            <v>1</v>
          </cell>
          <cell r="R1402" t="str">
            <v>Seller Fulfilled</v>
          </cell>
          <cell r="S1402" t="str">
            <v>Seller Fulfilled</v>
          </cell>
          <cell r="T1402" t="str">
            <v>19ZJKJ9FRVCG</v>
          </cell>
          <cell r="U1402" t="str">
            <v>10764608033484</v>
          </cell>
        </row>
        <row r="1403">
          <cell r="A1403" t="str">
            <v>1915-BOX</v>
          </cell>
          <cell r="B1403">
            <v>743875726</v>
          </cell>
          <cell r="C1403" t="str">
            <v>BAZIC Pencil Sharpener 2 Dual Blades + 2 Round Receptacle, (4-Pack), 24-Pack</v>
          </cell>
          <cell r="D1403" t="str">
            <v>ACTIVE</v>
          </cell>
          <cell r="E1403" t="str">
            <v>PUBLISHED</v>
          </cell>
          <cell r="F1403" t="str">
            <v>Offer end date has passed</v>
          </cell>
          <cell r="G1403" t="str">
            <v>Crafts</v>
          </cell>
          <cell r="H1403" t="str">
            <v>Clays &amp; Doughs</v>
          </cell>
          <cell r="I1403">
            <v>13.99</v>
          </cell>
          <cell r="J1403" t="str">
            <v>USD</v>
          </cell>
          <cell r="K1403" t="str">
            <v>Base</v>
          </cell>
          <cell r="L1403" t="str">
            <v>Yes</v>
          </cell>
          <cell r="M1403">
            <v>2039751</v>
          </cell>
          <cell r="N1403">
            <v>2039741</v>
          </cell>
          <cell r="O1403" t="str">
            <v>NETWORK_GEO</v>
          </cell>
          <cell r="P1403">
            <v>0.84</v>
          </cell>
          <cell r="Q1403">
            <v>1</v>
          </cell>
          <cell r="R1403" t="str">
            <v>Seller Fulfilled</v>
          </cell>
          <cell r="S1403" t="str">
            <v>Seller Fulfilled</v>
          </cell>
          <cell r="T1403" t="str">
            <v>4M9ULET63V4Y</v>
          </cell>
          <cell r="U1403" t="str">
            <v>00468709569059</v>
          </cell>
        </row>
        <row r="1404">
          <cell r="A1404" t="str">
            <v>2049-CASE</v>
          </cell>
          <cell r="B1404">
            <v>663481650</v>
          </cell>
          <cell r="C1404" t="str">
            <v>BAZIC Glow in the Dark Glitter Glue, Non-Toxic Safe for Slime, 48-Packs</v>
          </cell>
          <cell r="D1404" t="str">
            <v>ARCHIVED</v>
          </cell>
          <cell r="E1404" t="str">
            <v>UNPUBLISHED</v>
          </cell>
          <cell r="F1404" t="str">
            <v>Offer end date has passed</v>
          </cell>
          <cell r="G1404" t="str">
            <v>Office &amp; Stationery</v>
          </cell>
          <cell r="H1404" t="str">
            <v>Flash Cards</v>
          </cell>
          <cell r="I1404">
            <v>108</v>
          </cell>
          <cell r="J1404" t="str">
            <v>USD</v>
          </cell>
          <cell r="K1404" t="str">
            <v>Base</v>
          </cell>
          <cell r="L1404" t="str">
            <v>Yes</v>
          </cell>
          <cell r="M1404">
            <v>2038710</v>
          </cell>
          <cell r="N1404">
            <v>2039914</v>
          </cell>
          <cell r="O1404" t="str">
            <v>NETWORK_GEO</v>
          </cell>
          <cell r="P1404">
            <v>13.88</v>
          </cell>
          <cell r="Q1404">
            <v>1</v>
          </cell>
          <cell r="R1404" t="str">
            <v>Seller Fulfilled</v>
          </cell>
          <cell r="S1404" t="str">
            <v>Seller Fulfilled</v>
          </cell>
          <cell r="T1404" t="str">
            <v>46QTW6VGQQAE</v>
          </cell>
          <cell r="U1404" t="str">
            <v>20088908338009</v>
          </cell>
        </row>
        <row r="1405">
          <cell r="A1405" t="str">
            <v>2053-CASE</v>
          </cell>
          <cell r="B1405">
            <v>956380639</v>
          </cell>
          <cell r="C1405" t="str">
            <v>Bazic Products 307001-288 0.28 Premium Glue Stick</v>
          </cell>
          <cell r="D1405" t="str">
            <v>ACTIVE</v>
          </cell>
          <cell r="E1405" t="str">
            <v>PUBLISHED</v>
          </cell>
          <cell r="F1405" t="str">
            <v>Offer end date has passed</v>
          </cell>
          <cell r="G1405" t="str">
            <v>Office &amp; Stationery</v>
          </cell>
          <cell r="H1405" t="str">
            <v>Glue</v>
          </cell>
          <cell r="I1405">
            <v>89.69</v>
          </cell>
          <cell r="J1405" t="str">
            <v>USD</v>
          </cell>
          <cell r="K1405" t="str">
            <v>Base</v>
          </cell>
          <cell r="L1405">
            <v>89.69</v>
          </cell>
          <cell r="M1405">
            <v>2039872</v>
          </cell>
          <cell r="N1405">
            <v>2039748</v>
          </cell>
          <cell r="O1405">
            <v>13.74</v>
          </cell>
          <cell r="P1405">
            <v>0.54</v>
          </cell>
          <cell r="Q1405">
            <v>1</v>
          </cell>
          <cell r="R1405" t="str">
            <v>Seller Fulfilled</v>
          </cell>
          <cell r="S1405" t="str">
            <v>Seller Fulfilled</v>
          </cell>
          <cell r="T1405" t="str">
            <v>77XF2AKXX8W6</v>
          </cell>
          <cell r="U1405" t="str">
            <v>00764608034248</v>
          </cell>
        </row>
        <row r="1406">
          <cell r="A1406" t="str">
            <v>2099-EACH</v>
          </cell>
          <cell r="B1406">
            <v>34935190</v>
          </cell>
          <cell r="C1406" t="str">
            <v>BAZIC White Glue, Clear Glue, Glue Stick, Glue Set (3/Pack), 1-Pack</v>
          </cell>
          <cell r="D1406" t="str">
            <v>ARCHIVED</v>
          </cell>
          <cell r="E1406" t="str">
            <v>UNPUBLISHED</v>
          </cell>
          <cell r="F1406" t="str">
            <v>Offer end date has passed,Price Adjusted</v>
          </cell>
          <cell r="G1406" t="str">
            <v>Office &amp; Stationery</v>
          </cell>
          <cell r="H1406" t="str">
            <v>Glue</v>
          </cell>
          <cell r="I1406">
            <v>55.5</v>
          </cell>
          <cell r="J1406" t="str">
            <v>USD</v>
          </cell>
          <cell r="K1406" t="str">
            <v>Base</v>
          </cell>
          <cell r="L1406" t="str">
            <v>Yes</v>
          </cell>
          <cell r="M1406">
            <v>2039872</v>
          </cell>
          <cell r="N1406">
            <v>2039872</v>
          </cell>
          <cell r="O1406" t="str">
            <v>NETWORK_GEO</v>
          </cell>
          <cell r="P1406">
            <v>9.5</v>
          </cell>
          <cell r="Q1406">
            <v>1</v>
          </cell>
          <cell r="R1406" t="str">
            <v>Seller Fulfilled</v>
          </cell>
          <cell r="S1406" t="str">
            <v>Walmart Fulfilled</v>
          </cell>
          <cell r="T1406" t="str">
            <v>5YYJVX7WCDK6</v>
          </cell>
          <cell r="U1406" t="str">
            <v>10764608034672</v>
          </cell>
        </row>
        <row r="1407">
          <cell r="A1407" t="str">
            <v>2099-PACK4</v>
          </cell>
          <cell r="B1407">
            <v>141190953</v>
          </cell>
          <cell r="C1407" t="str">
            <v>BAZIC White Glue, School Glue, Glue StIck, Washable Glue (3/Pack), 4-Packs</v>
          </cell>
          <cell r="D1407" t="str">
            <v>ARCHIVED</v>
          </cell>
          <cell r="E1407" t="str">
            <v>UNPUBLISHED</v>
          </cell>
          <cell r="F1407" t="str">
            <v>Offer end date has passed,No Match Found - Adjusted to your last submitted price</v>
          </cell>
          <cell r="G1407" t="str">
            <v>Office &amp; Stationery</v>
          </cell>
          <cell r="H1407" t="str">
            <v>Labels</v>
          </cell>
          <cell r="I1407">
            <v>6.99</v>
          </cell>
          <cell r="J1407" t="str">
            <v>USD</v>
          </cell>
          <cell r="K1407" t="str">
            <v>Base</v>
          </cell>
          <cell r="L1407" t="str">
            <v>Yes</v>
          </cell>
          <cell r="M1407">
            <v>2039872</v>
          </cell>
          <cell r="N1407">
            <v>2038061</v>
          </cell>
          <cell r="O1407" t="str">
            <v>ALWAYS_TWO_DAY</v>
          </cell>
          <cell r="P1407">
            <v>7.4999999999999997E-2</v>
          </cell>
          <cell r="Q1407">
            <v>1</v>
          </cell>
          <cell r="R1407" t="str">
            <v>Walmart Fulfilled</v>
          </cell>
          <cell r="S1407" t="str">
            <v>Seller Fulfilled</v>
          </cell>
          <cell r="T1407" t="str">
            <v>69UCJSAJ7YKH</v>
          </cell>
          <cell r="U1407" t="str">
            <v>00764608038086</v>
          </cell>
        </row>
        <row r="1408">
          <cell r="A1408" t="str">
            <v>2238-CASE</v>
          </cell>
          <cell r="B1408">
            <v>18470901772</v>
          </cell>
          <cell r="C1408" t="str">
            <v>BAZIC Products Pink Eraser Top, Latex Free Pencil Tops Erasers (12/Pack), Total 3456 Count</v>
          </cell>
          <cell r="D1408" t="str">
            <v>ACTIVE</v>
          </cell>
          <cell r="E1408" t="str">
            <v>PUBLISHED</v>
          </cell>
          <cell r="F1408" t="str">
            <v>Offer end date has passed</v>
          </cell>
          <cell r="G1408" t="str">
            <v>Crafts</v>
          </cell>
          <cell r="H1408" t="str">
            <v>Art Paints &amp; Pigment Powders</v>
          </cell>
          <cell r="I1408">
            <v>16.989999999999998</v>
          </cell>
          <cell r="J1408" t="str">
            <v>USD</v>
          </cell>
          <cell r="K1408" t="str">
            <v>Base</v>
          </cell>
          <cell r="L1408" t="str">
            <v>Yes</v>
          </cell>
          <cell r="M1408">
            <v>2039721</v>
          </cell>
          <cell r="N1408">
            <v>2039748</v>
          </cell>
          <cell r="O1408" t="str">
            <v>NETWORK_GEO</v>
          </cell>
          <cell r="P1408">
            <v>0.76</v>
          </cell>
          <cell r="Q1408">
            <v>1</v>
          </cell>
          <cell r="R1408" t="str">
            <v>Seller Fulfilled</v>
          </cell>
          <cell r="S1408" t="str">
            <v>Seller Fulfilled</v>
          </cell>
          <cell r="T1408" t="str">
            <v>5NJZRSZW5IYC</v>
          </cell>
          <cell r="U1408" t="str">
            <v>00466277180966</v>
          </cell>
        </row>
        <row r="1409">
          <cell r="A1409" t="str">
            <v>2250-SET4+2251-SET4</v>
          </cell>
          <cell r="B1409">
            <v>5571813765</v>
          </cell>
          <cell r="C1409" t="str">
            <v>BAZIC 3D Erasers Set, Assorted Food and Princess Dress up Mini Pencil Erasers (4/Pack), 8-Packs</v>
          </cell>
          <cell r="D1409" t="str">
            <v>ACTIVE</v>
          </cell>
          <cell r="E1409" t="str">
            <v>PUBLISHED</v>
          </cell>
          <cell r="F1409" t="str">
            <v>Offer end date has passed</v>
          </cell>
          <cell r="G1409" t="str">
            <v>Clothing, Shoes &amp; Accessories</v>
          </cell>
          <cell r="H1409" t="str">
            <v>Keychains</v>
          </cell>
          <cell r="I1409">
            <v>32.090000000000003</v>
          </cell>
          <cell r="J1409" t="str">
            <v>USD</v>
          </cell>
          <cell r="K1409" t="str">
            <v>Base</v>
          </cell>
          <cell r="L1409" t="str">
            <v>Yes</v>
          </cell>
          <cell r="M1409">
            <v>2039721</v>
          </cell>
          <cell r="N1409">
            <v>2038710</v>
          </cell>
          <cell r="O1409" t="str">
            <v>NETWORK_GEO</v>
          </cell>
          <cell r="P1409">
            <v>1.4</v>
          </cell>
          <cell r="Q1409">
            <v>1</v>
          </cell>
          <cell r="R1409" t="str">
            <v>Seller Fulfilled</v>
          </cell>
          <cell r="S1409" t="str">
            <v>Seller Fulfilled</v>
          </cell>
          <cell r="T1409" t="str">
            <v>0YIEYONJ6RH8</v>
          </cell>
          <cell r="U1409" t="str">
            <v>10764608040017</v>
          </cell>
        </row>
        <row r="1410">
          <cell r="A1410" t="str">
            <v>2511-EACH</v>
          </cell>
          <cell r="B1410">
            <v>26828068</v>
          </cell>
          <cell r="C1410" t="str">
            <v>BAZIC 24 Color Premium Crayons [2511]</v>
          </cell>
          <cell r="D1410" t="str">
            <v>ACTIVE</v>
          </cell>
          <cell r="E1410" t="str">
            <v>PUBLISHED</v>
          </cell>
          <cell r="F1410" t="str">
            <v>Offer end date has passed</v>
          </cell>
          <cell r="G1410" t="str">
            <v>Office &amp; Stationery</v>
          </cell>
          <cell r="H1410" t="str">
            <v>Binders</v>
          </cell>
          <cell r="I1410">
            <v>9.5</v>
          </cell>
          <cell r="J1410" t="str">
            <v>USD</v>
          </cell>
          <cell r="K1410" t="str">
            <v>Base</v>
          </cell>
          <cell r="L1410" t="str">
            <v>Yes</v>
          </cell>
          <cell r="M1410">
            <v>2039722</v>
          </cell>
          <cell r="N1410">
            <v>2039738</v>
          </cell>
          <cell r="O1410" t="str">
            <v>ALWAYS_TWO_DAY</v>
          </cell>
          <cell r="P1410">
            <v>0.72499999999999998</v>
          </cell>
          <cell r="Q1410">
            <v>1</v>
          </cell>
          <cell r="R1410" t="str">
            <v>Walmart Fulfilled</v>
          </cell>
          <cell r="S1410" t="str">
            <v>Seller Fulfilled</v>
          </cell>
          <cell r="T1410" t="str">
            <v>19BRZ9FW2FGD</v>
          </cell>
          <cell r="U1410" t="str">
            <v>00764608041024</v>
          </cell>
        </row>
        <row r="1411">
          <cell r="A1411" t="str">
            <v>3003-BOX</v>
          </cell>
          <cell r="B1411">
            <v>398945908</v>
          </cell>
          <cell r="C1411" t="str">
            <v>BAZIC Scientific Calculator 56 Function Flip Cover for Engineerings, 12-Pack</v>
          </cell>
          <cell r="D1411" t="str">
            <v>ACTIVE</v>
          </cell>
          <cell r="E1411" t="str">
            <v>UNPUBLISHED</v>
          </cell>
          <cell r="F1411" t="str">
            <v>Reasonable price requirements are not met,Reasonable Price Not Satisfied</v>
          </cell>
          <cell r="G1411" t="str">
            <v>Office &amp; Stationery</v>
          </cell>
          <cell r="H1411" t="str">
            <v>Calculators</v>
          </cell>
          <cell r="I1411">
            <v>64.989999999999995</v>
          </cell>
          <cell r="J1411" t="str">
            <v>USD</v>
          </cell>
          <cell r="K1411" t="str">
            <v>Base</v>
          </cell>
          <cell r="L1411" t="str">
            <v>Yes</v>
          </cell>
          <cell r="M1411">
            <v>2039735</v>
          </cell>
          <cell r="N1411">
            <v>2039724</v>
          </cell>
          <cell r="O1411" t="str">
            <v>NETWORK_GEO</v>
          </cell>
          <cell r="P1411">
            <v>2200</v>
          </cell>
          <cell r="Q1411">
            <v>1</v>
          </cell>
          <cell r="R1411" t="str">
            <v>Seller Fulfilled</v>
          </cell>
          <cell r="S1411" t="str">
            <v>Seller Fulfilled</v>
          </cell>
          <cell r="T1411" t="str">
            <v>7675RLK368QW</v>
          </cell>
          <cell r="U1411" t="str">
            <v>00462844966360</v>
          </cell>
        </row>
        <row r="1412">
          <cell r="A1412" t="str">
            <v>3144-CASE</v>
          </cell>
          <cell r="B1412">
            <v>229129562</v>
          </cell>
          <cell r="C1412" t="str">
            <v>Bazic Products 306001-100 2 Pocket Paper Portfolio, Assorted Colors</v>
          </cell>
          <cell r="D1412" t="str">
            <v>ACTIVE</v>
          </cell>
          <cell r="E1412" t="str">
            <v>PUBLISHED</v>
          </cell>
          <cell r="F1412" t="str">
            <v>Offer end date has passed</v>
          </cell>
          <cell r="G1412" t="str">
            <v>Office &amp; Stationery</v>
          </cell>
          <cell r="H1412" t="str">
            <v>Binders</v>
          </cell>
          <cell r="I1412">
            <v>46.99</v>
          </cell>
          <cell r="J1412" t="str">
            <v>USD</v>
          </cell>
          <cell r="K1412" t="str">
            <v>Base</v>
          </cell>
          <cell r="L1412" t="str">
            <v>Yes</v>
          </cell>
          <cell r="M1412">
            <v>2039742</v>
          </cell>
          <cell r="N1412">
            <v>2039738</v>
          </cell>
          <cell r="O1412" t="str">
            <v>NETWORK_GEO</v>
          </cell>
          <cell r="P1412">
            <v>10.3</v>
          </cell>
          <cell r="Q1412">
            <v>1</v>
          </cell>
          <cell r="R1412" t="str">
            <v>Seller Fulfilled</v>
          </cell>
          <cell r="S1412" t="str">
            <v>Seller Fulfilled</v>
          </cell>
          <cell r="T1412" t="str">
            <v>4YQRKVUQ6KKI</v>
          </cell>
          <cell r="U1412" t="str">
            <v>20764608041400</v>
          </cell>
        </row>
        <row r="1413">
          <cell r="A1413" t="str">
            <v>3167-PACK2-GN</v>
          </cell>
          <cell r="B1413">
            <v>5399870755</v>
          </cell>
          <cell r="C1413" t="str">
            <v>BAZIC 3 Ring Binder 1" Economy View Binders Pastel Green Color, Hold 175 Sheets, 2-Count</v>
          </cell>
          <cell r="D1413" t="str">
            <v>ACTIVE</v>
          </cell>
          <cell r="E1413" t="str">
            <v>PUBLISHED</v>
          </cell>
          <cell r="F1413"/>
          <cell r="G1413" t="str">
            <v>Office &amp; Stationery</v>
          </cell>
          <cell r="H1413" t="str">
            <v>Binders</v>
          </cell>
          <cell r="I1413">
            <v>13.51</v>
          </cell>
          <cell r="J1413" t="str">
            <v>USD</v>
          </cell>
          <cell r="K1413" t="str">
            <v>Base</v>
          </cell>
          <cell r="L1413" t="str">
            <v>Yes</v>
          </cell>
          <cell r="M1413">
            <v>2039738</v>
          </cell>
          <cell r="N1413">
            <v>2039738</v>
          </cell>
          <cell r="O1413" t="str">
            <v>NETWORK_GEO</v>
          </cell>
          <cell r="P1413">
            <v>0.74</v>
          </cell>
          <cell r="Q1413">
            <v>1</v>
          </cell>
          <cell r="R1413" t="str">
            <v>Seller Fulfilled</v>
          </cell>
          <cell r="S1413" t="str">
            <v>Seller Fulfilled</v>
          </cell>
          <cell r="T1413" t="str">
            <v>4SW2JK0SHTKL</v>
          </cell>
          <cell r="U1413" t="str">
            <v>00764608041703</v>
          </cell>
        </row>
        <row r="1414">
          <cell r="A1414" t="str">
            <v>4122-PACK2</v>
          </cell>
          <cell r="B1414">
            <v>497041455</v>
          </cell>
          <cell r="C1414" t="str">
            <v>BAZIC 3 Ring Binder 1" Economy View Binders Green, Hold 175 Sheets, 2-Count</v>
          </cell>
          <cell r="D1414" t="str">
            <v>ACTIVE</v>
          </cell>
          <cell r="E1414" t="str">
            <v>PUBLISHED</v>
          </cell>
          <cell r="F1414" t="str">
            <v>Listing &amp; Content:UPC Mismatch:Wrong-Item:Unpublish-Auto,Offer end date has passed,Reasonable price requirements are not met,Reasonable Price Not Satisfied</v>
          </cell>
          <cell r="G1414" t="str">
            <v>Office &amp; Stationery</v>
          </cell>
          <cell r="H1414" t="str">
            <v>Binders</v>
          </cell>
          <cell r="I1414">
            <v>20.75</v>
          </cell>
          <cell r="J1414" t="str">
            <v>USD</v>
          </cell>
          <cell r="K1414" t="str">
            <v>Base</v>
          </cell>
          <cell r="L1414">
            <v>20.75</v>
          </cell>
          <cell r="M1414">
            <v>2039738</v>
          </cell>
          <cell r="N1414">
            <v>2038710</v>
          </cell>
          <cell r="O1414">
            <v>1.44</v>
          </cell>
          <cell r="P1414">
            <v>0.28000000000000003</v>
          </cell>
          <cell r="Q1414">
            <v>1</v>
          </cell>
          <cell r="R1414" t="str">
            <v>Seller Fulfilled</v>
          </cell>
          <cell r="S1414" t="str">
            <v>Seller Fulfilled</v>
          </cell>
          <cell r="T1414" t="str">
            <v>4WVYUEIQ9B0M</v>
          </cell>
          <cell r="U1414" t="str">
            <v>00805219457528</v>
          </cell>
        </row>
        <row r="1415">
          <cell r="A1415" t="str">
            <v>5013-CASE</v>
          </cell>
          <cell r="B1415">
            <v>192660647</v>
          </cell>
          <cell r="C1415" t="str">
            <v>BAZIC Dime Coin Wrappers Rolls Tube, Made in USA (36/Pack), 50-Packs</v>
          </cell>
          <cell r="D1415" t="str">
            <v>ACTIVE</v>
          </cell>
          <cell r="E1415" t="str">
            <v>PUBLISHED</v>
          </cell>
          <cell r="F1415"/>
          <cell r="G1415" t="str">
            <v>Crafts</v>
          </cell>
          <cell r="H1415" t="str">
            <v>Coloring Books</v>
          </cell>
          <cell r="I1415">
            <v>18</v>
          </cell>
          <cell r="J1415" t="str">
            <v>USD</v>
          </cell>
          <cell r="K1415" t="str">
            <v>Base</v>
          </cell>
          <cell r="L1415" t="str">
            <v>Yes</v>
          </cell>
          <cell r="M1415">
            <v>2038710</v>
          </cell>
          <cell r="N1415">
            <v>2038710</v>
          </cell>
          <cell r="O1415" t="str">
            <v>ALWAYS_TWO_DAY</v>
          </cell>
          <cell r="P1415">
            <v>0.89</v>
          </cell>
          <cell r="Q1415">
            <v>1</v>
          </cell>
          <cell r="R1415" t="str">
            <v>WFS Eligible</v>
          </cell>
          <cell r="S1415" t="str">
            <v>Seller Fulfilled</v>
          </cell>
          <cell r="T1415" t="str">
            <v>5DZMPIK7X69L</v>
          </cell>
          <cell r="U1415" t="str">
            <v>00460015799595</v>
          </cell>
        </row>
        <row r="1416">
          <cell r="A1416" t="str">
            <v>5030-CASE</v>
          </cell>
          <cell r="B1416">
            <v>643859680</v>
          </cell>
          <cell r="C1416" t="str">
            <v>BAZIC Poster Board Neon Yellow 22" X 28", Bulk Boards for School Craft, 25-Pack</v>
          </cell>
          <cell r="D1416" t="str">
            <v>ACTIVE</v>
          </cell>
          <cell r="E1416" t="str">
            <v>PUBLISHED</v>
          </cell>
          <cell r="F1416" t="str">
            <v>Offer end date has passed</v>
          </cell>
          <cell r="G1416" t="str">
            <v>Crafts</v>
          </cell>
          <cell r="H1416" t="str">
            <v>Coloring Books</v>
          </cell>
          <cell r="I1416">
            <v>87.99</v>
          </cell>
          <cell r="J1416" t="str">
            <v>USD</v>
          </cell>
          <cell r="K1416" t="str">
            <v>Base</v>
          </cell>
          <cell r="L1416" t="str">
            <v>Yes</v>
          </cell>
          <cell r="M1416">
            <v>2039749</v>
          </cell>
          <cell r="N1416">
            <v>2038710</v>
          </cell>
          <cell r="O1416" t="str">
            <v>NETWORK_GEO</v>
          </cell>
          <cell r="P1416">
            <v>10.6</v>
          </cell>
          <cell r="Q1416">
            <v>1</v>
          </cell>
          <cell r="R1416" t="str">
            <v>Seller Fulfilled</v>
          </cell>
          <cell r="S1416" t="str">
            <v>Seller Fulfilled</v>
          </cell>
          <cell r="T1416" t="str">
            <v>32JVSNVIXXHD</v>
          </cell>
          <cell r="U1416" t="str">
            <v>20805219491755</v>
          </cell>
        </row>
        <row r="1417">
          <cell r="A1417" t="str">
            <v>5157-PACK2</v>
          </cell>
          <cell r="B1417">
            <v>522067938</v>
          </cell>
          <cell r="C1417" t="str">
            <v>BAZIC Neon Page Markers 2x1.5 Flag Index Tabs, (30 Flags/Pack), 2-Packs</v>
          </cell>
          <cell r="D1417" t="str">
            <v>ACTIVE</v>
          </cell>
          <cell r="E1417" t="str">
            <v>PUBLISHED</v>
          </cell>
          <cell r="G1417" t="str">
            <v>Office &amp; Stationery</v>
          </cell>
          <cell r="H1417" t="str">
            <v>Index Tabs</v>
          </cell>
          <cell r="I1417">
            <v>8.35</v>
          </cell>
          <cell r="J1417" t="str">
            <v>USD</v>
          </cell>
          <cell r="K1417" t="str">
            <v>Base</v>
          </cell>
          <cell r="L1417">
            <v>8.35</v>
          </cell>
          <cell r="M1417">
            <v>2039889</v>
          </cell>
          <cell r="N1417">
            <v>2039723</v>
          </cell>
          <cell r="O1417" t="str">
            <v>ALWAYS_TWO_DAY</v>
          </cell>
          <cell r="P1417">
            <v>3.5</v>
          </cell>
          <cell r="Q1417">
            <v>1</v>
          </cell>
          <cell r="R1417" t="str">
            <v>Walmart Fulfilled</v>
          </cell>
          <cell r="S1417" t="str">
            <v>Walmart Fulfilled</v>
          </cell>
          <cell r="T1417" t="str">
            <v>4UM2DX88BAD0</v>
          </cell>
          <cell r="U1417" t="str">
            <v>10764608005047</v>
          </cell>
        </row>
        <row r="1418">
          <cell r="A1418" t="str">
            <v>5190-EACH</v>
          </cell>
          <cell r="B1418">
            <v>1805858595</v>
          </cell>
          <cell r="C1418" t="str">
            <v>BAZIC 25 Sheets Pastel Color Multipurpose Paper 8.5"x11", Colored Copy Paper Fax Laser Printing (25/Pack), 1-Pack</v>
          </cell>
          <cell r="D1418" t="str">
            <v>ACTIVE</v>
          </cell>
          <cell r="E1418" t="str">
            <v>PUBLISHED</v>
          </cell>
          <cell r="F1418" t="str">
            <v>Offer end date has passed</v>
          </cell>
          <cell r="G1418" t="str">
            <v>Office &amp; Stationery</v>
          </cell>
          <cell r="H1418" t="str">
            <v>School &amp; Office Paper</v>
          </cell>
          <cell r="I1418">
            <v>7.25</v>
          </cell>
          <cell r="J1418" t="str">
            <v>USD</v>
          </cell>
          <cell r="K1418" t="str">
            <v>Base</v>
          </cell>
          <cell r="L1418">
            <v>7.25</v>
          </cell>
          <cell r="M1418">
            <v>2039724</v>
          </cell>
          <cell r="N1418">
            <v>2038710</v>
          </cell>
          <cell r="O1418">
            <v>0.26900000000000002</v>
          </cell>
          <cell r="P1418">
            <v>2.3050000000000002</v>
          </cell>
          <cell r="Q1418">
            <v>1</v>
          </cell>
          <cell r="R1418" t="str">
            <v>WFS Eligible</v>
          </cell>
          <cell r="S1418" t="str">
            <v>Seller Fulfilled</v>
          </cell>
          <cell r="T1418" t="str">
            <v>4FP7YUUAN2VD</v>
          </cell>
          <cell r="U1418" t="str">
            <v>00764608050712</v>
          </cell>
        </row>
        <row r="1419">
          <cell r="A1419" t="str">
            <v>532-BOX</v>
          </cell>
          <cell r="B1419">
            <v>245915923</v>
          </cell>
          <cell r="C1419" t="str">
            <v>BAZIC Addition Flash Cards, Numbers Math Flashcards (36/Pack), 24-Packs</v>
          </cell>
          <cell r="D1419" t="str">
            <v>ACTIVE</v>
          </cell>
          <cell r="E1419" t="str">
            <v>PUBLISHED</v>
          </cell>
          <cell r="F1419" t="str">
            <v>Offer end date has passed</v>
          </cell>
          <cell r="G1419" t="str">
            <v>Office &amp; Stationery</v>
          </cell>
          <cell r="H1419" t="str">
            <v>Writing Notebooks &amp; Sketch Books</v>
          </cell>
          <cell r="I1419">
            <v>60.99</v>
          </cell>
          <cell r="J1419" t="str">
            <v>USD</v>
          </cell>
          <cell r="K1419" t="str">
            <v>Base</v>
          </cell>
          <cell r="L1419" t="str">
            <v>Yes</v>
          </cell>
          <cell r="M1419">
            <v>2039914</v>
          </cell>
          <cell r="N1419">
            <v>2039723</v>
          </cell>
          <cell r="O1419" t="str">
            <v>NETWORK_GEO</v>
          </cell>
          <cell r="P1419">
            <v>18.8</v>
          </cell>
          <cell r="Q1419">
            <v>1</v>
          </cell>
          <cell r="R1419" t="str">
            <v>Seller Fulfilled</v>
          </cell>
          <cell r="S1419" t="str">
            <v>Seller Fulfilled</v>
          </cell>
          <cell r="T1419" t="str">
            <v>44HM8CHKKE5F</v>
          </cell>
          <cell r="U1419" t="str">
            <v>20764608005143</v>
          </cell>
        </row>
        <row r="1420">
          <cell r="A1420" t="str">
            <v>5512-EACH</v>
          </cell>
          <cell r="B1420">
            <v>177595513</v>
          </cell>
          <cell r="C1420" t="str">
            <v>BAZIC Composition Book Wide Ruled 80 Sheet Black Marble Notebook, 1-Pack</v>
          </cell>
          <cell r="D1420" t="str">
            <v>ARCHIVED</v>
          </cell>
          <cell r="E1420" t="str">
            <v>UNPUBLISHED</v>
          </cell>
          <cell r="F1420" t="str">
            <v>Offer end date has passed</v>
          </cell>
          <cell r="G1420" t="str">
            <v>Crafts</v>
          </cell>
          <cell r="H1420" t="str">
            <v>Coloring Books</v>
          </cell>
          <cell r="I1420">
            <v>82.25</v>
          </cell>
          <cell r="J1420" t="str">
            <v>USD</v>
          </cell>
          <cell r="K1420" t="str">
            <v>Base</v>
          </cell>
          <cell r="L1420" t="str">
            <v>Yes</v>
          </cell>
          <cell r="M1420">
            <v>2039723</v>
          </cell>
          <cell r="N1420">
            <v>2038710</v>
          </cell>
          <cell r="O1420" t="str">
            <v>NETWORK_GEO</v>
          </cell>
          <cell r="P1420">
            <v>13.4</v>
          </cell>
          <cell r="Q1420">
            <v>1</v>
          </cell>
          <cell r="R1420" t="str">
            <v>Seller Fulfilled</v>
          </cell>
          <cell r="S1420" t="str">
            <v>Seller Fulfilled</v>
          </cell>
          <cell r="T1420" t="str">
            <v>2181DEC2EPXN</v>
          </cell>
          <cell r="U1420" t="str">
            <v>20088908356508</v>
          </cell>
        </row>
        <row r="1421">
          <cell r="A1421" t="str">
            <v>563-CASE</v>
          </cell>
          <cell r="B1421">
            <v>476532038</v>
          </cell>
          <cell r="C1421" t="str">
            <v>BAZIC College Ruled 3 Subject Spiral Notebooks 120 Sheets 9.5"x5.75", 24-Pack</v>
          </cell>
          <cell r="D1421" t="str">
            <v>ACTIVE</v>
          </cell>
          <cell r="E1421" t="str">
            <v>PUBLISHED</v>
          </cell>
          <cell r="F1421" t="str">
            <v>Offer end date has passed,Price Adjusted</v>
          </cell>
          <cell r="G1421" t="str">
            <v>Office &amp; Stationery</v>
          </cell>
          <cell r="H1421" t="str">
            <v>Writing Notebooks &amp; Sketch Books</v>
          </cell>
          <cell r="I1421">
            <v>80.989999999999995</v>
          </cell>
          <cell r="J1421" t="str">
            <v>USD</v>
          </cell>
          <cell r="K1421" t="str">
            <v>Base</v>
          </cell>
          <cell r="L1421">
            <v>80.989999999999995</v>
          </cell>
          <cell r="M1421">
            <v>2039723</v>
          </cell>
          <cell r="N1421">
            <v>2038710</v>
          </cell>
          <cell r="O1421">
            <v>15.2</v>
          </cell>
          <cell r="P1421">
            <v>0.12</v>
          </cell>
          <cell r="Q1421">
            <v>1</v>
          </cell>
          <cell r="R1421" t="str">
            <v>Seller Fulfilled</v>
          </cell>
          <cell r="S1421" t="str">
            <v>Seller Fulfilled</v>
          </cell>
          <cell r="T1421" t="str">
            <v>6903AK4O8BB6</v>
          </cell>
          <cell r="U1421" t="str">
            <v>00764608054321</v>
          </cell>
        </row>
        <row r="1422">
          <cell r="A1422" t="str">
            <v>6011-PACK4</v>
          </cell>
          <cell r="B1422">
            <v>950419402</v>
          </cell>
          <cell r="C1422" t="str">
            <v>BAZIC Magnetic Dry Erase Whiteboard &amp; Marker + 2 Magnets), 8.5"x11", 4-Pack</v>
          </cell>
          <cell r="D1422" t="str">
            <v>ACTIVE</v>
          </cell>
          <cell r="E1422" t="str">
            <v>PUBLISHED</v>
          </cell>
          <cell r="F1422" t="str">
            <v>Offer end date has passed</v>
          </cell>
          <cell r="G1422" t="str">
            <v>Crafts</v>
          </cell>
          <cell r="H1422" t="str">
            <v>Art Pads &amp; Paper</v>
          </cell>
          <cell r="I1422">
            <v>118.99</v>
          </cell>
          <cell r="J1422" t="str">
            <v>USD</v>
          </cell>
          <cell r="K1422" t="str">
            <v>Base</v>
          </cell>
          <cell r="L1422" t="str">
            <v>Yes</v>
          </cell>
          <cell r="M1422">
            <v>2039885</v>
          </cell>
          <cell r="N1422">
            <v>2039754</v>
          </cell>
          <cell r="O1422" t="str">
            <v>NETWORK_GEO</v>
          </cell>
          <cell r="P1422">
            <v>31.3</v>
          </cell>
          <cell r="Q1422">
            <v>1</v>
          </cell>
          <cell r="R1422" t="str">
            <v>Seller Fulfilled</v>
          </cell>
          <cell r="S1422" t="str">
            <v>Seller Fulfilled</v>
          </cell>
          <cell r="T1422" t="str">
            <v>7IOBNVPSE3IB</v>
          </cell>
          <cell r="U1422" t="str">
            <v>20764608005501</v>
          </cell>
        </row>
        <row r="1423">
          <cell r="A1423" t="str">
            <v>745-PACK2</v>
          </cell>
          <cell r="B1423">
            <v>199991115</v>
          </cell>
          <cell r="C1423" t="str">
            <v>BAZIC Drawing Sketching Pencil Set, 6B 5B 4B 3B 2B B HB F H 2H 4H 6H (12/Pack), 2-Packs</v>
          </cell>
          <cell r="D1423" t="str">
            <v>ARCHIVED</v>
          </cell>
          <cell r="E1423" t="str">
            <v>UNPUBLISHED</v>
          </cell>
          <cell r="F1423" t="str">
            <v>Offer end date has passed,No Match Found - Adjusted to your last submitted price</v>
          </cell>
          <cell r="G1423" t="str">
            <v>Crafts</v>
          </cell>
          <cell r="H1423" t="str">
            <v>Art Pencils</v>
          </cell>
          <cell r="I1423">
            <v>9.49</v>
          </cell>
          <cell r="J1423" t="str">
            <v>USD</v>
          </cell>
          <cell r="K1423" t="str">
            <v>Base</v>
          </cell>
          <cell r="L1423" t="str">
            <v>Yes</v>
          </cell>
          <cell r="M1423">
            <v>2039720</v>
          </cell>
          <cell r="N1423">
            <v>2038710</v>
          </cell>
          <cell r="O1423">
            <v>0.34</v>
          </cell>
          <cell r="P1423">
            <v>14.72</v>
          </cell>
          <cell r="Q1423">
            <v>1</v>
          </cell>
          <cell r="R1423" t="str">
            <v>Seller Fulfilled</v>
          </cell>
          <cell r="S1423" t="str">
            <v>Seller Fulfilled</v>
          </cell>
          <cell r="T1423" t="str">
            <v>4RA4YIGQ9GDS</v>
          </cell>
          <cell r="U1423" t="str">
            <v>20764608055001</v>
          </cell>
        </row>
        <row r="1424">
          <cell r="A1424" t="str">
            <v>S-11-BOX</v>
          </cell>
          <cell r="B1424">
            <v>249806219</v>
          </cell>
          <cell r="C1424" t="str">
            <v>BAZIC Never Mind The Dog Beware of Owner Sign 9"X12", Waterproof Sign, 24-Pack</v>
          </cell>
          <cell r="D1424" t="str">
            <v>ACTIVE</v>
          </cell>
          <cell r="E1424" t="str">
            <v>PUBLISHED</v>
          </cell>
          <cell r="F1424" t="str">
            <v>Offer end date has passed</v>
          </cell>
          <cell r="G1424" t="str">
            <v>Office &amp; Stationery</v>
          </cell>
          <cell r="H1424" t="str">
            <v>Writing Notebooks &amp; Sketch Books</v>
          </cell>
          <cell r="I1424">
            <v>9.49</v>
          </cell>
          <cell r="J1424" t="str">
            <v>USD</v>
          </cell>
          <cell r="K1424" t="str">
            <v>Base</v>
          </cell>
          <cell r="L1424" t="str">
            <v>Yes</v>
          </cell>
          <cell r="M1424">
            <v>2038710</v>
          </cell>
          <cell r="N1424">
            <v>2039723</v>
          </cell>
          <cell r="O1424" t="str">
            <v>NETWORK_GEO</v>
          </cell>
          <cell r="P1424">
            <v>0.57999999999999996</v>
          </cell>
          <cell r="Q1424">
            <v>1</v>
          </cell>
          <cell r="R1424" t="str">
            <v>Seller Fulfilled</v>
          </cell>
          <cell r="S1424" t="str">
            <v>Seller Fulfilled</v>
          </cell>
          <cell r="T1424" t="str">
            <v>729M17VWDFRD</v>
          </cell>
          <cell r="U1424" t="str">
            <v>00764608055212</v>
          </cell>
        </row>
        <row r="1425">
          <cell r="A1425" t="str">
            <v>S-19-PACK4</v>
          </cell>
          <cell r="B1425">
            <v>505435408</v>
          </cell>
          <cell r="C1425" t="str">
            <v>BAZIC Private Property No Trespassing Sign 9"X12" Signage, 4-Pack</v>
          </cell>
          <cell r="D1425" t="str">
            <v>ACTIVE</v>
          </cell>
          <cell r="E1425" t="str">
            <v>PUBLISHED</v>
          </cell>
          <cell r="G1425" t="str">
            <v>Home &amp; Garden</v>
          </cell>
          <cell r="H1425" t="str">
            <v>Plaques &amp; Signs</v>
          </cell>
          <cell r="I1425">
            <v>8.24</v>
          </cell>
          <cell r="J1425" t="str">
            <v>USD</v>
          </cell>
          <cell r="K1425" t="str">
            <v>Base</v>
          </cell>
          <cell r="L1425">
            <v>8.24</v>
          </cell>
          <cell r="M1425">
            <v>2038710</v>
          </cell>
          <cell r="N1425">
            <v>2039723</v>
          </cell>
          <cell r="O1425" t="str">
            <v>NETWORK_GEO</v>
          </cell>
          <cell r="P1425">
            <v>14.3</v>
          </cell>
          <cell r="Q1425">
            <v>1</v>
          </cell>
          <cell r="R1425" t="str">
            <v>Seller Fulfilled</v>
          </cell>
          <cell r="S1425" t="str">
            <v>Seller Fulfilled</v>
          </cell>
          <cell r="T1425" t="str">
            <v>252U4B82FE5E</v>
          </cell>
          <cell r="U1425" t="str">
            <v>20764608005587</v>
          </cell>
        </row>
        <row r="1426">
          <cell r="A1426" t="str">
            <v>S-45-EACH</v>
          </cell>
          <cell r="B1426">
            <v>436138228</v>
          </cell>
          <cell r="C1426" t="str">
            <v>BAZIC We Reserve The Right to Refuse Service to Anyone Sign 9"X12", Plastic Signs for Business Restuarant Retail Store, Waterproof Indoor Signage, 1-Pack</v>
          </cell>
          <cell r="D1426" t="str">
            <v>ACTIVE</v>
          </cell>
          <cell r="E1426" t="str">
            <v>PUBLISHED</v>
          </cell>
          <cell r="G1426" t="str">
            <v>Home &amp; Garden</v>
          </cell>
          <cell r="H1426" t="str">
            <v>Plaques &amp; Signs</v>
          </cell>
          <cell r="I1426">
            <v>6.75</v>
          </cell>
          <cell r="J1426" t="str">
            <v>USD</v>
          </cell>
          <cell r="K1426" t="str">
            <v>Base</v>
          </cell>
          <cell r="L1426" t="str">
            <v>Yes</v>
          </cell>
          <cell r="M1426">
            <v>2038710</v>
          </cell>
          <cell r="N1426">
            <v>2038710</v>
          </cell>
          <cell r="O1426" t="str">
            <v>ALWAYS_TWO_DAY</v>
          </cell>
          <cell r="P1426">
            <v>0.46</v>
          </cell>
          <cell r="Q1426">
            <v>1</v>
          </cell>
          <cell r="R1426" t="str">
            <v>WFS Eligible</v>
          </cell>
          <cell r="S1426" t="str">
            <v>Seller Fulfilled</v>
          </cell>
          <cell r="T1426" t="str">
            <v>3BWY20NZMNDD</v>
          </cell>
          <cell r="U1426" t="str">
            <v>00764608005750</v>
          </cell>
        </row>
        <row r="1427">
          <cell r="A1427" t="str">
            <v>1040-CASE</v>
          </cell>
          <cell r="B1427">
            <v>536907400</v>
          </cell>
          <cell r="C1427" t="str">
            <v>BAZIC 16" Navy Blue Basic Backpack</v>
          </cell>
          <cell r="D1427" t="str">
            <v>ACTIVE</v>
          </cell>
          <cell r="E1427" t="str">
            <v>PUBLISHED</v>
          </cell>
          <cell r="F1427" t="str">
            <v>Offer end date has passed</v>
          </cell>
          <cell r="G1427" t="str">
            <v>Office &amp; Stationery</v>
          </cell>
          <cell r="H1427" t="str">
            <v>Whiteboards</v>
          </cell>
          <cell r="I1427">
            <v>60.99</v>
          </cell>
          <cell r="J1427" t="str">
            <v>USD</v>
          </cell>
          <cell r="K1427" t="str">
            <v>Base</v>
          </cell>
          <cell r="L1427" t="str">
            <v>Yes</v>
          </cell>
          <cell r="M1427">
            <v>2038980</v>
          </cell>
          <cell r="N1427">
            <v>2039885</v>
          </cell>
          <cell r="O1427" t="str">
            <v>NETWORK_GEO</v>
          </cell>
          <cell r="P1427">
            <v>7.54</v>
          </cell>
          <cell r="Q1427">
            <v>1</v>
          </cell>
          <cell r="R1427" t="str">
            <v>Seller Fulfilled</v>
          </cell>
          <cell r="S1427" t="str">
            <v>Seller Fulfilled</v>
          </cell>
          <cell r="T1427" t="str">
            <v>2R6KXJC9MGAO</v>
          </cell>
          <cell r="U1427" t="str">
            <v>10764608060169</v>
          </cell>
        </row>
        <row r="1428">
          <cell r="A1428" t="str">
            <v>1295-BOX</v>
          </cell>
          <cell r="B1428">
            <v>851931302</v>
          </cell>
          <cell r="C1428" t="str">
            <v>BAZIC Permanent Marker Fine Line Black Markers (8/Pack), 24-Packs</v>
          </cell>
          <cell r="D1428" t="str">
            <v>ACTIVE</v>
          </cell>
          <cell r="E1428" t="str">
            <v>PUBLISHED</v>
          </cell>
          <cell r="F1428" t="str">
            <v>Compliance - Made In USA</v>
          </cell>
          <cell r="G1428" t="str">
            <v>Office &amp; Stationery</v>
          </cell>
          <cell r="H1428" t="str">
            <v>Markers</v>
          </cell>
          <cell r="I1428">
            <v>64.489999999999995</v>
          </cell>
          <cell r="J1428" t="str">
            <v>USD</v>
          </cell>
          <cell r="K1428" t="str">
            <v>Base</v>
          </cell>
          <cell r="L1428">
            <v>64.489999999999995</v>
          </cell>
          <cell r="M1428">
            <v>2039746</v>
          </cell>
          <cell r="N1428">
            <v>2039906</v>
          </cell>
          <cell r="O1428">
            <v>4.7</v>
          </cell>
          <cell r="P1428">
            <v>0.13</v>
          </cell>
          <cell r="Q1428">
            <v>1</v>
          </cell>
          <cell r="R1428" t="str">
            <v>WFS Eligible</v>
          </cell>
          <cell r="S1428" t="str">
            <v>Seller Fulfilled</v>
          </cell>
          <cell r="T1428" t="str">
            <v>2RE5JNMJBAS7</v>
          </cell>
          <cell r="U1428" t="str">
            <v>00764608061107</v>
          </cell>
        </row>
        <row r="1429">
          <cell r="A1429" t="str">
            <v>1637-CASE</v>
          </cell>
          <cell r="B1429">
            <v>394476090</v>
          </cell>
          <cell r="C1429" t="str">
            <v>BAZIC Correction Tape Jumbo 5 mm x 394" White Out (10/Pack), 12-Packs</v>
          </cell>
          <cell r="D1429" t="str">
            <v>ACTIVE</v>
          </cell>
          <cell r="E1429" t="str">
            <v>PUBLISHED</v>
          </cell>
          <cell r="F1429"/>
          <cell r="G1429" t="str">
            <v>Office &amp; Stationery</v>
          </cell>
          <cell r="H1429" t="str">
            <v>Desk Staplers</v>
          </cell>
          <cell r="I1429">
            <v>270.58999999999997</v>
          </cell>
          <cell r="J1429" t="str">
            <v>USD</v>
          </cell>
          <cell r="K1429" t="str">
            <v>Base</v>
          </cell>
          <cell r="L1429" t="str">
            <v>Yes</v>
          </cell>
          <cell r="M1429">
            <v>2039913</v>
          </cell>
          <cell r="N1429">
            <v>2039910</v>
          </cell>
          <cell r="O1429" t="str">
            <v>NETWORK_GEO</v>
          </cell>
          <cell r="P1429">
            <v>13.5</v>
          </cell>
          <cell r="Q1429">
            <v>1</v>
          </cell>
          <cell r="R1429" t="str">
            <v>Seller Fulfilled</v>
          </cell>
          <cell r="S1429" t="str">
            <v>Walmart Fulfilled</v>
          </cell>
          <cell r="T1429" t="str">
            <v>6VHCI46284GO</v>
          </cell>
          <cell r="U1429" t="str">
            <v>20764608006249</v>
          </cell>
        </row>
        <row r="1430">
          <cell r="A1430" t="str">
            <v>17006-BOX</v>
          </cell>
          <cell r="B1430">
            <v>241439256</v>
          </cell>
          <cell r="C1430" t="str">
            <v>Bazic Products 305002-144 Nova Ballpoint Pen Medium Point, Red</v>
          </cell>
          <cell r="D1430" t="str">
            <v>ACTIVE</v>
          </cell>
          <cell r="E1430" t="str">
            <v>UNPUBLISHED</v>
          </cell>
          <cell r="F1430" t="str">
            <v>Listing &amp; Content:UPC Mismatch:Wrong-Item:Unpublish-Auto</v>
          </cell>
          <cell r="G1430" t="str">
            <v>Crafts</v>
          </cell>
          <cell r="H1430" t="str">
            <v>Craft Sticks</v>
          </cell>
          <cell r="I1430">
            <v>56.5</v>
          </cell>
          <cell r="J1430" t="str">
            <v>USD</v>
          </cell>
          <cell r="K1430" t="str">
            <v>Base</v>
          </cell>
          <cell r="L1430" t="str">
            <v>Yes</v>
          </cell>
          <cell r="M1430">
            <v>2039719</v>
          </cell>
          <cell r="N1430">
            <v>2038710</v>
          </cell>
          <cell r="O1430" t="str">
            <v>NETWORK_GEO</v>
          </cell>
          <cell r="P1430">
            <v>6.8</v>
          </cell>
          <cell r="Q1430">
            <v>1</v>
          </cell>
          <cell r="R1430" t="str">
            <v>Seller Fulfilled</v>
          </cell>
          <cell r="S1430" t="str">
            <v>Seller Fulfilled</v>
          </cell>
          <cell r="T1430" t="str">
            <v>277ID80KJIKE</v>
          </cell>
          <cell r="U1430" t="str">
            <v>10764608068035</v>
          </cell>
        </row>
        <row r="1431">
          <cell r="A1431" t="str">
            <v>1743-BOX</v>
          </cell>
          <cell r="B1431">
            <v>744359001</v>
          </cell>
          <cell r="C1431" t="str">
            <v>BAZIC Ballpoint Nova Blue Color Stick Pens, 1.0 mm, (12/Pack), 24-Pack</v>
          </cell>
          <cell r="D1431" t="str">
            <v>ACTIVE</v>
          </cell>
          <cell r="E1431" t="str">
            <v>PUBLISHED</v>
          </cell>
          <cell r="G1431" t="str">
            <v>Office &amp; Stationery</v>
          </cell>
          <cell r="H1431" t="str">
            <v>Pens</v>
          </cell>
          <cell r="I1431">
            <v>44.75</v>
          </cell>
          <cell r="J1431" t="str">
            <v>USD</v>
          </cell>
          <cell r="K1431" t="str">
            <v>Base</v>
          </cell>
          <cell r="L1431">
            <v>44.75</v>
          </cell>
          <cell r="M1431">
            <v>2039719</v>
          </cell>
          <cell r="N1431">
            <v>2039720</v>
          </cell>
          <cell r="O1431" t="str">
            <v>NETWORK_GEO</v>
          </cell>
          <cell r="P1431">
            <v>0.21</v>
          </cell>
          <cell r="Q1431">
            <v>1</v>
          </cell>
          <cell r="R1431" t="str">
            <v>Seller Fulfilled</v>
          </cell>
          <cell r="S1431" t="str">
            <v>Seller Fulfilled</v>
          </cell>
          <cell r="T1431" t="str">
            <v>70VG8MHC67Z4</v>
          </cell>
          <cell r="U1431" t="str">
            <v>00467119253510</v>
          </cell>
        </row>
        <row r="1432">
          <cell r="A1432" t="str">
            <v>2010-PACK2</v>
          </cell>
          <cell r="B1432">
            <v>304333126</v>
          </cell>
          <cell r="C1432" t="str">
            <v>BAZIC Contact Cement Glue 1Oz Stong Bonds to Tile Rubber Wood Metal, 2-Packs</v>
          </cell>
          <cell r="D1432" t="str">
            <v>ACTIVE</v>
          </cell>
          <cell r="E1432" t="str">
            <v>PUBLISHED</v>
          </cell>
          <cell r="F1432" t="str">
            <v>Offer end date has passed</v>
          </cell>
          <cell r="G1432" t="str">
            <v>Books, Music &amp; Movies</v>
          </cell>
          <cell r="H1432" t="str">
            <v>Books</v>
          </cell>
          <cell r="I1432">
            <v>8.99</v>
          </cell>
          <cell r="J1432" t="str">
            <v>USD</v>
          </cell>
          <cell r="K1432" t="str">
            <v>Base</v>
          </cell>
          <cell r="L1432" t="str">
            <v>Yes</v>
          </cell>
          <cell r="M1432">
            <v>2039872</v>
          </cell>
          <cell r="N1432">
            <v>2038013</v>
          </cell>
          <cell r="O1432" t="str">
            <v>NETWORK_GEO</v>
          </cell>
          <cell r="P1432">
            <v>0.42</v>
          </cell>
          <cell r="Q1432">
            <v>1</v>
          </cell>
          <cell r="R1432" t="str">
            <v>WFS Eligible</v>
          </cell>
          <cell r="S1432" t="str">
            <v>Walmart Fulfilled</v>
          </cell>
          <cell r="T1432" t="str">
            <v>3E174W81O6B6</v>
          </cell>
          <cell r="U1432" t="str">
            <v>00810056723217</v>
          </cell>
        </row>
        <row r="1433">
          <cell r="A1433" t="str">
            <v>2085-EACH</v>
          </cell>
          <cell r="B1433">
            <v>16375805068</v>
          </cell>
          <cell r="C1433" t="str">
            <v>BAZIC Permanent Dots Glue Tape 8.4 mm x 8.74 Yard, Double Sided Adhesive Tape, Random 1 Count</v>
          </cell>
          <cell r="D1433" t="str">
            <v>RETIRED</v>
          </cell>
          <cell r="E1433" t="str">
            <v>SYSTEM_PROBLEM</v>
          </cell>
          <cell r="F1433" t="str">
            <v>Compliance - Default Product Type</v>
          </cell>
          <cell r="G1433" t="str">
            <v>Office &amp; Stationery</v>
          </cell>
          <cell r="H1433" t="str">
            <v>Mechanical Pencils</v>
          </cell>
          <cell r="I1433">
            <v>37</v>
          </cell>
          <cell r="J1433" t="str">
            <v>USD</v>
          </cell>
          <cell r="K1433" t="str">
            <v>Base</v>
          </cell>
          <cell r="L1433" t="str">
            <v>Yes</v>
          </cell>
          <cell r="M1433">
            <v>2038710</v>
          </cell>
          <cell r="N1433">
            <v>2039720</v>
          </cell>
          <cell r="O1433" t="str">
            <v>NETWORK_GEO</v>
          </cell>
          <cell r="P1433">
            <v>1.88</v>
          </cell>
          <cell r="Q1433">
            <v>1</v>
          </cell>
          <cell r="R1433" t="str">
            <v>Seller Fulfilled</v>
          </cell>
          <cell r="S1433" t="str">
            <v>Seller Fulfilled</v>
          </cell>
          <cell r="T1433" t="str">
            <v>1OOSV7COAJB8</v>
          </cell>
          <cell r="U1433" t="str">
            <v>10764608007584</v>
          </cell>
        </row>
        <row r="1434">
          <cell r="A1434" t="str">
            <v>2132-CASE</v>
          </cell>
          <cell r="B1434">
            <v>557563746</v>
          </cell>
          <cell r="C1434" t="str">
            <v>BAZIC Sheet Protectors Heavyweight 11 Hole Clear Plastic Sleeves Ring Binder Sheets (10/Pack), 144-Packs</v>
          </cell>
          <cell r="D1434" t="str">
            <v>ACTIVE</v>
          </cell>
          <cell r="E1434" t="str">
            <v>PUBLISHED</v>
          </cell>
          <cell r="G1434" t="str">
            <v>Office &amp; Stationery</v>
          </cell>
          <cell r="H1434" t="str">
            <v>Sheet Protectors</v>
          </cell>
          <cell r="I1434">
            <v>185.99</v>
          </cell>
          <cell r="J1434" t="str">
            <v>USD</v>
          </cell>
          <cell r="K1434" t="str">
            <v>Base</v>
          </cell>
          <cell r="L1434">
            <v>185.99</v>
          </cell>
          <cell r="M1434">
            <v>2039907</v>
          </cell>
          <cell r="N1434">
            <v>2039720</v>
          </cell>
          <cell r="O1434" t="str">
            <v>NETWORK_GEO</v>
          </cell>
          <cell r="P1434">
            <v>6.18</v>
          </cell>
          <cell r="Q1434">
            <v>1</v>
          </cell>
          <cell r="R1434" t="str">
            <v>Seller Fulfilled</v>
          </cell>
          <cell r="S1434" t="str">
            <v>Walmart Fulfilled</v>
          </cell>
          <cell r="T1434" t="str">
            <v>4FQV6EAJYLMG</v>
          </cell>
          <cell r="U1434" t="str">
            <v>10764608007867</v>
          </cell>
        </row>
        <row r="1435">
          <cell r="A1435" t="str">
            <v>222-BOX</v>
          </cell>
          <cell r="B1435">
            <v>489888023</v>
          </cell>
          <cell r="C1435" t="str">
            <v>BAZIC Paper Clips Jumbo 50mm, Silver Color Paper Clip (100/Pack), 24-Packs</v>
          </cell>
          <cell r="D1435" t="str">
            <v>ACTIVE</v>
          </cell>
          <cell r="E1435" t="str">
            <v>PUBLISHED</v>
          </cell>
          <cell r="F1435" t="str">
            <v>Offer end date has passed</v>
          </cell>
          <cell r="G1435" t="str">
            <v>Office &amp; Stationery</v>
          </cell>
          <cell r="H1435" t="str">
            <v>Envelopes</v>
          </cell>
          <cell r="I1435">
            <v>10.69</v>
          </cell>
          <cell r="J1435" t="str">
            <v>USD</v>
          </cell>
          <cell r="K1435" t="str">
            <v>Base</v>
          </cell>
          <cell r="L1435" t="str">
            <v>Yes</v>
          </cell>
          <cell r="M1435">
            <v>2039905</v>
          </cell>
          <cell r="N1435">
            <v>2038710</v>
          </cell>
          <cell r="O1435" t="str">
            <v>NETWORK_GEO</v>
          </cell>
          <cell r="P1435">
            <v>0.56999999999999995</v>
          </cell>
          <cell r="Q1435">
            <v>1</v>
          </cell>
          <cell r="R1435" t="str">
            <v>Seller Fulfilled</v>
          </cell>
          <cell r="S1435" t="str">
            <v>Seller Fulfilled</v>
          </cell>
          <cell r="T1435" t="str">
            <v>6YJKKUKJH4P4</v>
          </cell>
          <cell r="U1435" t="str">
            <v>00764608082065</v>
          </cell>
        </row>
        <row r="1436">
          <cell r="A1436" t="str">
            <v>3174-PACK4</v>
          </cell>
          <cell r="B1436">
            <v>5460887682</v>
          </cell>
          <cell r="C1436" t="str">
            <v>BAZIC 3 Ring Binder 3" View Binders Slant D Ring Black, Hold 600 Sheets, 4-Count</v>
          </cell>
          <cell r="D1436" t="str">
            <v>ACTIVE</v>
          </cell>
          <cell r="E1436" t="str">
            <v>PUBLISHED</v>
          </cell>
          <cell r="F1436" t="str">
            <v>Offer end date has passed</v>
          </cell>
          <cell r="G1436" t="str">
            <v>Office &amp; Stationery</v>
          </cell>
          <cell r="H1436" t="str">
            <v>Envelopes</v>
          </cell>
          <cell r="I1436">
            <v>31</v>
          </cell>
          <cell r="J1436" t="str">
            <v>USD</v>
          </cell>
          <cell r="K1436" t="str">
            <v>Base</v>
          </cell>
          <cell r="L1436" t="str">
            <v>Yes</v>
          </cell>
          <cell r="M1436">
            <v>2039738</v>
          </cell>
          <cell r="N1436">
            <v>2038710</v>
          </cell>
          <cell r="O1436" t="str">
            <v>NETWORK_GEO</v>
          </cell>
          <cell r="P1436">
            <v>4.75</v>
          </cell>
          <cell r="Q1436">
            <v>1</v>
          </cell>
          <cell r="R1436" t="str">
            <v>Seller Fulfilled</v>
          </cell>
          <cell r="S1436" t="str">
            <v>Seller Fulfilled</v>
          </cell>
          <cell r="T1436" t="str">
            <v>2K6TI9UPNXWD</v>
          </cell>
          <cell r="U1436" t="str">
            <v>00764608082454</v>
          </cell>
        </row>
        <row r="1437">
          <cell r="A1437" t="str">
            <v>3347-BOX</v>
          </cell>
          <cell r="B1437">
            <v>3274042218</v>
          </cell>
          <cell r="C1437" t="str">
            <v>BAZIC Modeling Clay Sticks 4.8 Oz, 4 Fluorescent Colors, Non-Toxic, 24-Pack</v>
          </cell>
          <cell r="D1437" t="str">
            <v>ACTIVE</v>
          </cell>
          <cell r="E1437" t="str">
            <v>PUBLISHED</v>
          </cell>
          <cell r="F1437" t="str">
            <v>Offer end date has passed</v>
          </cell>
          <cell r="G1437" t="str">
            <v>Office &amp; Stationery</v>
          </cell>
          <cell r="H1437" t="str">
            <v>Transparent Tapes</v>
          </cell>
          <cell r="I1437">
            <v>33.32</v>
          </cell>
          <cell r="J1437" t="str">
            <v>USD</v>
          </cell>
          <cell r="K1437" t="str">
            <v>Base</v>
          </cell>
          <cell r="L1437" t="str">
            <v>Yes</v>
          </cell>
          <cell r="M1437">
            <v>2039741</v>
          </cell>
          <cell r="N1437">
            <v>2039729</v>
          </cell>
          <cell r="O1437" t="str">
            <v>NETWORK_GEO</v>
          </cell>
          <cell r="P1437">
            <v>3.12</v>
          </cell>
          <cell r="Q1437">
            <v>1</v>
          </cell>
          <cell r="R1437" t="str">
            <v>Seller Fulfilled</v>
          </cell>
          <cell r="S1437" t="str">
            <v>Seller Fulfilled</v>
          </cell>
          <cell r="T1437" t="str">
            <v>4FFBHS420HW1</v>
          </cell>
          <cell r="U1437" t="str">
            <v>00463338803284</v>
          </cell>
        </row>
        <row r="1438">
          <cell r="A1438" t="str">
            <v>4170-PACK2</v>
          </cell>
          <cell r="B1438">
            <v>10212058648</v>
          </cell>
          <cell r="C1438" t="str">
            <v>BAZIC 3 Ring Binder 1" View Binders Slant D Ring White, PVC-Free, Hold 220 Sheets, 2-Count</v>
          </cell>
          <cell r="D1438" t="str">
            <v>ACTIVE</v>
          </cell>
          <cell r="E1438" t="str">
            <v>PUBLISHED</v>
          </cell>
          <cell r="F1438" t="str">
            <v>Offer end date has passed</v>
          </cell>
          <cell r="G1438" t="str">
            <v>Crafts</v>
          </cell>
          <cell r="H1438" t="str">
            <v>Art &amp; Craft Tape</v>
          </cell>
          <cell r="I1438">
            <v>14.89</v>
          </cell>
          <cell r="J1438" t="str">
            <v>USD</v>
          </cell>
          <cell r="K1438" t="str">
            <v>Base</v>
          </cell>
          <cell r="L1438" t="str">
            <v>Yes</v>
          </cell>
          <cell r="M1438">
            <v>2039738</v>
          </cell>
          <cell r="N1438">
            <v>2038710</v>
          </cell>
          <cell r="O1438" t="str">
            <v>NETWORK_GEO</v>
          </cell>
          <cell r="P1438">
            <v>0.44</v>
          </cell>
          <cell r="Q1438">
            <v>1</v>
          </cell>
          <cell r="R1438" t="str">
            <v>Seller Fulfilled</v>
          </cell>
          <cell r="S1438" t="str">
            <v>Seller Fulfilled</v>
          </cell>
          <cell r="T1438" t="str">
            <v>6AOEALSTDO2U</v>
          </cell>
          <cell r="U1438" t="str">
            <v>00764608009604</v>
          </cell>
        </row>
        <row r="1439">
          <cell r="A1439" t="str">
            <v>5045-CASE</v>
          </cell>
          <cell r="B1439">
            <v>298406058</v>
          </cell>
          <cell r="C1439" t="str">
            <v>BAZIC Sketch Book 30 Ct. 8.5" X 11" Spiral Side Sketchbook Drawing Pads, 48-Pack</v>
          </cell>
          <cell r="D1439" t="str">
            <v>ACTIVE</v>
          </cell>
          <cell r="E1439" t="str">
            <v>PUBLISHED</v>
          </cell>
          <cell r="F1439" t="str">
            <v>Offer end date has passed</v>
          </cell>
          <cell r="G1439" t="str">
            <v>Office &amp; Stationery</v>
          </cell>
          <cell r="H1439" t="str">
            <v>Mounting Tapes</v>
          </cell>
          <cell r="I1439">
            <v>9.01</v>
          </cell>
          <cell r="J1439" t="str">
            <v>USD</v>
          </cell>
          <cell r="K1439" t="str">
            <v>Base</v>
          </cell>
          <cell r="L1439" t="str">
            <v>Yes</v>
          </cell>
          <cell r="M1439">
            <v>2039723</v>
          </cell>
          <cell r="N1439">
            <v>2038710</v>
          </cell>
          <cell r="O1439" t="str">
            <v>NETWORK_GEO</v>
          </cell>
          <cell r="P1439">
            <v>0.24</v>
          </cell>
          <cell r="Q1439">
            <v>1</v>
          </cell>
          <cell r="R1439" t="str">
            <v>Seller Fulfilled</v>
          </cell>
          <cell r="S1439" t="str">
            <v>Seller Fulfilled</v>
          </cell>
          <cell r="T1439" t="str">
            <v>5FHRUFYDXWX1</v>
          </cell>
          <cell r="U1439" t="str">
            <v>00462628966944</v>
          </cell>
        </row>
        <row r="1440">
          <cell r="A1440" t="str">
            <v>5046-CASE</v>
          </cell>
          <cell r="B1440">
            <v>692342774</v>
          </cell>
          <cell r="C1440" t="str">
            <v>BAZIC White Envelope #6 3/4 Gummed Seal 3 5/8 x 6 1/2 Mailing Envelopes, 2400-Count</v>
          </cell>
          <cell r="D1440" t="str">
            <v>RETIRED</v>
          </cell>
          <cell r="E1440" t="str">
            <v>UNPUBLISHED</v>
          </cell>
          <cell r="F1440" t="str">
            <v>Offer end date has passed,Price Adjusted</v>
          </cell>
          <cell r="G1440" t="str">
            <v>Office &amp; Stationery</v>
          </cell>
          <cell r="H1440" t="str">
            <v>Adhesive Tape Dispensers</v>
          </cell>
          <cell r="I1440">
            <v>33.99</v>
          </cell>
          <cell r="J1440" t="str">
            <v>USD</v>
          </cell>
          <cell r="K1440" t="str">
            <v>Base</v>
          </cell>
          <cell r="L1440" t="str">
            <v>Yes</v>
          </cell>
          <cell r="M1440">
            <v>2038710</v>
          </cell>
          <cell r="N1440">
            <v>2038710</v>
          </cell>
          <cell r="O1440" t="str">
            <v>NETWORK_GEO</v>
          </cell>
          <cell r="P1440">
            <v>2.8</v>
          </cell>
          <cell r="Q1440">
            <v>1</v>
          </cell>
          <cell r="R1440" t="str">
            <v>Seller Fulfilled</v>
          </cell>
          <cell r="S1440" t="str">
            <v>Seller Fulfilled</v>
          </cell>
          <cell r="T1440" t="str">
            <v>5S2B9NMN00RO</v>
          </cell>
          <cell r="U1440" t="str">
            <v>00466202621205</v>
          </cell>
        </row>
        <row r="1441">
          <cell r="A1441" t="str">
            <v>5055-CASE</v>
          </cell>
          <cell r="B1441">
            <v>750011758</v>
          </cell>
          <cell r="C1441" t="str">
            <v>BAZIC Poster Board Neon Purple 22" X 28", Bulk Boards for School Craft, 25-Pack</v>
          </cell>
          <cell r="D1441" t="str">
            <v>ACTIVE</v>
          </cell>
          <cell r="E1441" t="str">
            <v>PUBLISHED</v>
          </cell>
          <cell r="F1441" t="str">
            <v>Offer end date has passed</v>
          </cell>
          <cell r="G1441" t="str">
            <v>Home &amp; Garden</v>
          </cell>
          <cell r="H1441" t="str">
            <v>Plaques &amp; Signs</v>
          </cell>
          <cell r="I1441">
            <v>27.64</v>
          </cell>
          <cell r="J1441" t="str">
            <v>USD</v>
          </cell>
          <cell r="K1441" t="str">
            <v>Base</v>
          </cell>
          <cell r="L1441" t="str">
            <v>Yes</v>
          </cell>
          <cell r="M1441">
            <v>2039749</v>
          </cell>
          <cell r="N1441">
            <v>2038710</v>
          </cell>
          <cell r="O1441" t="str">
            <v>NETWORK_GEO</v>
          </cell>
          <cell r="P1441">
            <v>2.46</v>
          </cell>
          <cell r="Q1441">
            <v>1</v>
          </cell>
          <cell r="R1441" t="str">
            <v>Seller Fulfilled</v>
          </cell>
          <cell r="S1441" t="str">
            <v>Seller Fulfilled</v>
          </cell>
          <cell r="T1441" t="str">
            <v>2QH4KMCRJ0KP</v>
          </cell>
          <cell r="U1441" t="str">
            <v>10764608043520</v>
          </cell>
        </row>
        <row r="1442">
          <cell r="A1442" t="str">
            <v>560-PACK6</v>
          </cell>
          <cell r="B1442">
            <v>814804613</v>
          </cell>
          <cell r="C1442" t="str">
            <v>BAZIC Writing Pad 100 Sheets 6" X 9", Lined Ruled Memo Writing Notebook, 6-Pack</v>
          </cell>
          <cell r="D1442" t="str">
            <v>ACTIVE</v>
          </cell>
          <cell r="E1442" t="str">
            <v>PUBLISHED</v>
          </cell>
          <cell r="G1442" t="str">
            <v>Office &amp; Stationery</v>
          </cell>
          <cell r="H1442" t="str">
            <v>Writing Notebooks &amp; Sketch Books</v>
          </cell>
          <cell r="I1442">
            <v>19.25</v>
          </cell>
          <cell r="J1442" t="str">
            <v>USD</v>
          </cell>
          <cell r="K1442" t="str">
            <v>Base</v>
          </cell>
          <cell r="L1442">
            <v>19.25</v>
          </cell>
          <cell r="M1442">
            <v>2039723</v>
          </cell>
          <cell r="N1442">
            <v>2038710</v>
          </cell>
          <cell r="O1442" t="str">
            <v>NETWORK_GEO</v>
          </cell>
          <cell r="P1442">
            <v>0.11</v>
          </cell>
          <cell r="Q1442">
            <v>1</v>
          </cell>
          <cell r="R1442" t="str">
            <v>Seller Fulfilled</v>
          </cell>
          <cell r="S1442" t="str">
            <v>Seller Fulfilled</v>
          </cell>
          <cell r="T1442" t="str">
            <v>12353HKJ547R</v>
          </cell>
          <cell r="U1442" t="str">
            <v>00764608043530</v>
          </cell>
        </row>
        <row r="1443">
          <cell r="A1443" t="str">
            <v>6302-BOX</v>
          </cell>
          <cell r="B1443">
            <v>256012949</v>
          </cell>
          <cell r="C1443" t="str">
            <v>BAZIC Received Self Inking Rubber Stamp, Stamp Size 1.41" x 0.47", 24-Pack</v>
          </cell>
          <cell r="D1443" t="str">
            <v>ARCHIVED</v>
          </cell>
          <cell r="E1443" t="str">
            <v>UNPUBLISHED</v>
          </cell>
          <cell r="F1443" t="str">
            <v>Offer end date has passed,No Match Found - Adjusted to your last submitted price</v>
          </cell>
          <cell r="G1443" t="str">
            <v>Crafts</v>
          </cell>
          <cell r="H1443" t="str">
            <v>Stamps &amp; Stamp Sets</v>
          </cell>
          <cell r="I1443">
            <v>57</v>
          </cell>
          <cell r="J1443" t="str">
            <v>USD</v>
          </cell>
          <cell r="K1443" t="str">
            <v>Base</v>
          </cell>
          <cell r="L1443" t="str">
            <v>Yes</v>
          </cell>
          <cell r="M1443">
            <v>2038710</v>
          </cell>
          <cell r="N1443">
            <v>2038710</v>
          </cell>
          <cell r="O1443">
            <v>2.42</v>
          </cell>
          <cell r="P1443">
            <v>2.44</v>
          </cell>
          <cell r="Q1443">
            <v>1</v>
          </cell>
          <cell r="R1443" t="str">
            <v>Seller Fulfilled</v>
          </cell>
          <cell r="S1443" t="str">
            <v>Seller Fulfilled</v>
          </cell>
          <cell r="T1443" t="str">
            <v>1RNJ30PYV26B</v>
          </cell>
          <cell r="U1443" t="str">
            <v>10764608043735</v>
          </cell>
        </row>
        <row r="1444">
          <cell r="A1444" t="str">
            <v>1052-EACH</v>
          </cell>
          <cell r="B1444">
            <v>719398974</v>
          </cell>
          <cell r="C1444" t="str">
            <v>BAZIC School Backpack Classic 17" Red, School Bag for Students, 1-Pack</v>
          </cell>
          <cell r="D1444" t="str">
            <v>ACTIVE</v>
          </cell>
          <cell r="E1444" t="str">
            <v>PUBLISHED</v>
          </cell>
          <cell r="F1444" t="str">
            <v>Offer end date has passed</v>
          </cell>
          <cell r="G1444" t="str">
            <v>Home &amp; Garden</v>
          </cell>
          <cell r="H1444" t="str">
            <v>Plaques &amp; Signs</v>
          </cell>
          <cell r="I1444">
            <v>7.14</v>
          </cell>
          <cell r="J1444" t="str">
            <v>USD</v>
          </cell>
          <cell r="K1444" t="str">
            <v>Base</v>
          </cell>
          <cell r="L1444" t="str">
            <v>Yes</v>
          </cell>
          <cell r="M1444">
            <v>2038980</v>
          </cell>
          <cell r="N1444">
            <v>2038710</v>
          </cell>
          <cell r="O1444" t="str">
            <v>NETWORK_GEO</v>
          </cell>
          <cell r="P1444">
            <v>0.04</v>
          </cell>
          <cell r="Q1444">
            <v>1</v>
          </cell>
          <cell r="R1444" t="str">
            <v>Seller Fulfilled</v>
          </cell>
          <cell r="S1444" t="str">
            <v>Seller Fulfilled</v>
          </cell>
          <cell r="T1444" t="str">
            <v>2BA08NGAO03Z</v>
          </cell>
          <cell r="U1444" t="str">
            <v>00764608043165</v>
          </cell>
        </row>
        <row r="1445">
          <cell r="A1445" t="str">
            <v>1231-PACK2</v>
          </cell>
          <cell r="B1445">
            <v>1187060244</v>
          </cell>
          <cell r="C1445" t="str">
            <v>BAZIC Alcohol Markers Brush, Double Tipped 6 Pastel Color Art Marker Set, Brush Chisel Dual Tips (6/Pack), 2-Packs</v>
          </cell>
          <cell r="D1445" t="str">
            <v>ACTIVE</v>
          </cell>
          <cell r="E1445" t="str">
            <v>PUBLISHED</v>
          </cell>
          <cell r="G1445" t="str">
            <v>Office &amp; Stationery</v>
          </cell>
          <cell r="H1445" t="str">
            <v>Markers</v>
          </cell>
          <cell r="I1445">
            <v>11.99</v>
          </cell>
          <cell r="J1445" t="str">
            <v>USD</v>
          </cell>
          <cell r="K1445" t="str">
            <v>Base</v>
          </cell>
          <cell r="L1445">
            <v>11.99</v>
          </cell>
          <cell r="M1445">
            <v>2039746</v>
          </cell>
          <cell r="N1445">
            <v>2038980</v>
          </cell>
          <cell r="O1445" t="str">
            <v>NETWORK_GEO</v>
          </cell>
          <cell r="P1445">
            <v>8.66</v>
          </cell>
          <cell r="Q1445">
            <v>1</v>
          </cell>
          <cell r="R1445" t="str">
            <v>Seller Fulfilled</v>
          </cell>
          <cell r="S1445" t="str">
            <v>Walmart Fulfilled</v>
          </cell>
          <cell r="T1445" t="str">
            <v>5FJJ6TBS6UEG</v>
          </cell>
          <cell r="U1445" t="str">
            <v>20764608010413</v>
          </cell>
        </row>
        <row r="1446">
          <cell r="A1446" t="str">
            <v>1284-PACK2</v>
          </cell>
          <cell r="B1446">
            <v>1773090685</v>
          </cell>
          <cell r="C1446" t="str">
            <v>BAZIC Dry Erase Marker Assorted Color Chisel Tip, Whiteboard Pen Marcador, Low Odor Markers White Board Pens (4/Pack), 2-Packs</v>
          </cell>
          <cell r="D1446" t="str">
            <v>ARCHIVED</v>
          </cell>
          <cell r="E1446" t="str">
            <v>UNPUBLISHED</v>
          </cell>
          <cell r="F1446" t="str">
            <v>Offer end date has passed</v>
          </cell>
          <cell r="G1446" t="str">
            <v>Office &amp; Stationery</v>
          </cell>
          <cell r="H1446" t="str">
            <v>Dry Erase Markers</v>
          </cell>
          <cell r="I1446">
            <v>9.49</v>
          </cell>
          <cell r="J1446" t="str">
            <v>USD</v>
          </cell>
          <cell r="K1446" t="str">
            <v>Base</v>
          </cell>
          <cell r="L1446" t="str">
            <v>Yes</v>
          </cell>
          <cell r="M1446">
            <v>2039746</v>
          </cell>
          <cell r="N1446">
            <v>2038980</v>
          </cell>
          <cell r="O1446">
            <v>0.32</v>
          </cell>
          <cell r="P1446">
            <v>12.38</v>
          </cell>
          <cell r="Q1446">
            <v>1</v>
          </cell>
          <cell r="R1446" t="str">
            <v>Seller Fulfilled</v>
          </cell>
          <cell r="S1446" t="str">
            <v>Seller Fulfilled</v>
          </cell>
          <cell r="T1446" t="str">
            <v>2CQZV08AHRFJ</v>
          </cell>
          <cell r="U1446" t="str">
            <v>20764608011052</v>
          </cell>
        </row>
        <row r="1447">
          <cell r="A1447" t="str">
            <v>17016-EACH</v>
          </cell>
          <cell r="B1447">
            <v>26624572</v>
          </cell>
          <cell r="C1447" t="str">
            <v>BAZIC Fiero Black Fiber Tip Fineliner Pen, 0.4mm Extra Fine Tip (4/Pack), 1-Pack</v>
          </cell>
          <cell r="D1447" t="str">
            <v>ACTIVE</v>
          </cell>
          <cell r="E1447" t="str">
            <v>PUBLISHED</v>
          </cell>
          <cell r="F1447" t="str">
            <v>Offer end date has passed</v>
          </cell>
          <cell r="G1447" t="str">
            <v>Office &amp; Stationery</v>
          </cell>
          <cell r="H1447" t="str">
            <v>Pens</v>
          </cell>
          <cell r="I1447">
            <v>7.99</v>
          </cell>
          <cell r="J1447" t="str">
            <v>USD</v>
          </cell>
          <cell r="K1447" t="str">
            <v>Base</v>
          </cell>
          <cell r="L1447">
            <v>7.99</v>
          </cell>
          <cell r="M1447">
            <v>2039719</v>
          </cell>
          <cell r="N1447">
            <v>2038980</v>
          </cell>
          <cell r="O1447">
            <v>0.08</v>
          </cell>
          <cell r="P1447">
            <v>14.46</v>
          </cell>
          <cell r="Q1447">
            <v>1</v>
          </cell>
          <cell r="R1447" t="str">
            <v>Seller Fulfilled</v>
          </cell>
          <cell r="S1447" t="str">
            <v>Walmart Fulfilled</v>
          </cell>
          <cell r="T1447" t="str">
            <v>1EAV75IDOJFV</v>
          </cell>
          <cell r="U1447" t="str">
            <v>20764608011083</v>
          </cell>
        </row>
        <row r="1448">
          <cell r="A1448" t="str">
            <v>2028-CASE</v>
          </cell>
          <cell r="B1448">
            <v>582878740</v>
          </cell>
          <cell r="C1448" t="str">
            <v>BAZIC Washable Glue Pen 1.7 Oz. (50 mL), Liquid Clear Glues Bond Adhesive (2/Pack), 72-Packs</v>
          </cell>
          <cell r="D1448" t="str">
            <v>ACTIVE</v>
          </cell>
          <cell r="E1448" t="str">
            <v>PUBLISHED</v>
          </cell>
          <cell r="G1448" t="str">
            <v>Office &amp; Stationery</v>
          </cell>
          <cell r="H1448" t="str">
            <v>Glue Pens</v>
          </cell>
          <cell r="I1448">
            <v>173.49</v>
          </cell>
          <cell r="J1448" t="str">
            <v>USD</v>
          </cell>
          <cell r="K1448" t="str">
            <v>Base</v>
          </cell>
          <cell r="L1448">
            <v>173.49</v>
          </cell>
          <cell r="M1448">
            <v>2039872</v>
          </cell>
          <cell r="N1448">
            <v>2038710</v>
          </cell>
          <cell r="O1448" t="str">
            <v>NETWORK_GEO</v>
          </cell>
          <cell r="P1448">
            <v>1.54</v>
          </cell>
          <cell r="Q1448">
            <v>1</v>
          </cell>
          <cell r="R1448" t="str">
            <v>Seller Fulfilled</v>
          </cell>
          <cell r="S1448" t="str">
            <v>Seller Fulfilled</v>
          </cell>
          <cell r="T1448" t="str">
            <v>1ZSH6PX683DN</v>
          </cell>
          <cell r="U1448" t="str">
            <v>10764608001179</v>
          </cell>
        </row>
        <row r="1449">
          <cell r="A1449" t="str">
            <v>2131-PACK2</v>
          </cell>
          <cell r="B1449">
            <v>343462775</v>
          </cell>
          <cell r="C1449" t="str">
            <v>BAZIC Sheet Protectors Standard Weight, 11 Hole Binder Sleeves (100/Pack), 2-Packs</v>
          </cell>
          <cell r="D1449" t="str">
            <v>ACTIVE</v>
          </cell>
          <cell r="E1449" t="str">
            <v>PUBLISHED</v>
          </cell>
          <cell r="F1449" t="str">
            <v>Offer end date has passed</v>
          </cell>
          <cell r="G1449" t="str">
            <v>Office &amp; Stationery</v>
          </cell>
          <cell r="H1449" t="str">
            <v>Markers</v>
          </cell>
          <cell r="I1449">
            <v>10</v>
          </cell>
          <cell r="J1449" t="str">
            <v>USD</v>
          </cell>
          <cell r="K1449" t="str">
            <v>Base</v>
          </cell>
          <cell r="L1449" t="str">
            <v>Yes</v>
          </cell>
          <cell r="M1449">
            <v>2039907</v>
          </cell>
          <cell r="N1449">
            <v>2039746</v>
          </cell>
          <cell r="O1449" t="str">
            <v>NETWORK_GEO</v>
          </cell>
          <cell r="P1449">
            <v>0.28000000000000003</v>
          </cell>
          <cell r="Q1449">
            <v>1</v>
          </cell>
          <cell r="R1449" t="str">
            <v>Seller Fulfilled</v>
          </cell>
          <cell r="S1449" t="str">
            <v>Seller Fulfilled</v>
          </cell>
          <cell r="T1449" t="str">
            <v>2B1ASMFNKAYW</v>
          </cell>
          <cell r="U1449" t="str">
            <v>00461039614888</v>
          </cell>
        </row>
        <row r="1450">
          <cell r="A1450" t="str">
            <v>2216-SET6</v>
          </cell>
          <cell r="B1450">
            <v>670845757</v>
          </cell>
          <cell r="C1450" t="str">
            <v>BAZIC Retractable Stick Erasers, Mechanical Pencil Eraser (2/Pack), 6-Packs</v>
          </cell>
          <cell r="D1450" t="str">
            <v>ACTIVE</v>
          </cell>
          <cell r="E1450" t="str">
            <v>PUBLISHED</v>
          </cell>
          <cell r="F1450" t="str">
            <v>Compliance - Childrenâ€™s Product Policy,No Match Found - Adjusted to your last submitted price</v>
          </cell>
          <cell r="G1450" t="str">
            <v>Office &amp; Stationery</v>
          </cell>
          <cell r="H1450" t="str">
            <v>Pencil &amp; Pen Erasers</v>
          </cell>
          <cell r="I1450">
            <v>12.99</v>
          </cell>
          <cell r="J1450" t="str">
            <v>USD</v>
          </cell>
          <cell r="K1450" t="str">
            <v>Base</v>
          </cell>
          <cell r="L1450">
            <v>12.99</v>
          </cell>
          <cell r="M1450">
            <v>2039721</v>
          </cell>
          <cell r="N1450">
            <v>2039746</v>
          </cell>
          <cell r="O1450">
            <v>0.95</v>
          </cell>
          <cell r="P1450">
            <v>1.2</v>
          </cell>
          <cell r="Q1450">
            <v>1</v>
          </cell>
          <cell r="R1450" t="str">
            <v>Seller Fulfilled</v>
          </cell>
          <cell r="S1450" t="str">
            <v>Seller Fulfilled</v>
          </cell>
          <cell r="T1450" t="str">
            <v>3OTVML991RBT</v>
          </cell>
          <cell r="U1450" t="str">
            <v>00764608012260</v>
          </cell>
        </row>
        <row r="1451">
          <cell r="A1451" t="str">
            <v>2343-SET2</v>
          </cell>
          <cell r="B1451">
            <v>110708605</v>
          </cell>
          <cell r="C1451" t="str">
            <v>BAZIC Highlighter Marker Pen, Chisel Tip Liquid Marker (3/Pack), 2-Packs</v>
          </cell>
          <cell r="D1451" t="str">
            <v>ACTIVE</v>
          </cell>
          <cell r="E1451" t="str">
            <v>PUBLISHED</v>
          </cell>
          <cell r="F1451" t="str">
            <v>Offer end date has passed</v>
          </cell>
          <cell r="G1451" t="str">
            <v>Office &amp; Stationery</v>
          </cell>
          <cell r="H1451" t="str">
            <v>Highlighters</v>
          </cell>
          <cell r="I1451">
            <v>9.99</v>
          </cell>
          <cell r="J1451" t="str">
            <v>USD</v>
          </cell>
          <cell r="K1451" t="str">
            <v>Base</v>
          </cell>
          <cell r="L1451">
            <v>9.99</v>
          </cell>
          <cell r="M1451">
            <v>2039896</v>
          </cell>
          <cell r="N1451">
            <v>2038710</v>
          </cell>
          <cell r="O1451">
            <v>0.28000000000000003</v>
          </cell>
          <cell r="P1451">
            <v>0.6</v>
          </cell>
          <cell r="Q1451">
            <v>1</v>
          </cell>
          <cell r="R1451" t="str">
            <v>Seller Fulfilled</v>
          </cell>
          <cell r="S1451" t="str">
            <v>CA</v>
          </cell>
          <cell r="T1451" t="str">
            <v>5NFISC9ENXOG</v>
          </cell>
          <cell r="U1451" t="str">
            <v>00764608001455</v>
          </cell>
        </row>
        <row r="1452">
          <cell r="A1452" t="str">
            <v>3135-SET4</v>
          </cell>
          <cell r="B1452">
            <v>989629007</v>
          </cell>
          <cell r="C1452" t="str">
            <v>BAZIC 3 Ring Binder 1" Economy Binders Assorted Color, Hold 175 Sheets, 4-Count</v>
          </cell>
          <cell r="D1452" t="str">
            <v>ACTIVE</v>
          </cell>
          <cell r="E1452" t="str">
            <v>PUBLISHED</v>
          </cell>
          <cell r="F1452" t="str">
            <v>Offer end date has passed</v>
          </cell>
          <cell r="G1452" t="str">
            <v>Office &amp; Stationery</v>
          </cell>
          <cell r="H1452" t="str">
            <v>Binders</v>
          </cell>
          <cell r="I1452">
            <v>28</v>
          </cell>
          <cell r="J1452" t="str">
            <v>USD</v>
          </cell>
          <cell r="K1452" t="str">
            <v>Base</v>
          </cell>
          <cell r="L1452">
            <v>28</v>
          </cell>
          <cell r="M1452">
            <v>2039738</v>
          </cell>
          <cell r="N1452">
            <v>2039720</v>
          </cell>
          <cell r="O1452">
            <v>2.56</v>
          </cell>
          <cell r="P1452">
            <v>2.92</v>
          </cell>
          <cell r="Q1452">
            <v>1</v>
          </cell>
          <cell r="R1452" t="str">
            <v>Seller Fulfilled</v>
          </cell>
          <cell r="S1452" t="str">
            <v>Seller Fulfilled</v>
          </cell>
          <cell r="T1452" t="str">
            <v>53RE2TRY29PY</v>
          </cell>
          <cell r="U1452" t="str">
            <v>10764608170219</v>
          </cell>
        </row>
        <row r="1453">
          <cell r="A1453" t="str">
            <v>3311-SET3</v>
          </cell>
          <cell r="B1453">
            <v>35783308</v>
          </cell>
          <cell r="C1453" t="str">
            <v>DDI 816426 Modeling Dough - 2 Pack, 5 oz, Assorted Colors Case of 36</v>
          </cell>
          <cell r="D1453" t="str">
            <v>ACTIVE</v>
          </cell>
          <cell r="E1453" t="str">
            <v>UNPUBLISHED</v>
          </cell>
          <cell r="F1453" t="str">
            <v>Listing &amp; Content:UPC Mismatch:Wrong-Item:ATOM (For Walmart internal use only: VOCIPF-123251)</v>
          </cell>
          <cell r="G1453" t="str">
            <v>Office &amp; Stationery</v>
          </cell>
          <cell r="H1453" t="str">
            <v>Pens</v>
          </cell>
          <cell r="I1453">
            <v>59.99</v>
          </cell>
          <cell r="J1453" t="str">
            <v>USD</v>
          </cell>
          <cell r="K1453" t="str">
            <v>Base</v>
          </cell>
          <cell r="L1453" t="str">
            <v>Yes</v>
          </cell>
          <cell r="M1453">
            <v>2039741</v>
          </cell>
          <cell r="N1453">
            <v>2039719</v>
          </cell>
          <cell r="O1453" t="str">
            <v>NETWORK_GEO</v>
          </cell>
          <cell r="P1453">
            <v>5.4</v>
          </cell>
          <cell r="Q1453">
            <v>1</v>
          </cell>
          <cell r="R1453" t="str">
            <v>Seller Fulfilled</v>
          </cell>
          <cell r="S1453" t="str">
            <v>WFS Eligible</v>
          </cell>
          <cell r="T1453" t="str">
            <v>0RVXCPBWTQUQ</v>
          </cell>
          <cell r="U1453" t="str">
            <v>10764608170394</v>
          </cell>
        </row>
        <row r="1454">
          <cell r="A1454" t="str">
            <v>3321-CASE</v>
          </cell>
          <cell r="B1454">
            <v>2756361004</v>
          </cell>
          <cell r="C1454" t="str">
            <v>BAZIC Modeling Clay Neon Color 1 LB, Non Toxic Modeling Dough for Classroom, 24-Pack</v>
          </cell>
          <cell r="D1454" t="str">
            <v>ACTIVE</v>
          </cell>
          <cell r="E1454" t="str">
            <v>PUBLISHED</v>
          </cell>
          <cell r="F1454" t="str">
            <v>Offer end date has passed,Min. Allowed Seller Price Reached</v>
          </cell>
          <cell r="G1454" t="str">
            <v>Crafts</v>
          </cell>
          <cell r="H1454" t="str">
            <v>Clays &amp; Doughs</v>
          </cell>
          <cell r="I1454">
            <v>105.5</v>
          </cell>
          <cell r="J1454" t="str">
            <v>USD</v>
          </cell>
          <cell r="K1454" t="str">
            <v>Base</v>
          </cell>
          <cell r="L1454">
            <v>105.5</v>
          </cell>
          <cell r="M1454">
            <v>2039741</v>
          </cell>
          <cell r="N1454">
            <v>2039719</v>
          </cell>
          <cell r="O1454">
            <v>25.12</v>
          </cell>
          <cell r="P1454">
            <v>0.5</v>
          </cell>
          <cell r="Q1454">
            <v>1</v>
          </cell>
          <cell r="R1454" t="str">
            <v>Seller Fulfilled</v>
          </cell>
          <cell r="S1454" t="str">
            <v>Seller Fulfilled</v>
          </cell>
          <cell r="T1454" t="str">
            <v>76XGRUER4XS4</v>
          </cell>
          <cell r="U1454" t="str">
            <v>00764608170632</v>
          </cell>
        </row>
        <row r="1455">
          <cell r="A1455" t="str">
            <v>3811-EACH</v>
          </cell>
          <cell r="B1455">
            <v>33793239</v>
          </cell>
          <cell r="C1455" t="str">
            <v>BAZIC Assorted Color File Folder Label (126/Pack) [3811]</v>
          </cell>
          <cell r="D1455" t="str">
            <v>ACTIVE</v>
          </cell>
          <cell r="E1455" t="str">
            <v>PUBLISHED</v>
          </cell>
          <cell r="F1455" t="str">
            <v>Offer end date has passed</v>
          </cell>
          <cell r="G1455" t="str">
            <v>Office &amp; Stationery</v>
          </cell>
          <cell r="H1455" t="str">
            <v>Labels</v>
          </cell>
          <cell r="I1455">
            <v>6.85</v>
          </cell>
          <cell r="J1455" t="str">
            <v>USD</v>
          </cell>
          <cell r="K1455" t="str">
            <v>Base</v>
          </cell>
          <cell r="L1455">
            <v>6.85</v>
          </cell>
          <cell r="M1455">
            <v>2038061</v>
          </cell>
          <cell r="N1455">
            <v>2039719</v>
          </cell>
          <cell r="O1455">
            <v>0.05</v>
          </cell>
          <cell r="P1455">
            <v>0.08</v>
          </cell>
          <cell r="Q1455">
            <v>1</v>
          </cell>
          <cell r="R1455" t="str">
            <v>Seller Fulfilled</v>
          </cell>
          <cell r="S1455" t="str">
            <v>Walmart Fulfilled</v>
          </cell>
          <cell r="T1455" t="str">
            <v>2S3QQ96BB5LH</v>
          </cell>
          <cell r="U1455" t="str">
            <v>00764608017814</v>
          </cell>
        </row>
        <row r="1456">
          <cell r="A1456" t="str">
            <v>4103-EACH</v>
          </cell>
          <cell r="B1456">
            <v>27878166</v>
          </cell>
          <cell r="C1456" t="str">
            <v>BAZIC 1/2" Red 3-Ring View Binder w/ 2-Pockets [4103]</v>
          </cell>
          <cell r="D1456" t="str">
            <v>ACTIVE</v>
          </cell>
          <cell r="E1456" t="str">
            <v>PUBLISHED</v>
          </cell>
          <cell r="F1456"/>
          <cell r="G1456" t="str">
            <v>Office &amp; Stationery</v>
          </cell>
          <cell r="H1456" t="str">
            <v>Form Holders &amp; Clipboards</v>
          </cell>
          <cell r="I1456">
            <v>10</v>
          </cell>
          <cell r="J1456" t="str">
            <v>USD</v>
          </cell>
          <cell r="K1456" t="str">
            <v>Base</v>
          </cell>
          <cell r="L1456" t="str">
            <v>Yes</v>
          </cell>
          <cell r="M1456">
            <v>2039738</v>
          </cell>
          <cell r="N1456">
            <v>2039893</v>
          </cell>
          <cell r="O1456" t="str">
            <v>NETWORK_GEO</v>
          </cell>
          <cell r="P1456">
            <v>0.41</v>
          </cell>
          <cell r="Q1456">
            <v>1</v>
          </cell>
          <cell r="R1456" t="str">
            <v>Seller Fulfilled</v>
          </cell>
          <cell r="S1456" t="str">
            <v>Seller Fulfilled</v>
          </cell>
          <cell r="T1456" t="str">
            <v>0X5XP2R6YKTH</v>
          </cell>
          <cell r="U1456" t="str">
            <v>00764608018071</v>
          </cell>
        </row>
        <row r="1457">
          <cell r="A1457" t="str">
            <v>5090-PACK6</v>
          </cell>
          <cell r="B1457">
            <v>1057391711</v>
          </cell>
          <cell r="C1457" t="str">
            <v>BAZIC Composition Book Wide Ruled 100 Sheet, Premium Black Marble Notebook, 6-Pack</v>
          </cell>
          <cell r="D1457" t="str">
            <v>ACTIVE</v>
          </cell>
          <cell r="E1457" t="str">
            <v>PUBLISHED</v>
          </cell>
          <cell r="F1457" t="str">
            <v>Compliance - Childrenâ€™s Product Policy,No Match Found - Adjusted to your last submitted price</v>
          </cell>
          <cell r="G1457" t="str">
            <v>Office &amp; Stationery</v>
          </cell>
          <cell r="H1457" t="str">
            <v>Glue</v>
          </cell>
          <cell r="I1457">
            <v>73</v>
          </cell>
          <cell r="J1457" t="str">
            <v>USD</v>
          </cell>
          <cell r="K1457" t="str">
            <v>Base</v>
          </cell>
          <cell r="L1457" t="str">
            <v>Yes</v>
          </cell>
          <cell r="M1457">
            <v>2038710</v>
          </cell>
          <cell r="N1457">
            <v>2039872</v>
          </cell>
          <cell r="O1457" t="str">
            <v>NETWORK_GEO</v>
          </cell>
          <cell r="P1457">
            <v>15.82</v>
          </cell>
          <cell r="Q1457">
            <v>1</v>
          </cell>
          <cell r="R1457" t="str">
            <v>Seller Fulfilled</v>
          </cell>
          <cell r="S1457" t="str">
            <v>Seller Fulfilled</v>
          </cell>
          <cell r="T1457" t="str">
            <v>2KUE8GTSROPD</v>
          </cell>
          <cell r="U1457" t="str">
            <v>20764608020702</v>
          </cell>
        </row>
        <row r="1458">
          <cell r="A1458" t="str">
            <v>521-EACH</v>
          </cell>
          <cell r="B1458">
            <v>25252479</v>
          </cell>
          <cell r="C1458" t="str">
            <v>BAZIC Ruled Color Coded Index Card 3" X 5", Ruled Lined Card, 100 Count</v>
          </cell>
          <cell r="D1458" t="str">
            <v>ACTIVE</v>
          </cell>
          <cell r="E1458" t="str">
            <v>PUBLISHED</v>
          </cell>
          <cell r="F1458" t="str">
            <v>Offer end date has passed,No Match Found - Adjusted to your last submitted price</v>
          </cell>
          <cell r="G1458" t="str">
            <v>Office &amp; Stationery</v>
          </cell>
          <cell r="H1458" t="str">
            <v>Index Cards</v>
          </cell>
          <cell r="I1458">
            <v>6.99</v>
          </cell>
          <cell r="J1458" t="str">
            <v>USD</v>
          </cell>
          <cell r="K1458" t="str">
            <v>Base</v>
          </cell>
          <cell r="L1458">
            <v>6.99</v>
          </cell>
          <cell r="M1458">
            <v>2039744</v>
          </cell>
          <cell r="N1458">
            <v>2039872</v>
          </cell>
          <cell r="O1458">
            <v>0.27500000000000002</v>
          </cell>
          <cell r="P1458">
            <v>15.72</v>
          </cell>
          <cell r="Q1458">
            <v>1</v>
          </cell>
          <cell r="R1458" t="str">
            <v>Seller Fulfilled</v>
          </cell>
          <cell r="S1458" t="str">
            <v>Seller Fulfilled</v>
          </cell>
          <cell r="T1458" t="str">
            <v>0UB0PMF7WYT9</v>
          </cell>
          <cell r="U1458" t="str">
            <v>20764608020993</v>
          </cell>
        </row>
        <row r="1459">
          <cell r="A1459" t="str">
            <v>522-CASE</v>
          </cell>
          <cell r="B1459">
            <v>12791721723</v>
          </cell>
          <cell r="C1459" t="str">
            <v>BAZIC Ruled White Index Cards Poly Cover w/ Ring 3" X 5", 100 Count, Assorted Colors, 24-Pack</v>
          </cell>
          <cell r="D1459" t="str">
            <v>ACTIVE</v>
          </cell>
          <cell r="E1459" t="str">
            <v>PUBLISHED</v>
          </cell>
          <cell r="G1459" t="str">
            <v>Office &amp; Stationery</v>
          </cell>
          <cell r="H1459" t="str">
            <v>Index Cards</v>
          </cell>
          <cell r="I1459">
            <v>56.25</v>
          </cell>
          <cell r="J1459" t="str">
            <v>USD</v>
          </cell>
          <cell r="K1459" t="str">
            <v>Base</v>
          </cell>
          <cell r="L1459">
            <v>56.25</v>
          </cell>
          <cell r="M1459">
            <v>2039744</v>
          </cell>
          <cell r="N1459">
            <v>2038710</v>
          </cell>
          <cell r="O1459" t="str">
            <v>NETWORK_GEO</v>
          </cell>
          <cell r="P1459">
            <v>2.56</v>
          </cell>
          <cell r="Q1459">
            <v>1</v>
          </cell>
          <cell r="R1459" t="str">
            <v>Seller Fulfilled</v>
          </cell>
          <cell r="S1459" t="str">
            <v>Seller Fulfilled</v>
          </cell>
          <cell r="T1459" t="str">
            <v>21KR6S4MMDWH</v>
          </cell>
          <cell r="U1459" t="str">
            <v>10764608002121</v>
          </cell>
        </row>
        <row r="1460">
          <cell r="A1460" t="str">
            <v>602-BOX</v>
          </cell>
          <cell r="B1460">
            <v>632800203</v>
          </cell>
          <cell r="C1460" t="str">
            <v>BAZIC Mini Stapler w/ 500 Staples, Standard (26/6) Pastel Color, Built-in Staple Remover, 24-Pack</v>
          </cell>
          <cell r="D1460" t="str">
            <v>ACTIVE</v>
          </cell>
          <cell r="E1460" t="str">
            <v>PUBLISHED</v>
          </cell>
          <cell r="F1460" t="str">
            <v>Offer end date has passed</v>
          </cell>
          <cell r="G1460" t="str">
            <v>Office &amp; Stationery</v>
          </cell>
          <cell r="H1460" t="str">
            <v>Pencil &amp; Pen Erasers</v>
          </cell>
          <cell r="I1460">
            <v>24.5</v>
          </cell>
          <cell r="J1460" t="str">
            <v>USD</v>
          </cell>
          <cell r="K1460" t="str">
            <v>Base</v>
          </cell>
          <cell r="L1460" t="str">
            <v>Yes</v>
          </cell>
          <cell r="M1460">
            <v>2039910</v>
          </cell>
          <cell r="N1460">
            <v>2039721</v>
          </cell>
          <cell r="O1460" t="str">
            <v>NETWORK_GEO</v>
          </cell>
          <cell r="P1460">
            <v>2.12</v>
          </cell>
          <cell r="Q1460">
            <v>1</v>
          </cell>
          <cell r="R1460" t="str">
            <v>Seller Fulfilled</v>
          </cell>
          <cell r="S1460" t="str">
            <v>Seller Fulfilled</v>
          </cell>
          <cell r="T1460" t="str">
            <v>33O4B38HGDLL</v>
          </cell>
          <cell r="U1460" t="str">
            <v>10764608022396</v>
          </cell>
        </row>
        <row r="1461">
          <cell r="A1461" t="str">
            <v>756-BOX</v>
          </cell>
          <cell r="B1461">
            <v>17733156640</v>
          </cell>
          <cell r="C1461" t="str">
            <v>BAZIC Mechanical Pencil Opal 0.7mm w/ Ceramic Lead Refills, Smooth Writing Pencils, 24-Packs</v>
          </cell>
          <cell r="D1461" t="str">
            <v>ACTIVE</v>
          </cell>
          <cell r="E1461" t="str">
            <v>PUBLISHED</v>
          </cell>
          <cell r="F1461" t="str">
            <v>Reasonable price requirements are not met</v>
          </cell>
          <cell r="G1461" t="str">
            <v>Office &amp; Stationery</v>
          </cell>
          <cell r="H1461" t="str">
            <v>Mechanical Pencils</v>
          </cell>
          <cell r="I1461">
            <v>49.49</v>
          </cell>
          <cell r="J1461" t="str">
            <v>USD</v>
          </cell>
          <cell r="K1461" t="str">
            <v>Base</v>
          </cell>
          <cell r="L1461">
            <v>49.49</v>
          </cell>
          <cell r="M1461">
            <v>2039720</v>
          </cell>
          <cell r="N1461">
            <v>2039896</v>
          </cell>
          <cell r="O1461" t="str">
            <v>NETWORK_GEO</v>
          </cell>
          <cell r="P1461">
            <v>3.4</v>
          </cell>
          <cell r="Q1461">
            <v>1</v>
          </cell>
          <cell r="R1461" t="str">
            <v>Seller Fulfilled</v>
          </cell>
          <cell r="S1461" t="str">
            <v>Seller Fulfilled</v>
          </cell>
          <cell r="T1461" t="str">
            <v>21AO8H2O7WH4</v>
          </cell>
          <cell r="U1461" t="str">
            <v>10764608023140</v>
          </cell>
        </row>
        <row r="1462">
          <cell r="A1462" t="str">
            <v>761-PACK2</v>
          </cell>
          <cell r="B1462">
            <v>811374823</v>
          </cell>
          <cell r="C1462" t="str">
            <v>BAZIC Pencil Wood Pre-Sharpened Pencil #2 HB, Yellow Pencils (12/Pack), 2-Packs</v>
          </cell>
          <cell r="D1462" t="str">
            <v>ACTIVE</v>
          </cell>
          <cell r="E1462" t="str">
            <v>PUBLISHED</v>
          </cell>
          <cell r="F1462"/>
          <cell r="G1462" t="str">
            <v>Office &amp; Stationery</v>
          </cell>
          <cell r="H1462" t="str">
            <v>Highlighters</v>
          </cell>
          <cell r="I1462">
            <v>7.99</v>
          </cell>
          <cell r="J1462" t="str">
            <v>USD</v>
          </cell>
          <cell r="K1462" t="str">
            <v>Base</v>
          </cell>
          <cell r="L1462" t="str">
            <v>Yes</v>
          </cell>
          <cell r="M1462">
            <v>2039720</v>
          </cell>
          <cell r="N1462">
            <v>2039896</v>
          </cell>
          <cell r="O1462" t="str">
            <v>NETWORK_GEO</v>
          </cell>
          <cell r="P1462">
            <v>0.13</v>
          </cell>
          <cell r="Q1462">
            <v>1</v>
          </cell>
          <cell r="R1462" t="str">
            <v>Seller Fulfilled</v>
          </cell>
          <cell r="S1462" t="str">
            <v>Seller Fulfilled</v>
          </cell>
          <cell r="T1462" t="str">
            <v>13XNLHY4119U</v>
          </cell>
          <cell r="U1462" t="str">
            <v>00764608023174</v>
          </cell>
        </row>
        <row r="1463">
          <cell r="A1463" t="str">
            <v>9008-SET6</v>
          </cell>
          <cell r="B1463">
            <v>549581290</v>
          </cell>
          <cell r="C1463" t="str">
            <v>BAZIC Printed Duct Tape Leopard Pattern 1.88" X 5 Yards, 6-Pack</v>
          </cell>
          <cell r="D1463" t="str">
            <v>ARCHIVED</v>
          </cell>
          <cell r="E1463" t="str">
            <v>UNPUBLISHED</v>
          </cell>
          <cell r="F1463" t="str">
            <v>Offer end date has passed</v>
          </cell>
          <cell r="G1463" t="str">
            <v>Crafts</v>
          </cell>
          <cell r="H1463" t="str">
            <v>Art Pastels</v>
          </cell>
          <cell r="I1463">
            <v>68.739999999999995</v>
          </cell>
          <cell r="J1463" t="str">
            <v>USD</v>
          </cell>
          <cell r="K1463" t="str">
            <v>Base</v>
          </cell>
          <cell r="L1463" t="str">
            <v>Yes</v>
          </cell>
          <cell r="M1463">
            <v>2042502</v>
          </cell>
          <cell r="N1463">
            <v>2039748</v>
          </cell>
          <cell r="O1463" t="str">
            <v>NETWORK_GEO</v>
          </cell>
          <cell r="P1463">
            <v>11.44</v>
          </cell>
          <cell r="Q1463">
            <v>1</v>
          </cell>
          <cell r="R1463" t="str">
            <v>Seller Fulfilled</v>
          </cell>
          <cell r="S1463" t="str">
            <v>Seller Fulfilled</v>
          </cell>
          <cell r="T1463" t="str">
            <v>1WTTZNVLBPWL</v>
          </cell>
          <cell r="U1463" t="str">
            <v>20764608025554</v>
          </cell>
        </row>
        <row r="1464">
          <cell r="A1464" t="str">
            <v>907-CASE</v>
          </cell>
          <cell r="B1464">
            <v>448299032</v>
          </cell>
          <cell r="C1464" t="str">
            <v>BAZIC Transparent Tape 3/4" X 1296", Glossy Finish, Bulk Total 144-Count</v>
          </cell>
          <cell r="D1464" t="str">
            <v>ACTIVE</v>
          </cell>
          <cell r="E1464" t="str">
            <v>UNPUBLISHED</v>
          </cell>
          <cell r="F1464" t="str">
            <v>Reasonable price requirements are not met,Reasonable Price Not Satisfied</v>
          </cell>
          <cell r="G1464" t="str">
            <v>Crafts</v>
          </cell>
          <cell r="H1464" t="str">
            <v>Crayons</v>
          </cell>
          <cell r="I1464">
            <v>23.99</v>
          </cell>
          <cell r="J1464" t="str">
            <v>USD</v>
          </cell>
          <cell r="K1464" t="str">
            <v>Base</v>
          </cell>
          <cell r="L1464" t="str">
            <v>Yes</v>
          </cell>
          <cell r="M1464">
            <v>2039729</v>
          </cell>
          <cell r="N1464">
            <v>2039722</v>
          </cell>
          <cell r="O1464" t="str">
            <v>NETWORK_GEO</v>
          </cell>
          <cell r="P1464">
            <v>1.53</v>
          </cell>
          <cell r="Q1464">
            <v>1</v>
          </cell>
          <cell r="R1464" t="str">
            <v>Seller Fulfilled</v>
          </cell>
          <cell r="S1464" t="str">
            <v>Seller Fulfilled</v>
          </cell>
          <cell r="T1464" t="str">
            <v>4I58EPWMC885</v>
          </cell>
          <cell r="U1464" t="str">
            <v>00461319799984</v>
          </cell>
        </row>
        <row r="1465">
          <cell r="A1465" t="str">
            <v>1229-BOX</v>
          </cell>
          <cell r="B1465">
            <v>482413577</v>
          </cell>
          <cell r="C1465" t="str">
            <v>BAZIC Alcohol Markers Brush, Double Tipped 6 Colors Art Marker Set, Brush Chisel Dual Tips (6/Pack), 12-Packs</v>
          </cell>
          <cell r="D1465" t="str">
            <v>ACTIVE</v>
          </cell>
          <cell r="E1465" t="str">
            <v>PUBLISHED</v>
          </cell>
          <cell r="F1465" t="str">
            <v>Reasonable price requirements are not met,Reasonable Price Not Satisfied</v>
          </cell>
          <cell r="G1465" t="str">
            <v>Office &amp; Stationery</v>
          </cell>
          <cell r="H1465" t="str">
            <v>Calculators</v>
          </cell>
          <cell r="I1465">
            <v>46.41</v>
          </cell>
          <cell r="J1465" t="str">
            <v>USD</v>
          </cell>
          <cell r="K1465" t="str">
            <v>Base</v>
          </cell>
          <cell r="L1465" t="str">
            <v>Yes</v>
          </cell>
          <cell r="M1465">
            <v>2039746</v>
          </cell>
          <cell r="N1465">
            <v>2039735</v>
          </cell>
          <cell r="O1465" t="str">
            <v>NETWORK_GEO</v>
          </cell>
          <cell r="P1465">
            <v>2.54</v>
          </cell>
          <cell r="Q1465">
            <v>1</v>
          </cell>
          <cell r="R1465" t="str">
            <v>Seller Fulfilled</v>
          </cell>
          <cell r="S1465" t="str">
            <v>Seller Fulfilled</v>
          </cell>
          <cell r="T1465" t="str">
            <v>0YK892H4FBKN</v>
          </cell>
          <cell r="U1465" t="str">
            <v>10764608030025</v>
          </cell>
        </row>
        <row r="1466">
          <cell r="A1466" t="str">
            <v>1238-EACH</v>
          </cell>
          <cell r="B1466">
            <v>24883021</v>
          </cell>
          <cell r="C1466" t="str">
            <v>BAZIC Brush Markers 12 Classic Colors, Fine Line Washable Coloring Marker (12/Pack), 1-Pack</v>
          </cell>
          <cell r="D1466" t="str">
            <v>ACTIVE</v>
          </cell>
          <cell r="E1466" t="str">
            <v>PUBLISHED</v>
          </cell>
          <cell r="F1466" t="str">
            <v>Offer end date has passed</v>
          </cell>
          <cell r="G1466" t="str">
            <v>Office &amp; Stationery</v>
          </cell>
          <cell r="H1466" t="str">
            <v>Calculators</v>
          </cell>
          <cell r="I1466">
            <v>12.2</v>
          </cell>
          <cell r="J1466" t="str">
            <v>USD</v>
          </cell>
          <cell r="K1466" t="str">
            <v>Base</v>
          </cell>
          <cell r="L1466" t="str">
            <v>Yes</v>
          </cell>
          <cell r="M1466">
            <v>2039746</v>
          </cell>
          <cell r="N1466">
            <v>2039735</v>
          </cell>
          <cell r="O1466" t="str">
            <v>NETWORK_GEO</v>
          </cell>
          <cell r="P1466">
            <v>0.32</v>
          </cell>
          <cell r="Q1466">
            <v>1</v>
          </cell>
          <cell r="R1466" t="str">
            <v>Seller Fulfilled</v>
          </cell>
          <cell r="S1466" t="str">
            <v>Seller Fulfilled</v>
          </cell>
          <cell r="T1466" t="str">
            <v>61JD5TV9DSG7</v>
          </cell>
          <cell r="U1466" t="str">
            <v>00764608030202</v>
          </cell>
        </row>
        <row r="1467">
          <cell r="A1467" t="str">
            <v>17084-PACK2</v>
          </cell>
          <cell r="B1467">
            <v>677857584</v>
          </cell>
          <cell r="C1467" t="str">
            <v>BAZIC Collorelli Scented Glitter Color Gel Pen (10/Pack), 2-Packs</v>
          </cell>
          <cell r="D1467" t="str">
            <v>ACTIVE</v>
          </cell>
          <cell r="E1467" t="str">
            <v>UNPUBLISHED</v>
          </cell>
          <cell r="F1467" t="str">
            <v>Listing &amp; Content:UPC Mismatch:Wrong-Item:ATOM (For Walmart internal use only: VOCIPF-123251)</v>
          </cell>
          <cell r="G1467" t="str">
            <v>Office &amp; Stationery</v>
          </cell>
          <cell r="H1467" t="str">
            <v>Binders</v>
          </cell>
          <cell r="I1467">
            <v>16.79</v>
          </cell>
          <cell r="J1467" t="str">
            <v>USD</v>
          </cell>
          <cell r="K1467" t="str">
            <v>Promo price</v>
          </cell>
          <cell r="L1467" t="str">
            <v>Yes</v>
          </cell>
          <cell r="M1467">
            <v>2039719</v>
          </cell>
          <cell r="N1467">
            <v>2039738</v>
          </cell>
          <cell r="O1467" t="str">
            <v>ALWAYS_TWO_DAY</v>
          </cell>
          <cell r="P1467">
            <v>1.7</v>
          </cell>
          <cell r="Q1467">
            <v>1</v>
          </cell>
          <cell r="R1467" t="str">
            <v>Walmart Fulfilled</v>
          </cell>
          <cell r="S1467" t="str">
            <v>Walmart Fulfilled</v>
          </cell>
          <cell r="T1467" t="str">
            <v>138JBLUFFPKL</v>
          </cell>
          <cell r="U1467" t="str">
            <v>00764608031261</v>
          </cell>
        </row>
        <row r="1468">
          <cell r="A1468" t="str">
            <v>1728-BOX</v>
          </cell>
          <cell r="B1468">
            <v>5716438617</v>
          </cell>
          <cell r="C1468" t="str">
            <v>BAZIC LIRA 0.7mm Rollerball Pen, Black Ink Fine Point Liquid Ink Pens (3/Pack), 24-Packs</v>
          </cell>
          <cell r="D1468" t="str">
            <v>ACTIVE</v>
          </cell>
          <cell r="E1468" t="str">
            <v>PUBLISHED</v>
          </cell>
          <cell r="F1468" t="str">
            <v>Republish (For Walmart internal use only: 00),Current Offer At Or Below Target</v>
          </cell>
          <cell r="G1468" t="str">
            <v>Office &amp; Stationery</v>
          </cell>
          <cell r="H1468" t="str">
            <v>Pocket Folders</v>
          </cell>
          <cell r="I1468">
            <v>10.99</v>
          </cell>
          <cell r="J1468" t="str">
            <v>USD</v>
          </cell>
          <cell r="K1468" t="str">
            <v>Base</v>
          </cell>
          <cell r="L1468" t="str">
            <v>Yes</v>
          </cell>
          <cell r="M1468">
            <v>2039719</v>
          </cell>
          <cell r="N1468">
            <v>2039742</v>
          </cell>
          <cell r="O1468" t="str">
            <v>ALWAYS_TWO_DAY</v>
          </cell>
          <cell r="P1468">
            <v>0.85499999999999998</v>
          </cell>
          <cell r="Q1468">
            <v>1</v>
          </cell>
          <cell r="R1468" t="str">
            <v>Walmart Fulfilled</v>
          </cell>
          <cell r="S1468" t="str">
            <v>Seller Fulfilled</v>
          </cell>
          <cell r="T1468" t="str">
            <v>4HPSQLUXL52A</v>
          </cell>
          <cell r="U1468" t="str">
            <v>00462173726253</v>
          </cell>
        </row>
        <row r="1469">
          <cell r="A1469" t="str">
            <v>1829-CASE</v>
          </cell>
          <cell r="B1469">
            <v>125965029</v>
          </cell>
          <cell r="C1469" t="str">
            <v>BAZIC Clipboard PVC Standard Clipboards w/ Low Profile Clip, 48-Pack</v>
          </cell>
          <cell r="D1469" t="str">
            <v>ACTIVE</v>
          </cell>
          <cell r="E1469" t="str">
            <v>PUBLISHED</v>
          </cell>
          <cell r="F1469" t="str">
            <v>Reasonable price requirements are not met,Reasonable Price Not Satisfied</v>
          </cell>
          <cell r="G1469" t="str">
            <v>Office &amp; Stationery</v>
          </cell>
          <cell r="H1469" t="str">
            <v>Binders</v>
          </cell>
          <cell r="I1469">
            <v>20.25</v>
          </cell>
          <cell r="J1469" t="str">
            <v>USD</v>
          </cell>
          <cell r="K1469" t="str">
            <v>Base</v>
          </cell>
          <cell r="L1469" t="str">
            <v>Yes</v>
          </cell>
          <cell r="M1469">
            <v>2039893</v>
          </cell>
          <cell r="N1469">
            <v>2039738</v>
          </cell>
          <cell r="O1469" t="str">
            <v>NETWORK_GEO</v>
          </cell>
          <cell r="P1469">
            <v>1.68</v>
          </cell>
          <cell r="Q1469">
            <v>1</v>
          </cell>
          <cell r="R1469" t="str">
            <v>Seller Fulfilled</v>
          </cell>
          <cell r="S1469" t="str">
            <v>Seller Fulfilled</v>
          </cell>
          <cell r="T1469" t="str">
            <v>13YHKEDM5S6I</v>
          </cell>
          <cell r="U1469" t="str">
            <v>00466317383111</v>
          </cell>
        </row>
        <row r="1470">
          <cell r="A1470" t="str">
            <v>1830-SET4</v>
          </cell>
          <cell r="B1470">
            <v>359774465</v>
          </cell>
          <cell r="C1470" t="str">
            <v>BAZIC Paperboard Clipboard Standard Size Geometric Gold Low Profile Clip, 4-Pack</v>
          </cell>
          <cell r="D1470" t="str">
            <v>ACTIVE</v>
          </cell>
          <cell r="E1470" t="str">
            <v>PUBLISHED</v>
          </cell>
          <cell r="F1470" t="str">
            <v>Offer end date has passed</v>
          </cell>
          <cell r="G1470" t="str">
            <v>Office &amp; Stationery</v>
          </cell>
          <cell r="H1470" t="str">
            <v>Binders</v>
          </cell>
          <cell r="I1470">
            <v>79.959999999999994</v>
          </cell>
          <cell r="J1470" t="str">
            <v>USD</v>
          </cell>
          <cell r="K1470" t="str">
            <v>Base</v>
          </cell>
          <cell r="L1470" t="str">
            <v>Yes</v>
          </cell>
          <cell r="M1470">
            <v>2039893</v>
          </cell>
          <cell r="N1470">
            <v>2039738</v>
          </cell>
          <cell r="O1470" t="str">
            <v>NETWORK_GEO</v>
          </cell>
          <cell r="P1470">
            <v>17.899999999999999</v>
          </cell>
          <cell r="Q1470">
            <v>1</v>
          </cell>
          <cell r="R1470" t="str">
            <v>Seller Fulfilled</v>
          </cell>
          <cell r="S1470" t="str">
            <v>Seller Fulfilled</v>
          </cell>
          <cell r="T1470" t="str">
            <v>4TIJCG2BDSGW</v>
          </cell>
          <cell r="U1470" t="str">
            <v>20764608031944</v>
          </cell>
        </row>
        <row r="1471">
          <cell r="A1471" t="str">
            <v>2044-EACH</v>
          </cell>
          <cell r="B1471">
            <v>784263095</v>
          </cell>
          <cell r="C1471" t="str">
            <v>BAZIC Washable Clear School Glue 5 Oz for Making Slime Art Crafts, 1-Pack</v>
          </cell>
          <cell r="D1471" t="str">
            <v>ACTIVE</v>
          </cell>
          <cell r="E1471" t="str">
            <v>PUBLISHED</v>
          </cell>
          <cell r="F1471" t="str">
            <v>Listing &amp; Content:UPC Mismatch:Wrong-Item:Unpublish-Auto</v>
          </cell>
          <cell r="G1471" t="str">
            <v>Office &amp; Stationery</v>
          </cell>
          <cell r="H1471" t="str">
            <v>Paper Hole Punches</v>
          </cell>
          <cell r="I1471">
            <v>7.99</v>
          </cell>
          <cell r="J1471" t="str">
            <v>USD</v>
          </cell>
          <cell r="K1471" t="str">
            <v>Base</v>
          </cell>
          <cell r="L1471" t="str">
            <v>No</v>
          </cell>
          <cell r="M1471">
            <v>2039872</v>
          </cell>
          <cell r="N1471">
            <v>2048506</v>
          </cell>
          <cell r="O1471" t="str">
            <v>NETWORK_GEO</v>
          </cell>
          <cell r="P1471">
            <v>0.13</v>
          </cell>
          <cell r="Q1471">
            <v>1</v>
          </cell>
          <cell r="R1471" t="str">
            <v>Seller Fulfilled</v>
          </cell>
          <cell r="S1471" t="str">
            <v>Seller Fulfilled</v>
          </cell>
          <cell r="T1471" t="str">
            <v>6TN870GBB4DG</v>
          </cell>
          <cell r="U1471" t="str">
            <v>00764608032015</v>
          </cell>
        </row>
        <row r="1472">
          <cell r="A1472" t="str">
            <v>2080-CASE</v>
          </cell>
          <cell r="B1472">
            <v>235421834</v>
          </cell>
          <cell r="C1472" t="str">
            <v>BAZIC Permanent Glue Tape 8 mm x 8.75 Yard, Double Sided Adhesive Roller Tapes, 144-Packs</v>
          </cell>
          <cell r="D1472" t="str">
            <v>ACTIVE</v>
          </cell>
          <cell r="E1472" t="str">
            <v>PUBLISHED</v>
          </cell>
          <cell r="F1472" t="str">
            <v>Offer end date has passed</v>
          </cell>
          <cell r="G1472" t="str">
            <v>Crafts</v>
          </cell>
          <cell r="H1472" t="str">
            <v>Clays &amp; Doughs</v>
          </cell>
          <cell r="I1472">
            <v>16.25</v>
          </cell>
          <cell r="J1472" t="str">
            <v>USD</v>
          </cell>
          <cell r="K1472" t="str">
            <v>Base</v>
          </cell>
          <cell r="L1472" t="str">
            <v>Yes</v>
          </cell>
          <cell r="M1472">
            <v>2039729</v>
          </cell>
          <cell r="N1472">
            <v>2039741</v>
          </cell>
          <cell r="O1472" t="str">
            <v>NETWORK_GEO</v>
          </cell>
          <cell r="P1472">
            <v>2.09</v>
          </cell>
          <cell r="Q1472">
            <v>1</v>
          </cell>
          <cell r="R1472" t="str">
            <v>Seller Fulfilled</v>
          </cell>
          <cell r="S1472" t="str">
            <v>Seller Fulfilled</v>
          </cell>
          <cell r="T1472" t="str">
            <v>696A1K9YSHFP</v>
          </cell>
          <cell r="U1472" t="str">
            <v>00467094436687</v>
          </cell>
        </row>
        <row r="1473">
          <cell r="A1473" t="str">
            <v>2196-EACH</v>
          </cell>
          <cell r="B1473">
            <v>35522490</v>
          </cell>
          <cell r="C1473" t="str">
            <v>BAZIC Folding Cart on Wheels w/Lid Cover, 16" x 18" x 15", Black/Gray</v>
          </cell>
          <cell r="D1473" t="str">
            <v>ACTIVE</v>
          </cell>
          <cell r="E1473" t="str">
            <v>PUBLISHED</v>
          </cell>
          <cell r="F1473" t="str">
            <v>Compliance - Childrenâ€™s Product Policy,No Match Found - Adjusted to your last submitted price</v>
          </cell>
          <cell r="G1473" t="str">
            <v>Crafts</v>
          </cell>
          <cell r="H1473" t="str">
            <v>Glitter</v>
          </cell>
          <cell r="I1473">
            <v>25.99</v>
          </cell>
          <cell r="J1473" t="str">
            <v>USD</v>
          </cell>
          <cell r="K1473" t="str">
            <v>Base</v>
          </cell>
          <cell r="L1473" t="str">
            <v>Yes</v>
          </cell>
          <cell r="M1473">
            <v>2038710</v>
          </cell>
          <cell r="N1473">
            <v>2038710</v>
          </cell>
          <cell r="O1473" t="str">
            <v>NETWORK_GEO</v>
          </cell>
          <cell r="P1473">
            <v>0.7</v>
          </cell>
          <cell r="Q1473">
            <v>1</v>
          </cell>
          <cell r="R1473" t="str">
            <v>Seller Fulfilled</v>
          </cell>
          <cell r="S1473" t="str">
            <v>Walmart Fulfilled</v>
          </cell>
          <cell r="T1473" t="str">
            <v>3CJ5TV54E7MP</v>
          </cell>
          <cell r="U1473" t="str">
            <v>00764608034514</v>
          </cell>
        </row>
        <row r="1474">
          <cell r="A1474" t="str">
            <v>2517-BOX</v>
          </cell>
          <cell r="B1474">
            <v>719967054</v>
          </cell>
          <cell r="C1474" t="str">
            <v>BAZIC Crayons 16-Count, Non Toxic Drawing Crayon (16/Pack), 24-Packs</v>
          </cell>
          <cell r="D1474" t="str">
            <v>ACTIVE</v>
          </cell>
          <cell r="E1474" t="str">
            <v>PUBLISHED</v>
          </cell>
          <cell r="F1474" t="str">
            <v>Offer end date has passed</v>
          </cell>
          <cell r="G1474" t="str">
            <v>Crafts</v>
          </cell>
          <cell r="H1474" t="str">
            <v>Crayons</v>
          </cell>
          <cell r="I1474">
            <v>23.42</v>
          </cell>
          <cell r="J1474" t="str">
            <v>USD</v>
          </cell>
          <cell r="K1474" t="str">
            <v>Base</v>
          </cell>
          <cell r="L1474">
            <v>23.42</v>
          </cell>
          <cell r="M1474">
            <v>2039722</v>
          </cell>
          <cell r="N1474">
            <v>2039872</v>
          </cell>
          <cell r="O1474">
            <v>4.74</v>
          </cell>
          <cell r="P1474">
            <v>3.76</v>
          </cell>
          <cell r="Q1474">
            <v>1</v>
          </cell>
          <cell r="R1474" t="str">
            <v>Seller Fulfilled</v>
          </cell>
          <cell r="S1474" t="str">
            <v>Seller Fulfilled</v>
          </cell>
          <cell r="T1474" t="str">
            <v>7KMD7HCH66CH</v>
          </cell>
          <cell r="U1474" t="str">
            <v>10764608034641</v>
          </cell>
        </row>
        <row r="1475">
          <cell r="A1475" t="str">
            <v>3147-EACH</v>
          </cell>
          <cell r="B1475">
            <v>28151064</v>
          </cell>
          <cell r="C1475" t="str">
            <v>BAZIC 1.5 inch Black 3-Ring View Binder w/ 2-Pockets [3147]</v>
          </cell>
          <cell r="D1475" t="str">
            <v>ACTIVE</v>
          </cell>
          <cell r="E1475" t="str">
            <v>PUBLISHED</v>
          </cell>
          <cell r="F1475" t="str">
            <v>Compliance - Childrenâ€™s Product Policy,No Match Found - Adjusted to your last submitted price</v>
          </cell>
          <cell r="G1475" t="str">
            <v>Crafts</v>
          </cell>
          <cell r="H1475" t="str">
            <v>Glitter</v>
          </cell>
          <cell r="I1475">
            <v>9.89</v>
          </cell>
          <cell r="J1475" t="str">
            <v>USD</v>
          </cell>
          <cell r="K1475" t="str">
            <v>Base</v>
          </cell>
          <cell r="L1475" t="str">
            <v>Yes</v>
          </cell>
          <cell r="M1475">
            <v>2039738</v>
          </cell>
          <cell r="N1475">
            <v>2038710</v>
          </cell>
          <cell r="O1475" t="str">
            <v>NETWORK_GEO</v>
          </cell>
          <cell r="P1475">
            <v>0.39</v>
          </cell>
          <cell r="Q1475">
            <v>1</v>
          </cell>
          <cell r="R1475" t="str">
            <v>Seller Fulfilled</v>
          </cell>
          <cell r="S1475" t="str">
            <v>Seller Fulfilled</v>
          </cell>
          <cell r="T1475" t="str">
            <v>2RDMCVPAQ0KZ</v>
          </cell>
          <cell r="U1475" t="str">
            <v>00764608034675</v>
          </cell>
        </row>
        <row r="1476">
          <cell r="A1476" t="str">
            <v>3149-CASE</v>
          </cell>
          <cell r="B1476">
            <v>3574834516</v>
          </cell>
          <cell r="C1476" t="str">
            <v>BAZIC Manila File Folder 1/3 Cut Letter Size 11 5/8" x 9 /2", Assorted Color Filing Document, Total 500-Count</v>
          </cell>
          <cell r="D1476" t="str">
            <v>ACTIVE</v>
          </cell>
          <cell r="E1476" t="str">
            <v>PUBLISHED</v>
          </cell>
          <cell r="F1476" t="str">
            <v>Offer end date has passed</v>
          </cell>
          <cell r="G1476" t="str">
            <v>Crafts</v>
          </cell>
          <cell r="H1476" t="str">
            <v>Stickers</v>
          </cell>
          <cell r="I1476">
            <v>40.5</v>
          </cell>
          <cell r="J1476" t="str">
            <v>USD</v>
          </cell>
          <cell r="K1476" t="str">
            <v>Base</v>
          </cell>
          <cell r="L1476" t="str">
            <v>Yes</v>
          </cell>
          <cell r="M1476">
            <v>2039742</v>
          </cell>
          <cell r="N1476">
            <v>2038710</v>
          </cell>
          <cell r="O1476" t="str">
            <v>NETWORK_GEO</v>
          </cell>
          <cell r="P1476">
            <v>2.56</v>
          </cell>
          <cell r="Q1476">
            <v>1</v>
          </cell>
          <cell r="R1476" t="str">
            <v>Seller Fulfilled</v>
          </cell>
          <cell r="S1476" t="str">
            <v>Seller Fulfilled</v>
          </cell>
          <cell r="T1476" t="str">
            <v>2UD7XAJMGNFT</v>
          </cell>
          <cell r="U1476" t="str">
            <v>10764608038250</v>
          </cell>
        </row>
        <row r="1477">
          <cell r="A1477" t="str">
            <v>3158-SET8</v>
          </cell>
          <cell r="B1477">
            <v>24938442</v>
          </cell>
          <cell r="C1477" t="str">
            <v>BAZIC Solid Color 2-Pockets Poly Portfolio [3158]</v>
          </cell>
          <cell r="D1477" t="str">
            <v>ACTIVE</v>
          </cell>
          <cell r="E1477" t="str">
            <v>PUBLISHED</v>
          </cell>
          <cell r="F1477" t="str">
            <v>Reasonable price requirements are not met,Reasonable Price Not Satisfied</v>
          </cell>
          <cell r="G1477" t="str">
            <v>Office &amp; Stationery</v>
          </cell>
          <cell r="H1477" t="str">
            <v>Pocket Folders</v>
          </cell>
          <cell r="I1477">
            <v>15.99</v>
          </cell>
          <cell r="J1477" t="str">
            <v>USD</v>
          </cell>
          <cell r="K1477" t="str">
            <v>Base</v>
          </cell>
          <cell r="L1477">
            <v>15.99</v>
          </cell>
          <cell r="M1477">
            <v>2039742</v>
          </cell>
          <cell r="N1477">
            <v>2038710</v>
          </cell>
          <cell r="O1477" t="str">
            <v>NETWORK_GEO</v>
          </cell>
          <cell r="P1477">
            <v>0.03</v>
          </cell>
          <cell r="Q1477">
            <v>1</v>
          </cell>
          <cell r="R1477" t="str">
            <v>Seller Fulfilled</v>
          </cell>
          <cell r="S1477" t="str">
            <v>Seller Fulfilled</v>
          </cell>
          <cell r="T1477" t="str">
            <v>6EB7I48RXZY9</v>
          </cell>
          <cell r="U1477" t="str">
            <v>00764608038659</v>
          </cell>
        </row>
        <row r="1478">
          <cell r="A1478" t="str">
            <v>3346-BOX</v>
          </cell>
          <cell r="B1478">
            <v>3145762829</v>
          </cell>
          <cell r="C1478" t="str">
            <v>Bazic Products BAZ3346-24 8 Color Modeling Clay Stick - Pack of 24</v>
          </cell>
          <cell r="D1478" t="str">
            <v>ACTIVE</v>
          </cell>
          <cell r="E1478" t="str">
            <v>PUBLISHED</v>
          </cell>
          <cell r="F1478" t="str">
            <v>Compliance - Childrenâ€™s Product Policy,Current Offer At Or Below Target</v>
          </cell>
          <cell r="G1478" t="str">
            <v>Crafts</v>
          </cell>
          <cell r="H1478" t="str">
            <v>Art Paints &amp; Pigment Powders</v>
          </cell>
          <cell r="I1478">
            <v>10.99</v>
          </cell>
          <cell r="J1478" t="str">
            <v>USD</v>
          </cell>
          <cell r="K1478" t="str">
            <v>Base</v>
          </cell>
          <cell r="L1478" t="str">
            <v>Yes</v>
          </cell>
          <cell r="M1478">
            <v>2039741</v>
          </cell>
          <cell r="N1478">
            <v>2039748</v>
          </cell>
          <cell r="O1478" t="str">
            <v>NETWORK_GEO</v>
          </cell>
          <cell r="P1478">
            <v>0.38</v>
          </cell>
          <cell r="Q1478">
            <v>1</v>
          </cell>
          <cell r="R1478" t="str">
            <v>Seller Fulfilled</v>
          </cell>
          <cell r="S1478" t="str">
            <v>Seller Fulfilled</v>
          </cell>
          <cell r="T1478" t="str">
            <v>3EJKT9O004YV</v>
          </cell>
          <cell r="U1478" t="str">
            <v>00764608039106</v>
          </cell>
        </row>
        <row r="1479">
          <cell r="A1479" t="str">
            <v>3475-EACH</v>
          </cell>
          <cell r="B1479">
            <v>849075710</v>
          </cell>
          <cell r="C1479" t="str">
            <v>BAZIC Glitter Shaker Iridescent Metallic Color, Halloween Sparkling Powder (12g/Pack), 1-Pack</v>
          </cell>
          <cell r="D1479" t="str">
            <v>ARCHIVED</v>
          </cell>
          <cell r="E1479" t="str">
            <v>UNPUBLISHED</v>
          </cell>
          <cell r="F1479" t="str">
            <v>Offer end date has passed</v>
          </cell>
          <cell r="G1479" t="str">
            <v>Crafts</v>
          </cell>
          <cell r="H1479" t="str">
            <v>Art Paints &amp; Pigment Powders</v>
          </cell>
          <cell r="I1479">
            <v>11.25</v>
          </cell>
          <cell r="J1479" t="str">
            <v>USD</v>
          </cell>
          <cell r="K1479" t="str">
            <v>Base</v>
          </cell>
          <cell r="L1479" t="str">
            <v>Yes</v>
          </cell>
          <cell r="M1479">
            <v>2038710</v>
          </cell>
          <cell r="N1479">
            <v>2039748</v>
          </cell>
          <cell r="O1479" t="str">
            <v>NETWORK_GEO</v>
          </cell>
          <cell r="P1479">
            <v>0.56000000000000005</v>
          </cell>
          <cell r="Q1479">
            <v>1</v>
          </cell>
          <cell r="R1479" t="str">
            <v>Seller Fulfilled</v>
          </cell>
          <cell r="S1479" t="str">
            <v>Seller Fulfilled</v>
          </cell>
          <cell r="T1479" t="str">
            <v>3U5O3OFYKUEE</v>
          </cell>
          <cell r="U1479" t="str">
            <v>00467892008987</v>
          </cell>
        </row>
        <row r="1480">
          <cell r="A1480" t="str">
            <v>35164-SET2</v>
          </cell>
          <cell r="B1480">
            <v>17921722667</v>
          </cell>
          <cell r="C1480" t="str">
            <v>Kappa National Geographic Puzzle Book - 8" x 5" Digest Size 2 Titles, Word Search Finds, 2-Pack</v>
          </cell>
          <cell r="D1480" t="str">
            <v>ACTIVE</v>
          </cell>
          <cell r="E1480" t="str">
            <v>UNPUBLISHED</v>
          </cell>
          <cell r="F1480" t="str">
            <v>Reasonable price requirements are not met,Reasonable Price Not Satisfied</v>
          </cell>
          <cell r="G1480" t="str">
            <v>Crafts</v>
          </cell>
          <cell r="H1480" t="str">
            <v>Coloring Books</v>
          </cell>
          <cell r="I1480">
            <v>30.02</v>
          </cell>
          <cell r="J1480" t="str">
            <v>USD</v>
          </cell>
          <cell r="K1480" t="str">
            <v>Base</v>
          </cell>
          <cell r="L1480" t="str">
            <v>Yes</v>
          </cell>
          <cell r="M1480">
            <v>2038710</v>
          </cell>
          <cell r="N1480">
            <v>2039748</v>
          </cell>
          <cell r="O1480">
            <v>0.02</v>
          </cell>
          <cell r="P1480">
            <v>6.68</v>
          </cell>
          <cell r="Q1480">
            <v>1</v>
          </cell>
          <cell r="R1480" t="str">
            <v>Seller Fulfilled</v>
          </cell>
          <cell r="S1480" t="str">
            <v>Seller Fulfilled</v>
          </cell>
          <cell r="T1480" t="str">
            <v>4Q1D3LCJ3PYU</v>
          </cell>
          <cell r="U1480" t="str">
            <v>10764608039134</v>
          </cell>
        </row>
        <row r="1481">
          <cell r="A1481" t="str">
            <v>4003-BOX</v>
          </cell>
          <cell r="B1481">
            <v>793323591</v>
          </cell>
          <cell r="C1481" t="str">
            <v>BAZIC Key Tag Label Window, Plastic Key Holder Key Ring (8/Pack), 24-Packs</v>
          </cell>
          <cell r="D1481" t="str">
            <v>ACTIVE</v>
          </cell>
          <cell r="E1481" t="str">
            <v>PUBLISHED</v>
          </cell>
          <cell r="F1481"/>
          <cell r="G1481" t="str">
            <v>Crafts</v>
          </cell>
          <cell r="H1481" t="str">
            <v>Art Brushes</v>
          </cell>
          <cell r="I1481">
            <v>8.02</v>
          </cell>
          <cell r="J1481" t="str">
            <v>USD</v>
          </cell>
          <cell r="K1481" t="str">
            <v>Base</v>
          </cell>
          <cell r="L1481" t="str">
            <v>Yes</v>
          </cell>
          <cell r="M1481">
            <v>2038710</v>
          </cell>
          <cell r="N1481">
            <v>2039747</v>
          </cell>
          <cell r="O1481" t="str">
            <v>NETWORK_GEO</v>
          </cell>
          <cell r="P1481">
            <v>0.13</v>
          </cell>
          <cell r="Q1481">
            <v>1</v>
          </cell>
          <cell r="R1481" t="str">
            <v>Seller Fulfilled</v>
          </cell>
          <cell r="S1481" t="str">
            <v>Seller Fulfilled</v>
          </cell>
          <cell r="T1481" t="str">
            <v>5EMZHOOWLG6V</v>
          </cell>
          <cell r="U1481" t="str">
            <v>00764608039892</v>
          </cell>
        </row>
        <row r="1482">
          <cell r="A1482" t="str">
            <v>4105-EACH</v>
          </cell>
          <cell r="B1482">
            <v>27896245</v>
          </cell>
          <cell r="C1482" t="str">
            <v>BAZIC 1/2" Cyan 3-Ring View Binder w/ 2-Pockets [4105]</v>
          </cell>
          <cell r="D1482" t="str">
            <v>ACTIVE</v>
          </cell>
          <cell r="E1482" t="str">
            <v>PUBLISHED</v>
          </cell>
          <cell r="F1482" t="str">
            <v>Republish (For Walmart internal use only: 00)</v>
          </cell>
          <cell r="G1482" t="str">
            <v>Office &amp; Stationery</v>
          </cell>
          <cell r="H1482" t="str">
            <v>Key Tags</v>
          </cell>
          <cell r="I1482">
            <v>9.09</v>
          </cell>
          <cell r="J1482" t="str">
            <v>USD</v>
          </cell>
          <cell r="K1482" t="str">
            <v>Base</v>
          </cell>
          <cell r="L1482" t="str">
            <v>Yes</v>
          </cell>
          <cell r="M1482">
            <v>2039738</v>
          </cell>
          <cell r="N1482">
            <v>2038710</v>
          </cell>
          <cell r="O1482" t="str">
            <v>ALWAYS_TWO_DAY</v>
          </cell>
          <cell r="P1482">
            <v>0.24</v>
          </cell>
          <cell r="Q1482">
            <v>1</v>
          </cell>
          <cell r="R1482" t="str">
            <v>Walmart Fulfilled</v>
          </cell>
          <cell r="S1482" t="str">
            <v>Seller Fulfilled</v>
          </cell>
          <cell r="T1482" t="str">
            <v>0ROO7EX4YFYA</v>
          </cell>
          <cell r="U1482" t="str">
            <v>00468212994010</v>
          </cell>
        </row>
        <row r="1483">
          <cell r="A1483" t="str">
            <v>4105-PACK4</v>
          </cell>
          <cell r="B1483">
            <v>528962224</v>
          </cell>
          <cell r="C1483" t="str">
            <v>BAZIC 3 Ring Binder 1/2" Economy View Binders Cyan, Hold 100 Sheets, 4-Count</v>
          </cell>
          <cell r="D1483" t="str">
            <v>ACTIVE</v>
          </cell>
          <cell r="E1483" t="str">
            <v>PUBLISHED</v>
          </cell>
          <cell r="F1483"/>
          <cell r="G1483" t="str">
            <v>Office &amp; Stationery</v>
          </cell>
          <cell r="H1483" t="str">
            <v>Scissors</v>
          </cell>
          <cell r="I1483">
            <v>12.99</v>
          </cell>
          <cell r="J1483" t="str">
            <v>USD</v>
          </cell>
          <cell r="K1483" t="str">
            <v>Base</v>
          </cell>
          <cell r="L1483" t="str">
            <v>Yes</v>
          </cell>
          <cell r="M1483">
            <v>2039738</v>
          </cell>
          <cell r="N1483">
            <v>2039728</v>
          </cell>
          <cell r="O1483" t="str">
            <v>ALWAYS_TWO_DAY</v>
          </cell>
          <cell r="P1483">
            <v>0.43</v>
          </cell>
          <cell r="Q1483">
            <v>1</v>
          </cell>
          <cell r="R1483" t="str">
            <v>Walmart Fulfilled</v>
          </cell>
          <cell r="S1483" t="str">
            <v>Seller Fulfilled</v>
          </cell>
          <cell r="T1483" t="str">
            <v>4KO0JNXMTATI</v>
          </cell>
          <cell r="U1483" t="str">
            <v>00764608044117</v>
          </cell>
        </row>
        <row r="1484">
          <cell r="A1484" t="str">
            <v>4126-PACK2</v>
          </cell>
          <cell r="B1484">
            <v>938144902</v>
          </cell>
          <cell r="C1484" t="str">
            <v>BAZIC 3 Ring Binder 1" Economy View Binders Fuchsia, Hold 175 Sheets, 2-Count</v>
          </cell>
          <cell r="D1484" t="str">
            <v>ACTIVE</v>
          </cell>
          <cell r="E1484" t="str">
            <v>PUBLISHED</v>
          </cell>
          <cell r="G1484" t="str">
            <v>Office &amp; Stationery</v>
          </cell>
          <cell r="H1484" t="str">
            <v>Binders</v>
          </cell>
          <cell r="I1484">
            <v>11.99</v>
          </cell>
          <cell r="J1484" t="str">
            <v>USD</v>
          </cell>
          <cell r="K1484" t="str">
            <v>Base</v>
          </cell>
          <cell r="L1484">
            <v>11.99</v>
          </cell>
          <cell r="M1484">
            <v>2039738</v>
          </cell>
          <cell r="N1484">
            <v>2039728</v>
          </cell>
          <cell r="O1484" t="str">
            <v>NETWORK_GEO</v>
          </cell>
          <cell r="P1484">
            <v>0.63</v>
          </cell>
          <cell r="Q1484">
            <v>1</v>
          </cell>
          <cell r="R1484" t="str">
            <v>Seller Fulfilled</v>
          </cell>
          <cell r="S1484" t="str">
            <v>Seller Fulfilled</v>
          </cell>
          <cell r="T1484" t="str">
            <v>2B01W5IC9U28</v>
          </cell>
          <cell r="U1484" t="str">
            <v>00764608044346</v>
          </cell>
        </row>
        <row r="1485">
          <cell r="A1485" t="str">
            <v>546-SET4</v>
          </cell>
          <cell r="B1485">
            <v>23331678</v>
          </cell>
          <cell r="C1485" t="str">
            <v>BAZIC Small Spiral Bound Notebook 5"x7", 120 Sheets, Assorted Color, 4-Pack</v>
          </cell>
          <cell r="D1485" t="str">
            <v>ACTIVE</v>
          </cell>
          <cell r="E1485" t="str">
            <v>PUBLISHED</v>
          </cell>
          <cell r="F1485" t="str">
            <v>Offer end date has passed</v>
          </cell>
          <cell r="G1485" t="str">
            <v>Crafts</v>
          </cell>
          <cell r="H1485" t="str">
            <v>Coloring Books</v>
          </cell>
          <cell r="I1485">
            <v>14.99</v>
          </cell>
          <cell r="J1485" t="str">
            <v>USD</v>
          </cell>
          <cell r="K1485" t="str">
            <v>Base</v>
          </cell>
          <cell r="L1485" t="str">
            <v>Yes</v>
          </cell>
          <cell r="M1485">
            <v>2039723</v>
          </cell>
          <cell r="N1485">
            <v>2038710</v>
          </cell>
          <cell r="O1485" t="str">
            <v>ALWAYS_TWO_DAY</v>
          </cell>
          <cell r="P1485">
            <v>0.89500000000000002</v>
          </cell>
          <cell r="Q1485">
            <v>1</v>
          </cell>
          <cell r="R1485" t="str">
            <v>WFS Eligible</v>
          </cell>
          <cell r="S1485" t="str">
            <v>Walmart Fulfilled</v>
          </cell>
          <cell r="T1485" t="str">
            <v>1SZLGWQ8GATX</v>
          </cell>
          <cell r="U1485" t="str">
            <v>00460015799564</v>
          </cell>
        </row>
        <row r="1486">
          <cell r="A1486" t="str">
            <v>5476-SET6</v>
          </cell>
          <cell r="B1486">
            <v>246835350</v>
          </cell>
          <cell r="C1486" t="str">
            <v>BAZIC Composition Book 100 Sheet 5" x 7" Poly Cover Spiral Notebook, Writing Journal Notebooks, Assorted Color 6-Pack</v>
          </cell>
          <cell r="D1486" t="str">
            <v>ACTIVE</v>
          </cell>
          <cell r="E1486" t="str">
            <v>PUBLISHED</v>
          </cell>
          <cell r="F1486" t="str">
            <v>Offer end date has passed</v>
          </cell>
          <cell r="G1486" t="str">
            <v>Office &amp; Stationery</v>
          </cell>
          <cell r="H1486" t="str">
            <v>Coin Roll Wrappers</v>
          </cell>
          <cell r="I1486">
            <v>20.99</v>
          </cell>
          <cell r="J1486" t="str">
            <v>USD</v>
          </cell>
          <cell r="K1486" t="str">
            <v>Base</v>
          </cell>
          <cell r="L1486" t="str">
            <v>Yes</v>
          </cell>
          <cell r="M1486">
            <v>2038710</v>
          </cell>
          <cell r="N1486">
            <v>2038710</v>
          </cell>
          <cell r="O1486" t="str">
            <v>NETWORK_GEO</v>
          </cell>
          <cell r="P1486">
            <v>0.5</v>
          </cell>
          <cell r="Q1486">
            <v>1</v>
          </cell>
          <cell r="R1486" t="str">
            <v>Seller Fulfilled</v>
          </cell>
          <cell r="S1486" t="str">
            <v>Seller Fulfilled</v>
          </cell>
          <cell r="T1486" t="str">
            <v>59SAKCJMER1Z</v>
          </cell>
          <cell r="U1486" t="str">
            <v>00461076682888</v>
          </cell>
        </row>
        <row r="1487">
          <cell r="A1487" t="str">
            <v>5494-CASE</v>
          </cell>
          <cell r="B1487">
            <v>576088335</v>
          </cell>
          <cell r="C1487" t="str">
            <v>BAZIC Paisley Composition Book College Ruled, 100 Sheets, Assorted Color, 48-Pack</v>
          </cell>
          <cell r="D1487" t="str">
            <v>ACTIVE</v>
          </cell>
          <cell r="E1487" t="str">
            <v>PUBLISHED</v>
          </cell>
          <cell r="F1487" t="str">
            <v>Offer end date has passed</v>
          </cell>
          <cell r="G1487" t="str">
            <v>Office &amp; Stationery</v>
          </cell>
          <cell r="H1487" t="str">
            <v>Composition Notebooks</v>
          </cell>
          <cell r="I1487">
            <v>18.989999999999998</v>
          </cell>
          <cell r="J1487" t="str">
            <v>USD</v>
          </cell>
          <cell r="K1487" t="str">
            <v>Base</v>
          </cell>
          <cell r="L1487" t="str">
            <v>Yes</v>
          </cell>
          <cell r="M1487">
            <v>2038710</v>
          </cell>
          <cell r="N1487">
            <v>2038710</v>
          </cell>
          <cell r="O1487" t="str">
            <v>ALWAYS_TWO_DAY</v>
          </cell>
          <cell r="P1487">
            <v>3.875</v>
          </cell>
          <cell r="Q1487">
            <v>1</v>
          </cell>
          <cell r="R1487" t="str">
            <v>Walmart Fulfilled</v>
          </cell>
          <cell r="S1487" t="str">
            <v>Seller Fulfilled</v>
          </cell>
          <cell r="T1487" t="str">
            <v>2TBZD8Q04P7R</v>
          </cell>
          <cell r="U1487" t="str">
            <v>00461506391328</v>
          </cell>
        </row>
        <row r="1488">
          <cell r="A1488" t="str">
            <v>6049-CASE</v>
          </cell>
          <cell r="B1488">
            <v>5147445446</v>
          </cell>
          <cell r="C1488" t="str">
            <v>BAZIC Magnetic Chalkboard Frameless 14 x 14 Blackboard w/ Chalk Marker + Magnet, 12-Pack</v>
          </cell>
          <cell r="D1488" t="str">
            <v>ACTIVE</v>
          </cell>
          <cell r="E1488" t="str">
            <v>PUBLISHED</v>
          </cell>
          <cell r="F1488" t="str">
            <v>Offer end date has passed</v>
          </cell>
          <cell r="G1488" t="str">
            <v>Office &amp; Stationery</v>
          </cell>
          <cell r="H1488" t="str">
            <v>Chalkboards</v>
          </cell>
          <cell r="I1488">
            <v>143.49</v>
          </cell>
          <cell r="J1488" t="str">
            <v>USD</v>
          </cell>
          <cell r="K1488" t="str">
            <v>Base</v>
          </cell>
          <cell r="L1488">
            <v>143.49</v>
          </cell>
          <cell r="M1488">
            <v>2039885</v>
          </cell>
          <cell r="N1488">
            <v>2038710</v>
          </cell>
          <cell r="O1488">
            <v>14.48</v>
          </cell>
          <cell r="P1488">
            <v>4</v>
          </cell>
          <cell r="Q1488">
            <v>1</v>
          </cell>
          <cell r="R1488" t="str">
            <v>Seller Fulfilled</v>
          </cell>
          <cell r="S1488" t="str">
            <v>Walmart Fulfilled</v>
          </cell>
          <cell r="T1488" t="str">
            <v>1XH4DOCYV3AF</v>
          </cell>
          <cell r="U1488" t="str">
            <v>CUSTOM</v>
          </cell>
        </row>
        <row r="1489">
          <cell r="A1489" t="str">
            <v>608-BOX</v>
          </cell>
          <cell r="B1489">
            <v>271987340</v>
          </cell>
          <cell r="C1489" t="str">
            <v>BAZIC Staples Standard (26/6) 5000/Pack, Silver Colors, 24-Pack</v>
          </cell>
          <cell r="D1489" t="str">
            <v>ACTIVE</v>
          </cell>
          <cell r="E1489" t="str">
            <v>PUBLISHED</v>
          </cell>
          <cell r="F1489" t="str">
            <v>Offer end date has passed</v>
          </cell>
          <cell r="G1489" t="str">
            <v>Office &amp; Stationery</v>
          </cell>
          <cell r="H1489" t="str">
            <v>Index Cards</v>
          </cell>
          <cell r="I1489">
            <v>7.99</v>
          </cell>
          <cell r="J1489" t="str">
            <v>USD</v>
          </cell>
          <cell r="K1489" t="str">
            <v>Base</v>
          </cell>
          <cell r="L1489" t="str">
            <v>No</v>
          </cell>
          <cell r="M1489">
            <v>2039911</v>
          </cell>
          <cell r="N1489">
            <v>2039744</v>
          </cell>
          <cell r="O1489" t="str">
            <v>NETWORK_GEO</v>
          </cell>
          <cell r="P1489">
            <v>0.2</v>
          </cell>
          <cell r="Q1489">
            <v>1</v>
          </cell>
          <cell r="R1489" t="str">
            <v>Seller Fulfilled</v>
          </cell>
          <cell r="S1489" t="str">
            <v>Seller Fulfilled</v>
          </cell>
          <cell r="T1489" t="str">
            <v>1B84XREEZ0Z8</v>
          </cell>
          <cell r="U1489" t="str">
            <v>00764608005194</v>
          </cell>
        </row>
        <row r="1490">
          <cell r="A1490" t="str">
            <v>840-PACK4</v>
          </cell>
          <cell r="B1490">
            <v>53426136</v>
          </cell>
          <cell r="C1490" t="str">
            <v>BAZIC Plastic Pencil Case Utility Storage Box, Clear Color, 4-Pack</v>
          </cell>
          <cell r="D1490" t="str">
            <v>ACTIVE</v>
          </cell>
          <cell r="E1490" t="str">
            <v>PUBLISHED</v>
          </cell>
          <cell r="G1490" t="str">
            <v>Office &amp; Stationery</v>
          </cell>
          <cell r="H1490" t="str">
            <v>Pencil Boxes</v>
          </cell>
          <cell r="I1490">
            <v>20.75</v>
          </cell>
          <cell r="J1490" t="str">
            <v>USD</v>
          </cell>
          <cell r="K1490" t="str">
            <v>Base</v>
          </cell>
          <cell r="L1490" t="str">
            <v>Yes</v>
          </cell>
          <cell r="M1490">
            <v>2039750</v>
          </cell>
          <cell r="N1490">
            <v>2039749</v>
          </cell>
          <cell r="O1490" t="str">
            <v>NETWORK_GEO</v>
          </cell>
          <cell r="P1490">
            <v>1.5</v>
          </cell>
          <cell r="Q1490">
            <v>1</v>
          </cell>
          <cell r="R1490" t="str">
            <v>Seller Fulfilled</v>
          </cell>
          <cell r="S1490" t="str">
            <v>Seller Fulfilled</v>
          </cell>
          <cell r="T1490" t="str">
            <v>58EZ3PA7X3IX</v>
          </cell>
          <cell r="U1490" t="str">
            <v>00466063391576</v>
          </cell>
        </row>
        <row r="1491">
          <cell r="A1491" t="str">
            <v>961-SET6</v>
          </cell>
          <cell r="B1491">
            <v>22062819</v>
          </cell>
          <cell r="C1491" t="str">
            <v>BAZIC Holographic Colored Duct Tape 1.88" X 5 Yards, Multi-Use Tear by Hand, 6-Pack</v>
          </cell>
          <cell r="D1491" t="str">
            <v>ARCHIVED</v>
          </cell>
          <cell r="E1491" t="str">
            <v>UNPUBLISHED</v>
          </cell>
          <cell r="F1491" t="str">
            <v>Offer end date has passed,Min. Allowed Seller Price Reached</v>
          </cell>
          <cell r="G1491" t="str">
            <v>Office &amp; Stationery</v>
          </cell>
          <cell r="H1491" t="str">
            <v>Duct Tapes</v>
          </cell>
          <cell r="I1491">
            <v>42.13</v>
          </cell>
          <cell r="J1491" t="str">
            <v>USD</v>
          </cell>
          <cell r="K1491" t="str">
            <v>Base</v>
          </cell>
          <cell r="L1491" t="str">
            <v>Yes</v>
          </cell>
          <cell r="M1491">
            <v>2042502</v>
          </cell>
          <cell r="N1491">
            <v>2039723</v>
          </cell>
          <cell r="O1491" t="str">
            <v>NETWORK_GEO</v>
          </cell>
          <cell r="P1491">
            <v>0.57999999999999996</v>
          </cell>
          <cell r="Q1491">
            <v>1</v>
          </cell>
          <cell r="R1491" t="str">
            <v>Seller Fulfilled</v>
          </cell>
          <cell r="S1491" t="str">
            <v>Seller Fulfilled</v>
          </cell>
          <cell r="T1491" t="str">
            <v>24KMSHFNAXTL</v>
          </cell>
          <cell r="U1491" t="str">
            <v>00764608054864</v>
          </cell>
        </row>
        <row r="1492">
          <cell r="A1492" t="str">
            <v>1042-EACH</v>
          </cell>
          <cell r="B1492">
            <v>395624179</v>
          </cell>
          <cell r="C1492" t="str">
            <v>BAZIC School Backpack Basic 16" Mustard, School Bag for Students, 1-Pack</v>
          </cell>
          <cell r="D1492" t="str">
            <v>ACTIVE</v>
          </cell>
          <cell r="E1492" t="str">
            <v>PUBLISHED</v>
          </cell>
          <cell r="F1492"/>
          <cell r="G1492" t="str">
            <v>Office &amp; Stationery</v>
          </cell>
          <cell r="H1492" t="str">
            <v>Flash Cards</v>
          </cell>
          <cell r="I1492">
            <v>8.25</v>
          </cell>
          <cell r="J1492" t="str">
            <v>USD</v>
          </cell>
          <cell r="K1492" t="str">
            <v>Base</v>
          </cell>
          <cell r="L1492" t="str">
            <v>Yes</v>
          </cell>
          <cell r="M1492">
            <v>2038980</v>
          </cell>
          <cell r="N1492">
            <v>2039914</v>
          </cell>
          <cell r="O1492" t="str">
            <v>NETWORK_GEO</v>
          </cell>
          <cell r="P1492">
            <v>0.2</v>
          </cell>
          <cell r="Q1492">
            <v>1</v>
          </cell>
          <cell r="R1492" t="str">
            <v>Seller Fulfilled</v>
          </cell>
          <cell r="S1492" t="str">
            <v>Seller Fulfilled</v>
          </cell>
          <cell r="T1492" t="str">
            <v>10B9CFE2URRE</v>
          </cell>
          <cell r="U1492" t="str">
            <v>00764608005491</v>
          </cell>
        </row>
        <row r="1493">
          <cell r="A1493" t="str">
            <v>1259-EACH</v>
          </cell>
          <cell r="B1493">
            <v>565327181</v>
          </cell>
          <cell r="C1493" t="str">
            <v>BAZIC Dry Erase Marker Bright Color Chisel Tip Whiteboard Markers (6/Pack), 1-Pack</v>
          </cell>
          <cell r="D1493" t="str">
            <v>ACTIVE</v>
          </cell>
          <cell r="E1493" t="str">
            <v>PUBLISHED</v>
          </cell>
          <cell r="F1493" t="str">
            <v>Offer end date has passed</v>
          </cell>
          <cell r="G1493" t="str">
            <v>Office &amp; Stationery</v>
          </cell>
          <cell r="H1493" t="str">
            <v>Composition Notebooks</v>
          </cell>
          <cell r="I1493">
            <v>17.09</v>
          </cell>
          <cell r="J1493" t="str">
            <v>USD</v>
          </cell>
          <cell r="K1493" t="str">
            <v>Promo price</v>
          </cell>
          <cell r="L1493" t="str">
            <v>Yes</v>
          </cell>
          <cell r="M1493">
            <v>2039746</v>
          </cell>
          <cell r="N1493">
            <v>2038710</v>
          </cell>
          <cell r="O1493" t="str">
            <v>ALWAYS_TWO_DAY</v>
          </cell>
          <cell r="P1493">
            <v>3.94</v>
          </cell>
          <cell r="Q1493">
            <v>1</v>
          </cell>
          <cell r="R1493" t="str">
            <v>Walmart Fulfilled</v>
          </cell>
          <cell r="S1493" t="str">
            <v>Seller Fulfilled</v>
          </cell>
          <cell r="T1493" t="str">
            <v>33HG52NNKH7A</v>
          </cell>
          <cell r="U1493" t="str">
            <v>00764608054932</v>
          </cell>
        </row>
        <row r="1494">
          <cell r="A1494" t="str">
            <v>1716-BOX</v>
          </cell>
          <cell r="B1494">
            <v>5051680201</v>
          </cell>
          <cell r="C1494" t="str">
            <v>BAZIC 4-Color Fashion Ballpoint Pen, 1.0mm Bold Medium Point Retractable Multicolor Pen w/ Cushion Grip, 24-Packs</v>
          </cell>
          <cell r="D1494" t="str">
            <v>ACTIVE</v>
          </cell>
          <cell r="E1494" t="str">
            <v>PUBLISHED</v>
          </cell>
          <cell r="F1494" t="str">
            <v>Offer end date has passed</v>
          </cell>
          <cell r="G1494" t="str">
            <v>Office &amp; Stationery</v>
          </cell>
          <cell r="H1494" t="str">
            <v>Pens</v>
          </cell>
          <cell r="I1494">
            <v>32.68</v>
          </cell>
          <cell r="J1494" t="str">
            <v>USD</v>
          </cell>
          <cell r="K1494" t="str">
            <v>Base</v>
          </cell>
          <cell r="L1494">
            <v>32.68</v>
          </cell>
          <cell r="M1494">
            <v>2039719</v>
          </cell>
          <cell r="N1494">
            <v>2038710</v>
          </cell>
          <cell r="O1494">
            <v>1.1599999999999999</v>
          </cell>
          <cell r="P1494">
            <v>9.6</v>
          </cell>
          <cell r="Q1494">
            <v>1</v>
          </cell>
          <cell r="R1494" t="str">
            <v>Seller Fulfilled</v>
          </cell>
          <cell r="S1494" t="str">
            <v>Seller Fulfilled</v>
          </cell>
          <cell r="T1494" t="str">
            <v>2EYANAGSSMOQ</v>
          </cell>
          <cell r="U1494" t="str">
            <v>00462131467631</v>
          </cell>
        </row>
        <row r="1495">
          <cell r="A1495" t="str">
            <v>2022-PACK2</v>
          </cell>
          <cell r="B1495">
            <v>926230529</v>
          </cell>
          <cell r="C1495" t="str">
            <v>BAZIC Washable Disappearing Purple Glue Stick 21g, Acid Free (2/Pack), 2-Packs</v>
          </cell>
          <cell r="D1495" t="str">
            <v>ACTIVE</v>
          </cell>
          <cell r="E1495" t="str">
            <v>PUBLISHED</v>
          </cell>
          <cell r="F1495" t="str">
            <v>Offer end date has passed</v>
          </cell>
          <cell r="G1495" t="str">
            <v>Office &amp; Stationery</v>
          </cell>
          <cell r="H1495" t="str">
            <v>Flash Cards</v>
          </cell>
          <cell r="I1495">
            <v>9.25</v>
          </cell>
          <cell r="J1495" t="str">
            <v>USD</v>
          </cell>
          <cell r="K1495" t="str">
            <v>Base</v>
          </cell>
          <cell r="L1495" t="str">
            <v>Yes</v>
          </cell>
          <cell r="M1495">
            <v>2039872</v>
          </cell>
          <cell r="N1495">
            <v>2039914</v>
          </cell>
          <cell r="O1495" t="str">
            <v>NETWORK_GEO</v>
          </cell>
          <cell r="P1495">
            <v>0.4</v>
          </cell>
          <cell r="Q1495">
            <v>1</v>
          </cell>
          <cell r="R1495" t="str">
            <v>Seller Fulfilled</v>
          </cell>
          <cell r="S1495" t="str">
            <v>Seller Fulfilled</v>
          </cell>
          <cell r="T1495" t="str">
            <v>15V9D9WE1Y1S</v>
          </cell>
          <cell r="U1495" t="str">
            <v>00468615353490</v>
          </cell>
        </row>
        <row r="1496">
          <cell r="A1496" t="str">
            <v>2101-EACH</v>
          </cell>
          <cell r="B1496">
            <v>5360530837</v>
          </cell>
          <cell r="C1496" t="str">
            <v>Bazic 2101 8.75 x 11.75 in. Side Loading 9-Pockets Double Sided Sports Card Holder - Pack of 5</v>
          </cell>
          <cell r="D1496" t="str">
            <v>ACTIVE</v>
          </cell>
          <cell r="E1496" t="str">
            <v>PUBLISHED</v>
          </cell>
          <cell r="F1496" t="str">
            <v>Offer end date has passed</v>
          </cell>
          <cell r="G1496" t="str">
            <v>Office &amp; Stationery</v>
          </cell>
          <cell r="H1496" t="str">
            <v>Desk Calendars</v>
          </cell>
          <cell r="I1496">
            <v>137.99</v>
          </cell>
          <cell r="J1496" t="str">
            <v>USD</v>
          </cell>
          <cell r="K1496" t="str">
            <v>Base</v>
          </cell>
          <cell r="L1496" t="str">
            <v>Yes</v>
          </cell>
          <cell r="M1496">
            <v>2038710</v>
          </cell>
          <cell r="N1496">
            <v>2038710</v>
          </cell>
          <cell r="O1496" t="str">
            <v>NETWORK_GEO</v>
          </cell>
          <cell r="P1496">
            <v>23.3</v>
          </cell>
          <cell r="Q1496">
            <v>1</v>
          </cell>
          <cell r="R1496" t="str">
            <v>Seller Fulfilled</v>
          </cell>
          <cell r="S1496" t="str">
            <v>Seller Fulfilled</v>
          </cell>
          <cell r="T1496" t="str">
            <v>2VVSPNOUUTTZ</v>
          </cell>
          <cell r="U1496" t="str">
            <v>20764608005884</v>
          </cell>
        </row>
        <row r="1497">
          <cell r="A1497" t="str">
            <v>3810-EACH</v>
          </cell>
          <cell r="B1497">
            <v>53466562</v>
          </cell>
          <cell r="C1497" t="str">
            <v>BAZIC White Round Reinforcement Label (544/Pack) [3810]</v>
          </cell>
          <cell r="D1497" t="str">
            <v>ACTIVE</v>
          </cell>
          <cell r="E1497" t="str">
            <v>PUBLISHED</v>
          </cell>
          <cell r="G1497" t="str">
            <v>Office &amp; Stationery</v>
          </cell>
          <cell r="H1497" t="str">
            <v>Labels</v>
          </cell>
          <cell r="I1497">
            <v>6.52</v>
          </cell>
          <cell r="J1497" t="str">
            <v>USD</v>
          </cell>
          <cell r="K1497" t="str">
            <v>Base</v>
          </cell>
          <cell r="L1497">
            <v>6.52</v>
          </cell>
          <cell r="M1497">
            <v>2038061</v>
          </cell>
          <cell r="N1497">
            <v>2039885</v>
          </cell>
          <cell r="O1497" t="str">
            <v>ALWAYS_TWO_DAY</v>
          </cell>
          <cell r="P1497">
            <v>0.3</v>
          </cell>
          <cell r="Q1497">
            <v>1</v>
          </cell>
          <cell r="R1497" t="str">
            <v>Walmart Fulfilled</v>
          </cell>
          <cell r="S1497" t="str">
            <v>WFS Eligible</v>
          </cell>
          <cell r="T1497" t="str">
            <v>4U997YD1VD8P</v>
          </cell>
          <cell r="U1497" t="str">
            <v>00764608060308</v>
          </cell>
        </row>
        <row r="1498">
          <cell r="A1498" t="str">
            <v>450-A-BOX</v>
          </cell>
          <cell r="B1498">
            <v>786838312</v>
          </cell>
          <cell r="C1498" t="str">
            <v>BAZIC Math Geometry Set 11 Pieces for Students, Storage Box, 24-Pack</v>
          </cell>
          <cell r="D1498" t="str">
            <v>ACTIVE</v>
          </cell>
          <cell r="E1498" t="str">
            <v>PUBLISHED</v>
          </cell>
          <cell r="F1498" t="str">
            <v>Offer end date has passed</v>
          </cell>
          <cell r="G1498" t="str">
            <v>Office &amp; Stationery</v>
          </cell>
          <cell r="H1498" t="str">
            <v>Rubber Bands</v>
          </cell>
          <cell r="I1498">
            <v>59</v>
          </cell>
          <cell r="J1498" t="str">
            <v>USD</v>
          </cell>
          <cell r="K1498" t="str">
            <v>Base</v>
          </cell>
          <cell r="L1498" t="str">
            <v>Yes</v>
          </cell>
          <cell r="M1498">
            <v>2038710</v>
          </cell>
          <cell r="N1498">
            <v>2039906</v>
          </cell>
          <cell r="O1498" t="str">
            <v>NETWORK_GEO</v>
          </cell>
          <cell r="P1498">
            <v>5.44</v>
          </cell>
          <cell r="Q1498">
            <v>1</v>
          </cell>
          <cell r="R1498" t="str">
            <v>Seller Fulfilled</v>
          </cell>
          <cell r="S1498" t="str">
            <v>WFS Eligible</v>
          </cell>
          <cell r="T1498" t="str">
            <v>3PFRH27LMORO</v>
          </cell>
          <cell r="U1498" t="str">
            <v>20764608061019</v>
          </cell>
        </row>
        <row r="1499">
          <cell r="A1499" t="str">
            <v>5012-PACK2</v>
          </cell>
          <cell r="B1499">
            <v>457201622</v>
          </cell>
          <cell r="C1499" t="str">
            <v>BAZIC Sturdy Kraft Paper Nickel Coin Wrappers Rolls, 36 Count</v>
          </cell>
          <cell r="D1499" t="str">
            <v>ACTIVE</v>
          </cell>
          <cell r="E1499" t="str">
            <v>PUBLISHED</v>
          </cell>
          <cell r="F1499" t="str">
            <v>Offer end date has passed</v>
          </cell>
          <cell r="G1499" t="str">
            <v>Office &amp; Stationery</v>
          </cell>
          <cell r="H1499" t="str">
            <v>Rubber Bands</v>
          </cell>
          <cell r="I1499">
            <v>43.5</v>
          </cell>
          <cell r="J1499" t="str">
            <v>USD</v>
          </cell>
          <cell r="K1499" t="str">
            <v>Base</v>
          </cell>
          <cell r="L1499" t="str">
            <v>Yes</v>
          </cell>
          <cell r="M1499">
            <v>2038710</v>
          </cell>
          <cell r="N1499">
            <v>2039906</v>
          </cell>
          <cell r="O1499" t="str">
            <v>NETWORK_GEO</v>
          </cell>
          <cell r="P1499">
            <v>5.6</v>
          </cell>
          <cell r="Q1499">
            <v>1</v>
          </cell>
          <cell r="R1499" t="str">
            <v>Seller Fulfilled</v>
          </cell>
          <cell r="S1499" t="str">
            <v>Seller Fulfilled</v>
          </cell>
          <cell r="T1499" t="str">
            <v>6SKAEZXZ4QWX</v>
          </cell>
          <cell r="U1499" t="str">
            <v>20764608061026</v>
          </cell>
        </row>
        <row r="1500">
          <cell r="A1500" t="str">
            <v>713-EACH</v>
          </cell>
          <cell r="B1500">
            <v>30313800</v>
          </cell>
          <cell r="C1500" t="str">
            <v>BAZIC Glitter Metallic Pencils, Latex Free Eraser, (8/Pack), 1-Pack</v>
          </cell>
          <cell r="D1500" t="str">
            <v>ACTIVE</v>
          </cell>
          <cell r="E1500" t="str">
            <v>PUBLISHED</v>
          </cell>
          <cell r="F1500" t="str">
            <v>Offer end date has passed</v>
          </cell>
          <cell r="G1500" t="str">
            <v>Office &amp; Stationery</v>
          </cell>
          <cell r="H1500" t="str">
            <v>Pencils</v>
          </cell>
          <cell r="I1500">
            <v>6.31</v>
          </cell>
          <cell r="J1500" t="str">
            <v>USD</v>
          </cell>
          <cell r="K1500" t="str">
            <v>Base</v>
          </cell>
          <cell r="L1500">
            <v>8.2799999999999994</v>
          </cell>
          <cell r="M1500">
            <v>2039720</v>
          </cell>
          <cell r="N1500">
            <v>2039720</v>
          </cell>
          <cell r="O1500" t="str">
            <v>NETWORK_GEO</v>
          </cell>
          <cell r="P1500">
            <v>0.04</v>
          </cell>
          <cell r="Q1500">
            <v>1</v>
          </cell>
          <cell r="R1500" t="str">
            <v>Seller Fulfilled</v>
          </cell>
          <cell r="S1500" t="str">
            <v>Seller Fulfilled</v>
          </cell>
          <cell r="T1500" t="str">
            <v>3RCTE4SUVUEA</v>
          </cell>
          <cell r="U1500" t="str">
            <v>00764608007105</v>
          </cell>
        </row>
        <row r="1501">
          <cell r="A1501" t="str">
            <v>923-PACK4</v>
          </cell>
          <cell r="B1501">
            <v>289973429</v>
          </cell>
          <cell r="C1501" t="str">
            <v>BAZIC Tan Packing Tape 1.88" X 109.3 Yards, 1-Pack</v>
          </cell>
          <cell r="D1501" t="str">
            <v>ACTIVE</v>
          </cell>
          <cell r="E1501" t="str">
            <v>PUBLISHED</v>
          </cell>
          <cell r="F1501" t="str">
            <v>Offer end date has passed</v>
          </cell>
          <cell r="G1501" t="str">
            <v>Office &amp; Stationery</v>
          </cell>
          <cell r="H1501" t="str">
            <v>Mechanical Pencil Refills</v>
          </cell>
          <cell r="I1501">
            <v>7.99</v>
          </cell>
          <cell r="J1501" t="str">
            <v>USD</v>
          </cell>
          <cell r="K1501" t="str">
            <v>Base</v>
          </cell>
          <cell r="L1501" t="str">
            <v>Yes</v>
          </cell>
          <cell r="M1501">
            <v>2038710</v>
          </cell>
          <cell r="N1501">
            <v>2039720</v>
          </cell>
          <cell r="O1501" t="str">
            <v>NETWORK_GEO</v>
          </cell>
          <cell r="P1501">
            <v>0.06</v>
          </cell>
          <cell r="Q1501">
            <v>1</v>
          </cell>
          <cell r="R1501" t="str">
            <v>Seller Fulfilled</v>
          </cell>
          <cell r="S1501" t="str">
            <v>Seller Fulfilled</v>
          </cell>
          <cell r="T1501" t="str">
            <v>1GOPZFDCQ5OR</v>
          </cell>
          <cell r="U1501" t="str">
            <v>00764608007921</v>
          </cell>
        </row>
        <row r="1502">
          <cell r="A1502" t="str">
            <v>978-PACK12</v>
          </cell>
          <cell r="B1502">
            <v>228483966</v>
          </cell>
          <cell r="C1502" t="str">
            <v>BAZIC Silver Duct Tape 1.88" X 10 Yards, Tear by Hand, 12-Pack</v>
          </cell>
          <cell r="D1502" t="str">
            <v>ACTIVE</v>
          </cell>
          <cell r="E1502" t="str">
            <v>PUBLISHED</v>
          </cell>
          <cell r="F1502" t="str">
            <v>Offer end date has passed</v>
          </cell>
          <cell r="G1502" t="str">
            <v>Office &amp; Stationery</v>
          </cell>
          <cell r="H1502" t="str">
            <v>Duct Tapes</v>
          </cell>
          <cell r="I1502">
            <v>30.25</v>
          </cell>
          <cell r="J1502" t="str">
            <v>USD</v>
          </cell>
          <cell r="K1502" t="str">
            <v>Base</v>
          </cell>
          <cell r="L1502">
            <v>30.25</v>
          </cell>
          <cell r="M1502">
            <v>2042502</v>
          </cell>
          <cell r="N1502">
            <v>2042502</v>
          </cell>
          <cell r="O1502">
            <v>2.16</v>
          </cell>
          <cell r="P1502">
            <v>0.86</v>
          </cell>
          <cell r="Q1502">
            <v>1</v>
          </cell>
          <cell r="R1502" t="str">
            <v>Seller Fulfilled</v>
          </cell>
          <cell r="S1502" t="str">
            <v>Seller Fulfilled</v>
          </cell>
          <cell r="T1502" t="str">
            <v>2OWRTCKBL8WZ</v>
          </cell>
          <cell r="U1502" t="str">
            <v>00764608090077</v>
          </cell>
        </row>
        <row r="1503">
          <cell r="A1503" t="str">
            <v>105-CASE</v>
          </cell>
          <cell r="B1503">
            <v>2748470753</v>
          </cell>
          <cell r="C1503" t="str">
            <v>KAPPA Super Jumbo Play Pad 2 Titles, Digest Size 7.75 x 5, Gift for Kids Learning Drawing Coloring, 24-Pack</v>
          </cell>
          <cell r="D1503" t="str">
            <v>ACTIVE</v>
          </cell>
          <cell r="E1503" t="str">
            <v>PUBLISHED</v>
          </cell>
          <cell r="G1503" t="str">
            <v>Crafts</v>
          </cell>
          <cell r="H1503" t="str">
            <v>Coloring Books</v>
          </cell>
          <cell r="I1503">
            <v>53.49</v>
          </cell>
          <cell r="J1503" t="str">
            <v>USD</v>
          </cell>
          <cell r="K1503" t="str">
            <v>Base</v>
          </cell>
          <cell r="L1503">
            <v>53.49</v>
          </cell>
          <cell r="M1503">
            <v>2038710</v>
          </cell>
          <cell r="N1503">
            <v>2039729</v>
          </cell>
          <cell r="O1503" t="str">
            <v>ALWAYS_TWO_DAY</v>
          </cell>
          <cell r="P1503">
            <v>0.1</v>
          </cell>
          <cell r="Q1503">
            <v>1</v>
          </cell>
          <cell r="R1503" t="str">
            <v>Walmart Fulfilled</v>
          </cell>
          <cell r="S1503" t="str">
            <v>Seller Fulfilled</v>
          </cell>
          <cell r="T1503" t="str">
            <v>532SZCXDKMU0</v>
          </cell>
          <cell r="U1503" t="str">
            <v>00764608009017</v>
          </cell>
        </row>
        <row r="1504">
          <cell r="A1504" t="str">
            <v>1613-EACH</v>
          </cell>
          <cell r="B1504">
            <v>24862226</v>
          </cell>
          <cell r="C1504" t="str">
            <v>BAZIC Correction Fluid 20 ml, Bristle Brush White Out (2/Pack), 1-Pack</v>
          </cell>
          <cell r="D1504" t="str">
            <v>ACTIVE</v>
          </cell>
          <cell r="E1504" t="str">
            <v>PUBLISHED</v>
          </cell>
          <cell r="F1504" t="str">
            <v>Reasonable price requirements are not met,Reasonable Price Not Satisfied</v>
          </cell>
          <cell r="G1504" t="str">
            <v>Office &amp; Stationery</v>
          </cell>
          <cell r="H1504" t="str">
            <v>Correction Fluid</v>
          </cell>
          <cell r="I1504">
            <v>6.89</v>
          </cell>
          <cell r="J1504" t="str">
            <v>USD</v>
          </cell>
          <cell r="K1504" t="str">
            <v>Base</v>
          </cell>
          <cell r="L1504">
            <v>6.89</v>
          </cell>
          <cell r="M1504">
            <v>2039913</v>
          </cell>
          <cell r="N1504">
            <v>2038710</v>
          </cell>
          <cell r="O1504" t="str">
            <v>NETWORK_GEO</v>
          </cell>
          <cell r="P1504">
            <v>0.11</v>
          </cell>
          <cell r="Q1504">
            <v>1</v>
          </cell>
          <cell r="R1504" t="str">
            <v>Seller Fulfilled</v>
          </cell>
          <cell r="S1504" t="str">
            <v>Seller Fulfilled</v>
          </cell>
          <cell r="T1504" t="str">
            <v>2J6FFYING7A9</v>
          </cell>
          <cell r="U1504" t="str">
            <v>00764608043646</v>
          </cell>
        </row>
        <row r="1505">
          <cell r="A1505" t="str">
            <v>17027-EACH</v>
          </cell>
          <cell r="B1505">
            <v>175136754</v>
          </cell>
          <cell r="C1505" t="str">
            <v>BAZIC G-Flex Black Fuse Tech Ink Pen, 0.7 mm Medium Point, (4/Pack), 1-Pack</v>
          </cell>
          <cell r="D1505" t="str">
            <v>ACTIVE</v>
          </cell>
          <cell r="E1505" t="str">
            <v>PUBLISHED</v>
          </cell>
          <cell r="F1505" t="str">
            <v>Offer end date has passed</v>
          </cell>
          <cell r="G1505" t="str">
            <v>Home &amp; Garden</v>
          </cell>
          <cell r="H1505" t="str">
            <v>Plaques &amp; Signs</v>
          </cell>
          <cell r="I1505">
            <v>32.520000000000003</v>
          </cell>
          <cell r="J1505" t="str">
            <v>USD</v>
          </cell>
          <cell r="K1505" t="str">
            <v>Base</v>
          </cell>
          <cell r="L1505" t="str">
            <v>Yes</v>
          </cell>
          <cell r="M1505">
            <v>2039719</v>
          </cell>
          <cell r="N1505">
            <v>2038710</v>
          </cell>
          <cell r="O1505" t="str">
            <v>NETWORK_GEO</v>
          </cell>
          <cell r="P1505">
            <v>3.22</v>
          </cell>
          <cell r="Q1505">
            <v>1</v>
          </cell>
          <cell r="R1505" t="str">
            <v>Seller Fulfilled</v>
          </cell>
          <cell r="S1505" t="str">
            <v>Seller Fulfilled</v>
          </cell>
          <cell r="T1505" t="str">
            <v>5DALKEYRJJAA</v>
          </cell>
          <cell r="U1505" t="str">
            <v>10764608043681</v>
          </cell>
        </row>
        <row r="1506">
          <cell r="A1506" t="str">
            <v>17085-EACH</v>
          </cell>
          <cell r="B1506">
            <v>752609632</v>
          </cell>
          <cell r="C1506" t="str">
            <v>Essence Gel Pen 5 Scented Glitter Color w/ Cushion Grip [17085]</v>
          </cell>
          <cell r="D1506" t="str">
            <v>ACTIVE</v>
          </cell>
          <cell r="E1506" t="str">
            <v>PUBLISHED</v>
          </cell>
          <cell r="G1506" t="str">
            <v>Office &amp; Stationery</v>
          </cell>
          <cell r="H1506" t="str">
            <v>Pens</v>
          </cell>
          <cell r="I1506">
            <v>6.99</v>
          </cell>
          <cell r="J1506" t="str">
            <v>USD</v>
          </cell>
          <cell r="K1506" t="str">
            <v>Base</v>
          </cell>
          <cell r="L1506">
            <v>6.99</v>
          </cell>
          <cell r="M1506">
            <v>2039719</v>
          </cell>
          <cell r="N1506">
            <v>2038980</v>
          </cell>
          <cell r="O1506" t="str">
            <v>NETWORK_GEO</v>
          </cell>
          <cell r="P1506">
            <v>0.65</v>
          </cell>
          <cell r="Q1506">
            <v>1</v>
          </cell>
          <cell r="R1506" t="str">
            <v>Seller Fulfilled</v>
          </cell>
          <cell r="S1506" t="str">
            <v>Seller Fulfilled</v>
          </cell>
          <cell r="T1506" t="str">
            <v>2XV813ZM5UQX</v>
          </cell>
          <cell r="U1506" t="str">
            <v>00764608010365</v>
          </cell>
        </row>
        <row r="1507">
          <cell r="A1507" t="str">
            <v>1730-EACH</v>
          </cell>
          <cell r="B1507">
            <v>5973560135</v>
          </cell>
          <cell r="C1507" t="str">
            <v>BAZIC Callum 0.5mm Rollerball Pen, Blue Ink Needle Tip Fine Point Ink Pens (2/Pack), 1-Pack</v>
          </cell>
          <cell r="D1507" t="str">
            <v>ACTIVE</v>
          </cell>
          <cell r="E1507" t="str">
            <v>PUBLISHED</v>
          </cell>
          <cell r="G1507" t="str">
            <v>Office &amp; Stationery</v>
          </cell>
          <cell r="H1507" t="str">
            <v>Pens</v>
          </cell>
          <cell r="I1507">
            <v>7.99</v>
          </cell>
          <cell r="J1507" t="str">
            <v>USD</v>
          </cell>
          <cell r="K1507" t="str">
            <v>Base</v>
          </cell>
          <cell r="L1507">
            <v>7.99</v>
          </cell>
          <cell r="M1507">
            <v>2039719</v>
          </cell>
          <cell r="N1507">
            <v>2039746</v>
          </cell>
          <cell r="O1507" t="str">
            <v>NETWORK_GEO</v>
          </cell>
          <cell r="P1507">
            <v>5.18</v>
          </cell>
          <cell r="Q1507">
            <v>1</v>
          </cell>
          <cell r="R1507" t="str">
            <v>Seller Fulfilled</v>
          </cell>
          <cell r="S1507" t="str">
            <v>Seller Fulfilled</v>
          </cell>
          <cell r="T1507" t="str">
            <v>5JFPWELF345H</v>
          </cell>
          <cell r="U1507" t="str">
            <v>10764608012281</v>
          </cell>
        </row>
        <row r="1508">
          <cell r="A1508" t="str">
            <v>2030-EACH</v>
          </cell>
          <cell r="B1508">
            <v>673800925</v>
          </cell>
          <cell r="C1508" t="str">
            <v>BAZIC Silicone Glue 3.38Oz (100 ml), Waterproof Crack Resistant, 1-Pack</v>
          </cell>
          <cell r="D1508" t="str">
            <v>ACTIVE</v>
          </cell>
          <cell r="E1508" t="str">
            <v>PUBLISHED</v>
          </cell>
          <cell r="F1508" t="str">
            <v>Offer end date has passed</v>
          </cell>
          <cell r="G1508" t="str">
            <v>Office &amp; Stationery</v>
          </cell>
          <cell r="H1508" t="str">
            <v>Dry Erase Markers</v>
          </cell>
          <cell r="I1508">
            <v>65.25</v>
          </cell>
          <cell r="J1508" t="str">
            <v>USD</v>
          </cell>
          <cell r="K1508" t="str">
            <v>Base</v>
          </cell>
          <cell r="L1508" t="str">
            <v>No</v>
          </cell>
          <cell r="M1508">
            <v>2039872</v>
          </cell>
          <cell r="N1508">
            <v>2039746</v>
          </cell>
          <cell r="O1508" t="str">
            <v>NETWORK_GEO</v>
          </cell>
          <cell r="P1508">
            <v>4.0999999999999996</v>
          </cell>
          <cell r="Q1508">
            <v>1</v>
          </cell>
          <cell r="R1508" t="str">
            <v>Seller Fulfilled</v>
          </cell>
          <cell r="S1508" t="str">
            <v>Seller Fulfilled</v>
          </cell>
          <cell r="T1508" t="str">
            <v>525GA4EDC660</v>
          </cell>
          <cell r="U1508" t="str">
            <v>10764608012571</v>
          </cell>
        </row>
        <row r="1509">
          <cell r="A1509" t="str">
            <v>2348-EACH</v>
          </cell>
          <cell r="B1509">
            <v>2885031371</v>
          </cell>
          <cell r="C1509" t="str">
            <v>BAZIC Highlighter Gel Pen Bible Highlighter, No Bleed Highlighting Coloring Pen (12/Pack), 1-Pack</v>
          </cell>
          <cell r="D1509" t="str">
            <v>ACTIVE</v>
          </cell>
          <cell r="E1509" t="str">
            <v>PUBLISHED</v>
          </cell>
          <cell r="F1509" t="str">
            <v>Compliance - Childrenâ€™s Product Policy,No Match Found - Adjusted to your last submitted price</v>
          </cell>
          <cell r="G1509" t="str">
            <v>Crafts</v>
          </cell>
          <cell r="H1509" t="str">
            <v>Coloring Books</v>
          </cell>
          <cell r="I1509">
            <v>9.99</v>
          </cell>
          <cell r="J1509" t="str">
            <v>USD</v>
          </cell>
          <cell r="K1509" t="str">
            <v>Base</v>
          </cell>
          <cell r="L1509" t="str">
            <v>Yes</v>
          </cell>
          <cell r="M1509">
            <v>2039896</v>
          </cell>
          <cell r="N1509">
            <v>2038710</v>
          </cell>
          <cell r="O1509" t="str">
            <v>NETWORK_GEO</v>
          </cell>
          <cell r="P1509">
            <v>0.04</v>
          </cell>
          <cell r="Q1509">
            <v>1</v>
          </cell>
          <cell r="R1509" t="str">
            <v>Seller Fulfilled</v>
          </cell>
          <cell r="S1509" t="str">
            <v>Seller Fulfilled</v>
          </cell>
          <cell r="T1509" t="str">
            <v>7DRJ9LZB3T55</v>
          </cell>
          <cell r="U1509" t="str">
            <v>00088908126015</v>
          </cell>
        </row>
        <row r="1510">
          <cell r="A1510" t="str">
            <v>2505-EACH</v>
          </cell>
          <cell r="B1510">
            <v>34944177</v>
          </cell>
          <cell r="C1510" t="str">
            <v>BAZIC 10 Color Mini Propelling Crayons [2505] [2505]</v>
          </cell>
          <cell r="D1510" t="str">
            <v>ACTIVE</v>
          </cell>
          <cell r="E1510" t="str">
            <v>PUBLISHED</v>
          </cell>
          <cell r="G1510" t="str">
            <v>Crafts</v>
          </cell>
          <cell r="H1510" t="str">
            <v>Crayons</v>
          </cell>
          <cell r="I1510">
            <v>7.99</v>
          </cell>
          <cell r="J1510" t="str">
            <v>USD</v>
          </cell>
          <cell r="K1510" t="str">
            <v>Base</v>
          </cell>
          <cell r="L1510">
            <v>7.99</v>
          </cell>
          <cell r="M1510">
            <v>2039722</v>
          </cell>
          <cell r="N1510">
            <v>2039719</v>
          </cell>
          <cell r="O1510" t="str">
            <v>NETWORK_GEO</v>
          </cell>
          <cell r="P1510">
            <v>26.96</v>
          </cell>
          <cell r="Q1510">
            <v>1</v>
          </cell>
          <cell r="R1510" t="str">
            <v>Seller Fulfilled</v>
          </cell>
          <cell r="S1510" t="str">
            <v>Seller Fulfilled</v>
          </cell>
          <cell r="T1510" t="str">
            <v>365M694V6UWN</v>
          </cell>
          <cell r="U1510" t="str">
            <v>20764608170360</v>
          </cell>
        </row>
        <row r="1511">
          <cell r="A1511" t="str">
            <v>2511-CASE</v>
          </cell>
          <cell r="B1511">
            <v>557944082</v>
          </cell>
          <cell r="C1511" t="str">
            <v>Bazic Products 2511 24 Color Premium Crayons-Pack of 72</v>
          </cell>
          <cell r="D1511" t="str">
            <v>ACTIVE</v>
          </cell>
          <cell r="E1511" t="str">
            <v>UNPUBLISHED</v>
          </cell>
          <cell r="F1511" t="str">
            <v>Shipping information is not found</v>
          </cell>
          <cell r="G1511" t="str">
            <v>Crafts</v>
          </cell>
          <cell r="H1511" t="str">
            <v>Crayons</v>
          </cell>
          <cell r="I1511">
            <v>73.989999999999995</v>
          </cell>
          <cell r="J1511" t="str">
            <v>USD</v>
          </cell>
          <cell r="K1511" t="str">
            <v>Base</v>
          </cell>
          <cell r="L1511" t="str">
            <v>Yes</v>
          </cell>
          <cell r="M1511">
            <v>2039722</v>
          </cell>
          <cell r="N1511">
            <v>2039719</v>
          </cell>
          <cell r="O1511">
            <v>0.7</v>
          </cell>
          <cell r="P1511">
            <v>1.02</v>
          </cell>
          <cell r="Q1511">
            <v>1</v>
          </cell>
          <cell r="R1511" t="str">
            <v>Seller Fulfilled</v>
          </cell>
          <cell r="S1511" t="str">
            <v>Seller Fulfilled</v>
          </cell>
          <cell r="T1511" t="str">
            <v>3KNYQDEBJ81W</v>
          </cell>
          <cell r="U1511" t="str">
            <v>10764608170646</v>
          </cell>
        </row>
        <row r="1512">
          <cell r="A1512" t="str">
            <v>2560-EACH</v>
          </cell>
          <cell r="B1512">
            <v>775003627</v>
          </cell>
          <cell r="C1512" t="str">
            <v>Silky Gel Crayons 6 Color [2560]</v>
          </cell>
          <cell r="D1512" t="str">
            <v>ACTIVE</v>
          </cell>
          <cell r="E1512" t="str">
            <v>PUBLISHED</v>
          </cell>
          <cell r="F1512" t="str">
            <v>Reasonable price requirements are not met,Reasonable Price Not Satisfied</v>
          </cell>
          <cell r="G1512" t="str">
            <v>Crafts</v>
          </cell>
          <cell r="H1512" t="str">
            <v>Crayons</v>
          </cell>
          <cell r="I1512">
            <v>8.99</v>
          </cell>
          <cell r="J1512" t="str">
            <v>USD</v>
          </cell>
          <cell r="K1512" t="str">
            <v>Base</v>
          </cell>
          <cell r="L1512">
            <v>8.99</v>
          </cell>
          <cell r="M1512">
            <v>2039722</v>
          </cell>
          <cell r="N1512">
            <v>2039719</v>
          </cell>
          <cell r="O1512" t="str">
            <v>NETWORK_GEO</v>
          </cell>
          <cell r="P1512">
            <v>16.03</v>
          </cell>
          <cell r="Q1512">
            <v>1</v>
          </cell>
          <cell r="R1512" t="str">
            <v>Seller Fulfilled</v>
          </cell>
          <cell r="S1512" t="str">
            <v>Seller Fulfilled</v>
          </cell>
          <cell r="T1512" t="str">
            <v>0UHSQ2ZQV5A3</v>
          </cell>
          <cell r="U1512" t="str">
            <v>20764608171077</v>
          </cell>
        </row>
        <row r="1513">
          <cell r="A1513" t="str">
            <v>3123-CASE</v>
          </cell>
          <cell r="B1513">
            <v>845360065</v>
          </cell>
          <cell r="C1513" t="str">
            <v>BAZIC 3 Ring Binder 1" Economy View Binders Hold 175 Sheets, 24-Count</v>
          </cell>
          <cell r="D1513" t="str">
            <v>ACTIVE</v>
          </cell>
          <cell r="E1513" t="str">
            <v>PUBLISHED</v>
          </cell>
          <cell r="F1513" t="str">
            <v>Offer end date has passed</v>
          </cell>
          <cell r="G1513" t="str">
            <v>Office &amp; Stationery</v>
          </cell>
          <cell r="H1513" t="str">
            <v>Binders</v>
          </cell>
          <cell r="I1513">
            <v>93.18</v>
          </cell>
          <cell r="J1513" t="str">
            <v>USD</v>
          </cell>
          <cell r="K1513" t="str">
            <v>Base</v>
          </cell>
          <cell r="L1513">
            <v>93.18</v>
          </cell>
          <cell r="M1513">
            <v>2039738</v>
          </cell>
          <cell r="N1513">
            <v>2039719</v>
          </cell>
          <cell r="O1513">
            <v>18.079999999999998</v>
          </cell>
          <cell r="P1513">
            <v>2.2200000000000002</v>
          </cell>
          <cell r="Q1513">
            <v>1</v>
          </cell>
          <cell r="R1513" t="str">
            <v>Seller Fulfilled</v>
          </cell>
          <cell r="S1513" t="str">
            <v>Seller Fulfilled</v>
          </cell>
          <cell r="T1513" t="str">
            <v>0YNQ5ITBL6XS</v>
          </cell>
          <cell r="U1513" t="str">
            <v>10764608017118</v>
          </cell>
        </row>
        <row r="1514">
          <cell r="A1514" t="str">
            <v>3339-EACH</v>
          </cell>
          <cell r="B1514">
            <v>282992176</v>
          </cell>
          <cell r="C1514" t="str">
            <v>BAZIC Modeling Clay Yellow Color 1LB, Non Toxic, Bulk for Classroom, 1-Pack</v>
          </cell>
          <cell r="D1514" t="str">
            <v>ACTIVE</v>
          </cell>
          <cell r="E1514" t="str">
            <v>PUBLISHED</v>
          </cell>
          <cell r="G1514" t="str">
            <v>Crafts</v>
          </cell>
          <cell r="H1514" t="str">
            <v>Clays &amp; Doughs</v>
          </cell>
          <cell r="I1514">
            <v>12.75</v>
          </cell>
          <cell r="J1514" t="str">
            <v>USD</v>
          </cell>
          <cell r="K1514" t="str">
            <v>Base</v>
          </cell>
          <cell r="L1514">
            <v>12.75</v>
          </cell>
          <cell r="M1514">
            <v>2039741</v>
          </cell>
          <cell r="N1514">
            <v>2039719</v>
          </cell>
          <cell r="O1514" t="str">
            <v>NETWORK_GEO</v>
          </cell>
          <cell r="P1514">
            <v>1.5</v>
          </cell>
          <cell r="Q1514">
            <v>1</v>
          </cell>
          <cell r="R1514" t="str">
            <v>Seller Fulfilled</v>
          </cell>
          <cell r="S1514" t="str">
            <v>Seller Fulfilled</v>
          </cell>
          <cell r="T1514" t="str">
            <v>1EFBNAZBL2N9</v>
          </cell>
          <cell r="U1514" t="str">
            <v>00464015463326</v>
          </cell>
        </row>
        <row r="1515">
          <cell r="A1515" t="str">
            <v>3340-EACH</v>
          </cell>
          <cell r="B1515">
            <v>286329485</v>
          </cell>
          <cell r="C1515" t="str">
            <v>BAZIC Modeling Clay 4 Primary Color 1LB, Non Toxic, Bulk for Classroom, 1-Pack</v>
          </cell>
          <cell r="D1515" t="str">
            <v>ACTIVE</v>
          </cell>
          <cell r="E1515" t="str">
            <v>PUBLISHED</v>
          </cell>
          <cell r="F1515" t="str">
            <v>Offer end date has passed,Reasonable price requirements are not met,Reasonable Price Not Satisfied</v>
          </cell>
          <cell r="G1515" t="str">
            <v>Office &amp; Stationery</v>
          </cell>
          <cell r="H1515" t="str">
            <v>Form Holders &amp; Clipboards</v>
          </cell>
          <cell r="I1515">
            <v>17.989999999999998</v>
          </cell>
          <cell r="J1515" t="str">
            <v>USD</v>
          </cell>
          <cell r="K1515" t="str">
            <v>Base</v>
          </cell>
          <cell r="L1515" t="str">
            <v>Yes</v>
          </cell>
          <cell r="M1515">
            <v>2039741</v>
          </cell>
          <cell r="N1515">
            <v>2039893</v>
          </cell>
          <cell r="O1515" t="str">
            <v>NETWORK_GEO</v>
          </cell>
          <cell r="P1515">
            <v>1.55</v>
          </cell>
          <cell r="Q1515">
            <v>1</v>
          </cell>
          <cell r="R1515" t="str">
            <v>Seller Fulfilled</v>
          </cell>
          <cell r="S1515" t="str">
            <v>Seller Fulfilled</v>
          </cell>
          <cell r="T1515" t="str">
            <v>1G9C4C8CT45U</v>
          </cell>
          <cell r="U1515" t="str">
            <v>00764608018064</v>
          </cell>
        </row>
        <row r="1516">
          <cell r="A1516" t="str">
            <v>3992-BOX</v>
          </cell>
          <cell r="B1516">
            <v>2615492851</v>
          </cell>
          <cell r="C1516" t="str">
            <v>BAZIC 18-piece Paint Brush Foam Tipped Brushes Set, Nylon Hair Brushes for Oil Watercolor Acrylic Painting, 12-Pack</v>
          </cell>
          <cell r="D1516" t="str">
            <v>ACTIVE</v>
          </cell>
          <cell r="E1516" t="str">
            <v>PUBLISHED</v>
          </cell>
          <cell r="F1516" t="str">
            <v>Offer end date has passed</v>
          </cell>
          <cell r="G1516" t="str">
            <v>Office &amp; Stationery</v>
          </cell>
          <cell r="H1516" t="str">
            <v>Manual Pencil Sharpeners</v>
          </cell>
          <cell r="I1516">
            <v>8.67</v>
          </cell>
          <cell r="J1516" t="str">
            <v>USD</v>
          </cell>
          <cell r="K1516" t="str">
            <v>Base</v>
          </cell>
          <cell r="L1516" t="str">
            <v>Yes</v>
          </cell>
          <cell r="M1516">
            <v>2039747</v>
          </cell>
          <cell r="N1516">
            <v>2039751</v>
          </cell>
          <cell r="O1516" t="str">
            <v>NETWORK_GEO</v>
          </cell>
          <cell r="P1516">
            <v>0.08</v>
          </cell>
          <cell r="Q1516">
            <v>1</v>
          </cell>
          <cell r="R1516" t="str">
            <v>Seller Fulfilled</v>
          </cell>
          <cell r="S1516" t="str">
            <v>Walmart Fulfilled</v>
          </cell>
          <cell r="T1516" t="str">
            <v>3QWMFT6THABT</v>
          </cell>
          <cell r="U1516" t="str">
            <v>00764608019122</v>
          </cell>
        </row>
        <row r="1517">
          <cell r="A1517" t="str">
            <v>4151-EACH</v>
          </cell>
          <cell r="B1517">
            <v>53467175</v>
          </cell>
          <cell r="C1517" t="str">
            <v>BAZIC 2 Inch Gray Slant D-Ring View Binder w/ 2 Pockets [4151]</v>
          </cell>
          <cell r="D1517" t="str">
            <v>ACTIVE</v>
          </cell>
          <cell r="E1517" t="str">
            <v>PUBLISHED</v>
          </cell>
          <cell r="G1517" t="str">
            <v>Office &amp; Stationery</v>
          </cell>
          <cell r="H1517" t="str">
            <v>Binders</v>
          </cell>
          <cell r="I1517">
            <v>14.89</v>
          </cell>
          <cell r="J1517" t="str">
            <v>USD</v>
          </cell>
          <cell r="K1517" t="str">
            <v>Base</v>
          </cell>
          <cell r="L1517">
            <v>14.89</v>
          </cell>
          <cell r="M1517">
            <v>2039738</v>
          </cell>
          <cell r="N1517">
            <v>2039751</v>
          </cell>
          <cell r="O1517" t="str">
            <v>NETWORK_GEO</v>
          </cell>
          <cell r="P1517">
            <v>0.48</v>
          </cell>
          <cell r="Q1517">
            <v>1</v>
          </cell>
          <cell r="R1517" t="str">
            <v>Seller Fulfilled</v>
          </cell>
          <cell r="S1517" t="str">
            <v>WFS Eligible</v>
          </cell>
          <cell r="T1517" t="str">
            <v>2HPV3X7DNK2V</v>
          </cell>
          <cell r="U1517" t="str">
            <v>00764608019207</v>
          </cell>
        </row>
        <row r="1518">
          <cell r="A1518" t="str">
            <v>5000-CASE</v>
          </cell>
          <cell r="B1518">
            <v>504094292</v>
          </cell>
          <cell r="C1518" t="str">
            <v>BAZIC Bubble Cushion Wrap 12" x 60" Air Bubble Roll, 36-Pack</v>
          </cell>
          <cell r="D1518" t="str">
            <v>ARCHIVED</v>
          </cell>
          <cell r="E1518" t="str">
            <v>UNPUBLISHED</v>
          </cell>
          <cell r="F1518" t="str">
            <v>Offer end date has passed,No Match Found - Adjusted to your last submitted price</v>
          </cell>
          <cell r="G1518" t="str">
            <v>Office &amp; Stationery</v>
          </cell>
          <cell r="H1518" t="str">
            <v>Bubble Wrap</v>
          </cell>
          <cell r="I1518">
            <v>85.69</v>
          </cell>
          <cell r="J1518" t="str">
            <v>USD</v>
          </cell>
          <cell r="K1518" t="str">
            <v>Base</v>
          </cell>
          <cell r="L1518" t="str">
            <v>Yes</v>
          </cell>
          <cell r="M1518">
            <v>2038710</v>
          </cell>
          <cell r="N1518">
            <v>2039751</v>
          </cell>
          <cell r="O1518">
            <v>3.4</v>
          </cell>
          <cell r="P1518">
            <v>8</v>
          </cell>
          <cell r="Q1518">
            <v>1</v>
          </cell>
          <cell r="R1518" t="str">
            <v>Seller Fulfilled</v>
          </cell>
          <cell r="S1518" t="str">
            <v>Seller Fulfilled</v>
          </cell>
          <cell r="T1518" t="str">
            <v>1WPS8BUEG641</v>
          </cell>
          <cell r="U1518" t="str">
            <v>10764608019297</v>
          </cell>
        </row>
        <row r="1519">
          <cell r="A1519" t="str">
            <v>5108-SET4</v>
          </cell>
          <cell r="B1519">
            <v>296677044</v>
          </cell>
          <cell r="C1519" t="str">
            <v>BAZIC Sticky Notes 3x3 Lined Ruled Neon Color, (70 Sheets/Pack), 4-Pack</v>
          </cell>
          <cell r="D1519" t="str">
            <v>ACTIVE</v>
          </cell>
          <cell r="E1519" t="str">
            <v>PUBLISHED</v>
          </cell>
          <cell r="F1519" t="str">
            <v>Offer end date has passed,Price Adjusted - Seller Price: 4.99</v>
          </cell>
          <cell r="G1519" t="str">
            <v>Office &amp; Stationery</v>
          </cell>
          <cell r="H1519" t="str">
            <v>Sticky Notes</v>
          </cell>
          <cell r="I1519">
            <v>9.49</v>
          </cell>
          <cell r="J1519" t="str">
            <v>USD</v>
          </cell>
          <cell r="K1519" t="str">
            <v>Base</v>
          </cell>
          <cell r="L1519">
            <v>9.49</v>
          </cell>
          <cell r="M1519">
            <v>2039904</v>
          </cell>
          <cell r="N1519">
            <v>2039751</v>
          </cell>
          <cell r="O1519">
            <v>0.24</v>
          </cell>
          <cell r="P1519">
            <v>0.19</v>
          </cell>
          <cell r="Q1519">
            <v>1</v>
          </cell>
          <cell r="R1519" t="str">
            <v>WFS Eligible</v>
          </cell>
          <cell r="S1519" t="str">
            <v>Seller Fulfilled</v>
          </cell>
          <cell r="T1519" t="str">
            <v>7DB390FAFTJA</v>
          </cell>
          <cell r="U1519" t="str">
            <v>00764608019290</v>
          </cell>
        </row>
        <row r="1520">
          <cell r="A1520" t="str">
            <v>6006-BOX</v>
          </cell>
          <cell r="B1520">
            <v>571849636</v>
          </cell>
          <cell r="C1520" t="str">
            <v>BAZIC Magnetic Whiteboard Eraser w/ Foam Comfort Grip, 7" X 3.46", 24-Pack</v>
          </cell>
          <cell r="D1520" t="str">
            <v>ACTIVE</v>
          </cell>
          <cell r="E1520" t="str">
            <v>PUBLISHED</v>
          </cell>
          <cell r="F1520" t="str">
            <v>Offer end date has passed</v>
          </cell>
          <cell r="G1520" t="str">
            <v>Office &amp; Stationery</v>
          </cell>
          <cell r="H1520" t="str">
            <v>Chalkboard Erasers</v>
          </cell>
          <cell r="I1520">
            <v>28.75</v>
          </cell>
          <cell r="J1520" t="str">
            <v>USD</v>
          </cell>
          <cell r="K1520" t="str">
            <v>Base</v>
          </cell>
          <cell r="L1520" t="str">
            <v>Yes</v>
          </cell>
          <cell r="M1520">
            <v>2039721</v>
          </cell>
          <cell r="N1520">
            <v>2039872</v>
          </cell>
          <cell r="O1520">
            <v>2.12</v>
          </cell>
          <cell r="P1520">
            <v>0.47</v>
          </cell>
          <cell r="Q1520">
            <v>1</v>
          </cell>
          <cell r="R1520" t="str">
            <v>Seller Fulfilled</v>
          </cell>
          <cell r="S1520" t="str">
            <v>Seller Fulfilled</v>
          </cell>
          <cell r="T1520" t="str">
            <v>1NIWZB01CDIH</v>
          </cell>
          <cell r="U1520" t="str">
            <v>00764608020159</v>
          </cell>
        </row>
        <row r="1521">
          <cell r="A1521" t="str">
            <v>720-PACK2</v>
          </cell>
          <cell r="B1521">
            <v>928954144</v>
          </cell>
          <cell r="C1521" t="str">
            <v>BAZIC Crown Mechanical Pencil 0.5mm, Soft Grip, (3/Pack), 2-Packs</v>
          </cell>
          <cell r="D1521" t="str">
            <v>ACTIVE</v>
          </cell>
          <cell r="E1521" t="str">
            <v>PUBLISHED</v>
          </cell>
          <cell r="G1521" t="str">
            <v>Office &amp; Stationery</v>
          </cell>
          <cell r="H1521" t="str">
            <v>Mechanical Pencils</v>
          </cell>
          <cell r="I1521">
            <v>9.99</v>
          </cell>
          <cell r="J1521" t="str">
            <v>USD</v>
          </cell>
          <cell r="K1521" t="str">
            <v>Base</v>
          </cell>
          <cell r="L1521">
            <v>9.99</v>
          </cell>
          <cell r="M1521">
            <v>2039720</v>
          </cell>
          <cell r="N1521">
            <v>2039905</v>
          </cell>
          <cell r="O1521" t="str">
            <v>NETWORK_GEO</v>
          </cell>
          <cell r="P1521">
            <v>0.23499999999999999</v>
          </cell>
          <cell r="Q1521">
            <v>1</v>
          </cell>
          <cell r="R1521" t="str">
            <v>WFS Eligible</v>
          </cell>
          <cell r="S1521" t="str">
            <v>Seller Fulfilled</v>
          </cell>
          <cell r="T1521" t="str">
            <v>70FW8DOUCMW2</v>
          </cell>
          <cell r="U1521" t="str">
            <v>00764608002056</v>
          </cell>
        </row>
        <row r="1522">
          <cell r="A1522" t="str">
            <v>80169-SET2</v>
          </cell>
          <cell r="B1522">
            <v>143606172</v>
          </cell>
          <cell r="C1522" t="str">
            <v>CHRISTMAS Coloring Books 2-Title, for Learning Drawing, Gift for Kids, 2-Pack</v>
          </cell>
          <cell r="D1522" t="str">
            <v>RETIRED</v>
          </cell>
          <cell r="E1522" t="str">
            <v>UNPUBLISHED</v>
          </cell>
          <cell r="F1522" t="str">
            <v>Offer end date has passed,No Match Found - Adjusted to your last submitted price</v>
          </cell>
          <cell r="G1522" t="str">
            <v>Collectibles &amp; Memorabilia</v>
          </cell>
          <cell r="H1522" t="str">
            <v>Trading Card Sleeves &amp; Holders</v>
          </cell>
          <cell r="I1522">
            <v>46.34</v>
          </cell>
          <cell r="J1522" t="str">
            <v>USD</v>
          </cell>
          <cell r="K1522" t="str">
            <v>Base</v>
          </cell>
          <cell r="L1522" t="str">
            <v>Yes</v>
          </cell>
          <cell r="M1522">
            <v>2038710</v>
          </cell>
          <cell r="N1522">
            <v>2038710</v>
          </cell>
          <cell r="O1522" t="str">
            <v>NETWORK_GEO</v>
          </cell>
          <cell r="P1522">
            <v>3.94</v>
          </cell>
          <cell r="Q1522">
            <v>1</v>
          </cell>
          <cell r="R1522" t="str">
            <v>Seller Fulfilled</v>
          </cell>
          <cell r="S1522" t="str">
            <v>Seller Fulfilled</v>
          </cell>
          <cell r="T1522" t="str">
            <v>4A9TWDJ6CKXW</v>
          </cell>
          <cell r="U1522" t="str">
            <v>10764608021016</v>
          </cell>
        </row>
        <row r="1523">
          <cell r="A1523" t="str">
            <v>8050-CASE</v>
          </cell>
          <cell r="B1523">
            <v>16706007628</v>
          </cell>
          <cell r="C1523" t="str">
            <v>BAZIC Essential School Kit Supply Box 23 Count for Kindergarten Elementary Student All Grades, Composition Book Coloring Pencil and more, 24-Pack</v>
          </cell>
          <cell r="D1523" t="str">
            <v>ACTIVE</v>
          </cell>
          <cell r="E1523" t="str">
            <v>PUBLISHED</v>
          </cell>
          <cell r="F1523" t="str">
            <v>Reasonable price requirements are not met</v>
          </cell>
          <cell r="G1523" t="str">
            <v>Office &amp; Stationery</v>
          </cell>
          <cell r="H1523" t="str">
            <v>Composition Notebooks</v>
          </cell>
          <cell r="I1523">
            <v>65.989999999999995</v>
          </cell>
          <cell r="J1523" t="str">
            <v>USD</v>
          </cell>
          <cell r="K1523" t="str">
            <v>Base</v>
          </cell>
          <cell r="L1523">
            <v>65.989999999999995</v>
          </cell>
          <cell r="M1523">
            <v>2038710</v>
          </cell>
          <cell r="N1523">
            <v>2039742</v>
          </cell>
          <cell r="O1523" t="str">
            <v>NETWORK_GEO</v>
          </cell>
          <cell r="P1523">
            <v>15</v>
          </cell>
          <cell r="Q1523">
            <v>1</v>
          </cell>
          <cell r="R1523" t="str">
            <v>Seller Fulfilled</v>
          </cell>
          <cell r="S1523" t="str">
            <v>Seller Fulfilled</v>
          </cell>
          <cell r="T1523" t="str">
            <v>2FTI2U4WJW5C</v>
          </cell>
          <cell r="U1523" t="str">
            <v>20764608021129</v>
          </cell>
        </row>
        <row r="1524">
          <cell r="A1524" t="str">
            <v>8271-CASE</v>
          </cell>
          <cell r="B1524">
            <v>17293970188</v>
          </cell>
          <cell r="C1524" t="str">
            <v>BAZIC Poly Bubble Mailers 8.5" x 11.25" #2 Padded Shipping Envelope, 72-Count</v>
          </cell>
          <cell r="D1524" t="str">
            <v>ACTIVE</v>
          </cell>
          <cell r="E1524" t="str">
            <v>PUBLISHED</v>
          </cell>
          <cell r="F1524" t="str">
            <v>Offer end date has passed</v>
          </cell>
          <cell r="G1524" t="str">
            <v>Office &amp; Stationery</v>
          </cell>
          <cell r="H1524" t="str">
            <v>Mailers</v>
          </cell>
          <cell r="I1524">
            <v>59.49</v>
          </cell>
          <cell r="J1524" t="str">
            <v>USD</v>
          </cell>
          <cell r="K1524" t="str">
            <v>Base</v>
          </cell>
          <cell r="L1524">
            <v>59.49</v>
          </cell>
          <cell r="M1524">
            <v>2038710</v>
          </cell>
          <cell r="N1524">
            <v>2039742</v>
          </cell>
          <cell r="O1524">
            <v>3.62</v>
          </cell>
          <cell r="P1524">
            <v>0.12</v>
          </cell>
          <cell r="Q1524">
            <v>1</v>
          </cell>
          <cell r="R1524" t="str">
            <v>Seller Fulfilled</v>
          </cell>
          <cell r="S1524" t="str">
            <v>Seller Fulfilled</v>
          </cell>
          <cell r="T1524" t="str">
            <v>6E94BSXLAP41</v>
          </cell>
          <cell r="U1524" t="str">
            <v>00764608021132</v>
          </cell>
        </row>
        <row r="1525">
          <cell r="A1525" t="str">
            <v>9002-SET6</v>
          </cell>
          <cell r="B1525">
            <v>343923470</v>
          </cell>
          <cell r="C1525" t="str">
            <v>BAZIC Printed Duct Tape Paisley Pattern 1.88" X 5 Yards, 6-Pack</v>
          </cell>
          <cell r="D1525" t="str">
            <v>ARCHIVED</v>
          </cell>
          <cell r="E1525" t="str">
            <v>UNPUBLISHED</v>
          </cell>
          <cell r="F1525" t="str">
            <v>Offer end date has passed</v>
          </cell>
          <cell r="G1525" t="str">
            <v>Office &amp; Stationery</v>
          </cell>
          <cell r="H1525" t="str">
            <v>Sheet Protectors</v>
          </cell>
          <cell r="I1525">
            <v>29.99</v>
          </cell>
          <cell r="J1525" t="str">
            <v>USD</v>
          </cell>
          <cell r="K1525" t="str">
            <v>Base</v>
          </cell>
          <cell r="L1525" t="str">
            <v>Yes</v>
          </cell>
          <cell r="M1525">
            <v>2042502</v>
          </cell>
          <cell r="N1525">
            <v>2039907</v>
          </cell>
          <cell r="O1525" t="str">
            <v>NETWORK_GEO</v>
          </cell>
          <cell r="P1525">
            <v>3.92</v>
          </cell>
          <cell r="Q1525">
            <v>1</v>
          </cell>
          <cell r="R1525" t="str">
            <v>Seller Fulfilled</v>
          </cell>
          <cell r="S1525" t="str">
            <v>Seller Fulfilled</v>
          </cell>
          <cell r="T1525" t="str">
            <v>4ACKAXIPOUUV</v>
          </cell>
          <cell r="U1525" t="str">
            <v>10764608021306</v>
          </cell>
        </row>
        <row r="1526">
          <cell r="A1526" t="str">
            <v>1109-CASE</v>
          </cell>
          <cell r="B1526">
            <v>5169634482</v>
          </cell>
          <cell r="C1526" t="str">
            <v>CAVALLERO 17" Brushed Floral Backpack, BAZIC x SYDNEY Fashion Backpack Shoulder Bag Casual Travel Bag Hiking Daypack</v>
          </cell>
          <cell r="D1526" t="str">
            <v>ARCHIVED</v>
          </cell>
          <cell r="E1526" t="str">
            <v>UNPUBLISHED</v>
          </cell>
          <cell r="F1526" t="str">
            <v>Offer end date has passed</v>
          </cell>
          <cell r="G1526" t="str">
            <v>Office &amp; Stationery</v>
          </cell>
          <cell r="H1526" t="str">
            <v>Sheet Protectors</v>
          </cell>
          <cell r="I1526">
            <v>7.89</v>
          </cell>
          <cell r="J1526" t="str">
            <v>USD</v>
          </cell>
          <cell r="K1526" t="str">
            <v>Base</v>
          </cell>
          <cell r="L1526" t="str">
            <v>Yes</v>
          </cell>
          <cell r="M1526">
            <v>2038980</v>
          </cell>
          <cell r="N1526">
            <v>2039907</v>
          </cell>
          <cell r="O1526" t="str">
            <v>ALWAYS_TWO_DAY</v>
          </cell>
          <cell r="P1526">
            <v>0.23499999999999999</v>
          </cell>
          <cell r="Q1526">
            <v>1</v>
          </cell>
          <cell r="R1526" t="str">
            <v>Walmart Fulfilled</v>
          </cell>
          <cell r="S1526" t="str">
            <v>Seller Fulfilled</v>
          </cell>
          <cell r="T1526" t="str">
            <v>6FMZBAW1977K</v>
          </cell>
          <cell r="U1526" t="str">
            <v>00764608021323</v>
          </cell>
        </row>
        <row r="1527">
          <cell r="A1527" t="str">
            <v>1214-EACH</v>
          </cell>
          <cell r="B1527">
            <v>24897891</v>
          </cell>
          <cell r="C1527" t="str">
            <v>BAZIC Dual Tip Creative Markers Set, Broad &amp; Fine Point Tips Highlighter, 5 Colors Art Marker Pens, 1-Pack</v>
          </cell>
          <cell r="D1527" t="str">
            <v>ACTIVE</v>
          </cell>
          <cell r="E1527" t="str">
            <v>PUBLISHED</v>
          </cell>
          <cell r="F1527" t="str">
            <v>Offer end date has passed</v>
          </cell>
          <cell r="G1527" t="str">
            <v>Office &amp; Stationery</v>
          </cell>
          <cell r="H1527" t="str">
            <v>Pocket Folders</v>
          </cell>
          <cell r="I1527">
            <v>20</v>
          </cell>
          <cell r="J1527" t="str">
            <v>USD</v>
          </cell>
          <cell r="K1527" t="str">
            <v>Base</v>
          </cell>
          <cell r="L1527" t="str">
            <v>Yes</v>
          </cell>
          <cell r="M1527">
            <v>2039746</v>
          </cell>
          <cell r="N1527">
            <v>2039742</v>
          </cell>
          <cell r="O1527" t="str">
            <v>NETWORK_GEO</v>
          </cell>
          <cell r="P1527">
            <v>0.76</v>
          </cell>
          <cell r="Q1527">
            <v>1</v>
          </cell>
          <cell r="R1527" t="str">
            <v>Seller Fulfilled</v>
          </cell>
          <cell r="S1527" t="str">
            <v>Walmart Fulfilled</v>
          </cell>
          <cell r="T1527" t="str">
            <v>2EAXTX21ZEX7</v>
          </cell>
          <cell r="U1527" t="str">
            <v>00461856228145</v>
          </cell>
        </row>
        <row r="1528">
          <cell r="A1528" t="str">
            <v>1275-BOX</v>
          </cell>
          <cell r="B1528">
            <v>1630886258</v>
          </cell>
          <cell r="C1528" t="str">
            <v>BAZIC 6 Fluorescent Colors Classico Brush Markers, Fine Line Washable Coloring Marker, Non Toxic Art Supplies (6/Pack), 24-Pack</v>
          </cell>
          <cell r="D1528" t="str">
            <v>ARCHIVED</v>
          </cell>
          <cell r="E1528" t="str">
            <v>UNPUBLISHED</v>
          </cell>
          <cell r="F1528" t="str">
            <v>Offer end date has passed,Price Adjusted</v>
          </cell>
          <cell r="G1528" t="str">
            <v>Office &amp; Stationery</v>
          </cell>
          <cell r="H1528" t="str">
            <v>Pencil &amp; Pen Erasers</v>
          </cell>
          <cell r="I1528">
            <v>10.99</v>
          </cell>
          <cell r="J1528" t="str">
            <v>USD</v>
          </cell>
          <cell r="K1528" t="str">
            <v>Base</v>
          </cell>
          <cell r="L1528" t="str">
            <v>Yes</v>
          </cell>
          <cell r="M1528">
            <v>2039746</v>
          </cell>
          <cell r="N1528">
            <v>2039721</v>
          </cell>
          <cell r="O1528" t="str">
            <v>NETWORK_GEO</v>
          </cell>
          <cell r="P1528">
            <v>0.6</v>
          </cell>
          <cell r="Q1528">
            <v>1</v>
          </cell>
          <cell r="R1528" t="str">
            <v>Seller Fulfilled</v>
          </cell>
          <cell r="S1528" t="str">
            <v>Seller Fulfilled</v>
          </cell>
          <cell r="T1528" t="str">
            <v>12CMIKY25VUV</v>
          </cell>
          <cell r="U1528" t="str">
            <v>00462111982710</v>
          </cell>
        </row>
        <row r="1529">
          <cell r="A1529" t="str">
            <v>1291-PACK2</v>
          </cell>
          <cell r="B1529">
            <v>999108709</v>
          </cell>
          <cell r="C1529" t="str">
            <v>BAZIC Permanent Marker Fine Line Assorted Color Markers (8/Pack), 2-Packs</v>
          </cell>
          <cell r="D1529" t="str">
            <v>ACTIVE</v>
          </cell>
          <cell r="E1529" t="str">
            <v>PUBLISHED</v>
          </cell>
          <cell r="F1529" t="str">
            <v>Offer end date has passed</v>
          </cell>
          <cell r="G1529" t="str">
            <v>Office &amp; Stationery</v>
          </cell>
          <cell r="H1529" t="str">
            <v>Pencil &amp; Pen Erasers</v>
          </cell>
          <cell r="I1529">
            <v>133.09</v>
          </cell>
          <cell r="J1529" t="str">
            <v>USD</v>
          </cell>
          <cell r="K1529" t="str">
            <v>Base</v>
          </cell>
          <cell r="L1529" t="str">
            <v>Yes</v>
          </cell>
          <cell r="M1529">
            <v>2039746</v>
          </cell>
          <cell r="N1529">
            <v>2039721</v>
          </cell>
          <cell r="O1529" t="str">
            <v>NETWORK_GEO</v>
          </cell>
          <cell r="P1529">
            <v>18.899999999999999</v>
          </cell>
          <cell r="Q1529">
            <v>1</v>
          </cell>
          <cell r="R1529" t="str">
            <v>Seller Fulfilled</v>
          </cell>
          <cell r="S1529" t="str">
            <v>WFS Eligible</v>
          </cell>
          <cell r="T1529" t="str">
            <v>361XYS8ND93B</v>
          </cell>
          <cell r="U1529" t="str">
            <v>20764608022522</v>
          </cell>
        </row>
        <row r="1530">
          <cell r="A1530" t="str">
            <v>1621-EACH</v>
          </cell>
          <cell r="B1530">
            <v>24865017</v>
          </cell>
          <cell r="C1530" t="str">
            <v>BAZIC Products Correction Pen, 7 ml, 2 Count</v>
          </cell>
          <cell r="D1530" t="str">
            <v>ACTIVE</v>
          </cell>
          <cell r="E1530" t="str">
            <v>PUBLISHED</v>
          </cell>
          <cell r="F1530" t="str">
            <v>Offer end date has passed</v>
          </cell>
          <cell r="G1530" t="str">
            <v>Crafts</v>
          </cell>
          <cell r="H1530" t="str">
            <v>Crayons</v>
          </cell>
          <cell r="I1530">
            <v>41.57</v>
          </cell>
          <cell r="J1530" t="str">
            <v>USD</v>
          </cell>
          <cell r="K1530" t="str">
            <v>Base</v>
          </cell>
          <cell r="L1530" t="str">
            <v>Yes</v>
          </cell>
          <cell r="M1530">
            <v>2039913</v>
          </cell>
          <cell r="N1530">
            <v>2039722</v>
          </cell>
          <cell r="O1530" t="str">
            <v>NETWORK_GEO</v>
          </cell>
          <cell r="P1530">
            <v>5.24</v>
          </cell>
          <cell r="Q1530">
            <v>1</v>
          </cell>
          <cell r="R1530" t="str">
            <v>Seller Fulfilled</v>
          </cell>
          <cell r="S1530" t="str">
            <v>Seller Fulfilled</v>
          </cell>
          <cell r="T1530" t="str">
            <v>61Y6HVU7TXVO</v>
          </cell>
          <cell r="U1530" t="str">
            <v>10764608025601</v>
          </cell>
        </row>
        <row r="1531">
          <cell r="A1531" t="str">
            <v>17067-BOX</v>
          </cell>
          <cell r="B1531">
            <v>665469301</v>
          </cell>
          <cell r="C1531" t="str">
            <v>BAZIC Frizz Erasable Gel Pen 0.7mm Assorted Color, Retractable (3/Pack), 24-Pack</v>
          </cell>
          <cell r="D1531" t="str">
            <v>ARCHIVED</v>
          </cell>
          <cell r="E1531" t="str">
            <v>UNPUBLISHED</v>
          </cell>
          <cell r="F1531" t="str">
            <v>Offer end date has passed,Price Adjusted</v>
          </cell>
          <cell r="G1531" t="str">
            <v>Crafts</v>
          </cell>
          <cell r="H1531" t="str">
            <v>Crayons</v>
          </cell>
          <cell r="I1531">
            <v>12.39</v>
          </cell>
          <cell r="J1531" t="str">
            <v>USD</v>
          </cell>
          <cell r="K1531" t="str">
            <v>Base</v>
          </cell>
          <cell r="L1531" t="str">
            <v>Yes</v>
          </cell>
          <cell r="M1531">
            <v>2039719</v>
          </cell>
          <cell r="N1531">
            <v>2039722</v>
          </cell>
          <cell r="O1531" t="str">
            <v>NETWORK_GEO</v>
          </cell>
          <cell r="P1531">
            <v>0.57999999999999996</v>
          </cell>
          <cell r="Q1531">
            <v>1</v>
          </cell>
          <cell r="R1531" t="str">
            <v>Seller Fulfilled</v>
          </cell>
          <cell r="S1531" t="str">
            <v>Walmart Fulfilled</v>
          </cell>
          <cell r="T1531" t="str">
            <v>18KED2LGMVW4</v>
          </cell>
          <cell r="U1531" t="str">
            <v>00764608025697</v>
          </cell>
        </row>
        <row r="1532">
          <cell r="A1532" t="str">
            <v>1726-EACH</v>
          </cell>
          <cell r="B1532">
            <v>815195559</v>
          </cell>
          <cell r="C1532" t="str">
            <v>BAZIC Ciel Serena Fuse Tech Ink Retractable Pen, 1.0 mm Medium Point Black Ink, Quick Dry (2/Pack), 1-Pack</v>
          </cell>
          <cell r="D1532" t="str">
            <v>ACTIVE</v>
          </cell>
          <cell r="E1532" t="str">
            <v>PUBLISHED</v>
          </cell>
          <cell r="F1532" t="str">
            <v>Offer end date has passed</v>
          </cell>
          <cell r="G1532" t="str">
            <v>Office &amp; Stationery</v>
          </cell>
          <cell r="H1532" t="str">
            <v>Binder Clips</v>
          </cell>
          <cell r="I1532">
            <v>10.25</v>
          </cell>
          <cell r="J1532" t="str">
            <v>USD</v>
          </cell>
          <cell r="K1532" t="str">
            <v>Base</v>
          </cell>
          <cell r="L1532" t="str">
            <v>Yes</v>
          </cell>
          <cell r="M1532">
            <v>2039719</v>
          </cell>
          <cell r="N1532">
            <v>2039905</v>
          </cell>
          <cell r="O1532" t="str">
            <v>NETWORK_GEO</v>
          </cell>
          <cell r="P1532">
            <v>0.42</v>
          </cell>
          <cell r="Q1532">
            <v>1</v>
          </cell>
          <cell r="R1532" t="str">
            <v>Seller Fulfilled</v>
          </cell>
          <cell r="S1532" t="str">
            <v>Seller Fulfilled</v>
          </cell>
          <cell r="T1532" t="str">
            <v>1W7HFQQ3C09H</v>
          </cell>
          <cell r="U1532" t="str">
            <v>00462060490687</v>
          </cell>
        </row>
        <row r="1533">
          <cell r="A1533" t="str">
            <v>2043-CASE</v>
          </cell>
          <cell r="B1533">
            <v>847710954</v>
          </cell>
          <cell r="C1533" t="str">
            <v>BAZIC Washable Colored Glue Stick 8g/0.28 Oz, All Purpose Acid Glue Sticks (4/Pack), 144-Packs</v>
          </cell>
          <cell r="D1533" t="str">
            <v>ACTIVE</v>
          </cell>
          <cell r="E1533" t="str">
            <v>PUBLISHED</v>
          </cell>
          <cell r="F1533" t="str">
            <v>Compliance - Childrenâ€™s Product Policy,Price Adjusted</v>
          </cell>
          <cell r="G1533" t="str">
            <v>Office &amp; Stationery</v>
          </cell>
          <cell r="H1533" t="str">
            <v>Binder Clips</v>
          </cell>
          <cell r="I1533">
            <v>8.4600000000000009</v>
          </cell>
          <cell r="J1533" t="str">
            <v>USD</v>
          </cell>
          <cell r="K1533" t="str">
            <v>Base</v>
          </cell>
          <cell r="L1533" t="str">
            <v>Yes</v>
          </cell>
          <cell r="M1533">
            <v>2039872</v>
          </cell>
          <cell r="N1533">
            <v>2039905</v>
          </cell>
          <cell r="O1533" t="str">
            <v>ALWAYS_TWO_DAY</v>
          </cell>
          <cell r="P1533">
            <v>0.47499999999999998</v>
          </cell>
          <cell r="Q1533">
            <v>1</v>
          </cell>
          <cell r="R1533" t="str">
            <v>Walmart Fulfilled</v>
          </cell>
          <cell r="S1533" t="str">
            <v>Seller Fulfilled</v>
          </cell>
          <cell r="T1533" t="str">
            <v>56LQXJWB5QG0</v>
          </cell>
          <cell r="U1533" t="str">
            <v>00463165370706</v>
          </cell>
        </row>
        <row r="1534">
          <cell r="A1534" t="str">
            <v>2209-EACH</v>
          </cell>
          <cell r="B1534">
            <v>24897058</v>
          </cell>
          <cell r="C1534" t="str">
            <v>BAZIC Erasers Rainbow Eraser, Latex Free, 4-Count</v>
          </cell>
          <cell r="D1534" t="str">
            <v>ACTIVE</v>
          </cell>
          <cell r="E1534" t="str">
            <v>PUBLISHED</v>
          </cell>
          <cell r="F1534" t="str">
            <v>Compliance - Childrenâ€™s Product Policy</v>
          </cell>
          <cell r="G1534" t="str">
            <v>Office &amp; Stationery</v>
          </cell>
          <cell r="H1534" t="str">
            <v>Pencil &amp; Pen Erasers</v>
          </cell>
          <cell r="I1534">
            <v>7.99</v>
          </cell>
          <cell r="J1534" t="str">
            <v>USD</v>
          </cell>
          <cell r="K1534" t="str">
            <v>Base</v>
          </cell>
          <cell r="L1534" t="str">
            <v>Yes</v>
          </cell>
          <cell r="M1534">
            <v>2039721</v>
          </cell>
          <cell r="N1534">
            <v>2038710</v>
          </cell>
          <cell r="O1534">
            <v>0.26</v>
          </cell>
          <cell r="P1534">
            <v>4.08</v>
          </cell>
          <cell r="Q1534">
            <v>1</v>
          </cell>
          <cell r="R1534" t="str">
            <v>Seller Fulfilled</v>
          </cell>
          <cell r="S1534" t="str">
            <v>Seller Fulfilled</v>
          </cell>
          <cell r="T1534" t="str">
            <v>1744DFEFRFPN</v>
          </cell>
          <cell r="U1534" t="str">
            <v>10764608002695</v>
          </cell>
        </row>
        <row r="1535">
          <cell r="A1535" t="str">
            <v>2306-EACH</v>
          </cell>
          <cell r="B1535">
            <v>46303245</v>
          </cell>
          <cell r="C1535" t="str">
            <v>BAZIC Mini Highlighter Assorted Color Chisel Tip Marker (5/Pack), 1-Pack</v>
          </cell>
          <cell r="D1535" t="str">
            <v>ACTIVE</v>
          </cell>
          <cell r="E1535" t="str">
            <v>PUBLISHED</v>
          </cell>
          <cell r="F1535" t="str">
            <v>Compliance - Consumer Protection,Price Adjusted</v>
          </cell>
          <cell r="G1535" t="str">
            <v>Office &amp; Stationery</v>
          </cell>
          <cell r="H1535" t="str">
            <v>Highlighters</v>
          </cell>
          <cell r="I1535">
            <v>7.01</v>
          </cell>
          <cell r="J1535" t="str">
            <v>USD</v>
          </cell>
          <cell r="K1535" t="str">
            <v>Base</v>
          </cell>
          <cell r="L1535">
            <v>7.01</v>
          </cell>
          <cell r="M1535">
            <v>2039896</v>
          </cell>
          <cell r="N1535">
            <v>2038710</v>
          </cell>
          <cell r="O1535">
            <v>0.11</v>
          </cell>
          <cell r="P1535">
            <v>4.4800000000000004</v>
          </cell>
          <cell r="Q1535">
            <v>1</v>
          </cell>
          <cell r="R1535" t="str">
            <v>Seller Fulfilled</v>
          </cell>
          <cell r="S1535" t="str">
            <v>Seller Fulfilled</v>
          </cell>
          <cell r="T1535" t="str">
            <v>0VQR5U5PN6RK</v>
          </cell>
          <cell r="U1535" t="str">
            <v>10764608027070</v>
          </cell>
        </row>
        <row r="1536">
          <cell r="A1536" t="str">
            <v>3111-CASE</v>
          </cell>
          <cell r="B1536">
            <v>386743560</v>
          </cell>
          <cell r="C1536" t="str">
            <v>BAZIC 3 Ring Binder 1.5" Economy Binders, Round Ring Hold 280 Sheets, 24-Count</v>
          </cell>
          <cell r="D1536" t="str">
            <v>ACTIVE</v>
          </cell>
          <cell r="E1536" t="str">
            <v>PUBLISHED</v>
          </cell>
          <cell r="F1536" t="str">
            <v>Offer end date has passed</v>
          </cell>
          <cell r="G1536" t="str">
            <v>Office &amp; Stationery</v>
          </cell>
          <cell r="H1536" t="str">
            <v>Book Covers</v>
          </cell>
          <cell r="I1536">
            <v>16.989999999999998</v>
          </cell>
          <cell r="J1536" t="str">
            <v>USD</v>
          </cell>
          <cell r="K1536" t="str">
            <v>Base</v>
          </cell>
          <cell r="L1536" t="str">
            <v>Yes</v>
          </cell>
          <cell r="M1536">
            <v>2039738</v>
          </cell>
          <cell r="N1536">
            <v>2039919</v>
          </cell>
          <cell r="O1536" t="str">
            <v>NETWORK_GEO</v>
          </cell>
          <cell r="P1536">
            <v>0.93</v>
          </cell>
          <cell r="Q1536">
            <v>1</v>
          </cell>
          <cell r="R1536" t="str">
            <v>Seller Fulfilled</v>
          </cell>
          <cell r="S1536" t="str">
            <v>Seller Fulfilled</v>
          </cell>
          <cell r="T1536" t="str">
            <v>0Y424OJY99LQ</v>
          </cell>
          <cell r="U1536" t="str">
            <v>00463286814745</v>
          </cell>
        </row>
        <row r="1537">
          <cell r="A1537" t="str">
            <v>3821-BOX</v>
          </cell>
          <cell r="B1537">
            <v>892087033</v>
          </cell>
          <cell r="C1537" t="str">
            <v>BAZIC Alphabet Numbers Stickers 6 Colors, 2" A to Z 0 to 9 Sticker (72/Pack), 24-Packs</v>
          </cell>
          <cell r="D1537" t="str">
            <v>ACTIVE</v>
          </cell>
          <cell r="E1537" t="str">
            <v>PUBLISHED</v>
          </cell>
          <cell r="F1537"/>
          <cell r="G1537" t="str">
            <v>Office &amp; Stationery</v>
          </cell>
          <cell r="H1537" t="str">
            <v>Protractors</v>
          </cell>
          <cell r="I1537">
            <v>6.99</v>
          </cell>
          <cell r="J1537" t="str">
            <v>USD</v>
          </cell>
          <cell r="K1537" t="str">
            <v>Base</v>
          </cell>
          <cell r="L1537" t="str">
            <v>Yes</v>
          </cell>
          <cell r="M1537">
            <v>2038061</v>
          </cell>
          <cell r="N1537">
            <v>2039733</v>
          </cell>
          <cell r="O1537" t="str">
            <v>ALWAYS_TWO_DAY</v>
          </cell>
          <cell r="P1537">
            <v>4</v>
          </cell>
          <cell r="Q1537">
            <v>1</v>
          </cell>
          <cell r="R1537" t="str">
            <v>Walmart Fulfilled</v>
          </cell>
          <cell r="S1537" t="str">
            <v>Seller Fulfilled</v>
          </cell>
          <cell r="T1537" t="str">
            <v>511Y000Z8H41</v>
          </cell>
          <cell r="U1537" t="str">
            <v>00764608003046</v>
          </cell>
        </row>
        <row r="1538">
          <cell r="A1538" t="str">
            <v>4431-BOX</v>
          </cell>
          <cell r="B1538">
            <v>215536951</v>
          </cell>
          <cell r="C1538" t="str">
            <v>Bazic Products 307011-24 5 in. Pointed Tip School Scissors</v>
          </cell>
          <cell r="D1538" t="str">
            <v>ACTIVE</v>
          </cell>
          <cell r="E1538" t="str">
            <v>PUBLISHED</v>
          </cell>
          <cell r="G1538" t="str">
            <v>Office &amp; Stationery</v>
          </cell>
          <cell r="H1538" t="str">
            <v>Scissors</v>
          </cell>
          <cell r="I1538">
            <v>22.76</v>
          </cell>
          <cell r="J1538" t="str">
            <v>USD</v>
          </cell>
          <cell r="K1538" t="str">
            <v>Base</v>
          </cell>
          <cell r="L1538">
            <v>22.76</v>
          </cell>
          <cell r="M1538">
            <v>2039728</v>
          </cell>
          <cell r="N1538">
            <v>2038710</v>
          </cell>
          <cell r="O1538" t="str">
            <v>ALWAYS_TWO_DAY</v>
          </cell>
          <cell r="P1538">
            <v>0.16500000000000001</v>
          </cell>
          <cell r="Q1538">
            <v>1</v>
          </cell>
          <cell r="R1538" t="str">
            <v>Walmart Fulfilled</v>
          </cell>
          <cell r="S1538" t="str">
            <v>Seller Fulfilled</v>
          </cell>
          <cell r="T1538" t="str">
            <v>3UB59ORAWO2B</v>
          </cell>
          <cell r="U1538" t="str">
            <v>00764608031087</v>
          </cell>
        </row>
        <row r="1539">
          <cell r="A1539" t="str">
            <v>5052-EACH</v>
          </cell>
          <cell r="B1539">
            <v>24259586</v>
          </cell>
          <cell r="C1539" t="str">
            <v>BAZIC 5-1 Quad-Ruled 100 Ct. Premium Marble Composition Book [5052]</v>
          </cell>
          <cell r="D1539" t="str">
            <v>ACTIVE</v>
          </cell>
          <cell r="E1539" t="str">
            <v>PUBLISHED</v>
          </cell>
          <cell r="G1539" t="str">
            <v>Office &amp; Stationery</v>
          </cell>
          <cell r="H1539" t="str">
            <v>Composition Notebooks</v>
          </cell>
          <cell r="I1539">
            <v>11.75</v>
          </cell>
          <cell r="J1539" t="str">
            <v>USD</v>
          </cell>
          <cell r="K1539" t="str">
            <v>Base</v>
          </cell>
          <cell r="L1539">
            <v>11.75</v>
          </cell>
          <cell r="M1539">
            <v>2038710</v>
          </cell>
          <cell r="N1539">
            <v>2039742</v>
          </cell>
          <cell r="O1539" t="str">
            <v>NETWORK_GEO</v>
          </cell>
          <cell r="P1539">
            <v>3.7</v>
          </cell>
          <cell r="Q1539">
            <v>1</v>
          </cell>
          <cell r="R1539" t="str">
            <v>Seller Fulfilled</v>
          </cell>
          <cell r="S1539" t="str">
            <v>Walmart Fulfilled</v>
          </cell>
          <cell r="T1539" t="str">
            <v>5PV1Y47RO4OD</v>
          </cell>
          <cell r="U1539" t="str">
            <v>10764608031169</v>
          </cell>
        </row>
        <row r="1540">
          <cell r="A1540" t="str">
            <v>535-EACH</v>
          </cell>
          <cell r="B1540">
            <v>26966703</v>
          </cell>
          <cell r="C1540" t="str">
            <v>BAZIC Division Flash Cards, Numbers EMath Flashcards (36/Pack), 1-Pack</v>
          </cell>
          <cell r="D1540" t="str">
            <v>ACTIVE</v>
          </cell>
          <cell r="E1540" t="str">
            <v>PUBLISHED</v>
          </cell>
          <cell r="F1540" t="str">
            <v>Reasonable price requirements are not met,Reasonable Price Not Satisfied</v>
          </cell>
          <cell r="G1540" t="str">
            <v>Office &amp; Stationery</v>
          </cell>
          <cell r="H1540" t="str">
            <v>Binders</v>
          </cell>
          <cell r="I1540">
            <v>8.2899999999999991</v>
          </cell>
          <cell r="J1540" t="str">
            <v>USD</v>
          </cell>
          <cell r="K1540" t="str">
            <v>Base</v>
          </cell>
          <cell r="L1540" t="str">
            <v>Yes</v>
          </cell>
          <cell r="M1540">
            <v>2039914</v>
          </cell>
          <cell r="N1540">
            <v>2039738</v>
          </cell>
          <cell r="O1540" t="str">
            <v>ALWAYS_TWO_DAY</v>
          </cell>
          <cell r="P1540">
            <v>0.72</v>
          </cell>
          <cell r="Q1540">
            <v>1</v>
          </cell>
          <cell r="R1540" t="str">
            <v>Walmart Fulfilled</v>
          </cell>
          <cell r="S1540" t="str">
            <v>Seller Fulfilled</v>
          </cell>
          <cell r="T1540" t="str">
            <v>22DTMJZEGQ13</v>
          </cell>
          <cell r="U1540" t="str">
            <v>00464599930252</v>
          </cell>
        </row>
        <row r="1541">
          <cell r="A1541" t="str">
            <v>582-CASE</v>
          </cell>
          <cell r="B1541">
            <v>428954528</v>
          </cell>
          <cell r="C1541" t="str">
            <v>BAZIC Wide Ruled 1 Subject Notebooks 80 Sheets, Assorted Color, 24-Pack</v>
          </cell>
          <cell r="D1541" t="str">
            <v>ACTIVE</v>
          </cell>
          <cell r="E1541" t="str">
            <v>PUBLISHED</v>
          </cell>
          <cell r="F1541" t="str">
            <v>Offer end date has passed</v>
          </cell>
          <cell r="G1541" t="str">
            <v>Office &amp; Stationery</v>
          </cell>
          <cell r="H1541" t="str">
            <v>Binders</v>
          </cell>
          <cell r="I1541">
            <v>13.51</v>
          </cell>
          <cell r="J1541" t="str">
            <v>USD</v>
          </cell>
          <cell r="K1541" t="str">
            <v>Base</v>
          </cell>
          <cell r="L1541" t="str">
            <v>Yes</v>
          </cell>
          <cell r="M1541">
            <v>2039723</v>
          </cell>
          <cell r="N1541">
            <v>2039738</v>
          </cell>
          <cell r="O1541" t="str">
            <v>NETWORK_GEO</v>
          </cell>
          <cell r="P1541">
            <v>0.84</v>
          </cell>
          <cell r="Q1541">
            <v>1</v>
          </cell>
          <cell r="R1541" t="str">
            <v>Seller Fulfilled</v>
          </cell>
          <cell r="S1541" t="str">
            <v>Seller Fulfilled</v>
          </cell>
          <cell r="T1541" t="str">
            <v>2L3GZBNBB3GH</v>
          </cell>
          <cell r="U1541" t="str">
            <v>00764608031926</v>
          </cell>
        </row>
        <row r="1542">
          <cell r="A1542" t="str">
            <v>63359-CASE</v>
          </cell>
          <cell r="B1542">
            <v>16317271036</v>
          </cell>
          <cell r="C1542" t="str">
            <v>Minecraft Coloring Book 1 Title, Fun Game Workbook for Learning Drawing Coloring, 24-Pack</v>
          </cell>
          <cell r="D1542" t="str">
            <v>ACTIVE</v>
          </cell>
          <cell r="E1542" t="str">
            <v>PUBLISHED</v>
          </cell>
          <cell r="F1542" t="str">
            <v>Offer end date has passed</v>
          </cell>
          <cell r="G1542" t="str">
            <v>Books, Music &amp; Movies</v>
          </cell>
          <cell r="H1542" t="str">
            <v>Books</v>
          </cell>
          <cell r="I1542">
            <v>11.25</v>
          </cell>
          <cell r="J1542" t="str">
            <v>USD</v>
          </cell>
          <cell r="K1542" t="str">
            <v>Base</v>
          </cell>
          <cell r="L1542" t="str">
            <v>Yes</v>
          </cell>
          <cell r="M1542">
            <v>2038710</v>
          </cell>
          <cell r="N1542">
            <v>2038710</v>
          </cell>
          <cell r="O1542" t="str">
            <v>NETWORK_GEO</v>
          </cell>
          <cell r="P1542">
            <v>0.04</v>
          </cell>
          <cell r="Q1542">
            <v>1</v>
          </cell>
          <cell r="R1542" t="str">
            <v>Seller Fulfilled</v>
          </cell>
          <cell r="S1542" t="str">
            <v>Seller Fulfilled</v>
          </cell>
          <cell r="T1542" t="str">
            <v>3DALU7PG65SP</v>
          </cell>
          <cell r="U1542" t="str">
            <v>00088908035102</v>
          </cell>
        </row>
        <row r="1543">
          <cell r="A1543" t="str">
            <v>6801-EACH</v>
          </cell>
          <cell r="B1543">
            <v>136923811</v>
          </cell>
          <cell r="C1543" t="str">
            <v>Bazic Products 6801 4.43 x 0.37 in. Assorted Color Craft Stick, 100 per Pack</v>
          </cell>
          <cell r="D1543" t="str">
            <v>ACTIVE</v>
          </cell>
          <cell r="E1543" t="str">
            <v>PUBLISHED</v>
          </cell>
          <cell r="F1543" t="str">
            <v>Offer end date has passed</v>
          </cell>
          <cell r="G1543" t="str">
            <v>Crafts</v>
          </cell>
          <cell r="H1543" t="str">
            <v>Stickers</v>
          </cell>
          <cell r="I1543">
            <v>9.19</v>
          </cell>
          <cell r="J1543" t="str">
            <v>USD</v>
          </cell>
          <cell r="K1543" t="str">
            <v>Base</v>
          </cell>
          <cell r="L1543" t="str">
            <v>Yes</v>
          </cell>
          <cell r="M1543">
            <v>2038710</v>
          </cell>
          <cell r="N1543">
            <v>2038710</v>
          </cell>
          <cell r="O1543" t="str">
            <v>NETWORK_GEO</v>
          </cell>
          <cell r="P1543">
            <v>0.16</v>
          </cell>
          <cell r="Q1543">
            <v>1</v>
          </cell>
          <cell r="R1543" t="str">
            <v>Seller Fulfilled</v>
          </cell>
          <cell r="S1543" t="str">
            <v>Walmart Fulfilled</v>
          </cell>
          <cell r="T1543" t="str">
            <v>0TM244CUW89Z</v>
          </cell>
          <cell r="U1543" t="str">
            <v>00764608038635</v>
          </cell>
        </row>
        <row r="1544">
          <cell r="A1544" t="str">
            <v>709-PACK4</v>
          </cell>
          <cell r="B1544">
            <v>5026971773</v>
          </cell>
          <cell r="C1544" t="str">
            <v>BAZIC Pre-Sharpened #2 HB Jumbo Pencils, Latex Free Eraser (12 Count/Pack), 4-Packs</v>
          </cell>
          <cell r="D1544" t="str">
            <v>ARCHIVED</v>
          </cell>
          <cell r="E1544" t="str">
            <v>UNPUBLISHED</v>
          </cell>
          <cell r="F1544" t="str">
            <v>Offer end date has passed,No Match Found - Adjusted to your last submitted price</v>
          </cell>
          <cell r="G1544" t="str">
            <v>Crafts</v>
          </cell>
          <cell r="H1544" t="str">
            <v>Art Paints &amp; Pigment Powders</v>
          </cell>
          <cell r="I1544">
            <v>56.99</v>
          </cell>
          <cell r="J1544" t="str">
            <v>USD</v>
          </cell>
          <cell r="K1544" t="str">
            <v>Base</v>
          </cell>
          <cell r="L1544" t="str">
            <v>Yes</v>
          </cell>
          <cell r="M1544">
            <v>2039720</v>
          </cell>
          <cell r="N1544">
            <v>2039748</v>
          </cell>
          <cell r="O1544" t="str">
            <v>NETWORK_GEO</v>
          </cell>
          <cell r="P1544">
            <v>6.46</v>
          </cell>
          <cell r="Q1544">
            <v>1</v>
          </cell>
          <cell r="R1544" t="str">
            <v>Seller Fulfilled</v>
          </cell>
          <cell r="S1544" t="str">
            <v>Seller Fulfilled</v>
          </cell>
          <cell r="T1544" t="str">
            <v>23SDEBZMT2I8</v>
          </cell>
          <cell r="U1544" t="str">
            <v>10764608039394</v>
          </cell>
        </row>
        <row r="1545">
          <cell r="A1545" t="str">
            <v>714-PACK2</v>
          </cell>
          <cell r="B1545">
            <v>734770014</v>
          </cell>
          <cell r="C1545" t="str">
            <v>BAZIC Neon Pencils, Latex Free Eraser, Unsharpened Pencils (8/Pack), 2-Packs</v>
          </cell>
          <cell r="D1545" t="str">
            <v>ACTIVE</v>
          </cell>
          <cell r="E1545" t="str">
            <v>PUBLISHED</v>
          </cell>
          <cell r="F1545"/>
          <cell r="G1545" t="str">
            <v>Office &amp; Stationery</v>
          </cell>
          <cell r="H1545" t="str">
            <v>Binders</v>
          </cell>
          <cell r="I1545">
            <v>31.99</v>
          </cell>
          <cell r="J1545" t="str">
            <v>USD</v>
          </cell>
          <cell r="K1545" t="str">
            <v>Base</v>
          </cell>
          <cell r="L1545" t="str">
            <v>Yes</v>
          </cell>
          <cell r="M1545">
            <v>2039720</v>
          </cell>
          <cell r="N1545">
            <v>2039738</v>
          </cell>
          <cell r="O1545" t="str">
            <v>NETWORK_GEO</v>
          </cell>
          <cell r="P1545">
            <v>2.75</v>
          </cell>
          <cell r="Q1545">
            <v>1</v>
          </cell>
          <cell r="R1545" t="str">
            <v>Seller Fulfilled</v>
          </cell>
          <cell r="S1545" t="str">
            <v>Seller Fulfilled</v>
          </cell>
          <cell r="T1545" t="str">
            <v>3W2LTE5RW9KJ</v>
          </cell>
          <cell r="U1545" t="str">
            <v>00461777243739</v>
          </cell>
        </row>
        <row r="1546">
          <cell r="A1546" t="str">
            <v>758-EACH</v>
          </cell>
          <cell r="B1546">
            <v>34989190</v>
          </cell>
          <cell r="C1546" t="str">
            <v>BAZIC Mechanical Pencil Saige Serena 0.7mm, Smooth Writing Pencils (4/Pack), 1-Pack</v>
          </cell>
          <cell r="D1546" t="str">
            <v>ACTIVE</v>
          </cell>
          <cell r="E1546" t="str">
            <v>PUBLISHED</v>
          </cell>
          <cell r="F1546" t="str">
            <v>Offer end date has passed</v>
          </cell>
          <cell r="G1546" t="str">
            <v>Office &amp; Stationery</v>
          </cell>
          <cell r="H1546" t="str">
            <v>Scissors</v>
          </cell>
          <cell r="I1546">
            <v>15</v>
          </cell>
          <cell r="J1546" t="str">
            <v>USD</v>
          </cell>
          <cell r="K1546" t="str">
            <v>Base</v>
          </cell>
          <cell r="L1546" t="str">
            <v>Yes</v>
          </cell>
          <cell r="M1546">
            <v>2039720</v>
          </cell>
          <cell r="N1546">
            <v>2039728</v>
          </cell>
          <cell r="O1546" t="str">
            <v>NETWORK_GEO</v>
          </cell>
          <cell r="P1546">
            <v>0.48</v>
          </cell>
          <cell r="Q1546">
            <v>1</v>
          </cell>
          <cell r="R1546" t="str">
            <v>Seller Fulfilled</v>
          </cell>
          <cell r="S1546" t="str">
            <v>Seller Fulfilled</v>
          </cell>
          <cell r="T1546" t="str">
            <v>354EW02L2NAW</v>
          </cell>
          <cell r="U1546" t="str">
            <v>00764608044131</v>
          </cell>
        </row>
        <row r="1547">
          <cell r="A1547" t="str">
            <v>772-BOX</v>
          </cell>
          <cell r="B1547">
            <v>717547375</v>
          </cell>
          <cell r="C1547" t="str">
            <v>BAZIC Electra Mechanical Pencil 0.7mm, Soft Grip, (4/Pack), 24-Pack</v>
          </cell>
          <cell r="D1547" t="str">
            <v>ACTIVE</v>
          </cell>
          <cell r="E1547" t="str">
            <v>PUBLISHED</v>
          </cell>
          <cell r="G1547" t="str">
            <v>Office &amp; Stationery</v>
          </cell>
          <cell r="H1547" t="str">
            <v>Mechanical Pencils</v>
          </cell>
          <cell r="I1547">
            <v>34.4</v>
          </cell>
          <cell r="J1547" t="str">
            <v>USD</v>
          </cell>
          <cell r="K1547" t="str">
            <v>Base</v>
          </cell>
          <cell r="L1547">
            <v>34.4</v>
          </cell>
          <cell r="M1547">
            <v>2039720</v>
          </cell>
          <cell r="N1547">
            <v>2038710</v>
          </cell>
          <cell r="O1547" t="str">
            <v>NETWORK_GEO</v>
          </cell>
          <cell r="P1547">
            <v>10.68</v>
          </cell>
          <cell r="Q1547">
            <v>1</v>
          </cell>
          <cell r="R1547" t="str">
            <v>Seller Fulfilled</v>
          </cell>
          <cell r="S1547" t="str">
            <v>Seller Fulfilled</v>
          </cell>
          <cell r="T1547" t="str">
            <v>6OTOMZXS78AO</v>
          </cell>
          <cell r="U1547" t="str">
            <v>20805219457461</v>
          </cell>
        </row>
        <row r="1548">
          <cell r="A1548" t="str">
            <v>929-PACK2</v>
          </cell>
          <cell r="B1548">
            <v>801026339</v>
          </cell>
          <cell r="C1548" t="str">
            <v>BAZIC Crystal Clear Tape w/ Dispenser 3/4" X 500", Glossy Finish, (3/Pack), 2-Packs</v>
          </cell>
          <cell r="D1548" t="str">
            <v>ACTIVE</v>
          </cell>
          <cell r="E1548" t="str">
            <v>PUBLISHED</v>
          </cell>
          <cell r="F1548" t="str">
            <v>Offer end date has passed</v>
          </cell>
          <cell r="G1548" t="str">
            <v>Crafts</v>
          </cell>
          <cell r="H1548" t="str">
            <v>Coloring Books</v>
          </cell>
          <cell r="I1548">
            <v>62.39</v>
          </cell>
          <cell r="J1548" t="str">
            <v>USD</v>
          </cell>
          <cell r="K1548" t="str">
            <v>Base</v>
          </cell>
          <cell r="L1548" t="str">
            <v>Yes</v>
          </cell>
          <cell r="M1548">
            <v>2039729</v>
          </cell>
          <cell r="N1548">
            <v>2038710</v>
          </cell>
          <cell r="O1548" t="str">
            <v>NETWORK_GEO</v>
          </cell>
          <cell r="P1548">
            <v>10.58</v>
          </cell>
          <cell r="Q1548">
            <v>1</v>
          </cell>
          <cell r="R1548" t="str">
            <v>Seller Fulfilled</v>
          </cell>
          <cell r="S1548" t="str">
            <v>Walmart Fulfilled</v>
          </cell>
          <cell r="T1548" t="str">
            <v>2XFKX10ISA2B</v>
          </cell>
          <cell r="U1548" t="str">
            <v>20805219457669</v>
          </cell>
        </row>
        <row r="1549">
          <cell r="A1549" t="str">
            <v>L-9-EACH</v>
          </cell>
          <cell r="B1549">
            <v>527084720</v>
          </cell>
          <cell r="C1549" t="str">
            <v>BAZIC 12" X 16" for Lease Sign, for Rent Rental House Home Apartment Car Auto Store Shops Business Waterproof Indoor Outdoor Store Wall Door Signage, 1-Pack</v>
          </cell>
          <cell r="D1549" t="str">
            <v>ACTIVE</v>
          </cell>
          <cell r="E1549" t="str">
            <v>PUBLISHED</v>
          </cell>
          <cell r="F1549" t="str">
            <v>Offer end date has passed</v>
          </cell>
          <cell r="G1549" t="str">
            <v>Office &amp; Stationery</v>
          </cell>
          <cell r="H1549" t="str">
            <v>Poster Boards</v>
          </cell>
          <cell r="I1549">
            <v>30.07</v>
          </cell>
          <cell r="J1549" t="str">
            <v>USD</v>
          </cell>
          <cell r="K1549" t="str">
            <v>Base</v>
          </cell>
          <cell r="L1549" t="str">
            <v>Yes</v>
          </cell>
          <cell r="M1549">
            <v>2038710</v>
          </cell>
          <cell r="N1549">
            <v>2039749</v>
          </cell>
          <cell r="O1549" t="str">
            <v>NETWORK_GEO</v>
          </cell>
          <cell r="P1549">
            <v>5.18</v>
          </cell>
          <cell r="Q1549">
            <v>1</v>
          </cell>
          <cell r="R1549" t="str">
            <v>Seller Fulfilled</v>
          </cell>
          <cell r="S1549" t="str">
            <v>Seller Fulfilled</v>
          </cell>
          <cell r="T1549" t="str">
            <v>131WPYATW15D</v>
          </cell>
          <cell r="U1549" t="str">
            <v>20764608050310</v>
          </cell>
        </row>
        <row r="1550">
          <cell r="A1550" t="str">
            <v>01707-CASE</v>
          </cell>
          <cell r="B1550">
            <v>5220331051</v>
          </cell>
          <cell r="C1550" t="str">
            <v>ERIC CARLE Coloring &amp; Activity Book 2 Titles, for Learning Drawing Coloring, Gift for Kids Toddler, 80 Pages, 48-Pack</v>
          </cell>
          <cell r="D1550" t="str">
            <v>ACTIVE</v>
          </cell>
          <cell r="E1550" t="str">
            <v>PUBLISHED</v>
          </cell>
          <cell r="F1550" t="str">
            <v>Offer end date has passed</v>
          </cell>
          <cell r="G1550" t="str">
            <v>Crafts</v>
          </cell>
          <cell r="H1550" t="str">
            <v>Coloring Books</v>
          </cell>
          <cell r="I1550">
            <v>59.94</v>
          </cell>
          <cell r="J1550" t="str">
            <v>USD</v>
          </cell>
          <cell r="K1550" t="str">
            <v>Base</v>
          </cell>
          <cell r="L1550">
            <v>59.94</v>
          </cell>
          <cell r="M1550">
            <v>2038710</v>
          </cell>
          <cell r="N1550">
            <v>2038710</v>
          </cell>
          <cell r="O1550" t="str">
            <v>ALWAYS_TWO_DAY</v>
          </cell>
          <cell r="P1550">
            <v>0.45500000000000002</v>
          </cell>
          <cell r="Q1550">
            <v>1</v>
          </cell>
          <cell r="R1550" t="str">
            <v>WFS Eligible</v>
          </cell>
          <cell r="S1550" t="str">
            <v>Seller Fulfilled</v>
          </cell>
          <cell r="T1550" t="str">
            <v>76LE043U6AO5</v>
          </cell>
          <cell r="U1550" t="str">
            <v>00764608050491</v>
          </cell>
        </row>
        <row r="1551">
          <cell r="A1551" t="str">
            <v>1030-EACH</v>
          </cell>
          <cell r="B1551">
            <v>499864956</v>
          </cell>
          <cell r="C1551" t="str">
            <v>BAZIC 16" Black Basic Collection Backpack</v>
          </cell>
          <cell r="D1551" t="str">
            <v>ACTIVE</v>
          </cell>
          <cell r="E1551" t="str">
            <v>PUBLISHED</v>
          </cell>
          <cell r="F1551" t="str">
            <v>Offer end date has passed</v>
          </cell>
          <cell r="G1551" t="str">
            <v>Travel, Luggage &amp; Accessories</v>
          </cell>
          <cell r="H1551" t="str">
            <v>Backpacks</v>
          </cell>
          <cell r="I1551">
            <v>12.2</v>
          </cell>
          <cell r="J1551" t="str">
            <v>USD</v>
          </cell>
          <cell r="K1551" t="str">
            <v>Base</v>
          </cell>
          <cell r="L1551">
            <v>12.2</v>
          </cell>
          <cell r="M1551">
            <v>2038980</v>
          </cell>
          <cell r="N1551">
            <v>2039724</v>
          </cell>
          <cell r="O1551">
            <v>1.26</v>
          </cell>
          <cell r="P1551">
            <v>3.6</v>
          </cell>
          <cell r="Q1551">
            <v>1</v>
          </cell>
          <cell r="R1551" t="str">
            <v>Seller Fulfilled</v>
          </cell>
          <cell r="S1551" t="str">
            <v>Seller Fulfilled</v>
          </cell>
          <cell r="T1551" t="str">
            <v>6VZMW3XJ4JDX</v>
          </cell>
          <cell r="U1551" t="str">
            <v>00469946961248</v>
          </cell>
        </row>
        <row r="1552">
          <cell r="A1552" t="str">
            <v>2023-CASE</v>
          </cell>
          <cell r="B1552">
            <v>311510085</v>
          </cell>
          <cell r="C1552" t="str">
            <v>BAZIC Washable Disappearing Purple Glue Stick 8g / 0.28 Oz, Color Acid Free Glue Sticks (4/Pack), 144-Packs</v>
          </cell>
          <cell r="D1552" t="str">
            <v>ACTIVE</v>
          </cell>
          <cell r="E1552" t="str">
            <v>PUBLISHED</v>
          </cell>
          <cell r="G1552" t="str">
            <v>Office &amp; Stationery</v>
          </cell>
          <cell r="H1552" t="str">
            <v>Glue</v>
          </cell>
          <cell r="I1552">
            <v>272</v>
          </cell>
          <cell r="J1552" t="str">
            <v>USD</v>
          </cell>
          <cell r="K1552" t="str">
            <v>Base</v>
          </cell>
          <cell r="L1552">
            <v>272</v>
          </cell>
          <cell r="M1552">
            <v>2039872</v>
          </cell>
          <cell r="N1552">
            <v>2039749</v>
          </cell>
          <cell r="O1552" t="str">
            <v>NETWORK_GEO</v>
          </cell>
          <cell r="P1552">
            <v>1.135</v>
          </cell>
          <cell r="Q1552">
            <v>1</v>
          </cell>
          <cell r="R1552" t="str">
            <v>WFS Eligible</v>
          </cell>
          <cell r="S1552" t="str">
            <v>Seller Fulfilled</v>
          </cell>
          <cell r="T1552" t="str">
            <v>1TFGGUOZSU1L</v>
          </cell>
          <cell r="U1552" t="str">
            <v>00467294821320</v>
          </cell>
        </row>
        <row r="1553">
          <cell r="A1553" t="str">
            <v>2157-CASE</v>
          </cell>
          <cell r="B1553">
            <v>3720835023</v>
          </cell>
          <cell r="C1553" t="str">
            <v>BAZIC Poly Envelope Binder Pocket Folder, 3 Hole Punched, Clear Letter A4 Size Document Folder (5/Pack), 12-Packs</v>
          </cell>
          <cell r="D1553" t="str">
            <v>ACTIVE</v>
          </cell>
          <cell r="E1553" t="str">
            <v>PUBLISHED</v>
          </cell>
          <cell r="F1553" t="str">
            <v>Offer end date has passed</v>
          </cell>
          <cell r="G1553" t="str">
            <v>Office &amp; Stationery</v>
          </cell>
          <cell r="H1553" t="str">
            <v>Tape Flags</v>
          </cell>
          <cell r="I1553">
            <v>40.61</v>
          </cell>
          <cell r="J1553" t="str">
            <v>USD</v>
          </cell>
          <cell r="K1553" t="str">
            <v>Base</v>
          </cell>
          <cell r="L1553" t="str">
            <v>Yes</v>
          </cell>
          <cell r="M1553">
            <v>2039742</v>
          </cell>
          <cell r="N1553">
            <v>2038710</v>
          </cell>
          <cell r="O1553" t="str">
            <v>NETWORK_GEO</v>
          </cell>
          <cell r="P1553">
            <v>0.9</v>
          </cell>
          <cell r="Q1553">
            <v>1</v>
          </cell>
          <cell r="R1553" t="str">
            <v>Seller Fulfilled</v>
          </cell>
          <cell r="S1553" t="str">
            <v>Seller Fulfilled</v>
          </cell>
          <cell r="T1553" t="str">
            <v>2ULX0HCIM52B</v>
          </cell>
          <cell r="U1553" t="str">
            <v>10764608051709</v>
          </cell>
        </row>
        <row r="1554">
          <cell r="A1554" t="str">
            <v>307-BOX</v>
          </cell>
          <cell r="B1554">
            <v>737453379</v>
          </cell>
          <cell r="C1554" t="str">
            <v>BAZIC 5-Piece Math Geometry Ruler Combination Sets, School Supplies, 24-Packs</v>
          </cell>
          <cell r="D1554" t="str">
            <v>ACTIVE</v>
          </cell>
          <cell r="E1554" t="str">
            <v>SYSTEM_PROBLEM</v>
          </cell>
          <cell r="F1554" t="str">
            <v>Compliance - Childrenâ€™s Product Policy,Price Adjusted</v>
          </cell>
          <cell r="G1554" t="str">
            <v>Office &amp; Stationery</v>
          </cell>
          <cell r="H1554" t="str">
            <v>Poster Boards</v>
          </cell>
          <cell r="I1554">
            <v>7.5</v>
          </cell>
          <cell r="J1554" t="str">
            <v>USD</v>
          </cell>
          <cell r="K1554" t="str">
            <v>Base</v>
          </cell>
          <cell r="L1554" t="str">
            <v>No</v>
          </cell>
          <cell r="M1554">
            <v>2039731</v>
          </cell>
          <cell r="N1554">
            <v>2039749</v>
          </cell>
          <cell r="O1554" t="str">
            <v>ALWAYS_TWO_DAY</v>
          </cell>
          <cell r="P1554">
            <v>0.28999999999999998</v>
          </cell>
          <cell r="Q1554">
            <v>1</v>
          </cell>
          <cell r="R1554" t="str">
            <v>Walmart Fulfilled</v>
          </cell>
          <cell r="S1554" t="str">
            <v>Seller Fulfilled</v>
          </cell>
          <cell r="T1554" t="str">
            <v>58ONPK5P78MG</v>
          </cell>
          <cell r="U1554" t="str">
            <v>00764608054147</v>
          </cell>
        </row>
        <row r="1555">
          <cell r="A1555" t="str">
            <v>3107-BOX</v>
          </cell>
          <cell r="B1555">
            <v>562024777</v>
          </cell>
          <cell r="C1555" t="str">
            <v>BAZIC Binder Dividers 10 Color Tabs 11 Hole Index Tab, (10/Pack), 24-Packs</v>
          </cell>
          <cell r="D1555" t="str">
            <v>ACTIVE</v>
          </cell>
          <cell r="E1555" t="str">
            <v>PUBLISHED</v>
          </cell>
          <cell r="F1555" t="str">
            <v>Offer end date has passed</v>
          </cell>
          <cell r="G1555" t="str">
            <v>Office &amp; Stationery</v>
          </cell>
          <cell r="H1555" t="str">
            <v>Index Dividers</v>
          </cell>
          <cell r="I1555">
            <v>53.49</v>
          </cell>
          <cell r="J1555" t="str">
            <v>USD</v>
          </cell>
          <cell r="K1555" t="str">
            <v>Base</v>
          </cell>
          <cell r="L1555">
            <v>53.49</v>
          </cell>
          <cell r="M1555">
            <v>2039889</v>
          </cell>
          <cell r="N1555">
            <v>2038710</v>
          </cell>
          <cell r="O1555">
            <v>5.8</v>
          </cell>
          <cell r="P1555">
            <v>0.48</v>
          </cell>
          <cell r="Q1555">
            <v>1</v>
          </cell>
          <cell r="R1555" t="str">
            <v>Seller Fulfilled</v>
          </cell>
          <cell r="S1555" t="str">
            <v>WFS Eligible</v>
          </cell>
          <cell r="T1555" t="str">
            <v>2JY2OIHE0JVQ</v>
          </cell>
          <cell r="U1555" t="str">
            <v>00764608055175</v>
          </cell>
        </row>
        <row r="1556">
          <cell r="A1556" t="str">
            <v>3193-EACH</v>
          </cell>
          <cell r="B1556">
            <v>22184574</v>
          </cell>
          <cell r="C1556" t="str">
            <v>BAZIC 2 Inch Blue Slant D-Ring View Binder w/ 2 Pockets [3193]</v>
          </cell>
          <cell r="D1556" t="str">
            <v>ACTIVE</v>
          </cell>
          <cell r="E1556" t="str">
            <v>PUBLISHED</v>
          </cell>
          <cell r="G1556" t="str">
            <v>Office &amp; Stationery</v>
          </cell>
          <cell r="H1556" t="str">
            <v>Binders</v>
          </cell>
          <cell r="I1556">
            <v>18</v>
          </cell>
          <cell r="J1556" t="str">
            <v>USD</v>
          </cell>
          <cell r="K1556" t="str">
            <v>Base</v>
          </cell>
          <cell r="L1556">
            <v>18</v>
          </cell>
          <cell r="M1556">
            <v>2039738</v>
          </cell>
          <cell r="N1556">
            <v>2038710</v>
          </cell>
          <cell r="O1556" t="str">
            <v>NETWORK_GEO</v>
          </cell>
          <cell r="P1556">
            <v>2.38</v>
          </cell>
          <cell r="Q1556">
            <v>1</v>
          </cell>
          <cell r="R1556" t="str">
            <v>Seller Fulfilled</v>
          </cell>
          <cell r="S1556" t="str">
            <v>Seller Fulfilled</v>
          </cell>
          <cell r="T1556" t="str">
            <v>4IHDF8ZTA2UV</v>
          </cell>
          <cell r="U1556" t="str">
            <v>00462471213578</v>
          </cell>
        </row>
        <row r="1557">
          <cell r="A1557" t="str">
            <v>3403-EACH</v>
          </cell>
          <cell r="B1557">
            <v>51451727</v>
          </cell>
          <cell r="C1557" t="str">
            <v>BAZIC 12 Color Kid's Paint w/Brush 5ml, Vibrant Coloring Watercolor Painting Set Art Supplies, Non-Toxic Great for Kids Beginners Artist</v>
          </cell>
          <cell r="D1557" t="str">
            <v>ARCHIVED</v>
          </cell>
          <cell r="E1557" t="str">
            <v>UNPUBLISHED</v>
          </cell>
          <cell r="F1557" t="str">
            <v>Offer end date has passed</v>
          </cell>
          <cell r="G1557" t="str">
            <v>Crafts</v>
          </cell>
          <cell r="H1557" t="str">
            <v>Construction Paper</v>
          </cell>
          <cell r="I1557">
            <v>14.99</v>
          </cell>
          <cell r="J1557" t="str">
            <v>USD</v>
          </cell>
          <cell r="K1557" t="str">
            <v>Base</v>
          </cell>
          <cell r="L1557" t="str">
            <v>Yes</v>
          </cell>
          <cell r="M1557">
            <v>2039748</v>
          </cell>
          <cell r="N1557">
            <v>2038710</v>
          </cell>
          <cell r="O1557" t="str">
            <v>NETWORK_GEO</v>
          </cell>
          <cell r="P1557">
            <v>1.04</v>
          </cell>
          <cell r="Q1557">
            <v>1</v>
          </cell>
          <cell r="R1557" t="str">
            <v>Seller Fulfilled</v>
          </cell>
          <cell r="S1557" t="str">
            <v>Seller Fulfilled</v>
          </cell>
          <cell r="T1557" t="str">
            <v>1Q9XI7U4LMSI</v>
          </cell>
          <cell r="U1557" t="str">
            <v>00764608005835</v>
          </cell>
        </row>
        <row r="1558">
          <cell r="A1558" t="str">
            <v>3448-EACH</v>
          </cell>
          <cell r="B1558">
            <v>38174205</v>
          </cell>
          <cell r="C1558" t="str">
            <v>BAZIC Glitter Shaker 6 Neon Color, Sparkling Powder in Jar for Kids Slime Paints Crafts Nail Art Polish Skin Halloween Party (60g/Pack), 1-Pack</v>
          </cell>
          <cell r="D1558" t="str">
            <v>ARCHIVED</v>
          </cell>
          <cell r="E1558" t="str">
            <v>UNPUBLISHED</v>
          </cell>
          <cell r="F1558" t="str">
            <v>Offer end date has passed</v>
          </cell>
          <cell r="G1558" t="str">
            <v>Crafts</v>
          </cell>
          <cell r="H1558" t="str">
            <v>Glitter</v>
          </cell>
          <cell r="I1558">
            <v>5.49</v>
          </cell>
          <cell r="J1558" t="str">
            <v>USD</v>
          </cell>
          <cell r="K1558" t="str">
            <v>Base</v>
          </cell>
          <cell r="L1558" t="str">
            <v>Yes</v>
          </cell>
          <cell r="M1558">
            <v>2039748</v>
          </cell>
          <cell r="N1558">
            <v>2038710</v>
          </cell>
          <cell r="O1558">
            <v>0.26</v>
          </cell>
          <cell r="P1558">
            <v>9.2799999999999994</v>
          </cell>
          <cell r="Q1558">
            <v>1</v>
          </cell>
          <cell r="R1558" t="str">
            <v>Seller Fulfilled</v>
          </cell>
          <cell r="S1558" t="str">
            <v>Seller Fulfilled</v>
          </cell>
          <cell r="T1558" t="str">
            <v>4WK3E9I5MKNQ</v>
          </cell>
          <cell r="U1558" t="str">
            <v>20764608005907</v>
          </cell>
        </row>
        <row r="1559">
          <cell r="A1559" t="str">
            <v>3497-CASE</v>
          </cell>
          <cell r="B1559">
            <v>794173862</v>
          </cell>
          <cell r="C1559" t="str">
            <v>BAZIC 1lb / 16 oz Iridescent Glitter</v>
          </cell>
          <cell r="D1559" t="str">
            <v>ACTIVE</v>
          </cell>
          <cell r="E1559" t="str">
            <v>PUBLISHED</v>
          </cell>
          <cell r="F1559" t="str">
            <v>Offer end date has passed,No Match Found - Adjusted to your last submitted price</v>
          </cell>
          <cell r="G1559" t="str">
            <v>Crafts</v>
          </cell>
          <cell r="H1559" t="str">
            <v>Glitter</v>
          </cell>
          <cell r="I1559">
            <v>146.99</v>
          </cell>
          <cell r="J1559" t="str">
            <v>USD</v>
          </cell>
          <cell r="K1559" t="str">
            <v>Base</v>
          </cell>
          <cell r="L1559">
            <v>146.99</v>
          </cell>
          <cell r="M1559">
            <v>2038710</v>
          </cell>
          <cell r="N1559">
            <v>2038710</v>
          </cell>
          <cell r="O1559">
            <v>14.02</v>
          </cell>
          <cell r="P1559">
            <v>0.09</v>
          </cell>
          <cell r="Q1559">
            <v>1</v>
          </cell>
          <cell r="R1559" t="str">
            <v>Seller Fulfilled</v>
          </cell>
          <cell r="S1559" t="str">
            <v>Seller Fulfilled</v>
          </cell>
          <cell r="T1559" t="str">
            <v>7C2068CQDF8M</v>
          </cell>
          <cell r="U1559" t="str">
            <v>00764608063026</v>
          </cell>
        </row>
        <row r="1560">
          <cell r="A1560" t="str">
            <v>4143-EACH</v>
          </cell>
          <cell r="B1560">
            <v>24894279</v>
          </cell>
          <cell r="C1560" t="str">
            <v>BAZIC 3 Ring Binder 1.5" Economy View Binders Red, Hold 280 Sheets, 1-Count</v>
          </cell>
          <cell r="D1560" t="str">
            <v>ACTIVE</v>
          </cell>
          <cell r="E1560" t="str">
            <v>PUBLISHED</v>
          </cell>
          <cell r="F1560" t="str">
            <v>Compliance - Childrenâ€™s Product Policy</v>
          </cell>
          <cell r="G1560" t="str">
            <v>Office &amp; Stationery</v>
          </cell>
          <cell r="H1560" t="str">
            <v>Binders</v>
          </cell>
          <cell r="I1560">
            <v>15.99</v>
          </cell>
          <cell r="J1560" t="str">
            <v>USD</v>
          </cell>
          <cell r="K1560" t="str">
            <v>Base</v>
          </cell>
          <cell r="L1560">
            <v>15.99</v>
          </cell>
          <cell r="M1560">
            <v>2039738</v>
          </cell>
          <cell r="N1560">
            <v>2039923</v>
          </cell>
          <cell r="O1560">
            <v>0.78</v>
          </cell>
          <cell r="P1560">
            <v>1.1599999999999999</v>
          </cell>
          <cell r="Q1560">
            <v>1</v>
          </cell>
          <cell r="R1560" t="str">
            <v>Seller Fulfilled</v>
          </cell>
          <cell r="S1560" t="str">
            <v>Walmart Fulfilled</v>
          </cell>
          <cell r="T1560" t="str">
            <v>4TLLTJRIT8K7</v>
          </cell>
          <cell r="U1560" t="str">
            <v>00814625070283</v>
          </cell>
        </row>
        <row r="1561">
          <cell r="A1561" t="str">
            <v>453-BOX</v>
          </cell>
          <cell r="B1561">
            <v>511750279</v>
          </cell>
          <cell r="C1561" t="str">
            <v>BAZIC Math Geometry Set 5 Pieces for Students, Storage Zipper Pouch, 24-Pack</v>
          </cell>
          <cell r="D1561" t="str">
            <v>ACTIVE</v>
          </cell>
          <cell r="E1561" t="str">
            <v>PUBLISHED</v>
          </cell>
          <cell r="F1561" t="str">
            <v>Offer end date has passed</v>
          </cell>
          <cell r="G1561" t="str">
            <v>Office &amp; Stationery</v>
          </cell>
          <cell r="H1561" t="str">
            <v>Stationery &amp; Stationery Sets</v>
          </cell>
          <cell r="I1561">
            <v>70.489999999999995</v>
          </cell>
          <cell r="J1561" t="str">
            <v>USD</v>
          </cell>
          <cell r="K1561" t="str">
            <v>Base</v>
          </cell>
          <cell r="L1561">
            <v>70.489999999999995</v>
          </cell>
          <cell r="M1561">
            <v>2038710</v>
          </cell>
          <cell r="N1561">
            <v>2038013</v>
          </cell>
          <cell r="O1561" t="str">
            <v>NETWORK_GEO</v>
          </cell>
          <cell r="P1561">
            <v>0.88</v>
          </cell>
          <cell r="Q1561">
            <v>1</v>
          </cell>
          <cell r="R1561" t="str">
            <v>Seller Fulfilled</v>
          </cell>
          <cell r="S1561" t="str">
            <v>Walmart Fulfilled</v>
          </cell>
          <cell r="T1561" t="str">
            <v>4HM9IPKIZSCZ</v>
          </cell>
          <cell r="U1561" t="str">
            <v>00814625070917</v>
          </cell>
        </row>
        <row r="1562">
          <cell r="A1562" t="str">
            <v>4577036-SET2+4881536-EA+765-EA+3863-EA</v>
          </cell>
          <cell r="B1562">
            <v>5528854031</v>
          </cell>
          <cell r="C1562" t="str">
            <v>Princess Coloring and Activity Book Set, Include 3 Books, Colored Pencil &amp; Sticker Adult Tween Child</v>
          </cell>
          <cell r="D1562" t="str">
            <v>ACTIVE</v>
          </cell>
          <cell r="E1562" t="str">
            <v>PUBLISHED</v>
          </cell>
          <cell r="F1562" t="str">
            <v>Offer end date has passed</v>
          </cell>
          <cell r="G1562" t="str">
            <v>Crafts</v>
          </cell>
          <cell r="H1562" t="str">
            <v>Coloring Books</v>
          </cell>
          <cell r="I1562">
            <v>21.89</v>
          </cell>
          <cell r="J1562" t="str">
            <v>USD</v>
          </cell>
          <cell r="K1562" t="str">
            <v>Base</v>
          </cell>
          <cell r="L1562">
            <v>21.89</v>
          </cell>
          <cell r="M1562">
            <v>2038710</v>
          </cell>
          <cell r="N1562">
            <v>2038013</v>
          </cell>
          <cell r="O1562" t="str">
            <v>NETWORK_GEO</v>
          </cell>
          <cell r="P1562">
            <v>0.88</v>
          </cell>
          <cell r="Q1562">
            <v>1</v>
          </cell>
          <cell r="R1562" t="str">
            <v>Seller Fulfilled</v>
          </cell>
          <cell r="S1562" t="str">
            <v>Seller Fulfilled</v>
          </cell>
          <cell r="T1562" t="str">
            <v>7HC5Y6PWX7PD</v>
          </cell>
          <cell r="U1562" t="str">
            <v>00814625070924</v>
          </cell>
        </row>
        <row r="1563">
          <cell r="A1563" t="str">
            <v>49923-EACH</v>
          </cell>
          <cell r="B1563">
            <v>5198565289</v>
          </cell>
          <cell r="C1563" t="str">
            <v>My Little Pony 80pg Coloring Book</v>
          </cell>
          <cell r="D1563" t="str">
            <v>ACTIVE</v>
          </cell>
          <cell r="E1563" t="str">
            <v>UNPUBLISHED</v>
          </cell>
          <cell r="F1563" t="str">
            <v>Reasonable price requirements are not met,Reasonable Price Not Satisfied</v>
          </cell>
          <cell r="G1563" t="str">
            <v>Office &amp; Stationery</v>
          </cell>
          <cell r="H1563" t="str">
            <v>Mechanical Pencils</v>
          </cell>
          <cell r="I1563">
            <v>9.1199999999999992</v>
          </cell>
          <cell r="J1563" t="str">
            <v>USD</v>
          </cell>
          <cell r="K1563" t="str">
            <v>Base</v>
          </cell>
          <cell r="L1563" t="str">
            <v>Yes</v>
          </cell>
          <cell r="M1563">
            <v>2038710</v>
          </cell>
          <cell r="N1563">
            <v>2039720</v>
          </cell>
          <cell r="O1563" t="str">
            <v>NETWORK_GEO</v>
          </cell>
          <cell r="P1563">
            <v>0.12</v>
          </cell>
          <cell r="Q1563">
            <v>1</v>
          </cell>
          <cell r="R1563" t="str">
            <v>Seller Fulfilled</v>
          </cell>
          <cell r="S1563" t="str">
            <v>Walmart Fulfilled</v>
          </cell>
          <cell r="T1563" t="str">
            <v>5308GUCI70BM</v>
          </cell>
          <cell r="U1563" t="str">
            <v>00466893698883</v>
          </cell>
        </row>
        <row r="1564">
          <cell r="A1564" t="str">
            <v>5047-CASE</v>
          </cell>
          <cell r="B1564">
            <v>468894483</v>
          </cell>
          <cell r="C1564" t="str">
            <v>BAZIC White Envelope #10 Gummed Seal 4 1/8 x 9 1/2, Mailing Envelopes, 1200-Count</v>
          </cell>
          <cell r="D1564" t="str">
            <v>ARCHIVED</v>
          </cell>
          <cell r="E1564" t="str">
            <v>UNPUBLISHED</v>
          </cell>
          <cell r="F1564" t="str">
            <v>Offer end date has passed,No Match Found - Adjusted to your last submitted price</v>
          </cell>
          <cell r="G1564" t="str">
            <v>Office &amp; Stationery</v>
          </cell>
          <cell r="H1564" t="str">
            <v>Pencils</v>
          </cell>
          <cell r="I1564">
            <v>45</v>
          </cell>
          <cell r="J1564" t="str">
            <v>USD</v>
          </cell>
          <cell r="K1564" t="str">
            <v>Base</v>
          </cell>
          <cell r="L1564" t="str">
            <v>Yes</v>
          </cell>
          <cell r="M1564">
            <v>2038710</v>
          </cell>
          <cell r="N1564">
            <v>2039720</v>
          </cell>
          <cell r="O1564" t="str">
            <v>NETWORK_GEO</v>
          </cell>
          <cell r="P1564">
            <v>2.76</v>
          </cell>
          <cell r="Q1564">
            <v>1</v>
          </cell>
          <cell r="R1564" t="str">
            <v>Seller Fulfilled</v>
          </cell>
          <cell r="S1564" t="str">
            <v>Seller Fulfilled</v>
          </cell>
          <cell r="T1564" t="str">
            <v>444CNRCXO460</v>
          </cell>
          <cell r="U1564" t="str">
            <v>10764608007133</v>
          </cell>
        </row>
        <row r="1565">
          <cell r="A1565" t="str">
            <v>5450-CASE</v>
          </cell>
          <cell r="B1565">
            <v>905192868</v>
          </cell>
          <cell r="C1565" t="str">
            <v>BAZIC White Catalog Mailing Envelope 6" x 9" Self Seal Envelopes, 288-Count</v>
          </cell>
          <cell r="D1565" t="str">
            <v>ARCHIVED</v>
          </cell>
          <cell r="E1565" t="str">
            <v>UNPUBLISHED</v>
          </cell>
          <cell r="F1565" t="str">
            <v>Offer end date has passed</v>
          </cell>
          <cell r="G1565" t="str">
            <v>Office &amp; Stationery</v>
          </cell>
          <cell r="H1565" t="str">
            <v>Envelopes</v>
          </cell>
          <cell r="I1565">
            <v>72.489999999999995</v>
          </cell>
          <cell r="J1565" t="str">
            <v>USD</v>
          </cell>
          <cell r="K1565" t="str">
            <v>Base</v>
          </cell>
          <cell r="L1565" t="str">
            <v>Yes</v>
          </cell>
          <cell r="M1565">
            <v>2038710</v>
          </cell>
          <cell r="N1565">
            <v>2039720</v>
          </cell>
          <cell r="O1565">
            <v>5.9</v>
          </cell>
          <cell r="P1565">
            <v>0.09</v>
          </cell>
          <cell r="Q1565">
            <v>1</v>
          </cell>
          <cell r="R1565" t="str">
            <v>Seller Fulfilled</v>
          </cell>
          <cell r="S1565" t="str">
            <v>Seller Fulfilled</v>
          </cell>
          <cell r="T1565" t="str">
            <v>4AF6DOWJM5DF</v>
          </cell>
          <cell r="U1565" t="str">
            <v>00764608007280</v>
          </cell>
        </row>
        <row r="1566">
          <cell r="A1566" t="str">
            <v>6090-CASE</v>
          </cell>
          <cell r="B1566">
            <v>916610763</v>
          </cell>
          <cell r="C1566" t="str">
            <v>BAZIC Reusable Dry Erase Pockets 13.5"x10.5", Total 60 Count</v>
          </cell>
          <cell r="D1566" t="str">
            <v>ACTIVE</v>
          </cell>
          <cell r="E1566" t="str">
            <v>PUBLISHED</v>
          </cell>
          <cell r="G1566" t="str">
            <v>Office &amp; Stationery</v>
          </cell>
          <cell r="H1566" t="str">
            <v>Sheet Protectors</v>
          </cell>
          <cell r="I1566">
            <v>62.25</v>
          </cell>
          <cell r="J1566" t="str">
            <v>USD</v>
          </cell>
          <cell r="K1566" t="str">
            <v>Base</v>
          </cell>
          <cell r="L1566">
            <v>62.25</v>
          </cell>
          <cell r="M1566">
            <v>2039907</v>
          </cell>
          <cell r="N1566">
            <v>2039720</v>
          </cell>
          <cell r="O1566" t="str">
            <v>NETWORK_GEO</v>
          </cell>
          <cell r="P1566">
            <v>0.14000000000000001</v>
          </cell>
          <cell r="Q1566">
            <v>1</v>
          </cell>
          <cell r="R1566" t="str">
            <v>Seller Fulfilled</v>
          </cell>
          <cell r="S1566" t="str">
            <v>Seller Fulfilled</v>
          </cell>
          <cell r="T1566" t="str">
            <v>7JYOLCIYSN6X</v>
          </cell>
          <cell r="U1566" t="str">
            <v>00764608007303</v>
          </cell>
        </row>
        <row r="1567">
          <cell r="A1567" t="str">
            <v>904-BOX</v>
          </cell>
          <cell r="B1567">
            <v>545664990</v>
          </cell>
          <cell r="C1567" t="str">
            <v>BAZIC Transparent Tape Refill 3/4" X 1000", Glossy Finish, (3/Pack), 24-Pack</v>
          </cell>
          <cell r="D1567" t="str">
            <v>ACTIVE</v>
          </cell>
          <cell r="E1567" t="str">
            <v>PUBLISHED</v>
          </cell>
          <cell r="F1567" t="str">
            <v>Offer end date has passed</v>
          </cell>
          <cell r="G1567" t="str">
            <v>Office &amp; Stationery</v>
          </cell>
          <cell r="H1567" t="str">
            <v>Transparent Tapes</v>
          </cell>
          <cell r="I1567">
            <v>39.01</v>
          </cell>
          <cell r="J1567" t="str">
            <v>USD</v>
          </cell>
          <cell r="K1567" t="str">
            <v>Base</v>
          </cell>
          <cell r="L1567">
            <v>39.01</v>
          </cell>
          <cell r="M1567">
            <v>2039729</v>
          </cell>
          <cell r="N1567">
            <v>2039720</v>
          </cell>
          <cell r="O1567">
            <v>0.42</v>
          </cell>
          <cell r="P1567">
            <v>0.19</v>
          </cell>
          <cell r="Q1567">
            <v>1</v>
          </cell>
          <cell r="R1567" t="str">
            <v>Seller Fulfilled</v>
          </cell>
          <cell r="S1567" t="str">
            <v>Seller Fulfilled</v>
          </cell>
          <cell r="T1567" t="str">
            <v>6OF1EF9CUITK</v>
          </cell>
          <cell r="U1567" t="str">
            <v>00468901580609</v>
          </cell>
        </row>
        <row r="1568">
          <cell r="A1568" t="str">
            <v>920-PACK12</v>
          </cell>
          <cell r="B1568">
            <v>1839505361</v>
          </cell>
          <cell r="C1568" t="str">
            <v>BAZIC Clear Packaging Tape 1.88"x54.6 Yards, Shipping Mailing Moving Sealing Packing Tapes, 12-Pack</v>
          </cell>
          <cell r="D1568" t="str">
            <v>ACTIVE</v>
          </cell>
          <cell r="E1568" t="str">
            <v>PUBLISHED</v>
          </cell>
          <cell r="G1568" t="str">
            <v>Office &amp; Stationery</v>
          </cell>
          <cell r="H1568" t="str">
            <v>Packing Tapes</v>
          </cell>
          <cell r="I1568">
            <v>25.99</v>
          </cell>
          <cell r="J1568" t="str">
            <v>USD</v>
          </cell>
          <cell r="K1568" t="str">
            <v>Base</v>
          </cell>
          <cell r="L1568">
            <v>25.99</v>
          </cell>
          <cell r="M1568">
            <v>2038710</v>
          </cell>
          <cell r="N1568">
            <v>2039720</v>
          </cell>
          <cell r="O1568" t="str">
            <v>NETWORK_GEO</v>
          </cell>
          <cell r="P1568">
            <v>4.66</v>
          </cell>
          <cell r="Q1568">
            <v>1</v>
          </cell>
          <cell r="R1568" t="str">
            <v>Seller Fulfilled</v>
          </cell>
          <cell r="S1568" t="str">
            <v>Seller Fulfilled</v>
          </cell>
          <cell r="T1568" t="str">
            <v>78P370RG149T</v>
          </cell>
          <cell r="U1568" t="str">
            <v>10764608007638</v>
          </cell>
        </row>
        <row r="1569">
          <cell r="A1569" t="str">
            <v>S-10-EACH</v>
          </cell>
          <cell r="B1569">
            <v>53456820</v>
          </cell>
          <cell r="C1569" t="str">
            <v>BAZIC 9" X 12" Beware of Dog Sign, Warning Home Store Plastic Signs, Waterproof Weather Resistant Indoor Outdoor Signage on Wall Window Door Border, 1-Pack</v>
          </cell>
          <cell r="D1569" t="str">
            <v>ACTIVE</v>
          </cell>
          <cell r="E1569" t="str">
            <v>PUBLISHED</v>
          </cell>
          <cell r="G1569" t="str">
            <v>Home &amp; Garden</v>
          </cell>
          <cell r="H1569" t="str">
            <v>Plaques &amp; Signs</v>
          </cell>
          <cell r="I1569">
            <v>7.25</v>
          </cell>
          <cell r="J1569" t="str">
            <v>USD</v>
          </cell>
          <cell r="K1569" t="str">
            <v>Base</v>
          </cell>
          <cell r="L1569" t="str">
            <v>Yes</v>
          </cell>
          <cell r="M1569">
            <v>2038710</v>
          </cell>
          <cell r="N1569">
            <v>2039720</v>
          </cell>
          <cell r="O1569" t="str">
            <v>NETWORK_GEO</v>
          </cell>
          <cell r="P1569">
            <v>0.16</v>
          </cell>
          <cell r="Q1569">
            <v>1</v>
          </cell>
          <cell r="R1569" t="str">
            <v>Seller Fulfilled</v>
          </cell>
          <cell r="S1569" t="str">
            <v>Seller Fulfilled</v>
          </cell>
          <cell r="T1569" t="str">
            <v>5YNGEDOWOM89</v>
          </cell>
          <cell r="U1569" t="str">
            <v>00764608007655</v>
          </cell>
        </row>
        <row r="1570">
          <cell r="A1570" t="str">
            <v>1209-BOX</v>
          </cell>
          <cell r="B1570">
            <v>223669352</v>
          </cell>
          <cell r="C1570" t="str">
            <v>BAZIC Permanent Marker Fine Line Assorted Color Markers (5/Pack), 24-Packs</v>
          </cell>
          <cell r="D1570" t="str">
            <v>ACTIVE</v>
          </cell>
          <cell r="E1570" t="str">
            <v>PUBLISHED</v>
          </cell>
          <cell r="G1570" t="str">
            <v>Office &amp; Stationery</v>
          </cell>
          <cell r="H1570" t="str">
            <v>Markers</v>
          </cell>
          <cell r="I1570">
            <v>47.79</v>
          </cell>
          <cell r="J1570" t="str">
            <v>USD</v>
          </cell>
          <cell r="K1570" t="str">
            <v>Base</v>
          </cell>
          <cell r="L1570">
            <v>47.79</v>
          </cell>
          <cell r="M1570">
            <v>2039746</v>
          </cell>
          <cell r="N1570">
            <v>2039720</v>
          </cell>
          <cell r="O1570" t="str">
            <v>NETWORK_GEO</v>
          </cell>
          <cell r="P1570">
            <v>0.35</v>
          </cell>
          <cell r="Q1570">
            <v>1</v>
          </cell>
          <cell r="R1570" t="str">
            <v>Seller Fulfilled</v>
          </cell>
          <cell r="S1570" t="str">
            <v>Seller Fulfilled</v>
          </cell>
          <cell r="T1570" t="str">
            <v>20ICK8P1646E</v>
          </cell>
          <cell r="U1570" t="str">
            <v>00469210566346</v>
          </cell>
        </row>
        <row r="1571">
          <cell r="A1571" t="str">
            <v>1224-PACK2</v>
          </cell>
          <cell r="B1571">
            <v>720206141</v>
          </cell>
          <cell r="C1571" t="str">
            <v>BAZIC Washable Markers Fine Line 10 Color Coloring Marker (10/Pack), 2-Packs</v>
          </cell>
          <cell r="D1571" t="str">
            <v>ACTIVE</v>
          </cell>
          <cell r="E1571" t="str">
            <v>PUBLISHED</v>
          </cell>
          <cell r="F1571" t="str">
            <v>Compliance - Childrenâ€™s Product Policy,No Match Found - Adjusted to your last submitted price</v>
          </cell>
          <cell r="G1571" t="str">
            <v>Office &amp; Stationery</v>
          </cell>
          <cell r="H1571" t="str">
            <v>Envelopes</v>
          </cell>
          <cell r="I1571">
            <v>47.51</v>
          </cell>
          <cell r="J1571" t="str">
            <v>USD</v>
          </cell>
          <cell r="K1571" t="str">
            <v>Base</v>
          </cell>
          <cell r="L1571" t="str">
            <v>Yes</v>
          </cell>
          <cell r="M1571">
            <v>2039746</v>
          </cell>
          <cell r="N1571">
            <v>2038710</v>
          </cell>
          <cell r="O1571" t="str">
            <v>NETWORK_GEO</v>
          </cell>
          <cell r="P1571">
            <v>5.2</v>
          </cell>
          <cell r="Q1571">
            <v>1</v>
          </cell>
          <cell r="R1571" t="str">
            <v>Seller Fulfilled</v>
          </cell>
          <cell r="S1571" t="str">
            <v>Seller Fulfilled</v>
          </cell>
          <cell r="T1571" t="str">
            <v>11MELFB8TCXS</v>
          </cell>
          <cell r="U1571" t="str">
            <v>20764608082403</v>
          </cell>
        </row>
        <row r="1572">
          <cell r="A1572" t="str">
            <v>1276-BOX</v>
          </cell>
          <cell r="B1572">
            <v>1890518996</v>
          </cell>
          <cell r="C1572" t="str">
            <v>BAZIC 6 Primary Colors Classico Brush Markers, Fine Line Washable Coloring Marker, Non Toxic Art Supplies (6/Pack), 24-Pack</v>
          </cell>
          <cell r="D1572" t="str">
            <v>ARCHIVED</v>
          </cell>
          <cell r="E1572" t="str">
            <v>UNPUBLISHED</v>
          </cell>
          <cell r="F1572" t="str">
            <v>Offer end date has passed,Price Adjusted</v>
          </cell>
          <cell r="G1572" t="str">
            <v>Office &amp; Stationery</v>
          </cell>
          <cell r="H1572" t="str">
            <v>Envelopes</v>
          </cell>
          <cell r="I1572">
            <v>30.99</v>
          </cell>
          <cell r="J1572" t="str">
            <v>USD</v>
          </cell>
          <cell r="K1572" t="str">
            <v>Base</v>
          </cell>
          <cell r="L1572" t="str">
            <v>Yes</v>
          </cell>
          <cell r="M1572">
            <v>2039746</v>
          </cell>
          <cell r="N1572">
            <v>2038710</v>
          </cell>
          <cell r="O1572" t="str">
            <v>NETWORK_GEO</v>
          </cell>
          <cell r="P1572">
            <v>4.1900000000000004</v>
          </cell>
          <cell r="Q1572">
            <v>1</v>
          </cell>
          <cell r="R1572" t="str">
            <v>Seller Fulfilled</v>
          </cell>
          <cell r="S1572" t="str">
            <v>Walmart Fulfilled</v>
          </cell>
          <cell r="T1572" t="str">
            <v>2O5DO8GUANNE</v>
          </cell>
          <cell r="U1572" t="str">
            <v>00764608082447</v>
          </cell>
        </row>
        <row r="1573">
          <cell r="A1573" t="str">
            <v>17077-BOX</v>
          </cell>
          <cell r="B1573">
            <v>744689932</v>
          </cell>
          <cell r="C1573" t="str">
            <v>BAZIC GX-9 Triangle 10 Color Oil Gel Ink Pen, 1.0 mm, (10/Pack), 24-Pack</v>
          </cell>
          <cell r="D1573" t="str">
            <v>ARCHIVED</v>
          </cell>
          <cell r="E1573" t="str">
            <v>UNPUBLISHED</v>
          </cell>
          <cell r="F1573" t="str">
            <v>Offer end date has passed</v>
          </cell>
          <cell r="G1573" t="str">
            <v>Office &amp; Stationery</v>
          </cell>
          <cell r="H1573" t="str">
            <v>Pencil Cases</v>
          </cell>
          <cell r="I1573">
            <v>13.25</v>
          </cell>
          <cell r="J1573" t="str">
            <v>USD</v>
          </cell>
          <cell r="K1573" t="str">
            <v>Base</v>
          </cell>
          <cell r="L1573" t="str">
            <v>Yes</v>
          </cell>
          <cell r="M1573">
            <v>2039719</v>
          </cell>
          <cell r="N1573">
            <v>2039750</v>
          </cell>
          <cell r="O1573" t="str">
            <v>ALWAYS_TWO_DAY</v>
          </cell>
          <cell r="P1573">
            <v>1.155</v>
          </cell>
          <cell r="Q1573">
            <v>1</v>
          </cell>
          <cell r="R1573" t="str">
            <v>Walmart Fulfilled</v>
          </cell>
          <cell r="S1573" t="str">
            <v>Seller Fulfilled</v>
          </cell>
          <cell r="T1573" t="str">
            <v>5JW63RZUSETJ</v>
          </cell>
          <cell r="U1573" t="str">
            <v>00764608008454</v>
          </cell>
        </row>
        <row r="1574">
          <cell r="A1574" t="str">
            <v>2015-CASE</v>
          </cell>
          <cell r="B1574">
            <v>646203231</v>
          </cell>
          <cell r="C1574" t="str">
            <v>BAZIC White Glue 2.7 Oz. (80mL), All Purpose Adhesive Bond Photo DIY Craft Slime (2/Pack), 72-Packs</v>
          </cell>
          <cell r="D1574" t="str">
            <v>ARCHIVED</v>
          </cell>
          <cell r="E1574" t="str">
            <v>UNPUBLISHED</v>
          </cell>
          <cell r="F1574" t="str">
            <v>Offer end date has passed</v>
          </cell>
          <cell r="G1574" t="str">
            <v>Business &amp; Industrial</v>
          </cell>
          <cell r="H1574" t="str">
            <v>Safety &amp; Caution Tape</v>
          </cell>
          <cell r="I1574">
            <v>20.25</v>
          </cell>
          <cell r="J1574" t="str">
            <v>USD</v>
          </cell>
          <cell r="K1574" t="str">
            <v>Base</v>
          </cell>
          <cell r="L1574" t="str">
            <v>Yes</v>
          </cell>
          <cell r="M1574">
            <v>2039872</v>
          </cell>
          <cell r="N1574">
            <v>2038710</v>
          </cell>
          <cell r="O1574" t="str">
            <v>NETWORK_GEO</v>
          </cell>
          <cell r="P1574">
            <v>2.13</v>
          </cell>
          <cell r="Q1574">
            <v>1</v>
          </cell>
          <cell r="R1574" t="str">
            <v>Seller Fulfilled</v>
          </cell>
          <cell r="S1574" t="str">
            <v>Walmart Fulfilled</v>
          </cell>
          <cell r="T1574" t="str">
            <v>4ERH7GM8UVJM</v>
          </cell>
          <cell r="U1574" t="str">
            <v>00764608090213</v>
          </cell>
        </row>
        <row r="1575">
          <cell r="A1575" t="str">
            <v>203-PACK4</v>
          </cell>
          <cell r="B1575">
            <v>5355445056</v>
          </cell>
          <cell r="C1575" t="str">
            <v>BAZIC Paper Clips 100mm Mega Jumbo Size, Color Coated Paper Clip Paperclips (10/Pack), 4-Packs</v>
          </cell>
          <cell r="D1575" t="str">
            <v>ACTIVE</v>
          </cell>
          <cell r="E1575" t="str">
            <v>PUBLISHED</v>
          </cell>
          <cell r="F1575" t="str">
            <v>Offer end date has passed</v>
          </cell>
          <cell r="G1575" t="str">
            <v>Office &amp; Stationery</v>
          </cell>
          <cell r="H1575" t="str">
            <v>Packing Tapes</v>
          </cell>
          <cell r="I1575">
            <v>9.7899999999999991</v>
          </cell>
          <cell r="J1575" t="str">
            <v>USD</v>
          </cell>
          <cell r="K1575" t="str">
            <v>Base</v>
          </cell>
          <cell r="L1575" t="str">
            <v>Yes</v>
          </cell>
          <cell r="M1575">
            <v>2039905</v>
          </cell>
          <cell r="N1575">
            <v>2038710</v>
          </cell>
          <cell r="O1575" t="str">
            <v>NETWORK_GEO</v>
          </cell>
          <cell r="P1575">
            <v>0.26</v>
          </cell>
          <cell r="Q1575">
            <v>1</v>
          </cell>
          <cell r="R1575" t="str">
            <v>WFS Eligible</v>
          </cell>
          <cell r="S1575" t="str">
            <v>Seller Fulfilled</v>
          </cell>
          <cell r="T1575" t="str">
            <v>3SKKONRY0K9F</v>
          </cell>
          <cell r="U1575" t="str">
            <v>00764608009147</v>
          </cell>
        </row>
        <row r="1576">
          <cell r="A1576" t="str">
            <v>2150-PACK2</v>
          </cell>
          <cell r="B1576">
            <v>690145019</v>
          </cell>
          <cell r="C1576" t="str">
            <v>BAZIC Binder Dividers Canary Paper Insertable Color Tabs, 11 Hole Index Divider, 10 Count</v>
          </cell>
          <cell r="D1576" t="str">
            <v>ACTIVE</v>
          </cell>
          <cell r="E1576" t="str">
            <v>PUBLISHED</v>
          </cell>
          <cell r="F1576" t="str">
            <v>Offer end date has passed</v>
          </cell>
          <cell r="G1576" t="str">
            <v>Office &amp; Stationery</v>
          </cell>
          <cell r="H1576" t="str">
            <v>Mounting Tapes</v>
          </cell>
          <cell r="I1576">
            <v>43.36</v>
          </cell>
          <cell r="J1576" t="str">
            <v>USD</v>
          </cell>
          <cell r="K1576" t="str">
            <v>Base</v>
          </cell>
          <cell r="L1576" t="str">
            <v>Yes</v>
          </cell>
          <cell r="M1576">
            <v>2039889</v>
          </cell>
          <cell r="N1576">
            <v>2038710</v>
          </cell>
          <cell r="O1576" t="str">
            <v>NETWORK_GEO</v>
          </cell>
          <cell r="P1576">
            <v>3.25</v>
          </cell>
          <cell r="Q1576">
            <v>1</v>
          </cell>
          <cell r="R1576" t="str">
            <v>Seller Fulfilled</v>
          </cell>
          <cell r="S1576" t="str">
            <v>Walmart Fulfilled</v>
          </cell>
          <cell r="T1576" t="str">
            <v>60NUB2T12PR4</v>
          </cell>
          <cell r="U1576" t="str">
            <v>10764608009892</v>
          </cell>
        </row>
        <row r="1577">
          <cell r="A1577" t="str">
            <v>2513-EACH</v>
          </cell>
          <cell r="B1577">
            <v>26828101</v>
          </cell>
          <cell r="C1577" t="str">
            <v>BAZIC Crayons 8 Color (Total 32-Count), Non Toxic Drawing Crayon</v>
          </cell>
          <cell r="D1577" t="str">
            <v>ARCHIVED</v>
          </cell>
          <cell r="E1577" t="str">
            <v>UNPUBLISHED</v>
          </cell>
          <cell r="F1577" t="str">
            <v>Offer end date has passed</v>
          </cell>
          <cell r="G1577" t="str">
            <v>Home &amp; Garden</v>
          </cell>
          <cell r="H1577" t="str">
            <v>Plaques &amp; Signs</v>
          </cell>
          <cell r="I1577">
            <v>7.99</v>
          </cell>
          <cell r="J1577" t="str">
            <v>USD</v>
          </cell>
          <cell r="K1577" t="str">
            <v>Base</v>
          </cell>
          <cell r="L1577" t="str">
            <v>No</v>
          </cell>
          <cell r="M1577">
            <v>2039722</v>
          </cell>
          <cell r="N1577">
            <v>2038710</v>
          </cell>
          <cell r="O1577" t="str">
            <v>NETWORK_GEO</v>
          </cell>
          <cell r="P1577">
            <v>0.06</v>
          </cell>
          <cell r="Q1577">
            <v>1</v>
          </cell>
          <cell r="R1577" t="str">
            <v>Seller Fulfilled</v>
          </cell>
          <cell r="S1577" t="str">
            <v>Seller Fulfilled</v>
          </cell>
          <cell r="T1577" t="str">
            <v>3TZPOURYUKYU</v>
          </cell>
          <cell r="U1577" t="str">
            <v>00764608043134</v>
          </cell>
        </row>
        <row r="1578">
          <cell r="A1578" t="str">
            <v>274-BOX</v>
          </cell>
          <cell r="B1578">
            <v>323745497</v>
          </cell>
          <cell r="C1578" t="str">
            <v>Bazic Products 274 Assorted Size Color Binder Clip, Pack of 12 - Case of 24</v>
          </cell>
          <cell r="D1578" t="str">
            <v>ACTIVE</v>
          </cell>
          <cell r="E1578" t="str">
            <v>PUBLISHED</v>
          </cell>
          <cell r="F1578"/>
          <cell r="G1578" t="str">
            <v>Travel, Luggage &amp; Accessories</v>
          </cell>
          <cell r="H1578" t="str">
            <v>Backpacks</v>
          </cell>
          <cell r="I1578">
            <v>130.75</v>
          </cell>
          <cell r="J1578" t="str">
            <v>USD</v>
          </cell>
          <cell r="K1578" t="str">
            <v>Base</v>
          </cell>
          <cell r="L1578" t="str">
            <v>Yes</v>
          </cell>
          <cell r="M1578">
            <v>2039905</v>
          </cell>
          <cell r="N1578">
            <v>2038980</v>
          </cell>
          <cell r="O1578" t="str">
            <v>NETWORK_GEO</v>
          </cell>
          <cell r="P1578">
            <v>11.2</v>
          </cell>
          <cell r="Q1578">
            <v>1</v>
          </cell>
          <cell r="R1578" t="str">
            <v>Seller Fulfilled</v>
          </cell>
          <cell r="S1578" t="str">
            <v>Seller Fulfilled</v>
          </cell>
          <cell r="T1578" t="str">
            <v>2NVIKUIADQLW</v>
          </cell>
          <cell r="U1578" t="str">
            <v>20764608010611</v>
          </cell>
        </row>
        <row r="1579">
          <cell r="A1579" t="str">
            <v>3340-CASE</v>
          </cell>
          <cell r="B1579">
            <v>774171542</v>
          </cell>
          <cell r="C1579" t="str">
            <v>BAZIC Modeling Clay 4 Primary Color 1LB, Non Toxic, Bulk for Classroom, 24-Pack</v>
          </cell>
          <cell r="D1579" t="str">
            <v>ACTIVE</v>
          </cell>
          <cell r="E1579" t="str">
            <v>PUBLISHED</v>
          </cell>
          <cell r="F1579" t="str">
            <v>Offer end date has passed</v>
          </cell>
          <cell r="G1579" t="str">
            <v>Office &amp; Stationery</v>
          </cell>
          <cell r="H1579" t="str">
            <v>Markers</v>
          </cell>
          <cell r="I1579">
            <v>13.5</v>
          </cell>
          <cell r="J1579" t="str">
            <v>USD</v>
          </cell>
          <cell r="K1579" t="str">
            <v>Base</v>
          </cell>
          <cell r="L1579" t="str">
            <v>Yes</v>
          </cell>
          <cell r="M1579">
            <v>2039741</v>
          </cell>
          <cell r="N1579">
            <v>2039746</v>
          </cell>
          <cell r="O1579" t="str">
            <v>NETWORK_GEO</v>
          </cell>
          <cell r="P1579">
            <v>0.54</v>
          </cell>
          <cell r="Q1579">
            <v>1</v>
          </cell>
          <cell r="R1579" t="str">
            <v>Seller Fulfilled</v>
          </cell>
          <cell r="S1579" t="str">
            <v>Seller Fulfilled</v>
          </cell>
          <cell r="T1579" t="str">
            <v>1OSATH0P7A1U</v>
          </cell>
          <cell r="U1579" t="str">
            <v>CUSTOM</v>
          </cell>
        </row>
        <row r="1580">
          <cell r="A1580" t="str">
            <v>3421-EACH</v>
          </cell>
          <cell r="B1580">
            <v>30319524</v>
          </cell>
          <cell r="C1580" t="str">
            <v>BAZIC Glitter Poster Paint w/ Brush 2.44oz/72ml, Non-Toxic Kids Liquid Paint, Glitter Metallic Painting for Hobby Fun Art Supplies Crafts, 1-Pack</v>
          </cell>
          <cell r="D1580" t="str">
            <v>ARCHIVED</v>
          </cell>
          <cell r="E1580" t="str">
            <v>UNPUBLISHED</v>
          </cell>
          <cell r="F1580" t="str">
            <v>Offer end date has passed</v>
          </cell>
          <cell r="G1580" t="str">
            <v>Crafts</v>
          </cell>
          <cell r="H1580" t="str">
            <v>Art Paints &amp; Pigment Powders</v>
          </cell>
          <cell r="I1580">
            <v>6.49</v>
          </cell>
          <cell r="J1580" t="str">
            <v>USD</v>
          </cell>
          <cell r="K1580" t="str">
            <v>Base</v>
          </cell>
          <cell r="L1580" t="str">
            <v>Yes</v>
          </cell>
          <cell r="M1580">
            <v>2039748</v>
          </cell>
          <cell r="N1580">
            <v>2039719</v>
          </cell>
          <cell r="O1580">
            <v>0.28000000000000003</v>
          </cell>
          <cell r="P1580">
            <v>0.12</v>
          </cell>
          <cell r="Q1580">
            <v>1</v>
          </cell>
          <cell r="R1580" t="str">
            <v>Seller Fulfilled</v>
          </cell>
          <cell r="S1580" t="str">
            <v>Walmart Fulfilled</v>
          </cell>
          <cell r="T1580" t="str">
            <v>2UARIVO7VNGL</v>
          </cell>
          <cell r="U1580" t="str">
            <v>00764608012338</v>
          </cell>
        </row>
        <row r="1581">
          <cell r="A1581" t="str">
            <v>3474-EACH</v>
          </cell>
          <cell r="B1581">
            <v>828749443</v>
          </cell>
          <cell r="C1581" t="str">
            <v>BAZIC Glitter Shaker 6 Neon Color, Halloween Sparkling Powder (12g/Pack), 1-Pack</v>
          </cell>
          <cell r="D1581" t="str">
            <v>ARCHIVED</v>
          </cell>
          <cell r="E1581" t="str">
            <v>UNPUBLISHED</v>
          </cell>
          <cell r="F1581" t="str">
            <v>Offer end date has passed</v>
          </cell>
          <cell r="G1581" t="str">
            <v>Office &amp; Stationery</v>
          </cell>
          <cell r="H1581" t="str">
            <v>Pens</v>
          </cell>
          <cell r="I1581">
            <v>9.18</v>
          </cell>
          <cell r="J1581" t="str">
            <v>USD</v>
          </cell>
          <cell r="K1581" t="str">
            <v>Base</v>
          </cell>
          <cell r="L1581" t="str">
            <v>Yes</v>
          </cell>
          <cell r="M1581">
            <v>2038710</v>
          </cell>
          <cell r="N1581">
            <v>2039719</v>
          </cell>
          <cell r="O1581" t="str">
            <v>NETWORK_GEO</v>
          </cell>
          <cell r="P1581">
            <v>0.15</v>
          </cell>
          <cell r="Q1581">
            <v>1</v>
          </cell>
          <cell r="R1581" t="str">
            <v>Seller Fulfilled</v>
          </cell>
          <cell r="S1581" t="str">
            <v>Seller Fulfilled</v>
          </cell>
          <cell r="T1581" t="str">
            <v>21GWA2RN1UH7</v>
          </cell>
          <cell r="U1581" t="str">
            <v>00764608170281</v>
          </cell>
        </row>
        <row r="1582">
          <cell r="A1582" t="str">
            <v>3818-BOX</v>
          </cell>
          <cell r="B1582">
            <v>758025946</v>
          </cell>
          <cell r="C1582" t="str">
            <v>BAZIC Mailing Label 2 5/8"X1" White Shipping Labels for Printers (300/Pack), 24-Packs</v>
          </cell>
          <cell r="D1582" t="str">
            <v>ACTIVE</v>
          </cell>
          <cell r="E1582" t="str">
            <v>PUBLISHED</v>
          </cell>
          <cell r="F1582" t="str">
            <v>Offer end date has passed</v>
          </cell>
          <cell r="G1582" t="str">
            <v>Office &amp; Stationery</v>
          </cell>
          <cell r="H1582" t="str">
            <v>Pens</v>
          </cell>
          <cell r="I1582">
            <v>72.790000000000006</v>
          </cell>
          <cell r="J1582" t="str">
            <v>USD</v>
          </cell>
          <cell r="K1582" t="str">
            <v>Base</v>
          </cell>
          <cell r="L1582" t="str">
            <v>Yes</v>
          </cell>
          <cell r="M1582">
            <v>2038061</v>
          </cell>
          <cell r="N1582">
            <v>2039719</v>
          </cell>
          <cell r="O1582" t="str">
            <v>NETWORK_GEO</v>
          </cell>
          <cell r="P1582">
            <v>4.3600000000000003</v>
          </cell>
          <cell r="Q1582">
            <v>1</v>
          </cell>
          <cell r="R1582" t="str">
            <v>Seller Fulfilled</v>
          </cell>
          <cell r="S1582" t="str">
            <v>Seller Fulfilled</v>
          </cell>
          <cell r="T1582" t="str">
            <v>0VURRDXI7SHD</v>
          </cell>
          <cell r="U1582" t="str">
            <v>10764608170820</v>
          </cell>
        </row>
        <row r="1583">
          <cell r="A1583" t="str">
            <v>41166-PACK3</v>
          </cell>
          <cell r="B1583">
            <v>801992585</v>
          </cell>
          <cell r="C1583" t="str">
            <v>Tree Free Copy Paper, 20 LB, 8.5" x 11", 92 Bright, 100% Tree Free Carbon Neutral Acid Free (500/Ream), 3-Reams</v>
          </cell>
          <cell r="D1583" t="str">
            <v>ACTIVE</v>
          </cell>
          <cell r="E1583" t="str">
            <v>PUBLISHED</v>
          </cell>
          <cell r="F1583" t="str">
            <v>Offer end date has passed</v>
          </cell>
          <cell r="G1583" t="str">
            <v>Office &amp; Stationery</v>
          </cell>
          <cell r="H1583" t="str">
            <v>Pens</v>
          </cell>
          <cell r="I1583">
            <v>7.99</v>
          </cell>
          <cell r="J1583" t="str">
            <v>USD</v>
          </cell>
          <cell r="K1583" t="str">
            <v>Base</v>
          </cell>
          <cell r="L1583" t="str">
            <v>Yes</v>
          </cell>
          <cell r="M1583">
            <v>2039724</v>
          </cell>
          <cell r="N1583">
            <v>2039719</v>
          </cell>
          <cell r="O1583" t="str">
            <v>NETWORK_GEO</v>
          </cell>
          <cell r="P1583">
            <v>0.06</v>
          </cell>
          <cell r="Q1583">
            <v>1</v>
          </cell>
          <cell r="R1583" t="str">
            <v>Seller Fulfilled</v>
          </cell>
          <cell r="S1583" t="str">
            <v>WFS Eligible</v>
          </cell>
          <cell r="T1583" t="str">
            <v>43IG3GN3A0JM</v>
          </cell>
          <cell r="U1583" t="str">
            <v>00764608017128</v>
          </cell>
        </row>
        <row r="1584">
          <cell r="A1584" t="str">
            <v>5082-CASE</v>
          </cell>
          <cell r="B1584">
            <v>181696711</v>
          </cell>
          <cell r="C1584" t="str">
            <v>BAZIC General Purpose Sales Order Book, 3 11/32" x 5 5/8", 50 Sets Per Book, 2 Part Carbonless, White &amp; Canary, Bound Wraparound Cover, 144 Books</v>
          </cell>
          <cell r="D1584" t="str">
            <v>ACTIVE</v>
          </cell>
          <cell r="E1584" t="str">
            <v>PUBLISHED</v>
          </cell>
          <cell r="F1584" t="str">
            <v>Offer end date has passed</v>
          </cell>
          <cell r="G1584" t="str">
            <v>Office &amp; Stationery</v>
          </cell>
          <cell r="H1584" t="str">
            <v>Form Holders &amp; Clipboards</v>
          </cell>
          <cell r="I1584">
            <v>49</v>
          </cell>
          <cell r="J1584" t="str">
            <v>USD</v>
          </cell>
          <cell r="K1584" t="str">
            <v>Base</v>
          </cell>
          <cell r="L1584" t="str">
            <v>Yes</v>
          </cell>
          <cell r="M1584">
            <v>2039724</v>
          </cell>
          <cell r="N1584">
            <v>2039893</v>
          </cell>
          <cell r="O1584" t="str">
            <v>NETWORK_GEO</v>
          </cell>
          <cell r="P1584">
            <v>5.58</v>
          </cell>
          <cell r="Q1584">
            <v>1</v>
          </cell>
          <cell r="R1584" t="str">
            <v>Seller Fulfilled</v>
          </cell>
          <cell r="S1584" t="str">
            <v>Walmart Fulfilled</v>
          </cell>
          <cell r="T1584" t="str">
            <v>67O5WAS4VWG6</v>
          </cell>
          <cell r="U1584" t="str">
            <v>10764608018023</v>
          </cell>
        </row>
        <row r="1585">
          <cell r="A1585" t="str">
            <v>5191-CASE</v>
          </cell>
          <cell r="B1585">
            <v>1427840416</v>
          </cell>
          <cell r="C1585" t="str">
            <v>BAZIC 100 Sheets Pastel Color Multipurpose Paper 8.5"x11", Colored Copy Paper Fax Laser Printing (100/Pack), 12-Packs</v>
          </cell>
          <cell r="D1585" t="str">
            <v>ACTIVE</v>
          </cell>
          <cell r="E1585" t="str">
            <v>PUBLISHED</v>
          </cell>
          <cell r="F1585" t="str">
            <v>Reasonable price requirements are not met</v>
          </cell>
          <cell r="G1585" t="str">
            <v>Office &amp; Stationery</v>
          </cell>
          <cell r="H1585" t="str">
            <v>Form Holders &amp; Clipboards</v>
          </cell>
          <cell r="I1585">
            <v>13.99</v>
          </cell>
          <cell r="J1585" t="str">
            <v>USD</v>
          </cell>
          <cell r="K1585" t="str">
            <v>Base</v>
          </cell>
          <cell r="L1585" t="str">
            <v>Yes</v>
          </cell>
          <cell r="M1585">
            <v>2039724</v>
          </cell>
          <cell r="N1585">
            <v>2039893</v>
          </cell>
          <cell r="O1585" t="str">
            <v>NETWORK_GEO</v>
          </cell>
          <cell r="P1585">
            <v>0.54</v>
          </cell>
          <cell r="Q1585">
            <v>1</v>
          </cell>
          <cell r="R1585" t="str">
            <v>Seller Fulfilled</v>
          </cell>
          <cell r="S1585" t="str">
            <v>Seller Fulfilled</v>
          </cell>
          <cell r="T1585" t="str">
            <v>0S49XZBW4WFZ</v>
          </cell>
          <cell r="U1585" t="str">
            <v>00764608018040</v>
          </cell>
        </row>
        <row r="1586">
          <cell r="A1586" t="str">
            <v>5435-CASE</v>
          </cell>
          <cell r="B1586">
            <v>684133371</v>
          </cell>
          <cell r="C1586" t="str">
            <v>BAZIC Poly Bubble Mailers 6" x 9.25" #0 Padded Shipping Envelope, 250 Count</v>
          </cell>
          <cell r="D1586" t="str">
            <v>ACTIVE</v>
          </cell>
          <cell r="E1586" t="str">
            <v>PUBLISHED</v>
          </cell>
          <cell r="F1586" t="str">
            <v>Offer end date has passed</v>
          </cell>
          <cell r="G1586" t="str">
            <v>Office &amp; Stationery</v>
          </cell>
          <cell r="H1586" t="str">
            <v>Manual Pencil Sharpeners</v>
          </cell>
          <cell r="I1586">
            <v>13.99</v>
          </cell>
          <cell r="J1586" t="str">
            <v>USD</v>
          </cell>
          <cell r="K1586" t="str">
            <v>Base</v>
          </cell>
          <cell r="L1586" t="str">
            <v>Yes</v>
          </cell>
          <cell r="M1586">
            <v>2038710</v>
          </cell>
          <cell r="N1586">
            <v>2039751</v>
          </cell>
          <cell r="O1586" t="str">
            <v>NETWORK_GEO</v>
          </cell>
          <cell r="P1586">
            <v>0.6</v>
          </cell>
          <cell r="Q1586">
            <v>1</v>
          </cell>
          <cell r="R1586" t="str">
            <v>Seller Fulfilled</v>
          </cell>
          <cell r="S1586" t="str">
            <v>Seller Fulfilled</v>
          </cell>
          <cell r="T1586" t="str">
            <v>5FAZTA404KWL</v>
          </cell>
          <cell r="U1586" t="str">
            <v>00460398189716</v>
          </cell>
        </row>
        <row r="1587">
          <cell r="A1587" t="str">
            <v>6808-EACH</v>
          </cell>
          <cell r="B1587">
            <v>234632983</v>
          </cell>
          <cell r="C1587" t="str">
            <v>BAZIC Clothes Pin Mini 1", Natural Wood Clothespins, Non Toxic Wooden Photo Clips for Art Craft Decor (50/Pack), 1-Pack</v>
          </cell>
          <cell r="D1587" t="str">
            <v>ACTIVE</v>
          </cell>
          <cell r="E1587" t="str">
            <v>PUBLISHED</v>
          </cell>
          <cell r="F1587" t="str">
            <v>Offer end date has passed,Price Adjusted</v>
          </cell>
          <cell r="G1587" t="str">
            <v>Office &amp; Stationery</v>
          </cell>
          <cell r="H1587" t="str">
            <v>Glue</v>
          </cell>
          <cell r="I1587">
            <v>7.99</v>
          </cell>
          <cell r="J1587" t="str">
            <v>USD</v>
          </cell>
          <cell r="K1587" t="str">
            <v>Base</v>
          </cell>
          <cell r="L1587" t="str">
            <v>Yes</v>
          </cell>
          <cell r="M1587">
            <v>2038710</v>
          </cell>
          <cell r="N1587">
            <v>2039872</v>
          </cell>
          <cell r="O1587" t="str">
            <v>NETWORK_GEO</v>
          </cell>
          <cell r="P1587">
            <v>0.19</v>
          </cell>
          <cell r="Q1587">
            <v>1</v>
          </cell>
          <cell r="R1587" t="str">
            <v>Seller Fulfilled</v>
          </cell>
          <cell r="S1587" t="str">
            <v>Seller Fulfilled</v>
          </cell>
          <cell r="T1587" t="str">
            <v>6ENMY2N4ZBR9</v>
          </cell>
          <cell r="U1587" t="str">
            <v>00764608020234</v>
          </cell>
        </row>
        <row r="1588">
          <cell r="A1588" t="str">
            <v>904-PACK2</v>
          </cell>
          <cell r="B1588">
            <v>559495083</v>
          </cell>
          <cell r="C1588" t="str">
            <v>BAZIC Transparent Tape Refill 3/4" X 1000", Glossy Finish, (3/Pack), 2-Packs</v>
          </cell>
          <cell r="D1588" t="str">
            <v>ACTIVE</v>
          </cell>
          <cell r="E1588" t="str">
            <v>PUBLISHED</v>
          </cell>
          <cell r="G1588" t="str">
            <v>Office &amp; Stationery</v>
          </cell>
          <cell r="H1588" t="str">
            <v>Transparent Tapes</v>
          </cell>
          <cell r="I1588">
            <v>8.57</v>
          </cell>
          <cell r="J1588" t="str">
            <v>USD</v>
          </cell>
          <cell r="K1588" t="str">
            <v>Base</v>
          </cell>
          <cell r="L1588">
            <v>8.57</v>
          </cell>
          <cell r="M1588">
            <v>2039729</v>
          </cell>
          <cell r="N1588">
            <v>2038710</v>
          </cell>
          <cell r="O1588" t="str">
            <v>NETWORK_GEO</v>
          </cell>
          <cell r="P1588">
            <v>0.16</v>
          </cell>
          <cell r="Q1588">
            <v>1</v>
          </cell>
          <cell r="R1588" t="str">
            <v>Seller Fulfilled</v>
          </cell>
          <cell r="S1588" t="str">
            <v>Seller Fulfilled</v>
          </cell>
          <cell r="T1588" t="str">
            <v>6GA2I62YBYOZ</v>
          </cell>
          <cell r="U1588" t="str">
            <v>00469891571462</v>
          </cell>
        </row>
        <row r="1589">
          <cell r="A1589" t="str">
            <v>114-EACH</v>
          </cell>
          <cell r="B1589">
            <v>37299682</v>
          </cell>
          <cell r="C1589" t="str">
            <v>BAZIC Multipurpose Utility Knife [114]</v>
          </cell>
          <cell r="D1589" t="str">
            <v>ACTIVE</v>
          </cell>
          <cell r="E1589" t="str">
            <v>PUBLISHED</v>
          </cell>
          <cell r="G1589" t="str">
            <v>Tools &amp; Hardware</v>
          </cell>
          <cell r="H1589" t="str">
            <v>Utility Knives</v>
          </cell>
          <cell r="I1589">
            <v>7.29</v>
          </cell>
          <cell r="J1589" t="str">
            <v>USD</v>
          </cell>
          <cell r="K1589" t="str">
            <v>Base</v>
          </cell>
          <cell r="L1589" t="str">
            <v>Yes</v>
          </cell>
          <cell r="M1589">
            <v>2038710</v>
          </cell>
          <cell r="N1589">
            <v>2039742</v>
          </cell>
          <cell r="O1589" t="str">
            <v>NETWORK_GEO</v>
          </cell>
          <cell r="P1589">
            <v>11.78</v>
          </cell>
          <cell r="Q1589">
            <v>1</v>
          </cell>
          <cell r="R1589" t="str">
            <v>Seller Fulfilled</v>
          </cell>
          <cell r="S1589" t="str">
            <v>Seller Fulfilled</v>
          </cell>
          <cell r="T1589" t="str">
            <v>32E023GUHS4H</v>
          </cell>
          <cell r="U1589" t="str">
            <v>20764608021822</v>
          </cell>
        </row>
        <row r="1590">
          <cell r="A1590" t="str">
            <v>130-BOX</v>
          </cell>
          <cell r="B1590">
            <v>310068718</v>
          </cell>
          <cell r="C1590" t="str">
            <v>BAZIC Utility Knife Box Cutter 9 mm Blade, Retractable Snap-Off Razor, 24-Pack</v>
          </cell>
          <cell r="D1590" t="str">
            <v>ACTIVE</v>
          </cell>
          <cell r="E1590" t="str">
            <v>PUBLISHED</v>
          </cell>
          <cell r="F1590" t="str">
            <v>Compliance - Childrenâ€™s Product Policy,No Match Found - Adjusted to your last submitted price</v>
          </cell>
          <cell r="G1590" t="str">
            <v>Office &amp; Stationery</v>
          </cell>
          <cell r="H1590" t="str">
            <v>Pencil &amp; Pen Erasers</v>
          </cell>
          <cell r="I1590">
            <v>5.69</v>
          </cell>
          <cell r="J1590" t="str">
            <v>USD</v>
          </cell>
          <cell r="K1590" t="str">
            <v>Promo price</v>
          </cell>
          <cell r="L1590" t="str">
            <v>No</v>
          </cell>
          <cell r="M1590">
            <v>2038710</v>
          </cell>
          <cell r="N1590">
            <v>2039721</v>
          </cell>
          <cell r="O1590" t="str">
            <v>ALWAYS_TWO_DAY</v>
          </cell>
          <cell r="P1590">
            <v>0.11</v>
          </cell>
          <cell r="Q1590">
            <v>1</v>
          </cell>
          <cell r="R1590" t="str">
            <v>Walmart Fulfilled</v>
          </cell>
          <cell r="S1590" t="str">
            <v>CA</v>
          </cell>
          <cell r="T1590" t="str">
            <v>6D6LVLA7N9WG</v>
          </cell>
          <cell r="U1590" t="str">
            <v>00764608022023</v>
          </cell>
        </row>
        <row r="1591">
          <cell r="A1591" t="str">
            <v>17059-EACH</v>
          </cell>
          <cell r="B1591">
            <v>140263304</v>
          </cell>
          <cell r="C1591" t="str">
            <v>BAZIC Fiero Assorted Color Fiber Tip Fineliner Pen, 0.4mm (4/Pack), 1-Pack</v>
          </cell>
          <cell r="D1591" t="str">
            <v>ACTIVE</v>
          </cell>
          <cell r="E1591" t="str">
            <v>PUBLISHED</v>
          </cell>
          <cell r="F1591" t="str">
            <v>Offer end date has passed</v>
          </cell>
          <cell r="G1591" t="str">
            <v>Office &amp; Stationery</v>
          </cell>
          <cell r="H1591" t="str">
            <v>Highlighters</v>
          </cell>
          <cell r="I1591">
            <v>8.89</v>
          </cell>
          <cell r="J1591" t="str">
            <v>USD</v>
          </cell>
          <cell r="K1591" t="str">
            <v>Base</v>
          </cell>
          <cell r="L1591" t="str">
            <v>Yes</v>
          </cell>
          <cell r="M1591">
            <v>2039719</v>
          </cell>
          <cell r="N1591">
            <v>2039896</v>
          </cell>
          <cell r="O1591" t="str">
            <v>NETWORK_GEO</v>
          </cell>
          <cell r="P1591">
            <v>0.12</v>
          </cell>
          <cell r="Q1591">
            <v>1</v>
          </cell>
          <cell r="R1591" t="str">
            <v>Seller Fulfilled</v>
          </cell>
          <cell r="S1591" t="str">
            <v>Seller Fulfilled</v>
          </cell>
          <cell r="T1591" t="str">
            <v>7K8R7UK7ZEQR</v>
          </cell>
          <cell r="U1591" t="str">
            <v>00764608023082</v>
          </cell>
        </row>
        <row r="1592">
          <cell r="A1592" t="str">
            <v>17100-CASE</v>
          </cell>
          <cell r="B1592">
            <v>18014951126</v>
          </cell>
          <cell r="C1592" t="str">
            <v>BAZIC Frizz Erasable Gel Pens, 0.7mm Medium Point, Black Ink, 2 Per Pack, 144-Pack</v>
          </cell>
          <cell r="D1592" t="str">
            <v>ACTIVE</v>
          </cell>
          <cell r="E1592" t="str">
            <v>PUBLISHED</v>
          </cell>
          <cell r="F1592" t="str">
            <v>Offer end date has passed</v>
          </cell>
          <cell r="G1592" t="str">
            <v>Office &amp; Stationery</v>
          </cell>
          <cell r="H1592" t="str">
            <v>Highlighters</v>
          </cell>
          <cell r="I1592">
            <v>8.02</v>
          </cell>
          <cell r="J1592" t="str">
            <v>USD</v>
          </cell>
          <cell r="K1592" t="str">
            <v>Base</v>
          </cell>
          <cell r="L1592" t="str">
            <v>Yes</v>
          </cell>
          <cell r="M1592">
            <v>2039719</v>
          </cell>
          <cell r="N1592">
            <v>2039896</v>
          </cell>
          <cell r="O1592" t="str">
            <v>NETWORK_GEO</v>
          </cell>
          <cell r="P1592">
            <v>0.16</v>
          </cell>
          <cell r="Q1592">
            <v>1</v>
          </cell>
          <cell r="R1592" t="str">
            <v>Seller Fulfilled</v>
          </cell>
          <cell r="S1592" t="str">
            <v>Seller Fulfilled</v>
          </cell>
          <cell r="T1592" t="str">
            <v>5W4BA8YD2LOH</v>
          </cell>
          <cell r="U1592" t="str">
            <v>00764608023518</v>
          </cell>
        </row>
        <row r="1593">
          <cell r="A1593" t="str">
            <v>1917-BOX</v>
          </cell>
          <cell r="B1593">
            <v>775215125</v>
          </cell>
          <cell r="C1593" t="str">
            <v>BAZIC Pencil Sharpener Round Single Hole Blade, Total 288 Count</v>
          </cell>
          <cell r="D1593" t="str">
            <v>ACTIVE</v>
          </cell>
          <cell r="E1593" t="str">
            <v>PUBLISHED</v>
          </cell>
          <cell r="F1593" t="str">
            <v>Offer end date has passed</v>
          </cell>
          <cell r="G1593" t="str">
            <v>Office &amp; Stationery</v>
          </cell>
          <cell r="H1593" t="str">
            <v>File Folders</v>
          </cell>
          <cell r="I1593">
            <v>15.49</v>
          </cell>
          <cell r="J1593" t="str">
            <v>USD</v>
          </cell>
          <cell r="K1593" t="str">
            <v>Base</v>
          </cell>
          <cell r="L1593" t="str">
            <v>Yes</v>
          </cell>
          <cell r="M1593">
            <v>2039751</v>
          </cell>
          <cell r="N1593">
            <v>2039742</v>
          </cell>
          <cell r="O1593" t="str">
            <v>ALWAYS_TWO_DAY</v>
          </cell>
          <cell r="P1593">
            <v>2.9049999999999998</v>
          </cell>
          <cell r="Q1593">
            <v>1</v>
          </cell>
          <cell r="R1593" t="str">
            <v>Walmart Fulfilled</v>
          </cell>
          <cell r="S1593" t="str">
            <v>Seller Fulfilled</v>
          </cell>
          <cell r="T1593" t="str">
            <v>0X3UW1K3DDY9</v>
          </cell>
          <cell r="U1593" t="str">
            <v>00468705668664</v>
          </cell>
        </row>
        <row r="1594">
          <cell r="A1594" t="str">
            <v>1945-BOX</v>
          </cell>
          <cell r="B1594">
            <v>18513718152</v>
          </cell>
          <cell r="C1594" t="str">
            <v>BAZIC Products Manual Pencil Sharpeners &amp; Eraser, 24 Pack, Colorful 2 Sharpening Holes Sharpener with Eraser, Dual Hole</v>
          </cell>
          <cell r="D1594" t="str">
            <v>ACTIVE</v>
          </cell>
          <cell r="E1594" t="str">
            <v>PUBLISHED</v>
          </cell>
          <cell r="F1594"/>
          <cell r="G1594" t="str">
            <v>Office &amp; Stationery</v>
          </cell>
          <cell r="H1594" t="str">
            <v>Binders</v>
          </cell>
          <cell r="I1594">
            <v>23.89</v>
          </cell>
          <cell r="J1594" t="str">
            <v>USD</v>
          </cell>
          <cell r="K1594" t="str">
            <v>Base</v>
          </cell>
          <cell r="L1594" t="str">
            <v>Yes</v>
          </cell>
          <cell r="M1594">
            <v>2039751</v>
          </cell>
          <cell r="N1594">
            <v>2039738</v>
          </cell>
          <cell r="O1594" t="str">
            <v>NETWORK_GEO</v>
          </cell>
          <cell r="P1594">
            <v>2.88</v>
          </cell>
          <cell r="Q1594">
            <v>1</v>
          </cell>
          <cell r="R1594" t="str">
            <v>Seller Fulfilled</v>
          </cell>
          <cell r="S1594" t="str">
            <v>Seller Fulfilled</v>
          </cell>
          <cell r="T1594" t="str">
            <v>6KU6OBAFP51E</v>
          </cell>
          <cell r="U1594" t="str">
            <v>00764608031230</v>
          </cell>
        </row>
        <row r="1595">
          <cell r="A1595" t="str">
            <v>1949-EACH</v>
          </cell>
          <cell r="B1595">
            <v>14931567177</v>
          </cell>
          <cell r="C1595" t="str">
            <v>BAZIC Pencil Sharpener Single Hole Blade w/ Receptacle, Assorted Color Bulk Sharpeners, 1 Unit Random Color</v>
          </cell>
          <cell r="D1595" t="str">
            <v>ACTIVE</v>
          </cell>
          <cell r="E1595" t="str">
            <v>PUBLISHED</v>
          </cell>
          <cell r="F1595" t="str">
            <v>Offer end date has passed</v>
          </cell>
          <cell r="G1595" t="str">
            <v>Office &amp; Stationery</v>
          </cell>
          <cell r="H1595" t="str">
            <v>Personal Organizer Refills &amp; Accessories</v>
          </cell>
          <cell r="I1595">
            <v>18.989999999999998</v>
          </cell>
          <cell r="J1595" t="str">
            <v>USD</v>
          </cell>
          <cell r="K1595" t="str">
            <v>Base</v>
          </cell>
          <cell r="L1595" t="str">
            <v>Yes</v>
          </cell>
          <cell r="M1595">
            <v>2039751</v>
          </cell>
          <cell r="N1595">
            <v>2038710</v>
          </cell>
          <cell r="O1595" t="str">
            <v>ALWAYS_TWO_DAY</v>
          </cell>
          <cell r="P1595">
            <v>1.1100000000000001</v>
          </cell>
          <cell r="Q1595">
            <v>1</v>
          </cell>
          <cell r="R1595" t="str">
            <v>Walmart Fulfilled</v>
          </cell>
          <cell r="S1595" t="str">
            <v>Seller Fulfilled</v>
          </cell>
          <cell r="T1595" t="str">
            <v>7DKEJX765BZK</v>
          </cell>
          <cell r="U1595" t="str">
            <v>00764608031254</v>
          </cell>
        </row>
        <row r="1596">
          <cell r="A1596" t="str">
            <v>2085-CASE</v>
          </cell>
          <cell r="B1596">
            <v>16312401444</v>
          </cell>
          <cell r="C1596" t="str">
            <v>BAZIC Permanent Dots Glue Tape 8.4 mm x 8.74 Yard, Double Sided Adhesive Tape, 144-Packs</v>
          </cell>
          <cell r="D1596" t="str">
            <v>ACTIVE</v>
          </cell>
          <cell r="E1596" t="str">
            <v>PUBLISHED</v>
          </cell>
          <cell r="F1596"/>
          <cell r="G1596" t="str">
            <v>Office &amp; Stationery</v>
          </cell>
          <cell r="H1596" t="str">
            <v>Binders</v>
          </cell>
          <cell r="I1596">
            <v>23</v>
          </cell>
          <cell r="J1596" t="str">
            <v>USD</v>
          </cell>
          <cell r="K1596" t="str">
            <v>Base</v>
          </cell>
          <cell r="L1596" t="str">
            <v>Yes</v>
          </cell>
          <cell r="M1596">
            <v>2038710</v>
          </cell>
          <cell r="N1596">
            <v>2039738</v>
          </cell>
          <cell r="O1596" t="str">
            <v>NETWORK_GEO</v>
          </cell>
          <cell r="P1596">
            <v>2.35</v>
          </cell>
          <cell r="Q1596">
            <v>1</v>
          </cell>
          <cell r="R1596" t="str">
            <v>Seller Fulfilled</v>
          </cell>
          <cell r="S1596" t="str">
            <v>Seller Fulfilled</v>
          </cell>
          <cell r="T1596" t="str">
            <v>28Q623ZFUET9</v>
          </cell>
          <cell r="U1596" t="str">
            <v>00462876233218</v>
          </cell>
        </row>
        <row r="1597">
          <cell r="A1597" t="str">
            <v>2211-SET4</v>
          </cell>
          <cell r="B1597">
            <v>24885308</v>
          </cell>
          <cell r="C1597" t="str">
            <v>BAZIC Retractable Stick Erasers, Mechanical Pencil Eraser (2/Pack), 4-Packs</v>
          </cell>
          <cell r="D1597" t="str">
            <v>ACTIVE</v>
          </cell>
          <cell r="E1597" t="str">
            <v>PUBLISHED</v>
          </cell>
          <cell r="G1597" t="str">
            <v>Office &amp; Stationery</v>
          </cell>
          <cell r="H1597" t="str">
            <v>Pencil &amp; Pen Erasers</v>
          </cell>
          <cell r="I1597">
            <v>11.25</v>
          </cell>
          <cell r="J1597" t="str">
            <v>USD</v>
          </cell>
          <cell r="K1597" t="str">
            <v>Base</v>
          </cell>
          <cell r="L1597">
            <v>11.5</v>
          </cell>
          <cell r="M1597">
            <v>2039721</v>
          </cell>
          <cell r="N1597">
            <v>2039738</v>
          </cell>
          <cell r="O1597" t="str">
            <v>NETWORK_GEO</v>
          </cell>
          <cell r="P1597">
            <v>14.24</v>
          </cell>
          <cell r="Q1597">
            <v>1</v>
          </cell>
          <cell r="R1597" t="str">
            <v>Seller Fulfilled</v>
          </cell>
          <cell r="S1597" t="str">
            <v>Seller Fulfilled</v>
          </cell>
          <cell r="T1597" t="str">
            <v>0YLNSNTE05I2</v>
          </cell>
          <cell r="U1597" t="str">
            <v>20764608031517</v>
          </cell>
        </row>
        <row r="1598">
          <cell r="A1598" t="str">
            <v>2303-BOX</v>
          </cell>
          <cell r="B1598">
            <v>821192202</v>
          </cell>
          <cell r="C1598" t="str">
            <v>BAZIC Yellow Highlighter Chisel Tip Marker (12/Pack), Total 144-Count</v>
          </cell>
          <cell r="D1598" t="str">
            <v>ACTIVE</v>
          </cell>
          <cell r="E1598" t="str">
            <v>PUBLISHED</v>
          </cell>
          <cell r="F1598" t="str">
            <v>Offer end date has passed,Price Adjusted</v>
          </cell>
          <cell r="G1598" t="str">
            <v>Office &amp; Stationery</v>
          </cell>
          <cell r="H1598" t="str">
            <v>Envelopes</v>
          </cell>
          <cell r="I1598">
            <v>27.02</v>
          </cell>
          <cell r="J1598" t="str">
            <v>USD</v>
          </cell>
          <cell r="K1598" t="str">
            <v>Base</v>
          </cell>
          <cell r="L1598" t="str">
            <v>Yes</v>
          </cell>
          <cell r="M1598">
            <v>2039896</v>
          </cell>
          <cell r="N1598">
            <v>2038710</v>
          </cell>
          <cell r="O1598" t="str">
            <v>NETWORK_GEO</v>
          </cell>
          <cell r="P1598">
            <v>1.02</v>
          </cell>
          <cell r="Q1598">
            <v>1</v>
          </cell>
          <cell r="R1598" t="str">
            <v>Seller Fulfilled</v>
          </cell>
          <cell r="S1598" t="str">
            <v>Seller Fulfilled</v>
          </cell>
          <cell r="T1598" t="str">
            <v>5K1CWO5EQKP0</v>
          </cell>
          <cell r="U1598" t="str">
            <v>10764608031527</v>
          </cell>
        </row>
        <row r="1599">
          <cell r="A1599" t="str">
            <v>3113-A-CASE</v>
          </cell>
          <cell r="B1599">
            <v>231697148</v>
          </cell>
          <cell r="C1599" t="str">
            <v>BAZIC 3 Ring Binder 1.5" Economy Binders Black, Hold 280 Sheets Paper, 24-Count</v>
          </cell>
          <cell r="D1599" t="str">
            <v>ACTIVE</v>
          </cell>
          <cell r="E1599" t="str">
            <v>PUBLISHED</v>
          </cell>
          <cell r="F1599" t="str">
            <v>Offer end date has passed,Reasonable price requirements are not met</v>
          </cell>
          <cell r="G1599" t="str">
            <v>Office &amp; Stationery</v>
          </cell>
          <cell r="H1599" t="str">
            <v>Report Covers</v>
          </cell>
          <cell r="I1599">
            <v>12.09</v>
          </cell>
          <cell r="J1599" t="str">
            <v>USD</v>
          </cell>
          <cell r="K1599" t="str">
            <v>Base</v>
          </cell>
          <cell r="L1599" t="str">
            <v>Yes</v>
          </cell>
          <cell r="M1599">
            <v>2039738</v>
          </cell>
          <cell r="N1599">
            <v>2039907</v>
          </cell>
          <cell r="O1599" t="str">
            <v>NETWORK_GEO</v>
          </cell>
          <cell r="P1599">
            <v>0.48</v>
          </cell>
          <cell r="Q1599">
            <v>1</v>
          </cell>
          <cell r="R1599" t="str">
            <v>Seller Fulfilled</v>
          </cell>
          <cell r="S1599" t="str">
            <v>Seller Fulfilled</v>
          </cell>
          <cell r="T1599" t="str">
            <v>3QWHTN9JHGLY</v>
          </cell>
          <cell r="U1599" t="str">
            <v>00764608031568</v>
          </cell>
        </row>
        <row r="1600">
          <cell r="A1600" t="str">
            <v>3337-PACK2</v>
          </cell>
          <cell r="B1600">
            <v>803685315</v>
          </cell>
          <cell r="C1600" t="str">
            <v>BAZIC Modeling Clay Orange Color 1 LB, Non Toxic Dough for Crafting, 2-Packs</v>
          </cell>
          <cell r="D1600" t="str">
            <v>ACTIVE</v>
          </cell>
          <cell r="E1600" t="str">
            <v>PUBLISHED</v>
          </cell>
          <cell r="F1600" t="str">
            <v>Offer end date has passed</v>
          </cell>
          <cell r="G1600" t="str">
            <v>Office &amp; Stationery</v>
          </cell>
          <cell r="H1600" t="str">
            <v>File Folders</v>
          </cell>
          <cell r="I1600">
            <v>17.5</v>
          </cell>
          <cell r="J1600" t="str">
            <v>USD</v>
          </cell>
          <cell r="K1600" t="str">
            <v>Base</v>
          </cell>
          <cell r="L1600" t="str">
            <v>Yes</v>
          </cell>
          <cell r="M1600">
            <v>2039741</v>
          </cell>
          <cell r="N1600">
            <v>2039742</v>
          </cell>
          <cell r="O1600" t="str">
            <v>NETWORK_GEO</v>
          </cell>
          <cell r="P1600">
            <v>1.08</v>
          </cell>
          <cell r="Q1600">
            <v>1</v>
          </cell>
          <cell r="R1600" t="str">
            <v>Seller Fulfilled</v>
          </cell>
          <cell r="S1600" t="str">
            <v>Seller Fulfilled</v>
          </cell>
          <cell r="T1600" t="str">
            <v>640B4BZ199K3</v>
          </cell>
          <cell r="U1600" t="str">
            <v>00764608031728</v>
          </cell>
        </row>
        <row r="1601">
          <cell r="A1601" t="str">
            <v>3802-EACH</v>
          </cell>
          <cell r="B1601">
            <v>26609074</v>
          </cell>
          <cell r="C1601" t="str">
            <v>BAZIC 2 3/4" X 1" White Multipurpose Label (128/Pack) [3802]</v>
          </cell>
          <cell r="D1601" t="str">
            <v>ACTIVE</v>
          </cell>
          <cell r="E1601" t="str">
            <v>PUBLISHED</v>
          </cell>
          <cell r="G1601" t="str">
            <v>Office &amp; Stationery</v>
          </cell>
          <cell r="H1601" t="str">
            <v>Labels</v>
          </cell>
          <cell r="I1601">
            <v>7.49</v>
          </cell>
          <cell r="J1601" t="str">
            <v>USD</v>
          </cell>
          <cell r="K1601" t="str">
            <v>Base</v>
          </cell>
          <cell r="L1601">
            <v>7.49</v>
          </cell>
          <cell r="M1601">
            <v>2038061</v>
          </cell>
          <cell r="N1601">
            <v>2048506</v>
          </cell>
          <cell r="O1601" t="str">
            <v>NETWORK_GEO</v>
          </cell>
          <cell r="P1601">
            <v>1.01</v>
          </cell>
          <cell r="Q1601">
            <v>1</v>
          </cell>
          <cell r="R1601" t="str">
            <v>Seller Fulfilled</v>
          </cell>
          <cell r="S1601" t="str">
            <v>WFS Eligible</v>
          </cell>
          <cell r="T1601" t="str">
            <v>1405A0HT58MR</v>
          </cell>
          <cell r="U1601" t="str">
            <v>00764608032039</v>
          </cell>
        </row>
        <row r="1602">
          <cell r="A1602" t="str">
            <v>3811-BOX</v>
          </cell>
          <cell r="B1602">
            <v>539964746</v>
          </cell>
          <cell r="C1602" t="str">
            <v>BAZIC File Folder Label 2 3/4"X3/5" White Labels &amp; Color Code (126/Pack), 24-Packs</v>
          </cell>
          <cell r="D1602" t="str">
            <v>ACTIVE</v>
          </cell>
          <cell r="E1602" t="str">
            <v>PUBLISHED</v>
          </cell>
          <cell r="F1602" t="str">
            <v>Offer end date has passed</v>
          </cell>
          <cell r="G1602" t="str">
            <v>Crafts</v>
          </cell>
          <cell r="H1602" t="str">
            <v>Play Doughs</v>
          </cell>
          <cell r="I1602">
            <v>20</v>
          </cell>
          <cell r="J1602" t="str">
            <v>USD</v>
          </cell>
          <cell r="K1602" t="str">
            <v>Base</v>
          </cell>
          <cell r="L1602" t="str">
            <v>Yes</v>
          </cell>
          <cell r="M1602">
            <v>2038061</v>
          </cell>
          <cell r="N1602">
            <v>2039741</v>
          </cell>
          <cell r="O1602" t="str">
            <v>NETWORK_GEO</v>
          </cell>
          <cell r="P1602">
            <v>3.24</v>
          </cell>
          <cell r="Q1602">
            <v>1</v>
          </cell>
          <cell r="R1602" t="str">
            <v>Seller Fulfilled</v>
          </cell>
          <cell r="S1602" t="str">
            <v>Seller Fulfilled</v>
          </cell>
          <cell r="T1602" t="str">
            <v>3CVK8QDWRMKG</v>
          </cell>
          <cell r="U1602" t="str">
            <v>00764608033128</v>
          </cell>
        </row>
        <row r="1603">
          <cell r="A1603" t="str">
            <v>3900-PACK2</v>
          </cell>
          <cell r="B1603">
            <v>849788927</v>
          </cell>
          <cell r="C1603" t="str">
            <v>BAZIC Watercolor w/ Brush Semi Moist 8 Color, Non-Toxic Paint Set, 2-Packs</v>
          </cell>
          <cell r="D1603" t="str">
            <v>ACTIVE</v>
          </cell>
          <cell r="E1603" t="str">
            <v>PUBLISHED</v>
          </cell>
          <cell r="G1603" t="str">
            <v>Crafts</v>
          </cell>
          <cell r="H1603" t="str">
            <v>Art Paints &amp; Pigment Powders</v>
          </cell>
          <cell r="I1603">
            <v>8.99</v>
          </cell>
          <cell r="J1603" t="str">
            <v>USD</v>
          </cell>
          <cell r="K1603" t="str">
            <v>Base</v>
          </cell>
          <cell r="L1603">
            <v>8.99</v>
          </cell>
          <cell r="M1603">
            <v>2039748</v>
          </cell>
          <cell r="N1603">
            <v>2039741</v>
          </cell>
          <cell r="O1603" t="str">
            <v>NETWORK_GEO</v>
          </cell>
          <cell r="P1603">
            <v>0.34</v>
          </cell>
          <cell r="Q1603">
            <v>1</v>
          </cell>
          <cell r="R1603" t="str">
            <v>Seller Fulfilled</v>
          </cell>
          <cell r="S1603" t="str">
            <v>Seller Fulfilled</v>
          </cell>
          <cell r="T1603" t="str">
            <v>26Q6L4WSOBSW</v>
          </cell>
          <cell r="U1603" t="str">
            <v>00764608033470</v>
          </cell>
        </row>
        <row r="1604">
          <cell r="A1604" t="str">
            <v>4153-EACH</v>
          </cell>
          <cell r="B1604">
            <v>35068905</v>
          </cell>
          <cell r="C1604" t="str">
            <v>BAZIC 2 Inch Red Slant-D Ring View Binder w/ 2 Pockets [4153]</v>
          </cell>
          <cell r="D1604" t="str">
            <v>ACTIVE</v>
          </cell>
          <cell r="E1604" t="str">
            <v>PUBLISHED</v>
          </cell>
          <cell r="G1604" t="str">
            <v>Office &amp; Stationery</v>
          </cell>
          <cell r="H1604" t="str">
            <v>Binders</v>
          </cell>
          <cell r="I1604">
            <v>17.489999999999998</v>
          </cell>
          <cell r="J1604" t="str">
            <v>USD</v>
          </cell>
          <cell r="K1604" t="str">
            <v>Base</v>
          </cell>
          <cell r="L1604" t="str">
            <v>Yes</v>
          </cell>
          <cell r="M1604">
            <v>2039738</v>
          </cell>
          <cell r="N1604">
            <v>2039738</v>
          </cell>
          <cell r="O1604" t="str">
            <v>NETWORK_GEO</v>
          </cell>
          <cell r="P1604">
            <v>18.12</v>
          </cell>
          <cell r="Q1604">
            <v>1</v>
          </cell>
          <cell r="R1604" t="str">
            <v>Seller Fulfilled</v>
          </cell>
          <cell r="S1604" t="str">
            <v>Seller Fulfilled</v>
          </cell>
          <cell r="T1604" t="str">
            <v>4UVNNFCMSS20</v>
          </cell>
          <cell r="U1604" t="str">
            <v>20764608041608</v>
          </cell>
        </row>
        <row r="1605">
          <cell r="A1605" t="str">
            <v>4435-BOX</v>
          </cell>
          <cell r="B1605">
            <v>542963180</v>
          </cell>
          <cell r="C1605" t="str">
            <v>BAZIC 8" Double Thumb Stainless Steel Scissors, Straight Handle, 24-Pack</v>
          </cell>
          <cell r="D1605" t="str">
            <v>ACTIVE</v>
          </cell>
          <cell r="E1605" t="str">
            <v>PUBLISHED</v>
          </cell>
          <cell r="F1605" t="str">
            <v>Offer end date has passed</v>
          </cell>
          <cell r="G1605" t="str">
            <v>Crafts</v>
          </cell>
          <cell r="H1605" t="str">
            <v>Coloring Books</v>
          </cell>
          <cell r="I1605">
            <v>8.32</v>
          </cell>
          <cell r="J1605" t="str">
            <v>USD</v>
          </cell>
          <cell r="K1605" t="str">
            <v>Base</v>
          </cell>
          <cell r="L1605" t="str">
            <v>Yes</v>
          </cell>
          <cell r="M1605">
            <v>2039728</v>
          </cell>
          <cell r="N1605">
            <v>2038710</v>
          </cell>
          <cell r="O1605" t="str">
            <v>NETWORK_GEO</v>
          </cell>
          <cell r="P1605">
            <v>0.26</v>
          </cell>
          <cell r="Q1605">
            <v>1</v>
          </cell>
          <cell r="R1605" t="str">
            <v>Seller Fulfilled</v>
          </cell>
          <cell r="S1605" t="str">
            <v>Seller Fulfilled</v>
          </cell>
          <cell r="T1605" t="str">
            <v>489DVBCWMLC5</v>
          </cell>
          <cell r="U1605" t="str">
            <v>00805219466476</v>
          </cell>
        </row>
        <row r="1606">
          <cell r="A1606" t="str">
            <v>5103-BOX</v>
          </cell>
          <cell r="B1606">
            <v>364196620</v>
          </cell>
          <cell r="C1606" t="str">
            <v>BAZIC Sticky Notes 3x3 Neon Assorted Colors, (160 Sheets/Pack), 24-Pack</v>
          </cell>
          <cell r="D1606" t="str">
            <v>ACTIVE</v>
          </cell>
          <cell r="E1606" t="str">
            <v>PUBLISHED</v>
          </cell>
          <cell r="F1606" t="str">
            <v>Offer end date has passed</v>
          </cell>
          <cell r="G1606" t="str">
            <v>Office &amp; Stationery</v>
          </cell>
          <cell r="H1606" t="str">
            <v>Coin Roll Wrappers</v>
          </cell>
          <cell r="I1606">
            <v>183.99</v>
          </cell>
          <cell r="J1606" t="str">
            <v>USD</v>
          </cell>
          <cell r="K1606" t="str">
            <v>Base</v>
          </cell>
          <cell r="L1606" t="str">
            <v>Yes</v>
          </cell>
          <cell r="M1606">
            <v>2039904</v>
          </cell>
          <cell r="N1606">
            <v>2038710</v>
          </cell>
          <cell r="O1606" t="str">
            <v>NETWORK_GEO</v>
          </cell>
          <cell r="P1606">
            <v>8.52</v>
          </cell>
          <cell r="Q1606">
            <v>1</v>
          </cell>
          <cell r="R1606" t="str">
            <v>Seller Fulfilled</v>
          </cell>
          <cell r="S1606" t="str">
            <v>Seller Fulfilled</v>
          </cell>
          <cell r="T1606" t="str">
            <v>13Y8WIVD08LN</v>
          </cell>
          <cell r="U1606" t="str">
            <v>20764608050129</v>
          </cell>
        </row>
        <row r="1607">
          <cell r="A1607" t="str">
            <v>5105-BOX</v>
          </cell>
          <cell r="B1607">
            <v>296601055</v>
          </cell>
          <cell r="C1607" t="str">
            <v>BAZIC Sticky Notes 3x3 Assorted Colors, (100 Sheets/Pack), 24-Pack</v>
          </cell>
          <cell r="D1607" t="str">
            <v>ACTIVE</v>
          </cell>
          <cell r="E1607" t="str">
            <v>PUBLISHED</v>
          </cell>
          <cell r="G1607" t="str">
            <v>Office &amp; Stationery</v>
          </cell>
          <cell r="H1607" t="str">
            <v>Sticky Notes</v>
          </cell>
          <cell r="I1607">
            <v>22.64</v>
          </cell>
          <cell r="J1607" t="str">
            <v>USD</v>
          </cell>
          <cell r="K1607" t="str">
            <v>Base</v>
          </cell>
          <cell r="L1607">
            <v>22.64</v>
          </cell>
          <cell r="M1607">
            <v>2039904</v>
          </cell>
          <cell r="N1607">
            <v>2038710</v>
          </cell>
          <cell r="O1607" t="str">
            <v>NETWORK_GEO</v>
          </cell>
          <cell r="P1607">
            <v>17.5</v>
          </cell>
          <cell r="Q1607">
            <v>1</v>
          </cell>
          <cell r="R1607" t="str">
            <v>Seller Fulfilled</v>
          </cell>
          <cell r="S1607" t="str">
            <v>Seller Fulfilled</v>
          </cell>
          <cell r="T1607" t="str">
            <v>2MMJNDEMDXRO</v>
          </cell>
          <cell r="U1607" t="str">
            <v>20764608505490</v>
          </cell>
        </row>
        <row r="1608">
          <cell r="A1608" t="str">
            <v>520-EACH</v>
          </cell>
          <cell r="B1608">
            <v>24863246</v>
          </cell>
          <cell r="C1608" t="str">
            <v>BAZIC 100 Ct. 3 X 5 Unruled White Index Card [520]</v>
          </cell>
          <cell r="D1608" t="str">
            <v>ACTIVE</v>
          </cell>
          <cell r="E1608" t="str">
            <v>PUBLISHED</v>
          </cell>
          <cell r="F1608" t="str">
            <v>IP-Variants,Price Adjusted</v>
          </cell>
          <cell r="G1608" t="str">
            <v>Office &amp; Stationery</v>
          </cell>
          <cell r="H1608" t="str">
            <v>Index Cards</v>
          </cell>
          <cell r="I1608">
            <v>7.68</v>
          </cell>
          <cell r="J1608" t="str">
            <v>USD</v>
          </cell>
          <cell r="K1608" t="str">
            <v>Base</v>
          </cell>
          <cell r="L1608">
            <v>7.68</v>
          </cell>
          <cell r="M1608">
            <v>2039744</v>
          </cell>
          <cell r="N1608">
            <v>2039904</v>
          </cell>
          <cell r="O1608">
            <v>0.30499999999999999</v>
          </cell>
          <cell r="P1608">
            <v>4.28</v>
          </cell>
          <cell r="Q1608">
            <v>1</v>
          </cell>
          <cell r="R1608" t="str">
            <v>Seller Fulfilled</v>
          </cell>
          <cell r="S1608" t="str">
            <v>Seller Fulfilled</v>
          </cell>
          <cell r="T1608" t="str">
            <v>2MHLBHWYRGLQ</v>
          </cell>
          <cell r="U1608" t="str">
            <v>10764608051129</v>
          </cell>
        </row>
        <row r="1609">
          <cell r="A1609" t="str">
            <v>527-CASE</v>
          </cell>
          <cell r="B1609">
            <v>880731921</v>
          </cell>
          <cell r="C1609" t="str">
            <v>BAZIC Construction Paper Pad 16 Sheet 18"x12" Assorted Colors, 48-Pack</v>
          </cell>
          <cell r="D1609" t="str">
            <v>ACTIVE</v>
          </cell>
          <cell r="E1609" t="str">
            <v>PUBLISHED</v>
          </cell>
          <cell r="F1609"/>
          <cell r="G1609" t="str">
            <v>Office &amp; Stationery</v>
          </cell>
          <cell r="H1609" t="str">
            <v>Index Cards</v>
          </cell>
          <cell r="I1609">
            <v>12.64</v>
          </cell>
          <cell r="J1609" t="str">
            <v>USD</v>
          </cell>
          <cell r="K1609" t="str">
            <v>Base</v>
          </cell>
          <cell r="L1609" t="str">
            <v>Yes</v>
          </cell>
          <cell r="M1609">
            <v>2038710</v>
          </cell>
          <cell r="N1609">
            <v>2039744</v>
          </cell>
          <cell r="O1609" t="str">
            <v>ALWAYS_TWO_DAY</v>
          </cell>
          <cell r="P1609">
            <v>1.8</v>
          </cell>
          <cell r="Q1609">
            <v>1</v>
          </cell>
          <cell r="R1609" t="str">
            <v>Walmart Fulfilled</v>
          </cell>
          <cell r="S1609" t="str">
            <v>Walmart Fulfilled</v>
          </cell>
          <cell r="T1609" t="str">
            <v>2PPS6LV5VQM9</v>
          </cell>
          <cell r="U1609" t="str">
            <v>00460015768126</v>
          </cell>
        </row>
        <row r="1610">
          <cell r="A1610" t="str">
            <v>5487-EACH</v>
          </cell>
          <cell r="B1610">
            <v>16682406122</v>
          </cell>
          <cell r="C1610" t="str">
            <v>BAZIC Spiral Notebook, 1 Subject, Wide Ruled Paper 8" x 10-1/2", 70 Sheets, Assorted Pastel Color, Random 1 Count</v>
          </cell>
          <cell r="D1610" t="str">
            <v>RETIRED</v>
          </cell>
          <cell r="E1610" t="str">
            <v>UNPUBLISHED</v>
          </cell>
          <cell r="F1610" t="str">
            <v>Offer end date has passed</v>
          </cell>
          <cell r="G1610" t="str">
            <v>Office &amp; Stationery</v>
          </cell>
          <cell r="H1610" t="str">
            <v>Tape Flags</v>
          </cell>
          <cell r="I1610">
            <v>9.75</v>
          </cell>
          <cell r="J1610" t="str">
            <v>USD</v>
          </cell>
          <cell r="K1610" t="str">
            <v>Base</v>
          </cell>
          <cell r="L1610" t="str">
            <v>Yes</v>
          </cell>
          <cell r="M1610">
            <v>2039723</v>
          </cell>
          <cell r="N1610">
            <v>2038710</v>
          </cell>
          <cell r="O1610" t="str">
            <v>NETWORK_GEO</v>
          </cell>
          <cell r="P1610">
            <v>7.0000000000000007E-2</v>
          </cell>
          <cell r="Q1610">
            <v>1</v>
          </cell>
          <cell r="R1610" t="str">
            <v>WFS Eligible</v>
          </cell>
          <cell r="S1610" t="str">
            <v>Seller Fulfilled</v>
          </cell>
          <cell r="T1610" t="str">
            <v>2Y994EUELZYP</v>
          </cell>
          <cell r="U1610" t="str">
            <v>00469594074079</v>
          </cell>
        </row>
        <row r="1611">
          <cell r="A1611" t="str">
            <v>5496-CASE</v>
          </cell>
          <cell r="B1611">
            <v>103504318</v>
          </cell>
          <cell r="C1611" t="str">
            <v>BAZIC Composition Book College Ruled 100 Sheet Geometric Notebook, 48-Pack</v>
          </cell>
          <cell r="D1611" t="str">
            <v>ACTIVE</v>
          </cell>
          <cell r="E1611" t="str">
            <v>PUBLISHED</v>
          </cell>
          <cell r="F1611" t="str">
            <v>Offer end date has passed</v>
          </cell>
          <cell r="G1611" t="str">
            <v>Office &amp; Stationery</v>
          </cell>
          <cell r="H1611" t="str">
            <v>Composition Notebooks</v>
          </cell>
          <cell r="I1611">
            <v>152</v>
          </cell>
          <cell r="J1611" t="str">
            <v>USD</v>
          </cell>
          <cell r="K1611" t="str">
            <v>Base</v>
          </cell>
          <cell r="L1611">
            <v>152</v>
          </cell>
          <cell r="M1611">
            <v>2038710</v>
          </cell>
          <cell r="N1611">
            <v>2038710</v>
          </cell>
          <cell r="O1611">
            <v>27</v>
          </cell>
          <cell r="P1611">
            <v>7.74</v>
          </cell>
          <cell r="Q1611">
            <v>1</v>
          </cell>
          <cell r="R1611" t="str">
            <v>Seller Fulfilled</v>
          </cell>
          <cell r="S1611" t="str">
            <v>Seller Fulfilled</v>
          </cell>
          <cell r="T1611" t="str">
            <v>403SMNJM5XR9</v>
          </cell>
          <cell r="U1611" t="str">
            <v>20646529912345</v>
          </cell>
        </row>
        <row r="1612">
          <cell r="A1612" t="str">
            <v>577-PACK2</v>
          </cell>
          <cell r="B1612">
            <v>133377765</v>
          </cell>
          <cell r="C1612" t="str">
            <v>BAZIC Perforated Writing Pad, 80 Sheets 6"x9" White Gregg Ruled Steno Book, 2-Pack</v>
          </cell>
          <cell r="D1612" t="str">
            <v>ACTIVE</v>
          </cell>
          <cell r="E1612" t="str">
            <v>PUBLISHED</v>
          </cell>
          <cell r="F1612"/>
          <cell r="G1612" t="str">
            <v>Office &amp; Stationery</v>
          </cell>
          <cell r="H1612" t="str">
            <v>Poster Boards</v>
          </cell>
          <cell r="I1612">
            <v>8.99</v>
          </cell>
          <cell r="J1612" t="str">
            <v>USD</v>
          </cell>
          <cell r="K1612" t="str">
            <v>Base</v>
          </cell>
          <cell r="L1612" t="str">
            <v>Yes</v>
          </cell>
          <cell r="M1612">
            <v>2039723</v>
          </cell>
          <cell r="N1612">
            <v>2039749</v>
          </cell>
          <cell r="O1612" t="str">
            <v>NETWORK_GEO</v>
          </cell>
          <cell r="P1612">
            <v>0.26</v>
          </cell>
          <cell r="Q1612">
            <v>1</v>
          </cell>
          <cell r="R1612" t="str">
            <v>Seller Fulfilled</v>
          </cell>
          <cell r="S1612" t="str">
            <v>Seller Fulfilled</v>
          </cell>
          <cell r="T1612" t="str">
            <v>5EZIRZHXFZ2Q</v>
          </cell>
          <cell r="U1612" t="str">
            <v>00764608054123</v>
          </cell>
        </row>
        <row r="1613">
          <cell r="A1613" t="str">
            <v>6802-BOX</v>
          </cell>
          <cell r="B1613">
            <v>880578454</v>
          </cell>
          <cell r="C1613" t="str">
            <v>BAZIC Jumbo Craft Sticks Natural Wood, Large Non Toxic Stick, 1200-Count</v>
          </cell>
          <cell r="D1613" t="str">
            <v>ACTIVE</v>
          </cell>
          <cell r="E1613" t="str">
            <v>PUBLISHED</v>
          </cell>
          <cell r="F1613"/>
          <cell r="G1613" t="str">
            <v>Office &amp; Stationery</v>
          </cell>
          <cell r="H1613" t="str">
            <v>Envelopes</v>
          </cell>
          <cell r="I1613">
            <v>86.99</v>
          </cell>
          <cell r="J1613" t="str">
            <v>USD</v>
          </cell>
          <cell r="K1613" t="str">
            <v>Base</v>
          </cell>
          <cell r="L1613" t="str">
            <v>Yes</v>
          </cell>
          <cell r="M1613">
            <v>2038710</v>
          </cell>
          <cell r="N1613">
            <v>2038710</v>
          </cell>
          <cell r="O1613" t="str">
            <v>NETWORK_GEO</v>
          </cell>
          <cell r="P1613">
            <v>17.100000000000001</v>
          </cell>
          <cell r="Q1613">
            <v>1</v>
          </cell>
          <cell r="R1613" t="str">
            <v>Seller Fulfilled</v>
          </cell>
          <cell r="S1613" t="str">
            <v>Seller Fulfilled</v>
          </cell>
          <cell r="T1613" t="str">
            <v>34QP3EOAKRD4</v>
          </cell>
          <cell r="U1613" t="str">
            <v>20764608005723</v>
          </cell>
        </row>
        <row r="1614">
          <cell r="A1614" t="str">
            <v>8241-CASE-1</v>
          </cell>
          <cell r="B1614">
            <v>567536819</v>
          </cell>
          <cell r="C1614" t="str">
            <v>BAZIC Catalog Envelope 9" x 12" Gummed Seal Eyelet Closure,192-Count</v>
          </cell>
          <cell r="D1614" t="str">
            <v>ACTIVE</v>
          </cell>
          <cell r="E1614" t="str">
            <v>PUBLISHED</v>
          </cell>
          <cell r="F1614" t="str">
            <v>Listing &amp; Content:UPC Mismatch:Wrong-Item:Unpublish-Auto</v>
          </cell>
          <cell r="G1614" t="str">
            <v>Business &amp; Industrial</v>
          </cell>
          <cell r="H1614" t="str">
            <v>Foam Board</v>
          </cell>
          <cell r="I1614">
            <v>74.5</v>
          </cell>
          <cell r="J1614" t="str">
            <v>USD</v>
          </cell>
          <cell r="K1614" t="str">
            <v>Base</v>
          </cell>
          <cell r="L1614" t="str">
            <v>Yes</v>
          </cell>
          <cell r="M1614">
            <v>2038710</v>
          </cell>
          <cell r="N1614">
            <v>2038710</v>
          </cell>
          <cell r="O1614" t="str">
            <v>NETWORK_GEO</v>
          </cell>
          <cell r="P1614">
            <v>9.48</v>
          </cell>
          <cell r="Q1614">
            <v>1</v>
          </cell>
          <cell r="R1614" t="str">
            <v>Seller Fulfilled</v>
          </cell>
          <cell r="S1614" t="str">
            <v>Seller Fulfilled</v>
          </cell>
          <cell r="T1614" t="str">
            <v>240KLJO0N94X</v>
          </cell>
          <cell r="U1614" t="str">
            <v>20764608005945</v>
          </cell>
        </row>
        <row r="1615">
          <cell r="A1615" t="str">
            <v>909-EACH</v>
          </cell>
          <cell r="B1615">
            <v>163924307</v>
          </cell>
          <cell r="C1615" t="str">
            <v>BAZIC 1.88" X 10 Yards Black Duct Tape [909]</v>
          </cell>
          <cell r="D1615" t="str">
            <v>ACTIVE</v>
          </cell>
          <cell r="E1615" t="str">
            <v>PUBLISHED</v>
          </cell>
          <cell r="F1615"/>
          <cell r="G1615" t="str">
            <v>Office &amp; Stationery</v>
          </cell>
          <cell r="H1615" t="str">
            <v>Whiteboards</v>
          </cell>
          <cell r="I1615">
            <v>12.99</v>
          </cell>
          <cell r="J1615" t="str">
            <v>USD</v>
          </cell>
          <cell r="K1615" t="str">
            <v>Base</v>
          </cell>
          <cell r="L1615" t="str">
            <v>Yes</v>
          </cell>
          <cell r="M1615">
            <v>2042502</v>
          </cell>
          <cell r="N1615">
            <v>2039885</v>
          </cell>
          <cell r="O1615" t="str">
            <v>NETWORK_GEO</v>
          </cell>
          <cell r="P1615">
            <v>0.5</v>
          </cell>
          <cell r="Q1615">
            <v>1</v>
          </cell>
          <cell r="R1615" t="str">
            <v>Seller Fulfilled</v>
          </cell>
          <cell r="S1615" t="str">
            <v>Seller Fulfilled</v>
          </cell>
          <cell r="T1615" t="str">
            <v>3B06YPRDZ18Z</v>
          </cell>
          <cell r="U1615" t="str">
            <v>00764608060117</v>
          </cell>
        </row>
        <row r="1616">
          <cell r="A1616" t="str">
            <v>912-PACK2</v>
          </cell>
          <cell r="B1616">
            <v>881397519</v>
          </cell>
          <cell r="C1616" t="str">
            <v>BAZIC Clear Tape w/ Dispenser 3/4" X 1296", Transparent Stationery Tapes, 2-Pack</v>
          </cell>
          <cell r="D1616" t="str">
            <v>ACTIVE</v>
          </cell>
          <cell r="E1616" t="str">
            <v>PUBLISHED</v>
          </cell>
          <cell r="F1616" t="str">
            <v>Offer end date has passed</v>
          </cell>
          <cell r="G1616" t="str">
            <v>Office &amp; Stationery</v>
          </cell>
          <cell r="H1616" t="str">
            <v>Whiteboards</v>
          </cell>
          <cell r="I1616">
            <v>18.79</v>
          </cell>
          <cell r="J1616" t="str">
            <v>USD</v>
          </cell>
          <cell r="K1616" t="str">
            <v>Base</v>
          </cell>
          <cell r="L1616" t="str">
            <v>Yes</v>
          </cell>
          <cell r="M1616">
            <v>2039729</v>
          </cell>
          <cell r="N1616">
            <v>2039885</v>
          </cell>
          <cell r="O1616" t="str">
            <v>NETWORK_GEO</v>
          </cell>
          <cell r="P1616">
            <v>0.85</v>
          </cell>
          <cell r="Q1616">
            <v>1</v>
          </cell>
          <cell r="R1616" t="str">
            <v>Seller Fulfilled</v>
          </cell>
          <cell r="S1616" t="str">
            <v>Seller Fulfilled</v>
          </cell>
          <cell r="T1616" t="str">
            <v>3A5M1ZYJOP5D</v>
          </cell>
          <cell r="U1616" t="str">
            <v>00764608060131</v>
          </cell>
        </row>
        <row r="1617">
          <cell r="A1617" t="str">
            <v>L-45-EACH</v>
          </cell>
          <cell r="B1617">
            <v>842874895</v>
          </cell>
          <cell r="C1617" t="str">
            <v>BAZIC We Reserve The Right to Refuse Service to Anyone Sign 12"x16", Waterproof, 1-Pack</v>
          </cell>
          <cell r="D1617" t="str">
            <v>ARCHIVED</v>
          </cell>
          <cell r="E1617" t="str">
            <v>UNPUBLISHED</v>
          </cell>
          <cell r="F1617" t="str">
            <v>Offer end date has passed</v>
          </cell>
          <cell r="G1617" t="str">
            <v>Office &amp; Stationery</v>
          </cell>
          <cell r="H1617" t="str">
            <v>Rubber Bands</v>
          </cell>
          <cell r="I1617">
            <v>7.99</v>
          </cell>
          <cell r="J1617" t="str">
            <v>USD</v>
          </cell>
          <cell r="K1617" t="str">
            <v>Base</v>
          </cell>
          <cell r="L1617" t="str">
            <v>Yes</v>
          </cell>
          <cell r="M1617">
            <v>2038710</v>
          </cell>
          <cell r="N1617">
            <v>2039906</v>
          </cell>
          <cell r="O1617" t="str">
            <v>NETWORK_GEO</v>
          </cell>
          <cell r="P1617">
            <v>0.13</v>
          </cell>
          <cell r="Q1617">
            <v>1</v>
          </cell>
          <cell r="R1617" t="str">
            <v>Seller Fulfilled</v>
          </cell>
          <cell r="S1617" t="str">
            <v>Seller Fulfilled</v>
          </cell>
          <cell r="T1617" t="str">
            <v>659M3YETIT4X</v>
          </cell>
          <cell r="U1617" t="str">
            <v>00764608061015</v>
          </cell>
        </row>
        <row r="1618">
          <cell r="A1618" t="str">
            <v>S-1-PACK4</v>
          </cell>
          <cell r="B1618">
            <v>737033512</v>
          </cell>
          <cell r="C1618" t="str">
            <v>BAZIC For Sale Sign 9"X12", Plastic Signs for Yard Sale Garage Sale, 4-Pack</v>
          </cell>
          <cell r="D1618" t="str">
            <v>ACTIVE</v>
          </cell>
          <cell r="E1618" t="str">
            <v>PUBLISHED</v>
          </cell>
          <cell r="F1618" t="str">
            <v>Offer end date has passed</v>
          </cell>
          <cell r="G1618" t="str">
            <v>Crafts</v>
          </cell>
          <cell r="H1618" t="str">
            <v>Coloring Books</v>
          </cell>
          <cell r="I1618">
            <v>12.99</v>
          </cell>
          <cell r="J1618" t="str">
            <v>USD</v>
          </cell>
          <cell r="K1618" t="str">
            <v>Base</v>
          </cell>
          <cell r="L1618" t="str">
            <v>Yes</v>
          </cell>
          <cell r="M1618">
            <v>2038710</v>
          </cell>
          <cell r="N1618">
            <v>2038710</v>
          </cell>
          <cell r="O1618" t="str">
            <v>NETWORK_GEO</v>
          </cell>
          <cell r="P1618">
            <v>0.8</v>
          </cell>
          <cell r="Q1618">
            <v>1</v>
          </cell>
          <cell r="R1618" t="str">
            <v>WFS Eligible</v>
          </cell>
          <cell r="S1618" t="str">
            <v>Seller Fulfilled</v>
          </cell>
          <cell r="T1618" t="str">
            <v>1IYM5X14SAO6</v>
          </cell>
          <cell r="U1618" t="str">
            <v>00460015799588</v>
          </cell>
        </row>
        <row r="1619">
          <cell r="A1619" t="str">
            <v>V05283-CASE</v>
          </cell>
          <cell r="B1619">
            <v>2067577073</v>
          </cell>
          <cell r="C1619" t="str">
            <v>BAZIC White Envelope #10 Gummed Seal 4 1/8 x 9 1/2, Windowless Design (500/Box), 5-Pack</v>
          </cell>
          <cell r="D1619" t="str">
            <v>RETIRED</v>
          </cell>
          <cell r="E1619" t="str">
            <v>UNPUBLISHED</v>
          </cell>
          <cell r="F1619" t="str">
            <v>Offer end date has passed</v>
          </cell>
          <cell r="G1619" t="str">
            <v>Tools &amp; Hardware</v>
          </cell>
          <cell r="H1619" t="str">
            <v>Dowels</v>
          </cell>
          <cell r="I1619">
            <v>49.36</v>
          </cell>
          <cell r="J1619" t="str">
            <v>USD</v>
          </cell>
          <cell r="K1619" t="str">
            <v>Base</v>
          </cell>
          <cell r="L1619" t="str">
            <v>Yes</v>
          </cell>
          <cell r="M1619">
            <v>2038710</v>
          </cell>
          <cell r="N1619">
            <v>2038710</v>
          </cell>
          <cell r="O1619" t="str">
            <v>NETWORK_GEO</v>
          </cell>
          <cell r="P1619">
            <v>3.67</v>
          </cell>
          <cell r="Q1619">
            <v>1</v>
          </cell>
          <cell r="R1619" t="str">
            <v>Seller Fulfilled</v>
          </cell>
          <cell r="S1619" t="str">
            <v>Seller Fulfilled</v>
          </cell>
          <cell r="T1619" t="str">
            <v>2U9JEM24FTJO</v>
          </cell>
          <cell r="U1619" t="str">
            <v>10764608068110</v>
          </cell>
        </row>
        <row r="1620">
          <cell r="A1620" t="str">
            <v>2012-BOX</v>
          </cell>
          <cell r="B1620">
            <v>471645496</v>
          </cell>
          <cell r="C1620" t="str">
            <v>BAZIC Washable Stationery Clear Glue Liquid Pen 80 mL (2/Pack), 24-Packs</v>
          </cell>
          <cell r="D1620" t="str">
            <v>ACTIVE</v>
          </cell>
          <cell r="E1620" t="str">
            <v>PUBLISHED</v>
          </cell>
          <cell r="G1620" t="str">
            <v>Office &amp; Stationery</v>
          </cell>
          <cell r="H1620" t="str">
            <v>Glue Pens</v>
          </cell>
          <cell r="I1620">
            <v>55.99</v>
          </cell>
          <cell r="J1620" t="str">
            <v>USD</v>
          </cell>
          <cell r="K1620" t="str">
            <v>Base</v>
          </cell>
          <cell r="L1620">
            <v>55.99</v>
          </cell>
          <cell r="M1620">
            <v>2039872</v>
          </cell>
          <cell r="N1620">
            <v>2039720</v>
          </cell>
          <cell r="O1620" t="str">
            <v>NETWORK_GEO</v>
          </cell>
          <cell r="P1620">
            <v>2.74</v>
          </cell>
          <cell r="Q1620">
            <v>1</v>
          </cell>
          <cell r="R1620" t="str">
            <v>Seller Fulfilled</v>
          </cell>
          <cell r="S1620" t="str">
            <v>WFS Eligible</v>
          </cell>
          <cell r="T1620" t="str">
            <v>1FQ135YA0ACA</v>
          </cell>
          <cell r="U1620" t="str">
            <v>10764608007201</v>
          </cell>
        </row>
        <row r="1621">
          <cell r="A1621" t="str">
            <v>2351-BOX</v>
          </cell>
          <cell r="B1621">
            <v>16100512613</v>
          </cell>
          <cell r="C1621" t="str">
            <v>BAZIC Highlighter Yellow Color Desk Style, Chisel Tip, Unscented (4/Pack), 24-Packs</v>
          </cell>
          <cell r="D1621" t="str">
            <v>ACTIVE</v>
          </cell>
          <cell r="E1621" t="str">
            <v>PUBLISHED</v>
          </cell>
          <cell r="F1621" t="str">
            <v>Offer end date has passed</v>
          </cell>
          <cell r="G1621" t="str">
            <v>Office &amp; Stationery</v>
          </cell>
          <cell r="H1621" t="str">
            <v>Highlighters</v>
          </cell>
          <cell r="I1621">
            <v>58.49</v>
          </cell>
          <cell r="J1621" t="str">
            <v>USD</v>
          </cell>
          <cell r="K1621" t="str">
            <v>Base</v>
          </cell>
          <cell r="L1621">
            <v>58.49</v>
          </cell>
          <cell r="M1621">
            <v>2039896</v>
          </cell>
          <cell r="N1621">
            <v>2038710</v>
          </cell>
          <cell r="O1621">
            <v>4.04</v>
          </cell>
          <cell r="P1621">
            <v>1.02</v>
          </cell>
          <cell r="Q1621">
            <v>1</v>
          </cell>
          <cell r="R1621" t="str">
            <v>Seller Fulfilled</v>
          </cell>
          <cell r="S1621" t="str">
            <v>Seller Fulfilled</v>
          </cell>
          <cell r="T1621" t="str">
            <v>1FKYVPWV9LAI</v>
          </cell>
          <cell r="U1621" t="str">
            <v>00810056720001</v>
          </cell>
        </row>
        <row r="1622">
          <cell r="A1622" t="str">
            <v>2562-EACH</v>
          </cell>
          <cell r="B1622">
            <v>466999938</v>
          </cell>
          <cell r="C1622" t="str">
            <v>BAZIC Silky Gel Crayons 24 Color, Washable Blendable Watercolor Crayon (24/Pack), 1-Pack</v>
          </cell>
          <cell r="D1622" t="str">
            <v>ACTIVE</v>
          </cell>
          <cell r="E1622" t="str">
            <v>PUBLISHED</v>
          </cell>
          <cell r="F1622" t="str">
            <v>Compliance - Childrenâ€™s Product Policy</v>
          </cell>
          <cell r="G1622" t="str">
            <v>Crafts</v>
          </cell>
          <cell r="H1622" t="str">
            <v>Crayons</v>
          </cell>
          <cell r="I1622">
            <v>18.25</v>
          </cell>
          <cell r="J1622" t="str">
            <v>USD</v>
          </cell>
          <cell r="K1622" t="str">
            <v>Base</v>
          </cell>
          <cell r="L1622">
            <v>18.25</v>
          </cell>
          <cell r="M1622">
            <v>2039722</v>
          </cell>
          <cell r="N1622">
            <v>2039923</v>
          </cell>
          <cell r="O1622">
            <v>0.76</v>
          </cell>
          <cell r="P1622">
            <v>1.04</v>
          </cell>
          <cell r="Q1622">
            <v>1</v>
          </cell>
          <cell r="R1622" t="str">
            <v>Seller Fulfilled</v>
          </cell>
          <cell r="S1622" t="str">
            <v>Seller Fulfilled</v>
          </cell>
          <cell r="T1622" t="str">
            <v>6XK4RT9GIQ9V</v>
          </cell>
          <cell r="U1622" t="str">
            <v>00810056724221</v>
          </cell>
        </row>
        <row r="1623">
          <cell r="A1623" t="str">
            <v>310-BOX</v>
          </cell>
          <cell r="B1623">
            <v>432529666</v>
          </cell>
          <cell r="C1623" t="str">
            <v>BAZIC Plastic Ruler 12" (30cm) w/ Multiplication Table, (4/Pack), 24-Pack</v>
          </cell>
          <cell r="D1623" t="str">
            <v>ACTIVE</v>
          </cell>
          <cell r="E1623" t="str">
            <v>PUBLISHED</v>
          </cell>
          <cell r="F1623"/>
          <cell r="G1623" t="str">
            <v>Office &amp; Stationery</v>
          </cell>
          <cell r="H1623" t="str">
            <v>Pencils</v>
          </cell>
          <cell r="I1623">
            <v>11.48</v>
          </cell>
          <cell r="J1623" t="str">
            <v>USD</v>
          </cell>
          <cell r="K1623" t="str">
            <v>Base</v>
          </cell>
          <cell r="L1623" t="str">
            <v>Yes</v>
          </cell>
          <cell r="M1623">
            <v>2039731</v>
          </cell>
          <cell r="N1623">
            <v>2039720</v>
          </cell>
          <cell r="O1623" t="str">
            <v>NETWORK_GEO</v>
          </cell>
          <cell r="P1623">
            <v>0.24</v>
          </cell>
          <cell r="Q1623">
            <v>1</v>
          </cell>
          <cell r="R1623" t="str">
            <v>Seller Fulfilled</v>
          </cell>
          <cell r="S1623" t="str">
            <v>Seller Fulfilled</v>
          </cell>
          <cell r="T1623" t="str">
            <v>1G1SF89A64QL</v>
          </cell>
          <cell r="U1623" t="str">
            <v>00466423707092</v>
          </cell>
        </row>
        <row r="1624">
          <cell r="A1624" t="str">
            <v>3172-BOX</v>
          </cell>
          <cell r="B1624">
            <v>553755986</v>
          </cell>
          <cell r="C1624" t="str">
            <v>BAZIC Plastic File Folder Poly Envelopes, Letter Size Document Holder, 24-Pack</v>
          </cell>
          <cell r="D1624" t="str">
            <v>ACTIVE</v>
          </cell>
          <cell r="E1624" t="str">
            <v>PUBLISHED</v>
          </cell>
          <cell r="F1624" t="str">
            <v>Offer end date has passed,No Match Found - Adjusted to your last submitted price</v>
          </cell>
          <cell r="G1624" t="str">
            <v>Office &amp; Stationery</v>
          </cell>
          <cell r="H1624" t="str">
            <v>File Folders</v>
          </cell>
          <cell r="I1624">
            <v>42.09</v>
          </cell>
          <cell r="J1624" t="str">
            <v>USD</v>
          </cell>
          <cell r="K1624" t="str">
            <v>Base</v>
          </cell>
          <cell r="L1624">
            <v>42.09</v>
          </cell>
          <cell r="M1624">
            <v>2039742</v>
          </cell>
          <cell r="N1624" t="str">
            <v>NETWORK_GEO</v>
          </cell>
          <cell r="O1624">
            <v>4.3</v>
          </cell>
          <cell r="P1624">
            <v>3.38</v>
          </cell>
          <cell r="Q1624">
            <v>1</v>
          </cell>
          <cell r="R1624" t="str">
            <v>Seller Fulfilled</v>
          </cell>
          <cell r="S1624" t="str">
            <v>WFS Eligible</v>
          </cell>
          <cell r="T1624" t="str">
            <v>5BP4XM39BM03</v>
          </cell>
          <cell r="U1624" t="str">
            <v>10764608007768</v>
          </cell>
        </row>
        <row r="1625">
          <cell r="A1625" t="str">
            <v>5001-CASE</v>
          </cell>
          <cell r="B1625">
            <v>302974355</v>
          </cell>
          <cell r="C1625" t="str">
            <v>BAZIC Kraft Bubble Mailers #000 4"x7.25" Padded Cushion Envelope, 120-Count</v>
          </cell>
          <cell r="D1625" t="str">
            <v>RETIRED</v>
          </cell>
          <cell r="E1625" t="str">
            <v>UNPUBLISHED</v>
          </cell>
          <cell r="F1625" t="str">
            <v>Offer end date has passed,Price Adjusted</v>
          </cell>
          <cell r="G1625" t="str">
            <v>Office &amp; Stationery</v>
          </cell>
          <cell r="H1625" t="str">
            <v>Envelopes</v>
          </cell>
          <cell r="I1625">
            <v>48.89</v>
          </cell>
          <cell r="J1625" t="str">
            <v>USD</v>
          </cell>
          <cell r="K1625" t="str">
            <v>Base</v>
          </cell>
          <cell r="L1625" t="str">
            <v>Yes</v>
          </cell>
          <cell r="M1625">
            <v>2038710</v>
          </cell>
          <cell r="N1625">
            <v>2039720</v>
          </cell>
          <cell r="O1625">
            <v>2.72</v>
          </cell>
          <cell r="P1625">
            <v>0.22</v>
          </cell>
          <cell r="Q1625">
            <v>1</v>
          </cell>
          <cell r="R1625" t="str">
            <v>Seller Fulfilled</v>
          </cell>
          <cell r="S1625" t="str">
            <v>Seller Fulfilled</v>
          </cell>
          <cell r="T1625" t="str">
            <v>4WB5YF1OYU4G</v>
          </cell>
          <cell r="U1625" t="str">
            <v>00764608007792</v>
          </cell>
        </row>
        <row r="1626">
          <cell r="A1626" t="str">
            <v>5160-PACK2</v>
          </cell>
          <cell r="B1626">
            <v>894733427</v>
          </cell>
          <cell r="C1626" t="str">
            <v>BAZIC Sticky Notes 3x3 Canary Yellow Colors Post Self Stick Note (1200 Sheets/Pack), 2-Packs</v>
          </cell>
          <cell r="D1626" t="str">
            <v>RETIRED</v>
          </cell>
          <cell r="E1626" t="str">
            <v>SYSTEM_PROBLEM</v>
          </cell>
          <cell r="F1626" t="str">
            <v>IP-Design Rights High-Severity</v>
          </cell>
          <cell r="G1626" t="str">
            <v>Office &amp; Stationery</v>
          </cell>
          <cell r="H1626" t="str">
            <v>Mechanical Pencil Refills</v>
          </cell>
          <cell r="I1626">
            <v>7.99</v>
          </cell>
          <cell r="J1626" t="str">
            <v>USD</v>
          </cell>
          <cell r="K1626" t="str">
            <v>Base</v>
          </cell>
          <cell r="L1626" t="str">
            <v>Yes</v>
          </cell>
          <cell r="M1626">
            <v>2039904</v>
          </cell>
          <cell r="N1626">
            <v>2039720</v>
          </cell>
          <cell r="O1626" t="str">
            <v>NETWORK_GEO</v>
          </cell>
          <cell r="P1626">
            <v>0.06</v>
          </cell>
          <cell r="Q1626">
            <v>1</v>
          </cell>
          <cell r="R1626" t="str">
            <v>Seller Fulfilled</v>
          </cell>
          <cell r="S1626" t="str">
            <v>Seller Fulfilled</v>
          </cell>
          <cell r="T1626" t="str">
            <v>350ZUE89TE87</v>
          </cell>
          <cell r="U1626" t="str">
            <v>00764608007938</v>
          </cell>
        </row>
        <row r="1627">
          <cell r="A1627" t="str">
            <v>555-CASE</v>
          </cell>
          <cell r="B1627">
            <v>336003478</v>
          </cell>
          <cell r="C1627" t="str">
            <v>BAZIC Perforated Writing Pad, 50 Sheets 5x8 Inch, Canary Jr., Total 48 Count</v>
          </cell>
          <cell r="D1627" t="str">
            <v>ACTIVE</v>
          </cell>
          <cell r="E1627" t="str">
            <v>PUBLISHED</v>
          </cell>
          <cell r="F1627" t="str">
            <v>Offer end date has passed</v>
          </cell>
          <cell r="G1627" t="str">
            <v>Office &amp; Stationery</v>
          </cell>
          <cell r="H1627" t="str">
            <v>Writing Notebooks &amp; Sketch Books</v>
          </cell>
          <cell r="I1627">
            <v>47.29</v>
          </cell>
          <cell r="J1627" t="str">
            <v>USD</v>
          </cell>
          <cell r="K1627" t="str">
            <v>Base</v>
          </cell>
          <cell r="L1627">
            <v>47.29</v>
          </cell>
          <cell r="M1627">
            <v>2039723</v>
          </cell>
          <cell r="N1627" t="str">
            <v>NETWORK_GEO</v>
          </cell>
          <cell r="O1627">
            <v>10.24</v>
          </cell>
          <cell r="P1627">
            <v>14.06</v>
          </cell>
          <cell r="Q1627">
            <v>1</v>
          </cell>
          <cell r="R1627" t="str">
            <v>Seller Fulfilled</v>
          </cell>
          <cell r="S1627" t="str">
            <v>Seller Fulfilled</v>
          </cell>
          <cell r="T1627" t="str">
            <v>79VEIW9NKHBA</v>
          </cell>
          <cell r="U1627" t="str">
            <v>20814625080163</v>
          </cell>
        </row>
        <row r="1628">
          <cell r="A1628" t="str">
            <v>620-BOX</v>
          </cell>
          <cell r="B1628">
            <v>143017045</v>
          </cell>
          <cell r="C1628" t="str">
            <v>BAZIC Stand-Up Stapler w/500 Staples, Standard (26/6), Soft Grip, 12-Pack</v>
          </cell>
          <cell r="D1628" t="str">
            <v>ACTIVE</v>
          </cell>
          <cell r="E1628" t="str">
            <v>PUBLISHED</v>
          </cell>
          <cell r="F1628" t="str">
            <v>Offer end date has passed</v>
          </cell>
          <cell r="G1628" t="str">
            <v>Electronics</v>
          </cell>
          <cell r="H1628" t="str">
            <v>Lap Desks</v>
          </cell>
          <cell r="I1628">
            <v>114.5</v>
          </cell>
          <cell r="J1628" t="str">
            <v>USD</v>
          </cell>
          <cell r="K1628" t="str">
            <v>Base</v>
          </cell>
          <cell r="L1628" t="str">
            <v>Yes</v>
          </cell>
          <cell r="M1628">
            <v>2039910</v>
          </cell>
          <cell r="N1628">
            <v>2038710</v>
          </cell>
          <cell r="O1628" t="str">
            <v>NETWORK_GEO</v>
          </cell>
          <cell r="P1628">
            <v>13.16</v>
          </cell>
          <cell r="Q1628">
            <v>1</v>
          </cell>
          <cell r="R1628" t="str">
            <v>Seller Fulfilled</v>
          </cell>
          <cell r="S1628" t="str">
            <v>Seller Fulfilled</v>
          </cell>
          <cell r="T1628" t="str">
            <v>3TP8161DRHON</v>
          </cell>
          <cell r="U1628" t="str">
            <v>20764608008601</v>
          </cell>
        </row>
        <row r="1629">
          <cell r="A1629" t="str">
            <v>772-SET2</v>
          </cell>
          <cell r="B1629">
            <v>24903089</v>
          </cell>
          <cell r="C1629" t="str">
            <v>BAZIC Electra Mechanical Pencil 0.7mm, Soft Grip, (4/Pack), 2-Pack</v>
          </cell>
          <cell r="D1629" t="str">
            <v>ACTIVE</v>
          </cell>
          <cell r="E1629" t="str">
            <v>PUBLISHED</v>
          </cell>
          <cell r="F1629" t="str">
            <v>Offer end date has passed</v>
          </cell>
          <cell r="G1629" t="str">
            <v>Office &amp; Stationery</v>
          </cell>
          <cell r="H1629" t="str">
            <v>Mechanical Pencils</v>
          </cell>
          <cell r="I1629">
            <v>8.35</v>
          </cell>
          <cell r="J1629" t="str">
            <v>USD</v>
          </cell>
          <cell r="K1629" t="str">
            <v>Base</v>
          </cell>
          <cell r="L1629">
            <v>8.35</v>
          </cell>
          <cell r="M1629">
            <v>2039720</v>
          </cell>
          <cell r="N1629">
            <v>2042502</v>
          </cell>
          <cell r="O1629">
            <v>0.16</v>
          </cell>
          <cell r="P1629">
            <v>20</v>
          </cell>
          <cell r="Q1629">
            <v>1</v>
          </cell>
          <cell r="R1629" t="str">
            <v>Seller Fulfilled</v>
          </cell>
          <cell r="S1629" t="str">
            <v>Seller Fulfilled</v>
          </cell>
          <cell r="T1629" t="str">
            <v>6NRM3AKYSISL</v>
          </cell>
          <cell r="U1629" t="str">
            <v>20764608090088</v>
          </cell>
        </row>
        <row r="1630">
          <cell r="A1630" t="str">
            <v>782-EACH</v>
          </cell>
          <cell r="B1630">
            <v>169111975</v>
          </cell>
          <cell r="C1630" t="str">
            <v>BAZIC Mechanical Pencil Lead Refills HB 0.5mm (160 Count/Pack), 1-Pack</v>
          </cell>
          <cell r="D1630" t="str">
            <v>ACTIVE</v>
          </cell>
          <cell r="E1630" t="str">
            <v>PUBLISHED</v>
          </cell>
          <cell r="F1630" t="str">
            <v>Offer end date has passed</v>
          </cell>
          <cell r="G1630" t="str">
            <v>Office &amp; Stationery</v>
          </cell>
          <cell r="H1630" t="str">
            <v>Mechanical Pencil Refills</v>
          </cell>
          <cell r="I1630">
            <v>6.79</v>
          </cell>
          <cell r="J1630" t="str">
            <v>USD</v>
          </cell>
          <cell r="K1630" t="str">
            <v>Base</v>
          </cell>
          <cell r="L1630">
            <v>6.79</v>
          </cell>
          <cell r="M1630">
            <v>2039720</v>
          </cell>
          <cell r="N1630">
            <v>2042502</v>
          </cell>
          <cell r="O1630">
            <v>6.5000000000000002E-2</v>
          </cell>
          <cell r="P1630">
            <v>20</v>
          </cell>
          <cell r="Q1630">
            <v>1</v>
          </cell>
          <cell r="R1630" t="str">
            <v>Seller Fulfilled</v>
          </cell>
          <cell r="S1630" t="str">
            <v>Seller Fulfilled</v>
          </cell>
          <cell r="T1630" t="str">
            <v>3IM66HJC13LG</v>
          </cell>
          <cell r="U1630" t="str">
            <v>20764608090095</v>
          </cell>
        </row>
        <row r="1631">
          <cell r="A1631" t="str">
            <v>8256-CASE</v>
          </cell>
          <cell r="B1631">
            <v>5915357053</v>
          </cell>
          <cell r="C1631" t="str">
            <v>BAZIC Kraft Bubble Mailers #2 8.5"x11.25" Self Seal Closure, Padded Cushion Envelope, Total 25 Count</v>
          </cell>
          <cell r="D1631" t="str">
            <v>ACTIVE</v>
          </cell>
          <cell r="E1631" t="str">
            <v>PUBLISHED</v>
          </cell>
          <cell r="F1631" t="str">
            <v>Offer end date has passed</v>
          </cell>
          <cell r="G1631" t="str">
            <v>Business &amp; Industrial</v>
          </cell>
          <cell r="H1631" t="str">
            <v>Safety &amp; Caution Tape</v>
          </cell>
          <cell r="I1631">
            <v>8.2899999999999991</v>
          </cell>
          <cell r="J1631" t="str">
            <v>USD</v>
          </cell>
          <cell r="K1631" t="str">
            <v>Base</v>
          </cell>
          <cell r="L1631" t="str">
            <v>Yes</v>
          </cell>
          <cell r="M1631">
            <v>2038710</v>
          </cell>
          <cell r="N1631">
            <v>2038710</v>
          </cell>
          <cell r="O1631" t="str">
            <v>NETWORK_GEO</v>
          </cell>
          <cell r="P1631">
            <v>0.37</v>
          </cell>
          <cell r="Q1631">
            <v>1</v>
          </cell>
          <cell r="R1631" t="str">
            <v>Seller Fulfilled</v>
          </cell>
          <cell r="S1631" t="str">
            <v>Seller Fulfilled</v>
          </cell>
          <cell r="T1631" t="str">
            <v>2KO8IK9ZF44I</v>
          </cell>
          <cell r="U1631" t="str">
            <v>00764608090206</v>
          </cell>
        </row>
        <row r="1632">
          <cell r="A1632" t="str">
            <v>917-PACK2</v>
          </cell>
          <cell r="B1632">
            <v>264275984</v>
          </cell>
          <cell r="C1632" t="str">
            <v>BAZIC Clear Packing Tape 1.88" x 109.3 Yards, Total 12 Count</v>
          </cell>
          <cell r="D1632" t="str">
            <v>ARCHIVED</v>
          </cell>
          <cell r="E1632" t="str">
            <v>UNPUBLISHED</v>
          </cell>
          <cell r="F1632" t="str">
            <v>Offer end date has passed</v>
          </cell>
          <cell r="G1632" t="str">
            <v>Home &amp; Garden</v>
          </cell>
          <cell r="H1632" t="str">
            <v>Plaques &amp; Signs</v>
          </cell>
          <cell r="I1632">
            <v>30.99</v>
          </cell>
          <cell r="J1632" t="str">
            <v>USD</v>
          </cell>
          <cell r="K1632" t="str">
            <v>Base</v>
          </cell>
          <cell r="L1632" t="str">
            <v>Yes</v>
          </cell>
          <cell r="M1632">
            <v>2038710</v>
          </cell>
          <cell r="N1632">
            <v>2038710</v>
          </cell>
          <cell r="O1632" t="str">
            <v>NETWORK_GEO</v>
          </cell>
          <cell r="P1632">
            <v>2.4</v>
          </cell>
          <cell r="Q1632">
            <v>1</v>
          </cell>
          <cell r="R1632" t="str">
            <v>Seller Fulfilled</v>
          </cell>
          <cell r="S1632" t="str">
            <v>Seller Fulfilled</v>
          </cell>
          <cell r="T1632" t="str">
            <v>5CO9BG34BTMT</v>
          </cell>
          <cell r="U1632" t="str">
            <v>10764608043582</v>
          </cell>
        </row>
        <row r="1633">
          <cell r="A1633" t="str">
            <v>981-PACK2</v>
          </cell>
          <cell r="B1633">
            <v>421071669</v>
          </cell>
          <cell r="C1633" t="str">
            <v>BAZIC Double Sided Foam Mounting Tape 0.5" X 200", Total 4-Count</v>
          </cell>
          <cell r="D1633" t="str">
            <v>ACTIVE</v>
          </cell>
          <cell r="E1633" t="str">
            <v>PUBLISHED</v>
          </cell>
          <cell r="G1633" t="str">
            <v>Office &amp; Stationery</v>
          </cell>
          <cell r="H1633" t="str">
            <v>Mounting Tapes</v>
          </cell>
          <cell r="I1633">
            <v>9.99</v>
          </cell>
          <cell r="J1633" t="str">
            <v>USD</v>
          </cell>
          <cell r="K1633" t="str">
            <v>Base</v>
          </cell>
          <cell r="L1633">
            <v>9.99</v>
          </cell>
          <cell r="M1633">
            <v>2038710</v>
          </cell>
          <cell r="N1633">
            <v>2038710</v>
          </cell>
          <cell r="O1633" t="str">
            <v>NETWORK_GEO</v>
          </cell>
          <cell r="P1633">
            <v>0.06</v>
          </cell>
          <cell r="Q1633">
            <v>1</v>
          </cell>
          <cell r="R1633" t="str">
            <v>Seller Fulfilled</v>
          </cell>
          <cell r="S1633" t="str">
            <v>Seller Fulfilled</v>
          </cell>
          <cell r="T1633" t="str">
            <v>4U287O8JLGY1</v>
          </cell>
          <cell r="U1633" t="str">
            <v>00764608043240</v>
          </cell>
        </row>
        <row r="1634">
          <cell r="A1634" t="str">
            <v>1050-CASE</v>
          </cell>
          <cell r="B1634">
            <v>533487234</v>
          </cell>
          <cell r="C1634" t="str">
            <v>BAZIC School Backpack Classic 17" Black, School Bag for Students, 12-Pack</v>
          </cell>
          <cell r="D1634" t="str">
            <v>ACTIVE</v>
          </cell>
          <cell r="E1634" t="str">
            <v>PUBLISHED</v>
          </cell>
          <cell r="F1634" t="str">
            <v>Offer end date has passed,No Match Found - Adjusted to your last submitted price</v>
          </cell>
          <cell r="G1634" t="str">
            <v>Home &amp; Garden</v>
          </cell>
          <cell r="H1634" t="str">
            <v>Plaques &amp; Signs</v>
          </cell>
          <cell r="I1634">
            <v>20.64</v>
          </cell>
          <cell r="J1634" t="str">
            <v>USD</v>
          </cell>
          <cell r="K1634" t="str">
            <v>Base</v>
          </cell>
          <cell r="L1634" t="str">
            <v>Yes</v>
          </cell>
          <cell r="M1634">
            <v>2038980</v>
          </cell>
          <cell r="N1634">
            <v>2038710</v>
          </cell>
          <cell r="O1634" t="str">
            <v>NETWORK_GEO</v>
          </cell>
          <cell r="P1634">
            <v>1.34</v>
          </cell>
          <cell r="Q1634">
            <v>1</v>
          </cell>
          <cell r="R1634" t="str">
            <v>Seller Fulfilled</v>
          </cell>
          <cell r="S1634" t="str">
            <v>Seller Fulfilled</v>
          </cell>
          <cell r="T1634" t="str">
            <v>28VE3RZLBK3Q</v>
          </cell>
          <cell r="U1634" t="str">
            <v>10764608043032</v>
          </cell>
        </row>
        <row r="1635">
          <cell r="A1635" t="str">
            <v>17050-EACH</v>
          </cell>
          <cell r="B1635">
            <v>25300992</v>
          </cell>
          <cell r="C1635" t="str">
            <v>BAZIC Fruit Scented Glitter Gel Pen 1.0mm, Assorted Color Water based Non-Toxic Pens, Gift for Kids Artist Christmas Greeting Card (6/Pack), 1-Pack</v>
          </cell>
          <cell r="D1635" t="str">
            <v>ARCHIVED</v>
          </cell>
          <cell r="E1635" t="str">
            <v>SYSTEM_PROBLEM</v>
          </cell>
          <cell r="F1635" t="str">
            <v>Compliance - Childrenâ€™s Product Policy</v>
          </cell>
          <cell r="G1635" t="str">
            <v>Travel, Luggage &amp; Accessories</v>
          </cell>
          <cell r="H1635" t="str">
            <v>Backpacks</v>
          </cell>
          <cell r="I1635">
            <v>80.989999999999995</v>
          </cell>
          <cell r="J1635" t="str">
            <v>USD</v>
          </cell>
          <cell r="K1635" t="str">
            <v>Base</v>
          </cell>
          <cell r="L1635" t="str">
            <v>Yes</v>
          </cell>
          <cell r="M1635">
            <v>2039719</v>
          </cell>
          <cell r="N1635">
            <v>2038980</v>
          </cell>
          <cell r="O1635" t="str">
            <v>NETWORK_GEO</v>
          </cell>
          <cell r="P1635">
            <v>8.5</v>
          </cell>
          <cell r="Q1635">
            <v>1</v>
          </cell>
          <cell r="R1635" t="str">
            <v>Seller Fulfilled</v>
          </cell>
          <cell r="S1635" t="str">
            <v>Seller Fulfilled</v>
          </cell>
          <cell r="T1635" t="str">
            <v>4OUXI2YBAHC6</v>
          </cell>
          <cell r="U1635" t="str">
            <v>20764608010338</v>
          </cell>
        </row>
        <row r="1636">
          <cell r="A1636" t="str">
            <v>1753-PACK4</v>
          </cell>
          <cell r="B1636">
            <v>268960922</v>
          </cell>
          <cell r="C1636" t="str">
            <v>BAZIC Ballpoint Pen Palm Mini Pens w/Key Ring, Black Ink 1.0 mm Bold Point Smooth Writing, for Office School Teacher (5/Pack), 4-Packs</v>
          </cell>
          <cell r="D1636" t="str">
            <v>ACTIVE</v>
          </cell>
          <cell r="E1636" t="str">
            <v>SYSTEM_PROBLEM</v>
          </cell>
          <cell r="F1636" t="str">
            <v>Compliance - Childrenâ€™s Product Policy</v>
          </cell>
          <cell r="G1636" t="str">
            <v>Office &amp; Stationery</v>
          </cell>
          <cell r="H1636" t="str">
            <v>Pens</v>
          </cell>
          <cell r="I1636">
            <v>11.49</v>
          </cell>
          <cell r="J1636" t="str">
            <v>USD</v>
          </cell>
          <cell r="K1636" t="str">
            <v>Base</v>
          </cell>
          <cell r="L1636" t="str">
            <v>Yes</v>
          </cell>
          <cell r="M1636">
            <v>2039719</v>
          </cell>
          <cell r="N1636">
            <v>2038980</v>
          </cell>
          <cell r="O1636">
            <v>0.255</v>
          </cell>
          <cell r="P1636">
            <v>14.7</v>
          </cell>
          <cell r="Q1636">
            <v>1</v>
          </cell>
          <cell r="R1636" t="str">
            <v>Seller Fulfilled</v>
          </cell>
          <cell r="S1636" t="str">
            <v>WFS Eligible</v>
          </cell>
          <cell r="T1636" t="str">
            <v>27PIJQKR7H5L</v>
          </cell>
          <cell r="U1636" t="str">
            <v>20764608011076</v>
          </cell>
        </row>
        <row r="1637">
          <cell r="A1637" t="str">
            <v>2041-CASE</v>
          </cell>
          <cell r="B1637">
            <v>435218053</v>
          </cell>
          <cell r="C1637" t="str">
            <v>BAZIC Glue Stick 8g/0.28 Oz, White Glue Sticks, Acid Free for Photos Paper Art Craft (30/Pack), 20-Packs</v>
          </cell>
          <cell r="D1637" t="str">
            <v>ACTIVE</v>
          </cell>
          <cell r="E1637" t="str">
            <v>UNPUBLISHED</v>
          </cell>
          <cell r="F1637" t="str">
            <v>Reasonable price requirements are not met,Reasonable Price Not Satisfied</v>
          </cell>
          <cell r="G1637" t="str">
            <v>Office &amp; Stationery</v>
          </cell>
          <cell r="H1637" t="str">
            <v>Dry Erase Markers</v>
          </cell>
          <cell r="I1637">
            <v>7.99</v>
          </cell>
          <cell r="J1637" t="str">
            <v>USD</v>
          </cell>
          <cell r="K1637" t="str">
            <v>Base</v>
          </cell>
          <cell r="L1637" t="str">
            <v>Yes</v>
          </cell>
          <cell r="M1637">
            <v>2039872</v>
          </cell>
          <cell r="N1637">
            <v>2039746</v>
          </cell>
          <cell r="O1637" t="str">
            <v>NETWORK_GEO</v>
          </cell>
          <cell r="P1637">
            <v>0.08</v>
          </cell>
          <cell r="Q1637">
            <v>1</v>
          </cell>
          <cell r="R1637" t="str">
            <v>Seller Fulfilled</v>
          </cell>
          <cell r="S1637" t="str">
            <v>Seller Fulfilled</v>
          </cell>
          <cell r="T1637" t="str">
            <v>5Y1IZXJM0THC</v>
          </cell>
          <cell r="U1637" t="str">
            <v>00764608012048</v>
          </cell>
        </row>
        <row r="1638">
          <cell r="A1638" t="str">
            <v>2209-PACK2</v>
          </cell>
          <cell r="B1638">
            <v>322820041</v>
          </cell>
          <cell r="C1638" t="str">
            <v>BAZIC Erasers Rainbow Eraser, Latex Free Erasers Set, 8-Count</v>
          </cell>
          <cell r="D1638" t="str">
            <v>ACTIVE</v>
          </cell>
          <cell r="E1638" t="str">
            <v>PUBLISHED</v>
          </cell>
          <cell r="F1638" t="str">
            <v>Offer end date has passed</v>
          </cell>
          <cell r="G1638" t="str">
            <v>Office &amp; Stationery</v>
          </cell>
          <cell r="H1638" t="str">
            <v>Markers</v>
          </cell>
          <cell r="I1638">
            <v>54.99</v>
          </cell>
          <cell r="J1638" t="str">
            <v>USD</v>
          </cell>
          <cell r="K1638" t="str">
            <v>Base</v>
          </cell>
          <cell r="L1638" t="str">
            <v>Yes</v>
          </cell>
          <cell r="M1638">
            <v>2039721</v>
          </cell>
          <cell r="N1638">
            <v>2039746</v>
          </cell>
          <cell r="O1638" t="str">
            <v>NETWORK_GEO</v>
          </cell>
          <cell r="P1638">
            <v>3.12</v>
          </cell>
          <cell r="Q1638">
            <v>1</v>
          </cell>
          <cell r="R1638" t="str">
            <v>Seller Fulfilled</v>
          </cell>
          <cell r="S1638" t="str">
            <v>Seller Fulfilled</v>
          </cell>
          <cell r="T1638" t="str">
            <v>2C0QK75WZED8</v>
          </cell>
          <cell r="U1638" t="str">
            <v>10764608012069</v>
          </cell>
        </row>
        <row r="1639">
          <cell r="A1639" t="str">
            <v>2226-EACH</v>
          </cell>
          <cell r="B1639">
            <v>24251140</v>
          </cell>
          <cell r="C1639" t="str">
            <v>BAZIC Erasers Rainbow Stripe Eraser, Latex Free (4/Pack), 1-Pack</v>
          </cell>
          <cell r="D1639" t="str">
            <v>ARCHIVED</v>
          </cell>
          <cell r="E1639" t="str">
            <v>UNPUBLISHED</v>
          </cell>
          <cell r="F1639" t="str">
            <v>Offer end date has passed</v>
          </cell>
          <cell r="G1639" t="str">
            <v>Crafts</v>
          </cell>
          <cell r="H1639" t="str">
            <v>Coloring Books</v>
          </cell>
          <cell r="I1639">
            <v>15.5</v>
          </cell>
          <cell r="J1639" t="str">
            <v>USD</v>
          </cell>
          <cell r="K1639" t="str">
            <v>Base</v>
          </cell>
          <cell r="L1639" t="str">
            <v>Yes</v>
          </cell>
          <cell r="M1639">
            <v>2039721</v>
          </cell>
          <cell r="N1639">
            <v>2038710</v>
          </cell>
          <cell r="O1639" t="str">
            <v>NETWORK_GEO</v>
          </cell>
          <cell r="P1639">
            <v>0.94</v>
          </cell>
          <cell r="Q1639">
            <v>1</v>
          </cell>
          <cell r="R1639" t="str">
            <v>Seller Fulfilled</v>
          </cell>
          <cell r="S1639" t="str">
            <v>Seller Fulfilled</v>
          </cell>
          <cell r="T1639" t="str">
            <v>3R4N7YYLM0B4</v>
          </cell>
          <cell r="U1639" t="str">
            <v>00814625012108</v>
          </cell>
        </row>
        <row r="1640">
          <cell r="A1640" t="str">
            <v>2309-PACK4</v>
          </cell>
          <cell r="B1640">
            <v>2759048240</v>
          </cell>
          <cell r="C1640" t="str">
            <v>BAZIC Mini Highlighter Pen Pastel Color, Chisel Tip Broad Fine Line Highlighters Unscented (5/Pack), 4-Packs</v>
          </cell>
          <cell r="D1640" t="str">
            <v>ACTIVE</v>
          </cell>
          <cell r="E1640" t="str">
            <v>PUBLISHED</v>
          </cell>
          <cell r="F1640" t="str">
            <v>Offer end date has passed</v>
          </cell>
          <cell r="G1640" t="str">
            <v>Office &amp; Stationery</v>
          </cell>
          <cell r="H1640" t="str">
            <v>Markers</v>
          </cell>
          <cell r="I1640">
            <v>11.48</v>
          </cell>
          <cell r="J1640" t="str">
            <v>USD</v>
          </cell>
          <cell r="K1640" t="str">
            <v>Base</v>
          </cell>
          <cell r="L1640" t="str">
            <v>Yes</v>
          </cell>
          <cell r="M1640">
            <v>2039896</v>
          </cell>
          <cell r="N1640">
            <v>2039746</v>
          </cell>
          <cell r="O1640" t="str">
            <v>NETWORK_GEO</v>
          </cell>
          <cell r="P1640">
            <v>0.27</v>
          </cell>
          <cell r="Q1640">
            <v>1</v>
          </cell>
          <cell r="R1640" t="str">
            <v>Seller Fulfilled</v>
          </cell>
          <cell r="S1640" t="str">
            <v>Seller Fulfilled</v>
          </cell>
          <cell r="T1640" t="str">
            <v>6J18GLKB2VOJ</v>
          </cell>
          <cell r="U1640" t="str">
            <v>00764608012307</v>
          </cell>
        </row>
        <row r="1641">
          <cell r="A1641" t="str">
            <v>2515-CASE</v>
          </cell>
          <cell r="B1641">
            <v>709313683</v>
          </cell>
          <cell r="C1641" t="str">
            <v>BAZIC Crayons 64-Count Coloring Crayon Set w/ Sharpener (64/Pack), 24-Packs</v>
          </cell>
          <cell r="D1641" t="str">
            <v>ACTIVE</v>
          </cell>
          <cell r="E1641" t="str">
            <v>PUBLISHED</v>
          </cell>
          <cell r="F1641"/>
          <cell r="G1641" t="str">
            <v>Office &amp; Stationery</v>
          </cell>
          <cell r="H1641" t="str">
            <v>Markers</v>
          </cell>
          <cell r="I1641">
            <v>20.99</v>
          </cell>
          <cell r="J1641" t="str">
            <v>USD</v>
          </cell>
          <cell r="K1641" t="str">
            <v>Base</v>
          </cell>
          <cell r="L1641" t="str">
            <v>Yes</v>
          </cell>
          <cell r="M1641">
            <v>2039722</v>
          </cell>
          <cell r="N1641">
            <v>2039746</v>
          </cell>
          <cell r="O1641" t="str">
            <v>NETWORK_GEO</v>
          </cell>
          <cell r="P1641">
            <v>0.85</v>
          </cell>
          <cell r="Q1641">
            <v>1</v>
          </cell>
          <cell r="R1641" t="str">
            <v>Seller Fulfilled</v>
          </cell>
          <cell r="S1641" t="str">
            <v>Seller Fulfilled</v>
          </cell>
          <cell r="T1641" t="str">
            <v>2V2UF361LVH4</v>
          </cell>
          <cell r="U1641" t="str">
            <v>00465698144908</v>
          </cell>
        </row>
        <row r="1642">
          <cell r="A1642" t="str">
            <v>277-EACH</v>
          </cell>
          <cell r="B1642">
            <v>15135867014</v>
          </cell>
          <cell r="C1642" t="str">
            <v>BAZIC Binder Clips Medium Assorted Color 1 1/4" (32mm), Paper Clamps Metal Clips (6/Pack), 1-Pack</v>
          </cell>
          <cell r="D1642" t="str">
            <v>ACTIVE</v>
          </cell>
          <cell r="E1642" t="str">
            <v>PUBLISHED</v>
          </cell>
          <cell r="F1642" t="str">
            <v>Offer end date has passed</v>
          </cell>
          <cell r="G1642" t="str">
            <v>Office &amp; Stationery</v>
          </cell>
          <cell r="H1642" t="str">
            <v>Markers</v>
          </cell>
          <cell r="I1642">
            <v>12.5</v>
          </cell>
          <cell r="J1642" t="str">
            <v>USD</v>
          </cell>
          <cell r="K1642" t="str">
            <v>Base</v>
          </cell>
          <cell r="L1642" t="str">
            <v>Yes</v>
          </cell>
          <cell r="M1642">
            <v>2039905</v>
          </cell>
          <cell r="N1642">
            <v>2039746</v>
          </cell>
          <cell r="O1642" t="str">
            <v>NETWORK_GEO</v>
          </cell>
          <cell r="P1642">
            <v>0.36</v>
          </cell>
          <cell r="Q1642">
            <v>1</v>
          </cell>
          <cell r="R1642" t="str">
            <v>Seller Fulfilled</v>
          </cell>
          <cell r="S1642" t="str">
            <v>Seller Fulfilled</v>
          </cell>
          <cell r="T1642" t="str">
            <v>6TI3BL9WNTYM</v>
          </cell>
          <cell r="U1642" t="str">
            <v>00469066355835</v>
          </cell>
        </row>
        <row r="1643">
          <cell r="A1643" t="str">
            <v>3144-SET6</v>
          </cell>
          <cell r="B1643">
            <v>24899765</v>
          </cell>
          <cell r="C1643" t="str">
            <v>BAZIC Assorted Color 2-Pocket Portfolios [3144]</v>
          </cell>
          <cell r="D1643" t="str">
            <v>ARCHIVED</v>
          </cell>
          <cell r="E1643" t="str">
            <v>UNPUBLISHED</v>
          </cell>
          <cell r="F1643" t="str">
            <v>Listing &amp; Content:UPC Mismatch:Wrong-Item:Unpublish-Auto,Offer end date has passed,Current Offer At Or Below Target</v>
          </cell>
          <cell r="G1643" t="str">
            <v>Crafts</v>
          </cell>
          <cell r="H1643" t="str">
            <v>Craft Knives &amp; Cutters</v>
          </cell>
          <cell r="I1643">
            <v>20.99</v>
          </cell>
          <cell r="J1643" t="str">
            <v>USD</v>
          </cell>
          <cell r="K1643" t="str">
            <v>Base</v>
          </cell>
          <cell r="L1643" t="str">
            <v>Yes</v>
          </cell>
          <cell r="M1643">
            <v>2039742</v>
          </cell>
          <cell r="N1643">
            <v>2038710</v>
          </cell>
          <cell r="O1643" t="str">
            <v>NETWORK_GEO</v>
          </cell>
          <cell r="P1643">
            <v>0.96</v>
          </cell>
          <cell r="Q1643">
            <v>1</v>
          </cell>
          <cell r="R1643" t="str">
            <v>Seller Fulfilled</v>
          </cell>
          <cell r="S1643" t="str">
            <v>WFS Eligible</v>
          </cell>
          <cell r="T1643" t="str">
            <v>4DEGJS0KHSVT</v>
          </cell>
          <cell r="U1643" t="str">
            <v>00764608001493</v>
          </cell>
        </row>
        <row r="1644">
          <cell r="A1644" t="str">
            <v>332-BOX</v>
          </cell>
          <cell r="B1644">
            <v>216756704</v>
          </cell>
          <cell r="C1644" t="str">
            <v>BAZIC 5-Piece Math Geometry Ruler Combination Sets w/ Compass, 24-Pack</v>
          </cell>
          <cell r="D1644" t="str">
            <v>ACTIVE</v>
          </cell>
          <cell r="E1644" t="str">
            <v>PUBLISHED</v>
          </cell>
          <cell r="F1644" t="str">
            <v>Offer end date has passed,Reasonable price requirements are not met,Reasonable Price Not Satisfied</v>
          </cell>
          <cell r="G1644" t="str">
            <v>Office &amp; Stationery</v>
          </cell>
          <cell r="H1644" t="str">
            <v>Correction Tape</v>
          </cell>
          <cell r="I1644">
            <v>10.44</v>
          </cell>
          <cell r="J1644" t="str">
            <v>USD</v>
          </cell>
          <cell r="K1644" t="str">
            <v>Base</v>
          </cell>
          <cell r="L1644" t="str">
            <v>Yes</v>
          </cell>
          <cell r="M1644">
            <v>2039731</v>
          </cell>
          <cell r="N1644">
            <v>2039913</v>
          </cell>
          <cell r="O1644" t="str">
            <v>NETWORK_GEO</v>
          </cell>
          <cell r="P1644">
            <v>0.18</v>
          </cell>
          <cell r="Q1644">
            <v>1</v>
          </cell>
          <cell r="R1644" t="str">
            <v>Seller Fulfilled</v>
          </cell>
          <cell r="S1644" t="str">
            <v>Seller Fulfilled</v>
          </cell>
          <cell r="T1644" t="str">
            <v>5SFOG6TAZFL5</v>
          </cell>
          <cell r="U1644" t="str">
            <v>00764608016336</v>
          </cell>
        </row>
        <row r="1645">
          <cell r="A1645" t="str">
            <v>3466-BOX</v>
          </cell>
          <cell r="B1645">
            <v>205400234</v>
          </cell>
          <cell r="C1645" t="str">
            <v>BAZIC 6.76 Oz. (200 mL) Neon Color Glitter Glue, Washable Sparkle Glowing Non-toxic, for Kids Class Slime Painting Artist DIY, 12-Pack</v>
          </cell>
          <cell r="D1645" t="str">
            <v>ARCHIVED</v>
          </cell>
          <cell r="E1645" t="str">
            <v>UNPUBLISHED</v>
          </cell>
          <cell r="F1645" t="str">
            <v>Offer end date has passed</v>
          </cell>
          <cell r="G1645" t="str">
            <v>Office &amp; Stationery</v>
          </cell>
          <cell r="H1645" t="str">
            <v>Pens</v>
          </cell>
          <cell r="I1645">
            <v>44.08</v>
          </cell>
          <cell r="J1645" t="str">
            <v>USD</v>
          </cell>
          <cell r="K1645" t="str">
            <v>Base</v>
          </cell>
          <cell r="L1645" t="str">
            <v>Yes</v>
          </cell>
          <cell r="M1645">
            <v>2039872</v>
          </cell>
          <cell r="N1645">
            <v>2039719</v>
          </cell>
          <cell r="O1645" t="str">
            <v>NETWORK_GEO</v>
          </cell>
          <cell r="P1645">
            <v>2.58</v>
          </cell>
          <cell r="Q1645">
            <v>1</v>
          </cell>
          <cell r="R1645" t="str">
            <v>Seller Fulfilled</v>
          </cell>
          <cell r="S1645" t="str">
            <v>Seller Fulfilled</v>
          </cell>
          <cell r="T1645" t="str">
            <v>3V2BZUHLNG8D</v>
          </cell>
          <cell r="U1645" t="str">
            <v>10764608170479</v>
          </cell>
        </row>
        <row r="1646">
          <cell r="A1646" t="str">
            <v>3911-EACH</v>
          </cell>
          <cell r="B1646">
            <v>949523074</v>
          </cell>
          <cell r="C1646" t="str">
            <v>BAZIC Watercolor w/ Brush, 12 Colors Non-Toxic Paint Set, 1-Pack</v>
          </cell>
          <cell r="D1646" t="str">
            <v>ACTIVE</v>
          </cell>
          <cell r="E1646" t="str">
            <v>PUBLISHED</v>
          </cell>
          <cell r="F1646"/>
          <cell r="G1646" t="str">
            <v>Office &amp; Stationery</v>
          </cell>
          <cell r="H1646" t="str">
            <v>Pens</v>
          </cell>
          <cell r="I1646">
            <v>8.25</v>
          </cell>
          <cell r="J1646" t="str">
            <v>USD</v>
          </cell>
          <cell r="K1646" t="str">
            <v>Base</v>
          </cell>
          <cell r="L1646" t="str">
            <v>No</v>
          </cell>
          <cell r="M1646">
            <v>2039748</v>
          </cell>
          <cell r="N1646">
            <v>2039719</v>
          </cell>
          <cell r="O1646" t="str">
            <v>NETWORK_GEO</v>
          </cell>
          <cell r="P1646">
            <v>0.11</v>
          </cell>
          <cell r="Q1646">
            <v>1</v>
          </cell>
          <cell r="R1646" t="str">
            <v>Seller Fulfilled</v>
          </cell>
          <cell r="S1646" t="str">
            <v>Seller Fulfilled</v>
          </cell>
          <cell r="T1646" t="str">
            <v>6O58FOTEJU74</v>
          </cell>
          <cell r="U1646" t="str">
            <v>00764608017067</v>
          </cell>
        </row>
        <row r="1647">
          <cell r="A1647" t="str">
            <v>4152-CASE</v>
          </cell>
          <cell r="B1647">
            <v>816097986</v>
          </cell>
          <cell r="C1647" t="str">
            <v>BAZIC 3 Ring Binder 2" View Binders Slant D Ring Green, Hold 500 Sheets, 12-Count</v>
          </cell>
          <cell r="D1647" t="str">
            <v>ACTIVE</v>
          </cell>
          <cell r="E1647" t="str">
            <v>PUBLISHED</v>
          </cell>
          <cell r="F1647" t="str">
            <v>Reasonable price requirements are not met,Reasonable Price Not Satisfied</v>
          </cell>
          <cell r="G1647" t="str">
            <v>Office &amp; Stationery</v>
          </cell>
          <cell r="H1647" t="str">
            <v>Binders</v>
          </cell>
          <cell r="I1647">
            <v>90.49</v>
          </cell>
          <cell r="J1647" t="str">
            <v>USD</v>
          </cell>
          <cell r="K1647" t="str">
            <v>Base</v>
          </cell>
          <cell r="L1647" t="str">
            <v>No</v>
          </cell>
          <cell r="M1647">
            <v>2039738</v>
          </cell>
          <cell r="N1647">
            <v>2039719</v>
          </cell>
          <cell r="O1647" t="str">
            <v>NETWORK_GEO</v>
          </cell>
          <cell r="P1647">
            <v>0.12</v>
          </cell>
          <cell r="Q1647">
            <v>1</v>
          </cell>
          <cell r="R1647" t="str">
            <v>Seller Fulfilled</v>
          </cell>
          <cell r="S1647" t="str">
            <v>Seller Fulfilled</v>
          </cell>
          <cell r="T1647" t="str">
            <v>6IQLGLPFOIZS</v>
          </cell>
          <cell r="U1647" t="str">
            <v>00764608170809</v>
          </cell>
        </row>
        <row r="1648">
          <cell r="A1648" t="str">
            <v>4576436-CASE</v>
          </cell>
          <cell r="B1648">
            <v>1356285151</v>
          </cell>
          <cell r="C1648" t="str">
            <v>SPIDERMAN Coloring Book, 2 Title, Hero Workbook for Learning Drawing Coloring, Gift for Kids Toddler Activity at School Home, 36-Pack</v>
          </cell>
          <cell r="D1648" t="str">
            <v>ACTIVE</v>
          </cell>
          <cell r="E1648" t="str">
            <v>UNPUBLISHED</v>
          </cell>
          <cell r="F1648" t="str">
            <v>Reasonable price requirements are not met,Reasonable Price Not Satisfied</v>
          </cell>
          <cell r="G1648" t="str">
            <v>Office &amp; Stationery</v>
          </cell>
          <cell r="H1648" t="str">
            <v>Pens</v>
          </cell>
          <cell r="I1648">
            <v>10.99</v>
          </cell>
          <cell r="J1648" t="str">
            <v>USD</v>
          </cell>
          <cell r="K1648" t="str">
            <v>Base</v>
          </cell>
          <cell r="L1648" t="str">
            <v>Yes</v>
          </cell>
          <cell r="M1648">
            <v>2038710</v>
          </cell>
          <cell r="N1648">
            <v>2039719</v>
          </cell>
          <cell r="O1648" t="str">
            <v>NETWORK_GEO</v>
          </cell>
          <cell r="P1648">
            <v>0.23</v>
          </cell>
          <cell r="Q1648">
            <v>1</v>
          </cell>
          <cell r="R1648" t="str">
            <v>Seller Fulfilled</v>
          </cell>
          <cell r="S1648" t="str">
            <v>Seller Fulfilled</v>
          </cell>
          <cell r="T1648" t="str">
            <v>2LLBU7E4R8GO</v>
          </cell>
          <cell r="U1648" t="str">
            <v>00764608170892</v>
          </cell>
        </row>
        <row r="1649">
          <cell r="A1649" t="str">
            <v>5011-CASE</v>
          </cell>
          <cell r="B1649">
            <v>673498524</v>
          </cell>
          <cell r="C1649" t="str">
            <v>BAZIC Penny Coin Wrappers Rolls Tube, Made in USA (36/Pack), 50-Packs</v>
          </cell>
          <cell r="D1649" t="str">
            <v>ACTIVE</v>
          </cell>
          <cell r="E1649" t="str">
            <v>PUBLISHED</v>
          </cell>
          <cell r="F1649" t="str">
            <v>Offer end date has passed</v>
          </cell>
          <cell r="G1649" t="str">
            <v>Office &amp; Stationery</v>
          </cell>
          <cell r="H1649" t="str">
            <v>Pens</v>
          </cell>
          <cell r="I1649">
            <v>8.75</v>
          </cell>
          <cell r="J1649" t="str">
            <v>USD</v>
          </cell>
          <cell r="K1649" t="str">
            <v>Base</v>
          </cell>
          <cell r="L1649" t="str">
            <v>Yes</v>
          </cell>
          <cell r="M1649">
            <v>2038710</v>
          </cell>
          <cell r="N1649">
            <v>2039719</v>
          </cell>
          <cell r="O1649" t="str">
            <v>NETWORK_GEO</v>
          </cell>
          <cell r="P1649">
            <v>0.06</v>
          </cell>
          <cell r="Q1649">
            <v>1</v>
          </cell>
          <cell r="R1649" t="str">
            <v>Seller Fulfilled</v>
          </cell>
          <cell r="S1649" t="str">
            <v>Seller Fulfilled</v>
          </cell>
          <cell r="T1649" t="str">
            <v>49LGBUU03FDY</v>
          </cell>
          <cell r="U1649" t="str">
            <v>00764608170908</v>
          </cell>
        </row>
        <row r="1650">
          <cell r="A1650" t="str">
            <v>5408-CASE</v>
          </cell>
          <cell r="B1650">
            <v>541896222</v>
          </cell>
          <cell r="C1650" t="str">
            <v>BAZIC Brown Foam Board 20" X 30", Colored Foam Boards 3/16 Inch Thickness, 25-Pack</v>
          </cell>
          <cell r="D1650" t="str">
            <v>ARCHIVED</v>
          </cell>
          <cell r="E1650" t="str">
            <v>UNPUBLISHED</v>
          </cell>
          <cell r="F1650" t="str">
            <v>Offer end date has passed</v>
          </cell>
          <cell r="G1650" t="str">
            <v>Office &amp; Stationery</v>
          </cell>
          <cell r="H1650" t="str">
            <v>Pens</v>
          </cell>
          <cell r="I1650">
            <v>32.25</v>
          </cell>
          <cell r="J1650" t="str">
            <v>USD</v>
          </cell>
          <cell r="K1650" t="str">
            <v>Base</v>
          </cell>
          <cell r="L1650" t="str">
            <v>Yes</v>
          </cell>
          <cell r="M1650">
            <v>2038710</v>
          </cell>
          <cell r="N1650">
            <v>2039719</v>
          </cell>
          <cell r="O1650" t="str">
            <v>NETWORK_GEO</v>
          </cell>
          <cell r="P1650">
            <v>1.17</v>
          </cell>
          <cell r="Q1650">
            <v>1</v>
          </cell>
          <cell r="R1650" t="str">
            <v>Seller Fulfilled</v>
          </cell>
          <cell r="S1650" t="str">
            <v>Seller Fulfilled</v>
          </cell>
          <cell r="T1650" t="str">
            <v>72ZV5PQJYWFB</v>
          </cell>
          <cell r="U1650" t="str">
            <v>10764608171063</v>
          </cell>
        </row>
        <row r="1651">
          <cell r="A1651" t="str">
            <v>757-BOX</v>
          </cell>
          <cell r="B1651">
            <v>17674869676</v>
          </cell>
          <cell r="C1651" t="str">
            <v>BAZIC Mechanical Pencil Saige Chroma 0.7mm, Smooth Writing Pencils (4/Pack), 24-Packs</v>
          </cell>
          <cell r="D1651" t="str">
            <v>ACTIVE</v>
          </cell>
          <cell r="E1651" t="str">
            <v>PUBLISHED</v>
          </cell>
          <cell r="G1651" t="str">
            <v>Office &amp; Stationery</v>
          </cell>
          <cell r="H1651" t="str">
            <v>Mechanical Pencils</v>
          </cell>
          <cell r="I1651">
            <v>43.5</v>
          </cell>
          <cell r="J1651" t="str">
            <v>USD</v>
          </cell>
          <cell r="K1651" t="str">
            <v>Base</v>
          </cell>
          <cell r="L1651">
            <v>43.5</v>
          </cell>
          <cell r="M1651">
            <v>2039720</v>
          </cell>
          <cell r="N1651">
            <v>2039719</v>
          </cell>
          <cell r="O1651" t="str">
            <v>NETWORK_GEO</v>
          </cell>
          <cell r="P1651">
            <v>0.04</v>
          </cell>
          <cell r="Q1651">
            <v>1</v>
          </cell>
          <cell r="R1651" t="str">
            <v>Seller Fulfilled</v>
          </cell>
          <cell r="S1651" t="str">
            <v>Seller Fulfilled</v>
          </cell>
          <cell r="T1651" t="str">
            <v>5I0IAFQLRHAG</v>
          </cell>
          <cell r="U1651" t="str">
            <v>00764608171080</v>
          </cell>
        </row>
        <row r="1652">
          <cell r="A1652" t="str">
            <v>786-PACK4</v>
          </cell>
          <cell r="B1652">
            <v>5973423442</v>
          </cell>
          <cell r="C1652" t="str">
            <v>BAZIC Pencil #2 HB Pencils, Latex Free Eraser, Wood Free Yellow Unsharpened (12/Pack), 4-Packs</v>
          </cell>
          <cell r="D1652" t="str">
            <v>ACTIVE</v>
          </cell>
          <cell r="E1652" t="str">
            <v>PUBLISHED</v>
          </cell>
          <cell r="G1652" t="str">
            <v>Office &amp; Stationery</v>
          </cell>
          <cell r="H1652" t="str">
            <v>Pencils</v>
          </cell>
          <cell r="I1652">
            <v>17</v>
          </cell>
          <cell r="J1652" t="str">
            <v>USD</v>
          </cell>
          <cell r="K1652" t="str">
            <v>Base</v>
          </cell>
          <cell r="L1652">
            <v>17</v>
          </cell>
          <cell r="M1652">
            <v>2039720</v>
          </cell>
          <cell r="N1652">
            <v>2039751</v>
          </cell>
          <cell r="O1652" t="str">
            <v>NETWORK_GEO</v>
          </cell>
          <cell r="P1652">
            <v>16.600000000000001</v>
          </cell>
          <cell r="Q1652">
            <v>1</v>
          </cell>
          <cell r="R1652" t="str">
            <v>Seller Fulfilled</v>
          </cell>
          <cell r="S1652" t="str">
            <v>Seller Fulfilled</v>
          </cell>
          <cell r="T1652" t="str">
            <v>50VLKDGWOD6P</v>
          </cell>
          <cell r="U1652" t="str">
            <v>20764608019454</v>
          </cell>
        </row>
        <row r="1653">
          <cell r="A1653" t="str">
            <v>912-EACH</v>
          </cell>
          <cell r="B1653">
            <v>30466586</v>
          </cell>
          <cell r="C1653" t="str">
            <v>BAZIC Transparent Tape w/ Dispenser 3/4" X 1296", Glossy Finish, 1-Pack</v>
          </cell>
          <cell r="D1653" t="str">
            <v>ACTIVE</v>
          </cell>
          <cell r="E1653" t="str">
            <v>PUBLISHED</v>
          </cell>
          <cell r="G1653" t="str">
            <v>Office &amp; Stationery</v>
          </cell>
          <cell r="H1653" t="str">
            <v>Transparent Tapes</v>
          </cell>
          <cell r="I1653">
            <v>6.52</v>
          </cell>
          <cell r="J1653" t="str">
            <v>USD</v>
          </cell>
          <cell r="K1653" t="str">
            <v>Base</v>
          </cell>
          <cell r="L1653">
            <v>6.52</v>
          </cell>
          <cell r="M1653">
            <v>2039729</v>
          </cell>
          <cell r="N1653">
            <v>2039872</v>
          </cell>
          <cell r="O1653" t="str">
            <v>NETWORK_GEO</v>
          </cell>
          <cell r="P1653">
            <v>0.04</v>
          </cell>
          <cell r="Q1653">
            <v>1</v>
          </cell>
          <cell r="R1653" t="str">
            <v>Seller Fulfilled</v>
          </cell>
          <cell r="S1653" t="str">
            <v>Seller Fulfilled</v>
          </cell>
          <cell r="T1653" t="str">
            <v>3S72WGXVM3AF</v>
          </cell>
          <cell r="U1653" t="str">
            <v>00764608020050</v>
          </cell>
        </row>
        <row r="1654">
          <cell r="A1654" t="str">
            <v>S-13-EACH</v>
          </cell>
          <cell r="B1654">
            <v>30483679</v>
          </cell>
          <cell r="C1654" t="str">
            <v>BAZIC No Trespassing Sign 9"X12", Private Property Restricted Area Authorized Plastic Signs for Home Store, Waterproof Indoor Signage, 1-Pack</v>
          </cell>
          <cell r="D1654" t="str">
            <v>ACTIVE</v>
          </cell>
          <cell r="E1654" t="str">
            <v>PUBLISHED</v>
          </cell>
          <cell r="G1654" t="str">
            <v>Home &amp; Garden</v>
          </cell>
          <cell r="H1654" t="str">
            <v>Plaques &amp; Signs</v>
          </cell>
          <cell r="I1654">
            <v>6.5</v>
          </cell>
          <cell r="J1654" t="str">
            <v>USD</v>
          </cell>
          <cell r="K1654" t="str">
            <v>Base</v>
          </cell>
          <cell r="L1654" t="str">
            <v>Yes</v>
          </cell>
          <cell r="M1654">
            <v>2038710</v>
          </cell>
          <cell r="N1654">
            <v>2039872</v>
          </cell>
          <cell r="O1654" t="str">
            <v>NETWORK_GEO</v>
          </cell>
          <cell r="P1654">
            <v>2.92</v>
          </cell>
          <cell r="Q1654">
            <v>1</v>
          </cell>
          <cell r="R1654" t="str">
            <v>Seller Fulfilled</v>
          </cell>
          <cell r="S1654" t="str">
            <v>WFS Eligible</v>
          </cell>
          <cell r="T1654" t="str">
            <v>5Q8SRGU76AIP</v>
          </cell>
          <cell r="U1654" t="str">
            <v>10764608020309</v>
          </cell>
        </row>
        <row r="1655">
          <cell r="A1655" t="str">
            <v>S-14-EACH</v>
          </cell>
          <cell r="B1655">
            <v>53456954</v>
          </cell>
          <cell r="C1655" t="str">
            <v>BAZIC No Parking Sign 9"X12", Waterproof Indoor Signage, 1-Pack</v>
          </cell>
          <cell r="D1655" t="str">
            <v>ACTIVE</v>
          </cell>
          <cell r="E1655" t="str">
            <v>PUBLISHED</v>
          </cell>
          <cell r="F1655" t="str">
            <v>Offer end date has passed</v>
          </cell>
          <cell r="G1655" t="str">
            <v>Home &amp; Garden</v>
          </cell>
          <cell r="H1655" t="str">
            <v>Plaques &amp; Signs</v>
          </cell>
          <cell r="I1655">
            <v>8.09</v>
          </cell>
          <cell r="J1655" t="str">
            <v>USD</v>
          </cell>
          <cell r="K1655" t="str">
            <v>Base</v>
          </cell>
          <cell r="L1655" t="str">
            <v>Yes</v>
          </cell>
          <cell r="M1655">
            <v>2038710</v>
          </cell>
          <cell r="N1655">
            <v>2039872</v>
          </cell>
          <cell r="O1655">
            <v>0.04</v>
          </cell>
          <cell r="P1655">
            <v>3.42</v>
          </cell>
          <cell r="Q1655">
            <v>1</v>
          </cell>
          <cell r="R1655" t="str">
            <v>Seller Fulfilled</v>
          </cell>
          <cell r="S1655" t="str">
            <v>Seller Fulfilled</v>
          </cell>
          <cell r="T1655" t="str">
            <v>6HQ86C3YB9AF</v>
          </cell>
          <cell r="U1655" t="str">
            <v>00764608020494</v>
          </cell>
        </row>
        <row r="1656">
          <cell r="A1656" t="str">
            <v>1320-CASE</v>
          </cell>
          <cell r="B1656">
            <v>515122721</v>
          </cell>
          <cell r="C1656" t="str">
            <v>Brain Teaser Sudoku Puzzle Book</v>
          </cell>
          <cell r="D1656" t="str">
            <v>ACTIVE</v>
          </cell>
          <cell r="E1656" t="str">
            <v>PUBLISHED</v>
          </cell>
          <cell r="F1656" t="str">
            <v>Reasonable price requirements are not met</v>
          </cell>
          <cell r="G1656" t="str">
            <v>Office &amp; Stationery</v>
          </cell>
          <cell r="H1656" t="str">
            <v>Desktop Organizers</v>
          </cell>
          <cell r="I1656">
            <v>31.99</v>
          </cell>
          <cell r="J1656" t="str">
            <v>USD</v>
          </cell>
          <cell r="K1656" t="str">
            <v>Base</v>
          </cell>
          <cell r="L1656">
            <v>31.99</v>
          </cell>
          <cell r="M1656">
            <v>2038710</v>
          </cell>
          <cell r="N1656">
            <v>2039872</v>
          </cell>
          <cell r="O1656" t="str">
            <v>NETWORK_GEO</v>
          </cell>
          <cell r="P1656">
            <v>13.66</v>
          </cell>
          <cell r="Q1656">
            <v>1</v>
          </cell>
          <cell r="R1656" t="str">
            <v>Seller Fulfilled</v>
          </cell>
          <cell r="S1656" t="str">
            <v>Seller Fulfilled</v>
          </cell>
          <cell r="T1656" t="str">
            <v>3NZ9ELFZCJ20</v>
          </cell>
          <cell r="U1656" t="str">
            <v>20764608020559</v>
          </cell>
        </row>
        <row r="1657">
          <cell r="A1657" t="str">
            <v>1731-BOX</v>
          </cell>
          <cell r="B1657">
            <v>5973423444</v>
          </cell>
          <cell r="C1657" t="str">
            <v>BAZIC Callum 0.5mm Rollerball Pen, Red Ink Needle Tip Fine Point Ink Pens (2/Pack), 24-Packs</v>
          </cell>
          <cell r="D1657" t="str">
            <v>ACTIVE</v>
          </cell>
          <cell r="E1657" t="str">
            <v>PUBLISHED</v>
          </cell>
          <cell r="F1657" t="str">
            <v>Reasonable price requirements are not met,Reasonable Price Not Satisfied</v>
          </cell>
          <cell r="G1657" t="str">
            <v>Office &amp; Stationery</v>
          </cell>
          <cell r="H1657" t="str">
            <v>Glue</v>
          </cell>
          <cell r="I1657">
            <v>7.99</v>
          </cell>
          <cell r="J1657" t="str">
            <v>USD</v>
          </cell>
          <cell r="K1657" t="str">
            <v>Base</v>
          </cell>
          <cell r="L1657" t="str">
            <v>Yes</v>
          </cell>
          <cell r="M1657">
            <v>2039719</v>
          </cell>
          <cell r="N1657">
            <v>2039872</v>
          </cell>
          <cell r="O1657" t="str">
            <v>NETWORK_GEO</v>
          </cell>
          <cell r="P1657">
            <v>0.04</v>
          </cell>
          <cell r="Q1657">
            <v>1</v>
          </cell>
          <cell r="R1657" t="str">
            <v>Seller Fulfilled</v>
          </cell>
          <cell r="S1657" t="str">
            <v>Seller Fulfilled</v>
          </cell>
          <cell r="T1657" t="str">
            <v>2YM4IW52NBVI</v>
          </cell>
          <cell r="U1657" t="str">
            <v>00764608020814</v>
          </cell>
        </row>
        <row r="1658">
          <cell r="A1658" t="str">
            <v>1731-EACH</v>
          </cell>
          <cell r="B1658">
            <v>5973610140</v>
          </cell>
          <cell r="C1658" t="str">
            <v>BAZIC Callum 0.5mm Rollerball Pen, Red Ink Needle Tip Fine Point Ink Pens (2/Pack), 1-Pack</v>
          </cell>
          <cell r="D1658" t="str">
            <v>ACTIVE</v>
          </cell>
          <cell r="E1658" t="str">
            <v>PUBLISHED</v>
          </cell>
          <cell r="G1658" t="str">
            <v>Office &amp; Stationery</v>
          </cell>
          <cell r="H1658" t="str">
            <v>Pens</v>
          </cell>
          <cell r="I1658">
            <v>7.8</v>
          </cell>
          <cell r="J1658" t="str">
            <v>USD</v>
          </cell>
          <cell r="K1658" t="str">
            <v>Base</v>
          </cell>
          <cell r="L1658">
            <v>7.8</v>
          </cell>
          <cell r="M1658">
            <v>2039719</v>
          </cell>
          <cell r="N1658">
            <v>2039896</v>
          </cell>
          <cell r="O1658" t="str">
            <v>NETWORK_GEO</v>
          </cell>
          <cell r="P1658">
            <v>3.2</v>
          </cell>
          <cell r="Q1658">
            <v>1</v>
          </cell>
          <cell r="R1658" t="str">
            <v>Seller Fulfilled</v>
          </cell>
          <cell r="S1658" t="str">
            <v>Seller Fulfilled</v>
          </cell>
          <cell r="T1658" t="str">
            <v>2EBO2G4FJFNS</v>
          </cell>
          <cell r="U1658" t="str">
            <v>10764608023171</v>
          </cell>
        </row>
        <row r="1659">
          <cell r="A1659" t="str">
            <v>18082-SET2</v>
          </cell>
          <cell r="B1659">
            <v>3550484133</v>
          </cell>
          <cell r="C1659" t="str">
            <v>KAPPA Anime Fun Coloring &amp; Activity Book 2 Titles, Gift for Kids Learning Drawing Coloring , 2-Pack</v>
          </cell>
          <cell r="D1659" t="str">
            <v>ACTIVE</v>
          </cell>
          <cell r="E1659" t="str">
            <v>PUBLISHED</v>
          </cell>
          <cell r="G1659" t="str">
            <v>Crafts</v>
          </cell>
          <cell r="H1659" t="str">
            <v>Coloring Books</v>
          </cell>
          <cell r="I1659">
            <v>10.5</v>
          </cell>
          <cell r="J1659" t="str">
            <v>USD</v>
          </cell>
          <cell r="K1659" t="str">
            <v>Base</v>
          </cell>
          <cell r="L1659">
            <v>10.5</v>
          </cell>
          <cell r="M1659">
            <v>2038710</v>
          </cell>
          <cell r="N1659">
            <v>2039905</v>
          </cell>
          <cell r="O1659" t="str">
            <v>NETWORK_GEO</v>
          </cell>
          <cell r="P1659">
            <v>11.96</v>
          </cell>
          <cell r="Q1659">
            <v>1</v>
          </cell>
          <cell r="R1659" t="str">
            <v>Seller Fulfilled</v>
          </cell>
          <cell r="S1659" t="str">
            <v>Seller Fulfilled</v>
          </cell>
          <cell r="T1659" t="str">
            <v>17VUWMRVLZ73</v>
          </cell>
          <cell r="U1659" t="str">
            <v>20764608002500</v>
          </cell>
        </row>
        <row r="1660">
          <cell r="A1660" t="str">
            <v>1939-BOX</v>
          </cell>
          <cell r="B1660">
            <v>459834240</v>
          </cell>
          <cell r="C1660" t="str">
            <v>BAZIC Pencil Sharpener Pencil's Cap Top Sharpeners, (5/Pack), 24-Pack</v>
          </cell>
          <cell r="D1660" t="str">
            <v>ARCHIVED</v>
          </cell>
          <cell r="E1660" t="str">
            <v>UNPUBLISHED</v>
          </cell>
          <cell r="F1660" t="str">
            <v>Offer end date has passed</v>
          </cell>
          <cell r="G1660" t="str">
            <v>Office &amp; Stationery</v>
          </cell>
          <cell r="H1660" t="str">
            <v>Calculators</v>
          </cell>
          <cell r="I1660">
            <v>82.99</v>
          </cell>
          <cell r="J1660" t="str">
            <v>USD</v>
          </cell>
          <cell r="K1660" t="str">
            <v>Base</v>
          </cell>
          <cell r="L1660" t="str">
            <v>Yes</v>
          </cell>
          <cell r="M1660">
            <v>2039751</v>
          </cell>
          <cell r="N1660">
            <v>2039735</v>
          </cell>
          <cell r="O1660" t="str">
            <v>NETWORK_GEO</v>
          </cell>
          <cell r="P1660">
            <v>3.96</v>
          </cell>
          <cell r="Q1660">
            <v>1</v>
          </cell>
          <cell r="R1660" t="str">
            <v>Seller Fulfilled</v>
          </cell>
          <cell r="S1660" t="str">
            <v>Seller Fulfilled</v>
          </cell>
          <cell r="T1660" t="str">
            <v>3N59HITYF91E</v>
          </cell>
          <cell r="U1660" t="str">
            <v>10764608030209</v>
          </cell>
        </row>
        <row r="1661">
          <cell r="A1661" t="str">
            <v>2014-CASE</v>
          </cell>
          <cell r="B1661">
            <v>778792129</v>
          </cell>
          <cell r="C1661" t="str">
            <v>BAZIC White Glue 4Oz (118 mL), Adhesive Bond Slime Making, 48-Pack</v>
          </cell>
          <cell r="D1661" t="str">
            <v>ACTIVE</v>
          </cell>
          <cell r="E1661" t="str">
            <v>UNPUBLISHED</v>
          </cell>
          <cell r="F1661" t="str">
            <v>Reasonable price requirements are not met,Reasonable Price Not Satisfied</v>
          </cell>
          <cell r="G1661" t="str">
            <v>Office &amp; Stationery</v>
          </cell>
          <cell r="H1661" t="str">
            <v>Pocket Folders</v>
          </cell>
          <cell r="I1661">
            <v>17.989999999999998</v>
          </cell>
          <cell r="J1661" t="str">
            <v>USD</v>
          </cell>
          <cell r="K1661" t="str">
            <v>Base</v>
          </cell>
          <cell r="L1661" t="str">
            <v>Yes</v>
          </cell>
          <cell r="M1661">
            <v>2039872</v>
          </cell>
          <cell r="N1661">
            <v>2039742</v>
          </cell>
          <cell r="O1661" t="str">
            <v>NETWORK_GEO</v>
          </cell>
          <cell r="P1661">
            <v>0.6</v>
          </cell>
          <cell r="Q1661">
            <v>1</v>
          </cell>
          <cell r="R1661" t="str">
            <v>Seller Fulfilled</v>
          </cell>
          <cell r="S1661" t="str">
            <v>Seller Fulfilled</v>
          </cell>
          <cell r="T1661" t="str">
            <v>6X0WQ4NNULC0</v>
          </cell>
          <cell r="U1661" t="str">
            <v>00764608031162</v>
          </cell>
        </row>
        <row r="1662">
          <cell r="A1662" t="str">
            <v>2133-PACK2</v>
          </cell>
          <cell r="B1662">
            <v>888442393</v>
          </cell>
          <cell r="C1662" t="str">
            <v>BAZIC Sheet Protectors Heavyweight 11 Hole Binder Sleeves (50/Pack), 2-Packs</v>
          </cell>
          <cell r="D1662" t="str">
            <v>ACTIVE</v>
          </cell>
          <cell r="E1662" t="str">
            <v>PUBLISHED</v>
          </cell>
          <cell r="F1662" t="str">
            <v>Offer end date has passed</v>
          </cell>
          <cell r="G1662" t="str">
            <v>Office &amp; Stationery</v>
          </cell>
          <cell r="H1662" t="str">
            <v>Sheet Protectors</v>
          </cell>
          <cell r="I1662">
            <v>22.89</v>
          </cell>
          <cell r="J1662" t="str">
            <v>USD</v>
          </cell>
          <cell r="K1662" t="str">
            <v>Base</v>
          </cell>
          <cell r="L1662">
            <v>22.89</v>
          </cell>
          <cell r="M1662">
            <v>2039907</v>
          </cell>
          <cell r="N1662">
            <v>2039889</v>
          </cell>
          <cell r="O1662">
            <v>2.44</v>
          </cell>
          <cell r="P1662">
            <v>0.28000000000000003</v>
          </cell>
          <cell r="Q1662">
            <v>1</v>
          </cell>
          <cell r="R1662" t="str">
            <v>Seller Fulfilled</v>
          </cell>
          <cell r="S1662" t="str">
            <v>Seller Fulfilled</v>
          </cell>
          <cell r="T1662" t="str">
            <v>697UGX5HSU1W</v>
          </cell>
          <cell r="U1662" t="str">
            <v>00764608031858</v>
          </cell>
        </row>
        <row r="1663">
          <cell r="A1663" t="str">
            <v>23149-SET2</v>
          </cell>
          <cell r="B1663">
            <v>803098370</v>
          </cell>
          <cell r="C1663" t="str">
            <v>Sudoku II Puzzle Book, 2 Titles, Number Match, Easy to Hard, 2-Pack</v>
          </cell>
          <cell r="D1663" t="str">
            <v>ACTIVE</v>
          </cell>
          <cell r="E1663" t="str">
            <v>PUBLISHED</v>
          </cell>
          <cell r="F1663" t="str">
            <v>Offer end date has passed</v>
          </cell>
          <cell r="G1663" t="str">
            <v>Toys &amp; Games</v>
          </cell>
          <cell r="H1663" t="str">
            <v>Jigsaw Puzzles</v>
          </cell>
          <cell r="I1663">
            <v>10.99</v>
          </cell>
          <cell r="J1663" t="str">
            <v>USD</v>
          </cell>
          <cell r="K1663" t="str">
            <v>Base</v>
          </cell>
          <cell r="L1663">
            <v>10.99</v>
          </cell>
          <cell r="M1663">
            <v>2038710</v>
          </cell>
          <cell r="N1663">
            <v>2038708</v>
          </cell>
          <cell r="O1663">
            <v>0.5</v>
          </cell>
          <cell r="P1663">
            <v>13.78</v>
          </cell>
          <cell r="Q1663">
            <v>1</v>
          </cell>
          <cell r="R1663" t="str">
            <v>Seller Fulfilled</v>
          </cell>
          <cell r="S1663" t="str">
            <v>Seller Fulfilled</v>
          </cell>
          <cell r="T1663" t="str">
            <v>2HJX9C4651SR</v>
          </cell>
          <cell r="U1663" t="str">
            <v>20088908331604</v>
          </cell>
        </row>
        <row r="1664">
          <cell r="A1664" t="str">
            <v>273-EACH</v>
          </cell>
          <cell r="B1664">
            <v>493189679</v>
          </cell>
          <cell r="C1664" t="str">
            <v>BAZIC Binder Clips Multi Size Black, Small Large Paper Clips (12/Pack), 1-Pack</v>
          </cell>
          <cell r="D1664" t="str">
            <v>ACTIVE</v>
          </cell>
          <cell r="E1664" t="str">
            <v>PUBLISHED</v>
          </cell>
          <cell r="F1664" t="str">
            <v>Shipping information is not found,No online price found for the item,Offer end date has passed</v>
          </cell>
          <cell r="G1664" t="str">
            <v>Crafts</v>
          </cell>
          <cell r="H1664" t="str">
            <v>Clays &amp; Doughs</v>
          </cell>
          <cell r="I1664">
            <v>16.75</v>
          </cell>
          <cell r="J1664" t="str">
            <v>USD</v>
          </cell>
          <cell r="K1664" t="str">
            <v>Base</v>
          </cell>
          <cell r="L1664" t="str">
            <v>Yes</v>
          </cell>
          <cell r="M1664">
            <v>2039905</v>
          </cell>
          <cell r="N1664">
            <v>2039741</v>
          </cell>
          <cell r="O1664" t="str">
            <v>NETWORK_GEO</v>
          </cell>
          <cell r="P1664">
            <v>2.09</v>
          </cell>
          <cell r="Q1664">
            <v>1</v>
          </cell>
          <cell r="R1664" t="str">
            <v>Seller Fulfilled</v>
          </cell>
          <cell r="S1664" t="str">
            <v>Seller Fulfilled</v>
          </cell>
          <cell r="T1664" t="str">
            <v>7945ZFWTJTIF</v>
          </cell>
          <cell r="U1664" t="str">
            <v>00461768543497</v>
          </cell>
        </row>
        <row r="1665">
          <cell r="A1665" t="str">
            <v>3151-EACH</v>
          </cell>
          <cell r="B1665">
            <v>22184577</v>
          </cell>
          <cell r="C1665" t="str">
            <v>BAZIC 2" White Slant-D Ring View Binder w/ 2-Pockets [3151]</v>
          </cell>
          <cell r="D1665" t="str">
            <v>ACTIVE</v>
          </cell>
          <cell r="E1665" t="str">
            <v>PUBLISHED</v>
          </cell>
          <cell r="F1665" t="str">
            <v>Offer end date has passed</v>
          </cell>
          <cell r="G1665" t="str">
            <v>Crafts</v>
          </cell>
          <cell r="H1665" t="str">
            <v>Stickers</v>
          </cell>
          <cell r="I1665">
            <v>31.5</v>
          </cell>
          <cell r="J1665" t="str">
            <v>USD</v>
          </cell>
          <cell r="K1665" t="str">
            <v>Base</v>
          </cell>
          <cell r="L1665" t="str">
            <v>Yes</v>
          </cell>
          <cell r="M1665">
            <v>2039738</v>
          </cell>
          <cell r="N1665">
            <v>2038710</v>
          </cell>
          <cell r="O1665" t="str">
            <v>NETWORK_GEO</v>
          </cell>
          <cell r="P1665">
            <v>2.2799999999999998</v>
          </cell>
          <cell r="Q1665">
            <v>1</v>
          </cell>
          <cell r="R1665" t="str">
            <v>Seller Fulfilled</v>
          </cell>
          <cell r="S1665" t="str">
            <v>Seller Fulfilled</v>
          </cell>
          <cell r="T1665" t="str">
            <v>1E9SA19BR0SX</v>
          </cell>
          <cell r="U1665" t="str">
            <v>10764608038281</v>
          </cell>
        </row>
        <row r="1666">
          <cell r="A1666" t="str">
            <v>3402-CASE</v>
          </cell>
          <cell r="B1666">
            <v>187953207</v>
          </cell>
          <cell r="C1666" t="str">
            <v>BAZIC 18 Color 6ml Kid's Paint w/ Brush, Case Pack of 72</v>
          </cell>
          <cell r="D1666" t="str">
            <v>ARCHIVED</v>
          </cell>
          <cell r="E1666" t="str">
            <v>UNPUBLISHED</v>
          </cell>
          <cell r="F1666" t="str">
            <v>Offer end date has passed,Reasonable price requirements are not met</v>
          </cell>
          <cell r="G1666" t="str">
            <v>Crafts</v>
          </cell>
          <cell r="H1666" t="str">
            <v>Art Paints &amp; Pigment Powders</v>
          </cell>
          <cell r="I1666">
            <v>9.01</v>
          </cell>
          <cell r="J1666" t="str">
            <v>USD</v>
          </cell>
          <cell r="K1666" t="str">
            <v>Base</v>
          </cell>
          <cell r="L1666" t="str">
            <v>Yes</v>
          </cell>
          <cell r="M1666">
            <v>2039748</v>
          </cell>
          <cell r="N1666">
            <v>2039748</v>
          </cell>
          <cell r="O1666" t="str">
            <v>NETWORK_GEO</v>
          </cell>
          <cell r="P1666">
            <v>0.36</v>
          </cell>
          <cell r="Q1666">
            <v>1</v>
          </cell>
          <cell r="R1666" t="str">
            <v>Seller Fulfilled</v>
          </cell>
          <cell r="S1666" t="str">
            <v>Seller Fulfilled</v>
          </cell>
          <cell r="T1666" t="str">
            <v>5JSJFRND6HWG</v>
          </cell>
          <cell r="U1666" t="str">
            <v>00461218672647</v>
          </cell>
        </row>
        <row r="1667">
          <cell r="A1667" t="str">
            <v>3478-EACH</v>
          </cell>
          <cell r="B1667">
            <v>276426180</v>
          </cell>
          <cell r="C1667" t="str">
            <v>BAZIC Glitter Shaker Blue Color, Halloween Sparkling Powder (12g/Pack), 1-Pack</v>
          </cell>
          <cell r="D1667" t="str">
            <v>ARCHIVED</v>
          </cell>
          <cell r="E1667" t="str">
            <v>UNPUBLISHED</v>
          </cell>
          <cell r="F1667" t="str">
            <v>Offer end date has passed</v>
          </cell>
          <cell r="G1667" t="str">
            <v>Crafts</v>
          </cell>
          <cell r="H1667" t="str">
            <v>Art Brushes</v>
          </cell>
          <cell r="I1667">
            <v>41.57</v>
          </cell>
          <cell r="J1667" t="str">
            <v>USD</v>
          </cell>
          <cell r="K1667" t="str">
            <v>Base</v>
          </cell>
          <cell r="L1667" t="str">
            <v>Yes</v>
          </cell>
          <cell r="M1667">
            <v>2038710</v>
          </cell>
          <cell r="N1667">
            <v>2039747</v>
          </cell>
          <cell r="O1667" t="str">
            <v>NETWORK_GEO</v>
          </cell>
          <cell r="P1667">
            <v>3.28</v>
          </cell>
          <cell r="Q1667">
            <v>1</v>
          </cell>
          <cell r="R1667" t="str">
            <v>Seller Fulfilled</v>
          </cell>
          <cell r="S1667" t="str">
            <v>Seller Fulfilled</v>
          </cell>
          <cell r="T1667" t="str">
            <v>5AWI21OGBZTK</v>
          </cell>
          <cell r="U1667" t="str">
            <v>10764608039899</v>
          </cell>
        </row>
        <row r="1668">
          <cell r="A1668" t="str">
            <v>3985-BOX</v>
          </cell>
          <cell r="B1668">
            <v>690249802</v>
          </cell>
          <cell r="C1668" t="str">
            <v>BAZIC Flat Natural Bristle Paint Brush (9/Pack) / Box Qty - 12</v>
          </cell>
          <cell r="D1668" t="str">
            <v>ACTIVE</v>
          </cell>
          <cell r="E1668" t="str">
            <v>PUBLISHED</v>
          </cell>
          <cell r="F1668" t="str">
            <v>Offer end date has passed</v>
          </cell>
          <cell r="G1668" t="str">
            <v>Office &amp; Stationery</v>
          </cell>
          <cell r="H1668" t="str">
            <v>Scissors</v>
          </cell>
          <cell r="I1668">
            <v>16.690000000000001</v>
          </cell>
          <cell r="J1668" t="str">
            <v>USD</v>
          </cell>
          <cell r="K1668" t="str">
            <v>Base</v>
          </cell>
          <cell r="L1668" t="str">
            <v>Yes</v>
          </cell>
          <cell r="M1668">
            <v>2039747</v>
          </cell>
          <cell r="N1668">
            <v>2039728</v>
          </cell>
          <cell r="O1668" t="str">
            <v>NETWORK_GEO</v>
          </cell>
          <cell r="P1668">
            <v>0.56999999999999995</v>
          </cell>
          <cell r="Q1668">
            <v>1</v>
          </cell>
          <cell r="R1668" t="str">
            <v>Seller Fulfilled</v>
          </cell>
          <cell r="S1668" t="str">
            <v>Seller Fulfilled</v>
          </cell>
          <cell r="T1668" t="str">
            <v>3ZWO6BNS3NGJ</v>
          </cell>
          <cell r="U1668" t="str">
            <v>00764608044148</v>
          </cell>
        </row>
        <row r="1669">
          <cell r="A1669" t="str">
            <v>4141-EACH</v>
          </cell>
          <cell r="B1669">
            <v>27965785</v>
          </cell>
          <cell r="C1669" t="str">
            <v>BAZIC 3-Ring View Binder with 2 Pockets, 1.5", Gray</v>
          </cell>
          <cell r="D1669" t="str">
            <v>ACTIVE</v>
          </cell>
          <cell r="E1669" t="str">
            <v>PUBLISHED</v>
          </cell>
          <cell r="G1669" t="str">
            <v>Office &amp; Stationery</v>
          </cell>
          <cell r="H1669" t="str">
            <v>Binders</v>
          </cell>
          <cell r="I1669">
            <v>12.69</v>
          </cell>
          <cell r="J1669" t="str">
            <v>USD</v>
          </cell>
          <cell r="K1669" t="str">
            <v>Base</v>
          </cell>
          <cell r="L1669">
            <v>12.69</v>
          </cell>
          <cell r="M1669">
            <v>2039738</v>
          </cell>
          <cell r="N1669">
            <v>2038710</v>
          </cell>
          <cell r="O1669" t="str">
            <v>NETWORK_GEO</v>
          </cell>
          <cell r="P1669">
            <v>10.54</v>
          </cell>
          <cell r="Q1669">
            <v>1</v>
          </cell>
          <cell r="R1669" t="str">
            <v>Seller Fulfilled</v>
          </cell>
          <cell r="S1669" t="str">
            <v>Seller Fulfilled</v>
          </cell>
          <cell r="T1669" t="str">
            <v>3NZK17CYNDSI</v>
          </cell>
          <cell r="U1669" t="str">
            <v>20805219450899</v>
          </cell>
        </row>
        <row r="1670">
          <cell r="A1670" t="str">
            <v>4438-BOX</v>
          </cell>
          <cell r="B1670">
            <v>270630295</v>
          </cell>
          <cell r="C1670" t="str">
            <v>BAZIC 6" Craft &amp; Sewing Stainless Steel Scissors, Sharp Scissor Blades, 24-Pack</v>
          </cell>
          <cell r="D1670" t="str">
            <v>ACTIVE</v>
          </cell>
          <cell r="E1670" t="str">
            <v>PUBLISHED</v>
          </cell>
          <cell r="F1670" t="str">
            <v>Offer end date has passed</v>
          </cell>
          <cell r="G1670" t="str">
            <v>Crafts</v>
          </cell>
          <cell r="H1670" t="str">
            <v>Coloring Books</v>
          </cell>
          <cell r="I1670">
            <v>44.25</v>
          </cell>
          <cell r="J1670" t="str">
            <v>USD</v>
          </cell>
          <cell r="K1670" t="str">
            <v>Base</v>
          </cell>
          <cell r="L1670" t="str">
            <v>Yes</v>
          </cell>
          <cell r="M1670">
            <v>2039728</v>
          </cell>
          <cell r="N1670">
            <v>2038710</v>
          </cell>
          <cell r="O1670" t="str">
            <v>NETWORK_GEO</v>
          </cell>
          <cell r="P1670">
            <v>7.02</v>
          </cell>
          <cell r="Q1670">
            <v>1</v>
          </cell>
          <cell r="R1670" t="str">
            <v>Seller Fulfilled</v>
          </cell>
          <cell r="S1670" t="str">
            <v>Seller Fulfilled</v>
          </cell>
          <cell r="T1670" t="str">
            <v>2HLD494TFBDH</v>
          </cell>
          <cell r="U1670" t="str">
            <v>20805219466470</v>
          </cell>
        </row>
        <row r="1671">
          <cell r="A1671" t="str">
            <v>5014-EACH</v>
          </cell>
          <cell r="B1671">
            <v>23446205</v>
          </cell>
          <cell r="C1671" t="str">
            <v>BAZIC Quarter Coin Wrappers Rolls Tube, Made in USA (36/Pack), 1-Pack</v>
          </cell>
          <cell r="D1671" t="str">
            <v>ACTIVE</v>
          </cell>
          <cell r="E1671" t="str">
            <v>SYSTEM_PROBLEM</v>
          </cell>
          <cell r="F1671" t="str">
            <v>Compliance - Made In USA</v>
          </cell>
          <cell r="G1671" t="str">
            <v>Crafts</v>
          </cell>
          <cell r="H1671" t="str">
            <v>Coloring Books</v>
          </cell>
          <cell r="I1671">
            <v>7.99</v>
          </cell>
          <cell r="J1671" t="str">
            <v>USD</v>
          </cell>
          <cell r="K1671" t="str">
            <v>Base</v>
          </cell>
          <cell r="L1671" t="str">
            <v>Yes</v>
          </cell>
          <cell r="M1671">
            <v>2038710</v>
          </cell>
          <cell r="N1671">
            <v>2038710</v>
          </cell>
          <cell r="O1671" t="str">
            <v>NETWORK_GEO</v>
          </cell>
          <cell r="P1671">
            <v>0.33</v>
          </cell>
          <cell r="Q1671">
            <v>1</v>
          </cell>
          <cell r="R1671" t="str">
            <v>Seller Fulfilled</v>
          </cell>
          <cell r="S1671" t="str">
            <v>Seller Fulfilled</v>
          </cell>
          <cell r="T1671" t="str">
            <v>24GUH8KHQ6WW</v>
          </cell>
          <cell r="U1671" t="str">
            <v>00805219488140</v>
          </cell>
        </row>
        <row r="1672">
          <cell r="A1672" t="str">
            <v>554-CASE</v>
          </cell>
          <cell r="B1672">
            <v>416425864</v>
          </cell>
          <cell r="C1672" t="str">
            <v>BAZIC Construction Paper Pad 48 Sheets 9"x12" Assorted Colors, 48-Pack</v>
          </cell>
          <cell r="D1672" t="str">
            <v>ACTIVE</v>
          </cell>
          <cell r="E1672" t="str">
            <v>PUBLISHED</v>
          </cell>
          <cell r="F1672" t="str">
            <v>Offer end date has passed,Price Adjusted</v>
          </cell>
          <cell r="G1672" t="str">
            <v>Office &amp; Stationery</v>
          </cell>
          <cell r="H1672" t="str">
            <v>Poster Boards</v>
          </cell>
          <cell r="I1672">
            <v>30.59</v>
          </cell>
          <cell r="J1672" t="str">
            <v>USD</v>
          </cell>
          <cell r="K1672" t="str">
            <v>Base</v>
          </cell>
          <cell r="L1672" t="str">
            <v>Yes</v>
          </cell>
          <cell r="M1672">
            <v>2038710</v>
          </cell>
          <cell r="N1672">
            <v>2039749</v>
          </cell>
          <cell r="O1672" t="str">
            <v>NETWORK_GEO</v>
          </cell>
          <cell r="P1672">
            <v>4.8600000000000003</v>
          </cell>
          <cell r="Q1672">
            <v>1</v>
          </cell>
          <cell r="R1672" t="str">
            <v>Seller Fulfilled</v>
          </cell>
          <cell r="S1672" t="str">
            <v>Seller Fulfilled</v>
          </cell>
          <cell r="T1672" t="str">
            <v>5H9ATM72BOX3</v>
          </cell>
          <cell r="U1672" t="str">
            <v>20764608050181</v>
          </cell>
        </row>
        <row r="1673">
          <cell r="A1673" t="str">
            <v>6804-CASE</v>
          </cell>
          <cell r="B1673">
            <v>936943789</v>
          </cell>
          <cell r="C1673" t="str">
            <v>BAZIC Craft Sticks Natural Wood, Non Toxic Stick, 10000-Count</v>
          </cell>
          <cell r="D1673" t="str">
            <v>ACTIVE</v>
          </cell>
          <cell r="E1673" t="str">
            <v>PUBLISHED</v>
          </cell>
          <cell r="G1673" t="str">
            <v>Crafts</v>
          </cell>
          <cell r="H1673" t="str">
            <v>Craft Sticks</v>
          </cell>
          <cell r="I1673">
            <v>167.14</v>
          </cell>
          <cell r="J1673" t="str">
            <v>USD</v>
          </cell>
          <cell r="K1673" t="str">
            <v>Base</v>
          </cell>
          <cell r="L1673">
            <v>167.14</v>
          </cell>
          <cell r="M1673">
            <v>2038710</v>
          </cell>
          <cell r="N1673">
            <v>2038710</v>
          </cell>
          <cell r="O1673" t="str">
            <v>NETWORK_GEO</v>
          </cell>
          <cell r="P1673">
            <v>0.64</v>
          </cell>
          <cell r="Q1673">
            <v>1</v>
          </cell>
          <cell r="R1673" t="str">
            <v>Seller Fulfilled</v>
          </cell>
          <cell r="S1673" t="str">
            <v>Seller Fulfilled</v>
          </cell>
          <cell r="T1673" t="str">
            <v>39XH1AAUNGUH</v>
          </cell>
          <cell r="U1673" t="str">
            <v>00468914385116</v>
          </cell>
        </row>
        <row r="1674">
          <cell r="A1674" t="str">
            <v>701-PACK2</v>
          </cell>
          <cell r="B1674">
            <v>215901939</v>
          </cell>
          <cell r="C1674" t="str">
            <v>BAZIC Titan Mechanical Pencil 0.7mm, Latex Free Eraser, (3/Pack), 2-Packs</v>
          </cell>
          <cell r="D1674" t="str">
            <v>ACTIVE</v>
          </cell>
          <cell r="E1674" t="str">
            <v>PUBLISHED</v>
          </cell>
          <cell r="F1674" t="str">
            <v>Offer end date has passed,No Match Found - Adjusted to your last submitted price</v>
          </cell>
          <cell r="G1674" t="str">
            <v>Office &amp; Stationery</v>
          </cell>
          <cell r="H1674" t="str">
            <v>Composition Notebooks</v>
          </cell>
          <cell r="I1674">
            <v>10.99</v>
          </cell>
          <cell r="J1674" t="str">
            <v>USD</v>
          </cell>
          <cell r="K1674" t="str">
            <v>Promo price</v>
          </cell>
          <cell r="L1674" t="str">
            <v>Yes</v>
          </cell>
          <cell r="M1674">
            <v>2039720</v>
          </cell>
          <cell r="N1674">
            <v>2038710</v>
          </cell>
          <cell r="O1674" t="str">
            <v>ALWAYS_TWO_DAY</v>
          </cell>
          <cell r="P1674">
            <v>1.43</v>
          </cell>
          <cell r="Q1674">
            <v>1</v>
          </cell>
          <cell r="R1674" t="str">
            <v>Walmart Fulfilled</v>
          </cell>
          <cell r="S1674" t="str">
            <v>Seller Fulfilled</v>
          </cell>
          <cell r="T1674" t="str">
            <v>4RI4KFBPER8X</v>
          </cell>
          <cell r="U1674" t="str">
            <v>00469288228658</v>
          </cell>
        </row>
        <row r="1675">
          <cell r="A1675" t="str">
            <v>940-EACH</v>
          </cell>
          <cell r="B1675">
            <v>35015486</v>
          </cell>
          <cell r="C1675" t="str">
            <v>BAZIC Products Adhesive Tape Dispenser with Non-Skid Base, 1" Core</v>
          </cell>
          <cell r="D1675" t="str">
            <v>ACTIVE</v>
          </cell>
          <cell r="E1675" t="str">
            <v>PUBLISHED</v>
          </cell>
          <cell r="G1675" t="str">
            <v>Office &amp; Stationery</v>
          </cell>
          <cell r="H1675" t="str">
            <v>Adhesive Tape Dispensers</v>
          </cell>
          <cell r="I1675">
            <v>11.59</v>
          </cell>
          <cell r="J1675" t="str">
            <v>USD</v>
          </cell>
          <cell r="K1675" t="str">
            <v>Base</v>
          </cell>
          <cell r="L1675" t="str">
            <v>Yes</v>
          </cell>
          <cell r="M1675">
            <v>2038710</v>
          </cell>
          <cell r="N1675">
            <v>2038710</v>
          </cell>
          <cell r="O1675" t="str">
            <v>NETWORK_GEO</v>
          </cell>
          <cell r="P1675">
            <v>0.28000000000000003</v>
          </cell>
          <cell r="Q1675">
            <v>1</v>
          </cell>
          <cell r="R1675" t="str">
            <v>Seller Fulfilled</v>
          </cell>
          <cell r="S1675" t="str">
            <v>Seller Fulfilled</v>
          </cell>
          <cell r="T1675" t="str">
            <v>6NH5NVGRXW5I</v>
          </cell>
          <cell r="U1675" t="str">
            <v>00805219510292</v>
          </cell>
        </row>
        <row r="1676">
          <cell r="A1676" t="str">
            <v>S-31-EACH</v>
          </cell>
          <cell r="B1676">
            <v>196300967</v>
          </cell>
          <cell r="C1676" t="str">
            <v>BAZIC 9" X 12" Se Vende Sign, Spanish for Sale Yard Home Sales Garage Sale, Business Plastic Signs, Waterproof Indoor Outdoor Advertising Signage on Wall Door Border, 1-Pack</v>
          </cell>
          <cell r="D1676" t="str">
            <v>ACTIVE</v>
          </cell>
          <cell r="E1676" t="str">
            <v>PUBLISHED</v>
          </cell>
          <cell r="F1676" t="str">
            <v>Offer end date has passed,No Match Found - Adjusted to your last submitted price</v>
          </cell>
          <cell r="G1676" t="str">
            <v>Office &amp; Stationery</v>
          </cell>
          <cell r="H1676" t="str">
            <v>Index Tabs</v>
          </cell>
          <cell r="I1676">
            <v>35.89</v>
          </cell>
          <cell r="J1676" t="str">
            <v>USD</v>
          </cell>
          <cell r="K1676" t="str">
            <v>Base</v>
          </cell>
          <cell r="L1676" t="str">
            <v>Yes</v>
          </cell>
          <cell r="M1676">
            <v>2038710</v>
          </cell>
          <cell r="N1676">
            <v>2039889</v>
          </cell>
          <cell r="O1676" t="str">
            <v>NETWORK_GEO</v>
          </cell>
          <cell r="P1676">
            <v>0.98</v>
          </cell>
          <cell r="Q1676">
            <v>1</v>
          </cell>
          <cell r="R1676" t="str">
            <v>Seller Fulfilled</v>
          </cell>
          <cell r="S1676" t="str">
            <v>Seller Fulfilled</v>
          </cell>
          <cell r="T1676" t="str">
            <v>2G1TY8MTTB9M</v>
          </cell>
          <cell r="U1676" t="str">
            <v>10764608051532</v>
          </cell>
        </row>
        <row r="1677">
          <cell r="A1677" t="str">
            <v>S-52-PACK4</v>
          </cell>
          <cell r="B1677">
            <v>724691084</v>
          </cell>
          <cell r="C1677" t="str">
            <v>BAZIC No Exchange No Refunds Sign 9"X12", No Money Back Signage, 4-Pack</v>
          </cell>
          <cell r="D1677" t="str">
            <v>ACTIVE</v>
          </cell>
          <cell r="E1677" t="str">
            <v>PUBLISHED</v>
          </cell>
          <cell r="G1677" t="str">
            <v>Home &amp; Garden</v>
          </cell>
          <cell r="H1677" t="str">
            <v>Plaques &amp; Signs</v>
          </cell>
          <cell r="I1677">
            <v>8.24</v>
          </cell>
          <cell r="J1677" t="str">
            <v>USD</v>
          </cell>
          <cell r="K1677" t="str">
            <v>Base</v>
          </cell>
          <cell r="L1677">
            <v>8.24</v>
          </cell>
          <cell r="M1677">
            <v>2038710</v>
          </cell>
          <cell r="N1677">
            <v>2039749</v>
          </cell>
          <cell r="O1677" t="str">
            <v>NETWORK_GEO</v>
          </cell>
          <cell r="P1677">
            <v>18.5</v>
          </cell>
          <cell r="Q1677">
            <v>1</v>
          </cell>
          <cell r="R1677" t="str">
            <v>Seller Fulfilled</v>
          </cell>
          <cell r="S1677" t="str">
            <v>Seller Fulfilled</v>
          </cell>
          <cell r="T1677" t="str">
            <v>5TR9AXHU8XUS</v>
          </cell>
          <cell r="U1677" t="str">
            <v>20764608005303</v>
          </cell>
        </row>
        <row r="1678">
          <cell r="A1678" t="str">
            <v>1215-CASE</v>
          </cell>
          <cell r="B1678">
            <v>754217839</v>
          </cell>
          <cell r="C1678" t="str">
            <v>BAZIC Dual Tip Creative Markers Set, Broad &amp; Fine Point Tips Highlighter, 15 Colors Art Marker Pens, 12-Packs</v>
          </cell>
          <cell r="D1678" t="str">
            <v>ACTIVE</v>
          </cell>
          <cell r="E1678" t="str">
            <v>PUBLISHED</v>
          </cell>
          <cell r="F1678" t="str">
            <v>Offer end date has passed</v>
          </cell>
          <cell r="G1678" t="str">
            <v>Business &amp; Industrial</v>
          </cell>
          <cell r="H1678" t="str">
            <v>Foam Board</v>
          </cell>
          <cell r="I1678">
            <v>58.99</v>
          </cell>
          <cell r="J1678" t="str">
            <v>USD</v>
          </cell>
          <cell r="K1678" t="str">
            <v>Base</v>
          </cell>
          <cell r="L1678" t="str">
            <v>Yes</v>
          </cell>
          <cell r="M1678">
            <v>2039746</v>
          </cell>
          <cell r="N1678">
            <v>2038710</v>
          </cell>
          <cell r="O1678" t="str">
            <v>NETWORK_GEO</v>
          </cell>
          <cell r="P1678">
            <v>9.02</v>
          </cell>
          <cell r="Q1678">
            <v>1</v>
          </cell>
          <cell r="R1678" t="str">
            <v>Seller Fulfilled</v>
          </cell>
          <cell r="S1678" t="str">
            <v>Seller Fulfilled</v>
          </cell>
          <cell r="T1678" t="str">
            <v>54S584S8YPBP</v>
          </cell>
          <cell r="U1678" t="str">
            <v>00764608054062</v>
          </cell>
        </row>
        <row r="1679">
          <cell r="A1679" t="str">
            <v>1219-BOX</v>
          </cell>
          <cell r="B1679">
            <v>9701406320</v>
          </cell>
          <cell r="C1679" t="str">
            <v>BAZIC Liquid Chalk Markers, 8 Colors Set, Erasable Chalkboard Markers, Reversible Tip for Chalkboards Blackboard Signs Windows Glass, 24-Pack</v>
          </cell>
          <cell r="D1679" t="str">
            <v>ARCHIVED</v>
          </cell>
          <cell r="E1679" t="str">
            <v>UNPUBLISHED</v>
          </cell>
          <cell r="F1679" t="str">
            <v>Offer end date has passed,Current Offer At Or Below Target</v>
          </cell>
          <cell r="G1679" t="str">
            <v>Office &amp; Stationery</v>
          </cell>
          <cell r="H1679" t="str">
            <v>Composition Notebooks</v>
          </cell>
          <cell r="I1679">
            <v>108</v>
          </cell>
          <cell r="J1679" t="str">
            <v>USD</v>
          </cell>
          <cell r="K1679" t="str">
            <v>Base</v>
          </cell>
          <cell r="L1679" t="str">
            <v>Yes</v>
          </cell>
          <cell r="M1679">
            <v>2039746</v>
          </cell>
          <cell r="N1679">
            <v>2038710</v>
          </cell>
          <cell r="O1679" t="str">
            <v>NETWORK_GEO</v>
          </cell>
          <cell r="P1679">
            <v>13.2</v>
          </cell>
          <cell r="Q1679">
            <v>1</v>
          </cell>
          <cell r="R1679" t="str">
            <v>Seller Fulfilled</v>
          </cell>
          <cell r="S1679" t="str">
            <v>Seller Fulfilled</v>
          </cell>
          <cell r="T1679" t="str">
            <v>0UA9OP10TE5W</v>
          </cell>
          <cell r="U1679" t="str">
            <v>20764608054714</v>
          </cell>
        </row>
        <row r="1680">
          <cell r="A1680" t="str">
            <v>17009-CASE</v>
          </cell>
          <cell r="B1680">
            <v>17219366295</v>
          </cell>
          <cell r="C1680" t="str">
            <v>BAZIC Jetz Fuse Tech Gel Ink Pen, Black Color, 1.4 mm Bold Point (5/Pack), 144-Pack</v>
          </cell>
          <cell r="D1680" t="str">
            <v>ARCHIVED</v>
          </cell>
          <cell r="E1680" t="str">
            <v>UNPUBLISHED</v>
          </cell>
          <cell r="F1680" t="str">
            <v>Offer end date has passed</v>
          </cell>
          <cell r="G1680" t="str">
            <v>Office &amp; Stationery</v>
          </cell>
          <cell r="H1680" t="str">
            <v>Writing Notebooks &amp; Sketch Books</v>
          </cell>
          <cell r="I1680">
            <v>52</v>
          </cell>
          <cell r="J1680" t="str">
            <v>USD</v>
          </cell>
          <cell r="K1680" t="str">
            <v>Base</v>
          </cell>
          <cell r="L1680" t="str">
            <v>Yes</v>
          </cell>
          <cell r="M1680">
            <v>2039719</v>
          </cell>
          <cell r="N1680">
            <v>2039723</v>
          </cell>
          <cell r="O1680" t="str">
            <v>NETWORK_GEO</v>
          </cell>
          <cell r="P1680">
            <v>10.14</v>
          </cell>
          <cell r="Q1680">
            <v>1</v>
          </cell>
          <cell r="R1680" t="str">
            <v>Seller Fulfilled</v>
          </cell>
          <cell r="S1680" t="str">
            <v>Seller Fulfilled</v>
          </cell>
          <cell r="T1680" t="str">
            <v>56L5IV3G0UMA</v>
          </cell>
          <cell r="U1680" t="str">
            <v>20764608005563</v>
          </cell>
        </row>
        <row r="1681">
          <cell r="A1681" t="str">
            <v>1718-SET4</v>
          </cell>
          <cell r="B1681">
            <v>30291384</v>
          </cell>
          <cell r="C1681" t="str">
            <v>BAZIC Ballpoint 4-Color Retractable Pen Soft Grip, 1.0mm, (2/Pack), 4-Pack</v>
          </cell>
          <cell r="D1681" t="str">
            <v>ACTIVE</v>
          </cell>
          <cell r="E1681" t="str">
            <v>PUBLISHED</v>
          </cell>
          <cell r="G1681" t="str">
            <v>Office &amp; Stationery</v>
          </cell>
          <cell r="H1681" t="str">
            <v>Pens</v>
          </cell>
          <cell r="I1681">
            <v>9.89</v>
          </cell>
          <cell r="J1681" t="str">
            <v>USD</v>
          </cell>
          <cell r="K1681" t="str">
            <v>Base</v>
          </cell>
          <cell r="L1681">
            <v>9.89</v>
          </cell>
          <cell r="M1681">
            <v>2039719</v>
          </cell>
          <cell r="N1681">
            <v>2038710</v>
          </cell>
          <cell r="O1681" t="str">
            <v>NETWORK_GEO</v>
          </cell>
          <cell r="P1681">
            <v>10.58</v>
          </cell>
          <cell r="Q1681">
            <v>1</v>
          </cell>
          <cell r="R1681" t="str">
            <v>Seller Fulfilled</v>
          </cell>
          <cell r="S1681" t="str">
            <v>Seller Fulfilled</v>
          </cell>
          <cell r="T1681" t="str">
            <v>1V5426I4XQS1</v>
          </cell>
          <cell r="U1681" t="str">
            <v>20805219450912</v>
          </cell>
        </row>
        <row r="1682">
          <cell r="A1682" t="str">
            <v>2093-CASE</v>
          </cell>
          <cell r="B1682">
            <v>838797131</v>
          </cell>
          <cell r="C1682" t="str">
            <v>BAZIC Hot Melt Glue Sticks Dual Temp Mini 7.87" x 0.27", All Purpose Industrial Glue Stick (10/Pack), 144-Packs</v>
          </cell>
          <cell r="D1682" t="str">
            <v>ACTIVE</v>
          </cell>
          <cell r="E1682" t="str">
            <v>PUBLISHED</v>
          </cell>
          <cell r="F1682"/>
          <cell r="G1682" t="str">
            <v>Crafts</v>
          </cell>
          <cell r="H1682" t="str">
            <v>Craft Sticks</v>
          </cell>
          <cell r="I1682">
            <v>7.25</v>
          </cell>
          <cell r="J1682" t="str">
            <v>USD</v>
          </cell>
          <cell r="K1682" t="str">
            <v>Base</v>
          </cell>
          <cell r="L1682" t="str">
            <v>Yes</v>
          </cell>
          <cell r="M1682">
            <v>2038710</v>
          </cell>
          <cell r="N1682">
            <v>2038710</v>
          </cell>
          <cell r="O1682" t="str">
            <v>ALWAYS_TWO_DAY</v>
          </cell>
          <cell r="P1682">
            <v>0.21</v>
          </cell>
          <cell r="Q1682">
            <v>1</v>
          </cell>
          <cell r="R1682" t="str">
            <v>Walmart Fulfilled</v>
          </cell>
          <cell r="S1682" t="str">
            <v>Seller Fulfilled</v>
          </cell>
          <cell r="T1682" t="str">
            <v>3SZCEOOLPH9S</v>
          </cell>
          <cell r="U1682" t="str">
            <v>00764608068021</v>
          </cell>
        </row>
        <row r="1683">
          <cell r="A1683" t="str">
            <v>2102-PACK2</v>
          </cell>
          <cell r="B1683">
            <v>5368681082</v>
          </cell>
          <cell r="C1683" t="str">
            <v>BAZIC 9 Pocket Card Sleeves Double Sided 3 Ring Binder Side Loading Clear Page Protectors (100/Pack), 2-Packs</v>
          </cell>
          <cell r="D1683" t="str">
            <v>ACTIVE</v>
          </cell>
          <cell r="E1683" t="str">
            <v>PUBLISHED</v>
          </cell>
          <cell r="F1683" t="str">
            <v>Offer end date has passed</v>
          </cell>
          <cell r="G1683" t="str">
            <v>Office &amp; Stationery</v>
          </cell>
          <cell r="H1683" t="str">
            <v>Mechanical Pencils</v>
          </cell>
          <cell r="I1683">
            <v>40.42</v>
          </cell>
          <cell r="J1683" t="str">
            <v>USD</v>
          </cell>
          <cell r="K1683" t="str">
            <v>Base</v>
          </cell>
          <cell r="L1683" t="str">
            <v>Yes</v>
          </cell>
          <cell r="M1683">
            <v>2038710</v>
          </cell>
          <cell r="N1683">
            <v>2039720</v>
          </cell>
          <cell r="O1683" t="str">
            <v>NETWORK_GEO</v>
          </cell>
          <cell r="P1683">
            <v>2</v>
          </cell>
          <cell r="Q1683">
            <v>1</v>
          </cell>
          <cell r="R1683" t="str">
            <v>Seller Fulfilled</v>
          </cell>
          <cell r="S1683" t="str">
            <v>Seller Fulfilled</v>
          </cell>
          <cell r="T1683" t="str">
            <v>4G9W4CU8DOWL</v>
          </cell>
          <cell r="U1683" t="str">
            <v>10764608007010</v>
          </cell>
        </row>
        <row r="1684">
          <cell r="A1684" t="str">
            <v>213-EACH</v>
          </cell>
          <cell r="B1684">
            <v>753565549</v>
          </cell>
          <cell r="C1684" t="str">
            <v>BAZIC Products 1.5 in Office Book Rings, 8 Count</v>
          </cell>
          <cell r="D1684" t="str">
            <v>ARCHIVED</v>
          </cell>
          <cell r="E1684" t="str">
            <v>UNPUBLISHED</v>
          </cell>
          <cell r="F1684" t="str">
            <v>Offer end date has passed,Min. Allowed Seller Price Reached</v>
          </cell>
          <cell r="G1684" t="str">
            <v>Office &amp; Stationery</v>
          </cell>
          <cell r="H1684" t="str">
            <v>Office Book Rings</v>
          </cell>
          <cell r="I1684">
            <v>5.79</v>
          </cell>
          <cell r="J1684" t="str">
            <v>USD</v>
          </cell>
          <cell r="K1684" t="str">
            <v>Base</v>
          </cell>
          <cell r="L1684" t="str">
            <v>Yes</v>
          </cell>
          <cell r="M1684">
            <v>2038710</v>
          </cell>
          <cell r="N1684">
            <v>2039720</v>
          </cell>
          <cell r="O1684">
            <v>0.14000000000000001</v>
          </cell>
          <cell r="P1684">
            <v>1.6</v>
          </cell>
          <cell r="Q1684">
            <v>1</v>
          </cell>
          <cell r="R1684" t="str">
            <v>Seller Fulfilled</v>
          </cell>
          <cell r="S1684" t="str">
            <v>Seller Fulfilled</v>
          </cell>
          <cell r="T1684" t="str">
            <v>2HBARLNM3FWZ</v>
          </cell>
          <cell r="U1684" t="str">
            <v>10764608007287</v>
          </cell>
        </row>
        <row r="1685">
          <cell r="A1685" t="str">
            <v>3150-CASE</v>
          </cell>
          <cell r="B1685">
            <v>605962700</v>
          </cell>
          <cell r="C1685" t="str">
            <v>BAZIC 3 Ring Binder 2" View Binders Slant D Ring Black, Hold 500 Sheets, 12-Count</v>
          </cell>
          <cell r="D1685" t="str">
            <v>ACTIVE</v>
          </cell>
          <cell r="E1685" t="str">
            <v>PUBLISHED</v>
          </cell>
          <cell r="F1685" t="str">
            <v>Compliance - Childrenâ€™s Product Policy</v>
          </cell>
          <cell r="G1685" t="str">
            <v>Crafts</v>
          </cell>
          <cell r="H1685" t="str">
            <v>Art Pencils</v>
          </cell>
          <cell r="I1685">
            <v>8.99</v>
          </cell>
          <cell r="J1685" t="str">
            <v>USD</v>
          </cell>
          <cell r="K1685" t="str">
            <v>Base</v>
          </cell>
          <cell r="L1685" t="str">
            <v>No</v>
          </cell>
          <cell r="M1685">
            <v>2039738</v>
          </cell>
          <cell r="N1685">
            <v>2039720</v>
          </cell>
          <cell r="O1685" t="str">
            <v>NETWORK_GEO</v>
          </cell>
          <cell r="P1685">
            <v>0.09</v>
          </cell>
          <cell r="Q1685">
            <v>1</v>
          </cell>
          <cell r="R1685" t="str">
            <v>Seller Fulfilled</v>
          </cell>
          <cell r="S1685" t="str">
            <v>Seller Fulfilled</v>
          </cell>
          <cell r="T1685" t="str">
            <v>5Q7ETRUFF9ES</v>
          </cell>
          <cell r="U1685" t="str">
            <v>00764608007440</v>
          </cell>
        </row>
        <row r="1686">
          <cell r="A1686" t="str">
            <v>3196-SET6</v>
          </cell>
          <cell r="B1686">
            <v>27691945</v>
          </cell>
          <cell r="C1686" t="str">
            <v>BAZIC Plastic Envelope Poly Envelopes, Clear Folder Snap Closur, 12 Count</v>
          </cell>
          <cell r="D1686" t="str">
            <v>ACTIVE</v>
          </cell>
          <cell r="E1686" t="str">
            <v>PUBLISHED</v>
          </cell>
          <cell r="F1686" t="str">
            <v>Reasonable price requirements are not met,Reasonable Price Not Satisfied</v>
          </cell>
          <cell r="G1686" t="str">
            <v>Office &amp; Stationery</v>
          </cell>
          <cell r="H1686" t="str">
            <v>Envelopes</v>
          </cell>
          <cell r="I1686">
            <v>21.25</v>
          </cell>
          <cell r="J1686" t="str">
            <v>USD</v>
          </cell>
          <cell r="K1686" t="str">
            <v>Base</v>
          </cell>
          <cell r="L1686">
            <v>20.99</v>
          </cell>
          <cell r="M1686">
            <v>2039742</v>
          </cell>
          <cell r="N1686">
            <v>2039720</v>
          </cell>
          <cell r="O1686" t="str">
            <v>NETWORK_GEO</v>
          </cell>
          <cell r="P1686">
            <v>1.42</v>
          </cell>
          <cell r="Q1686">
            <v>1</v>
          </cell>
          <cell r="R1686" t="str">
            <v>Seller Fulfilled</v>
          </cell>
          <cell r="S1686" t="str">
            <v>Walmart Fulfilled</v>
          </cell>
          <cell r="T1686" t="str">
            <v>3566KW83P37J</v>
          </cell>
          <cell r="U1686" t="str">
            <v>10764608007515</v>
          </cell>
        </row>
        <row r="1687">
          <cell r="A1687" t="str">
            <v>3321-EACH</v>
          </cell>
          <cell r="B1687">
            <v>2379721276</v>
          </cell>
          <cell r="C1687" t="str">
            <v>Bazic 3321 1 lbs 4 Modeling Clay Sticks, Fluorescent Color</v>
          </cell>
          <cell r="D1687" t="str">
            <v>ACTIVE</v>
          </cell>
          <cell r="E1687" t="str">
            <v>PUBLISHED</v>
          </cell>
          <cell r="F1687" t="str">
            <v>Offer end date has passed</v>
          </cell>
          <cell r="G1687" t="str">
            <v>Office &amp; Stationery</v>
          </cell>
          <cell r="H1687" t="str">
            <v>Pencils</v>
          </cell>
          <cell r="I1687">
            <v>7.99</v>
          </cell>
          <cell r="J1687" t="str">
            <v>USD</v>
          </cell>
          <cell r="K1687" t="str">
            <v>Base</v>
          </cell>
          <cell r="L1687" t="str">
            <v>Yes</v>
          </cell>
          <cell r="M1687">
            <v>2039741</v>
          </cell>
          <cell r="N1687">
            <v>2039720</v>
          </cell>
          <cell r="O1687" t="str">
            <v>NETWORK_GEO</v>
          </cell>
          <cell r="P1687">
            <v>0.25</v>
          </cell>
          <cell r="Q1687">
            <v>1</v>
          </cell>
          <cell r="R1687" t="str">
            <v>Seller Fulfilled</v>
          </cell>
          <cell r="S1687" t="str">
            <v>Seller Fulfilled</v>
          </cell>
          <cell r="T1687" t="str">
            <v>6W8814N0SH1L</v>
          </cell>
          <cell r="U1687" t="str">
            <v>00764608007877</v>
          </cell>
        </row>
        <row r="1688">
          <cell r="A1688" t="str">
            <v>3339-PACK2</v>
          </cell>
          <cell r="B1688">
            <v>578826521</v>
          </cell>
          <cell r="C1688" t="str">
            <v>BAZIC Modeling Clay Yellow Color 1 LB, Non Toxic Dough for Crafting, 2-Packs</v>
          </cell>
          <cell r="D1688" t="str">
            <v>ACTIVE</v>
          </cell>
          <cell r="E1688" t="str">
            <v>PUBLISHED</v>
          </cell>
          <cell r="F1688" t="str">
            <v>Offer end date has passed</v>
          </cell>
          <cell r="G1688" t="str">
            <v>Office &amp; Stationery</v>
          </cell>
          <cell r="H1688" t="str">
            <v>Adhesive Tapes</v>
          </cell>
          <cell r="I1688">
            <v>7.99</v>
          </cell>
          <cell r="J1688" t="str">
            <v>USD</v>
          </cell>
          <cell r="K1688" t="str">
            <v>Base</v>
          </cell>
          <cell r="L1688" t="str">
            <v>Yes</v>
          </cell>
          <cell r="M1688">
            <v>2039741</v>
          </cell>
          <cell r="N1688">
            <v>2038710</v>
          </cell>
          <cell r="O1688" t="str">
            <v>ALWAYS_TWO_DAY</v>
          </cell>
          <cell r="P1688">
            <v>0.2</v>
          </cell>
          <cell r="Q1688">
            <v>1</v>
          </cell>
          <cell r="R1688" t="str">
            <v>Walmart Fulfilled</v>
          </cell>
          <cell r="S1688" t="str">
            <v>Walmart Fulfilled</v>
          </cell>
          <cell r="T1688" t="str">
            <v>6YXOA3Q86UDD</v>
          </cell>
          <cell r="U1688" t="str">
            <v>00764608009284</v>
          </cell>
        </row>
        <row r="1689">
          <cell r="A1689" t="str">
            <v>3921-EACH</v>
          </cell>
          <cell r="B1689">
            <v>176954772</v>
          </cell>
          <cell r="C1689" t="str">
            <v>BAZIC Poster Paint w/ Brush 60 ml, 18 Colors Non-Toxic Paint Set, 1-Pack</v>
          </cell>
          <cell r="D1689" t="str">
            <v>ACTIVE</v>
          </cell>
          <cell r="E1689" t="str">
            <v>PUBLISHED</v>
          </cell>
          <cell r="F1689" t="str">
            <v>Offer end date has passed</v>
          </cell>
          <cell r="G1689" t="str">
            <v>Office &amp; Stationery</v>
          </cell>
          <cell r="H1689" t="str">
            <v>Masking Tapes</v>
          </cell>
          <cell r="I1689">
            <v>15.25</v>
          </cell>
          <cell r="J1689" t="str">
            <v>USD</v>
          </cell>
          <cell r="K1689" t="str">
            <v>Base</v>
          </cell>
          <cell r="L1689" t="str">
            <v>Yes</v>
          </cell>
          <cell r="M1689">
            <v>2039748</v>
          </cell>
          <cell r="N1689">
            <v>2038710</v>
          </cell>
          <cell r="O1689" t="str">
            <v>NETWORK_GEO</v>
          </cell>
          <cell r="P1689">
            <v>0.88</v>
          </cell>
          <cell r="Q1689">
            <v>1</v>
          </cell>
          <cell r="R1689" t="str">
            <v>Seller Fulfilled</v>
          </cell>
          <cell r="S1689" t="str">
            <v>Walmart Fulfilled</v>
          </cell>
          <cell r="T1689" t="str">
            <v>6WJ8FA87C7MT</v>
          </cell>
          <cell r="U1689" t="str">
            <v>00462457368032</v>
          </cell>
        </row>
        <row r="1690">
          <cell r="A1690" t="str">
            <v>507-CASE</v>
          </cell>
          <cell r="B1690">
            <v>702322147</v>
          </cell>
          <cell r="C1690" t="str">
            <v>BAZIC Stripes Composition Book College Ruled 100 Sheet, Assorted Color, 48-Pack</v>
          </cell>
          <cell r="D1690" t="str">
            <v>ACTIVE</v>
          </cell>
          <cell r="E1690" t="str">
            <v>PUBLISHED</v>
          </cell>
          <cell r="G1690" t="str">
            <v>Office &amp; Stationery</v>
          </cell>
          <cell r="H1690" t="str">
            <v>Composition Notebooks</v>
          </cell>
          <cell r="I1690">
            <v>137.25</v>
          </cell>
          <cell r="J1690" t="str">
            <v>USD</v>
          </cell>
          <cell r="K1690" t="str">
            <v>Base</v>
          </cell>
          <cell r="L1690">
            <v>137.25</v>
          </cell>
          <cell r="M1690">
            <v>2038710</v>
          </cell>
          <cell r="N1690">
            <v>2038710</v>
          </cell>
          <cell r="O1690" t="str">
            <v>NETWORK_GEO</v>
          </cell>
          <cell r="P1690">
            <v>2.44</v>
          </cell>
          <cell r="Q1690">
            <v>1</v>
          </cell>
          <cell r="R1690" t="str">
            <v>Seller Fulfilled</v>
          </cell>
          <cell r="S1690" t="str">
            <v>Seller Fulfilled</v>
          </cell>
          <cell r="T1690" t="str">
            <v>4RQ1G4DAIK51</v>
          </cell>
          <cell r="U1690" t="str">
            <v>10764608043650</v>
          </cell>
        </row>
        <row r="1691">
          <cell r="A1691" t="str">
            <v>5112-SET4</v>
          </cell>
          <cell r="B1691">
            <v>898655639</v>
          </cell>
          <cell r="C1691" t="str">
            <v>BAZIC Sticky Notes 3x5 Canary Yellow Color, (100 Sheets/Pack), 4-Pack</v>
          </cell>
          <cell r="D1691" t="str">
            <v>RETIRED</v>
          </cell>
          <cell r="E1691" t="str">
            <v>SYSTEM_PROBLEM</v>
          </cell>
          <cell r="F1691" t="str">
            <v>IP-Design Rights High-Severity</v>
          </cell>
          <cell r="G1691" t="str">
            <v>Office &amp; Stationery</v>
          </cell>
          <cell r="H1691" t="str">
            <v>Sticky Notes</v>
          </cell>
          <cell r="I1691">
            <v>10.99</v>
          </cell>
          <cell r="J1691" t="str">
            <v>USD</v>
          </cell>
          <cell r="K1691" t="str">
            <v>Base</v>
          </cell>
          <cell r="L1691" t="str">
            <v>Yes</v>
          </cell>
          <cell r="M1691">
            <v>2039904</v>
          </cell>
          <cell r="N1691">
            <v>2038710</v>
          </cell>
          <cell r="O1691">
            <v>0.17</v>
          </cell>
          <cell r="P1691">
            <v>0.11</v>
          </cell>
          <cell r="Q1691">
            <v>1</v>
          </cell>
          <cell r="R1691" t="str">
            <v>Seller Fulfilled</v>
          </cell>
          <cell r="S1691" t="str">
            <v>Seller Fulfilled</v>
          </cell>
          <cell r="T1691" t="str">
            <v>7I9LEYWUPGSO</v>
          </cell>
          <cell r="U1691" t="str">
            <v>00764608043783</v>
          </cell>
        </row>
        <row r="1692">
          <cell r="A1692" t="str">
            <v>5143-PACK2</v>
          </cell>
          <cell r="B1692">
            <v>604343443</v>
          </cell>
          <cell r="C1692" t="str">
            <v>BAZIC Neon Page Markers 0.5x1.75 Neon Colored Index Tabs (1000 Sheets/Pack), 2-Packs</v>
          </cell>
          <cell r="D1692" t="str">
            <v>ACTIVE</v>
          </cell>
          <cell r="E1692" t="str">
            <v>PUBLISHED</v>
          </cell>
          <cell r="F1692" t="str">
            <v>Offer end date has passed</v>
          </cell>
          <cell r="G1692" t="str">
            <v>Home &amp; Garden</v>
          </cell>
          <cell r="H1692" t="str">
            <v>Plaques &amp; Signs</v>
          </cell>
          <cell r="I1692">
            <v>7.49</v>
          </cell>
          <cell r="J1692" t="str">
            <v>USD</v>
          </cell>
          <cell r="K1692" t="str">
            <v>Base</v>
          </cell>
          <cell r="L1692" t="str">
            <v>No</v>
          </cell>
          <cell r="M1692">
            <v>2039889</v>
          </cell>
          <cell r="N1692">
            <v>2038710</v>
          </cell>
          <cell r="O1692" t="str">
            <v>NETWORK_GEO</v>
          </cell>
          <cell r="P1692">
            <v>0.04</v>
          </cell>
          <cell r="Q1692">
            <v>1</v>
          </cell>
          <cell r="R1692" t="str">
            <v>Seller Fulfilled</v>
          </cell>
          <cell r="S1692" t="str">
            <v>Seller Fulfilled</v>
          </cell>
          <cell r="T1692" t="str">
            <v>72GP24XR0XMS</v>
          </cell>
          <cell r="U1692" t="str">
            <v>00764608043004</v>
          </cell>
        </row>
        <row r="1693">
          <cell r="A1693" t="str">
            <v>5403-CASE</v>
          </cell>
          <cell r="B1693">
            <v>580564499</v>
          </cell>
          <cell r="C1693" t="str">
            <v>BAZIC Neon Yellow Foam Board 20" X 30", Colored Foam Boards 3/16 Inch Thickness, 25-Pack</v>
          </cell>
          <cell r="D1693" t="str">
            <v>ARCHIVED</v>
          </cell>
          <cell r="E1693" t="str">
            <v>UNPUBLISHED</v>
          </cell>
          <cell r="F1693" t="str">
            <v>Offer end date has passed</v>
          </cell>
          <cell r="G1693" t="str">
            <v>Business &amp; Industrial</v>
          </cell>
          <cell r="H1693" t="str">
            <v>Foam Board</v>
          </cell>
          <cell r="I1693">
            <v>93.69</v>
          </cell>
          <cell r="J1693" t="str">
            <v>USD</v>
          </cell>
          <cell r="K1693" t="str">
            <v>Base</v>
          </cell>
          <cell r="L1693" t="str">
            <v>Yes</v>
          </cell>
          <cell r="M1693">
            <v>2038710</v>
          </cell>
          <cell r="N1693">
            <v>2038980</v>
          </cell>
          <cell r="O1693">
            <v>9.24</v>
          </cell>
          <cell r="P1693">
            <v>1.35</v>
          </cell>
          <cell r="Q1693">
            <v>1</v>
          </cell>
          <cell r="R1693" t="str">
            <v>Seller Fulfilled</v>
          </cell>
          <cell r="S1693" t="str">
            <v>Seller Fulfilled</v>
          </cell>
          <cell r="T1693" t="str">
            <v>2I46QBEC46ZL</v>
          </cell>
          <cell r="U1693" t="str">
            <v>00764608010754</v>
          </cell>
        </row>
        <row r="1694">
          <cell r="A1694" t="str">
            <v>579-SET6</v>
          </cell>
          <cell r="B1694">
            <v>27523014</v>
          </cell>
          <cell r="C1694" t="str">
            <v>BAZIC College Ruled 5 Subject Spiral Notebooks 150 Sheets, Assorted Color, 6-Pack</v>
          </cell>
          <cell r="D1694" t="str">
            <v>ACTIVE</v>
          </cell>
          <cell r="E1694" t="str">
            <v>PUBLISHED</v>
          </cell>
          <cell r="F1694" t="str">
            <v>Offer end date has passed,Price Adjusted</v>
          </cell>
          <cell r="G1694" t="str">
            <v>Office &amp; Stationery</v>
          </cell>
          <cell r="H1694" t="str">
            <v>Markers</v>
          </cell>
          <cell r="I1694">
            <v>7.99</v>
          </cell>
          <cell r="J1694" t="str">
            <v>USD</v>
          </cell>
          <cell r="K1694" t="str">
            <v>Base</v>
          </cell>
          <cell r="L1694" t="str">
            <v>Yes</v>
          </cell>
          <cell r="M1694">
            <v>2038710</v>
          </cell>
          <cell r="N1694">
            <v>2039746</v>
          </cell>
          <cell r="O1694" t="str">
            <v>NETWORK_GEO</v>
          </cell>
          <cell r="P1694">
            <v>0.13</v>
          </cell>
          <cell r="Q1694">
            <v>1</v>
          </cell>
          <cell r="R1694" t="str">
            <v>Seller Fulfilled</v>
          </cell>
          <cell r="S1694" t="str">
            <v>Seller Fulfilled</v>
          </cell>
          <cell r="T1694" t="str">
            <v>5BRQ09UFM5QW</v>
          </cell>
          <cell r="U1694" t="str">
            <v>00764608012109</v>
          </cell>
        </row>
        <row r="1695">
          <cell r="A1695" t="str">
            <v>8253-CASE</v>
          </cell>
          <cell r="B1695">
            <v>16495874072</v>
          </cell>
          <cell r="C1695" t="str">
            <v>BAZIC Kraft Bubble Mailers #4 9.5"x13.5" Padded Cushion Envelope 48-Count</v>
          </cell>
          <cell r="D1695" t="str">
            <v>ACTIVE</v>
          </cell>
          <cell r="E1695" t="str">
            <v>PUBLISHED</v>
          </cell>
          <cell r="F1695" t="str">
            <v>Offer end date has passed,Price Adjusted</v>
          </cell>
          <cell r="G1695" t="str">
            <v>Office &amp; Stationery</v>
          </cell>
          <cell r="H1695" t="str">
            <v>Markers</v>
          </cell>
          <cell r="I1695">
            <v>62.75</v>
          </cell>
          <cell r="J1695" t="str">
            <v>USD</v>
          </cell>
          <cell r="K1695" t="str">
            <v>Base</v>
          </cell>
          <cell r="L1695" t="str">
            <v>Yes</v>
          </cell>
          <cell r="M1695">
            <v>2038710</v>
          </cell>
          <cell r="N1695">
            <v>2039746</v>
          </cell>
          <cell r="O1695" t="str">
            <v>NETWORK_GEO</v>
          </cell>
          <cell r="P1695">
            <v>6.26</v>
          </cell>
          <cell r="Q1695">
            <v>1</v>
          </cell>
          <cell r="R1695" t="str">
            <v>Seller Fulfilled</v>
          </cell>
          <cell r="S1695" t="str">
            <v>Walmart Fulfilled</v>
          </cell>
          <cell r="T1695" t="str">
            <v>4Z3LJCV4M7IQ</v>
          </cell>
          <cell r="U1695" t="str">
            <v>10764608012236</v>
          </cell>
        </row>
        <row r="1696">
          <cell r="A1696" t="str">
            <v>1636-BOX</v>
          </cell>
          <cell r="B1696">
            <v>568439705</v>
          </cell>
          <cell r="C1696" t="str">
            <v>BAZIC Correction Tape 5 mm x 236" White Out 24-Pack</v>
          </cell>
          <cell r="D1696" t="str">
            <v>ACTIVE</v>
          </cell>
          <cell r="E1696" t="str">
            <v>PUBLISHED</v>
          </cell>
          <cell r="F1696" t="str">
            <v>Offer end date has passed,Price Adjusted</v>
          </cell>
          <cell r="G1696" t="str">
            <v>Office &amp; Stationery</v>
          </cell>
          <cell r="H1696" t="str">
            <v>Markers</v>
          </cell>
          <cell r="I1696">
            <v>10.5</v>
          </cell>
          <cell r="J1696" t="str">
            <v>USD</v>
          </cell>
          <cell r="K1696" t="str">
            <v>Base</v>
          </cell>
          <cell r="L1696" t="str">
            <v>Yes</v>
          </cell>
          <cell r="M1696">
            <v>2039913</v>
          </cell>
          <cell r="N1696">
            <v>2039746</v>
          </cell>
          <cell r="O1696" t="str">
            <v>NETWORK_GEO</v>
          </cell>
          <cell r="P1696">
            <v>0.4</v>
          </cell>
          <cell r="Q1696">
            <v>1</v>
          </cell>
          <cell r="R1696" t="str">
            <v>Seller Fulfilled</v>
          </cell>
          <cell r="S1696" t="str">
            <v>Seller Fulfilled</v>
          </cell>
          <cell r="T1696" t="str">
            <v>4ZEHJS3GWY1K</v>
          </cell>
          <cell r="U1696" t="str">
            <v>00464889929997</v>
          </cell>
        </row>
        <row r="1697">
          <cell r="A1697" t="str">
            <v>17031-BOX</v>
          </cell>
          <cell r="B1697">
            <v>540672228</v>
          </cell>
          <cell r="C1697" t="str">
            <v>BAZIC GeLuxe Gel Ink Roller Pen, Black Color, 1.0 mm Medium Point (6/Pack), 24-Pack</v>
          </cell>
          <cell r="D1697" t="str">
            <v>ACTIVE</v>
          </cell>
          <cell r="E1697" t="str">
            <v>PUBLISHED</v>
          </cell>
          <cell r="F1697" t="str">
            <v>Offer end date has passed,No Match Found - Adjusted to your last submitted price</v>
          </cell>
          <cell r="G1697" t="str">
            <v>Office &amp; Stationery</v>
          </cell>
          <cell r="H1697" t="str">
            <v>Dry Erase Markers</v>
          </cell>
          <cell r="I1697">
            <v>8.99</v>
          </cell>
          <cell r="J1697" t="str">
            <v>USD</v>
          </cell>
          <cell r="K1697" t="str">
            <v>Base</v>
          </cell>
          <cell r="L1697" t="str">
            <v>Yes</v>
          </cell>
          <cell r="M1697">
            <v>2039719</v>
          </cell>
          <cell r="N1697">
            <v>2039746</v>
          </cell>
          <cell r="O1697" t="str">
            <v>NETWORK_GEO</v>
          </cell>
          <cell r="P1697">
            <v>0.18</v>
          </cell>
          <cell r="Q1697">
            <v>1</v>
          </cell>
          <cell r="R1697" t="str">
            <v>Seller Fulfilled</v>
          </cell>
          <cell r="S1697" t="str">
            <v>Seller Fulfilled</v>
          </cell>
          <cell r="T1697" t="str">
            <v>6GX2AURXGCDK</v>
          </cell>
          <cell r="U1697" t="str">
            <v>00764608012574</v>
          </cell>
        </row>
        <row r="1698">
          <cell r="A1698" t="str">
            <v>17082-EACH</v>
          </cell>
          <cell r="B1698">
            <v>382330946</v>
          </cell>
          <cell r="C1698" t="str">
            <v>BAZIC Collorelli Gel Pen 1.0mm Glitter Color, Smooth Write (12/Pack), 1-Pack</v>
          </cell>
          <cell r="D1698" t="str">
            <v>ACTIVE</v>
          </cell>
          <cell r="E1698" t="str">
            <v>PUBLISHED</v>
          </cell>
          <cell r="G1698" t="str">
            <v>Office &amp; Stationery</v>
          </cell>
          <cell r="H1698" t="str">
            <v>Pens</v>
          </cell>
          <cell r="I1698">
            <v>8.35</v>
          </cell>
          <cell r="J1698" t="str">
            <v>USD</v>
          </cell>
          <cell r="K1698" t="str">
            <v>Base</v>
          </cell>
          <cell r="L1698">
            <v>8.35</v>
          </cell>
          <cell r="M1698">
            <v>2039719</v>
          </cell>
          <cell r="N1698">
            <v>2039746</v>
          </cell>
          <cell r="O1698" t="str">
            <v>NETWORK_GEO</v>
          </cell>
          <cell r="P1698">
            <v>3.31</v>
          </cell>
          <cell r="Q1698">
            <v>1</v>
          </cell>
          <cell r="R1698" t="str">
            <v>Seller Fulfilled</v>
          </cell>
          <cell r="S1698" t="str">
            <v>Seller Fulfilled</v>
          </cell>
          <cell r="T1698" t="str">
            <v>1YBIA8KPFWVL</v>
          </cell>
          <cell r="U1698" t="str">
            <v>10764608012960</v>
          </cell>
        </row>
        <row r="1699">
          <cell r="A1699" t="str">
            <v>17091-BOX</v>
          </cell>
          <cell r="B1699">
            <v>926857147</v>
          </cell>
          <cell r="C1699" t="str">
            <v>BAZIC GR8 Assorted Color Oil Gel Ink Pen w/ Rubber Barrel, 0.7mm (3/Pack), 24-Pack</v>
          </cell>
          <cell r="D1699" t="str">
            <v>ACTIVE</v>
          </cell>
          <cell r="E1699" t="str">
            <v>PUBLISHED</v>
          </cell>
          <cell r="F1699" t="str">
            <v>Offer end date has passed</v>
          </cell>
          <cell r="G1699" t="str">
            <v>Office &amp; Stationery</v>
          </cell>
          <cell r="H1699" t="str">
            <v>Dry Erase Markers</v>
          </cell>
          <cell r="I1699">
            <v>205.03</v>
          </cell>
          <cell r="J1699" t="str">
            <v>USD</v>
          </cell>
          <cell r="K1699" t="str">
            <v>Base</v>
          </cell>
          <cell r="L1699" t="str">
            <v>Yes</v>
          </cell>
          <cell r="M1699">
            <v>2039719</v>
          </cell>
          <cell r="N1699">
            <v>2039746</v>
          </cell>
          <cell r="O1699" t="str">
            <v>NETWORK_GEO</v>
          </cell>
          <cell r="P1699">
            <v>19.850000000000001</v>
          </cell>
          <cell r="Q1699">
            <v>1</v>
          </cell>
          <cell r="R1699" t="str">
            <v>Seller Fulfilled</v>
          </cell>
          <cell r="S1699" t="str">
            <v>Seller Fulfilled</v>
          </cell>
          <cell r="T1699" t="str">
            <v>4BXZ96PJKSFR</v>
          </cell>
          <cell r="U1699" t="str">
            <v>20764608012967</v>
          </cell>
        </row>
        <row r="1700">
          <cell r="A1700" t="str">
            <v>1729-CASE</v>
          </cell>
          <cell r="B1700">
            <v>5972804022</v>
          </cell>
          <cell r="C1700" t="str">
            <v>BAZIC Callum 0.5mm Rollerball Pen, Black Ink Needle Tip Fine Point Ink Pens (2/Pack), 144-Packs</v>
          </cell>
          <cell r="D1700" t="str">
            <v>ACTIVE</v>
          </cell>
          <cell r="E1700" t="str">
            <v>PUBLISHED</v>
          </cell>
          <cell r="G1700" t="str">
            <v>Office &amp; Stationery</v>
          </cell>
          <cell r="H1700" t="str">
            <v>Pens</v>
          </cell>
          <cell r="I1700">
            <v>254.49</v>
          </cell>
          <cell r="J1700" t="str">
            <v>USD</v>
          </cell>
          <cell r="K1700" t="str">
            <v>Base</v>
          </cell>
          <cell r="L1700">
            <v>254.49</v>
          </cell>
          <cell r="M1700">
            <v>2039719</v>
          </cell>
          <cell r="N1700">
            <v>2038710</v>
          </cell>
          <cell r="O1700" t="str">
            <v>NETWORK_GEO</v>
          </cell>
          <cell r="P1700">
            <v>2.92</v>
          </cell>
          <cell r="Q1700">
            <v>1</v>
          </cell>
          <cell r="R1700" t="str">
            <v>Seller Fulfilled</v>
          </cell>
          <cell r="S1700" t="str">
            <v>Seller Fulfilled</v>
          </cell>
          <cell r="T1700" t="str">
            <v>1Y1AMH2XFWA8</v>
          </cell>
          <cell r="U1700" t="str">
            <v>10764608001421</v>
          </cell>
        </row>
        <row r="1701">
          <cell r="A1701" t="str">
            <v>2091-EACH</v>
          </cell>
          <cell r="B1701">
            <v>452990187</v>
          </cell>
          <cell r="C1701" t="str">
            <v>BAZIC 3.9" x 0.27" Dual Temp. Mini Hot Melt Glue Sticks (100/Box) [2091]</v>
          </cell>
          <cell r="D1701" t="str">
            <v>ACTIVE</v>
          </cell>
          <cell r="E1701" t="str">
            <v>PUBLISHED</v>
          </cell>
          <cell r="G1701" t="str">
            <v>Crafts</v>
          </cell>
          <cell r="H1701" t="str">
            <v>Glue Gun Sticks</v>
          </cell>
          <cell r="I1701">
            <v>16.989999999999998</v>
          </cell>
          <cell r="J1701" t="str">
            <v>USD</v>
          </cell>
          <cell r="K1701" t="str">
            <v>Base</v>
          </cell>
          <cell r="L1701">
            <v>16.989999999999998</v>
          </cell>
          <cell r="M1701">
            <v>2038710</v>
          </cell>
          <cell r="N1701">
            <v>2038710</v>
          </cell>
          <cell r="O1701" t="str">
            <v>NETWORK_GEO</v>
          </cell>
          <cell r="P1701">
            <v>0.69</v>
          </cell>
          <cell r="Q1701">
            <v>1</v>
          </cell>
          <cell r="R1701" t="str">
            <v>Seller Fulfilled</v>
          </cell>
          <cell r="S1701" t="str">
            <v>Seller Fulfilled</v>
          </cell>
          <cell r="T1701" t="str">
            <v>6UUPXYAI76G5</v>
          </cell>
          <cell r="U1701" t="str">
            <v>00764608001486</v>
          </cell>
        </row>
        <row r="1702">
          <cell r="A1702" t="str">
            <v>2330-BOX</v>
          </cell>
          <cell r="B1702">
            <v>837364158</v>
          </cell>
          <cell r="C1702" t="str">
            <v>BAZIC Erasable Highlighter Chisel Unscented Erase Marker (3/Pack), 24-Packs</v>
          </cell>
          <cell r="D1702" t="str">
            <v>ACTIVE</v>
          </cell>
          <cell r="E1702" t="str">
            <v>PUBLISHED</v>
          </cell>
          <cell r="F1702" t="str">
            <v>Offer end date has passed</v>
          </cell>
          <cell r="G1702" t="str">
            <v>Office &amp; Stationery</v>
          </cell>
          <cell r="H1702" t="str">
            <v>Pens</v>
          </cell>
          <cell r="I1702">
            <v>21.09</v>
          </cell>
          <cell r="J1702" t="str">
            <v>USD</v>
          </cell>
          <cell r="K1702" t="str">
            <v>Base</v>
          </cell>
          <cell r="L1702" t="str">
            <v>Yes</v>
          </cell>
          <cell r="M1702">
            <v>2039896</v>
          </cell>
          <cell r="N1702">
            <v>2039719</v>
          </cell>
          <cell r="O1702" t="str">
            <v>NETWORK_GEO</v>
          </cell>
          <cell r="P1702">
            <v>0.92</v>
          </cell>
          <cell r="Q1702">
            <v>1</v>
          </cell>
          <cell r="R1702" t="str">
            <v>Seller Fulfilled</v>
          </cell>
          <cell r="S1702" t="str">
            <v>Seller Fulfilled</v>
          </cell>
          <cell r="T1702" t="str">
            <v>609L1KSNQZMU</v>
          </cell>
          <cell r="U1702" t="str">
            <v>00468568256923</v>
          </cell>
        </row>
        <row r="1703">
          <cell r="A1703" t="str">
            <v>3122-EACH</v>
          </cell>
          <cell r="B1703">
            <v>27892721</v>
          </cell>
          <cell r="C1703" t="str">
            <v>BAZIC 3 Ring Binder 1" Economy View Binders Black, Hold 175 Sheets, 1-Unit</v>
          </cell>
          <cell r="D1703" t="str">
            <v>ACTIVE</v>
          </cell>
          <cell r="E1703" t="str">
            <v>PUBLISHED</v>
          </cell>
          <cell r="F1703" t="str">
            <v>Reasonable price requirements are not met,Reasonable Price Not Satisfied</v>
          </cell>
          <cell r="G1703" t="str">
            <v>Office &amp; Stationery</v>
          </cell>
          <cell r="H1703" t="str">
            <v>Pens</v>
          </cell>
          <cell r="I1703">
            <v>28.59</v>
          </cell>
          <cell r="J1703" t="str">
            <v>USD</v>
          </cell>
          <cell r="K1703" t="str">
            <v>Base</v>
          </cell>
          <cell r="L1703" t="str">
            <v>Yes</v>
          </cell>
          <cell r="M1703">
            <v>2039738</v>
          </cell>
          <cell r="N1703">
            <v>2039719</v>
          </cell>
          <cell r="O1703" t="str">
            <v>NETWORK_GEO</v>
          </cell>
          <cell r="P1703">
            <v>1.06</v>
          </cell>
          <cell r="Q1703">
            <v>1</v>
          </cell>
          <cell r="R1703" t="str">
            <v>Seller Fulfilled</v>
          </cell>
          <cell r="S1703" t="str">
            <v>Seller Fulfilled</v>
          </cell>
          <cell r="T1703" t="str">
            <v>31SQTO7QNNB7</v>
          </cell>
          <cell r="U1703" t="str">
            <v>10764608171025</v>
          </cell>
        </row>
        <row r="1704">
          <cell r="A1704" t="str">
            <v>3144-SET10</v>
          </cell>
          <cell r="B1704">
            <v>2912503286</v>
          </cell>
          <cell r="C1704" t="str">
            <v>BAZIC 2 Pockets Paper Folder Portfolio, Letter Size Folders Holder, Asoorted color 10-Pack</v>
          </cell>
          <cell r="D1704" t="str">
            <v>ACTIVE</v>
          </cell>
          <cell r="E1704" t="str">
            <v>PUBLISHED</v>
          </cell>
          <cell r="F1704"/>
          <cell r="G1704" t="str">
            <v>Office &amp; Stationery</v>
          </cell>
          <cell r="H1704" t="str">
            <v>Mechanical Pencils</v>
          </cell>
          <cell r="I1704">
            <v>11.89</v>
          </cell>
          <cell r="J1704" t="str">
            <v>USD</v>
          </cell>
          <cell r="K1704" t="str">
            <v>Base</v>
          </cell>
          <cell r="L1704" t="str">
            <v>Yes</v>
          </cell>
          <cell r="M1704">
            <v>2039742</v>
          </cell>
          <cell r="N1704">
            <v>2039719</v>
          </cell>
          <cell r="O1704" t="str">
            <v>NETWORK_GEO</v>
          </cell>
          <cell r="P1704">
            <v>0.24</v>
          </cell>
          <cell r="Q1704">
            <v>1</v>
          </cell>
          <cell r="R1704" t="str">
            <v>Seller Fulfilled</v>
          </cell>
          <cell r="S1704" t="str">
            <v>Seller Fulfilled</v>
          </cell>
          <cell r="T1704" t="str">
            <v>1LH6GYMFQPIX</v>
          </cell>
          <cell r="U1704" t="str">
            <v>00764608017487</v>
          </cell>
        </row>
        <row r="1705">
          <cell r="A1705" t="str">
            <v>3179-BOX</v>
          </cell>
          <cell r="B1705">
            <v>442781331</v>
          </cell>
          <cell r="C1705" t="str">
            <v>BAZIC Expanding File Folder 13 Pockets Coupon Size Envelopes, 24-Pack</v>
          </cell>
          <cell r="D1705" t="str">
            <v>ACTIVE</v>
          </cell>
          <cell r="E1705" t="str">
            <v>PUBLISHED</v>
          </cell>
          <cell r="F1705" t="str">
            <v>Offer end date has passed</v>
          </cell>
          <cell r="G1705" t="str">
            <v>Office &amp; Stationery</v>
          </cell>
          <cell r="H1705" t="str">
            <v>Manual Pencil Sharpeners</v>
          </cell>
          <cell r="I1705">
            <v>7.99</v>
          </cell>
          <cell r="J1705" t="str">
            <v>USD</v>
          </cell>
          <cell r="K1705" t="str">
            <v>Base</v>
          </cell>
          <cell r="L1705" t="str">
            <v>Yes</v>
          </cell>
          <cell r="M1705">
            <v>2039742</v>
          </cell>
          <cell r="N1705">
            <v>2039751</v>
          </cell>
          <cell r="O1705" t="str">
            <v>NETWORK_GEO</v>
          </cell>
          <cell r="P1705">
            <v>0.1</v>
          </cell>
          <cell r="Q1705">
            <v>1</v>
          </cell>
          <cell r="R1705" t="str">
            <v>Seller Fulfilled</v>
          </cell>
          <cell r="S1705" t="str">
            <v>Seller Fulfilled</v>
          </cell>
          <cell r="T1705" t="str">
            <v>3U7CZMKFUNS0</v>
          </cell>
          <cell r="U1705" t="str">
            <v>00764608019030</v>
          </cell>
        </row>
        <row r="1706">
          <cell r="A1706" t="str">
            <v>3320-CASE</v>
          </cell>
          <cell r="B1706">
            <v>2954151243</v>
          </cell>
          <cell r="C1706" t="str">
            <v>BAZIC Modeling Clay Natural Earth Color 1 LB, Non Toxic Modeling Dough for Classroom, 24-Pack</v>
          </cell>
          <cell r="D1706" t="str">
            <v>ACTIVE</v>
          </cell>
          <cell r="E1706" t="str">
            <v>PUBLISHED</v>
          </cell>
          <cell r="F1706" t="str">
            <v>Compliance - Childrenâ€™s Product Policy</v>
          </cell>
          <cell r="G1706" t="str">
            <v>Crafts</v>
          </cell>
          <cell r="H1706" t="str">
            <v>Clays &amp; Doughs</v>
          </cell>
          <cell r="I1706">
            <v>97</v>
          </cell>
          <cell r="J1706" t="str">
            <v>USD</v>
          </cell>
          <cell r="K1706" t="str">
            <v>Base</v>
          </cell>
          <cell r="L1706">
            <v>97</v>
          </cell>
          <cell r="M1706">
            <v>2039741</v>
          </cell>
          <cell r="N1706">
            <v>2039751</v>
          </cell>
          <cell r="O1706">
            <v>25.4</v>
          </cell>
          <cell r="P1706">
            <v>3.12</v>
          </cell>
          <cell r="Q1706">
            <v>1</v>
          </cell>
          <cell r="R1706" t="str">
            <v>Seller Fulfilled</v>
          </cell>
          <cell r="S1706" t="str">
            <v>Seller Fulfilled</v>
          </cell>
          <cell r="T1706" t="str">
            <v>4MXH1ZGCY50G</v>
          </cell>
          <cell r="U1706" t="str">
            <v>10764608019181</v>
          </cell>
        </row>
        <row r="1707">
          <cell r="A1707" t="str">
            <v>5010-CASE</v>
          </cell>
          <cell r="B1707">
            <v>809014699</v>
          </cell>
          <cell r="C1707" t="str">
            <v>BAZIC Coin Wrappers Rolls, Quarter Dime Nickel Penny, Made in USA (36/Pack), 50-Packs</v>
          </cell>
          <cell r="D1707" t="str">
            <v>ACTIVE</v>
          </cell>
          <cell r="E1707" t="str">
            <v>PUBLISHED</v>
          </cell>
          <cell r="F1707" t="str">
            <v>Reasonable price requirements are not met</v>
          </cell>
          <cell r="G1707" t="str">
            <v>Office &amp; Stationery</v>
          </cell>
          <cell r="H1707" t="str">
            <v>Coin Roll Wrappers</v>
          </cell>
          <cell r="I1707">
            <v>133.49</v>
          </cell>
          <cell r="J1707" t="str">
            <v>USD</v>
          </cell>
          <cell r="K1707" t="str">
            <v>Base</v>
          </cell>
          <cell r="L1707" t="str">
            <v>No</v>
          </cell>
          <cell r="M1707">
            <v>2038710</v>
          </cell>
          <cell r="N1707">
            <v>2039751</v>
          </cell>
          <cell r="O1707" t="str">
            <v>NETWORK_GEO</v>
          </cell>
          <cell r="P1707">
            <v>13.22</v>
          </cell>
          <cell r="Q1707">
            <v>1</v>
          </cell>
          <cell r="R1707" t="str">
            <v>Seller Fulfilled</v>
          </cell>
          <cell r="S1707" t="str">
            <v>Seller Fulfilled</v>
          </cell>
          <cell r="T1707" t="str">
            <v>3B9W3RIMPRNT</v>
          </cell>
          <cell r="U1707" t="str">
            <v>20764608019409</v>
          </cell>
        </row>
        <row r="1708">
          <cell r="A1708" t="str">
            <v>5060236-CASE</v>
          </cell>
          <cell r="B1708">
            <v>5170944994</v>
          </cell>
          <cell r="C1708" t="str">
            <v>FISHER PRICE Coloring Book 1 Title, for Learning Activity Drawing, 80 Pages, 36-Pack</v>
          </cell>
          <cell r="D1708" t="str">
            <v>ACTIVE</v>
          </cell>
          <cell r="E1708" t="str">
            <v>PUBLISHED</v>
          </cell>
          <cell r="F1708" t="str">
            <v>Offer end date has passed,Price Adjusted - Seller Price: 4.99</v>
          </cell>
          <cell r="G1708" t="str">
            <v>Office &amp; Stationery</v>
          </cell>
          <cell r="H1708" t="str">
            <v>Glue</v>
          </cell>
          <cell r="I1708">
            <v>40.24</v>
          </cell>
          <cell r="J1708" t="str">
            <v>USD</v>
          </cell>
          <cell r="K1708" t="str">
            <v>Base</v>
          </cell>
          <cell r="L1708" t="str">
            <v>Yes</v>
          </cell>
          <cell r="M1708">
            <v>2038710</v>
          </cell>
          <cell r="N1708">
            <v>2039872</v>
          </cell>
          <cell r="O1708" t="str">
            <v>NETWORK_GEO</v>
          </cell>
          <cell r="P1708">
            <v>1.48</v>
          </cell>
          <cell r="Q1708">
            <v>1</v>
          </cell>
          <cell r="R1708" t="str">
            <v>Seller Fulfilled</v>
          </cell>
          <cell r="S1708" t="str">
            <v>Seller Fulfilled</v>
          </cell>
          <cell r="T1708" t="str">
            <v>64V5W00IHNLX</v>
          </cell>
          <cell r="U1708" t="str">
            <v>10764608020057</v>
          </cell>
        </row>
        <row r="1709">
          <cell r="A1709" t="str">
            <v>5154-EACH</v>
          </cell>
          <cell r="B1709">
            <v>41902365</v>
          </cell>
          <cell r="C1709" t="str">
            <v>BAZIC Neon Page Markers 0.5x1.7 Neon Index Tabs, (250 Flags/Pack), 1-Pack</v>
          </cell>
          <cell r="D1709" t="str">
            <v>ACTIVE</v>
          </cell>
          <cell r="E1709" t="str">
            <v>PUBLISHED</v>
          </cell>
          <cell r="F1709" t="str">
            <v>Offer end date has passed</v>
          </cell>
          <cell r="G1709" t="str">
            <v>Office &amp; Stationery</v>
          </cell>
          <cell r="H1709" t="str">
            <v>Glue</v>
          </cell>
          <cell r="I1709">
            <v>152.22999999999999</v>
          </cell>
          <cell r="J1709" t="str">
            <v>USD</v>
          </cell>
          <cell r="K1709" t="str">
            <v>Base</v>
          </cell>
          <cell r="L1709" t="str">
            <v>Yes</v>
          </cell>
          <cell r="M1709">
            <v>2039904</v>
          </cell>
          <cell r="N1709">
            <v>2039872</v>
          </cell>
          <cell r="O1709" t="str">
            <v>NETWORK_GEO</v>
          </cell>
          <cell r="P1709">
            <v>16.420000000000002</v>
          </cell>
          <cell r="Q1709">
            <v>1</v>
          </cell>
          <cell r="R1709" t="str">
            <v>Seller Fulfilled</v>
          </cell>
          <cell r="S1709" t="str">
            <v>Seller Fulfilled</v>
          </cell>
          <cell r="T1709" t="str">
            <v>10OJIQ9TSY0X</v>
          </cell>
          <cell r="U1709" t="str">
            <v>20764608020108</v>
          </cell>
        </row>
        <row r="1710">
          <cell r="A1710" t="str">
            <v>569-PACK2</v>
          </cell>
          <cell r="B1710">
            <v>210503922</v>
          </cell>
          <cell r="C1710" t="str">
            <v>BAZIC Filler Paper Loose Leaf 100 Sheet, 4-1" Quad Ruled, 2-Packs</v>
          </cell>
          <cell r="D1710" t="str">
            <v>ACTIVE</v>
          </cell>
          <cell r="E1710" t="str">
            <v>PUBLISHED</v>
          </cell>
          <cell r="F1710" t="str">
            <v>Reasonable price requirements are not met,Reasonable Price Not Satisfied</v>
          </cell>
          <cell r="G1710" t="str">
            <v>Office &amp; Stationery</v>
          </cell>
          <cell r="H1710" t="str">
            <v>Glue</v>
          </cell>
          <cell r="I1710">
            <v>56.75</v>
          </cell>
          <cell r="J1710" t="str">
            <v>USD</v>
          </cell>
          <cell r="K1710" t="str">
            <v>Base</v>
          </cell>
          <cell r="L1710" t="str">
            <v>Yes</v>
          </cell>
          <cell r="M1710">
            <v>2039724</v>
          </cell>
          <cell r="N1710">
            <v>2039872</v>
          </cell>
          <cell r="O1710" t="str">
            <v>NETWORK_GEO</v>
          </cell>
          <cell r="P1710">
            <v>14.96</v>
          </cell>
          <cell r="Q1710">
            <v>1</v>
          </cell>
          <cell r="R1710" t="str">
            <v>Seller Fulfilled</v>
          </cell>
          <cell r="S1710" t="str">
            <v>WFS Eligible</v>
          </cell>
          <cell r="T1710" t="str">
            <v>2MDSX4MMMBUN</v>
          </cell>
          <cell r="U1710" t="str">
            <v>20764608020139</v>
          </cell>
        </row>
        <row r="1711">
          <cell r="A1711" t="str">
            <v>623-BOX</v>
          </cell>
          <cell r="B1711">
            <v>235972540</v>
          </cell>
          <cell r="C1711" t="str">
            <v>BAZIC Desktop Stapler Standard (26/6), 20 Sheets Two Tone Color, 24-Pack</v>
          </cell>
          <cell r="D1711" t="str">
            <v>ACTIVE</v>
          </cell>
          <cell r="E1711" t="str">
            <v>PUBLISHED</v>
          </cell>
          <cell r="F1711" t="str">
            <v>Offer end date has passed</v>
          </cell>
          <cell r="G1711" t="str">
            <v>Office &amp; Stationery</v>
          </cell>
          <cell r="H1711" t="str">
            <v>Desk Staplers</v>
          </cell>
          <cell r="I1711">
            <v>73.489999999999995</v>
          </cell>
          <cell r="J1711" t="str">
            <v>USD</v>
          </cell>
          <cell r="K1711" t="str">
            <v>Base</v>
          </cell>
          <cell r="L1711">
            <v>73.489999999999995</v>
          </cell>
          <cell r="M1711">
            <v>2039910</v>
          </cell>
          <cell r="N1711">
            <v>2039872</v>
          </cell>
          <cell r="O1711">
            <v>4.54</v>
          </cell>
          <cell r="P1711">
            <v>8.64</v>
          </cell>
          <cell r="Q1711">
            <v>1</v>
          </cell>
          <cell r="R1711" t="str">
            <v>Seller Fulfilled</v>
          </cell>
          <cell r="S1711" t="str">
            <v>Seller Fulfilled</v>
          </cell>
          <cell r="T1711" t="str">
            <v>2W18X7JXN2V9</v>
          </cell>
          <cell r="U1711" t="str">
            <v>00764608020197</v>
          </cell>
        </row>
        <row r="1712">
          <cell r="A1712" t="str">
            <v>70559-CASE</v>
          </cell>
          <cell r="B1712">
            <v>938422392</v>
          </cell>
          <cell r="C1712" t="str">
            <v>Story and Activity Books, 6 Title Storybooks: Beauty and the Beast, Jack and The Beanstalk, Puss in Boots, Fun Books for Gift, 48-Pack</v>
          </cell>
          <cell r="D1712" t="str">
            <v>ACTIVE</v>
          </cell>
          <cell r="E1712" t="str">
            <v>UNPUBLISHED</v>
          </cell>
          <cell r="F1712" t="str">
            <v>Listing &amp; Content:UPC Mismatch:Wrong-Item:Unpublish-Auto</v>
          </cell>
          <cell r="G1712" t="str">
            <v>Office &amp; Stationery</v>
          </cell>
          <cell r="H1712" t="str">
            <v>Glue</v>
          </cell>
          <cell r="I1712">
            <v>7.99</v>
          </cell>
          <cell r="J1712" t="str">
            <v>USD</v>
          </cell>
          <cell r="K1712" t="str">
            <v>Base</v>
          </cell>
          <cell r="L1712" t="str">
            <v>Yes</v>
          </cell>
          <cell r="M1712">
            <v>2038710</v>
          </cell>
          <cell r="N1712">
            <v>2039872</v>
          </cell>
          <cell r="O1712" t="str">
            <v>NETWORK_GEO</v>
          </cell>
          <cell r="P1712">
            <v>0.19</v>
          </cell>
          <cell r="Q1712">
            <v>1</v>
          </cell>
          <cell r="R1712" t="str">
            <v>Seller Fulfilled</v>
          </cell>
          <cell r="S1712" t="str">
            <v>Walmart Fulfilled</v>
          </cell>
          <cell r="T1712" t="str">
            <v>71ZOTNGKBC4D</v>
          </cell>
          <cell r="U1712" t="str">
            <v>00764608020432</v>
          </cell>
        </row>
        <row r="1713">
          <cell r="A1713" t="str">
            <v>9001-SET6</v>
          </cell>
          <cell r="B1713">
            <v>134822780</v>
          </cell>
          <cell r="C1713" t="str">
            <v>BAZIC Printed Duct Tape Star Pattern 1.88" X 5 Yards, 6-Pack</v>
          </cell>
          <cell r="D1713" t="str">
            <v>ARCHIVED</v>
          </cell>
          <cell r="E1713" t="str">
            <v>UNPUBLISHED</v>
          </cell>
          <cell r="F1713" t="str">
            <v>Offer end date has passed</v>
          </cell>
          <cell r="G1713" t="str">
            <v>Office &amp; Stationery</v>
          </cell>
          <cell r="H1713" t="str">
            <v>Envelopes</v>
          </cell>
          <cell r="I1713">
            <v>35.409999999999997</v>
          </cell>
          <cell r="J1713" t="str">
            <v>USD</v>
          </cell>
          <cell r="K1713" t="str">
            <v>Base</v>
          </cell>
          <cell r="L1713" t="str">
            <v>Yes</v>
          </cell>
          <cell r="M1713">
            <v>2038710</v>
          </cell>
          <cell r="N1713">
            <v>2038710</v>
          </cell>
          <cell r="O1713" t="str">
            <v>NETWORK_GEO</v>
          </cell>
          <cell r="P1713">
            <v>4.42</v>
          </cell>
          <cell r="Q1713">
            <v>1</v>
          </cell>
          <cell r="R1713" t="str">
            <v>Seller Fulfilled</v>
          </cell>
          <cell r="S1713" t="str">
            <v>Walmart Fulfilled</v>
          </cell>
          <cell r="T1713" t="str">
            <v>2R9RDZI0RKTS</v>
          </cell>
          <cell r="U1713" t="str">
            <v>20764608021556</v>
          </cell>
        </row>
        <row r="1714">
          <cell r="A1714" t="str">
            <v>S-19-BOX</v>
          </cell>
          <cell r="B1714">
            <v>949258671</v>
          </cell>
          <cell r="C1714" t="str">
            <v>BAZIC Private Property No Trespassing Sign 9"X12", Waterproof Sign, 24-Pack</v>
          </cell>
          <cell r="D1714" t="str">
            <v>ACTIVE</v>
          </cell>
          <cell r="E1714" t="str">
            <v>PUBLISHED</v>
          </cell>
          <cell r="G1714" t="str">
            <v>Home &amp; Garden</v>
          </cell>
          <cell r="H1714" t="str">
            <v>Plaques &amp; Signs</v>
          </cell>
          <cell r="I1714">
            <v>20.8</v>
          </cell>
          <cell r="J1714" t="str">
            <v>USD</v>
          </cell>
          <cell r="K1714" t="str">
            <v>Base</v>
          </cell>
          <cell r="L1714">
            <v>20.8</v>
          </cell>
          <cell r="M1714">
            <v>2038710</v>
          </cell>
          <cell r="N1714">
            <v>2039721</v>
          </cell>
          <cell r="O1714" t="str">
            <v>NETWORK_GEO</v>
          </cell>
          <cell r="P1714">
            <v>5.96</v>
          </cell>
          <cell r="Q1714">
            <v>1</v>
          </cell>
          <cell r="R1714" t="str">
            <v>Seller Fulfilled</v>
          </cell>
          <cell r="S1714" t="str">
            <v>Seller Fulfilled</v>
          </cell>
          <cell r="T1714" t="str">
            <v>6GGG4L49RM20</v>
          </cell>
          <cell r="U1714" t="str">
            <v>10764608022235</v>
          </cell>
        </row>
        <row r="1715">
          <cell r="A1715" t="str">
            <v>S-5-BOX</v>
          </cell>
          <cell r="B1715">
            <v>463404355</v>
          </cell>
          <cell r="C1715" t="str">
            <v>BAZIC Apartment For Rent Sign 9"X12", Waterproof Indoor Signage, 24-Pack</v>
          </cell>
          <cell r="D1715" t="str">
            <v>ARCHIVED</v>
          </cell>
          <cell r="E1715" t="str">
            <v>UNPUBLISHED</v>
          </cell>
          <cell r="F1715" t="str">
            <v>Offer end date has passed</v>
          </cell>
          <cell r="G1715" t="str">
            <v>Office &amp; Stationery</v>
          </cell>
          <cell r="H1715" t="str">
            <v>Paper Clips</v>
          </cell>
          <cell r="I1715">
            <v>37.29</v>
          </cell>
          <cell r="J1715" t="str">
            <v>USD</v>
          </cell>
          <cell r="K1715" t="str">
            <v>Base</v>
          </cell>
          <cell r="L1715" t="str">
            <v>Yes</v>
          </cell>
          <cell r="M1715">
            <v>2038710</v>
          </cell>
          <cell r="N1715">
            <v>2039905</v>
          </cell>
          <cell r="O1715" t="str">
            <v>NETWORK_GEO</v>
          </cell>
          <cell r="P1715">
            <v>5.14</v>
          </cell>
          <cell r="Q1715">
            <v>1</v>
          </cell>
          <cell r="R1715" t="str">
            <v>Seller Fulfilled</v>
          </cell>
          <cell r="S1715" t="str">
            <v>Seller Fulfilled</v>
          </cell>
          <cell r="T1715" t="str">
            <v>40W0T6PPLY8N</v>
          </cell>
          <cell r="U1715" t="str">
            <v>10764608002237</v>
          </cell>
        </row>
        <row r="1716">
          <cell r="A1716" t="str">
            <v>1612-EACH</v>
          </cell>
          <cell r="B1716">
            <v>24862367</v>
          </cell>
          <cell r="C1716" t="str">
            <v>Correction Fluid w/ Foam Brush 0.7 FL OZ (20 mL)(2/Pack) [1612]</v>
          </cell>
          <cell r="D1716" t="str">
            <v>ACTIVE</v>
          </cell>
          <cell r="E1716" t="str">
            <v>PUBLISHED</v>
          </cell>
          <cell r="F1716" t="str">
            <v>Reasonable price requirements are not met,Reasonable Price Not Satisfied</v>
          </cell>
          <cell r="G1716" t="str">
            <v>Office &amp; Stationery</v>
          </cell>
          <cell r="H1716" t="str">
            <v>Pencil &amp; Pen Erasers</v>
          </cell>
          <cell r="I1716">
            <v>7.69</v>
          </cell>
          <cell r="J1716" t="str">
            <v>USD</v>
          </cell>
          <cell r="K1716" t="str">
            <v>Base</v>
          </cell>
          <cell r="L1716" t="str">
            <v>Yes</v>
          </cell>
          <cell r="M1716">
            <v>2039913</v>
          </cell>
          <cell r="N1716">
            <v>2039721</v>
          </cell>
          <cell r="O1716" t="str">
            <v>ALWAYS_TWO_DAY</v>
          </cell>
          <cell r="P1716">
            <v>0.26</v>
          </cell>
          <cell r="Q1716">
            <v>1</v>
          </cell>
          <cell r="R1716" t="str">
            <v>Walmart Fulfilled</v>
          </cell>
          <cell r="S1716" t="str">
            <v>Seller Fulfilled</v>
          </cell>
          <cell r="T1716" t="str">
            <v>20VTA960OAP5</v>
          </cell>
          <cell r="U1716" t="str">
            <v>00764608022306</v>
          </cell>
        </row>
        <row r="1717">
          <cell r="A1717" t="str">
            <v>1735-BOX</v>
          </cell>
          <cell r="B1717">
            <v>920277979</v>
          </cell>
          <cell r="C1717" t="str">
            <v>BAZIC Royal Red Color Rollerball Pen 0.7mm w/ Regulator, (3/Pack), 24-Pack</v>
          </cell>
          <cell r="D1717" t="str">
            <v>ARCHIVED</v>
          </cell>
          <cell r="E1717" t="str">
            <v>UNPUBLISHED</v>
          </cell>
          <cell r="F1717" t="str">
            <v>Offer end date has passed</v>
          </cell>
          <cell r="G1717" t="str">
            <v>Office &amp; Stationery</v>
          </cell>
          <cell r="H1717" t="str">
            <v>Pencil &amp; Pen Erasers</v>
          </cell>
          <cell r="I1717">
            <v>10.99</v>
          </cell>
          <cell r="J1717" t="str">
            <v>USD</v>
          </cell>
          <cell r="K1717" t="str">
            <v>Base</v>
          </cell>
          <cell r="L1717" t="str">
            <v>Yes</v>
          </cell>
          <cell r="M1717">
            <v>2039719</v>
          </cell>
          <cell r="N1717">
            <v>2039721</v>
          </cell>
          <cell r="O1717" t="str">
            <v>NETWORK_GEO</v>
          </cell>
          <cell r="P1717">
            <v>0.48</v>
          </cell>
          <cell r="Q1717">
            <v>1</v>
          </cell>
          <cell r="R1717" t="str">
            <v>Seller Fulfilled</v>
          </cell>
          <cell r="S1717" t="str">
            <v>Seller Fulfilled</v>
          </cell>
          <cell r="T1717" t="str">
            <v>0ZEZXQUQWJ6T</v>
          </cell>
          <cell r="U1717" t="str">
            <v>00466433173214</v>
          </cell>
        </row>
        <row r="1718">
          <cell r="A1718" t="str">
            <v>2072-CASE</v>
          </cell>
          <cell r="B1718">
            <v>2423939742</v>
          </cell>
          <cell r="C1718" t="str">
            <v>BAZIC Wood Glue 16 FL OZ (473 mL), Natural Color Super Strong Bond Adhesive, 12-Pack</v>
          </cell>
          <cell r="D1718" t="str">
            <v>ACTIVE</v>
          </cell>
          <cell r="E1718" t="str">
            <v>PUBLISHED</v>
          </cell>
          <cell r="F1718" t="str">
            <v>Offer end date has passed</v>
          </cell>
          <cell r="G1718" t="str">
            <v>Office &amp; Stationery</v>
          </cell>
          <cell r="H1718" t="str">
            <v>Highlighters</v>
          </cell>
          <cell r="I1718">
            <v>45.97</v>
          </cell>
          <cell r="J1718" t="str">
            <v>USD</v>
          </cell>
          <cell r="K1718" t="str">
            <v>Base</v>
          </cell>
          <cell r="L1718" t="str">
            <v>Yes</v>
          </cell>
          <cell r="M1718">
            <v>2039872</v>
          </cell>
          <cell r="N1718">
            <v>2039896</v>
          </cell>
          <cell r="O1718" t="str">
            <v>NETWORK_GEO</v>
          </cell>
          <cell r="P1718">
            <v>3.82</v>
          </cell>
          <cell r="Q1718">
            <v>1</v>
          </cell>
          <cell r="R1718" t="str">
            <v>Seller Fulfilled</v>
          </cell>
          <cell r="S1718" t="str">
            <v>Seller Fulfilled</v>
          </cell>
          <cell r="T1718" t="str">
            <v>500OQBNXTU44</v>
          </cell>
          <cell r="U1718" t="str">
            <v>10764608023430</v>
          </cell>
        </row>
        <row r="1719">
          <cell r="A1719" t="str">
            <v>2094-EACH</v>
          </cell>
          <cell r="B1719">
            <v>481390732</v>
          </cell>
          <cell r="C1719" t="str">
            <v>BAZIC Hot Melt Glue Sticks Dual Temp 7.87" x 0.43" (5/Pack), 1-Pack</v>
          </cell>
          <cell r="D1719" t="str">
            <v>ACTIVE</v>
          </cell>
          <cell r="E1719" t="str">
            <v>PUBLISHED</v>
          </cell>
          <cell r="F1719" t="str">
            <v>Reasonable price requirements are not met,Reasonable Price Not Satisfied</v>
          </cell>
          <cell r="G1719" t="str">
            <v>Crafts</v>
          </cell>
          <cell r="H1719" t="str">
            <v>Glue Gun Sticks</v>
          </cell>
          <cell r="I1719">
            <v>7.91</v>
          </cell>
          <cell r="J1719" t="str">
            <v>USD</v>
          </cell>
          <cell r="K1719" t="str">
            <v>Base</v>
          </cell>
          <cell r="L1719">
            <v>7.91</v>
          </cell>
          <cell r="M1719">
            <v>2038710</v>
          </cell>
          <cell r="N1719">
            <v>2039748</v>
          </cell>
          <cell r="O1719" t="str">
            <v>NETWORK_GEO</v>
          </cell>
          <cell r="P1719">
            <v>34.72</v>
          </cell>
          <cell r="Q1719">
            <v>1</v>
          </cell>
          <cell r="R1719" t="str">
            <v>Seller Fulfilled</v>
          </cell>
          <cell r="S1719" t="str">
            <v>Seller Fulfilled</v>
          </cell>
          <cell r="T1719" t="str">
            <v>0VEXJDU1HT0D</v>
          </cell>
          <cell r="U1719" t="str">
            <v>20764608025516</v>
          </cell>
        </row>
        <row r="1720">
          <cell r="A1720" t="str">
            <v>214-EACH</v>
          </cell>
          <cell r="B1720">
            <v>720206784</v>
          </cell>
          <cell r="C1720" t="str">
            <v>BAZIC Products 2 in Office Book Ring, Bright Nickel, 6 Count</v>
          </cell>
          <cell r="D1720" t="str">
            <v>RETIRED</v>
          </cell>
          <cell r="E1720" t="str">
            <v>UNPUBLISHED</v>
          </cell>
          <cell r="F1720" t="str">
            <v>Offer end date has passed</v>
          </cell>
          <cell r="G1720" t="str">
            <v>Crafts</v>
          </cell>
          <cell r="H1720" t="str">
            <v>Crayons</v>
          </cell>
          <cell r="I1720">
            <v>23.5</v>
          </cell>
          <cell r="J1720" t="str">
            <v>USD</v>
          </cell>
          <cell r="K1720" t="str">
            <v>Base</v>
          </cell>
          <cell r="L1720" t="str">
            <v>Yes</v>
          </cell>
          <cell r="M1720">
            <v>2038710</v>
          </cell>
          <cell r="N1720">
            <v>2039722</v>
          </cell>
          <cell r="O1720" t="str">
            <v>NETWORK_GEO</v>
          </cell>
          <cell r="P1720">
            <v>0.82</v>
          </cell>
          <cell r="Q1720">
            <v>1</v>
          </cell>
          <cell r="R1720" t="str">
            <v>Seller Fulfilled</v>
          </cell>
          <cell r="S1720" t="str">
            <v>Seller Fulfilled</v>
          </cell>
          <cell r="T1720" t="str">
            <v>6NYOW4Q5LSRM</v>
          </cell>
          <cell r="U1720" t="str">
            <v>00467882801130</v>
          </cell>
        </row>
        <row r="1721">
          <cell r="A1721" t="str">
            <v>2173-SET6</v>
          </cell>
          <cell r="B1721">
            <v>174062999</v>
          </cell>
          <cell r="C1721" t="str">
            <v>DDI 2124894 BAZIC Chevron 2-Pockets Portfolios Case of 48</v>
          </cell>
          <cell r="D1721" t="str">
            <v>ARCHIVED</v>
          </cell>
          <cell r="E1721" t="str">
            <v>UNPUBLISHED</v>
          </cell>
          <cell r="F1721" t="str">
            <v>Listing &amp; Content:UPC Mismatch:Wrong-Item:Unpublish-Auto,Offer end date has passed</v>
          </cell>
          <cell r="G1721" t="str">
            <v>Office &amp; Stationery</v>
          </cell>
          <cell r="H1721" t="str">
            <v>Calculators</v>
          </cell>
          <cell r="I1721">
            <v>48.06</v>
          </cell>
          <cell r="J1721" t="str">
            <v>USD</v>
          </cell>
          <cell r="K1721" t="str">
            <v>Base</v>
          </cell>
          <cell r="L1721" t="str">
            <v>Yes</v>
          </cell>
          <cell r="M1721">
            <v>2039742</v>
          </cell>
          <cell r="N1721">
            <v>2039735</v>
          </cell>
          <cell r="O1721" t="str">
            <v>NETWORK_GEO</v>
          </cell>
          <cell r="P1721">
            <v>3.02</v>
          </cell>
          <cell r="Q1721">
            <v>1</v>
          </cell>
          <cell r="R1721" t="str">
            <v>Seller Fulfilled</v>
          </cell>
          <cell r="S1721" t="str">
            <v>Seller Fulfilled</v>
          </cell>
          <cell r="T1721" t="str">
            <v>5WBUB16JW6RP</v>
          </cell>
          <cell r="U1721" t="str">
            <v>10764608030049</v>
          </cell>
        </row>
        <row r="1722">
          <cell r="A1722" t="str">
            <v>3149-EACH</v>
          </cell>
          <cell r="B1722">
            <v>3205673344</v>
          </cell>
          <cell r="C1722" t="str">
            <v>Bazic COLOR File Folders 1-Tab Letter/Legal Size Assorted Colors 100/Box (BAZ3149)</v>
          </cell>
          <cell r="D1722" t="str">
            <v>ACTIVE</v>
          </cell>
          <cell r="E1722" t="str">
            <v>PUBLISHED</v>
          </cell>
          <cell r="G1722" t="str">
            <v>Office &amp; Stationery</v>
          </cell>
          <cell r="H1722" t="str">
            <v>File Folders</v>
          </cell>
          <cell r="I1722">
            <v>26.5</v>
          </cell>
          <cell r="J1722" t="str">
            <v>USD</v>
          </cell>
          <cell r="K1722" t="str">
            <v>Base</v>
          </cell>
          <cell r="L1722">
            <v>26.5</v>
          </cell>
          <cell r="M1722">
            <v>2039742</v>
          </cell>
          <cell r="N1722">
            <v>2039889</v>
          </cell>
          <cell r="O1722" t="str">
            <v>ALWAYS_TWO_DAY</v>
          </cell>
          <cell r="P1722">
            <v>0.20499999999999999</v>
          </cell>
          <cell r="Q1722">
            <v>1</v>
          </cell>
          <cell r="R1722" t="str">
            <v>Walmart Fulfilled</v>
          </cell>
          <cell r="S1722" t="str">
            <v>Seller Fulfilled</v>
          </cell>
          <cell r="T1722" t="str">
            <v>2MZYBMEJFC49</v>
          </cell>
          <cell r="U1722" t="str">
            <v>00764608031186</v>
          </cell>
        </row>
        <row r="1723">
          <cell r="A1723" t="str">
            <v>3181-CASE</v>
          </cell>
          <cell r="B1723">
            <v>728613248</v>
          </cell>
          <cell r="C1723" t="str">
            <v>BAZIC Manila File Folder 1/3 Cut Legal Size 14 5/8" x 9 1/2", 500-Count</v>
          </cell>
          <cell r="D1723" t="str">
            <v>ACTIVE</v>
          </cell>
          <cell r="E1723" t="str">
            <v>UNPUBLISHED</v>
          </cell>
          <cell r="F1723" t="str">
            <v>Reasonable price requirements are not met,Reasonable Price Not Satisfied</v>
          </cell>
          <cell r="G1723" t="str">
            <v>Office &amp; Stationery</v>
          </cell>
          <cell r="H1723" t="str">
            <v>Binders</v>
          </cell>
          <cell r="I1723">
            <v>12.25</v>
          </cell>
          <cell r="J1723" t="str">
            <v>USD</v>
          </cell>
          <cell r="K1723" t="str">
            <v>Base</v>
          </cell>
          <cell r="L1723" t="str">
            <v>Yes</v>
          </cell>
          <cell r="M1723">
            <v>2039742</v>
          </cell>
          <cell r="N1723">
            <v>2039738</v>
          </cell>
          <cell r="O1723" t="str">
            <v>NETWORK_GEO</v>
          </cell>
          <cell r="P1723">
            <v>0.54</v>
          </cell>
          <cell r="Q1723">
            <v>1</v>
          </cell>
          <cell r="R1723" t="str">
            <v>Seller Fulfilled</v>
          </cell>
          <cell r="S1723" t="str">
            <v>Seller Fulfilled</v>
          </cell>
          <cell r="T1723" t="str">
            <v>5IVOZ8WTD3NU</v>
          </cell>
          <cell r="U1723" t="str">
            <v>00764608031292</v>
          </cell>
        </row>
        <row r="1724">
          <cell r="A1724" t="str">
            <v>3193-CASE</v>
          </cell>
          <cell r="B1724">
            <v>749438478</v>
          </cell>
          <cell r="C1724" t="str">
            <v>BAZIC 3 Ring Binder 2" View Binders Slant D Ring Organizer - Blue, Hold 500 Sheets, 12-Count</v>
          </cell>
          <cell r="D1724" t="str">
            <v>ACTIVE</v>
          </cell>
          <cell r="E1724" t="str">
            <v>PUBLISHED</v>
          </cell>
          <cell r="F1724" t="str">
            <v>Listing &amp; Content:UPC Mismatch:Wrong-Item:Unpublish-Auto,Offer end date has passed,Price Adjusted</v>
          </cell>
          <cell r="G1724" t="str">
            <v>Office &amp; Stationery</v>
          </cell>
          <cell r="H1724" t="str">
            <v>Binders</v>
          </cell>
          <cell r="I1724">
            <v>90.49</v>
          </cell>
          <cell r="J1724" t="str">
            <v>USD</v>
          </cell>
          <cell r="K1724" t="str">
            <v>Base</v>
          </cell>
          <cell r="L1724">
            <v>90.49</v>
          </cell>
          <cell r="M1724">
            <v>2039738</v>
          </cell>
          <cell r="N1724">
            <v>2039738</v>
          </cell>
          <cell r="O1724">
            <v>13.7</v>
          </cell>
          <cell r="P1724">
            <v>22.6</v>
          </cell>
          <cell r="Q1724">
            <v>1</v>
          </cell>
          <cell r="R1724" t="str">
            <v>Seller Fulfilled</v>
          </cell>
          <cell r="S1724" t="str">
            <v>Seller Fulfilled</v>
          </cell>
          <cell r="T1724" t="str">
            <v>1R71O09XPCSA</v>
          </cell>
          <cell r="U1724" t="str">
            <v>20088908331512</v>
          </cell>
        </row>
        <row r="1725">
          <cell r="A1725" t="str">
            <v>325-PACK2</v>
          </cell>
          <cell r="B1725">
            <v>384813522</v>
          </cell>
          <cell r="C1725" t="str">
            <v>BAZIC Plastic Clear Ruler 12" (30cm), Inches Centimeter Measuring Rulers, 2-Pack</v>
          </cell>
          <cell r="D1725" t="str">
            <v>ACTIVE</v>
          </cell>
          <cell r="E1725" t="str">
            <v>PUBLISHED</v>
          </cell>
          <cell r="F1725" t="str">
            <v>Offer end date has passed,Reasonable price requirements are not met,Reasonable Price Not Satisfied</v>
          </cell>
          <cell r="G1725" t="str">
            <v>Office &amp; Stationery</v>
          </cell>
          <cell r="H1725" t="str">
            <v>File Folders</v>
          </cell>
          <cell r="I1725">
            <v>125.25</v>
          </cell>
          <cell r="J1725" t="str">
            <v>USD</v>
          </cell>
          <cell r="K1725" t="str">
            <v>Base</v>
          </cell>
          <cell r="L1725" t="str">
            <v>Yes</v>
          </cell>
          <cell r="M1725">
            <v>2039731</v>
          </cell>
          <cell r="N1725">
            <v>2039742</v>
          </cell>
          <cell r="O1725" t="str">
            <v>NETWORK_GEO</v>
          </cell>
          <cell r="P1725">
            <v>26.86</v>
          </cell>
          <cell r="Q1725">
            <v>1</v>
          </cell>
          <cell r="R1725" t="str">
            <v>Seller Fulfilled</v>
          </cell>
          <cell r="S1725" t="str">
            <v>Seller Fulfilled</v>
          </cell>
          <cell r="T1725" t="str">
            <v>4R8LZG71Y0S6</v>
          </cell>
          <cell r="U1725" t="str">
            <v>20764608031845</v>
          </cell>
        </row>
        <row r="1726">
          <cell r="A1726" t="str">
            <v>3351-CASE</v>
          </cell>
          <cell r="B1726">
            <v>326321234</v>
          </cell>
          <cell r="C1726" t="str">
            <v>BAZIC Air Dry Modeling Clay 6 Neon Color 12 oz, Non Toxic, 48-Pack</v>
          </cell>
          <cell r="D1726" t="str">
            <v>ACTIVE</v>
          </cell>
          <cell r="E1726" t="str">
            <v>PUBLISHED</v>
          </cell>
          <cell r="G1726" t="str">
            <v>Crafts</v>
          </cell>
          <cell r="H1726" t="str">
            <v>Clays &amp; Doughs</v>
          </cell>
          <cell r="I1726">
            <v>41.02</v>
          </cell>
          <cell r="J1726" t="str">
            <v>USD</v>
          </cell>
          <cell r="K1726" t="str">
            <v>Base</v>
          </cell>
          <cell r="L1726">
            <v>41.02</v>
          </cell>
          <cell r="M1726">
            <v>2039741</v>
          </cell>
          <cell r="N1726">
            <v>2039741</v>
          </cell>
          <cell r="O1726" t="str">
            <v>NETWORK_GEO</v>
          </cell>
          <cell r="P1726">
            <v>0.49</v>
          </cell>
          <cell r="Q1726">
            <v>1</v>
          </cell>
          <cell r="R1726" t="str">
            <v>Seller Fulfilled</v>
          </cell>
          <cell r="S1726" t="str">
            <v>Seller Fulfilled</v>
          </cell>
          <cell r="T1726" t="str">
            <v>67QSHMPZSQBV</v>
          </cell>
          <cell r="U1726" t="str">
            <v>00764608033005</v>
          </cell>
        </row>
        <row r="1727">
          <cell r="A1727" t="str">
            <v>4105-CASE</v>
          </cell>
          <cell r="B1727">
            <v>501197021</v>
          </cell>
          <cell r="C1727" t="str">
            <v>BAZIC 3 Ring Binder 1/2" Economy View Binders Cyan, Hold 100 Sheets, 12-Count</v>
          </cell>
          <cell r="D1727" t="str">
            <v>ACTIVE</v>
          </cell>
          <cell r="E1727" t="str">
            <v>PUBLISHED</v>
          </cell>
          <cell r="F1727" t="str">
            <v>Offer end date has passed</v>
          </cell>
          <cell r="G1727" t="str">
            <v>Crafts</v>
          </cell>
          <cell r="H1727" t="str">
            <v>Clays &amp; Doughs</v>
          </cell>
          <cell r="I1727">
            <v>92.75</v>
          </cell>
          <cell r="J1727" t="str">
            <v>USD</v>
          </cell>
          <cell r="K1727" t="str">
            <v>Base</v>
          </cell>
          <cell r="L1727" t="str">
            <v>Yes</v>
          </cell>
          <cell r="M1727">
            <v>2039738</v>
          </cell>
          <cell r="N1727">
            <v>2039741</v>
          </cell>
          <cell r="O1727" t="str">
            <v>NETWORK_GEO</v>
          </cell>
          <cell r="P1727">
            <v>24.82</v>
          </cell>
          <cell r="Q1727">
            <v>1</v>
          </cell>
          <cell r="R1727" t="str">
            <v>Seller Fulfilled</v>
          </cell>
          <cell r="S1727" t="str">
            <v>Seller Fulfilled</v>
          </cell>
          <cell r="T1727" t="str">
            <v>3W4ZLGK8NFJ8</v>
          </cell>
          <cell r="U1727" t="str">
            <v>20764608033368</v>
          </cell>
        </row>
        <row r="1728">
          <cell r="A1728" t="str">
            <v>4140-EACH</v>
          </cell>
          <cell r="B1728">
            <v>30336937</v>
          </cell>
          <cell r="C1728" t="str">
            <v>BAZIC 3-Ring View Binder with 2 Pockets, 1.5", Burgundy</v>
          </cell>
          <cell r="D1728" t="str">
            <v>ACTIVE</v>
          </cell>
          <cell r="E1728" t="str">
            <v>PUBLISHED</v>
          </cell>
          <cell r="F1728" t="str">
            <v>Offer end date has passed,No Match Found - Adjusted to your last submitted price</v>
          </cell>
          <cell r="G1728" t="str">
            <v>Crafts</v>
          </cell>
          <cell r="H1728" t="str">
            <v>Glitter</v>
          </cell>
          <cell r="I1728">
            <v>43.75</v>
          </cell>
          <cell r="J1728" t="str">
            <v>USD</v>
          </cell>
          <cell r="K1728" t="str">
            <v>Base</v>
          </cell>
          <cell r="L1728" t="str">
            <v>Yes</v>
          </cell>
          <cell r="M1728">
            <v>2039738</v>
          </cell>
          <cell r="N1728">
            <v>2038710</v>
          </cell>
          <cell r="O1728" t="str">
            <v>NETWORK_GEO</v>
          </cell>
          <cell r="P1728">
            <v>4.1399999999999997</v>
          </cell>
          <cell r="Q1728">
            <v>1</v>
          </cell>
          <cell r="R1728" t="str">
            <v>Seller Fulfilled</v>
          </cell>
          <cell r="S1728" t="str">
            <v>WFS Eligible</v>
          </cell>
          <cell r="T1728" t="str">
            <v>2FXH4MC2SGM1</v>
          </cell>
          <cell r="U1728" t="str">
            <v>10764608034429</v>
          </cell>
        </row>
        <row r="1729">
          <cell r="A1729" t="str">
            <v>5027-CASE</v>
          </cell>
          <cell r="B1729">
            <v>484172343</v>
          </cell>
          <cell r="C1729" t="str">
            <v>BAZIC Poster Board 11" X 14" Assorted Neon Poster Board (5/Pack), 48-Pack</v>
          </cell>
          <cell r="D1729" t="str">
            <v>ACTIVE</v>
          </cell>
          <cell r="E1729" t="str">
            <v>PUBLISHED</v>
          </cell>
          <cell r="F1729" t="str">
            <v>Offer end date has passed</v>
          </cell>
          <cell r="G1729" t="str">
            <v>Office &amp; Stationery</v>
          </cell>
          <cell r="H1729" t="str">
            <v>Poster Boards</v>
          </cell>
          <cell r="I1729">
            <v>64.930000000000007</v>
          </cell>
          <cell r="J1729" t="str">
            <v>USD</v>
          </cell>
          <cell r="K1729" t="str">
            <v>Base</v>
          </cell>
          <cell r="L1729">
            <v>64.930000000000007</v>
          </cell>
          <cell r="M1729">
            <v>2039749</v>
          </cell>
          <cell r="N1729">
            <v>2038710</v>
          </cell>
          <cell r="O1729">
            <v>11.12</v>
          </cell>
          <cell r="P1729">
            <v>11.72</v>
          </cell>
          <cell r="Q1729">
            <v>1</v>
          </cell>
          <cell r="R1729" t="str">
            <v>Seller Fulfilled</v>
          </cell>
          <cell r="S1729" t="str">
            <v>Seller Fulfilled</v>
          </cell>
          <cell r="T1729" t="str">
            <v>0UMEE0CSLR4C</v>
          </cell>
          <cell r="U1729" t="str">
            <v>40764608034666</v>
          </cell>
        </row>
        <row r="1730">
          <cell r="A1730" t="str">
            <v>5048-CASE</v>
          </cell>
          <cell r="B1730">
            <v>994462876</v>
          </cell>
          <cell r="C1730" t="str">
            <v>BAZIC Security Envelope Gummed Seal 3 5/8" x 6 1/2" #6 Tint Mailing Envelopes, 1920-Count</v>
          </cell>
          <cell r="D1730" t="str">
            <v>RETIRED</v>
          </cell>
          <cell r="E1730" t="str">
            <v>UNPUBLISHED</v>
          </cell>
          <cell r="F1730" t="str">
            <v>Offer end date has passed,No Match Found - Adjusted to your last submitted price</v>
          </cell>
          <cell r="G1730" t="str">
            <v>Crafts</v>
          </cell>
          <cell r="H1730" t="str">
            <v>Stickers</v>
          </cell>
          <cell r="I1730">
            <v>14.25</v>
          </cell>
          <cell r="J1730" t="str">
            <v>USD</v>
          </cell>
          <cell r="K1730" t="str">
            <v>Base</v>
          </cell>
          <cell r="L1730" t="str">
            <v>Yes</v>
          </cell>
          <cell r="M1730">
            <v>2038710</v>
          </cell>
          <cell r="N1730">
            <v>2038710</v>
          </cell>
          <cell r="O1730" t="str">
            <v>NETWORK_GEO</v>
          </cell>
          <cell r="P1730">
            <v>0.56999999999999995</v>
          </cell>
          <cell r="Q1730">
            <v>1</v>
          </cell>
          <cell r="R1730" t="str">
            <v>Seller Fulfilled</v>
          </cell>
          <cell r="S1730" t="str">
            <v>Seller Fulfilled</v>
          </cell>
          <cell r="T1730" t="str">
            <v>7IVQ8CCI0NK0</v>
          </cell>
          <cell r="U1730" t="str">
            <v>00764608038222</v>
          </cell>
        </row>
        <row r="1731">
          <cell r="A1731" t="str">
            <v>5088-CASE</v>
          </cell>
          <cell r="B1731">
            <v>410904968</v>
          </cell>
          <cell r="C1731" t="str">
            <v>BAZIC 100 Ct. Primary Marble Composition Book</v>
          </cell>
          <cell r="D1731" t="str">
            <v>ACTIVE</v>
          </cell>
          <cell r="E1731" t="str">
            <v>PUBLISHED</v>
          </cell>
          <cell r="F1731" t="str">
            <v>Offer end date has passed</v>
          </cell>
          <cell r="G1731" t="str">
            <v>Crafts</v>
          </cell>
          <cell r="H1731" t="str">
            <v>Stickers</v>
          </cell>
          <cell r="I1731">
            <v>8</v>
          </cell>
          <cell r="J1731" t="str">
            <v>USD</v>
          </cell>
          <cell r="K1731" t="str">
            <v>Base</v>
          </cell>
          <cell r="L1731" t="str">
            <v>Yes</v>
          </cell>
          <cell r="M1731">
            <v>2038710</v>
          </cell>
          <cell r="N1731">
            <v>2038710</v>
          </cell>
          <cell r="O1731" t="str">
            <v>NETWORK_GEO</v>
          </cell>
          <cell r="P1731">
            <v>0.1</v>
          </cell>
          <cell r="Q1731">
            <v>1</v>
          </cell>
          <cell r="R1731" t="str">
            <v>Seller Fulfilled</v>
          </cell>
          <cell r="S1731" t="str">
            <v>WFS Eligible</v>
          </cell>
          <cell r="T1731" t="str">
            <v>6WKQDEH58RGI</v>
          </cell>
          <cell r="U1731" t="str">
            <v>00764608038260</v>
          </cell>
        </row>
        <row r="1732">
          <cell r="A1732" t="str">
            <v>5091-PACK6</v>
          </cell>
          <cell r="B1732">
            <v>1091987199</v>
          </cell>
          <cell r="C1732" t="str">
            <v>BAZIC Composition Book Black Marble College Ruled 100 Sheet Notebook, 6-Pack</v>
          </cell>
          <cell r="D1732" t="str">
            <v>ACTIVE</v>
          </cell>
          <cell r="E1732" t="str">
            <v>PUBLISHED</v>
          </cell>
          <cell r="G1732" t="str">
            <v>Office &amp; Stationery</v>
          </cell>
          <cell r="H1732" t="str">
            <v>Composition Notebooks</v>
          </cell>
          <cell r="I1732">
            <v>14.99</v>
          </cell>
          <cell r="J1732" t="str">
            <v>USD</v>
          </cell>
          <cell r="K1732" t="str">
            <v>Base</v>
          </cell>
          <cell r="L1732">
            <v>14.99</v>
          </cell>
          <cell r="M1732">
            <v>2038710</v>
          </cell>
          <cell r="N1732">
            <v>2038710</v>
          </cell>
          <cell r="O1732" t="str">
            <v>NETWORK_GEO</v>
          </cell>
          <cell r="P1732">
            <v>0.13</v>
          </cell>
          <cell r="Q1732">
            <v>1</v>
          </cell>
          <cell r="R1732" t="str">
            <v>Seller Fulfilled</v>
          </cell>
          <cell r="S1732" t="str">
            <v>Seller Fulfilled</v>
          </cell>
          <cell r="T1732" t="str">
            <v>41X06CRVSRY0</v>
          </cell>
          <cell r="U1732" t="str">
            <v>00764608038727</v>
          </cell>
        </row>
        <row r="1733">
          <cell r="A1733" t="str">
            <v>710-CASE</v>
          </cell>
          <cell r="B1733">
            <v>911223032</v>
          </cell>
          <cell r="C1733" t="str">
            <v>BAZIC Metro Mechanical Pencils 0.7mm w/ Ceramic Lead Refills, Colorful Barrel, 144-Packs</v>
          </cell>
          <cell r="D1733" t="str">
            <v>ACTIVE</v>
          </cell>
          <cell r="E1733" t="str">
            <v>PUBLISHED</v>
          </cell>
          <cell r="G1733" t="str">
            <v>Office &amp; Stationery</v>
          </cell>
          <cell r="H1733" t="str">
            <v>Mechanical Pencils</v>
          </cell>
          <cell r="I1733">
            <v>176.49</v>
          </cell>
          <cell r="J1733" t="str">
            <v>USD</v>
          </cell>
          <cell r="K1733" t="str">
            <v>Base</v>
          </cell>
          <cell r="L1733">
            <v>176.49</v>
          </cell>
          <cell r="M1733">
            <v>2039720</v>
          </cell>
          <cell r="N1733">
            <v>2039748</v>
          </cell>
          <cell r="O1733" t="str">
            <v>NETWORK_GEO</v>
          </cell>
          <cell r="P1733">
            <v>0.82</v>
          </cell>
          <cell r="Q1733">
            <v>1</v>
          </cell>
          <cell r="R1733" t="str">
            <v>Seller Fulfilled</v>
          </cell>
          <cell r="S1733" t="str">
            <v>Seller Fulfilled</v>
          </cell>
          <cell r="T1733" t="str">
            <v>32EM8BS5UWK1</v>
          </cell>
          <cell r="U1733" t="str">
            <v>00463315034625</v>
          </cell>
        </row>
        <row r="1734">
          <cell r="A1734" t="str">
            <v>755-EACH</v>
          </cell>
          <cell r="B1734">
            <v>53455966</v>
          </cell>
          <cell r="C1734" t="str">
            <v>BAZIC Electra Mechanical Pencil 0.7mm, Latex Free Eraser, Total 12-count</v>
          </cell>
          <cell r="D1734" t="str">
            <v>ACTIVE</v>
          </cell>
          <cell r="E1734" t="str">
            <v>PUBLISHED</v>
          </cell>
          <cell r="F1734" t="str">
            <v>Offer end date has passed</v>
          </cell>
          <cell r="G1734" t="str">
            <v>Crafts</v>
          </cell>
          <cell r="H1734" t="str">
            <v>Art Paints &amp; Pigment Powders</v>
          </cell>
          <cell r="I1734">
            <v>79.989999999999995</v>
          </cell>
          <cell r="J1734" t="str">
            <v>USD</v>
          </cell>
          <cell r="K1734" t="str">
            <v>Base</v>
          </cell>
          <cell r="L1734" t="str">
            <v>Yes</v>
          </cell>
          <cell r="M1734">
            <v>2039720</v>
          </cell>
          <cell r="N1734">
            <v>2039748</v>
          </cell>
          <cell r="O1734" t="str">
            <v>NETWORK_GEO</v>
          </cell>
          <cell r="P1734">
            <v>7.92</v>
          </cell>
          <cell r="Q1734">
            <v>1</v>
          </cell>
          <cell r="R1734" t="str">
            <v>Seller Fulfilled</v>
          </cell>
          <cell r="S1734" t="str">
            <v>Seller Fulfilled</v>
          </cell>
          <cell r="T1734" t="str">
            <v>5DT63P12M9HY</v>
          </cell>
          <cell r="U1734" t="str">
            <v>10764608039509</v>
          </cell>
        </row>
        <row r="1735">
          <cell r="A1735" t="str">
            <v>785-EACH</v>
          </cell>
          <cell r="B1735">
            <v>35041186</v>
          </cell>
          <cell r="C1735" t="str">
            <v>BAZIC 12 Colored Pencils, Set for Art Drawing Sketching, 1-Pack</v>
          </cell>
          <cell r="D1735" t="str">
            <v>ARCHIVED</v>
          </cell>
          <cell r="E1735" t="str">
            <v>UNPUBLISHED</v>
          </cell>
          <cell r="F1735" t="str">
            <v>Offer end date has passed</v>
          </cell>
          <cell r="G1735" t="str">
            <v>Office &amp; Stationery</v>
          </cell>
          <cell r="H1735" t="str">
            <v>Binders</v>
          </cell>
          <cell r="I1735">
            <v>10.38</v>
          </cell>
          <cell r="J1735" t="str">
            <v>USD</v>
          </cell>
          <cell r="K1735" t="str">
            <v>Base</v>
          </cell>
          <cell r="L1735" t="str">
            <v>Yes</v>
          </cell>
          <cell r="M1735">
            <v>2039720</v>
          </cell>
          <cell r="N1735">
            <v>2039738</v>
          </cell>
          <cell r="O1735" t="str">
            <v>ALWAYS_TWO_DAY</v>
          </cell>
          <cell r="P1735">
            <v>0.71499999999999997</v>
          </cell>
          <cell r="Q1735">
            <v>1</v>
          </cell>
          <cell r="R1735" t="str">
            <v>Walmart Fulfilled</v>
          </cell>
          <cell r="S1735" t="str">
            <v>Seller Fulfilled</v>
          </cell>
          <cell r="T1735" t="str">
            <v>4AHR5RUJ2CPJ</v>
          </cell>
          <cell r="U1735" t="str">
            <v>00764608041222</v>
          </cell>
        </row>
        <row r="1736">
          <cell r="A1736" t="str">
            <v>8258-CASE</v>
          </cell>
          <cell r="B1736">
            <v>5907669377</v>
          </cell>
          <cell r="C1736" t="str">
            <v>BAZIC Kraft Bubble Mailers #5 10.5"x15" Self Seal Closure, Padded Cushion Envelope, Total 25 Count</v>
          </cell>
          <cell r="D1736" t="str">
            <v>ACTIVE</v>
          </cell>
          <cell r="E1736" t="str">
            <v>PUBLISHED</v>
          </cell>
          <cell r="F1736" t="str">
            <v>Offer end date has passed,Price Adjusted</v>
          </cell>
          <cell r="G1736" t="str">
            <v>Crafts</v>
          </cell>
          <cell r="H1736" t="str">
            <v>Coloring Books</v>
          </cell>
          <cell r="I1736">
            <v>57.5</v>
          </cell>
          <cell r="J1736" t="str">
            <v>USD</v>
          </cell>
          <cell r="K1736" t="str">
            <v>Base</v>
          </cell>
          <cell r="L1736" t="str">
            <v>Yes</v>
          </cell>
          <cell r="M1736">
            <v>2038710</v>
          </cell>
          <cell r="N1736">
            <v>2038710</v>
          </cell>
          <cell r="O1736" t="str">
            <v>NETWORK_GEO</v>
          </cell>
          <cell r="P1736">
            <v>10.52</v>
          </cell>
          <cell r="Q1736">
            <v>1</v>
          </cell>
          <cell r="R1736" t="str">
            <v>Seller Fulfilled</v>
          </cell>
          <cell r="S1736" t="str">
            <v>Seller Fulfilled</v>
          </cell>
          <cell r="T1736" t="str">
            <v>5RHP5HAADR8I</v>
          </cell>
          <cell r="U1736" t="str">
            <v>20805219457232</v>
          </cell>
        </row>
        <row r="1737">
          <cell r="A1737" t="str">
            <v>905-BOX</v>
          </cell>
          <cell r="B1737">
            <v>266247346</v>
          </cell>
          <cell r="C1737" t="str">
            <v>BAZIC Transparent Tape w/ Dispenser 3/4" X 500", Glossy Finish, (3/Pack), 24-Pack</v>
          </cell>
          <cell r="D1737" t="str">
            <v>ACTIVE</v>
          </cell>
          <cell r="E1737" t="str">
            <v>PUBLISHED</v>
          </cell>
          <cell r="F1737" t="str">
            <v>Offer end date has passed,Price Adjusted</v>
          </cell>
          <cell r="G1737" t="str">
            <v>Office &amp; Stationery</v>
          </cell>
          <cell r="H1737" t="str">
            <v>Transparent Tapes</v>
          </cell>
          <cell r="I1737">
            <v>48.53</v>
          </cell>
          <cell r="J1737" t="str">
            <v>USD</v>
          </cell>
          <cell r="K1737" t="str">
            <v>Base</v>
          </cell>
          <cell r="L1737">
            <v>48.53</v>
          </cell>
          <cell r="M1737">
            <v>2039729</v>
          </cell>
          <cell r="N1737">
            <v>2038710</v>
          </cell>
          <cell r="O1737">
            <v>4.5199999999999996</v>
          </cell>
          <cell r="P1737">
            <v>4.5999999999999996</v>
          </cell>
          <cell r="Q1737">
            <v>1</v>
          </cell>
          <cell r="R1737" t="str">
            <v>Seller Fulfilled</v>
          </cell>
          <cell r="S1737" t="str">
            <v>Seller Fulfilled</v>
          </cell>
          <cell r="T1737" t="str">
            <v>42565GWL6FH0</v>
          </cell>
          <cell r="U1737" t="str">
            <v>20764608050037</v>
          </cell>
        </row>
        <row r="1738">
          <cell r="A1738" t="str">
            <v>1214-BOX</v>
          </cell>
          <cell r="B1738">
            <v>5076256168</v>
          </cell>
          <cell r="C1738" t="str">
            <v>BAZIC Dual Tip Creative Markers Set, Broad &amp; Fine Point Tips Highlighter, 5 Colors Art Marker Pens, 24-Packs</v>
          </cell>
          <cell r="D1738" t="str">
            <v>ACTIVE</v>
          </cell>
          <cell r="E1738" t="str">
            <v>PUBLISHED</v>
          </cell>
          <cell r="F1738" t="str">
            <v>Offer end date has passed,Current Offer At Or Below Target</v>
          </cell>
          <cell r="G1738" t="str">
            <v>Office &amp; Stationery</v>
          </cell>
          <cell r="H1738" t="str">
            <v>Writing Notebooks &amp; Sketch Books</v>
          </cell>
          <cell r="I1738">
            <v>50</v>
          </cell>
          <cell r="J1738" t="str">
            <v>USD</v>
          </cell>
          <cell r="K1738" t="str">
            <v>Base</v>
          </cell>
          <cell r="L1738" t="str">
            <v>Yes</v>
          </cell>
          <cell r="M1738">
            <v>2039746</v>
          </cell>
          <cell r="N1738">
            <v>2039723</v>
          </cell>
          <cell r="O1738" t="str">
            <v>NETWORK_GEO</v>
          </cell>
          <cell r="P1738">
            <v>6.34</v>
          </cell>
          <cell r="Q1738">
            <v>1</v>
          </cell>
          <cell r="R1738" t="str">
            <v>Seller Fulfilled</v>
          </cell>
          <cell r="S1738" t="str">
            <v>Seller Fulfilled</v>
          </cell>
          <cell r="T1738" t="str">
            <v>580MYLOFDDV8</v>
          </cell>
          <cell r="U1738" t="str">
            <v>10764608005016</v>
          </cell>
        </row>
        <row r="1739">
          <cell r="A1739" t="str">
            <v>17036-EACH</v>
          </cell>
          <cell r="B1739">
            <v>53459226</v>
          </cell>
          <cell r="C1739" t="str">
            <v>BAZIC Skylar Fineliner Pen, Fine Tip 0.4mm Pens, Assorted Colors, 10 Count, 1-Pack</v>
          </cell>
          <cell r="D1739" t="str">
            <v>ACTIVE</v>
          </cell>
          <cell r="E1739" t="str">
            <v>PUBLISHED</v>
          </cell>
          <cell r="F1739" t="str">
            <v>Offer end date has passed</v>
          </cell>
          <cell r="G1739" t="str">
            <v>Office &amp; Stationery</v>
          </cell>
          <cell r="H1739" t="str">
            <v>Poster Boards</v>
          </cell>
          <cell r="I1739">
            <v>30.81</v>
          </cell>
          <cell r="J1739" t="str">
            <v>USD</v>
          </cell>
          <cell r="K1739" t="str">
            <v>Base</v>
          </cell>
          <cell r="L1739" t="str">
            <v>Yes</v>
          </cell>
          <cell r="M1739">
            <v>2039719</v>
          </cell>
          <cell r="N1739">
            <v>2039749</v>
          </cell>
          <cell r="O1739" t="str">
            <v>NETWORK_GEO</v>
          </cell>
          <cell r="P1739">
            <v>4.72</v>
          </cell>
          <cell r="Q1739">
            <v>1</v>
          </cell>
          <cell r="R1739" t="str">
            <v>Seller Fulfilled</v>
          </cell>
          <cell r="S1739" t="str">
            <v>Seller Fulfilled</v>
          </cell>
          <cell r="T1739" t="str">
            <v>6JTBIWEIJ1NT</v>
          </cell>
          <cell r="U1739" t="str">
            <v>20764608050204</v>
          </cell>
        </row>
        <row r="1740">
          <cell r="A1740" t="str">
            <v>17081-BOX</v>
          </cell>
          <cell r="B1740">
            <v>408882230</v>
          </cell>
          <cell r="C1740" t="str">
            <v>BAZIC Collorelli Gel Pen 0.8mm Neon Color, Smooth Write, (12/Pack), 24-Pack</v>
          </cell>
          <cell r="D1740" t="str">
            <v>ACTIVE</v>
          </cell>
          <cell r="E1740" t="str">
            <v>PUBLISHED</v>
          </cell>
          <cell r="F1740" t="str">
            <v>Offer end date has passed</v>
          </cell>
          <cell r="G1740" t="str">
            <v>Office &amp; Stationery</v>
          </cell>
          <cell r="H1740" t="str">
            <v>Sticky Notes</v>
          </cell>
          <cell r="I1740">
            <v>22.58</v>
          </cell>
          <cell r="J1740" t="str">
            <v>USD</v>
          </cell>
          <cell r="K1740" t="str">
            <v>Base</v>
          </cell>
          <cell r="L1740" t="str">
            <v>Yes</v>
          </cell>
          <cell r="M1740">
            <v>2039719</v>
          </cell>
          <cell r="N1740">
            <v>2039904</v>
          </cell>
          <cell r="O1740" t="str">
            <v>NETWORK_GEO</v>
          </cell>
          <cell r="P1740">
            <v>2.52</v>
          </cell>
          <cell r="Q1740">
            <v>1</v>
          </cell>
          <cell r="R1740" t="str">
            <v>Seller Fulfilled</v>
          </cell>
          <cell r="S1740" t="str">
            <v>Seller Fulfilled</v>
          </cell>
          <cell r="T1740" t="str">
            <v>6WEQJZA1W4G1</v>
          </cell>
          <cell r="U1740" t="str">
            <v>10764608051044</v>
          </cell>
        </row>
        <row r="1741">
          <cell r="A1741" t="str">
            <v>17107-EACH</v>
          </cell>
          <cell r="B1741">
            <v>18038712435</v>
          </cell>
          <cell r="C1741" t="str">
            <v>BAZIC Frizz Erasable Gel Pens, 0.7mm Medium Point, Assorted Colors Ink, Comfort Grip, 1-Pack</v>
          </cell>
          <cell r="D1741" t="str">
            <v>ACTIVE</v>
          </cell>
          <cell r="E1741" t="str">
            <v>PUBLISHED</v>
          </cell>
          <cell r="G1741" t="str">
            <v>Office &amp; Stationery</v>
          </cell>
          <cell r="H1741" t="str">
            <v>Pens</v>
          </cell>
          <cell r="I1741">
            <v>8.4600000000000009</v>
          </cell>
          <cell r="J1741" t="str">
            <v>USD</v>
          </cell>
          <cell r="K1741" t="str">
            <v>Base</v>
          </cell>
          <cell r="L1741">
            <v>8.4600000000000009</v>
          </cell>
          <cell r="M1741">
            <v>2039719</v>
          </cell>
          <cell r="N1741">
            <v>2039744</v>
          </cell>
          <cell r="O1741" t="str">
            <v>NETWORK_GEO</v>
          </cell>
          <cell r="P1741">
            <v>0.63</v>
          </cell>
          <cell r="Q1741">
            <v>1</v>
          </cell>
          <cell r="R1741" t="str">
            <v>Seller Fulfilled</v>
          </cell>
          <cell r="S1741" t="str">
            <v>Seller Fulfilled</v>
          </cell>
          <cell r="T1741" t="str">
            <v>6MG4BF00TSSJ</v>
          </cell>
          <cell r="U1741" t="str">
            <v>00469505747467</v>
          </cell>
        </row>
        <row r="1742">
          <cell r="A1742" t="str">
            <v>1775-EACH</v>
          </cell>
          <cell r="B1742">
            <v>24873642</v>
          </cell>
          <cell r="C1742" t="str">
            <v>BAZIC Norte Assorted Color Needle Tip Rollerball Pen 0.5mm (3/Pack), 1-Pack</v>
          </cell>
          <cell r="D1742" t="str">
            <v>ACTIVE</v>
          </cell>
          <cell r="E1742" t="str">
            <v>PUBLISHED</v>
          </cell>
          <cell r="G1742" t="str">
            <v>Office &amp; Stationery</v>
          </cell>
          <cell r="H1742" t="str">
            <v>Pens</v>
          </cell>
          <cell r="I1742">
            <v>7.89</v>
          </cell>
          <cell r="J1742" t="str">
            <v>USD</v>
          </cell>
          <cell r="K1742" t="str">
            <v>Base</v>
          </cell>
          <cell r="L1742">
            <v>7.89</v>
          </cell>
          <cell r="M1742">
            <v>2039719</v>
          </cell>
          <cell r="N1742">
            <v>2039744</v>
          </cell>
          <cell r="O1742" t="str">
            <v>ALWAYS_TWO_DAY</v>
          </cell>
          <cell r="P1742">
            <v>0.65</v>
          </cell>
          <cell r="Q1742">
            <v>1</v>
          </cell>
          <cell r="R1742" t="str">
            <v>Walmart Fulfilled</v>
          </cell>
          <cell r="S1742" t="str">
            <v>Seller Fulfilled</v>
          </cell>
          <cell r="T1742" t="str">
            <v>2LKBG1HCLTEG</v>
          </cell>
          <cell r="U1742" t="str">
            <v>00466138130666</v>
          </cell>
        </row>
        <row r="1743">
          <cell r="A1743" t="str">
            <v>1913-SET6</v>
          </cell>
          <cell r="B1743">
            <v>53427816</v>
          </cell>
          <cell r="C1743" t="str">
            <v>BAZIC Pencil Sharpener Single Hole Blade w/ Receptacle, 6-Pack</v>
          </cell>
          <cell r="D1743" t="str">
            <v>ACTIVE</v>
          </cell>
          <cell r="E1743" t="str">
            <v>PUBLISHED</v>
          </cell>
          <cell r="F1743" t="str">
            <v>Offer end date has passed</v>
          </cell>
          <cell r="G1743" t="str">
            <v>Office &amp; Stationery</v>
          </cell>
          <cell r="H1743" t="str">
            <v>Poster Boards</v>
          </cell>
          <cell r="I1743">
            <v>13.99</v>
          </cell>
          <cell r="J1743" t="str">
            <v>USD</v>
          </cell>
          <cell r="K1743" t="str">
            <v>Base</v>
          </cell>
          <cell r="L1743" t="str">
            <v>Yes</v>
          </cell>
          <cell r="M1743">
            <v>2039751</v>
          </cell>
          <cell r="N1743">
            <v>2039749</v>
          </cell>
          <cell r="O1743" t="str">
            <v>NETWORK_GEO</v>
          </cell>
          <cell r="P1743">
            <v>0.48</v>
          </cell>
          <cell r="Q1743">
            <v>1</v>
          </cell>
          <cell r="R1743" t="str">
            <v>Seller Fulfilled</v>
          </cell>
          <cell r="S1743" t="str">
            <v>Seller Fulfilled</v>
          </cell>
          <cell r="T1743" t="str">
            <v>5HYSTVJ085ZC</v>
          </cell>
          <cell r="U1743" t="str">
            <v>00764608054130</v>
          </cell>
        </row>
        <row r="1744">
          <cell r="A1744" t="str">
            <v>2101-CASE</v>
          </cell>
          <cell r="B1744">
            <v>5506014933</v>
          </cell>
          <cell r="C1744" t="str">
            <v>BAZIC 9 Pocket Card Sleeves Double Sided 3 Ring Binder Side Loading Clear Page Protectors (5/Pack), 144-Packs</v>
          </cell>
          <cell r="D1744" t="str">
            <v>ACTIVE</v>
          </cell>
          <cell r="E1744" t="str">
            <v>PUBLISHED</v>
          </cell>
          <cell r="F1744" t="str">
            <v>Offer end date has passed</v>
          </cell>
          <cell r="G1744" t="str">
            <v>Collectibles &amp; Memorabilia</v>
          </cell>
          <cell r="H1744" t="str">
            <v>Trading Card Sleeves &amp; Holders</v>
          </cell>
          <cell r="I1744">
            <v>284.99</v>
          </cell>
          <cell r="J1744" t="str">
            <v>USD</v>
          </cell>
          <cell r="K1744" t="str">
            <v>Base</v>
          </cell>
          <cell r="L1744">
            <v>284.99</v>
          </cell>
          <cell r="M1744">
            <v>2038710</v>
          </cell>
          <cell r="N1744">
            <v>2039723</v>
          </cell>
          <cell r="O1744" t="str">
            <v>NETWORK_GEO</v>
          </cell>
          <cell r="P1744">
            <v>0.6</v>
          </cell>
          <cell r="Q1744">
            <v>1</v>
          </cell>
          <cell r="R1744" t="str">
            <v>Seller Fulfilled</v>
          </cell>
          <cell r="S1744" t="str">
            <v>Seller Fulfilled</v>
          </cell>
          <cell r="T1744" t="str">
            <v>3WI23AFQKPI9</v>
          </cell>
          <cell r="U1744" t="str">
            <v>00764608054888</v>
          </cell>
        </row>
        <row r="1745">
          <cell r="A1745" t="str">
            <v>2198-CASE</v>
          </cell>
          <cell r="B1745">
            <v>528897469</v>
          </cell>
          <cell r="C1745" t="str">
            <v>BAZIC Foldable Utility Cart Portable Rolling Folding Cart 16"x18"x15" w/ Lid Cover, 70 Lbs Capacity, 3-Pack</v>
          </cell>
          <cell r="D1745" t="str">
            <v>ACTIVE</v>
          </cell>
          <cell r="E1745" t="str">
            <v>PUBLISHED</v>
          </cell>
          <cell r="F1745"/>
          <cell r="G1745" t="str">
            <v>Office &amp; Stationery</v>
          </cell>
          <cell r="H1745" t="str">
            <v>Composition Notebooks</v>
          </cell>
          <cell r="I1745">
            <v>17.5</v>
          </cell>
          <cell r="J1745" t="str">
            <v>USD</v>
          </cell>
          <cell r="K1745" t="str">
            <v>Base</v>
          </cell>
          <cell r="L1745" t="str">
            <v>Yes</v>
          </cell>
          <cell r="M1745">
            <v>2038710</v>
          </cell>
          <cell r="N1745">
            <v>2038710</v>
          </cell>
          <cell r="O1745">
            <v>25.74</v>
          </cell>
          <cell r="P1745">
            <v>0.65</v>
          </cell>
          <cell r="Q1745">
            <v>1</v>
          </cell>
          <cell r="R1745" t="str">
            <v>WFS Eligible</v>
          </cell>
          <cell r="S1745" t="str">
            <v>Seller Fulfilled</v>
          </cell>
          <cell r="T1745" t="str">
            <v>345WABX0VP0I</v>
          </cell>
          <cell r="U1745" t="str">
            <v>00764608054949</v>
          </cell>
        </row>
        <row r="1746">
          <cell r="A1746" t="str">
            <v>269-EACH</v>
          </cell>
          <cell r="B1746">
            <v>53461310</v>
          </cell>
          <cell r="C1746" t="str">
            <v>BAZIC Assorted Size Color Binder Clip, Metal Fold Back Paper Clamps Clips for Office School Supplies, Home Kitchen Storage Tool (8/Pack), 1-Pack</v>
          </cell>
          <cell r="D1746" t="str">
            <v>ARCHIVED</v>
          </cell>
          <cell r="E1746" t="str">
            <v>SYSTEM_PROBLEM</v>
          </cell>
          <cell r="F1746" t="str">
            <v>Compliance - Childrenâ€™s Product Policy</v>
          </cell>
          <cell r="G1746" t="str">
            <v>Office &amp; Stationery</v>
          </cell>
          <cell r="H1746" t="str">
            <v>Writing Notebooks &amp; Sketch Books</v>
          </cell>
          <cell r="I1746">
            <v>60.99</v>
          </cell>
          <cell r="J1746" t="str">
            <v>USD</v>
          </cell>
          <cell r="K1746" t="str">
            <v>Base</v>
          </cell>
          <cell r="L1746" t="str">
            <v>Yes</v>
          </cell>
          <cell r="M1746">
            <v>2039905</v>
          </cell>
          <cell r="N1746">
            <v>2039723</v>
          </cell>
          <cell r="O1746" t="str">
            <v>NETWORK_GEO</v>
          </cell>
          <cell r="P1746">
            <v>14.58</v>
          </cell>
          <cell r="Q1746">
            <v>1</v>
          </cell>
          <cell r="R1746" t="str">
            <v>Seller Fulfilled</v>
          </cell>
          <cell r="S1746" t="str">
            <v>Seller Fulfilled</v>
          </cell>
          <cell r="T1746" t="str">
            <v>4DRLJ5AJKK13</v>
          </cell>
          <cell r="U1746" t="str">
            <v>20764608055209</v>
          </cell>
        </row>
        <row r="1747">
          <cell r="A1747" t="str">
            <v>3109-CASE</v>
          </cell>
          <cell r="B1747">
            <v>329442142</v>
          </cell>
          <cell r="C1747" t="str">
            <v>BAZIC Manila File Folder 1/3 Cut Letter Size, Left Right Center Tabs, 288-Count</v>
          </cell>
          <cell r="D1747" t="str">
            <v>ACTIVE</v>
          </cell>
          <cell r="E1747" t="str">
            <v>PUBLISHED</v>
          </cell>
          <cell r="F1747" t="str">
            <v>Compliance - Childrenâ€™s Product Policy,No Match Found - Adjusted to your last submitted price</v>
          </cell>
          <cell r="G1747" t="str">
            <v>Office &amp; Stationery</v>
          </cell>
          <cell r="H1747" t="str">
            <v>Writing Notebooks &amp; Sketch Books</v>
          </cell>
          <cell r="I1747">
            <v>61.99</v>
          </cell>
          <cell r="J1747" t="str">
            <v>USD</v>
          </cell>
          <cell r="K1747" t="str">
            <v>Base</v>
          </cell>
          <cell r="L1747" t="str">
            <v>Yes</v>
          </cell>
          <cell r="M1747">
            <v>2039742</v>
          </cell>
          <cell r="N1747">
            <v>2039723</v>
          </cell>
          <cell r="O1747" t="str">
            <v>NETWORK_GEO</v>
          </cell>
          <cell r="P1747">
            <v>14.58</v>
          </cell>
          <cell r="Q1747">
            <v>1</v>
          </cell>
          <cell r="R1747" t="str">
            <v>Seller Fulfilled</v>
          </cell>
          <cell r="S1747" t="str">
            <v>Seller Fulfilled</v>
          </cell>
          <cell r="T1747" t="str">
            <v>274LRQUOYLP8</v>
          </cell>
          <cell r="U1747" t="str">
            <v>20764608055216</v>
          </cell>
        </row>
        <row r="1748">
          <cell r="A1748" t="str">
            <v>3200-SET3</v>
          </cell>
          <cell r="B1748">
            <v>28144545</v>
          </cell>
          <cell r="C1748" t="str">
            <v>BAZIC Paper Punch 3 Hole 1/4" w/ Soft Grip Chip Tray Holder, 3-Pack</v>
          </cell>
          <cell r="D1748" t="str">
            <v>ACTIVE</v>
          </cell>
          <cell r="E1748" t="str">
            <v>PUBLISHED</v>
          </cell>
          <cell r="F1748" t="str">
            <v>Offer end date has passed</v>
          </cell>
          <cell r="G1748" t="str">
            <v>Office &amp; Stationery</v>
          </cell>
          <cell r="H1748" t="str">
            <v>Paper Hole Punches</v>
          </cell>
          <cell r="I1748">
            <v>12.99</v>
          </cell>
          <cell r="J1748" t="str">
            <v>USD</v>
          </cell>
          <cell r="K1748" t="str">
            <v>Base</v>
          </cell>
          <cell r="L1748">
            <v>12.99</v>
          </cell>
          <cell r="M1748">
            <v>2048506</v>
          </cell>
          <cell r="N1748">
            <v>2039744</v>
          </cell>
          <cell r="O1748" t="str">
            <v>NETWORK_GEO</v>
          </cell>
          <cell r="P1748">
            <v>0.37</v>
          </cell>
          <cell r="Q1748">
            <v>1</v>
          </cell>
          <cell r="R1748" t="str">
            <v>Seller Fulfilled</v>
          </cell>
          <cell r="S1748" t="str">
            <v>Seller Fulfilled</v>
          </cell>
          <cell r="T1748" t="str">
            <v>3L86ZAP2ZKQQ</v>
          </cell>
          <cell r="U1748" t="str">
            <v>00764608005767</v>
          </cell>
        </row>
        <row r="1749">
          <cell r="A1749" t="str">
            <v>3310-EACH</v>
          </cell>
          <cell r="B1749">
            <v>35766621</v>
          </cell>
          <cell r="C1749" t="str">
            <v>BAZIC Modeling Clay 6 Color, Assorted Colors, Non Toxic (12oz/Pack), 1-Pack</v>
          </cell>
          <cell r="D1749" t="str">
            <v>ACTIVE</v>
          </cell>
          <cell r="E1749" t="str">
            <v>PUBLISHED</v>
          </cell>
          <cell r="F1749" t="str">
            <v>Reasonable price requirements are not met</v>
          </cell>
          <cell r="G1749" t="str">
            <v>Crafts</v>
          </cell>
          <cell r="H1749" t="str">
            <v>Play Doughs</v>
          </cell>
          <cell r="I1749">
            <v>15.49</v>
          </cell>
          <cell r="J1749" t="str">
            <v>USD</v>
          </cell>
          <cell r="K1749" t="str">
            <v>Base</v>
          </cell>
          <cell r="L1749">
            <v>11.89</v>
          </cell>
          <cell r="M1749">
            <v>2039741</v>
          </cell>
          <cell r="N1749">
            <v>2039910</v>
          </cell>
          <cell r="O1749" t="str">
            <v>NETWORK_GEO</v>
          </cell>
          <cell r="P1749">
            <v>3.02</v>
          </cell>
          <cell r="Q1749">
            <v>1</v>
          </cell>
          <cell r="R1749" t="str">
            <v>Seller Fulfilled</v>
          </cell>
          <cell r="S1749" t="str">
            <v>Seller Fulfilled</v>
          </cell>
          <cell r="T1749" t="str">
            <v>6QZBBFOY6CDJ</v>
          </cell>
          <cell r="U1749" t="str">
            <v>10764608006013</v>
          </cell>
        </row>
        <row r="1750">
          <cell r="A1750" t="str">
            <v>3901-EACH</v>
          </cell>
          <cell r="B1750">
            <v>949960289</v>
          </cell>
          <cell r="C1750" t="str">
            <v>BAZIC Watercolor w/ Brush Semi Moist 16 Color, Non-Toxic Paint Set, 1-Pack</v>
          </cell>
          <cell r="D1750" t="str">
            <v>ACTIVE</v>
          </cell>
          <cell r="E1750" t="str">
            <v>PUBLISHED</v>
          </cell>
          <cell r="F1750" t="str">
            <v>Reasonable price requirements are not met,Reasonable Price Not Satisfied</v>
          </cell>
          <cell r="G1750" t="str">
            <v>Office &amp; Stationery</v>
          </cell>
          <cell r="H1750" t="str">
            <v>Sheet Protectors</v>
          </cell>
          <cell r="I1750">
            <v>24.99</v>
          </cell>
          <cell r="J1750" t="str">
            <v>USD</v>
          </cell>
          <cell r="K1750" t="str">
            <v>Base</v>
          </cell>
          <cell r="L1750" t="str">
            <v>No</v>
          </cell>
          <cell r="M1750">
            <v>2039748</v>
          </cell>
          <cell r="N1750">
            <v>2039907</v>
          </cell>
          <cell r="O1750" t="str">
            <v>NETWORK_GEO</v>
          </cell>
          <cell r="P1750">
            <v>1.1200000000000001</v>
          </cell>
          <cell r="Q1750">
            <v>1</v>
          </cell>
          <cell r="R1750" t="str">
            <v>Seller Fulfilled</v>
          </cell>
          <cell r="S1750" t="str">
            <v>Walmart Fulfilled</v>
          </cell>
          <cell r="T1750" t="str">
            <v>75E8GGDZ57D0</v>
          </cell>
          <cell r="U1750" t="str">
            <v>00764608060902</v>
          </cell>
        </row>
        <row r="1751">
          <cell r="A1751" t="str">
            <v>3998-BOX</v>
          </cell>
          <cell r="B1751">
            <v>271913288</v>
          </cell>
          <cell r="C1751" t="str">
            <v>BAZIC Paint Palette 10 Mixing Round Tray, Plastic Paint Pallets, 24-Pack</v>
          </cell>
          <cell r="D1751" t="str">
            <v>ACTIVE</v>
          </cell>
          <cell r="E1751" t="str">
            <v>PUBLISHED</v>
          </cell>
          <cell r="F1751" t="str">
            <v>Offer end date has passed</v>
          </cell>
          <cell r="G1751" t="str">
            <v>Crafts</v>
          </cell>
          <cell r="H1751" t="str">
            <v>Stamps &amp; Stamp Sets</v>
          </cell>
          <cell r="I1751">
            <v>6.99</v>
          </cell>
          <cell r="J1751" t="str">
            <v>USD</v>
          </cell>
          <cell r="K1751" t="str">
            <v>Base</v>
          </cell>
          <cell r="L1751" t="str">
            <v>Yes</v>
          </cell>
          <cell r="M1751">
            <v>2038710</v>
          </cell>
          <cell r="N1751">
            <v>2038710</v>
          </cell>
          <cell r="O1751" t="str">
            <v>ALWAYS_TWO_DAY</v>
          </cell>
          <cell r="P1751">
            <v>0.1</v>
          </cell>
          <cell r="Q1751">
            <v>1</v>
          </cell>
          <cell r="R1751" t="str">
            <v>Walmart Fulfilled</v>
          </cell>
          <cell r="S1751" t="str">
            <v>Seller Fulfilled</v>
          </cell>
          <cell r="T1751" t="str">
            <v>4YNAIWUWPZ7S</v>
          </cell>
          <cell r="U1751" t="str">
            <v>00764608063033</v>
          </cell>
        </row>
        <row r="1752">
          <cell r="A1752" t="str">
            <v>4432-BOX</v>
          </cell>
          <cell r="B1752">
            <v>972855246</v>
          </cell>
          <cell r="C1752" t="str">
            <v>BAZIC 5" Blunt &amp; Pointed Tip School Scissors, Assorted Color (2/Pack), 24-Packs</v>
          </cell>
          <cell r="D1752" t="str">
            <v>ACTIVE</v>
          </cell>
          <cell r="E1752" t="str">
            <v>PUBLISHED</v>
          </cell>
          <cell r="G1752" t="str">
            <v>Office &amp; Stationery</v>
          </cell>
          <cell r="H1752" t="str">
            <v>Scissors</v>
          </cell>
          <cell r="I1752">
            <v>51.49</v>
          </cell>
          <cell r="J1752" t="str">
            <v>USD</v>
          </cell>
          <cell r="K1752" t="str">
            <v>Base</v>
          </cell>
          <cell r="L1752">
            <v>51.49</v>
          </cell>
          <cell r="M1752">
            <v>2039728</v>
          </cell>
          <cell r="N1752">
            <v>2039910</v>
          </cell>
          <cell r="O1752" t="str">
            <v>NETWORK_GEO</v>
          </cell>
          <cell r="P1752">
            <v>11.08</v>
          </cell>
          <cell r="Q1752">
            <v>1</v>
          </cell>
          <cell r="R1752" t="str">
            <v>Seller Fulfilled</v>
          </cell>
          <cell r="S1752" t="str">
            <v>Seller Fulfilled</v>
          </cell>
          <cell r="T1752" t="str">
            <v>6BAZ1W3H3BE0</v>
          </cell>
          <cell r="U1752" t="str">
            <v>20764608006805</v>
          </cell>
        </row>
        <row r="1753">
          <cell r="A1753" t="str">
            <v>5075-PACK2</v>
          </cell>
          <cell r="B1753">
            <v>255442960</v>
          </cell>
          <cell r="C1753" t="str">
            <v>BAZIC Sales Order Book, 50 Sets 5 9/16"x8 7/16" 2-Part Carbonless, 2-Packs</v>
          </cell>
          <cell r="D1753" t="str">
            <v>ACTIVE</v>
          </cell>
          <cell r="E1753" t="str">
            <v>PUBLISHED</v>
          </cell>
          <cell r="F1753" t="str">
            <v>Offer end date has passed,Current Offer At Or Below Target</v>
          </cell>
          <cell r="G1753" t="str">
            <v>Office &amp; Stationery</v>
          </cell>
          <cell r="H1753" t="str">
            <v>Mechanical Pencils</v>
          </cell>
          <cell r="I1753">
            <v>34.99</v>
          </cell>
          <cell r="J1753" t="str">
            <v>USD</v>
          </cell>
          <cell r="K1753" t="str">
            <v>Base</v>
          </cell>
          <cell r="L1753" t="str">
            <v>Yes</v>
          </cell>
          <cell r="M1753">
            <v>2038710</v>
          </cell>
          <cell r="N1753">
            <v>2039720</v>
          </cell>
          <cell r="O1753" t="str">
            <v>NETWORK_GEO</v>
          </cell>
          <cell r="P1753">
            <v>2.66</v>
          </cell>
          <cell r="Q1753">
            <v>1</v>
          </cell>
          <cell r="R1753" t="str">
            <v>Seller Fulfilled</v>
          </cell>
          <cell r="S1753" t="str">
            <v>Seller Fulfilled</v>
          </cell>
          <cell r="T1753" t="str">
            <v>4CJYX17M3X5J</v>
          </cell>
          <cell r="U1753" t="str">
            <v>10764608007072</v>
          </cell>
        </row>
        <row r="1754">
          <cell r="A1754" t="str">
            <v>5143-BOX</v>
          </cell>
          <cell r="B1754">
            <v>449409127</v>
          </cell>
          <cell r="C1754" t="str">
            <v>BAZIC Neon Page Markers 0.5x1.75 Neon Index Tabs, (1000 Sheets/Pack), 24-Pack</v>
          </cell>
          <cell r="D1754" t="str">
            <v>ACTIVE</v>
          </cell>
          <cell r="E1754" t="str">
            <v>PUBLISHED</v>
          </cell>
          <cell r="G1754" t="str">
            <v>Office &amp; Stationery</v>
          </cell>
          <cell r="H1754" t="str">
            <v>Index Tabs</v>
          </cell>
          <cell r="I1754">
            <v>38.49</v>
          </cell>
          <cell r="J1754" t="str">
            <v>USD</v>
          </cell>
          <cell r="K1754" t="str">
            <v>Base</v>
          </cell>
          <cell r="L1754">
            <v>38.49</v>
          </cell>
          <cell r="M1754">
            <v>2039889</v>
          </cell>
          <cell r="N1754">
            <v>2039720</v>
          </cell>
          <cell r="O1754" t="str">
            <v>NETWORK_GEO</v>
          </cell>
          <cell r="P1754">
            <v>2.44</v>
          </cell>
          <cell r="Q1754">
            <v>1</v>
          </cell>
          <cell r="R1754" t="str">
            <v>Seller Fulfilled</v>
          </cell>
          <cell r="S1754" t="str">
            <v>Seller Fulfilled</v>
          </cell>
          <cell r="T1754" t="str">
            <v>1ZEX3ZAQTXQ8</v>
          </cell>
          <cell r="U1754" t="str">
            <v>10764608007089</v>
          </cell>
        </row>
        <row r="1755">
          <cell r="A1755" t="str">
            <v>559-SET6</v>
          </cell>
          <cell r="B1755">
            <v>24868781</v>
          </cell>
          <cell r="C1755" t="str">
            <v>BAZIC W/R 70 Ct. 1-Subject Spiral Notebook [559]</v>
          </cell>
          <cell r="D1755" t="str">
            <v>ACTIVE</v>
          </cell>
          <cell r="E1755" t="str">
            <v>PUBLISHED</v>
          </cell>
          <cell r="F1755" t="str">
            <v>Compliance - Childrenâ€™s Product Policy</v>
          </cell>
          <cell r="G1755" t="str">
            <v>Office &amp; Stationery</v>
          </cell>
          <cell r="H1755" t="str">
            <v>Composition Notebooks</v>
          </cell>
          <cell r="I1755">
            <v>23.59</v>
          </cell>
          <cell r="J1755" t="str">
            <v>USD</v>
          </cell>
          <cell r="K1755" t="str">
            <v>Base</v>
          </cell>
          <cell r="L1755" t="str">
            <v>Yes</v>
          </cell>
          <cell r="M1755">
            <v>2038710</v>
          </cell>
          <cell r="N1755">
            <v>2039923</v>
          </cell>
          <cell r="O1755">
            <v>3.36</v>
          </cell>
          <cell r="P1755">
            <v>13.7</v>
          </cell>
          <cell r="Q1755">
            <v>1</v>
          </cell>
          <cell r="R1755" t="str">
            <v>Seller Fulfilled</v>
          </cell>
          <cell r="S1755" t="str">
            <v>Walmart Fulfilled</v>
          </cell>
          <cell r="T1755" t="str">
            <v>7A9FQDALHXD4</v>
          </cell>
          <cell r="U1755" t="str">
            <v>20810056720005</v>
          </cell>
        </row>
        <row r="1756">
          <cell r="A1756" t="str">
            <v>6043-EACH</v>
          </cell>
          <cell r="B1756">
            <v>1522967450</v>
          </cell>
          <cell r="C1756" t="str">
            <v>BAZIC Magnetic Dry Erase Board Tile 11.5"x11.5" Whiteboard, Markers and Magnets 1-Pack</v>
          </cell>
          <cell r="D1756" t="str">
            <v>ARCHIVED</v>
          </cell>
          <cell r="E1756" t="str">
            <v>UNPUBLISHED</v>
          </cell>
          <cell r="F1756" t="str">
            <v>Offer end date has passed</v>
          </cell>
          <cell r="G1756" t="str">
            <v>Office &amp; Stationery</v>
          </cell>
          <cell r="H1756" t="str">
            <v>Whiteboards</v>
          </cell>
          <cell r="I1756">
            <v>14.34</v>
          </cell>
          <cell r="J1756" t="str">
            <v>USD</v>
          </cell>
          <cell r="K1756" t="str">
            <v>Base</v>
          </cell>
          <cell r="L1756" t="str">
            <v>Yes</v>
          </cell>
          <cell r="M1756">
            <v>2039885</v>
          </cell>
          <cell r="N1756">
            <v>2039923</v>
          </cell>
          <cell r="O1756">
            <v>0.64</v>
          </cell>
          <cell r="P1756">
            <v>1.02</v>
          </cell>
          <cell r="Q1756">
            <v>1</v>
          </cell>
          <cell r="R1756" t="str">
            <v>Seller Fulfilled</v>
          </cell>
          <cell r="S1756" t="str">
            <v>Seller Fulfilled</v>
          </cell>
          <cell r="T1756" t="str">
            <v>2WJI03FVQRW8</v>
          </cell>
          <cell r="U1756" t="str">
            <v>00810056720018</v>
          </cell>
        </row>
        <row r="1757">
          <cell r="A1757" t="str">
            <v>709-BOX</v>
          </cell>
          <cell r="B1757">
            <v>509262774</v>
          </cell>
          <cell r="C1757" t="str">
            <v>BAZIC Pre-Sharpened #2 HB Jumbo Pencils, Latex Free Eraser (12 Count/Pack), 12-Packs</v>
          </cell>
          <cell r="D1757" t="str">
            <v>ARCHIVED</v>
          </cell>
          <cell r="E1757" t="str">
            <v>UNPUBLISHED</v>
          </cell>
          <cell r="F1757" t="str">
            <v>Offer end date has passed,Price Adjusted</v>
          </cell>
          <cell r="G1757" t="str">
            <v>Office &amp; Stationery</v>
          </cell>
          <cell r="H1757" t="str">
            <v>Pencils</v>
          </cell>
          <cell r="I1757">
            <v>57.49</v>
          </cell>
          <cell r="J1757" t="str">
            <v>USD</v>
          </cell>
          <cell r="K1757" t="str">
            <v>Base</v>
          </cell>
          <cell r="L1757" t="str">
            <v>Yes</v>
          </cell>
          <cell r="M1757">
            <v>2039720</v>
          </cell>
          <cell r="N1757">
            <v>2039720</v>
          </cell>
          <cell r="O1757">
            <v>3.9</v>
          </cell>
          <cell r="P1757">
            <v>0.11</v>
          </cell>
          <cell r="Q1757">
            <v>1</v>
          </cell>
          <cell r="R1757" t="str">
            <v>Seller Fulfilled</v>
          </cell>
          <cell r="S1757" t="str">
            <v>Seller Fulfilled</v>
          </cell>
          <cell r="T1757" t="str">
            <v>333SO4O671L4</v>
          </cell>
          <cell r="U1757" t="str">
            <v>00764608007297</v>
          </cell>
        </row>
        <row r="1758">
          <cell r="A1758" t="str">
            <v>916-EACH</v>
          </cell>
          <cell r="B1758">
            <v>26013592</v>
          </cell>
          <cell r="C1758" t="str">
            <v>BAZIC Clear Packing Tape 1.88" x 54.6 Yards, Total 6 Count</v>
          </cell>
          <cell r="D1758" t="str">
            <v>ARCHIVED</v>
          </cell>
          <cell r="E1758" t="str">
            <v>UNPUBLISHED</v>
          </cell>
          <cell r="F1758" t="str">
            <v>Offer end date has passed</v>
          </cell>
          <cell r="G1758" t="str">
            <v>Office &amp; Stationery</v>
          </cell>
          <cell r="H1758" t="str">
            <v>Mechanical Pencils</v>
          </cell>
          <cell r="I1758">
            <v>11.65</v>
          </cell>
          <cell r="J1758" t="str">
            <v>USD</v>
          </cell>
          <cell r="K1758" t="str">
            <v>Base</v>
          </cell>
          <cell r="L1758" t="str">
            <v>Yes</v>
          </cell>
          <cell r="M1758">
            <v>2038710</v>
          </cell>
          <cell r="N1758">
            <v>2039720</v>
          </cell>
          <cell r="O1758" t="str">
            <v>NETWORK_GEO</v>
          </cell>
          <cell r="P1758">
            <v>0.31</v>
          </cell>
          <cell r="Q1758">
            <v>1</v>
          </cell>
          <cell r="R1758" t="str">
            <v>Seller Fulfilled</v>
          </cell>
          <cell r="S1758" t="str">
            <v>Seller Fulfilled</v>
          </cell>
          <cell r="T1758" t="str">
            <v>4GORPGW03SDC</v>
          </cell>
          <cell r="U1758" t="str">
            <v>00764608007396</v>
          </cell>
        </row>
        <row r="1759">
          <cell r="A1759" t="str">
            <v>936-BOX</v>
          </cell>
          <cell r="B1759">
            <v>769549158</v>
          </cell>
          <cell r="C1759" t="str">
            <v>BAZIC Clear Packaging Tape Packing Tape w/ Dispenser 1.88"x800", 24-Pack</v>
          </cell>
          <cell r="D1759" t="str">
            <v>ACTIVE</v>
          </cell>
          <cell r="E1759" t="str">
            <v>PUBLISHED</v>
          </cell>
          <cell r="F1759" t="str">
            <v>Offer end date has passed</v>
          </cell>
          <cell r="G1759" t="str">
            <v>Office &amp; Stationery</v>
          </cell>
          <cell r="H1759" t="str">
            <v>Mechanical Pencils</v>
          </cell>
          <cell r="I1759">
            <v>8.68</v>
          </cell>
          <cell r="J1759" t="str">
            <v>USD</v>
          </cell>
          <cell r="K1759" t="str">
            <v>Base</v>
          </cell>
          <cell r="L1759" t="str">
            <v>Yes</v>
          </cell>
          <cell r="M1759">
            <v>2038710</v>
          </cell>
          <cell r="N1759">
            <v>2039720</v>
          </cell>
          <cell r="O1759" t="str">
            <v>NETWORK_GEO</v>
          </cell>
          <cell r="P1759">
            <v>0.08</v>
          </cell>
          <cell r="Q1759">
            <v>1</v>
          </cell>
          <cell r="R1759" t="str">
            <v>Seller Fulfilled</v>
          </cell>
          <cell r="S1759" t="str">
            <v>Walmart Fulfilled</v>
          </cell>
          <cell r="T1759" t="str">
            <v>1HBSX6U176PP</v>
          </cell>
          <cell r="U1759" t="str">
            <v>00764608007570</v>
          </cell>
        </row>
        <row r="1760">
          <cell r="A1760" t="str">
            <v>L-4-BOX</v>
          </cell>
          <cell r="B1760">
            <v>856228942</v>
          </cell>
          <cell r="C1760" t="str">
            <v>BAZIC For Rent Sign 12"x16", Waterproof Indoor Signage, 24-Pack</v>
          </cell>
          <cell r="D1760" t="str">
            <v>ACTIVE</v>
          </cell>
          <cell r="E1760" t="str">
            <v>PUBLISHED</v>
          </cell>
          <cell r="F1760" t="str">
            <v>Offer end date has passed,Reasonable price requirements are not met,Reasonable Price Not Satisfied</v>
          </cell>
          <cell r="G1760" t="str">
            <v>Home &amp; Garden</v>
          </cell>
          <cell r="H1760" t="str">
            <v>Plaques &amp; Signs</v>
          </cell>
          <cell r="I1760">
            <v>29.49</v>
          </cell>
          <cell r="J1760" t="str">
            <v>USD</v>
          </cell>
          <cell r="K1760" t="str">
            <v>Base</v>
          </cell>
          <cell r="L1760" t="str">
            <v>Yes</v>
          </cell>
          <cell r="M1760">
            <v>2038710</v>
          </cell>
          <cell r="N1760" t="str">
            <v>NETWORK_GEO</v>
          </cell>
          <cell r="O1760">
            <v>2.4</v>
          </cell>
          <cell r="P1760">
            <v>5.82</v>
          </cell>
          <cell r="Q1760">
            <v>1</v>
          </cell>
          <cell r="R1760" t="str">
            <v>Seller Fulfilled</v>
          </cell>
          <cell r="S1760" t="str">
            <v>Seller Fulfilled</v>
          </cell>
          <cell r="T1760" t="str">
            <v>2HB48MUJRDYH</v>
          </cell>
          <cell r="U1760" t="str">
            <v>10764608007799</v>
          </cell>
        </row>
        <row r="1761">
          <cell r="A1761" t="str">
            <v>17013-CASE</v>
          </cell>
          <cell r="B1761">
            <v>724818091</v>
          </cell>
          <cell r="C1761" t="str">
            <v>BAZIC Maxxon Fuse Tech Gel Ink Pen, Assorted Colors, 1.4 mm Bold Point (4/Pack), 144-Pack</v>
          </cell>
          <cell r="D1761" t="str">
            <v>ARCHIVED</v>
          </cell>
          <cell r="E1761" t="str">
            <v>UNPUBLISHED</v>
          </cell>
          <cell r="F1761" t="str">
            <v>Offer end date has passed</v>
          </cell>
          <cell r="G1761" t="str">
            <v>Office &amp; Stationery</v>
          </cell>
          <cell r="H1761" t="str">
            <v>Pens</v>
          </cell>
          <cell r="I1761">
            <v>290.99</v>
          </cell>
          <cell r="J1761" t="str">
            <v>USD</v>
          </cell>
          <cell r="K1761" t="str">
            <v>Base</v>
          </cell>
          <cell r="L1761" t="str">
            <v>Yes</v>
          </cell>
          <cell r="M1761">
            <v>2039719</v>
          </cell>
          <cell r="N1761">
            <v>2039720</v>
          </cell>
          <cell r="O1761" t="str">
            <v>NETWORK_GEO</v>
          </cell>
          <cell r="P1761">
            <v>0.25</v>
          </cell>
          <cell r="Q1761">
            <v>1</v>
          </cell>
          <cell r="R1761" t="str">
            <v>Seller Fulfilled</v>
          </cell>
          <cell r="S1761" t="str">
            <v>Walmart Fulfilled</v>
          </cell>
          <cell r="T1761" t="str">
            <v>44M2J2OKNSRN</v>
          </cell>
          <cell r="U1761" t="str">
            <v>20764608007871</v>
          </cell>
        </row>
        <row r="1762">
          <cell r="A1762" t="str">
            <v>17032-CASE</v>
          </cell>
          <cell r="B1762">
            <v>153243065</v>
          </cell>
          <cell r="C1762" t="str">
            <v>BAZIC GeLuxe Gel Ink Roller Pen, Assorted Colors, 1.0 mm Medium Point (6/Pack), 144-Pack</v>
          </cell>
          <cell r="D1762" t="str">
            <v>ACTIVE</v>
          </cell>
          <cell r="E1762" t="str">
            <v>PUBLISHED</v>
          </cell>
          <cell r="F1762" t="str">
            <v>Offer end date has passed</v>
          </cell>
          <cell r="G1762" t="str">
            <v>Office &amp; Stationery</v>
          </cell>
          <cell r="H1762" t="str">
            <v>Pencil Cases</v>
          </cell>
          <cell r="I1762">
            <v>10.89</v>
          </cell>
          <cell r="J1762" t="str">
            <v>USD</v>
          </cell>
          <cell r="K1762" t="str">
            <v>Promo price</v>
          </cell>
          <cell r="L1762" t="str">
            <v>Yes</v>
          </cell>
          <cell r="M1762">
            <v>2039719</v>
          </cell>
          <cell r="N1762">
            <v>2039750</v>
          </cell>
          <cell r="O1762" t="str">
            <v>ALWAYS_TWO_DAY</v>
          </cell>
          <cell r="P1762">
            <v>0.4</v>
          </cell>
          <cell r="Q1762">
            <v>1</v>
          </cell>
          <cell r="R1762" t="str">
            <v>Walmart Fulfilled</v>
          </cell>
          <cell r="S1762" t="str">
            <v>Seller Fulfilled</v>
          </cell>
          <cell r="T1762" t="str">
            <v>39GWJUQKTJ12</v>
          </cell>
          <cell r="U1762" t="str">
            <v>00764608008034</v>
          </cell>
        </row>
        <row r="1763">
          <cell r="A1763" t="str">
            <v>2517-CASE</v>
          </cell>
          <cell r="B1763">
            <v>757825095</v>
          </cell>
          <cell r="C1763" t="str">
            <v>BAZIC 16 Color Premium Crayons</v>
          </cell>
          <cell r="D1763" t="str">
            <v>ACTIVE</v>
          </cell>
          <cell r="E1763" t="str">
            <v>UNPUBLISHED</v>
          </cell>
          <cell r="F1763" t="str">
            <v>Shipping information is not found,Reasonable price requirements are not met</v>
          </cell>
          <cell r="G1763" t="str">
            <v>Office &amp; Stationery</v>
          </cell>
          <cell r="H1763" t="str">
            <v>Pencil Cases</v>
          </cell>
          <cell r="I1763">
            <v>18.989999999999998</v>
          </cell>
          <cell r="J1763" t="str">
            <v>USD</v>
          </cell>
          <cell r="K1763" t="str">
            <v>Base</v>
          </cell>
          <cell r="L1763" t="str">
            <v>Yes</v>
          </cell>
          <cell r="M1763">
            <v>2039722</v>
          </cell>
          <cell r="N1763">
            <v>2039750</v>
          </cell>
          <cell r="O1763" t="str">
            <v>NETWORK_GEO</v>
          </cell>
          <cell r="P1763">
            <v>5.43</v>
          </cell>
          <cell r="Q1763">
            <v>1</v>
          </cell>
          <cell r="R1763" t="str">
            <v>WFS Eligible</v>
          </cell>
          <cell r="S1763" t="str">
            <v>Seller Fulfilled</v>
          </cell>
          <cell r="T1763" t="str">
            <v>1NNE2PJPUKCK</v>
          </cell>
          <cell r="U1763" t="str">
            <v>00764608008041</v>
          </cell>
        </row>
        <row r="1764">
          <cell r="A1764" t="str">
            <v>3107-CASE</v>
          </cell>
          <cell r="B1764">
            <v>1160884616</v>
          </cell>
          <cell r="C1764" t="str">
            <v>BAZIC Binder Dividers w/ 10 Color Tabs, 11 Hole Punch Plastic Index Divider with Tab, (10/Pack), 144-Packs</v>
          </cell>
          <cell r="D1764" t="str">
            <v>ACTIVE</v>
          </cell>
          <cell r="E1764" t="str">
            <v>PUBLISHED</v>
          </cell>
          <cell r="F1764" t="str">
            <v>Offer end date has passed,Price Adjusted</v>
          </cell>
          <cell r="G1764" t="str">
            <v>Office &amp; Stationery</v>
          </cell>
          <cell r="H1764" t="str">
            <v>Binder Pockets</v>
          </cell>
          <cell r="I1764">
            <v>128.75</v>
          </cell>
          <cell r="J1764" t="str">
            <v>USD</v>
          </cell>
          <cell r="K1764" t="str">
            <v>Base</v>
          </cell>
          <cell r="L1764" t="str">
            <v>Yes</v>
          </cell>
          <cell r="M1764">
            <v>2039889</v>
          </cell>
          <cell r="N1764">
            <v>2038356</v>
          </cell>
          <cell r="O1764" t="str">
            <v>NETWORK_GEO</v>
          </cell>
          <cell r="P1764">
            <v>11.1</v>
          </cell>
          <cell r="Q1764">
            <v>1</v>
          </cell>
          <cell r="R1764" t="str">
            <v>Seller Fulfilled</v>
          </cell>
          <cell r="S1764" t="str">
            <v>Seller Fulfilled</v>
          </cell>
          <cell r="T1764" t="str">
            <v>1LLUAHCYF1I9</v>
          </cell>
          <cell r="U1764" t="str">
            <v>20764608008144</v>
          </cell>
        </row>
        <row r="1765">
          <cell r="A1765" t="str">
            <v>3122-CASE</v>
          </cell>
          <cell r="B1765">
            <v>717578706</v>
          </cell>
          <cell r="C1765" t="str">
            <v>BAZIC 3 Ring Binder 1" Economy View Binders Black, Hold 175 Sheets, 12-Count</v>
          </cell>
          <cell r="D1765" t="str">
            <v>ACTIVE</v>
          </cell>
          <cell r="E1765" t="str">
            <v>PUBLISHED</v>
          </cell>
          <cell r="F1765" t="str">
            <v>Offer end date has passed,Min. Allowed Seller Price Reached</v>
          </cell>
          <cell r="G1765" t="str">
            <v>Office &amp; Stationery</v>
          </cell>
          <cell r="H1765" t="str">
            <v>Mailers</v>
          </cell>
          <cell r="I1765">
            <v>8.25</v>
          </cell>
          <cell r="J1765" t="str">
            <v>USD</v>
          </cell>
          <cell r="K1765" t="str">
            <v>Base</v>
          </cell>
          <cell r="L1765" t="str">
            <v>Yes</v>
          </cell>
          <cell r="M1765">
            <v>2039738</v>
          </cell>
          <cell r="N1765">
            <v>2038710</v>
          </cell>
          <cell r="O1765" t="str">
            <v>NETWORK_GEO</v>
          </cell>
          <cell r="P1765">
            <v>0.11</v>
          </cell>
          <cell r="Q1765">
            <v>1</v>
          </cell>
          <cell r="R1765" t="str">
            <v>Seller Fulfilled</v>
          </cell>
          <cell r="S1765" t="str">
            <v>Seller Fulfilled</v>
          </cell>
          <cell r="T1765" t="str">
            <v>3UUSIEQXSAB4</v>
          </cell>
          <cell r="U1765" t="str">
            <v>00764608082713</v>
          </cell>
        </row>
        <row r="1766">
          <cell r="A1766" t="str">
            <v>3186-EACH</v>
          </cell>
          <cell r="B1766">
            <v>30302578</v>
          </cell>
          <cell r="C1766" t="str">
            <v>BAZIC 3-Ring Binder Dividers w/ 12-Preprinted Jan-Dec Tab</v>
          </cell>
          <cell r="D1766" t="str">
            <v>ARCHIVED</v>
          </cell>
          <cell r="E1766" t="str">
            <v>UNPUBLISHED</v>
          </cell>
          <cell r="F1766" t="str">
            <v>Offer end date has passed</v>
          </cell>
          <cell r="G1766" t="str">
            <v>Office &amp; Stationery</v>
          </cell>
          <cell r="H1766" t="str">
            <v>Adhesive Tapes</v>
          </cell>
          <cell r="I1766">
            <v>8.9</v>
          </cell>
          <cell r="J1766" t="str">
            <v>USD</v>
          </cell>
          <cell r="K1766" t="str">
            <v>Promo price</v>
          </cell>
          <cell r="L1766" t="str">
            <v>Yes</v>
          </cell>
          <cell r="M1766">
            <v>2039742</v>
          </cell>
          <cell r="N1766">
            <v>2038710</v>
          </cell>
          <cell r="O1766" t="str">
            <v>ALWAYS_TWO_DAY</v>
          </cell>
          <cell r="P1766">
            <v>0.35</v>
          </cell>
          <cell r="Q1766">
            <v>1</v>
          </cell>
          <cell r="R1766" t="str">
            <v>Walmart Fulfilled</v>
          </cell>
          <cell r="S1766" t="str">
            <v>Seller Fulfilled</v>
          </cell>
          <cell r="T1766" t="str">
            <v>306UH04F8TH0</v>
          </cell>
          <cell r="U1766" t="str">
            <v>00461488225376</v>
          </cell>
        </row>
        <row r="1767">
          <cell r="A1767" t="str">
            <v>4442-SET4</v>
          </cell>
          <cell r="B1767">
            <v>438829297</v>
          </cell>
          <cell r="C1767" t="str">
            <v>BAZIC 8" Pastel Axicia Grip Multipurpose Stainless Steel Scissors [4442]</v>
          </cell>
          <cell r="D1767" t="str">
            <v>ARCHIVED</v>
          </cell>
          <cell r="E1767" t="str">
            <v>UNPUBLISHED</v>
          </cell>
          <cell r="F1767" t="str">
            <v>Offer end date has passed</v>
          </cell>
          <cell r="G1767" t="str">
            <v>Office &amp; Stationery</v>
          </cell>
          <cell r="H1767" t="str">
            <v>Transparent Tapes</v>
          </cell>
          <cell r="I1767">
            <v>42</v>
          </cell>
          <cell r="J1767" t="str">
            <v>USD</v>
          </cell>
          <cell r="K1767" t="str">
            <v>Base</v>
          </cell>
          <cell r="L1767" t="str">
            <v>Yes</v>
          </cell>
          <cell r="M1767">
            <v>2039728</v>
          </cell>
          <cell r="N1767">
            <v>2039729</v>
          </cell>
          <cell r="O1767" t="str">
            <v>NETWORK_GEO</v>
          </cell>
          <cell r="P1767">
            <v>3.12</v>
          </cell>
          <cell r="Q1767">
            <v>1</v>
          </cell>
          <cell r="R1767" t="str">
            <v>Seller Fulfilled</v>
          </cell>
          <cell r="S1767" t="str">
            <v>Walmart Fulfilled</v>
          </cell>
          <cell r="T1767" t="str">
            <v>496BDR7KXVCZ</v>
          </cell>
          <cell r="U1767" t="str">
            <v>10764608009120</v>
          </cell>
        </row>
        <row r="1768">
          <cell r="A1768" t="str">
            <v>501-CASE</v>
          </cell>
          <cell r="B1768">
            <v>991268582</v>
          </cell>
          <cell r="C1768" t="str">
            <v>BAZIC Small Notebook Memo Size Pad, 4"x6" Spiral Top Bound, 50 Sheets Wirebound Pocket Notebooks, Total 144 count</v>
          </cell>
          <cell r="D1768" t="str">
            <v>ACTIVE</v>
          </cell>
          <cell r="E1768" t="str">
            <v>PUBLISHED</v>
          </cell>
          <cell r="F1768"/>
          <cell r="G1768" t="str">
            <v>Office &amp; Stationery</v>
          </cell>
          <cell r="H1768" t="str">
            <v>Packing Tapes</v>
          </cell>
          <cell r="I1768">
            <v>65.989999999999995</v>
          </cell>
          <cell r="J1768" t="str">
            <v>USD</v>
          </cell>
          <cell r="K1768" t="str">
            <v>Base</v>
          </cell>
          <cell r="L1768" t="str">
            <v>Yes</v>
          </cell>
          <cell r="M1768">
            <v>2039723</v>
          </cell>
          <cell r="N1768">
            <v>2038710</v>
          </cell>
          <cell r="O1768" t="str">
            <v>NETWORK_GEO</v>
          </cell>
          <cell r="P1768">
            <v>13.14</v>
          </cell>
          <cell r="Q1768">
            <v>1</v>
          </cell>
          <cell r="R1768" t="str">
            <v>Seller Fulfilled</v>
          </cell>
          <cell r="S1768" t="str">
            <v>Seller Fulfilled</v>
          </cell>
          <cell r="T1768" t="str">
            <v>7HV9FKY7Q6LD</v>
          </cell>
          <cell r="U1768" t="str">
            <v>20764608009158</v>
          </cell>
        </row>
        <row r="1769">
          <cell r="A1769" t="str">
            <v>5011-PACK2</v>
          </cell>
          <cell r="B1769">
            <v>724806514</v>
          </cell>
          <cell r="C1769" t="str">
            <v>BAZIC Penny Coin Wrappers Rolls, Made in USA Coins Tubes (36/Pack), 2-Packs</v>
          </cell>
          <cell r="D1769" t="str">
            <v>ACTIVE</v>
          </cell>
          <cell r="E1769" t="str">
            <v>PUBLISHED</v>
          </cell>
          <cell r="F1769" t="str">
            <v>Offer end date has passed</v>
          </cell>
          <cell r="G1769" t="str">
            <v>Office &amp; Stationery</v>
          </cell>
          <cell r="H1769" t="str">
            <v>Packing Tapes</v>
          </cell>
          <cell r="I1769">
            <v>19.989999999999998</v>
          </cell>
          <cell r="J1769" t="str">
            <v>USD</v>
          </cell>
          <cell r="K1769" t="str">
            <v>Base</v>
          </cell>
          <cell r="L1769" t="str">
            <v>Yes</v>
          </cell>
          <cell r="M1769">
            <v>2038710</v>
          </cell>
          <cell r="N1769">
            <v>2038710</v>
          </cell>
          <cell r="O1769" t="str">
            <v>NETWORK_GEO</v>
          </cell>
          <cell r="P1769">
            <v>3.13</v>
          </cell>
          <cell r="Q1769">
            <v>1</v>
          </cell>
          <cell r="R1769" t="str">
            <v>Seller Fulfilled</v>
          </cell>
          <cell r="S1769" t="str">
            <v>Seller Fulfilled</v>
          </cell>
          <cell r="T1769" t="str">
            <v>56EGGU5V844I</v>
          </cell>
          <cell r="U1769" t="str">
            <v>00464439456591</v>
          </cell>
        </row>
        <row r="1770">
          <cell r="A1770" t="str">
            <v>5044-PACK3</v>
          </cell>
          <cell r="B1770">
            <v>5399115163</v>
          </cell>
          <cell r="C1770" t="str">
            <v>BAZIC Sketch Pad 30 Sheets 9" X 12" Top Spiral Sketchbook Drawing Pads, 3-Pack</v>
          </cell>
          <cell r="D1770" t="str">
            <v>ACTIVE</v>
          </cell>
          <cell r="E1770" t="str">
            <v>PUBLISHED</v>
          </cell>
          <cell r="G1770" t="str">
            <v>Office &amp; Stationery</v>
          </cell>
          <cell r="H1770" t="str">
            <v>Writing Notebooks &amp; Sketch Books</v>
          </cell>
          <cell r="I1770">
            <v>15.49</v>
          </cell>
          <cell r="J1770" t="str">
            <v>USD</v>
          </cell>
          <cell r="K1770" t="str">
            <v>Base</v>
          </cell>
          <cell r="L1770">
            <v>15.49</v>
          </cell>
          <cell r="M1770">
            <v>2039723</v>
          </cell>
          <cell r="N1770">
            <v>2038710</v>
          </cell>
          <cell r="O1770" t="str">
            <v>NETWORK_GEO</v>
          </cell>
          <cell r="P1770">
            <v>1.32</v>
          </cell>
          <cell r="Q1770">
            <v>1</v>
          </cell>
          <cell r="R1770" t="str">
            <v>Seller Fulfilled</v>
          </cell>
          <cell r="S1770" t="str">
            <v>Seller Fulfilled</v>
          </cell>
          <cell r="T1770" t="str">
            <v>6VHGO64YA6I8</v>
          </cell>
          <cell r="U1770" t="str">
            <v>10764608043063</v>
          </cell>
        </row>
        <row r="1771">
          <cell r="A1771" t="str">
            <v>5051-PACK2</v>
          </cell>
          <cell r="B1771">
            <v>904230217</v>
          </cell>
          <cell r="C1771" t="str">
            <v>BAZIC Composition Book Blue Marble Unruled Ruled 100 Sheet Notebook, 2-Pack</v>
          </cell>
          <cell r="D1771" t="str">
            <v>ACTIVE</v>
          </cell>
          <cell r="E1771" t="str">
            <v>PUBLISHED</v>
          </cell>
          <cell r="F1771"/>
          <cell r="G1771" t="str">
            <v>Travel, Luggage &amp; Accessories</v>
          </cell>
          <cell r="H1771" t="str">
            <v>Backpacks</v>
          </cell>
          <cell r="I1771">
            <v>12.2</v>
          </cell>
          <cell r="J1771" t="str">
            <v>USD</v>
          </cell>
          <cell r="K1771" t="str">
            <v>Base</v>
          </cell>
          <cell r="L1771" t="str">
            <v>Yes</v>
          </cell>
          <cell r="M1771">
            <v>2038710</v>
          </cell>
          <cell r="N1771">
            <v>2038980</v>
          </cell>
          <cell r="O1771" t="str">
            <v>NETWORK_GEO</v>
          </cell>
          <cell r="P1771">
            <v>1.07</v>
          </cell>
          <cell r="Q1771">
            <v>1</v>
          </cell>
          <cell r="R1771" t="str">
            <v>WFS Eligible</v>
          </cell>
          <cell r="S1771" t="str">
            <v>Seller Fulfilled</v>
          </cell>
          <cell r="T1771" t="str">
            <v>55AM08DA2Z6T</v>
          </cell>
          <cell r="U1771" t="str">
            <v>00764608010402</v>
          </cell>
        </row>
        <row r="1772">
          <cell r="A1772" t="str">
            <v>5096-BOX</v>
          </cell>
          <cell r="B1772">
            <v>570518877</v>
          </cell>
          <cell r="C1772" t="str">
            <v>BAZIC Composition Book Wide Ruled 20 Sheet Manila Cover Notebook 8.5"x7", 24-Pack</v>
          </cell>
          <cell r="D1772" t="str">
            <v>ACTIVE</v>
          </cell>
          <cell r="E1772" t="str">
            <v>PUBLISHED</v>
          </cell>
          <cell r="F1772" t="str">
            <v>Offer end date has passed,No Match Found - Adjusted to your last submitted price</v>
          </cell>
          <cell r="G1772" t="str">
            <v>Office &amp; Stationery</v>
          </cell>
          <cell r="H1772" t="str">
            <v>Markers</v>
          </cell>
          <cell r="I1772">
            <v>16.09</v>
          </cell>
          <cell r="J1772" t="str">
            <v>USD</v>
          </cell>
          <cell r="K1772" t="str">
            <v>Base</v>
          </cell>
          <cell r="L1772" t="str">
            <v>Yes</v>
          </cell>
          <cell r="M1772">
            <v>2038710</v>
          </cell>
          <cell r="N1772">
            <v>2039746</v>
          </cell>
          <cell r="O1772" t="str">
            <v>NETWORK_GEO</v>
          </cell>
          <cell r="P1772">
            <v>0.84</v>
          </cell>
          <cell r="Q1772">
            <v>1</v>
          </cell>
          <cell r="R1772" t="str">
            <v>Seller Fulfilled</v>
          </cell>
          <cell r="S1772" t="str">
            <v>Walmart Fulfilled</v>
          </cell>
          <cell r="T1772" t="str">
            <v>6I42MTTNAQ7B</v>
          </cell>
          <cell r="U1772" t="str">
            <v>00764608012666</v>
          </cell>
        </row>
        <row r="1773">
          <cell r="A1773" t="str">
            <v>5103-EACH</v>
          </cell>
          <cell r="B1773">
            <v>23351538</v>
          </cell>
          <cell r="C1773" t="str">
            <v>BAZIC Stick On Notes 3" X 3" 40 Ct. (4/Pack) Neon [5103]</v>
          </cell>
          <cell r="D1773" t="str">
            <v>ACTIVE</v>
          </cell>
          <cell r="E1773" t="str">
            <v>UNPUBLISHED</v>
          </cell>
          <cell r="F1773" t="str">
            <v>Listing &amp; Content:Duplicate Offer or Listing:Unpublish-Auto</v>
          </cell>
          <cell r="G1773" t="str">
            <v>Office &amp; Stationery</v>
          </cell>
          <cell r="H1773" t="str">
            <v>Sticky Notes</v>
          </cell>
          <cell r="I1773">
            <v>7.49</v>
          </cell>
          <cell r="J1773" t="str">
            <v>USD</v>
          </cell>
          <cell r="K1773" t="str">
            <v>Base</v>
          </cell>
          <cell r="L1773" t="str">
            <v>Yes</v>
          </cell>
          <cell r="M1773">
            <v>2039904</v>
          </cell>
          <cell r="N1773">
            <v>2039746</v>
          </cell>
          <cell r="O1773">
            <v>0.23</v>
          </cell>
          <cell r="P1773">
            <v>0.12</v>
          </cell>
          <cell r="Q1773">
            <v>1</v>
          </cell>
          <cell r="R1773" t="str">
            <v>Seller Fulfilled</v>
          </cell>
          <cell r="S1773" t="str">
            <v>Seller Fulfilled</v>
          </cell>
          <cell r="T1773" t="str">
            <v>5M1JAWQR8D39</v>
          </cell>
          <cell r="U1773" t="str">
            <v>00764608012871</v>
          </cell>
        </row>
        <row r="1774">
          <cell r="A1774" t="str">
            <v>5162-EACH</v>
          </cell>
          <cell r="B1774">
            <v>54437246</v>
          </cell>
          <cell r="C1774" t="str">
            <v>BAZIC 90 Ct. 3" X 3" Neon Stick On Notes (12/Shrink) [5162]</v>
          </cell>
          <cell r="D1774" t="str">
            <v>ACTIVE</v>
          </cell>
          <cell r="E1774" t="str">
            <v>PUBLISHED</v>
          </cell>
          <cell r="G1774" t="str">
            <v>Office &amp; Stationery</v>
          </cell>
          <cell r="H1774" t="str">
            <v>Sticky Notes</v>
          </cell>
          <cell r="I1774">
            <v>16.5</v>
          </cell>
          <cell r="J1774" t="str">
            <v>USD</v>
          </cell>
          <cell r="K1774" t="str">
            <v>Base</v>
          </cell>
          <cell r="L1774">
            <v>16.5</v>
          </cell>
          <cell r="M1774">
            <v>2039904</v>
          </cell>
          <cell r="N1774">
            <v>2038710</v>
          </cell>
          <cell r="O1774" t="str">
            <v>NETWORK_GEO</v>
          </cell>
          <cell r="P1774">
            <v>0.1</v>
          </cell>
          <cell r="Q1774">
            <v>1</v>
          </cell>
          <cell r="R1774" t="str">
            <v>Seller Fulfilled</v>
          </cell>
          <cell r="S1774" t="str">
            <v>Seller Fulfilled</v>
          </cell>
          <cell r="T1774" t="str">
            <v>231SZ8T32N9F</v>
          </cell>
          <cell r="U1774" t="str">
            <v>00764608001424</v>
          </cell>
        </row>
        <row r="1775">
          <cell r="A1775" t="str">
            <v>517-EACH</v>
          </cell>
          <cell r="B1775">
            <v>24875204</v>
          </cell>
          <cell r="C1775" t="str">
            <v>BAZIC 100 Ct. 3" X 5" Ruled Colored Index Card [517]</v>
          </cell>
          <cell r="D1775" t="str">
            <v>ACTIVE</v>
          </cell>
          <cell r="E1775" t="str">
            <v>PUBLISHED</v>
          </cell>
          <cell r="F1775" t="str">
            <v>Reasonable price requirements are not met</v>
          </cell>
          <cell r="G1775" t="str">
            <v>Office &amp; Stationery</v>
          </cell>
          <cell r="H1775" t="str">
            <v>Index Cards</v>
          </cell>
          <cell r="I1775">
            <v>6.99</v>
          </cell>
          <cell r="J1775" t="str">
            <v>USD</v>
          </cell>
          <cell r="K1775" t="str">
            <v>Base</v>
          </cell>
          <cell r="L1775">
            <v>6.99</v>
          </cell>
          <cell r="M1775">
            <v>2039744</v>
          </cell>
          <cell r="N1775">
            <v>2039913</v>
          </cell>
          <cell r="O1775" t="str">
            <v>NETWORK_GEO</v>
          </cell>
          <cell r="P1775">
            <v>1.7</v>
          </cell>
          <cell r="Q1775">
            <v>1</v>
          </cell>
          <cell r="R1775" t="str">
            <v>Seller Fulfilled</v>
          </cell>
          <cell r="S1775" t="str">
            <v>Seller Fulfilled</v>
          </cell>
          <cell r="T1775" t="str">
            <v>6YTJ8VIR0275</v>
          </cell>
          <cell r="U1775" t="str">
            <v>10764608016388</v>
          </cell>
        </row>
        <row r="1776">
          <cell r="A1776" t="str">
            <v>561-SET6</v>
          </cell>
          <cell r="B1776">
            <v>35006488</v>
          </cell>
          <cell r="C1776" t="str">
            <v>Bazic Products 561 Spiral Notebooks, 3 Subjects, Medium/college Rule, Randomly Assorted Cover Colors, (120) 10.5 X 8 Sheets. Single.</v>
          </cell>
          <cell r="D1776" t="str">
            <v>ACTIVE</v>
          </cell>
          <cell r="E1776" t="str">
            <v>PUBLISHED</v>
          </cell>
          <cell r="F1776" t="str">
            <v>Offer end date has passed</v>
          </cell>
          <cell r="G1776" t="str">
            <v>Office &amp; Stationery</v>
          </cell>
          <cell r="H1776" t="str">
            <v>Composition Notebooks</v>
          </cell>
          <cell r="I1776">
            <v>30.14</v>
          </cell>
          <cell r="J1776" t="str">
            <v>USD</v>
          </cell>
          <cell r="K1776" t="str">
            <v>Base</v>
          </cell>
          <cell r="L1776" t="str">
            <v>Yes</v>
          </cell>
          <cell r="M1776">
            <v>2038710</v>
          </cell>
          <cell r="N1776">
            <v>2039719</v>
          </cell>
          <cell r="O1776">
            <v>5.64</v>
          </cell>
          <cell r="P1776">
            <v>0.09</v>
          </cell>
          <cell r="Q1776">
            <v>1</v>
          </cell>
          <cell r="R1776" t="str">
            <v>Seller Fulfilled</v>
          </cell>
          <cell r="S1776" t="str">
            <v>Walmart Fulfilled</v>
          </cell>
          <cell r="T1776" t="str">
            <v>6WAD3TMCFL7K</v>
          </cell>
          <cell r="U1776" t="str">
            <v>00764608170106</v>
          </cell>
        </row>
        <row r="1777">
          <cell r="A1777" t="str">
            <v>574-EACH</v>
          </cell>
          <cell r="B1777">
            <v>27707470</v>
          </cell>
          <cell r="C1777" t="str">
            <v>BAZIC Self Seal White Envelope 4 1/8" x 9 1/2" #10 Mailing Envelopes, 50-Count</v>
          </cell>
          <cell r="D1777" t="str">
            <v>ARCHIVED</v>
          </cell>
          <cell r="E1777" t="str">
            <v>UNPUBLISHED</v>
          </cell>
          <cell r="F1777" t="str">
            <v>Offer end date has passed</v>
          </cell>
          <cell r="G1777" t="str">
            <v>Office &amp; Stationery</v>
          </cell>
          <cell r="H1777" t="str">
            <v>Pens</v>
          </cell>
          <cell r="I1777">
            <v>42.37</v>
          </cell>
          <cell r="J1777" t="str">
            <v>USD</v>
          </cell>
          <cell r="K1777" t="str">
            <v>Base</v>
          </cell>
          <cell r="L1777" t="str">
            <v>Yes</v>
          </cell>
          <cell r="M1777">
            <v>2038710</v>
          </cell>
          <cell r="N1777">
            <v>2039719</v>
          </cell>
          <cell r="O1777" t="str">
            <v>NETWORK_GEO</v>
          </cell>
          <cell r="P1777">
            <v>2.25</v>
          </cell>
          <cell r="Q1777">
            <v>1</v>
          </cell>
          <cell r="R1777" t="str">
            <v>Seller Fulfilled</v>
          </cell>
          <cell r="S1777" t="str">
            <v>Seller Fulfilled</v>
          </cell>
          <cell r="T1777" t="str">
            <v>42K57APIU8XW</v>
          </cell>
          <cell r="U1777" t="str">
            <v>10764608170301</v>
          </cell>
        </row>
        <row r="1778">
          <cell r="A1778" t="str">
            <v>7222-CASE</v>
          </cell>
          <cell r="B1778">
            <v>12366420698</v>
          </cell>
          <cell r="C1778" t="str">
            <v>Friends Series Board Books, 4 Titles, Animal Friends Fun Early Learning Story Book Picture Book for Toddler Children Bedtime Reading Home Classroom, 48-Pack</v>
          </cell>
          <cell r="D1778" t="str">
            <v>ACTIVE</v>
          </cell>
          <cell r="E1778" t="str">
            <v>SYSTEM_PROBLEM</v>
          </cell>
          <cell r="F1778" t="str">
            <v>Compliance - Childrenâ€™s Product Policy</v>
          </cell>
          <cell r="G1778" t="str">
            <v>Office &amp; Stationery</v>
          </cell>
          <cell r="H1778" t="str">
            <v>Pens</v>
          </cell>
          <cell r="I1778">
            <v>45.51</v>
          </cell>
          <cell r="J1778" t="str">
            <v>USD</v>
          </cell>
          <cell r="K1778" t="str">
            <v>Base</v>
          </cell>
          <cell r="L1778" t="str">
            <v>Yes</v>
          </cell>
          <cell r="M1778">
            <v>2039923</v>
          </cell>
          <cell r="N1778">
            <v>2039719</v>
          </cell>
          <cell r="O1778" t="str">
            <v>NETWORK_GEO</v>
          </cell>
          <cell r="P1778">
            <v>2.4</v>
          </cell>
          <cell r="Q1778">
            <v>1</v>
          </cell>
          <cell r="R1778" t="str">
            <v>Seller Fulfilled</v>
          </cell>
          <cell r="S1778" t="str">
            <v>Seller Fulfilled</v>
          </cell>
          <cell r="T1778" t="str">
            <v>1E5MK2H8PSMH</v>
          </cell>
          <cell r="U1778" t="str">
            <v>10764608170530</v>
          </cell>
        </row>
        <row r="1779">
          <cell r="A1779" t="str">
            <v>8020-CASE</v>
          </cell>
          <cell r="B1779">
            <v>1856528383</v>
          </cell>
          <cell r="C1779" t="str">
            <v>BAZIC DIY Summer Paper Craft Kit: Lobster, Bubble Loop Fish, Hot Air Balloon, Creativity Arts Crafts Supplies Kit</v>
          </cell>
          <cell r="D1779" t="str">
            <v>ACTIVE</v>
          </cell>
          <cell r="E1779" t="str">
            <v>PUBLISHED</v>
          </cell>
          <cell r="F1779" t="str">
            <v>Compliance - Childrenâ€™s Product Policy,No Match Found - Adjusted to your last submitted price</v>
          </cell>
          <cell r="G1779" t="str">
            <v>Office &amp; Stationery</v>
          </cell>
          <cell r="H1779" t="str">
            <v>Pens</v>
          </cell>
          <cell r="I1779">
            <v>40.25</v>
          </cell>
          <cell r="J1779" t="str">
            <v>USD</v>
          </cell>
          <cell r="K1779" t="str">
            <v>Base</v>
          </cell>
          <cell r="L1779" t="str">
            <v>Yes</v>
          </cell>
          <cell r="M1779">
            <v>2038710</v>
          </cell>
          <cell r="N1779">
            <v>2039719</v>
          </cell>
          <cell r="O1779" t="str">
            <v>NETWORK_GEO</v>
          </cell>
          <cell r="P1779">
            <v>2.04</v>
          </cell>
          <cell r="Q1779">
            <v>1</v>
          </cell>
          <cell r="R1779" t="str">
            <v>Seller Fulfilled</v>
          </cell>
          <cell r="S1779" t="str">
            <v>Seller Fulfilled</v>
          </cell>
          <cell r="T1779" t="str">
            <v>4NWNWA9TN5L5</v>
          </cell>
          <cell r="U1779" t="str">
            <v>10764608170714</v>
          </cell>
        </row>
        <row r="1780">
          <cell r="A1780" t="str">
            <v>S-14-PACK4</v>
          </cell>
          <cell r="B1780">
            <v>927561588</v>
          </cell>
          <cell r="C1780" t="str">
            <v>BAZIC No Parking Sign 9"X12", Reserved Private Property Plastic Signs Waterproof Indoor, 4-Pack</v>
          </cell>
          <cell r="D1780" t="str">
            <v>ACTIVE</v>
          </cell>
          <cell r="E1780" t="str">
            <v>PUBLISHED</v>
          </cell>
          <cell r="F1780" t="str">
            <v>Reasonable price requirements are not met</v>
          </cell>
          <cell r="G1780" t="str">
            <v>Home &amp; Garden</v>
          </cell>
          <cell r="H1780" t="str">
            <v>Plaques &amp; Signs</v>
          </cell>
          <cell r="I1780">
            <v>8.24</v>
          </cell>
          <cell r="J1780" t="str">
            <v>USD</v>
          </cell>
          <cell r="K1780" t="str">
            <v>Base</v>
          </cell>
          <cell r="L1780">
            <v>8.24</v>
          </cell>
          <cell r="M1780">
            <v>2038710</v>
          </cell>
          <cell r="N1780">
            <v>2039719</v>
          </cell>
          <cell r="O1780" t="str">
            <v>NETWORK_GEO</v>
          </cell>
          <cell r="P1780">
            <v>15.5</v>
          </cell>
          <cell r="Q1780">
            <v>1</v>
          </cell>
          <cell r="R1780" t="str">
            <v>Seller Fulfilled</v>
          </cell>
          <cell r="S1780" t="str">
            <v>Seller Fulfilled</v>
          </cell>
          <cell r="T1780" t="str">
            <v>33SOQL3S9UOL</v>
          </cell>
          <cell r="U1780" t="str">
            <v>20764608171091</v>
          </cell>
        </row>
        <row r="1781">
          <cell r="A1781" t="str">
            <v>S-4-EACH</v>
          </cell>
          <cell r="B1781">
            <v>40773677</v>
          </cell>
          <cell r="C1781" t="str">
            <v>BAZIC For Rent Sign 9"X12", For Rent Rental House Home Apartment Car Auto Store Shops Business Waterproof Indoor Signage, 1-Pack</v>
          </cell>
          <cell r="D1781" t="str">
            <v>ACTIVE</v>
          </cell>
          <cell r="E1781" t="str">
            <v>PUBLISHED</v>
          </cell>
          <cell r="F1781" t="str">
            <v>Offer end date has passed</v>
          </cell>
          <cell r="G1781" t="str">
            <v>Office &amp; Stationery</v>
          </cell>
          <cell r="H1781" t="str">
            <v>Pens</v>
          </cell>
          <cell r="I1781">
            <v>7.99</v>
          </cell>
          <cell r="J1781" t="str">
            <v>USD</v>
          </cell>
          <cell r="K1781" t="str">
            <v>Base</v>
          </cell>
          <cell r="L1781" t="str">
            <v>Yes</v>
          </cell>
          <cell r="M1781">
            <v>2038710</v>
          </cell>
          <cell r="N1781">
            <v>2039719</v>
          </cell>
          <cell r="O1781" t="str">
            <v>NETWORK_GEO</v>
          </cell>
          <cell r="P1781">
            <v>0.09</v>
          </cell>
          <cell r="Q1781">
            <v>1</v>
          </cell>
          <cell r="R1781" t="str">
            <v>Seller Fulfilled</v>
          </cell>
          <cell r="S1781" t="str">
            <v>Seller Fulfilled</v>
          </cell>
          <cell r="T1781" t="str">
            <v>0X5G2R2DGMZQ</v>
          </cell>
          <cell r="U1781" t="str">
            <v>00764608017388</v>
          </cell>
        </row>
        <row r="1782">
          <cell r="A1782" t="str">
            <v>1019-CASE</v>
          </cell>
          <cell r="B1782">
            <v>1572237669</v>
          </cell>
          <cell r="C1782" t="str">
            <v>BAZIC Clear Backpack Clair 15", Transparent Bag Waterproof See Through Plastic School Bag, 24-Pack</v>
          </cell>
          <cell r="D1782" t="str">
            <v>ACTIVE</v>
          </cell>
          <cell r="E1782" t="str">
            <v>UNPUBLISHED</v>
          </cell>
          <cell r="F1782" t="str">
            <v>Reasonable price requirements are not met</v>
          </cell>
          <cell r="G1782" t="str">
            <v>Office &amp; Stationery</v>
          </cell>
          <cell r="H1782" t="str">
            <v>Pens</v>
          </cell>
          <cell r="I1782">
            <v>39.950000000000003</v>
          </cell>
          <cell r="J1782" t="str">
            <v>USD</v>
          </cell>
          <cell r="K1782" t="str">
            <v>Base</v>
          </cell>
          <cell r="L1782" t="str">
            <v>Yes</v>
          </cell>
          <cell r="M1782">
            <v>2038980</v>
          </cell>
          <cell r="N1782">
            <v>2039719</v>
          </cell>
          <cell r="O1782" t="str">
            <v>NETWORK_GEO</v>
          </cell>
          <cell r="P1782">
            <v>3.4</v>
          </cell>
          <cell r="Q1782">
            <v>1</v>
          </cell>
          <cell r="R1782" t="str">
            <v>Seller Fulfilled</v>
          </cell>
          <cell r="S1782" t="str">
            <v>Seller Fulfilled</v>
          </cell>
          <cell r="T1782" t="str">
            <v>22WP8RXME70F</v>
          </cell>
          <cell r="U1782" t="str">
            <v>10764608017521</v>
          </cell>
        </row>
        <row r="1783">
          <cell r="A1783" t="str">
            <v>1060-EACH</v>
          </cell>
          <cell r="B1783">
            <v>108220948</v>
          </cell>
          <cell r="C1783" t="str">
            <v>BAZIC School Backpack Classic 17" Navy Blue, School Bag for Students, 1-Pack</v>
          </cell>
          <cell r="D1783" t="str">
            <v>ACTIVE</v>
          </cell>
          <cell r="E1783" t="str">
            <v>PUBLISHED</v>
          </cell>
          <cell r="F1783" t="str">
            <v>Offer end date has passed</v>
          </cell>
          <cell r="G1783" t="str">
            <v>Office &amp; Stationery</v>
          </cell>
          <cell r="H1783" t="str">
            <v>Form Holders &amp; Clipboards</v>
          </cell>
          <cell r="I1783">
            <v>16.989999999999998</v>
          </cell>
          <cell r="J1783" t="str">
            <v>USD</v>
          </cell>
          <cell r="K1783" t="str">
            <v>Base</v>
          </cell>
          <cell r="L1783" t="str">
            <v>Yes</v>
          </cell>
          <cell r="M1783">
            <v>2038980</v>
          </cell>
          <cell r="N1783">
            <v>2039893</v>
          </cell>
          <cell r="O1783" t="str">
            <v>NETWORK_GEO</v>
          </cell>
          <cell r="P1783">
            <v>1.58</v>
          </cell>
          <cell r="Q1783">
            <v>1</v>
          </cell>
          <cell r="R1783" t="str">
            <v>Seller Fulfilled</v>
          </cell>
          <cell r="S1783" t="str">
            <v>Seller Fulfilled</v>
          </cell>
          <cell r="T1783" t="str">
            <v>5MEP91J1S2WZ</v>
          </cell>
          <cell r="U1783" t="str">
            <v>00764608018163</v>
          </cell>
        </row>
        <row r="1784">
          <cell r="A1784" t="str">
            <v>1219-SET8</v>
          </cell>
          <cell r="B1784">
            <v>9701456212</v>
          </cell>
          <cell r="C1784" t="str">
            <v>BAZIC Liquid Chalk Markers, 8 Colors Set, Erasable Chalkboard Markers, Reversible Tip for Chalkboards Blackboard Signs Windows Glass</v>
          </cell>
          <cell r="D1784" t="str">
            <v>ARCHIVED</v>
          </cell>
          <cell r="E1784" t="str">
            <v>UNPUBLISHED</v>
          </cell>
          <cell r="F1784" t="str">
            <v>Offer end date has passed,No Match Found - Adjusted to your last submitted price</v>
          </cell>
          <cell r="G1784" t="str">
            <v>Office &amp; Stationery</v>
          </cell>
          <cell r="H1784" t="str">
            <v>Manual Pencil Sharpeners</v>
          </cell>
          <cell r="I1784">
            <v>59.5</v>
          </cell>
          <cell r="J1784" t="str">
            <v>USD</v>
          </cell>
          <cell r="K1784" t="str">
            <v>Base</v>
          </cell>
          <cell r="L1784" t="str">
            <v>Yes</v>
          </cell>
          <cell r="M1784">
            <v>2039746</v>
          </cell>
          <cell r="N1784">
            <v>2039751</v>
          </cell>
          <cell r="O1784" t="str">
            <v>NETWORK_GEO</v>
          </cell>
          <cell r="P1784">
            <v>3.42</v>
          </cell>
          <cell r="Q1784">
            <v>1</v>
          </cell>
          <cell r="R1784" t="str">
            <v>Seller Fulfilled</v>
          </cell>
          <cell r="S1784" t="str">
            <v>Seller Fulfilled</v>
          </cell>
          <cell r="T1784" t="str">
            <v>79W1RPUWS97T</v>
          </cell>
          <cell r="U1784" t="str">
            <v>10764608019099</v>
          </cell>
        </row>
        <row r="1785">
          <cell r="A1785" t="str">
            <v>1227-PACK2</v>
          </cell>
          <cell r="B1785">
            <v>292837376</v>
          </cell>
          <cell r="C1785" t="str">
            <v>BAZIC Washable Dot Markers for Kids, 6 Colors Marker Kit (6/Pack), 2-Packs</v>
          </cell>
          <cell r="D1785" t="str">
            <v>ACTIVE</v>
          </cell>
          <cell r="E1785" t="str">
            <v>SYSTEM_PROBLEM</v>
          </cell>
          <cell r="F1785" t="str">
            <v>Compliance - Childrenâ€™s Product Policy,No Match Found - Adjusted to your last submitted price</v>
          </cell>
          <cell r="G1785" t="str">
            <v>Office &amp; Stationery</v>
          </cell>
          <cell r="H1785" t="str">
            <v>Manual Pencil Sharpeners</v>
          </cell>
          <cell r="I1785">
            <v>37.79</v>
          </cell>
          <cell r="J1785" t="str">
            <v>USD</v>
          </cell>
          <cell r="K1785" t="str">
            <v>Base</v>
          </cell>
          <cell r="L1785" t="str">
            <v>Yes</v>
          </cell>
          <cell r="M1785">
            <v>2039746</v>
          </cell>
          <cell r="N1785">
            <v>2039751</v>
          </cell>
          <cell r="O1785" t="str">
            <v>NETWORK_GEO</v>
          </cell>
          <cell r="P1785">
            <v>3.32</v>
          </cell>
          <cell r="Q1785">
            <v>1</v>
          </cell>
          <cell r="R1785" t="str">
            <v>Seller Fulfilled</v>
          </cell>
          <cell r="S1785" t="str">
            <v>Seller Fulfilled</v>
          </cell>
          <cell r="T1785" t="str">
            <v>6DHG3YRJK4TG</v>
          </cell>
          <cell r="U1785" t="str">
            <v>10764608019259</v>
          </cell>
        </row>
        <row r="1786">
          <cell r="A1786" t="str">
            <v>1611-BOX</v>
          </cell>
          <cell r="B1786">
            <v>910679613</v>
          </cell>
          <cell r="C1786" t="str">
            <v>BAZIC Correction Liquid White Out 22 ml, Foam Brush &amp; Metal Tip, 24-Pack</v>
          </cell>
          <cell r="D1786" t="str">
            <v>ACTIVE</v>
          </cell>
          <cell r="E1786" t="str">
            <v>PUBLISHED</v>
          </cell>
          <cell r="F1786" t="str">
            <v>Compliance - Childrenâ€™s Product Policy</v>
          </cell>
          <cell r="G1786" t="str">
            <v>Office &amp; Stationery</v>
          </cell>
          <cell r="H1786" t="str">
            <v>Correction Fluid</v>
          </cell>
          <cell r="I1786">
            <v>38.49</v>
          </cell>
          <cell r="J1786" t="str">
            <v>USD</v>
          </cell>
          <cell r="K1786" t="str">
            <v>Base</v>
          </cell>
          <cell r="L1786">
            <v>38.49</v>
          </cell>
          <cell r="M1786">
            <v>2039913</v>
          </cell>
          <cell r="N1786">
            <v>2039872</v>
          </cell>
          <cell r="O1786">
            <v>2.72</v>
          </cell>
          <cell r="P1786">
            <v>0.25</v>
          </cell>
          <cell r="Q1786">
            <v>1</v>
          </cell>
          <cell r="R1786" t="str">
            <v>Seller Fulfilled</v>
          </cell>
          <cell r="S1786" t="str">
            <v>Seller Fulfilled</v>
          </cell>
          <cell r="T1786" t="str">
            <v>4D6114NPN7CK</v>
          </cell>
          <cell r="U1786" t="str">
            <v>00764608020173</v>
          </cell>
        </row>
        <row r="1787">
          <cell r="A1787" t="str">
            <v>1756-EACH</v>
          </cell>
          <cell r="B1787">
            <v>24886783</v>
          </cell>
          <cell r="C1787" t="str">
            <v>BAZIC Ballpoint Pen Pure Blue Color Stick Pens, 1.0 mm, (12/Pack), 1-Pack</v>
          </cell>
          <cell r="D1787" t="str">
            <v>ACTIVE</v>
          </cell>
          <cell r="E1787" t="str">
            <v>PUBLISHED</v>
          </cell>
          <cell r="F1787"/>
          <cell r="G1787" t="str">
            <v>Office &amp; Stationery</v>
          </cell>
          <cell r="H1787" t="str">
            <v>Glue</v>
          </cell>
          <cell r="I1787">
            <v>11.99</v>
          </cell>
          <cell r="J1787" t="str">
            <v>USD</v>
          </cell>
          <cell r="K1787" t="str">
            <v>Base</v>
          </cell>
          <cell r="L1787" t="str">
            <v>Yes</v>
          </cell>
          <cell r="M1787">
            <v>2039719</v>
          </cell>
          <cell r="N1787">
            <v>2039872</v>
          </cell>
          <cell r="O1787" t="str">
            <v>NETWORK_GEO</v>
          </cell>
          <cell r="P1787">
            <v>0.48499999999999999</v>
          </cell>
          <cell r="Q1787">
            <v>1</v>
          </cell>
          <cell r="R1787" t="str">
            <v>WFS Eligible</v>
          </cell>
          <cell r="S1787" t="str">
            <v>WFS Eligible</v>
          </cell>
          <cell r="T1787" t="str">
            <v>3MJNVPS0051T</v>
          </cell>
          <cell r="U1787" t="str">
            <v>00468857998619</v>
          </cell>
        </row>
        <row r="1788">
          <cell r="A1788" t="str">
            <v>1922-PACK2</v>
          </cell>
          <cell r="B1788">
            <v>381969803</v>
          </cell>
          <cell r="C1788" t="str">
            <v>BAZIC Pencil Sharpener Single Hole Blade, Cute Sharpeners for Pencil, 24 Count</v>
          </cell>
          <cell r="D1788" t="str">
            <v>ACTIVE</v>
          </cell>
          <cell r="E1788" t="str">
            <v>PUBLISHED</v>
          </cell>
          <cell r="F1788" t="str">
            <v>Offer end date has passed</v>
          </cell>
          <cell r="G1788" t="str">
            <v>Office &amp; Stationery</v>
          </cell>
          <cell r="H1788" t="str">
            <v>Paper Clips</v>
          </cell>
          <cell r="I1788">
            <v>11.43</v>
          </cell>
          <cell r="J1788" t="str">
            <v>USD</v>
          </cell>
          <cell r="K1788" t="str">
            <v>Base</v>
          </cell>
          <cell r="L1788" t="str">
            <v>Yes</v>
          </cell>
          <cell r="M1788">
            <v>2039751</v>
          </cell>
          <cell r="N1788">
            <v>2039905</v>
          </cell>
          <cell r="O1788" t="str">
            <v>ALWAYS_TWO_DAY</v>
          </cell>
          <cell r="P1788">
            <v>1.0149999999999999</v>
          </cell>
          <cell r="Q1788">
            <v>1</v>
          </cell>
          <cell r="R1788" t="str">
            <v>Walmart Fulfilled</v>
          </cell>
          <cell r="S1788" t="str">
            <v>Seller Fulfilled</v>
          </cell>
          <cell r="T1788" t="str">
            <v>5LTH3V947JBC</v>
          </cell>
          <cell r="U1788" t="str">
            <v>00460015768157</v>
          </cell>
        </row>
        <row r="1789">
          <cell r="A1789" t="str">
            <v>207-EACH</v>
          </cell>
          <cell r="B1789">
            <v>42866812</v>
          </cell>
          <cell r="C1789" t="str">
            <v>BAZIC Clear Transparent Push Pins (100/Pack) [207]</v>
          </cell>
          <cell r="D1789" t="str">
            <v>ACTIVE</v>
          </cell>
          <cell r="E1789" t="str">
            <v>PUBLISHED</v>
          </cell>
          <cell r="F1789" t="str">
            <v>Compliance - Childrenâ€™s Product Policy</v>
          </cell>
          <cell r="G1789" t="str">
            <v>Office &amp; Stationery</v>
          </cell>
          <cell r="H1789" t="str">
            <v>Binder Pockets</v>
          </cell>
          <cell r="I1789">
            <v>62.5</v>
          </cell>
          <cell r="J1789" t="str">
            <v>USD</v>
          </cell>
          <cell r="K1789" t="str">
            <v>Base</v>
          </cell>
          <cell r="L1789" t="str">
            <v>Yes</v>
          </cell>
          <cell r="M1789">
            <v>2048507</v>
          </cell>
          <cell r="N1789">
            <v>2038356</v>
          </cell>
          <cell r="O1789" t="str">
            <v>NETWORK_GEO</v>
          </cell>
          <cell r="P1789">
            <v>12.88</v>
          </cell>
          <cell r="Q1789">
            <v>1</v>
          </cell>
          <cell r="R1789" t="str">
            <v>Seller Fulfilled</v>
          </cell>
          <cell r="S1789" t="str">
            <v>Seller Fulfilled</v>
          </cell>
          <cell r="T1789" t="str">
            <v>3NGGIIVQ55LT</v>
          </cell>
          <cell r="U1789" t="str">
            <v>20764608021334</v>
          </cell>
        </row>
        <row r="1790">
          <cell r="A1790" t="str">
            <v>2227-PACK2</v>
          </cell>
          <cell r="B1790">
            <v>586407370</v>
          </cell>
          <cell r="C1790" t="str">
            <v>BAZIC Pink Eraser Latex Free Bevel Erasers Block Erasers (4/Pack), 2-Packs</v>
          </cell>
          <cell r="D1790" t="str">
            <v>ACTIVE</v>
          </cell>
          <cell r="E1790" t="str">
            <v>PUBLISHED</v>
          </cell>
          <cell r="F1790" t="str">
            <v>Offer end date has passed,Price Adjusted</v>
          </cell>
          <cell r="G1790" t="str">
            <v>Office &amp; Stationery</v>
          </cell>
          <cell r="H1790" t="str">
            <v>Pocket Folders</v>
          </cell>
          <cell r="I1790">
            <v>21.79</v>
          </cell>
          <cell r="J1790" t="str">
            <v>USD</v>
          </cell>
          <cell r="K1790" t="str">
            <v>Base</v>
          </cell>
          <cell r="L1790" t="str">
            <v>Yes</v>
          </cell>
          <cell r="M1790">
            <v>2039721</v>
          </cell>
          <cell r="N1790">
            <v>2039742</v>
          </cell>
          <cell r="O1790" t="str">
            <v>NETWORK_GEO</v>
          </cell>
          <cell r="P1790">
            <v>2.1800000000000002</v>
          </cell>
          <cell r="Q1790">
            <v>1</v>
          </cell>
          <cell r="R1790" t="str">
            <v>Seller Fulfilled</v>
          </cell>
          <cell r="S1790" t="str">
            <v>Seller Fulfilled</v>
          </cell>
          <cell r="T1790" t="str">
            <v>6YOIO5G76QAV</v>
          </cell>
          <cell r="U1790" t="str">
            <v>00764608021859</v>
          </cell>
        </row>
        <row r="1791">
          <cell r="A1791" t="str">
            <v>3014-SET6</v>
          </cell>
          <cell r="B1791">
            <v>5231063690</v>
          </cell>
          <cell r="C1791" t="str">
            <v>BAZIC 8-Digit Dual Power Calculator Pocket Size, Solar Powered &amp; Battery, Assorted Pastel Colors, 6-Pack</v>
          </cell>
          <cell r="D1791" t="str">
            <v>ACTIVE</v>
          </cell>
          <cell r="E1791" t="str">
            <v>PUBLISHED</v>
          </cell>
          <cell r="G1791" t="str">
            <v>Office &amp; Stationery</v>
          </cell>
          <cell r="H1791" t="str">
            <v>Calculators</v>
          </cell>
          <cell r="I1791">
            <v>21.99</v>
          </cell>
          <cell r="J1791" t="str">
            <v>USD</v>
          </cell>
          <cell r="K1791" t="str">
            <v>Base</v>
          </cell>
          <cell r="L1791">
            <v>21.99</v>
          </cell>
          <cell r="M1791">
            <v>2039735</v>
          </cell>
          <cell r="N1791">
            <v>2039721</v>
          </cell>
          <cell r="O1791" t="str">
            <v>NETWORK_GEO</v>
          </cell>
          <cell r="P1791">
            <v>4.04</v>
          </cell>
          <cell r="Q1791">
            <v>1</v>
          </cell>
          <cell r="R1791" t="str">
            <v>Seller Fulfilled</v>
          </cell>
          <cell r="S1791" t="str">
            <v>Seller Fulfilled</v>
          </cell>
          <cell r="T1791" t="str">
            <v>7CB790D6NJJ6</v>
          </cell>
          <cell r="U1791" t="str">
            <v>10764608022112</v>
          </cell>
        </row>
        <row r="1792">
          <cell r="A1792" t="str">
            <v>3130-SET6</v>
          </cell>
          <cell r="B1792">
            <v>22058324</v>
          </cell>
          <cell r="C1792" t="str">
            <v>BAZIC 1/2" Poly 3-Ring Presentation View Binder w/ Pocket [3130]</v>
          </cell>
          <cell r="D1792" t="str">
            <v>ACTIVE</v>
          </cell>
          <cell r="E1792" t="str">
            <v>PUBLISHED</v>
          </cell>
          <cell r="F1792" t="str">
            <v>Offer end date has passed</v>
          </cell>
          <cell r="G1792" t="str">
            <v>Office &amp; Stationery</v>
          </cell>
          <cell r="H1792" t="str">
            <v>Pencil &amp; Pen Erasers</v>
          </cell>
          <cell r="I1792">
            <v>10.75</v>
          </cell>
          <cell r="J1792" t="str">
            <v>USD</v>
          </cell>
          <cell r="K1792" t="str">
            <v>Base</v>
          </cell>
          <cell r="L1792" t="str">
            <v>Yes</v>
          </cell>
          <cell r="M1792">
            <v>2039738</v>
          </cell>
          <cell r="N1792">
            <v>2039721</v>
          </cell>
          <cell r="O1792" t="str">
            <v>NETWORK_GEO</v>
          </cell>
          <cell r="P1792">
            <v>0.48</v>
          </cell>
          <cell r="Q1792">
            <v>1</v>
          </cell>
          <cell r="R1792" t="str">
            <v>Seller Fulfilled</v>
          </cell>
          <cell r="S1792" t="str">
            <v>Walmart Fulfilled</v>
          </cell>
          <cell r="T1792" t="str">
            <v>3P72TXDKLXVT</v>
          </cell>
          <cell r="U1792" t="str">
            <v>00466845424874</v>
          </cell>
        </row>
        <row r="1793">
          <cell r="A1793" t="str">
            <v>3161-PACK3</v>
          </cell>
          <cell r="B1793">
            <v>815524560</v>
          </cell>
          <cell r="C1793" t="str">
            <v>BAZIC 8 Pockets Folder Portfolios Letter Size Wire Binding Folders, 3-Pack</v>
          </cell>
          <cell r="D1793" t="str">
            <v>ACTIVE</v>
          </cell>
          <cell r="E1793" t="str">
            <v>PUBLISHED</v>
          </cell>
          <cell r="G1793" t="str">
            <v>Office &amp; Stationery</v>
          </cell>
          <cell r="H1793" t="str">
            <v>Pocket Folders</v>
          </cell>
          <cell r="I1793">
            <v>11.69</v>
          </cell>
          <cell r="J1793" t="str">
            <v>USD</v>
          </cell>
          <cell r="K1793" t="str">
            <v>Base</v>
          </cell>
          <cell r="L1793">
            <v>11.69</v>
          </cell>
          <cell r="M1793">
            <v>2039742</v>
          </cell>
          <cell r="N1793">
            <v>2039722</v>
          </cell>
          <cell r="O1793" t="str">
            <v>ALWAYS_TWO_DAY</v>
          </cell>
          <cell r="P1793">
            <v>0.19</v>
          </cell>
          <cell r="Q1793">
            <v>1</v>
          </cell>
          <cell r="R1793" t="str">
            <v>Walmart Fulfilled</v>
          </cell>
          <cell r="S1793" t="str">
            <v>Seller Fulfilled</v>
          </cell>
          <cell r="T1793" t="str">
            <v>5ETMDE9KLPKA</v>
          </cell>
          <cell r="U1793" t="str">
            <v>00764608025062</v>
          </cell>
        </row>
        <row r="1794">
          <cell r="A1794" t="str">
            <v>3192-CASE</v>
          </cell>
          <cell r="B1794">
            <v>582828424</v>
          </cell>
          <cell r="C1794" t="str">
            <v>BAZIC 3 Ring Binder 1.5" Economy View Binders Blue, Hold 280 Sheets, 12-Count</v>
          </cell>
          <cell r="D1794" t="str">
            <v>ACTIVE</v>
          </cell>
          <cell r="E1794" t="str">
            <v>PUBLISHED</v>
          </cell>
          <cell r="F1794" t="str">
            <v>Offer end date has passed</v>
          </cell>
          <cell r="G1794" t="str">
            <v>Crafts</v>
          </cell>
          <cell r="H1794" t="str">
            <v>Crayons</v>
          </cell>
          <cell r="I1794">
            <v>12.99</v>
          </cell>
          <cell r="J1794" t="str">
            <v>USD</v>
          </cell>
          <cell r="K1794" t="str">
            <v>Base</v>
          </cell>
          <cell r="L1794" t="str">
            <v>Yes</v>
          </cell>
          <cell r="M1794">
            <v>2039738</v>
          </cell>
          <cell r="N1794">
            <v>2039722</v>
          </cell>
          <cell r="O1794" t="str">
            <v>NETWORK_GEO</v>
          </cell>
          <cell r="P1794">
            <v>0.8</v>
          </cell>
          <cell r="Q1794">
            <v>1</v>
          </cell>
          <cell r="R1794" t="str">
            <v>Seller Fulfilled</v>
          </cell>
          <cell r="S1794" t="str">
            <v>Seller Fulfilled</v>
          </cell>
          <cell r="T1794" t="str">
            <v>3SO2N72P6VX0</v>
          </cell>
          <cell r="U1794" t="str">
            <v>00764608025154</v>
          </cell>
        </row>
        <row r="1795">
          <cell r="A1795" t="str">
            <v>322-BOX</v>
          </cell>
          <cell r="B1795">
            <v>230702599</v>
          </cell>
          <cell r="C1795" t="str">
            <v>Bazic Products 307002-24 Jewel tone Rulers Individually Wrapped</v>
          </cell>
          <cell r="D1795" t="str">
            <v>ACTIVE</v>
          </cell>
          <cell r="E1795" t="str">
            <v>PUBLISHED</v>
          </cell>
          <cell r="F1795" t="str">
            <v>Compliance - Consumer Protection,Current Offer At Or Below Target</v>
          </cell>
          <cell r="G1795" t="str">
            <v>Office &amp; Stationery</v>
          </cell>
          <cell r="H1795" t="str">
            <v>Rulers</v>
          </cell>
          <cell r="I1795">
            <v>16.989999999999998</v>
          </cell>
          <cell r="J1795" t="str">
            <v>USD</v>
          </cell>
          <cell r="K1795" t="str">
            <v>Base</v>
          </cell>
          <cell r="L1795">
            <v>16.989999999999998</v>
          </cell>
          <cell r="M1795">
            <v>2039731</v>
          </cell>
          <cell r="N1795" t="str">
            <v>ALWAYS_TWO_DAY</v>
          </cell>
          <cell r="O1795">
            <v>0.96</v>
          </cell>
          <cell r="P1795">
            <v>3.8</v>
          </cell>
          <cell r="Q1795">
            <v>1</v>
          </cell>
          <cell r="R1795" t="str">
            <v>Seller Fulfilled</v>
          </cell>
          <cell r="S1795" t="str">
            <v>Seller Fulfilled</v>
          </cell>
          <cell r="T1795" t="str">
            <v>2C9K5CBF757L</v>
          </cell>
          <cell r="U1795" t="str">
            <v>10764608027063</v>
          </cell>
        </row>
        <row r="1796">
          <cell r="A1796" t="str">
            <v>5057-CASE</v>
          </cell>
          <cell r="B1796">
            <v>790723244</v>
          </cell>
          <cell r="C1796" t="str">
            <v>BAZIC Poster Board Neon Fuchsia 22" X 28", Bulk Boards for School Craft, 25-Pack</v>
          </cell>
          <cell r="D1796" t="str">
            <v>ACTIVE</v>
          </cell>
          <cell r="E1796" t="str">
            <v>PUBLISHED</v>
          </cell>
          <cell r="F1796" t="str">
            <v>Offer end date has passed</v>
          </cell>
          <cell r="G1796" t="str">
            <v>Office &amp; Stationery</v>
          </cell>
          <cell r="H1796" t="str">
            <v>Poster Boards</v>
          </cell>
          <cell r="I1796">
            <v>36.49</v>
          </cell>
          <cell r="J1796" t="str">
            <v>USD</v>
          </cell>
          <cell r="K1796" t="str">
            <v>Base</v>
          </cell>
          <cell r="L1796">
            <v>36.49</v>
          </cell>
          <cell r="M1796">
            <v>2039749</v>
          </cell>
          <cell r="N1796">
            <v>2038013</v>
          </cell>
          <cell r="O1796">
            <v>4.76</v>
          </cell>
          <cell r="P1796">
            <v>0.96</v>
          </cell>
          <cell r="Q1796">
            <v>1</v>
          </cell>
          <cell r="R1796" t="str">
            <v>Seller Fulfilled</v>
          </cell>
          <cell r="S1796" t="str">
            <v>Seller Fulfilled</v>
          </cell>
          <cell r="T1796" t="str">
            <v>1UUU4M3S4CR7</v>
          </cell>
          <cell r="U1796" t="str">
            <v>00088908331518</v>
          </cell>
        </row>
        <row r="1797">
          <cell r="A1797" t="str">
            <v>508-EACH</v>
          </cell>
          <cell r="B1797">
            <v>24939897</v>
          </cell>
          <cell r="C1797" t="str">
            <v>BAZIC Black Marble Composition Book Wide Ruled 100 Sheet, 1-Pack</v>
          </cell>
          <cell r="D1797" t="str">
            <v>ACTIVE</v>
          </cell>
          <cell r="E1797" t="str">
            <v>PUBLISHED</v>
          </cell>
          <cell r="F1797" t="str">
            <v>Offer end date has passed,Price Adjusted</v>
          </cell>
          <cell r="G1797" t="str">
            <v>Office &amp; Stationery</v>
          </cell>
          <cell r="H1797" t="str">
            <v>Composition Notebooks</v>
          </cell>
          <cell r="I1797">
            <v>7.75</v>
          </cell>
          <cell r="J1797" t="str">
            <v>USD</v>
          </cell>
          <cell r="K1797" t="str">
            <v>Base</v>
          </cell>
          <cell r="L1797">
            <v>7.75</v>
          </cell>
          <cell r="M1797">
            <v>2038710</v>
          </cell>
          <cell r="N1797">
            <v>2039742</v>
          </cell>
          <cell r="O1797">
            <v>0.61899999999999999</v>
          </cell>
          <cell r="P1797">
            <v>43.82</v>
          </cell>
          <cell r="Q1797">
            <v>1</v>
          </cell>
          <cell r="R1797" t="str">
            <v>Seller Fulfilled</v>
          </cell>
          <cell r="S1797" t="str">
            <v>Seller Fulfilled</v>
          </cell>
          <cell r="T1797" t="str">
            <v>67XKI9V9YRE0</v>
          </cell>
          <cell r="U1797" t="str">
            <v>20764608031869</v>
          </cell>
        </row>
        <row r="1798">
          <cell r="A1798" t="str">
            <v>5524-CASE</v>
          </cell>
          <cell r="B1798">
            <v>17900659786</v>
          </cell>
          <cell r="C1798" t="str">
            <v>BAZIC Spiral Notebook, 1 Subject, Wide Ruled Paper 8" x 10-1/2", 70 Sheets Yellow Cover, 24-Count</v>
          </cell>
          <cell r="D1798" t="str">
            <v>ACTIVE</v>
          </cell>
          <cell r="E1798" t="str">
            <v>PUBLISHED</v>
          </cell>
          <cell r="F1798" t="str">
            <v>Compliance - Childrenâ€™s Product Policy,Current Offer At Or Below Target</v>
          </cell>
          <cell r="G1798" t="str">
            <v>Office &amp; Stationery</v>
          </cell>
          <cell r="H1798" t="str">
            <v>Binders</v>
          </cell>
          <cell r="I1798">
            <v>18.489999999999998</v>
          </cell>
          <cell r="J1798" t="str">
            <v>USD</v>
          </cell>
          <cell r="K1798" t="str">
            <v>Base</v>
          </cell>
          <cell r="L1798" t="str">
            <v>Yes</v>
          </cell>
          <cell r="M1798">
            <v>2039723</v>
          </cell>
          <cell r="N1798">
            <v>2039738</v>
          </cell>
          <cell r="O1798" t="str">
            <v>NETWORK_GEO</v>
          </cell>
          <cell r="P1798">
            <v>1.62</v>
          </cell>
          <cell r="Q1798">
            <v>1</v>
          </cell>
          <cell r="R1798" t="str">
            <v>Seller Fulfilled</v>
          </cell>
          <cell r="S1798" t="str">
            <v>Walmart Fulfilled</v>
          </cell>
          <cell r="T1798" t="str">
            <v>6F49P0TLT346</v>
          </cell>
          <cell r="U1798" t="str">
            <v>00462797690305</v>
          </cell>
        </row>
        <row r="1799">
          <cell r="A1799" t="str">
            <v>6012-EACH</v>
          </cell>
          <cell r="B1799">
            <v>24420908</v>
          </cell>
          <cell r="C1799" t="str">
            <v>BAZIC Magnetic Dry Erase Whiteboard &amp; Marker + 2 Magnets), 14"x11", 1-Pack</v>
          </cell>
          <cell r="D1799" t="str">
            <v>ACTIVE</v>
          </cell>
          <cell r="E1799" t="str">
            <v>PUBLISHED</v>
          </cell>
          <cell r="F1799" t="str">
            <v>Reasonable price requirements are not met</v>
          </cell>
          <cell r="G1799" t="str">
            <v>Office &amp; Stationery</v>
          </cell>
          <cell r="H1799" t="str">
            <v>Whiteboards</v>
          </cell>
          <cell r="I1799">
            <v>14.49</v>
          </cell>
          <cell r="J1799" t="str">
            <v>USD</v>
          </cell>
          <cell r="K1799" t="str">
            <v>Base</v>
          </cell>
          <cell r="L1799">
            <v>14.49</v>
          </cell>
          <cell r="M1799">
            <v>2039885</v>
          </cell>
          <cell r="N1799">
            <v>2048506</v>
          </cell>
          <cell r="O1799" t="str">
            <v>NETWORK_GEO</v>
          </cell>
          <cell r="P1799">
            <v>4.18</v>
          </cell>
          <cell r="Q1799">
            <v>1</v>
          </cell>
          <cell r="R1799" t="str">
            <v>Seller Fulfilled</v>
          </cell>
          <cell r="S1799" t="str">
            <v>Seller Fulfilled</v>
          </cell>
          <cell r="T1799" t="str">
            <v>1ZVFLEI0VEXL</v>
          </cell>
          <cell r="U1799" t="str">
            <v>10764608032005</v>
          </cell>
        </row>
        <row r="1800">
          <cell r="A1800" t="str">
            <v>8230-CASE</v>
          </cell>
          <cell r="B1800">
            <v>18300159042</v>
          </cell>
          <cell r="C1800" t="str">
            <v>BAZIC White Catalog Mailing Envelope 6" x 9" Self Seal Envelopes, 288-Count</v>
          </cell>
          <cell r="D1800" t="str">
            <v>ACTIVE</v>
          </cell>
          <cell r="E1800" t="str">
            <v>PUBLISHED</v>
          </cell>
          <cell r="F1800" t="str">
            <v>Compliance - Childrenâ€™s Product Policy</v>
          </cell>
          <cell r="G1800" t="str">
            <v>Office &amp; Stationery</v>
          </cell>
          <cell r="H1800" t="str">
            <v>Envelopes</v>
          </cell>
          <cell r="I1800">
            <v>73</v>
          </cell>
          <cell r="J1800" t="str">
            <v>USD</v>
          </cell>
          <cell r="K1800" t="str">
            <v>Base</v>
          </cell>
          <cell r="L1800">
            <v>73</v>
          </cell>
          <cell r="M1800">
            <v>2038710</v>
          </cell>
          <cell r="N1800">
            <v>2039731</v>
          </cell>
          <cell r="O1800">
            <v>5.86</v>
          </cell>
          <cell r="P1800">
            <v>0.24</v>
          </cell>
          <cell r="Q1800">
            <v>1</v>
          </cell>
          <cell r="R1800" t="str">
            <v>WFS Eligible</v>
          </cell>
          <cell r="S1800" t="str">
            <v>Seller Fulfilled</v>
          </cell>
          <cell r="T1800" t="str">
            <v>180BMTD989Z5</v>
          </cell>
          <cell r="U1800" t="str">
            <v>00764608003220</v>
          </cell>
        </row>
        <row r="1801">
          <cell r="A1801" t="str">
            <v>8252-EACH</v>
          </cell>
          <cell r="B1801">
            <v>16539811019</v>
          </cell>
          <cell r="C1801" t="str">
            <v>BAZIC Kraft Bubble Mailers #2 8.5"x11.25" Padded Cushion Envelope, 3-Count</v>
          </cell>
          <cell r="D1801" t="str">
            <v>ACTIVE</v>
          </cell>
          <cell r="E1801" t="str">
            <v>PUBLISHED</v>
          </cell>
          <cell r="F1801" t="str">
            <v>Offer end date has passed</v>
          </cell>
          <cell r="G1801" t="str">
            <v>Crafts</v>
          </cell>
          <cell r="H1801" t="str">
            <v>Glitter</v>
          </cell>
          <cell r="I1801">
            <v>94.59</v>
          </cell>
          <cell r="J1801" t="str">
            <v>USD</v>
          </cell>
          <cell r="K1801" t="str">
            <v>Base</v>
          </cell>
          <cell r="L1801" t="str">
            <v>Yes</v>
          </cell>
          <cell r="M1801">
            <v>2038710</v>
          </cell>
          <cell r="N1801">
            <v>2038710</v>
          </cell>
          <cell r="O1801" t="str">
            <v>NETWORK_GEO</v>
          </cell>
          <cell r="P1801">
            <v>14.18</v>
          </cell>
          <cell r="Q1801">
            <v>1</v>
          </cell>
          <cell r="R1801" t="str">
            <v>Seller Fulfilled</v>
          </cell>
          <cell r="S1801" t="str">
            <v>WFS Eligible</v>
          </cell>
          <cell r="T1801" t="str">
            <v>59S4EHWB83M1</v>
          </cell>
          <cell r="U1801" t="str">
            <v>20764608034945</v>
          </cell>
        </row>
        <row r="1802">
          <cell r="A1802" t="str">
            <v>86000-SET2</v>
          </cell>
          <cell r="B1802">
            <v>5255858967</v>
          </cell>
          <cell r="C1802" t="str">
            <v>Kappa Themed Word Finds Puzzle Book 2 Titles, Word Search Activity Books for Adults Teens, Training Learning, 2-Pack</v>
          </cell>
          <cell r="D1802" t="str">
            <v>ACTIVE</v>
          </cell>
          <cell r="E1802" t="str">
            <v>PUBLISHED</v>
          </cell>
          <cell r="F1802" t="str">
            <v>Offer end date has passed</v>
          </cell>
          <cell r="G1802" t="str">
            <v>Office &amp; Stationery</v>
          </cell>
          <cell r="H1802" t="str">
            <v>Labels</v>
          </cell>
          <cell r="I1802">
            <v>7.36</v>
          </cell>
          <cell r="J1802" t="str">
            <v>USD</v>
          </cell>
          <cell r="K1802" t="str">
            <v>Base</v>
          </cell>
          <cell r="L1802" t="str">
            <v>Yes</v>
          </cell>
          <cell r="M1802">
            <v>2038710</v>
          </cell>
          <cell r="N1802">
            <v>2038061</v>
          </cell>
          <cell r="O1802" t="str">
            <v>NETWORK_GEO</v>
          </cell>
          <cell r="P1802">
            <v>0.05</v>
          </cell>
          <cell r="Q1802">
            <v>1</v>
          </cell>
          <cell r="R1802" t="str">
            <v>Seller Fulfilled</v>
          </cell>
          <cell r="S1802" t="str">
            <v>Seller Fulfilled</v>
          </cell>
          <cell r="T1802" t="str">
            <v>305UIOC5STMR</v>
          </cell>
          <cell r="U1802" t="str">
            <v>00764608038031</v>
          </cell>
        </row>
        <row r="1803">
          <cell r="A1803" t="str">
            <v>9003-SET6</v>
          </cell>
          <cell r="B1803">
            <v>358370966</v>
          </cell>
          <cell r="C1803" t="str">
            <v>BAZIC Printed Duct Tape Butterfly Pattern 1.88" X 5 Yards, 6-Pack</v>
          </cell>
          <cell r="D1803" t="str">
            <v>ARCHIVED</v>
          </cell>
          <cell r="E1803" t="str">
            <v>UNPUBLISHED</v>
          </cell>
          <cell r="F1803" t="str">
            <v>Offer end date has passed</v>
          </cell>
          <cell r="G1803" t="str">
            <v>Office &amp; Stationery</v>
          </cell>
          <cell r="H1803" t="str">
            <v>Duct Tapes</v>
          </cell>
          <cell r="I1803">
            <v>17.489999999999998</v>
          </cell>
          <cell r="J1803" t="str">
            <v>USD</v>
          </cell>
          <cell r="K1803" t="str">
            <v>Base</v>
          </cell>
          <cell r="L1803" t="str">
            <v>Yes</v>
          </cell>
          <cell r="M1803">
            <v>2042502</v>
          </cell>
          <cell r="N1803">
            <v>2038710</v>
          </cell>
          <cell r="O1803">
            <v>0.86</v>
          </cell>
          <cell r="P1803">
            <v>0.23</v>
          </cell>
          <cell r="Q1803">
            <v>1</v>
          </cell>
          <cell r="R1803" t="str">
            <v>Seller Fulfilled</v>
          </cell>
          <cell r="S1803" t="str">
            <v>Seller Fulfilled</v>
          </cell>
          <cell r="T1803" t="str">
            <v>6EQHILIKX7SW</v>
          </cell>
          <cell r="U1803" t="str">
            <v>00764608038680</v>
          </cell>
        </row>
        <row r="1804">
          <cell r="A1804" t="str">
            <v>S-19-EACH</v>
          </cell>
          <cell r="B1804">
            <v>167641582</v>
          </cell>
          <cell r="C1804" t="str">
            <v>BAZIC 9" X 12" Private Property No Trespassing Sign, Warning Keep Out Restricted Area Authorized Home Store Plastic Signs, Waterproof Indoor Outdoor Signage on Wall Door Border, 1-Pack</v>
          </cell>
          <cell r="D1804" t="str">
            <v>ACTIVE</v>
          </cell>
          <cell r="E1804" t="str">
            <v>PUBLISHED</v>
          </cell>
          <cell r="F1804" t="str">
            <v>Offer end date has passed</v>
          </cell>
          <cell r="G1804" t="str">
            <v>Crafts</v>
          </cell>
          <cell r="H1804" t="str">
            <v>Art Paints &amp; Pigment Powders</v>
          </cell>
          <cell r="I1804">
            <v>51.58</v>
          </cell>
          <cell r="J1804" t="str">
            <v>USD</v>
          </cell>
          <cell r="K1804" t="str">
            <v>Base</v>
          </cell>
          <cell r="L1804" t="str">
            <v>Yes</v>
          </cell>
          <cell r="M1804">
            <v>2038710</v>
          </cell>
          <cell r="N1804">
            <v>2039748</v>
          </cell>
          <cell r="O1804" t="str">
            <v>NETWORK_GEO</v>
          </cell>
          <cell r="P1804">
            <v>9.4600000000000009</v>
          </cell>
          <cell r="Q1804">
            <v>1</v>
          </cell>
          <cell r="R1804" t="str">
            <v>Seller Fulfilled</v>
          </cell>
          <cell r="S1804" t="str">
            <v>Seller Fulfilled</v>
          </cell>
          <cell r="T1804" t="str">
            <v>74PAV8OV5EKH</v>
          </cell>
          <cell r="U1804" t="str">
            <v>10764608039103</v>
          </cell>
        </row>
        <row r="1805">
          <cell r="A1805" t="str">
            <v>S-2-EACH</v>
          </cell>
          <cell r="B1805">
            <v>53455620</v>
          </cell>
          <cell r="C1805" t="str">
            <v>BAZIC 9" X 12" For Sale Sign for Car and Auto Sales (2-Line) (S-2)</v>
          </cell>
          <cell r="D1805" t="str">
            <v>ACTIVE</v>
          </cell>
          <cell r="E1805" t="str">
            <v>PUBLISHED</v>
          </cell>
          <cell r="F1805" t="str">
            <v>Offer end date has passed</v>
          </cell>
          <cell r="G1805" t="str">
            <v>Office &amp; Stationery</v>
          </cell>
          <cell r="H1805" t="str">
            <v>Binders</v>
          </cell>
          <cell r="I1805">
            <v>26.75</v>
          </cell>
          <cell r="J1805" t="str">
            <v>USD</v>
          </cell>
          <cell r="K1805" t="str">
            <v>Base</v>
          </cell>
          <cell r="L1805" t="str">
            <v>Yes</v>
          </cell>
          <cell r="M1805">
            <v>2038710</v>
          </cell>
          <cell r="N1805">
            <v>2039738</v>
          </cell>
          <cell r="O1805" t="str">
            <v>NETWORK_GEO</v>
          </cell>
          <cell r="P1805">
            <v>2.72</v>
          </cell>
          <cell r="Q1805">
            <v>1</v>
          </cell>
          <cell r="R1805" t="str">
            <v>Seller Fulfilled</v>
          </cell>
          <cell r="S1805" t="str">
            <v>Seller Fulfilled</v>
          </cell>
          <cell r="T1805" t="str">
            <v>658W3T8PN6I0</v>
          </cell>
          <cell r="U1805" t="str">
            <v>00461829466949</v>
          </cell>
        </row>
        <row r="1806">
          <cell r="A1806" t="str">
            <v>1228-BOX</v>
          </cell>
          <cell r="B1806">
            <v>865716329</v>
          </cell>
          <cell r="C1806" t="str">
            <v>BAZIC Washable Markers 8 Color Triangle Jumbo Coloring Marker (8/Pack), 24-Packs</v>
          </cell>
          <cell r="D1806" t="str">
            <v>ACTIVE</v>
          </cell>
          <cell r="E1806" t="str">
            <v>PUBLISHED</v>
          </cell>
          <cell r="F1806" t="str">
            <v>Offer end date has passed</v>
          </cell>
          <cell r="G1806" t="str">
            <v>Office &amp; Stationery</v>
          </cell>
          <cell r="H1806" t="str">
            <v>Binders</v>
          </cell>
          <cell r="I1806">
            <v>64.989999999999995</v>
          </cell>
          <cell r="J1806" t="str">
            <v>USD</v>
          </cell>
          <cell r="K1806" t="str">
            <v>Base</v>
          </cell>
          <cell r="L1806" t="str">
            <v>Yes</v>
          </cell>
          <cell r="M1806">
            <v>2039746</v>
          </cell>
          <cell r="N1806">
            <v>2039738</v>
          </cell>
          <cell r="O1806" t="str">
            <v>NETWORK_GEO</v>
          </cell>
          <cell r="P1806">
            <v>9.08</v>
          </cell>
          <cell r="Q1806">
            <v>1</v>
          </cell>
          <cell r="R1806" t="str">
            <v>Seller Fulfilled</v>
          </cell>
          <cell r="S1806" t="str">
            <v>Seller Fulfilled</v>
          </cell>
          <cell r="T1806" t="str">
            <v>2FNM6OARM8VO</v>
          </cell>
          <cell r="U1806" t="str">
            <v>20764608041257</v>
          </cell>
        </row>
        <row r="1807">
          <cell r="A1807" t="str">
            <v>1711-BOX</v>
          </cell>
          <cell r="B1807">
            <v>384773183</v>
          </cell>
          <cell r="C1807" t="str">
            <v>BAZIC Ballpoint Orion 4-Color Retractable Pen Soft Grip, 1.0 mm, (2/Pack), 24-Pack</v>
          </cell>
          <cell r="D1807" t="str">
            <v>ARCHIVED</v>
          </cell>
          <cell r="E1807" t="str">
            <v>UNPUBLISHED</v>
          </cell>
          <cell r="F1807" t="str">
            <v>Offer end date has passed</v>
          </cell>
          <cell r="G1807" t="str">
            <v>Office &amp; Stationery</v>
          </cell>
          <cell r="H1807" t="str">
            <v>Pens</v>
          </cell>
          <cell r="I1807">
            <v>46.99</v>
          </cell>
          <cell r="J1807" t="str">
            <v>USD</v>
          </cell>
          <cell r="K1807" t="str">
            <v>Base</v>
          </cell>
          <cell r="L1807" t="str">
            <v>Yes</v>
          </cell>
          <cell r="M1807">
            <v>2039719</v>
          </cell>
          <cell r="N1807">
            <v>2039728</v>
          </cell>
          <cell r="O1807">
            <v>2.2200000000000002</v>
          </cell>
          <cell r="P1807">
            <v>4.0599999999999996</v>
          </cell>
          <cell r="Q1807">
            <v>1</v>
          </cell>
          <cell r="R1807" t="str">
            <v>Seller Fulfilled</v>
          </cell>
          <cell r="S1807" t="str">
            <v>Seller Fulfilled</v>
          </cell>
          <cell r="T1807" t="str">
            <v>2UK5YYBXEB9C</v>
          </cell>
          <cell r="U1807" t="str">
            <v>10764608044428</v>
          </cell>
        </row>
        <row r="1808">
          <cell r="A1808" t="str">
            <v>1753-PACK12</v>
          </cell>
          <cell r="B1808">
            <v>401546332</v>
          </cell>
          <cell r="C1808" t="str">
            <v>BAZIC Palm Mini Ballpoint Pen w/Key Ring, Black Ink 1.0mm (5/Pack), 2-Packs</v>
          </cell>
          <cell r="D1808" t="str">
            <v>ACTIVE</v>
          </cell>
          <cell r="E1808" t="str">
            <v>PUBLISHED</v>
          </cell>
          <cell r="F1808" t="str">
            <v>Offer end date has passed,Price Adjusted</v>
          </cell>
          <cell r="G1808" t="str">
            <v>Office &amp; Stationery</v>
          </cell>
          <cell r="H1808" t="str">
            <v>Pens</v>
          </cell>
          <cell r="I1808">
            <v>18.14</v>
          </cell>
          <cell r="J1808" t="str">
            <v>USD</v>
          </cell>
          <cell r="K1808" t="str">
            <v>Base</v>
          </cell>
          <cell r="L1808">
            <v>18.14</v>
          </cell>
          <cell r="M1808">
            <v>2039719</v>
          </cell>
          <cell r="N1808">
            <v>2038710</v>
          </cell>
          <cell r="O1808">
            <v>1.5</v>
          </cell>
          <cell r="P1808">
            <v>11.56</v>
          </cell>
          <cell r="Q1808">
            <v>1</v>
          </cell>
          <cell r="R1808" t="str">
            <v>Seller Fulfilled</v>
          </cell>
          <cell r="S1808" t="str">
            <v>Seller Fulfilled</v>
          </cell>
          <cell r="T1808" t="str">
            <v>154NFGSADEBS</v>
          </cell>
          <cell r="U1808" t="str">
            <v>20764608050655</v>
          </cell>
        </row>
        <row r="1809">
          <cell r="A1809" t="str">
            <v>1912-EACH</v>
          </cell>
          <cell r="B1809">
            <v>30368876</v>
          </cell>
          <cell r="C1809" t="str">
            <v>BAZIC Pencil Sharpener Transparent Square Single Hole Blade, Total 12 Count</v>
          </cell>
          <cell r="D1809" t="str">
            <v>ACTIVE</v>
          </cell>
          <cell r="E1809" t="str">
            <v>PUBLISHED</v>
          </cell>
          <cell r="F1809" t="str">
            <v>Republish (For Walmart internal use only: 00),No Match Found - Adjusted to your last submitted price</v>
          </cell>
          <cell r="G1809" t="str">
            <v>Office &amp; Stationery</v>
          </cell>
          <cell r="H1809" t="str">
            <v>Sticky Notes</v>
          </cell>
          <cell r="I1809">
            <v>7.43</v>
          </cell>
          <cell r="J1809" t="str">
            <v>USD</v>
          </cell>
          <cell r="K1809" t="str">
            <v>Base</v>
          </cell>
          <cell r="L1809" t="str">
            <v>Yes</v>
          </cell>
          <cell r="M1809">
            <v>2039751</v>
          </cell>
          <cell r="N1809">
            <v>2039904</v>
          </cell>
          <cell r="O1809" t="str">
            <v>ALWAYS_TWO_DAY</v>
          </cell>
          <cell r="P1809">
            <v>0.21</v>
          </cell>
          <cell r="Q1809">
            <v>1</v>
          </cell>
          <cell r="R1809" t="str">
            <v>Walmart Fulfilled</v>
          </cell>
          <cell r="S1809" t="str">
            <v>WFS Eligible</v>
          </cell>
          <cell r="T1809" t="str">
            <v>1H8UH97KI23W</v>
          </cell>
          <cell r="U1809" t="str">
            <v>00468557564534</v>
          </cell>
        </row>
        <row r="1810">
          <cell r="A1810" t="str">
            <v>1920-SET4</v>
          </cell>
          <cell r="B1810">
            <v>28643368</v>
          </cell>
          <cell r="C1810" t="str">
            <v>BAZIC Desktop Pencil Sharpener w/ Suction Cup Base, 6-Pack</v>
          </cell>
          <cell r="D1810" t="str">
            <v>ACTIVE</v>
          </cell>
          <cell r="E1810" t="str">
            <v>PUBLISHED</v>
          </cell>
          <cell r="F1810" t="str">
            <v>Offer end date has passed</v>
          </cell>
          <cell r="G1810" t="str">
            <v>Office &amp; Stationery</v>
          </cell>
          <cell r="H1810" t="str">
            <v>Index Cards</v>
          </cell>
          <cell r="I1810">
            <v>61.75</v>
          </cell>
          <cell r="J1810" t="str">
            <v>USD</v>
          </cell>
          <cell r="K1810" t="str">
            <v>Base</v>
          </cell>
          <cell r="L1810" t="str">
            <v>Yes</v>
          </cell>
          <cell r="M1810">
            <v>2039751</v>
          </cell>
          <cell r="N1810">
            <v>2039744</v>
          </cell>
          <cell r="O1810" t="str">
            <v>NETWORK_GEO</v>
          </cell>
          <cell r="P1810">
            <v>11.44</v>
          </cell>
          <cell r="Q1810">
            <v>1</v>
          </cell>
          <cell r="R1810" t="str">
            <v>Seller Fulfilled</v>
          </cell>
          <cell r="S1810" t="str">
            <v>WFS Eligible</v>
          </cell>
          <cell r="T1810" t="str">
            <v>77CN7LOBSKMH</v>
          </cell>
          <cell r="U1810" t="str">
            <v>20764608005136</v>
          </cell>
        </row>
        <row r="1811">
          <cell r="A1811" t="str">
            <v>1929-EACH</v>
          </cell>
          <cell r="B1811">
            <v>34985390</v>
          </cell>
          <cell r="C1811" t="str">
            <v>BAZIC Pencil Sharpener Single Hole Blade w/ Receptacle, (4/Pack), 1-Pack</v>
          </cell>
          <cell r="D1811" t="str">
            <v>ARCHIVED</v>
          </cell>
          <cell r="E1811" t="str">
            <v>UNPUBLISHED</v>
          </cell>
          <cell r="F1811" t="str">
            <v>Offer end date has passed,Price Adjusted - Seller Price: 4.99</v>
          </cell>
          <cell r="G1811" t="str">
            <v>Office &amp; Stationery</v>
          </cell>
          <cell r="H1811" t="str">
            <v>Index Cards</v>
          </cell>
          <cell r="I1811">
            <v>42.99</v>
          </cell>
          <cell r="J1811" t="str">
            <v>USD</v>
          </cell>
          <cell r="K1811" t="str">
            <v>Base</v>
          </cell>
          <cell r="L1811" t="str">
            <v>Yes</v>
          </cell>
          <cell r="M1811">
            <v>2039751</v>
          </cell>
          <cell r="N1811">
            <v>2039744</v>
          </cell>
          <cell r="O1811" t="str">
            <v>NETWORK_GEO</v>
          </cell>
          <cell r="P1811">
            <v>11.26</v>
          </cell>
          <cell r="Q1811">
            <v>1</v>
          </cell>
          <cell r="R1811" t="str">
            <v>Seller Fulfilled</v>
          </cell>
          <cell r="S1811" t="str">
            <v>Seller Fulfilled</v>
          </cell>
          <cell r="T1811" t="str">
            <v>5ERQB8QEXXYP</v>
          </cell>
          <cell r="U1811" t="str">
            <v>20764608005167</v>
          </cell>
        </row>
        <row r="1812">
          <cell r="A1812" t="str">
            <v>2132-EACH</v>
          </cell>
          <cell r="B1812">
            <v>781847270</v>
          </cell>
          <cell r="C1812" t="str">
            <v>BAZIC Sheet Protectors Heavyweight 11 Hole Binder Sleeves (10/Pack), 1-Pack</v>
          </cell>
          <cell r="D1812" t="str">
            <v>ACTIVE</v>
          </cell>
          <cell r="E1812" t="str">
            <v>PUBLISHED</v>
          </cell>
          <cell r="G1812" t="str">
            <v>Office &amp; Stationery</v>
          </cell>
          <cell r="H1812" t="str">
            <v>Sheet Protectors</v>
          </cell>
          <cell r="I1812">
            <v>7.01</v>
          </cell>
          <cell r="J1812" t="str">
            <v>USD</v>
          </cell>
          <cell r="K1812" t="str">
            <v>Base</v>
          </cell>
          <cell r="L1812">
            <v>7.01</v>
          </cell>
          <cell r="M1812">
            <v>2039907</v>
          </cell>
          <cell r="N1812">
            <v>2039749</v>
          </cell>
          <cell r="O1812" t="str">
            <v>NETWORK_GEO</v>
          </cell>
          <cell r="P1812">
            <v>1</v>
          </cell>
          <cell r="Q1812">
            <v>1</v>
          </cell>
          <cell r="R1812" t="str">
            <v>Seller Fulfilled</v>
          </cell>
          <cell r="S1812" t="str">
            <v>WFS Eligible</v>
          </cell>
          <cell r="T1812" t="str">
            <v>1PNTDAS3UOF6</v>
          </cell>
          <cell r="U1812" t="str">
            <v>00462146056400</v>
          </cell>
        </row>
        <row r="1813">
          <cell r="A1813" t="str">
            <v>2157-PACK2</v>
          </cell>
          <cell r="B1813">
            <v>1856228149</v>
          </cell>
          <cell r="C1813" t="str">
            <v>BAZIC Poly Envelope Binder Pocket Folder, 3 Hole Punched, Clear Letter A4 Size Document Folder (5/Pack), 2-Packs</v>
          </cell>
          <cell r="D1813" t="str">
            <v>ACTIVE</v>
          </cell>
          <cell r="E1813" t="str">
            <v>PUBLISHED</v>
          </cell>
          <cell r="F1813" t="str">
            <v>Offer end date has passed,No Match Found - Adjusted to your last submitted price</v>
          </cell>
          <cell r="G1813" t="str">
            <v>Office &amp; Stationery</v>
          </cell>
          <cell r="H1813" t="str">
            <v>Pocket Folders</v>
          </cell>
          <cell r="I1813">
            <v>18.39</v>
          </cell>
          <cell r="J1813" t="str">
            <v>USD</v>
          </cell>
          <cell r="K1813" t="str">
            <v>Base</v>
          </cell>
          <cell r="L1813">
            <v>18.39</v>
          </cell>
          <cell r="M1813">
            <v>2039742</v>
          </cell>
          <cell r="N1813">
            <v>2038710</v>
          </cell>
          <cell r="O1813">
            <v>0.76</v>
          </cell>
          <cell r="P1813">
            <v>32.58</v>
          </cell>
          <cell r="Q1813">
            <v>1</v>
          </cell>
          <cell r="R1813" t="str">
            <v>Seller Fulfilled</v>
          </cell>
          <cell r="S1813" t="str">
            <v>Seller Fulfilled</v>
          </cell>
          <cell r="T1813" t="str">
            <v>63NOEV7SDJC7</v>
          </cell>
          <cell r="U1813" t="str">
            <v>20764608054561</v>
          </cell>
        </row>
        <row r="1814">
          <cell r="A1814" t="str">
            <v>2225-PACK2</v>
          </cell>
          <cell r="B1814">
            <v>211198271</v>
          </cell>
          <cell r="C1814" t="str">
            <v>BAZIC Erasers + Pencil Top Erasers Set, Bevel Arrowhead Tops, 24-Count</v>
          </cell>
          <cell r="D1814" t="str">
            <v>ACTIVE</v>
          </cell>
          <cell r="E1814" t="str">
            <v>PUBLISHED</v>
          </cell>
          <cell r="G1814" t="str">
            <v>Office &amp; Stationery</v>
          </cell>
          <cell r="H1814" t="str">
            <v>Pencil &amp; Pen Erasers</v>
          </cell>
          <cell r="I1814">
            <v>9.99</v>
          </cell>
          <cell r="J1814" t="str">
            <v>USD</v>
          </cell>
          <cell r="K1814" t="str">
            <v>Base</v>
          </cell>
          <cell r="L1814">
            <v>9.99</v>
          </cell>
          <cell r="M1814">
            <v>2039721</v>
          </cell>
          <cell r="N1814">
            <v>2039723</v>
          </cell>
          <cell r="O1814" t="str">
            <v>NETWORK_GEO</v>
          </cell>
          <cell r="P1814">
            <v>14.28</v>
          </cell>
          <cell r="Q1814">
            <v>1</v>
          </cell>
          <cell r="R1814" t="str">
            <v>Seller Fulfilled</v>
          </cell>
          <cell r="S1814" t="str">
            <v>Seller Fulfilled</v>
          </cell>
          <cell r="T1814" t="str">
            <v>2FY2JWKHTFMC</v>
          </cell>
          <cell r="U1814" t="str">
            <v>20764608054875</v>
          </cell>
        </row>
        <row r="1815">
          <cell r="A1815" t="str">
            <v>2252-CASE</v>
          </cell>
          <cell r="B1815">
            <v>5478413362</v>
          </cell>
          <cell r="C1815" t="str">
            <v>BAZIC 3D Erasers, Wildlife Mini Animals Pencil Eraser (4/Pack), for Bulk Party Favors, Prizes, 144-Packs</v>
          </cell>
          <cell r="D1815" t="str">
            <v>ACTIVE</v>
          </cell>
          <cell r="E1815" t="str">
            <v>PUBLISHED</v>
          </cell>
          <cell r="G1815" t="str">
            <v>Office &amp; Stationery</v>
          </cell>
          <cell r="H1815" t="str">
            <v>Pencil &amp; Pen Erasers</v>
          </cell>
          <cell r="I1815">
            <v>186.49</v>
          </cell>
          <cell r="J1815" t="str">
            <v>USD</v>
          </cell>
          <cell r="K1815" t="str">
            <v>Base</v>
          </cell>
          <cell r="L1815">
            <v>186.49</v>
          </cell>
          <cell r="M1815">
            <v>2039721</v>
          </cell>
          <cell r="N1815">
            <v>2039723</v>
          </cell>
          <cell r="O1815" t="str">
            <v>NETWORK_GEO</v>
          </cell>
          <cell r="P1815">
            <v>2.58</v>
          </cell>
          <cell r="Q1815">
            <v>1</v>
          </cell>
          <cell r="R1815" t="str">
            <v>Seller Fulfilled</v>
          </cell>
          <cell r="S1815" t="str">
            <v>Seller Fulfilled</v>
          </cell>
          <cell r="T1815" t="str">
            <v>2XFOOTCMWW6V</v>
          </cell>
          <cell r="U1815" t="str">
            <v>00468775274352</v>
          </cell>
        </row>
        <row r="1816">
          <cell r="A1816" t="str">
            <v>269-BOX</v>
          </cell>
          <cell r="B1816">
            <v>250710175</v>
          </cell>
          <cell r="C1816" t="str">
            <v>BAZIC Assorted Size Color Binder Clip, Metal Fold Back Paper Clamps Clips for Office School Supplies, Home Kitchen Storage Tool (8/Pack), 24-Pack</v>
          </cell>
          <cell r="D1816" t="str">
            <v>ARCHIVED</v>
          </cell>
          <cell r="E1816" t="str">
            <v>SYSTEM_PROBLEM</v>
          </cell>
          <cell r="F1816" t="str">
            <v>Compliance - Childrenâ€™s Product Policy</v>
          </cell>
          <cell r="G1816" t="str">
            <v>Office &amp; Stationery</v>
          </cell>
          <cell r="H1816" t="str">
            <v>Writing Notebooks &amp; Sketch Books</v>
          </cell>
          <cell r="I1816">
            <v>60.99</v>
          </cell>
          <cell r="J1816" t="str">
            <v>USD</v>
          </cell>
          <cell r="K1816" t="str">
            <v>Base</v>
          </cell>
          <cell r="L1816" t="str">
            <v>Yes</v>
          </cell>
          <cell r="M1816">
            <v>2038710</v>
          </cell>
          <cell r="N1816">
            <v>2039723</v>
          </cell>
          <cell r="O1816" t="str">
            <v>NETWORK_GEO</v>
          </cell>
          <cell r="P1816">
            <v>14.58</v>
          </cell>
          <cell r="Q1816">
            <v>1</v>
          </cell>
          <cell r="R1816" t="str">
            <v>Seller Fulfilled</v>
          </cell>
          <cell r="S1816" t="str">
            <v>Seller Fulfilled</v>
          </cell>
          <cell r="T1816" t="str">
            <v>4UMW5PHKAHA8</v>
          </cell>
          <cell r="U1816" t="str">
            <v>20764608055223</v>
          </cell>
        </row>
        <row r="1817">
          <cell r="A1817" t="str">
            <v>3167-EA-GN</v>
          </cell>
          <cell r="B1817">
            <v>5094421649</v>
          </cell>
          <cell r="C1817" t="str">
            <v>BAZIC 3 Ring Binder 1" Economy View Binders Pastel Green Color, Hold 175 Sheets, 1-Count</v>
          </cell>
          <cell r="D1817" t="str">
            <v>ACTIVE</v>
          </cell>
          <cell r="E1817" t="str">
            <v>PUBLISHED</v>
          </cell>
          <cell r="F1817" t="str">
            <v>Compliance - Childrenâ€™s Product Policy</v>
          </cell>
          <cell r="G1817" t="str">
            <v>Office &amp; Stationery</v>
          </cell>
          <cell r="H1817" t="str">
            <v>Chalkboard Erasers</v>
          </cell>
          <cell r="I1817">
            <v>266.5</v>
          </cell>
          <cell r="J1817" t="str">
            <v>USD</v>
          </cell>
          <cell r="K1817" t="str">
            <v>Base</v>
          </cell>
          <cell r="L1817" t="str">
            <v>Yes</v>
          </cell>
          <cell r="M1817">
            <v>2039738</v>
          </cell>
          <cell r="N1817">
            <v>2039721</v>
          </cell>
          <cell r="O1817" t="str">
            <v>NETWORK_GEO</v>
          </cell>
          <cell r="P1817">
            <v>34.9</v>
          </cell>
          <cell r="Q1817">
            <v>1</v>
          </cell>
          <cell r="R1817" t="str">
            <v>Seller Fulfilled</v>
          </cell>
          <cell r="S1817" t="str">
            <v>Seller Fulfilled</v>
          </cell>
          <cell r="T1817" t="str">
            <v>74RDC4ET1UF8</v>
          </cell>
          <cell r="U1817" t="str">
            <v>20764608060036</v>
          </cell>
        </row>
        <row r="1818">
          <cell r="A1818" t="str">
            <v>3939-BOX</v>
          </cell>
          <cell r="B1818">
            <v>922397079</v>
          </cell>
          <cell r="C1818" t="str">
            <v>BAZIC Poster Paint w/ Brush 2.44oz/72ml, 4 Color Non-Toxic Paint, 24-Packs</v>
          </cell>
          <cell r="D1818" t="str">
            <v>ACTIVE</v>
          </cell>
          <cell r="E1818" t="str">
            <v>PUBLISHED</v>
          </cell>
          <cell r="G1818" t="str">
            <v>Crafts</v>
          </cell>
          <cell r="H1818" t="str">
            <v>Art Paints &amp; Pigment Powders</v>
          </cell>
          <cell r="I1818">
            <v>41.5</v>
          </cell>
          <cell r="J1818" t="str">
            <v>USD</v>
          </cell>
          <cell r="K1818" t="str">
            <v>Base</v>
          </cell>
          <cell r="L1818">
            <v>41.5</v>
          </cell>
          <cell r="M1818">
            <v>2039748</v>
          </cell>
          <cell r="N1818">
            <v>2039885</v>
          </cell>
          <cell r="O1818" t="str">
            <v>NETWORK_GEO</v>
          </cell>
          <cell r="P1818">
            <v>3.84</v>
          </cell>
          <cell r="Q1818">
            <v>1</v>
          </cell>
          <cell r="R1818" t="str">
            <v>Seller Fulfilled</v>
          </cell>
          <cell r="S1818" t="str">
            <v>Seller Fulfilled</v>
          </cell>
          <cell r="T1818" t="str">
            <v>6IWZC6M1V1MT</v>
          </cell>
          <cell r="U1818" t="str">
            <v>00764608060421</v>
          </cell>
        </row>
        <row r="1819">
          <cell r="A1819" t="str">
            <v>4161-PACK2</v>
          </cell>
          <cell r="B1819">
            <v>177724373</v>
          </cell>
          <cell r="C1819" t="str">
            <v>BAZIC 3 Ring Binder 3" View Binders Slant D Ring Grey, Hold 600 Sheets, 2-Count</v>
          </cell>
          <cell r="D1819" t="str">
            <v>ACTIVE</v>
          </cell>
          <cell r="E1819" t="str">
            <v>PUBLISHED</v>
          </cell>
          <cell r="F1819" t="str">
            <v>PRICING_ERROR,PRICING_ERROR</v>
          </cell>
          <cell r="G1819" t="str">
            <v>Office &amp; Stationery</v>
          </cell>
          <cell r="H1819" t="str">
            <v>Desk Staplers</v>
          </cell>
          <cell r="I1819">
            <v>51.47</v>
          </cell>
          <cell r="J1819" t="str">
            <v>USD</v>
          </cell>
          <cell r="K1819" t="str">
            <v>Base</v>
          </cell>
          <cell r="L1819" t="str">
            <v>Yes</v>
          </cell>
          <cell r="M1819">
            <v>2039738</v>
          </cell>
          <cell r="N1819">
            <v>2039910</v>
          </cell>
          <cell r="O1819" t="str">
            <v>NETWORK_GEO</v>
          </cell>
          <cell r="P1819">
            <v>4.74</v>
          </cell>
          <cell r="Q1819">
            <v>1</v>
          </cell>
          <cell r="R1819" t="str">
            <v>Seller Fulfilled</v>
          </cell>
          <cell r="S1819" t="str">
            <v>Seller Fulfilled</v>
          </cell>
          <cell r="T1819" t="str">
            <v>6INGAQ2BPR4Y</v>
          </cell>
          <cell r="U1819" t="str">
            <v>10764608006242</v>
          </cell>
        </row>
        <row r="1820">
          <cell r="A1820" t="str">
            <v>4577036-CASE</v>
          </cell>
          <cell r="B1820">
            <v>865899184</v>
          </cell>
          <cell r="C1820" t="str">
            <v>Disney Princess Coloring and Activity Book Set, Learning Coloring Drawing Books, 36-Pack</v>
          </cell>
          <cell r="D1820" t="str">
            <v>ACTIVE</v>
          </cell>
          <cell r="E1820" t="str">
            <v>PUBLISHED</v>
          </cell>
          <cell r="F1820" t="str">
            <v>Offer end date has passed</v>
          </cell>
          <cell r="G1820" t="str">
            <v>Office &amp; Stationery</v>
          </cell>
          <cell r="H1820" t="str">
            <v>Mechanical Pencils</v>
          </cell>
          <cell r="I1820">
            <v>7.69</v>
          </cell>
          <cell r="J1820" t="str">
            <v>USD</v>
          </cell>
          <cell r="K1820" t="str">
            <v>Base</v>
          </cell>
          <cell r="L1820" t="str">
            <v>Yes</v>
          </cell>
          <cell r="M1820">
            <v>2038710</v>
          </cell>
          <cell r="N1820">
            <v>2039720</v>
          </cell>
          <cell r="O1820" t="str">
            <v>NETWORK_GEO</v>
          </cell>
          <cell r="P1820">
            <v>0.11</v>
          </cell>
          <cell r="Q1820">
            <v>1</v>
          </cell>
          <cell r="R1820" t="str">
            <v>Seller Fulfilled</v>
          </cell>
          <cell r="S1820" t="str">
            <v>Seller Fulfilled</v>
          </cell>
          <cell r="T1820" t="str">
            <v>628DFEU8GSZO</v>
          </cell>
          <cell r="U1820" t="str">
            <v>00764608007020</v>
          </cell>
        </row>
        <row r="1821">
          <cell r="A1821" t="str">
            <v>5078-PACK2</v>
          </cell>
          <cell r="B1821">
            <v>994696124</v>
          </cell>
          <cell r="C1821" t="str">
            <v>BAZIC Filler Paper Loose Leaf Papers 125 Sheet, College Ruled 3 Hole Punched, 6-Pack</v>
          </cell>
          <cell r="D1821" t="str">
            <v>ARCHIVED</v>
          </cell>
          <cell r="E1821" t="str">
            <v>UNPUBLISHED</v>
          </cell>
          <cell r="F1821" t="str">
            <v>Offer end date has passed</v>
          </cell>
          <cell r="G1821" t="str">
            <v>Office &amp; Stationery</v>
          </cell>
          <cell r="H1821" t="str">
            <v>Filler Paper</v>
          </cell>
          <cell r="I1821">
            <v>16.489999999999998</v>
          </cell>
          <cell r="J1821" t="str">
            <v>USD</v>
          </cell>
          <cell r="K1821" t="str">
            <v>Base</v>
          </cell>
          <cell r="L1821" t="str">
            <v>Yes</v>
          </cell>
          <cell r="M1821">
            <v>2039724</v>
          </cell>
          <cell r="N1821">
            <v>2038710</v>
          </cell>
          <cell r="O1821">
            <v>3.6</v>
          </cell>
          <cell r="P1821">
            <v>14.88</v>
          </cell>
          <cell r="Q1821">
            <v>1</v>
          </cell>
          <cell r="R1821" t="str">
            <v>Seller Fulfilled</v>
          </cell>
          <cell r="S1821" t="str">
            <v>Seller Fulfilled</v>
          </cell>
          <cell r="T1821" t="str">
            <v>28R8VYFN9UH1</v>
          </cell>
          <cell r="U1821" t="str">
            <v>20810056727493</v>
          </cell>
        </row>
        <row r="1822">
          <cell r="A1822" t="str">
            <v>5414-EACH</v>
          </cell>
          <cell r="B1822">
            <v>751701795</v>
          </cell>
          <cell r="C1822" t="str">
            <v>BAZIC Poster Board White Color 11" X 14", Glitter Frame, (5/Pack), 1-Pack</v>
          </cell>
          <cell r="D1822" t="str">
            <v>ACTIVE</v>
          </cell>
          <cell r="E1822" t="str">
            <v>PUBLISHED</v>
          </cell>
          <cell r="F1822"/>
          <cell r="G1822" t="str">
            <v>Crafts</v>
          </cell>
          <cell r="H1822" t="str">
            <v>Coloring Books</v>
          </cell>
          <cell r="I1822">
            <v>96.99</v>
          </cell>
          <cell r="J1822" t="str">
            <v>USD</v>
          </cell>
          <cell r="K1822" t="str">
            <v>Base</v>
          </cell>
          <cell r="L1822" t="str">
            <v>Yes</v>
          </cell>
          <cell r="M1822">
            <v>2039749</v>
          </cell>
          <cell r="N1822">
            <v>2038710</v>
          </cell>
          <cell r="O1822" t="str">
            <v>NETWORK_GEO</v>
          </cell>
          <cell r="P1822">
            <v>14.12</v>
          </cell>
          <cell r="Q1822">
            <v>1</v>
          </cell>
          <cell r="R1822" t="str">
            <v>Seller Fulfilled</v>
          </cell>
          <cell r="S1822" t="str">
            <v>Seller Fulfilled</v>
          </cell>
          <cell r="T1822" t="str">
            <v>6CX4HGDM0ZJZ</v>
          </cell>
          <cell r="U1822" t="str">
            <v>20088908342808</v>
          </cell>
        </row>
        <row r="1823">
          <cell r="A1823" t="str">
            <v>583-EACH</v>
          </cell>
          <cell r="B1823">
            <v>28581251</v>
          </cell>
          <cell r="C1823" t="str">
            <v>BAZIC Construction Paper Pad 96 Sheets 9" X 12" Assorted Colors, 1-Pack</v>
          </cell>
          <cell r="D1823" t="str">
            <v>ACTIVE</v>
          </cell>
          <cell r="E1823" t="str">
            <v>PUBLISHED</v>
          </cell>
          <cell r="F1823" t="str">
            <v>Offer end date has passed,Price Adjusted</v>
          </cell>
          <cell r="G1823" t="str">
            <v>Crafts</v>
          </cell>
          <cell r="H1823" t="str">
            <v>Art Pencils</v>
          </cell>
          <cell r="I1823">
            <v>40.99</v>
          </cell>
          <cell r="J1823" t="str">
            <v>USD</v>
          </cell>
          <cell r="K1823" t="str">
            <v>Base</v>
          </cell>
          <cell r="L1823" t="str">
            <v>Yes</v>
          </cell>
          <cell r="M1823">
            <v>2038710</v>
          </cell>
          <cell r="N1823">
            <v>2039720</v>
          </cell>
          <cell r="O1823" t="str">
            <v>NETWORK_GEO</v>
          </cell>
          <cell r="P1823">
            <v>4</v>
          </cell>
          <cell r="Q1823">
            <v>1</v>
          </cell>
          <cell r="R1823" t="str">
            <v>Seller Fulfilled</v>
          </cell>
          <cell r="S1823" t="str">
            <v>Seller Fulfilled</v>
          </cell>
          <cell r="T1823" t="str">
            <v>4DJRKIDIA5NO</v>
          </cell>
          <cell r="U1823" t="str">
            <v>10764608007652</v>
          </cell>
        </row>
        <row r="1824">
          <cell r="A1824" t="str">
            <v>70283-SET4</v>
          </cell>
          <cell r="B1824">
            <v>401313661</v>
          </cell>
          <cell r="C1824" t="str">
            <v>6x6 Learn  Play Board Book I [7028]</v>
          </cell>
          <cell r="D1824" t="str">
            <v>ARCHIVED</v>
          </cell>
          <cell r="E1824" t="str">
            <v>SYSTEM_PROBLEM</v>
          </cell>
          <cell r="F1824" t="str">
            <v>Compliance - Childrenâ€™s Product Policy</v>
          </cell>
          <cell r="G1824" t="str">
            <v>Office &amp; Stationery</v>
          </cell>
          <cell r="H1824" t="str">
            <v>Pencil Cases</v>
          </cell>
          <cell r="I1824">
            <v>10.79</v>
          </cell>
          <cell r="J1824" t="str">
            <v>USD</v>
          </cell>
          <cell r="K1824" t="str">
            <v>Base</v>
          </cell>
          <cell r="L1824" t="str">
            <v>Yes</v>
          </cell>
          <cell r="M1824">
            <v>2039923</v>
          </cell>
          <cell r="N1824">
            <v>2039750</v>
          </cell>
          <cell r="O1824">
            <v>1.1599999999999999</v>
          </cell>
          <cell r="P1824">
            <v>0.45</v>
          </cell>
          <cell r="Q1824">
            <v>1</v>
          </cell>
          <cell r="R1824" t="str">
            <v>Seller Fulfilled</v>
          </cell>
          <cell r="S1824" t="str">
            <v>Seller Fulfilled</v>
          </cell>
          <cell r="T1824" t="str">
            <v>3O9IU2ACABOZ</v>
          </cell>
          <cell r="U1824" t="str">
            <v>00764608008010</v>
          </cell>
        </row>
        <row r="1825">
          <cell r="A1825" t="str">
            <v>70917-A-SET4</v>
          </cell>
          <cell r="B1825">
            <v>17472201925</v>
          </cell>
          <cell r="C1825" t="str">
            <v>Pop Up Animal Books, 4 Titles, Paperback, Fun Early Learning Story Picture Book, 4-Pack</v>
          </cell>
          <cell r="D1825" t="str">
            <v>RETIRED</v>
          </cell>
          <cell r="E1825" t="str">
            <v>UNPUBLISHED</v>
          </cell>
          <cell r="F1825" t="str">
            <v>Offer end date has passed</v>
          </cell>
          <cell r="G1825" t="str">
            <v>Books, Music &amp; Movies</v>
          </cell>
          <cell r="H1825" t="str">
            <v>Books</v>
          </cell>
          <cell r="I1825">
            <v>15.25</v>
          </cell>
          <cell r="J1825" t="str">
            <v>USD</v>
          </cell>
          <cell r="K1825" t="str">
            <v>Base</v>
          </cell>
          <cell r="L1825" t="str">
            <v>Yes</v>
          </cell>
          <cell r="M1825">
            <v>2038013</v>
          </cell>
          <cell r="N1825">
            <v>2038710</v>
          </cell>
          <cell r="O1825" t="str">
            <v>NETWORK_GEO</v>
          </cell>
          <cell r="P1825">
            <v>0.06</v>
          </cell>
          <cell r="Q1825">
            <v>1</v>
          </cell>
          <cell r="R1825" t="str">
            <v>Seller Fulfilled</v>
          </cell>
          <cell r="S1825" t="str">
            <v>Seller Fulfilled</v>
          </cell>
          <cell r="T1825" t="str">
            <v>23JF9M11UDW8</v>
          </cell>
          <cell r="U1825" t="str">
            <v>00764608082577</v>
          </cell>
        </row>
        <row r="1826">
          <cell r="A1826" t="str">
            <v>70924-A-SET4</v>
          </cell>
          <cell r="B1826">
            <v>17455509073</v>
          </cell>
          <cell r="C1826" t="str">
            <v>Pop Up Fairy Tales Books, 4 Titles, Paperback, Fun Early Learning Story Picture Book, 4-Pack</v>
          </cell>
          <cell r="D1826" t="str">
            <v>RETIRED</v>
          </cell>
          <cell r="E1826" t="str">
            <v>UNPUBLISHED</v>
          </cell>
          <cell r="F1826" t="str">
            <v>Offer end date has passed</v>
          </cell>
          <cell r="G1826" t="str">
            <v>Office &amp; Stationery</v>
          </cell>
          <cell r="H1826" t="str">
            <v>Pencil Cases</v>
          </cell>
          <cell r="I1826">
            <v>51.5</v>
          </cell>
          <cell r="J1826" t="str">
            <v>USD</v>
          </cell>
          <cell r="K1826" t="str">
            <v>Base</v>
          </cell>
          <cell r="L1826" t="str">
            <v>Yes</v>
          </cell>
          <cell r="M1826">
            <v>2038013</v>
          </cell>
          <cell r="N1826">
            <v>2039750</v>
          </cell>
          <cell r="O1826" t="str">
            <v>NETWORK_GEO</v>
          </cell>
          <cell r="P1826">
            <v>6.44</v>
          </cell>
          <cell r="Q1826">
            <v>1</v>
          </cell>
          <cell r="R1826" t="str">
            <v>Seller Fulfilled</v>
          </cell>
          <cell r="S1826" t="str">
            <v>Seller Fulfilled</v>
          </cell>
          <cell r="T1826" t="str">
            <v>4R9SKKQIZM9H</v>
          </cell>
          <cell r="U1826" t="str">
            <v>20764608008519</v>
          </cell>
        </row>
        <row r="1827">
          <cell r="A1827" t="str">
            <v>730-EACH</v>
          </cell>
          <cell r="B1827">
            <v>28638516</v>
          </cell>
          <cell r="C1827" t="str">
            <v>BAZIC Multi Point Pencil Sport w/ Latex Free Eraser, (8/Pack), 1-Pack</v>
          </cell>
          <cell r="D1827" t="str">
            <v>ACTIVE</v>
          </cell>
          <cell r="E1827" t="str">
            <v>PUBLISHED</v>
          </cell>
          <cell r="F1827" t="str">
            <v>Offer end date has passed</v>
          </cell>
          <cell r="G1827" t="str">
            <v>Office &amp; Stationery</v>
          </cell>
          <cell r="H1827" t="str">
            <v>Mechanical Pencils</v>
          </cell>
          <cell r="I1827">
            <v>7.99</v>
          </cell>
          <cell r="J1827" t="str">
            <v>USD</v>
          </cell>
          <cell r="K1827" t="str">
            <v>Base</v>
          </cell>
          <cell r="L1827" t="str">
            <v>Yes</v>
          </cell>
          <cell r="M1827">
            <v>2039720</v>
          </cell>
          <cell r="N1827">
            <v>2042502</v>
          </cell>
          <cell r="O1827">
            <v>0.14000000000000001</v>
          </cell>
          <cell r="P1827">
            <v>0.86</v>
          </cell>
          <cell r="Q1827">
            <v>1</v>
          </cell>
          <cell r="R1827" t="str">
            <v>Seller Fulfilled</v>
          </cell>
          <cell r="S1827" t="str">
            <v>Seller Fulfilled</v>
          </cell>
          <cell r="T1827" t="str">
            <v>3DVP01KLHRRM</v>
          </cell>
          <cell r="U1827" t="str">
            <v>00764608090046</v>
          </cell>
        </row>
        <row r="1828">
          <cell r="A1828" t="str">
            <v>767-PACK2</v>
          </cell>
          <cell r="B1828">
            <v>921056634</v>
          </cell>
          <cell r="C1828" t="str">
            <v>BAZIC 24 Mini Colored Pencils, Set for Art Drawing Sketching, 2-Packs</v>
          </cell>
          <cell r="D1828" t="str">
            <v>ACTIVE</v>
          </cell>
          <cell r="E1828" t="str">
            <v>PUBLISHED</v>
          </cell>
          <cell r="F1828" t="str">
            <v>Reasonable price requirements are not met,Reasonable Price Not Satisfied</v>
          </cell>
          <cell r="G1828" t="str">
            <v>Crafts</v>
          </cell>
          <cell r="H1828" t="str">
            <v>Art Pencils</v>
          </cell>
          <cell r="I1828">
            <v>9.01</v>
          </cell>
          <cell r="J1828" t="str">
            <v>USD</v>
          </cell>
          <cell r="K1828" t="str">
            <v>Base</v>
          </cell>
          <cell r="L1828">
            <v>9.01</v>
          </cell>
          <cell r="M1828">
            <v>2039720</v>
          </cell>
          <cell r="N1828">
            <v>2038710</v>
          </cell>
          <cell r="O1828" t="str">
            <v>NETWORK_GEO</v>
          </cell>
          <cell r="P1828">
            <v>4.8499999999999996</v>
          </cell>
          <cell r="Q1828">
            <v>1</v>
          </cell>
          <cell r="R1828" t="str">
            <v>Seller Fulfilled</v>
          </cell>
          <cell r="S1828" t="str">
            <v>Seller Fulfilled</v>
          </cell>
          <cell r="T1828" t="str">
            <v>6S1S9B3R26JN</v>
          </cell>
          <cell r="U1828" t="str">
            <v>10764608009281</v>
          </cell>
        </row>
        <row r="1829">
          <cell r="A1829" t="str">
            <v>9021-EACH</v>
          </cell>
          <cell r="B1829">
            <v>11834767824</v>
          </cell>
          <cell r="C1829" t="str">
            <v>Bazic Barricade &amp; Caution Tape 3" x 305 yds. Yellow (BAZ9021)</v>
          </cell>
          <cell r="D1829" t="str">
            <v>ACTIVE</v>
          </cell>
          <cell r="E1829" t="str">
            <v>PUBLISHED</v>
          </cell>
          <cell r="G1829" t="str">
            <v>Business &amp; Industrial</v>
          </cell>
          <cell r="H1829" t="str">
            <v>Safety &amp; Caution Tape</v>
          </cell>
          <cell r="I1829">
            <v>21.99</v>
          </cell>
          <cell r="J1829" t="str">
            <v>USD</v>
          </cell>
          <cell r="K1829" t="str">
            <v>Base</v>
          </cell>
          <cell r="L1829">
            <v>21.99</v>
          </cell>
          <cell r="M1829">
            <v>2038710</v>
          </cell>
          <cell r="N1829">
            <v>2038710</v>
          </cell>
          <cell r="O1829" t="str">
            <v>NETWORK_GEO</v>
          </cell>
          <cell r="P1829">
            <v>10.62</v>
          </cell>
          <cell r="Q1829">
            <v>1</v>
          </cell>
          <cell r="R1829" t="str">
            <v>Seller Fulfilled</v>
          </cell>
          <cell r="S1829" t="str">
            <v>Seller Fulfilled</v>
          </cell>
          <cell r="T1829" t="str">
            <v>4GWTP9O7TT2X</v>
          </cell>
          <cell r="U1829" t="str">
            <v>20764608009523</v>
          </cell>
        </row>
        <row r="1830">
          <cell r="A1830" t="str">
            <v>989-BOX</v>
          </cell>
          <cell r="B1830">
            <v>636658963</v>
          </cell>
          <cell r="C1830" t="str">
            <v>BAZIC  1" X 60" Double Sided Clear Mounting Tape, Heavy Duty Strong Adhesive, 24-Pack</v>
          </cell>
          <cell r="D1830" t="str">
            <v>ACTIVE</v>
          </cell>
          <cell r="E1830" t="str">
            <v>PUBLISHED</v>
          </cell>
          <cell r="F1830" t="str">
            <v>Offer end date has passed</v>
          </cell>
          <cell r="G1830" t="str">
            <v>Business &amp; Industrial</v>
          </cell>
          <cell r="H1830" t="str">
            <v>Safety &amp; Caution Tape</v>
          </cell>
          <cell r="I1830">
            <v>7.5</v>
          </cell>
          <cell r="J1830" t="str">
            <v>USD</v>
          </cell>
          <cell r="K1830" t="str">
            <v>Base</v>
          </cell>
          <cell r="L1830" t="str">
            <v>Yes</v>
          </cell>
          <cell r="M1830">
            <v>2038710</v>
          </cell>
          <cell r="N1830">
            <v>2038710</v>
          </cell>
          <cell r="O1830" t="str">
            <v>NETWORK_GEO</v>
          </cell>
          <cell r="P1830">
            <v>0.06</v>
          </cell>
          <cell r="Q1830">
            <v>1</v>
          </cell>
          <cell r="R1830" t="str">
            <v>Seller Fulfilled</v>
          </cell>
          <cell r="S1830" t="str">
            <v>Seller Fulfilled</v>
          </cell>
          <cell r="T1830" t="str">
            <v>7AI3NBU1JFPW</v>
          </cell>
          <cell r="U1830" t="str">
            <v>00764608043127</v>
          </cell>
        </row>
        <row r="1831">
          <cell r="A1831" t="str">
            <v>1203-PACK2</v>
          </cell>
          <cell r="B1831">
            <v>845372261</v>
          </cell>
          <cell r="C1831" t="str">
            <v>BAZIC Dry Erase Marker Bright Color Fine Tip Whiteboard Markers (6/Pack), 2-Packs</v>
          </cell>
          <cell r="D1831" t="str">
            <v>ACTIVE</v>
          </cell>
          <cell r="E1831" t="str">
            <v>PUBLISHED</v>
          </cell>
          <cell r="F1831" t="str">
            <v>Offer end date has passed</v>
          </cell>
          <cell r="G1831" t="str">
            <v>Home &amp; Garden</v>
          </cell>
          <cell r="H1831" t="str">
            <v>Plaques &amp; Signs</v>
          </cell>
          <cell r="I1831">
            <v>7.75</v>
          </cell>
          <cell r="J1831" t="str">
            <v>USD</v>
          </cell>
          <cell r="K1831" t="str">
            <v>Base</v>
          </cell>
          <cell r="L1831" t="str">
            <v>Yes</v>
          </cell>
          <cell r="M1831">
            <v>2039746</v>
          </cell>
          <cell r="N1831">
            <v>2038710</v>
          </cell>
          <cell r="O1831" t="str">
            <v>NETWORK_GEO</v>
          </cell>
          <cell r="P1831">
            <v>0.06</v>
          </cell>
          <cell r="Q1831">
            <v>1</v>
          </cell>
          <cell r="R1831" t="str">
            <v>Seller Fulfilled</v>
          </cell>
          <cell r="S1831" t="str">
            <v>Walmart Fulfilled</v>
          </cell>
          <cell r="T1831" t="str">
            <v>2BBJ53IAKSBE</v>
          </cell>
          <cell r="U1831" t="str">
            <v>00764608043288</v>
          </cell>
        </row>
        <row r="1832">
          <cell r="A1832" t="str">
            <v>1204-PACK2</v>
          </cell>
          <cell r="B1832">
            <v>637406234</v>
          </cell>
          <cell r="C1832" t="str">
            <v>BAZIC Dry Erase Marker Bright Color Fine Tip Whiteboard Markers (4/Pack), 2-Packs</v>
          </cell>
          <cell r="D1832" t="str">
            <v>ACTIVE</v>
          </cell>
          <cell r="E1832" t="str">
            <v>PUBLISHED</v>
          </cell>
          <cell r="F1832" t="str">
            <v>Compliance - Childrenâ€™s Product Policy</v>
          </cell>
          <cell r="G1832" t="str">
            <v>Office &amp; Stationery</v>
          </cell>
          <cell r="H1832" t="str">
            <v>Dry Erase Markers</v>
          </cell>
          <cell r="I1832">
            <v>8.4600000000000009</v>
          </cell>
          <cell r="J1832" t="str">
            <v>USD</v>
          </cell>
          <cell r="K1832" t="str">
            <v>Base</v>
          </cell>
          <cell r="L1832">
            <v>8.4600000000000009</v>
          </cell>
          <cell r="M1832">
            <v>2039746</v>
          </cell>
          <cell r="N1832">
            <v>2038710</v>
          </cell>
          <cell r="O1832">
            <v>0.16</v>
          </cell>
          <cell r="P1832">
            <v>16.2</v>
          </cell>
          <cell r="Q1832">
            <v>1</v>
          </cell>
          <cell r="R1832" t="str">
            <v>Seller Fulfilled</v>
          </cell>
          <cell r="S1832" t="str">
            <v>Seller Fulfilled</v>
          </cell>
          <cell r="T1832" t="str">
            <v>4YYYG4MCZ99C</v>
          </cell>
          <cell r="U1832" t="str">
            <v>20764608010710</v>
          </cell>
        </row>
        <row r="1833">
          <cell r="A1833" t="str">
            <v>1223-EACH</v>
          </cell>
          <cell r="B1833">
            <v>36329352</v>
          </cell>
          <cell r="C1833" t="str">
            <v>BAZIC Washable Markers 10 Color Jumbo Coloring Marker (10/Pack), 1-Pack</v>
          </cell>
          <cell r="D1833" t="str">
            <v>ACTIVE</v>
          </cell>
          <cell r="E1833" t="str">
            <v>PUBLISHED</v>
          </cell>
          <cell r="F1833" t="str">
            <v>Offer end date has passed,No Match Found - Adjusted to your last submitted price</v>
          </cell>
          <cell r="G1833" t="str">
            <v>Office &amp; Stationery</v>
          </cell>
          <cell r="H1833" t="str">
            <v>Markers</v>
          </cell>
          <cell r="I1833">
            <v>13.5</v>
          </cell>
          <cell r="J1833" t="str">
            <v>USD</v>
          </cell>
          <cell r="K1833" t="str">
            <v>Base</v>
          </cell>
          <cell r="L1833" t="str">
            <v>Yes</v>
          </cell>
          <cell r="M1833">
            <v>2039746</v>
          </cell>
          <cell r="N1833">
            <v>2039746</v>
          </cell>
          <cell r="O1833">
            <v>0.24</v>
          </cell>
          <cell r="P1833">
            <v>0.36</v>
          </cell>
          <cell r="Q1833">
            <v>1</v>
          </cell>
          <cell r="R1833" t="str">
            <v>Seller Fulfilled</v>
          </cell>
          <cell r="S1833" t="str">
            <v>Seller Fulfilled</v>
          </cell>
          <cell r="T1833" t="str">
            <v>5NYNRR9YXUEM</v>
          </cell>
          <cell r="U1833" t="str">
            <v>00764608012093</v>
          </cell>
        </row>
        <row r="1834">
          <cell r="A1834" t="str">
            <v>17024-EACH</v>
          </cell>
          <cell r="B1834">
            <v>25301137</v>
          </cell>
          <cell r="C1834" t="str">
            <v>BAZIC GX-8 Blue Oil Gel Ink Pen, 1.0 mm Medium Point, (12/Pack), 1-Pack</v>
          </cell>
          <cell r="D1834" t="str">
            <v>ARCHIVED</v>
          </cell>
          <cell r="E1834" t="str">
            <v>UNPUBLISHED</v>
          </cell>
          <cell r="F1834" t="str">
            <v>Offer end date has passed</v>
          </cell>
          <cell r="G1834" t="str">
            <v>Office &amp; Stationery</v>
          </cell>
          <cell r="H1834" t="str">
            <v>Pens</v>
          </cell>
          <cell r="I1834">
            <v>50.99</v>
          </cell>
          <cell r="J1834" t="str">
            <v>USD</v>
          </cell>
          <cell r="K1834" t="str">
            <v>Base</v>
          </cell>
          <cell r="L1834" t="str">
            <v>Yes</v>
          </cell>
          <cell r="M1834">
            <v>2039719</v>
          </cell>
          <cell r="N1834">
            <v>2039719</v>
          </cell>
          <cell r="O1834" t="str">
            <v>NETWORK_GEO</v>
          </cell>
          <cell r="P1834">
            <v>3.4</v>
          </cell>
          <cell r="Q1834">
            <v>1</v>
          </cell>
          <cell r="R1834" t="str">
            <v>Seller Fulfilled</v>
          </cell>
          <cell r="S1834" t="str">
            <v>Seller Fulfilled</v>
          </cell>
          <cell r="T1834" t="str">
            <v>54UGUE79H72W</v>
          </cell>
          <cell r="U1834" t="str">
            <v>10764608170080</v>
          </cell>
        </row>
        <row r="1835">
          <cell r="A1835" t="str">
            <v>17052-BOX</v>
          </cell>
          <cell r="B1835">
            <v>643008389</v>
          </cell>
          <cell r="C1835" t="str">
            <v>BAZIC Essence Gel Pen 0.8mm Neon Color, Comfort Grip, (6/Pack), 24-Pack</v>
          </cell>
          <cell r="D1835" t="str">
            <v>ACTIVE</v>
          </cell>
          <cell r="E1835" t="str">
            <v>PUBLISHED</v>
          </cell>
          <cell r="F1835" t="str">
            <v>Offer end date has passed</v>
          </cell>
          <cell r="G1835" t="str">
            <v>Office &amp; Stationery</v>
          </cell>
          <cell r="H1835" t="str">
            <v>Pens</v>
          </cell>
          <cell r="I1835">
            <v>141.88999999999999</v>
          </cell>
          <cell r="J1835" t="str">
            <v>USD</v>
          </cell>
          <cell r="K1835" t="str">
            <v>Base</v>
          </cell>
          <cell r="L1835" t="str">
            <v>Yes</v>
          </cell>
          <cell r="M1835">
            <v>2039719</v>
          </cell>
          <cell r="N1835">
            <v>2039719</v>
          </cell>
          <cell r="O1835" t="str">
            <v>NETWORK_GEO</v>
          </cell>
          <cell r="P1835">
            <v>13.45</v>
          </cell>
          <cell r="Q1835">
            <v>1</v>
          </cell>
          <cell r="R1835" t="str">
            <v>Seller Fulfilled</v>
          </cell>
          <cell r="S1835" t="str">
            <v>WFS Eligible</v>
          </cell>
          <cell r="T1835" t="str">
            <v>5Z9SSZ7ULELI</v>
          </cell>
          <cell r="U1835" t="str">
            <v>20764608170117</v>
          </cell>
        </row>
        <row r="1836">
          <cell r="A1836" t="str">
            <v>17085-PACK2</v>
          </cell>
          <cell r="B1836">
            <v>572113261</v>
          </cell>
          <cell r="C1836" t="str">
            <v>BAZIC Essence Scented Glitter Color Gel Pen, Comfort Grip (6/Pack), 2-Packs</v>
          </cell>
          <cell r="D1836" t="str">
            <v>ACTIVE</v>
          </cell>
          <cell r="E1836" t="str">
            <v>PUBLISHED</v>
          </cell>
          <cell r="F1836" t="str">
            <v>Republish (For Walmart internal use only: 00),Current Offer At Or Below Target</v>
          </cell>
          <cell r="G1836" t="str">
            <v>Office &amp; Stationery</v>
          </cell>
          <cell r="H1836" t="str">
            <v>Pens</v>
          </cell>
          <cell r="I1836">
            <v>58.69</v>
          </cell>
          <cell r="J1836" t="str">
            <v>USD</v>
          </cell>
          <cell r="K1836" t="str">
            <v>Base</v>
          </cell>
          <cell r="L1836" t="str">
            <v>Yes</v>
          </cell>
          <cell r="M1836">
            <v>2039719</v>
          </cell>
          <cell r="N1836">
            <v>2039719</v>
          </cell>
          <cell r="O1836" t="str">
            <v>NETWORK_GEO</v>
          </cell>
          <cell r="P1836">
            <v>2.48</v>
          </cell>
          <cell r="Q1836">
            <v>1</v>
          </cell>
          <cell r="R1836" t="str">
            <v>Seller Fulfilled</v>
          </cell>
          <cell r="S1836" t="str">
            <v>Walmart Fulfilled</v>
          </cell>
          <cell r="T1836" t="str">
            <v>3HSHD2MBESM8</v>
          </cell>
          <cell r="U1836" t="str">
            <v>10764608017033</v>
          </cell>
        </row>
        <row r="1837">
          <cell r="A1837" t="str">
            <v>1950-SET4</v>
          </cell>
          <cell r="B1837">
            <v>18004255750</v>
          </cell>
          <cell r="C1837" t="str">
            <v>BAZIC 3-Hole Pencil Sharpener, Standard Jumbo &amp; Super Jumbo Triple Hole Handheld Manual Sharpeners, Assorted 4-Pack</v>
          </cell>
          <cell r="D1837" t="str">
            <v>ACTIVE</v>
          </cell>
          <cell r="E1837" t="str">
            <v>PUBLISHED</v>
          </cell>
          <cell r="F1837" t="str">
            <v>Offer end date has passed</v>
          </cell>
          <cell r="G1837" t="str">
            <v>Office &amp; Stationery</v>
          </cell>
          <cell r="H1837" t="str">
            <v>Manual Pencil Sharpeners</v>
          </cell>
          <cell r="I1837">
            <v>11.76</v>
          </cell>
          <cell r="J1837" t="str">
            <v>USD</v>
          </cell>
          <cell r="K1837" t="str">
            <v>Base</v>
          </cell>
          <cell r="L1837">
            <v>11.76</v>
          </cell>
          <cell r="M1837">
            <v>2039751</v>
          </cell>
          <cell r="N1837">
            <v>2039719</v>
          </cell>
          <cell r="O1837">
            <v>2.92</v>
          </cell>
          <cell r="P1837">
            <v>0.14000000000000001</v>
          </cell>
          <cell r="Q1837">
            <v>1</v>
          </cell>
          <cell r="R1837" t="str">
            <v>Seller Fulfilled</v>
          </cell>
          <cell r="S1837" t="str">
            <v>Seller Fulfilled</v>
          </cell>
          <cell r="T1837" t="str">
            <v>6572HN4G6Y7C</v>
          </cell>
          <cell r="U1837" t="str">
            <v>00764608170779</v>
          </cell>
        </row>
        <row r="1838">
          <cell r="A1838" t="str">
            <v>2000-CASE</v>
          </cell>
          <cell r="B1838">
            <v>631660735</v>
          </cell>
          <cell r="C1838" t="str">
            <v>BAZIC Super Glue Gel 0.5g, Clear No Run Gel, Fast Dry Mini Small Tube Adhesive Bonding for Office &amp; (5/Pack), 144-Packs</v>
          </cell>
          <cell r="D1838" t="str">
            <v>ACTIVE</v>
          </cell>
          <cell r="E1838" t="str">
            <v>PUBLISHED</v>
          </cell>
          <cell r="F1838" t="str">
            <v>Offer end date has passed</v>
          </cell>
          <cell r="G1838" t="str">
            <v>Office &amp; Stationery</v>
          </cell>
          <cell r="H1838" t="str">
            <v>Pens</v>
          </cell>
          <cell r="I1838">
            <v>9.01</v>
          </cell>
          <cell r="J1838" t="str">
            <v>USD</v>
          </cell>
          <cell r="K1838" t="str">
            <v>Base</v>
          </cell>
          <cell r="L1838" t="str">
            <v>Yes</v>
          </cell>
          <cell r="M1838">
            <v>2039872</v>
          </cell>
          <cell r="N1838">
            <v>2039719</v>
          </cell>
          <cell r="O1838" t="str">
            <v>NETWORK_GEO</v>
          </cell>
          <cell r="P1838">
            <v>0.23</v>
          </cell>
          <cell r="Q1838">
            <v>1</v>
          </cell>
          <cell r="R1838" t="str">
            <v>Seller Fulfilled</v>
          </cell>
          <cell r="S1838" t="str">
            <v>Seller Fulfilled</v>
          </cell>
          <cell r="T1838" t="str">
            <v>2J0I9LGQGWCT</v>
          </cell>
          <cell r="U1838" t="str">
            <v>00764608170878</v>
          </cell>
        </row>
        <row r="1839">
          <cell r="A1839" t="str">
            <v>23156-CASE</v>
          </cell>
          <cell r="B1839">
            <v>280674100</v>
          </cell>
          <cell r="C1839" t="str">
            <v>Find A Word Puzzles Books, 2 Titles, Word Search Finds Words Books, 48-Pack</v>
          </cell>
          <cell r="D1839" t="str">
            <v>ACTIVE</v>
          </cell>
          <cell r="E1839" t="str">
            <v>PUBLISHED</v>
          </cell>
          <cell r="F1839" t="str">
            <v>Compliance - Childrenâ€™s Product Policy</v>
          </cell>
          <cell r="G1839" t="str">
            <v>Office &amp; Stationery</v>
          </cell>
          <cell r="H1839" t="str">
            <v>Pens</v>
          </cell>
          <cell r="I1839">
            <v>55.5</v>
          </cell>
          <cell r="J1839" t="str">
            <v>USD</v>
          </cell>
          <cell r="K1839" t="str">
            <v>Base</v>
          </cell>
          <cell r="L1839" t="str">
            <v>Yes</v>
          </cell>
          <cell r="M1839">
            <v>2038013</v>
          </cell>
          <cell r="N1839">
            <v>2039719</v>
          </cell>
          <cell r="O1839" t="str">
            <v>NETWORK_GEO</v>
          </cell>
          <cell r="P1839">
            <v>1.35</v>
          </cell>
          <cell r="Q1839">
            <v>1</v>
          </cell>
          <cell r="R1839" t="str">
            <v>Seller Fulfilled</v>
          </cell>
          <cell r="S1839" t="str">
            <v>Seller Fulfilled</v>
          </cell>
          <cell r="T1839" t="str">
            <v>7E3PZ75YNJJ7</v>
          </cell>
          <cell r="U1839" t="str">
            <v>10764608171001</v>
          </cell>
        </row>
        <row r="1840">
          <cell r="A1840" t="str">
            <v>2322-BOX</v>
          </cell>
          <cell r="B1840">
            <v>2611258677</v>
          </cell>
          <cell r="C1840" t="str">
            <v>BAZIC Mini Pastel Highlighters w/ Pocket Clip, Chisel Tip, 4 Count Unscented, Assorted, 24-Pack</v>
          </cell>
          <cell r="D1840" t="str">
            <v>ACTIVE</v>
          </cell>
          <cell r="E1840" t="str">
            <v>PUBLISHED</v>
          </cell>
          <cell r="F1840" t="str">
            <v>Offer end date has passed</v>
          </cell>
          <cell r="G1840" t="str">
            <v>Office &amp; Stationery</v>
          </cell>
          <cell r="H1840" t="str">
            <v>Pens</v>
          </cell>
          <cell r="I1840">
            <v>9.34</v>
          </cell>
          <cell r="J1840" t="str">
            <v>USD</v>
          </cell>
          <cell r="K1840" t="str">
            <v>Base</v>
          </cell>
          <cell r="L1840" t="str">
            <v>Yes</v>
          </cell>
          <cell r="M1840">
            <v>2039896</v>
          </cell>
          <cell r="N1840">
            <v>2039719</v>
          </cell>
          <cell r="O1840" t="str">
            <v>NETWORK_GEO</v>
          </cell>
          <cell r="P1840">
            <v>0.09</v>
          </cell>
          <cell r="Q1840">
            <v>1</v>
          </cell>
          <cell r="R1840" t="str">
            <v>Seller Fulfilled</v>
          </cell>
          <cell r="S1840" t="str">
            <v>Seller Fulfilled</v>
          </cell>
          <cell r="T1840" t="str">
            <v>2KEBLS2YHMSM</v>
          </cell>
          <cell r="U1840" t="str">
            <v>00764608171097</v>
          </cell>
        </row>
        <row r="1841">
          <cell r="A1841" t="str">
            <v>3021-SET3</v>
          </cell>
          <cell r="B1841">
            <v>867080504</v>
          </cell>
          <cell r="C1841" t="str">
            <v>DDI 2289447 240 Function Fancy Color Scientific Calculator Case of 12</v>
          </cell>
          <cell r="D1841" t="str">
            <v>ACTIVE</v>
          </cell>
          <cell r="E1841" t="str">
            <v>PUBLISHED</v>
          </cell>
          <cell r="G1841" t="str">
            <v>Office &amp; Stationery</v>
          </cell>
          <cell r="H1841" t="str">
            <v>Calculators</v>
          </cell>
          <cell r="I1841">
            <v>31.5</v>
          </cell>
          <cell r="J1841" t="str">
            <v>USD</v>
          </cell>
          <cell r="K1841" t="str">
            <v>Base</v>
          </cell>
          <cell r="L1841">
            <v>31.5</v>
          </cell>
          <cell r="M1841">
            <v>2039735</v>
          </cell>
          <cell r="N1841">
            <v>2039719</v>
          </cell>
          <cell r="O1841" t="str">
            <v>NETWORK_GEO</v>
          </cell>
          <cell r="P1841">
            <v>0.16</v>
          </cell>
          <cell r="Q1841">
            <v>1</v>
          </cell>
          <cell r="R1841" t="str">
            <v>Seller Fulfilled</v>
          </cell>
          <cell r="S1841" t="str">
            <v>Seller Fulfilled</v>
          </cell>
          <cell r="T1841" t="str">
            <v>43GME8GW7KCJ</v>
          </cell>
          <cell r="U1841" t="str">
            <v>00764608017470</v>
          </cell>
        </row>
        <row r="1842">
          <cell r="A1842" t="str">
            <v>3134-A-EACH</v>
          </cell>
          <cell r="B1842">
            <v>24945351</v>
          </cell>
          <cell r="C1842" t="str">
            <v>BAZIC 3 Ring Binder 1" Economy Binders White, Hold 175 Sheets, 1-Count</v>
          </cell>
          <cell r="D1842" t="str">
            <v>ACTIVE</v>
          </cell>
          <cell r="E1842" t="str">
            <v>PUBLISHED</v>
          </cell>
          <cell r="F1842" t="str">
            <v>Offer end date has passed</v>
          </cell>
          <cell r="G1842" t="str">
            <v>Office &amp; Stationery</v>
          </cell>
          <cell r="H1842" t="str">
            <v>Pens</v>
          </cell>
          <cell r="I1842">
            <v>44.69</v>
          </cell>
          <cell r="J1842" t="str">
            <v>USD</v>
          </cell>
          <cell r="K1842" t="str">
            <v>Base</v>
          </cell>
          <cell r="L1842" t="str">
            <v>Yes</v>
          </cell>
          <cell r="M1842">
            <v>2039738</v>
          </cell>
          <cell r="N1842">
            <v>2039719</v>
          </cell>
          <cell r="O1842" t="str">
            <v>NETWORK_GEO</v>
          </cell>
          <cell r="P1842">
            <v>3.4</v>
          </cell>
          <cell r="Q1842">
            <v>1</v>
          </cell>
          <cell r="R1842" t="str">
            <v>Seller Fulfilled</v>
          </cell>
          <cell r="S1842" t="str">
            <v>WFS Eligible</v>
          </cell>
          <cell r="T1842" t="str">
            <v>50PGXKUYBSGX</v>
          </cell>
          <cell r="U1842" t="str">
            <v>10764608017569</v>
          </cell>
        </row>
        <row r="1843">
          <cell r="A1843" t="str">
            <v>3187-BOX</v>
          </cell>
          <cell r="B1843">
            <v>509218445</v>
          </cell>
          <cell r="C1843" t="str">
            <v>BAZIC Plastic Envelope Poly Envelopes, Clear Folder Zip Closure 24-Pack</v>
          </cell>
          <cell r="D1843" t="str">
            <v>ACTIVE</v>
          </cell>
          <cell r="E1843" t="str">
            <v>PUBLISHED</v>
          </cell>
          <cell r="G1843" t="str">
            <v>Office &amp; Stationery</v>
          </cell>
          <cell r="H1843" t="str">
            <v>Envelopes</v>
          </cell>
          <cell r="I1843">
            <v>30.41</v>
          </cell>
          <cell r="J1843" t="str">
            <v>USD</v>
          </cell>
          <cell r="K1843" t="str">
            <v>Base</v>
          </cell>
          <cell r="L1843">
            <v>30.41</v>
          </cell>
          <cell r="M1843">
            <v>2038710</v>
          </cell>
          <cell r="N1843">
            <v>2039893</v>
          </cell>
          <cell r="O1843" t="str">
            <v>NETWORK_GEO</v>
          </cell>
          <cell r="P1843">
            <v>0.46</v>
          </cell>
          <cell r="Q1843">
            <v>1</v>
          </cell>
          <cell r="R1843" t="str">
            <v>Seller Fulfilled</v>
          </cell>
          <cell r="S1843" t="str">
            <v>Seller Fulfilled</v>
          </cell>
          <cell r="T1843" t="str">
            <v>5MYW96CXJAPS</v>
          </cell>
          <cell r="U1843" t="str">
            <v>00764608018057</v>
          </cell>
        </row>
        <row r="1844">
          <cell r="A1844" t="str">
            <v>3449-SET4</v>
          </cell>
          <cell r="B1844">
            <v>698211356</v>
          </cell>
          <cell r="C1844" t="str">
            <v>BAZIC Glitter Shaker Iridescent Silver Gold Black Metallic Halloween Sparkling Powder, 4-Packs</v>
          </cell>
          <cell r="D1844" t="str">
            <v>ACTIVE</v>
          </cell>
          <cell r="E1844" t="str">
            <v>PUBLISHED</v>
          </cell>
          <cell r="F1844"/>
          <cell r="G1844" t="str">
            <v>Office &amp; Stationery</v>
          </cell>
          <cell r="H1844" t="str">
            <v>Glue</v>
          </cell>
          <cell r="I1844">
            <v>48.75</v>
          </cell>
          <cell r="J1844" t="str">
            <v>USD</v>
          </cell>
          <cell r="K1844" t="str">
            <v>Base</v>
          </cell>
          <cell r="L1844" t="str">
            <v>Yes</v>
          </cell>
          <cell r="M1844">
            <v>2038710</v>
          </cell>
          <cell r="N1844">
            <v>2039872</v>
          </cell>
          <cell r="O1844" t="str">
            <v>NETWORK_GEO</v>
          </cell>
          <cell r="P1844">
            <v>2.64</v>
          </cell>
          <cell r="Q1844">
            <v>1</v>
          </cell>
          <cell r="R1844" t="str">
            <v>Seller Fulfilled</v>
          </cell>
          <cell r="S1844" t="str">
            <v>Seller Fulfilled</v>
          </cell>
          <cell r="T1844" t="str">
            <v>3QEZ08EID0WY</v>
          </cell>
          <cell r="U1844" t="str">
            <v>10764608020101</v>
          </cell>
        </row>
        <row r="1845">
          <cell r="A1845" t="str">
            <v>35102-CASE</v>
          </cell>
          <cell r="B1845">
            <v>17970407817</v>
          </cell>
          <cell r="C1845" t="str">
            <v>Kappa National Geographic Word Finds Puzzle Book 2 Titles, Word Search Find, 48-Pack</v>
          </cell>
          <cell r="D1845" t="str">
            <v>ACTIVE</v>
          </cell>
          <cell r="E1845" t="str">
            <v>PUBLISHED</v>
          </cell>
          <cell r="G1845" t="str">
            <v>Toys &amp; Games</v>
          </cell>
          <cell r="H1845" t="str">
            <v>Jigsaw Puzzles</v>
          </cell>
          <cell r="I1845">
            <v>99.99</v>
          </cell>
          <cell r="J1845" t="str">
            <v>USD</v>
          </cell>
          <cell r="K1845" t="str">
            <v>Base</v>
          </cell>
          <cell r="L1845">
            <v>99.99</v>
          </cell>
          <cell r="M1845">
            <v>2038710</v>
          </cell>
          <cell r="N1845">
            <v>2039872</v>
          </cell>
          <cell r="O1845" t="str">
            <v>NETWORK_GEO</v>
          </cell>
          <cell r="P1845">
            <v>0.1</v>
          </cell>
          <cell r="Q1845">
            <v>1</v>
          </cell>
          <cell r="R1845" t="str">
            <v>Walmart Fulfilled</v>
          </cell>
          <cell r="S1845" t="str">
            <v>Seller Fulfilled</v>
          </cell>
          <cell r="T1845" t="str">
            <v>1QBSH1GT1A5R</v>
          </cell>
          <cell r="U1845" t="str">
            <v>00764608020104</v>
          </cell>
        </row>
        <row r="1846">
          <cell r="A1846" t="str">
            <v>3987-SET6</v>
          </cell>
          <cell r="B1846">
            <v>998181102</v>
          </cell>
          <cell r="C1846" t="str">
            <v>DDI 2352898 Kids' Paint Brush Set - 5 Pack Case of 24</v>
          </cell>
          <cell r="D1846" t="str">
            <v>ACTIVE</v>
          </cell>
          <cell r="E1846" t="str">
            <v>PUBLISHED</v>
          </cell>
          <cell r="F1846" t="str">
            <v>Offer end date has passed</v>
          </cell>
          <cell r="G1846" t="str">
            <v>Office &amp; Stationery</v>
          </cell>
          <cell r="H1846" t="str">
            <v>Pins &amp; Tacks</v>
          </cell>
          <cell r="I1846">
            <v>7.25</v>
          </cell>
          <cell r="J1846" t="str">
            <v>USD</v>
          </cell>
          <cell r="K1846" t="str">
            <v>Base</v>
          </cell>
          <cell r="L1846" t="str">
            <v>Yes</v>
          </cell>
          <cell r="M1846">
            <v>2039747</v>
          </cell>
          <cell r="N1846">
            <v>2048507</v>
          </cell>
          <cell r="O1846" t="str">
            <v>ALWAYS_TWO_DAY</v>
          </cell>
          <cell r="P1846">
            <v>0.1</v>
          </cell>
          <cell r="Q1846">
            <v>1</v>
          </cell>
          <cell r="R1846" t="str">
            <v>Walmart Fulfilled</v>
          </cell>
          <cell r="S1846" t="str">
            <v>Seller Fulfilled</v>
          </cell>
          <cell r="T1846" t="str">
            <v>0UN3QTLIWKCK</v>
          </cell>
          <cell r="U1846" t="str">
            <v>00764608002063</v>
          </cell>
        </row>
        <row r="1847">
          <cell r="A1847" t="str">
            <v>4153-PACK2</v>
          </cell>
          <cell r="B1847">
            <v>151717651</v>
          </cell>
          <cell r="C1847" t="str">
            <v>BAZIC 3 Ring Binder 2" View Binders Slant D Ring Red, Hold 500 Sheets Paper, 2-Count</v>
          </cell>
          <cell r="D1847" t="str">
            <v>ACTIVE</v>
          </cell>
          <cell r="E1847" t="str">
            <v>PUBLISHED</v>
          </cell>
          <cell r="F1847" t="str">
            <v>PRICING_ERROR,PRICING_ERROR</v>
          </cell>
          <cell r="G1847" t="str">
            <v>Office &amp; Stationery</v>
          </cell>
          <cell r="H1847" t="str">
            <v>Binders</v>
          </cell>
          <cell r="I1847">
            <v>23</v>
          </cell>
          <cell r="J1847" t="str">
            <v>USD</v>
          </cell>
          <cell r="K1847" t="str">
            <v>Base</v>
          </cell>
          <cell r="L1847">
            <v>23</v>
          </cell>
          <cell r="M1847">
            <v>2039738</v>
          </cell>
          <cell r="N1847">
            <v>2039742</v>
          </cell>
          <cell r="O1847">
            <v>2</v>
          </cell>
          <cell r="P1847">
            <v>0.14000000000000001</v>
          </cell>
          <cell r="Q1847">
            <v>1</v>
          </cell>
          <cell r="R1847" t="str">
            <v>Seller Fulfilled</v>
          </cell>
          <cell r="S1847" t="str">
            <v>Seller Fulfilled</v>
          </cell>
          <cell r="T1847" t="str">
            <v>6JLVX67E73J7</v>
          </cell>
          <cell r="U1847" t="str">
            <v>00764608021415</v>
          </cell>
        </row>
        <row r="1848">
          <cell r="A1848" t="str">
            <v>4410-SET6</v>
          </cell>
          <cell r="B1848">
            <v>52618657</v>
          </cell>
          <cell r="C1848" t="str">
            <v>BAZIC 5" Soft Grip Blunt Tip Stainless Steel Scissors [4410]</v>
          </cell>
          <cell r="D1848" t="str">
            <v>ACTIVE</v>
          </cell>
          <cell r="E1848" t="str">
            <v>PUBLISHED</v>
          </cell>
          <cell r="F1848" t="str">
            <v>Offer end date has passed</v>
          </cell>
          <cell r="G1848" t="str">
            <v>Office &amp; Stationery</v>
          </cell>
          <cell r="H1848" t="str">
            <v>Pins &amp; Tacks</v>
          </cell>
          <cell r="I1848">
            <v>9.49</v>
          </cell>
          <cell r="J1848" t="str">
            <v>USD</v>
          </cell>
          <cell r="K1848" t="str">
            <v>Base</v>
          </cell>
          <cell r="L1848" t="str">
            <v>Yes</v>
          </cell>
          <cell r="M1848">
            <v>2039728</v>
          </cell>
          <cell r="N1848">
            <v>2048507</v>
          </cell>
          <cell r="O1848" t="str">
            <v>NETWORK_GEO</v>
          </cell>
          <cell r="P1848">
            <v>0.35</v>
          </cell>
          <cell r="Q1848">
            <v>1</v>
          </cell>
          <cell r="R1848" t="str">
            <v>Seller Fulfilled</v>
          </cell>
          <cell r="S1848" t="str">
            <v>Walmart Fulfilled</v>
          </cell>
          <cell r="T1848" t="str">
            <v>67TISIGKXF28</v>
          </cell>
          <cell r="U1848" t="str">
            <v>00464747076719</v>
          </cell>
        </row>
        <row r="1849">
          <cell r="A1849" t="str">
            <v>4431-SET6</v>
          </cell>
          <cell r="B1849">
            <v>33774304</v>
          </cell>
          <cell r="C1849" t="str">
            <v>BAZIC 5 Inch Pointed Tip School Scissors [4431]</v>
          </cell>
          <cell r="D1849" t="str">
            <v>ACTIVE</v>
          </cell>
          <cell r="E1849" t="str">
            <v>PUBLISHED</v>
          </cell>
          <cell r="F1849" t="str">
            <v>Offer end date has passed</v>
          </cell>
          <cell r="G1849" t="str">
            <v>Office &amp; Stationery</v>
          </cell>
          <cell r="H1849" t="str">
            <v>Highlighters</v>
          </cell>
          <cell r="I1849">
            <v>9.99</v>
          </cell>
          <cell r="J1849" t="str">
            <v>USD</v>
          </cell>
          <cell r="K1849" t="str">
            <v>Base</v>
          </cell>
          <cell r="L1849" t="str">
            <v>Yes</v>
          </cell>
          <cell r="M1849">
            <v>2039728</v>
          </cell>
          <cell r="N1849">
            <v>2039896</v>
          </cell>
          <cell r="O1849" t="str">
            <v>NETWORK_GEO</v>
          </cell>
          <cell r="P1849">
            <v>1</v>
          </cell>
          <cell r="Q1849">
            <v>1</v>
          </cell>
          <cell r="R1849" t="str">
            <v>Seller Fulfilled</v>
          </cell>
          <cell r="S1849" t="str">
            <v>Walmart Fulfilled</v>
          </cell>
          <cell r="T1849" t="str">
            <v>3DCVV5LOIBOX</v>
          </cell>
          <cell r="U1849" t="str">
            <v>00764608023235</v>
          </cell>
        </row>
        <row r="1850">
          <cell r="A1850" t="str">
            <v>5089-SET8</v>
          </cell>
          <cell r="B1850">
            <v>53785549</v>
          </cell>
          <cell r="C1850" t="str">
            <v>Composition Book 9-3/4" x 7-1/2" College Rule Poly Cover Asst. Colors 1/each (11441PCR)</v>
          </cell>
          <cell r="D1850" t="str">
            <v>ACTIVE</v>
          </cell>
          <cell r="E1850" t="str">
            <v>PUBLISHED</v>
          </cell>
          <cell r="F1850" t="str">
            <v>Offer end date has passed</v>
          </cell>
          <cell r="G1850" t="str">
            <v>Office &amp; Stationery</v>
          </cell>
          <cell r="H1850" t="str">
            <v>Highlighters</v>
          </cell>
          <cell r="I1850">
            <v>24.99</v>
          </cell>
          <cell r="J1850" t="str">
            <v>USD</v>
          </cell>
          <cell r="K1850" t="str">
            <v>Base</v>
          </cell>
          <cell r="L1850" t="str">
            <v>Yes</v>
          </cell>
          <cell r="M1850">
            <v>2038710</v>
          </cell>
          <cell r="N1850">
            <v>2039896</v>
          </cell>
          <cell r="O1850" t="str">
            <v>NETWORK_GEO</v>
          </cell>
          <cell r="P1850">
            <v>2</v>
          </cell>
          <cell r="Q1850">
            <v>1</v>
          </cell>
          <cell r="R1850" t="str">
            <v>Seller Fulfilled</v>
          </cell>
          <cell r="S1850" t="str">
            <v>Seller Fulfilled</v>
          </cell>
          <cell r="T1850" t="str">
            <v>7H0RBCPHDJYF</v>
          </cell>
          <cell r="U1850" t="str">
            <v>10764608023478</v>
          </cell>
        </row>
        <row r="1851">
          <cell r="A1851" t="str">
            <v>5122-SET4</v>
          </cell>
          <cell r="B1851">
            <v>542338571</v>
          </cell>
          <cell r="C1851" t="str">
            <v>BAZIC Sticky Notes 4x6 Lined Ruled Neon Color, (50 Sheets/Pack), 4-Pack</v>
          </cell>
          <cell r="D1851" t="str">
            <v>ACTIVE</v>
          </cell>
          <cell r="E1851" t="str">
            <v>PUBLISHED</v>
          </cell>
          <cell r="G1851" t="str">
            <v>Office &amp; Stationery</v>
          </cell>
          <cell r="H1851" t="str">
            <v>Sticky Notes</v>
          </cell>
          <cell r="I1851">
            <v>13.79</v>
          </cell>
          <cell r="J1851" t="str">
            <v>USD</v>
          </cell>
          <cell r="K1851" t="str">
            <v>Base</v>
          </cell>
          <cell r="L1851">
            <v>13.79</v>
          </cell>
          <cell r="M1851">
            <v>2039904</v>
          </cell>
          <cell r="N1851">
            <v>2039722</v>
          </cell>
          <cell r="O1851" t="str">
            <v>NETWORK_GEO</v>
          </cell>
          <cell r="P1851">
            <v>0.27</v>
          </cell>
          <cell r="Q1851">
            <v>1</v>
          </cell>
          <cell r="R1851" t="str">
            <v>Seller Fulfilled</v>
          </cell>
          <cell r="S1851" t="str">
            <v>Seller Fulfilled</v>
          </cell>
          <cell r="T1851" t="str">
            <v>2YCFV35BCW1J</v>
          </cell>
          <cell r="U1851" t="str">
            <v>00764608025307</v>
          </cell>
        </row>
        <row r="1852">
          <cell r="A1852" t="str">
            <v>540862-EACH</v>
          </cell>
          <cell r="B1852">
            <v>15380264601</v>
          </cell>
          <cell r="C1852" t="str">
            <v>A1 ULTA 8.5" X 11" White Copy Paper Multipurpose 20 lb Printer Paper, 91 Brightness Acid Free, 1 Ream, 500 Sheets</v>
          </cell>
          <cell r="D1852" t="str">
            <v>ACTIVE</v>
          </cell>
          <cell r="E1852" t="str">
            <v>PUBLISHED</v>
          </cell>
          <cell r="G1852" t="str">
            <v>Office &amp; Stationery</v>
          </cell>
          <cell r="H1852" t="str">
            <v>School &amp; Office Paper</v>
          </cell>
          <cell r="I1852">
            <v>23.99</v>
          </cell>
          <cell r="J1852" t="str">
            <v>USD</v>
          </cell>
          <cell r="K1852" t="str">
            <v>Base</v>
          </cell>
          <cell r="L1852">
            <v>23.99</v>
          </cell>
          <cell r="M1852">
            <v>2039724</v>
          </cell>
          <cell r="N1852">
            <v>2039748</v>
          </cell>
          <cell r="O1852" t="str">
            <v>NETWORK_GEO</v>
          </cell>
          <cell r="P1852">
            <v>5.5</v>
          </cell>
          <cell r="Q1852">
            <v>1</v>
          </cell>
          <cell r="R1852" t="str">
            <v>Seller Fulfilled</v>
          </cell>
          <cell r="S1852" t="str">
            <v>Seller Fulfilled</v>
          </cell>
          <cell r="T1852" t="str">
            <v>1UXP1INXST55</v>
          </cell>
          <cell r="U1852" t="str">
            <v>10764608025533</v>
          </cell>
        </row>
        <row r="1853">
          <cell r="A1853" t="str">
            <v>545-BOX</v>
          </cell>
          <cell r="B1853">
            <v>466985907</v>
          </cell>
          <cell r="C1853" t="str">
            <v>BAZIC Cards Game Go Fish, Monster Match, Old Maid, Crazy 8's (36/Pack), 24-Packs</v>
          </cell>
          <cell r="D1853" t="str">
            <v>ACTIVE</v>
          </cell>
          <cell r="E1853" t="str">
            <v>PUBLISHED</v>
          </cell>
          <cell r="G1853" t="str">
            <v>Toys &amp; Games</v>
          </cell>
          <cell r="H1853" t="str">
            <v>Card Games</v>
          </cell>
          <cell r="I1853">
            <v>28.39</v>
          </cell>
          <cell r="J1853" t="str">
            <v>USD</v>
          </cell>
          <cell r="K1853" t="str">
            <v>Base</v>
          </cell>
          <cell r="L1853">
            <v>28.39</v>
          </cell>
          <cell r="M1853">
            <v>2038710</v>
          </cell>
          <cell r="N1853">
            <v>2039748</v>
          </cell>
          <cell r="O1853" t="str">
            <v>NETWORK_GEO</v>
          </cell>
          <cell r="P1853">
            <v>1.82</v>
          </cell>
          <cell r="Q1853">
            <v>1</v>
          </cell>
          <cell r="R1853" t="str">
            <v>Seller Fulfilled</v>
          </cell>
          <cell r="S1853" t="str">
            <v>Seller Fulfilled</v>
          </cell>
          <cell r="T1853" t="str">
            <v>13Z69HIDHW7C</v>
          </cell>
          <cell r="U1853" t="str">
            <v>00465443157917</v>
          </cell>
        </row>
        <row r="1854">
          <cell r="A1854" t="str">
            <v>6800-EACH</v>
          </cell>
          <cell r="B1854">
            <v>868403146</v>
          </cell>
          <cell r="C1854" t="str">
            <v>BAZIC Craft Sticks Natural Wood, Non Toxic Stick (100/pack), 1-Pack</v>
          </cell>
          <cell r="D1854" t="str">
            <v>ACTIVE</v>
          </cell>
          <cell r="E1854" t="str">
            <v>PUBLISHED</v>
          </cell>
          <cell r="G1854" t="str">
            <v>Crafts</v>
          </cell>
          <cell r="H1854" t="str">
            <v>Craft Sticks</v>
          </cell>
          <cell r="I1854">
            <v>7.69</v>
          </cell>
          <cell r="J1854" t="str">
            <v>USD</v>
          </cell>
          <cell r="K1854" t="str">
            <v>Base</v>
          </cell>
          <cell r="L1854">
            <v>7.69</v>
          </cell>
          <cell r="M1854">
            <v>2038710</v>
          </cell>
          <cell r="N1854">
            <v>2039722</v>
          </cell>
          <cell r="O1854" t="str">
            <v>NETWORK_GEO</v>
          </cell>
          <cell r="P1854">
            <v>0.41</v>
          </cell>
          <cell r="Q1854">
            <v>1</v>
          </cell>
          <cell r="R1854" t="str">
            <v>Seller Fulfilled</v>
          </cell>
          <cell r="S1854" t="str">
            <v>Walmart Fulfilled</v>
          </cell>
          <cell r="T1854" t="str">
            <v>6D0XSEP9PANC</v>
          </cell>
          <cell r="U1854" t="str">
            <v>00764608025611</v>
          </cell>
        </row>
        <row r="1855">
          <cell r="A1855" t="str">
            <v>718-EACH</v>
          </cell>
          <cell r="B1855">
            <v>24869831</v>
          </cell>
          <cell r="C1855" t="str">
            <v>BAZIC Carpenter's Wood Pencils, Jumbo Oval Shape Pencils, (5/Pack), 1-Pack</v>
          </cell>
          <cell r="D1855" t="str">
            <v>ACTIVE</v>
          </cell>
          <cell r="E1855" t="str">
            <v>PUBLISHED</v>
          </cell>
          <cell r="F1855"/>
          <cell r="G1855" t="str">
            <v>Office &amp; Stationery</v>
          </cell>
          <cell r="H1855" t="str">
            <v>Binders</v>
          </cell>
          <cell r="I1855">
            <v>20.99</v>
          </cell>
          <cell r="J1855" t="str">
            <v>USD</v>
          </cell>
          <cell r="K1855" t="str">
            <v>Base</v>
          </cell>
          <cell r="L1855" t="str">
            <v>Yes</v>
          </cell>
          <cell r="M1855">
            <v>2039720</v>
          </cell>
          <cell r="N1855">
            <v>2039738</v>
          </cell>
          <cell r="O1855" t="str">
            <v>NETWORK_GEO</v>
          </cell>
          <cell r="P1855">
            <v>1.58</v>
          </cell>
          <cell r="Q1855">
            <v>1</v>
          </cell>
          <cell r="R1855" t="str">
            <v>Seller Fulfilled</v>
          </cell>
          <cell r="S1855" t="str">
            <v>Seller Fulfilled</v>
          </cell>
          <cell r="T1855" t="str">
            <v>55VD4G8GOQC7</v>
          </cell>
          <cell r="U1855" t="str">
            <v>00466204200828</v>
          </cell>
        </row>
        <row r="1856">
          <cell r="A1856" t="str">
            <v>L-19-EACH</v>
          </cell>
          <cell r="B1856">
            <v>542116999</v>
          </cell>
          <cell r="C1856" t="str">
            <v>BAZIC 12" X 16" Private Property No Trespassing Sign, Warning Restricted Area Authorized Home Store Plastic Signs, Vinyl Weather Resistant Waterproof Indoor Outdoor Signage, 1-Pack</v>
          </cell>
          <cell r="D1856" t="str">
            <v>ACTIVE</v>
          </cell>
          <cell r="E1856" t="str">
            <v>PUBLISHED</v>
          </cell>
          <cell r="G1856" t="str">
            <v>Home &amp; Garden</v>
          </cell>
          <cell r="H1856" t="str">
            <v>Plaques &amp; Signs</v>
          </cell>
          <cell r="I1856">
            <v>7.25</v>
          </cell>
          <cell r="J1856" t="str">
            <v>USD</v>
          </cell>
          <cell r="K1856" t="str">
            <v>Base</v>
          </cell>
          <cell r="L1856">
            <v>7.25</v>
          </cell>
          <cell r="M1856">
            <v>2038710</v>
          </cell>
          <cell r="N1856">
            <v>2039742</v>
          </cell>
          <cell r="O1856" t="str">
            <v>NETWORK_GEO</v>
          </cell>
          <cell r="P1856">
            <v>1.68</v>
          </cell>
          <cell r="Q1856">
            <v>1</v>
          </cell>
          <cell r="R1856" t="str">
            <v>Seller Fulfilled</v>
          </cell>
          <cell r="S1856" t="str">
            <v>Seller Fulfilled</v>
          </cell>
          <cell r="T1856" t="str">
            <v>3RN055RW1AC7</v>
          </cell>
          <cell r="U1856" t="str">
            <v>00461760717223</v>
          </cell>
        </row>
        <row r="1857">
          <cell r="A1857" t="str">
            <v>1033-CASE</v>
          </cell>
          <cell r="B1857">
            <v>612371113</v>
          </cell>
          <cell r="C1857" t="str">
            <v>BAZIC School Backpack Basic 16" Green, School Bag for Students, 12-Pack</v>
          </cell>
          <cell r="D1857" t="str">
            <v>ACTIVE</v>
          </cell>
          <cell r="E1857" t="str">
            <v>PUBLISHED</v>
          </cell>
          <cell r="F1857" t="str">
            <v>Offer end date has passed</v>
          </cell>
          <cell r="G1857" t="str">
            <v>Travel, Luggage &amp; Accessories</v>
          </cell>
          <cell r="H1857" t="str">
            <v>Backpacks</v>
          </cell>
          <cell r="I1857">
            <v>93.49</v>
          </cell>
          <cell r="J1857" t="str">
            <v>USD</v>
          </cell>
          <cell r="K1857" t="str">
            <v>Base</v>
          </cell>
          <cell r="L1857">
            <v>93.49</v>
          </cell>
          <cell r="M1857">
            <v>2038980</v>
          </cell>
          <cell r="N1857">
            <v>2039894</v>
          </cell>
          <cell r="O1857">
            <v>8.5</v>
          </cell>
          <cell r="P1857">
            <v>5.28</v>
          </cell>
          <cell r="Q1857">
            <v>1</v>
          </cell>
          <cell r="R1857" t="str">
            <v>Seller Fulfilled</v>
          </cell>
          <cell r="S1857" t="str">
            <v>Seller Fulfilled</v>
          </cell>
          <cell r="T1857" t="str">
            <v>55OCMY3LR7ZQ</v>
          </cell>
          <cell r="U1857" t="str">
            <v>10764608034320</v>
          </cell>
        </row>
        <row r="1858">
          <cell r="A1858" t="str">
            <v>1206-BOX</v>
          </cell>
          <cell r="B1858">
            <v>761527951</v>
          </cell>
          <cell r="C1858" t="str">
            <v>BAZIC Permanent Marker Fine Line Black Markers (5/Pack), 24-Packs</v>
          </cell>
          <cell r="D1858" t="str">
            <v>ACTIVE</v>
          </cell>
          <cell r="E1858" t="str">
            <v>UNPUBLISHED</v>
          </cell>
          <cell r="F1858" t="str">
            <v>Reasonable price requirements are not met,Reasonable Price Not Satisfied</v>
          </cell>
          <cell r="G1858" t="str">
            <v>Crafts</v>
          </cell>
          <cell r="H1858" t="str">
            <v>Glitter</v>
          </cell>
          <cell r="I1858">
            <v>31.99</v>
          </cell>
          <cell r="J1858" t="str">
            <v>USD</v>
          </cell>
          <cell r="K1858" t="str">
            <v>Base</v>
          </cell>
          <cell r="L1858" t="str">
            <v>Yes</v>
          </cell>
          <cell r="M1858">
            <v>2039746</v>
          </cell>
          <cell r="N1858">
            <v>2038710</v>
          </cell>
          <cell r="O1858" t="str">
            <v>NETWORK_GEO</v>
          </cell>
          <cell r="P1858">
            <v>2.04</v>
          </cell>
          <cell r="Q1858">
            <v>1</v>
          </cell>
          <cell r="R1858" t="str">
            <v>Seller Fulfilled</v>
          </cell>
          <cell r="S1858" t="str">
            <v>Seller Fulfilled</v>
          </cell>
          <cell r="T1858" t="str">
            <v>63D1QKS924YQ</v>
          </cell>
          <cell r="U1858" t="str">
            <v>10764608034498</v>
          </cell>
        </row>
        <row r="1859">
          <cell r="A1859" t="str">
            <v>1230-EACH</v>
          </cell>
          <cell r="B1859">
            <v>1832914006</v>
          </cell>
          <cell r="C1859" t="str">
            <v>BAZIC Alcohol Markers Brush, Double Tipped 6 Neon Color Art Marker Set, Brush Chisel Dual Tips (6/Pack), 1-Pack</v>
          </cell>
          <cell r="D1859" t="str">
            <v>ACTIVE</v>
          </cell>
          <cell r="E1859" t="str">
            <v>PUBLISHED</v>
          </cell>
          <cell r="F1859" t="str">
            <v>Offer end date has passed</v>
          </cell>
          <cell r="G1859" t="str">
            <v>Office &amp; Stationery</v>
          </cell>
          <cell r="H1859" t="str">
            <v>Markers</v>
          </cell>
          <cell r="I1859">
            <v>8.9</v>
          </cell>
          <cell r="J1859" t="str">
            <v>USD</v>
          </cell>
          <cell r="K1859" t="str">
            <v>Base</v>
          </cell>
          <cell r="L1859">
            <v>8.9</v>
          </cell>
          <cell r="M1859">
            <v>2039746</v>
          </cell>
          <cell r="N1859">
            <v>2038710</v>
          </cell>
          <cell r="O1859">
            <v>0.27</v>
          </cell>
          <cell r="P1859">
            <v>1.32</v>
          </cell>
          <cell r="Q1859">
            <v>1</v>
          </cell>
          <cell r="R1859" t="str">
            <v>Seller Fulfilled</v>
          </cell>
          <cell r="S1859" t="str">
            <v>Seller Fulfilled</v>
          </cell>
          <cell r="T1859" t="str">
            <v>7KNLIBSORR8H</v>
          </cell>
          <cell r="U1859" t="str">
            <v>10764608034795</v>
          </cell>
        </row>
        <row r="1860">
          <cell r="A1860" t="str">
            <v>1273-PACK2</v>
          </cell>
          <cell r="B1860">
            <v>569814490</v>
          </cell>
          <cell r="C1860" t="str">
            <v>BAZIC Permanent Marker Chisel Tip, Assorted Color Markers Total 24 Count</v>
          </cell>
          <cell r="D1860" t="str">
            <v>ACTIVE</v>
          </cell>
          <cell r="E1860" t="str">
            <v>PUBLISHED</v>
          </cell>
          <cell r="F1860"/>
          <cell r="G1860" t="str">
            <v>Office &amp; Stationery</v>
          </cell>
          <cell r="H1860" t="str">
            <v>Labels</v>
          </cell>
          <cell r="I1860">
            <v>24.08</v>
          </cell>
          <cell r="J1860" t="str">
            <v>USD</v>
          </cell>
          <cell r="K1860" t="str">
            <v>Base</v>
          </cell>
          <cell r="L1860" t="str">
            <v>Yes</v>
          </cell>
          <cell r="M1860">
            <v>2039746</v>
          </cell>
          <cell r="N1860">
            <v>2038061</v>
          </cell>
          <cell r="O1860" t="str">
            <v>NETWORK_GEO</v>
          </cell>
          <cell r="P1860">
            <v>1.78</v>
          </cell>
          <cell r="Q1860">
            <v>1</v>
          </cell>
          <cell r="R1860" t="str">
            <v>Seller Fulfilled</v>
          </cell>
          <cell r="S1860" t="str">
            <v>Seller Fulfilled</v>
          </cell>
          <cell r="T1860" t="str">
            <v>29EYUAT9MYRT</v>
          </cell>
          <cell r="U1860" t="str">
            <v>10764608038083</v>
          </cell>
        </row>
        <row r="1861">
          <cell r="A1861" t="str">
            <v>1633-SET4</v>
          </cell>
          <cell r="B1861">
            <v>40773905</v>
          </cell>
          <cell r="C1861" t="str">
            <v>BAZIC Correction Tape 5 mm x 236" Mini Instant Corrections, 4-Pack</v>
          </cell>
          <cell r="D1861" t="str">
            <v>ACTIVE</v>
          </cell>
          <cell r="E1861" t="str">
            <v>PUBLISHED</v>
          </cell>
          <cell r="G1861" t="str">
            <v>Office &amp; Stationery</v>
          </cell>
          <cell r="H1861" t="str">
            <v>Correction Tape</v>
          </cell>
          <cell r="I1861">
            <v>10.44</v>
          </cell>
          <cell r="J1861" t="str">
            <v>USD</v>
          </cell>
          <cell r="K1861" t="str">
            <v>Base</v>
          </cell>
          <cell r="L1861">
            <v>10.44</v>
          </cell>
          <cell r="M1861">
            <v>2039913</v>
          </cell>
          <cell r="N1861">
            <v>2039747</v>
          </cell>
          <cell r="O1861" t="str">
            <v>NETWORK_GEO</v>
          </cell>
          <cell r="P1861">
            <v>0.06</v>
          </cell>
          <cell r="Q1861">
            <v>1</v>
          </cell>
          <cell r="R1861" t="str">
            <v>Seller Fulfilled</v>
          </cell>
          <cell r="S1861" t="str">
            <v>CA</v>
          </cell>
          <cell r="T1861" t="str">
            <v>5EMDBZUYHEOK</v>
          </cell>
          <cell r="U1861" t="str">
            <v>00764608039823</v>
          </cell>
        </row>
        <row r="1862">
          <cell r="A1862" t="str">
            <v>1706-EACH</v>
          </cell>
          <cell r="B1862">
            <v>30402596</v>
          </cell>
          <cell r="C1862" t="str">
            <v>BAZIC 10 Pure Neon Color Stick Pen [1706]</v>
          </cell>
          <cell r="D1862" t="str">
            <v>ACTIVE</v>
          </cell>
          <cell r="E1862" t="str">
            <v>PUBLISHED</v>
          </cell>
          <cell r="G1862" t="str">
            <v>Office &amp; Stationery</v>
          </cell>
          <cell r="H1862" t="str">
            <v>Pens</v>
          </cell>
          <cell r="I1862">
            <v>7.49</v>
          </cell>
          <cell r="J1862" t="str">
            <v>USD</v>
          </cell>
          <cell r="K1862" t="str">
            <v>Base</v>
          </cell>
          <cell r="L1862">
            <v>7.49</v>
          </cell>
          <cell r="M1862">
            <v>2039719</v>
          </cell>
          <cell r="N1862">
            <v>2039738</v>
          </cell>
          <cell r="O1862" t="str">
            <v>NETWORK_GEO</v>
          </cell>
          <cell r="P1862">
            <v>8.74</v>
          </cell>
          <cell r="Q1862">
            <v>1</v>
          </cell>
          <cell r="R1862" t="str">
            <v>Seller Fulfilled</v>
          </cell>
          <cell r="S1862" t="str">
            <v>Seller Fulfilled</v>
          </cell>
          <cell r="T1862" t="str">
            <v>5H0PY7X0APJS</v>
          </cell>
          <cell r="U1862" t="str">
            <v>20764608041042</v>
          </cell>
        </row>
        <row r="1863">
          <cell r="A1863" t="str">
            <v>17106-BOX</v>
          </cell>
          <cell r="B1863">
            <v>18055968350</v>
          </cell>
          <cell r="C1863" t="str">
            <v>BAZIC Frizz Erasable Gel Pens, 0.7mm Medium Point, Red Ink, Comfort Grip, 24-Pack</v>
          </cell>
          <cell r="D1863" t="str">
            <v>ACTIVE</v>
          </cell>
          <cell r="E1863" t="str">
            <v>PUBLISHED</v>
          </cell>
          <cell r="F1863"/>
          <cell r="G1863" t="str">
            <v>Office &amp; Stationery</v>
          </cell>
          <cell r="H1863" t="str">
            <v>Binders</v>
          </cell>
          <cell r="I1863">
            <v>25.25</v>
          </cell>
          <cell r="J1863" t="str">
            <v>USD</v>
          </cell>
          <cell r="K1863" t="str">
            <v>Base</v>
          </cell>
          <cell r="L1863" t="str">
            <v>Yes</v>
          </cell>
          <cell r="M1863">
            <v>2039719</v>
          </cell>
          <cell r="N1863">
            <v>2039738</v>
          </cell>
          <cell r="O1863" t="str">
            <v>NETWORK_GEO</v>
          </cell>
          <cell r="P1863">
            <v>2.1800000000000002</v>
          </cell>
          <cell r="Q1863">
            <v>1</v>
          </cell>
          <cell r="R1863" t="str">
            <v>Seller Fulfilled</v>
          </cell>
          <cell r="S1863" t="str">
            <v>Seller Fulfilled</v>
          </cell>
          <cell r="T1863" t="str">
            <v>6IV84VZU55YC</v>
          </cell>
          <cell r="U1863" t="str">
            <v>00465545635016</v>
          </cell>
        </row>
        <row r="1864">
          <cell r="A1864" t="str">
            <v>1945-CASE</v>
          </cell>
          <cell r="B1864">
            <v>18513718151</v>
          </cell>
          <cell r="C1864" t="str">
            <v>BAZIC Products Manual Pencil Sharpeners &amp; Eraser, 144 Pack, Colorful 2 Sharpening Holes Sharpener with Eraser, Dual Hole</v>
          </cell>
          <cell r="D1864" t="str">
            <v>ACTIVE</v>
          </cell>
          <cell r="E1864" t="str">
            <v>PUBLISHED</v>
          </cell>
          <cell r="G1864" t="str">
            <v>Office &amp; Stationery</v>
          </cell>
          <cell r="H1864" t="str">
            <v>Manual Pencil Sharpeners</v>
          </cell>
          <cell r="I1864">
            <v>118.5</v>
          </cell>
          <cell r="J1864" t="str">
            <v>USD</v>
          </cell>
          <cell r="K1864" t="str">
            <v>Base</v>
          </cell>
          <cell r="L1864">
            <v>118.5</v>
          </cell>
          <cell r="M1864">
            <v>2039751</v>
          </cell>
          <cell r="N1864">
            <v>2039728</v>
          </cell>
          <cell r="O1864" t="str">
            <v>NETWORK_GEO</v>
          </cell>
          <cell r="P1864">
            <v>0.36</v>
          </cell>
          <cell r="Q1864">
            <v>1</v>
          </cell>
          <cell r="R1864" t="str">
            <v>WFS Eligible</v>
          </cell>
          <cell r="S1864" t="str">
            <v>Seller Fulfilled</v>
          </cell>
          <cell r="T1864" t="str">
            <v>23NECUDC7UD0</v>
          </cell>
          <cell r="U1864" t="str">
            <v>00764608044032</v>
          </cell>
        </row>
        <row r="1865">
          <cell r="A1865" t="str">
            <v>3020-BOX</v>
          </cell>
          <cell r="B1865">
            <v>312518676</v>
          </cell>
          <cell r="C1865" t="str">
            <v>BAZIC Scientific Calculator 240 Function Slide-On Case for Engineering, 12-Pack</v>
          </cell>
          <cell r="D1865" t="str">
            <v>ACTIVE</v>
          </cell>
          <cell r="E1865" t="str">
            <v>PUBLISHED</v>
          </cell>
          <cell r="F1865" t="str">
            <v>Offer end date has passed,Price Adjusted</v>
          </cell>
          <cell r="G1865" t="str">
            <v>Office &amp; Stationery</v>
          </cell>
          <cell r="H1865" t="str">
            <v>Scissors</v>
          </cell>
          <cell r="I1865">
            <v>15.75</v>
          </cell>
          <cell r="J1865" t="str">
            <v>USD</v>
          </cell>
          <cell r="K1865" t="str">
            <v>Base</v>
          </cell>
          <cell r="L1865" t="str">
            <v>Yes</v>
          </cell>
          <cell r="M1865">
            <v>2039735</v>
          </cell>
          <cell r="N1865">
            <v>2039728</v>
          </cell>
          <cell r="O1865" t="str">
            <v>NETWORK_GEO</v>
          </cell>
          <cell r="P1865">
            <v>0.65</v>
          </cell>
          <cell r="Q1865">
            <v>1</v>
          </cell>
          <cell r="R1865" t="str">
            <v>Seller Fulfilled</v>
          </cell>
          <cell r="S1865" t="str">
            <v>Seller Fulfilled</v>
          </cell>
          <cell r="T1865" t="str">
            <v>1KW1YNZJ347H</v>
          </cell>
          <cell r="U1865" t="str">
            <v>00764608044360</v>
          </cell>
        </row>
        <row r="1866">
          <cell r="A1866" t="str">
            <v>3901-PACK2</v>
          </cell>
          <cell r="B1866">
            <v>121867264</v>
          </cell>
          <cell r="C1866" t="str">
            <v>BAZIC Watercolor w/ Brush Semi Moist 16 Color, Non-Toxic Paint Set, 2-Packs</v>
          </cell>
          <cell r="D1866" t="str">
            <v>ACTIVE</v>
          </cell>
          <cell r="E1866" t="str">
            <v>PUBLISHED</v>
          </cell>
          <cell r="F1866"/>
          <cell r="G1866" t="str">
            <v>Crafts</v>
          </cell>
          <cell r="H1866" t="str">
            <v>Coloring Books</v>
          </cell>
          <cell r="I1866">
            <v>10.89</v>
          </cell>
          <cell r="J1866" t="str">
            <v>USD</v>
          </cell>
          <cell r="K1866" t="str">
            <v>Base</v>
          </cell>
          <cell r="L1866" t="str">
            <v>Yes</v>
          </cell>
          <cell r="M1866">
            <v>2039748</v>
          </cell>
          <cell r="N1866">
            <v>2038710</v>
          </cell>
          <cell r="O1866" t="str">
            <v>NETWORK_GEO</v>
          </cell>
          <cell r="P1866">
            <v>0.56000000000000005</v>
          </cell>
          <cell r="Q1866">
            <v>1</v>
          </cell>
          <cell r="R1866" t="str">
            <v>Seller Fulfilled</v>
          </cell>
          <cell r="S1866" t="str">
            <v>Seller Fulfilled</v>
          </cell>
          <cell r="T1866" t="str">
            <v>4711FZMASOKZ</v>
          </cell>
          <cell r="U1866" t="str">
            <v>00805219457474</v>
          </cell>
        </row>
        <row r="1867">
          <cell r="A1867" t="str">
            <v>45089-CASE</v>
          </cell>
          <cell r="B1867">
            <v>263613542</v>
          </cell>
          <cell r="C1867" t="str">
            <v>HOT WHEELS Coloring Book 1-Title, for Learning Drawing Coloring, 36-Pack</v>
          </cell>
          <cell r="D1867" t="str">
            <v>ACTIVE</v>
          </cell>
          <cell r="E1867" t="str">
            <v>PUBLISHED</v>
          </cell>
          <cell r="G1867" t="str">
            <v>Crafts</v>
          </cell>
          <cell r="H1867" t="str">
            <v>Coloring Books</v>
          </cell>
          <cell r="I1867">
            <v>70.5</v>
          </cell>
          <cell r="J1867" t="str">
            <v>USD</v>
          </cell>
          <cell r="K1867" t="str">
            <v>Base</v>
          </cell>
          <cell r="L1867">
            <v>70.5</v>
          </cell>
          <cell r="M1867">
            <v>2038710</v>
          </cell>
          <cell r="N1867">
            <v>2038710</v>
          </cell>
          <cell r="O1867" t="str">
            <v>NETWORK_GEO</v>
          </cell>
          <cell r="P1867">
            <v>10.68</v>
          </cell>
          <cell r="Q1867">
            <v>1</v>
          </cell>
          <cell r="R1867" t="str">
            <v>Seller Fulfilled</v>
          </cell>
          <cell r="S1867" t="str">
            <v>Seller Fulfilled</v>
          </cell>
          <cell r="T1867" t="str">
            <v>474P8Z1K0TYG</v>
          </cell>
          <cell r="U1867" t="str">
            <v>20805219457041</v>
          </cell>
        </row>
        <row r="1868">
          <cell r="A1868" t="str">
            <v>5406-CASE</v>
          </cell>
          <cell r="B1868">
            <v>1778721921</v>
          </cell>
          <cell r="C1868" t="str">
            <v>Bazic 5406 20 x 30 in. Lavender Foam Board</v>
          </cell>
          <cell r="D1868" t="str">
            <v>ACTIVE</v>
          </cell>
          <cell r="E1868" t="str">
            <v>PUBLISHED</v>
          </cell>
          <cell r="F1868" t="str">
            <v>Offer end date has passed</v>
          </cell>
          <cell r="G1868" t="str">
            <v>Business &amp; Industrial</v>
          </cell>
          <cell r="H1868" t="str">
            <v>Foam Board</v>
          </cell>
          <cell r="I1868">
            <v>61.53</v>
          </cell>
          <cell r="J1868" t="str">
            <v>USD</v>
          </cell>
          <cell r="K1868" t="str">
            <v>Base</v>
          </cell>
          <cell r="L1868">
            <v>61.53</v>
          </cell>
          <cell r="M1868">
            <v>2038710</v>
          </cell>
          <cell r="N1868">
            <v>2038710</v>
          </cell>
          <cell r="O1868">
            <v>9.02</v>
          </cell>
          <cell r="P1868">
            <v>0.16</v>
          </cell>
          <cell r="Q1868">
            <v>1</v>
          </cell>
          <cell r="R1868" t="str">
            <v>Seller Fulfilled</v>
          </cell>
          <cell r="S1868" t="str">
            <v>Seller Fulfilled</v>
          </cell>
          <cell r="T1868" t="str">
            <v>0VN5TJ5A9CSD</v>
          </cell>
          <cell r="U1868" t="str">
            <v>00764608050040</v>
          </cell>
        </row>
        <row r="1869">
          <cell r="A1869" t="str">
            <v>556-CASE</v>
          </cell>
          <cell r="B1869">
            <v>942813683</v>
          </cell>
          <cell r="C1869" t="str">
            <v>BAZIC Perforated Writing Pad, 50 Sheets 5x8 Inch, White Jr., Total 48 Count</v>
          </cell>
          <cell r="D1869" t="str">
            <v>ACTIVE</v>
          </cell>
          <cell r="E1869" t="str">
            <v>PUBLISHED</v>
          </cell>
          <cell r="G1869" t="str">
            <v>Office &amp; Stationery</v>
          </cell>
          <cell r="H1869" t="str">
            <v>Writing Notebooks &amp; Sketch Books</v>
          </cell>
          <cell r="I1869">
            <v>60</v>
          </cell>
          <cell r="J1869" t="str">
            <v>USD</v>
          </cell>
          <cell r="K1869" t="str">
            <v>Base</v>
          </cell>
          <cell r="L1869">
            <v>60</v>
          </cell>
          <cell r="M1869">
            <v>2039723</v>
          </cell>
          <cell r="N1869">
            <v>2039749</v>
          </cell>
          <cell r="O1869" t="str">
            <v>ALWAYS_TWO_DAY</v>
          </cell>
          <cell r="P1869">
            <v>0.14499999999999999</v>
          </cell>
          <cell r="Q1869">
            <v>1</v>
          </cell>
          <cell r="R1869" t="str">
            <v>Walmart Fulfilled</v>
          </cell>
          <cell r="S1869" t="str">
            <v>Seller Fulfilled</v>
          </cell>
          <cell r="T1869" t="str">
            <v>4IQOIJ00JJCJ</v>
          </cell>
          <cell r="U1869" t="str">
            <v>00764608050590</v>
          </cell>
        </row>
        <row r="1870">
          <cell r="A1870" t="str">
            <v>60756-CASE</v>
          </cell>
          <cell r="B1870">
            <v>5218013700</v>
          </cell>
          <cell r="C1870" t="str">
            <v>BARBIE Coloring Book 2 Title, for Learning Activity Drawing, 80 Pages, 36-Pack</v>
          </cell>
          <cell r="D1870" t="str">
            <v>ACTIVE</v>
          </cell>
          <cell r="E1870" t="str">
            <v>PUBLISHED</v>
          </cell>
          <cell r="F1870"/>
          <cell r="G1870" t="str">
            <v>Office &amp; Stationery</v>
          </cell>
          <cell r="H1870" t="str">
            <v>Record Books &amp; Ledgers</v>
          </cell>
          <cell r="I1870">
            <v>8.35</v>
          </cell>
          <cell r="J1870" t="str">
            <v>USD</v>
          </cell>
          <cell r="K1870" t="str">
            <v>Base</v>
          </cell>
          <cell r="L1870" t="str">
            <v>Yes</v>
          </cell>
          <cell r="M1870">
            <v>2038710</v>
          </cell>
          <cell r="N1870">
            <v>2038710</v>
          </cell>
          <cell r="O1870" t="str">
            <v>ALWAYS_TWO_DAY</v>
          </cell>
          <cell r="P1870">
            <v>0.375</v>
          </cell>
          <cell r="Q1870">
            <v>1</v>
          </cell>
          <cell r="R1870" t="str">
            <v>Walmart Fulfilled</v>
          </cell>
          <cell r="S1870" t="str">
            <v>Seller Fulfilled</v>
          </cell>
          <cell r="T1870" t="str">
            <v>6Z9NRI27DM82</v>
          </cell>
          <cell r="U1870" t="str">
            <v>00466451720155</v>
          </cell>
        </row>
        <row r="1871">
          <cell r="A1871" t="str">
            <v>928-EACH</v>
          </cell>
          <cell r="B1871">
            <v>40768242</v>
          </cell>
          <cell r="C1871" t="str">
            <v>BAZIC Crystal Clear Tape Refill 3/4" X 1000", Glossy Finish, (3/Pack), 1-Pack</v>
          </cell>
          <cell r="D1871" t="str">
            <v>ACTIVE</v>
          </cell>
          <cell r="E1871" t="str">
            <v>PUBLISHED</v>
          </cell>
          <cell r="F1871" t="str">
            <v>Offer end date has passed,No Match Found - Adjusted to your last submitted price</v>
          </cell>
          <cell r="G1871" t="str">
            <v>Office &amp; Stationery</v>
          </cell>
          <cell r="H1871" t="str">
            <v>Record Books &amp; Ledgers</v>
          </cell>
          <cell r="I1871">
            <v>13.5</v>
          </cell>
          <cell r="J1871" t="str">
            <v>USD</v>
          </cell>
          <cell r="K1871" t="str">
            <v>Base</v>
          </cell>
          <cell r="L1871" t="str">
            <v>Yes</v>
          </cell>
          <cell r="M1871">
            <v>2038710</v>
          </cell>
          <cell r="N1871">
            <v>2038710</v>
          </cell>
          <cell r="O1871" t="str">
            <v>ALWAYS_TWO_DAY</v>
          </cell>
          <cell r="P1871">
            <v>1.1000000000000001</v>
          </cell>
          <cell r="Q1871">
            <v>1</v>
          </cell>
          <cell r="R1871" t="str">
            <v>Walmart Fulfilled</v>
          </cell>
          <cell r="S1871" t="str">
            <v>Seller Fulfilled</v>
          </cell>
          <cell r="T1871" t="str">
            <v>3RWQY6XPW53B</v>
          </cell>
          <cell r="U1871" t="str">
            <v>00460015768010</v>
          </cell>
        </row>
        <row r="1872">
          <cell r="A1872" t="str">
            <v>S-1-EACH</v>
          </cell>
          <cell r="B1872">
            <v>53461146</v>
          </cell>
          <cell r="C1872" t="str">
            <v>BAZIC 9" X 12" for Sale Sign</v>
          </cell>
          <cell r="D1872" t="str">
            <v>ACTIVE</v>
          </cell>
          <cell r="E1872" t="str">
            <v>PUBLISHED</v>
          </cell>
          <cell r="F1872" t="str">
            <v>Offer end date has passed</v>
          </cell>
          <cell r="G1872" t="str">
            <v>Home &amp; Garden</v>
          </cell>
          <cell r="H1872" t="str">
            <v>Plaques &amp; Signs</v>
          </cell>
          <cell r="I1872">
            <v>7.25</v>
          </cell>
          <cell r="J1872" t="str">
            <v>USD</v>
          </cell>
          <cell r="K1872" t="str">
            <v>Base</v>
          </cell>
          <cell r="L1872" t="str">
            <v>Yes</v>
          </cell>
          <cell r="M1872">
            <v>2038710</v>
          </cell>
          <cell r="N1872">
            <v>2039724</v>
          </cell>
          <cell r="O1872">
            <v>0.04</v>
          </cell>
          <cell r="P1872">
            <v>0.9</v>
          </cell>
          <cell r="Q1872">
            <v>1</v>
          </cell>
          <cell r="R1872" t="str">
            <v>Seller Fulfilled</v>
          </cell>
          <cell r="S1872" t="str">
            <v>Seller Fulfilled</v>
          </cell>
          <cell r="T1872" t="str">
            <v>275O3BIIVYNB</v>
          </cell>
          <cell r="U1872" t="str">
            <v>00764608050781</v>
          </cell>
        </row>
        <row r="1873">
          <cell r="A1873" t="str">
            <v>1246-BOX</v>
          </cell>
          <cell r="B1873">
            <v>121819826</v>
          </cell>
          <cell r="C1873" t="str">
            <v>BAZIC Permanent Marker Chisel Tip, Jumbo Black Markers (3/Pack), 24-Packs</v>
          </cell>
          <cell r="D1873" t="str">
            <v>ACTIVE</v>
          </cell>
          <cell r="E1873" t="str">
            <v>PUBLISHED</v>
          </cell>
          <cell r="F1873" t="str">
            <v>IP-Design Rights High-Severity</v>
          </cell>
          <cell r="G1873" t="str">
            <v>Office &amp; Stationery</v>
          </cell>
          <cell r="H1873" t="str">
            <v>Markers</v>
          </cell>
          <cell r="I1873">
            <v>48.56</v>
          </cell>
          <cell r="J1873" t="str">
            <v>USD</v>
          </cell>
          <cell r="K1873" t="str">
            <v>Base</v>
          </cell>
          <cell r="L1873">
            <v>48.56</v>
          </cell>
          <cell r="M1873">
            <v>2039746</v>
          </cell>
          <cell r="N1873">
            <v>2039904</v>
          </cell>
          <cell r="O1873">
            <v>3.42</v>
          </cell>
          <cell r="P1873">
            <v>5.68</v>
          </cell>
          <cell r="Q1873">
            <v>1</v>
          </cell>
          <cell r="R1873" t="str">
            <v>Seller Fulfilled</v>
          </cell>
          <cell r="S1873" t="str">
            <v>Seller Fulfilled</v>
          </cell>
          <cell r="T1873" t="str">
            <v>33ZGLXBFUNHW</v>
          </cell>
          <cell r="U1873" t="str">
            <v>10764608051006</v>
          </cell>
        </row>
        <row r="1874">
          <cell r="A1874" t="str">
            <v>1278-PACK2</v>
          </cell>
          <cell r="B1874">
            <v>1552488596</v>
          </cell>
          <cell r="C1874" t="str">
            <v>BAZIC Classico Brush Markers 20 Colors, Fine Line Washable Coloring Marker, Non Toxic Art Supplies (20/Pack), 2-Packs</v>
          </cell>
          <cell r="D1874" t="str">
            <v>RETIRED</v>
          </cell>
          <cell r="E1874" t="str">
            <v>UNPUBLISHED</v>
          </cell>
          <cell r="F1874" t="str">
            <v>Offer end date has passed,Price Adjusted</v>
          </cell>
          <cell r="G1874" t="str">
            <v>Office &amp; Stationery</v>
          </cell>
          <cell r="H1874" t="str">
            <v>Sticky Notes</v>
          </cell>
          <cell r="I1874">
            <v>10.75</v>
          </cell>
          <cell r="J1874" t="str">
            <v>USD</v>
          </cell>
          <cell r="K1874" t="str">
            <v>Base</v>
          </cell>
          <cell r="L1874" t="str">
            <v>Yes</v>
          </cell>
          <cell r="M1874">
            <v>2039746</v>
          </cell>
          <cell r="N1874">
            <v>2039904</v>
          </cell>
          <cell r="O1874" t="str">
            <v>NETWORK_GEO</v>
          </cell>
          <cell r="P1874">
            <v>0.4</v>
          </cell>
          <cell r="Q1874">
            <v>1</v>
          </cell>
          <cell r="R1874" t="str">
            <v>Seller Fulfilled</v>
          </cell>
          <cell r="S1874" t="str">
            <v>Seller Fulfilled</v>
          </cell>
          <cell r="T1874" t="str">
            <v>3M7MHM18MY12</v>
          </cell>
          <cell r="U1874" t="str">
            <v>00467298685256</v>
          </cell>
        </row>
        <row r="1875">
          <cell r="A1875" t="str">
            <v>1501-SET2</v>
          </cell>
          <cell r="B1875">
            <v>24894496</v>
          </cell>
          <cell r="C1875" t="str">
            <v>Pen Grip Shape Foam Pencil (8/Pack) [1501]</v>
          </cell>
          <cell r="D1875" t="str">
            <v>ACTIVE</v>
          </cell>
          <cell r="E1875" t="str">
            <v>PUBLISHED</v>
          </cell>
          <cell r="F1875" t="str">
            <v>Offer end date has passed</v>
          </cell>
          <cell r="G1875" t="str">
            <v>Office &amp; Stationery</v>
          </cell>
          <cell r="H1875" t="str">
            <v>Index Cards</v>
          </cell>
          <cell r="I1875">
            <v>104.69</v>
          </cell>
          <cell r="J1875" t="str">
            <v>USD</v>
          </cell>
          <cell r="K1875" t="str">
            <v>Base</v>
          </cell>
          <cell r="L1875" t="str">
            <v>Yes</v>
          </cell>
          <cell r="M1875">
            <v>2038710</v>
          </cell>
          <cell r="N1875">
            <v>2039744</v>
          </cell>
          <cell r="O1875" t="str">
            <v>NETWORK_GEO</v>
          </cell>
          <cell r="P1875">
            <v>20.18</v>
          </cell>
          <cell r="Q1875">
            <v>1</v>
          </cell>
          <cell r="R1875" t="str">
            <v>Seller Fulfilled</v>
          </cell>
          <cell r="S1875" t="str">
            <v>Walmart Fulfilled</v>
          </cell>
          <cell r="T1875" t="str">
            <v>46SJG8TQ7I1Y</v>
          </cell>
          <cell r="U1875" t="str">
            <v>20764608005235</v>
          </cell>
        </row>
        <row r="1876">
          <cell r="A1876" t="str">
            <v>1638-SET6</v>
          </cell>
          <cell r="B1876">
            <v>983537995</v>
          </cell>
          <cell r="C1876" t="str">
            <v>BAZIC Correction Tape White Out, Jumbo 5 mm x 394" Right Left Hand, 6-Pack</v>
          </cell>
          <cell r="D1876" t="str">
            <v>ACTIVE</v>
          </cell>
          <cell r="E1876" t="str">
            <v>PUBLISHED</v>
          </cell>
          <cell r="G1876" t="str">
            <v>Office &amp; Stationery</v>
          </cell>
          <cell r="H1876" t="str">
            <v>Correction Tape</v>
          </cell>
          <cell r="I1876">
            <v>12.53</v>
          </cell>
          <cell r="J1876" t="str">
            <v>USD</v>
          </cell>
          <cell r="K1876" t="str">
            <v>Base</v>
          </cell>
          <cell r="L1876">
            <v>12.53</v>
          </cell>
          <cell r="M1876">
            <v>2039913</v>
          </cell>
          <cell r="N1876">
            <v>2039723</v>
          </cell>
          <cell r="O1876" t="str">
            <v>NETWORK_GEO</v>
          </cell>
          <cell r="P1876">
            <v>0.78</v>
          </cell>
          <cell r="Q1876">
            <v>1</v>
          </cell>
          <cell r="R1876" t="str">
            <v>Seller Fulfilled</v>
          </cell>
          <cell r="S1876" t="str">
            <v>Walmart Fulfilled</v>
          </cell>
          <cell r="T1876" t="str">
            <v>3X839QOBFXXG</v>
          </cell>
          <cell r="U1876" t="str">
            <v>00469027673749</v>
          </cell>
        </row>
        <row r="1877">
          <cell r="A1877" t="str">
            <v>17026-EACH</v>
          </cell>
          <cell r="B1877">
            <v>25301020</v>
          </cell>
          <cell r="C1877" t="str">
            <v>BAZIC G-Flex Assorted Color Fuse Tech Ink Pen, 0.7 mm Medium Point, (4/Pack), 1-Pack</v>
          </cell>
          <cell r="D1877" t="str">
            <v>ACTIVE</v>
          </cell>
          <cell r="E1877" t="str">
            <v>PUBLISHED</v>
          </cell>
          <cell r="F1877" t="str">
            <v>Compliance - Childrenâ€™s Product Policy</v>
          </cell>
          <cell r="G1877" t="str">
            <v>Office &amp; Stationery</v>
          </cell>
          <cell r="H1877" t="str">
            <v>Envelopes</v>
          </cell>
          <cell r="I1877">
            <v>8.67</v>
          </cell>
          <cell r="J1877" t="str">
            <v>USD</v>
          </cell>
          <cell r="K1877" t="str">
            <v>Base</v>
          </cell>
          <cell r="L1877" t="str">
            <v>Yes</v>
          </cell>
          <cell r="M1877">
            <v>2039719</v>
          </cell>
          <cell r="N1877">
            <v>2038710</v>
          </cell>
          <cell r="O1877" t="str">
            <v>NETWORK_GEO</v>
          </cell>
          <cell r="P1877">
            <v>0.19</v>
          </cell>
          <cell r="Q1877">
            <v>1</v>
          </cell>
          <cell r="R1877" t="str">
            <v>Seller Fulfilled</v>
          </cell>
          <cell r="S1877" t="str">
            <v>Seller Fulfilled</v>
          </cell>
          <cell r="T1877" t="str">
            <v>38OAW0TG1ONP</v>
          </cell>
          <cell r="U1877" t="str">
            <v>00764608054529</v>
          </cell>
        </row>
        <row r="1878">
          <cell r="A1878" t="str">
            <v>1741-EACH</v>
          </cell>
          <cell r="B1878">
            <v>24889415</v>
          </cell>
          <cell r="C1878" t="str">
            <v>BAZIC Ballpoint Nova Assorted Color Stick Pens, 1.0mm, (12/Pack), 1-Pack</v>
          </cell>
          <cell r="D1878" t="str">
            <v>ACTIVE</v>
          </cell>
          <cell r="E1878" t="str">
            <v>PUBLISHED</v>
          </cell>
          <cell r="F1878" t="str">
            <v>Offer end date has passed</v>
          </cell>
          <cell r="G1878" t="str">
            <v>Office &amp; Stationery</v>
          </cell>
          <cell r="H1878" t="str">
            <v>Writing Notebooks &amp; Sketch Books</v>
          </cell>
          <cell r="I1878">
            <v>9.49</v>
          </cell>
          <cell r="J1878" t="str">
            <v>USD</v>
          </cell>
          <cell r="K1878" t="str">
            <v>Base</v>
          </cell>
          <cell r="L1878" t="str">
            <v>Yes</v>
          </cell>
          <cell r="M1878">
            <v>2039719</v>
          </cell>
          <cell r="N1878">
            <v>2039723</v>
          </cell>
          <cell r="O1878" t="str">
            <v>NETWORK_GEO</v>
          </cell>
          <cell r="P1878">
            <v>0.57999999999999996</v>
          </cell>
          <cell r="Q1878">
            <v>1</v>
          </cell>
          <cell r="R1878" t="str">
            <v>Seller Fulfilled</v>
          </cell>
          <cell r="S1878" t="str">
            <v>Seller Fulfilled</v>
          </cell>
          <cell r="T1878" t="str">
            <v>684JFAEK5IKJ</v>
          </cell>
          <cell r="U1878" t="str">
            <v>00764608055205</v>
          </cell>
        </row>
        <row r="1879">
          <cell r="A1879" t="str">
            <v>1925-SET3</v>
          </cell>
          <cell r="B1879">
            <v>28632219</v>
          </cell>
          <cell r="C1879" t="str">
            <v>BAZIC Pencil Sharpener Dual Blades w/ Receptacle,(2/Pack), 3-Pack</v>
          </cell>
          <cell r="D1879" t="str">
            <v>ACTIVE</v>
          </cell>
          <cell r="E1879" t="str">
            <v>PUBLISHED</v>
          </cell>
          <cell r="F1879" t="str">
            <v>Offer end date has passed</v>
          </cell>
          <cell r="G1879" t="str">
            <v>Office &amp; Stationery</v>
          </cell>
          <cell r="H1879" t="str">
            <v>Writing Pads</v>
          </cell>
          <cell r="I1879">
            <v>10.25</v>
          </cell>
          <cell r="J1879" t="str">
            <v>USD</v>
          </cell>
          <cell r="K1879" t="str">
            <v>Base</v>
          </cell>
          <cell r="L1879" t="str">
            <v>Yes</v>
          </cell>
          <cell r="M1879">
            <v>2039751</v>
          </cell>
          <cell r="N1879">
            <v>2039758</v>
          </cell>
          <cell r="O1879" t="str">
            <v>ALWAYS_TWO_DAY</v>
          </cell>
          <cell r="P1879">
            <v>0.48</v>
          </cell>
          <cell r="Q1879">
            <v>1</v>
          </cell>
          <cell r="R1879" t="str">
            <v>Walmart Fulfilled</v>
          </cell>
          <cell r="S1879" t="str">
            <v>Seller Fulfilled</v>
          </cell>
          <cell r="T1879" t="str">
            <v>1GY0D0FVDGXV</v>
          </cell>
          <cell r="U1879" t="str">
            <v>00079531654716</v>
          </cell>
        </row>
        <row r="1880">
          <cell r="A1880" t="str">
            <v>2043-PACK2</v>
          </cell>
          <cell r="B1880">
            <v>688669442</v>
          </cell>
          <cell r="C1880" t="str">
            <v>BAZIC Washableed Glue Stick 8g/0.28 Oz, Acid Glue Sticks (4/Pack), 2-Packs</v>
          </cell>
          <cell r="D1880" t="str">
            <v>ACTIVE</v>
          </cell>
          <cell r="E1880" t="str">
            <v>PUBLISHED</v>
          </cell>
          <cell r="G1880" t="str">
            <v>Office &amp; Stationery</v>
          </cell>
          <cell r="H1880" t="str">
            <v>Glue</v>
          </cell>
          <cell r="I1880">
            <v>9.01</v>
          </cell>
          <cell r="J1880" t="str">
            <v>USD</v>
          </cell>
          <cell r="K1880" t="str">
            <v>Base</v>
          </cell>
          <cell r="L1880">
            <v>9.01</v>
          </cell>
          <cell r="M1880">
            <v>2039872</v>
          </cell>
          <cell r="N1880">
            <v>2039885</v>
          </cell>
          <cell r="O1880" t="str">
            <v>NETWORK_GEO</v>
          </cell>
          <cell r="P1880">
            <v>14.56</v>
          </cell>
          <cell r="Q1880">
            <v>1</v>
          </cell>
          <cell r="R1880" t="str">
            <v>Seller Fulfilled</v>
          </cell>
          <cell r="S1880" t="str">
            <v>Seller Fulfilled</v>
          </cell>
          <cell r="T1880" t="str">
            <v>6DLMCA3199CW</v>
          </cell>
          <cell r="U1880" t="str">
            <v>20764608060425</v>
          </cell>
        </row>
        <row r="1881">
          <cell r="A1881" t="str">
            <v>2507-BOX</v>
          </cell>
          <cell r="B1881">
            <v>330682414</v>
          </cell>
          <cell r="C1881" t="str">
            <v>BAZIC 12 Color Twistable Crayons, Twist-Up Propelling Crayon, 12-Packs</v>
          </cell>
          <cell r="D1881" t="str">
            <v>ACTIVE</v>
          </cell>
          <cell r="E1881" t="str">
            <v>SYSTEM_PROBLEM</v>
          </cell>
          <cell r="F1881" t="str">
            <v>IP-Variants,Price Adjusted</v>
          </cell>
          <cell r="G1881" t="str">
            <v>Crafts</v>
          </cell>
          <cell r="H1881" t="str">
            <v>Crayons</v>
          </cell>
          <cell r="I1881">
            <v>43.99</v>
          </cell>
          <cell r="J1881" t="str">
            <v>USD</v>
          </cell>
          <cell r="K1881" t="str">
            <v>Base</v>
          </cell>
          <cell r="L1881" t="str">
            <v>Yes</v>
          </cell>
          <cell r="M1881">
            <v>2039722</v>
          </cell>
          <cell r="N1881">
            <v>2039910</v>
          </cell>
          <cell r="O1881">
            <v>3.54</v>
          </cell>
          <cell r="P1881">
            <v>4.9800000000000004</v>
          </cell>
          <cell r="Q1881">
            <v>1</v>
          </cell>
          <cell r="R1881" t="str">
            <v>Seller Fulfilled</v>
          </cell>
          <cell r="S1881" t="str">
            <v>Seller Fulfilled</v>
          </cell>
          <cell r="T1881" t="str">
            <v>2ZQBFEJOL945</v>
          </cell>
          <cell r="U1881" t="str">
            <v>10764608006976</v>
          </cell>
        </row>
        <row r="1882">
          <cell r="A1882" t="str">
            <v>2510-EACH</v>
          </cell>
          <cell r="B1882">
            <v>26828106</v>
          </cell>
          <cell r="C1882" t="str">
            <v>BAZIC Crayons 48-Count, Non Toxic Drawing Crayon (48/Pack), 1-Pack</v>
          </cell>
          <cell r="D1882" t="str">
            <v>ACTIVE</v>
          </cell>
          <cell r="E1882" t="str">
            <v>PUBLISHED</v>
          </cell>
          <cell r="F1882" t="str">
            <v>Compliance - Childrenâ€™s Product Policy,No Match Found - Adjusted to your last submitted price</v>
          </cell>
          <cell r="G1882" t="str">
            <v>Office &amp; Stationery</v>
          </cell>
          <cell r="H1882" t="str">
            <v>School &amp; Office Paper</v>
          </cell>
          <cell r="I1882">
            <v>29.5</v>
          </cell>
          <cell r="J1882" t="str">
            <v>USD</v>
          </cell>
          <cell r="K1882" t="str">
            <v>Base</v>
          </cell>
          <cell r="L1882" t="str">
            <v>Yes</v>
          </cell>
          <cell r="M1882">
            <v>2039722</v>
          </cell>
          <cell r="N1882">
            <v>2039724</v>
          </cell>
          <cell r="O1882" t="str">
            <v>NETWORK_GEO</v>
          </cell>
          <cell r="P1882">
            <v>6.52</v>
          </cell>
          <cell r="Q1882">
            <v>1</v>
          </cell>
          <cell r="R1882" t="str">
            <v>WFS Eligible</v>
          </cell>
          <cell r="S1882" t="str">
            <v>WFS Eligible</v>
          </cell>
          <cell r="T1882" t="str">
            <v>6CVVLMWOKY9H</v>
          </cell>
          <cell r="U1882" t="str">
            <v>00462746537477</v>
          </cell>
        </row>
        <row r="1883">
          <cell r="A1883" t="str">
            <v>267-EACH</v>
          </cell>
          <cell r="B1883">
            <v>110114425</v>
          </cell>
          <cell r="C1883" t="str">
            <v>BAZIC Large 2" (51mm) Black Binder Clip (12/Box) [267]</v>
          </cell>
          <cell r="D1883" t="str">
            <v>ACTIVE</v>
          </cell>
          <cell r="E1883" t="str">
            <v>UNPUBLISHED</v>
          </cell>
          <cell r="F1883" t="str">
            <v>Reasonable price requirements are not met,Reasonable Price Not Satisfied</v>
          </cell>
          <cell r="G1883" t="str">
            <v>Office &amp; Stationery</v>
          </cell>
          <cell r="H1883" t="str">
            <v>Pencils</v>
          </cell>
          <cell r="I1883">
            <v>30.35</v>
          </cell>
          <cell r="J1883" t="str">
            <v>USD</v>
          </cell>
          <cell r="K1883" t="str">
            <v>Base</v>
          </cell>
          <cell r="L1883" t="str">
            <v>Yes</v>
          </cell>
          <cell r="M1883">
            <v>2039905</v>
          </cell>
          <cell r="N1883">
            <v>2039720</v>
          </cell>
          <cell r="O1883" t="str">
            <v>NETWORK_GEO</v>
          </cell>
          <cell r="P1883">
            <v>3.62</v>
          </cell>
          <cell r="Q1883">
            <v>1</v>
          </cell>
          <cell r="R1883" t="str">
            <v>Seller Fulfilled</v>
          </cell>
          <cell r="S1883" t="str">
            <v>Walmart Fulfilled</v>
          </cell>
          <cell r="T1883" t="str">
            <v>28BZE1NGNT70</v>
          </cell>
          <cell r="U1883" t="str">
            <v>00467855943102</v>
          </cell>
        </row>
        <row r="1884">
          <cell r="A1884" t="str">
            <v>3823-SET6</v>
          </cell>
          <cell r="B1884">
            <v>793691025</v>
          </cell>
          <cell r="C1884" t="str">
            <v>BAZIC Alphabet Numbers Stickers 6 Neon 2" A to Z 0 to 9 Sticker (72/Pack), 6-Packs</v>
          </cell>
          <cell r="D1884" t="str">
            <v>ACTIVE</v>
          </cell>
          <cell r="E1884" t="str">
            <v>PUBLISHED</v>
          </cell>
          <cell r="F1884" t="str">
            <v>Offer end date has passed</v>
          </cell>
          <cell r="G1884" t="str">
            <v>Office &amp; Stationery</v>
          </cell>
          <cell r="H1884" t="str">
            <v>Pencils</v>
          </cell>
          <cell r="I1884">
            <v>9.99</v>
          </cell>
          <cell r="J1884" t="str">
            <v>USD</v>
          </cell>
          <cell r="K1884" t="str">
            <v>Base</v>
          </cell>
          <cell r="L1884" t="str">
            <v>Yes</v>
          </cell>
          <cell r="M1884">
            <v>2038710</v>
          </cell>
          <cell r="N1884">
            <v>2039720</v>
          </cell>
          <cell r="O1884" t="str">
            <v>NETWORK_GEO</v>
          </cell>
          <cell r="P1884">
            <v>0.31</v>
          </cell>
          <cell r="Q1884">
            <v>1</v>
          </cell>
          <cell r="R1884" t="str">
            <v>WFS Eligible</v>
          </cell>
          <cell r="S1884" t="str">
            <v>Seller Fulfilled</v>
          </cell>
          <cell r="T1884" t="str">
            <v>13B7XGXABMH1</v>
          </cell>
          <cell r="U1884" t="str">
            <v>00462673370901</v>
          </cell>
        </row>
        <row r="1885">
          <cell r="A1885" t="str">
            <v>5064-EACH</v>
          </cell>
          <cell r="B1885">
            <v>24252613</v>
          </cell>
          <cell r="C1885" t="str">
            <v>Bazic Self-Seal #10 Security Envelopes 4-1/8" x 9-1/2" White Pack of 500 (BAZ5064)</v>
          </cell>
          <cell r="D1885" t="str">
            <v>RETIRED</v>
          </cell>
          <cell r="E1885" t="str">
            <v>UNPUBLISHED</v>
          </cell>
          <cell r="F1885" t="str">
            <v>Offer end date has passed,Price Adjusted</v>
          </cell>
          <cell r="G1885" t="str">
            <v>Crafts</v>
          </cell>
          <cell r="H1885" t="str">
            <v>Art Pencils</v>
          </cell>
          <cell r="I1885">
            <v>37.99</v>
          </cell>
          <cell r="J1885" t="str">
            <v>USD</v>
          </cell>
          <cell r="K1885" t="str">
            <v>Base</v>
          </cell>
          <cell r="L1885" t="str">
            <v>Yes</v>
          </cell>
          <cell r="M1885">
            <v>2038710</v>
          </cell>
          <cell r="N1885">
            <v>2039720</v>
          </cell>
          <cell r="O1885" t="str">
            <v>NETWORK_GEO</v>
          </cell>
          <cell r="P1885">
            <v>1.96</v>
          </cell>
          <cell r="Q1885">
            <v>1</v>
          </cell>
          <cell r="R1885" t="str">
            <v>Seller Fulfilled</v>
          </cell>
          <cell r="S1885" t="str">
            <v>Seller Fulfilled</v>
          </cell>
          <cell r="T1885" t="str">
            <v>79W4ZT1G4893</v>
          </cell>
          <cell r="U1885" t="str">
            <v>10764608007690</v>
          </cell>
        </row>
        <row r="1886">
          <cell r="A1886" t="str">
            <v>5525-EACH</v>
          </cell>
          <cell r="B1886">
            <v>17946213226</v>
          </cell>
          <cell r="C1886" t="str">
            <v>BAZIC Spiral Notebook, 1 Subject, Wide Ruled Paper 8" x 10-1/2", 70 Sheets Blue Cover, 1 Count</v>
          </cell>
          <cell r="D1886" t="str">
            <v>ACTIVE</v>
          </cell>
          <cell r="E1886" t="str">
            <v>PUBLISHED</v>
          </cell>
          <cell r="F1886" t="str">
            <v>Offer end date has passed</v>
          </cell>
          <cell r="G1886" t="str">
            <v>Office &amp; Stationery</v>
          </cell>
          <cell r="H1886" t="str">
            <v>Mechanical Pencil Refills</v>
          </cell>
          <cell r="I1886">
            <v>8.9700000000000006</v>
          </cell>
          <cell r="J1886" t="str">
            <v>USD</v>
          </cell>
          <cell r="K1886" t="str">
            <v>Base</v>
          </cell>
          <cell r="L1886" t="str">
            <v>Yes</v>
          </cell>
          <cell r="M1886">
            <v>2039723</v>
          </cell>
          <cell r="N1886">
            <v>2039720</v>
          </cell>
          <cell r="O1886" t="str">
            <v>ALWAYS_TWO_DAY</v>
          </cell>
          <cell r="P1886">
            <v>0.16500000000000001</v>
          </cell>
          <cell r="Q1886">
            <v>1</v>
          </cell>
          <cell r="R1886" t="str">
            <v>Walmart Fulfilled</v>
          </cell>
          <cell r="S1886" t="str">
            <v>Seller Fulfilled</v>
          </cell>
          <cell r="T1886" t="str">
            <v>3IJM1EL8DLB8</v>
          </cell>
          <cell r="U1886" t="str">
            <v>00467007057381</v>
          </cell>
        </row>
        <row r="1887">
          <cell r="A1887" t="str">
            <v>561-CASE</v>
          </cell>
          <cell r="B1887">
            <v>734550374</v>
          </cell>
          <cell r="C1887" t="str">
            <v>BAZIC College Ruled 3 Subject Spiral Notebooks 120 Sheets, Assorted Color, 24-Pack</v>
          </cell>
          <cell r="D1887" t="str">
            <v>ACTIVE</v>
          </cell>
          <cell r="E1887" t="str">
            <v>UNPUBLISHED</v>
          </cell>
          <cell r="F1887" t="str">
            <v>Reasonable price requirements are not met,Reasonable Price Not Satisfied</v>
          </cell>
          <cell r="G1887" t="str">
            <v>Crafts</v>
          </cell>
          <cell r="H1887" t="str">
            <v>Art Pencils</v>
          </cell>
          <cell r="I1887">
            <v>201.29</v>
          </cell>
          <cell r="J1887" t="str">
            <v>USD</v>
          </cell>
          <cell r="K1887" t="str">
            <v>Base</v>
          </cell>
          <cell r="L1887" t="str">
            <v>Yes</v>
          </cell>
          <cell r="M1887">
            <v>2038710</v>
          </cell>
          <cell r="N1887">
            <v>2039720</v>
          </cell>
          <cell r="O1887" t="str">
            <v>NETWORK_GEO</v>
          </cell>
          <cell r="P1887">
            <v>22.3</v>
          </cell>
          <cell r="Q1887">
            <v>1</v>
          </cell>
          <cell r="R1887" t="str">
            <v>Seller Fulfilled</v>
          </cell>
          <cell r="S1887" t="str">
            <v>Seller Fulfilled</v>
          </cell>
          <cell r="T1887" t="str">
            <v>20V1O5VEJS3K</v>
          </cell>
          <cell r="U1887" t="str">
            <v>20764608007833</v>
          </cell>
        </row>
        <row r="1888">
          <cell r="A1888" t="str">
            <v>582-SET6</v>
          </cell>
          <cell r="B1888">
            <v>25264111</v>
          </cell>
          <cell r="C1888" t="str">
            <v>BAZIC Wide Ruled 1 Subject Notebooks 80 Sheets, Assorted Color, 6-Pack</v>
          </cell>
          <cell r="D1888" t="str">
            <v>ACTIVE</v>
          </cell>
          <cell r="E1888" t="str">
            <v>PUBLISHED</v>
          </cell>
          <cell r="F1888" t="str">
            <v>Compliance - Childrenâ€™s Product Policy</v>
          </cell>
          <cell r="G1888" t="str">
            <v>Office &amp; Stationery</v>
          </cell>
          <cell r="H1888" t="str">
            <v>Writing Notebooks &amp; Sketch Books</v>
          </cell>
          <cell r="I1888">
            <v>22.99</v>
          </cell>
          <cell r="J1888" t="str">
            <v>USD</v>
          </cell>
          <cell r="K1888" t="str">
            <v>Base</v>
          </cell>
          <cell r="L1888">
            <v>22.99</v>
          </cell>
          <cell r="M1888">
            <v>2039723</v>
          </cell>
          <cell r="N1888">
            <v>2038710</v>
          </cell>
          <cell r="O1888">
            <v>3.54</v>
          </cell>
          <cell r="P1888">
            <v>2.125</v>
          </cell>
          <cell r="Q1888">
            <v>1</v>
          </cell>
          <cell r="R1888" t="str">
            <v>WFS Eligible</v>
          </cell>
          <cell r="S1888" t="str">
            <v>WFS Eligible</v>
          </cell>
          <cell r="T1888" t="str">
            <v>6L4XITVJ6F1G</v>
          </cell>
          <cell r="U1888" t="str">
            <v>00764608080108</v>
          </cell>
        </row>
        <row r="1889">
          <cell r="A1889" t="str">
            <v>600-SET6</v>
          </cell>
          <cell r="B1889">
            <v>27046283</v>
          </cell>
          <cell r="C1889" t="str">
            <v>BAZIC Mini Cushion Grip Standard (26/6) Stapler w/ 500 Ct. Staples [600]</v>
          </cell>
          <cell r="D1889" t="str">
            <v>ACTIVE</v>
          </cell>
          <cell r="E1889" t="str">
            <v>PUBLISHED</v>
          </cell>
          <cell r="F1889" t="str">
            <v>Offer end date has passed</v>
          </cell>
          <cell r="G1889" t="str">
            <v>Office &amp; Stationery</v>
          </cell>
          <cell r="H1889" t="str">
            <v>Desk Staplers</v>
          </cell>
          <cell r="I1889">
            <v>17.09</v>
          </cell>
          <cell r="J1889" t="str">
            <v>USD</v>
          </cell>
          <cell r="K1889" t="str">
            <v>Base</v>
          </cell>
          <cell r="L1889" t="str">
            <v>Yes</v>
          </cell>
          <cell r="M1889">
            <v>2039910</v>
          </cell>
          <cell r="N1889">
            <v>2038710</v>
          </cell>
          <cell r="O1889">
            <v>0.85</v>
          </cell>
          <cell r="P1889">
            <v>0.6</v>
          </cell>
          <cell r="Q1889">
            <v>1</v>
          </cell>
          <cell r="R1889" t="str">
            <v>Seller Fulfilled</v>
          </cell>
          <cell r="S1889" t="str">
            <v>Seller Fulfilled</v>
          </cell>
          <cell r="T1889" t="str">
            <v>31HIXFFUU4X2</v>
          </cell>
          <cell r="U1889" t="str">
            <v>00814625080251</v>
          </cell>
        </row>
        <row r="1890">
          <cell r="A1890" t="str">
            <v>724-BOX</v>
          </cell>
          <cell r="B1890">
            <v>494830199</v>
          </cell>
          <cell r="C1890" t="str">
            <v>BAZIC Lumiere Mechanical Pencil 0.7mm Soft Grip, (3/Pack), 24-Pack</v>
          </cell>
          <cell r="D1890" t="str">
            <v>ARCHIVED</v>
          </cell>
          <cell r="E1890" t="str">
            <v>UNPUBLISHED</v>
          </cell>
          <cell r="F1890" t="str">
            <v>Offer end date has passed</v>
          </cell>
          <cell r="G1890" t="str">
            <v>Office &amp; Stationery</v>
          </cell>
          <cell r="H1890" t="str">
            <v>Envelopes</v>
          </cell>
          <cell r="I1890">
            <v>10.49</v>
          </cell>
          <cell r="J1890" t="str">
            <v>USD</v>
          </cell>
          <cell r="K1890" t="str">
            <v>Base</v>
          </cell>
          <cell r="L1890" t="str">
            <v>Yes</v>
          </cell>
          <cell r="M1890">
            <v>2039720</v>
          </cell>
          <cell r="N1890">
            <v>2038710</v>
          </cell>
          <cell r="O1890" t="str">
            <v>NETWORK_GEO</v>
          </cell>
          <cell r="P1890">
            <v>0.64</v>
          </cell>
          <cell r="Q1890">
            <v>1</v>
          </cell>
          <cell r="R1890" t="str">
            <v>WFS Eligible</v>
          </cell>
          <cell r="S1890" t="str">
            <v>Walmart Fulfilled</v>
          </cell>
          <cell r="T1890" t="str">
            <v>254H16S67Y14</v>
          </cell>
          <cell r="U1890" t="str">
            <v>00764608050460</v>
          </cell>
        </row>
        <row r="1891">
          <cell r="A1891" t="str">
            <v>786-EACH</v>
          </cell>
          <cell r="B1891">
            <v>52618529</v>
          </cell>
          <cell r="C1891" t="str">
            <v>BAZIC Pencil #2 HB Pencils, Latex Free Eraser, Wood Free Yellow Unsharpened (12/Pack), 1-Pack</v>
          </cell>
          <cell r="D1891" t="str">
            <v>ACTIVE</v>
          </cell>
          <cell r="E1891" t="str">
            <v>PUBLISHED</v>
          </cell>
          <cell r="G1891" t="str">
            <v>Office &amp; Stationery</v>
          </cell>
          <cell r="H1891" t="str">
            <v>Pencils</v>
          </cell>
          <cell r="I1891">
            <v>7.58</v>
          </cell>
          <cell r="J1891" t="str">
            <v>USD</v>
          </cell>
          <cell r="K1891" t="str">
            <v>Base</v>
          </cell>
          <cell r="L1891">
            <v>7.58</v>
          </cell>
          <cell r="M1891">
            <v>2039720</v>
          </cell>
          <cell r="N1891">
            <v>2038710</v>
          </cell>
          <cell r="O1891" t="str">
            <v>NETWORK_GEO</v>
          </cell>
          <cell r="P1891">
            <v>9.1999999999999993</v>
          </cell>
          <cell r="Q1891">
            <v>1</v>
          </cell>
          <cell r="R1891" t="str">
            <v>Seller Fulfilled</v>
          </cell>
          <cell r="S1891" t="str">
            <v>Walmart Fulfilled</v>
          </cell>
          <cell r="T1891" t="str">
            <v>7550CAU5PGMB</v>
          </cell>
          <cell r="U1891" t="str">
            <v>20764608082328</v>
          </cell>
        </row>
        <row r="1892">
          <cell r="A1892" t="str">
            <v>8207-CASE</v>
          </cell>
          <cell r="B1892">
            <v>16541957402</v>
          </cell>
          <cell r="C1892" t="str">
            <v>BAZIC Security Self Seal Envelope 4 1/8" x 9 1/2" #10 Tint Mailing Envelopes, 960-Count</v>
          </cell>
          <cell r="D1892" t="str">
            <v>ACTIVE</v>
          </cell>
          <cell r="E1892" t="str">
            <v>PUBLISHED</v>
          </cell>
          <cell r="G1892" t="str">
            <v>Office &amp; Stationery</v>
          </cell>
          <cell r="H1892" t="str">
            <v>Envelopes</v>
          </cell>
          <cell r="I1892">
            <v>51.8</v>
          </cell>
          <cell r="J1892" t="str">
            <v>USD</v>
          </cell>
          <cell r="K1892" t="str">
            <v>Base</v>
          </cell>
          <cell r="L1892">
            <v>51.8</v>
          </cell>
          <cell r="M1892">
            <v>2038710</v>
          </cell>
          <cell r="N1892">
            <v>2038710</v>
          </cell>
          <cell r="O1892" t="str">
            <v>NETWORK_GEO</v>
          </cell>
          <cell r="P1892">
            <v>22.96</v>
          </cell>
          <cell r="Q1892">
            <v>1</v>
          </cell>
          <cell r="R1892" t="str">
            <v>Seller Fulfilled</v>
          </cell>
          <cell r="S1892" t="str">
            <v>Seller Fulfilled</v>
          </cell>
          <cell r="T1892" t="str">
            <v>32PBGWB3GUP5</v>
          </cell>
          <cell r="U1892" t="str">
            <v>20764608082458</v>
          </cell>
        </row>
        <row r="1893">
          <cell r="A1893" t="str">
            <v>936-EACH</v>
          </cell>
          <cell r="B1893">
            <v>25914912</v>
          </cell>
          <cell r="C1893" t="str">
            <v>BAZIC 1.88" X 800" Clear Packaging Tape w/ Dispenser [936]</v>
          </cell>
          <cell r="D1893" t="str">
            <v>ACTIVE</v>
          </cell>
          <cell r="E1893" t="str">
            <v>PUBLISHED</v>
          </cell>
          <cell r="G1893" t="str">
            <v>Office &amp; Stationery</v>
          </cell>
          <cell r="H1893" t="str">
            <v>Packing Tapes</v>
          </cell>
          <cell r="I1893">
            <v>7.49</v>
          </cell>
          <cell r="J1893" t="str">
            <v>USD</v>
          </cell>
          <cell r="K1893" t="str">
            <v>Base</v>
          </cell>
          <cell r="L1893">
            <v>7.49</v>
          </cell>
          <cell r="M1893">
            <v>2038710</v>
          </cell>
          <cell r="N1893">
            <v>2038710</v>
          </cell>
          <cell r="O1893" t="str">
            <v>NETWORK_GEO</v>
          </cell>
          <cell r="P1893">
            <v>2.2400000000000002</v>
          </cell>
          <cell r="Q1893">
            <v>1</v>
          </cell>
          <cell r="R1893" t="str">
            <v>Seller Fulfilled</v>
          </cell>
          <cell r="S1893" t="str">
            <v>Seller Fulfilled</v>
          </cell>
          <cell r="T1893" t="str">
            <v>4LP61LBCNE9T</v>
          </cell>
          <cell r="U1893" t="str">
            <v>20764608082557</v>
          </cell>
        </row>
        <row r="1894">
          <cell r="A1894" t="str">
            <v>S-24-PACK4</v>
          </cell>
          <cell r="B1894">
            <v>503397392</v>
          </cell>
          <cell r="C1894" t="str">
            <v>BAZIC Open &amp; Closed Sign 9"X12", Double Sides Plastic Vinyl Signs Sigane, 4-Pack</v>
          </cell>
          <cell r="D1894" t="str">
            <v>ACTIVE</v>
          </cell>
          <cell r="E1894" t="str">
            <v>PUBLISHED</v>
          </cell>
          <cell r="F1894" t="str">
            <v>Offer end date has passed</v>
          </cell>
          <cell r="G1894" t="str">
            <v>Office &amp; Stationery</v>
          </cell>
          <cell r="H1894" t="str">
            <v>Adhesive Tapes</v>
          </cell>
          <cell r="I1894">
            <v>49.25</v>
          </cell>
          <cell r="J1894" t="str">
            <v>USD</v>
          </cell>
          <cell r="K1894" t="str">
            <v>Base</v>
          </cell>
          <cell r="L1894" t="str">
            <v>Yes</v>
          </cell>
          <cell r="M1894">
            <v>2038710</v>
          </cell>
          <cell r="N1894">
            <v>2038710</v>
          </cell>
          <cell r="O1894" t="str">
            <v>NETWORK_GEO</v>
          </cell>
          <cell r="P1894">
            <v>4.46</v>
          </cell>
          <cell r="Q1894">
            <v>1</v>
          </cell>
          <cell r="R1894" t="str">
            <v>Seller Fulfilled</v>
          </cell>
          <cell r="S1894" t="str">
            <v>Seller Fulfilled</v>
          </cell>
          <cell r="T1894" t="str">
            <v>38T4MOAP0WEW</v>
          </cell>
          <cell r="U1894" t="str">
            <v>10764608009038</v>
          </cell>
        </row>
        <row r="1895">
          <cell r="A1895" t="str">
            <v>145-BOX</v>
          </cell>
          <cell r="B1895">
            <v>281948833</v>
          </cell>
          <cell r="C1895" t="str">
            <v>BAZIC Utility Knife Box Cutter 18mm + 9 mm Blade (4/Pack), 24-Packs</v>
          </cell>
          <cell r="D1895" t="str">
            <v>ARCHIVED</v>
          </cell>
          <cell r="E1895" t="str">
            <v>UNPUBLISHED</v>
          </cell>
          <cell r="F1895" t="str">
            <v>Offer end date has passed</v>
          </cell>
          <cell r="G1895" t="str">
            <v>Office &amp; Stationery</v>
          </cell>
          <cell r="H1895" t="str">
            <v>Packing Tapes</v>
          </cell>
          <cell r="I1895">
            <v>19.989999999999998</v>
          </cell>
          <cell r="J1895" t="str">
            <v>USD</v>
          </cell>
          <cell r="K1895" t="str">
            <v>Base</v>
          </cell>
          <cell r="L1895" t="str">
            <v>Yes</v>
          </cell>
          <cell r="M1895">
            <v>2038710</v>
          </cell>
          <cell r="N1895">
            <v>2038710</v>
          </cell>
          <cell r="O1895" t="str">
            <v>NETWORK_GEO</v>
          </cell>
          <cell r="P1895">
            <v>3.18</v>
          </cell>
          <cell r="Q1895">
            <v>1</v>
          </cell>
          <cell r="R1895" t="str">
            <v>Seller Fulfilled</v>
          </cell>
          <cell r="S1895" t="str">
            <v>Seller Fulfilled</v>
          </cell>
          <cell r="T1895" t="str">
            <v>5YZW2LGENZJ8</v>
          </cell>
          <cell r="U1895" t="str">
            <v>00461709241239</v>
          </cell>
        </row>
        <row r="1896">
          <cell r="A1896" t="str">
            <v>17009-BOX</v>
          </cell>
          <cell r="B1896">
            <v>17219366891</v>
          </cell>
          <cell r="C1896" t="str">
            <v>BAZIC Jetz Fuse Tech Gel Ink Pen, Black Color, 1.4 mm Bold Point (5/Pack), 24-Pack</v>
          </cell>
          <cell r="D1896" t="str">
            <v>ARCHIVED</v>
          </cell>
          <cell r="E1896" t="str">
            <v>UNPUBLISHED</v>
          </cell>
          <cell r="F1896" t="str">
            <v>Offer end date has passed</v>
          </cell>
          <cell r="G1896" t="str">
            <v>Home &amp; Garden</v>
          </cell>
          <cell r="H1896" t="str">
            <v>Plaques &amp; Signs</v>
          </cell>
          <cell r="I1896">
            <v>8.24</v>
          </cell>
          <cell r="J1896" t="str">
            <v>USD</v>
          </cell>
          <cell r="K1896" t="str">
            <v>Base</v>
          </cell>
          <cell r="L1896" t="str">
            <v>Yes</v>
          </cell>
          <cell r="M1896">
            <v>2039719</v>
          </cell>
          <cell r="N1896">
            <v>2038710</v>
          </cell>
          <cell r="O1896" t="str">
            <v>NETWORK_GEO</v>
          </cell>
          <cell r="P1896">
            <v>0.16</v>
          </cell>
          <cell r="Q1896">
            <v>1</v>
          </cell>
          <cell r="R1896" t="str">
            <v>Seller Fulfilled</v>
          </cell>
          <cell r="S1896" t="str">
            <v>Seller Fulfilled</v>
          </cell>
          <cell r="T1896" t="str">
            <v>7L5FTZHPSR0H</v>
          </cell>
          <cell r="U1896" t="str">
            <v>00467903976489</v>
          </cell>
        </row>
        <row r="1897">
          <cell r="A1897" t="str">
            <v>17020-EACH</v>
          </cell>
          <cell r="B1897">
            <v>25300995</v>
          </cell>
          <cell r="C1897" t="str">
            <v>BAZIC GX-8 Black Oil Gel Ink Pen, 1.0 mm Medium Point, (6/Pack), 1-Pack</v>
          </cell>
          <cell r="D1897" t="str">
            <v>ARCHIVED</v>
          </cell>
          <cell r="E1897" t="str">
            <v>UNPUBLISHED</v>
          </cell>
          <cell r="F1897" t="str">
            <v>Offer end date has passed</v>
          </cell>
          <cell r="G1897" t="str">
            <v>Office &amp; Stationery</v>
          </cell>
          <cell r="H1897" t="str">
            <v>Pens</v>
          </cell>
          <cell r="I1897">
            <v>6.99</v>
          </cell>
          <cell r="J1897" t="str">
            <v>USD</v>
          </cell>
          <cell r="K1897" t="str">
            <v>Base</v>
          </cell>
          <cell r="L1897" t="str">
            <v>Yes</v>
          </cell>
          <cell r="M1897">
            <v>2039719</v>
          </cell>
          <cell r="N1897">
            <v>2038710</v>
          </cell>
          <cell r="O1897">
            <v>0.11</v>
          </cell>
          <cell r="P1897">
            <v>0.06</v>
          </cell>
          <cell r="Q1897">
            <v>1</v>
          </cell>
          <cell r="R1897" t="str">
            <v>Seller Fulfilled</v>
          </cell>
          <cell r="S1897" t="str">
            <v>Seller Fulfilled</v>
          </cell>
          <cell r="T1897" t="str">
            <v>2C6JJD1TLSJ1</v>
          </cell>
          <cell r="U1897" t="str">
            <v>00764608043295</v>
          </cell>
        </row>
        <row r="1898">
          <cell r="A1898" t="str">
            <v>17041-BOX</v>
          </cell>
          <cell r="B1898">
            <v>156191779</v>
          </cell>
          <cell r="C1898" t="str">
            <v>BAZIC Optima 5-Color Oil Gel Fuse Tech Ink Retractable Pen, 0.7 mm, (5/Pack), 12-Pack</v>
          </cell>
          <cell r="D1898" t="str">
            <v>ACTIVE</v>
          </cell>
          <cell r="E1898" t="str">
            <v>PUBLISHED</v>
          </cell>
          <cell r="G1898" t="str">
            <v>Office &amp; Stationery</v>
          </cell>
          <cell r="H1898" t="str">
            <v>Pens</v>
          </cell>
          <cell r="I1898">
            <v>40.49</v>
          </cell>
          <cell r="J1898" t="str">
            <v>USD</v>
          </cell>
          <cell r="K1898" t="str">
            <v>Base</v>
          </cell>
          <cell r="L1898" t="str">
            <v>Yes</v>
          </cell>
          <cell r="M1898">
            <v>2039719</v>
          </cell>
          <cell r="N1898">
            <v>2038710</v>
          </cell>
          <cell r="O1898" t="str">
            <v>NETWORK_GEO</v>
          </cell>
          <cell r="P1898">
            <v>0.18</v>
          </cell>
          <cell r="Q1898">
            <v>1</v>
          </cell>
          <cell r="R1898" t="str">
            <v>Seller Fulfilled</v>
          </cell>
          <cell r="S1898" t="str">
            <v>Seller Fulfilled</v>
          </cell>
          <cell r="T1898" t="str">
            <v>519RW4B0KVHV</v>
          </cell>
          <cell r="U1898" t="str">
            <v>00764608001202</v>
          </cell>
        </row>
        <row r="1899">
          <cell r="A1899" t="str">
            <v>1796-BOX</v>
          </cell>
          <cell r="B1899">
            <v>322156823</v>
          </cell>
          <cell r="C1899" t="str">
            <v>BAZIC Essence Gel Pen 1.0mm Glitter Color, Comfort Grip, (6/Pack), 24-Pack</v>
          </cell>
          <cell r="D1899" t="str">
            <v>ACTIVE</v>
          </cell>
          <cell r="E1899" t="str">
            <v>PUBLISHED</v>
          </cell>
          <cell r="G1899" t="str">
            <v>Office &amp; Stationery</v>
          </cell>
          <cell r="H1899" t="str">
            <v>Pens</v>
          </cell>
          <cell r="I1899">
            <v>47.41</v>
          </cell>
          <cell r="J1899" t="str">
            <v>USD</v>
          </cell>
          <cell r="K1899" t="str">
            <v>Base</v>
          </cell>
          <cell r="L1899">
            <v>47.41</v>
          </cell>
          <cell r="M1899">
            <v>2039719</v>
          </cell>
          <cell r="N1899">
            <v>2039746</v>
          </cell>
          <cell r="O1899" t="str">
            <v>NETWORK_GEO</v>
          </cell>
          <cell r="P1899">
            <v>3.12</v>
          </cell>
          <cell r="Q1899">
            <v>1</v>
          </cell>
          <cell r="R1899" t="str">
            <v>Seller Fulfilled</v>
          </cell>
          <cell r="S1899" t="str">
            <v>Seller Fulfilled</v>
          </cell>
          <cell r="T1899" t="str">
            <v>1UGP07DEFWTY</v>
          </cell>
          <cell r="U1899" t="str">
            <v>10764608012090</v>
          </cell>
        </row>
        <row r="1900">
          <cell r="A1900" t="str">
            <v>2056-BOX</v>
          </cell>
          <cell r="B1900">
            <v>11834767826</v>
          </cell>
          <cell r="C1900" t="str">
            <v>BAZIC Scented Glue Sticks, Washable, Assorted Scents 6 Grams, All Purpose Acid Free Glue Stick (4/Pack), 24-Pack</v>
          </cell>
          <cell r="D1900" t="str">
            <v>ACTIVE</v>
          </cell>
          <cell r="E1900" t="str">
            <v>PUBLISHED</v>
          </cell>
          <cell r="F1900" t="str">
            <v>Offer end date has passed</v>
          </cell>
          <cell r="G1900" t="str">
            <v>Office &amp; Stationery</v>
          </cell>
          <cell r="H1900" t="str">
            <v>Markers</v>
          </cell>
          <cell r="I1900">
            <v>9.01</v>
          </cell>
          <cell r="J1900" t="str">
            <v>USD</v>
          </cell>
          <cell r="K1900" t="str">
            <v>Base</v>
          </cell>
          <cell r="L1900" t="str">
            <v>Yes</v>
          </cell>
          <cell r="M1900">
            <v>2039872</v>
          </cell>
          <cell r="N1900">
            <v>2039746</v>
          </cell>
          <cell r="O1900" t="str">
            <v>NETWORK_GEO</v>
          </cell>
          <cell r="P1900">
            <v>0.4</v>
          </cell>
          <cell r="Q1900">
            <v>1</v>
          </cell>
          <cell r="R1900" t="str">
            <v>Seller Fulfilled</v>
          </cell>
          <cell r="S1900" t="str">
            <v>Seller Fulfilled</v>
          </cell>
          <cell r="T1900" t="str">
            <v>59RCNX4VIL7P</v>
          </cell>
          <cell r="U1900" t="str">
            <v>00467202061411</v>
          </cell>
        </row>
        <row r="1901">
          <cell r="A1901" t="str">
            <v>2092-EACH</v>
          </cell>
          <cell r="B1901">
            <v>397764596</v>
          </cell>
          <cell r="C1901" t="str">
            <v>BAZIC Dual Temp. Full Size Hot Melt Glue Sticks 3.9 x 0.43 (10/Box) [2092]</v>
          </cell>
          <cell r="D1901" t="str">
            <v>ACTIVE</v>
          </cell>
          <cell r="E1901" t="str">
            <v>PUBLISHED</v>
          </cell>
          <cell r="F1901" t="str">
            <v>Reasonable price requirements are not met,Reasonable Price Not Satisfied</v>
          </cell>
          <cell r="G1901" t="str">
            <v>Crafts</v>
          </cell>
          <cell r="H1901" t="str">
            <v>Glue Gun Sticks</v>
          </cell>
          <cell r="I1901">
            <v>8.49</v>
          </cell>
          <cell r="J1901" t="str">
            <v>USD</v>
          </cell>
          <cell r="K1901" t="str">
            <v>Base</v>
          </cell>
          <cell r="L1901">
            <v>8.49</v>
          </cell>
          <cell r="M1901">
            <v>2038710</v>
          </cell>
          <cell r="N1901">
            <v>2039746</v>
          </cell>
          <cell r="O1901" t="str">
            <v>NETWORK_GEO</v>
          </cell>
          <cell r="P1901">
            <v>4.62</v>
          </cell>
          <cell r="Q1901">
            <v>1</v>
          </cell>
          <cell r="R1901" t="str">
            <v>Seller Fulfilled</v>
          </cell>
          <cell r="S1901" t="str">
            <v>Seller Fulfilled</v>
          </cell>
          <cell r="T1901" t="str">
            <v>4WW32H8PLO13</v>
          </cell>
          <cell r="U1901" t="str">
            <v>10764608012656</v>
          </cell>
        </row>
        <row r="1902">
          <cell r="A1902" t="str">
            <v>2560-CASE</v>
          </cell>
          <cell r="B1902">
            <v>943835543</v>
          </cell>
          <cell r="C1902" t="str">
            <v>BAZIC Silky Gel Crayons 6 Color, Washable Blendable Watercolor Crayon (6/Pack), 144-Packs</v>
          </cell>
          <cell r="D1902" t="str">
            <v>ACTIVE</v>
          </cell>
          <cell r="E1902" t="str">
            <v>UNPUBLISHED</v>
          </cell>
          <cell r="F1902" t="str">
            <v>Reasonable price requirements are not met,Reasonable Price Not Satisfied</v>
          </cell>
          <cell r="G1902" t="str">
            <v>Crafts</v>
          </cell>
          <cell r="H1902" t="str">
            <v>Crayons</v>
          </cell>
          <cell r="I1902">
            <v>339.99</v>
          </cell>
          <cell r="J1902" t="str">
            <v>USD</v>
          </cell>
          <cell r="K1902" t="str">
            <v>Base</v>
          </cell>
          <cell r="L1902" t="str">
            <v>Yes</v>
          </cell>
          <cell r="M1902">
            <v>2039722</v>
          </cell>
          <cell r="N1902">
            <v>2039746</v>
          </cell>
          <cell r="O1902">
            <v>33.619999999999997</v>
          </cell>
          <cell r="P1902">
            <v>3.72</v>
          </cell>
          <cell r="Q1902">
            <v>1</v>
          </cell>
          <cell r="R1902" t="str">
            <v>Seller Fulfilled</v>
          </cell>
          <cell r="S1902" t="str">
            <v>Seller Fulfilled</v>
          </cell>
          <cell r="T1902" t="str">
            <v>7JM06HV4VN6S</v>
          </cell>
          <cell r="U1902" t="str">
            <v>10764608012762</v>
          </cell>
        </row>
        <row r="1903">
          <cell r="A1903" t="str">
            <v>2711-BOX</v>
          </cell>
          <cell r="B1903">
            <v>548551194</v>
          </cell>
          <cell r="C1903" t="str">
            <v>BAZIC Magnifying Glass 4X 2X Bifocal, Round 3" Magnifier, 24-Packs</v>
          </cell>
          <cell r="D1903" t="str">
            <v>ACTIVE</v>
          </cell>
          <cell r="E1903" t="str">
            <v>SYSTEM_PROBLEM</v>
          </cell>
          <cell r="F1903" t="str">
            <v>Compliance - Consumer Protection,Price Adjusted</v>
          </cell>
          <cell r="G1903" t="str">
            <v>Office &amp; Stationery</v>
          </cell>
          <cell r="H1903" t="str">
            <v>Dry Erase Markers</v>
          </cell>
          <cell r="I1903">
            <v>205.03</v>
          </cell>
          <cell r="J1903" t="str">
            <v>USD</v>
          </cell>
          <cell r="K1903" t="str">
            <v>Base</v>
          </cell>
          <cell r="L1903" t="str">
            <v>Yes</v>
          </cell>
          <cell r="M1903">
            <v>2038710</v>
          </cell>
          <cell r="N1903">
            <v>2039746</v>
          </cell>
          <cell r="O1903" t="str">
            <v>NETWORK_GEO</v>
          </cell>
          <cell r="P1903">
            <v>19.850000000000001</v>
          </cell>
          <cell r="Q1903">
            <v>1</v>
          </cell>
          <cell r="R1903" t="str">
            <v>Seller Fulfilled</v>
          </cell>
          <cell r="S1903" t="str">
            <v>Seller Fulfilled</v>
          </cell>
          <cell r="T1903" t="str">
            <v>5LS5CKT5S292</v>
          </cell>
          <cell r="U1903" t="str">
            <v>20764608012974</v>
          </cell>
        </row>
        <row r="1904">
          <cell r="A1904" t="str">
            <v>274-SET6</v>
          </cell>
          <cell r="B1904">
            <v>770100798</v>
          </cell>
          <cell r="C1904" t="str">
            <v>BAZIC Binder Clips Color Small Large Paper Clips (12/Pack), 6-Packs</v>
          </cell>
          <cell r="D1904" t="str">
            <v>ACTIVE</v>
          </cell>
          <cell r="E1904" t="str">
            <v>PUBLISHED</v>
          </cell>
          <cell r="F1904" t="str">
            <v>Offer end date has passed</v>
          </cell>
          <cell r="G1904" t="str">
            <v>Office &amp; Stationery</v>
          </cell>
          <cell r="H1904" t="str">
            <v>Binder Clips</v>
          </cell>
          <cell r="I1904">
            <v>19.5</v>
          </cell>
          <cell r="J1904" t="str">
            <v>USD</v>
          </cell>
          <cell r="K1904" t="str">
            <v>Base</v>
          </cell>
          <cell r="L1904">
            <v>19.5</v>
          </cell>
          <cell r="M1904">
            <v>2039905</v>
          </cell>
          <cell r="N1904">
            <v>2039719</v>
          </cell>
          <cell r="O1904">
            <v>0.8</v>
          </cell>
          <cell r="P1904">
            <v>0.18</v>
          </cell>
          <cell r="Q1904">
            <v>1</v>
          </cell>
          <cell r="R1904" t="str">
            <v>Seller Fulfilled</v>
          </cell>
          <cell r="S1904" t="str">
            <v>Seller Fulfilled</v>
          </cell>
          <cell r="T1904" t="str">
            <v>4GNXFIHX5745</v>
          </cell>
          <cell r="U1904" t="str">
            <v>00764608170144</v>
          </cell>
        </row>
        <row r="1905">
          <cell r="A1905" t="str">
            <v>3152-SET6</v>
          </cell>
          <cell r="B1905">
            <v>22062962</v>
          </cell>
          <cell r="C1905" t="str">
            <v>BAZIC Plastic Envelope Poly Envelopes, Letter Size Clear Folder Zip Closure, 6-Pack</v>
          </cell>
          <cell r="D1905" t="str">
            <v>ACTIVE</v>
          </cell>
          <cell r="E1905" t="str">
            <v>PUBLISHED</v>
          </cell>
          <cell r="F1905" t="str">
            <v>Offer end date has passed</v>
          </cell>
          <cell r="G1905" t="str">
            <v>Office &amp; Stationery</v>
          </cell>
          <cell r="H1905" t="str">
            <v>Envelopes</v>
          </cell>
          <cell r="I1905">
            <v>11.99</v>
          </cell>
          <cell r="J1905" t="str">
            <v>USD</v>
          </cell>
          <cell r="K1905" t="str">
            <v>Base</v>
          </cell>
          <cell r="L1905">
            <v>11.99</v>
          </cell>
          <cell r="M1905">
            <v>2038710</v>
          </cell>
          <cell r="N1905" t="str">
            <v>NETWORK_GEO</v>
          </cell>
          <cell r="O1905">
            <v>0.24</v>
          </cell>
          <cell r="P1905">
            <v>2.2799999999999998</v>
          </cell>
          <cell r="Q1905">
            <v>1</v>
          </cell>
          <cell r="R1905" t="str">
            <v>Seller Fulfilled</v>
          </cell>
          <cell r="S1905" t="str">
            <v>Seller Fulfilled</v>
          </cell>
          <cell r="T1905" t="str">
            <v>50NNHKMLEPMC</v>
          </cell>
          <cell r="U1905" t="str">
            <v>10764608170257</v>
          </cell>
        </row>
        <row r="1906">
          <cell r="A1906" t="str">
            <v>3174-PACK2</v>
          </cell>
          <cell r="B1906">
            <v>293478240</v>
          </cell>
          <cell r="C1906" t="str">
            <v>BAZIC 3 Ring Binder 3" View Binders Slant D Ring Black, Hold 600 Sheets, 2-Count</v>
          </cell>
          <cell r="D1906" t="str">
            <v>ACTIVE</v>
          </cell>
          <cell r="E1906" t="str">
            <v>PUBLISHED</v>
          </cell>
          <cell r="F1906" t="str">
            <v>Offer end date has passed</v>
          </cell>
          <cell r="G1906" t="str">
            <v>Office &amp; Stationery</v>
          </cell>
          <cell r="H1906" t="str">
            <v>Binders</v>
          </cell>
          <cell r="I1906">
            <v>28.49</v>
          </cell>
          <cell r="J1906" t="str">
            <v>USD</v>
          </cell>
          <cell r="K1906" t="str">
            <v>Base</v>
          </cell>
          <cell r="L1906">
            <v>28.49</v>
          </cell>
          <cell r="M1906">
            <v>2039738</v>
          </cell>
          <cell r="N1906">
            <v>2039719</v>
          </cell>
          <cell r="O1906">
            <v>2.84</v>
          </cell>
          <cell r="P1906">
            <v>4</v>
          </cell>
          <cell r="Q1906">
            <v>1</v>
          </cell>
          <cell r="R1906" t="str">
            <v>Seller Fulfilled</v>
          </cell>
          <cell r="S1906" t="str">
            <v>Seller Fulfilled</v>
          </cell>
          <cell r="T1906" t="str">
            <v>1VYW9OC2G2FC</v>
          </cell>
          <cell r="U1906" t="str">
            <v>10764608170776</v>
          </cell>
        </row>
        <row r="1907">
          <cell r="A1907" t="str">
            <v>3176-CASE</v>
          </cell>
          <cell r="B1907">
            <v>141724642</v>
          </cell>
          <cell r="C1907" t="str">
            <v>BAZIC Expanding File Folder 7 Pockets A-Z Monthly Tab, Document Envelopes 12-Pack</v>
          </cell>
          <cell r="D1907" t="str">
            <v>ACTIVE</v>
          </cell>
          <cell r="E1907" t="str">
            <v>PUBLISHED</v>
          </cell>
          <cell r="G1907" t="str">
            <v>Office &amp; Stationery</v>
          </cell>
          <cell r="H1907" t="str">
            <v>File Folders</v>
          </cell>
          <cell r="I1907">
            <v>36.619999999999997</v>
          </cell>
          <cell r="J1907" t="str">
            <v>USD</v>
          </cell>
          <cell r="K1907" t="str">
            <v>Base</v>
          </cell>
          <cell r="L1907">
            <v>36.619999999999997</v>
          </cell>
          <cell r="M1907">
            <v>2039742</v>
          </cell>
          <cell r="N1907">
            <v>2039751</v>
          </cell>
          <cell r="O1907" t="str">
            <v>NETWORK_GEO</v>
          </cell>
          <cell r="P1907">
            <v>2.0099999999999998</v>
          </cell>
          <cell r="Q1907">
            <v>1</v>
          </cell>
          <cell r="R1907" t="str">
            <v>Seller Fulfilled</v>
          </cell>
          <cell r="S1907" t="str">
            <v>Walmart Fulfilled</v>
          </cell>
          <cell r="T1907" t="str">
            <v>34H6XOU900HE</v>
          </cell>
          <cell r="U1907" t="str">
            <v>10764608019501</v>
          </cell>
        </row>
        <row r="1908">
          <cell r="A1908" t="str">
            <v>3921-BOX</v>
          </cell>
          <cell r="B1908">
            <v>759538899</v>
          </cell>
          <cell r="C1908" t="str">
            <v>BAZIC Poster Paint w/ Brush 60 ml, 18 Colors Non-Toxic Paint Set, 24-Pack</v>
          </cell>
          <cell r="D1908" t="str">
            <v>ACTIVE</v>
          </cell>
          <cell r="E1908" t="str">
            <v>PUBLISHED</v>
          </cell>
          <cell r="F1908" t="str">
            <v>Offer end date has passed</v>
          </cell>
          <cell r="G1908" t="str">
            <v>Crafts</v>
          </cell>
          <cell r="H1908" t="str">
            <v>Art Paints &amp; Pigment Powders</v>
          </cell>
          <cell r="I1908">
            <v>73.989999999999995</v>
          </cell>
          <cell r="J1908" t="str">
            <v>USD</v>
          </cell>
          <cell r="K1908" t="str">
            <v>Base</v>
          </cell>
          <cell r="L1908">
            <v>73.989999999999995</v>
          </cell>
          <cell r="M1908">
            <v>2039748</v>
          </cell>
          <cell r="N1908" t="str">
            <v>NETWORK_GEO</v>
          </cell>
          <cell r="O1908">
            <v>9.3800000000000008</v>
          </cell>
          <cell r="P1908">
            <v>35.659999999999997</v>
          </cell>
          <cell r="Q1908">
            <v>1</v>
          </cell>
          <cell r="R1908" t="str">
            <v>Seller Fulfilled</v>
          </cell>
          <cell r="S1908" t="str">
            <v>Seller Fulfilled</v>
          </cell>
          <cell r="T1908" t="str">
            <v>40SXGBZDFYMT</v>
          </cell>
          <cell r="U1908" t="str">
            <v>20764608020153</v>
          </cell>
        </row>
        <row r="1909">
          <cell r="A1909" t="str">
            <v>4123-CASE</v>
          </cell>
          <cell r="B1909">
            <v>597985903</v>
          </cell>
          <cell r="C1909" t="str">
            <v>BAZIC 3 Ring Binder 1" Economy View Binders Red, Hold 175 Sheets, 12-Count</v>
          </cell>
          <cell r="D1909" t="str">
            <v>ACTIVE</v>
          </cell>
          <cell r="E1909" t="str">
            <v>PUBLISHED</v>
          </cell>
          <cell r="F1909" t="str">
            <v>Offer end date has passed</v>
          </cell>
          <cell r="G1909" t="str">
            <v>Office &amp; Stationery</v>
          </cell>
          <cell r="H1909" t="str">
            <v>Binders</v>
          </cell>
          <cell r="I1909">
            <v>36.729999999999997</v>
          </cell>
          <cell r="J1909" t="str">
            <v>USD</v>
          </cell>
          <cell r="K1909" t="str">
            <v>Base</v>
          </cell>
          <cell r="L1909">
            <v>36.729999999999997</v>
          </cell>
          <cell r="M1909">
            <v>2039738</v>
          </cell>
          <cell r="N1909">
            <v>2039872</v>
          </cell>
          <cell r="O1909">
            <v>8.64</v>
          </cell>
          <cell r="P1909">
            <v>6</v>
          </cell>
          <cell r="Q1909">
            <v>1</v>
          </cell>
          <cell r="R1909" t="str">
            <v>Seller Fulfilled</v>
          </cell>
          <cell r="S1909" t="str">
            <v>Seller Fulfilled</v>
          </cell>
          <cell r="T1909" t="str">
            <v>59KGK3VCKRST</v>
          </cell>
          <cell r="U1909" t="str">
            <v>10764608020170</v>
          </cell>
        </row>
        <row r="1910">
          <cell r="A1910" t="str">
            <v>4144-EACH</v>
          </cell>
          <cell r="B1910">
            <v>54011326</v>
          </cell>
          <cell r="C1910" t="str">
            <v>BAZIC 3-Ring View Binder with 2 Pockets, 1.5", Lime Geen</v>
          </cell>
          <cell r="D1910" t="str">
            <v>ACTIVE</v>
          </cell>
          <cell r="E1910" t="str">
            <v>PUBLISHED</v>
          </cell>
          <cell r="F1910" t="str">
            <v>Offer end date has passed</v>
          </cell>
          <cell r="G1910" t="str">
            <v>Office &amp; Stationery</v>
          </cell>
          <cell r="H1910" t="str">
            <v>Binders</v>
          </cell>
          <cell r="I1910">
            <v>13.51</v>
          </cell>
          <cell r="J1910" t="str">
            <v>USD</v>
          </cell>
          <cell r="K1910" t="str">
            <v>Base</v>
          </cell>
          <cell r="L1910">
            <v>13.51</v>
          </cell>
          <cell r="M1910">
            <v>2039738</v>
          </cell>
          <cell r="N1910">
            <v>2039872</v>
          </cell>
          <cell r="O1910">
            <v>0.82</v>
          </cell>
          <cell r="P1910">
            <v>0.25</v>
          </cell>
          <cell r="Q1910">
            <v>1</v>
          </cell>
          <cell r="R1910" t="str">
            <v>Seller Fulfilled</v>
          </cell>
          <cell r="S1910" t="str">
            <v>Seller Fulfilled</v>
          </cell>
          <cell r="T1910" t="str">
            <v>2XHF924VLRQE</v>
          </cell>
          <cell r="U1910" t="str">
            <v>00467027023564</v>
          </cell>
        </row>
        <row r="1911">
          <cell r="A1911" t="str">
            <v>5032-CASE</v>
          </cell>
          <cell r="B1911">
            <v>927669052</v>
          </cell>
          <cell r="C1911" t="str">
            <v>BAZIC Poster Board Neon Orange 22" X 28", Bulk Boards for School Craft, 25-Pack</v>
          </cell>
          <cell r="D1911" t="str">
            <v>ACTIVE</v>
          </cell>
          <cell r="E1911" t="str">
            <v>PUBLISHED</v>
          </cell>
          <cell r="F1911" t="str">
            <v>Compliance - Childrenâ€™s Product Policy,Price Adjusted</v>
          </cell>
          <cell r="G1911" t="str">
            <v>Office &amp; Stationery</v>
          </cell>
          <cell r="H1911" t="str">
            <v>Paper Clips</v>
          </cell>
          <cell r="I1911">
            <v>10.75</v>
          </cell>
          <cell r="J1911" t="str">
            <v>USD</v>
          </cell>
          <cell r="K1911" t="str">
            <v>Base</v>
          </cell>
          <cell r="L1911" t="str">
            <v>Yes</v>
          </cell>
          <cell r="M1911">
            <v>2039749</v>
          </cell>
          <cell r="N1911">
            <v>2039905</v>
          </cell>
          <cell r="O1911" t="str">
            <v>ALWAYS_TWO_DAY</v>
          </cell>
          <cell r="P1911">
            <v>0.76500000000000001</v>
          </cell>
          <cell r="Q1911">
            <v>1</v>
          </cell>
          <cell r="R1911" t="str">
            <v>Walmart Fulfilled</v>
          </cell>
          <cell r="S1911" t="str">
            <v>Walmart Fulfilled</v>
          </cell>
          <cell r="T1911" t="str">
            <v>5QX0R9TM6SZM</v>
          </cell>
          <cell r="U1911" t="str">
            <v>00464713693575</v>
          </cell>
        </row>
        <row r="1912">
          <cell r="A1912" t="str">
            <v>532-PACK2</v>
          </cell>
          <cell r="B1912">
            <v>919894089</v>
          </cell>
          <cell r="C1912" t="str">
            <v>BAZIC Addition Flash Cards, Numbers Math Flashcards (36/Pack), 2-Packs</v>
          </cell>
          <cell r="D1912" t="str">
            <v>ACTIVE</v>
          </cell>
          <cell r="E1912" t="str">
            <v>PUBLISHED</v>
          </cell>
          <cell r="G1912" t="str">
            <v>Office &amp; Stationery</v>
          </cell>
          <cell r="H1912" t="str">
            <v>Flash Cards</v>
          </cell>
          <cell r="I1912">
            <v>8.89</v>
          </cell>
          <cell r="J1912" t="str">
            <v>USD</v>
          </cell>
          <cell r="K1912" t="str">
            <v>Base</v>
          </cell>
          <cell r="L1912" t="str">
            <v>Yes</v>
          </cell>
          <cell r="M1912">
            <v>2039914</v>
          </cell>
          <cell r="N1912">
            <v>2039889</v>
          </cell>
          <cell r="O1912" t="str">
            <v>NETWORK_GEO</v>
          </cell>
          <cell r="P1912">
            <v>102</v>
          </cell>
          <cell r="Q1912">
            <v>1</v>
          </cell>
          <cell r="R1912" t="str">
            <v>Seller Fulfilled</v>
          </cell>
          <cell r="S1912" t="str">
            <v>Walmart Fulfilled</v>
          </cell>
          <cell r="T1912" t="str">
            <v>5H1B27LYNNIG</v>
          </cell>
          <cell r="U1912" t="str">
            <v>00466901450199</v>
          </cell>
        </row>
        <row r="1913">
          <cell r="A1913" t="str">
            <v>578-CASE</v>
          </cell>
          <cell r="B1913">
            <v>200886247</v>
          </cell>
          <cell r="C1913" t="str">
            <v>BAZIC Reversible 4"/5" Quad Ruled Notebooks 80 Sheets, 24-Pack</v>
          </cell>
          <cell r="D1913" t="str">
            <v>ACTIVE</v>
          </cell>
          <cell r="E1913" t="str">
            <v>PUBLISHED</v>
          </cell>
          <cell r="F1913" t="str">
            <v>Offer end date has passed</v>
          </cell>
          <cell r="G1913" t="str">
            <v>Office &amp; Stationery</v>
          </cell>
          <cell r="H1913" t="str">
            <v>Index Dividers</v>
          </cell>
          <cell r="I1913">
            <v>43.89</v>
          </cell>
          <cell r="J1913" t="str">
            <v>USD</v>
          </cell>
          <cell r="K1913" t="str">
            <v>Base</v>
          </cell>
          <cell r="L1913" t="str">
            <v>Yes</v>
          </cell>
          <cell r="M1913">
            <v>2039723</v>
          </cell>
          <cell r="N1913">
            <v>2039889</v>
          </cell>
          <cell r="O1913" t="str">
            <v>NETWORK_GEO</v>
          </cell>
          <cell r="P1913">
            <v>3.8</v>
          </cell>
          <cell r="Q1913">
            <v>1</v>
          </cell>
          <cell r="R1913" t="str">
            <v>Seller Fulfilled</v>
          </cell>
          <cell r="S1913" t="str">
            <v>Seller Fulfilled</v>
          </cell>
          <cell r="T1913" t="str">
            <v>5MTOZP023953</v>
          </cell>
          <cell r="U1913" t="str">
            <v>10764608021511</v>
          </cell>
        </row>
        <row r="1914">
          <cell r="A1914" t="str">
            <v>720-EACH</v>
          </cell>
          <cell r="B1914">
            <v>30385584</v>
          </cell>
          <cell r="C1914" t="str">
            <v>BAZIC Crown Dazzle 0.5 mm Mechanical Pencil (3/Pack) [720]</v>
          </cell>
          <cell r="D1914" t="str">
            <v>ACTIVE</v>
          </cell>
          <cell r="E1914" t="str">
            <v>PUBLISHED</v>
          </cell>
          <cell r="F1914" t="str">
            <v>Offer end date has passed</v>
          </cell>
          <cell r="G1914" t="str">
            <v>Office &amp; Stationery</v>
          </cell>
          <cell r="H1914" t="str">
            <v>Index Dividers</v>
          </cell>
          <cell r="I1914">
            <v>8.69</v>
          </cell>
          <cell r="J1914" t="str">
            <v>USD</v>
          </cell>
          <cell r="K1914" t="str">
            <v>Base</v>
          </cell>
          <cell r="L1914" t="str">
            <v>No</v>
          </cell>
          <cell r="M1914">
            <v>2039720</v>
          </cell>
          <cell r="N1914">
            <v>2039889</v>
          </cell>
          <cell r="O1914" t="str">
            <v>NETWORK_GEO</v>
          </cell>
          <cell r="P1914">
            <v>0.14000000000000001</v>
          </cell>
          <cell r="Q1914">
            <v>1</v>
          </cell>
          <cell r="R1914" t="str">
            <v>Seller Fulfilled</v>
          </cell>
          <cell r="S1914" t="str">
            <v>Seller Fulfilled</v>
          </cell>
          <cell r="T1914" t="str">
            <v>3R73SCXM6SMV</v>
          </cell>
          <cell r="U1914" t="str">
            <v>00764608021514</v>
          </cell>
        </row>
        <row r="1915">
          <cell r="A1915" t="str">
            <v>8004-CASE</v>
          </cell>
          <cell r="B1915">
            <v>575058357</v>
          </cell>
          <cell r="C1915" t="str">
            <v>BAZIC Primary School Kit Bundle Box 57 Count for Kindergarten Elementary Student K-6 Grades, Bazic Products School Supplies Composition Book Pencil and more, SPEC or COLOR MAY VARY, 1-Pack</v>
          </cell>
          <cell r="D1915" t="str">
            <v>ACTIVE</v>
          </cell>
          <cell r="E1915" t="str">
            <v>PUBLISHED</v>
          </cell>
          <cell r="F1915" t="str">
            <v>Offer end date has passed</v>
          </cell>
          <cell r="G1915" t="str">
            <v>Office &amp; Stationery</v>
          </cell>
          <cell r="H1915" t="str">
            <v>Pencil &amp; Pen Erasers</v>
          </cell>
          <cell r="I1915">
            <v>23.31</v>
          </cell>
          <cell r="J1915" t="str">
            <v>USD</v>
          </cell>
          <cell r="K1915" t="str">
            <v>Base</v>
          </cell>
          <cell r="L1915" t="str">
            <v>Yes</v>
          </cell>
          <cell r="M1915">
            <v>2038710</v>
          </cell>
          <cell r="N1915">
            <v>2039721</v>
          </cell>
          <cell r="O1915" t="str">
            <v>NETWORK_GEO</v>
          </cell>
          <cell r="P1915">
            <v>2.62</v>
          </cell>
          <cell r="Q1915">
            <v>1</v>
          </cell>
          <cell r="R1915" t="str">
            <v>Seller Fulfilled</v>
          </cell>
          <cell r="S1915" t="str">
            <v>Seller Fulfilled</v>
          </cell>
          <cell r="T1915" t="str">
            <v>140MWIHFEA9Z</v>
          </cell>
          <cell r="U1915" t="str">
            <v>10764608022068</v>
          </cell>
        </row>
        <row r="1916">
          <cell r="A1916" t="str">
            <v>9003-CASE</v>
          </cell>
          <cell r="B1916">
            <v>397435984</v>
          </cell>
          <cell r="C1916" t="str">
            <v>BAZIC Printed Duct Tape Butterfly Pattern 1.88" X 5 Yards, 24-Pack</v>
          </cell>
          <cell r="D1916" t="str">
            <v>ARCHIVED</v>
          </cell>
          <cell r="E1916" t="str">
            <v>UNPUBLISHED</v>
          </cell>
          <cell r="F1916" t="str">
            <v>Offer end date has passed</v>
          </cell>
          <cell r="G1916" t="str">
            <v>Office &amp; Stationery</v>
          </cell>
          <cell r="H1916" t="str">
            <v>Duct Tapes</v>
          </cell>
          <cell r="I1916">
            <v>45.99</v>
          </cell>
          <cell r="J1916" t="str">
            <v>USD</v>
          </cell>
          <cell r="K1916" t="str">
            <v>Base</v>
          </cell>
          <cell r="L1916" t="str">
            <v>Yes</v>
          </cell>
          <cell r="M1916">
            <v>2042502</v>
          </cell>
          <cell r="N1916">
            <v>2039722</v>
          </cell>
          <cell r="O1916">
            <v>20</v>
          </cell>
          <cell r="P1916">
            <v>0.39</v>
          </cell>
          <cell r="Q1916">
            <v>1</v>
          </cell>
          <cell r="R1916" t="str">
            <v>Seller Fulfilled</v>
          </cell>
          <cell r="S1916" t="str">
            <v>Seller Fulfilled</v>
          </cell>
          <cell r="T1916" t="str">
            <v>6R9UCYMQLBYB</v>
          </cell>
          <cell r="U1916" t="str">
            <v>00764608025130</v>
          </cell>
        </row>
        <row r="1917">
          <cell r="A1917" t="str">
            <v>1019-EACH</v>
          </cell>
          <cell r="B1917">
            <v>1089307103</v>
          </cell>
          <cell r="C1917" t="str">
            <v>BAZIC Clear Backpack Clair 15", Transparent Bag Large Capacity Waterproof, See Through Plastic School Bag, Security Travel Sports Events, 1-Pack</v>
          </cell>
          <cell r="D1917" t="str">
            <v>ACTIVE</v>
          </cell>
          <cell r="E1917" t="str">
            <v>PUBLISHED</v>
          </cell>
          <cell r="F1917" t="str">
            <v>Offer end date has passed,Price Adjusted</v>
          </cell>
          <cell r="G1917" t="str">
            <v>Office &amp; Stationery</v>
          </cell>
          <cell r="H1917" t="str">
            <v>Binder Clips</v>
          </cell>
          <cell r="I1917">
            <v>32.090000000000003</v>
          </cell>
          <cell r="J1917" t="str">
            <v>USD</v>
          </cell>
          <cell r="K1917" t="str">
            <v>Base</v>
          </cell>
          <cell r="L1917" t="str">
            <v>Yes</v>
          </cell>
          <cell r="M1917">
            <v>2038980</v>
          </cell>
          <cell r="N1917">
            <v>2039905</v>
          </cell>
          <cell r="O1917" t="str">
            <v>NETWORK_GEO</v>
          </cell>
          <cell r="P1917">
            <v>3.4</v>
          </cell>
          <cell r="Q1917">
            <v>1</v>
          </cell>
          <cell r="R1917" t="str">
            <v>Seller Fulfilled</v>
          </cell>
          <cell r="S1917" t="str">
            <v>Seller Fulfilled</v>
          </cell>
          <cell r="T1917" t="str">
            <v>74DVBCERYPY9</v>
          </cell>
          <cell r="U1917" t="str">
            <v>10764608002749</v>
          </cell>
        </row>
        <row r="1918">
          <cell r="A1918" t="str">
            <v>1212-BOX</v>
          </cell>
          <cell r="B1918">
            <v>9652772965</v>
          </cell>
          <cell r="C1918" t="str">
            <v>BAZIC Liquid Chalk Markers, 8 Colors, Erasable Chalkboard Markers, Reversible Tip for Chalkboards Blackboard Signs Windows Glass, 12-Pack</v>
          </cell>
          <cell r="D1918" t="str">
            <v>ACTIVE</v>
          </cell>
          <cell r="E1918" t="str">
            <v>PUBLISHED</v>
          </cell>
          <cell r="G1918" t="str">
            <v>Office &amp; Stationery</v>
          </cell>
          <cell r="H1918" t="str">
            <v>Markers</v>
          </cell>
          <cell r="I1918">
            <v>136.24</v>
          </cell>
          <cell r="J1918" t="str">
            <v>USD</v>
          </cell>
          <cell r="K1918" t="str">
            <v>Base</v>
          </cell>
          <cell r="L1918">
            <v>136.24</v>
          </cell>
          <cell r="M1918">
            <v>2039746</v>
          </cell>
          <cell r="N1918">
            <v>2039741</v>
          </cell>
          <cell r="O1918" t="str">
            <v>NETWORK_GEO</v>
          </cell>
          <cell r="P1918">
            <v>1.05</v>
          </cell>
          <cell r="Q1918">
            <v>1</v>
          </cell>
          <cell r="R1918" t="str">
            <v>Seller Fulfilled</v>
          </cell>
          <cell r="S1918" t="str">
            <v>Seller Fulfilled</v>
          </cell>
          <cell r="T1918" t="str">
            <v>6IHQVR17K207</v>
          </cell>
          <cell r="U1918" t="str">
            <v>00764608033357</v>
          </cell>
        </row>
        <row r="1919">
          <cell r="A1919" t="str">
            <v>1634-SET3</v>
          </cell>
          <cell r="B1919">
            <v>35000907</v>
          </cell>
          <cell r="C1919" t="str">
            <v>BAZIC Correction Tape Retractable 5 mm x 196" [1634]</v>
          </cell>
          <cell r="D1919" t="str">
            <v>ACTIVE</v>
          </cell>
          <cell r="E1919" t="str">
            <v>PUBLISHED</v>
          </cell>
          <cell r="F1919" t="str">
            <v>Offer end date has passed,Price Adjusted</v>
          </cell>
          <cell r="G1919" t="str">
            <v>Crafts</v>
          </cell>
          <cell r="H1919" t="str">
            <v>Clays &amp; Doughs</v>
          </cell>
          <cell r="I1919">
            <v>92.25</v>
          </cell>
          <cell r="J1919" t="str">
            <v>USD</v>
          </cell>
          <cell r="K1919" t="str">
            <v>Base</v>
          </cell>
          <cell r="L1919" t="str">
            <v>Yes</v>
          </cell>
          <cell r="M1919">
            <v>2039913</v>
          </cell>
          <cell r="N1919">
            <v>2039741</v>
          </cell>
          <cell r="O1919" t="str">
            <v>NETWORK_GEO</v>
          </cell>
          <cell r="P1919">
            <v>24.94</v>
          </cell>
          <cell r="Q1919">
            <v>1</v>
          </cell>
          <cell r="R1919" t="str">
            <v>Seller Fulfilled</v>
          </cell>
          <cell r="S1919" t="str">
            <v>Seller Fulfilled</v>
          </cell>
          <cell r="T1919" t="str">
            <v>1RLI6NYEEWL4</v>
          </cell>
          <cell r="U1919" t="str">
            <v>20764608033405</v>
          </cell>
        </row>
        <row r="1920">
          <cell r="A1920" t="str">
            <v>17004-EACH</v>
          </cell>
          <cell r="B1920">
            <v>42720340</v>
          </cell>
          <cell r="C1920" t="str">
            <v>BAZIC Ballpoint Pen Nova Black Color Stick Pens, 1.0 mm, (12/Pack), 1-Pack</v>
          </cell>
          <cell r="D1920" t="str">
            <v>ACTIVE</v>
          </cell>
          <cell r="E1920" t="str">
            <v>PUBLISHED</v>
          </cell>
          <cell r="F1920" t="str">
            <v>Offer end date has passed</v>
          </cell>
          <cell r="G1920" t="str">
            <v>Office &amp; Stationery</v>
          </cell>
          <cell r="H1920" t="str">
            <v>Rulers</v>
          </cell>
          <cell r="I1920">
            <v>47</v>
          </cell>
          <cell r="J1920" t="str">
            <v>USD</v>
          </cell>
          <cell r="K1920" t="str">
            <v>Base</v>
          </cell>
          <cell r="L1920" t="str">
            <v>Yes</v>
          </cell>
          <cell r="M1920">
            <v>2039719</v>
          </cell>
          <cell r="N1920">
            <v>2039731</v>
          </cell>
          <cell r="O1920" t="str">
            <v>NETWORK_GEO</v>
          </cell>
          <cell r="P1920">
            <v>3.9</v>
          </cell>
          <cell r="Q1920">
            <v>1</v>
          </cell>
          <cell r="R1920" t="str">
            <v>Seller Fulfilled</v>
          </cell>
          <cell r="S1920" t="str">
            <v>Seller Fulfilled</v>
          </cell>
          <cell r="T1920" t="str">
            <v>65K5XOUYDCQ0</v>
          </cell>
          <cell r="U1920" t="str">
            <v>10764608003364</v>
          </cell>
        </row>
        <row r="1921">
          <cell r="A1921" t="str">
            <v>17038-EACH</v>
          </cell>
          <cell r="B1921">
            <v>54430367</v>
          </cell>
          <cell r="C1921" t="str">
            <v>BAZIC 18 Color Washable Fiber Tip Pen</v>
          </cell>
          <cell r="D1921" t="str">
            <v>ARCHIVED</v>
          </cell>
          <cell r="E1921" t="str">
            <v>UNPUBLISHED</v>
          </cell>
          <cell r="F1921" t="str">
            <v>Offer end date has passed</v>
          </cell>
          <cell r="G1921" t="str">
            <v>Office &amp; Stationery</v>
          </cell>
          <cell r="H1921" t="str">
            <v>Pens</v>
          </cell>
          <cell r="I1921">
            <v>7.29</v>
          </cell>
          <cell r="J1921" t="str">
            <v>USD</v>
          </cell>
          <cell r="K1921" t="str">
            <v>Base</v>
          </cell>
          <cell r="L1921" t="str">
            <v>Yes</v>
          </cell>
          <cell r="M1921">
            <v>2039719</v>
          </cell>
          <cell r="N1921">
            <v>2039748</v>
          </cell>
          <cell r="O1921">
            <v>0.31</v>
          </cell>
          <cell r="P1921">
            <v>0.28000000000000003</v>
          </cell>
          <cell r="Q1921">
            <v>1</v>
          </cell>
          <cell r="R1921" t="str">
            <v>Seller Fulfilled</v>
          </cell>
          <cell r="S1921" t="str">
            <v>Seller Fulfilled</v>
          </cell>
          <cell r="T1921" t="str">
            <v>4EQ1LA4OI6RR</v>
          </cell>
          <cell r="U1921" t="str">
            <v>00764608034217</v>
          </cell>
        </row>
        <row r="1922">
          <cell r="A1922" t="str">
            <v>2236-CASE</v>
          </cell>
          <cell r="B1922">
            <v>379312205</v>
          </cell>
          <cell r="C1922" t="str">
            <v>BAZIC Pink Eraser Top, Latex Free Pencil Tops Erasers Arrowhead, 3456 Count</v>
          </cell>
          <cell r="D1922" t="str">
            <v>ACTIVE</v>
          </cell>
          <cell r="E1922" t="str">
            <v>PUBLISHED</v>
          </cell>
          <cell r="F1922"/>
          <cell r="G1922" t="str">
            <v>Crafts</v>
          </cell>
          <cell r="H1922" t="str">
            <v>Glitter</v>
          </cell>
          <cell r="I1922">
            <v>7.91</v>
          </cell>
          <cell r="J1922" t="str">
            <v>USD</v>
          </cell>
          <cell r="K1922" t="str">
            <v>Base</v>
          </cell>
          <cell r="L1922" t="str">
            <v>Yes</v>
          </cell>
          <cell r="M1922">
            <v>2039721</v>
          </cell>
          <cell r="N1922">
            <v>2038710</v>
          </cell>
          <cell r="O1922" t="str">
            <v>ALWAYS_TWO_DAY</v>
          </cell>
          <cell r="P1922">
            <v>0.24</v>
          </cell>
          <cell r="Q1922">
            <v>1</v>
          </cell>
          <cell r="R1922" t="str">
            <v>Walmart Fulfilled</v>
          </cell>
          <cell r="S1922" t="str">
            <v>Seller Fulfilled</v>
          </cell>
          <cell r="T1922" t="str">
            <v>692JJLIDXREP</v>
          </cell>
          <cell r="U1922" t="str">
            <v>00764608034712</v>
          </cell>
        </row>
        <row r="1923">
          <cell r="A1923" t="str">
            <v>2304-EACH</v>
          </cell>
          <cell r="B1923">
            <v>318257553</v>
          </cell>
          <cell r="C1923" t="str">
            <v>BAZIC Highlighter Assorted Color Chisel Tip Marker, Total 12-Count</v>
          </cell>
          <cell r="D1923" t="str">
            <v>ACTIVE</v>
          </cell>
          <cell r="E1923" t="str">
            <v>PUBLISHED</v>
          </cell>
          <cell r="F1923" t="str">
            <v>Offer end date has passed</v>
          </cell>
          <cell r="G1923" t="str">
            <v>Office &amp; Stationery</v>
          </cell>
          <cell r="H1923" t="str">
            <v>Highlighters</v>
          </cell>
          <cell r="I1923">
            <v>9.99</v>
          </cell>
          <cell r="J1923" t="str">
            <v>USD</v>
          </cell>
          <cell r="K1923" t="str">
            <v>Base</v>
          </cell>
          <cell r="L1923">
            <v>9.99</v>
          </cell>
          <cell r="M1923">
            <v>2039896</v>
          </cell>
          <cell r="N1923">
            <v>2038710</v>
          </cell>
          <cell r="O1923">
            <v>0.24</v>
          </cell>
          <cell r="P1923">
            <v>0.05</v>
          </cell>
          <cell r="Q1923">
            <v>1</v>
          </cell>
          <cell r="R1923" t="str">
            <v>Seller Fulfilled</v>
          </cell>
          <cell r="S1923" t="str">
            <v>Seller Fulfilled</v>
          </cell>
          <cell r="T1923" t="str">
            <v>0YDLV1RBZ1F0</v>
          </cell>
          <cell r="U1923" t="str">
            <v>00764608034743</v>
          </cell>
        </row>
        <row r="1924">
          <cell r="A1924" t="str">
            <v>231-EACH</v>
          </cell>
          <cell r="B1924">
            <v>100534626</v>
          </cell>
          <cell r="C1924" t="str">
            <v>BAZIC Push Pins Color Flat Head Steel Thumb Tacks (150/pack), 1-Pack</v>
          </cell>
          <cell r="D1924" t="str">
            <v>ACTIVE</v>
          </cell>
          <cell r="E1924" t="str">
            <v>PUBLISHED</v>
          </cell>
          <cell r="F1924" t="str">
            <v>Offer end date has passed</v>
          </cell>
          <cell r="G1924" t="str">
            <v>Office &amp; Stationery</v>
          </cell>
          <cell r="H1924" t="str">
            <v>Pins &amp; Tacks</v>
          </cell>
          <cell r="I1924">
            <v>7.47</v>
          </cell>
          <cell r="J1924" t="str">
            <v>USD</v>
          </cell>
          <cell r="K1924" t="str">
            <v>Base</v>
          </cell>
          <cell r="L1924">
            <v>7.47</v>
          </cell>
          <cell r="M1924">
            <v>2048507</v>
          </cell>
          <cell r="N1924">
            <v>2039748</v>
          </cell>
          <cell r="O1924">
            <v>0.18</v>
          </cell>
          <cell r="P1924">
            <v>0.05</v>
          </cell>
          <cell r="Q1924">
            <v>1</v>
          </cell>
          <cell r="R1924" t="str">
            <v>Seller Fulfilled</v>
          </cell>
          <cell r="S1924" t="str">
            <v>Seller Fulfilled</v>
          </cell>
          <cell r="T1924" t="str">
            <v>675IPJAKEKTD</v>
          </cell>
          <cell r="U1924" t="str">
            <v>00764608034804</v>
          </cell>
        </row>
        <row r="1925">
          <cell r="A1925" t="str">
            <v>3118-CASE</v>
          </cell>
          <cell r="B1925">
            <v>402891582</v>
          </cell>
          <cell r="C1925" t="str">
            <v>BAZIC Binder Dividers w/ 8 Insertable Color Tabs, 11 Hole Punch Plastic Index Divider with Tab (8/Pack), 144-Packs</v>
          </cell>
          <cell r="D1925" t="str">
            <v>ACTIVE</v>
          </cell>
          <cell r="E1925" t="str">
            <v>PUBLISHED</v>
          </cell>
          <cell r="F1925" t="str">
            <v>Offer end date has passed</v>
          </cell>
          <cell r="G1925" t="str">
            <v>Crafts</v>
          </cell>
          <cell r="H1925" t="str">
            <v>Glitter</v>
          </cell>
          <cell r="I1925">
            <v>153.5</v>
          </cell>
          <cell r="J1925" t="str">
            <v>USD</v>
          </cell>
          <cell r="K1925" t="str">
            <v>Base</v>
          </cell>
          <cell r="L1925" t="str">
            <v>Yes</v>
          </cell>
          <cell r="M1925">
            <v>2039889</v>
          </cell>
          <cell r="N1925">
            <v>2038710</v>
          </cell>
          <cell r="O1925" t="str">
            <v>NETWORK_GEO</v>
          </cell>
          <cell r="P1925">
            <v>14.2</v>
          </cell>
          <cell r="Q1925">
            <v>1</v>
          </cell>
          <cell r="R1925" t="str">
            <v>Seller Fulfilled</v>
          </cell>
          <cell r="S1925" t="str">
            <v>Seller Fulfilled</v>
          </cell>
          <cell r="T1925" t="str">
            <v>26WGQRJ0IU0V</v>
          </cell>
          <cell r="U1925" t="str">
            <v>20764608034907</v>
          </cell>
        </row>
        <row r="1926">
          <cell r="A1926" t="str">
            <v>3174-CASE</v>
          </cell>
          <cell r="B1926">
            <v>521833093</v>
          </cell>
          <cell r="C1926" t="str">
            <v>BAZIC 3 Ring Binder 3" View Binders Slant D Ring Black, 600 Sheets, 12-Count</v>
          </cell>
          <cell r="D1926" t="str">
            <v>ACTIVE</v>
          </cell>
          <cell r="E1926" t="str">
            <v>PUBLISHED</v>
          </cell>
          <cell r="F1926" t="str">
            <v>Republish (For Walmart internal use only: 00)</v>
          </cell>
          <cell r="G1926" t="str">
            <v>Office &amp; Stationery</v>
          </cell>
          <cell r="H1926" t="str">
            <v>Binders</v>
          </cell>
          <cell r="I1926">
            <v>113.99</v>
          </cell>
          <cell r="J1926" t="str">
            <v>USD</v>
          </cell>
          <cell r="K1926" t="str">
            <v>Base</v>
          </cell>
          <cell r="L1926">
            <v>113.99</v>
          </cell>
          <cell r="M1926">
            <v>2039738</v>
          </cell>
          <cell r="N1926">
            <v>2038710</v>
          </cell>
          <cell r="O1926" t="str">
            <v>NETWORK_GEO</v>
          </cell>
          <cell r="P1926">
            <v>1.1200000000000001</v>
          </cell>
          <cell r="Q1926">
            <v>1</v>
          </cell>
          <cell r="R1926" t="str">
            <v>Seller Fulfilled</v>
          </cell>
          <cell r="S1926" t="str">
            <v>Seller Fulfilled</v>
          </cell>
          <cell r="T1926" t="str">
            <v>3EDQJADGQ4IE</v>
          </cell>
          <cell r="U1926" t="str">
            <v>00764608034941</v>
          </cell>
        </row>
        <row r="1927">
          <cell r="A1927" t="str">
            <v>3193-PACK2</v>
          </cell>
          <cell r="B1927">
            <v>562727403</v>
          </cell>
          <cell r="C1927" t="str">
            <v>BAZIC 3 Ring Binder 2" View Binders Slant D Ring Blue, Hold 500 Sheets, 2-Count</v>
          </cell>
          <cell r="D1927" t="str">
            <v>ACTIVE</v>
          </cell>
          <cell r="E1927" t="str">
            <v>PUBLISHED</v>
          </cell>
          <cell r="F1927" t="str">
            <v>Offer end date has passed</v>
          </cell>
          <cell r="G1927" t="str">
            <v>Office &amp; Stationery</v>
          </cell>
          <cell r="H1927" t="str">
            <v>Labels</v>
          </cell>
          <cell r="I1927">
            <v>50.25</v>
          </cell>
          <cell r="J1927" t="str">
            <v>USD</v>
          </cell>
          <cell r="K1927" t="str">
            <v>Base</v>
          </cell>
          <cell r="L1927" t="str">
            <v>Yes</v>
          </cell>
          <cell r="M1927">
            <v>2039738</v>
          </cell>
          <cell r="N1927">
            <v>2038061</v>
          </cell>
          <cell r="O1927" t="str">
            <v>NETWORK_GEO</v>
          </cell>
          <cell r="P1927">
            <v>6.2</v>
          </cell>
          <cell r="Q1927">
            <v>1</v>
          </cell>
          <cell r="R1927" t="str">
            <v>Seller Fulfilled</v>
          </cell>
          <cell r="S1927" t="str">
            <v>Seller Fulfilled</v>
          </cell>
          <cell r="T1927" t="str">
            <v>66CHLYY647J8</v>
          </cell>
          <cell r="U1927" t="str">
            <v>10764608038182</v>
          </cell>
        </row>
        <row r="1928">
          <cell r="A1928" t="str">
            <v>3806-EACH</v>
          </cell>
          <cell r="B1928">
            <v>26601745</v>
          </cell>
          <cell r="C1928" t="str">
            <v>BAZIC Price Mark Label, Pre Printed Labels Price Tag (180/Pack), 1-Pack</v>
          </cell>
          <cell r="D1928" t="str">
            <v>ACTIVE</v>
          </cell>
          <cell r="E1928" t="str">
            <v>PUBLISHED</v>
          </cell>
          <cell r="F1928" t="str">
            <v>Offer end date has passed</v>
          </cell>
          <cell r="G1928" t="str">
            <v>Crafts</v>
          </cell>
          <cell r="H1928" t="str">
            <v>Stickers</v>
          </cell>
          <cell r="I1928">
            <v>27.99</v>
          </cell>
          <cell r="J1928" t="str">
            <v>USD</v>
          </cell>
          <cell r="K1928" t="str">
            <v>Base</v>
          </cell>
          <cell r="L1928" t="str">
            <v>Yes</v>
          </cell>
          <cell r="M1928">
            <v>2038061</v>
          </cell>
          <cell r="N1928">
            <v>2038710</v>
          </cell>
          <cell r="O1928" t="str">
            <v>NETWORK_GEO</v>
          </cell>
          <cell r="P1928">
            <v>2.56</v>
          </cell>
          <cell r="Q1928">
            <v>1</v>
          </cell>
          <cell r="R1928" t="str">
            <v>Seller Fulfilled</v>
          </cell>
          <cell r="S1928" t="str">
            <v>Seller Fulfilled</v>
          </cell>
          <cell r="T1928" t="str">
            <v>7G8FIQ0HPRID</v>
          </cell>
          <cell r="U1928" t="str">
            <v>10764608038243</v>
          </cell>
        </row>
        <row r="1929">
          <cell r="A1929" t="str">
            <v>3816-PACK2</v>
          </cell>
          <cell r="B1929">
            <v>492329453</v>
          </cell>
          <cell r="C1929" t="str">
            <v>Shipping Labels Mailing Address Label for Laser &amp; Inkjet Printer 8.5" X 5.5" (20/Pack), 2-Packs</v>
          </cell>
          <cell r="D1929" t="str">
            <v>ARCHIVED</v>
          </cell>
          <cell r="E1929" t="str">
            <v>UNPUBLISHED</v>
          </cell>
          <cell r="F1929" t="str">
            <v>Offer end date has passed</v>
          </cell>
          <cell r="G1929" t="str">
            <v>Office &amp; Stationery</v>
          </cell>
          <cell r="H1929" t="str">
            <v>Labels</v>
          </cell>
          <cell r="I1929">
            <v>10.49</v>
          </cell>
          <cell r="J1929" t="str">
            <v>USD</v>
          </cell>
          <cell r="K1929" t="str">
            <v>Base</v>
          </cell>
          <cell r="L1929" t="str">
            <v>Yes</v>
          </cell>
          <cell r="M1929">
            <v>2038061</v>
          </cell>
          <cell r="N1929">
            <v>2038710</v>
          </cell>
          <cell r="O1929">
            <v>0.5</v>
          </cell>
          <cell r="P1929">
            <v>6.48</v>
          </cell>
          <cell r="Q1929">
            <v>1</v>
          </cell>
          <cell r="R1929" t="str">
            <v>Seller Fulfilled</v>
          </cell>
          <cell r="S1929" t="str">
            <v>Seller Fulfilled</v>
          </cell>
          <cell r="T1929" t="str">
            <v>53UY9U4MNLZ8</v>
          </cell>
          <cell r="U1929" t="str">
            <v>20764608038684</v>
          </cell>
        </row>
        <row r="1930">
          <cell r="A1930" t="str">
            <v>4439-BOX</v>
          </cell>
          <cell r="B1930">
            <v>259134145</v>
          </cell>
          <cell r="C1930" t="str">
            <v>BAZIC 8" Left Handed Bent Stainless Steel Scissors, Sharp Scissor Blades, 24-Pack</v>
          </cell>
          <cell r="D1930" t="str">
            <v>ACTIVE</v>
          </cell>
          <cell r="E1930" t="str">
            <v>PUBLISHED</v>
          </cell>
          <cell r="F1930" t="str">
            <v>Offer end date has passed</v>
          </cell>
          <cell r="G1930" t="str">
            <v>Crafts</v>
          </cell>
          <cell r="H1930" t="str">
            <v>Art Brushes</v>
          </cell>
          <cell r="I1930">
            <v>38.99</v>
          </cell>
          <cell r="J1930" t="str">
            <v>USD</v>
          </cell>
          <cell r="K1930" t="str">
            <v>Base</v>
          </cell>
          <cell r="L1930" t="str">
            <v>Yes</v>
          </cell>
          <cell r="M1930">
            <v>2039728</v>
          </cell>
          <cell r="N1930">
            <v>2039747</v>
          </cell>
          <cell r="O1930" t="str">
            <v>NETWORK_GEO</v>
          </cell>
          <cell r="P1930">
            <v>1.1200000000000001</v>
          </cell>
          <cell r="Q1930">
            <v>1</v>
          </cell>
          <cell r="R1930" t="str">
            <v>Seller Fulfilled</v>
          </cell>
          <cell r="S1930" t="str">
            <v>Seller Fulfilled</v>
          </cell>
          <cell r="T1930" t="str">
            <v>38AMJT5QN61T</v>
          </cell>
          <cell r="U1930" t="str">
            <v>00462776793096</v>
          </cell>
        </row>
        <row r="1931">
          <cell r="A1931" t="str">
            <v>5096-EACH</v>
          </cell>
          <cell r="B1931">
            <v>38170186</v>
          </cell>
          <cell r="C1931" t="str">
            <v>BAZIC Composition Book Wide Ruled 20 Sheet Manila Cover Notebook 8.5"x7", 1-Pack</v>
          </cell>
          <cell r="D1931" t="str">
            <v>ACTIVE</v>
          </cell>
          <cell r="E1931" t="str">
            <v>PUBLISHED</v>
          </cell>
          <cell r="F1931"/>
          <cell r="G1931" t="str">
            <v>Office &amp; Stationery</v>
          </cell>
          <cell r="H1931" t="str">
            <v>School &amp; Office Paper</v>
          </cell>
          <cell r="I1931">
            <v>50.29</v>
          </cell>
          <cell r="J1931" t="str">
            <v>USD</v>
          </cell>
          <cell r="K1931" t="str">
            <v>Base</v>
          </cell>
          <cell r="L1931" t="str">
            <v>Yes</v>
          </cell>
          <cell r="M1931">
            <v>2038710</v>
          </cell>
          <cell r="N1931">
            <v>2039724</v>
          </cell>
          <cell r="O1931" t="str">
            <v>NETWORK_GEO</v>
          </cell>
          <cell r="P1931">
            <v>15.475</v>
          </cell>
          <cell r="Q1931">
            <v>1</v>
          </cell>
          <cell r="R1931" t="str">
            <v>WFS Eligible</v>
          </cell>
          <cell r="S1931" t="str">
            <v>Seller Fulfilled</v>
          </cell>
          <cell r="T1931" t="str">
            <v>2NXAZ92R9DFG</v>
          </cell>
          <cell r="U1931" t="str">
            <v>00468019925859</v>
          </cell>
        </row>
        <row r="1932">
          <cell r="A1932" t="str">
            <v>52750-SET2</v>
          </cell>
          <cell r="B1932">
            <v>9270606191</v>
          </cell>
          <cell r="C1932" t="str">
            <v>Bazic 52750 Kappa My First Board Books</v>
          </cell>
          <cell r="D1932" t="str">
            <v>ACTIVE</v>
          </cell>
          <cell r="E1932" t="str">
            <v>PUBLISHED</v>
          </cell>
          <cell r="F1932" t="str">
            <v>Compliance - Made In USA</v>
          </cell>
          <cell r="G1932" t="str">
            <v>Crafts</v>
          </cell>
          <cell r="H1932" t="str">
            <v>Baby Memory Book</v>
          </cell>
          <cell r="I1932">
            <v>8.68</v>
          </cell>
          <cell r="J1932" t="str">
            <v>USD</v>
          </cell>
          <cell r="K1932" t="str">
            <v>Base</v>
          </cell>
          <cell r="L1932">
            <v>8.68</v>
          </cell>
          <cell r="M1932">
            <v>2038710</v>
          </cell>
          <cell r="N1932">
            <v>2039906</v>
          </cell>
          <cell r="O1932">
            <v>0.4</v>
          </cell>
          <cell r="P1932">
            <v>3.1E-2</v>
          </cell>
          <cell r="Q1932">
            <v>1</v>
          </cell>
          <cell r="R1932" t="str">
            <v>WFS Eligible</v>
          </cell>
          <cell r="S1932" t="str">
            <v>Seller Fulfilled</v>
          </cell>
          <cell r="T1932" t="str">
            <v>671ZM57YSBLV</v>
          </cell>
          <cell r="U1932" t="str">
            <v>00071815004651</v>
          </cell>
        </row>
        <row r="1933">
          <cell r="A1933" t="str">
            <v>5517-CASE</v>
          </cell>
          <cell r="B1933">
            <v>16351661474</v>
          </cell>
          <cell r="C1933" t="str">
            <v>BAZIC Composition Notebook College Ruled, 70 Sheets Pastel Poly Cover Notebook, Assorted Color, 48-Pack</v>
          </cell>
          <cell r="D1933" t="str">
            <v>ACTIVE</v>
          </cell>
          <cell r="E1933" t="str">
            <v>PUBLISHED</v>
          </cell>
          <cell r="F1933" t="str">
            <v>Offer end date has passed</v>
          </cell>
          <cell r="G1933" t="str">
            <v>Office &amp; Stationery</v>
          </cell>
          <cell r="H1933" t="str">
            <v>Writing Pads</v>
          </cell>
          <cell r="I1933">
            <v>52</v>
          </cell>
          <cell r="J1933" t="str">
            <v>USD</v>
          </cell>
          <cell r="K1933" t="str">
            <v>Base</v>
          </cell>
          <cell r="L1933" t="str">
            <v>Yes</v>
          </cell>
          <cell r="M1933">
            <v>2038710</v>
          </cell>
          <cell r="N1933">
            <v>2039758</v>
          </cell>
          <cell r="O1933" t="str">
            <v>NETWORK_GEO</v>
          </cell>
          <cell r="P1933">
            <v>11.56</v>
          </cell>
          <cell r="Q1933">
            <v>1</v>
          </cell>
          <cell r="R1933" t="str">
            <v>Seller Fulfilled</v>
          </cell>
          <cell r="S1933" t="str">
            <v>Walmart Fulfilled</v>
          </cell>
          <cell r="T1933" t="str">
            <v>0UJTZXIJ87SQ</v>
          </cell>
          <cell r="U1933" t="str">
            <v>00469573351887</v>
          </cell>
        </row>
        <row r="1934">
          <cell r="A1934" t="str">
            <v>59741-EACH</v>
          </cell>
          <cell r="B1934">
            <v>5216806475</v>
          </cell>
          <cell r="C1934" t="str">
            <v>WISH Coloring Book 1 Title, for Learning Activity Drawing, 80 Pages, 1-Pack</v>
          </cell>
          <cell r="D1934" t="str">
            <v>RETIRED</v>
          </cell>
          <cell r="E1934" t="str">
            <v>UNPUBLISHED</v>
          </cell>
          <cell r="F1934" t="str">
            <v>Offer end date has passed,Price Adjusted</v>
          </cell>
          <cell r="G1934" t="str">
            <v>Crafts</v>
          </cell>
          <cell r="H1934" t="str">
            <v>Coloring Books</v>
          </cell>
          <cell r="I1934">
            <v>8.49</v>
          </cell>
          <cell r="J1934" t="str">
            <v>USD</v>
          </cell>
          <cell r="K1934" t="str">
            <v>Base</v>
          </cell>
          <cell r="L1934" t="str">
            <v>No</v>
          </cell>
          <cell r="M1934">
            <v>2038710</v>
          </cell>
          <cell r="N1934">
            <v>2039724</v>
          </cell>
          <cell r="O1934" t="str">
            <v>NETWORK_GEO</v>
          </cell>
          <cell r="P1934">
            <v>25.68</v>
          </cell>
          <cell r="Q1934">
            <v>1</v>
          </cell>
          <cell r="R1934" t="str">
            <v>Seller Fulfilled</v>
          </cell>
          <cell r="S1934" t="str">
            <v>Seller Fulfilled</v>
          </cell>
          <cell r="T1934" t="str">
            <v>11GOD3VZ7UQE</v>
          </cell>
          <cell r="U1934" t="str">
            <v>20764608050822</v>
          </cell>
        </row>
        <row r="1935">
          <cell r="A1935" t="str">
            <v>6010-EACH</v>
          </cell>
          <cell r="B1935">
            <v>26373147</v>
          </cell>
          <cell r="C1935" t="str">
            <v>BAZIC Dry Erase Lap Board &amp; Marker, 8.5x11 Inch Whiteboards, 1-Pack</v>
          </cell>
          <cell r="D1935" t="str">
            <v>ACTIVE</v>
          </cell>
          <cell r="E1935" t="str">
            <v>PUBLISHED</v>
          </cell>
          <cell r="F1935" t="str">
            <v>Republish (For Walmart internal use only: 00)</v>
          </cell>
          <cell r="G1935" t="str">
            <v>Office &amp; Stationery</v>
          </cell>
          <cell r="H1935" t="str">
            <v>Tape Flags</v>
          </cell>
          <cell r="I1935">
            <v>8.35</v>
          </cell>
          <cell r="J1935" t="str">
            <v>USD</v>
          </cell>
          <cell r="K1935" t="str">
            <v>Base</v>
          </cell>
          <cell r="L1935" t="str">
            <v>Yes</v>
          </cell>
          <cell r="M1935">
            <v>2039885</v>
          </cell>
          <cell r="N1935">
            <v>2038710</v>
          </cell>
          <cell r="O1935" t="str">
            <v>NETWORK_GEO</v>
          </cell>
          <cell r="P1935">
            <v>0.04</v>
          </cell>
          <cell r="Q1935">
            <v>1</v>
          </cell>
          <cell r="R1935" t="str">
            <v>Seller Fulfilled</v>
          </cell>
          <cell r="S1935" t="str">
            <v>Seller Fulfilled</v>
          </cell>
          <cell r="T1935" t="str">
            <v>4SL1ZKGX8XOW</v>
          </cell>
          <cell r="U1935" t="str">
            <v>00462354326241</v>
          </cell>
        </row>
        <row r="1936">
          <cell r="A1936" t="str">
            <v>63358-EACH</v>
          </cell>
          <cell r="B1936">
            <v>15806468858</v>
          </cell>
          <cell r="C1936" t="str">
            <v>Smurf Coloring Book 1 Title, Fun Game Workbook for Learning Drawing Coloring, 1-Pack</v>
          </cell>
          <cell r="D1936" t="str">
            <v>ACTIVE</v>
          </cell>
          <cell r="E1936" t="str">
            <v>PUBLISHED</v>
          </cell>
          <cell r="G1936" t="str">
            <v>Crafts</v>
          </cell>
          <cell r="H1936" t="str">
            <v>Coloring Books</v>
          </cell>
          <cell r="I1936">
            <v>7.99</v>
          </cell>
          <cell r="J1936" t="str">
            <v>USD</v>
          </cell>
          <cell r="K1936" t="str">
            <v>Base</v>
          </cell>
          <cell r="L1936">
            <v>7.99</v>
          </cell>
          <cell r="M1936">
            <v>2038710</v>
          </cell>
          <cell r="N1936">
            <v>2039744</v>
          </cell>
          <cell r="O1936" t="str">
            <v>ALWAYS_TWO_DAY</v>
          </cell>
          <cell r="P1936">
            <v>0.38500000000000001</v>
          </cell>
          <cell r="Q1936">
            <v>1</v>
          </cell>
          <cell r="R1936" t="str">
            <v>Walmart Fulfilled</v>
          </cell>
          <cell r="S1936" t="str">
            <v>Walmart Fulfilled</v>
          </cell>
          <cell r="T1936" t="str">
            <v>6Z6BXIC8UA7D</v>
          </cell>
          <cell r="U1936" t="str">
            <v>00463589926053</v>
          </cell>
        </row>
        <row r="1937">
          <cell r="A1937" t="str">
            <v>784-PACK2</v>
          </cell>
          <cell r="B1937">
            <v>534870976</v>
          </cell>
          <cell r="C1937" t="str">
            <v>BAZIC #2 HB Yellow Pencils, Unsharpened, Wood Free Latex Free Eraser (20/Pack), 2-Packs</v>
          </cell>
          <cell r="D1937" t="str">
            <v>ACTIVE</v>
          </cell>
          <cell r="E1937" t="str">
            <v>PUBLISHED</v>
          </cell>
          <cell r="F1937" t="str">
            <v>Republish (For Walmart internal use only: 00),Min. Allowed Seller Price Reached</v>
          </cell>
          <cell r="G1937" t="str">
            <v>Office &amp; Stationery</v>
          </cell>
          <cell r="H1937" t="str">
            <v>School &amp; Office Paper</v>
          </cell>
          <cell r="I1937">
            <v>52.5</v>
          </cell>
          <cell r="J1937" t="str">
            <v>USD</v>
          </cell>
          <cell r="K1937" t="str">
            <v>Base</v>
          </cell>
          <cell r="L1937" t="str">
            <v>Yes</v>
          </cell>
          <cell r="M1937">
            <v>2039720</v>
          </cell>
          <cell r="N1937">
            <v>2039724</v>
          </cell>
          <cell r="O1937" t="str">
            <v>NETWORK_GEO</v>
          </cell>
          <cell r="P1937">
            <v>12.92</v>
          </cell>
          <cell r="Q1937">
            <v>1</v>
          </cell>
          <cell r="R1937" t="str">
            <v>Seller Fulfilled</v>
          </cell>
          <cell r="S1937" t="str">
            <v>Seller Fulfilled</v>
          </cell>
          <cell r="T1937" t="str">
            <v>1UN0T9MVMO2Y</v>
          </cell>
          <cell r="U1937" t="str">
            <v>20764608051911</v>
          </cell>
        </row>
        <row r="1938">
          <cell r="A1938" t="str">
            <v>80343-SET2</v>
          </cell>
          <cell r="B1938">
            <v>17512907496</v>
          </cell>
          <cell r="C1938" t="str">
            <v>Bible Flexi Foil Word Search Puzzle Book - 7.5" x 5.25" 2 Titles, Find Words Books for Adults Teens, 2-Pack</v>
          </cell>
          <cell r="D1938" t="str">
            <v>ACTIVE</v>
          </cell>
          <cell r="E1938" t="str">
            <v>PUBLISHED</v>
          </cell>
          <cell r="G1938" t="str">
            <v>Crafts</v>
          </cell>
          <cell r="H1938" t="str">
            <v>Coloring Books</v>
          </cell>
          <cell r="I1938">
            <v>8.35</v>
          </cell>
          <cell r="J1938" t="str">
            <v>USD</v>
          </cell>
          <cell r="K1938" t="str">
            <v>Base</v>
          </cell>
          <cell r="L1938">
            <v>8.35</v>
          </cell>
          <cell r="M1938">
            <v>2038710</v>
          </cell>
          <cell r="N1938">
            <v>2039749</v>
          </cell>
          <cell r="O1938" t="str">
            <v>NETWORK_GEO</v>
          </cell>
          <cell r="P1938">
            <v>0.99</v>
          </cell>
          <cell r="Q1938">
            <v>1</v>
          </cell>
          <cell r="R1938" t="str">
            <v>WFS Eligible</v>
          </cell>
          <cell r="S1938" t="str">
            <v>Seller Fulfilled</v>
          </cell>
          <cell r="T1938" t="str">
            <v>3C0I8TNS8EW3</v>
          </cell>
          <cell r="U1938" t="str">
            <v>00460015767952</v>
          </cell>
        </row>
        <row r="1939">
          <cell r="A1939" t="str">
            <v>921-EACH</v>
          </cell>
          <cell r="B1939">
            <v>25915807</v>
          </cell>
          <cell r="C1939" t="str">
            <v>BAZIC Clear Packaging Tape Packing Tape 1.88"x109.3 Yards, 1-Pack</v>
          </cell>
          <cell r="D1939" t="str">
            <v>ACTIVE</v>
          </cell>
          <cell r="E1939" t="str">
            <v>PUBLISHED</v>
          </cell>
          <cell r="G1939" t="str">
            <v>Office &amp; Stationery</v>
          </cell>
          <cell r="H1939" t="str">
            <v>Packing Tapes</v>
          </cell>
          <cell r="I1939">
            <v>8.69</v>
          </cell>
          <cell r="J1939" t="str">
            <v>USD</v>
          </cell>
          <cell r="K1939" t="str">
            <v>Base</v>
          </cell>
          <cell r="L1939">
            <v>8.69</v>
          </cell>
          <cell r="M1939">
            <v>2038710</v>
          </cell>
          <cell r="N1939">
            <v>2038710</v>
          </cell>
          <cell r="O1939" t="str">
            <v>NETWORK_GEO</v>
          </cell>
          <cell r="P1939">
            <v>6.36</v>
          </cell>
          <cell r="Q1939">
            <v>1</v>
          </cell>
          <cell r="R1939" t="str">
            <v>Seller Fulfilled</v>
          </cell>
          <cell r="S1939" t="str">
            <v>Seller Fulfilled</v>
          </cell>
          <cell r="T1939" t="str">
            <v>6E08V4WEGZ6P</v>
          </cell>
          <cell r="U1939" t="str">
            <v>20764608054356</v>
          </cell>
        </row>
        <row r="1940">
          <cell r="A1940" t="str">
            <v>1059-EACH</v>
          </cell>
          <cell r="B1940">
            <v>994005582</v>
          </cell>
          <cell r="C1940" t="str">
            <v>BAZIC School Backpack Classic 17" Burgundy, School Bag for Students, 1-Pack</v>
          </cell>
          <cell r="D1940" t="str">
            <v>ACTIVE</v>
          </cell>
          <cell r="E1940" t="str">
            <v>PUBLISHED</v>
          </cell>
          <cell r="F1940" t="str">
            <v>Offer end date has passed,Price Adjusted</v>
          </cell>
          <cell r="G1940" t="str">
            <v>Office &amp; Stationery</v>
          </cell>
          <cell r="H1940" t="str">
            <v>Index Cards</v>
          </cell>
          <cell r="I1940">
            <v>7.39</v>
          </cell>
          <cell r="J1940" t="str">
            <v>USD</v>
          </cell>
          <cell r="K1940" t="str">
            <v>Base</v>
          </cell>
          <cell r="L1940" t="str">
            <v>Yes</v>
          </cell>
          <cell r="M1940">
            <v>2038980</v>
          </cell>
          <cell r="N1940">
            <v>2039744</v>
          </cell>
          <cell r="O1940" t="str">
            <v>ALWAYS_TWO_DAY</v>
          </cell>
          <cell r="P1940">
            <v>0.42499999999999999</v>
          </cell>
          <cell r="Q1940">
            <v>1</v>
          </cell>
          <cell r="R1940" t="str">
            <v>Walmart Fulfilled</v>
          </cell>
          <cell r="S1940" t="str">
            <v>Seller Fulfilled</v>
          </cell>
          <cell r="T1940" t="str">
            <v>1RKN5FZRTPZV</v>
          </cell>
          <cell r="U1940" t="str">
            <v>00764608005576</v>
          </cell>
        </row>
        <row r="1941">
          <cell r="A1941" t="str">
            <v>112-BOX</v>
          </cell>
          <cell r="B1941">
            <v>934809529</v>
          </cell>
          <cell r="C1941" t="str">
            <v>BAZIC Carton Cutters w/ 4 Replacement Blades in tube, Utility Knife Sets, 24-Pack</v>
          </cell>
          <cell r="D1941" t="str">
            <v>ACTIVE</v>
          </cell>
          <cell r="E1941" t="str">
            <v>PUBLISHED</v>
          </cell>
          <cell r="F1941" t="str">
            <v>Reasonable price requirements are not met</v>
          </cell>
          <cell r="G1941" t="str">
            <v>Tools &amp; Hardware</v>
          </cell>
          <cell r="H1941" t="str">
            <v>Utility Knives</v>
          </cell>
          <cell r="I1941">
            <v>50.99</v>
          </cell>
          <cell r="J1941" t="str">
            <v>USD</v>
          </cell>
          <cell r="K1941" t="str">
            <v>Base</v>
          </cell>
          <cell r="L1941" t="str">
            <v>No</v>
          </cell>
          <cell r="M1941">
            <v>2038710</v>
          </cell>
          <cell r="N1941">
            <v>2039721</v>
          </cell>
          <cell r="O1941" t="str">
            <v>NETWORK_GEO</v>
          </cell>
          <cell r="P1941">
            <v>14.8</v>
          </cell>
          <cell r="Q1941">
            <v>1</v>
          </cell>
          <cell r="R1941" t="str">
            <v>Seller Fulfilled</v>
          </cell>
          <cell r="S1941" t="str">
            <v>CA</v>
          </cell>
          <cell r="T1941" t="str">
            <v>4QGHCSONJP2X</v>
          </cell>
          <cell r="U1941" t="str">
            <v>20764608060050</v>
          </cell>
        </row>
        <row r="1942">
          <cell r="A1942" t="str">
            <v>1214-CASE</v>
          </cell>
          <cell r="B1942">
            <v>5072718904</v>
          </cell>
          <cell r="C1942" t="str">
            <v>BAZIC Dual Tip Creative Markers Set, Broad &amp; Fine Point Tips Highlighter, 5 Colors Art Marker Pens, 144-Packs</v>
          </cell>
          <cell r="D1942" t="str">
            <v>ACTIVE</v>
          </cell>
          <cell r="E1942" t="str">
            <v>PUBLISHED</v>
          </cell>
          <cell r="F1942" t="str">
            <v>Offer end date has passed</v>
          </cell>
          <cell r="G1942" t="str">
            <v>Office &amp; Stationery</v>
          </cell>
          <cell r="H1942" t="str">
            <v>Whiteboards</v>
          </cell>
          <cell r="I1942">
            <v>73.03</v>
          </cell>
          <cell r="J1942" t="str">
            <v>USD</v>
          </cell>
          <cell r="K1942" t="str">
            <v>Base</v>
          </cell>
          <cell r="L1942" t="str">
            <v>Yes</v>
          </cell>
          <cell r="M1942">
            <v>2039746</v>
          </cell>
          <cell r="N1942">
            <v>2039885</v>
          </cell>
          <cell r="O1942" t="str">
            <v>NETWORK_GEO</v>
          </cell>
          <cell r="P1942">
            <v>8.7200000000000006</v>
          </cell>
          <cell r="Q1942">
            <v>1</v>
          </cell>
          <cell r="R1942" t="str">
            <v>Seller Fulfilled</v>
          </cell>
          <cell r="S1942" t="str">
            <v>Seller Fulfilled</v>
          </cell>
          <cell r="T1942" t="str">
            <v>3JH7JP9G6UAT</v>
          </cell>
          <cell r="U1942" t="str">
            <v>20764608060135</v>
          </cell>
        </row>
        <row r="1943">
          <cell r="A1943" t="str">
            <v>1219-CASE</v>
          </cell>
          <cell r="B1943">
            <v>9667066678</v>
          </cell>
          <cell r="C1943" t="str">
            <v>BAZIC Liquid Chalk Markers, 8 Colors Set, Erasable Chalkboard Markers, Reversible Tip for Chalkboards Blackboard Signs Windows Glass, 288-Pack</v>
          </cell>
          <cell r="D1943" t="str">
            <v>ARCHIVED</v>
          </cell>
          <cell r="E1943" t="str">
            <v>UNPUBLISHED</v>
          </cell>
          <cell r="F1943" t="str">
            <v>Offer end date has passed,No Match Found - Adjusted to your last submitted price</v>
          </cell>
          <cell r="G1943" t="str">
            <v>Office &amp; Stationery</v>
          </cell>
          <cell r="H1943" t="str">
            <v>Markers</v>
          </cell>
          <cell r="I1943">
            <v>540.19000000000005</v>
          </cell>
          <cell r="J1943" t="str">
            <v>USD</v>
          </cell>
          <cell r="K1943" t="str">
            <v>Base</v>
          </cell>
          <cell r="L1943" t="str">
            <v>Yes</v>
          </cell>
          <cell r="M1943">
            <v>2039746</v>
          </cell>
          <cell r="N1943">
            <v>2038710</v>
          </cell>
          <cell r="O1943">
            <v>22.76</v>
          </cell>
          <cell r="P1943">
            <v>9.64</v>
          </cell>
          <cell r="Q1943">
            <v>1</v>
          </cell>
          <cell r="R1943" t="str">
            <v>Seller Fulfilled</v>
          </cell>
          <cell r="S1943" t="str">
            <v>Seller Fulfilled</v>
          </cell>
          <cell r="T1943" t="str">
            <v>1K1P5CBOIEC1</v>
          </cell>
          <cell r="U1943" t="str">
            <v>20814625015035</v>
          </cell>
        </row>
        <row r="1944">
          <cell r="A1944" t="str">
            <v>1227-EACH</v>
          </cell>
          <cell r="B1944">
            <v>24885851</v>
          </cell>
          <cell r="C1944" t="str">
            <v>BAZIC Washable Dot Markers for Kids, 6 Colors Marker Kit (6/Pack), 1-Pack</v>
          </cell>
          <cell r="D1944" t="str">
            <v>ACTIVE</v>
          </cell>
          <cell r="E1944" t="str">
            <v>SYSTEM_PROBLEM</v>
          </cell>
          <cell r="F1944" t="str">
            <v>Compliance - Childrenâ€™s Product Policy</v>
          </cell>
          <cell r="G1944" t="str">
            <v>Art</v>
          </cell>
          <cell r="H1944" t="str">
            <v>Photographic Art</v>
          </cell>
          <cell r="I1944">
            <v>8.66</v>
          </cell>
          <cell r="J1944" t="str">
            <v>USD</v>
          </cell>
          <cell r="K1944" t="str">
            <v>Base</v>
          </cell>
          <cell r="L1944" t="str">
            <v>Yes</v>
          </cell>
          <cell r="M1944">
            <v>2039746</v>
          </cell>
          <cell r="N1944">
            <v>2038710</v>
          </cell>
          <cell r="O1944" t="str">
            <v>NETWORK_GEO</v>
          </cell>
          <cell r="P1944">
            <v>0.06</v>
          </cell>
          <cell r="Q1944">
            <v>1</v>
          </cell>
          <cell r="R1944" t="str">
            <v>Seller Fulfilled</v>
          </cell>
          <cell r="S1944" t="str">
            <v>Seller Fulfilled</v>
          </cell>
          <cell r="T1944" t="str">
            <v>0RTZHXFL0CYY</v>
          </cell>
          <cell r="U1944" t="str">
            <v>00764608068083</v>
          </cell>
        </row>
        <row r="1945">
          <cell r="A1945" t="str">
            <v>1268-PACK2</v>
          </cell>
          <cell r="B1945">
            <v>372998999</v>
          </cell>
          <cell r="C1945" t="str">
            <v>BAZIC Brush Markers 6 Neon Colors, Fine Line Washable Coloring Marker (6/Pack), 2-Packs</v>
          </cell>
          <cell r="D1945" t="str">
            <v>ACTIVE</v>
          </cell>
          <cell r="E1945" t="str">
            <v>PUBLISHED</v>
          </cell>
          <cell r="G1945" t="str">
            <v>Office &amp; Stationery</v>
          </cell>
          <cell r="H1945" t="str">
            <v>Markers</v>
          </cell>
          <cell r="I1945">
            <v>9.01</v>
          </cell>
          <cell r="J1945" t="str">
            <v>USD</v>
          </cell>
          <cell r="K1945" t="str">
            <v>Base</v>
          </cell>
          <cell r="L1945">
            <v>9.01</v>
          </cell>
          <cell r="M1945">
            <v>2039746</v>
          </cell>
          <cell r="N1945">
            <v>2038710</v>
          </cell>
          <cell r="O1945" t="str">
            <v>NETWORK_GEO</v>
          </cell>
          <cell r="P1945">
            <v>0.12</v>
          </cell>
          <cell r="Q1945">
            <v>1</v>
          </cell>
          <cell r="R1945" t="str">
            <v>Seller Fulfilled</v>
          </cell>
          <cell r="S1945" t="str">
            <v>Seller Fulfilled</v>
          </cell>
          <cell r="T1945" t="str">
            <v>1YOW0DBE993R</v>
          </cell>
          <cell r="U1945" t="str">
            <v>00463449905860</v>
          </cell>
        </row>
        <row r="1946">
          <cell r="A1946" t="str">
            <v>1743-EACH</v>
          </cell>
          <cell r="B1946">
            <v>24889490</v>
          </cell>
          <cell r="C1946" t="str">
            <v>BAZIC Ballpoint Nova Blue Color Stick Pens, 1.0 mm, (12/Pack), 1-Pack</v>
          </cell>
          <cell r="D1946" t="str">
            <v>ACTIVE</v>
          </cell>
          <cell r="E1946" t="str">
            <v>PUBLISHED</v>
          </cell>
          <cell r="G1946" t="str">
            <v>Office &amp; Stationery</v>
          </cell>
          <cell r="H1946" t="str">
            <v>Pens</v>
          </cell>
          <cell r="I1946">
            <v>7.99</v>
          </cell>
          <cell r="J1946" t="str">
            <v>USD</v>
          </cell>
          <cell r="K1946" t="str">
            <v>Base</v>
          </cell>
          <cell r="L1946">
            <v>7.99</v>
          </cell>
          <cell r="M1946">
            <v>2039719</v>
          </cell>
          <cell r="N1946">
            <v>2038710</v>
          </cell>
          <cell r="O1946" t="str">
            <v>NETWORK_GEO</v>
          </cell>
          <cell r="P1946">
            <v>0.72</v>
          </cell>
          <cell r="Q1946">
            <v>1</v>
          </cell>
          <cell r="R1946" t="str">
            <v>Seller Fulfilled</v>
          </cell>
          <cell r="S1946" t="str">
            <v>Seller Fulfilled</v>
          </cell>
          <cell r="T1946" t="str">
            <v>66YZY6O1B51J</v>
          </cell>
          <cell r="U1946" t="str">
            <v>00814625070771</v>
          </cell>
        </row>
        <row r="1947">
          <cell r="A1947" t="str">
            <v>2056-PACK4</v>
          </cell>
          <cell r="B1947">
            <v>11839300108</v>
          </cell>
          <cell r="C1947" t="str">
            <v>BAZIC Scented Glue Sticks, Washable, Assorted Scents 6 Grams, All Purpose Acid Free Glue Stick (4/Pack), 4-Pack</v>
          </cell>
          <cell r="D1947" t="str">
            <v>ACTIVE</v>
          </cell>
          <cell r="E1947" t="str">
            <v>PUBLISHED</v>
          </cell>
          <cell r="G1947" t="str">
            <v>Office &amp; Stationery</v>
          </cell>
          <cell r="H1947" t="str">
            <v>Glue</v>
          </cell>
          <cell r="I1947">
            <v>16</v>
          </cell>
          <cell r="J1947" t="str">
            <v>USD</v>
          </cell>
          <cell r="K1947" t="str">
            <v>Base</v>
          </cell>
          <cell r="L1947">
            <v>16</v>
          </cell>
          <cell r="M1947">
            <v>2039872</v>
          </cell>
          <cell r="N1947">
            <v>2039720</v>
          </cell>
          <cell r="O1947" t="str">
            <v>NETWORK_GEO</v>
          </cell>
          <cell r="P1947">
            <v>0.33</v>
          </cell>
          <cell r="Q1947">
            <v>1</v>
          </cell>
          <cell r="R1947" t="str">
            <v>Seller Fulfilled</v>
          </cell>
          <cell r="S1947" t="str">
            <v>Seller Fulfilled</v>
          </cell>
          <cell r="T1947" t="str">
            <v>5HCRQXXRT3WH</v>
          </cell>
          <cell r="U1947" t="str">
            <v>00764608007334</v>
          </cell>
        </row>
        <row r="1948">
          <cell r="A1948" t="str">
            <v>206-BOX</v>
          </cell>
          <cell r="B1948">
            <v>302706674</v>
          </cell>
          <cell r="C1948" t="str">
            <v>BAZIC Push Pins Thumb Tacks Steel Point, Plastic Head (100/pack), 24-Packs</v>
          </cell>
          <cell r="D1948" t="str">
            <v>ACTIVE</v>
          </cell>
          <cell r="E1948" t="str">
            <v>PUBLISHED</v>
          </cell>
          <cell r="F1948" t="str">
            <v>Offer end date has passed,No Match Found - Adjusted to your last submitted price</v>
          </cell>
          <cell r="G1948" t="str">
            <v>Office &amp; Stationery</v>
          </cell>
          <cell r="H1948" t="str">
            <v>Pins &amp; Tacks</v>
          </cell>
          <cell r="I1948">
            <v>38.49</v>
          </cell>
          <cell r="J1948" t="str">
            <v>USD</v>
          </cell>
          <cell r="K1948" t="str">
            <v>Base</v>
          </cell>
          <cell r="L1948">
            <v>38.49</v>
          </cell>
          <cell r="M1948">
            <v>2048507</v>
          </cell>
          <cell r="N1948" t="str">
            <v>NETWORK_GEO</v>
          </cell>
          <cell r="O1948">
            <v>2.5</v>
          </cell>
          <cell r="P1948">
            <v>3.84</v>
          </cell>
          <cell r="Q1948">
            <v>1</v>
          </cell>
          <cell r="R1948" t="str">
            <v>Seller Fulfilled</v>
          </cell>
          <cell r="S1948" t="str">
            <v>Seller Fulfilled</v>
          </cell>
          <cell r="T1948" t="str">
            <v>2BQTST24MQVN</v>
          </cell>
          <cell r="U1948" t="str">
            <v>10764608007454</v>
          </cell>
        </row>
        <row r="1949">
          <cell r="A1949" t="str">
            <v>262-EACH</v>
          </cell>
          <cell r="B1949">
            <v>53461437</v>
          </cell>
          <cell r="C1949" t="str">
            <v>BAZIC Products Binder Clips, Large, Black, 4 Count</v>
          </cell>
          <cell r="D1949" t="str">
            <v>ACTIVE</v>
          </cell>
          <cell r="E1949" t="str">
            <v>PUBLISHED</v>
          </cell>
          <cell r="F1949" t="str">
            <v>Offer end date has passed</v>
          </cell>
          <cell r="G1949" t="str">
            <v>Office &amp; Stationery</v>
          </cell>
          <cell r="H1949" t="str">
            <v>Binder Clips</v>
          </cell>
          <cell r="I1949">
            <v>7.99</v>
          </cell>
          <cell r="J1949" t="str">
            <v>USD</v>
          </cell>
          <cell r="K1949" t="str">
            <v>Base</v>
          </cell>
          <cell r="L1949">
            <v>7.99</v>
          </cell>
          <cell r="M1949">
            <v>2039905</v>
          </cell>
          <cell r="N1949">
            <v>2042273</v>
          </cell>
          <cell r="O1949">
            <v>0.24</v>
          </cell>
          <cell r="P1949">
            <v>1.92</v>
          </cell>
          <cell r="Q1949">
            <v>1</v>
          </cell>
          <cell r="R1949" t="str">
            <v>Seller Fulfilled</v>
          </cell>
          <cell r="S1949" t="str">
            <v>Seller Fulfilled</v>
          </cell>
          <cell r="T1949" t="str">
            <v>5KSCR764IQ0E</v>
          </cell>
          <cell r="U1949" t="str">
            <v>10764608007522</v>
          </cell>
        </row>
        <row r="1950">
          <cell r="A1950" t="str">
            <v>3120-CASE</v>
          </cell>
          <cell r="B1950">
            <v>401560563</v>
          </cell>
          <cell r="C1950" t="str">
            <v>BAZIC Sheet Protectors Economy, 11 Hole Clear Plastic Sleeves Ring Binder Sheets (10/Pack), 288-Packs</v>
          </cell>
          <cell r="D1950" t="str">
            <v>ACTIVE</v>
          </cell>
          <cell r="E1950" t="str">
            <v>PUBLISHED</v>
          </cell>
          <cell r="F1950" t="str">
            <v>Offer end date has passed</v>
          </cell>
          <cell r="G1950" t="str">
            <v>Office &amp; Stationery</v>
          </cell>
          <cell r="H1950" t="str">
            <v>Envelopes</v>
          </cell>
          <cell r="I1950">
            <v>9.49</v>
          </cell>
          <cell r="J1950" t="str">
            <v>USD</v>
          </cell>
          <cell r="K1950" t="str">
            <v>Base</v>
          </cell>
          <cell r="L1950" t="str">
            <v>Yes</v>
          </cell>
          <cell r="M1950">
            <v>2039907</v>
          </cell>
          <cell r="N1950">
            <v>2038710</v>
          </cell>
          <cell r="O1950" t="str">
            <v>NETWORK_GEO</v>
          </cell>
          <cell r="P1950">
            <v>0.37</v>
          </cell>
          <cell r="Q1950">
            <v>1</v>
          </cell>
          <cell r="R1950" t="str">
            <v>Seller Fulfilled</v>
          </cell>
          <cell r="S1950" t="str">
            <v>Seller Fulfilled</v>
          </cell>
          <cell r="T1950" t="str">
            <v>4EN9M5GL2GQ0</v>
          </cell>
          <cell r="U1950" t="str">
            <v>00764608082034</v>
          </cell>
        </row>
        <row r="1951">
          <cell r="A1951" t="str">
            <v>3141-PACK4</v>
          </cell>
          <cell r="B1951">
            <v>913168673</v>
          </cell>
          <cell r="C1951" t="str">
            <v>BAZIC 3 Ring Binder 1/2" Economy View Binders Black, Hold 100 Sheets, 4-Count</v>
          </cell>
          <cell r="D1951" t="str">
            <v>ACTIVE</v>
          </cell>
          <cell r="E1951" t="str">
            <v>PUBLISHED</v>
          </cell>
          <cell r="G1951" t="str">
            <v>Office &amp; Stationery</v>
          </cell>
          <cell r="H1951" t="str">
            <v>Binders</v>
          </cell>
          <cell r="I1951">
            <v>24.59</v>
          </cell>
          <cell r="J1951" t="str">
            <v>USD</v>
          </cell>
          <cell r="K1951" t="str">
            <v>Base</v>
          </cell>
          <cell r="L1951">
            <v>24.59</v>
          </cell>
          <cell r="M1951">
            <v>2039738</v>
          </cell>
          <cell r="N1951">
            <v>2039750</v>
          </cell>
          <cell r="O1951" t="str">
            <v>NETWORK_GEO</v>
          </cell>
          <cell r="P1951">
            <v>0.48</v>
          </cell>
          <cell r="Q1951">
            <v>1</v>
          </cell>
          <cell r="R1951" t="str">
            <v>Seller Fulfilled</v>
          </cell>
          <cell r="S1951" t="str">
            <v>Seller Fulfilled</v>
          </cell>
          <cell r="T1951" t="str">
            <v>5Y2SVHXMO0JN</v>
          </cell>
          <cell r="U1951" t="str">
            <v>00461889524474</v>
          </cell>
        </row>
        <row r="1952">
          <cell r="A1952" t="str">
            <v>3354-CASE</v>
          </cell>
          <cell r="B1952">
            <v>9675804583</v>
          </cell>
          <cell r="C1952" t="str">
            <v>BAZIC Air Dry Modeling Clay 6 Pastel Color 12 oz, Non Toxic, 48-Pack</v>
          </cell>
          <cell r="D1952" t="str">
            <v>ACTIVE</v>
          </cell>
          <cell r="E1952" t="str">
            <v>PUBLISHED</v>
          </cell>
          <cell r="F1952" t="str">
            <v>Offer end date has passed</v>
          </cell>
          <cell r="G1952" t="str">
            <v>Office &amp; Stationery</v>
          </cell>
          <cell r="H1952" t="str">
            <v>Transparent Tapes</v>
          </cell>
          <cell r="I1952">
            <v>8.57</v>
          </cell>
          <cell r="J1952" t="str">
            <v>USD</v>
          </cell>
          <cell r="K1952" t="str">
            <v>Base</v>
          </cell>
          <cell r="L1952" t="str">
            <v>Yes</v>
          </cell>
          <cell r="M1952">
            <v>2039741</v>
          </cell>
          <cell r="N1952">
            <v>2039729</v>
          </cell>
          <cell r="O1952" t="str">
            <v>ALWAYS_TWO_DAY</v>
          </cell>
          <cell r="P1952">
            <v>0.35499999999999998</v>
          </cell>
          <cell r="Q1952">
            <v>1</v>
          </cell>
          <cell r="R1952" t="str">
            <v>Walmart Fulfilled</v>
          </cell>
          <cell r="S1952" t="str">
            <v>Seller Fulfilled</v>
          </cell>
          <cell r="T1952" t="str">
            <v>13U51SCVMZWQ</v>
          </cell>
          <cell r="U1952" t="str">
            <v>00465594950832</v>
          </cell>
        </row>
        <row r="1953">
          <cell r="A1953" t="str">
            <v>3418-EACH</v>
          </cell>
          <cell r="B1953">
            <v>26830592</v>
          </cell>
          <cell r="C1953" t="str">
            <v>BAZIC Assorted Color 80ml Finger Paint, Art Supplies Fun Creative Painting for Kids Activity Class Home DIY (3/Pack)</v>
          </cell>
          <cell r="D1953" t="str">
            <v>ARCHIVED</v>
          </cell>
          <cell r="E1953" t="str">
            <v>UNPUBLISHED</v>
          </cell>
          <cell r="F1953" t="str">
            <v>Offer end date has passed</v>
          </cell>
          <cell r="G1953" t="str">
            <v>Crafts</v>
          </cell>
          <cell r="H1953" t="str">
            <v>Art Paints &amp; Pigment Powders</v>
          </cell>
          <cell r="I1953">
            <v>8.9499999999999993</v>
          </cell>
          <cell r="J1953" t="str">
            <v>USD</v>
          </cell>
          <cell r="K1953" t="str">
            <v>Base</v>
          </cell>
          <cell r="L1953" t="str">
            <v>Yes</v>
          </cell>
          <cell r="M1953">
            <v>2039748</v>
          </cell>
          <cell r="N1953">
            <v>2038710</v>
          </cell>
          <cell r="O1953">
            <v>0.8</v>
          </cell>
          <cell r="P1953">
            <v>19.78</v>
          </cell>
          <cell r="Q1953">
            <v>1</v>
          </cell>
          <cell r="R1953" t="str">
            <v>Seller Fulfilled</v>
          </cell>
          <cell r="S1953" t="str">
            <v>Seller Fulfilled</v>
          </cell>
          <cell r="T1953" t="str">
            <v>6OWONBT8P2TH</v>
          </cell>
          <cell r="U1953" t="str">
            <v>20764608009172</v>
          </cell>
        </row>
        <row r="1954">
          <cell r="A1954" t="str">
            <v>3459-BOX</v>
          </cell>
          <cell r="B1954">
            <v>545076769</v>
          </cell>
          <cell r="C1954" t="str">
            <v>BAZIC 6.76 Oz. (200 mL) Silver/Gold/Iridescent Color Glitter Glue, Metallic Washable Glowing Non-toxic, for Class Kids Slime Painting, 12-Pack</v>
          </cell>
          <cell r="D1954" t="str">
            <v>ARCHIVED</v>
          </cell>
          <cell r="E1954" t="str">
            <v>UNPUBLISHED</v>
          </cell>
          <cell r="F1954" t="str">
            <v>Offer end date has passed</v>
          </cell>
          <cell r="G1954" t="str">
            <v>Office &amp; Stationery</v>
          </cell>
          <cell r="H1954" t="str">
            <v>Packing Tapes</v>
          </cell>
          <cell r="I1954">
            <v>62.99</v>
          </cell>
          <cell r="J1954" t="str">
            <v>USD</v>
          </cell>
          <cell r="K1954" t="str">
            <v>Base</v>
          </cell>
          <cell r="L1954" t="str">
            <v>Yes</v>
          </cell>
          <cell r="M1954">
            <v>2039872</v>
          </cell>
          <cell r="N1954">
            <v>2038710</v>
          </cell>
          <cell r="O1954" t="str">
            <v>NETWORK_GEO</v>
          </cell>
          <cell r="P1954">
            <v>11.42</v>
          </cell>
          <cell r="Q1954">
            <v>1</v>
          </cell>
          <cell r="R1954" t="str">
            <v>Seller Fulfilled</v>
          </cell>
          <cell r="S1954" t="str">
            <v>Seller Fulfilled</v>
          </cell>
          <cell r="T1954" t="str">
            <v>2T5PUMOURYPL</v>
          </cell>
          <cell r="U1954" t="str">
            <v>20764608009226</v>
          </cell>
        </row>
        <row r="1955">
          <cell r="A1955" t="str">
            <v>3492-EACH</v>
          </cell>
          <cell r="B1955">
            <v>805823045</v>
          </cell>
          <cell r="C1955" t="str">
            <v>BAZIC Glitter Shaker 1 LB Blue Color, Halloween Sparkling Powder, 1-Pack</v>
          </cell>
          <cell r="D1955" t="str">
            <v>ACTIVE</v>
          </cell>
          <cell r="E1955" t="str">
            <v>PUBLISHED</v>
          </cell>
          <cell r="G1955" t="str">
            <v>Crafts</v>
          </cell>
          <cell r="H1955" t="str">
            <v>Glitter</v>
          </cell>
          <cell r="I1955">
            <v>19.690000000000001</v>
          </cell>
          <cell r="J1955" t="str">
            <v>USD</v>
          </cell>
          <cell r="K1955" t="str">
            <v>Base</v>
          </cell>
          <cell r="L1955">
            <v>19.690000000000001</v>
          </cell>
          <cell r="M1955">
            <v>2038710</v>
          </cell>
          <cell r="N1955">
            <v>2038710</v>
          </cell>
          <cell r="O1955" t="str">
            <v>NETWORK_GEO</v>
          </cell>
          <cell r="P1955">
            <v>0.23</v>
          </cell>
          <cell r="Q1955">
            <v>1</v>
          </cell>
          <cell r="R1955" t="str">
            <v>Seller Fulfilled</v>
          </cell>
          <cell r="S1955" t="str">
            <v>Seller Fulfilled</v>
          </cell>
          <cell r="T1955" t="str">
            <v>61F4UESEYYV5</v>
          </cell>
          <cell r="U1955" t="str">
            <v>00764608009260</v>
          </cell>
        </row>
        <row r="1956">
          <cell r="A1956" t="str">
            <v>3807-EACH</v>
          </cell>
          <cell r="B1956">
            <v>24867700</v>
          </cell>
          <cell r="C1956" t="str">
            <v>BAZIC Assorted Color 3/4" Round Label (306/Pack) [3807]</v>
          </cell>
          <cell r="D1956" t="str">
            <v>ACTIVE</v>
          </cell>
          <cell r="E1956" t="str">
            <v>PUBLISHED</v>
          </cell>
          <cell r="F1956"/>
          <cell r="G1956" t="str">
            <v>Office &amp; Stationery</v>
          </cell>
          <cell r="H1956" t="str">
            <v>Duct Tapes</v>
          </cell>
          <cell r="I1956">
            <v>81.99</v>
          </cell>
          <cell r="J1956" t="str">
            <v>USD</v>
          </cell>
          <cell r="K1956" t="str">
            <v>Base</v>
          </cell>
          <cell r="L1956" t="str">
            <v>Yes</v>
          </cell>
          <cell r="M1956">
            <v>2038061</v>
          </cell>
          <cell r="N1956">
            <v>2042502</v>
          </cell>
          <cell r="O1956" t="str">
            <v>NETWORK_GEO</v>
          </cell>
          <cell r="P1956">
            <v>15.66</v>
          </cell>
          <cell r="Q1956">
            <v>1</v>
          </cell>
          <cell r="R1956" t="str">
            <v>Seller Fulfilled</v>
          </cell>
          <cell r="S1956" t="str">
            <v>Seller Fulfilled</v>
          </cell>
          <cell r="T1956" t="str">
            <v>2CBSR24EO6OH</v>
          </cell>
          <cell r="U1956" t="str">
            <v>20764608009455</v>
          </cell>
        </row>
        <row r="1957">
          <cell r="A1957" t="str">
            <v>5009-CASE</v>
          </cell>
          <cell r="B1957">
            <v>895860601</v>
          </cell>
          <cell r="C1957" t="str">
            <v>BAZIC Natural Kraft Paper Roll 30" X 14 ft. Brown Gift Wrap Paper 36-Roll</v>
          </cell>
          <cell r="D1957" t="str">
            <v>ARCHIVED</v>
          </cell>
          <cell r="E1957" t="str">
            <v>UNPUBLISHED</v>
          </cell>
          <cell r="F1957" t="str">
            <v>Offer end date has passed,No Match Found - Adjusted to your last submitted price</v>
          </cell>
          <cell r="G1957" t="str">
            <v>Home &amp; Garden</v>
          </cell>
          <cell r="H1957" t="str">
            <v>Plaques &amp; Signs</v>
          </cell>
          <cell r="I1957">
            <v>20.399999999999999</v>
          </cell>
          <cell r="J1957" t="str">
            <v>USD</v>
          </cell>
          <cell r="K1957" t="str">
            <v>Base</v>
          </cell>
          <cell r="L1957" t="str">
            <v>Yes</v>
          </cell>
          <cell r="M1957">
            <v>2038710</v>
          </cell>
          <cell r="N1957">
            <v>2038710</v>
          </cell>
          <cell r="O1957" t="str">
            <v>NETWORK_GEO</v>
          </cell>
          <cell r="P1957">
            <v>1.36</v>
          </cell>
          <cell r="Q1957">
            <v>1</v>
          </cell>
          <cell r="R1957" t="str">
            <v>Seller Fulfilled</v>
          </cell>
          <cell r="S1957" t="str">
            <v>Seller Fulfilled</v>
          </cell>
          <cell r="T1957" t="str">
            <v>46AIKFYMZ97M</v>
          </cell>
          <cell r="U1957" t="str">
            <v>10764608043223</v>
          </cell>
        </row>
        <row r="1958">
          <cell r="A1958" t="str">
            <v>5470-CASE</v>
          </cell>
          <cell r="B1958">
            <v>565258667</v>
          </cell>
          <cell r="C1958" t="str">
            <v>BAZIC Floral Poly Cover Composition Book 80 Sheet 5"x7", Assorted Color, 48-Pack</v>
          </cell>
          <cell r="D1958" t="str">
            <v>ACTIVE</v>
          </cell>
          <cell r="E1958" t="str">
            <v>PUBLISHED</v>
          </cell>
          <cell r="F1958" t="str">
            <v>Reasonable price requirements are not met,Reasonable Price Not Satisfied</v>
          </cell>
          <cell r="G1958" t="str">
            <v>Office &amp; Stationery</v>
          </cell>
          <cell r="H1958" t="str">
            <v>Composition Notebooks</v>
          </cell>
          <cell r="I1958">
            <v>58.73</v>
          </cell>
          <cell r="J1958" t="str">
            <v>USD</v>
          </cell>
          <cell r="K1958" t="str">
            <v>Base</v>
          </cell>
          <cell r="L1958">
            <v>58.73</v>
          </cell>
          <cell r="M1958">
            <v>2038710</v>
          </cell>
          <cell r="N1958">
            <v>2038980</v>
          </cell>
          <cell r="O1958">
            <v>13.16</v>
          </cell>
          <cell r="P1958">
            <v>17</v>
          </cell>
          <cell r="Q1958">
            <v>1</v>
          </cell>
          <cell r="R1958" t="str">
            <v>Seller Fulfilled</v>
          </cell>
          <cell r="S1958" t="str">
            <v>Seller Fulfilled</v>
          </cell>
          <cell r="T1958" t="str">
            <v>4H8MNFUTYAUD</v>
          </cell>
          <cell r="U1958" t="str">
            <v>20764608010192</v>
          </cell>
        </row>
        <row r="1959">
          <cell r="A1959" t="str">
            <v>850-CASE</v>
          </cell>
          <cell r="B1959">
            <v>614298591</v>
          </cell>
          <cell r="C1959" t="str">
            <v>BAZIC Plastic Pencil Case, Ruler Length Utility Box, Assorted Color, 12-Pack</v>
          </cell>
          <cell r="D1959" t="str">
            <v>ACTIVE</v>
          </cell>
          <cell r="E1959" t="str">
            <v>PUBLISHED</v>
          </cell>
          <cell r="G1959" t="str">
            <v>Office &amp; Stationery</v>
          </cell>
          <cell r="H1959" t="str">
            <v>Pencil Cases</v>
          </cell>
          <cell r="I1959">
            <v>43.59</v>
          </cell>
          <cell r="J1959" t="str">
            <v>USD</v>
          </cell>
          <cell r="K1959" t="str">
            <v>Base</v>
          </cell>
          <cell r="L1959">
            <v>43.59</v>
          </cell>
          <cell r="M1959">
            <v>2039750</v>
          </cell>
          <cell r="N1959">
            <v>2038980</v>
          </cell>
          <cell r="O1959" t="str">
            <v>NETWORK_GEO</v>
          </cell>
          <cell r="P1959">
            <v>0.85</v>
          </cell>
          <cell r="Q1959">
            <v>1</v>
          </cell>
          <cell r="R1959" t="str">
            <v>Seller Fulfilled</v>
          </cell>
          <cell r="S1959" t="str">
            <v>Seller Fulfilled</v>
          </cell>
          <cell r="T1959" t="str">
            <v>6O4TKIM1A651</v>
          </cell>
          <cell r="U1959" t="str">
            <v>00764608010525</v>
          </cell>
        </row>
        <row r="1960">
          <cell r="A1960" t="str">
            <v>943-SET6</v>
          </cell>
          <cell r="B1960">
            <v>492929923</v>
          </cell>
          <cell r="C1960" t="str">
            <v>BAZIC Mini Desktop Tape Dispenser w/ Tape Refill, 1" Core Non-Skid Base, 6-Pack</v>
          </cell>
          <cell r="D1960" t="str">
            <v>ACTIVE</v>
          </cell>
          <cell r="E1960" t="str">
            <v>PUBLISHED</v>
          </cell>
          <cell r="F1960" t="str">
            <v>Reasonable price requirements are not met,Reasonable Price Not Satisfied</v>
          </cell>
          <cell r="G1960" t="str">
            <v>Travel, Luggage &amp; Accessories</v>
          </cell>
          <cell r="H1960" t="str">
            <v>Backpacks</v>
          </cell>
          <cell r="I1960">
            <v>18.25</v>
          </cell>
          <cell r="J1960" t="str">
            <v>USD</v>
          </cell>
          <cell r="K1960" t="str">
            <v>Base</v>
          </cell>
          <cell r="L1960" t="str">
            <v>Yes</v>
          </cell>
          <cell r="M1960">
            <v>2038710</v>
          </cell>
          <cell r="N1960">
            <v>2038980</v>
          </cell>
          <cell r="O1960" t="str">
            <v>NETWORK_GEO</v>
          </cell>
          <cell r="P1960">
            <v>0.75</v>
          </cell>
          <cell r="Q1960">
            <v>1</v>
          </cell>
          <cell r="R1960" t="str">
            <v>Seller Fulfilled</v>
          </cell>
          <cell r="S1960" t="str">
            <v>Seller Fulfilled</v>
          </cell>
          <cell r="T1960" t="str">
            <v>4TFUY4KQ6C29</v>
          </cell>
          <cell r="U1960" t="str">
            <v>00764608010600</v>
          </cell>
        </row>
        <row r="1961">
          <cell r="A1961" t="str">
            <v>L-55-BOX</v>
          </cell>
          <cell r="B1961">
            <v>871034579</v>
          </cell>
          <cell r="C1961" t="str">
            <v>BAZIC Security Notice Sign 12"x16", Waterproof Indoor Signage, 24-Pack</v>
          </cell>
          <cell r="D1961" t="str">
            <v>ACTIVE</v>
          </cell>
          <cell r="E1961" t="str">
            <v>PUBLISHED</v>
          </cell>
          <cell r="G1961" t="str">
            <v>Home &amp; Garden</v>
          </cell>
          <cell r="H1961" t="str">
            <v>Plaques &amp; Signs</v>
          </cell>
          <cell r="I1961">
            <v>29.49</v>
          </cell>
          <cell r="J1961" t="str">
            <v>USD</v>
          </cell>
          <cell r="K1961" t="str">
            <v>Base</v>
          </cell>
          <cell r="L1961" t="str">
            <v>Yes</v>
          </cell>
          <cell r="M1961">
            <v>2038710</v>
          </cell>
          <cell r="N1961">
            <v>2039746</v>
          </cell>
          <cell r="O1961" t="str">
            <v>NETWORK_GEO</v>
          </cell>
          <cell r="P1961">
            <v>0.26</v>
          </cell>
          <cell r="Q1961">
            <v>1</v>
          </cell>
          <cell r="R1961" t="str">
            <v>Seller Fulfilled</v>
          </cell>
          <cell r="S1961" t="str">
            <v>Seller Fulfilled</v>
          </cell>
          <cell r="T1961" t="str">
            <v>6J1P9QZJ9MAW</v>
          </cell>
          <cell r="U1961" t="str">
            <v>00464288153689</v>
          </cell>
        </row>
        <row r="1962">
          <cell r="A1962" t="str">
            <v>1031-CASE</v>
          </cell>
          <cell r="B1962">
            <v>223166358</v>
          </cell>
          <cell r="C1962" t="str">
            <v>BAZIC School Backpack Basic 16" Blue, School Bag for Students, 12-Pack</v>
          </cell>
          <cell r="D1962" t="str">
            <v>ACTIVE</v>
          </cell>
          <cell r="E1962" t="str">
            <v>PUBLISHED</v>
          </cell>
          <cell r="F1962" t="str">
            <v>Offer end date has passed,No Match Found - Adjusted to your last submitted price</v>
          </cell>
          <cell r="G1962" t="str">
            <v>Travel, Luggage &amp; Accessories</v>
          </cell>
          <cell r="H1962" t="str">
            <v>Backpacks</v>
          </cell>
          <cell r="I1962">
            <v>104.49</v>
          </cell>
          <cell r="J1962" t="str">
            <v>USD</v>
          </cell>
          <cell r="K1962" t="str">
            <v>Base</v>
          </cell>
          <cell r="L1962" t="str">
            <v>Yes</v>
          </cell>
          <cell r="M1962">
            <v>2038980</v>
          </cell>
          <cell r="N1962">
            <v>2039746</v>
          </cell>
          <cell r="O1962">
            <v>8.5</v>
          </cell>
          <cell r="P1962">
            <v>0.48</v>
          </cell>
          <cell r="Q1962">
            <v>1</v>
          </cell>
          <cell r="R1962" t="str">
            <v>Seller Fulfilled</v>
          </cell>
          <cell r="S1962" t="str">
            <v>Seller Fulfilled</v>
          </cell>
          <cell r="T1962" t="str">
            <v>5LT0UUBCDUD3</v>
          </cell>
          <cell r="U1962" t="str">
            <v>00465612949343</v>
          </cell>
        </row>
        <row r="1963">
          <cell r="A1963" t="str">
            <v>1080-CASE</v>
          </cell>
          <cell r="B1963">
            <v>951548359</v>
          </cell>
          <cell r="C1963" t="str">
            <v>BAZIC School Backpack 17" Assorted Color, USB Headphone Jack, 24-Units</v>
          </cell>
          <cell r="D1963" t="str">
            <v>ACTIVE</v>
          </cell>
          <cell r="E1963" t="str">
            <v>UNPUBLISHED</v>
          </cell>
          <cell r="F1963" t="str">
            <v>Reasonable price requirements are not met,Reasonable Price Not Satisfied</v>
          </cell>
          <cell r="G1963" t="str">
            <v>Travel, Luggage &amp; Accessories</v>
          </cell>
          <cell r="H1963" t="str">
            <v>Backpacks</v>
          </cell>
          <cell r="I1963">
            <v>337.75</v>
          </cell>
          <cell r="J1963" t="str">
            <v>USD</v>
          </cell>
          <cell r="K1963" t="str">
            <v>Base</v>
          </cell>
          <cell r="L1963" t="str">
            <v>Yes</v>
          </cell>
          <cell r="M1963">
            <v>2038980</v>
          </cell>
          <cell r="N1963">
            <v>2039746</v>
          </cell>
          <cell r="O1963">
            <v>20.8</v>
          </cell>
          <cell r="P1963">
            <v>2.27</v>
          </cell>
          <cell r="Q1963">
            <v>1</v>
          </cell>
          <cell r="R1963" t="str">
            <v>Seller Fulfilled</v>
          </cell>
          <cell r="S1963" t="str">
            <v>Seller Fulfilled</v>
          </cell>
          <cell r="T1963" t="str">
            <v>2DW8FAG4GJA6</v>
          </cell>
          <cell r="U1963" t="str">
            <v>00462928373763</v>
          </cell>
        </row>
        <row r="1964">
          <cell r="A1964" t="str">
            <v>120-BOX</v>
          </cell>
          <cell r="B1964">
            <v>154467389</v>
          </cell>
          <cell r="C1964" t="str">
            <v>BAZIC Utility Knife Box Cutter 18 mm Wide Blade Snap-Off Razor, 24-Pack</v>
          </cell>
          <cell r="D1964" t="str">
            <v>ACTIVE</v>
          </cell>
          <cell r="E1964" t="str">
            <v>PUBLISHED</v>
          </cell>
          <cell r="F1964" t="str">
            <v>Offer end date has passed</v>
          </cell>
          <cell r="G1964" t="str">
            <v>Office &amp; Stationery</v>
          </cell>
          <cell r="H1964" t="str">
            <v>Markers</v>
          </cell>
          <cell r="I1964">
            <v>14.99</v>
          </cell>
          <cell r="J1964" t="str">
            <v>USD</v>
          </cell>
          <cell r="K1964" t="str">
            <v>Base</v>
          </cell>
          <cell r="L1964" t="str">
            <v>Yes</v>
          </cell>
          <cell r="M1964">
            <v>2038710</v>
          </cell>
          <cell r="N1964">
            <v>2039746</v>
          </cell>
          <cell r="O1964" t="str">
            <v>NETWORK_GEO</v>
          </cell>
          <cell r="P1964">
            <v>0.54</v>
          </cell>
          <cell r="Q1964">
            <v>1</v>
          </cell>
          <cell r="R1964" t="str">
            <v>Seller Fulfilled</v>
          </cell>
          <cell r="S1964" t="str">
            <v>Seller Fulfilled</v>
          </cell>
          <cell r="T1964" t="str">
            <v>4ILAJ77EJLB4</v>
          </cell>
          <cell r="U1964" t="str">
            <v>CUSTOM</v>
          </cell>
        </row>
        <row r="1965">
          <cell r="A1965" t="str">
            <v>1200-BOX</v>
          </cell>
          <cell r="B1965">
            <v>838533109</v>
          </cell>
          <cell r="C1965" t="str">
            <v>BAZIC Dry Erase Marker Black Fine Tip Whiteboard Markers (4/Pack), 24-Packs</v>
          </cell>
          <cell r="D1965" t="str">
            <v>ACTIVE</v>
          </cell>
          <cell r="E1965" t="str">
            <v>PUBLISHED</v>
          </cell>
          <cell r="F1965" t="str">
            <v>Offer end date has passed</v>
          </cell>
          <cell r="G1965" t="str">
            <v>Office &amp; Stationery</v>
          </cell>
          <cell r="H1965" t="str">
            <v>Dry Erase Markers</v>
          </cell>
          <cell r="I1965">
            <v>30.5</v>
          </cell>
          <cell r="J1965" t="str">
            <v>USD</v>
          </cell>
          <cell r="K1965" t="str">
            <v>Base</v>
          </cell>
          <cell r="L1965">
            <v>30.5</v>
          </cell>
          <cell r="M1965">
            <v>2039746</v>
          </cell>
          <cell r="N1965" t="str">
            <v>ALWAYS_TWO_DAY</v>
          </cell>
          <cell r="O1965">
            <v>2.39</v>
          </cell>
          <cell r="P1965">
            <v>0.32</v>
          </cell>
          <cell r="Q1965">
            <v>1</v>
          </cell>
          <cell r="R1965" t="str">
            <v>Seller Fulfilled</v>
          </cell>
          <cell r="S1965" t="str">
            <v>Walmart Fulfilled</v>
          </cell>
          <cell r="T1965" t="str">
            <v>712P7OGAE4I1</v>
          </cell>
          <cell r="U1965" t="str">
            <v>00461773090689</v>
          </cell>
        </row>
        <row r="1966">
          <cell r="A1966" t="str">
            <v>1263-BOX</v>
          </cell>
          <cell r="B1966">
            <v>739427516</v>
          </cell>
          <cell r="C1966" t="str">
            <v>BAZIC Permanent Marker Fine Line, Mini Assorted Color Markers (5/Pack), 24-Packs</v>
          </cell>
          <cell r="D1966" t="str">
            <v>ACTIVE</v>
          </cell>
          <cell r="E1966" t="str">
            <v>PUBLISHED</v>
          </cell>
          <cell r="F1966" t="str">
            <v>An internal error occurred while publishing this item. Please re-ingest the item,Offer end date has passed,Active distributor not set for the item.</v>
          </cell>
          <cell r="G1966" t="str">
            <v>Tools &amp; Hardware</v>
          </cell>
          <cell r="H1966" t="str">
            <v>Utility Knives</v>
          </cell>
          <cell r="I1966">
            <v>41.99</v>
          </cell>
          <cell r="J1966" t="str">
            <v>USD</v>
          </cell>
          <cell r="K1966" t="str">
            <v>Base</v>
          </cell>
          <cell r="L1966" t="str">
            <v>No</v>
          </cell>
          <cell r="M1966">
            <v>2039746</v>
          </cell>
          <cell r="N1966">
            <v>2038710</v>
          </cell>
          <cell r="O1966" t="str">
            <v>NETWORK_GEO</v>
          </cell>
          <cell r="P1966">
            <v>3.46</v>
          </cell>
          <cell r="Q1966">
            <v>1</v>
          </cell>
          <cell r="R1966" t="str">
            <v>Seller Fulfilled</v>
          </cell>
          <cell r="S1966" t="str">
            <v>Seller Fulfilled</v>
          </cell>
          <cell r="T1966" t="str">
            <v>7KV3F0FQY9FS</v>
          </cell>
          <cell r="U1966" t="str">
            <v>10764608001391</v>
          </cell>
        </row>
        <row r="1967">
          <cell r="A1967" t="str">
            <v>1614-EACH</v>
          </cell>
          <cell r="B1967">
            <v>24862893</v>
          </cell>
          <cell r="C1967" t="str">
            <v>BAZIC Metal Tip Correction Pen  Correction Fluid (2/Pack) [1614]</v>
          </cell>
          <cell r="D1967" t="str">
            <v>ACTIVE</v>
          </cell>
          <cell r="E1967" t="str">
            <v>PUBLISHED</v>
          </cell>
          <cell r="F1967" t="str">
            <v>Offer end date has passed,Current Offer At Or Below Target</v>
          </cell>
          <cell r="G1967" t="str">
            <v>Office &amp; Stationery</v>
          </cell>
          <cell r="H1967" t="str">
            <v>Correction Fluid</v>
          </cell>
          <cell r="I1967">
            <v>31.5</v>
          </cell>
          <cell r="J1967" t="str">
            <v>USD</v>
          </cell>
          <cell r="K1967" t="str">
            <v>Base</v>
          </cell>
          <cell r="L1967" t="str">
            <v>Yes</v>
          </cell>
          <cell r="M1967">
            <v>2039913</v>
          </cell>
          <cell r="N1967">
            <v>2039913</v>
          </cell>
          <cell r="O1967" t="str">
            <v>NETWORK_GEO</v>
          </cell>
          <cell r="P1967">
            <v>2.72</v>
          </cell>
          <cell r="Q1967">
            <v>1</v>
          </cell>
          <cell r="R1967" t="str">
            <v>Seller Fulfilled</v>
          </cell>
          <cell r="S1967" t="str">
            <v>Walmart Fulfilled</v>
          </cell>
          <cell r="T1967" t="str">
            <v>2IOKSYWNNHKO</v>
          </cell>
          <cell r="U1967" t="str">
            <v>10764608016111</v>
          </cell>
        </row>
        <row r="1968">
          <cell r="A1968" t="str">
            <v>17101-CASE</v>
          </cell>
          <cell r="B1968">
            <v>18043061606</v>
          </cell>
          <cell r="C1968" t="str">
            <v>BAZIC Frizz Erasable Gel Pens, 0.7mm Medium Point, Blue Ink, 2 Per Pack, 144-Pack</v>
          </cell>
          <cell r="D1968" t="str">
            <v>ACTIVE</v>
          </cell>
          <cell r="E1968" t="str">
            <v>PUBLISHED</v>
          </cell>
          <cell r="F1968" t="str">
            <v>Compliance - Childrenâ€™s Product Policy,No Match Found - Adjusted to your last submitted price</v>
          </cell>
          <cell r="G1968" t="str">
            <v>Office &amp; Stationery</v>
          </cell>
          <cell r="H1968" t="str">
            <v>Pens</v>
          </cell>
          <cell r="I1968">
            <v>9.19</v>
          </cell>
          <cell r="J1968" t="str">
            <v>USD</v>
          </cell>
          <cell r="K1968" t="str">
            <v>Base</v>
          </cell>
          <cell r="L1968" t="str">
            <v>Yes</v>
          </cell>
          <cell r="M1968">
            <v>2039719</v>
          </cell>
          <cell r="N1968">
            <v>2039719</v>
          </cell>
          <cell r="O1968" t="str">
            <v>NETWORK_GEO</v>
          </cell>
          <cell r="P1968">
            <v>0.08</v>
          </cell>
          <cell r="Q1968">
            <v>1</v>
          </cell>
          <cell r="R1968" t="str">
            <v>Seller Fulfilled</v>
          </cell>
          <cell r="S1968" t="str">
            <v>Seller Fulfilled</v>
          </cell>
          <cell r="T1968" t="str">
            <v>3OPWXLUCFQ8J</v>
          </cell>
          <cell r="U1968" t="str">
            <v>00764608170168</v>
          </cell>
        </row>
        <row r="1969">
          <cell r="A1969" t="str">
            <v>223-EACH</v>
          </cell>
          <cell r="B1969">
            <v>33779582</v>
          </cell>
          <cell r="C1969" t="str">
            <v>BAZIC Paper Clips Regular 33mm, Silver Color Paper Clip (200/Pack), 1-Pack</v>
          </cell>
          <cell r="D1969" t="str">
            <v>ACTIVE</v>
          </cell>
          <cell r="E1969" t="str">
            <v>PUBLISHED</v>
          </cell>
          <cell r="F1969" t="str">
            <v>Offer end date has passed</v>
          </cell>
          <cell r="G1969" t="str">
            <v>Office &amp; Stationery</v>
          </cell>
          <cell r="H1969" t="str">
            <v>Pens</v>
          </cell>
          <cell r="I1969">
            <v>8</v>
          </cell>
          <cell r="J1969" t="str">
            <v>USD</v>
          </cell>
          <cell r="K1969" t="str">
            <v>Base</v>
          </cell>
          <cell r="L1969" t="str">
            <v>Yes</v>
          </cell>
          <cell r="M1969">
            <v>2039905</v>
          </cell>
          <cell r="N1969">
            <v>2039719</v>
          </cell>
          <cell r="O1969" t="str">
            <v>NETWORK_GEO</v>
          </cell>
          <cell r="P1969">
            <v>0.1</v>
          </cell>
          <cell r="Q1969">
            <v>1</v>
          </cell>
          <cell r="R1969" t="str">
            <v>Seller Fulfilled</v>
          </cell>
          <cell r="S1969" t="str">
            <v>WFS Eligible</v>
          </cell>
          <cell r="T1969" t="str">
            <v>2E5SUAEJCLZK</v>
          </cell>
          <cell r="U1969" t="str">
            <v>00764608170335</v>
          </cell>
        </row>
        <row r="1970">
          <cell r="A1970" t="str">
            <v>2319-BOX</v>
          </cell>
          <cell r="B1970">
            <v>766976250</v>
          </cell>
          <cell r="C1970" t="str">
            <v>BAZIC Highlighter Assorted Color Desk Style Chisel Tip Marker (3/Pack), 24-Packs</v>
          </cell>
          <cell r="D1970" t="str">
            <v>ACTIVE</v>
          </cell>
          <cell r="E1970" t="str">
            <v>PUBLISHED</v>
          </cell>
          <cell r="G1970" t="str">
            <v>Office &amp; Stationery</v>
          </cell>
          <cell r="H1970" t="str">
            <v>Highlighters</v>
          </cell>
          <cell r="I1970">
            <v>43.59</v>
          </cell>
          <cell r="J1970" t="str">
            <v>USD</v>
          </cell>
          <cell r="K1970" t="str">
            <v>Base</v>
          </cell>
          <cell r="L1970">
            <v>43.59</v>
          </cell>
          <cell r="M1970">
            <v>2039896</v>
          </cell>
          <cell r="N1970">
            <v>2039719</v>
          </cell>
          <cell r="O1970" t="str">
            <v>NETWORK_GEO</v>
          </cell>
          <cell r="P1970">
            <v>0.14000000000000001</v>
          </cell>
          <cell r="Q1970">
            <v>1</v>
          </cell>
          <cell r="R1970" t="str">
            <v>Seller Fulfilled</v>
          </cell>
          <cell r="S1970" t="str">
            <v>Seller Fulfilled</v>
          </cell>
          <cell r="T1970" t="str">
            <v>1PRE38JVGEKW</v>
          </cell>
          <cell r="U1970" t="str">
            <v>00764608017562</v>
          </cell>
        </row>
        <row r="1971">
          <cell r="A1971" t="str">
            <v>2341-BOX</v>
          </cell>
          <cell r="B1971">
            <v>981530637</v>
          </cell>
          <cell r="C1971" t="str">
            <v>BAZIC Highlighter Gel Pen Neon Bible Highlighters Assorted Color (5/Pack), 12-Packs</v>
          </cell>
          <cell r="D1971" t="str">
            <v>ACTIVE</v>
          </cell>
          <cell r="E1971" t="str">
            <v>PUBLISHED</v>
          </cell>
          <cell r="F1971" t="str">
            <v>Reasonable price requirements are not met,Reasonable Price Not Satisfied</v>
          </cell>
          <cell r="G1971" t="str">
            <v>Office &amp; Stationery</v>
          </cell>
          <cell r="H1971" t="str">
            <v>Manual Pencil Sharpeners</v>
          </cell>
          <cell r="I1971">
            <v>9</v>
          </cell>
          <cell r="J1971" t="str">
            <v>USD</v>
          </cell>
          <cell r="K1971" t="str">
            <v>Base</v>
          </cell>
          <cell r="L1971" t="str">
            <v>Yes</v>
          </cell>
          <cell r="M1971">
            <v>2039896</v>
          </cell>
          <cell r="N1971">
            <v>2039751</v>
          </cell>
          <cell r="O1971" t="str">
            <v>NETWORK_GEO</v>
          </cell>
          <cell r="P1971">
            <v>0.2</v>
          </cell>
          <cell r="Q1971">
            <v>1</v>
          </cell>
          <cell r="R1971" t="str">
            <v>Seller Fulfilled</v>
          </cell>
          <cell r="S1971" t="str">
            <v>Seller Fulfilled</v>
          </cell>
          <cell r="T1971" t="str">
            <v>4KRBF72HKWV4</v>
          </cell>
          <cell r="U1971" t="str">
            <v>00463819698033</v>
          </cell>
        </row>
        <row r="1972">
          <cell r="A1972" t="str">
            <v>264-PACK2</v>
          </cell>
          <cell r="B1972">
            <v>642004188</v>
          </cell>
          <cell r="C1972" t="str">
            <v>BAZIC Binder Clips Medium 1 1/4" (32mm) Asst Color, Paper Clip(8/Pack), 2-Packs</v>
          </cell>
          <cell r="D1972" t="str">
            <v>ACTIVE</v>
          </cell>
          <cell r="E1972" t="str">
            <v>PUBLISHED</v>
          </cell>
          <cell r="F1972" t="str">
            <v>Reasonable price requirements are not met,Reasonable Price Not Satisfied</v>
          </cell>
          <cell r="G1972" t="str">
            <v>Office &amp; Stationery</v>
          </cell>
          <cell r="H1972" t="str">
            <v>Binder Clips</v>
          </cell>
          <cell r="I1972">
            <v>9.49</v>
          </cell>
          <cell r="J1972" t="str">
            <v>USD</v>
          </cell>
          <cell r="K1972" t="str">
            <v>Base</v>
          </cell>
          <cell r="L1972">
            <v>9.49</v>
          </cell>
          <cell r="M1972">
            <v>2039905</v>
          </cell>
          <cell r="N1972">
            <v>2039872</v>
          </cell>
          <cell r="O1972" t="str">
            <v>NETWORK_GEO</v>
          </cell>
          <cell r="P1972">
            <v>39.22</v>
          </cell>
          <cell r="Q1972">
            <v>1</v>
          </cell>
          <cell r="R1972" t="str">
            <v>Seller Fulfilled</v>
          </cell>
          <cell r="S1972" t="str">
            <v>Seller Fulfilled</v>
          </cell>
          <cell r="T1972" t="str">
            <v>3XMSJ5DWFAT1</v>
          </cell>
          <cell r="U1972" t="str">
            <v>20764608020283</v>
          </cell>
        </row>
        <row r="1973">
          <cell r="A1973" t="str">
            <v>2713-BOX</v>
          </cell>
          <cell r="B1973">
            <v>297967916</v>
          </cell>
          <cell r="C1973" t="str">
            <v>BAZIC Magnifying Glass 2X, Round 3" Magnifier for Science Class, 24-Packs</v>
          </cell>
          <cell r="D1973" t="str">
            <v>ACTIVE</v>
          </cell>
          <cell r="E1973" t="str">
            <v>SYSTEM_PROBLEM</v>
          </cell>
          <cell r="F1973" t="str">
            <v>Compliance - Consumer Protection,Current Offer At Or Below Target</v>
          </cell>
          <cell r="G1973" t="str">
            <v>Office &amp; Stationery</v>
          </cell>
          <cell r="H1973" t="str">
            <v>Pins &amp; Tacks</v>
          </cell>
          <cell r="I1973">
            <v>7.99</v>
          </cell>
          <cell r="J1973" t="str">
            <v>USD</v>
          </cell>
          <cell r="K1973" t="str">
            <v>Base</v>
          </cell>
          <cell r="L1973" t="str">
            <v>Yes</v>
          </cell>
          <cell r="M1973">
            <v>2038710</v>
          </cell>
          <cell r="N1973">
            <v>2048507</v>
          </cell>
          <cell r="O1973" t="str">
            <v>NETWORK_GEO</v>
          </cell>
          <cell r="P1973">
            <v>0.1</v>
          </cell>
          <cell r="Q1973">
            <v>1</v>
          </cell>
          <cell r="R1973" t="str">
            <v>Seller Fulfilled</v>
          </cell>
          <cell r="S1973" t="str">
            <v>Seller Fulfilled</v>
          </cell>
          <cell r="T1973" t="str">
            <v>0SAKG247JC3C</v>
          </cell>
          <cell r="U1973" t="str">
            <v>00764608002070</v>
          </cell>
        </row>
        <row r="1974">
          <cell r="A1974" t="str">
            <v>3171-EACH</v>
          </cell>
          <cell r="B1974">
            <v>30498886</v>
          </cell>
          <cell r="C1974" t="str">
            <v>BAZIC Expanding File Folder 5 Pockets w/ Tab, Letter Size Plastic File Pocket Folders, 1-Pack</v>
          </cell>
          <cell r="D1974" t="str">
            <v>ACTIVE</v>
          </cell>
          <cell r="E1974" t="str">
            <v>PUBLISHED</v>
          </cell>
          <cell r="F1974" t="str">
            <v>Republish (For Walmart internal use only: 00),Min. Allowed Seller Price Reached</v>
          </cell>
          <cell r="G1974" t="str">
            <v>Office &amp; Stationery</v>
          </cell>
          <cell r="H1974" t="str">
            <v>Sheet Protectors</v>
          </cell>
          <cell r="I1974">
            <v>25.25</v>
          </cell>
          <cell r="J1974" t="str">
            <v>USD</v>
          </cell>
          <cell r="K1974" t="str">
            <v>Base</v>
          </cell>
          <cell r="L1974" t="str">
            <v>Yes</v>
          </cell>
          <cell r="M1974">
            <v>2039742</v>
          </cell>
          <cell r="N1974">
            <v>2039907</v>
          </cell>
          <cell r="O1974" t="str">
            <v>NETWORK_GEO</v>
          </cell>
          <cell r="P1974">
            <v>2.88</v>
          </cell>
          <cell r="Q1974">
            <v>1</v>
          </cell>
          <cell r="R1974" t="str">
            <v>Seller Fulfilled</v>
          </cell>
          <cell r="S1974" t="str">
            <v>Seller Fulfilled</v>
          </cell>
          <cell r="T1974" t="str">
            <v>4DRAKSYLYGCH</v>
          </cell>
          <cell r="U1974" t="str">
            <v>00463434627753</v>
          </cell>
        </row>
        <row r="1975">
          <cell r="A1975" t="str">
            <v>3344-EACH</v>
          </cell>
          <cell r="B1975">
            <v>705349575</v>
          </cell>
          <cell r="C1975" t="str">
            <v>BAZIC Modeling Clay Bar 12 Color, 230g (8.11 oz), Non Toxic, 1-Pack</v>
          </cell>
          <cell r="D1975" t="str">
            <v>RETIRED</v>
          </cell>
          <cell r="E1975" t="str">
            <v>UNPUBLISHED</v>
          </cell>
          <cell r="F1975" t="str">
            <v>Offer end date has passed</v>
          </cell>
          <cell r="G1975" t="str">
            <v>Office &amp; Stationery</v>
          </cell>
          <cell r="H1975" t="str">
            <v>Pencil &amp; Pen Erasers</v>
          </cell>
          <cell r="I1975">
            <v>12.25</v>
          </cell>
          <cell r="J1975" t="str">
            <v>USD</v>
          </cell>
          <cell r="K1975" t="str">
            <v>Base</v>
          </cell>
          <cell r="L1975" t="str">
            <v>Yes</v>
          </cell>
          <cell r="M1975">
            <v>2039741</v>
          </cell>
          <cell r="N1975">
            <v>2039721</v>
          </cell>
          <cell r="O1975" t="str">
            <v>ALWAYS_TWO_DAY</v>
          </cell>
          <cell r="P1975">
            <v>0.95</v>
          </cell>
          <cell r="Q1975">
            <v>1</v>
          </cell>
          <cell r="R1975" t="str">
            <v>Walmart Fulfilled</v>
          </cell>
          <cell r="S1975" t="str">
            <v>Seller Fulfilled</v>
          </cell>
          <cell r="T1975" t="str">
            <v>1Z81G3LU9QP0</v>
          </cell>
          <cell r="U1975" t="str">
            <v>00764608022160</v>
          </cell>
        </row>
        <row r="1976">
          <cell r="A1976" t="str">
            <v>3476-EACH</v>
          </cell>
          <cell r="B1976">
            <v>578010026</v>
          </cell>
          <cell r="C1976" t="str">
            <v>BAZIC Glitter Shaker Gold Metallic Color, Halloween Sparkling Powder (12g/Pack), 1-Pack</v>
          </cell>
          <cell r="D1976" t="str">
            <v>ARCHIVED</v>
          </cell>
          <cell r="E1976" t="str">
            <v>UNPUBLISHED</v>
          </cell>
          <cell r="F1976" t="str">
            <v>Offer end date has passed</v>
          </cell>
          <cell r="G1976" t="str">
            <v>Office &amp; Stationery</v>
          </cell>
          <cell r="H1976" t="str">
            <v>Pencil &amp; Pen Erasers</v>
          </cell>
          <cell r="I1976">
            <v>6.59</v>
          </cell>
          <cell r="J1976" t="str">
            <v>USD</v>
          </cell>
          <cell r="K1976" t="str">
            <v>Base</v>
          </cell>
          <cell r="L1976" t="str">
            <v>Yes</v>
          </cell>
          <cell r="M1976">
            <v>2038710</v>
          </cell>
          <cell r="N1976">
            <v>2039721</v>
          </cell>
          <cell r="O1976" t="str">
            <v>ALWAYS_TWO_DAY</v>
          </cell>
          <cell r="P1976">
            <v>0.4</v>
          </cell>
          <cell r="Q1976">
            <v>1</v>
          </cell>
          <cell r="R1976" t="str">
            <v>Walmart Fulfilled</v>
          </cell>
          <cell r="S1976" t="str">
            <v>Seller Fulfilled</v>
          </cell>
          <cell r="T1976" t="str">
            <v>50BMUHYIAAS1</v>
          </cell>
          <cell r="U1976" t="str">
            <v>00465864073704</v>
          </cell>
        </row>
        <row r="1977">
          <cell r="A1977" t="str">
            <v>3809-EACH</v>
          </cell>
          <cell r="B1977">
            <v>26601802</v>
          </cell>
          <cell r="C1977" t="str">
            <v>BAZIC Gold Foil Number Label, 0 to 9 Numbers 1/2"X5/8" (378/Pack), 1-Pack</v>
          </cell>
          <cell r="D1977" t="str">
            <v>ACTIVE</v>
          </cell>
          <cell r="E1977" t="str">
            <v>PUBLISHED</v>
          </cell>
          <cell r="F1977" t="str">
            <v>Offer end date has passed</v>
          </cell>
          <cell r="G1977" t="str">
            <v>Office &amp; Stationery</v>
          </cell>
          <cell r="H1977" t="str">
            <v>Pencil &amp; Pen Erasers</v>
          </cell>
          <cell r="I1977">
            <v>7.47</v>
          </cell>
          <cell r="J1977" t="str">
            <v>USD</v>
          </cell>
          <cell r="K1977" t="str">
            <v>Base</v>
          </cell>
          <cell r="L1977" t="str">
            <v>Yes</v>
          </cell>
          <cell r="M1977">
            <v>2038061</v>
          </cell>
          <cell r="N1977">
            <v>2039721</v>
          </cell>
          <cell r="O1977" t="str">
            <v>NETWORK_GEO</v>
          </cell>
          <cell r="P1977">
            <v>0.06</v>
          </cell>
          <cell r="Q1977">
            <v>1</v>
          </cell>
          <cell r="R1977" t="str">
            <v>Seller Fulfilled</v>
          </cell>
          <cell r="S1977" t="str">
            <v>Seller Fulfilled</v>
          </cell>
          <cell r="T1977" t="str">
            <v>3DEJXPXQV6YE</v>
          </cell>
          <cell r="U1977" t="str">
            <v>00764608022399</v>
          </cell>
        </row>
        <row r="1978">
          <cell r="A1978" t="str">
            <v>4401-BOX</v>
          </cell>
          <cell r="B1978">
            <v>376982976</v>
          </cell>
          <cell r="C1978" t="str">
            <v>BAZIC 6.5" Decorative Paper Edge Scissor Set, Assorted Color, 24-Pack</v>
          </cell>
          <cell r="D1978" t="str">
            <v>ACTIVE</v>
          </cell>
          <cell r="E1978" t="str">
            <v>PUBLISHED</v>
          </cell>
          <cell r="F1978" t="str">
            <v>Reasonable price requirements are not met,Reasonable Price Not Satisfied</v>
          </cell>
          <cell r="G1978" t="str">
            <v>Office &amp; Stationery</v>
          </cell>
          <cell r="H1978" t="str">
            <v>Scissors</v>
          </cell>
          <cell r="I1978">
            <v>41.49</v>
          </cell>
          <cell r="J1978" t="str">
            <v>USD</v>
          </cell>
          <cell r="K1978" t="str">
            <v>Base</v>
          </cell>
          <cell r="L1978" t="str">
            <v>Yes</v>
          </cell>
          <cell r="M1978">
            <v>2039728</v>
          </cell>
          <cell r="N1978">
            <v>2039896</v>
          </cell>
          <cell r="O1978" t="str">
            <v>NETWORK_GEO</v>
          </cell>
          <cell r="P1978">
            <v>2.72</v>
          </cell>
          <cell r="Q1978">
            <v>1</v>
          </cell>
          <cell r="R1978" t="str">
            <v>Seller Fulfilled</v>
          </cell>
          <cell r="S1978" t="str">
            <v>Seller Fulfilled</v>
          </cell>
          <cell r="T1978" t="str">
            <v>2MSGG8JH5SVS</v>
          </cell>
          <cell r="U1978" t="str">
            <v>10764608023218</v>
          </cell>
        </row>
        <row r="1979">
          <cell r="A1979" t="str">
            <v>5143-EACH</v>
          </cell>
          <cell r="B1979">
            <v>38446343</v>
          </cell>
          <cell r="C1979" t="str">
            <v>BAZIC Neon Page Markers 0.5x1.75 Neon Index Tabs, (1000 Sheets/Pack), 1-Pack</v>
          </cell>
          <cell r="D1979" t="str">
            <v>ACTIVE</v>
          </cell>
          <cell r="E1979" t="str">
            <v>PUBLISHED</v>
          </cell>
          <cell r="F1979"/>
          <cell r="G1979" t="str">
            <v>Office &amp; Stationery</v>
          </cell>
          <cell r="H1979" t="str">
            <v>Highlighters</v>
          </cell>
          <cell r="I1979">
            <v>10.25</v>
          </cell>
          <cell r="J1979" t="str">
            <v>USD</v>
          </cell>
          <cell r="K1979" t="str">
            <v>Base</v>
          </cell>
          <cell r="L1979" t="str">
            <v>Yes</v>
          </cell>
          <cell r="M1979">
            <v>2039889</v>
          </cell>
          <cell r="N1979">
            <v>2039896</v>
          </cell>
          <cell r="O1979" t="str">
            <v>NETWORK_GEO</v>
          </cell>
          <cell r="P1979">
            <v>0.28000000000000003</v>
          </cell>
          <cell r="Q1979">
            <v>1</v>
          </cell>
          <cell r="R1979" t="str">
            <v>Seller Fulfilled</v>
          </cell>
          <cell r="S1979" t="str">
            <v>Seller Fulfilled</v>
          </cell>
          <cell r="T1979" t="str">
            <v>3GLOQ84NIR4H</v>
          </cell>
          <cell r="U1979" t="str">
            <v>00764608023433</v>
          </cell>
        </row>
        <row r="1980">
          <cell r="A1980" t="str">
            <v>5191-PACK2</v>
          </cell>
          <cell r="B1980">
            <v>1068280968</v>
          </cell>
          <cell r="C1980" t="str">
            <v>BAZIC 100 Sheets Pastel Color Multipurpose Paper 8.5"x11", Colored Copy Paper Fax Laser Printing (100/Pack), 2-Packs</v>
          </cell>
          <cell r="D1980" t="str">
            <v>ACTIVE</v>
          </cell>
          <cell r="E1980" t="str">
            <v>PUBLISHED</v>
          </cell>
          <cell r="F1980" t="str">
            <v>Offer end date has passed</v>
          </cell>
          <cell r="G1980" t="str">
            <v>Crafts</v>
          </cell>
          <cell r="H1980" t="str">
            <v>Crayons</v>
          </cell>
          <cell r="I1980">
            <v>486</v>
          </cell>
          <cell r="J1980" t="str">
            <v>USD</v>
          </cell>
          <cell r="K1980" t="str">
            <v>Base</v>
          </cell>
          <cell r="L1980" t="str">
            <v>Yes</v>
          </cell>
          <cell r="M1980">
            <v>2039724</v>
          </cell>
          <cell r="N1980">
            <v>2039722</v>
          </cell>
          <cell r="O1980" t="str">
            <v>NETWORK_GEO</v>
          </cell>
          <cell r="P1980">
            <v>45.66</v>
          </cell>
          <cell r="Q1980">
            <v>1</v>
          </cell>
          <cell r="R1980" t="str">
            <v>Seller Fulfilled</v>
          </cell>
          <cell r="S1980" t="str">
            <v>Walmart Fulfilled</v>
          </cell>
          <cell r="T1980" t="str">
            <v>3RWU16HB2YUG</v>
          </cell>
          <cell r="U1980" t="str">
            <v>20764608025691</v>
          </cell>
        </row>
        <row r="1981">
          <cell r="A1981" t="str">
            <v>716-PACK2</v>
          </cell>
          <cell r="B1981">
            <v>424465419</v>
          </cell>
          <cell r="C1981" t="str">
            <v>BAZIC Pencil Wood Pre-Sharpened #2 HB Jumbo Pencils, Latex Free Eraser (4/Pack), 2-Packs</v>
          </cell>
          <cell r="D1981" t="str">
            <v>ACTIVE</v>
          </cell>
          <cell r="E1981" t="str">
            <v>PUBLISHED</v>
          </cell>
          <cell r="F1981" t="str">
            <v>Offer end date has passed</v>
          </cell>
          <cell r="G1981" t="str">
            <v>Office &amp; Stationery</v>
          </cell>
          <cell r="H1981" t="str">
            <v>Pencils</v>
          </cell>
          <cell r="I1981">
            <v>7.89</v>
          </cell>
          <cell r="J1981" t="str">
            <v>USD</v>
          </cell>
          <cell r="K1981" t="str">
            <v>Base</v>
          </cell>
          <cell r="L1981">
            <v>8.01</v>
          </cell>
          <cell r="M1981">
            <v>2039720</v>
          </cell>
          <cell r="N1981">
            <v>2038710</v>
          </cell>
          <cell r="O1981">
            <v>0.26</v>
          </cell>
          <cell r="P1981">
            <v>0.24</v>
          </cell>
          <cell r="Q1981">
            <v>1</v>
          </cell>
          <cell r="R1981" t="str">
            <v>Seller Fulfilled</v>
          </cell>
          <cell r="S1981" t="str">
            <v>Seller Fulfilled</v>
          </cell>
          <cell r="T1981" t="str">
            <v>3TO9XG33QUZ4</v>
          </cell>
          <cell r="U1981" t="str">
            <v>00764608027059</v>
          </cell>
        </row>
        <row r="1982">
          <cell r="A1982" t="str">
            <v>738-BOX</v>
          </cell>
          <cell r="B1982">
            <v>935661105</v>
          </cell>
          <cell r="C1982" t="str">
            <v>BAZIC Multi Point Pencil MagnifierTop, Smooth Write, (4/Pack), 24-Pack</v>
          </cell>
          <cell r="D1982" t="str">
            <v>ARCHIVED</v>
          </cell>
          <cell r="E1982" t="str">
            <v>UNPUBLISHED</v>
          </cell>
          <cell r="F1982" t="str">
            <v>Offer end date has passed</v>
          </cell>
          <cell r="G1982" t="str">
            <v>Office &amp; Stationery</v>
          </cell>
          <cell r="H1982" t="str">
            <v>Calculators</v>
          </cell>
          <cell r="I1982">
            <v>16.71</v>
          </cell>
          <cell r="J1982" t="str">
            <v>USD</v>
          </cell>
          <cell r="K1982" t="str">
            <v>Base</v>
          </cell>
          <cell r="L1982" t="str">
            <v>Yes</v>
          </cell>
          <cell r="M1982">
            <v>2039720</v>
          </cell>
          <cell r="N1982">
            <v>2039735</v>
          </cell>
          <cell r="O1982" t="str">
            <v>NETWORK_GEO</v>
          </cell>
          <cell r="P1982">
            <v>0.6</v>
          </cell>
          <cell r="Q1982">
            <v>1</v>
          </cell>
          <cell r="R1982" t="str">
            <v>Seller Fulfilled</v>
          </cell>
          <cell r="S1982" t="str">
            <v>Seller Fulfilled</v>
          </cell>
          <cell r="T1982" t="str">
            <v>76WH2BZ431C4</v>
          </cell>
          <cell r="U1982" t="str">
            <v>00764608030141</v>
          </cell>
        </row>
        <row r="1983">
          <cell r="A1983" t="str">
            <v>776-EACH</v>
          </cell>
          <cell r="B1983">
            <v>873706199</v>
          </cell>
          <cell r="C1983" t="str">
            <v>BAZIC 12 Colored Pencils Designer, Set for Art Drawing Sketching, 1-Pack</v>
          </cell>
          <cell r="D1983" t="str">
            <v>ARCHIVED</v>
          </cell>
          <cell r="E1983" t="str">
            <v>UNPUBLISHED</v>
          </cell>
          <cell r="F1983" t="str">
            <v>Offer end date has passed,Listing &amp; Content:UPC Mismatch:Wrong-Item:Unpublish-Auto</v>
          </cell>
          <cell r="G1983" t="str">
            <v>Office &amp; Stationery</v>
          </cell>
          <cell r="H1983" t="str">
            <v>File Folders</v>
          </cell>
          <cell r="I1983">
            <v>25</v>
          </cell>
          <cell r="J1983" t="str">
            <v>USD</v>
          </cell>
          <cell r="K1983" t="str">
            <v>Base</v>
          </cell>
          <cell r="L1983" t="str">
            <v>Yes</v>
          </cell>
          <cell r="M1983">
            <v>2039720</v>
          </cell>
          <cell r="N1983">
            <v>2039742</v>
          </cell>
          <cell r="O1983" t="str">
            <v>NETWORK_GEO</v>
          </cell>
          <cell r="P1983">
            <v>1.08</v>
          </cell>
          <cell r="Q1983">
            <v>1</v>
          </cell>
          <cell r="R1983" t="str">
            <v>Seller Fulfilled</v>
          </cell>
          <cell r="S1983" t="str">
            <v>Seller Fulfilled</v>
          </cell>
          <cell r="T1983" t="str">
            <v>20QZRVMGE35A</v>
          </cell>
          <cell r="U1983" t="str">
            <v>00764608031056</v>
          </cell>
        </row>
        <row r="1984">
          <cell r="A1984" t="str">
            <v>80459-CASE</v>
          </cell>
          <cell r="B1984">
            <v>17472251692</v>
          </cell>
          <cell r="C1984" t="str">
            <v>Color The Bible Coloring Book 2 Title, Fun Workbook for Learning Drawing Coloring, 48-Pack</v>
          </cell>
          <cell r="D1984" t="str">
            <v>ACTIVE</v>
          </cell>
          <cell r="E1984" t="str">
            <v>PUBLISHED</v>
          </cell>
          <cell r="G1984" t="str">
            <v>Crafts</v>
          </cell>
          <cell r="H1984" t="str">
            <v>Coloring Books</v>
          </cell>
          <cell r="I1984">
            <v>75.989999999999995</v>
          </cell>
          <cell r="J1984" t="str">
            <v>USD</v>
          </cell>
          <cell r="K1984" t="str">
            <v>Base</v>
          </cell>
          <cell r="L1984">
            <v>75.989999999999995</v>
          </cell>
          <cell r="M1984">
            <v>2038710</v>
          </cell>
          <cell r="N1984">
            <v>2039738</v>
          </cell>
          <cell r="O1984" t="str">
            <v>NETWORK_GEO</v>
          </cell>
          <cell r="P1984">
            <v>2.04</v>
          </cell>
          <cell r="Q1984">
            <v>1</v>
          </cell>
          <cell r="R1984" t="str">
            <v>WFS Eligible</v>
          </cell>
          <cell r="S1984" t="str">
            <v>Seller Fulfilled</v>
          </cell>
          <cell r="T1984" t="str">
            <v>2T4JISRD2CIH</v>
          </cell>
          <cell r="U1984" t="str">
            <v>00764608031308</v>
          </cell>
        </row>
        <row r="1985">
          <cell r="A1985" t="str">
            <v>S-13-PACK4</v>
          </cell>
          <cell r="B1985">
            <v>953151047</v>
          </cell>
          <cell r="C1985" t="str">
            <v>BAZIC No Trespassing Sign 9"X12", Private Property Restricted Area Authorized Signage, 4-Pack</v>
          </cell>
          <cell r="D1985" t="str">
            <v>ACTIVE</v>
          </cell>
          <cell r="E1985" t="str">
            <v>PUBLISHED</v>
          </cell>
          <cell r="G1985" t="str">
            <v>Home &amp; Garden</v>
          </cell>
          <cell r="H1985" t="str">
            <v>Plaques &amp; Signs</v>
          </cell>
          <cell r="I1985">
            <v>8.24</v>
          </cell>
          <cell r="J1985" t="str">
            <v>USD</v>
          </cell>
          <cell r="K1985" t="str">
            <v>Base</v>
          </cell>
          <cell r="L1985">
            <v>8.24</v>
          </cell>
          <cell r="M1985">
            <v>2038710</v>
          </cell>
          <cell r="N1985">
            <v>2039738</v>
          </cell>
          <cell r="O1985" t="str">
            <v>NETWORK_GEO</v>
          </cell>
          <cell r="P1985">
            <v>2.56</v>
          </cell>
          <cell r="Q1985">
            <v>1</v>
          </cell>
          <cell r="R1985" t="str">
            <v>Seller Fulfilled</v>
          </cell>
          <cell r="S1985" t="str">
            <v>Seller Fulfilled</v>
          </cell>
          <cell r="T1985" t="str">
            <v>6MUSC9K9GYJM</v>
          </cell>
          <cell r="U1985" t="str">
            <v>00764608031353</v>
          </cell>
        </row>
        <row r="1986">
          <cell r="A1986" t="str">
            <v>S-20-PACK4</v>
          </cell>
          <cell r="B1986">
            <v>139748938</v>
          </cell>
          <cell r="C1986" t="str">
            <v>BAZIC Help Wanted Sign 9"X12", Now Hiring Plastic Signs Waterproof Indoor Signage, 4-Pack</v>
          </cell>
          <cell r="D1986" t="str">
            <v>ACTIVE</v>
          </cell>
          <cell r="E1986" t="str">
            <v>PUBLISHED</v>
          </cell>
          <cell r="G1986" t="str">
            <v>Home &amp; Garden</v>
          </cell>
          <cell r="H1986" t="str">
            <v>Plaques &amp; Signs</v>
          </cell>
          <cell r="I1986">
            <v>8.99</v>
          </cell>
          <cell r="J1986" t="str">
            <v>USD</v>
          </cell>
          <cell r="K1986" t="str">
            <v>Base</v>
          </cell>
          <cell r="L1986">
            <v>8.99</v>
          </cell>
          <cell r="M1986">
            <v>2038710</v>
          </cell>
          <cell r="N1986">
            <v>2039742</v>
          </cell>
          <cell r="O1986" t="str">
            <v>ALWAYS_TWO_DAY</v>
          </cell>
          <cell r="P1986">
            <v>1.0449999999999999</v>
          </cell>
          <cell r="Q1986">
            <v>1</v>
          </cell>
          <cell r="R1986" t="str">
            <v>Walmart Fulfilled</v>
          </cell>
          <cell r="S1986" t="str">
            <v>Seller Fulfilled</v>
          </cell>
          <cell r="T1986" t="str">
            <v>1UZHYTPG7T3D</v>
          </cell>
          <cell r="U1986" t="str">
            <v>00468155245606</v>
          </cell>
        </row>
        <row r="1987">
          <cell r="A1987" t="str">
            <v>1040-EACH</v>
          </cell>
          <cell r="B1987">
            <v>421519754</v>
          </cell>
          <cell r="C1987" t="str">
            <v>BAZIC School Backpack Basic 16" Navy Blue, School Bag for Students, 1-Pack</v>
          </cell>
          <cell r="D1987" t="str">
            <v>ACTIVE</v>
          </cell>
          <cell r="E1987" t="str">
            <v>PUBLISHED</v>
          </cell>
          <cell r="G1987" t="str">
            <v>Travel, Luggage &amp; Accessories</v>
          </cell>
          <cell r="H1987" t="str">
            <v>Backpacks</v>
          </cell>
          <cell r="I1987">
            <v>12.2</v>
          </cell>
          <cell r="J1987" t="str">
            <v>USD</v>
          </cell>
          <cell r="K1987" t="str">
            <v>Base</v>
          </cell>
          <cell r="L1987">
            <v>12.2</v>
          </cell>
          <cell r="M1987">
            <v>2038980</v>
          </cell>
          <cell r="N1987">
            <v>2039738</v>
          </cell>
          <cell r="O1987" t="str">
            <v>NETWORK_GEO</v>
          </cell>
          <cell r="P1987">
            <v>9.94</v>
          </cell>
          <cell r="Q1987">
            <v>1</v>
          </cell>
          <cell r="R1987" t="str">
            <v>Seller Fulfilled</v>
          </cell>
          <cell r="S1987" t="str">
            <v>Seller Fulfilled</v>
          </cell>
          <cell r="T1987" t="str">
            <v>3L4IGWCP7676</v>
          </cell>
          <cell r="U1987" t="str">
            <v>20764608031920</v>
          </cell>
        </row>
        <row r="1988">
          <cell r="A1988" t="str">
            <v>1266-PACK2</v>
          </cell>
          <cell r="B1988">
            <v>417777470</v>
          </cell>
          <cell r="C1988" t="str">
            <v>BAZIC Washable Markers Super Tip 20 Color, Fine Line Coloring Marker Non Toxic (20/Pack), 2-Packs</v>
          </cell>
          <cell r="D1988" t="str">
            <v>ACTIVE</v>
          </cell>
          <cell r="E1988" t="str">
            <v>PUBLISHED</v>
          </cell>
          <cell r="F1988" t="str">
            <v>Compliance - Childrenâ€™s Product Policy</v>
          </cell>
          <cell r="G1988" t="str">
            <v>Office &amp; Stationery</v>
          </cell>
          <cell r="H1988" t="str">
            <v>Markers</v>
          </cell>
          <cell r="I1988">
            <v>18.5</v>
          </cell>
          <cell r="J1988" t="str">
            <v>USD</v>
          </cell>
          <cell r="K1988" t="str">
            <v>Base</v>
          </cell>
          <cell r="L1988">
            <v>18.5</v>
          </cell>
          <cell r="M1988">
            <v>2039746</v>
          </cell>
          <cell r="N1988">
            <v>2039731</v>
          </cell>
          <cell r="O1988" t="str">
            <v>ALWAYS_TWO_DAY</v>
          </cell>
          <cell r="P1988">
            <v>0.96</v>
          </cell>
          <cell r="Q1988">
            <v>1</v>
          </cell>
          <cell r="R1988" t="str">
            <v>Walmart Fulfilled</v>
          </cell>
          <cell r="S1988" t="str">
            <v>Walmart Fulfilled</v>
          </cell>
          <cell r="T1988" t="str">
            <v>28GM0HIRTFE0</v>
          </cell>
          <cell r="U1988" t="str">
            <v>10764608003227</v>
          </cell>
        </row>
        <row r="1989">
          <cell r="A1989" t="str">
            <v>1287-EACH</v>
          </cell>
          <cell r="B1989">
            <v>1614217219</v>
          </cell>
          <cell r="C1989" t="str">
            <v>BAZIC Dry Erase Marker Bright Color Chisel Tip, Whiteboard Pen Marcador, Low Odor Markers White Board Pens (3/Pack), 1-Pack</v>
          </cell>
          <cell r="D1989" t="str">
            <v>ARCHIVED</v>
          </cell>
          <cell r="E1989" t="str">
            <v>UNPUBLISHED</v>
          </cell>
          <cell r="F1989" t="str">
            <v>Offer end date has passed</v>
          </cell>
          <cell r="G1989" t="str">
            <v>Office &amp; Stationery</v>
          </cell>
          <cell r="H1989" t="str">
            <v>Dry Erase Markers</v>
          </cell>
          <cell r="I1989">
            <v>6.74</v>
          </cell>
          <cell r="J1989" t="str">
            <v>USD</v>
          </cell>
          <cell r="K1989" t="str">
            <v>Base</v>
          </cell>
          <cell r="L1989" t="str">
            <v>Yes</v>
          </cell>
          <cell r="M1989">
            <v>2039746</v>
          </cell>
          <cell r="N1989">
            <v>2039741</v>
          </cell>
          <cell r="O1989">
            <v>0.12</v>
          </cell>
          <cell r="P1989">
            <v>0.79</v>
          </cell>
          <cell r="Q1989">
            <v>1</v>
          </cell>
          <cell r="R1989" t="str">
            <v>Seller Fulfilled</v>
          </cell>
          <cell r="S1989" t="str">
            <v>Seller Fulfilled</v>
          </cell>
          <cell r="T1989" t="str">
            <v>21IQGAAT5QD7</v>
          </cell>
          <cell r="U1989" t="str">
            <v>00764608033111</v>
          </cell>
        </row>
        <row r="1990">
          <cell r="A1990" t="str">
            <v>17053-BOX</v>
          </cell>
          <cell r="B1990">
            <v>407864390</v>
          </cell>
          <cell r="C1990" t="str">
            <v>BAZIC Fiero Fancy Color Fiber Tip Fineliner Pen, 0.4mm, (4/Pack), 24-Pack</v>
          </cell>
          <cell r="D1990" t="str">
            <v>ACTIVE</v>
          </cell>
          <cell r="E1990" t="str">
            <v>PUBLISHED</v>
          </cell>
          <cell r="F1990" t="str">
            <v>Offer end date has passed</v>
          </cell>
          <cell r="G1990" t="str">
            <v>Crafts</v>
          </cell>
          <cell r="H1990" t="str">
            <v>Clays &amp; Doughs</v>
          </cell>
          <cell r="I1990">
            <v>106.5</v>
          </cell>
          <cell r="J1990" t="str">
            <v>USD</v>
          </cell>
          <cell r="K1990" t="str">
            <v>Base</v>
          </cell>
          <cell r="L1990" t="str">
            <v>Yes</v>
          </cell>
          <cell r="M1990">
            <v>2039719</v>
          </cell>
          <cell r="N1990">
            <v>2039741</v>
          </cell>
          <cell r="O1990" t="str">
            <v>NETWORK_GEO</v>
          </cell>
          <cell r="P1990">
            <v>25.12</v>
          </cell>
          <cell r="Q1990">
            <v>1</v>
          </cell>
          <cell r="R1990" t="str">
            <v>Seller Fulfilled</v>
          </cell>
          <cell r="S1990" t="str">
            <v>Seller Fulfilled</v>
          </cell>
          <cell r="T1990" t="str">
            <v>297AL2I0H2LN</v>
          </cell>
          <cell r="U1990" t="str">
            <v>20764608033214</v>
          </cell>
        </row>
        <row r="1991">
          <cell r="A1991" t="str">
            <v>17071-BOX</v>
          </cell>
          <cell r="B1991">
            <v>674845766</v>
          </cell>
          <cell r="C1991" t="str">
            <v>BAZIC Comptoir Black Oil Gel Ink Counter Pen w/ Chain, 0.7mm, 24-Pack</v>
          </cell>
          <cell r="D1991" t="str">
            <v>ACTIVE</v>
          </cell>
          <cell r="E1991" t="str">
            <v>PUBLISHED</v>
          </cell>
          <cell r="F1991" t="str">
            <v>Offer end date has passed</v>
          </cell>
          <cell r="G1991" t="str">
            <v>Office &amp; Stationery</v>
          </cell>
          <cell r="H1991" t="str">
            <v>Pens</v>
          </cell>
          <cell r="I1991">
            <v>41.6</v>
          </cell>
          <cell r="J1991" t="str">
            <v>USD</v>
          </cell>
          <cell r="K1991" t="str">
            <v>Base</v>
          </cell>
          <cell r="L1991">
            <v>41.6</v>
          </cell>
          <cell r="M1991">
            <v>2039719</v>
          </cell>
          <cell r="N1991">
            <v>2038710</v>
          </cell>
          <cell r="O1991">
            <v>2.04</v>
          </cell>
          <cell r="P1991">
            <v>2.72</v>
          </cell>
          <cell r="Q1991">
            <v>1</v>
          </cell>
          <cell r="R1991" t="str">
            <v>Seller Fulfilled</v>
          </cell>
          <cell r="S1991" t="str">
            <v>Seller Fulfilled</v>
          </cell>
          <cell r="T1991" t="str">
            <v>535RKMHMUOB4</v>
          </cell>
          <cell r="U1991" t="str">
            <v>10764608034405</v>
          </cell>
        </row>
        <row r="1992">
          <cell r="A1992" t="str">
            <v>2030-PACK2</v>
          </cell>
          <cell r="B1992">
            <v>885799861</v>
          </cell>
          <cell r="C1992" t="str">
            <v>BAZIC Silicone Glue 3.38Oz (100 mL), Waterproof Crack Resistant, 2-Packs</v>
          </cell>
          <cell r="D1992" t="str">
            <v>ACTIVE</v>
          </cell>
          <cell r="E1992" t="str">
            <v>PUBLISHED</v>
          </cell>
          <cell r="F1992" t="str">
            <v>Offer end date has passed</v>
          </cell>
          <cell r="G1992" t="str">
            <v>Office &amp; Stationery</v>
          </cell>
          <cell r="H1992" t="str">
            <v>Glue</v>
          </cell>
          <cell r="I1992">
            <v>11.25</v>
          </cell>
          <cell r="J1992" t="str">
            <v>USD</v>
          </cell>
          <cell r="K1992" t="str">
            <v>Base</v>
          </cell>
          <cell r="L1992">
            <v>11.25</v>
          </cell>
          <cell r="M1992">
            <v>2039872</v>
          </cell>
          <cell r="N1992">
            <v>2038710</v>
          </cell>
          <cell r="O1992">
            <v>0.48499999999999999</v>
          </cell>
          <cell r="P1992">
            <v>1.34</v>
          </cell>
          <cell r="Q1992">
            <v>1</v>
          </cell>
          <cell r="R1992" t="str">
            <v>Seller Fulfilled</v>
          </cell>
          <cell r="S1992" t="str">
            <v>WFS Eligible</v>
          </cell>
          <cell r="T1992" t="str">
            <v>5Z4HYDZ40RVM</v>
          </cell>
          <cell r="U1992" t="str">
            <v>10764608034771</v>
          </cell>
        </row>
        <row r="1993">
          <cell r="A1993" t="str">
            <v>205-PACK4</v>
          </cell>
          <cell r="B1993">
            <v>5399870756</v>
          </cell>
          <cell r="C1993" t="str">
            <v>BAZIC Paper Clips 50mm Jumbo Large Size, Color Paper Clip Paperclips (100/Pack), 4-Packs</v>
          </cell>
          <cell r="D1993" t="str">
            <v>ACTIVE</v>
          </cell>
          <cell r="E1993" t="str">
            <v>PUBLISHED</v>
          </cell>
          <cell r="F1993" t="str">
            <v>Offer end date has passed,Price Adjusted</v>
          </cell>
          <cell r="G1993" t="str">
            <v>Office &amp; Stationery</v>
          </cell>
          <cell r="H1993" t="str">
            <v>Labels</v>
          </cell>
          <cell r="I1993">
            <v>6.99</v>
          </cell>
          <cell r="J1993" t="str">
            <v>USD</v>
          </cell>
          <cell r="K1993" t="str">
            <v>Base</v>
          </cell>
          <cell r="L1993" t="str">
            <v>Yes</v>
          </cell>
          <cell r="M1993">
            <v>2039905</v>
          </cell>
          <cell r="N1993">
            <v>2038061</v>
          </cell>
          <cell r="O1993" t="str">
            <v>ALWAYS_TWO_DAY</v>
          </cell>
          <cell r="P1993">
            <v>0.05</v>
          </cell>
          <cell r="Q1993">
            <v>1</v>
          </cell>
          <cell r="R1993" t="str">
            <v>Walmart Fulfilled</v>
          </cell>
          <cell r="S1993" t="str">
            <v>Seller Fulfilled</v>
          </cell>
          <cell r="T1993" t="str">
            <v>61ROE1QAQEXY</v>
          </cell>
          <cell r="U1993" t="str">
            <v>00764608038116</v>
          </cell>
        </row>
        <row r="1994">
          <cell r="A1994" t="str">
            <v>2133-CASE</v>
          </cell>
          <cell r="B1994">
            <v>711785164</v>
          </cell>
          <cell r="C1994" t="str">
            <v>BAZIC Sheet Protectors Heavyweight 11 Hole Binder Sleeves (50/Pack), 10-Packs</v>
          </cell>
          <cell r="D1994" t="str">
            <v>ACTIVE</v>
          </cell>
          <cell r="E1994" t="str">
            <v>PUBLISHED</v>
          </cell>
          <cell r="F1994" t="str">
            <v>Offer end date has passed</v>
          </cell>
          <cell r="G1994" t="str">
            <v>Office &amp; Stationery</v>
          </cell>
          <cell r="H1994" t="str">
            <v>Mailers</v>
          </cell>
          <cell r="I1994">
            <v>12.69</v>
          </cell>
          <cell r="J1994" t="str">
            <v>USD</v>
          </cell>
          <cell r="K1994" t="str">
            <v>Base</v>
          </cell>
          <cell r="L1994" t="str">
            <v>Yes</v>
          </cell>
          <cell r="M1994">
            <v>2038356</v>
          </cell>
          <cell r="N1994">
            <v>2038710</v>
          </cell>
          <cell r="O1994" t="str">
            <v>NETWORK_GEO</v>
          </cell>
          <cell r="P1994">
            <v>0.82</v>
          </cell>
          <cell r="Q1994">
            <v>1</v>
          </cell>
          <cell r="R1994" t="str">
            <v>Seller Fulfilled</v>
          </cell>
          <cell r="S1994" t="str">
            <v>WFS Eligible</v>
          </cell>
          <cell r="T1994" t="str">
            <v>66LTK4X0900Y</v>
          </cell>
          <cell r="U1994" t="str">
            <v>00461998722129</v>
          </cell>
        </row>
        <row r="1995">
          <cell r="A1995" t="str">
            <v>2185-EACH</v>
          </cell>
          <cell r="B1995">
            <v>935127772</v>
          </cell>
          <cell r="C1995" t="str">
            <v>BAZIC 2 Pockets Paper Folder, Premium Leatherette Portfolio, 25-Count</v>
          </cell>
          <cell r="D1995" t="str">
            <v>ACTIVE</v>
          </cell>
          <cell r="E1995" t="str">
            <v>PUBLISHED</v>
          </cell>
          <cell r="G1995" t="str">
            <v>Office &amp; Stationery</v>
          </cell>
          <cell r="H1995" t="str">
            <v>Pocket Folders</v>
          </cell>
          <cell r="I1995">
            <v>17.989999999999998</v>
          </cell>
          <cell r="J1995" t="str">
            <v>USD</v>
          </cell>
          <cell r="K1995" t="str">
            <v>Base</v>
          </cell>
          <cell r="L1995">
            <v>17.989999999999998</v>
          </cell>
          <cell r="M1995">
            <v>2039742</v>
          </cell>
          <cell r="N1995">
            <v>2039738</v>
          </cell>
          <cell r="O1995" t="str">
            <v>NETWORK_GEO</v>
          </cell>
          <cell r="P1995">
            <v>0.71499999999999997</v>
          </cell>
          <cell r="Q1995">
            <v>1</v>
          </cell>
          <cell r="R1995" t="str">
            <v>WFS Eligible</v>
          </cell>
          <cell r="S1995" t="str">
            <v>Seller Fulfilled</v>
          </cell>
          <cell r="T1995" t="str">
            <v>2AX6G3H4H0QK</v>
          </cell>
          <cell r="U1995" t="str">
            <v>00764608041031</v>
          </cell>
        </row>
        <row r="1996">
          <cell r="A1996" t="str">
            <v>2211-BOX</v>
          </cell>
          <cell r="B1996">
            <v>956465855</v>
          </cell>
          <cell r="C1996" t="str">
            <v>BAZIC Retractable Stick Erasers, Mechanical Pencil Eraser (2/Pack), 24-Packs</v>
          </cell>
          <cell r="D1996" t="str">
            <v>ACTIVE</v>
          </cell>
          <cell r="E1996" t="str">
            <v>PUBLISHED</v>
          </cell>
          <cell r="F1996" t="str">
            <v>Offer end date has passed,Price Adjusted</v>
          </cell>
          <cell r="G1996" t="str">
            <v>Office &amp; Stationery</v>
          </cell>
          <cell r="H1996" t="str">
            <v>Poster Boards</v>
          </cell>
          <cell r="I1996">
            <v>35</v>
          </cell>
          <cell r="J1996" t="str">
            <v>USD</v>
          </cell>
          <cell r="K1996" t="str">
            <v>Base</v>
          </cell>
          <cell r="L1996" t="str">
            <v>Yes</v>
          </cell>
          <cell r="M1996">
            <v>2039721</v>
          </cell>
          <cell r="N1996">
            <v>2039749</v>
          </cell>
          <cell r="O1996" t="str">
            <v>NETWORK_GEO</v>
          </cell>
          <cell r="P1996">
            <v>4.76</v>
          </cell>
          <cell r="Q1996">
            <v>1</v>
          </cell>
          <cell r="R1996" t="str">
            <v>Seller Fulfilled</v>
          </cell>
          <cell r="S1996" t="str">
            <v>Seller Fulfilled</v>
          </cell>
          <cell r="T1996" t="str">
            <v>2FSYEC15Z29Z</v>
          </cell>
          <cell r="U1996" t="str">
            <v>20764608050570</v>
          </cell>
        </row>
        <row r="1997">
          <cell r="A1997" t="str">
            <v>2515-EACH</v>
          </cell>
          <cell r="B1997">
            <v>26828336</v>
          </cell>
          <cell r="C1997" t="str">
            <v>BAZIC 64 Ct. Premium Color Crayons w/ Sharpener [2515]</v>
          </cell>
          <cell r="D1997" t="str">
            <v>ACTIVE</v>
          </cell>
          <cell r="E1997" t="str">
            <v>PUBLISHED</v>
          </cell>
          <cell r="G1997" t="str">
            <v>Crafts</v>
          </cell>
          <cell r="H1997" t="str">
            <v>Crayons</v>
          </cell>
          <cell r="I1997">
            <v>11.89</v>
          </cell>
          <cell r="J1997" t="str">
            <v>USD</v>
          </cell>
          <cell r="K1997" t="str">
            <v>Base</v>
          </cell>
          <cell r="L1997" t="str">
            <v>Yes</v>
          </cell>
          <cell r="M1997">
            <v>2039722</v>
          </cell>
          <cell r="N1997">
            <v>2038710</v>
          </cell>
          <cell r="O1997" t="str">
            <v>ALWAYS_TWO_DAY</v>
          </cell>
          <cell r="P1997">
            <v>0.64500000000000002</v>
          </cell>
          <cell r="Q1997">
            <v>1</v>
          </cell>
          <cell r="R1997" t="str">
            <v>Walmart Fulfilled</v>
          </cell>
          <cell r="S1997" t="str">
            <v>Seller Fulfilled</v>
          </cell>
          <cell r="T1997" t="str">
            <v>5O6L2C56BJHE</v>
          </cell>
          <cell r="U1997" t="str">
            <v>00764608005088</v>
          </cell>
        </row>
        <row r="1998">
          <cell r="A1998" t="str">
            <v>3186-CASE</v>
          </cell>
          <cell r="B1998">
            <v>963833437</v>
          </cell>
          <cell r="C1998" t="str">
            <v>Bazic Products 3186-144 3-Ring Binder Dividers with of 12-Preprinted Jan-Dec Tab - Case of 144</v>
          </cell>
          <cell r="D1998" t="str">
            <v>ARCHIVED</v>
          </cell>
          <cell r="E1998" t="str">
            <v>UNPUBLISHED</v>
          </cell>
          <cell r="F1998" t="str">
            <v>Offer end date has passed,Price Adjusted</v>
          </cell>
          <cell r="G1998" t="str">
            <v>Office &amp; Stationery</v>
          </cell>
          <cell r="H1998" t="str">
            <v>Composition Notebooks</v>
          </cell>
          <cell r="I1998">
            <v>19.989999999999998</v>
          </cell>
          <cell r="J1998" t="str">
            <v>USD</v>
          </cell>
          <cell r="K1998" t="str">
            <v>Base</v>
          </cell>
          <cell r="L1998" t="str">
            <v>Yes</v>
          </cell>
          <cell r="M1998">
            <v>2039742</v>
          </cell>
          <cell r="N1998">
            <v>2038710</v>
          </cell>
          <cell r="O1998" t="str">
            <v>ALWAYS_TWO_DAY</v>
          </cell>
          <cell r="P1998">
            <v>4.3150000000000004</v>
          </cell>
          <cell r="Q1998">
            <v>1</v>
          </cell>
          <cell r="R1998" t="str">
            <v>Walmart Fulfilled</v>
          </cell>
          <cell r="S1998" t="str">
            <v>Seller Fulfilled</v>
          </cell>
          <cell r="T1998" t="str">
            <v>6021P7F0CR6S</v>
          </cell>
          <cell r="U1998" t="str">
            <v>00461057391716</v>
          </cell>
        </row>
        <row r="1999">
          <cell r="A1999" t="str">
            <v>3191-PACK2</v>
          </cell>
          <cell r="B1999">
            <v>279769030</v>
          </cell>
          <cell r="C1999" t="str">
            <v>BAZIC 3 Ring Binder 1" Economy View Binders Blue, Hold 175 Sheets, 2-Count</v>
          </cell>
          <cell r="D1999" t="str">
            <v>ACTIVE</v>
          </cell>
          <cell r="E1999" t="str">
            <v>PUBLISHED</v>
          </cell>
          <cell r="F1999" t="str">
            <v>Offer end date has passed,Price Adjusted</v>
          </cell>
          <cell r="G1999" t="str">
            <v>Office &amp; Stationery</v>
          </cell>
          <cell r="H1999" t="str">
            <v>Sticky Notes</v>
          </cell>
          <cell r="I1999">
            <v>8</v>
          </cell>
          <cell r="J1999" t="str">
            <v>USD</v>
          </cell>
          <cell r="K1999" t="str">
            <v>Base</v>
          </cell>
          <cell r="L1999" t="str">
            <v>Yes</v>
          </cell>
          <cell r="M1999">
            <v>2039738</v>
          </cell>
          <cell r="N1999">
            <v>2039904</v>
          </cell>
          <cell r="O1999" t="str">
            <v>NETWORK_GEO</v>
          </cell>
          <cell r="P1999">
            <v>0.02</v>
          </cell>
          <cell r="Q1999">
            <v>1</v>
          </cell>
          <cell r="R1999" t="str">
            <v>Seller Fulfilled</v>
          </cell>
          <cell r="S1999" t="str">
            <v>Walmart Fulfilled</v>
          </cell>
          <cell r="T1999" t="str">
            <v>3WXXN43GCGKT</v>
          </cell>
          <cell r="U1999" t="str">
            <v>00764608051719</v>
          </cell>
        </row>
        <row r="2000">
          <cell r="A2000" t="str">
            <v>3868-EACH</v>
          </cell>
          <cell r="B2000">
            <v>911785836</v>
          </cell>
          <cell r="C2000" t="str">
            <v>BAZIC Mix Shapes Sticker Rolls (366/Roll) [3868]</v>
          </cell>
          <cell r="D2000" t="str">
            <v>ARCHIVED</v>
          </cell>
          <cell r="E2000" t="str">
            <v>UNPUBLISHED</v>
          </cell>
          <cell r="F2000" t="str">
            <v>Offer end date has passed</v>
          </cell>
          <cell r="G2000" t="str">
            <v>Home &amp; Garden</v>
          </cell>
          <cell r="H2000" t="str">
            <v>Outdoor Flags &amp; Banners</v>
          </cell>
          <cell r="I2000">
            <v>7.99</v>
          </cell>
          <cell r="J2000" t="str">
            <v>USD</v>
          </cell>
          <cell r="K2000" t="str">
            <v>Base</v>
          </cell>
          <cell r="L2000" t="str">
            <v>No</v>
          </cell>
          <cell r="M2000">
            <v>2038710</v>
          </cell>
          <cell r="N2000">
            <v>2038710</v>
          </cell>
          <cell r="O2000" t="str">
            <v>NETWORK_GEO</v>
          </cell>
          <cell r="P2000">
            <v>0.04</v>
          </cell>
          <cell r="Q2000">
            <v>1</v>
          </cell>
          <cell r="R2000" t="str">
            <v>Seller Fulfilled</v>
          </cell>
          <cell r="S2000" t="str">
            <v>Seller Fulfilled</v>
          </cell>
          <cell r="T2000" t="str">
            <v>2HE6YF648NYX</v>
          </cell>
          <cell r="U2000" t="str">
            <v>00764608051740</v>
          </cell>
        </row>
        <row r="2001">
          <cell r="A2001" t="str">
            <v>3910-BOX</v>
          </cell>
          <cell r="B2001">
            <v>887366398</v>
          </cell>
          <cell r="C2001" t="str">
            <v>BAZIC Watercolor w/ Brush &amp; Mixing Palette, 12 Color Non-Toxic, 24-Pack</v>
          </cell>
          <cell r="D2001" t="str">
            <v>ACTIVE</v>
          </cell>
          <cell r="E2001" t="str">
            <v>PUBLISHED</v>
          </cell>
          <cell r="F2001" t="str">
            <v>Compliance - Childrenâ€™s Product Policy</v>
          </cell>
          <cell r="G2001" t="str">
            <v>Office &amp; Stationery</v>
          </cell>
          <cell r="H2001" t="str">
            <v>Index Cards</v>
          </cell>
          <cell r="I2001">
            <v>7.69</v>
          </cell>
          <cell r="J2001" t="str">
            <v>USD</v>
          </cell>
          <cell r="K2001" t="str">
            <v>Base</v>
          </cell>
          <cell r="L2001" t="str">
            <v>Yes</v>
          </cell>
          <cell r="M2001">
            <v>2039748</v>
          </cell>
          <cell r="N2001">
            <v>2039744</v>
          </cell>
          <cell r="O2001" t="str">
            <v>ALWAYS_TWO_DAY</v>
          </cell>
          <cell r="P2001">
            <v>0.27500000000000002</v>
          </cell>
          <cell r="Q2001">
            <v>1</v>
          </cell>
          <cell r="R2001" t="str">
            <v>Walmart Fulfilled</v>
          </cell>
          <cell r="S2001" t="str">
            <v>Seller Fulfilled</v>
          </cell>
          <cell r="T2001" t="str">
            <v>2HBUA3FZUBLS</v>
          </cell>
          <cell r="U2001" t="str">
            <v>00764608005217</v>
          </cell>
        </row>
        <row r="2002">
          <cell r="A2002" t="str">
            <v>4102-PACK4</v>
          </cell>
          <cell r="B2002">
            <v>182946694</v>
          </cell>
          <cell r="C2002" t="str">
            <v>BAZIC 3 Ring Binder 1/2" Economy View Binders Green, Hold 100 Sheets, 4-Count</v>
          </cell>
          <cell r="D2002" t="str">
            <v>ACTIVE</v>
          </cell>
          <cell r="E2002" t="str">
            <v>PUBLISHED</v>
          </cell>
          <cell r="F2002" t="str">
            <v>Offer end date has passed</v>
          </cell>
          <cell r="G2002" t="str">
            <v>Office &amp; Stationery</v>
          </cell>
          <cell r="H2002" t="str">
            <v>Index Cards</v>
          </cell>
          <cell r="I2002">
            <v>54.5</v>
          </cell>
          <cell r="J2002" t="str">
            <v>USD</v>
          </cell>
          <cell r="K2002" t="str">
            <v>Base</v>
          </cell>
          <cell r="L2002" t="str">
            <v>Yes</v>
          </cell>
          <cell r="M2002">
            <v>2039738</v>
          </cell>
          <cell r="N2002">
            <v>2039744</v>
          </cell>
          <cell r="O2002" t="str">
            <v>NETWORK_GEO</v>
          </cell>
          <cell r="P2002">
            <v>9.5</v>
          </cell>
          <cell r="Q2002">
            <v>1</v>
          </cell>
          <cell r="R2002" t="str">
            <v>Seller Fulfilled</v>
          </cell>
          <cell r="S2002" t="str">
            <v>Seller Fulfilled</v>
          </cell>
          <cell r="T2002" t="str">
            <v>2HDX1TQPB9BS</v>
          </cell>
          <cell r="U2002" t="str">
            <v>20764608005228</v>
          </cell>
        </row>
        <row r="2003">
          <cell r="A2003" t="str">
            <v>5065-CASE</v>
          </cell>
          <cell r="B2003">
            <v>978119129</v>
          </cell>
          <cell r="C2003" t="str">
            <v>BAZIC Self Seal White Envelope 3 5/8" x 6 1/2" #6 Mailing Envelopes, 156-Count</v>
          </cell>
          <cell r="D2003" t="str">
            <v>ARCHIVED</v>
          </cell>
          <cell r="E2003" t="str">
            <v>UNPUBLISHED</v>
          </cell>
          <cell r="F2003" t="str">
            <v>Offer end date has passed,Price Adjusted</v>
          </cell>
          <cell r="G2003" t="str">
            <v>Office &amp; Stationery</v>
          </cell>
          <cell r="H2003" t="str">
            <v>Writing Notebooks &amp; Sketch Books</v>
          </cell>
          <cell r="I2003">
            <v>53.39</v>
          </cell>
          <cell r="J2003" t="str">
            <v>USD</v>
          </cell>
          <cell r="K2003" t="str">
            <v>Base</v>
          </cell>
          <cell r="L2003" t="str">
            <v>Yes</v>
          </cell>
          <cell r="M2003">
            <v>2038710</v>
          </cell>
          <cell r="N2003">
            <v>2039723</v>
          </cell>
          <cell r="O2003" t="str">
            <v>NETWORK_GEO</v>
          </cell>
          <cell r="P2003">
            <v>14.58</v>
          </cell>
          <cell r="Q2003">
            <v>1</v>
          </cell>
          <cell r="R2003" t="str">
            <v>Seller Fulfilled</v>
          </cell>
          <cell r="S2003" t="str">
            <v>Walmart Fulfilled</v>
          </cell>
          <cell r="T2003" t="str">
            <v>3YGFAM0CRJ7S</v>
          </cell>
          <cell r="U2003" t="str">
            <v>20764608055247</v>
          </cell>
        </row>
        <row r="2004">
          <cell r="A2004" t="str">
            <v>516-CASE</v>
          </cell>
          <cell r="B2004">
            <v>182453120</v>
          </cell>
          <cell r="C2004" t="str">
            <v>Bazic Products 301017-36 3 x 5 in. Ruled White Index Card - 100 Count</v>
          </cell>
          <cell r="D2004" t="str">
            <v>ACTIVE</v>
          </cell>
          <cell r="E2004" t="str">
            <v>UNPUBLISHED</v>
          </cell>
          <cell r="F2004" t="str">
            <v>Reasonable price requirements are not met,Reasonable Price Not Satisfied</v>
          </cell>
          <cell r="G2004" t="str">
            <v>Office &amp; Stationery</v>
          </cell>
          <cell r="H2004" t="str">
            <v>Whiteboards</v>
          </cell>
          <cell r="I2004">
            <v>16.690000000000001</v>
          </cell>
          <cell r="J2004" t="str">
            <v>USD</v>
          </cell>
          <cell r="K2004" t="str">
            <v>Base</v>
          </cell>
          <cell r="L2004" t="str">
            <v>Yes</v>
          </cell>
          <cell r="M2004">
            <v>2039744</v>
          </cell>
          <cell r="N2004">
            <v>2039885</v>
          </cell>
          <cell r="O2004" t="str">
            <v>NETWORK_GEO</v>
          </cell>
          <cell r="P2004">
            <v>0.67</v>
          </cell>
          <cell r="Q2004">
            <v>1</v>
          </cell>
          <cell r="R2004" t="str">
            <v>Seller Fulfilled</v>
          </cell>
          <cell r="S2004" t="str">
            <v>Seller Fulfilled</v>
          </cell>
          <cell r="T2004" t="str">
            <v>64BVM4Z7M8VC</v>
          </cell>
          <cell r="U2004" t="str">
            <v>00764608060124</v>
          </cell>
        </row>
        <row r="2005">
          <cell r="A2005" t="str">
            <v>5456-CASE</v>
          </cell>
          <cell r="B2005">
            <v>582607636</v>
          </cell>
          <cell r="C2005" t="str">
            <v>BAZIC Self Seal Security Envelope 4 1/8" x 9 1/2" #10 Single Window Mailing Envelopes, 2500-Count</v>
          </cell>
          <cell r="D2005" t="str">
            <v>RETIRED</v>
          </cell>
          <cell r="E2005" t="str">
            <v>UNPUBLISHED</v>
          </cell>
          <cell r="F2005" t="str">
            <v>Offer end date has passed,No Match Found - Adjusted to your last submitted price</v>
          </cell>
          <cell r="G2005" t="str">
            <v>Office &amp; Stationery</v>
          </cell>
          <cell r="H2005" t="str">
            <v>Desk Staplers</v>
          </cell>
          <cell r="I2005">
            <v>41.57</v>
          </cell>
          <cell r="J2005" t="str">
            <v>USD</v>
          </cell>
          <cell r="K2005" t="str">
            <v>Base</v>
          </cell>
          <cell r="L2005" t="str">
            <v>Yes</v>
          </cell>
          <cell r="M2005">
            <v>2038710</v>
          </cell>
          <cell r="N2005">
            <v>2039910</v>
          </cell>
          <cell r="O2005" t="str">
            <v>NETWORK_GEO</v>
          </cell>
          <cell r="P2005">
            <v>3.64</v>
          </cell>
          <cell r="Q2005">
            <v>1</v>
          </cell>
          <cell r="R2005" t="str">
            <v>Seller Fulfilled</v>
          </cell>
          <cell r="S2005" t="str">
            <v>Seller Fulfilled</v>
          </cell>
          <cell r="T2005" t="str">
            <v>150CVPO25PKR</v>
          </cell>
          <cell r="U2005" t="str">
            <v>10764608006020</v>
          </cell>
        </row>
        <row r="2006">
          <cell r="A2006" t="str">
            <v>5522-CASE</v>
          </cell>
          <cell r="B2006">
            <v>17915051735</v>
          </cell>
          <cell r="C2006" t="str">
            <v>BAZIC Spiral Notebook, 1 Subject, College Ruled Paper 8" x 10-1/2", 70 Sheets Red Cover, 24-Count</v>
          </cell>
          <cell r="D2006" t="str">
            <v>ACTIVE</v>
          </cell>
          <cell r="E2006" t="str">
            <v>PUBLISHED</v>
          </cell>
          <cell r="F2006" t="str">
            <v>Offer end date has passed</v>
          </cell>
          <cell r="G2006" t="str">
            <v>Office &amp; Stationery</v>
          </cell>
          <cell r="H2006" t="str">
            <v>Whiteboards</v>
          </cell>
          <cell r="I2006">
            <v>12.2</v>
          </cell>
          <cell r="J2006" t="str">
            <v>USD</v>
          </cell>
          <cell r="K2006" t="str">
            <v>Base</v>
          </cell>
          <cell r="L2006" t="str">
            <v>Yes</v>
          </cell>
          <cell r="M2006">
            <v>2039723</v>
          </cell>
          <cell r="N2006">
            <v>2039885</v>
          </cell>
          <cell r="O2006" t="str">
            <v>NETWORK_GEO</v>
          </cell>
          <cell r="P2006">
            <v>0.64</v>
          </cell>
          <cell r="Q2006">
            <v>1</v>
          </cell>
          <cell r="R2006" t="str">
            <v>Seller Fulfilled</v>
          </cell>
          <cell r="S2006" t="str">
            <v>Seller Fulfilled</v>
          </cell>
          <cell r="T2006" t="str">
            <v>3GDDXVLV7200</v>
          </cell>
          <cell r="U2006" t="str">
            <v>00764608060216</v>
          </cell>
        </row>
        <row r="2007">
          <cell r="A2007" t="str">
            <v>6003-CASE</v>
          </cell>
          <cell r="B2007">
            <v>1490046413</v>
          </cell>
          <cell r="C2007" t="str">
            <v>BAZIC Chalkboard Eraser, Wood Felt Blackboard Whiteboard Erasers Cleaner Dustless Duster, 144-Packs</v>
          </cell>
          <cell r="D2007" t="str">
            <v>ACTIVE</v>
          </cell>
          <cell r="E2007" t="str">
            <v>UNPUBLISHED</v>
          </cell>
          <cell r="F2007" t="str">
            <v>Reasonable price requirements are not met,Reasonable Price Not Satisfied</v>
          </cell>
          <cell r="G2007" t="str">
            <v>Office &amp; Stationery</v>
          </cell>
          <cell r="H2007" t="str">
            <v>Chalkboard Erasers</v>
          </cell>
          <cell r="I2007">
            <v>343.99</v>
          </cell>
          <cell r="J2007" t="str">
            <v>USD</v>
          </cell>
          <cell r="K2007" t="str">
            <v>Base</v>
          </cell>
          <cell r="L2007" t="str">
            <v>Yes</v>
          </cell>
          <cell r="M2007">
            <v>2039721</v>
          </cell>
          <cell r="N2007">
            <v>2038710</v>
          </cell>
          <cell r="O2007" t="str">
            <v>NETWORK_GEO</v>
          </cell>
          <cell r="P2007">
            <v>10.7</v>
          </cell>
          <cell r="Q2007">
            <v>1</v>
          </cell>
          <cell r="R2007" t="str">
            <v>Seller Fulfilled</v>
          </cell>
          <cell r="S2007" t="str">
            <v>Seller Fulfilled</v>
          </cell>
          <cell r="T2007" t="str">
            <v>0WLKN3AAM1G0</v>
          </cell>
          <cell r="U2007" t="str">
            <v>20805219633513</v>
          </cell>
        </row>
        <row r="2008">
          <cell r="A2008" t="str">
            <v>6042-SET4</v>
          </cell>
          <cell r="B2008">
            <v>590294497</v>
          </cell>
          <cell r="C2008" t="str">
            <v>BAZIC 14" X 14" Magnetic Dry Erase Board Tile + Markers &amp; Magnets, 4-Pack</v>
          </cell>
          <cell r="D2008" t="str">
            <v>ACTIVE</v>
          </cell>
          <cell r="E2008" t="str">
            <v>PUBLISHED</v>
          </cell>
          <cell r="F2008" t="str">
            <v>Offer end date has passed</v>
          </cell>
          <cell r="G2008" t="str">
            <v>Office &amp; Stationery</v>
          </cell>
          <cell r="H2008" t="str">
            <v>Pencils</v>
          </cell>
          <cell r="I2008">
            <v>39.99</v>
          </cell>
          <cell r="J2008" t="str">
            <v>USD</v>
          </cell>
          <cell r="K2008" t="str">
            <v>Base</v>
          </cell>
          <cell r="L2008" t="str">
            <v>Yes</v>
          </cell>
          <cell r="M2008">
            <v>2039885</v>
          </cell>
          <cell r="N2008">
            <v>2039720</v>
          </cell>
          <cell r="O2008" t="str">
            <v>NETWORK_GEO</v>
          </cell>
          <cell r="P2008">
            <v>2.62</v>
          </cell>
          <cell r="Q2008">
            <v>1</v>
          </cell>
          <cell r="R2008" t="str">
            <v>Seller Fulfilled</v>
          </cell>
          <cell r="S2008" t="str">
            <v>Seller Fulfilled</v>
          </cell>
          <cell r="T2008" t="str">
            <v>1FOP3Y5ZCTX8</v>
          </cell>
          <cell r="U2008" t="str">
            <v>10764608007171</v>
          </cell>
        </row>
        <row r="2009">
          <cell r="A2009" t="str">
            <v>702-EACH</v>
          </cell>
          <cell r="B2009">
            <v>24894672</v>
          </cell>
          <cell r="C2009" t="str">
            <v>BAZIC Sparkly 0.7 mm Mechanical Pencil w/Glitter Grip 4 Pack [702]</v>
          </cell>
          <cell r="D2009" t="str">
            <v>ACTIVE</v>
          </cell>
          <cell r="E2009" t="str">
            <v>PUBLISHED</v>
          </cell>
          <cell r="F2009" t="str">
            <v>Offer end date has passed</v>
          </cell>
          <cell r="G2009" t="str">
            <v>Office &amp; Stationery</v>
          </cell>
          <cell r="H2009" t="str">
            <v>Mechanical Pencils</v>
          </cell>
          <cell r="I2009">
            <v>30.68</v>
          </cell>
          <cell r="J2009" t="str">
            <v>USD</v>
          </cell>
          <cell r="K2009" t="str">
            <v>Base</v>
          </cell>
          <cell r="L2009" t="str">
            <v>Yes</v>
          </cell>
          <cell r="M2009">
            <v>2039720</v>
          </cell>
          <cell r="N2009">
            <v>2039720</v>
          </cell>
          <cell r="O2009" t="str">
            <v>NETWORK_GEO</v>
          </cell>
          <cell r="P2009">
            <v>1.1100000000000001</v>
          </cell>
          <cell r="Q2009">
            <v>1</v>
          </cell>
          <cell r="R2009" t="str">
            <v>Seller Fulfilled</v>
          </cell>
          <cell r="S2009" t="str">
            <v>Seller Fulfilled</v>
          </cell>
          <cell r="T2009" t="str">
            <v>2TYB2B2QRFRB</v>
          </cell>
          <cell r="U2009" t="str">
            <v>10764608007560</v>
          </cell>
        </row>
        <row r="2010">
          <cell r="A2010" t="str">
            <v>9004-SET6</v>
          </cell>
          <cell r="B2010">
            <v>884667039</v>
          </cell>
          <cell r="C2010" t="str">
            <v>BAZIC Printed Duct Tape Owl Bird Pattern 1.88" X 5 Yards, 6-Pack</v>
          </cell>
          <cell r="D2010" t="str">
            <v>ARCHIVED</v>
          </cell>
          <cell r="E2010" t="str">
            <v>UNPUBLISHED</v>
          </cell>
          <cell r="F2010" t="str">
            <v>Offer end date has passed</v>
          </cell>
          <cell r="G2010" t="str">
            <v>Office &amp; Stationery</v>
          </cell>
          <cell r="H2010" t="str">
            <v>Pencils</v>
          </cell>
          <cell r="I2010">
            <v>7.99</v>
          </cell>
          <cell r="J2010" t="str">
            <v>USD</v>
          </cell>
          <cell r="K2010" t="str">
            <v>Promo price</v>
          </cell>
          <cell r="L2010" t="str">
            <v>Yes</v>
          </cell>
          <cell r="M2010">
            <v>2042502</v>
          </cell>
          <cell r="N2010">
            <v>2039720</v>
          </cell>
          <cell r="O2010" t="str">
            <v>ALWAYS_TWO_DAY</v>
          </cell>
          <cell r="P2010">
            <v>0.35499999999999998</v>
          </cell>
          <cell r="Q2010">
            <v>1</v>
          </cell>
          <cell r="R2010" t="str">
            <v>Walmart Fulfilled</v>
          </cell>
          <cell r="S2010" t="str">
            <v>Seller Fulfilled</v>
          </cell>
          <cell r="T2010" t="str">
            <v>1289BE7P6QS9</v>
          </cell>
          <cell r="U2010" t="str">
            <v>00468113748231</v>
          </cell>
        </row>
        <row r="2011">
          <cell r="A2011" t="str">
            <v>952-CASE</v>
          </cell>
          <cell r="B2011">
            <v>538091703</v>
          </cell>
          <cell r="C2011" t="str">
            <v>BAZIC General Purpose Masking Tape 0.94" X 2160" (60 Yards), 36-Pack</v>
          </cell>
          <cell r="D2011" t="str">
            <v>ACTIVE</v>
          </cell>
          <cell r="E2011" t="str">
            <v>PUBLISHED</v>
          </cell>
          <cell r="F2011" t="str">
            <v>Offer end date has passed</v>
          </cell>
          <cell r="G2011" t="str">
            <v>Office &amp; Stationery</v>
          </cell>
          <cell r="H2011" t="str">
            <v>Envelopes</v>
          </cell>
          <cell r="I2011">
            <v>60.75</v>
          </cell>
          <cell r="J2011" t="str">
            <v>USD</v>
          </cell>
          <cell r="K2011" t="str">
            <v>Base</v>
          </cell>
          <cell r="L2011" t="str">
            <v>Yes</v>
          </cell>
          <cell r="M2011">
            <v>2038710</v>
          </cell>
          <cell r="N2011">
            <v>2038710</v>
          </cell>
          <cell r="O2011" t="str">
            <v>NETWORK_GEO</v>
          </cell>
          <cell r="P2011">
            <v>5.86</v>
          </cell>
          <cell r="Q2011">
            <v>1</v>
          </cell>
          <cell r="R2011" t="str">
            <v>Seller Fulfilled</v>
          </cell>
          <cell r="S2011" t="str">
            <v>Seller Fulfilled</v>
          </cell>
          <cell r="T2011" t="str">
            <v>1KIFKN6FK7LD</v>
          </cell>
          <cell r="U2011" t="str">
            <v>20764608082304</v>
          </cell>
        </row>
        <row r="2012">
          <cell r="A2012" t="str">
            <v>1201-EACH</v>
          </cell>
          <cell r="B2012">
            <v>24875526</v>
          </cell>
          <cell r="C2012" t="str">
            <v>BAZIC Dry Erase Marker Assorted Color Fine Tip Whiteboard Markers (4/Pack), 1-Pack</v>
          </cell>
          <cell r="D2012" t="str">
            <v>ACTIVE</v>
          </cell>
          <cell r="E2012" t="str">
            <v>PUBLISHED</v>
          </cell>
          <cell r="F2012" t="str">
            <v>Offer end date has passed,Price Adjusted</v>
          </cell>
          <cell r="G2012" t="str">
            <v>Office &amp; Stationery</v>
          </cell>
          <cell r="H2012" t="str">
            <v>Envelopes</v>
          </cell>
          <cell r="I2012">
            <v>7.99</v>
          </cell>
          <cell r="J2012" t="str">
            <v>USD</v>
          </cell>
          <cell r="K2012" t="str">
            <v>Base</v>
          </cell>
          <cell r="L2012" t="str">
            <v>Yes</v>
          </cell>
          <cell r="M2012">
            <v>2039746</v>
          </cell>
          <cell r="N2012">
            <v>2038710</v>
          </cell>
          <cell r="O2012" t="str">
            <v>NETWORK_GEO</v>
          </cell>
          <cell r="P2012">
            <v>0.22</v>
          </cell>
          <cell r="Q2012">
            <v>1</v>
          </cell>
          <cell r="R2012" t="str">
            <v>Seller Fulfilled</v>
          </cell>
          <cell r="S2012" t="str">
            <v>Seller Fulfilled</v>
          </cell>
          <cell r="T2012" t="str">
            <v>2R5AN5SU5A2D</v>
          </cell>
          <cell r="U2012" t="str">
            <v>00764608082522</v>
          </cell>
        </row>
        <row r="2013">
          <cell r="A2013" t="str">
            <v>1230-BOX</v>
          </cell>
          <cell r="B2013">
            <v>1229779238</v>
          </cell>
          <cell r="C2013" t="str">
            <v>BAZIC Alcohol Markers Brush, Double Tipped 6 Neon Color Art Marker Set, Brush Chisel Dual Tips (6/Pack), 12-Packs</v>
          </cell>
          <cell r="D2013" t="str">
            <v>ACTIVE</v>
          </cell>
          <cell r="E2013" t="str">
            <v>PUBLISHED</v>
          </cell>
          <cell r="F2013" t="str">
            <v>Offer end date has passed</v>
          </cell>
          <cell r="G2013" t="str">
            <v>Crafts</v>
          </cell>
          <cell r="H2013" t="str">
            <v>Coloring Books</v>
          </cell>
          <cell r="I2013">
            <v>10.99</v>
          </cell>
          <cell r="J2013" t="str">
            <v>USD</v>
          </cell>
          <cell r="K2013" t="str">
            <v>Base</v>
          </cell>
          <cell r="L2013" t="str">
            <v>Yes</v>
          </cell>
          <cell r="M2013">
            <v>2039746</v>
          </cell>
          <cell r="N2013">
            <v>2038710</v>
          </cell>
          <cell r="O2013" t="str">
            <v>NETWORK_GEO</v>
          </cell>
          <cell r="P2013">
            <v>0.52</v>
          </cell>
          <cell r="Q2013">
            <v>1</v>
          </cell>
          <cell r="R2013" t="str">
            <v>Seller Fulfilled</v>
          </cell>
          <cell r="S2013" t="str">
            <v>Seller Fulfilled</v>
          </cell>
          <cell r="T2013" t="str">
            <v>1UKG90HXHGF1</v>
          </cell>
          <cell r="U2013" t="str">
            <v>00088908860001</v>
          </cell>
        </row>
        <row r="2014">
          <cell r="A2014" t="str">
            <v>12504-CASE</v>
          </cell>
          <cell r="B2014">
            <v>355611128</v>
          </cell>
          <cell r="C2014" t="str">
            <v>BAZIC 12504 Crazy Carzz Coloring and Activity Book Case of  48</v>
          </cell>
          <cell r="D2014" t="str">
            <v>ACTIVE</v>
          </cell>
          <cell r="E2014" t="str">
            <v>PUBLISHED</v>
          </cell>
          <cell r="F2014" t="str">
            <v>Offer end date has passed</v>
          </cell>
          <cell r="G2014" t="str">
            <v>Crafts</v>
          </cell>
          <cell r="H2014" t="str">
            <v>Coloring Books</v>
          </cell>
          <cell r="I2014">
            <v>129.99</v>
          </cell>
          <cell r="J2014" t="str">
            <v>USD</v>
          </cell>
          <cell r="K2014" t="str">
            <v>Base</v>
          </cell>
          <cell r="L2014">
            <v>129.99</v>
          </cell>
          <cell r="M2014">
            <v>2038710</v>
          </cell>
          <cell r="N2014">
            <v>2042502</v>
          </cell>
          <cell r="O2014">
            <v>23.32</v>
          </cell>
          <cell r="P2014">
            <v>0.86</v>
          </cell>
          <cell r="Q2014">
            <v>1</v>
          </cell>
          <cell r="R2014" t="str">
            <v>Seller Fulfilled</v>
          </cell>
          <cell r="S2014" t="str">
            <v>Seller Fulfilled</v>
          </cell>
          <cell r="T2014" t="str">
            <v>19WE7A4BSNBQ</v>
          </cell>
          <cell r="U2014" t="str">
            <v>00764608090039</v>
          </cell>
        </row>
        <row r="2015">
          <cell r="A2015" t="str">
            <v>1793-EACH</v>
          </cell>
          <cell r="B2015">
            <v>30422820</v>
          </cell>
          <cell r="C2015" t="str">
            <v>BAZIC Optima Red Fuse Tech Ink Retractable Pen, 0.7 mm, (3/Pack), 1-Pack</v>
          </cell>
          <cell r="D2015" t="str">
            <v>ACTIVE</v>
          </cell>
          <cell r="E2015" t="str">
            <v>PUBLISHED</v>
          </cell>
          <cell r="F2015" t="str">
            <v>Offer end date has passed</v>
          </cell>
          <cell r="G2015" t="str">
            <v>Office &amp; Stationery</v>
          </cell>
          <cell r="H2015" t="str">
            <v>Pens</v>
          </cell>
          <cell r="I2015">
            <v>7.99</v>
          </cell>
          <cell r="J2015" t="str">
            <v>USD</v>
          </cell>
          <cell r="K2015" t="str">
            <v>Base</v>
          </cell>
          <cell r="L2015">
            <v>7.99</v>
          </cell>
          <cell r="M2015">
            <v>2039719</v>
          </cell>
          <cell r="N2015">
            <v>2042502</v>
          </cell>
          <cell r="O2015">
            <v>0.28999999999999998</v>
          </cell>
          <cell r="P2015">
            <v>5.16</v>
          </cell>
          <cell r="Q2015">
            <v>1</v>
          </cell>
          <cell r="R2015" t="str">
            <v>Seller Fulfilled</v>
          </cell>
          <cell r="S2015" t="str">
            <v>Walmart Fulfilled</v>
          </cell>
          <cell r="T2015" t="str">
            <v>3D5NX8ESZFS5</v>
          </cell>
          <cell r="U2015" t="str">
            <v>00764608090084</v>
          </cell>
        </row>
        <row r="2016">
          <cell r="A2016" t="str">
            <v>1795-EACH</v>
          </cell>
          <cell r="B2016">
            <v>30266901</v>
          </cell>
          <cell r="C2016" t="str">
            <v>BAZIC Optima Black Oil Gel Ink Retractable Pen , 0.7 mm, (3/Pack), 1-Pack</v>
          </cell>
          <cell r="D2016" t="str">
            <v>ACTIVE</v>
          </cell>
          <cell r="E2016" t="str">
            <v>PUBLISHED</v>
          </cell>
          <cell r="G2016" t="str">
            <v>Office &amp; Stationery</v>
          </cell>
          <cell r="H2016" t="str">
            <v>Pens</v>
          </cell>
          <cell r="I2016">
            <v>7.69</v>
          </cell>
          <cell r="J2016" t="str">
            <v>USD</v>
          </cell>
          <cell r="K2016" t="str">
            <v>Base</v>
          </cell>
          <cell r="L2016">
            <v>7.69</v>
          </cell>
          <cell r="M2016">
            <v>2039719</v>
          </cell>
          <cell r="N2016">
            <v>2039729</v>
          </cell>
          <cell r="O2016" t="str">
            <v>NETWORK_GEO</v>
          </cell>
          <cell r="P2016">
            <v>11.04</v>
          </cell>
          <cell r="Q2016">
            <v>1</v>
          </cell>
          <cell r="R2016" t="str">
            <v>Seller Fulfilled</v>
          </cell>
          <cell r="S2016" t="str">
            <v>Seller Fulfilled</v>
          </cell>
          <cell r="T2016" t="str">
            <v>2XG6Q1HRZU39</v>
          </cell>
          <cell r="U2016" t="str">
            <v>20764608009073</v>
          </cell>
        </row>
        <row r="2017">
          <cell r="A2017" t="str">
            <v>1797-BOX</v>
          </cell>
          <cell r="B2017">
            <v>762496158</v>
          </cell>
          <cell r="C2017" t="str">
            <v>BAZIC Optima Blue Fuse Tech Ink Retractable Pen, 0.7 mm, (3/Pack), 24-Pack</v>
          </cell>
          <cell r="D2017" t="str">
            <v>ACTIVE</v>
          </cell>
          <cell r="E2017" t="str">
            <v>PUBLISHED</v>
          </cell>
          <cell r="F2017" t="str">
            <v>Offer end date has passed</v>
          </cell>
          <cell r="G2017" t="str">
            <v>Office &amp; Stationery</v>
          </cell>
          <cell r="H2017" t="str">
            <v>Masking Tapes</v>
          </cell>
          <cell r="I2017">
            <v>9.7799999999999994</v>
          </cell>
          <cell r="J2017" t="str">
            <v>USD</v>
          </cell>
          <cell r="K2017" t="str">
            <v>Base</v>
          </cell>
          <cell r="L2017" t="str">
            <v>Yes</v>
          </cell>
          <cell r="M2017">
            <v>2039719</v>
          </cell>
          <cell r="N2017">
            <v>2038710</v>
          </cell>
          <cell r="O2017" t="str">
            <v>NETWORK_GEO</v>
          </cell>
          <cell r="P2017">
            <v>0.24</v>
          </cell>
          <cell r="Q2017">
            <v>1</v>
          </cell>
          <cell r="R2017" t="str">
            <v>Seller Fulfilled</v>
          </cell>
          <cell r="S2017" t="str">
            <v>Walmart Fulfilled</v>
          </cell>
          <cell r="T2017" t="str">
            <v>6SMEN8GXPTVO</v>
          </cell>
          <cell r="U2017" t="str">
            <v>00764608009536</v>
          </cell>
        </row>
        <row r="2018">
          <cell r="A2018" t="str">
            <v>1804-PACK4</v>
          </cell>
          <cell r="B2018">
            <v>890370594</v>
          </cell>
          <cell r="C2018" t="str">
            <v>BAZIC Wood Clipboard Legal Size 15.5"x 9" Sturdy Spring Clip, 4-Pack</v>
          </cell>
          <cell r="D2018" t="str">
            <v>ACTIVE</v>
          </cell>
          <cell r="E2018" t="str">
            <v>PUBLISHED</v>
          </cell>
          <cell r="G2018" t="str">
            <v>Office &amp; Stationery</v>
          </cell>
          <cell r="H2018" t="str">
            <v>Form Holders &amp; Clipboards</v>
          </cell>
          <cell r="I2018">
            <v>23.25</v>
          </cell>
          <cell r="J2018" t="str">
            <v>USD</v>
          </cell>
          <cell r="K2018" t="str">
            <v>Base</v>
          </cell>
          <cell r="L2018">
            <v>23.25</v>
          </cell>
          <cell r="M2018">
            <v>2039893</v>
          </cell>
          <cell r="N2018">
            <v>2038710</v>
          </cell>
          <cell r="O2018" t="str">
            <v>NETWORK_GEO</v>
          </cell>
          <cell r="P2018">
            <v>0.04</v>
          </cell>
          <cell r="Q2018">
            <v>1</v>
          </cell>
          <cell r="R2018" t="str">
            <v>Seller Fulfilled</v>
          </cell>
          <cell r="S2018" t="str">
            <v>Walmart Fulfilled</v>
          </cell>
          <cell r="T2018" t="str">
            <v>74F0Q02FH9OG</v>
          </cell>
          <cell r="U2018" t="str">
            <v>00764608043158</v>
          </cell>
        </row>
        <row r="2019">
          <cell r="A2019" t="str">
            <v>208-BOX</v>
          </cell>
          <cell r="B2019">
            <v>819819165</v>
          </cell>
          <cell r="C2019" t="str">
            <v>BAZIC Push Pins Thumb Tacks Steel Point, Plastic Head (100/pack), 24-Packs</v>
          </cell>
          <cell r="D2019" t="str">
            <v>ACTIVE</v>
          </cell>
          <cell r="E2019" t="str">
            <v>PUBLISHED</v>
          </cell>
          <cell r="F2019" t="str">
            <v>Compliance - Childrenâ€™s Product Policy,Price Adjusted</v>
          </cell>
          <cell r="G2019" t="str">
            <v>Home &amp; Garden</v>
          </cell>
          <cell r="H2019" t="str">
            <v>Plaques &amp; Signs</v>
          </cell>
          <cell r="I2019">
            <v>7.01</v>
          </cell>
          <cell r="J2019" t="str">
            <v>USD</v>
          </cell>
          <cell r="K2019" t="str">
            <v>Base</v>
          </cell>
          <cell r="L2019" t="str">
            <v>Yes</v>
          </cell>
          <cell r="M2019">
            <v>2048507</v>
          </cell>
          <cell r="N2019">
            <v>2038710</v>
          </cell>
          <cell r="O2019" t="str">
            <v>NETWORK_GEO</v>
          </cell>
          <cell r="P2019">
            <v>0.04</v>
          </cell>
          <cell r="Q2019">
            <v>1</v>
          </cell>
          <cell r="R2019" t="str">
            <v>Seller Fulfilled</v>
          </cell>
          <cell r="S2019" t="str">
            <v>Walmart Fulfilled</v>
          </cell>
          <cell r="T2019" t="str">
            <v>6T2U2CIJ5ELD</v>
          </cell>
          <cell r="U2019" t="str">
            <v>00764608043011</v>
          </cell>
        </row>
        <row r="2020">
          <cell r="A2020" t="str">
            <v>2171-SET6</v>
          </cell>
          <cell r="B2020">
            <v>155992053</v>
          </cell>
          <cell r="C2020" t="str">
            <v>BAZIC 2 Pockets Paper Folder, Damask Portfolio, Letter Size Folders Holder, Business Document Organizer, Assorted Color, 6-Pack</v>
          </cell>
          <cell r="D2020" t="str">
            <v>ARCHIVED</v>
          </cell>
          <cell r="E2020" t="str">
            <v>UNPUBLISHED</v>
          </cell>
          <cell r="F2020" t="str">
            <v>Offer end date has passed</v>
          </cell>
          <cell r="G2020" t="str">
            <v>Office &amp; Stationery</v>
          </cell>
          <cell r="H2020" t="str">
            <v>File Folders</v>
          </cell>
          <cell r="I2020">
            <v>11.49</v>
          </cell>
          <cell r="J2020" t="str">
            <v>USD</v>
          </cell>
          <cell r="K2020" t="str">
            <v>Base</v>
          </cell>
          <cell r="L2020" t="str">
            <v>Yes</v>
          </cell>
          <cell r="M2020">
            <v>2039742</v>
          </cell>
          <cell r="N2020">
            <v>2038980</v>
          </cell>
          <cell r="O2020">
            <v>0.68</v>
          </cell>
          <cell r="P2020">
            <v>0.85</v>
          </cell>
          <cell r="Q2020">
            <v>1</v>
          </cell>
          <cell r="R2020" t="str">
            <v>Seller Fulfilled</v>
          </cell>
          <cell r="S2020" t="str">
            <v>Seller Fulfilled</v>
          </cell>
          <cell r="T2020" t="str">
            <v>2F89O48T2VLD</v>
          </cell>
          <cell r="U2020" t="str">
            <v>00764608010587</v>
          </cell>
        </row>
        <row r="2021">
          <cell r="A2021" t="str">
            <v>2315-BOX</v>
          </cell>
          <cell r="B2021">
            <v>676613900</v>
          </cell>
          <cell r="C2021" t="str">
            <v>BAZIC Fruit Scented Highlighters Chisel Broad Line Marker (6/Pack), 24-Packs</v>
          </cell>
          <cell r="D2021" t="str">
            <v>ACTIVE</v>
          </cell>
          <cell r="E2021" t="str">
            <v>PUBLISHED</v>
          </cell>
          <cell r="F2021" t="str">
            <v>Offer end date has passed</v>
          </cell>
          <cell r="G2021" t="str">
            <v>Office &amp; Stationery</v>
          </cell>
          <cell r="H2021" t="str">
            <v>Dry Erase Markers</v>
          </cell>
          <cell r="I2021">
            <v>65.25</v>
          </cell>
          <cell r="J2021" t="str">
            <v>USD</v>
          </cell>
          <cell r="K2021" t="str">
            <v>Base</v>
          </cell>
          <cell r="L2021" t="str">
            <v>Yes</v>
          </cell>
          <cell r="M2021">
            <v>2039896</v>
          </cell>
          <cell r="N2021">
            <v>2039746</v>
          </cell>
          <cell r="O2021" t="str">
            <v>NETWORK_GEO</v>
          </cell>
          <cell r="P2021">
            <v>4.5199999999999996</v>
          </cell>
          <cell r="Q2021">
            <v>1</v>
          </cell>
          <cell r="R2021" t="str">
            <v>Seller Fulfilled</v>
          </cell>
          <cell r="S2021" t="str">
            <v>Seller Fulfilled</v>
          </cell>
          <cell r="T2021" t="str">
            <v>504HGV6AR9VC</v>
          </cell>
          <cell r="U2021" t="str">
            <v>10764608012083</v>
          </cell>
        </row>
        <row r="2022">
          <cell r="A2022" t="str">
            <v>262-PACK2</v>
          </cell>
          <cell r="B2022">
            <v>793241387</v>
          </cell>
          <cell r="C2022" t="str">
            <v>BAZIC Binder Clips Large 2 Inch (51mm) Black Paper Clip (4/Pack), 2-Packs</v>
          </cell>
          <cell r="D2022" t="str">
            <v>ACTIVE</v>
          </cell>
          <cell r="E2022" t="str">
            <v>PUBLISHED</v>
          </cell>
          <cell r="F2022" t="str">
            <v>Offer end date has passed</v>
          </cell>
          <cell r="G2022" t="str">
            <v>Office &amp; Stationery</v>
          </cell>
          <cell r="H2022" t="str">
            <v>Markers</v>
          </cell>
          <cell r="I2022">
            <v>45.23</v>
          </cell>
          <cell r="J2022" t="str">
            <v>USD</v>
          </cell>
          <cell r="K2022" t="str">
            <v>Base</v>
          </cell>
          <cell r="L2022" t="str">
            <v>Yes</v>
          </cell>
          <cell r="M2022">
            <v>2039905</v>
          </cell>
          <cell r="N2022">
            <v>2039746</v>
          </cell>
          <cell r="O2022" t="str">
            <v>NETWORK_GEO</v>
          </cell>
          <cell r="P2022">
            <v>1.76</v>
          </cell>
          <cell r="Q2022">
            <v>1</v>
          </cell>
          <cell r="R2022" t="str">
            <v>Seller Fulfilled</v>
          </cell>
          <cell r="S2022" t="str">
            <v>Seller Fulfilled</v>
          </cell>
          <cell r="T2022" t="str">
            <v>2EKEFQW92M34</v>
          </cell>
          <cell r="U2022" t="str">
            <v>10764608012373</v>
          </cell>
        </row>
        <row r="2023">
          <cell r="A2023" t="str">
            <v>3168-SET4</v>
          </cell>
          <cell r="B2023">
            <v>36783642</v>
          </cell>
          <cell r="C2023" t="str">
            <v>BAZIC 3 Ring Binder 1" Economy Tinted View Binders, 175 Sheets, 4-Count</v>
          </cell>
          <cell r="D2023" t="str">
            <v>ARCHIVED</v>
          </cell>
          <cell r="E2023" t="str">
            <v>UNPUBLISHED</v>
          </cell>
          <cell r="F2023" t="str">
            <v>Offer end date has passed</v>
          </cell>
          <cell r="G2023" t="str">
            <v>Office &amp; Stationery</v>
          </cell>
          <cell r="H2023" t="str">
            <v>Dry Erase Markers</v>
          </cell>
          <cell r="I2023">
            <v>9.01</v>
          </cell>
          <cell r="J2023" t="str">
            <v>USD</v>
          </cell>
          <cell r="K2023" t="str">
            <v>Base</v>
          </cell>
          <cell r="L2023" t="str">
            <v>Yes</v>
          </cell>
          <cell r="M2023">
            <v>2039738</v>
          </cell>
          <cell r="N2023">
            <v>2039746</v>
          </cell>
          <cell r="O2023" t="str">
            <v>NETWORK_GEO</v>
          </cell>
          <cell r="P2023">
            <v>0.16</v>
          </cell>
          <cell r="Q2023">
            <v>1</v>
          </cell>
          <cell r="R2023" t="str">
            <v>Seller Fulfilled</v>
          </cell>
          <cell r="S2023" t="str">
            <v>Seller Fulfilled</v>
          </cell>
          <cell r="T2023" t="str">
            <v>7HLAEFUX9N53</v>
          </cell>
          <cell r="U2023" t="str">
            <v>00764608012581</v>
          </cell>
        </row>
        <row r="2024">
          <cell r="A2024" t="str">
            <v>3312-CASE</v>
          </cell>
          <cell r="B2024">
            <v>481575337</v>
          </cell>
          <cell r="C2024" t="str">
            <v>BAZIC Modeling Clay 3 Color, Assorted Colors, Non Toxic (15oz/Pack), 24-Pack</v>
          </cell>
          <cell r="D2024" t="str">
            <v>ACTIVE</v>
          </cell>
          <cell r="E2024" t="str">
            <v>UNPUBLISHED</v>
          </cell>
          <cell r="F2024" t="str">
            <v>Reasonable price requirements are not met,Reasonable Price Not Satisfied</v>
          </cell>
          <cell r="G2024" t="str">
            <v>Office &amp; Stationery</v>
          </cell>
          <cell r="H2024" t="str">
            <v>Pens</v>
          </cell>
          <cell r="I2024">
            <v>173.35</v>
          </cell>
          <cell r="J2024" t="str">
            <v>USD</v>
          </cell>
          <cell r="K2024" t="str">
            <v>Base</v>
          </cell>
          <cell r="L2024" t="str">
            <v>Yes</v>
          </cell>
          <cell r="M2024">
            <v>2039741</v>
          </cell>
          <cell r="N2024">
            <v>2039719</v>
          </cell>
          <cell r="O2024" t="str">
            <v>NETWORK_GEO</v>
          </cell>
          <cell r="P2024">
            <v>19.41</v>
          </cell>
          <cell r="Q2024">
            <v>1</v>
          </cell>
          <cell r="R2024" t="str">
            <v>Seller Fulfilled</v>
          </cell>
          <cell r="S2024" t="str">
            <v>Seller Fulfilled</v>
          </cell>
          <cell r="T2024" t="str">
            <v>5UMG9DUZ5A08</v>
          </cell>
          <cell r="U2024" t="str">
            <v>20764608170315</v>
          </cell>
        </row>
        <row r="2025">
          <cell r="A2025" t="str">
            <v>4104-EACH</v>
          </cell>
          <cell r="B2025">
            <v>27878472</v>
          </cell>
          <cell r="C2025" t="str">
            <v>BAZIC 3 Ring Binder 1/2" Economy View Binders Lime Green, Hold 100 Sheets, 1-Count</v>
          </cell>
          <cell r="D2025" t="str">
            <v>ACTIVE</v>
          </cell>
          <cell r="E2025" t="str">
            <v>PUBLISHED</v>
          </cell>
          <cell r="F2025" t="str">
            <v>Offer end date has passed</v>
          </cell>
          <cell r="G2025" t="str">
            <v>Office &amp; Stationery</v>
          </cell>
          <cell r="H2025" t="str">
            <v>Pens</v>
          </cell>
          <cell r="I2025">
            <v>15</v>
          </cell>
          <cell r="J2025" t="str">
            <v>USD</v>
          </cell>
          <cell r="K2025" t="str">
            <v>Base</v>
          </cell>
          <cell r="L2025" t="str">
            <v>Yes</v>
          </cell>
          <cell r="M2025">
            <v>2039738</v>
          </cell>
          <cell r="N2025">
            <v>2039719</v>
          </cell>
          <cell r="O2025" t="str">
            <v>NETWORK_GEO</v>
          </cell>
          <cell r="P2025">
            <v>0.24</v>
          </cell>
          <cell r="Q2025">
            <v>1</v>
          </cell>
          <cell r="R2025" t="str">
            <v>Seller Fulfilled</v>
          </cell>
          <cell r="S2025" t="str">
            <v>Seller Fulfilled</v>
          </cell>
          <cell r="T2025" t="str">
            <v>2RLGPY3ZSCW3</v>
          </cell>
          <cell r="U2025" t="str">
            <v>00469404460726</v>
          </cell>
        </row>
        <row r="2026">
          <cell r="A2026" t="str">
            <v>4414-BOX</v>
          </cell>
          <cell r="B2026">
            <v>581142657</v>
          </cell>
          <cell r="C2026" t="str">
            <v>BAZIC 5.75" Two-Tone Soft Grip Kids Stainless Steel Scissors, 24-Pack</v>
          </cell>
          <cell r="D2026" t="str">
            <v>ACTIVE</v>
          </cell>
          <cell r="E2026" t="str">
            <v>PUBLISHED</v>
          </cell>
          <cell r="F2026" t="str">
            <v>Listing &amp; Content:UPC Mismatch:Wrong-Item:Unpublish-Auto,Reasonable Price Not Satisfied</v>
          </cell>
          <cell r="G2026" t="str">
            <v>Office &amp; Stationery</v>
          </cell>
          <cell r="H2026" t="str">
            <v>Pens</v>
          </cell>
          <cell r="I2026">
            <v>44.83</v>
          </cell>
          <cell r="J2026" t="str">
            <v>USD</v>
          </cell>
          <cell r="K2026" t="str">
            <v>Base</v>
          </cell>
          <cell r="L2026" t="str">
            <v>Yes</v>
          </cell>
          <cell r="M2026">
            <v>2039728</v>
          </cell>
          <cell r="N2026">
            <v>2039719</v>
          </cell>
          <cell r="O2026" t="str">
            <v>NETWORK_GEO</v>
          </cell>
          <cell r="P2026">
            <v>1.66</v>
          </cell>
          <cell r="Q2026">
            <v>1</v>
          </cell>
          <cell r="R2026" t="str">
            <v>Seller Fulfilled</v>
          </cell>
          <cell r="S2026" t="str">
            <v>Seller Fulfilled</v>
          </cell>
          <cell r="T2026" t="str">
            <v>1KER93QBB4E5</v>
          </cell>
          <cell r="U2026" t="str">
            <v>10764608017279</v>
          </cell>
        </row>
        <row r="2027">
          <cell r="A2027" t="str">
            <v>5049-CASE</v>
          </cell>
          <cell r="B2027">
            <v>513099973</v>
          </cell>
          <cell r="C2027" t="str">
            <v>BAZIC Security Envelope Gummed Seal 4 1/8" x 9 1/2" #10 Tint Mailing Envelopes, 960-Count</v>
          </cell>
          <cell r="D2027" t="str">
            <v>ARCHIVED</v>
          </cell>
          <cell r="E2027" t="str">
            <v>UNPUBLISHED</v>
          </cell>
          <cell r="F2027" t="str">
            <v>Offer end date has passed,No Match Found - Adjusted to your last submitted price</v>
          </cell>
          <cell r="G2027" t="str">
            <v>Office &amp; Stationery</v>
          </cell>
          <cell r="H2027" t="str">
            <v>Pens</v>
          </cell>
          <cell r="I2027">
            <v>37.99</v>
          </cell>
          <cell r="J2027" t="str">
            <v>USD</v>
          </cell>
          <cell r="K2027" t="str">
            <v>Base</v>
          </cell>
          <cell r="L2027" t="str">
            <v>Yes</v>
          </cell>
          <cell r="M2027">
            <v>2038710</v>
          </cell>
          <cell r="N2027">
            <v>2039719</v>
          </cell>
          <cell r="O2027" t="str">
            <v>NETWORK_GEO</v>
          </cell>
          <cell r="P2027">
            <v>1.88</v>
          </cell>
          <cell r="Q2027">
            <v>1</v>
          </cell>
          <cell r="R2027" t="str">
            <v>Seller Fulfilled</v>
          </cell>
          <cell r="S2027" t="str">
            <v>Seller Fulfilled</v>
          </cell>
          <cell r="T2027" t="str">
            <v>1M85Q6S3B826</v>
          </cell>
          <cell r="U2027" t="str">
            <v>10764608017941</v>
          </cell>
        </row>
        <row r="2028">
          <cell r="A2028" t="str">
            <v>5108-BOX</v>
          </cell>
          <cell r="B2028">
            <v>800942459</v>
          </cell>
          <cell r="C2028" t="str">
            <v>BAZIC Sticky Notes 3x3 Lined Ruled Neon Color, (70 Sheets/Pack), 24-Pack</v>
          </cell>
          <cell r="D2028" t="str">
            <v>ACTIVE</v>
          </cell>
          <cell r="E2028" t="str">
            <v>PUBLISHED</v>
          </cell>
          <cell r="F2028" t="str">
            <v>Offer end date has passed</v>
          </cell>
          <cell r="G2028" t="str">
            <v>Office &amp; Stationery</v>
          </cell>
          <cell r="H2028" t="str">
            <v>Form Holders &amp; Clipboards</v>
          </cell>
          <cell r="I2028">
            <v>8.99</v>
          </cell>
          <cell r="J2028" t="str">
            <v>USD</v>
          </cell>
          <cell r="K2028" t="str">
            <v>Base</v>
          </cell>
          <cell r="L2028" t="str">
            <v>Yes</v>
          </cell>
          <cell r="M2028">
            <v>2039904</v>
          </cell>
          <cell r="N2028">
            <v>2039893</v>
          </cell>
          <cell r="O2028" t="str">
            <v>NETWORK_GEO</v>
          </cell>
          <cell r="P2028">
            <v>0.45</v>
          </cell>
          <cell r="Q2028">
            <v>1</v>
          </cell>
          <cell r="R2028" t="str">
            <v>Seller Fulfilled</v>
          </cell>
          <cell r="S2028" t="str">
            <v>Seller Fulfilled</v>
          </cell>
          <cell r="T2028" t="str">
            <v>3R7JZMHUF810</v>
          </cell>
          <cell r="U2028" t="str">
            <v>00764608018026</v>
          </cell>
        </row>
        <row r="2029">
          <cell r="A2029" t="str">
            <v>540-CASE</v>
          </cell>
          <cell r="B2029">
            <v>309803013</v>
          </cell>
          <cell r="C2029" t="str">
            <v>BAZIC Poster Board 22" X 14" Assorted Colored Poster Board Paper for School Craft Project (3/Pack), 48-Packs</v>
          </cell>
          <cell r="D2029" t="str">
            <v>ACTIVE</v>
          </cell>
          <cell r="E2029" t="str">
            <v>PUBLISHED</v>
          </cell>
          <cell r="F2029" t="str">
            <v>Compliance - Childrenâ€™s Product Policy,No Match Found - Adjusted to your last submitted price</v>
          </cell>
          <cell r="G2029" t="str">
            <v>Office &amp; Stationery</v>
          </cell>
          <cell r="H2029" t="str">
            <v>Form Holders &amp; Clipboards</v>
          </cell>
          <cell r="I2029">
            <v>90.75</v>
          </cell>
          <cell r="J2029" t="str">
            <v>USD</v>
          </cell>
          <cell r="K2029" t="str">
            <v>Base</v>
          </cell>
          <cell r="L2029" t="str">
            <v>Yes</v>
          </cell>
          <cell r="M2029">
            <v>2039749</v>
          </cell>
          <cell r="N2029">
            <v>2039893</v>
          </cell>
          <cell r="O2029" t="str">
            <v>NETWORK_GEO</v>
          </cell>
          <cell r="P2029">
            <v>16.72</v>
          </cell>
          <cell r="Q2029">
            <v>1</v>
          </cell>
          <cell r="R2029" t="str">
            <v>Seller Fulfilled</v>
          </cell>
          <cell r="S2029" t="str">
            <v>Seller Fulfilled</v>
          </cell>
          <cell r="T2029" t="str">
            <v>2ME70XRGIJX8</v>
          </cell>
          <cell r="U2029" t="str">
            <v>20764608018273</v>
          </cell>
        </row>
        <row r="2030">
          <cell r="A2030" t="str">
            <v>5512-PACK8</v>
          </cell>
          <cell r="B2030">
            <v>1244212620</v>
          </cell>
          <cell r="C2030" t="str">
            <v>BAZIC Composition Book Wide Ruled 80 Sheet Black Marble Notebook, 8-Pack</v>
          </cell>
          <cell r="D2030" t="str">
            <v>RETIRED</v>
          </cell>
          <cell r="E2030" t="str">
            <v>UNPUBLISHED</v>
          </cell>
          <cell r="F2030" t="str">
            <v>Offer end date has passed</v>
          </cell>
          <cell r="G2030" t="str">
            <v>Office &amp; Stationery</v>
          </cell>
          <cell r="H2030" t="str">
            <v>Manual Pencil Sharpeners</v>
          </cell>
          <cell r="I2030">
            <v>18.989999999999998</v>
          </cell>
          <cell r="J2030" t="str">
            <v>USD</v>
          </cell>
          <cell r="K2030" t="str">
            <v>Base</v>
          </cell>
          <cell r="L2030" t="str">
            <v>Yes</v>
          </cell>
          <cell r="M2030">
            <v>2038710</v>
          </cell>
          <cell r="N2030">
            <v>2039751</v>
          </cell>
          <cell r="O2030" t="str">
            <v>NETWORK_GEO</v>
          </cell>
          <cell r="P2030">
            <v>1.1000000000000001</v>
          </cell>
          <cell r="Q2030">
            <v>1</v>
          </cell>
          <cell r="R2030" t="str">
            <v>Seller Fulfilled</v>
          </cell>
          <cell r="S2030" t="str">
            <v>Walmart Fulfilled</v>
          </cell>
          <cell r="T2030" t="str">
            <v>39K0F9HYN955</v>
          </cell>
          <cell r="U2030" t="str">
            <v>10764608019044</v>
          </cell>
        </row>
        <row r="2031">
          <cell r="A2031" t="str">
            <v>570-CASE</v>
          </cell>
          <cell r="B2031">
            <v>748775212</v>
          </cell>
          <cell r="C2031" t="str">
            <v>BAZIC Ruled Index Cards Book 3"X5" View Poly Cover Memo Flashcards (50/Pack), 24-Packs</v>
          </cell>
          <cell r="D2031" t="str">
            <v>ACTIVE</v>
          </cell>
          <cell r="E2031" t="str">
            <v>PUBLISHED</v>
          </cell>
          <cell r="F2031"/>
          <cell r="G2031" t="str">
            <v>Office &amp; Stationery</v>
          </cell>
          <cell r="H2031" t="str">
            <v>Manual Pencil Sharpeners</v>
          </cell>
          <cell r="I2031">
            <v>8.25</v>
          </cell>
          <cell r="J2031" t="str">
            <v>USD</v>
          </cell>
          <cell r="K2031" t="str">
            <v>Base</v>
          </cell>
          <cell r="L2031" t="str">
            <v>Yes</v>
          </cell>
          <cell r="M2031">
            <v>2039744</v>
          </cell>
          <cell r="N2031">
            <v>2039751</v>
          </cell>
          <cell r="O2031" t="str">
            <v>NETWORK_GEO</v>
          </cell>
          <cell r="P2031">
            <v>0.32</v>
          </cell>
          <cell r="Q2031">
            <v>1</v>
          </cell>
          <cell r="R2031" t="str">
            <v>Seller Fulfilled</v>
          </cell>
          <cell r="S2031" t="str">
            <v>Seller Fulfilled</v>
          </cell>
          <cell r="T2031" t="str">
            <v>4PDO2QDYWSF6</v>
          </cell>
          <cell r="U2031" t="str">
            <v>00460397975563</v>
          </cell>
        </row>
        <row r="2032">
          <cell r="A2032" t="str">
            <v>6018-EA+1201-EA</v>
          </cell>
          <cell r="B2032">
            <v>1512492953</v>
          </cell>
          <cell r="C2032" t="str">
            <v>BAZIC Dry Erase Lap Board + 4 Color Marker, Double Sided Whiteboard Primary Ruled Lined &amp; Blank, 1-Pack</v>
          </cell>
          <cell r="D2032" t="str">
            <v>ACTIVE</v>
          </cell>
          <cell r="E2032" t="str">
            <v>PUBLISHED</v>
          </cell>
          <cell r="F2032" t="str">
            <v>Compliance - Childrenâ€™s Product Policy,No Match Found - Adjusted to your last submitted price</v>
          </cell>
          <cell r="G2032" t="str">
            <v>Office &amp; Stationery</v>
          </cell>
          <cell r="H2032" t="str">
            <v>Glue</v>
          </cell>
          <cell r="I2032">
            <v>40.729999999999997</v>
          </cell>
          <cell r="J2032" t="str">
            <v>USD</v>
          </cell>
          <cell r="K2032" t="str">
            <v>Base</v>
          </cell>
          <cell r="L2032" t="str">
            <v>Yes</v>
          </cell>
          <cell r="M2032">
            <v>2039885</v>
          </cell>
          <cell r="N2032">
            <v>2039872</v>
          </cell>
          <cell r="O2032" t="str">
            <v>NETWORK_GEO</v>
          </cell>
          <cell r="P2032">
            <v>2.1</v>
          </cell>
          <cell r="Q2032">
            <v>1</v>
          </cell>
          <cell r="R2032" t="str">
            <v>Seller Fulfilled</v>
          </cell>
          <cell r="S2032" t="str">
            <v>Seller Fulfilled</v>
          </cell>
          <cell r="T2032" t="str">
            <v>2OXIT66A3DLN</v>
          </cell>
          <cell r="U2032" t="str">
            <v>10764608020064</v>
          </cell>
        </row>
        <row r="2033">
          <cell r="A2033" t="str">
            <v>734-CASE</v>
          </cell>
          <cell r="B2033">
            <v>366026254</v>
          </cell>
          <cell r="C2033" t="str">
            <v>Bazic Products 734 MY FIRST PONY FOIL &amp; EMBOSSED Coloring &amp; Activity Book-Pack of 48</v>
          </cell>
          <cell r="D2033" t="str">
            <v>ARCHIVED</v>
          </cell>
          <cell r="E2033" t="str">
            <v>UNPUBLISHED</v>
          </cell>
          <cell r="F2033" t="str">
            <v>Offer end date has passed</v>
          </cell>
          <cell r="G2033" t="str">
            <v>Office &amp; Stationery</v>
          </cell>
          <cell r="H2033" t="str">
            <v>Glue</v>
          </cell>
          <cell r="I2033">
            <v>47.89</v>
          </cell>
          <cell r="J2033" t="str">
            <v>USD</v>
          </cell>
          <cell r="K2033" t="str">
            <v>Base</v>
          </cell>
          <cell r="L2033" t="str">
            <v>Yes</v>
          </cell>
          <cell r="M2033">
            <v>2038710</v>
          </cell>
          <cell r="N2033">
            <v>2039872</v>
          </cell>
          <cell r="O2033" t="str">
            <v>NETWORK_GEO</v>
          </cell>
          <cell r="P2033">
            <v>9.3000000000000007</v>
          </cell>
          <cell r="Q2033">
            <v>1</v>
          </cell>
          <cell r="R2033" t="str">
            <v>Seller Fulfilled</v>
          </cell>
          <cell r="S2033" t="str">
            <v>Seller Fulfilled</v>
          </cell>
          <cell r="T2033" t="str">
            <v>5WH0934CQUN6</v>
          </cell>
          <cell r="U2033" t="str">
            <v>20764608020467</v>
          </cell>
        </row>
        <row r="2034">
          <cell r="A2034" t="str">
            <v>809-BOX</v>
          </cell>
          <cell r="B2034">
            <v>688541959</v>
          </cell>
          <cell r="C2034" t="str">
            <v>BAZIC 3 Ring Pencil Pouch, Mesh Window, Neon Black Color, 24-Pack</v>
          </cell>
          <cell r="D2034" t="str">
            <v>ACTIVE</v>
          </cell>
          <cell r="E2034" t="str">
            <v>PUBLISHED</v>
          </cell>
          <cell r="F2034" t="str">
            <v>Reasonable price requirements are not met,Reasonable Price Not Satisfied</v>
          </cell>
          <cell r="G2034" t="str">
            <v>Office &amp; Stationery</v>
          </cell>
          <cell r="H2034" t="str">
            <v>Pencil Cases</v>
          </cell>
          <cell r="I2034">
            <v>45.7</v>
          </cell>
          <cell r="J2034" t="str">
            <v>USD</v>
          </cell>
          <cell r="K2034" t="str">
            <v>Base</v>
          </cell>
          <cell r="L2034">
            <v>45.7</v>
          </cell>
          <cell r="M2034">
            <v>2039750</v>
          </cell>
          <cell r="N2034">
            <v>2039872</v>
          </cell>
          <cell r="O2034" t="str">
            <v>NETWORK_GEO</v>
          </cell>
          <cell r="P2034">
            <v>4.12</v>
          </cell>
          <cell r="Q2034">
            <v>1</v>
          </cell>
          <cell r="R2034" t="str">
            <v>Seller Fulfilled</v>
          </cell>
          <cell r="S2034" t="str">
            <v>Seller Fulfilled</v>
          </cell>
          <cell r="T2034" t="str">
            <v>3ZP3NO9D9RLX</v>
          </cell>
          <cell r="U2034" t="str">
            <v>10764608020521</v>
          </cell>
        </row>
        <row r="2035">
          <cell r="A2035" t="str">
            <v>8246-EACH</v>
          </cell>
          <cell r="B2035">
            <v>14971470220</v>
          </cell>
          <cell r="C2035" t="str">
            <v>Bazic 8246 10 x 15 in. Clasp Envelope - 100 per Box</v>
          </cell>
          <cell r="D2035" t="str">
            <v>ACTIVE</v>
          </cell>
          <cell r="E2035" t="str">
            <v>PUBLISHED</v>
          </cell>
          <cell r="G2035" t="str">
            <v>Office &amp; Stationery</v>
          </cell>
          <cell r="H2035" t="str">
            <v>Envelopes</v>
          </cell>
          <cell r="I2035">
            <v>28.99</v>
          </cell>
          <cell r="J2035" t="str">
            <v>USD</v>
          </cell>
          <cell r="K2035" t="str">
            <v>Base</v>
          </cell>
          <cell r="L2035">
            <v>28.99</v>
          </cell>
          <cell r="M2035">
            <v>2038710</v>
          </cell>
          <cell r="N2035">
            <v>2039872</v>
          </cell>
          <cell r="O2035" t="str">
            <v>NETWORK_GEO</v>
          </cell>
          <cell r="P2035">
            <v>15.66</v>
          </cell>
          <cell r="Q2035">
            <v>1</v>
          </cell>
          <cell r="R2035" t="str">
            <v>Seller Fulfilled</v>
          </cell>
          <cell r="S2035" t="str">
            <v>Seller Fulfilled</v>
          </cell>
          <cell r="T2035" t="str">
            <v>3KY2C9EP3GIT</v>
          </cell>
          <cell r="U2035" t="str">
            <v>20764608020719</v>
          </cell>
        </row>
        <row r="2036">
          <cell r="A2036" t="str">
            <v>846-SET4</v>
          </cell>
          <cell r="B2036">
            <v>898408429</v>
          </cell>
          <cell r="C2036" t="str">
            <v>BAZIC Plastic Pencil Case Utility Storage Box, Assorted Color, 4-Pack</v>
          </cell>
          <cell r="D2036" t="str">
            <v>ACTIVE</v>
          </cell>
          <cell r="E2036" t="str">
            <v>PUBLISHED</v>
          </cell>
          <cell r="F2036" t="str">
            <v>Offer end date has passed,Price Adjusted</v>
          </cell>
          <cell r="G2036" t="str">
            <v>Office &amp; Stationery</v>
          </cell>
          <cell r="H2036" t="str">
            <v>Highlighters</v>
          </cell>
          <cell r="I2036">
            <v>8.99</v>
          </cell>
          <cell r="J2036" t="str">
            <v>USD</v>
          </cell>
          <cell r="K2036" t="str">
            <v>Base</v>
          </cell>
          <cell r="L2036" t="str">
            <v>Yes</v>
          </cell>
          <cell r="M2036">
            <v>2039750</v>
          </cell>
          <cell r="N2036">
            <v>2039896</v>
          </cell>
          <cell r="O2036" t="str">
            <v>NETWORK_GEO</v>
          </cell>
          <cell r="P2036">
            <v>0.12</v>
          </cell>
          <cell r="Q2036">
            <v>1</v>
          </cell>
          <cell r="R2036" t="str">
            <v>Seller Fulfilled</v>
          </cell>
          <cell r="S2036" t="str">
            <v>Seller Fulfilled</v>
          </cell>
          <cell r="T2036" t="str">
            <v>2N4W233J0215</v>
          </cell>
          <cell r="U2036" t="str">
            <v>00764608023013</v>
          </cell>
        </row>
        <row r="2037">
          <cell r="A2037" t="str">
            <v>914-PACK10</v>
          </cell>
          <cell r="B2037">
            <v>1417057363</v>
          </cell>
          <cell r="C2037" t="str">
            <v>BAZIC Super Clear Heavy Duty Packing Tape w/ Dispenser 1.88" x 27.3 Yards, Shipping Mailing Moving Sealing Tapes, 10-Pack</v>
          </cell>
          <cell r="D2037" t="str">
            <v>ACTIVE</v>
          </cell>
          <cell r="E2037" t="str">
            <v>PUBLISHED</v>
          </cell>
          <cell r="F2037" t="str">
            <v>Offer end date has passed,No Match Found - Adjusted to your last submitted price</v>
          </cell>
          <cell r="G2037" t="str">
            <v>Office &amp; Stationery</v>
          </cell>
          <cell r="H2037" t="str">
            <v>Chalkboard Chalk</v>
          </cell>
          <cell r="I2037">
            <v>16.89</v>
          </cell>
          <cell r="J2037" t="str">
            <v>USD</v>
          </cell>
          <cell r="K2037" t="str">
            <v>Base</v>
          </cell>
          <cell r="L2037" t="str">
            <v>Yes</v>
          </cell>
          <cell r="M2037">
            <v>2038710</v>
          </cell>
          <cell r="N2037">
            <v>2039739</v>
          </cell>
          <cell r="O2037" t="str">
            <v>NETWORK_GEO</v>
          </cell>
          <cell r="P2037">
            <v>1.03</v>
          </cell>
          <cell r="Q2037">
            <v>1</v>
          </cell>
          <cell r="R2037" t="str">
            <v>Seller Fulfilled</v>
          </cell>
          <cell r="S2037" t="str">
            <v>Seller Fulfilled</v>
          </cell>
          <cell r="T2037" t="str">
            <v>5J30S0X97LFN</v>
          </cell>
          <cell r="U2037" t="str">
            <v>00764608024041</v>
          </cell>
        </row>
        <row r="2038">
          <cell r="A2038" t="str">
            <v>926-PACK2</v>
          </cell>
          <cell r="B2038">
            <v>129258850</v>
          </cell>
          <cell r="C2038" t="str">
            <v>BAZIC Double Sided Tape 1" X 20 Yard (720"), 2-Packs</v>
          </cell>
          <cell r="D2038" t="str">
            <v>ACTIVE</v>
          </cell>
          <cell r="E2038" t="str">
            <v>PUBLISHED</v>
          </cell>
          <cell r="F2038" t="str">
            <v>Offer end date has passed</v>
          </cell>
          <cell r="G2038" t="str">
            <v>Crafts</v>
          </cell>
          <cell r="H2038" t="str">
            <v>Art Pastels</v>
          </cell>
          <cell r="I2038">
            <v>17.989999999999998</v>
          </cell>
          <cell r="J2038" t="str">
            <v>USD</v>
          </cell>
          <cell r="K2038" t="str">
            <v>Base</v>
          </cell>
          <cell r="L2038" t="str">
            <v>Yes</v>
          </cell>
          <cell r="M2038">
            <v>2038710</v>
          </cell>
          <cell r="N2038">
            <v>2039748</v>
          </cell>
          <cell r="O2038" t="str">
            <v>NETWORK_GEO</v>
          </cell>
          <cell r="P2038">
            <v>0.91</v>
          </cell>
          <cell r="Q2038">
            <v>1</v>
          </cell>
          <cell r="R2038" t="str">
            <v>Seller Fulfilled</v>
          </cell>
          <cell r="S2038" t="str">
            <v>Seller Fulfilled</v>
          </cell>
          <cell r="T2038" t="str">
            <v>50XLUEC4111S</v>
          </cell>
          <cell r="U2038" t="str">
            <v>00764608025550</v>
          </cell>
        </row>
        <row r="2039">
          <cell r="A2039" t="str">
            <v>1120-CASE</v>
          </cell>
          <cell r="B2039">
            <v>5167725554</v>
          </cell>
          <cell r="C2039" t="str">
            <v>RALEIGH 18" Celestial Backpack, BAZIC x SYDNEY Fashion Backpack Shoulder Bag Casual Travel Bag Hiking Daypack</v>
          </cell>
          <cell r="D2039" t="str">
            <v>ARCHIVED</v>
          </cell>
          <cell r="E2039" t="str">
            <v>UNPUBLISHED</v>
          </cell>
          <cell r="F2039" t="str">
            <v>Offer end date has passed</v>
          </cell>
          <cell r="G2039" t="str">
            <v>Office &amp; Stationery</v>
          </cell>
          <cell r="H2039" t="str">
            <v>Index Dividers</v>
          </cell>
          <cell r="I2039">
            <v>11.5</v>
          </cell>
          <cell r="J2039" t="str">
            <v>USD</v>
          </cell>
          <cell r="K2039" t="str">
            <v>Base</v>
          </cell>
          <cell r="L2039" t="str">
            <v>Yes</v>
          </cell>
          <cell r="M2039">
            <v>2038980</v>
          </cell>
          <cell r="N2039">
            <v>2039889</v>
          </cell>
          <cell r="O2039" t="str">
            <v>NETWORK_GEO</v>
          </cell>
          <cell r="P2039">
            <v>102</v>
          </cell>
          <cell r="Q2039">
            <v>1</v>
          </cell>
          <cell r="R2039" t="str">
            <v>Seller Fulfilled</v>
          </cell>
          <cell r="S2039" t="str">
            <v>Seller Fulfilled</v>
          </cell>
          <cell r="T2039" t="str">
            <v>2LNJBHFSXMSO</v>
          </cell>
          <cell r="U2039" t="str">
            <v>00469165071384</v>
          </cell>
        </row>
        <row r="2040">
          <cell r="A2040" t="str">
            <v>17041-EACH</v>
          </cell>
          <cell r="B2040">
            <v>35491339</v>
          </cell>
          <cell r="C2040" t="str">
            <v>BAZIC Optima 5-Color Oil Gel Fuse Tech Ink Retractable Pen, 0.7 mm, (5/Pack), 1-Pack</v>
          </cell>
          <cell r="D2040" t="str">
            <v>ACTIVE</v>
          </cell>
          <cell r="E2040" t="str">
            <v>PUBLISHED</v>
          </cell>
          <cell r="F2040" t="str">
            <v>Offer end date has passed</v>
          </cell>
          <cell r="G2040" t="str">
            <v>Office &amp; Stationery</v>
          </cell>
          <cell r="H2040" t="str">
            <v>File Folders</v>
          </cell>
          <cell r="I2040">
            <v>108.5</v>
          </cell>
          <cell r="J2040" t="str">
            <v>USD</v>
          </cell>
          <cell r="K2040" t="str">
            <v>Base</v>
          </cell>
          <cell r="L2040" t="str">
            <v>Yes</v>
          </cell>
          <cell r="M2040">
            <v>2039719</v>
          </cell>
          <cell r="N2040">
            <v>2039742</v>
          </cell>
          <cell r="O2040" t="str">
            <v>NETWORK_GEO</v>
          </cell>
          <cell r="P2040">
            <v>9.3000000000000007</v>
          </cell>
          <cell r="Q2040">
            <v>1</v>
          </cell>
          <cell r="R2040" t="str">
            <v>Seller Fulfilled</v>
          </cell>
          <cell r="S2040" t="str">
            <v>Seller Fulfilled</v>
          </cell>
          <cell r="T2040" t="str">
            <v>19ZTLPPQYHOC</v>
          </cell>
          <cell r="U2040" t="str">
            <v>20764608031241</v>
          </cell>
        </row>
        <row r="2041">
          <cell r="A2041" t="str">
            <v>17084-BOX</v>
          </cell>
          <cell r="B2041">
            <v>260759327</v>
          </cell>
          <cell r="C2041" t="str">
            <v>BAZIC Collorelli Scented Glitter Color Gel Pen, Smooth Write (10/Pack), 24-Pack</v>
          </cell>
          <cell r="D2041" t="str">
            <v>ACTIVE</v>
          </cell>
          <cell r="E2041" t="str">
            <v>PUBLISHED</v>
          </cell>
          <cell r="F2041" t="str">
            <v>Reasonable price requirements are not met,Reasonable Price Not Satisfied</v>
          </cell>
          <cell r="G2041" t="str">
            <v>Office &amp; Stationery</v>
          </cell>
          <cell r="H2041" t="str">
            <v>Binders</v>
          </cell>
          <cell r="I2041">
            <v>14.25</v>
          </cell>
          <cell r="J2041" t="str">
            <v>USD</v>
          </cell>
          <cell r="K2041" t="str">
            <v>Base</v>
          </cell>
          <cell r="L2041" t="str">
            <v>Yes</v>
          </cell>
          <cell r="M2041">
            <v>2039719</v>
          </cell>
          <cell r="N2041">
            <v>2039738</v>
          </cell>
          <cell r="O2041" t="str">
            <v>NETWORK_GEO</v>
          </cell>
          <cell r="P2041">
            <v>0.59</v>
          </cell>
          <cell r="Q2041">
            <v>1</v>
          </cell>
          <cell r="R2041" t="str">
            <v>Seller Fulfilled</v>
          </cell>
          <cell r="S2041" t="str">
            <v>Seller Fulfilled</v>
          </cell>
          <cell r="T2041" t="str">
            <v>4IKLCLDW8R6B</v>
          </cell>
          <cell r="U2041" t="str">
            <v>00764608031339</v>
          </cell>
        </row>
        <row r="2042">
          <cell r="A2042" t="str">
            <v>1715-BOX</v>
          </cell>
          <cell r="B2042">
            <v>47703764</v>
          </cell>
          <cell r="C2042" t="str">
            <v>BAZIC 6-Color Scented Ballpoint Pen, 1.0mm Medium Point, Assorted Retractable Multicolor Pen, 24-Packs</v>
          </cell>
          <cell r="D2042" t="str">
            <v>ACTIVE</v>
          </cell>
          <cell r="E2042" t="str">
            <v>PUBLISHED</v>
          </cell>
          <cell r="F2042" t="str">
            <v>Offer end date has passed</v>
          </cell>
          <cell r="G2042" t="str">
            <v>Office &amp; Stationery</v>
          </cell>
          <cell r="H2042" t="str">
            <v>Binders</v>
          </cell>
          <cell r="I2042">
            <v>73.5</v>
          </cell>
          <cell r="J2042" t="str">
            <v>USD</v>
          </cell>
          <cell r="K2042" t="str">
            <v>Base</v>
          </cell>
          <cell r="L2042" t="str">
            <v>Yes</v>
          </cell>
          <cell r="M2042">
            <v>2039719</v>
          </cell>
          <cell r="N2042">
            <v>2039738</v>
          </cell>
          <cell r="O2042" t="str">
            <v>NETWORK_GEO</v>
          </cell>
          <cell r="P2042">
            <v>16.52</v>
          </cell>
          <cell r="Q2042">
            <v>1</v>
          </cell>
          <cell r="R2042" t="str">
            <v>Seller Fulfilled</v>
          </cell>
          <cell r="S2042" t="str">
            <v>Seller Fulfilled</v>
          </cell>
          <cell r="T2042" t="str">
            <v>3JFUPFI6XN1D</v>
          </cell>
          <cell r="U2042" t="str">
            <v>20764608031357</v>
          </cell>
        </row>
        <row r="2043">
          <cell r="A2043" t="str">
            <v>1906-BOX</v>
          </cell>
          <cell r="B2043">
            <v>694458006</v>
          </cell>
          <cell r="C2043" t="str">
            <v>BAZIC Pencil Sharpener Single Hole Blade w/ Receptacle, (3/Pack), 24-Pack</v>
          </cell>
          <cell r="D2043" t="str">
            <v>ACTIVE</v>
          </cell>
          <cell r="E2043" t="str">
            <v>UNPUBLISHED</v>
          </cell>
          <cell r="F2043" t="str">
            <v>Reasonable price requirements are not met,Reasonable Price Not Satisfied</v>
          </cell>
          <cell r="G2043" t="str">
            <v>Crafts</v>
          </cell>
          <cell r="H2043" t="str">
            <v>Coloring Books</v>
          </cell>
          <cell r="I2043">
            <v>16.989999999999998</v>
          </cell>
          <cell r="J2043" t="str">
            <v>USD</v>
          </cell>
          <cell r="K2043" t="str">
            <v>Base</v>
          </cell>
          <cell r="L2043" t="str">
            <v>Yes</v>
          </cell>
          <cell r="M2043">
            <v>2039751</v>
          </cell>
          <cell r="N2043">
            <v>2038710</v>
          </cell>
          <cell r="O2043" t="str">
            <v>NETWORK_GEO</v>
          </cell>
          <cell r="P2043">
            <v>0.9</v>
          </cell>
          <cell r="Q2043">
            <v>1</v>
          </cell>
          <cell r="R2043" t="str">
            <v>Seller Fulfilled</v>
          </cell>
          <cell r="S2043" t="str">
            <v>Seller Fulfilled</v>
          </cell>
          <cell r="T2043" t="str">
            <v>1AOYZJA08I50</v>
          </cell>
          <cell r="U2043" t="str">
            <v>00088908314009</v>
          </cell>
        </row>
        <row r="2044">
          <cell r="A2044" t="str">
            <v>1912-BOX</v>
          </cell>
          <cell r="B2044">
            <v>503043925</v>
          </cell>
          <cell r="C2044" t="str">
            <v>BAZIC Pencil Sharpener Transparent Square Single Hole Blade, Total 288 Count</v>
          </cell>
          <cell r="D2044" t="str">
            <v>ACTIVE</v>
          </cell>
          <cell r="E2044" t="str">
            <v>PUBLISHED</v>
          </cell>
          <cell r="F2044" t="str">
            <v>Offer end date has passed</v>
          </cell>
          <cell r="G2044" t="str">
            <v>Office &amp; Stationery</v>
          </cell>
          <cell r="H2044" t="str">
            <v>Binders</v>
          </cell>
          <cell r="I2044">
            <v>13.75</v>
          </cell>
          <cell r="J2044" t="str">
            <v>USD</v>
          </cell>
          <cell r="K2044" t="str">
            <v>Base</v>
          </cell>
          <cell r="L2044" t="str">
            <v>Yes</v>
          </cell>
          <cell r="M2044">
            <v>2039751</v>
          </cell>
          <cell r="N2044">
            <v>2039738</v>
          </cell>
          <cell r="O2044" t="str">
            <v>ALWAYS_TWO_DAY</v>
          </cell>
          <cell r="P2044">
            <v>1.4650000000000001</v>
          </cell>
          <cell r="Q2044">
            <v>1</v>
          </cell>
          <cell r="R2044" t="str">
            <v>Walmart Fulfilled</v>
          </cell>
          <cell r="S2044" t="str">
            <v>Seller Fulfilled</v>
          </cell>
          <cell r="T2044" t="str">
            <v>2QOIPCQ08AHI</v>
          </cell>
          <cell r="U2044" t="str">
            <v>00460015768232</v>
          </cell>
        </row>
        <row r="2045">
          <cell r="A2045" t="str">
            <v>1920-BOX</v>
          </cell>
          <cell r="B2045">
            <v>480108714</v>
          </cell>
          <cell r="C2045" t="str">
            <v>BAZIC Desktop Pencil Sharpener w/ Suction Cup Base, 24-Pack</v>
          </cell>
          <cell r="D2045" t="str">
            <v>ACTIVE</v>
          </cell>
          <cell r="E2045" t="str">
            <v>PUBLISHED</v>
          </cell>
          <cell r="F2045"/>
          <cell r="G2045" t="str">
            <v>Office &amp; Stationery</v>
          </cell>
          <cell r="H2045" t="str">
            <v>Binders</v>
          </cell>
          <cell r="I2045">
            <v>13.5</v>
          </cell>
          <cell r="J2045" t="str">
            <v>USD</v>
          </cell>
          <cell r="K2045" t="str">
            <v>Base</v>
          </cell>
          <cell r="L2045" t="str">
            <v>Yes</v>
          </cell>
          <cell r="M2045">
            <v>2039751</v>
          </cell>
          <cell r="N2045">
            <v>2039738</v>
          </cell>
          <cell r="O2045" t="str">
            <v>NETWORK_GEO</v>
          </cell>
          <cell r="P2045">
            <v>0.81</v>
          </cell>
          <cell r="Q2045">
            <v>1</v>
          </cell>
          <cell r="R2045" t="str">
            <v>Seller Fulfilled</v>
          </cell>
          <cell r="S2045" t="str">
            <v>Seller Fulfilled</v>
          </cell>
          <cell r="T2045" t="str">
            <v>4043MYOA8C8P</v>
          </cell>
          <cell r="U2045" t="str">
            <v>00764608031919</v>
          </cell>
        </row>
        <row r="2046">
          <cell r="A2046" t="str">
            <v>2051-BOX</v>
          </cell>
          <cell r="B2046">
            <v>367134260</v>
          </cell>
          <cell r="C2046" t="str">
            <v>BAZIC Premium Glue Stick 21g/0.7 Oz , Acid Free, Glue Sticks (2/Pack), 24-Packs</v>
          </cell>
          <cell r="D2046" t="str">
            <v>ACTIVE</v>
          </cell>
          <cell r="E2046" t="str">
            <v>PUBLISHED</v>
          </cell>
          <cell r="F2046" t="str">
            <v>Offer end date has passed</v>
          </cell>
          <cell r="G2046" t="str">
            <v>Office &amp; Stationery</v>
          </cell>
          <cell r="H2046" t="str">
            <v>Rulers</v>
          </cell>
          <cell r="I2046">
            <v>11</v>
          </cell>
          <cell r="J2046" t="str">
            <v>USD</v>
          </cell>
          <cell r="K2046" t="str">
            <v>Base</v>
          </cell>
          <cell r="L2046" t="str">
            <v>Yes</v>
          </cell>
          <cell r="M2046">
            <v>2039872</v>
          </cell>
          <cell r="N2046">
            <v>2039731</v>
          </cell>
          <cell r="O2046" t="str">
            <v>NETWORK_GEO</v>
          </cell>
          <cell r="P2046">
            <v>0.24</v>
          </cell>
          <cell r="Q2046">
            <v>1</v>
          </cell>
          <cell r="R2046" t="str">
            <v>Seller Fulfilled</v>
          </cell>
          <cell r="S2046" t="str">
            <v>Seller Fulfilled</v>
          </cell>
          <cell r="T2046" t="str">
            <v>51NE9Q4DW8XJ</v>
          </cell>
          <cell r="U2046" t="str">
            <v>00764608003206</v>
          </cell>
        </row>
        <row r="2047">
          <cell r="A2047" t="str">
            <v>230-BOX</v>
          </cell>
          <cell r="B2047">
            <v>901718288</v>
          </cell>
          <cell r="C2047" t="str">
            <v>BAZIC Push Pins Silver Flat Head Steel Thumb Tacks (200/pack), 24-Packs</v>
          </cell>
          <cell r="D2047" t="str">
            <v>ACTIVE</v>
          </cell>
          <cell r="E2047" t="str">
            <v>PUBLISHED</v>
          </cell>
          <cell r="G2047" t="str">
            <v>Office &amp; Stationery</v>
          </cell>
          <cell r="H2047" t="str">
            <v>Pins &amp; Tacks</v>
          </cell>
          <cell r="I2047">
            <v>26.72</v>
          </cell>
          <cell r="J2047" t="str">
            <v>USD</v>
          </cell>
          <cell r="K2047" t="str">
            <v>Base</v>
          </cell>
          <cell r="L2047">
            <v>26.72</v>
          </cell>
          <cell r="M2047">
            <v>2048507</v>
          </cell>
          <cell r="N2047">
            <v>2039741</v>
          </cell>
          <cell r="O2047" t="str">
            <v>NETWORK_GEO</v>
          </cell>
          <cell r="P2047">
            <v>1.36</v>
          </cell>
          <cell r="Q2047">
            <v>1</v>
          </cell>
          <cell r="R2047" t="str">
            <v>Seller Fulfilled</v>
          </cell>
          <cell r="S2047" t="str">
            <v>Seller Fulfilled</v>
          </cell>
          <cell r="T2047" t="str">
            <v>184EFLXDFM7I</v>
          </cell>
          <cell r="U2047" t="str">
            <v>00463678661698</v>
          </cell>
        </row>
        <row r="2048">
          <cell r="A2048" t="str">
            <v>2325-SET2</v>
          </cell>
          <cell r="B2048">
            <v>24902690</v>
          </cell>
          <cell r="C2048" t="str">
            <v>BAZIC Highlighter Assorted Color Desk Style Chisel Tip Marker (3/Pack), 2-Packs</v>
          </cell>
          <cell r="D2048" t="str">
            <v>ACTIVE</v>
          </cell>
          <cell r="E2048" t="str">
            <v>PUBLISHED</v>
          </cell>
          <cell r="F2048" t="str">
            <v>Offer end date has passed</v>
          </cell>
          <cell r="G2048" t="str">
            <v>Office &amp; Stationery</v>
          </cell>
          <cell r="H2048" t="str">
            <v>Highlighters</v>
          </cell>
          <cell r="I2048">
            <v>8.89</v>
          </cell>
          <cell r="J2048" t="str">
            <v>USD</v>
          </cell>
          <cell r="K2048" t="str">
            <v>Base</v>
          </cell>
          <cell r="L2048">
            <v>8.89</v>
          </cell>
          <cell r="M2048">
            <v>2039896</v>
          </cell>
          <cell r="N2048">
            <v>2038710</v>
          </cell>
          <cell r="O2048">
            <v>1</v>
          </cell>
          <cell r="P2048">
            <v>5.52</v>
          </cell>
          <cell r="Q2048">
            <v>1</v>
          </cell>
          <cell r="R2048" t="str">
            <v>Seller Fulfilled</v>
          </cell>
          <cell r="S2048" t="str">
            <v>Walmart Fulfilled</v>
          </cell>
          <cell r="T2048" t="str">
            <v>71OLW78N9H4W</v>
          </cell>
          <cell r="U2048" t="str">
            <v>10764608034337</v>
          </cell>
        </row>
        <row r="2049">
          <cell r="A2049" t="str">
            <v>2347-EACH</v>
          </cell>
          <cell r="B2049">
            <v>1622032160</v>
          </cell>
          <cell r="C2049" t="str">
            <v>BAZIC Highlighter Gel Pen Bible Highlighter, No Bleed Pastel Highlighting Coloring Pen (5/Pack), 1-Pack</v>
          </cell>
          <cell r="D2049" t="str">
            <v>ACTIVE</v>
          </cell>
          <cell r="E2049" t="str">
            <v>PUBLISHED</v>
          </cell>
          <cell r="F2049" t="str">
            <v>Offer end date has passed</v>
          </cell>
          <cell r="G2049" t="str">
            <v>Office &amp; Stationery</v>
          </cell>
          <cell r="H2049" t="str">
            <v>Highlighters</v>
          </cell>
          <cell r="I2049">
            <v>8.69</v>
          </cell>
          <cell r="J2049" t="str">
            <v>USD</v>
          </cell>
          <cell r="K2049" t="str">
            <v>Base</v>
          </cell>
          <cell r="L2049">
            <v>8.69</v>
          </cell>
          <cell r="M2049">
            <v>2039896</v>
          </cell>
          <cell r="N2049">
            <v>2038710</v>
          </cell>
          <cell r="O2049">
            <v>0.15</v>
          </cell>
          <cell r="P2049">
            <v>2.81</v>
          </cell>
          <cell r="Q2049">
            <v>1</v>
          </cell>
          <cell r="R2049" t="str">
            <v>Seller Fulfilled</v>
          </cell>
          <cell r="S2049" t="str">
            <v>Walmart Fulfilled</v>
          </cell>
          <cell r="T2049" t="str">
            <v>1ZLQUF27IE29</v>
          </cell>
          <cell r="U2049" t="str">
            <v>00764608034668</v>
          </cell>
        </row>
        <row r="2050">
          <cell r="A2050" t="str">
            <v>2350-BOX</v>
          </cell>
          <cell r="B2050">
            <v>16043166745</v>
          </cell>
          <cell r="C2050" t="str">
            <v>BAZIC Highlighter Assorted Color Desk Style, Chisel Tip, Unscented (4/Pack), 24-Packs</v>
          </cell>
          <cell r="D2050" t="str">
            <v>ACTIVE</v>
          </cell>
          <cell r="E2050" t="str">
            <v>PUBLISHED</v>
          </cell>
          <cell r="F2050" t="str">
            <v>Offer end date has passed</v>
          </cell>
          <cell r="G2050" t="str">
            <v>Office &amp; Stationery</v>
          </cell>
          <cell r="H2050" t="str">
            <v>Labels</v>
          </cell>
          <cell r="I2050">
            <v>27.79</v>
          </cell>
          <cell r="J2050" t="str">
            <v>USD</v>
          </cell>
          <cell r="K2050" t="str">
            <v>Base</v>
          </cell>
          <cell r="L2050" t="str">
            <v>Yes</v>
          </cell>
          <cell r="M2050">
            <v>2039896</v>
          </cell>
          <cell r="N2050">
            <v>2038061</v>
          </cell>
          <cell r="O2050" t="str">
            <v>NETWORK_GEO</v>
          </cell>
          <cell r="P2050">
            <v>0.98</v>
          </cell>
          <cell r="Q2050">
            <v>1</v>
          </cell>
          <cell r="R2050" t="str">
            <v>Seller Fulfilled</v>
          </cell>
          <cell r="S2050" t="str">
            <v>Seller Fulfilled</v>
          </cell>
          <cell r="T2050" t="str">
            <v>2TN6R2C9Z8AH</v>
          </cell>
          <cell r="U2050" t="str">
            <v>10764608038106</v>
          </cell>
        </row>
        <row r="2051">
          <cell r="A2051" t="str">
            <v>2553-EACH</v>
          </cell>
          <cell r="B2051">
            <v>54430421</v>
          </cell>
          <cell r="C2051" t="str">
            <v>BAZIC Oil Pastels Set 25 Colors, Soft Pastels for Artists Drawing Blending, 1-Pack</v>
          </cell>
          <cell r="D2051" t="str">
            <v>ACTIVE</v>
          </cell>
          <cell r="E2051" t="str">
            <v>PUBLISHED</v>
          </cell>
          <cell r="F2051" t="str">
            <v>Offer end date has passed</v>
          </cell>
          <cell r="G2051" t="str">
            <v>Crafts</v>
          </cell>
          <cell r="H2051" t="str">
            <v>Stickers</v>
          </cell>
          <cell r="I2051">
            <v>9.19</v>
          </cell>
          <cell r="J2051" t="str">
            <v>USD</v>
          </cell>
          <cell r="K2051" t="str">
            <v>Base</v>
          </cell>
          <cell r="L2051" t="str">
            <v>Yes</v>
          </cell>
          <cell r="M2051">
            <v>2039748</v>
          </cell>
          <cell r="N2051">
            <v>2038710</v>
          </cell>
          <cell r="O2051" t="str">
            <v>NETWORK_GEO</v>
          </cell>
          <cell r="P2051">
            <v>0.15</v>
          </cell>
          <cell r="Q2051">
            <v>1</v>
          </cell>
          <cell r="R2051" t="str">
            <v>Seller Fulfilled</v>
          </cell>
          <cell r="S2051" t="str">
            <v>Seller Fulfilled</v>
          </cell>
          <cell r="T2051" t="str">
            <v>3X2UXEZ42MYF</v>
          </cell>
          <cell r="U2051" t="str">
            <v>00764608038611</v>
          </cell>
        </row>
        <row r="2052">
          <cell r="A2052" t="str">
            <v>3127-SET6</v>
          </cell>
          <cell r="B2052">
            <v>16187954922</v>
          </cell>
          <cell r="C2052" t="str">
            <v>BAZIC 3 Ring Binder 1" Poly Binders Organizer - Pastel Color Soft Cover, Hold 175 Sheets, 6-Count</v>
          </cell>
          <cell r="D2052" t="str">
            <v>ACTIVE</v>
          </cell>
          <cell r="E2052" t="str">
            <v>PUBLISHED</v>
          </cell>
          <cell r="G2052" t="str">
            <v>Office &amp; Stationery</v>
          </cell>
          <cell r="H2052" t="str">
            <v>Binders</v>
          </cell>
          <cell r="I2052">
            <v>28.79</v>
          </cell>
          <cell r="J2052" t="str">
            <v>USD</v>
          </cell>
          <cell r="K2052" t="str">
            <v>Base</v>
          </cell>
          <cell r="L2052">
            <v>28.79</v>
          </cell>
          <cell r="M2052">
            <v>2039738</v>
          </cell>
          <cell r="N2052">
            <v>2038710</v>
          </cell>
          <cell r="O2052" t="str">
            <v>NETWORK_GEO</v>
          </cell>
          <cell r="P2052">
            <v>0.15</v>
          </cell>
          <cell r="Q2052">
            <v>1</v>
          </cell>
          <cell r="R2052" t="str">
            <v>Seller Fulfilled</v>
          </cell>
          <cell r="S2052" t="str">
            <v>Seller Fulfilled</v>
          </cell>
          <cell r="T2052" t="str">
            <v>18H2DNMASSKA</v>
          </cell>
          <cell r="U2052" t="str">
            <v>00764608038628</v>
          </cell>
        </row>
        <row r="2053">
          <cell r="A2053" t="str">
            <v>3173-CASE</v>
          </cell>
          <cell r="B2053">
            <v>990893761</v>
          </cell>
          <cell r="C2053" t="str">
            <v>BAZIC Expanding File Folder 13 Pockets Color Tab, Document Envelopes, 6-Pack</v>
          </cell>
          <cell r="D2053" t="str">
            <v>ACTIVE</v>
          </cell>
          <cell r="E2053" t="str">
            <v>PUBLISHED</v>
          </cell>
          <cell r="F2053" t="str">
            <v>Offer end date has passed</v>
          </cell>
          <cell r="G2053" t="str">
            <v>Crafts</v>
          </cell>
          <cell r="H2053" t="str">
            <v>Art Brushes</v>
          </cell>
          <cell r="I2053">
            <v>44.99</v>
          </cell>
          <cell r="J2053" t="str">
            <v>USD</v>
          </cell>
          <cell r="K2053" t="str">
            <v>Base</v>
          </cell>
          <cell r="L2053" t="str">
            <v>Yes</v>
          </cell>
          <cell r="M2053">
            <v>2039742</v>
          </cell>
          <cell r="N2053">
            <v>2039747</v>
          </cell>
          <cell r="O2053" t="str">
            <v>NETWORK_GEO</v>
          </cell>
          <cell r="P2053">
            <v>3.14</v>
          </cell>
          <cell r="Q2053">
            <v>1</v>
          </cell>
          <cell r="R2053" t="str">
            <v>Seller Fulfilled</v>
          </cell>
          <cell r="S2053" t="str">
            <v>Seller Fulfilled</v>
          </cell>
          <cell r="T2053" t="str">
            <v>17WEM38ADX9U</v>
          </cell>
          <cell r="U2053" t="str">
            <v>10764608039882</v>
          </cell>
        </row>
        <row r="2054">
          <cell r="A2054" t="str">
            <v>4126-EACH</v>
          </cell>
          <cell r="B2054">
            <v>23486300</v>
          </cell>
          <cell r="C2054" t="str">
            <v>BAZIC 1 Inch Fuchsia 3-Ring View Binder w/ 2-Pockets</v>
          </cell>
          <cell r="D2054" t="str">
            <v>ACTIVE</v>
          </cell>
          <cell r="E2054" t="str">
            <v>PUBLISHED</v>
          </cell>
          <cell r="F2054" t="str">
            <v>Offer end date has passed</v>
          </cell>
          <cell r="G2054" t="str">
            <v>Office &amp; Stationery</v>
          </cell>
          <cell r="H2054" t="str">
            <v>Binders</v>
          </cell>
          <cell r="I2054">
            <v>12.99</v>
          </cell>
          <cell r="J2054" t="str">
            <v>USD</v>
          </cell>
          <cell r="K2054" t="str">
            <v>Base</v>
          </cell>
          <cell r="L2054" t="str">
            <v>Yes</v>
          </cell>
          <cell r="M2054">
            <v>2039738</v>
          </cell>
          <cell r="N2054">
            <v>2039738</v>
          </cell>
          <cell r="O2054" t="str">
            <v>NETWORK_GEO</v>
          </cell>
          <cell r="P2054">
            <v>0.81</v>
          </cell>
          <cell r="Q2054">
            <v>1</v>
          </cell>
          <cell r="R2054" t="str">
            <v>Seller Fulfilled</v>
          </cell>
          <cell r="S2054" t="str">
            <v>Seller Fulfilled</v>
          </cell>
          <cell r="T2054" t="str">
            <v>2OCIMS1JJWEQ</v>
          </cell>
          <cell r="U2054" t="str">
            <v>00764608041277</v>
          </cell>
        </row>
        <row r="2055">
          <cell r="A2055" t="str">
            <v>5142-EACH</v>
          </cell>
          <cell r="B2055">
            <v>52618586</v>
          </cell>
          <cell r="C2055" t="str">
            <v>BAZIC Neon Page Markers 1x3 Colored Index Tabs, (480 Sheets/Pack), 1-Pack</v>
          </cell>
          <cell r="D2055" t="str">
            <v>ACTIVE</v>
          </cell>
          <cell r="E2055" t="str">
            <v>PUBLISHED</v>
          </cell>
          <cell r="F2055" t="str">
            <v>Compliance - Childrenâ€™s Product Policy</v>
          </cell>
          <cell r="G2055" t="str">
            <v>Office &amp; Stationery</v>
          </cell>
          <cell r="H2055" t="str">
            <v>Binders</v>
          </cell>
          <cell r="I2055">
            <v>18.489999999999998</v>
          </cell>
          <cell r="J2055" t="str">
            <v>USD</v>
          </cell>
          <cell r="K2055" t="str">
            <v>Base</v>
          </cell>
          <cell r="L2055" t="str">
            <v>Yes</v>
          </cell>
          <cell r="M2055">
            <v>2039889</v>
          </cell>
          <cell r="N2055">
            <v>2039738</v>
          </cell>
          <cell r="O2055" t="str">
            <v>NETWORK_GEO</v>
          </cell>
          <cell r="P2055">
            <v>1.38</v>
          </cell>
          <cell r="Q2055">
            <v>1</v>
          </cell>
          <cell r="R2055" t="str">
            <v>Seller Fulfilled</v>
          </cell>
          <cell r="S2055" t="str">
            <v>Seller Fulfilled</v>
          </cell>
          <cell r="T2055" t="str">
            <v>13NJJ69EBECU</v>
          </cell>
          <cell r="U2055" t="str">
            <v>00764608041604</v>
          </cell>
        </row>
        <row r="2056">
          <cell r="A2056" t="str">
            <v>541-EACH</v>
          </cell>
          <cell r="B2056">
            <v>26827496</v>
          </cell>
          <cell r="C2056" t="str">
            <v>BAZIC Poster Board Assorted Color 22" X 14", For Crafting (5/Pack), 1-Pack</v>
          </cell>
          <cell r="D2056" t="str">
            <v>ACTIVE</v>
          </cell>
          <cell r="E2056" t="str">
            <v>PUBLISHED</v>
          </cell>
          <cell r="F2056"/>
          <cell r="G2056" t="str">
            <v>Office &amp; Stationery</v>
          </cell>
          <cell r="H2056" t="str">
            <v>Math Tool Kits</v>
          </cell>
          <cell r="I2056">
            <v>13.41</v>
          </cell>
          <cell r="J2056" t="str">
            <v>USD</v>
          </cell>
          <cell r="K2056" t="str">
            <v>Base</v>
          </cell>
          <cell r="L2056" t="str">
            <v>Yes</v>
          </cell>
          <cell r="M2056">
            <v>2039749</v>
          </cell>
          <cell r="N2056">
            <v>2038710</v>
          </cell>
          <cell r="O2056" t="str">
            <v>NETWORK_GEO</v>
          </cell>
          <cell r="P2056">
            <v>0.65</v>
          </cell>
          <cell r="Q2056">
            <v>1</v>
          </cell>
          <cell r="R2056" t="str">
            <v>Seller Fulfilled</v>
          </cell>
          <cell r="S2056" t="str">
            <v>Seller Fulfilled</v>
          </cell>
          <cell r="T2056" t="str">
            <v>73RT8Q1LKRIC</v>
          </cell>
          <cell r="U2056" t="str">
            <v>00764608004531</v>
          </cell>
        </row>
        <row r="2057">
          <cell r="A2057" t="str">
            <v>6049-EACH</v>
          </cell>
          <cell r="B2057">
            <v>5144026888</v>
          </cell>
          <cell r="C2057" t="str">
            <v>BAZIC Products CUBIX Frameless Magnetic Chalkboard 14" x 14" Chalk Marker &amp; Magnet (BAZ6049)</v>
          </cell>
          <cell r="D2057" t="str">
            <v>ACTIVE</v>
          </cell>
          <cell r="E2057" t="str">
            <v>PUBLISHED</v>
          </cell>
          <cell r="F2057" t="str">
            <v>Offer end date has passed</v>
          </cell>
          <cell r="G2057" t="str">
            <v>Office &amp; Stationery</v>
          </cell>
          <cell r="H2057" t="str">
            <v>Poster Boards</v>
          </cell>
          <cell r="I2057">
            <v>26.5</v>
          </cell>
          <cell r="J2057" t="str">
            <v>USD</v>
          </cell>
          <cell r="K2057" t="str">
            <v>Base</v>
          </cell>
          <cell r="L2057" t="str">
            <v>Yes</v>
          </cell>
          <cell r="M2057">
            <v>2039885</v>
          </cell>
          <cell r="N2057">
            <v>2039749</v>
          </cell>
          <cell r="O2057" t="str">
            <v>NETWORK_GEO</v>
          </cell>
          <cell r="P2057">
            <v>5.68</v>
          </cell>
          <cell r="Q2057">
            <v>1</v>
          </cell>
          <cell r="R2057" t="str">
            <v>Seller Fulfilled</v>
          </cell>
          <cell r="S2057" t="str">
            <v>Seller Fulfilled</v>
          </cell>
          <cell r="T2057" t="str">
            <v>4VLZ76LT0G04</v>
          </cell>
          <cell r="U2057" t="str">
            <v>20764608050266</v>
          </cell>
        </row>
        <row r="2058">
          <cell r="A2058" t="str">
            <v>6102-EACH</v>
          </cell>
          <cell r="B2058">
            <v>38192782</v>
          </cell>
          <cell r="C2058" t="str">
            <v>BAZIC Rubber Bands Large Size #64, 2 Oz./ 56.70g, Made in USA, 1-Pack</v>
          </cell>
          <cell r="D2058" t="str">
            <v>ACTIVE</v>
          </cell>
          <cell r="E2058" t="str">
            <v>SYSTEM_PROBLEM</v>
          </cell>
          <cell r="F2058" t="str">
            <v>Compliance - Made In USA</v>
          </cell>
          <cell r="G2058" t="str">
            <v>Office &amp; Stationery</v>
          </cell>
          <cell r="H2058" t="str">
            <v>Writing Notebooks &amp; Sketch Books</v>
          </cell>
          <cell r="I2058">
            <v>168.5</v>
          </cell>
          <cell r="J2058" t="str">
            <v>USD</v>
          </cell>
          <cell r="K2058" t="str">
            <v>Base</v>
          </cell>
          <cell r="L2058" t="str">
            <v>Yes</v>
          </cell>
          <cell r="M2058">
            <v>2039906</v>
          </cell>
          <cell r="N2058">
            <v>2039723</v>
          </cell>
          <cell r="O2058" t="str">
            <v>NETWORK_GEO</v>
          </cell>
          <cell r="P2058">
            <v>35.58</v>
          </cell>
          <cell r="Q2058">
            <v>1</v>
          </cell>
          <cell r="R2058" t="str">
            <v>Seller Fulfilled</v>
          </cell>
          <cell r="S2058" t="str">
            <v>Seller Fulfilled</v>
          </cell>
          <cell r="T2058" t="str">
            <v>17J3FHODH59T</v>
          </cell>
          <cell r="U2058" t="str">
            <v>20764608050389</v>
          </cell>
        </row>
        <row r="2059">
          <cell r="A2059" t="str">
            <v>771-BOX</v>
          </cell>
          <cell r="B2059">
            <v>669299172</v>
          </cell>
          <cell r="C2059" t="str">
            <v>BAZIC Electra Mechanical Pencil 0.7mm, Soft Grip, (4/Pack), 24-Pack</v>
          </cell>
          <cell r="D2059" t="str">
            <v>ACTIVE</v>
          </cell>
          <cell r="E2059" t="str">
            <v>PUBLISHED</v>
          </cell>
          <cell r="G2059" t="str">
            <v>Office &amp; Stationery</v>
          </cell>
          <cell r="H2059" t="str">
            <v>Mechanical Pencils</v>
          </cell>
          <cell r="I2059">
            <v>41.49</v>
          </cell>
          <cell r="J2059" t="str">
            <v>USD</v>
          </cell>
          <cell r="K2059" t="str">
            <v>Base</v>
          </cell>
          <cell r="L2059">
            <v>41.49</v>
          </cell>
          <cell r="M2059">
            <v>2039720</v>
          </cell>
          <cell r="N2059">
            <v>2038710</v>
          </cell>
          <cell r="O2059" t="str">
            <v>NETWORK_GEO</v>
          </cell>
          <cell r="P2059">
            <v>3.12</v>
          </cell>
          <cell r="Q2059">
            <v>1</v>
          </cell>
          <cell r="R2059" t="str">
            <v>Seller Fulfilled</v>
          </cell>
          <cell r="S2059" t="str">
            <v>Seller Fulfilled</v>
          </cell>
          <cell r="T2059" t="str">
            <v>6HGX61VKZEBT</v>
          </cell>
          <cell r="U2059" t="str">
            <v>00467939935955</v>
          </cell>
        </row>
        <row r="2060">
          <cell r="A2060" t="str">
            <v>807-BOX</v>
          </cell>
          <cell r="B2060">
            <v>140892108</v>
          </cell>
          <cell r="C2060" t="str">
            <v>BAZIC 3 Ring Pencil Pouch, Mesh Window, Double Zipper, Assorted Color, 24-Pack</v>
          </cell>
          <cell r="D2060" t="str">
            <v>ACTIVE</v>
          </cell>
          <cell r="E2060" t="str">
            <v>PUBLISHED</v>
          </cell>
          <cell r="G2060" t="str">
            <v>Office &amp; Stationery</v>
          </cell>
          <cell r="H2060" t="str">
            <v>Pencil Cases</v>
          </cell>
          <cell r="I2060">
            <v>33.99</v>
          </cell>
          <cell r="J2060" t="str">
            <v>USD</v>
          </cell>
          <cell r="K2060" t="str">
            <v>Base</v>
          </cell>
          <cell r="L2060">
            <v>33.99</v>
          </cell>
          <cell r="M2060">
            <v>2039750</v>
          </cell>
          <cell r="N2060">
            <v>2038710</v>
          </cell>
          <cell r="O2060" t="str">
            <v>ALWAYS_TWO_DAY</v>
          </cell>
          <cell r="P2060">
            <v>1.2849999999999999</v>
          </cell>
          <cell r="Q2060">
            <v>1</v>
          </cell>
          <cell r="R2060" t="str">
            <v>Walmart Fulfilled</v>
          </cell>
          <cell r="S2060" t="str">
            <v>Seller Fulfilled</v>
          </cell>
          <cell r="T2060" t="str">
            <v>46EO1WVYB72T</v>
          </cell>
          <cell r="U2060" t="str">
            <v>00462882908360</v>
          </cell>
        </row>
        <row r="2061">
          <cell r="A2061" t="str">
            <v>920-EACH</v>
          </cell>
          <cell r="B2061">
            <v>26601480</v>
          </cell>
          <cell r="C2061" t="str">
            <v>BAZIC Clear Packaging Tape Packing Tape 1.88"x54.6 Yards, 1-Pack</v>
          </cell>
          <cell r="D2061" t="str">
            <v>ACTIVE</v>
          </cell>
          <cell r="E2061" t="str">
            <v>PUBLISHED</v>
          </cell>
          <cell r="G2061" t="str">
            <v>Office &amp; Stationery</v>
          </cell>
          <cell r="H2061" t="str">
            <v>Packing Tapes</v>
          </cell>
          <cell r="I2061">
            <v>7.58</v>
          </cell>
          <cell r="J2061" t="str">
            <v>USD</v>
          </cell>
          <cell r="K2061" t="str">
            <v>Base</v>
          </cell>
          <cell r="L2061">
            <v>7.58</v>
          </cell>
          <cell r="M2061">
            <v>2038710</v>
          </cell>
          <cell r="N2061">
            <v>2038710</v>
          </cell>
          <cell r="O2061" t="str">
            <v>ALWAYS_TWO_DAY</v>
          </cell>
          <cell r="P2061">
            <v>2.57</v>
          </cell>
          <cell r="Q2061">
            <v>1</v>
          </cell>
          <cell r="R2061" t="str">
            <v>Walmart Fulfilled</v>
          </cell>
          <cell r="S2061" t="str">
            <v>Walmart Fulfilled</v>
          </cell>
          <cell r="T2061" t="str">
            <v>14E8W1ZAYYFE</v>
          </cell>
          <cell r="U2061" t="str">
            <v>00463218006736</v>
          </cell>
        </row>
        <row r="2062">
          <cell r="A2062" t="str">
            <v>S-29-PACK4</v>
          </cell>
          <cell r="B2062">
            <v>694260085</v>
          </cell>
          <cell r="C2062" t="str">
            <v>BAZIC Employees Only Sign 9"X12" Private Property Restricted Area Authorized, 4-Pack</v>
          </cell>
          <cell r="D2062" t="str">
            <v>ACTIVE</v>
          </cell>
          <cell r="E2062" t="str">
            <v>PUBLISHED</v>
          </cell>
          <cell r="F2062" t="str">
            <v>Offer end date has passed</v>
          </cell>
          <cell r="G2062" t="str">
            <v>Office &amp; Stationery</v>
          </cell>
          <cell r="H2062" t="str">
            <v>Sticky Notes</v>
          </cell>
          <cell r="I2062">
            <v>34.75</v>
          </cell>
          <cell r="J2062" t="str">
            <v>USD</v>
          </cell>
          <cell r="K2062" t="str">
            <v>Base</v>
          </cell>
          <cell r="L2062" t="str">
            <v>Yes</v>
          </cell>
          <cell r="M2062">
            <v>2038710</v>
          </cell>
          <cell r="N2062">
            <v>2039904</v>
          </cell>
          <cell r="O2062" t="str">
            <v>NETWORK_GEO</v>
          </cell>
          <cell r="P2062">
            <v>3.42</v>
          </cell>
          <cell r="Q2062">
            <v>1</v>
          </cell>
          <cell r="R2062" t="str">
            <v>Seller Fulfilled</v>
          </cell>
          <cell r="S2062" t="str">
            <v>Seller Fulfilled</v>
          </cell>
          <cell r="T2062" t="str">
            <v>12NCS2PUCYV1</v>
          </cell>
          <cell r="U2062" t="str">
            <v>10764608051228</v>
          </cell>
        </row>
        <row r="2063">
          <cell r="A2063" t="str">
            <v>1061-EACH</v>
          </cell>
          <cell r="B2063">
            <v>379873371</v>
          </cell>
          <cell r="C2063" t="str">
            <v>BAZIC School Backpack Classic 17" Gray, School Bag for Students, 1-Pack</v>
          </cell>
          <cell r="D2063" t="str">
            <v>ACTIVE</v>
          </cell>
          <cell r="E2063" t="str">
            <v>PUBLISHED</v>
          </cell>
          <cell r="F2063" t="str">
            <v>Offer end date has passed</v>
          </cell>
          <cell r="G2063" t="str">
            <v>Office &amp; Stationery</v>
          </cell>
          <cell r="H2063" t="str">
            <v>Index Cards</v>
          </cell>
          <cell r="I2063">
            <v>79</v>
          </cell>
          <cell r="J2063" t="str">
            <v>USD</v>
          </cell>
          <cell r="K2063" t="str">
            <v>Base</v>
          </cell>
          <cell r="L2063" t="str">
            <v>Yes</v>
          </cell>
          <cell r="M2063">
            <v>2038980</v>
          </cell>
          <cell r="N2063">
            <v>2039744</v>
          </cell>
          <cell r="O2063" t="str">
            <v>NETWORK_GEO</v>
          </cell>
          <cell r="P2063">
            <v>12.2</v>
          </cell>
          <cell r="Q2063">
            <v>1</v>
          </cell>
          <cell r="R2063" t="str">
            <v>Seller Fulfilled</v>
          </cell>
          <cell r="S2063" t="str">
            <v>WFS Eligible</v>
          </cell>
          <cell r="T2063" t="str">
            <v>6PK3EDTO1OXV</v>
          </cell>
          <cell r="U2063" t="str">
            <v>20764608005174</v>
          </cell>
        </row>
        <row r="2064">
          <cell r="A2064" t="str">
            <v>12153-CASE</v>
          </cell>
          <cell r="B2064">
            <v>129424213</v>
          </cell>
          <cell r="C2064" t="str">
            <v>JUMBO MY FIRST Coloring Book 2-Title, Fun Game Workbook for Learning Drawing Coloring, Gift for Kids Toddler Activity at Classroom Home, 48-Pack</v>
          </cell>
          <cell r="D2064" t="str">
            <v>ACTIVE</v>
          </cell>
          <cell r="E2064" t="str">
            <v>PUBLISHED</v>
          </cell>
          <cell r="F2064" t="str">
            <v>Offer end date has passed</v>
          </cell>
          <cell r="G2064" t="str">
            <v>Office &amp; Stationery</v>
          </cell>
          <cell r="H2064" t="str">
            <v>Flash Cards</v>
          </cell>
          <cell r="I2064">
            <v>7.99</v>
          </cell>
          <cell r="J2064" t="str">
            <v>USD</v>
          </cell>
          <cell r="K2064" t="str">
            <v>Base</v>
          </cell>
          <cell r="L2064" t="str">
            <v>Yes</v>
          </cell>
          <cell r="M2064">
            <v>2038710</v>
          </cell>
          <cell r="N2064">
            <v>2039914</v>
          </cell>
          <cell r="O2064" t="str">
            <v>ALWAYS_TWO_DAY</v>
          </cell>
          <cell r="P2064">
            <v>3.5000000000000003E-2</v>
          </cell>
          <cell r="Q2064">
            <v>1</v>
          </cell>
          <cell r="R2064" t="str">
            <v>Walmart Fulfilled</v>
          </cell>
          <cell r="S2064" t="str">
            <v>Seller Fulfilled</v>
          </cell>
          <cell r="T2064" t="str">
            <v>2U81BLF75DGG</v>
          </cell>
          <cell r="U2064" t="str">
            <v>00461987349085</v>
          </cell>
        </row>
        <row r="2065">
          <cell r="A2065" t="str">
            <v>1267-BOX</v>
          </cell>
          <cell r="B2065">
            <v>229451407</v>
          </cell>
          <cell r="C2065" t="str">
            <v>BAZIC Brush Markers 6 Pastel Colors, Fine Line Washable Coloring Marker (6/Pack), 24-Packs</v>
          </cell>
          <cell r="D2065" t="str">
            <v>ACTIVE</v>
          </cell>
          <cell r="E2065" t="str">
            <v>PUBLISHED</v>
          </cell>
          <cell r="F2065" t="str">
            <v>Reasonable price requirements are not met,Reasonable Price Not Satisfied</v>
          </cell>
          <cell r="G2065" t="str">
            <v>Office &amp; Stationery</v>
          </cell>
          <cell r="H2065" t="str">
            <v>Markers</v>
          </cell>
          <cell r="I2065">
            <v>51.49</v>
          </cell>
          <cell r="J2065" t="str">
            <v>USD</v>
          </cell>
          <cell r="K2065" t="str">
            <v>Base</v>
          </cell>
          <cell r="L2065">
            <v>51.49</v>
          </cell>
          <cell r="M2065">
            <v>2039746</v>
          </cell>
          <cell r="N2065">
            <v>2039914</v>
          </cell>
          <cell r="O2065" t="str">
            <v>ALWAYS_TWO_DAY</v>
          </cell>
          <cell r="P2065">
            <v>0.2</v>
          </cell>
          <cell r="Q2065">
            <v>1</v>
          </cell>
          <cell r="R2065" t="str">
            <v>Walmart Fulfilled</v>
          </cell>
          <cell r="S2065" t="str">
            <v>Seller Fulfilled</v>
          </cell>
          <cell r="T2065" t="str">
            <v>70HRB12QRSX0</v>
          </cell>
          <cell r="U2065" t="str">
            <v>00764608005330</v>
          </cell>
        </row>
        <row r="2066">
          <cell r="A2066" t="str">
            <v>17007-BOX</v>
          </cell>
          <cell r="B2066">
            <v>5261012410</v>
          </cell>
          <cell r="C2066" t="str">
            <v>BAZIC Arrow Ballpoint Pens, 1.0 mm Medium Point Black Color Stick Pen, 10 Count, 24-Pack</v>
          </cell>
          <cell r="D2066" t="str">
            <v>ACTIVE</v>
          </cell>
          <cell r="E2066" t="str">
            <v>PUBLISHED</v>
          </cell>
          <cell r="F2066" t="str">
            <v>DP_Data Quality_Minimum Information Bar</v>
          </cell>
          <cell r="G2066" t="str">
            <v>Office &amp; Stationery</v>
          </cell>
          <cell r="H2066" t="str">
            <v>Pens</v>
          </cell>
          <cell r="I2066">
            <v>44.69</v>
          </cell>
          <cell r="J2066" t="str">
            <v>USD</v>
          </cell>
          <cell r="K2066" t="str">
            <v>Base</v>
          </cell>
          <cell r="L2066">
            <v>44.69</v>
          </cell>
          <cell r="M2066">
            <v>2039719</v>
          </cell>
          <cell r="N2066">
            <v>2039749</v>
          </cell>
          <cell r="O2066" t="str">
            <v>NETWORK_GEO</v>
          </cell>
          <cell r="P2066">
            <v>2</v>
          </cell>
          <cell r="Q2066">
            <v>1</v>
          </cell>
          <cell r="R2066" t="str">
            <v>Seller Fulfilled</v>
          </cell>
          <cell r="S2066" t="str">
            <v>Walmart Fulfilled</v>
          </cell>
          <cell r="T2066" t="str">
            <v>22SQU9QKNM0W</v>
          </cell>
          <cell r="U2066" t="str">
            <v>00467823983581</v>
          </cell>
        </row>
        <row r="2067">
          <cell r="A2067" t="str">
            <v>1742-BOX</v>
          </cell>
          <cell r="B2067">
            <v>737798098</v>
          </cell>
          <cell r="C2067" t="str">
            <v>BAZIC Ballpoint Nova Black Color Stick Pens, 1.0 mm, (12/Pack), 24-Pack</v>
          </cell>
          <cell r="D2067" t="str">
            <v>ACTIVE</v>
          </cell>
          <cell r="E2067" t="str">
            <v>PUBLISHED</v>
          </cell>
          <cell r="F2067" t="str">
            <v>Offer end date has passed</v>
          </cell>
          <cell r="G2067" t="str">
            <v>Office &amp; Stationery</v>
          </cell>
          <cell r="H2067" t="str">
            <v>Pens</v>
          </cell>
          <cell r="I2067">
            <v>44.94</v>
          </cell>
          <cell r="J2067" t="str">
            <v>USD</v>
          </cell>
          <cell r="K2067" t="str">
            <v>Base</v>
          </cell>
          <cell r="L2067">
            <v>44.94</v>
          </cell>
          <cell r="M2067">
            <v>2039719</v>
          </cell>
          <cell r="N2067">
            <v>2039723</v>
          </cell>
          <cell r="O2067">
            <v>3.38</v>
          </cell>
          <cell r="P2067">
            <v>0.6</v>
          </cell>
          <cell r="Q2067">
            <v>1</v>
          </cell>
          <cell r="R2067" t="str">
            <v>Seller Fulfilled</v>
          </cell>
          <cell r="S2067" t="str">
            <v>Seller Fulfilled</v>
          </cell>
          <cell r="T2067" t="str">
            <v>4PEW828FMHCP</v>
          </cell>
          <cell r="U2067" t="str">
            <v>00764608054895</v>
          </cell>
        </row>
        <row r="2068">
          <cell r="A2068" t="str">
            <v>1828-CASE</v>
          </cell>
          <cell r="B2068">
            <v>181630068</v>
          </cell>
          <cell r="C2068" t="str">
            <v>BAZIC Clipboard PVC Clipboards, Low Profile Clip &amp; Flip Cover, 24-Pack</v>
          </cell>
          <cell r="D2068" t="str">
            <v>ACTIVE</v>
          </cell>
          <cell r="E2068" t="str">
            <v>PUBLISHED</v>
          </cell>
          <cell r="F2068" t="str">
            <v>Compliance - Childrenâ€™s Product Policy,No Match Found - Adjusted to your last submitted price</v>
          </cell>
          <cell r="G2068" t="str">
            <v>Office &amp; Stationery</v>
          </cell>
          <cell r="H2068" t="str">
            <v>Form Holders &amp; Clipboards</v>
          </cell>
          <cell r="I2068">
            <v>55.63</v>
          </cell>
          <cell r="J2068" t="str">
            <v>USD</v>
          </cell>
          <cell r="K2068" t="str">
            <v>Base</v>
          </cell>
          <cell r="L2068">
            <v>55.63</v>
          </cell>
          <cell r="M2068">
            <v>2039893</v>
          </cell>
          <cell r="N2068">
            <v>2039723</v>
          </cell>
          <cell r="O2068">
            <v>14.44</v>
          </cell>
          <cell r="P2068">
            <v>1.71</v>
          </cell>
          <cell r="Q2068">
            <v>1</v>
          </cell>
          <cell r="R2068" t="str">
            <v>Seller Fulfilled</v>
          </cell>
          <cell r="S2068" t="str">
            <v>Seller Fulfilled</v>
          </cell>
          <cell r="T2068" t="str">
            <v>3L9WBM4QLO5E</v>
          </cell>
          <cell r="U2068" t="str">
            <v>00466612447464</v>
          </cell>
        </row>
        <row r="2069">
          <cell r="A2069" t="str">
            <v>2007-EACH</v>
          </cell>
          <cell r="B2069">
            <v>27491551</v>
          </cell>
          <cell r="C2069" t="str">
            <v>BAZIC Super Glue 3g/0.10Oz, Clear Adhesive Fluid Liquid (6/Pack), 1-Pack</v>
          </cell>
          <cell r="D2069" t="str">
            <v>ACTIVE</v>
          </cell>
          <cell r="E2069" t="str">
            <v>PUBLISHED</v>
          </cell>
          <cell r="F2069"/>
          <cell r="G2069" t="str">
            <v>Office &amp; Stationery</v>
          </cell>
          <cell r="H2069" t="str">
            <v>Writing Notebooks &amp; Sketch Books</v>
          </cell>
          <cell r="I2069">
            <v>9.49</v>
          </cell>
          <cell r="J2069" t="str">
            <v>USD</v>
          </cell>
          <cell r="K2069" t="str">
            <v>Base</v>
          </cell>
          <cell r="L2069" t="str">
            <v>Yes</v>
          </cell>
          <cell r="M2069">
            <v>2039872</v>
          </cell>
          <cell r="N2069">
            <v>2039723</v>
          </cell>
          <cell r="O2069" t="str">
            <v>NETWORK_GEO</v>
          </cell>
          <cell r="P2069">
            <v>0.57999999999999996</v>
          </cell>
          <cell r="Q2069">
            <v>1</v>
          </cell>
          <cell r="R2069" t="str">
            <v>Seller Fulfilled</v>
          </cell>
          <cell r="S2069" t="str">
            <v>Seller Fulfilled</v>
          </cell>
          <cell r="T2069" t="str">
            <v>340DX57BMF5J</v>
          </cell>
          <cell r="U2069" t="str">
            <v>00764608055274</v>
          </cell>
        </row>
        <row r="2070">
          <cell r="A2070" t="str">
            <v>2051-EACH</v>
          </cell>
          <cell r="B2070">
            <v>796430593</v>
          </cell>
          <cell r="C2070" t="str">
            <v>BAZIC Premium Glue Stick 21g/0.7 Oz , Acid Free, Glue Sticks (2/Pack), 1-Pack</v>
          </cell>
          <cell r="D2070" t="str">
            <v>ACTIVE</v>
          </cell>
          <cell r="E2070" t="str">
            <v>PUBLISHED</v>
          </cell>
          <cell r="G2070" t="str">
            <v>Office &amp; Stationery</v>
          </cell>
          <cell r="H2070" t="str">
            <v>Glue</v>
          </cell>
          <cell r="I2070">
            <v>7.69</v>
          </cell>
          <cell r="J2070" t="str">
            <v>USD</v>
          </cell>
          <cell r="K2070" t="str">
            <v>Base</v>
          </cell>
          <cell r="L2070">
            <v>7.69</v>
          </cell>
          <cell r="M2070">
            <v>2039872</v>
          </cell>
          <cell r="N2070">
            <v>2039724</v>
          </cell>
          <cell r="O2070" t="str">
            <v>ALWAYS_TWO_DAY</v>
          </cell>
          <cell r="P2070">
            <v>4.165</v>
          </cell>
          <cell r="Q2070">
            <v>1</v>
          </cell>
          <cell r="R2070" t="str">
            <v>Walmart Fulfilled</v>
          </cell>
          <cell r="S2070" t="str">
            <v>Seller Fulfilled</v>
          </cell>
          <cell r="T2070" t="str">
            <v>4XJ0SSSDTBRN</v>
          </cell>
          <cell r="U2070" t="str">
            <v>00467192792500</v>
          </cell>
        </row>
        <row r="2071">
          <cell r="A2071" t="str">
            <v>2100-CASE</v>
          </cell>
          <cell r="B2071">
            <v>5077528986</v>
          </cell>
          <cell r="C2071" t="str">
            <v>BAZIC 9 Pocket Trading Card Holder Protector Sleeves, Top Loading 11 Hole Punch (100/Pack), 10-Packs</v>
          </cell>
          <cell r="D2071" t="str">
            <v>ACTIVE</v>
          </cell>
          <cell r="E2071" t="str">
            <v>PUBLISHED</v>
          </cell>
          <cell r="F2071"/>
          <cell r="G2071" t="str">
            <v>Office &amp; Stationery</v>
          </cell>
          <cell r="H2071" t="str">
            <v>Whiteboards</v>
          </cell>
          <cell r="I2071">
            <v>26.25</v>
          </cell>
          <cell r="J2071" t="str">
            <v>USD</v>
          </cell>
          <cell r="K2071" t="str">
            <v>Base</v>
          </cell>
          <cell r="L2071" t="str">
            <v>Yes</v>
          </cell>
          <cell r="M2071">
            <v>2038710</v>
          </cell>
          <cell r="N2071">
            <v>2039746</v>
          </cell>
          <cell r="O2071" t="str">
            <v>NETWORK_GEO</v>
          </cell>
          <cell r="P2071">
            <v>1.34</v>
          </cell>
          <cell r="Q2071">
            <v>1</v>
          </cell>
          <cell r="R2071" t="str">
            <v>Seller Fulfilled</v>
          </cell>
          <cell r="S2071" t="str">
            <v>Seller Fulfilled</v>
          </cell>
          <cell r="T2071" t="str">
            <v>4IMW9W5L3683</v>
          </cell>
          <cell r="U2071" t="str">
            <v>CUSTOM</v>
          </cell>
        </row>
        <row r="2072">
          <cell r="A2072" t="str">
            <v>2138-SET6</v>
          </cell>
          <cell r="B2072">
            <v>30280425</v>
          </cell>
          <cell r="C2072" t="str">
            <v>BAZIC 2 Pockets Poly Folder, Bubble Portfolio Document Folders, 6-Pack</v>
          </cell>
          <cell r="D2072" t="str">
            <v>ACTIVE</v>
          </cell>
          <cell r="E2072" t="str">
            <v>PUBLISHED</v>
          </cell>
          <cell r="F2072"/>
          <cell r="G2072" t="str">
            <v>Office &amp; Stationery</v>
          </cell>
          <cell r="H2072" t="str">
            <v>Whiteboards</v>
          </cell>
          <cell r="I2072">
            <v>62.64</v>
          </cell>
          <cell r="J2072" t="str">
            <v>USD</v>
          </cell>
          <cell r="K2072" t="str">
            <v>Base</v>
          </cell>
          <cell r="L2072" t="str">
            <v>Yes</v>
          </cell>
          <cell r="M2072">
            <v>2039742</v>
          </cell>
          <cell r="N2072">
            <v>2039885</v>
          </cell>
          <cell r="O2072" t="str">
            <v>NETWORK_GEO</v>
          </cell>
          <cell r="P2072">
            <v>102</v>
          </cell>
          <cell r="Q2072">
            <v>1</v>
          </cell>
          <cell r="R2072" t="str">
            <v>Seller Fulfilled</v>
          </cell>
          <cell r="S2072" t="str">
            <v>Seller Fulfilled</v>
          </cell>
          <cell r="T2072" t="str">
            <v>1O0PO6I5R0PL</v>
          </cell>
          <cell r="U2072" t="str">
            <v>00764608060506</v>
          </cell>
        </row>
        <row r="2073">
          <cell r="A2073" t="str">
            <v>2195-EACH</v>
          </cell>
          <cell r="B2073">
            <v>287572014</v>
          </cell>
          <cell r="C2073" t="str">
            <v>BAZIC Foldable Rolling Cart 16"x18"x15", 70 Lbs Capacity, 1-Pack</v>
          </cell>
          <cell r="D2073" t="str">
            <v>ARCHIVED</v>
          </cell>
          <cell r="E2073" t="str">
            <v>UNPUBLISHED</v>
          </cell>
          <cell r="F2073" t="str">
            <v>Offer end date has passed</v>
          </cell>
          <cell r="G2073" t="str">
            <v>Office &amp; Stationery</v>
          </cell>
          <cell r="H2073" t="str">
            <v>Staple Removers</v>
          </cell>
          <cell r="I2073">
            <v>44.08</v>
          </cell>
          <cell r="J2073" t="str">
            <v>USD</v>
          </cell>
          <cell r="K2073" t="str">
            <v>Base</v>
          </cell>
          <cell r="L2073" t="str">
            <v>Yes</v>
          </cell>
          <cell r="M2073">
            <v>2039738</v>
          </cell>
          <cell r="N2073">
            <v>2038710</v>
          </cell>
          <cell r="O2073" t="str">
            <v>NETWORK_GEO</v>
          </cell>
          <cell r="P2073">
            <v>3.28</v>
          </cell>
          <cell r="Q2073">
            <v>1</v>
          </cell>
          <cell r="R2073" t="str">
            <v>Seller Fulfilled</v>
          </cell>
          <cell r="S2073" t="str">
            <v>Seller Fulfilled</v>
          </cell>
          <cell r="T2073" t="str">
            <v>6VZNYVQCIQPW</v>
          </cell>
          <cell r="U2073" t="str">
            <v>10764608006136</v>
          </cell>
        </row>
        <row r="2074">
          <cell r="A2074" t="str">
            <v>2309-EACH</v>
          </cell>
          <cell r="B2074">
            <v>2515993259</v>
          </cell>
          <cell r="C2074" t="str">
            <v>BAZIC Mini Highlighter Pen Pastel Color, Chisel Tip Broad Fine Line Highlighters Unscented (5/Pack), 1-Pack</v>
          </cell>
          <cell r="D2074" t="str">
            <v>ACTIVE</v>
          </cell>
          <cell r="E2074" t="str">
            <v>PUBLISHED</v>
          </cell>
          <cell r="F2074"/>
          <cell r="G2074" t="str">
            <v>Office &amp; Stationery</v>
          </cell>
          <cell r="H2074" t="str">
            <v>Desk Staplers</v>
          </cell>
          <cell r="I2074">
            <v>27.5</v>
          </cell>
          <cell r="J2074" t="str">
            <v>USD</v>
          </cell>
          <cell r="K2074" t="str">
            <v>Base</v>
          </cell>
          <cell r="L2074" t="str">
            <v>Yes</v>
          </cell>
          <cell r="M2074">
            <v>2039896</v>
          </cell>
          <cell r="N2074">
            <v>2039910</v>
          </cell>
          <cell r="O2074" t="str">
            <v>NETWORK_GEO</v>
          </cell>
          <cell r="P2074">
            <v>1.2</v>
          </cell>
          <cell r="Q2074">
            <v>1</v>
          </cell>
          <cell r="R2074" t="str">
            <v>Seller Fulfilled</v>
          </cell>
          <cell r="S2074" t="str">
            <v>Seller Fulfilled</v>
          </cell>
          <cell r="T2074" t="str">
            <v>1EEZZT1Q3I33</v>
          </cell>
          <cell r="U2074" t="str">
            <v>00764608006221</v>
          </cell>
        </row>
        <row r="2075">
          <cell r="A2075" t="str">
            <v>3008-EACH</v>
          </cell>
          <cell r="B2075">
            <v>22052146</v>
          </cell>
          <cell r="C2075" t="str">
            <v>BAZIC 8-Digit Silver Desktop Calculator w/ Tone [3008]</v>
          </cell>
          <cell r="D2075" t="str">
            <v>ACTIVE</v>
          </cell>
          <cell r="E2075" t="str">
            <v>PUBLISHED</v>
          </cell>
          <cell r="F2075" t="str">
            <v>Offer end date has passed</v>
          </cell>
          <cell r="G2075" t="str">
            <v>Crafts</v>
          </cell>
          <cell r="H2075" t="str">
            <v>Craft Sticks</v>
          </cell>
          <cell r="I2075">
            <v>10.99</v>
          </cell>
          <cell r="J2075" t="str">
            <v>USD</v>
          </cell>
          <cell r="K2075" t="str">
            <v>Base</v>
          </cell>
          <cell r="L2075" t="str">
            <v>Yes</v>
          </cell>
          <cell r="M2075">
            <v>2039735</v>
          </cell>
          <cell r="N2075">
            <v>2038710</v>
          </cell>
          <cell r="O2075" t="str">
            <v>NETWORK_GEO</v>
          </cell>
          <cell r="P2075">
            <v>0.61</v>
          </cell>
          <cell r="Q2075">
            <v>1</v>
          </cell>
          <cell r="R2075" t="str">
            <v>Seller Fulfilled</v>
          </cell>
          <cell r="S2075" t="str">
            <v>Seller Fulfilled</v>
          </cell>
          <cell r="T2075" t="str">
            <v>5Z3L54T80CH4</v>
          </cell>
          <cell r="U2075" t="str">
            <v>00464664036964</v>
          </cell>
        </row>
        <row r="2076">
          <cell r="A2076" t="str">
            <v>3191-CASE</v>
          </cell>
          <cell r="B2076">
            <v>911770074</v>
          </cell>
          <cell r="C2076" t="str">
            <v>BAZIC 3 Ring Binder 1" Economy View Binders Blue, Hold 175 Sheets, 12-Count</v>
          </cell>
          <cell r="D2076" t="str">
            <v>ACTIVE</v>
          </cell>
          <cell r="E2076" t="str">
            <v>PUBLISHED</v>
          </cell>
          <cell r="F2076" t="str">
            <v>Offer end date has passed</v>
          </cell>
          <cell r="G2076" t="str">
            <v>Office &amp; Stationery</v>
          </cell>
          <cell r="H2076" t="str">
            <v>Binders</v>
          </cell>
          <cell r="I2076">
            <v>47.98</v>
          </cell>
          <cell r="J2076" t="str">
            <v>USD</v>
          </cell>
          <cell r="K2076" t="str">
            <v>Base</v>
          </cell>
          <cell r="L2076">
            <v>47.98</v>
          </cell>
          <cell r="M2076">
            <v>2039738</v>
          </cell>
          <cell r="N2076">
            <v>2039720</v>
          </cell>
          <cell r="O2076">
            <v>8.64</v>
          </cell>
          <cell r="P2076">
            <v>1.54</v>
          </cell>
          <cell r="Q2076">
            <v>1</v>
          </cell>
          <cell r="R2076" t="str">
            <v>Seller Fulfilled</v>
          </cell>
          <cell r="S2076" t="str">
            <v>Seller Fulfilled</v>
          </cell>
          <cell r="T2076" t="str">
            <v>3KU0PBZDH5IB</v>
          </cell>
          <cell r="U2076" t="str">
            <v>10764608007058</v>
          </cell>
        </row>
        <row r="2077">
          <cell r="A2077" t="str">
            <v>3352-EACH</v>
          </cell>
          <cell r="B2077">
            <v>934070643</v>
          </cell>
          <cell r="C2077" t="str">
            <v>BAZIC Air Dry Modeling Clay 6 Color 3 oz, Non Toxic, 1-Pack</v>
          </cell>
          <cell r="D2077" t="str">
            <v>ACTIVE</v>
          </cell>
          <cell r="E2077" t="str">
            <v>PUBLISHED</v>
          </cell>
          <cell r="F2077" t="str">
            <v>Offer end date has passed</v>
          </cell>
          <cell r="G2077" t="str">
            <v>Crafts</v>
          </cell>
          <cell r="H2077" t="str">
            <v>Clays &amp; Doughs</v>
          </cell>
          <cell r="I2077">
            <v>8.1300000000000008</v>
          </cell>
          <cell r="J2077" t="str">
            <v>USD</v>
          </cell>
          <cell r="K2077" t="str">
            <v>Base</v>
          </cell>
          <cell r="L2077">
            <v>8.1300000000000008</v>
          </cell>
          <cell r="M2077">
            <v>2039741</v>
          </cell>
          <cell r="N2077">
            <v>2038710</v>
          </cell>
          <cell r="O2077">
            <v>0.24</v>
          </cell>
          <cell r="P2077">
            <v>0.5</v>
          </cell>
          <cell r="Q2077">
            <v>1</v>
          </cell>
          <cell r="R2077" t="str">
            <v>Seller Fulfilled</v>
          </cell>
          <cell r="S2077" t="str">
            <v>Seller Fulfilled</v>
          </cell>
          <cell r="T2077" t="str">
            <v>2VQDQ8Y85IQG</v>
          </cell>
          <cell r="U2077" t="str">
            <v>00810056727512</v>
          </cell>
        </row>
        <row r="2078">
          <cell r="A2078" t="str">
            <v>3353-EACH</v>
          </cell>
          <cell r="B2078">
            <v>616773785</v>
          </cell>
          <cell r="C2078" t="str">
            <v>BAZIC Air Dry Modeling Clay 6 Neon Color 3 oz, Non Toxic, 1-Pack</v>
          </cell>
          <cell r="D2078" t="str">
            <v>ACTIVE</v>
          </cell>
          <cell r="E2078" t="str">
            <v>PUBLISHED</v>
          </cell>
          <cell r="F2078" t="str">
            <v>Listing &amp; Content:UPC Mismatch:Wrong-Item:Unpublish-Auto</v>
          </cell>
          <cell r="G2078" t="str">
            <v>Office &amp; Stationery</v>
          </cell>
          <cell r="H2078" t="str">
            <v>Pencils</v>
          </cell>
          <cell r="I2078">
            <v>38.25</v>
          </cell>
          <cell r="J2078" t="str">
            <v>USD</v>
          </cell>
          <cell r="K2078" t="str">
            <v>Base</v>
          </cell>
          <cell r="L2078" t="str">
            <v>Yes</v>
          </cell>
          <cell r="M2078">
            <v>2039741</v>
          </cell>
          <cell r="N2078">
            <v>2039720</v>
          </cell>
          <cell r="O2078" t="str">
            <v>NETWORK_GEO</v>
          </cell>
          <cell r="P2078">
            <v>2.1</v>
          </cell>
          <cell r="Q2078">
            <v>1</v>
          </cell>
          <cell r="R2078" t="str">
            <v>Seller Fulfilled</v>
          </cell>
          <cell r="S2078" t="str">
            <v>Seller Fulfilled</v>
          </cell>
          <cell r="T2078" t="str">
            <v>65FKLIECTSIQ</v>
          </cell>
          <cell r="U2078" t="str">
            <v>10764608007409</v>
          </cell>
        </row>
        <row r="2079">
          <cell r="A2079" t="str">
            <v>3435-CASE</v>
          </cell>
          <cell r="B2079">
            <v>843800764</v>
          </cell>
          <cell r="C2079" t="str">
            <v>BAZIC Craft Sticks Natural Wood, Non Toxic Stick, 10000-Count</v>
          </cell>
          <cell r="D2079" t="str">
            <v>ARCHIVED</v>
          </cell>
          <cell r="E2079" t="str">
            <v>UNPUBLISHED</v>
          </cell>
          <cell r="F2079" t="str">
            <v>Offer end date has passed</v>
          </cell>
          <cell r="G2079" t="str">
            <v>Office &amp; Stationery</v>
          </cell>
          <cell r="H2079" t="str">
            <v>Mechanical Pencils</v>
          </cell>
          <cell r="I2079">
            <v>280.60000000000002</v>
          </cell>
          <cell r="J2079" t="str">
            <v>USD</v>
          </cell>
          <cell r="K2079" t="str">
            <v>Base</v>
          </cell>
          <cell r="L2079" t="str">
            <v>Yes</v>
          </cell>
          <cell r="M2079">
            <v>2038710</v>
          </cell>
          <cell r="N2079">
            <v>2039720</v>
          </cell>
          <cell r="O2079" t="str">
            <v>NETWORK_GEO</v>
          </cell>
          <cell r="P2079">
            <v>28.2</v>
          </cell>
          <cell r="Q2079">
            <v>1</v>
          </cell>
          <cell r="R2079" t="str">
            <v>Seller Fulfilled</v>
          </cell>
          <cell r="S2079" t="str">
            <v>WFS Eligible</v>
          </cell>
          <cell r="T2079" t="str">
            <v>30OJ00R311PL</v>
          </cell>
          <cell r="U2079" t="str">
            <v>20764608007963</v>
          </cell>
        </row>
        <row r="2080">
          <cell r="A2080" t="str">
            <v>3439-BOX</v>
          </cell>
          <cell r="B2080">
            <v>997639142</v>
          </cell>
          <cell r="C2080" t="str">
            <v>BAZIC Clothes Pin Mini 1" Colored Wood Clothespins (50/Pack), 24-Packs</v>
          </cell>
          <cell r="D2080" t="str">
            <v>ARCHIVED</v>
          </cell>
          <cell r="E2080" t="str">
            <v>UNPUBLISHED</v>
          </cell>
          <cell r="F2080" t="str">
            <v>Offer end date has passed</v>
          </cell>
          <cell r="G2080" t="str">
            <v>Office &amp; Stationery</v>
          </cell>
          <cell r="H2080" t="str">
            <v>Envelopes</v>
          </cell>
          <cell r="I2080">
            <v>10.01</v>
          </cell>
          <cell r="J2080" t="str">
            <v>USD</v>
          </cell>
          <cell r="K2080" t="str">
            <v>Base</v>
          </cell>
          <cell r="L2080" t="str">
            <v>Yes</v>
          </cell>
          <cell r="M2080">
            <v>2039905</v>
          </cell>
          <cell r="N2080">
            <v>2038710</v>
          </cell>
          <cell r="O2080" t="str">
            <v>NETWORK_GEO</v>
          </cell>
          <cell r="P2080">
            <v>0.45</v>
          </cell>
          <cell r="Q2080">
            <v>1</v>
          </cell>
          <cell r="R2080" t="str">
            <v>WFS Eligible</v>
          </cell>
          <cell r="S2080" t="str">
            <v>Seller Fulfilled</v>
          </cell>
          <cell r="T2080" t="str">
            <v>3YTGML7NCQPK</v>
          </cell>
          <cell r="U2080" t="str">
            <v>00764608050651</v>
          </cell>
        </row>
        <row r="2081">
          <cell r="A2081" t="str">
            <v>3481-BOX</v>
          </cell>
          <cell r="B2081">
            <v>584949363</v>
          </cell>
          <cell r="C2081" t="str">
            <v>BAZIC Glitter Shaker 6 Neon Color, Halloween Sparkling Powder (18g/Pack), 24-Packs</v>
          </cell>
          <cell r="D2081" t="str">
            <v>ARCHIVED</v>
          </cell>
          <cell r="E2081" t="str">
            <v>UNPUBLISHED</v>
          </cell>
          <cell r="F2081" t="str">
            <v>Offer end date has passed</v>
          </cell>
          <cell r="G2081" t="str">
            <v>Office &amp; Stationery</v>
          </cell>
          <cell r="H2081" t="str">
            <v>Envelopes</v>
          </cell>
          <cell r="I2081">
            <v>53.34</v>
          </cell>
          <cell r="J2081" t="str">
            <v>USD</v>
          </cell>
          <cell r="K2081" t="str">
            <v>Base</v>
          </cell>
          <cell r="L2081" t="str">
            <v>Yes</v>
          </cell>
          <cell r="M2081">
            <v>2038710</v>
          </cell>
          <cell r="N2081">
            <v>2038710</v>
          </cell>
          <cell r="O2081" t="str">
            <v>NETWORK_GEO</v>
          </cell>
          <cell r="P2081">
            <v>14.12</v>
          </cell>
          <cell r="Q2081">
            <v>1</v>
          </cell>
          <cell r="R2081" t="str">
            <v>Seller Fulfilled</v>
          </cell>
          <cell r="S2081" t="str">
            <v>Seller Fulfilled</v>
          </cell>
          <cell r="T2081" t="str">
            <v>4NETC0JIFUKL</v>
          </cell>
          <cell r="U2081" t="str">
            <v>20764608082052</v>
          </cell>
        </row>
        <row r="2082">
          <cell r="A2082" t="str">
            <v>3913-EACH</v>
          </cell>
          <cell r="B2082">
            <v>712061518</v>
          </cell>
          <cell r="C2082" t="str">
            <v>BAZIC Watercolor w/ Brush &amp; Mixing Palette, 36 Color Non-Toxic, 1-Pack</v>
          </cell>
          <cell r="D2082" t="str">
            <v>ACTIVE</v>
          </cell>
          <cell r="E2082" t="str">
            <v>PUBLISHED</v>
          </cell>
          <cell r="F2082" t="str">
            <v>Reasonable price requirements are not met,Reasonable Price Not Satisfied</v>
          </cell>
          <cell r="G2082" t="str">
            <v>Office &amp; Stationery</v>
          </cell>
          <cell r="H2082" t="str">
            <v>Envelopes</v>
          </cell>
          <cell r="I2082">
            <v>61.29</v>
          </cell>
          <cell r="J2082" t="str">
            <v>USD</v>
          </cell>
          <cell r="K2082" t="str">
            <v>Base</v>
          </cell>
          <cell r="L2082" t="str">
            <v>Yes</v>
          </cell>
          <cell r="M2082">
            <v>2039748</v>
          </cell>
          <cell r="N2082">
            <v>2038710</v>
          </cell>
          <cell r="O2082" t="str">
            <v>NETWORK_GEO</v>
          </cell>
          <cell r="P2082">
            <v>13.66</v>
          </cell>
          <cell r="Q2082">
            <v>1</v>
          </cell>
          <cell r="R2082" t="str">
            <v>Seller Fulfilled</v>
          </cell>
          <cell r="S2082" t="str">
            <v>Seller Fulfilled</v>
          </cell>
          <cell r="T2082" t="str">
            <v>2YL89XYCIWNA</v>
          </cell>
          <cell r="U2082" t="str">
            <v>20764608082137</v>
          </cell>
        </row>
        <row r="2083">
          <cell r="A2083" t="str">
            <v>5053-SET2</v>
          </cell>
          <cell r="B2083">
            <v>24259672</v>
          </cell>
          <cell r="C2083" t="str">
            <v>BAZIC 100 Ct Primary Journal Marble Composition Book [5053]</v>
          </cell>
          <cell r="D2083" t="str">
            <v>ACTIVE</v>
          </cell>
          <cell r="E2083" t="str">
            <v>PUBLISHED</v>
          </cell>
          <cell r="F2083" t="str">
            <v>Offer end date has passed</v>
          </cell>
          <cell r="G2083" t="str">
            <v>Office &amp; Stationery</v>
          </cell>
          <cell r="H2083" t="str">
            <v>Envelopes</v>
          </cell>
          <cell r="I2083">
            <v>48.72</v>
          </cell>
          <cell r="J2083" t="str">
            <v>USD</v>
          </cell>
          <cell r="K2083" t="str">
            <v>Base</v>
          </cell>
          <cell r="L2083" t="str">
            <v>Yes</v>
          </cell>
          <cell r="M2083">
            <v>2038710</v>
          </cell>
          <cell r="N2083">
            <v>2038710</v>
          </cell>
          <cell r="O2083" t="str">
            <v>NETWORK_GEO</v>
          </cell>
          <cell r="P2083">
            <v>6.5</v>
          </cell>
          <cell r="Q2083">
            <v>1</v>
          </cell>
          <cell r="R2083" t="str">
            <v>Seller Fulfilled</v>
          </cell>
          <cell r="S2083" t="str">
            <v>Seller Fulfilled</v>
          </cell>
          <cell r="T2083" t="str">
            <v>63X00FNMGIO5</v>
          </cell>
          <cell r="U2083" t="str">
            <v>00764608082195</v>
          </cell>
        </row>
        <row r="2084">
          <cell r="A2084" t="str">
            <v>526-CASE</v>
          </cell>
          <cell r="B2084">
            <v>685961348</v>
          </cell>
          <cell r="C2084" t="str">
            <v>BAZIC Catalog Envelope 10" x 13" Gummed Seal Eyelet Closure, 144-Count</v>
          </cell>
          <cell r="D2084" t="str">
            <v>ACTIVE</v>
          </cell>
          <cell r="E2084" t="str">
            <v>PUBLISHED</v>
          </cell>
          <cell r="G2084" t="str">
            <v>Office &amp; Stationery</v>
          </cell>
          <cell r="H2084" t="str">
            <v>Envelopes</v>
          </cell>
          <cell r="I2084">
            <v>47.62</v>
          </cell>
          <cell r="J2084" t="str">
            <v>USD</v>
          </cell>
          <cell r="K2084" t="str">
            <v>Base</v>
          </cell>
          <cell r="L2084">
            <v>47.62</v>
          </cell>
          <cell r="M2084">
            <v>2038710</v>
          </cell>
          <cell r="N2084">
            <v>2038710</v>
          </cell>
          <cell r="O2084" t="str">
            <v>NETWORK_GEO</v>
          </cell>
          <cell r="P2084">
            <v>29.64</v>
          </cell>
          <cell r="Q2084">
            <v>1</v>
          </cell>
          <cell r="R2084" t="str">
            <v>Seller Fulfilled</v>
          </cell>
          <cell r="S2084" t="str">
            <v>Seller Fulfilled</v>
          </cell>
          <cell r="T2084" t="str">
            <v>6IO2ZGKIAR8I</v>
          </cell>
          <cell r="U2084" t="str">
            <v>20764608082465</v>
          </cell>
        </row>
        <row r="2085">
          <cell r="A2085" t="str">
            <v>5525-CASE</v>
          </cell>
          <cell r="B2085">
            <v>17925067952</v>
          </cell>
          <cell r="C2085" t="str">
            <v>BAZIC Spiral Notebook, 1 Subject, Wide Ruled Paper 8" x 10-1/2", 70 Sheets Blue Cover, 24-Count</v>
          </cell>
          <cell r="D2085" t="str">
            <v>ACTIVE</v>
          </cell>
          <cell r="E2085" t="str">
            <v>PUBLISHED</v>
          </cell>
          <cell r="F2085" t="str">
            <v>Offer end date has passed</v>
          </cell>
          <cell r="G2085" t="str">
            <v>Office &amp; Stationery</v>
          </cell>
          <cell r="H2085" t="str">
            <v>Duct Tapes</v>
          </cell>
          <cell r="I2085">
            <v>85.99</v>
          </cell>
          <cell r="J2085" t="str">
            <v>USD</v>
          </cell>
          <cell r="K2085" t="str">
            <v>Base</v>
          </cell>
          <cell r="L2085" t="str">
            <v>Yes</v>
          </cell>
          <cell r="M2085">
            <v>2039723</v>
          </cell>
          <cell r="N2085">
            <v>2042502</v>
          </cell>
          <cell r="O2085" t="str">
            <v>NETWORK_GEO</v>
          </cell>
          <cell r="P2085">
            <v>10.94</v>
          </cell>
          <cell r="Q2085">
            <v>1</v>
          </cell>
          <cell r="R2085" t="str">
            <v>Seller Fulfilled</v>
          </cell>
          <cell r="S2085" t="str">
            <v>Seller Fulfilled</v>
          </cell>
          <cell r="T2085" t="str">
            <v>5799B60U9EZK</v>
          </cell>
          <cell r="U2085" t="str">
            <v>20764608009738</v>
          </cell>
        </row>
        <row r="2086">
          <cell r="A2086" t="str">
            <v>62133-SET2</v>
          </cell>
          <cell r="B2086">
            <v>12908810890</v>
          </cell>
          <cell r="C2086" t="str">
            <v>Hello Kitty Coloring Book 2 Title, for Learning Activity Drawing, 80 Pages, 2-Pack</v>
          </cell>
          <cell r="D2086" t="str">
            <v>ACTIVE</v>
          </cell>
          <cell r="E2086" t="str">
            <v>PUBLISHED</v>
          </cell>
          <cell r="F2086" t="str">
            <v>Business - Content Policy</v>
          </cell>
          <cell r="G2086" t="str">
            <v>Crafts</v>
          </cell>
          <cell r="H2086" t="str">
            <v>Coloring Books</v>
          </cell>
          <cell r="I2086">
            <v>10.01</v>
          </cell>
          <cell r="J2086" t="str">
            <v>USD</v>
          </cell>
          <cell r="K2086" t="str">
            <v>Base</v>
          </cell>
          <cell r="L2086">
            <v>10.01</v>
          </cell>
          <cell r="M2086">
            <v>2038710</v>
          </cell>
          <cell r="N2086">
            <v>2038710</v>
          </cell>
          <cell r="O2086" t="str">
            <v>NETWORK_GEO</v>
          </cell>
          <cell r="P2086">
            <v>0.11</v>
          </cell>
          <cell r="Q2086">
            <v>1</v>
          </cell>
          <cell r="R2086" t="str">
            <v>Seller Fulfilled</v>
          </cell>
          <cell r="S2086" t="str">
            <v>Seller Fulfilled</v>
          </cell>
          <cell r="T2086" t="str">
            <v>70ENNCCEO54Z</v>
          </cell>
          <cell r="U2086" t="str">
            <v>00764608043806</v>
          </cell>
        </row>
        <row r="2087">
          <cell r="A2087" t="str">
            <v>779-CASE</v>
          </cell>
          <cell r="B2087">
            <v>220929542</v>
          </cell>
          <cell r="C2087" t="str">
            <v>BAZIC Colored Pencils, 12 Assorted Colors, Pre-Sharpened Wood Free (12/Pack), 144-Packs</v>
          </cell>
          <cell r="D2087" t="str">
            <v>ARCHIVED</v>
          </cell>
          <cell r="E2087" t="str">
            <v>UNPUBLISHED</v>
          </cell>
          <cell r="F2087" t="str">
            <v>Offer end date has passed,Reasonable price requirements are not met,Reasonable Price Not Satisfied</v>
          </cell>
          <cell r="G2087" t="str">
            <v>Home &amp; Garden</v>
          </cell>
          <cell r="H2087" t="str">
            <v>Plaques &amp; Signs</v>
          </cell>
          <cell r="I2087">
            <v>20.64</v>
          </cell>
          <cell r="J2087" t="str">
            <v>USD</v>
          </cell>
          <cell r="K2087" t="str">
            <v>Base</v>
          </cell>
          <cell r="L2087" t="str">
            <v>Yes</v>
          </cell>
          <cell r="M2087">
            <v>2039720</v>
          </cell>
          <cell r="N2087">
            <v>2038710</v>
          </cell>
          <cell r="O2087" t="str">
            <v>NETWORK_GEO</v>
          </cell>
          <cell r="P2087">
            <v>1.36</v>
          </cell>
          <cell r="Q2087">
            <v>1</v>
          </cell>
          <cell r="R2087" t="str">
            <v>Seller Fulfilled</v>
          </cell>
          <cell r="S2087" t="str">
            <v>Seller Fulfilled</v>
          </cell>
          <cell r="T2087" t="str">
            <v>2SPTQGMYF8SW</v>
          </cell>
          <cell r="U2087" t="str">
            <v>10764608043070</v>
          </cell>
        </row>
        <row r="2088">
          <cell r="A2088" t="str">
            <v>L-12-EACH</v>
          </cell>
          <cell r="B2088">
            <v>280846594</v>
          </cell>
          <cell r="C2088" t="str">
            <v>BAZIC Keep Out Sign 12"x16", Warning Stay Out Restricted Area Authorized, Plastic Signs for Home Store, Waterproof Indoor Signage, 1-Pack</v>
          </cell>
          <cell r="D2088" t="str">
            <v>ACTIVE</v>
          </cell>
          <cell r="E2088" t="str">
            <v>UNPUBLISHED</v>
          </cell>
          <cell r="F2088" t="str">
            <v>PRICING_ERROR,PRICING_ERROR</v>
          </cell>
          <cell r="G2088" t="str">
            <v>Home &amp; Garden</v>
          </cell>
          <cell r="H2088" t="str">
            <v>Plaques &amp; Signs</v>
          </cell>
          <cell r="I2088">
            <v>7.01</v>
          </cell>
          <cell r="J2088" t="str">
            <v>USD</v>
          </cell>
          <cell r="K2088" t="str">
            <v>Base</v>
          </cell>
          <cell r="L2088" t="str">
            <v>Yes</v>
          </cell>
          <cell r="M2088">
            <v>2038710</v>
          </cell>
          <cell r="N2088">
            <v>2038710</v>
          </cell>
          <cell r="O2088">
            <v>0.11</v>
          </cell>
          <cell r="P2088">
            <v>0.1</v>
          </cell>
          <cell r="Q2088">
            <v>1</v>
          </cell>
          <cell r="R2088" t="str">
            <v>Seller Fulfilled</v>
          </cell>
          <cell r="S2088" t="str">
            <v>Seller Fulfilled</v>
          </cell>
          <cell r="T2088" t="str">
            <v>737R56UAIUW4</v>
          </cell>
          <cell r="U2088" t="str">
            <v>00764608043172</v>
          </cell>
        </row>
        <row r="2089">
          <cell r="A2089" t="str">
            <v>1208-BOX</v>
          </cell>
          <cell r="B2089">
            <v>290775407</v>
          </cell>
          <cell r="C2089" t="str">
            <v>BAZIC Dry Erase Set, Marker + Board Eraser, Chisel Tip Whiteboard Markers, 24-Packs</v>
          </cell>
          <cell r="D2089" t="str">
            <v>ACTIVE</v>
          </cell>
          <cell r="E2089" t="str">
            <v>PUBLISHED</v>
          </cell>
          <cell r="G2089" t="str">
            <v>Office &amp; Stationery</v>
          </cell>
          <cell r="H2089" t="str">
            <v>Dry Erase Markers</v>
          </cell>
          <cell r="I2089">
            <v>64.489999999999995</v>
          </cell>
          <cell r="J2089" t="str">
            <v>USD</v>
          </cell>
          <cell r="K2089" t="str">
            <v>Base</v>
          </cell>
          <cell r="L2089">
            <v>64.489999999999995</v>
          </cell>
          <cell r="M2089">
            <v>2039746</v>
          </cell>
          <cell r="N2089">
            <v>2038710</v>
          </cell>
          <cell r="O2089" t="str">
            <v>NETWORK_GEO</v>
          </cell>
          <cell r="P2089">
            <v>0.25</v>
          </cell>
          <cell r="Q2089">
            <v>1</v>
          </cell>
          <cell r="R2089" t="str">
            <v>Seller Fulfilled</v>
          </cell>
          <cell r="S2089" t="str">
            <v>Seller Fulfilled</v>
          </cell>
          <cell r="T2089" t="str">
            <v>1TBX5KTEKZI8</v>
          </cell>
          <cell r="U2089" t="str">
            <v>00469293582431</v>
          </cell>
        </row>
        <row r="2090">
          <cell r="A2090" t="str">
            <v>1726-SET4</v>
          </cell>
          <cell r="B2090">
            <v>14329267036</v>
          </cell>
          <cell r="C2090" t="str">
            <v>BAZIC Ciel Serena Fuse Tech Ink Retractable Pen, 1.0 mm Medium Point Black Ink, Quick Dry (2/Pack), 4-Packs</v>
          </cell>
          <cell r="D2090" t="str">
            <v>ACTIVE</v>
          </cell>
          <cell r="E2090" t="str">
            <v>PUBLISHED</v>
          </cell>
          <cell r="F2090" t="str">
            <v>Compliance - Childrenâ€™s Product Policy</v>
          </cell>
          <cell r="G2090" t="str">
            <v>Office &amp; Stationery</v>
          </cell>
          <cell r="H2090" t="str">
            <v>Pens</v>
          </cell>
          <cell r="I2090">
            <v>13.49</v>
          </cell>
          <cell r="J2090" t="str">
            <v>USD</v>
          </cell>
          <cell r="K2090" t="str">
            <v>Base</v>
          </cell>
          <cell r="L2090">
            <v>13.49</v>
          </cell>
          <cell r="M2090">
            <v>2039719</v>
          </cell>
          <cell r="N2090">
            <v>2038980</v>
          </cell>
          <cell r="O2090">
            <v>0.24</v>
          </cell>
          <cell r="P2090">
            <v>7.8</v>
          </cell>
          <cell r="Q2090">
            <v>1</v>
          </cell>
          <cell r="R2090" t="str">
            <v>Seller Fulfilled</v>
          </cell>
          <cell r="S2090" t="str">
            <v>Seller Fulfilled</v>
          </cell>
          <cell r="T2090" t="str">
            <v>73ZY3DB2EMG5</v>
          </cell>
          <cell r="U2090" t="str">
            <v>20764608010352</v>
          </cell>
        </row>
        <row r="2091">
          <cell r="A2091" t="str">
            <v>1727-BOX</v>
          </cell>
          <cell r="B2091">
            <v>555221742</v>
          </cell>
          <cell r="C2091" t="str">
            <v>BAZIC Ciel Chroma Fuse Tech Ink Retractable Pen, 1.0 mm Medium Point Black Ink, Quick Dry (2/Pack), 24-Packs</v>
          </cell>
          <cell r="D2091" t="str">
            <v>ACTIVE</v>
          </cell>
          <cell r="E2091" t="str">
            <v>PUBLISHED</v>
          </cell>
          <cell r="F2091" t="str">
            <v>Offer end date has passed</v>
          </cell>
          <cell r="G2091" t="str">
            <v>Travel, Luggage &amp; Accessories</v>
          </cell>
          <cell r="H2091" t="str">
            <v>Backpacks</v>
          </cell>
          <cell r="I2091">
            <v>148.5</v>
          </cell>
          <cell r="J2091" t="str">
            <v>USD</v>
          </cell>
          <cell r="K2091" t="str">
            <v>Base</v>
          </cell>
          <cell r="L2091" t="str">
            <v>Yes</v>
          </cell>
          <cell r="M2091">
            <v>2039719</v>
          </cell>
          <cell r="N2091">
            <v>2038980</v>
          </cell>
          <cell r="O2091" t="str">
            <v>NETWORK_GEO</v>
          </cell>
          <cell r="P2091">
            <v>11.5</v>
          </cell>
          <cell r="Q2091">
            <v>1</v>
          </cell>
          <cell r="R2091" t="str">
            <v>Seller Fulfilled</v>
          </cell>
          <cell r="S2091" t="str">
            <v>Seller Fulfilled</v>
          </cell>
          <cell r="T2091" t="str">
            <v>3LHJP1GOX0MX</v>
          </cell>
          <cell r="U2091" t="str">
            <v>20764608010567</v>
          </cell>
        </row>
        <row r="2092">
          <cell r="A2092" t="str">
            <v>1802-EACH</v>
          </cell>
          <cell r="B2092">
            <v>54482382</v>
          </cell>
          <cell r="C2092" t="str">
            <v>BAZIC Memo Size Hardboard Clipboard w/ Sturdy Spring Clip [1802]</v>
          </cell>
          <cell r="D2092" t="str">
            <v>ACTIVE</v>
          </cell>
          <cell r="E2092" t="str">
            <v>PUBLISHED</v>
          </cell>
          <cell r="F2092" t="str">
            <v>Compliance - Childrenâ€™s Product Policy,Current Offer At Or Below Target</v>
          </cell>
          <cell r="G2092" t="str">
            <v>Travel, Luggage &amp; Accessories</v>
          </cell>
          <cell r="H2092" t="str">
            <v>Backpacks</v>
          </cell>
          <cell r="I2092">
            <v>122.25</v>
          </cell>
          <cell r="J2092" t="str">
            <v>USD</v>
          </cell>
          <cell r="K2092" t="str">
            <v>Base</v>
          </cell>
          <cell r="L2092" t="str">
            <v>Yes</v>
          </cell>
          <cell r="M2092">
            <v>2039893</v>
          </cell>
          <cell r="N2092">
            <v>2038980</v>
          </cell>
          <cell r="O2092" t="str">
            <v>NETWORK_GEO</v>
          </cell>
          <cell r="P2092">
            <v>10.72</v>
          </cell>
          <cell r="Q2092">
            <v>1</v>
          </cell>
          <cell r="R2092" t="str">
            <v>Seller Fulfilled</v>
          </cell>
          <cell r="S2092" t="str">
            <v>Seller Fulfilled</v>
          </cell>
          <cell r="T2092" t="str">
            <v>6EB4PYTLO6KH</v>
          </cell>
          <cell r="U2092" t="str">
            <v>20764608010598</v>
          </cell>
        </row>
        <row r="2093">
          <cell r="A2093" t="str">
            <v>2046-CASE</v>
          </cell>
          <cell r="B2093">
            <v>822161206</v>
          </cell>
          <cell r="C2093" t="str">
            <v>BAZIC Washable Clear School Glue 5 Oz Liquid Clear Glues Making Slime, 24-Pack</v>
          </cell>
          <cell r="D2093" t="str">
            <v>ACTIVE</v>
          </cell>
          <cell r="E2093" t="str">
            <v>PUBLISHED</v>
          </cell>
          <cell r="F2093" t="str">
            <v>Offer end date has passed</v>
          </cell>
          <cell r="G2093" t="str">
            <v>Travel, Luggage &amp; Accessories</v>
          </cell>
          <cell r="H2093" t="str">
            <v>Backpacks</v>
          </cell>
          <cell r="I2093">
            <v>18.010000000000002</v>
          </cell>
          <cell r="J2093" t="str">
            <v>USD</v>
          </cell>
          <cell r="K2093" t="str">
            <v>Base</v>
          </cell>
          <cell r="L2093" t="str">
            <v>Yes</v>
          </cell>
          <cell r="M2093">
            <v>2039872</v>
          </cell>
          <cell r="N2093">
            <v>2038980</v>
          </cell>
          <cell r="O2093" t="str">
            <v>NETWORK_GEO</v>
          </cell>
          <cell r="P2093">
            <v>0.85</v>
          </cell>
          <cell r="Q2093">
            <v>1</v>
          </cell>
          <cell r="R2093" t="str">
            <v>Seller Fulfilled</v>
          </cell>
          <cell r="S2093" t="str">
            <v>Seller Fulfilled</v>
          </cell>
          <cell r="T2093" t="str">
            <v>6RYPS3FZTJD0</v>
          </cell>
          <cell r="U2093" t="str">
            <v>00764608010594</v>
          </cell>
        </row>
        <row r="2094">
          <cell r="A2094" t="str">
            <v>2071-CASE</v>
          </cell>
          <cell r="B2094">
            <v>849428300</v>
          </cell>
          <cell r="C2094" t="str">
            <v>BAZIC Wood Glue 8 FL OZ (236 mL), Natural Color Super Strong Bond Adhesive, 24-Pack</v>
          </cell>
          <cell r="D2094" t="str">
            <v>ACTIVE</v>
          </cell>
          <cell r="E2094" t="str">
            <v>PUBLISHED</v>
          </cell>
          <cell r="F2094" t="str">
            <v>Offer end date has passed</v>
          </cell>
          <cell r="G2094" t="str">
            <v>Office &amp; Stationery</v>
          </cell>
          <cell r="H2094" t="str">
            <v>Glue</v>
          </cell>
          <cell r="I2094">
            <v>46.74</v>
          </cell>
          <cell r="J2094" t="str">
            <v>USD</v>
          </cell>
          <cell r="K2094" t="str">
            <v>Base</v>
          </cell>
          <cell r="L2094">
            <v>46.74</v>
          </cell>
          <cell r="M2094">
            <v>2039872</v>
          </cell>
          <cell r="N2094">
            <v>2038980</v>
          </cell>
          <cell r="O2094">
            <v>15.66</v>
          </cell>
          <cell r="P2094">
            <v>0.84</v>
          </cell>
          <cell r="Q2094">
            <v>1</v>
          </cell>
          <cell r="R2094" t="str">
            <v>Seller Fulfilled</v>
          </cell>
          <cell r="S2094" t="str">
            <v>Walmart Fulfilled</v>
          </cell>
          <cell r="T2094" t="str">
            <v>0VH1OYOCHRHL</v>
          </cell>
          <cell r="U2094" t="str">
            <v>00764608011034</v>
          </cell>
        </row>
        <row r="2095">
          <cell r="A2095" t="str">
            <v>2404-SET4</v>
          </cell>
          <cell r="B2095">
            <v>30456111</v>
          </cell>
          <cell r="C2095" t="str">
            <v>BAZIC Color Chalk, Standard Size Blackboard Chalkboard Chalks, Great Game Activity (20/Bucket), 4-Buckets</v>
          </cell>
          <cell r="D2095" t="str">
            <v>ACTIVE</v>
          </cell>
          <cell r="E2095" t="str">
            <v>PUBLISHED</v>
          </cell>
          <cell r="F2095" t="str">
            <v>Compliance - Childrenâ€™s Product Policy,No Match Found - Adjusted to your last submitted price</v>
          </cell>
          <cell r="G2095" t="str">
            <v>Tools &amp; Hardware</v>
          </cell>
          <cell r="H2095" t="str">
            <v>Utility Knives</v>
          </cell>
          <cell r="I2095">
            <v>31.23</v>
          </cell>
          <cell r="J2095" t="str">
            <v>USD</v>
          </cell>
          <cell r="K2095" t="str">
            <v>Base</v>
          </cell>
          <cell r="L2095" t="str">
            <v>Yes</v>
          </cell>
          <cell r="M2095">
            <v>2039739</v>
          </cell>
          <cell r="N2095">
            <v>2038710</v>
          </cell>
          <cell r="O2095" t="str">
            <v>NETWORK_GEO</v>
          </cell>
          <cell r="P2095">
            <v>2.9</v>
          </cell>
          <cell r="Q2095">
            <v>1</v>
          </cell>
          <cell r="R2095" t="str">
            <v>Seller Fulfilled</v>
          </cell>
          <cell r="S2095" t="str">
            <v>CA</v>
          </cell>
          <cell r="T2095" t="str">
            <v>7DCZF5SRCPIC</v>
          </cell>
          <cell r="U2095" t="str">
            <v>10764608001124</v>
          </cell>
        </row>
        <row r="2096">
          <cell r="A2096" t="str">
            <v>2555-EACH</v>
          </cell>
          <cell r="B2096">
            <v>9037168994</v>
          </cell>
          <cell r="C2096" t="str">
            <v>Bazic Smooth &amp; Blendable Oil Chalk Pastel, 50 Colors</v>
          </cell>
          <cell r="D2096" t="str">
            <v>ACTIVE</v>
          </cell>
          <cell r="E2096" t="str">
            <v>PUBLISHED</v>
          </cell>
          <cell r="G2096" t="str">
            <v>Crafts</v>
          </cell>
          <cell r="H2096" t="str">
            <v>Art Pastels</v>
          </cell>
          <cell r="I2096">
            <v>16.25</v>
          </cell>
          <cell r="J2096" t="str">
            <v>USD</v>
          </cell>
          <cell r="K2096" t="str">
            <v>Base</v>
          </cell>
          <cell r="L2096">
            <v>16.25</v>
          </cell>
          <cell r="M2096">
            <v>2039748</v>
          </cell>
          <cell r="N2096">
            <v>2038710</v>
          </cell>
          <cell r="O2096" t="str">
            <v>NETWORK_GEO</v>
          </cell>
          <cell r="P2096">
            <v>0.04</v>
          </cell>
          <cell r="Q2096">
            <v>1</v>
          </cell>
          <cell r="R2096" t="str">
            <v>Seller Fulfilled</v>
          </cell>
          <cell r="S2096" t="str">
            <v>Seller Fulfilled</v>
          </cell>
          <cell r="T2096" t="str">
            <v>3QYYSZAKPGAT</v>
          </cell>
          <cell r="U2096" t="str">
            <v>00764608001158</v>
          </cell>
        </row>
        <row r="2097">
          <cell r="A2097" t="str">
            <v>3117-PACK4</v>
          </cell>
          <cell r="B2097">
            <v>916507138</v>
          </cell>
          <cell r="C2097" t="str">
            <v>BAZIC Binder Dividers 5 Insertable Color Index Tabs, 11 Hole (5/Pack), 4-Pack</v>
          </cell>
          <cell r="D2097" t="str">
            <v>ACTIVE</v>
          </cell>
          <cell r="E2097" t="str">
            <v>PUBLISHED</v>
          </cell>
          <cell r="F2097"/>
          <cell r="G2097" t="str">
            <v>Office &amp; Stationery</v>
          </cell>
          <cell r="H2097" t="str">
            <v>Markers</v>
          </cell>
          <cell r="I2097">
            <v>365.5</v>
          </cell>
          <cell r="J2097" t="str">
            <v>USD</v>
          </cell>
          <cell r="K2097" t="str">
            <v>Base</v>
          </cell>
          <cell r="L2097" t="str">
            <v>Yes</v>
          </cell>
          <cell r="M2097">
            <v>2039889</v>
          </cell>
          <cell r="N2097">
            <v>2039746</v>
          </cell>
          <cell r="O2097" t="str">
            <v>NETWORK_GEO</v>
          </cell>
          <cell r="P2097">
            <v>19.84</v>
          </cell>
          <cell r="Q2097">
            <v>1</v>
          </cell>
          <cell r="R2097" t="str">
            <v>Seller Fulfilled</v>
          </cell>
          <cell r="S2097" t="str">
            <v>Seller Fulfilled</v>
          </cell>
          <cell r="T2097" t="str">
            <v>70BLNCQAM4SG</v>
          </cell>
          <cell r="U2097" t="str">
            <v>20764608012141</v>
          </cell>
        </row>
        <row r="2098">
          <cell r="A2098" t="str">
            <v>3124-CASE</v>
          </cell>
          <cell r="B2098">
            <v>630163746</v>
          </cell>
          <cell r="C2098" t="str">
            <v>BAZIC Plastic File Folder Case w/Handle, Letter Size File Holder, 24-Pack</v>
          </cell>
          <cell r="D2098" t="str">
            <v>ACTIVE</v>
          </cell>
          <cell r="E2098" t="str">
            <v>PUBLISHED</v>
          </cell>
          <cell r="F2098" t="str">
            <v>Offer end date has passed,No Match Found - Adjusted to your last submitted price</v>
          </cell>
          <cell r="G2098" t="str">
            <v>Office &amp; Stationery</v>
          </cell>
          <cell r="H2098" t="str">
            <v>File Folders</v>
          </cell>
          <cell r="I2098">
            <v>137.5</v>
          </cell>
          <cell r="J2098" t="str">
            <v>USD</v>
          </cell>
          <cell r="K2098" t="str">
            <v>Base</v>
          </cell>
          <cell r="L2098">
            <v>137.5</v>
          </cell>
          <cell r="M2098">
            <v>2039742</v>
          </cell>
          <cell r="N2098" t="str">
            <v>NETWORK_GEO</v>
          </cell>
          <cell r="O2098">
            <v>9.3000000000000007</v>
          </cell>
          <cell r="P2098">
            <v>22.76</v>
          </cell>
          <cell r="Q2098">
            <v>1</v>
          </cell>
          <cell r="R2098" t="str">
            <v>Seller Fulfilled</v>
          </cell>
          <cell r="S2098" t="str">
            <v>Seller Fulfilled</v>
          </cell>
          <cell r="T2098" t="str">
            <v>2PD0TQOJVN0F</v>
          </cell>
          <cell r="U2098" t="str">
            <v>20764608012196</v>
          </cell>
        </row>
        <row r="2099">
          <cell r="A2099" t="str">
            <v>314-SET3</v>
          </cell>
          <cell r="B2099">
            <v>39529350</v>
          </cell>
          <cell r="C2099" t="str">
            <v>Hidden Message Word Finds Book 2 Titles, Word Search Find Words Books for Adults Teens, Training Learning with Game, 3-Pack</v>
          </cell>
          <cell r="D2099" t="str">
            <v>ACTIVE</v>
          </cell>
          <cell r="E2099" t="str">
            <v>PUBLISHED</v>
          </cell>
          <cell r="F2099" t="str">
            <v>Compliance - Childrenâ€™s Product Policy</v>
          </cell>
          <cell r="G2099" t="str">
            <v>Crafts</v>
          </cell>
          <cell r="H2099" t="str">
            <v>Coloring Books</v>
          </cell>
          <cell r="I2099">
            <v>16</v>
          </cell>
          <cell r="J2099" t="str">
            <v>USD</v>
          </cell>
          <cell r="K2099" t="str">
            <v>Base</v>
          </cell>
          <cell r="L2099">
            <v>16</v>
          </cell>
          <cell r="M2099">
            <v>2038710</v>
          </cell>
          <cell r="N2099">
            <v>2039746</v>
          </cell>
          <cell r="O2099">
            <v>0.9</v>
          </cell>
          <cell r="P2099">
            <v>1</v>
          </cell>
          <cell r="Q2099">
            <v>1</v>
          </cell>
          <cell r="R2099" t="str">
            <v>Seller Fulfilled</v>
          </cell>
          <cell r="S2099" t="str">
            <v>Seller Fulfilled</v>
          </cell>
          <cell r="T2099" t="str">
            <v>20U5350L37UO</v>
          </cell>
          <cell r="U2099" t="str">
            <v>00764608012277</v>
          </cell>
        </row>
        <row r="2100">
          <cell r="A2100" t="str">
            <v>3346-PACK4</v>
          </cell>
          <cell r="B2100">
            <v>3678661691</v>
          </cell>
          <cell r="C2100" t="str">
            <v>BAZIC Modeling Clay Sticks 4.8 Oz, 8 Primary Colors, Non-Toxic, 4-Pack</v>
          </cell>
          <cell r="D2100" t="str">
            <v>ACTIVE</v>
          </cell>
          <cell r="E2100" t="str">
            <v>PUBLISHED</v>
          </cell>
          <cell r="F2100" t="str">
            <v>Compliance - Childrenâ€™s Product Policy</v>
          </cell>
          <cell r="G2100" t="str">
            <v>Crafts</v>
          </cell>
          <cell r="H2100" t="str">
            <v>Clays &amp; Doughs</v>
          </cell>
          <cell r="I2100">
            <v>15.99</v>
          </cell>
          <cell r="J2100" t="str">
            <v>USD</v>
          </cell>
          <cell r="K2100" t="str">
            <v>Base</v>
          </cell>
          <cell r="L2100">
            <v>15.99</v>
          </cell>
          <cell r="M2100">
            <v>2039741</v>
          </cell>
          <cell r="N2100">
            <v>2039746</v>
          </cell>
          <cell r="O2100">
            <v>1.36</v>
          </cell>
          <cell r="P2100">
            <v>2.88</v>
          </cell>
          <cell r="Q2100">
            <v>1</v>
          </cell>
          <cell r="R2100" t="str">
            <v>Seller Fulfilled</v>
          </cell>
          <cell r="S2100" t="str">
            <v>Seller Fulfilled</v>
          </cell>
          <cell r="T2100" t="str">
            <v>4GV2NLQMK92X</v>
          </cell>
          <cell r="U2100" t="str">
            <v>10764608012335</v>
          </cell>
        </row>
        <row r="2101">
          <cell r="A2101" t="str">
            <v>3433-BOX</v>
          </cell>
          <cell r="B2101">
            <v>951262402</v>
          </cell>
          <cell r="C2101" t="str">
            <v>BAZIC Jumbo Craft Sticks Natral Wood, Large Size Ice Cream Popsicle Stick, Non Toxic Art Supplies for DIY Building Crafts (50/pack), 24-Packs</v>
          </cell>
          <cell r="D2101" t="str">
            <v>ARCHIVED</v>
          </cell>
          <cell r="E2101" t="str">
            <v>UNPUBLISHED</v>
          </cell>
          <cell r="F2101" t="str">
            <v>Offer end date has passed</v>
          </cell>
          <cell r="G2101" t="str">
            <v>Office &amp; Stationery</v>
          </cell>
          <cell r="H2101" t="str">
            <v>Markers</v>
          </cell>
          <cell r="I2101">
            <v>33.32</v>
          </cell>
          <cell r="J2101" t="str">
            <v>USD</v>
          </cell>
          <cell r="K2101" t="str">
            <v>Base</v>
          </cell>
          <cell r="L2101" t="str">
            <v>Yes</v>
          </cell>
          <cell r="M2101">
            <v>2038710</v>
          </cell>
          <cell r="N2101">
            <v>2039746</v>
          </cell>
          <cell r="O2101" t="str">
            <v>NETWORK_GEO</v>
          </cell>
          <cell r="P2101">
            <v>3.75</v>
          </cell>
          <cell r="Q2101">
            <v>1</v>
          </cell>
          <cell r="R2101" t="str">
            <v>Seller Fulfilled</v>
          </cell>
          <cell r="S2101" t="str">
            <v>Seller Fulfilled</v>
          </cell>
          <cell r="T2101" t="str">
            <v>7FBVJSHWSGKL</v>
          </cell>
          <cell r="U2101" t="str">
            <v>10764608012380</v>
          </cell>
        </row>
        <row r="2102">
          <cell r="A2102" t="str">
            <v>3466-A-SET6</v>
          </cell>
          <cell r="B2102">
            <v>182081519</v>
          </cell>
          <cell r="C2102" t="str">
            <v>BAZIC Glitter Glue Neon Color, Non-Toxic for Slime (6.76oz/Pack), 6-Packs</v>
          </cell>
          <cell r="D2102" t="str">
            <v>ARCHIVED</v>
          </cell>
          <cell r="E2102" t="str">
            <v>UNPUBLISHED</v>
          </cell>
          <cell r="F2102" t="str">
            <v>Offer end date has passed</v>
          </cell>
          <cell r="G2102" t="str">
            <v>Office &amp; Stationery</v>
          </cell>
          <cell r="H2102" t="str">
            <v>Dry Erase Markers</v>
          </cell>
          <cell r="I2102">
            <v>8.25</v>
          </cell>
          <cell r="J2102" t="str">
            <v>USD</v>
          </cell>
          <cell r="K2102" t="str">
            <v>Base</v>
          </cell>
          <cell r="L2102" t="str">
            <v>Yes</v>
          </cell>
          <cell r="M2102">
            <v>2038710</v>
          </cell>
          <cell r="N2102">
            <v>2039746</v>
          </cell>
          <cell r="O2102" t="str">
            <v>NETWORK_GEO</v>
          </cell>
          <cell r="P2102">
            <v>0.14000000000000001</v>
          </cell>
          <cell r="Q2102">
            <v>1</v>
          </cell>
          <cell r="R2102" t="str">
            <v>Seller Fulfilled</v>
          </cell>
          <cell r="S2102" t="str">
            <v>Seller Fulfilled</v>
          </cell>
          <cell r="T2102" t="str">
            <v>6LGD5PRJIC3O</v>
          </cell>
          <cell r="U2102" t="str">
            <v>00764608012505</v>
          </cell>
        </row>
        <row r="2103">
          <cell r="A2103" t="str">
            <v>3810-BOX</v>
          </cell>
          <cell r="B2103">
            <v>730544341</v>
          </cell>
          <cell r="C2103" t="str">
            <v>BAZIC Reinforcement Label Round 1/4" Hole Stickers (544/Pack), 24-Packs</v>
          </cell>
          <cell r="D2103" t="str">
            <v>ACTIVE</v>
          </cell>
          <cell r="E2103" t="str">
            <v>PUBLISHED</v>
          </cell>
          <cell r="F2103" t="str">
            <v>Offer end date has passed</v>
          </cell>
          <cell r="G2103" t="str">
            <v>Office &amp; Stationery</v>
          </cell>
          <cell r="H2103" t="str">
            <v>Markers</v>
          </cell>
          <cell r="I2103">
            <v>9.01</v>
          </cell>
          <cell r="J2103" t="str">
            <v>USD</v>
          </cell>
          <cell r="K2103" t="str">
            <v>Base</v>
          </cell>
          <cell r="L2103" t="str">
            <v>Yes</v>
          </cell>
          <cell r="M2103">
            <v>2038061</v>
          </cell>
          <cell r="N2103">
            <v>2039746</v>
          </cell>
          <cell r="O2103" t="str">
            <v>NETWORK_GEO</v>
          </cell>
          <cell r="P2103">
            <v>0.28000000000000003</v>
          </cell>
          <cell r="Q2103">
            <v>1</v>
          </cell>
          <cell r="R2103" t="str">
            <v>Seller Fulfilled</v>
          </cell>
          <cell r="S2103" t="str">
            <v>Seller Fulfilled</v>
          </cell>
          <cell r="T2103" t="str">
            <v>1C3LSKIO59S0</v>
          </cell>
          <cell r="U2103" t="str">
            <v>00463729989993</v>
          </cell>
        </row>
        <row r="2104">
          <cell r="A2104" t="str">
            <v>3862-EACH</v>
          </cell>
          <cell r="B2104">
            <v>53452340</v>
          </cell>
          <cell r="C2104" t="str">
            <v>BAZIC Dinosaur Series Assorted Sticker (80/Bag) [3862]</v>
          </cell>
          <cell r="D2104" t="str">
            <v>ACTIVE</v>
          </cell>
          <cell r="E2104" t="str">
            <v>PUBLISHED</v>
          </cell>
          <cell r="F2104" t="str">
            <v>Offer end date has passed,Price Adjusted</v>
          </cell>
          <cell r="G2104" t="str">
            <v>Crafts</v>
          </cell>
          <cell r="H2104" t="str">
            <v>Stickers</v>
          </cell>
          <cell r="I2104">
            <v>7.99</v>
          </cell>
          <cell r="J2104" t="str">
            <v>USD</v>
          </cell>
          <cell r="K2104" t="str">
            <v>Base</v>
          </cell>
          <cell r="L2104">
            <v>7.99</v>
          </cell>
          <cell r="M2104">
            <v>2038710</v>
          </cell>
          <cell r="N2104">
            <v>2039746</v>
          </cell>
          <cell r="O2104">
            <v>0.15</v>
          </cell>
          <cell r="P2104">
            <v>3.7</v>
          </cell>
          <cell r="Q2104">
            <v>1</v>
          </cell>
          <cell r="R2104" t="str">
            <v>Seller Fulfilled</v>
          </cell>
          <cell r="S2104" t="str">
            <v>Seller Fulfilled</v>
          </cell>
          <cell r="T2104" t="str">
            <v>261OIHZXLWBQ</v>
          </cell>
          <cell r="U2104" t="str">
            <v>10764608012779</v>
          </cell>
        </row>
        <row r="2105">
          <cell r="A2105" t="str">
            <v>3988-BOX</v>
          </cell>
          <cell r="B2105">
            <v>563113138</v>
          </cell>
          <cell r="C2105" t="str">
            <v>BAZIC Asst. Size Kid's Paint Brush Set (5/Pack) / Box Qty - 24</v>
          </cell>
          <cell r="D2105" t="str">
            <v>ACTIVE</v>
          </cell>
          <cell r="E2105" t="str">
            <v>PUBLISHED</v>
          </cell>
          <cell r="F2105" t="str">
            <v>Offer end date has passed</v>
          </cell>
          <cell r="G2105" t="str">
            <v>Crafts</v>
          </cell>
          <cell r="H2105" t="str">
            <v>Art Brushes</v>
          </cell>
          <cell r="I2105">
            <v>44.75</v>
          </cell>
          <cell r="J2105" t="str">
            <v>USD</v>
          </cell>
          <cell r="K2105" t="str">
            <v>Base</v>
          </cell>
          <cell r="L2105" t="str">
            <v>Yes</v>
          </cell>
          <cell r="M2105">
            <v>2039747</v>
          </cell>
          <cell r="N2105">
            <v>2039746</v>
          </cell>
          <cell r="O2105">
            <v>3.14</v>
          </cell>
          <cell r="P2105">
            <v>0.33</v>
          </cell>
          <cell r="Q2105">
            <v>1</v>
          </cell>
          <cell r="R2105" t="str">
            <v>Seller Fulfilled</v>
          </cell>
          <cell r="S2105" t="str">
            <v>Seller Fulfilled</v>
          </cell>
          <cell r="T2105" t="str">
            <v>1U7WSWOLKLUV</v>
          </cell>
          <cell r="U2105" t="str">
            <v>00764608012833</v>
          </cell>
        </row>
        <row r="2106">
          <cell r="A2106" t="str">
            <v>453-SET4</v>
          </cell>
          <cell r="B2106">
            <v>53452505</v>
          </cell>
          <cell r="C2106" t="str">
            <v>BAZIC Math Geometry Set 5 Pieces for Students, Storage Zipper Pouch, 4-Pack</v>
          </cell>
          <cell r="D2106" t="str">
            <v>ACTIVE</v>
          </cell>
          <cell r="E2106" t="str">
            <v>PUBLISHED</v>
          </cell>
          <cell r="G2106" t="str">
            <v>Office &amp; Stationery</v>
          </cell>
          <cell r="H2106" t="str">
            <v>Math Tool Kits</v>
          </cell>
          <cell r="I2106">
            <v>17.489999999999998</v>
          </cell>
          <cell r="J2106" t="str">
            <v>USD</v>
          </cell>
          <cell r="K2106" t="str">
            <v>Base</v>
          </cell>
          <cell r="L2106">
            <v>17.489999999999998</v>
          </cell>
          <cell r="M2106">
            <v>2038710</v>
          </cell>
          <cell r="N2106">
            <v>2039913</v>
          </cell>
          <cell r="O2106" t="str">
            <v>NETWORK_GEO</v>
          </cell>
          <cell r="P2106">
            <v>0.32500000000000001</v>
          </cell>
          <cell r="Q2106">
            <v>1</v>
          </cell>
          <cell r="R2106" t="str">
            <v>WFS Eligible</v>
          </cell>
          <cell r="S2106" t="str">
            <v>Seller Fulfilled</v>
          </cell>
          <cell r="T2106" t="str">
            <v>6KK9L4TASH9E</v>
          </cell>
          <cell r="U2106" t="str">
            <v>00468590525127</v>
          </cell>
        </row>
        <row r="2107">
          <cell r="A2107" t="str">
            <v>5038-CASE</v>
          </cell>
          <cell r="B2107">
            <v>385126110</v>
          </cell>
          <cell r="C2107" t="str">
            <v>BAZIC Perforated Writing Pad, 50 Sheets 8.5"x11.75", Canary, Total 72 Count</v>
          </cell>
          <cell r="D2107" t="str">
            <v>ACTIVE</v>
          </cell>
          <cell r="E2107" t="str">
            <v>PUBLISHED</v>
          </cell>
          <cell r="F2107" t="str">
            <v>Offer end date has passed</v>
          </cell>
          <cell r="G2107" t="str">
            <v>Office &amp; Stationery</v>
          </cell>
          <cell r="H2107" t="str">
            <v>Pens</v>
          </cell>
          <cell r="I2107">
            <v>10.99</v>
          </cell>
          <cell r="J2107" t="str">
            <v>USD</v>
          </cell>
          <cell r="K2107" t="str">
            <v>Base</v>
          </cell>
          <cell r="L2107" t="str">
            <v>Yes</v>
          </cell>
          <cell r="M2107">
            <v>2039723</v>
          </cell>
          <cell r="N2107">
            <v>2039719</v>
          </cell>
          <cell r="O2107" t="str">
            <v>NETWORK_GEO</v>
          </cell>
          <cell r="P2107">
            <v>0.42</v>
          </cell>
          <cell r="Q2107">
            <v>1</v>
          </cell>
          <cell r="R2107" t="str">
            <v>Seller Fulfilled</v>
          </cell>
          <cell r="S2107" t="str">
            <v>Seller Fulfilled</v>
          </cell>
          <cell r="T2107" t="str">
            <v>68BF7IAGNNJ6</v>
          </cell>
          <cell r="U2107" t="str">
            <v>00764608170397</v>
          </cell>
        </row>
        <row r="2108">
          <cell r="A2108" t="str">
            <v>5122-BOX</v>
          </cell>
          <cell r="B2108">
            <v>766014751</v>
          </cell>
          <cell r="C2108" t="str">
            <v>BAZIC Sticky Notes 4x6 Lined Ruled Neon Color, (50 Sheets/Pack), 24-Pack</v>
          </cell>
          <cell r="D2108" t="str">
            <v>ACTIVE</v>
          </cell>
          <cell r="E2108" t="str">
            <v>PUBLISHED</v>
          </cell>
          <cell r="G2108" t="str">
            <v>Office &amp; Stationery</v>
          </cell>
          <cell r="H2108" t="str">
            <v>Sticky Notes</v>
          </cell>
          <cell r="I2108">
            <v>26.72</v>
          </cell>
          <cell r="J2108" t="str">
            <v>USD</v>
          </cell>
          <cell r="K2108" t="str">
            <v>Base</v>
          </cell>
          <cell r="L2108">
            <v>26.72</v>
          </cell>
          <cell r="M2108">
            <v>2039904</v>
          </cell>
          <cell r="N2108">
            <v>2039719</v>
          </cell>
          <cell r="O2108" t="str">
            <v>NETWORK_GEO</v>
          </cell>
          <cell r="P2108">
            <v>0.05</v>
          </cell>
          <cell r="Q2108">
            <v>1</v>
          </cell>
          <cell r="R2108" t="str">
            <v>Seller Fulfilled</v>
          </cell>
          <cell r="S2108" t="str">
            <v>Seller Fulfilled</v>
          </cell>
          <cell r="T2108" t="str">
            <v>6YCCU1ITFNK0</v>
          </cell>
          <cell r="U2108" t="str">
            <v>00764608171004</v>
          </cell>
        </row>
        <row r="2109">
          <cell r="A2109" t="str">
            <v>517-CASE</v>
          </cell>
          <cell r="B2109">
            <v>727213857</v>
          </cell>
          <cell r="C2109" t="str">
            <v>BAZIC Ruled Index Cards 3"X5" 100 Count, Assorted Color Ruled Lined Flashcards, 36-Packs</v>
          </cell>
          <cell r="D2109" t="str">
            <v>ACTIVE</v>
          </cell>
          <cell r="E2109" t="str">
            <v>PUBLISHED</v>
          </cell>
          <cell r="F2109" t="str">
            <v>Offer end date has passed</v>
          </cell>
          <cell r="G2109" t="str">
            <v>Office &amp; Stationery</v>
          </cell>
          <cell r="H2109" t="str">
            <v>Pens</v>
          </cell>
          <cell r="I2109">
            <v>117.58</v>
          </cell>
          <cell r="J2109" t="str">
            <v>USD</v>
          </cell>
          <cell r="K2109" t="str">
            <v>Base</v>
          </cell>
          <cell r="L2109" t="str">
            <v>Yes</v>
          </cell>
          <cell r="M2109">
            <v>2039744</v>
          </cell>
          <cell r="N2109">
            <v>2039719</v>
          </cell>
          <cell r="O2109" t="str">
            <v>NETWORK_GEO</v>
          </cell>
          <cell r="P2109">
            <v>7.82</v>
          </cell>
          <cell r="Q2109">
            <v>1</v>
          </cell>
          <cell r="R2109" t="str">
            <v>Seller Fulfilled</v>
          </cell>
          <cell r="S2109" t="str">
            <v>Seller Fulfilled</v>
          </cell>
          <cell r="T2109" t="str">
            <v>57XEKC77GBJD</v>
          </cell>
          <cell r="U2109" t="str">
            <v>20764608017160</v>
          </cell>
        </row>
        <row r="2110">
          <cell r="A2110" t="str">
            <v>6021-PACK2</v>
          </cell>
          <cell r="B2110">
            <v>1780307137</v>
          </cell>
          <cell r="C2110" t="str">
            <v>BAZIC Magnetic Dry Erase Board 11"x14" Whiteboard, Dry Erase Marker and Magnet, 2-Pack</v>
          </cell>
          <cell r="D2110" t="str">
            <v>ACTIVE</v>
          </cell>
          <cell r="E2110" t="str">
            <v>PUBLISHED</v>
          </cell>
          <cell r="G2110" t="str">
            <v>Office &amp; Stationery</v>
          </cell>
          <cell r="H2110" t="str">
            <v>Whiteboards</v>
          </cell>
          <cell r="I2110">
            <v>18.579999999999998</v>
          </cell>
          <cell r="J2110" t="str">
            <v>USD</v>
          </cell>
          <cell r="K2110" t="str">
            <v>Base</v>
          </cell>
          <cell r="L2110">
            <v>18.579999999999998</v>
          </cell>
          <cell r="M2110">
            <v>2039746</v>
          </cell>
          <cell r="N2110">
            <v>2039719</v>
          </cell>
          <cell r="O2110" t="str">
            <v>NETWORK_GEO</v>
          </cell>
          <cell r="P2110">
            <v>3.06</v>
          </cell>
          <cell r="Q2110">
            <v>1</v>
          </cell>
          <cell r="R2110" t="str">
            <v>Seller Fulfilled</v>
          </cell>
          <cell r="S2110" t="str">
            <v>Seller Fulfilled</v>
          </cell>
          <cell r="T2110" t="str">
            <v>4Z6JVT19X5UB</v>
          </cell>
          <cell r="U2110" t="str">
            <v>10764608017323</v>
          </cell>
        </row>
        <row r="2111">
          <cell r="A2111" t="str">
            <v>740-BOX</v>
          </cell>
          <cell r="B2111">
            <v>848915060</v>
          </cell>
          <cell r="C2111" t="str">
            <v>BAZIC Pre-Sharpened #2 HB Triangle Pencils, (4/Pack), 24-Pack</v>
          </cell>
          <cell r="D2111" t="str">
            <v>ACTIVE</v>
          </cell>
          <cell r="E2111" t="str">
            <v>PUBLISHED</v>
          </cell>
          <cell r="F2111" t="str">
            <v>Offer end date has passed</v>
          </cell>
          <cell r="G2111" t="str">
            <v>Office &amp; Stationery</v>
          </cell>
          <cell r="H2111" t="str">
            <v>Pens</v>
          </cell>
          <cell r="I2111">
            <v>44.87</v>
          </cell>
          <cell r="J2111" t="str">
            <v>USD</v>
          </cell>
          <cell r="K2111" t="str">
            <v>Base</v>
          </cell>
          <cell r="L2111" t="str">
            <v>Yes</v>
          </cell>
          <cell r="M2111">
            <v>2039720</v>
          </cell>
          <cell r="N2111">
            <v>2039719</v>
          </cell>
          <cell r="O2111" t="str">
            <v>NETWORK_GEO</v>
          </cell>
          <cell r="P2111">
            <v>2.96</v>
          </cell>
          <cell r="Q2111">
            <v>1</v>
          </cell>
          <cell r="R2111" t="str">
            <v>Seller Fulfilled</v>
          </cell>
          <cell r="S2111" t="str">
            <v>Seller Fulfilled</v>
          </cell>
          <cell r="T2111" t="str">
            <v>78SU0XLNLGYT</v>
          </cell>
          <cell r="U2111" t="str">
            <v>10764608017415</v>
          </cell>
        </row>
        <row r="2112">
          <cell r="A2112" t="str">
            <v>796-CASE</v>
          </cell>
          <cell r="B2112">
            <v>14296716881</v>
          </cell>
          <cell r="C2112" t="str">
            <v>BAZIC Mechanical Pencil Electra Core 0.5mm, Latex Free Eraser, Total 1728-count</v>
          </cell>
          <cell r="D2112" t="str">
            <v>ACTIVE</v>
          </cell>
          <cell r="E2112" t="str">
            <v>PUBLISHED</v>
          </cell>
          <cell r="F2112" t="str">
            <v>Republish (For Walmart internal use only: 00),Min. Allowed Seller Price Reached</v>
          </cell>
          <cell r="G2112" t="str">
            <v>Office &amp; Stationery</v>
          </cell>
          <cell r="H2112" t="str">
            <v>Pens</v>
          </cell>
          <cell r="I2112">
            <v>7.99</v>
          </cell>
          <cell r="J2112" t="str">
            <v>USD</v>
          </cell>
          <cell r="K2112" t="str">
            <v>Base</v>
          </cell>
          <cell r="L2112" t="str">
            <v>Yes</v>
          </cell>
          <cell r="M2112">
            <v>2039720</v>
          </cell>
          <cell r="N2112">
            <v>2039719</v>
          </cell>
          <cell r="O2112" t="str">
            <v>NETWORK_GEO</v>
          </cell>
          <cell r="P2112">
            <v>0.25</v>
          </cell>
          <cell r="Q2112">
            <v>1</v>
          </cell>
          <cell r="R2112" t="str">
            <v>Seller Fulfilled</v>
          </cell>
          <cell r="S2112" t="str">
            <v>Seller Fulfilled</v>
          </cell>
          <cell r="T2112" t="str">
            <v>24FBZMNUELFX</v>
          </cell>
          <cell r="U2112" t="str">
            <v>00764608017432</v>
          </cell>
        </row>
        <row r="2113">
          <cell r="A2113" t="str">
            <v>8205-CASE</v>
          </cell>
          <cell r="B2113">
            <v>16541807186</v>
          </cell>
          <cell r="C2113" t="str">
            <v>BAZIC Security Self Seal Envelope 3 5/8" x 6 1/2" #6 Tint Mailing Envelopes, 1920-Count</v>
          </cell>
          <cell r="D2113" t="str">
            <v>ACTIVE</v>
          </cell>
          <cell r="E2113" t="str">
            <v>PUBLISHED</v>
          </cell>
          <cell r="G2113" t="str">
            <v>Office &amp; Stationery</v>
          </cell>
          <cell r="H2113" t="str">
            <v>Envelopes</v>
          </cell>
          <cell r="I2113">
            <v>53.34</v>
          </cell>
          <cell r="J2113" t="str">
            <v>USD</v>
          </cell>
          <cell r="K2113" t="str">
            <v>Base</v>
          </cell>
          <cell r="L2113">
            <v>53.34</v>
          </cell>
          <cell r="M2113">
            <v>2038710</v>
          </cell>
          <cell r="N2113">
            <v>2039751</v>
          </cell>
          <cell r="O2113" t="str">
            <v>NETWORK_GEO</v>
          </cell>
          <cell r="P2113">
            <v>3.06</v>
          </cell>
          <cell r="Q2113">
            <v>1</v>
          </cell>
          <cell r="R2113" t="str">
            <v>Seller Fulfilled</v>
          </cell>
          <cell r="S2113" t="str">
            <v>Seller Fulfilled</v>
          </cell>
          <cell r="T2113" t="str">
            <v>58A62Q916FND</v>
          </cell>
          <cell r="U2113" t="str">
            <v>10764608019273</v>
          </cell>
        </row>
        <row r="2114">
          <cell r="A2114" t="str">
            <v>1251-PACK2</v>
          </cell>
          <cell r="B2114">
            <v>463614107</v>
          </cell>
          <cell r="C2114" t="str">
            <v>BAZIC Dry Erase Marker Black Color Chisel Tip Whiteboard Markers (3/Pack), 2-Packs</v>
          </cell>
          <cell r="D2114" t="str">
            <v>ACTIVE</v>
          </cell>
          <cell r="E2114" t="str">
            <v>PUBLISHED</v>
          </cell>
          <cell r="F2114"/>
          <cell r="G2114" t="str">
            <v>Office &amp; Stationery</v>
          </cell>
          <cell r="H2114" t="str">
            <v>Glue</v>
          </cell>
          <cell r="I2114">
            <v>13.19</v>
          </cell>
          <cell r="J2114" t="str">
            <v>USD</v>
          </cell>
          <cell r="K2114" t="str">
            <v>Base</v>
          </cell>
          <cell r="L2114" t="str">
            <v>Yes</v>
          </cell>
          <cell r="M2114">
            <v>2039746</v>
          </cell>
          <cell r="N2114">
            <v>2039872</v>
          </cell>
          <cell r="O2114" t="str">
            <v>NETWORK_GEO</v>
          </cell>
          <cell r="P2114">
            <v>0.64</v>
          </cell>
          <cell r="Q2114">
            <v>1</v>
          </cell>
          <cell r="R2114" t="str">
            <v>Seller Fulfilled</v>
          </cell>
          <cell r="S2114" t="str">
            <v>Seller Fulfilled</v>
          </cell>
          <cell r="T2114" t="str">
            <v>5GT0A0MFRCJP</v>
          </cell>
          <cell r="U2114" t="str">
            <v>00464628305631</v>
          </cell>
        </row>
        <row r="2115">
          <cell r="A2115" t="str">
            <v>17022-EACH</v>
          </cell>
          <cell r="B2115">
            <v>25301018</v>
          </cell>
          <cell r="C2115" t="str">
            <v>BAZIC GX-8 Red Oil Gel Ink Pen, 1.0 mm Medium Point, (6/Pack), 1-Pack</v>
          </cell>
          <cell r="D2115" t="str">
            <v>ARCHIVED</v>
          </cell>
          <cell r="E2115" t="str">
            <v>UNPUBLISHED</v>
          </cell>
          <cell r="F2115" t="str">
            <v>Offer end date has passed</v>
          </cell>
          <cell r="G2115" t="str">
            <v>Office &amp; Stationery</v>
          </cell>
          <cell r="H2115" t="str">
            <v>Pins &amp; Tacks</v>
          </cell>
          <cell r="I2115">
            <v>35.89</v>
          </cell>
          <cell r="J2115" t="str">
            <v>USD</v>
          </cell>
          <cell r="K2115" t="str">
            <v>Base</v>
          </cell>
          <cell r="L2115" t="str">
            <v>Yes</v>
          </cell>
          <cell r="M2115">
            <v>2039719</v>
          </cell>
          <cell r="N2115">
            <v>2048507</v>
          </cell>
          <cell r="O2115" t="str">
            <v>NETWORK_GEO</v>
          </cell>
          <cell r="P2115">
            <v>2.5</v>
          </cell>
          <cell r="Q2115">
            <v>1</v>
          </cell>
          <cell r="R2115" t="str">
            <v>Seller Fulfilled</v>
          </cell>
          <cell r="S2115" t="str">
            <v>Seller Fulfilled</v>
          </cell>
          <cell r="T2115" t="str">
            <v>0XXD2S8KJI68</v>
          </cell>
          <cell r="U2115" t="str">
            <v>10764608002060</v>
          </cell>
        </row>
        <row r="2116">
          <cell r="A2116" t="str">
            <v>1921-EACH</v>
          </cell>
          <cell r="B2116">
            <v>30478535</v>
          </cell>
          <cell r="C2116" t="str">
            <v>BAZIC Pencil Sharpener Dual Blades, Assorted Color, (6/Pack), 1-Pack</v>
          </cell>
          <cell r="D2116" t="str">
            <v>ACTIVE</v>
          </cell>
          <cell r="E2116" t="str">
            <v>PUBLISHED</v>
          </cell>
          <cell r="G2116" t="str">
            <v>Office &amp; Stationery</v>
          </cell>
          <cell r="H2116" t="str">
            <v>Manual Pencil Sharpeners</v>
          </cell>
          <cell r="I2116">
            <v>7.47</v>
          </cell>
          <cell r="J2116" t="str">
            <v>USD</v>
          </cell>
          <cell r="K2116" t="str">
            <v>Base</v>
          </cell>
          <cell r="L2116">
            <v>7.47</v>
          </cell>
          <cell r="M2116">
            <v>2039751</v>
          </cell>
          <cell r="N2116" t="str">
            <v>NETWORK_GEO</v>
          </cell>
          <cell r="O2116">
            <v>1</v>
          </cell>
          <cell r="P2116">
            <v>6.94</v>
          </cell>
          <cell r="Q2116">
            <v>1</v>
          </cell>
          <cell r="R2116" t="str">
            <v>Seller Fulfilled</v>
          </cell>
          <cell r="S2116" t="str">
            <v>Seller Fulfilled</v>
          </cell>
          <cell r="T2116" t="str">
            <v>5CN60ZFZJMD7</v>
          </cell>
          <cell r="U2116" t="str">
            <v>10764608022228</v>
          </cell>
        </row>
        <row r="2117">
          <cell r="A2117" t="str">
            <v>211-EACH</v>
          </cell>
          <cell r="B2117">
            <v>33777026</v>
          </cell>
          <cell r="C2117" t="str">
            <v>BAZIC 1" Metal Book Rings (12/Pack), 1-Pack [211]</v>
          </cell>
          <cell r="D2117" t="str">
            <v>ACTIVE</v>
          </cell>
          <cell r="E2117" t="str">
            <v>PUBLISHED</v>
          </cell>
          <cell r="F2117" t="str">
            <v>Offer end date has passed</v>
          </cell>
          <cell r="G2117" t="str">
            <v>Office &amp; Stationery</v>
          </cell>
          <cell r="H2117" t="str">
            <v>Pencil &amp; Pen Erasers</v>
          </cell>
          <cell r="I2117">
            <v>7.45</v>
          </cell>
          <cell r="J2117" t="str">
            <v>USD</v>
          </cell>
          <cell r="K2117" t="str">
            <v>Base</v>
          </cell>
          <cell r="L2117" t="str">
            <v>Yes</v>
          </cell>
          <cell r="M2117">
            <v>2038710</v>
          </cell>
          <cell r="N2117">
            <v>2039721</v>
          </cell>
          <cell r="O2117" t="str">
            <v>NETWORK_GEO</v>
          </cell>
          <cell r="P2117">
            <v>0.06</v>
          </cell>
          <cell r="Q2117">
            <v>1</v>
          </cell>
          <cell r="R2117" t="str">
            <v>Seller Fulfilled</v>
          </cell>
          <cell r="S2117" t="str">
            <v>Seller Fulfilled</v>
          </cell>
          <cell r="T2117" t="str">
            <v>1GOS3XPXZ718</v>
          </cell>
          <cell r="U2117" t="str">
            <v>00764608022382</v>
          </cell>
        </row>
        <row r="2118">
          <cell r="A2118" t="str">
            <v>2204-BOX</v>
          </cell>
          <cell r="B2118">
            <v>550178918</v>
          </cell>
          <cell r="C2118" t="str">
            <v>BAZIC Eraser Top, Latex Free Pencil Tops Erasers (50/Pack), 24-Packs</v>
          </cell>
          <cell r="D2118" t="str">
            <v>ACTIVE</v>
          </cell>
          <cell r="E2118" t="str">
            <v>PUBLISHED</v>
          </cell>
          <cell r="F2118" t="str">
            <v>Offer end date has passed</v>
          </cell>
          <cell r="G2118" t="str">
            <v>Crafts</v>
          </cell>
          <cell r="H2118" t="str">
            <v>Crayons</v>
          </cell>
          <cell r="I2118">
            <v>9.75</v>
          </cell>
          <cell r="J2118" t="str">
            <v>USD</v>
          </cell>
          <cell r="K2118" t="str">
            <v>Base</v>
          </cell>
          <cell r="L2118" t="str">
            <v>Yes</v>
          </cell>
          <cell r="M2118">
            <v>2039721</v>
          </cell>
          <cell r="N2118">
            <v>2039722</v>
          </cell>
          <cell r="O2118" t="str">
            <v>NETWORK_GEO</v>
          </cell>
          <cell r="P2118">
            <v>0.23</v>
          </cell>
          <cell r="Q2118">
            <v>1</v>
          </cell>
          <cell r="R2118" t="str">
            <v>Seller Fulfilled</v>
          </cell>
          <cell r="S2118" t="str">
            <v>Walmart Fulfilled</v>
          </cell>
          <cell r="T2118" t="str">
            <v>3J6AJD744O0K</v>
          </cell>
          <cell r="U2118" t="str">
            <v>00764608025208</v>
          </cell>
        </row>
        <row r="2119">
          <cell r="A2119" t="str">
            <v>2225-BOX</v>
          </cell>
          <cell r="B2119">
            <v>957407642</v>
          </cell>
          <cell r="C2119" t="str">
            <v>BAZIC Erasers + Pencil Top Erasers Set, Bevel Arrowhead Tops, 288-Count</v>
          </cell>
          <cell r="D2119" t="str">
            <v>ACTIVE</v>
          </cell>
          <cell r="E2119" t="str">
            <v>PUBLISHED</v>
          </cell>
          <cell r="F2119" t="str">
            <v>Offer end date has passed</v>
          </cell>
          <cell r="G2119" t="str">
            <v>Crafts</v>
          </cell>
          <cell r="H2119" t="str">
            <v>Art Pastels</v>
          </cell>
          <cell r="I2119">
            <v>39.99</v>
          </cell>
          <cell r="J2119" t="str">
            <v>USD</v>
          </cell>
          <cell r="K2119" t="str">
            <v>Base</v>
          </cell>
          <cell r="L2119" t="str">
            <v>Yes</v>
          </cell>
          <cell r="M2119">
            <v>2039721</v>
          </cell>
          <cell r="N2119">
            <v>2039748</v>
          </cell>
          <cell r="O2119" t="str">
            <v>NETWORK_GEO</v>
          </cell>
          <cell r="P2119">
            <v>5.58</v>
          </cell>
          <cell r="Q2119">
            <v>1</v>
          </cell>
          <cell r="R2119" t="str">
            <v>Seller Fulfilled</v>
          </cell>
          <cell r="S2119" t="str">
            <v>Seller Fulfilled</v>
          </cell>
          <cell r="T2119" t="str">
            <v>1GGAQ094LNN3</v>
          </cell>
          <cell r="U2119" t="str">
            <v>10764608025519</v>
          </cell>
        </row>
        <row r="2120">
          <cell r="A2120" t="str">
            <v>2521-CASE</v>
          </cell>
          <cell r="B2120">
            <v>787843904</v>
          </cell>
          <cell r="C2120" t="str">
            <v>BAZIC Products Crayons 64 Count, Assorted Colors &amp; Reusable Plastic Case, Crayon Set w/Sharpener, 12 Packs</v>
          </cell>
          <cell r="D2120" t="str">
            <v>ACTIVE</v>
          </cell>
          <cell r="E2120" t="str">
            <v>PUBLISHED</v>
          </cell>
          <cell r="G2120" t="str">
            <v>Crafts</v>
          </cell>
          <cell r="H2120" t="str">
            <v>Crayons</v>
          </cell>
          <cell r="I2120">
            <v>40.39</v>
          </cell>
          <cell r="J2120" t="str">
            <v>USD</v>
          </cell>
          <cell r="K2120" t="str">
            <v>Base</v>
          </cell>
          <cell r="L2120">
            <v>40.39</v>
          </cell>
          <cell r="M2120">
            <v>2039722</v>
          </cell>
          <cell r="N2120">
            <v>2039905</v>
          </cell>
          <cell r="O2120" t="str">
            <v>NETWORK_GEO</v>
          </cell>
          <cell r="P2120">
            <v>0.24</v>
          </cell>
          <cell r="Q2120">
            <v>1</v>
          </cell>
          <cell r="R2120" t="str">
            <v>Seller Fulfilled</v>
          </cell>
          <cell r="S2120" t="str">
            <v>Seller Fulfilled</v>
          </cell>
          <cell r="T2120" t="str">
            <v>0SFC91FTFI2I</v>
          </cell>
          <cell r="U2120" t="str">
            <v>00764608002629</v>
          </cell>
        </row>
        <row r="2121">
          <cell r="A2121" t="str">
            <v>2901-CASE</v>
          </cell>
          <cell r="B2121">
            <v>298779160</v>
          </cell>
          <cell r="C2121" t="str">
            <v>BAZIC Book Cover Clear Laminate Roll Bookcover 17.5" X 1.7 Yard (60"), 48-Roll</v>
          </cell>
          <cell r="D2121" t="str">
            <v>ACTIVE</v>
          </cell>
          <cell r="E2121" t="str">
            <v>PUBLISHED</v>
          </cell>
          <cell r="F2121"/>
          <cell r="G2121" t="str">
            <v>Office &amp; Stationery</v>
          </cell>
          <cell r="H2121" t="str">
            <v>Binder Clips</v>
          </cell>
          <cell r="I2121">
            <v>28</v>
          </cell>
          <cell r="J2121" t="str">
            <v>USD</v>
          </cell>
          <cell r="K2121" t="str">
            <v>Base</v>
          </cell>
          <cell r="L2121" t="str">
            <v>Yes</v>
          </cell>
          <cell r="M2121">
            <v>2039919</v>
          </cell>
          <cell r="N2121">
            <v>2039905</v>
          </cell>
          <cell r="O2121" t="str">
            <v>NETWORK_GEO</v>
          </cell>
          <cell r="P2121">
            <v>2.81</v>
          </cell>
          <cell r="Q2121">
            <v>1</v>
          </cell>
          <cell r="R2121" t="str">
            <v>WFS Eligible</v>
          </cell>
          <cell r="S2121" t="str">
            <v>Seller Fulfilled</v>
          </cell>
          <cell r="T2121" t="str">
            <v>500DZ3EHT4HX</v>
          </cell>
          <cell r="U2121" t="str">
            <v>10764608002664</v>
          </cell>
        </row>
        <row r="2122">
          <cell r="A2122" t="str">
            <v>3813-BOX</v>
          </cell>
          <cell r="B2122">
            <v>851459731</v>
          </cell>
          <cell r="C2122" t="str">
            <v>BAZIC Neon Color Label 2 3/4"X1" Shipping Mailing Label, 1440-Count</v>
          </cell>
          <cell r="D2122" t="str">
            <v>ACTIVE</v>
          </cell>
          <cell r="E2122" t="str">
            <v>PUBLISHED</v>
          </cell>
          <cell r="F2122" t="str">
            <v>Listing &amp; Content:UPC Mismatch:Wrong-Item:Unpublish-Auto,Price Adjusted</v>
          </cell>
          <cell r="G2122" t="str">
            <v>Office &amp; Stationery</v>
          </cell>
          <cell r="H2122" t="str">
            <v>Math Compasses</v>
          </cell>
          <cell r="I2122">
            <v>10.25</v>
          </cell>
          <cell r="J2122" t="str">
            <v>USD</v>
          </cell>
          <cell r="K2122" t="str">
            <v>Base</v>
          </cell>
          <cell r="L2122" t="str">
            <v>Yes</v>
          </cell>
          <cell r="M2122">
            <v>2038061</v>
          </cell>
          <cell r="N2122">
            <v>2039734</v>
          </cell>
          <cell r="O2122" t="str">
            <v>NETWORK_GEO</v>
          </cell>
          <cell r="P2122">
            <v>0.24</v>
          </cell>
          <cell r="Q2122">
            <v>1</v>
          </cell>
          <cell r="R2122" t="str">
            <v>WFS Eligible</v>
          </cell>
          <cell r="S2122" t="str">
            <v>Seller Fulfilled</v>
          </cell>
          <cell r="T2122" t="str">
            <v>4627ER0M47N9</v>
          </cell>
          <cell r="U2122" t="str">
            <v>00764608028063</v>
          </cell>
        </row>
        <row r="2123">
          <cell r="A2123" t="str">
            <v>5012-PACK4</v>
          </cell>
          <cell r="B2123">
            <v>1751095824</v>
          </cell>
          <cell r="C2123" t="str">
            <v>BAZIC Nickel Coin Wrappers Rolls, Made in USA Coins Tubes (36/Pack), 4-Packs</v>
          </cell>
          <cell r="D2123" t="str">
            <v>ACTIVE</v>
          </cell>
          <cell r="E2123" t="str">
            <v>PUBLISHED</v>
          </cell>
          <cell r="G2123" t="str">
            <v>Office &amp; Stationery</v>
          </cell>
          <cell r="H2123" t="str">
            <v>Coin Roll Wrappers</v>
          </cell>
          <cell r="I2123">
            <v>19.75</v>
          </cell>
          <cell r="J2123" t="str">
            <v>USD</v>
          </cell>
          <cell r="K2123" t="str">
            <v>Base</v>
          </cell>
          <cell r="L2123" t="str">
            <v>Yes</v>
          </cell>
          <cell r="M2123">
            <v>2038710</v>
          </cell>
          <cell r="N2123">
            <v>2039734</v>
          </cell>
          <cell r="O2123" t="str">
            <v>NETWORK_GEO</v>
          </cell>
          <cell r="P2123">
            <v>0.5</v>
          </cell>
          <cell r="Q2123">
            <v>1</v>
          </cell>
          <cell r="R2123" t="str">
            <v>Seller Fulfilled</v>
          </cell>
          <cell r="S2123" t="str">
            <v>Seller Fulfilled</v>
          </cell>
          <cell r="T2123" t="str">
            <v>7HK5ME0AWFWP</v>
          </cell>
          <cell r="U2123" t="str">
            <v>00764608028087</v>
          </cell>
        </row>
        <row r="2124">
          <cell r="A2124" t="str">
            <v>588-SET2</v>
          </cell>
          <cell r="B2124">
            <v>54482330</v>
          </cell>
          <cell r="C2124" t="str">
            <v>BAZIC Desk Pad Calendar Undated 12-Months 17" X 22" Customize Planner, 2-Pack</v>
          </cell>
          <cell r="D2124" t="str">
            <v>ACTIVE</v>
          </cell>
          <cell r="E2124" t="str">
            <v>PUBLISHED</v>
          </cell>
          <cell r="F2124"/>
          <cell r="G2124" t="str">
            <v>Office &amp; Stationery</v>
          </cell>
          <cell r="H2124" t="str">
            <v>File Folders</v>
          </cell>
          <cell r="I2124">
            <v>7.91</v>
          </cell>
          <cell r="J2124" t="str">
            <v>USD</v>
          </cell>
          <cell r="K2124" t="str">
            <v>Base</v>
          </cell>
          <cell r="L2124" t="str">
            <v>No</v>
          </cell>
          <cell r="M2124">
            <v>2038710</v>
          </cell>
          <cell r="N2124">
            <v>2039742</v>
          </cell>
          <cell r="O2124" t="str">
            <v>ALWAYS_TWO_DAY</v>
          </cell>
          <cell r="P2124">
            <v>0.32</v>
          </cell>
          <cell r="Q2124">
            <v>1</v>
          </cell>
          <cell r="R2124" t="str">
            <v>Walmart Fulfilled</v>
          </cell>
          <cell r="S2124" t="str">
            <v>Seller Fulfilled</v>
          </cell>
          <cell r="T2124" t="str">
            <v>634VMU109CN4</v>
          </cell>
          <cell r="U2124" t="str">
            <v>00764608031094</v>
          </cell>
        </row>
        <row r="2125">
          <cell r="A2125" t="str">
            <v>6018-EACH</v>
          </cell>
          <cell r="B2125">
            <v>156078886</v>
          </cell>
          <cell r="C2125" t="str">
            <v>BAZIC 9 X 12 Double Sided Dry Erase Lap Board [6018]</v>
          </cell>
          <cell r="D2125" t="str">
            <v>ACTIVE</v>
          </cell>
          <cell r="E2125" t="str">
            <v>PUBLISHED</v>
          </cell>
          <cell r="G2125" t="str">
            <v>Office &amp; Stationery</v>
          </cell>
          <cell r="H2125" t="str">
            <v>Whiteboards</v>
          </cell>
          <cell r="I2125">
            <v>8.68</v>
          </cell>
          <cell r="J2125" t="str">
            <v>USD</v>
          </cell>
          <cell r="K2125" t="str">
            <v>Base</v>
          </cell>
          <cell r="L2125">
            <v>8.68</v>
          </cell>
          <cell r="M2125">
            <v>2039885</v>
          </cell>
          <cell r="N2125">
            <v>2039907</v>
          </cell>
          <cell r="O2125" t="str">
            <v>NETWORK_GEO</v>
          </cell>
          <cell r="P2125">
            <v>33.14</v>
          </cell>
          <cell r="Q2125">
            <v>1</v>
          </cell>
          <cell r="R2125" t="str">
            <v>Seller Fulfilled</v>
          </cell>
          <cell r="S2125" t="str">
            <v>Seller Fulfilled</v>
          </cell>
          <cell r="T2125" t="str">
            <v>5Z56PTWMNWTH</v>
          </cell>
          <cell r="U2125" t="str">
            <v>20764608031203</v>
          </cell>
        </row>
        <row r="2126">
          <cell r="A2126" t="str">
            <v>702-BOX</v>
          </cell>
          <cell r="B2126">
            <v>833374681</v>
          </cell>
          <cell r="C2126" t="str">
            <v>BAZIC Electra Sparkly Mechanical Pencil 0.7mm w/ Glitter Grip, (4/Pack), 24-Pack</v>
          </cell>
          <cell r="D2126" t="str">
            <v>ACTIVE</v>
          </cell>
          <cell r="E2126" t="str">
            <v>PUBLISHED</v>
          </cell>
          <cell r="F2126" t="str">
            <v>Offer end date has passed</v>
          </cell>
          <cell r="G2126" t="str">
            <v>Office &amp; Stationery</v>
          </cell>
          <cell r="H2126" t="str">
            <v>Binders</v>
          </cell>
          <cell r="I2126">
            <v>25.99</v>
          </cell>
          <cell r="J2126" t="str">
            <v>USD</v>
          </cell>
          <cell r="K2126" t="str">
            <v>Base</v>
          </cell>
          <cell r="L2126" t="str">
            <v>Yes</v>
          </cell>
          <cell r="M2126">
            <v>2039720</v>
          </cell>
          <cell r="N2126">
            <v>2039738</v>
          </cell>
          <cell r="O2126" t="str">
            <v>NETWORK_GEO</v>
          </cell>
          <cell r="P2126">
            <v>2.72</v>
          </cell>
          <cell r="Q2126">
            <v>1</v>
          </cell>
          <cell r="R2126" t="str">
            <v>Seller Fulfilled</v>
          </cell>
          <cell r="S2126" t="str">
            <v>Seller Fulfilled</v>
          </cell>
          <cell r="T2126" t="str">
            <v>38MMQHAVKUBM</v>
          </cell>
          <cell r="U2126" t="str">
            <v>00469131686734</v>
          </cell>
        </row>
        <row r="2127">
          <cell r="A2127" t="str">
            <v>810-BOX</v>
          </cell>
          <cell r="B2127">
            <v>269565712</v>
          </cell>
          <cell r="C2127" t="str">
            <v>Bazic Products 308004-24 Retro Color 3-Ring Pencil Pouch</v>
          </cell>
          <cell r="D2127" t="str">
            <v>ACTIVE</v>
          </cell>
          <cell r="E2127" t="str">
            <v>PUBLISHED</v>
          </cell>
          <cell r="F2127" t="str">
            <v>Offer end date has passed</v>
          </cell>
          <cell r="G2127" t="str">
            <v>Office &amp; Stationery</v>
          </cell>
          <cell r="H2127" t="str">
            <v>Pocket Folders</v>
          </cell>
          <cell r="I2127">
            <v>38.380000000000003</v>
          </cell>
          <cell r="J2127" t="str">
            <v>USD</v>
          </cell>
          <cell r="K2127" t="str">
            <v>Base</v>
          </cell>
          <cell r="L2127" t="str">
            <v>Yes</v>
          </cell>
          <cell r="M2127">
            <v>2039750</v>
          </cell>
          <cell r="N2127">
            <v>2039742</v>
          </cell>
          <cell r="O2127" t="str">
            <v>NETWORK_GEO</v>
          </cell>
          <cell r="P2127">
            <v>7.5</v>
          </cell>
          <cell r="Q2127">
            <v>1</v>
          </cell>
          <cell r="R2127" t="str">
            <v>Seller Fulfilled</v>
          </cell>
          <cell r="S2127" t="str">
            <v>Seller Fulfilled</v>
          </cell>
          <cell r="T2127" t="str">
            <v>74G28OAOEG7U</v>
          </cell>
          <cell r="U2127" t="str">
            <v>20764608031463</v>
          </cell>
        </row>
        <row r="2128">
          <cell r="A2128" t="str">
            <v>L-30-BOX</v>
          </cell>
          <cell r="B2128">
            <v>948597210</v>
          </cell>
          <cell r="C2128" t="str">
            <v>BAZIC No Soliciting Sign 12"x16", Plastic Signs Large Visibility, 24-Pack</v>
          </cell>
          <cell r="D2128" t="str">
            <v>ARCHIVED</v>
          </cell>
          <cell r="E2128" t="str">
            <v>UNPUBLISHED</v>
          </cell>
          <cell r="F2128" t="str">
            <v>Offer end date has passed</v>
          </cell>
          <cell r="G2128" t="str">
            <v>Office &amp; Stationery</v>
          </cell>
          <cell r="H2128" t="str">
            <v>Pocket Folders</v>
          </cell>
          <cell r="I2128">
            <v>41.02</v>
          </cell>
          <cell r="J2128" t="str">
            <v>USD</v>
          </cell>
          <cell r="K2128" t="str">
            <v>Base</v>
          </cell>
          <cell r="L2128" t="str">
            <v>Yes</v>
          </cell>
          <cell r="M2128">
            <v>2038710</v>
          </cell>
          <cell r="N2128">
            <v>2039742</v>
          </cell>
          <cell r="O2128" t="str">
            <v>NETWORK_GEO</v>
          </cell>
          <cell r="P2128">
            <v>6.24</v>
          </cell>
          <cell r="Q2128">
            <v>1</v>
          </cell>
          <cell r="R2128" t="str">
            <v>Seller Fulfilled</v>
          </cell>
          <cell r="S2128" t="str">
            <v>Seller Fulfilled</v>
          </cell>
          <cell r="T2128" t="str">
            <v>23GYGXOSO11Z</v>
          </cell>
          <cell r="U2128" t="str">
            <v>20764608031586</v>
          </cell>
        </row>
        <row r="2129">
          <cell r="A2129" t="str">
            <v>1247-EACH</v>
          </cell>
          <cell r="B2129">
            <v>37403386</v>
          </cell>
          <cell r="C2129" t="str">
            <v>BAZIC Permanent Marker Chisel Tip, Assorted Color Markers, (3/Pack), 1-Pack</v>
          </cell>
          <cell r="D2129" t="str">
            <v>ACTIVE</v>
          </cell>
          <cell r="E2129" t="str">
            <v>PUBLISHED</v>
          </cell>
          <cell r="F2129" t="str">
            <v>Republish (For Walmart internal use only: 00)</v>
          </cell>
          <cell r="G2129" t="str">
            <v>Office &amp; Stationery</v>
          </cell>
          <cell r="H2129" t="str">
            <v>Markers</v>
          </cell>
          <cell r="I2129">
            <v>6.89</v>
          </cell>
          <cell r="J2129" t="str">
            <v>USD</v>
          </cell>
          <cell r="K2129" t="str">
            <v>Base</v>
          </cell>
          <cell r="L2129">
            <v>6.89</v>
          </cell>
          <cell r="M2129">
            <v>2039746</v>
          </cell>
          <cell r="N2129">
            <v>2039741</v>
          </cell>
          <cell r="O2129" t="str">
            <v>NETWORK_GEO</v>
          </cell>
          <cell r="P2129">
            <v>0.47</v>
          </cell>
          <cell r="Q2129">
            <v>1</v>
          </cell>
          <cell r="R2129" t="str">
            <v>Seller Fulfilled</v>
          </cell>
          <cell r="S2129" t="str">
            <v>Seller Fulfilled</v>
          </cell>
          <cell r="T2129" t="str">
            <v>4O9VU5GVMWTI</v>
          </cell>
          <cell r="U2129" t="str">
            <v>00764608033012</v>
          </cell>
        </row>
        <row r="2130">
          <cell r="A2130" t="str">
            <v>1289-BOX</v>
          </cell>
          <cell r="B2130">
            <v>1173151786</v>
          </cell>
          <cell r="C2130" t="str">
            <v>BAZIC Dry Erase Marker Black Color Chisel Tip, Whiteboard Pen Marcador, Low Odor Markers White Board Pens (3/Pack), 24-Packs</v>
          </cell>
          <cell r="D2130" t="str">
            <v>ARCHIVED</v>
          </cell>
          <cell r="E2130" t="str">
            <v>UNPUBLISHED</v>
          </cell>
          <cell r="F2130" t="str">
            <v>Offer end date has passed</v>
          </cell>
          <cell r="G2130" t="str">
            <v>Crafts</v>
          </cell>
          <cell r="H2130" t="str">
            <v>Clays &amp; Doughs</v>
          </cell>
          <cell r="I2130">
            <v>60.88</v>
          </cell>
          <cell r="J2130" t="str">
            <v>USD</v>
          </cell>
          <cell r="K2130" t="str">
            <v>Base</v>
          </cell>
          <cell r="L2130" t="str">
            <v>Yes</v>
          </cell>
          <cell r="M2130">
            <v>2039746</v>
          </cell>
          <cell r="N2130">
            <v>2039741</v>
          </cell>
          <cell r="O2130" t="str">
            <v>NETWORK_GEO</v>
          </cell>
          <cell r="P2130">
            <v>7.4</v>
          </cell>
          <cell r="Q2130">
            <v>1</v>
          </cell>
          <cell r="R2130" t="str">
            <v>Seller Fulfilled</v>
          </cell>
          <cell r="S2130" t="str">
            <v>Seller Fulfilled</v>
          </cell>
          <cell r="T2130" t="str">
            <v>2ITTFNGVGIQW</v>
          </cell>
          <cell r="U2130" t="str">
            <v>20764608033542</v>
          </cell>
        </row>
        <row r="2131">
          <cell r="A2131" t="str">
            <v>17088-EACH</v>
          </cell>
          <cell r="B2131">
            <v>5169166407</v>
          </cell>
          <cell r="C2131" t="str">
            <v>BAZIC Essence Gel Pen, Medium Point 1.0mm Blue Pen, Comfort Grip, 12 Count, 1-Pack</v>
          </cell>
          <cell r="D2131" t="str">
            <v>ACTIVE</v>
          </cell>
          <cell r="E2131" t="str">
            <v>PUBLISHED</v>
          </cell>
          <cell r="G2131" t="str">
            <v>Office &amp; Stationery</v>
          </cell>
          <cell r="H2131" t="str">
            <v>Pens</v>
          </cell>
          <cell r="I2131">
            <v>8.9</v>
          </cell>
          <cell r="J2131" t="str">
            <v>USD</v>
          </cell>
          <cell r="K2131" t="str">
            <v>Base</v>
          </cell>
          <cell r="L2131">
            <v>8.9</v>
          </cell>
          <cell r="M2131">
            <v>2039719</v>
          </cell>
          <cell r="N2131">
            <v>2039741</v>
          </cell>
          <cell r="O2131" t="str">
            <v>NETWORK_GEO</v>
          </cell>
          <cell r="P2131">
            <v>0.84</v>
          </cell>
          <cell r="Q2131">
            <v>1</v>
          </cell>
          <cell r="R2131" t="str">
            <v>Seller Fulfilled</v>
          </cell>
          <cell r="S2131" t="str">
            <v>Seller Fulfilled</v>
          </cell>
          <cell r="T2131" t="str">
            <v>1QEZB35BZZO2</v>
          </cell>
          <cell r="U2131" t="str">
            <v>00466176534358</v>
          </cell>
        </row>
        <row r="2132">
          <cell r="A2132" t="str">
            <v>1711-SET4</v>
          </cell>
          <cell r="B2132">
            <v>30330193</v>
          </cell>
          <cell r="C2132" t="str">
            <v>BAZIC Ballpoint Orion 4-Color Retractable Pen Soft Grip, 1.0 mm, (2/Pack), 4-Pack</v>
          </cell>
          <cell r="D2132" t="str">
            <v>ARCHIVED</v>
          </cell>
          <cell r="E2132" t="str">
            <v>UNPUBLISHED</v>
          </cell>
          <cell r="F2132" t="str">
            <v>Offer end date has passed</v>
          </cell>
          <cell r="G2132" t="str">
            <v>Office &amp; Stationery</v>
          </cell>
          <cell r="H2132" t="str">
            <v>Pens</v>
          </cell>
          <cell r="I2132">
            <v>10.99</v>
          </cell>
          <cell r="J2132" t="str">
            <v>USD</v>
          </cell>
          <cell r="K2132" t="str">
            <v>Base</v>
          </cell>
          <cell r="L2132" t="str">
            <v>Yes</v>
          </cell>
          <cell r="M2132">
            <v>2039719</v>
          </cell>
          <cell r="N2132">
            <v>2039748</v>
          </cell>
          <cell r="O2132">
            <v>0.33</v>
          </cell>
          <cell r="P2132">
            <v>0.8</v>
          </cell>
          <cell r="Q2132">
            <v>1</v>
          </cell>
          <cell r="R2132" t="str">
            <v>Seller Fulfilled</v>
          </cell>
          <cell r="S2132" t="str">
            <v>Seller Fulfilled</v>
          </cell>
          <cell r="T2132" t="str">
            <v>538FNI5CVHCP</v>
          </cell>
          <cell r="U2132" t="str">
            <v>00764608034187</v>
          </cell>
        </row>
        <row r="2133">
          <cell r="A2133" t="str">
            <v>1722-EACH</v>
          </cell>
          <cell r="B2133">
            <v>24902078</v>
          </cell>
          <cell r="C2133" t="str">
            <v>BAZIC Royal Blue Color Rollerball Pen 0.7mm w/ Regulator, (3/Pack), 1-Pack</v>
          </cell>
          <cell r="D2133" t="str">
            <v>ARCHIVED</v>
          </cell>
          <cell r="E2133" t="str">
            <v>UNPUBLISHED</v>
          </cell>
          <cell r="F2133" t="str">
            <v>Offer end date has passed</v>
          </cell>
          <cell r="G2133" t="str">
            <v>Office &amp; Stationery</v>
          </cell>
          <cell r="H2133" t="str">
            <v>Pens</v>
          </cell>
          <cell r="I2133">
            <v>6.99</v>
          </cell>
          <cell r="J2133" t="str">
            <v>USD</v>
          </cell>
          <cell r="K2133" t="str">
            <v>Base</v>
          </cell>
          <cell r="L2133" t="str">
            <v>Yes</v>
          </cell>
          <cell r="M2133">
            <v>2039719</v>
          </cell>
          <cell r="N2133">
            <v>2039872</v>
          </cell>
          <cell r="O2133">
            <v>0.11</v>
          </cell>
          <cell r="P2133">
            <v>5.78</v>
          </cell>
          <cell r="Q2133">
            <v>1</v>
          </cell>
          <cell r="R2133" t="str">
            <v>Seller Fulfilled</v>
          </cell>
          <cell r="S2133" t="str">
            <v>Seller Fulfilled</v>
          </cell>
          <cell r="T2133" t="str">
            <v>292GOWLMIGTB</v>
          </cell>
          <cell r="U2133" t="str">
            <v>10764608034597</v>
          </cell>
        </row>
        <row r="2134">
          <cell r="A2134" t="str">
            <v>20070-CASE</v>
          </cell>
          <cell r="B2134">
            <v>174703657</v>
          </cell>
          <cell r="C2134" t="str">
            <v>BAZIC Spinning Rack Books Racks 40-Slots, 55.5"x20"x20" Books Stand Shelf</v>
          </cell>
          <cell r="D2134" t="str">
            <v>ACTIVE</v>
          </cell>
          <cell r="E2134" t="str">
            <v>PUBLISHED</v>
          </cell>
          <cell r="F2134" t="str">
            <v>Republish (For Walmart internal use only: 00),No Match Found - Adjusted to your last submitted price</v>
          </cell>
          <cell r="G2134" t="str">
            <v>Crafts</v>
          </cell>
          <cell r="H2134" t="str">
            <v>Glitter</v>
          </cell>
          <cell r="I2134">
            <v>7.99</v>
          </cell>
          <cell r="J2134" t="str">
            <v>USD</v>
          </cell>
          <cell r="K2134" t="str">
            <v>Base</v>
          </cell>
          <cell r="L2134" t="str">
            <v>No</v>
          </cell>
          <cell r="M2134">
            <v>2038710</v>
          </cell>
          <cell r="N2134">
            <v>2038710</v>
          </cell>
          <cell r="O2134" t="str">
            <v>NETWORK_GEO</v>
          </cell>
          <cell r="P2134">
            <v>0.14000000000000001</v>
          </cell>
          <cell r="Q2134">
            <v>1</v>
          </cell>
          <cell r="R2134" t="str">
            <v>Seller Fulfilled</v>
          </cell>
          <cell r="S2134" t="str">
            <v>Seller Fulfilled</v>
          </cell>
          <cell r="T2134" t="str">
            <v>1KLICLJS9XTB</v>
          </cell>
          <cell r="U2134" t="str">
            <v>00764608034828</v>
          </cell>
        </row>
        <row r="2135">
          <cell r="A2135" t="str">
            <v>203-EACH</v>
          </cell>
          <cell r="B2135">
            <v>932335996</v>
          </cell>
          <cell r="C2135" t="str">
            <v>BAZIC Paper Clips 100mm Mega Jumbo Size, Color Coated Paper Clip Paperclips (10/Pack), 1-Pack</v>
          </cell>
          <cell r="D2135" t="str">
            <v>ACTIVE</v>
          </cell>
          <cell r="E2135" t="str">
            <v>PUBLISHED</v>
          </cell>
          <cell r="G2135" t="str">
            <v>Office &amp; Stationery</v>
          </cell>
          <cell r="H2135" t="str">
            <v>Paper Clips</v>
          </cell>
          <cell r="I2135">
            <v>6.53</v>
          </cell>
          <cell r="J2135" t="str">
            <v>USD</v>
          </cell>
          <cell r="K2135" t="str">
            <v>Base</v>
          </cell>
          <cell r="L2135">
            <v>6.53</v>
          </cell>
          <cell r="M2135">
            <v>2039905</v>
          </cell>
          <cell r="N2135">
            <v>2038710</v>
          </cell>
          <cell r="O2135" t="str">
            <v>NETWORK_GEO</v>
          </cell>
          <cell r="P2135">
            <v>1.1200000000000001</v>
          </cell>
          <cell r="Q2135">
            <v>1</v>
          </cell>
          <cell r="R2135" t="str">
            <v>Seller Fulfilled</v>
          </cell>
          <cell r="S2135" t="str">
            <v>Seller Fulfilled</v>
          </cell>
          <cell r="T2135" t="str">
            <v>44PHJQA6U0QC</v>
          </cell>
          <cell r="U2135" t="str">
            <v>00764608034927</v>
          </cell>
        </row>
        <row r="2136">
          <cell r="A2136" t="str">
            <v>2044-CASE</v>
          </cell>
          <cell r="B2136">
            <v>836959160</v>
          </cell>
          <cell r="C2136" t="str">
            <v>BAZIC Washable Clear School Glue 5 Oz for Making Slime Art Crafts, 48-Pack</v>
          </cell>
          <cell r="D2136" t="str">
            <v>ACTIVE</v>
          </cell>
          <cell r="E2136" t="str">
            <v>PUBLISHED</v>
          </cell>
          <cell r="F2136"/>
          <cell r="G2136" t="str">
            <v>Office &amp; Stationery</v>
          </cell>
          <cell r="H2136" t="str">
            <v>Labels</v>
          </cell>
          <cell r="I2136">
            <v>7.24</v>
          </cell>
          <cell r="J2136" t="str">
            <v>USD</v>
          </cell>
          <cell r="K2136" t="str">
            <v>Base</v>
          </cell>
          <cell r="L2136" t="str">
            <v>Yes</v>
          </cell>
          <cell r="M2136">
            <v>2039872</v>
          </cell>
          <cell r="N2136">
            <v>2038061</v>
          </cell>
          <cell r="O2136" t="str">
            <v>NETWORK_GEO</v>
          </cell>
          <cell r="P2136">
            <v>0.08</v>
          </cell>
          <cell r="Q2136">
            <v>1</v>
          </cell>
          <cell r="R2136" t="str">
            <v>Seller Fulfilled</v>
          </cell>
          <cell r="S2136" t="str">
            <v>Seller Fulfilled</v>
          </cell>
          <cell r="T2136" t="str">
            <v>5SQU2OP8KPGL</v>
          </cell>
          <cell r="U2136" t="str">
            <v>00764608038079</v>
          </cell>
        </row>
        <row r="2137">
          <cell r="A2137" t="str">
            <v>2300-EACH</v>
          </cell>
          <cell r="B2137">
            <v>30284720</v>
          </cell>
          <cell r="C2137" t="str">
            <v>BAZIC Neon Yellow Highlighter Chisel Tip Unscented Marker (5/Pack), 1-Pack</v>
          </cell>
          <cell r="D2137" t="str">
            <v>ACTIVE</v>
          </cell>
          <cell r="E2137" t="str">
            <v>PUBLISHED</v>
          </cell>
          <cell r="G2137" t="str">
            <v>Office &amp; Stationery</v>
          </cell>
          <cell r="H2137" t="str">
            <v>Highlighters</v>
          </cell>
          <cell r="I2137">
            <v>6.89</v>
          </cell>
          <cell r="J2137" t="str">
            <v>USD</v>
          </cell>
          <cell r="K2137" t="str">
            <v>Base</v>
          </cell>
          <cell r="L2137">
            <v>6.89</v>
          </cell>
          <cell r="M2137">
            <v>2039896</v>
          </cell>
          <cell r="N2137">
            <v>2038061</v>
          </cell>
          <cell r="O2137" t="str">
            <v>ALWAYS_TWO_DAY</v>
          </cell>
          <cell r="P2137">
            <v>0.25</v>
          </cell>
          <cell r="Q2137">
            <v>1</v>
          </cell>
          <cell r="R2137" t="str">
            <v>Walmart Fulfilled</v>
          </cell>
          <cell r="S2137" t="str">
            <v>Seller Fulfilled</v>
          </cell>
          <cell r="T2137" t="str">
            <v>5ECB1T7NMNS4</v>
          </cell>
          <cell r="U2137" t="str">
            <v>00764608038161</v>
          </cell>
        </row>
        <row r="2138">
          <cell r="A2138" t="str">
            <v>2505-CASE</v>
          </cell>
          <cell r="B2138">
            <v>233398466</v>
          </cell>
          <cell r="C2138" t="str">
            <v>BAZIC 8 Color Premium Jumbo Triangle Crayons</v>
          </cell>
          <cell r="D2138" t="str">
            <v>ACTIVE</v>
          </cell>
          <cell r="E2138" t="str">
            <v>PUBLISHED</v>
          </cell>
          <cell r="F2138" t="str">
            <v>Compliance - Childrenâ€™s Product Policy,No Match Found - Adjusted to your last submitted price</v>
          </cell>
          <cell r="G2138" t="str">
            <v>Office &amp; Stationery</v>
          </cell>
          <cell r="H2138" t="str">
            <v>Binders</v>
          </cell>
          <cell r="I2138">
            <v>18.989999999999998</v>
          </cell>
          <cell r="J2138" t="str">
            <v>USD</v>
          </cell>
          <cell r="K2138" t="str">
            <v>Base</v>
          </cell>
          <cell r="L2138" t="str">
            <v>Yes</v>
          </cell>
          <cell r="M2138">
            <v>2039722</v>
          </cell>
          <cell r="N2138">
            <v>2039738</v>
          </cell>
          <cell r="O2138" t="str">
            <v>NETWORK_GEO</v>
          </cell>
          <cell r="P2138">
            <v>2.72</v>
          </cell>
          <cell r="Q2138">
            <v>1</v>
          </cell>
          <cell r="R2138" t="str">
            <v>Seller Fulfilled</v>
          </cell>
          <cell r="S2138" t="str">
            <v>Seller Fulfilled</v>
          </cell>
          <cell r="T2138" t="str">
            <v>0TKIIX5SVAFH</v>
          </cell>
          <cell r="U2138" t="str">
            <v>00462385533953</v>
          </cell>
        </row>
        <row r="2139">
          <cell r="A2139" t="str">
            <v>3157-SET2</v>
          </cell>
          <cell r="B2139">
            <v>129339124</v>
          </cell>
          <cell r="C2139" t="str">
            <v>BAZIC 2 Pockets Poly Folder Portfolio w/ View Cover, Document Folders, 2-Pack</v>
          </cell>
          <cell r="D2139" t="str">
            <v>ACTIVE</v>
          </cell>
          <cell r="E2139" t="str">
            <v>PUBLISHED</v>
          </cell>
          <cell r="G2139" t="str">
            <v>Office &amp; Stationery</v>
          </cell>
          <cell r="H2139" t="str">
            <v>Pocket Folders</v>
          </cell>
          <cell r="I2139">
            <v>8.99</v>
          </cell>
          <cell r="J2139" t="str">
            <v>USD</v>
          </cell>
          <cell r="K2139" t="str">
            <v>Base</v>
          </cell>
          <cell r="L2139">
            <v>8.99</v>
          </cell>
          <cell r="M2139">
            <v>2039742</v>
          </cell>
          <cell r="N2139">
            <v>2039738</v>
          </cell>
          <cell r="O2139" t="str">
            <v>NETWORK_GEO</v>
          </cell>
          <cell r="P2139">
            <v>0.71</v>
          </cell>
          <cell r="Q2139">
            <v>1</v>
          </cell>
          <cell r="R2139" t="str">
            <v>WFS Eligible</v>
          </cell>
          <cell r="S2139" t="str">
            <v>Seller Fulfilled</v>
          </cell>
          <cell r="T2139" t="str">
            <v>3HRH1M4M5SD5</v>
          </cell>
          <cell r="U2139" t="str">
            <v>00764608041062</v>
          </cell>
        </row>
        <row r="2140">
          <cell r="A2140" t="str">
            <v>3444-SET6</v>
          </cell>
          <cell r="B2140">
            <v>38430438</v>
          </cell>
          <cell r="C2140" t="str">
            <v>BAZIC Glitter Shaker Neon Color, Halloween Sparkling Powder, 6-Packs</v>
          </cell>
          <cell r="D2140" t="str">
            <v>ARCHIVED</v>
          </cell>
          <cell r="E2140" t="str">
            <v>UNPUBLISHED</v>
          </cell>
          <cell r="F2140" t="str">
            <v>Offer end date has passed</v>
          </cell>
          <cell r="G2140" t="str">
            <v>Crafts</v>
          </cell>
          <cell r="H2140" t="str">
            <v>Glitter</v>
          </cell>
          <cell r="I2140">
            <v>10.49</v>
          </cell>
          <cell r="J2140" t="str">
            <v>USD</v>
          </cell>
          <cell r="K2140" t="str">
            <v>Base</v>
          </cell>
          <cell r="L2140" t="str">
            <v>Yes</v>
          </cell>
          <cell r="M2140">
            <v>2038710</v>
          </cell>
          <cell r="N2140">
            <v>2038710</v>
          </cell>
          <cell r="O2140">
            <v>0.45</v>
          </cell>
          <cell r="P2140">
            <v>21.06</v>
          </cell>
          <cell r="Q2140">
            <v>1</v>
          </cell>
          <cell r="R2140" t="str">
            <v>Seller Fulfilled</v>
          </cell>
          <cell r="S2140" t="str">
            <v>Seller Fulfilled</v>
          </cell>
          <cell r="T2140" t="str">
            <v>62GCUNJH45R9</v>
          </cell>
          <cell r="U2140" t="str">
            <v>20764608050099</v>
          </cell>
        </row>
        <row r="2141">
          <cell r="A2141" t="str">
            <v>4429-BOX</v>
          </cell>
          <cell r="B2141">
            <v>535560526</v>
          </cell>
          <cell r="C2141" t="str">
            <v>BAZIC 5" Blunt Tip School Scissors w/ Name Tag, Stainless Steel, 24-Pack</v>
          </cell>
          <cell r="D2141" t="str">
            <v>ACTIVE</v>
          </cell>
          <cell r="E2141" t="str">
            <v>PUBLISHED</v>
          </cell>
          <cell r="F2141" t="str">
            <v>Offer end date has passed</v>
          </cell>
          <cell r="G2141" t="str">
            <v>Office &amp; Stationery</v>
          </cell>
          <cell r="H2141" t="str">
            <v>Composition Notebooks</v>
          </cell>
          <cell r="I2141">
            <v>19.79</v>
          </cell>
          <cell r="J2141" t="str">
            <v>USD</v>
          </cell>
          <cell r="K2141" t="str">
            <v>Promo price</v>
          </cell>
          <cell r="L2141" t="str">
            <v>Yes</v>
          </cell>
          <cell r="M2141">
            <v>2039728</v>
          </cell>
          <cell r="N2141">
            <v>2038710</v>
          </cell>
          <cell r="O2141" t="str">
            <v>ALWAYS_TWO_DAY</v>
          </cell>
          <cell r="P2141">
            <v>4.22</v>
          </cell>
          <cell r="Q2141">
            <v>1</v>
          </cell>
          <cell r="R2141" t="str">
            <v>Walmart Fulfilled</v>
          </cell>
          <cell r="S2141" t="str">
            <v>Seller Fulfilled</v>
          </cell>
          <cell r="T2141" t="str">
            <v>5BJKMCU8AO6G</v>
          </cell>
          <cell r="U2141" t="str">
            <v>00461919971179</v>
          </cell>
        </row>
        <row r="2142">
          <cell r="A2142" t="str">
            <v>503-BOX</v>
          </cell>
          <cell r="B2142">
            <v>754981617</v>
          </cell>
          <cell r="C2142" t="str">
            <v>BAZIC Top Bound Spiral Memo Books 3"x5", 50 Sheet, Assorted Color, 96-Count</v>
          </cell>
          <cell r="D2142" t="str">
            <v>ACTIVE</v>
          </cell>
          <cell r="E2142" t="str">
            <v>PUBLISHED</v>
          </cell>
          <cell r="F2142" t="str">
            <v>Offer end date has passed</v>
          </cell>
          <cell r="G2142" t="str">
            <v>Office &amp; Stationery</v>
          </cell>
          <cell r="H2142" t="str">
            <v>Tape Flags</v>
          </cell>
          <cell r="I2142">
            <v>8.57</v>
          </cell>
          <cell r="J2142" t="str">
            <v>USD</v>
          </cell>
          <cell r="K2142" t="str">
            <v>Base</v>
          </cell>
          <cell r="L2142" t="str">
            <v>Yes</v>
          </cell>
          <cell r="M2142">
            <v>2039723</v>
          </cell>
          <cell r="N2142">
            <v>2038710</v>
          </cell>
          <cell r="O2142" t="str">
            <v>NETWORK_GEO</v>
          </cell>
          <cell r="P2142">
            <v>0.04</v>
          </cell>
          <cell r="Q2142">
            <v>1</v>
          </cell>
          <cell r="R2142" t="str">
            <v>Seller Fulfilled</v>
          </cell>
          <cell r="S2142" t="str">
            <v>Seller Fulfilled</v>
          </cell>
          <cell r="T2142" t="str">
            <v>2OSLQ7JZ9VPZ</v>
          </cell>
          <cell r="U2142" t="str">
            <v>00469324285157</v>
          </cell>
        </row>
        <row r="2143">
          <cell r="A2143" t="str">
            <v>5043-PACK2</v>
          </cell>
          <cell r="B2143">
            <v>728501021</v>
          </cell>
          <cell r="C2143" t="str">
            <v>BAZIC Sketch Pad 50 Sheet 6" X 8" Top Spiral Sketchbook Drawing Pads, 2-Pack</v>
          </cell>
          <cell r="D2143" t="str">
            <v>ACTIVE</v>
          </cell>
          <cell r="E2143" t="str">
            <v>PUBLISHED</v>
          </cell>
          <cell r="G2143" t="str">
            <v>Office &amp; Stationery</v>
          </cell>
          <cell r="H2143" t="str">
            <v>Writing Notebooks &amp; Sketch Books</v>
          </cell>
          <cell r="I2143">
            <v>9</v>
          </cell>
          <cell r="J2143" t="str">
            <v>USD</v>
          </cell>
          <cell r="K2143" t="str">
            <v>Base</v>
          </cell>
          <cell r="L2143">
            <v>9</v>
          </cell>
          <cell r="M2143">
            <v>2039723</v>
          </cell>
          <cell r="N2143">
            <v>2038710</v>
          </cell>
          <cell r="O2143" t="str">
            <v>NETWORK_GEO</v>
          </cell>
          <cell r="P2143">
            <v>0.28000000000000003</v>
          </cell>
          <cell r="Q2143">
            <v>1</v>
          </cell>
          <cell r="R2143" t="str">
            <v>Seller Fulfilled</v>
          </cell>
          <cell r="S2143" t="str">
            <v>Seller Fulfilled</v>
          </cell>
          <cell r="T2143" t="str">
            <v>6U4OXREZP9EV</v>
          </cell>
          <cell r="U2143" t="str">
            <v>00805219531570</v>
          </cell>
        </row>
        <row r="2144">
          <cell r="A2144" t="str">
            <v>5161-CASE</v>
          </cell>
          <cell r="B2144">
            <v>127461061</v>
          </cell>
          <cell r="C2144" t="str">
            <v>BAZIC Sticky Notes 3x3 Assorted Colors, (1200 Sheets/Pack), 12-Pack</v>
          </cell>
          <cell r="D2144" t="str">
            <v>ACTIVE</v>
          </cell>
          <cell r="E2144" t="str">
            <v>PUBLISHED</v>
          </cell>
          <cell r="F2144" t="str">
            <v>Offer end date has passed</v>
          </cell>
          <cell r="G2144" t="str">
            <v>Office &amp; Stationery</v>
          </cell>
          <cell r="H2144" t="str">
            <v>Sticky Notes</v>
          </cell>
          <cell r="I2144">
            <v>102.49</v>
          </cell>
          <cell r="J2144" t="str">
            <v>USD</v>
          </cell>
          <cell r="K2144" t="str">
            <v>Base</v>
          </cell>
          <cell r="L2144">
            <v>102.49</v>
          </cell>
          <cell r="M2144">
            <v>2039904</v>
          </cell>
          <cell r="N2144" t="str">
            <v>NETWORK_GEO</v>
          </cell>
          <cell r="O2144">
            <v>14.52</v>
          </cell>
          <cell r="P2144">
            <v>2.52</v>
          </cell>
          <cell r="Q2144">
            <v>1</v>
          </cell>
          <cell r="R2144" t="str">
            <v>Seller Fulfilled</v>
          </cell>
          <cell r="S2144" t="str">
            <v>Seller Fulfilled</v>
          </cell>
          <cell r="T2144" t="str">
            <v>3PU5VG44LCRG</v>
          </cell>
          <cell r="U2144" t="str">
            <v>20764608054257</v>
          </cell>
        </row>
        <row r="2145">
          <cell r="A2145" t="str">
            <v>70513-CASE</v>
          </cell>
          <cell r="B2145">
            <v>827611037</v>
          </cell>
          <cell r="C2145" t="str">
            <v>Activity &amp; Coloring KAPPA Mermaids &amp; Ballerinas Book 2-Title for Drawing, 48-Pack</v>
          </cell>
          <cell r="D2145" t="str">
            <v>ACTIVE</v>
          </cell>
          <cell r="E2145" t="str">
            <v>PUBLISHED</v>
          </cell>
          <cell r="G2145" t="str">
            <v>Crafts</v>
          </cell>
          <cell r="H2145" t="str">
            <v>Coloring Books</v>
          </cell>
          <cell r="I2145">
            <v>58.73</v>
          </cell>
          <cell r="J2145" t="str">
            <v>USD</v>
          </cell>
          <cell r="K2145" t="str">
            <v>Base</v>
          </cell>
          <cell r="L2145">
            <v>58.73</v>
          </cell>
          <cell r="M2145">
            <v>2038710</v>
          </cell>
          <cell r="N2145">
            <v>2038710</v>
          </cell>
          <cell r="O2145" t="str">
            <v>NETWORK_GEO</v>
          </cell>
          <cell r="P2145">
            <v>13.16</v>
          </cell>
          <cell r="Q2145">
            <v>1</v>
          </cell>
          <cell r="R2145" t="str">
            <v>Seller Fulfilled</v>
          </cell>
          <cell r="S2145" t="str">
            <v>Seller Fulfilled</v>
          </cell>
          <cell r="T2145" t="str">
            <v>6QLSAV3GO23S</v>
          </cell>
          <cell r="U2145" t="str">
            <v>20764608054707</v>
          </cell>
        </row>
        <row r="2146">
          <cell r="A2146" t="str">
            <v>725-PACK2</v>
          </cell>
          <cell r="B2146">
            <v>405539239</v>
          </cell>
          <cell r="C2146" t="str">
            <v>BAZIC 8 Neon Colored Pencils, Pencil Set for Art Drawing, (8/Pack), 2-Packs</v>
          </cell>
          <cell r="D2146" t="str">
            <v>ACTIVE</v>
          </cell>
          <cell r="E2146" t="str">
            <v>PUBLISHED</v>
          </cell>
          <cell r="F2146" t="str">
            <v>Offer end date has passed</v>
          </cell>
          <cell r="G2146" t="str">
            <v>Crafts</v>
          </cell>
          <cell r="H2146" t="str">
            <v>Art Pencils</v>
          </cell>
          <cell r="I2146">
            <v>9.99</v>
          </cell>
          <cell r="J2146" t="str">
            <v>USD</v>
          </cell>
          <cell r="K2146" t="str">
            <v>Base</v>
          </cell>
          <cell r="L2146">
            <v>9.99</v>
          </cell>
          <cell r="M2146">
            <v>2039720</v>
          </cell>
          <cell r="N2146">
            <v>2038710</v>
          </cell>
          <cell r="O2146">
            <v>0.19</v>
          </cell>
          <cell r="P2146">
            <v>26.22</v>
          </cell>
          <cell r="Q2146">
            <v>1</v>
          </cell>
          <cell r="R2146" t="str">
            <v>Seller Fulfilled</v>
          </cell>
          <cell r="S2146" t="str">
            <v>Seller Fulfilled</v>
          </cell>
          <cell r="T2146" t="str">
            <v>4NE0F3QU2IV8</v>
          </cell>
          <cell r="U2146" t="str">
            <v>20764608055124</v>
          </cell>
        </row>
        <row r="2147">
          <cell r="A2147" t="str">
            <v>80411-CASE</v>
          </cell>
          <cell r="B2147">
            <v>17497811708</v>
          </cell>
          <cell r="C2147" t="str">
            <v>Bible Word Search Puzzle Book - 8" x 6.5" 2 Titles, Spiral Find Words Books for Adults Teens, 48-Pack</v>
          </cell>
          <cell r="D2147" t="str">
            <v>ACTIVE</v>
          </cell>
          <cell r="E2147" t="str">
            <v>PUBLISHED</v>
          </cell>
          <cell r="F2147" t="str">
            <v>Reasonable price requirements are not met,Reasonable Price Not Satisfied</v>
          </cell>
          <cell r="G2147" t="str">
            <v>Office &amp; Stationery</v>
          </cell>
          <cell r="H2147" t="str">
            <v>Writing Notebooks &amp; Sketch Books</v>
          </cell>
          <cell r="I2147">
            <v>67</v>
          </cell>
          <cell r="J2147" t="str">
            <v>USD</v>
          </cell>
          <cell r="K2147" t="str">
            <v>Base</v>
          </cell>
          <cell r="L2147" t="str">
            <v>Yes</v>
          </cell>
          <cell r="M2147">
            <v>2038710</v>
          </cell>
          <cell r="N2147">
            <v>2039723</v>
          </cell>
          <cell r="O2147" t="str">
            <v>NETWORK_GEO</v>
          </cell>
          <cell r="P2147">
            <v>14.58</v>
          </cell>
          <cell r="Q2147">
            <v>1</v>
          </cell>
          <cell r="R2147" t="str">
            <v>Seller Fulfilled</v>
          </cell>
          <cell r="S2147" t="str">
            <v>Seller Fulfilled</v>
          </cell>
          <cell r="T2147" t="str">
            <v>6FE36J4IJK75</v>
          </cell>
          <cell r="U2147" t="str">
            <v>20764608055261</v>
          </cell>
        </row>
        <row r="2148">
          <cell r="A2148" t="str">
            <v>8272-EACH</v>
          </cell>
          <cell r="B2148">
            <v>17298504323</v>
          </cell>
          <cell r="C2148" t="str">
            <v>BAZIC Poly Bubble Mailers 10.5" x 15" #5 Padded Shipping Envelope, 2-Count</v>
          </cell>
          <cell r="D2148" t="str">
            <v>ACTIVE</v>
          </cell>
          <cell r="E2148" t="str">
            <v>PUBLISHED</v>
          </cell>
          <cell r="F2148" t="str">
            <v>Offer end date has passed</v>
          </cell>
          <cell r="G2148" t="str">
            <v>Office &amp; Stationery</v>
          </cell>
          <cell r="H2148" t="str">
            <v>Filler Paper</v>
          </cell>
          <cell r="I2148">
            <v>101.75</v>
          </cell>
          <cell r="J2148" t="str">
            <v>USD</v>
          </cell>
          <cell r="K2148" t="str">
            <v>Base</v>
          </cell>
          <cell r="L2148" t="str">
            <v>No</v>
          </cell>
          <cell r="M2148">
            <v>2038710</v>
          </cell>
          <cell r="N2148">
            <v>2039724</v>
          </cell>
          <cell r="O2148" t="str">
            <v>NETWORK_GEO</v>
          </cell>
          <cell r="P2148">
            <v>24.92</v>
          </cell>
          <cell r="Q2148">
            <v>1</v>
          </cell>
          <cell r="R2148" t="str">
            <v>Seller Fulfilled</v>
          </cell>
          <cell r="S2148" t="str">
            <v>Seller Fulfilled</v>
          </cell>
          <cell r="T2148" t="str">
            <v>5YFTK6UHSGHS</v>
          </cell>
          <cell r="U2148" t="str">
            <v>20764608005655</v>
          </cell>
        </row>
        <row r="2149">
          <cell r="A2149" t="str">
            <v>86000-CASE</v>
          </cell>
          <cell r="B2149">
            <v>5220281377</v>
          </cell>
          <cell r="C2149" t="str">
            <v>Kappa Themed Word Finds Puzzle Book 2 Titles, Word Search Activity Books for Adults Teens, Training Learning, 48-Pack</v>
          </cell>
          <cell r="D2149" t="str">
            <v>ACTIVE</v>
          </cell>
          <cell r="E2149" t="str">
            <v>PUBLISHED</v>
          </cell>
          <cell r="F2149" t="str">
            <v>Republish (For Walmart internal use only: 00)</v>
          </cell>
          <cell r="G2149" t="str">
            <v>Office &amp; Stationery</v>
          </cell>
          <cell r="H2149" t="str">
            <v>Composition Notebooks</v>
          </cell>
          <cell r="I2149">
            <v>143</v>
          </cell>
          <cell r="J2149" t="str">
            <v>USD</v>
          </cell>
          <cell r="K2149" t="str">
            <v>Base</v>
          </cell>
          <cell r="L2149" t="str">
            <v>Yes</v>
          </cell>
          <cell r="M2149">
            <v>2038710</v>
          </cell>
          <cell r="N2149">
            <v>2038710</v>
          </cell>
          <cell r="O2149" t="str">
            <v>NETWORK_GEO</v>
          </cell>
          <cell r="P2149">
            <v>29.42</v>
          </cell>
          <cell r="Q2149">
            <v>1</v>
          </cell>
          <cell r="R2149" t="str">
            <v>Seller Fulfilled</v>
          </cell>
          <cell r="S2149" t="str">
            <v>Seller Fulfilled</v>
          </cell>
          <cell r="T2149" t="str">
            <v>5SJG8S3D6SNS</v>
          </cell>
          <cell r="U2149" t="str">
            <v>20764608005792</v>
          </cell>
        </row>
        <row r="2150">
          <cell r="A2150" t="str">
            <v>901-BOX</v>
          </cell>
          <cell r="B2150">
            <v>963188165</v>
          </cell>
          <cell r="C2150" t="str">
            <v>BAZIC Invisible Tape w/ Dispenser 3/4" X 1296", Matte Finish, 24-Pack</v>
          </cell>
          <cell r="D2150" t="str">
            <v>ACTIVE</v>
          </cell>
          <cell r="E2150" t="str">
            <v>PUBLISHED</v>
          </cell>
          <cell r="F2150" t="str">
            <v>Offer end date has passed</v>
          </cell>
          <cell r="G2150" t="str">
            <v>Office &amp; Stationery</v>
          </cell>
          <cell r="H2150" t="str">
            <v>Chalkboard Erasers</v>
          </cell>
          <cell r="I2150">
            <v>43.69</v>
          </cell>
          <cell r="J2150" t="str">
            <v>USD</v>
          </cell>
          <cell r="K2150" t="str">
            <v>Base</v>
          </cell>
          <cell r="L2150" t="str">
            <v>Yes</v>
          </cell>
          <cell r="M2150">
            <v>2039729</v>
          </cell>
          <cell r="N2150">
            <v>2039721</v>
          </cell>
          <cell r="O2150" t="str">
            <v>NETWORK_GEO</v>
          </cell>
          <cell r="P2150">
            <v>7.78</v>
          </cell>
          <cell r="Q2150">
            <v>1</v>
          </cell>
          <cell r="R2150" t="str">
            <v>Seller Fulfilled</v>
          </cell>
          <cell r="S2150" t="str">
            <v>Seller Fulfilled</v>
          </cell>
          <cell r="T2150" t="str">
            <v>5S3R8K8YX8P5</v>
          </cell>
          <cell r="U2150" t="str">
            <v>10764608060015</v>
          </cell>
        </row>
        <row r="2151">
          <cell r="A2151" t="str">
            <v>921-PACK4</v>
          </cell>
          <cell r="B2151">
            <v>216653929</v>
          </cell>
          <cell r="C2151" t="str">
            <v>BAZIC Clear Packaging Tape Packing Tape 1.88"x109.3 Yards, 1-Pack</v>
          </cell>
          <cell r="D2151" t="str">
            <v>ACTIVE</v>
          </cell>
          <cell r="E2151" t="str">
            <v>PUBLISHED</v>
          </cell>
          <cell r="F2151" t="str">
            <v>Offer end date has passed,No Match Found - Adjusted to your last submitted price</v>
          </cell>
          <cell r="G2151" t="str">
            <v>Office &amp; Stationery</v>
          </cell>
          <cell r="H2151" t="str">
            <v>Packing Tapes</v>
          </cell>
          <cell r="I2151">
            <v>18.25</v>
          </cell>
          <cell r="J2151" t="str">
            <v>USD</v>
          </cell>
          <cell r="K2151" t="str">
            <v>Base</v>
          </cell>
          <cell r="L2151">
            <v>18.25</v>
          </cell>
          <cell r="M2151">
            <v>2038710</v>
          </cell>
          <cell r="N2151">
            <v>2039720</v>
          </cell>
          <cell r="O2151">
            <v>2.12</v>
          </cell>
          <cell r="P2151">
            <v>0.16</v>
          </cell>
          <cell r="Q2151">
            <v>1</v>
          </cell>
          <cell r="R2151" t="str">
            <v>Seller Fulfilled</v>
          </cell>
          <cell r="S2151" t="str">
            <v>Seller Fulfilled</v>
          </cell>
          <cell r="T2151" t="str">
            <v>6JAYKC74DDGJ</v>
          </cell>
          <cell r="U2151" t="str">
            <v>00469572377727</v>
          </cell>
        </row>
        <row r="2152">
          <cell r="A2152" t="str">
            <v>S-28-BOX</v>
          </cell>
          <cell r="B2152">
            <v>642404538</v>
          </cell>
          <cell r="C2152" t="str">
            <v>BAZIC Emergency Exit Sign 9"X12", Waterproof Indoor Signage, 24-Pack</v>
          </cell>
          <cell r="D2152" t="str">
            <v>ACTIVE</v>
          </cell>
          <cell r="E2152" t="str">
            <v>PUBLISHED</v>
          </cell>
          <cell r="F2152" t="str">
            <v>Offer end date has passed,Current Offer At Or Below Target</v>
          </cell>
          <cell r="G2152" t="str">
            <v>Home &amp; Garden</v>
          </cell>
          <cell r="H2152" t="str">
            <v>Plaques &amp; Signs</v>
          </cell>
          <cell r="I2152">
            <v>20.64</v>
          </cell>
          <cell r="J2152" t="str">
            <v>USD</v>
          </cell>
          <cell r="K2152" t="str">
            <v>Base</v>
          </cell>
          <cell r="L2152">
            <v>20.64</v>
          </cell>
          <cell r="M2152">
            <v>2038710</v>
          </cell>
          <cell r="N2152">
            <v>2038710</v>
          </cell>
          <cell r="O2152">
            <v>1.42</v>
          </cell>
          <cell r="P2152">
            <v>1.1200000000000001</v>
          </cell>
          <cell r="Q2152">
            <v>1</v>
          </cell>
          <cell r="R2152" t="str">
            <v>Seller Fulfilled</v>
          </cell>
          <cell r="S2152" t="str">
            <v>Seller Fulfilled</v>
          </cell>
          <cell r="T2152" t="str">
            <v>5LFW45L7F7S0</v>
          </cell>
          <cell r="U2152" t="str">
            <v>00810056727819</v>
          </cell>
        </row>
        <row r="2153">
          <cell r="A2153" t="str">
            <v>1708-BOX</v>
          </cell>
          <cell r="B2153">
            <v>232540138</v>
          </cell>
          <cell r="C2153" t="str">
            <v>BAZIC York Assorted Color Rollerball Pen 0.7mm w/ Regulator, (3/Pack), 24-Pack</v>
          </cell>
          <cell r="D2153" t="str">
            <v>ACTIVE</v>
          </cell>
          <cell r="E2153" t="str">
            <v>PUBLISHED</v>
          </cell>
          <cell r="F2153" t="str">
            <v>Offer end date has passed</v>
          </cell>
          <cell r="G2153" t="str">
            <v>Office &amp; Stationery</v>
          </cell>
          <cell r="H2153" t="str">
            <v>Pencil Cases</v>
          </cell>
          <cell r="I2153">
            <v>61.5</v>
          </cell>
          <cell r="J2153" t="str">
            <v>USD</v>
          </cell>
          <cell r="K2153" t="str">
            <v>Base</v>
          </cell>
          <cell r="L2153" t="str">
            <v>Yes</v>
          </cell>
          <cell r="M2153">
            <v>2039719</v>
          </cell>
          <cell r="N2153">
            <v>2039750</v>
          </cell>
          <cell r="O2153" t="str">
            <v>NETWORK_GEO</v>
          </cell>
          <cell r="P2153">
            <v>6.46</v>
          </cell>
          <cell r="Q2153">
            <v>1</v>
          </cell>
          <cell r="R2153" t="str">
            <v>Seller Fulfilled</v>
          </cell>
          <cell r="S2153" t="str">
            <v>Seller Fulfilled</v>
          </cell>
          <cell r="T2153" t="str">
            <v>7JFRAIWNL5AG</v>
          </cell>
          <cell r="U2153" t="str">
            <v>20764608008502</v>
          </cell>
        </row>
        <row r="2154">
          <cell r="A2154" t="str">
            <v>2205-PACK2</v>
          </cell>
          <cell r="B2154">
            <v>451158772</v>
          </cell>
          <cell r="C2154" t="str">
            <v>BAZIC Pink Eraser Top, Latex Free Pencil Tops Erasers Arrowhead, 100-Count</v>
          </cell>
          <cell r="D2154" t="str">
            <v>ACTIVE</v>
          </cell>
          <cell r="E2154" t="str">
            <v>PUBLISHED</v>
          </cell>
          <cell r="F2154" t="str">
            <v>Offer end date has passed</v>
          </cell>
          <cell r="G2154" t="str">
            <v>Office &amp; Stationery</v>
          </cell>
          <cell r="H2154" t="str">
            <v>Packing Tapes</v>
          </cell>
          <cell r="I2154">
            <v>21</v>
          </cell>
          <cell r="J2154" t="str">
            <v>USD</v>
          </cell>
          <cell r="K2154" t="str">
            <v>Base</v>
          </cell>
          <cell r="L2154" t="str">
            <v>Yes</v>
          </cell>
          <cell r="M2154">
            <v>2039721</v>
          </cell>
          <cell r="N2154">
            <v>2038710</v>
          </cell>
          <cell r="O2154" t="str">
            <v>NETWORK_GEO</v>
          </cell>
          <cell r="P2154">
            <v>1.92</v>
          </cell>
          <cell r="Q2154">
            <v>1</v>
          </cell>
          <cell r="R2154" t="str">
            <v>Seller Fulfilled</v>
          </cell>
          <cell r="S2154" t="str">
            <v>Seller Fulfilled</v>
          </cell>
          <cell r="T2154" t="str">
            <v>3XT355FS1YZV</v>
          </cell>
          <cell r="U2154" t="str">
            <v>00461853183942</v>
          </cell>
        </row>
        <row r="2155">
          <cell r="A2155" t="str">
            <v>2410-BOX</v>
          </cell>
          <cell r="B2155">
            <v>1058654050</v>
          </cell>
          <cell r="C2155" t="str">
            <v>BAZIC Jumbo Sidewalk Chalks 6 Colors, for Outdoor Coloring Drawing Art Gift, 24-Pack</v>
          </cell>
          <cell r="D2155" t="str">
            <v>ACTIVE</v>
          </cell>
          <cell r="E2155" t="str">
            <v>UNPUBLISHED</v>
          </cell>
          <cell r="F2155" t="str">
            <v>Reasonable price requirements are not met</v>
          </cell>
          <cell r="G2155" t="str">
            <v>Office &amp; Stationery</v>
          </cell>
          <cell r="H2155" t="str">
            <v>Adhesive Tape Dispensers</v>
          </cell>
          <cell r="I2155">
            <v>21.5</v>
          </cell>
          <cell r="J2155" t="str">
            <v>USD</v>
          </cell>
          <cell r="K2155" t="str">
            <v>Base</v>
          </cell>
          <cell r="L2155" t="str">
            <v>Yes</v>
          </cell>
          <cell r="M2155">
            <v>2038710</v>
          </cell>
          <cell r="N2155">
            <v>2038710</v>
          </cell>
          <cell r="O2155" t="str">
            <v>NETWORK_GEO</v>
          </cell>
          <cell r="P2155">
            <v>3.62</v>
          </cell>
          <cell r="Q2155">
            <v>1</v>
          </cell>
          <cell r="R2155" t="str">
            <v>Seller Fulfilled</v>
          </cell>
          <cell r="S2155" t="str">
            <v>Seller Fulfilled</v>
          </cell>
          <cell r="T2155" t="str">
            <v>23DBL71UXQ3T</v>
          </cell>
          <cell r="U2155" t="str">
            <v>00764608009437</v>
          </cell>
        </row>
        <row r="2156">
          <cell r="A2156" t="str">
            <v>2808-BOX</v>
          </cell>
          <cell r="B2156">
            <v>116846741</v>
          </cell>
          <cell r="C2156" t="str">
            <v>BAZIC Geometry Math Compass Set Scale-Arm, 6" Protractor, 24-Pack</v>
          </cell>
          <cell r="D2156" t="str">
            <v>ACTIVE</v>
          </cell>
          <cell r="E2156" t="str">
            <v>PUBLISHED</v>
          </cell>
          <cell r="F2156" t="str">
            <v>Offer end date has passed</v>
          </cell>
          <cell r="G2156" t="str">
            <v>Home &amp; Garden</v>
          </cell>
          <cell r="H2156" t="str">
            <v>Plaques &amp; Signs</v>
          </cell>
          <cell r="I2156">
            <v>31.25</v>
          </cell>
          <cell r="J2156" t="str">
            <v>USD</v>
          </cell>
          <cell r="K2156" t="str">
            <v>Base</v>
          </cell>
          <cell r="L2156" t="str">
            <v>Yes</v>
          </cell>
          <cell r="M2156">
            <v>2039734</v>
          </cell>
          <cell r="N2156">
            <v>2038710</v>
          </cell>
          <cell r="O2156" t="str">
            <v>NETWORK_GEO</v>
          </cell>
          <cell r="P2156">
            <v>2.46</v>
          </cell>
          <cell r="Q2156">
            <v>1</v>
          </cell>
          <cell r="R2156" t="str">
            <v>Seller Fulfilled</v>
          </cell>
          <cell r="S2156" t="str">
            <v>Seller Fulfilled</v>
          </cell>
          <cell r="T2156" t="str">
            <v>4OHZM0Y4CION</v>
          </cell>
          <cell r="U2156" t="str">
            <v>10764608043803</v>
          </cell>
        </row>
        <row r="2157">
          <cell r="A2157" t="str">
            <v>3171-PACK4</v>
          </cell>
          <cell r="B2157">
            <v>1907059856</v>
          </cell>
          <cell r="C2157" t="str">
            <v>BAZIC Expanding File Folder 5 Pockets w/ Tab, Letter Size Plastic File Pocket Folders, 4-Pack</v>
          </cell>
          <cell r="D2157" t="str">
            <v>ACTIVE</v>
          </cell>
          <cell r="E2157" t="str">
            <v>PUBLISHED</v>
          </cell>
          <cell r="G2157" t="str">
            <v>Office &amp; Stationery</v>
          </cell>
          <cell r="H2157" t="str">
            <v>Pocket Folders</v>
          </cell>
          <cell r="I2157">
            <v>26.99</v>
          </cell>
          <cell r="J2157" t="str">
            <v>USD</v>
          </cell>
          <cell r="K2157" t="str">
            <v>Base</v>
          </cell>
          <cell r="L2157">
            <v>26.99</v>
          </cell>
          <cell r="M2157">
            <v>2039742</v>
          </cell>
          <cell r="N2157">
            <v>2038710</v>
          </cell>
          <cell r="O2157" t="str">
            <v>NETWORK_GEO</v>
          </cell>
          <cell r="P2157">
            <v>0.25</v>
          </cell>
          <cell r="Q2157">
            <v>1</v>
          </cell>
          <cell r="R2157" t="str">
            <v>Seller Fulfilled</v>
          </cell>
          <cell r="S2157" t="str">
            <v>Seller Fulfilled</v>
          </cell>
          <cell r="T2157" t="str">
            <v>6QF3K4YOTIKI</v>
          </cell>
          <cell r="U2157" t="str">
            <v>00463587517758</v>
          </cell>
        </row>
        <row r="2158">
          <cell r="A2158" t="str">
            <v>3301-CASE</v>
          </cell>
          <cell r="B2158">
            <v>5212032921</v>
          </cell>
          <cell r="C2158" t="str">
            <v>BAZIC Modeling Dough 1 Oz, 5 Fluorescent Colors, Non Toxic with Mold Caps, 36-Pack</v>
          </cell>
          <cell r="D2158" t="str">
            <v>ACTIVE</v>
          </cell>
          <cell r="E2158" t="str">
            <v>PUBLISHED</v>
          </cell>
          <cell r="G2158" t="str">
            <v>Crafts</v>
          </cell>
          <cell r="H2158" t="str">
            <v>Play Doughs</v>
          </cell>
          <cell r="I2158">
            <v>73.09</v>
          </cell>
          <cell r="J2158" t="str">
            <v>USD</v>
          </cell>
          <cell r="K2158" t="str">
            <v>Base</v>
          </cell>
          <cell r="L2158">
            <v>73.09</v>
          </cell>
          <cell r="M2158">
            <v>2039741</v>
          </cell>
          <cell r="N2158">
            <v>2038980</v>
          </cell>
          <cell r="O2158" t="str">
            <v>NETWORK_GEO</v>
          </cell>
          <cell r="P2158">
            <v>8.5</v>
          </cell>
          <cell r="Q2158">
            <v>1</v>
          </cell>
          <cell r="R2158" t="str">
            <v>Seller Fulfilled</v>
          </cell>
          <cell r="S2158" t="str">
            <v>Seller Fulfilled</v>
          </cell>
          <cell r="T2158" t="str">
            <v>3A5TUP4Q7FRO</v>
          </cell>
          <cell r="U2158" t="str">
            <v>20764608010307</v>
          </cell>
        </row>
        <row r="2159">
          <cell r="A2159" t="str">
            <v>3827-EACH</v>
          </cell>
          <cell r="B2159">
            <v>853705631</v>
          </cell>
          <cell r="C2159" t="str">
            <v>BAZIC 2" Gold Metallic Color Alphabet  Numbers Stickers (72/Pack) [3827]</v>
          </cell>
          <cell r="D2159" t="str">
            <v>ACTIVE</v>
          </cell>
          <cell r="E2159" t="str">
            <v>PUBLISHED</v>
          </cell>
          <cell r="G2159" t="str">
            <v>Crafts</v>
          </cell>
          <cell r="H2159" t="str">
            <v>Stickers</v>
          </cell>
          <cell r="I2159">
            <v>7.47</v>
          </cell>
          <cell r="J2159" t="str">
            <v>USD</v>
          </cell>
          <cell r="K2159" t="str">
            <v>Base</v>
          </cell>
          <cell r="L2159">
            <v>7.47</v>
          </cell>
          <cell r="M2159">
            <v>2038710</v>
          </cell>
          <cell r="N2159">
            <v>2039746</v>
          </cell>
          <cell r="O2159" t="str">
            <v>NETWORK_GEO</v>
          </cell>
          <cell r="P2159">
            <v>0.09</v>
          </cell>
          <cell r="Q2159">
            <v>1</v>
          </cell>
          <cell r="R2159" t="str">
            <v>Seller Fulfilled</v>
          </cell>
          <cell r="S2159" t="str">
            <v>Seller Fulfilled</v>
          </cell>
          <cell r="T2159" t="str">
            <v>758EAKOK7ADJ</v>
          </cell>
          <cell r="U2159" t="str">
            <v>00764608012543</v>
          </cell>
        </row>
        <row r="2160">
          <cell r="A2160" t="str">
            <v>3921-PACK2</v>
          </cell>
          <cell r="B2160">
            <v>778620281</v>
          </cell>
          <cell r="C2160" t="str">
            <v>BAZIC Poster Paint w/ Brush 60 ml, 18 Colors Non-Toxic Paint Set, 2-Packs</v>
          </cell>
          <cell r="D2160" t="str">
            <v>ACTIVE</v>
          </cell>
          <cell r="E2160" t="str">
            <v>PUBLISHED</v>
          </cell>
          <cell r="G2160" t="str">
            <v>Crafts</v>
          </cell>
          <cell r="H2160" t="str">
            <v>Art Paints &amp; Pigment Powders</v>
          </cell>
          <cell r="I2160">
            <v>11.19</v>
          </cell>
          <cell r="J2160" t="str">
            <v>USD</v>
          </cell>
          <cell r="K2160" t="str">
            <v>Base</v>
          </cell>
          <cell r="L2160">
            <v>11.19</v>
          </cell>
          <cell r="M2160">
            <v>2039748</v>
          </cell>
          <cell r="N2160">
            <v>2039913</v>
          </cell>
          <cell r="O2160" t="str">
            <v>NETWORK_GEO</v>
          </cell>
          <cell r="P2160">
            <v>0.88</v>
          </cell>
          <cell r="Q2160">
            <v>1</v>
          </cell>
          <cell r="R2160" t="str">
            <v>Seller Fulfilled</v>
          </cell>
          <cell r="S2160" t="str">
            <v>Seller Fulfilled</v>
          </cell>
          <cell r="T2160" t="str">
            <v>0W4FZFZ8544X</v>
          </cell>
          <cell r="U2160" t="str">
            <v>10764608016173</v>
          </cell>
        </row>
        <row r="2161">
          <cell r="A2161" t="str">
            <v>47100-CASE</v>
          </cell>
          <cell r="B2161">
            <v>5165883291</v>
          </cell>
          <cell r="C2161" t="str">
            <v>KAPPA Favorite Bible Stories Coloring &amp; Activity Book, 48-Pack</v>
          </cell>
          <cell r="D2161" t="str">
            <v>ACTIVE</v>
          </cell>
          <cell r="E2161" t="str">
            <v>PUBLISHED</v>
          </cell>
          <cell r="G2161" t="str">
            <v>Crafts</v>
          </cell>
          <cell r="H2161" t="str">
            <v>Coloring Books</v>
          </cell>
          <cell r="I2161">
            <v>58.73</v>
          </cell>
          <cell r="J2161" t="str">
            <v>USD</v>
          </cell>
          <cell r="K2161" t="str">
            <v>Base</v>
          </cell>
          <cell r="L2161">
            <v>58.73</v>
          </cell>
          <cell r="M2161">
            <v>2038710</v>
          </cell>
          <cell r="N2161">
            <v>2039719</v>
          </cell>
          <cell r="O2161" t="str">
            <v>NETWORK_GEO</v>
          </cell>
          <cell r="P2161">
            <v>2.56</v>
          </cell>
          <cell r="Q2161">
            <v>1</v>
          </cell>
          <cell r="R2161" t="str">
            <v>Seller Fulfilled</v>
          </cell>
          <cell r="S2161" t="str">
            <v>Seller Fulfilled</v>
          </cell>
          <cell r="T2161" t="str">
            <v>6NS9OCBZTIV7</v>
          </cell>
          <cell r="U2161" t="str">
            <v>10764608170486</v>
          </cell>
        </row>
        <row r="2162">
          <cell r="A2162" t="str">
            <v>5068-CASE</v>
          </cell>
          <cell r="B2162">
            <v>997799689</v>
          </cell>
          <cell r="C2162" t="str">
            <v>BAZIC Security Self Seal Envelope 4 1/8" x 9 1/2" #10 Tint Mailing Envelopes, 720-Count</v>
          </cell>
          <cell r="D2162" t="str">
            <v>ACTIVE</v>
          </cell>
          <cell r="E2162" t="str">
            <v>PUBLISHED</v>
          </cell>
          <cell r="F2162" t="str">
            <v>Reasonable price requirements are not met</v>
          </cell>
          <cell r="G2162" t="str">
            <v>Office &amp; Stationery</v>
          </cell>
          <cell r="H2162" t="str">
            <v>Envelopes</v>
          </cell>
          <cell r="I2162">
            <v>45.2</v>
          </cell>
          <cell r="J2162" t="str">
            <v>USD</v>
          </cell>
          <cell r="K2162" t="str">
            <v>Base</v>
          </cell>
          <cell r="L2162">
            <v>45.2</v>
          </cell>
          <cell r="M2162">
            <v>2038710</v>
          </cell>
          <cell r="N2162">
            <v>2039719</v>
          </cell>
          <cell r="O2162" t="str">
            <v>NETWORK_GEO</v>
          </cell>
          <cell r="P2162">
            <v>3.4</v>
          </cell>
          <cell r="Q2162">
            <v>1</v>
          </cell>
          <cell r="R2162" t="str">
            <v>Seller Fulfilled</v>
          </cell>
          <cell r="S2162" t="str">
            <v>Seller Fulfilled</v>
          </cell>
          <cell r="T2162" t="str">
            <v>74NTFZPHYVOP</v>
          </cell>
          <cell r="U2162" t="str">
            <v>10764608170547</v>
          </cell>
        </row>
        <row r="2163">
          <cell r="A2163" t="str">
            <v>5074-EACH</v>
          </cell>
          <cell r="B2163">
            <v>38172759</v>
          </cell>
          <cell r="C2163" t="str">
            <v>BAZIC 50 Sets 7 1/2" x 2 3/4" 2-Part Carbonless Cash or Rent Receipt Book [5074]</v>
          </cell>
          <cell r="D2163" t="str">
            <v>ACTIVE</v>
          </cell>
          <cell r="E2163" t="str">
            <v>PUBLISHED</v>
          </cell>
          <cell r="F2163" t="str">
            <v>Offer end date has passed,Reasonable price requirements are not met,Reasonable Price Not Satisfied</v>
          </cell>
          <cell r="G2163" t="str">
            <v>Office &amp; Stationery</v>
          </cell>
          <cell r="H2163" t="str">
            <v>Pens</v>
          </cell>
          <cell r="I2163">
            <v>32.99</v>
          </cell>
          <cell r="J2163" t="str">
            <v>USD</v>
          </cell>
          <cell r="K2163" t="str">
            <v>Base</v>
          </cell>
          <cell r="L2163" t="str">
            <v>No</v>
          </cell>
          <cell r="M2163">
            <v>2038710</v>
          </cell>
          <cell r="N2163">
            <v>2039719</v>
          </cell>
          <cell r="O2163" t="str">
            <v>NETWORK_GEO</v>
          </cell>
          <cell r="P2163">
            <v>1.17</v>
          </cell>
          <cell r="Q2163">
            <v>1</v>
          </cell>
          <cell r="R2163" t="str">
            <v>Seller Fulfilled</v>
          </cell>
          <cell r="S2163" t="str">
            <v>Seller Fulfilled</v>
          </cell>
          <cell r="T2163" t="str">
            <v>533X6GLN1H9V</v>
          </cell>
          <cell r="U2163" t="str">
            <v>10764608171056</v>
          </cell>
        </row>
        <row r="2164">
          <cell r="A2164" t="str">
            <v>520-PACK2</v>
          </cell>
          <cell r="B2164">
            <v>604591863</v>
          </cell>
          <cell r="C2164" t="str">
            <v>BAZIC Blank Index Cards 3" X 5" 200 Count, White Unruled Flashcards (100/Pack), 2-Pack</v>
          </cell>
          <cell r="D2164" t="str">
            <v>ACTIVE</v>
          </cell>
          <cell r="E2164" t="str">
            <v>PUBLISHED</v>
          </cell>
          <cell r="F2164" t="str">
            <v>Offer end date has passed</v>
          </cell>
          <cell r="G2164" t="str">
            <v>Office &amp; Stationery</v>
          </cell>
          <cell r="H2164" t="str">
            <v>Pens</v>
          </cell>
          <cell r="I2164">
            <v>11.39</v>
          </cell>
          <cell r="J2164" t="str">
            <v>USD</v>
          </cell>
          <cell r="K2164" t="str">
            <v>Base</v>
          </cell>
          <cell r="L2164" t="str">
            <v>Yes</v>
          </cell>
          <cell r="M2164">
            <v>2039744</v>
          </cell>
          <cell r="N2164">
            <v>2039719</v>
          </cell>
          <cell r="O2164" t="str">
            <v>ALWAYS_TWO_DAY</v>
          </cell>
          <cell r="P2164">
            <v>0.185</v>
          </cell>
          <cell r="Q2164">
            <v>1</v>
          </cell>
          <cell r="R2164" t="str">
            <v>Walmart Fulfilled</v>
          </cell>
          <cell r="S2164" t="str">
            <v>Seller Fulfilled</v>
          </cell>
          <cell r="T2164" t="str">
            <v>4ST5UINGX1WI</v>
          </cell>
          <cell r="U2164" t="str">
            <v>00764608017166</v>
          </cell>
        </row>
        <row r="2165">
          <cell r="A2165" t="str">
            <v>537-SET8</v>
          </cell>
          <cell r="B2165">
            <v>36783629</v>
          </cell>
          <cell r="C2165" t="str">
            <v>BAZIC College Ruled 1 Subject Poly Cover Spiral Notebook 70 Sheet, Assorted Color, 8-Pack</v>
          </cell>
          <cell r="D2165" t="str">
            <v>ACTIVE</v>
          </cell>
          <cell r="E2165" t="str">
            <v>PUBLISHED</v>
          </cell>
          <cell r="G2165" t="str">
            <v>Office &amp; Stationery</v>
          </cell>
          <cell r="H2165" t="str">
            <v>Composition Notebooks</v>
          </cell>
          <cell r="I2165">
            <v>28.99</v>
          </cell>
          <cell r="J2165" t="str">
            <v>USD</v>
          </cell>
          <cell r="K2165" t="str">
            <v>Base</v>
          </cell>
          <cell r="L2165">
            <v>28.99</v>
          </cell>
          <cell r="M2165">
            <v>2038710</v>
          </cell>
          <cell r="N2165">
            <v>2039719</v>
          </cell>
          <cell r="O2165" t="str">
            <v>NETWORK_GEO</v>
          </cell>
          <cell r="P2165">
            <v>0.28000000000000003</v>
          </cell>
          <cell r="Q2165">
            <v>1</v>
          </cell>
          <cell r="R2165" t="str">
            <v>Seller Fulfilled</v>
          </cell>
          <cell r="S2165" t="str">
            <v>Seller Fulfilled</v>
          </cell>
          <cell r="T2165" t="str">
            <v>1BDPQEUTXGAH</v>
          </cell>
          <cell r="U2165" t="str">
            <v>00464091465276</v>
          </cell>
        </row>
        <row r="2166">
          <cell r="A2166" t="str">
            <v>549-PACK2</v>
          </cell>
          <cell r="B2166">
            <v>919234778</v>
          </cell>
          <cell r="C2166" t="str">
            <v>BAZIC Colors &amp; Shapes Flash Cards, Flashcards Game, (36/Pack), 2-Packs</v>
          </cell>
          <cell r="D2166" t="str">
            <v>ACTIVE</v>
          </cell>
          <cell r="E2166" t="str">
            <v>PUBLISHED</v>
          </cell>
          <cell r="G2166" t="str">
            <v>Office &amp; Stationery</v>
          </cell>
          <cell r="H2166" t="str">
            <v>Flash Cards</v>
          </cell>
          <cell r="I2166">
            <v>8.4600000000000009</v>
          </cell>
          <cell r="J2166" t="str">
            <v>USD</v>
          </cell>
          <cell r="K2166" t="str">
            <v>Base</v>
          </cell>
          <cell r="L2166">
            <v>8.4600000000000009</v>
          </cell>
          <cell r="M2166">
            <v>2039914</v>
          </cell>
          <cell r="N2166">
            <v>2039751</v>
          </cell>
          <cell r="O2166" t="str">
            <v>NETWORK_GEO</v>
          </cell>
          <cell r="P2166">
            <v>0.83</v>
          </cell>
          <cell r="Q2166">
            <v>1</v>
          </cell>
          <cell r="R2166" t="str">
            <v>Seller Fulfilled</v>
          </cell>
          <cell r="S2166" t="str">
            <v>Walmart Fulfilled</v>
          </cell>
          <cell r="T2166" t="str">
            <v>1UI7M5IFTLTT</v>
          </cell>
          <cell r="U2166" t="str">
            <v>00764608019153</v>
          </cell>
        </row>
        <row r="2167">
          <cell r="A2167" t="str">
            <v>598-PACK6</v>
          </cell>
          <cell r="B2167">
            <v>348284652</v>
          </cell>
          <cell r="C2167" t="str">
            <v>BAZIC Perforated Writing Pad, 50 Sheets 8.5"x11.75", White, 6-Pack</v>
          </cell>
          <cell r="D2167" t="str">
            <v>ACTIVE</v>
          </cell>
          <cell r="E2167" t="str">
            <v>PUBLISHED</v>
          </cell>
          <cell r="G2167" t="str">
            <v>Office &amp; Stationery</v>
          </cell>
          <cell r="H2167" t="str">
            <v>Writing Pads</v>
          </cell>
          <cell r="I2167">
            <v>20.25</v>
          </cell>
          <cell r="J2167" t="str">
            <v>USD</v>
          </cell>
          <cell r="K2167" t="str">
            <v>Base</v>
          </cell>
          <cell r="L2167">
            <v>20.25</v>
          </cell>
          <cell r="M2167">
            <v>2039758</v>
          </cell>
          <cell r="N2167">
            <v>2039872</v>
          </cell>
          <cell r="O2167" t="str">
            <v>NETWORK_GEO</v>
          </cell>
          <cell r="P2167">
            <v>0.08</v>
          </cell>
          <cell r="Q2167">
            <v>1</v>
          </cell>
          <cell r="R2167" t="str">
            <v>Seller Fulfilled</v>
          </cell>
          <cell r="S2167" t="str">
            <v>Walmart Fulfilled</v>
          </cell>
          <cell r="T2167" t="str">
            <v>1ZAC68YY1UJN</v>
          </cell>
          <cell r="U2167" t="str">
            <v>00764608020081</v>
          </cell>
        </row>
        <row r="2168">
          <cell r="A2168" t="str">
            <v>604-BOX</v>
          </cell>
          <cell r="B2168">
            <v>250337901</v>
          </cell>
          <cell r="C2168" t="str">
            <v>BAZIC Desktop Stapler, Durable Metal Staplers Standard (26/6), 24-Pack</v>
          </cell>
          <cell r="D2168" t="str">
            <v>ACTIVE</v>
          </cell>
          <cell r="E2168" t="str">
            <v>PUBLISHED</v>
          </cell>
          <cell r="F2168" t="str">
            <v>Offer end date has passed,Min. Allowed Seller Price Reached</v>
          </cell>
          <cell r="G2168" t="str">
            <v>Office &amp; Stationery</v>
          </cell>
          <cell r="H2168" t="str">
            <v>Glue</v>
          </cell>
          <cell r="I2168">
            <v>55.5</v>
          </cell>
          <cell r="J2168" t="str">
            <v>USD</v>
          </cell>
          <cell r="K2168" t="str">
            <v>Base</v>
          </cell>
          <cell r="L2168" t="str">
            <v>Yes</v>
          </cell>
          <cell r="M2168">
            <v>2039910</v>
          </cell>
          <cell r="N2168">
            <v>2039872</v>
          </cell>
          <cell r="O2168" t="str">
            <v>NETWORK_GEO</v>
          </cell>
          <cell r="P2168">
            <v>6.86</v>
          </cell>
          <cell r="Q2168">
            <v>1</v>
          </cell>
          <cell r="R2168" t="str">
            <v>Seller Fulfilled</v>
          </cell>
          <cell r="S2168" t="str">
            <v>Walmart Fulfilled</v>
          </cell>
          <cell r="T2168" t="str">
            <v>5RUWEFXF41LV</v>
          </cell>
          <cell r="U2168" t="str">
            <v>10764608020255</v>
          </cell>
        </row>
        <row r="2169">
          <cell r="A2169" t="str">
            <v>70924-A-CASE</v>
          </cell>
          <cell r="B2169">
            <v>17467122224</v>
          </cell>
          <cell r="C2169" t="str">
            <v>Pop Up Fairy Tales Books, 4 Titles, Paperback, Fun Early Learning Story Picture Book, 48-Pack</v>
          </cell>
          <cell r="D2169" t="str">
            <v>RETIRED</v>
          </cell>
          <cell r="E2169" t="str">
            <v>UNPUBLISHED</v>
          </cell>
          <cell r="F2169" t="str">
            <v>Offer end date has passed</v>
          </cell>
          <cell r="G2169" t="str">
            <v>Books, Music &amp; Movies</v>
          </cell>
          <cell r="H2169" t="str">
            <v>Books</v>
          </cell>
          <cell r="I2169">
            <v>86.5</v>
          </cell>
          <cell r="J2169" t="str">
            <v>USD</v>
          </cell>
          <cell r="K2169" t="str">
            <v>Base</v>
          </cell>
          <cell r="L2169" t="str">
            <v>No</v>
          </cell>
          <cell r="M2169">
            <v>2038013</v>
          </cell>
          <cell r="N2169">
            <v>2038710</v>
          </cell>
          <cell r="O2169" t="str">
            <v>NETWORK_GEO</v>
          </cell>
          <cell r="P2169">
            <v>4.78</v>
          </cell>
          <cell r="Q2169">
            <v>1</v>
          </cell>
          <cell r="R2169" t="str">
            <v>Seller Fulfilled</v>
          </cell>
          <cell r="S2169" t="str">
            <v>Seller Fulfilled</v>
          </cell>
          <cell r="T2169" t="str">
            <v>5QI3EDCO91OH</v>
          </cell>
          <cell r="U2169" t="str">
            <v>10764608020934</v>
          </cell>
        </row>
        <row r="2170">
          <cell r="A2170" t="str">
            <v>714937-PACK3</v>
          </cell>
          <cell r="B2170">
            <v>2129980001</v>
          </cell>
          <cell r="C2170" t="str">
            <v>DOUBLE A White Copy Paper Legal Size 8.5"x14", 96 Brightness, 20 lb Acid Free (1500 Sheets)</v>
          </cell>
          <cell r="D2170" t="str">
            <v>ACTIVE</v>
          </cell>
          <cell r="E2170" t="str">
            <v>PUBLISHED</v>
          </cell>
          <cell r="F2170" t="str">
            <v>Offer end date has passed</v>
          </cell>
          <cell r="G2170" t="str">
            <v>Collectibles &amp; Memorabilia</v>
          </cell>
          <cell r="H2170" t="str">
            <v>Trading Card Sleeves &amp; Holders</v>
          </cell>
          <cell r="I2170">
            <v>27.25</v>
          </cell>
          <cell r="J2170" t="str">
            <v>USD</v>
          </cell>
          <cell r="K2170" t="str">
            <v>Base</v>
          </cell>
          <cell r="L2170" t="str">
            <v>Yes</v>
          </cell>
          <cell r="M2170">
            <v>2039724</v>
          </cell>
          <cell r="N2170">
            <v>2038710</v>
          </cell>
          <cell r="O2170" t="str">
            <v>NETWORK_GEO</v>
          </cell>
          <cell r="P2170">
            <v>2.74</v>
          </cell>
          <cell r="Q2170">
            <v>1</v>
          </cell>
          <cell r="R2170" t="str">
            <v>Seller Fulfilled</v>
          </cell>
          <cell r="S2170" t="str">
            <v>Seller Fulfilled</v>
          </cell>
          <cell r="T2170" t="str">
            <v>3KOMAMALUZUD</v>
          </cell>
          <cell r="U2170" t="str">
            <v>00764608021026</v>
          </cell>
        </row>
        <row r="2171">
          <cell r="A2171" t="str">
            <v>904-EACH</v>
          </cell>
          <cell r="B2171">
            <v>37428537</v>
          </cell>
          <cell r="C2171" t="str">
            <v>BAZIC Transparent Tape Refill 3/4" X 1000", Glossy Finish, (3/Pack), 1-Pack</v>
          </cell>
          <cell r="D2171" t="str">
            <v>ACTIVE</v>
          </cell>
          <cell r="E2171" t="str">
            <v>PUBLISHED</v>
          </cell>
          <cell r="G2171" t="str">
            <v>Office &amp; Stationery</v>
          </cell>
          <cell r="H2171" t="str">
            <v>Transparent Tapes</v>
          </cell>
          <cell r="I2171">
            <v>6.89</v>
          </cell>
          <cell r="J2171" t="str">
            <v>USD</v>
          </cell>
          <cell r="K2171" t="str">
            <v>Base</v>
          </cell>
          <cell r="L2171">
            <v>6.89</v>
          </cell>
          <cell r="M2171">
            <v>2039729</v>
          </cell>
          <cell r="N2171">
            <v>2039742</v>
          </cell>
          <cell r="O2171" t="str">
            <v>NETWORK_GEO</v>
          </cell>
          <cell r="P2171">
            <v>0.6</v>
          </cell>
          <cell r="Q2171">
            <v>1</v>
          </cell>
          <cell r="R2171" t="str">
            <v>Seller Fulfilled</v>
          </cell>
          <cell r="S2171" t="str">
            <v>Walmart Fulfilled</v>
          </cell>
          <cell r="T2171" t="str">
            <v>5THG6U8RHFXF</v>
          </cell>
          <cell r="U2171" t="str">
            <v>00466376116354</v>
          </cell>
        </row>
        <row r="2172">
          <cell r="A2172" t="str">
            <v>L-10-EACH</v>
          </cell>
          <cell r="B2172">
            <v>53456518</v>
          </cell>
          <cell r="C2172" t="str">
            <v>BAZIC Beware of Dog Sign 12"x16", Warning Plastic Signs for Home Store Wall Door Border, Waterproof Indoor Signage, 1-Pack</v>
          </cell>
          <cell r="D2172" t="str">
            <v>ACTIVE</v>
          </cell>
          <cell r="E2172" t="str">
            <v>PUBLISHED</v>
          </cell>
          <cell r="G2172" t="str">
            <v>Home &amp; Garden</v>
          </cell>
          <cell r="H2172" t="str">
            <v>Plaques &amp; Signs</v>
          </cell>
          <cell r="I2172">
            <v>6.99</v>
          </cell>
          <cell r="J2172" t="str">
            <v>USD</v>
          </cell>
          <cell r="K2172" t="str">
            <v>Base</v>
          </cell>
          <cell r="L2172">
            <v>6.99</v>
          </cell>
          <cell r="M2172">
            <v>2038710</v>
          </cell>
          <cell r="N2172">
            <v>2039889</v>
          </cell>
          <cell r="O2172" t="str">
            <v>NETWORK_GEO</v>
          </cell>
          <cell r="P2172">
            <v>0.28000000000000003</v>
          </cell>
          <cell r="Q2172">
            <v>1</v>
          </cell>
          <cell r="R2172" t="str">
            <v>Seller Fulfilled</v>
          </cell>
          <cell r="S2172" t="str">
            <v>Seller Fulfilled</v>
          </cell>
          <cell r="T2172" t="str">
            <v>5TL4N97VPE10</v>
          </cell>
          <cell r="U2172" t="str">
            <v>00464319718474</v>
          </cell>
        </row>
        <row r="2173">
          <cell r="A2173" t="str">
            <v>S-24-EACH</v>
          </cell>
          <cell r="B2173">
            <v>139479913</v>
          </cell>
          <cell r="C2173" t="str">
            <v>BAZIC 9" X 12" Open &amp; Closed Sign, Double Sides Plastic Vinyl Signs, Business Store Office Door Window Restaurants Bars Retail Salon Shops, Waterproof Indoor Outdoor, 1-Pack</v>
          </cell>
          <cell r="D2173" t="str">
            <v>ACTIVE</v>
          </cell>
          <cell r="E2173" t="str">
            <v>PUBLISHED</v>
          </cell>
          <cell r="G2173" t="str">
            <v>Home &amp; Garden</v>
          </cell>
          <cell r="H2173" t="str">
            <v>Plaques &amp; Signs</v>
          </cell>
          <cell r="I2173">
            <v>7</v>
          </cell>
          <cell r="J2173" t="str">
            <v>USD</v>
          </cell>
          <cell r="K2173" t="str">
            <v>Base</v>
          </cell>
          <cell r="L2173" t="str">
            <v>Yes</v>
          </cell>
          <cell r="M2173">
            <v>2038710</v>
          </cell>
          <cell r="N2173">
            <v>2039742</v>
          </cell>
          <cell r="O2173" t="str">
            <v>ALWAYS_TWO_DAY</v>
          </cell>
          <cell r="P2173">
            <v>1</v>
          </cell>
          <cell r="Q2173">
            <v>1</v>
          </cell>
          <cell r="R2173" t="str">
            <v>Walmart Fulfilled</v>
          </cell>
          <cell r="S2173" t="str">
            <v>Walmart Fulfilled</v>
          </cell>
          <cell r="T2173" t="str">
            <v>3XIT1U10U286</v>
          </cell>
          <cell r="U2173" t="str">
            <v>00764608021767</v>
          </cell>
        </row>
        <row r="2174">
          <cell r="A2174" t="str">
            <v>S-42-BOX</v>
          </cell>
          <cell r="B2174">
            <v>326065624</v>
          </cell>
          <cell r="C2174" t="str">
            <v>BAZIC Tow Away Sign 9"X12", Waterproof Signage, 24-Pack</v>
          </cell>
          <cell r="D2174" t="str">
            <v>ACTIVE</v>
          </cell>
          <cell r="E2174" t="str">
            <v>PUBLISHED</v>
          </cell>
          <cell r="F2174" t="str">
            <v>Offer end date has passed</v>
          </cell>
          <cell r="G2174" t="str">
            <v>Office &amp; Stationery</v>
          </cell>
          <cell r="H2174" t="str">
            <v>Pencil &amp; Pen Erasers</v>
          </cell>
          <cell r="I2174">
            <v>9.19</v>
          </cell>
          <cell r="J2174" t="str">
            <v>USD</v>
          </cell>
          <cell r="K2174" t="str">
            <v>Base</v>
          </cell>
          <cell r="L2174" t="str">
            <v>No</v>
          </cell>
          <cell r="M2174">
            <v>2038710</v>
          </cell>
          <cell r="N2174">
            <v>2039721</v>
          </cell>
          <cell r="O2174" t="str">
            <v>NETWORK_GEO</v>
          </cell>
          <cell r="P2174">
            <v>0.22</v>
          </cell>
          <cell r="Q2174">
            <v>1</v>
          </cell>
          <cell r="R2174" t="str">
            <v>Seller Fulfilled</v>
          </cell>
          <cell r="S2174" t="str">
            <v>Seller Fulfilled</v>
          </cell>
          <cell r="T2174" t="str">
            <v>1KDGPJHRRGUW</v>
          </cell>
          <cell r="U2174" t="str">
            <v>00764608022344</v>
          </cell>
        </row>
        <row r="2175">
          <cell r="A2175" t="str">
            <v>1071-EACH</v>
          </cell>
          <cell r="B2175">
            <v>978236675</v>
          </cell>
          <cell r="C2175" t="str">
            <v>BAZIC School Backpack Active 17" Blue, Lightweight School Bag for Students Kids Girls Boys Travel, Fit 13-inch Laptop Notebook Text Book, 1-Pack</v>
          </cell>
          <cell r="D2175" t="str">
            <v>ARCHIVED</v>
          </cell>
          <cell r="E2175" t="str">
            <v>SYSTEM_PROBLEM</v>
          </cell>
          <cell r="F2175" t="str">
            <v>Compliance - Childrenâ€™s Product Policy</v>
          </cell>
          <cell r="G2175" t="str">
            <v>Books, Music &amp; Movies</v>
          </cell>
          <cell r="H2175" t="str">
            <v>Books</v>
          </cell>
          <cell r="I2175">
            <v>10.25</v>
          </cell>
          <cell r="J2175" t="str">
            <v>USD</v>
          </cell>
          <cell r="K2175" t="str">
            <v>Base</v>
          </cell>
          <cell r="L2175" t="str">
            <v>Yes</v>
          </cell>
          <cell r="M2175">
            <v>2038980</v>
          </cell>
          <cell r="N2175">
            <v>2038013</v>
          </cell>
          <cell r="O2175" t="str">
            <v>NETWORK_GEO</v>
          </cell>
          <cell r="P2175">
            <v>0.48</v>
          </cell>
          <cell r="Q2175">
            <v>1</v>
          </cell>
          <cell r="R2175" t="str">
            <v>Seller Fulfilled</v>
          </cell>
          <cell r="S2175" t="str">
            <v>Seller Fulfilled</v>
          </cell>
          <cell r="T2175" t="str">
            <v>1JQT2NSYGR5K</v>
          </cell>
          <cell r="U2175" t="str">
            <v>00810056723187</v>
          </cell>
        </row>
        <row r="2176">
          <cell r="A2176" t="str">
            <v>1100-CASE</v>
          </cell>
          <cell r="B2176">
            <v>5205161480</v>
          </cell>
          <cell r="C2176" t="str">
            <v>VALENCIA 16" Blue Color Block Backpack, BAZIC x SYDNEY Fashion Backpack Shoulder Bag Casual Travel Bag Hiking Daypack</v>
          </cell>
          <cell r="D2176" t="str">
            <v>ARCHIVED</v>
          </cell>
          <cell r="E2176" t="str">
            <v>UNPUBLISHED</v>
          </cell>
          <cell r="F2176" t="str">
            <v>Offer end date has passed</v>
          </cell>
          <cell r="G2176" t="str">
            <v>Office &amp; Stationery</v>
          </cell>
          <cell r="H2176" t="str">
            <v>Chalkboard Erasers</v>
          </cell>
          <cell r="I2176">
            <v>10.99</v>
          </cell>
          <cell r="J2176" t="str">
            <v>USD</v>
          </cell>
          <cell r="K2176" t="str">
            <v>Base</v>
          </cell>
          <cell r="L2176" t="str">
            <v>Yes</v>
          </cell>
          <cell r="M2176">
            <v>2038980</v>
          </cell>
          <cell r="N2176">
            <v>2039721</v>
          </cell>
          <cell r="O2176" t="str">
            <v>ALWAYS_TWO_DAY</v>
          </cell>
          <cell r="P2176">
            <v>1.1499999999999999</v>
          </cell>
          <cell r="Q2176">
            <v>1</v>
          </cell>
          <cell r="R2176" t="str">
            <v>Walmart Fulfilled</v>
          </cell>
          <cell r="S2176" t="str">
            <v>Seller Fulfilled</v>
          </cell>
          <cell r="T2176" t="str">
            <v>2A99KAMBEWQ9</v>
          </cell>
          <cell r="U2176" t="str">
            <v>00460015767990</v>
          </cell>
        </row>
        <row r="2177">
          <cell r="A2177" t="str">
            <v>1207-EACH</v>
          </cell>
          <cell r="B2177">
            <v>38175686</v>
          </cell>
          <cell r="C2177" t="str">
            <v>BAZIC Dry Erase Set, Marker + Board Eraser + Cleaner, Whiteboard Markers Set, 1-Pack</v>
          </cell>
          <cell r="D2177" t="str">
            <v>ACTIVE</v>
          </cell>
          <cell r="E2177" t="str">
            <v>PUBLISHED</v>
          </cell>
          <cell r="F2177" t="str">
            <v>Offer end date has passed</v>
          </cell>
          <cell r="G2177" t="str">
            <v>Office &amp; Stationery</v>
          </cell>
          <cell r="H2177" t="str">
            <v>File &amp; Paper Fasteners</v>
          </cell>
          <cell r="I2177">
            <v>9.19</v>
          </cell>
          <cell r="J2177" t="str">
            <v>USD</v>
          </cell>
          <cell r="K2177" t="str">
            <v>Base</v>
          </cell>
          <cell r="L2177" t="str">
            <v>Yes</v>
          </cell>
          <cell r="M2177">
            <v>2039746</v>
          </cell>
          <cell r="N2177">
            <v>2039905</v>
          </cell>
          <cell r="O2177" t="str">
            <v>NETWORK_GEO</v>
          </cell>
          <cell r="P2177">
            <v>0.1</v>
          </cell>
          <cell r="Q2177">
            <v>1</v>
          </cell>
          <cell r="R2177" t="str">
            <v>Seller Fulfilled</v>
          </cell>
          <cell r="S2177" t="str">
            <v>Seller Fulfilled</v>
          </cell>
          <cell r="T2177" t="str">
            <v>3MF5RLOZP8SZ</v>
          </cell>
          <cell r="U2177" t="str">
            <v>00764608002513</v>
          </cell>
        </row>
        <row r="2178">
          <cell r="A2178" t="str">
            <v>1727-EACH</v>
          </cell>
          <cell r="B2178">
            <v>35468437</v>
          </cell>
          <cell r="C2178" t="str">
            <v>BAZIC Ciel Chroma Fuse Tech Ink Retractable Pen, 1.0 mm Medium Point Black Ink, Quick Dry (2/Pack), 1-Pack</v>
          </cell>
          <cell r="D2178" t="str">
            <v>ACTIVE</v>
          </cell>
          <cell r="E2178" t="str">
            <v>PUBLISHED</v>
          </cell>
          <cell r="F2178" t="str">
            <v>Offer end date has passed,Price Adjusted</v>
          </cell>
          <cell r="G2178" t="str">
            <v>Office &amp; Stationery</v>
          </cell>
          <cell r="H2178" t="str">
            <v>Binder Clips</v>
          </cell>
          <cell r="I2178">
            <v>8.69</v>
          </cell>
          <cell r="J2178" t="str">
            <v>USD</v>
          </cell>
          <cell r="K2178" t="str">
            <v>Base</v>
          </cell>
          <cell r="L2178" t="str">
            <v>Yes</v>
          </cell>
          <cell r="M2178">
            <v>2039719</v>
          </cell>
          <cell r="N2178">
            <v>2039905</v>
          </cell>
          <cell r="O2178" t="str">
            <v>NETWORK_GEO</v>
          </cell>
          <cell r="P2178">
            <v>0.12</v>
          </cell>
          <cell r="Q2178">
            <v>1</v>
          </cell>
          <cell r="R2178" t="str">
            <v>Seller Fulfilled</v>
          </cell>
          <cell r="S2178" t="str">
            <v>Seller Fulfilled</v>
          </cell>
          <cell r="T2178" t="str">
            <v>6EHFTAVYQUCG</v>
          </cell>
          <cell r="U2178" t="str">
            <v>00764608002766</v>
          </cell>
        </row>
        <row r="2179">
          <cell r="A2179" t="str">
            <v>2156-SET5</v>
          </cell>
          <cell r="B2179">
            <v>2315180031</v>
          </cell>
          <cell r="C2179" t="str">
            <v>BAZIC Products Polypropylene Flap Envelope String Closure, A4 Size, Clear, 5 Count</v>
          </cell>
          <cell r="D2179" t="str">
            <v>ACTIVE</v>
          </cell>
          <cell r="E2179" t="str">
            <v>PUBLISHED</v>
          </cell>
          <cell r="F2179" t="str">
            <v>Offer end date has passed</v>
          </cell>
          <cell r="G2179" t="str">
            <v>Office &amp; Stationery</v>
          </cell>
          <cell r="H2179" t="str">
            <v>Math Compasses</v>
          </cell>
          <cell r="I2179">
            <v>40.5</v>
          </cell>
          <cell r="J2179" t="str">
            <v>USD</v>
          </cell>
          <cell r="K2179" t="str">
            <v>Base</v>
          </cell>
          <cell r="L2179" t="str">
            <v>Yes</v>
          </cell>
          <cell r="M2179">
            <v>2038710</v>
          </cell>
          <cell r="N2179">
            <v>2039734</v>
          </cell>
          <cell r="O2179" t="str">
            <v>NETWORK_GEO</v>
          </cell>
          <cell r="P2179">
            <v>2.1</v>
          </cell>
          <cell r="Q2179">
            <v>1</v>
          </cell>
          <cell r="R2179" t="str">
            <v>Seller Fulfilled</v>
          </cell>
          <cell r="S2179" t="str">
            <v>Seller Fulfilled</v>
          </cell>
          <cell r="T2179" t="str">
            <v>5QWN9YDRAI3N</v>
          </cell>
          <cell r="U2179" t="str">
            <v>10764608028053</v>
          </cell>
        </row>
        <row r="2180">
          <cell r="A2180" t="str">
            <v>23187-CASE</v>
          </cell>
          <cell r="B2180">
            <v>266779487</v>
          </cell>
          <cell r="C2180" t="str">
            <v>Spanish Find A Word Puzzle VI, 2 Titles, Word Search Finds Words Books, 48-Pack</v>
          </cell>
          <cell r="D2180" t="str">
            <v>ACTIVE</v>
          </cell>
          <cell r="E2180" t="str">
            <v>PUBLISHED</v>
          </cell>
          <cell r="F2180" t="str">
            <v>Reasonable price requirements are not met</v>
          </cell>
          <cell r="G2180" t="str">
            <v>Office &amp; Stationery</v>
          </cell>
          <cell r="H2180" t="str">
            <v>Writing Notebooks &amp; Sketch Books</v>
          </cell>
          <cell r="I2180">
            <v>58.47</v>
          </cell>
          <cell r="J2180" t="str">
            <v>USD</v>
          </cell>
          <cell r="K2180" t="str">
            <v>Base</v>
          </cell>
          <cell r="L2180">
            <v>58.47</v>
          </cell>
          <cell r="M2180">
            <v>2039723</v>
          </cell>
          <cell r="N2180">
            <v>2039735</v>
          </cell>
          <cell r="O2180" t="str">
            <v>NETWORK_GEO</v>
          </cell>
          <cell r="P2180">
            <v>0.22</v>
          </cell>
          <cell r="Q2180">
            <v>1</v>
          </cell>
          <cell r="R2180" t="str">
            <v>WFS Eligible</v>
          </cell>
          <cell r="S2180" t="str">
            <v>Seller Fulfilled</v>
          </cell>
          <cell r="T2180" t="str">
            <v>6ZPRN2B0855X</v>
          </cell>
          <cell r="U2180" t="str">
            <v>00764608030035</v>
          </cell>
        </row>
        <row r="2181">
          <cell r="A2181" t="str">
            <v>3120-BOX</v>
          </cell>
          <cell r="B2181">
            <v>995007456</v>
          </cell>
          <cell r="C2181" t="str">
            <v>BAZIC Sheet Protectors Economy, 11 Hole Binder Sleeves (10/Pack), 48-Packs</v>
          </cell>
          <cell r="D2181" t="str">
            <v>ACTIVE</v>
          </cell>
          <cell r="E2181" t="str">
            <v>PUBLISHED</v>
          </cell>
          <cell r="F2181" t="str">
            <v>Offer end date has passed</v>
          </cell>
          <cell r="G2181" t="str">
            <v>Office &amp; Stationery</v>
          </cell>
          <cell r="H2181" t="str">
            <v>File Folders</v>
          </cell>
          <cell r="I2181">
            <v>6.69</v>
          </cell>
          <cell r="J2181" t="str">
            <v>USD</v>
          </cell>
          <cell r="K2181" t="str">
            <v>Promo price</v>
          </cell>
          <cell r="L2181" t="str">
            <v>Yes</v>
          </cell>
          <cell r="M2181">
            <v>2038356</v>
          </cell>
          <cell r="N2181">
            <v>2039742</v>
          </cell>
          <cell r="O2181" t="str">
            <v>ALWAYS_TWO_DAY</v>
          </cell>
          <cell r="P2181">
            <v>0.57999999999999996</v>
          </cell>
          <cell r="Q2181">
            <v>1</v>
          </cell>
          <cell r="R2181" t="str">
            <v>Walmart Fulfilled</v>
          </cell>
          <cell r="S2181" t="str">
            <v>Seller Fulfilled</v>
          </cell>
          <cell r="T2181" t="str">
            <v>3VVQKC8DI7Q3</v>
          </cell>
          <cell r="U2181" t="str">
            <v>00764608031001</v>
          </cell>
        </row>
        <row r="2182">
          <cell r="A2182" t="str">
            <v>3304-SET8</v>
          </cell>
          <cell r="B2182">
            <v>5264870669</v>
          </cell>
          <cell r="C2182" t="str">
            <v>Bazic 3304 7.76 oz 8-Primary Color Modeling Dough</v>
          </cell>
          <cell r="D2182" t="str">
            <v>ACTIVE</v>
          </cell>
          <cell r="E2182" t="str">
            <v>PUBLISHED</v>
          </cell>
          <cell r="F2182" t="str">
            <v>Republish (For Walmart internal use only: 00)</v>
          </cell>
          <cell r="G2182" t="str">
            <v>Office &amp; Stationery</v>
          </cell>
          <cell r="H2182" t="str">
            <v>Sheet Protectors</v>
          </cell>
          <cell r="I2182">
            <v>6.99</v>
          </cell>
          <cell r="J2182" t="str">
            <v>USD</v>
          </cell>
          <cell r="K2182" t="str">
            <v>Base</v>
          </cell>
          <cell r="L2182" t="str">
            <v>Yes</v>
          </cell>
          <cell r="M2182">
            <v>2039741</v>
          </cell>
          <cell r="N2182">
            <v>2039907</v>
          </cell>
          <cell r="O2182" t="str">
            <v>NETWORK_GEO</v>
          </cell>
          <cell r="P2182">
            <v>0.12</v>
          </cell>
          <cell r="Q2182">
            <v>1</v>
          </cell>
          <cell r="R2182" t="str">
            <v>Seller Fulfilled</v>
          </cell>
          <cell r="S2182" t="str">
            <v>Seller Fulfilled</v>
          </cell>
          <cell r="T2182" t="str">
            <v>530KXYUT149H</v>
          </cell>
          <cell r="U2182" t="str">
            <v>00764608031209</v>
          </cell>
        </row>
        <row r="2183">
          <cell r="A2183" t="str">
            <v>3332-EACH</v>
          </cell>
          <cell r="B2183">
            <v>954162108</v>
          </cell>
          <cell r="C2183" t="str">
            <v>BAZIC Modeling Clay Blue Color 1LB, Non Toxic, Bulk for Classroom, 1-Pack</v>
          </cell>
          <cell r="D2183" t="str">
            <v>ACTIVE</v>
          </cell>
          <cell r="E2183" t="str">
            <v>PUBLISHED</v>
          </cell>
          <cell r="G2183" t="str">
            <v>Crafts</v>
          </cell>
          <cell r="H2183" t="str">
            <v>Clays &amp; Doughs</v>
          </cell>
          <cell r="I2183">
            <v>13</v>
          </cell>
          <cell r="J2183" t="str">
            <v>USD</v>
          </cell>
          <cell r="K2183" t="str">
            <v>Base</v>
          </cell>
          <cell r="L2183">
            <v>13</v>
          </cell>
          <cell r="M2183">
            <v>2039741</v>
          </cell>
          <cell r="N2183">
            <v>2039738</v>
          </cell>
          <cell r="O2183" t="str">
            <v>NETWORK_GEO</v>
          </cell>
          <cell r="P2183">
            <v>2.9</v>
          </cell>
          <cell r="Q2183">
            <v>1</v>
          </cell>
          <cell r="R2183" t="str">
            <v>Seller Fulfilled</v>
          </cell>
          <cell r="S2183" t="str">
            <v>Seller Fulfilled</v>
          </cell>
          <cell r="T2183" t="str">
            <v>3N6RDUSA6I4K</v>
          </cell>
          <cell r="U2183" t="str">
            <v>00466096808713</v>
          </cell>
        </row>
        <row r="2184">
          <cell r="A2184" t="str">
            <v>4144-CASE</v>
          </cell>
          <cell r="B2184">
            <v>320790507</v>
          </cell>
          <cell r="C2184" t="str">
            <v>BAZIC 3 Ring Binder 1.5" Economy View Binders Lime Green, Hold 280 Sheets, 12-Count</v>
          </cell>
          <cell r="D2184" t="str">
            <v>ACTIVE</v>
          </cell>
          <cell r="E2184" t="str">
            <v>PUBLISHED</v>
          </cell>
          <cell r="G2184" t="str">
            <v>Office &amp; Stationery</v>
          </cell>
          <cell r="H2184" t="str">
            <v>Binders</v>
          </cell>
          <cell r="I2184">
            <v>40.03</v>
          </cell>
          <cell r="J2184" t="str">
            <v>USD</v>
          </cell>
          <cell r="K2184" t="str">
            <v>Base</v>
          </cell>
          <cell r="L2184">
            <v>40.03</v>
          </cell>
          <cell r="M2184">
            <v>2039738</v>
          </cell>
          <cell r="N2184">
            <v>2039741</v>
          </cell>
          <cell r="O2184" t="str">
            <v>NETWORK_GEO</v>
          </cell>
          <cell r="P2184">
            <v>0.98</v>
          </cell>
          <cell r="Q2184">
            <v>1</v>
          </cell>
          <cell r="R2184" t="str">
            <v>Seller Fulfilled</v>
          </cell>
          <cell r="S2184" t="str">
            <v>Seller Fulfilled</v>
          </cell>
          <cell r="T2184" t="str">
            <v>36KZSRYCGJMD</v>
          </cell>
          <cell r="U2184" t="str">
            <v>00464162133790</v>
          </cell>
        </row>
        <row r="2185">
          <cell r="A2185" t="str">
            <v>4440-BOX</v>
          </cell>
          <cell r="B2185">
            <v>288742435</v>
          </cell>
          <cell r="C2185" t="str">
            <v>BAZIC 8" Kitchen Scissors Stainless Steel, Heavy Duty Shears, 24-Pack</v>
          </cell>
          <cell r="D2185" t="str">
            <v>ACTIVE</v>
          </cell>
          <cell r="E2185" t="str">
            <v>PUBLISHED</v>
          </cell>
          <cell r="F2185" t="str">
            <v>Offer end date has passed</v>
          </cell>
          <cell r="G2185" t="str">
            <v>Crafts</v>
          </cell>
          <cell r="H2185" t="str">
            <v>Clays &amp; Doughs</v>
          </cell>
          <cell r="I2185">
            <v>42.99</v>
          </cell>
          <cell r="J2185" t="str">
            <v>USD</v>
          </cell>
          <cell r="K2185" t="str">
            <v>Base</v>
          </cell>
          <cell r="L2185" t="str">
            <v>Yes</v>
          </cell>
          <cell r="M2185">
            <v>2039728</v>
          </cell>
          <cell r="N2185">
            <v>2039741</v>
          </cell>
          <cell r="O2185" t="str">
            <v>NETWORK_GEO</v>
          </cell>
          <cell r="P2185">
            <v>10.86</v>
          </cell>
          <cell r="Q2185">
            <v>1</v>
          </cell>
          <cell r="R2185" t="str">
            <v>Seller Fulfilled</v>
          </cell>
          <cell r="S2185" t="str">
            <v>Seller Fulfilled</v>
          </cell>
          <cell r="T2185" t="str">
            <v>0Z0MC7A8LUJK</v>
          </cell>
          <cell r="U2185" t="str">
            <v>10764608033422</v>
          </cell>
        </row>
        <row r="2186">
          <cell r="A2186" t="str">
            <v>5009-EACH</v>
          </cell>
          <cell r="B2186">
            <v>26827855</v>
          </cell>
          <cell r="C2186" t="str">
            <v>BAZIC 30" X 14 ft. All-Purpose Natural Kraft Wrap Paper Roll</v>
          </cell>
          <cell r="D2186" t="str">
            <v>ACTIVE</v>
          </cell>
          <cell r="E2186" t="str">
            <v>PUBLISHED</v>
          </cell>
          <cell r="F2186" t="str">
            <v>Compliance - Childrenâ€™s Product Policy,No Match Found - Adjusted to your last submitted price</v>
          </cell>
          <cell r="G2186" t="str">
            <v>Crafts</v>
          </cell>
          <cell r="H2186" t="str">
            <v>Play Doughs</v>
          </cell>
          <cell r="I2186">
            <v>7.99</v>
          </cell>
          <cell r="J2186" t="str">
            <v>USD</v>
          </cell>
          <cell r="K2186" t="str">
            <v>Base</v>
          </cell>
          <cell r="L2186" t="str">
            <v>Yes</v>
          </cell>
          <cell r="M2186">
            <v>2038710</v>
          </cell>
          <cell r="N2186">
            <v>2039741</v>
          </cell>
          <cell r="O2186" t="str">
            <v>NETWORK_GEO</v>
          </cell>
          <cell r="P2186">
            <v>0.43</v>
          </cell>
          <cell r="Q2186">
            <v>1</v>
          </cell>
          <cell r="R2186" t="str">
            <v>Seller Fulfilled</v>
          </cell>
          <cell r="S2186" t="str">
            <v>Seller Fulfilled</v>
          </cell>
          <cell r="T2186" t="str">
            <v>15RE5UHJ5SU7</v>
          </cell>
          <cell r="U2186" t="str">
            <v>00764608033425</v>
          </cell>
        </row>
        <row r="2187">
          <cell r="A2187" t="str">
            <v>5492-SET6-B</v>
          </cell>
          <cell r="B2187">
            <v>5319362685</v>
          </cell>
          <cell r="C2187" t="str">
            <v>BAZIC Polka Dot Composition Book College Ruled, 100 Sheets, Assorted Color, 6-Pack</v>
          </cell>
          <cell r="D2187" t="str">
            <v>ACTIVE</v>
          </cell>
          <cell r="E2187" t="str">
            <v>PUBLISHED</v>
          </cell>
          <cell r="G2187" t="str">
            <v>Office &amp; Stationery</v>
          </cell>
          <cell r="H2187" t="str">
            <v>Composition Notebooks</v>
          </cell>
          <cell r="I2187">
            <v>24.59</v>
          </cell>
          <cell r="J2187" t="str">
            <v>USD</v>
          </cell>
          <cell r="K2187" t="str">
            <v>Base</v>
          </cell>
          <cell r="L2187">
            <v>24.59</v>
          </cell>
          <cell r="M2187">
            <v>2038710</v>
          </cell>
          <cell r="N2187">
            <v>2039731</v>
          </cell>
          <cell r="O2187" t="str">
            <v>ALWAYS_TWO_DAY</v>
          </cell>
          <cell r="P2187">
            <v>0.97</v>
          </cell>
          <cell r="Q2187">
            <v>1</v>
          </cell>
          <cell r="R2187" t="str">
            <v>Walmart Fulfilled</v>
          </cell>
          <cell r="S2187" t="str">
            <v>Seller Fulfilled</v>
          </cell>
          <cell r="T2187" t="str">
            <v>3KIX4D1W4DCY</v>
          </cell>
          <cell r="U2187" t="str">
            <v>00635665215867</v>
          </cell>
        </row>
        <row r="2188">
          <cell r="A2188" t="str">
            <v>5517-SET6</v>
          </cell>
          <cell r="B2188">
            <v>16314424957</v>
          </cell>
          <cell r="C2188" t="str">
            <v>BAZIC Composition Notebook College Ruled, 70 Sheets Pastel Poly Cover Notebook, Assorted Color, 6-Pack</v>
          </cell>
          <cell r="D2188" t="str">
            <v>ACTIVE</v>
          </cell>
          <cell r="E2188" t="str">
            <v>PUBLISHED</v>
          </cell>
          <cell r="F2188" t="str">
            <v>Offer end date has passed</v>
          </cell>
          <cell r="G2188" t="str">
            <v>Office &amp; Stationery</v>
          </cell>
          <cell r="H2188" t="str">
            <v>Composition Notebooks</v>
          </cell>
          <cell r="I2188">
            <v>26.25</v>
          </cell>
          <cell r="J2188" t="str">
            <v>USD</v>
          </cell>
          <cell r="K2188" t="str">
            <v>Base</v>
          </cell>
          <cell r="L2188">
            <v>26.25</v>
          </cell>
          <cell r="M2188">
            <v>2038710</v>
          </cell>
          <cell r="N2188">
            <v>2039894</v>
          </cell>
          <cell r="O2188">
            <v>2.88</v>
          </cell>
          <cell r="P2188">
            <v>6.96</v>
          </cell>
          <cell r="Q2188">
            <v>1</v>
          </cell>
          <cell r="R2188" t="str">
            <v>Seller Fulfilled</v>
          </cell>
          <cell r="S2188" t="str">
            <v>Seller Fulfilled</v>
          </cell>
          <cell r="T2188" t="str">
            <v>5SO9BGADMPC6</v>
          </cell>
          <cell r="U2188" t="str">
            <v>10764608034313</v>
          </cell>
        </row>
        <row r="2189">
          <cell r="A2189" t="str">
            <v>564-SET6</v>
          </cell>
          <cell r="B2189">
            <v>25261425</v>
          </cell>
          <cell r="C2189" t="str">
            <v>BAZIC Wide Ruled 3 Subject Spiral Notebooks 120 Sheets 9.5"x5.75", 6-Pack</v>
          </cell>
          <cell r="D2189" t="str">
            <v>ACTIVE</v>
          </cell>
          <cell r="E2189" t="str">
            <v>PUBLISHED</v>
          </cell>
          <cell r="F2189" t="str">
            <v>Offer end date has passed</v>
          </cell>
          <cell r="G2189" t="str">
            <v>Office &amp; Stationery</v>
          </cell>
          <cell r="H2189" t="str">
            <v>Composition Notebooks</v>
          </cell>
          <cell r="I2189">
            <v>29.25</v>
          </cell>
          <cell r="J2189" t="str">
            <v>USD</v>
          </cell>
          <cell r="K2189" t="str">
            <v>Base</v>
          </cell>
          <cell r="L2189">
            <v>26.09</v>
          </cell>
          <cell r="M2189">
            <v>2038710</v>
          </cell>
          <cell r="N2189" t="str">
            <v>NETWORK_GEO</v>
          </cell>
          <cell r="O2189">
            <v>4.26</v>
          </cell>
          <cell r="P2189">
            <v>0.56000000000000005</v>
          </cell>
          <cell r="Q2189">
            <v>1</v>
          </cell>
          <cell r="R2189" t="str">
            <v>Seller Fulfilled</v>
          </cell>
          <cell r="S2189" t="str">
            <v>Walmart Fulfilled</v>
          </cell>
          <cell r="T2189" t="str">
            <v>3QOCOHGLBA78</v>
          </cell>
          <cell r="U2189" t="str">
            <v>00461205720962</v>
          </cell>
        </row>
        <row r="2190">
          <cell r="A2190" t="str">
            <v>6030-CASE</v>
          </cell>
          <cell r="B2190">
            <v>483964342</v>
          </cell>
          <cell r="C2190" t="str">
            <v>BAZIC Dry Erase Lap Board &amp; Cork Bulletin &amp; Marker, 8.5x11 Inch, 12-Pack</v>
          </cell>
          <cell r="D2190" t="str">
            <v>ACTIVE</v>
          </cell>
          <cell r="E2190" t="str">
            <v>PUBLISHED</v>
          </cell>
          <cell r="G2190" t="str">
            <v>Office &amp; Stationery</v>
          </cell>
          <cell r="H2190" t="str">
            <v>Bulletin Boards</v>
          </cell>
          <cell r="I2190">
            <v>48.49</v>
          </cell>
          <cell r="J2190" t="str">
            <v>USD</v>
          </cell>
          <cell r="K2190" t="str">
            <v>Base</v>
          </cell>
          <cell r="L2190">
            <v>48.49</v>
          </cell>
          <cell r="M2190">
            <v>2038710</v>
          </cell>
          <cell r="N2190">
            <v>2039748</v>
          </cell>
          <cell r="O2190" t="str">
            <v>NETWORK_GEO</v>
          </cell>
          <cell r="P2190">
            <v>1.48</v>
          </cell>
          <cell r="Q2190">
            <v>1</v>
          </cell>
          <cell r="R2190" t="str">
            <v>Seller Fulfilled</v>
          </cell>
          <cell r="S2190" t="str">
            <v>Seller Fulfilled</v>
          </cell>
          <cell r="T2190" t="str">
            <v>43JQZ3LE49PE</v>
          </cell>
          <cell r="U2190" t="str">
            <v>00465293644766</v>
          </cell>
        </row>
        <row r="2191">
          <cell r="A2191" t="str">
            <v>621-BOX</v>
          </cell>
          <cell r="B2191">
            <v>372593398</v>
          </cell>
          <cell r="C2191" t="str">
            <v>BAZIC Stand-Up Stapler w/500 Staples, Full Strip Size Standard (26/6), 12-Pack</v>
          </cell>
          <cell r="D2191" t="str">
            <v>ACTIVE</v>
          </cell>
          <cell r="E2191" t="str">
            <v>PUBLISHED</v>
          </cell>
          <cell r="G2191" t="str">
            <v>Office &amp; Stationery</v>
          </cell>
          <cell r="H2191" t="str">
            <v>Desk Staplers</v>
          </cell>
          <cell r="I2191">
            <v>81.99</v>
          </cell>
          <cell r="J2191" t="str">
            <v>USD</v>
          </cell>
          <cell r="K2191" t="str">
            <v>Base</v>
          </cell>
          <cell r="L2191" t="str">
            <v>Yes</v>
          </cell>
          <cell r="M2191">
            <v>2039910</v>
          </cell>
          <cell r="N2191">
            <v>2039738</v>
          </cell>
          <cell r="O2191" t="str">
            <v>NETWORK_GEO</v>
          </cell>
          <cell r="P2191">
            <v>8.84</v>
          </cell>
          <cell r="Q2191">
            <v>1</v>
          </cell>
          <cell r="R2191" t="str">
            <v>Seller Fulfilled</v>
          </cell>
          <cell r="S2191" t="str">
            <v>Walmart Fulfilled</v>
          </cell>
          <cell r="T2191" t="str">
            <v>18BBKJ1I48CY</v>
          </cell>
          <cell r="U2191" t="str">
            <v>20764608041004</v>
          </cell>
        </row>
        <row r="2192">
          <cell r="A2192" t="str">
            <v>747-BOX</v>
          </cell>
          <cell r="B2192">
            <v>482338530</v>
          </cell>
          <cell r="C2192" t="str">
            <v>BAZIC Multi Point Pencil Dazzle w/ Latex Free Eraser, (8/Pack), 24-Pack</v>
          </cell>
          <cell r="D2192" t="str">
            <v>ACTIVE</v>
          </cell>
          <cell r="E2192" t="str">
            <v>PUBLISHED</v>
          </cell>
          <cell r="F2192"/>
          <cell r="G2192" t="str">
            <v>Office &amp; Stationery</v>
          </cell>
          <cell r="H2192" t="str">
            <v>Binders</v>
          </cell>
          <cell r="I2192">
            <v>18.39</v>
          </cell>
          <cell r="J2192" t="str">
            <v>USD</v>
          </cell>
          <cell r="K2192" t="str">
            <v>Base</v>
          </cell>
          <cell r="L2192" t="str">
            <v>Yes</v>
          </cell>
          <cell r="M2192">
            <v>2039720</v>
          </cell>
          <cell r="N2192">
            <v>2039738</v>
          </cell>
          <cell r="O2192" t="str">
            <v>NETWORK_GEO</v>
          </cell>
          <cell r="P2192">
            <v>1.64</v>
          </cell>
          <cell r="Q2192">
            <v>1</v>
          </cell>
          <cell r="R2192" t="str">
            <v>Seller Fulfilled</v>
          </cell>
          <cell r="S2192" t="str">
            <v>Seller Fulfilled</v>
          </cell>
          <cell r="T2192" t="str">
            <v>75BR2VR69V8N</v>
          </cell>
          <cell r="U2192" t="str">
            <v>00468060679022</v>
          </cell>
        </row>
        <row r="2193">
          <cell r="A2193" t="str">
            <v>759-EACH</v>
          </cell>
          <cell r="B2193">
            <v>30327718</v>
          </cell>
          <cell r="C2193" t="str">
            <v>BAZIC Mechanical Pencil Saige Chroma 0.7mm, Smooth Writing Pencils (12/Box), 1-Pack</v>
          </cell>
          <cell r="D2193" t="str">
            <v>ACTIVE</v>
          </cell>
          <cell r="E2193" t="str">
            <v>PUBLISHED</v>
          </cell>
          <cell r="F2193" t="str">
            <v>Offer end date has passed</v>
          </cell>
          <cell r="G2193" t="str">
            <v>Office &amp; Stationery</v>
          </cell>
          <cell r="H2193" t="str">
            <v>Scissors</v>
          </cell>
          <cell r="I2193">
            <v>16.989999999999998</v>
          </cell>
          <cell r="J2193" t="str">
            <v>USD</v>
          </cell>
          <cell r="K2193" t="str">
            <v>Base</v>
          </cell>
          <cell r="L2193" t="str">
            <v>Yes</v>
          </cell>
          <cell r="M2193">
            <v>2039720</v>
          </cell>
          <cell r="N2193">
            <v>2039728</v>
          </cell>
          <cell r="O2193" t="str">
            <v>NETWORK_GEO</v>
          </cell>
          <cell r="P2193">
            <v>0.6</v>
          </cell>
          <cell r="Q2193">
            <v>1</v>
          </cell>
          <cell r="R2193" t="str">
            <v>Seller Fulfilled</v>
          </cell>
          <cell r="S2193" t="str">
            <v>Walmart Fulfilled</v>
          </cell>
          <cell r="T2193" t="str">
            <v>6W6RY7X077VS</v>
          </cell>
          <cell r="U2193" t="str">
            <v>00764608044018</v>
          </cell>
        </row>
        <row r="2194">
          <cell r="A2194" t="str">
            <v>974-CASE</v>
          </cell>
          <cell r="B2194">
            <v>601226571</v>
          </cell>
          <cell r="C2194" t="str">
            <v>BAZIC Green Duct Tape 1.88" X 60 Yards, Tear by Hand, 12-Pack</v>
          </cell>
          <cell r="D2194" t="str">
            <v>ACTIVE</v>
          </cell>
          <cell r="E2194" t="str">
            <v>PUBLISHED</v>
          </cell>
          <cell r="F2194" t="str">
            <v>Republish (For Walmart internal use only: 00),Reasonable price requirements are not met,Reasonable Price Not Satisfied</v>
          </cell>
          <cell r="G2194" t="str">
            <v>Crafts</v>
          </cell>
          <cell r="H2194" t="str">
            <v>Coloring Books</v>
          </cell>
          <cell r="I2194">
            <v>10.5</v>
          </cell>
          <cell r="J2194" t="str">
            <v>USD</v>
          </cell>
          <cell r="K2194" t="str">
            <v>Base</v>
          </cell>
          <cell r="L2194" t="str">
            <v>Yes</v>
          </cell>
          <cell r="M2194">
            <v>2042502</v>
          </cell>
          <cell r="N2194">
            <v>2038710</v>
          </cell>
          <cell r="O2194" t="str">
            <v>NETWORK_GEO</v>
          </cell>
          <cell r="P2194">
            <v>0.48</v>
          </cell>
          <cell r="Q2194">
            <v>1</v>
          </cell>
          <cell r="R2194" t="str">
            <v>Seller Fulfilled</v>
          </cell>
          <cell r="S2194" t="str">
            <v>Seller Fulfilled</v>
          </cell>
          <cell r="T2194" t="str">
            <v>2DZTT4GH4QYM</v>
          </cell>
          <cell r="U2194" t="str">
            <v>00805219457634</v>
          </cell>
        </row>
        <row r="2195">
          <cell r="A2195" t="str">
            <v>S-3-BOX</v>
          </cell>
          <cell r="B2195">
            <v>512044515</v>
          </cell>
          <cell r="C2195" t="str">
            <v>BAZIC Garage Sale Sign 9"X12", Waterproof Indoor Signage, 24-Pack</v>
          </cell>
          <cell r="D2195" t="str">
            <v>ACTIVE</v>
          </cell>
          <cell r="E2195" t="str">
            <v>PUBLISHED</v>
          </cell>
          <cell r="F2195" t="str">
            <v>Reasonable price requirements are not met,Price Adjusted By CAP</v>
          </cell>
          <cell r="G2195" t="str">
            <v>Home &amp; Garden</v>
          </cell>
          <cell r="H2195" t="str">
            <v>Plaques &amp; Signs</v>
          </cell>
          <cell r="I2195">
            <v>20.56</v>
          </cell>
          <cell r="J2195" t="str">
            <v>USD</v>
          </cell>
          <cell r="K2195" t="str">
            <v>Base</v>
          </cell>
          <cell r="L2195">
            <v>20.56</v>
          </cell>
          <cell r="M2195">
            <v>2038710</v>
          </cell>
          <cell r="N2195">
            <v>2038710</v>
          </cell>
          <cell r="O2195" t="str">
            <v>NETWORK_GEO</v>
          </cell>
          <cell r="P2195">
            <v>0.56999999999999995</v>
          </cell>
          <cell r="Q2195">
            <v>1</v>
          </cell>
          <cell r="R2195" t="str">
            <v>WFS Eligible</v>
          </cell>
          <cell r="S2195" t="str">
            <v>Walmart Fulfilled</v>
          </cell>
          <cell r="T2195" t="str">
            <v>1D5DFH4LYPSQ</v>
          </cell>
          <cell r="U2195" t="str">
            <v>00805219457405</v>
          </cell>
        </row>
        <row r="2196">
          <cell r="A2196" t="str">
            <v>1034-EACH</v>
          </cell>
          <cell r="B2196">
            <v>525952340</v>
          </cell>
          <cell r="C2196" t="str">
            <v>BAZIC 16" Lime Green Basic Collection Backpack</v>
          </cell>
          <cell r="D2196" t="str">
            <v>ACTIVE</v>
          </cell>
          <cell r="E2196" t="str">
            <v>PUBLISHED</v>
          </cell>
          <cell r="F2196" t="str">
            <v>Listing &amp; Content:UPC Mismatch:Wrong-Item:Unpublish-Auto</v>
          </cell>
          <cell r="G2196" t="str">
            <v>Office &amp; Stationery</v>
          </cell>
          <cell r="H2196" t="str">
            <v>Composition Notebooks</v>
          </cell>
          <cell r="I2196">
            <v>24.5</v>
          </cell>
          <cell r="J2196" t="str">
            <v>USD</v>
          </cell>
          <cell r="K2196" t="str">
            <v>Base</v>
          </cell>
          <cell r="L2196" t="str">
            <v>Yes</v>
          </cell>
          <cell r="M2196">
            <v>2038980</v>
          </cell>
          <cell r="N2196">
            <v>2038710</v>
          </cell>
          <cell r="O2196" t="str">
            <v>NETWORK_GEO</v>
          </cell>
          <cell r="P2196">
            <v>2.73</v>
          </cell>
          <cell r="Q2196">
            <v>1</v>
          </cell>
          <cell r="R2196" t="str">
            <v>Seller Fulfilled</v>
          </cell>
          <cell r="S2196" t="str">
            <v>Walmart Fulfilled</v>
          </cell>
          <cell r="T2196" t="str">
            <v>1HIKY7291LHW</v>
          </cell>
          <cell r="U2196" t="str">
            <v>00461675774700</v>
          </cell>
        </row>
        <row r="2197">
          <cell r="A2197" t="str">
            <v>1255-BOX</v>
          </cell>
          <cell r="B2197">
            <v>517133882</v>
          </cell>
          <cell r="C2197" t="str">
            <v>BAZIC Magnetic Dry Erase Marker, Fine Tip Whiteboard Markers (3/Pack), 24-Packs</v>
          </cell>
          <cell r="D2197" t="str">
            <v>ACTIVE</v>
          </cell>
          <cell r="E2197" t="str">
            <v>PUBLISHED</v>
          </cell>
          <cell r="G2197" t="str">
            <v>Office &amp; Stationery</v>
          </cell>
          <cell r="H2197" t="str">
            <v>Dry Erase Markers</v>
          </cell>
          <cell r="I2197">
            <v>45.09</v>
          </cell>
          <cell r="J2197" t="str">
            <v>USD</v>
          </cell>
          <cell r="K2197" t="str">
            <v>Base</v>
          </cell>
          <cell r="L2197">
            <v>45.09</v>
          </cell>
          <cell r="M2197">
            <v>2039746</v>
          </cell>
          <cell r="N2197">
            <v>2038710</v>
          </cell>
          <cell r="O2197" t="str">
            <v>NETWORK_GEO</v>
          </cell>
          <cell r="P2197">
            <v>2.85</v>
          </cell>
          <cell r="Q2197">
            <v>1</v>
          </cell>
          <cell r="R2197" t="str">
            <v>Seller Fulfilled</v>
          </cell>
          <cell r="S2197" t="str">
            <v>Seller Fulfilled</v>
          </cell>
          <cell r="T2197" t="str">
            <v>6K7FA5A4CHUP</v>
          </cell>
          <cell r="U2197" t="str">
            <v>00469371978941</v>
          </cell>
        </row>
        <row r="2198">
          <cell r="A2198" t="str">
            <v>17075-BOX</v>
          </cell>
          <cell r="B2198">
            <v>178342445</v>
          </cell>
          <cell r="C2198" t="str">
            <v>BAZIC Frizz Erasable Gel Pen 0.7mm Assorted Color, Retractable Pen, 24-Pack</v>
          </cell>
          <cell r="D2198" t="str">
            <v>ARCHIVED</v>
          </cell>
          <cell r="E2198" t="str">
            <v>UNPUBLISHED</v>
          </cell>
          <cell r="F2198" t="str">
            <v>Offer end date has passed,Price Adjusted</v>
          </cell>
          <cell r="G2198" t="str">
            <v>Office &amp; Stationery</v>
          </cell>
          <cell r="H2198" t="str">
            <v>Index Tabs</v>
          </cell>
          <cell r="I2198">
            <v>7.99</v>
          </cell>
          <cell r="J2198" t="str">
            <v>USD</v>
          </cell>
          <cell r="K2198" t="str">
            <v>Base</v>
          </cell>
          <cell r="L2198" t="str">
            <v>Yes</v>
          </cell>
          <cell r="M2198">
            <v>2039719</v>
          </cell>
          <cell r="N2198">
            <v>2039889</v>
          </cell>
          <cell r="O2198" t="str">
            <v>NETWORK_GEO</v>
          </cell>
          <cell r="P2198">
            <v>0.02</v>
          </cell>
          <cell r="Q2198">
            <v>1</v>
          </cell>
          <cell r="R2198" t="str">
            <v>Seller Fulfilled</v>
          </cell>
          <cell r="S2198" t="str">
            <v>Seller Fulfilled</v>
          </cell>
          <cell r="T2198" t="str">
            <v>1QTC49YAEUBR</v>
          </cell>
          <cell r="U2198" t="str">
            <v>00764608051559</v>
          </cell>
        </row>
        <row r="2199">
          <cell r="A2199" t="str">
            <v>17092-BOX</v>
          </cell>
          <cell r="B2199">
            <v>314009972</v>
          </cell>
          <cell r="C2199" t="str">
            <v>BAZIC GR8 Dazzle Black Fuse Tech Ink Pen w/ Rubber Barrel, 0.7mm (3/Pack), 24-Pack</v>
          </cell>
          <cell r="D2199" t="str">
            <v>ACTIVE</v>
          </cell>
          <cell r="E2199" t="str">
            <v>UNPUBLISHED</v>
          </cell>
          <cell r="F2199" t="str">
            <v>Reasonable price requirements are not met,Reasonable Price Not Satisfied</v>
          </cell>
          <cell r="G2199" t="str">
            <v>Office &amp; Stationery</v>
          </cell>
          <cell r="H2199" t="str">
            <v>Pens</v>
          </cell>
          <cell r="I2199">
            <v>50.99</v>
          </cell>
          <cell r="J2199" t="str">
            <v>USD</v>
          </cell>
          <cell r="K2199" t="str">
            <v>Base</v>
          </cell>
          <cell r="L2199" t="str">
            <v>Yes</v>
          </cell>
          <cell r="M2199">
            <v>2039719</v>
          </cell>
          <cell r="N2199">
            <v>2039904</v>
          </cell>
          <cell r="O2199">
            <v>2.04</v>
          </cell>
          <cell r="P2199">
            <v>1.19</v>
          </cell>
          <cell r="Q2199">
            <v>1</v>
          </cell>
          <cell r="R2199" t="str">
            <v>Seller Fulfilled</v>
          </cell>
          <cell r="S2199" t="str">
            <v>Seller Fulfilled</v>
          </cell>
          <cell r="T2199" t="str">
            <v>455KSENNVZZK</v>
          </cell>
          <cell r="U2199" t="str">
            <v>00764608051603</v>
          </cell>
        </row>
        <row r="2200">
          <cell r="A2200" t="str">
            <v>2071-PACK2</v>
          </cell>
          <cell r="B2200">
            <v>405851841</v>
          </cell>
          <cell r="C2200" t="str">
            <v>BAZIC Wood Glue 8 FL OZ (236 mL), Natural Color Super Strong Bond Adhesive, 2-Pack</v>
          </cell>
          <cell r="D2200" t="str">
            <v>ACTIVE</v>
          </cell>
          <cell r="E2200" t="str">
            <v>PUBLISHED</v>
          </cell>
          <cell r="F2200" t="str">
            <v>Compliance - Childrenâ€™s Product Policy,No Match Found - Adjusted to your last submitted price</v>
          </cell>
          <cell r="G2200" t="str">
            <v>Office &amp; Stationery</v>
          </cell>
          <cell r="H2200" t="str">
            <v>Glue</v>
          </cell>
          <cell r="I2200">
            <v>12.99</v>
          </cell>
          <cell r="J2200" t="str">
            <v>USD</v>
          </cell>
          <cell r="K2200" t="str">
            <v>Base</v>
          </cell>
          <cell r="L2200">
            <v>12.99</v>
          </cell>
          <cell r="M2200">
            <v>2039872</v>
          </cell>
          <cell r="N2200" t="str">
            <v>NETWORK_GEO</v>
          </cell>
          <cell r="O2200">
            <v>1.19</v>
          </cell>
          <cell r="P2200">
            <v>10</v>
          </cell>
          <cell r="Q2200">
            <v>1</v>
          </cell>
          <cell r="R2200" t="str">
            <v>Seller Fulfilled</v>
          </cell>
          <cell r="S2200" t="str">
            <v>Seller Fulfilled</v>
          </cell>
          <cell r="T2200" t="str">
            <v>3MYQCTUJUQHL</v>
          </cell>
          <cell r="U2200" t="str">
            <v>20088908529506</v>
          </cell>
        </row>
        <row r="2201">
          <cell r="A2201" t="str">
            <v>209-BOX</v>
          </cell>
          <cell r="B2201">
            <v>593902363</v>
          </cell>
          <cell r="C2201" t="str">
            <v>BAZIC Push Pins Round Plastic Head, Assorted Color (80/pack), 24-Packs</v>
          </cell>
          <cell r="D2201" t="str">
            <v>ACTIVE</v>
          </cell>
          <cell r="E2201" t="str">
            <v>PUBLISHED</v>
          </cell>
          <cell r="G2201" t="str">
            <v>Office &amp; Stationery</v>
          </cell>
          <cell r="H2201" t="str">
            <v>Pins &amp; Tacks</v>
          </cell>
          <cell r="I2201">
            <v>38.49</v>
          </cell>
          <cell r="J2201" t="str">
            <v>USD</v>
          </cell>
          <cell r="K2201" t="str">
            <v>Base</v>
          </cell>
          <cell r="L2201" t="str">
            <v>Yes</v>
          </cell>
          <cell r="M2201">
            <v>2048507</v>
          </cell>
          <cell r="N2201">
            <v>2038710</v>
          </cell>
          <cell r="O2201" t="str">
            <v>NETWORK_GEO</v>
          </cell>
          <cell r="P2201">
            <v>31.32</v>
          </cell>
          <cell r="Q2201">
            <v>1</v>
          </cell>
          <cell r="R2201" t="str">
            <v>Seller Fulfilled</v>
          </cell>
          <cell r="S2201" t="str">
            <v>Seller Fulfilled</v>
          </cell>
          <cell r="T2201" t="str">
            <v>5Q4JWHI3W5CZ</v>
          </cell>
          <cell r="U2201" t="str">
            <v>20764608055155</v>
          </cell>
        </row>
        <row r="2202">
          <cell r="A2202" t="str">
            <v>209-PACK2</v>
          </cell>
          <cell r="B2202">
            <v>552409191</v>
          </cell>
          <cell r="C2202" t="str">
            <v>Bazic Push Pins Round Astd 80pc</v>
          </cell>
          <cell r="D2202" t="str">
            <v>ACTIVE</v>
          </cell>
          <cell r="E2202" t="str">
            <v>PUBLISHED</v>
          </cell>
          <cell r="F2202" t="str">
            <v>Offer end date has passed,Price Adjusted</v>
          </cell>
          <cell r="G2202" t="str">
            <v>Office &amp; Stationery</v>
          </cell>
          <cell r="H2202" t="str">
            <v>Chalkboard Erasers</v>
          </cell>
          <cell r="I2202">
            <v>12.99</v>
          </cell>
          <cell r="J2202" t="str">
            <v>USD</v>
          </cell>
          <cell r="K2202" t="str">
            <v>Base</v>
          </cell>
          <cell r="L2202" t="str">
            <v>Yes</v>
          </cell>
          <cell r="M2202">
            <v>2048507</v>
          </cell>
          <cell r="N2202">
            <v>2039721</v>
          </cell>
          <cell r="O2202" t="str">
            <v>NETWORK_GEO</v>
          </cell>
          <cell r="P2202">
            <v>0.72</v>
          </cell>
          <cell r="Q2202">
            <v>1</v>
          </cell>
          <cell r="R2202" t="str">
            <v>Seller Fulfilled</v>
          </cell>
          <cell r="S2202" t="str">
            <v>Seller Fulfilled</v>
          </cell>
          <cell r="T2202" t="str">
            <v>3URU9N7FPK0G</v>
          </cell>
          <cell r="U2202" t="str">
            <v>00466389493732</v>
          </cell>
        </row>
        <row r="2203">
          <cell r="A2203" t="str">
            <v>2120-CASE</v>
          </cell>
          <cell r="B2203">
            <v>14410009521</v>
          </cell>
          <cell r="C2203" t="str">
            <v>BAZIC Expanding File Folder 7 Pockets w/A-Z Tab Monthly Tabs, Pastel Document Organizer, 12-Pack</v>
          </cell>
          <cell r="D2203" t="str">
            <v>ACTIVE</v>
          </cell>
          <cell r="E2203" t="str">
            <v>PUBLISHED</v>
          </cell>
          <cell r="G2203" t="str">
            <v>Office &amp; Stationery</v>
          </cell>
          <cell r="H2203" t="str">
            <v>File Folders</v>
          </cell>
          <cell r="I2203">
            <v>36.619999999999997</v>
          </cell>
          <cell r="J2203" t="str">
            <v>USD</v>
          </cell>
          <cell r="K2203" t="str">
            <v>Base</v>
          </cell>
          <cell r="L2203">
            <v>36.619999999999997</v>
          </cell>
          <cell r="M2203">
            <v>2039742</v>
          </cell>
          <cell r="N2203">
            <v>2039910</v>
          </cell>
          <cell r="O2203" t="str">
            <v>NETWORK_GEO</v>
          </cell>
          <cell r="P2203">
            <v>6.94</v>
          </cell>
          <cell r="Q2203">
            <v>1</v>
          </cell>
          <cell r="R2203" t="str">
            <v>Seller Fulfilled</v>
          </cell>
          <cell r="S2203" t="str">
            <v>Seller Fulfilled</v>
          </cell>
          <cell r="T2203" t="str">
            <v>6XO5ODW17LRF</v>
          </cell>
          <cell r="U2203" t="str">
            <v>20764608006997</v>
          </cell>
        </row>
        <row r="2204">
          <cell r="A2204" t="str">
            <v>2155-PACK25</v>
          </cell>
          <cell r="B2204">
            <v>1430625864</v>
          </cell>
          <cell r="C2204" t="str">
            <v>Plastic Envelope String Closure, Letter Size A4 Side Loading Clear Poly Folder, 25-Pack</v>
          </cell>
          <cell r="D2204" t="str">
            <v>ACTIVE</v>
          </cell>
          <cell r="E2204" t="str">
            <v>PUBLISHED</v>
          </cell>
          <cell r="F2204" t="str">
            <v>Offer end date has passed,No Match Found - Adjusted to your last submitted price</v>
          </cell>
          <cell r="G2204" t="str">
            <v>Office &amp; Stationery</v>
          </cell>
          <cell r="H2204" t="str">
            <v>Pencils</v>
          </cell>
          <cell r="I2204">
            <v>10.99</v>
          </cell>
          <cell r="J2204" t="str">
            <v>USD</v>
          </cell>
          <cell r="K2204" t="str">
            <v>Base</v>
          </cell>
          <cell r="L2204" t="str">
            <v>Yes</v>
          </cell>
          <cell r="M2204">
            <v>2038710</v>
          </cell>
          <cell r="N2204">
            <v>2039720</v>
          </cell>
          <cell r="O2204" t="str">
            <v>NETWORK_GEO</v>
          </cell>
          <cell r="P2204">
            <v>0.21</v>
          </cell>
          <cell r="Q2204">
            <v>1</v>
          </cell>
          <cell r="R2204" t="str">
            <v>Seller Fulfilled</v>
          </cell>
          <cell r="S2204" t="str">
            <v>Seller Fulfilled</v>
          </cell>
          <cell r="T2204" t="str">
            <v>6N5RFEB9ZMUH</v>
          </cell>
          <cell r="U2204" t="str">
            <v>00469250064352</v>
          </cell>
        </row>
        <row r="2205">
          <cell r="A2205" t="str">
            <v>2223-EACH</v>
          </cell>
          <cell r="B2205">
            <v>24869553</v>
          </cell>
          <cell r="C2205" t="str">
            <v>BAZIC Erasers Vinyl Eraser, Latex Free (4/Pack), 1-Pack</v>
          </cell>
          <cell r="D2205" t="str">
            <v>ACTIVE</v>
          </cell>
          <cell r="E2205" t="str">
            <v>PUBLISHED</v>
          </cell>
          <cell r="F2205" t="str">
            <v>Offer end date has passed</v>
          </cell>
          <cell r="G2205" t="str">
            <v>Crafts</v>
          </cell>
          <cell r="H2205" t="str">
            <v>Art Pencils</v>
          </cell>
          <cell r="I2205">
            <v>14</v>
          </cell>
          <cell r="J2205" t="str">
            <v>USD</v>
          </cell>
          <cell r="K2205" t="str">
            <v>Base</v>
          </cell>
          <cell r="L2205" t="str">
            <v>Yes</v>
          </cell>
          <cell r="M2205">
            <v>2039721</v>
          </cell>
          <cell r="N2205">
            <v>2039720</v>
          </cell>
          <cell r="O2205" t="str">
            <v>NETWORK_GEO</v>
          </cell>
          <cell r="P2205">
            <v>0.69</v>
          </cell>
          <cell r="Q2205">
            <v>1</v>
          </cell>
          <cell r="R2205" t="str">
            <v>Seller Fulfilled</v>
          </cell>
          <cell r="S2205" t="str">
            <v>Walmart Fulfilled</v>
          </cell>
          <cell r="T2205" t="str">
            <v>6G7E96X0SDAA</v>
          </cell>
          <cell r="U2205" t="str">
            <v>00464506290578</v>
          </cell>
        </row>
        <row r="2206">
          <cell r="A2206" t="str">
            <v>2239-CASE</v>
          </cell>
          <cell r="B2206">
            <v>18461673635</v>
          </cell>
          <cell r="C2206" t="str">
            <v>BAZIC Products Neon Eraser Top, Latex Free Pencil Tops Erasers (12/Pack), Total 3456 Count</v>
          </cell>
          <cell r="D2206" t="str">
            <v>ACTIVE</v>
          </cell>
          <cell r="E2206" t="str">
            <v>PUBLISHED</v>
          </cell>
          <cell r="F2206" t="str">
            <v>Offer end date has passed</v>
          </cell>
          <cell r="G2206" t="str">
            <v>Office &amp; Stationery</v>
          </cell>
          <cell r="H2206" t="str">
            <v>Mechanical Pencil Refills</v>
          </cell>
          <cell r="I2206">
            <v>40.99</v>
          </cell>
          <cell r="J2206" t="str">
            <v>USD</v>
          </cell>
          <cell r="K2206" t="str">
            <v>Base</v>
          </cell>
          <cell r="L2206" t="str">
            <v>Yes</v>
          </cell>
          <cell r="M2206">
            <v>2039721</v>
          </cell>
          <cell r="N2206">
            <v>2039720</v>
          </cell>
          <cell r="O2206" t="str">
            <v>NETWORK_GEO</v>
          </cell>
          <cell r="P2206">
            <v>2.2400000000000002</v>
          </cell>
          <cell r="Q2206">
            <v>1</v>
          </cell>
          <cell r="R2206" t="str">
            <v>Seller Fulfilled</v>
          </cell>
          <cell r="S2206" t="str">
            <v>Walmart Fulfilled</v>
          </cell>
          <cell r="T2206" t="str">
            <v>4FHOJN3A0MFH</v>
          </cell>
          <cell r="U2206" t="str">
            <v>10764608007805</v>
          </cell>
        </row>
        <row r="2207">
          <cell r="A2207" t="str">
            <v>3338-PACK2</v>
          </cell>
          <cell r="B2207">
            <v>602803383</v>
          </cell>
          <cell r="C2207" t="str">
            <v>BAZIC Modeling Clay Red Color 1 LB, Non Toxic Dough for Crafting, 2-Packs</v>
          </cell>
          <cell r="D2207" t="str">
            <v>ARCHIVED</v>
          </cell>
          <cell r="E2207" t="str">
            <v>UNPUBLISHED</v>
          </cell>
          <cell r="F2207" t="str">
            <v>Offer end date has passed</v>
          </cell>
          <cell r="G2207" t="str">
            <v>Crafts</v>
          </cell>
          <cell r="H2207" t="str">
            <v>Clays &amp; Doughs</v>
          </cell>
          <cell r="I2207">
            <v>17.989999999999998</v>
          </cell>
          <cell r="J2207" t="str">
            <v>USD</v>
          </cell>
          <cell r="K2207" t="str">
            <v>Base</v>
          </cell>
          <cell r="L2207" t="str">
            <v>Yes</v>
          </cell>
          <cell r="M2207">
            <v>2039741</v>
          </cell>
          <cell r="N2207">
            <v>2038710</v>
          </cell>
          <cell r="O2207" t="str">
            <v>NETWORK_GEO</v>
          </cell>
          <cell r="P2207">
            <v>2.06</v>
          </cell>
          <cell r="Q2207">
            <v>1</v>
          </cell>
          <cell r="R2207" t="str">
            <v>Seller Fulfilled</v>
          </cell>
          <cell r="S2207" t="str">
            <v>Seller Fulfilled</v>
          </cell>
          <cell r="T2207" t="str">
            <v>11UHC0PGVCFS</v>
          </cell>
          <cell r="U2207" t="str">
            <v>00764608080214</v>
          </cell>
        </row>
        <row r="2208">
          <cell r="A2208" t="str">
            <v>3980-EACH</v>
          </cell>
          <cell r="B2208">
            <v>131258022</v>
          </cell>
          <cell r="C2208" t="str">
            <v>BAZIC Round Natural Bristle Stencil Brush Set (4/Pack)</v>
          </cell>
          <cell r="D2208" t="str">
            <v>ACTIVE</v>
          </cell>
          <cell r="E2208" t="str">
            <v>UNPUBLISHED</v>
          </cell>
          <cell r="F2208" t="str">
            <v>Reasonable price requirements are not met,Reasonable Price Not Satisfied</v>
          </cell>
          <cell r="G2208" t="str">
            <v>Office &amp; Stationery</v>
          </cell>
          <cell r="H2208" t="str">
            <v>Pencil Cases</v>
          </cell>
          <cell r="I2208">
            <v>15.79</v>
          </cell>
          <cell r="J2208" t="str">
            <v>USD</v>
          </cell>
          <cell r="K2208" t="str">
            <v>Base</v>
          </cell>
          <cell r="L2208" t="str">
            <v>Yes</v>
          </cell>
          <cell r="M2208">
            <v>2039747</v>
          </cell>
          <cell r="N2208">
            <v>2039750</v>
          </cell>
          <cell r="O2208" t="str">
            <v>ALWAYS_TWO_DAY</v>
          </cell>
          <cell r="P2208">
            <v>0.6</v>
          </cell>
          <cell r="Q2208">
            <v>1</v>
          </cell>
          <cell r="R2208" t="str">
            <v>Walmart Fulfilled</v>
          </cell>
          <cell r="S2208" t="str">
            <v>Seller Fulfilled</v>
          </cell>
          <cell r="T2208" t="str">
            <v>60B53YFC8T3D</v>
          </cell>
          <cell r="U2208" t="str">
            <v>00764608008102</v>
          </cell>
        </row>
        <row r="2209">
          <cell r="A2209" t="str">
            <v>520-CASE</v>
          </cell>
          <cell r="B2209">
            <v>710344354</v>
          </cell>
          <cell r="C2209" t="str">
            <v>BAZIC Blank Index Cards 3"X5" 3600 Count, White Unruled Flashcards</v>
          </cell>
          <cell r="D2209" t="str">
            <v>ACTIVE</v>
          </cell>
          <cell r="E2209" t="str">
            <v>PUBLISHED</v>
          </cell>
          <cell r="F2209" t="str">
            <v>Offer end date has passed</v>
          </cell>
          <cell r="G2209" t="str">
            <v>Home &amp; Garden</v>
          </cell>
          <cell r="H2209" t="str">
            <v>Plaques &amp; Signs</v>
          </cell>
          <cell r="I2209">
            <v>27.76</v>
          </cell>
          <cell r="J2209" t="str">
            <v>USD</v>
          </cell>
          <cell r="K2209" t="str">
            <v>Base</v>
          </cell>
          <cell r="L2209" t="str">
            <v>Yes</v>
          </cell>
          <cell r="M2209">
            <v>2039744</v>
          </cell>
          <cell r="N2209">
            <v>2038710</v>
          </cell>
          <cell r="O2209" t="str">
            <v>NETWORK_GEO</v>
          </cell>
          <cell r="P2209">
            <v>2.42</v>
          </cell>
          <cell r="Q2209">
            <v>1</v>
          </cell>
          <cell r="R2209" t="str">
            <v>Seller Fulfilled</v>
          </cell>
          <cell r="S2209" t="str">
            <v>Seller Fulfilled</v>
          </cell>
          <cell r="T2209" t="str">
            <v>1BMBX138DA00</v>
          </cell>
          <cell r="U2209" t="str">
            <v>10764608043766</v>
          </cell>
        </row>
        <row r="2210">
          <cell r="A2210" t="str">
            <v>567-PACK6</v>
          </cell>
          <cell r="B2210">
            <v>483836636</v>
          </cell>
          <cell r="C2210" t="str">
            <v>BAZIC Filler Paper Loose Leaf 150 Sheet, College Ruled 3 Hole Punched, 6-Pack</v>
          </cell>
          <cell r="D2210" t="str">
            <v>ACTIVE</v>
          </cell>
          <cell r="E2210" t="str">
            <v>PUBLISHED</v>
          </cell>
          <cell r="F2210" t="str">
            <v>Offer end date has passed</v>
          </cell>
          <cell r="G2210" t="str">
            <v>Home &amp; Garden</v>
          </cell>
          <cell r="H2210" t="str">
            <v>Plaques &amp; Signs</v>
          </cell>
          <cell r="I2210">
            <v>7.49</v>
          </cell>
          <cell r="J2210" t="str">
            <v>USD</v>
          </cell>
          <cell r="K2210" t="str">
            <v>Base</v>
          </cell>
          <cell r="L2210" t="str">
            <v>Yes</v>
          </cell>
          <cell r="M2210">
            <v>2039724</v>
          </cell>
          <cell r="N2210">
            <v>2038710</v>
          </cell>
          <cell r="O2210" t="str">
            <v>NETWORK_GEO</v>
          </cell>
          <cell r="P2210">
            <v>0.25</v>
          </cell>
          <cell r="Q2210">
            <v>1</v>
          </cell>
          <cell r="R2210" t="str">
            <v>Seller Fulfilled</v>
          </cell>
          <cell r="S2210" t="str">
            <v>Seller Fulfilled</v>
          </cell>
          <cell r="T2210" t="str">
            <v>5TVVR9PFK4X3</v>
          </cell>
          <cell r="U2210" t="str">
            <v>00469287811318</v>
          </cell>
        </row>
        <row r="2211">
          <cell r="A2211" t="str">
            <v>722-SET4</v>
          </cell>
          <cell r="B2211">
            <v>5270406619</v>
          </cell>
          <cell r="C2211" t="str">
            <v>BAZIC Crown 0.7mm Mechanical Pencil w/ Ceramic Lead Refills, Colorful Comfort Grip Latex Free Eraser, 4-Packs</v>
          </cell>
          <cell r="D2211" t="str">
            <v>ACTIVE</v>
          </cell>
          <cell r="E2211" t="str">
            <v>PUBLISHED</v>
          </cell>
          <cell r="G2211" t="str">
            <v>Office &amp; Stationery</v>
          </cell>
          <cell r="H2211" t="str">
            <v>Mechanical Pencils</v>
          </cell>
          <cell r="I2211">
            <v>11.49</v>
          </cell>
          <cell r="J2211" t="str">
            <v>USD</v>
          </cell>
          <cell r="K2211" t="str">
            <v>Base</v>
          </cell>
          <cell r="L2211">
            <v>11.49</v>
          </cell>
          <cell r="M2211">
            <v>2039720</v>
          </cell>
          <cell r="N2211">
            <v>2038710</v>
          </cell>
          <cell r="O2211" t="str">
            <v>NETWORK_GEO</v>
          </cell>
          <cell r="P2211">
            <v>0.25</v>
          </cell>
          <cell r="Q2211">
            <v>1</v>
          </cell>
          <cell r="R2211" t="str">
            <v>Seller Fulfilled</v>
          </cell>
          <cell r="S2211" t="str">
            <v>Seller Fulfilled</v>
          </cell>
          <cell r="T2211" t="str">
            <v>4VWK7T1ZSUNK</v>
          </cell>
          <cell r="U2211" t="str">
            <v>00461684157792</v>
          </cell>
        </row>
        <row r="2212">
          <cell r="A2212" t="str">
            <v>736-PACK2</v>
          </cell>
          <cell r="B2212">
            <v>717175490</v>
          </cell>
          <cell r="C2212" t="str">
            <v>BAZIC Diamante Mechanical Pencil 0.5mm, Soft Grip, (3/Pack), 2-Packs</v>
          </cell>
          <cell r="D2212" t="str">
            <v>ACTIVE</v>
          </cell>
          <cell r="E2212" t="str">
            <v>PUBLISHED</v>
          </cell>
          <cell r="G2212" t="str">
            <v>Office &amp; Stationery</v>
          </cell>
          <cell r="H2212" t="str">
            <v>Mechanical Pencils</v>
          </cell>
          <cell r="I2212">
            <v>8.57</v>
          </cell>
          <cell r="J2212" t="str">
            <v>USD</v>
          </cell>
          <cell r="K2212" t="str">
            <v>Base</v>
          </cell>
          <cell r="L2212">
            <v>8.57</v>
          </cell>
          <cell r="M2212">
            <v>2039720</v>
          </cell>
          <cell r="N2212">
            <v>2039746</v>
          </cell>
          <cell r="O2212" t="str">
            <v>ALWAYS_TWO_DAY</v>
          </cell>
          <cell r="P2212">
            <v>0.1</v>
          </cell>
          <cell r="Q2212">
            <v>1</v>
          </cell>
          <cell r="R2212" t="str">
            <v>Walmart Fulfilled</v>
          </cell>
          <cell r="S2212" t="str">
            <v>Seller Fulfilled</v>
          </cell>
          <cell r="T2212" t="str">
            <v>49SP35R6BDUT</v>
          </cell>
          <cell r="U2212" t="str">
            <v>00764608012000</v>
          </cell>
        </row>
        <row r="2213">
          <cell r="A2213" t="str">
            <v>786-PACK2</v>
          </cell>
          <cell r="B2213">
            <v>883131780</v>
          </cell>
          <cell r="C2213" t="str">
            <v>BAZIC #2 Yellow Pencils, Latex Free Eraser, Unsharpened, (12/Pack), 2-Packs</v>
          </cell>
          <cell r="D2213" t="str">
            <v>ARCHIVED</v>
          </cell>
          <cell r="E2213" t="str">
            <v>UNPUBLISHED</v>
          </cell>
          <cell r="F2213" t="str">
            <v>Offer end date has passed</v>
          </cell>
          <cell r="G2213" t="str">
            <v>Office &amp; Stationery</v>
          </cell>
          <cell r="H2213" t="str">
            <v>Markers</v>
          </cell>
          <cell r="I2213">
            <v>51.99</v>
          </cell>
          <cell r="J2213" t="str">
            <v>USD</v>
          </cell>
          <cell r="K2213" t="str">
            <v>Base</v>
          </cell>
          <cell r="L2213" t="str">
            <v>Yes</v>
          </cell>
          <cell r="M2213">
            <v>2039721</v>
          </cell>
          <cell r="N2213">
            <v>2039746</v>
          </cell>
          <cell r="O2213" t="str">
            <v>NETWORK_GEO</v>
          </cell>
          <cell r="P2213">
            <v>5.44</v>
          </cell>
          <cell r="Q2213">
            <v>1</v>
          </cell>
          <cell r="R2213" t="str">
            <v>Seller Fulfilled</v>
          </cell>
          <cell r="S2213" t="str">
            <v>Seller Fulfilled</v>
          </cell>
          <cell r="T2213" t="str">
            <v>3UTHJ0IP40T5</v>
          </cell>
          <cell r="U2213" t="str">
            <v>00764608012352</v>
          </cell>
        </row>
        <row r="2214">
          <cell r="A2214" t="str">
            <v>812-SET6</v>
          </cell>
          <cell r="B2214">
            <v>35585446</v>
          </cell>
          <cell r="C2214" t="str">
            <v>BAZIC Bright Color Slider Pencil Case, for Student School Supplies, 6-Pack</v>
          </cell>
          <cell r="D2214" t="str">
            <v>ACTIVE</v>
          </cell>
          <cell r="E2214" t="str">
            <v>PUBLISHED</v>
          </cell>
          <cell r="F2214" t="str">
            <v>Offer end date has passed</v>
          </cell>
          <cell r="G2214" t="str">
            <v>Office &amp; Stationery</v>
          </cell>
          <cell r="H2214" t="str">
            <v>Markers</v>
          </cell>
          <cell r="I2214">
            <v>8.25</v>
          </cell>
          <cell r="J2214" t="str">
            <v>USD</v>
          </cell>
          <cell r="K2214" t="str">
            <v>Base</v>
          </cell>
          <cell r="L2214" t="str">
            <v>Yes</v>
          </cell>
          <cell r="M2214">
            <v>2039750</v>
          </cell>
          <cell r="N2214">
            <v>2039746</v>
          </cell>
          <cell r="O2214" t="str">
            <v>NETWORK_GEO</v>
          </cell>
          <cell r="P2214">
            <v>0.16</v>
          </cell>
          <cell r="Q2214">
            <v>1</v>
          </cell>
          <cell r="R2214" t="str">
            <v>Seller Fulfilled</v>
          </cell>
          <cell r="S2214" t="str">
            <v>Seller Fulfilled</v>
          </cell>
          <cell r="T2214" t="str">
            <v>4UL8XVV8G48N</v>
          </cell>
          <cell r="U2214" t="str">
            <v>00764608012420</v>
          </cell>
        </row>
        <row r="2215">
          <cell r="A2215" t="str">
            <v>8200-CASE</v>
          </cell>
          <cell r="B2215">
            <v>16490072261</v>
          </cell>
          <cell r="C2215" t="str">
            <v>BAZIC Self Seal White Envelope 3 5/8" x 6 1/2" #6 Mailing Envelopes, 156-Count</v>
          </cell>
          <cell r="D2215" t="str">
            <v>ACTIVE</v>
          </cell>
          <cell r="E2215" t="str">
            <v>PUBLISHED</v>
          </cell>
          <cell r="F2215" t="str">
            <v>Offer end date has passed</v>
          </cell>
          <cell r="G2215" t="str">
            <v>Office &amp; Stationery</v>
          </cell>
          <cell r="H2215" t="str">
            <v>Markers</v>
          </cell>
          <cell r="I2215">
            <v>47</v>
          </cell>
          <cell r="J2215" t="str">
            <v>USD</v>
          </cell>
          <cell r="K2215" t="str">
            <v>Base</v>
          </cell>
          <cell r="L2215" t="str">
            <v>Yes</v>
          </cell>
          <cell r="M2215">
            <v>2038710</v>
          </cell>
          <cell r="N2215">
            <v>2039746</v>
          </cell>
          <cell r="O2215" t="str">
            <v>NETWORK_GEO</v>
          </cell>
          <cell r="P2215">
            <v>3.1</v>
          </cell>
          <cell r="Q2215">
            <v>1</v>
          </cell>
          <cell r="R2215" t="str">
            <v>Seller Fulfilled</v>
          </cell>
          <cell r="S2215" t="str">
            <v>Seller Fulfilled</v>
          </cell>
          <cell r="T2215" t="str">
            <v>1H1B9MX1CO8O</v>
          </cell>
          <cell r="U2215" t="str">
            <v>10764608012472</v>
          </cell>
        </row>
        <row r="2216">
          <cell r="A2216" t="str">
            <v>1218-CASE</v>
          </cell>
          <cell r="B2216">
            <v>9684012225</v>
          </cell>
          <cell r="C2216" t="str">
            <v>BAZIC Liquid Chalk Markers, White Color, Erasable Chalkboard Markers, Reversible Tip for Chalkboards Blackboard Signs Windows Glass, 288-Pack</v>
          </cell>
          <cell r="D2216" t="str">
            <v>ACTIVE</v>
          </cell>
          <cell r="E2216" t="str">
            <v>PUBLISHED</v>
          </cell>
          <cell r="F2216"/>
          <cell r="G2216" t="str">
            <v>Office &amp; Stationery</v>
          </cell>
          <cell r="H2216" t="str">
            <v>Markers</v>
          </cell>
          <cell r="I2216">
            <v>44.02</v>
          </cell>
          <cell r="J2216" t="str">
            <v>USD</v>
          </cell>
          <cell r="K2216" t="str">
            <v>Base</v>
          </cell>
          <cell r="L2216" t="str">
            <v>Yes</v>
          </cell>
          <cell r="M2216">
            <v>2039746</v>
          </cell>
          <cell r="N2216">
            <v>2039746</v>
          </cell>
          <cell r="O2216" t="str">
            <v>NETWORK_GEO</v>
          </cell>
          <cell r="P2216">
            <v>3.14</v>
          </cell>
          <cell r="Q2216">
            <v>1</v>
          </cell>
          <cell r="R2216" t="str">
            <v>Seller Fulfilled</v>
          </cell>
          <cell r="S2216" t="str">
            <v>Seller Fulfilled</v>
          </cell>
          <cell r="T2216" t="str">
            <v>5N14K8J92LAE</v>
          </cell>
          <cell r="U2216" t="str">
            <v>10764608012489</v>
          </cell>
        </row>
        <row r="2217">
          <cell r="A2217" t="str">
            <v>17032-EACH</v>
          </cell>
          <cell r="B2217">
            <v>26624777</v>
          </cell>
          <cell r="C2217" t="str">
            <v>BAZIC GeLuxe Gel Ink Roller Pen, Assorted Colors, 1.0 mm Medium Point (6/Pack), 1-Pack</v>
          </cell>
          <cell r="D2217" t="str">
            <v>ACTIVE</v>
          </cell>
          <cell r="E2217" t="str">
            <v>PUBLISHED</v>
          </cell>
          <cell r="F2217" t="str">
            <v>Offer end date has passed</v>
          </cell>
          <cell r="G2217" t="str">
            <v>Office &amp; Stationery</v>
          </cell>
          <cell r="H2217" t="str">
            <v>Dry Erase Markers</v>
          </cell>
          <cell r="I2217">
            <v>7.99</v>
          </cell>
          <cell r="J2217" t="str">
            <v>USD</v>
          </cell>
          <cell r="K2217" t="str">
            <v>Base</v>
          </cell>
          <cell r="L2217" t="str">
            <v>Yes</v>
          </cell>
          <cell r="M2217">
            <v>2039719</v>
          </cell>
          <cell r="N2217">
            <v>2039746</v>
          </cell>
          <cell r="O2217" t="str">
            <v>NETWORK_GEO</v>
          </cell>
          <cell r="P2217">
            <v>0.14000000000000001</v>
          </cell>
          <cell r="Q2217">
            <v>1</v>
          </cell>
          <cell r="R2217" t="str">
            <v>Seller Fulfilled</v>
          </cell>
          <cell r="S2217" t="str">
            <v>Seller Fulfilled</v>
          </cell>
          <cell r="T2217" t="str">
            <v>7GYRQ97WGC6G</v>
          </cell>
          <cell r="U2217" t="str">
            <v>00764608012512</v>
          </cell>
        </row>
        <row r="2218">
          <cell r="A2218" t="str">
            <v>2042-PACK2</v>
          </cell>
          <cell r="B2218">
            <v>365522850</v>
          </cell>
          <cell r="C2218" t="str">
            <v>BAZIC Glue Stick 8g/0.28Oz, White Glue Sticks, Acid Free (4/Pack), 2-Packs</v>
          </cell>
          <cell r="D2218" t="str">
            <v>ACTIVE</v>
          </cell>
          <cell r="E2218" t="str">
            <v>PUBLISHED</v>
          </cell>
          <cell r="G2218" t="str">
            <v>Office &amp; Stationery</v>
          </cell>
          <cell r="H2218" t="str">
            <v>Glue</v>
          </cell>
          <cell r="I2218">
            <v>9.99</v>
          </cell>
          <cell r="J2218" t="str">
            <v>USD</v>
          </cell>
          <cell r="K2218" t="str">
            <v>Base</v>
          </cell>
          <cell r="L2218">
            <v>9.99</v>
          </cell>
          <cell r="M2218">
            <v>2039872</v>
          </cell>
          <cell r="N2218">
            <v>2038710</v>
          </cell>
          <cell r="O2218" t="str">
            <v>NETWORK_GEO</v>
          </cell>
          <cell r="P2218">
            <v>2.94</v>
          </cell>
          <cell r="Q2218">
            <v>1</v>
          </cell>
          <cell r="R2218" t="str">
            <v>Seller Fulfilled</v>
          </cell>
          <cell r="S2218" t="str">
            <v>Seller Fulfilled</v>
          </cell>
          <cell r="T2218" t="str">
            <v>7GJKBGJXR6P0</v>
          </cell>
          <cell r="U2218" t="str">
            <v>10764608001483</v>
          </cell>
        </row>
        <row r="2219">
          <cell r="A2219" t="str">
            <v>2222-EACH</v>
          </cell>
          <cell r="B2219">
            <v>24869580</v>
          </cell>
          <cell r="C2219" t="str">
            <v>BAZIC Scented Erasers, Latex Free, Assorted Fruity Scents for Drawing Art School Office (5/Pack), 1-Pack</v>
          </cell>
          <cell r="D2219" t="str">
            <v>ACTIVE</v>
          </cell>
          <cell r="E2219" t="str">
            <v>SYSTEM_PROBLEM</v>
          </cell>
          <cell r="F2219" t="str">
            <v>Compliance - Childrenâ€™s Product Policy</v>
          </cell>
          <cell r="G2219" t="str">
            <v>Office &amp; Stationery</v>
          </cell>
          <cell r="H2219" t="str">
            <v>Pencil &amp; Pen Erasers</v>
          </cell>
          <cell r="I2219">
            <v>6.79</v>
          </cell>
          <cell r="J2219" t="str">
            <v>USD</v>
          </cell>
          <cell r="K2219" t="str">
            <v>Base</v>
          </cell>
          <cell r="L2219" t="str">
            <v>Yes</v>
          </cell>
          <cell r="M2219">
            <v>2039721</v>
          </cell>
          <cell r="N2219">
            <v>2039719</v>
          </cell>
          <cell r="O2219" t="str">
            <v>NETWORK_GEO</v>
          </cell>
          <cell r="P2219">
            <v>2.87</v>
          </cell>
          <cell r="Q2219">
            <v>1</v>
          </cell>
          <cell r="R2219" t="str">
            <v>Seller Fulfilled</v>
          </cell>
          <cell r="S2219" t="str">
            <v>Seller Fulfilled</v>
          </cell>
          <cell r="T2219" t="str">
            <v>4827FG609TLX</v>
          </cell>
          <cell r="U2219" t="str">
            <v>10764608170349</v>
          </cell>
        </row>
        <row r="2220">
          <cell r="A2220" t="str">
            <v>2306-BOX</v>
          </cell>
          <cell r="B2220">
            <v>149427947</v>
          </cell>
          <cell r="C2220" t="str">
            <v>BAZIC Mini Highlighter Assorted Color Chisel Tip Marker (5/Pack), 24-Packs</v>
          </cell>
          <cell r="D2220" t="str">
            <v>ACTIVE</v>
          </cell>
          <cell r="E2220" t="str">
            <v>PUBLISHED</v>
          </cell>
          <cell r="G2220" t="str">
            <v>Office &amp; Stationery</v>
          </cell>
          <cell r="H2220" t="str">
            <v>Highlighters</v>
          </cell>
          <cell r="I2220">
            <v>44.35</v>
          </cell>
          <cell r="J2220" t="str">
            <v>USD</v>
          </cell>
          <cell r="K2220" t="str">
            <v>Base</v>
          </cell>
          <cell r="L2220">
            <v>44.35</v>
          </cell>
          <cell r="M2220">
            <v>2039896</v>
          </cell>
          <cell r="N2220">
            <v>2039719</v>
          </cell>
          <cell r="O2220" t="str">
            <v>NETWORK_GEO</v>
          </cell>
          <cell r="P2220">
            <v>19.41</v>
          </cell>
          <cell r="Q2220">
            <v>1</v>
          </cell>
          <cell r="R2220" t="str">
            <v>Seller Fulfilled</v>
          </cell>
          <cell r="S2220" t="str">
            <v>Seller Fulfilled</v>
          </cell>
          <cell r="T2220" t="str">
            <v>1WRGQU4PHOFY</v>
          </cell>
          <cell r="U2220" t="str">
            <v>20764608170346</v>
          </cell>
        </row>
        <row r="2221">
          <cell r="A2221" t="str">
            <v>2505-BOX</v>
          </cell>
          <cell r="B2221">
            <v>146514431</v>
          </cell>
          <cell r="C2221" t="str">
            <v>BAZIC 10 Color Twistable Crayons, Mini Twist Up Propelling Crayon, 24-Packs</v>
          </cell>
          <cell r="D2221" t="str">
            <v>ACTIVE</v>
          </cell>
          <cell r="E2221" t="str">
            <v>PUBLISHED</v>
          </cell>
          <cell r="F2221" t="str">
            <v>Offer end date has passed,No Match Found - Adjusted to your last submitted price</v>
          </cell>
          <cell r="G2221" t="str">
            <v>Crafts</v>
          </cell>
          <cell r="H2221" t="str">
            <v>Crayons</v>
          </cell>
          <cell r="I2221">
            <v>41.57</v>
          </cell>
          <cell r="J2221" t="str">
            <v>USD</v>
          </cell>
          <cell r="K2221" t="str">
            <v>Base</v>
          </cell>
          <cell r="L2221">
            <v>41.57</v>
          </cell>
          <cell r="M2221">
            <v>2039722</v>
          </cell>
          <cell r="N2221">
            <v>2039719</v>
          </cell>
          <cell r="O2221">
            <v>3.62</v>
          </cell>
          <cell r="P2221">
            <v>0.5</v>
          </cell>
          <cell r="Q2221">
            <v>1</v>
          </cell>
          <cell r="R2221" t="str">
            <v>Seller Fulfilled</v>
          </cell>
          <cell r="S2221" t="str">
            <v>Seller Fulfilled</v>
          </cell>
          <cell r="T2221" t="str">
            <v>20LWCXJUVY9J</v>
          </cell>
          <cell r="U2221" t="str">
            <v>00764608170670</v>
          </cell>
        </row>
        <row r="2222">
          <cell r="A2222" t="str">
            <v>2516-CASE</v>
          </cell>
          <cell r="B2222">
            <v>901643823</v>
          </cell>
          <cell r="C2222" t="str">
            <v>BAZIC 2516 BAZIC Premium Crayons 8 Ct Case of  144</v>
          </cell>
          <cell r="D2222" t="str">
            <v>ACTIVE</v>
          </cell>
          <cell r="E2222" t="str">
            <v>UNPUBLISHED</v>
          </cell>
          <cell r="F2222" t="str">
            <v>Shipping information is not found</v>
          </cell>
          <cell r="G2222" t="str">
            <v>Office &amp; Stationery</v>
          </cell>
          <cell r="H2222" t="str">
            <v>Paper Clips</v>
          </cell>
          <cell r="I2222">
            <v>7.58</v>
          </cell>
          <cell r="J2222" t="str">
            <v>USD</v>
          </cell>
          <cell r="K2222" t="str">
            <v>Base</v>
          </cell>
          <cell r="L2222" t="str">
            <v>Yes</v>
          </cell>
          <cell r="M2222">
            <v>2039722</v>
          </cell>
          <cell r="N2222">
            <v>2039905</v>
          </cell>
          <cell r="O2222" t="str">
            <v>ALWAYS_TWO_DAY</v>
          </cell>
          <cell r="P2222">
            <v>0.22500000000000001</v>
          </cell>
          <cell r="Q2222">
            <v>1</v>
          </cell>
          <cell r="R2222" t="str">
            <v>Walmart Fulfilled</v>
          </cell>
          <cell r="S2222" t="str">
            <v>Seller Fulfilled</v>
          </cell>
          <cell r="T2222" t="str">
            <v>27MGBI7X0W0F</v>
          </cell>
          <cell r="U2222" t="str">
            <v>00764608002049</v>
          </cell>
        </row>
        <row r="2223">
          <cell r="A2223" t="str">
            <v>273-PACK2</v>
          </cell>
          <cell r="B2223">
            <v>200128623</v>
          </cell>
          <cell r="C2223" t="str">
            <v>BAZIC Products Binder Clips, Assorted Colors, 12 Count, 2 Pack</v>
          </cell>
          <cell r="D2223" t="str">
            <v>ACTIVE</v>
          </cell>
          <cell r="E2223" t="str">
            <v>PUBLISHED</v>
          </cell>
          <cell r="F2223" t="str">
            <v>Offer end date has passed,Price Adjusted</v>
          </cell>
          <cell r="G2223" t="str">
            <v>Office &amp; Stationery</v>
          </cell>
          <cell r="H2223" t="str">
            <v>Paper Clips</v>
          </cell>
          <cell r="I2223">
            <v>10.01</v>
          </cell>
          <cell r="J2223" t="str">
            <v>USD</v>
          </cell>
          <cell r="K2223" t="str">
            <v>Base</v>
          </cell>
          <cell r="L2223" t="str">
            <v>Yes</v>
          </cell>
          <cell r="M2223">
            <v>2039905</v>
          </cell>
          <cell r="N2223">
            <v>2039905</v>
          </cell>
          <cell r="O2223" t="str">
            <v>NETWORK_GEO</v>
          </cell>
          <cell r="P2223">
            <v>0.46</v>
          </cell>
          <cell r="Q2223">
            <v>1</v>
          </cell>
          <cell r="R2223" t="str">
            <v>Seller Fulfilled</v>
          </cell>
          <cell r="S2223" t="str">
            <v>Seller Fulfilled</v>
          </cell>
          <cell r="T2223" t="str">
            <v>4XBKZAJBNFHJ</v>
          </cell>
          <cell r="U2223" t="str">
            <v>00468535250756</v>
          </cell>
        </row>
        <row r="2224">
          <cell r="A2224" t="str">
            <v>275-SET3</v>
          </cell>
          <cell r="B2224">
            <v>895542673</v>
          </cell>
          <cell r="C2224" t="str">
            <v>BAZIC Binder Clips Metallic Color Small Large Paper Clips (8/Pack), 3-Packs</v>
          </cell>
          <cell r="D2224" t="str">
            <v>ARCHIVED</v>
          </cell>
          <cell r="E2224" t="str">
            <v>UNPUBLISHED</v>
          </cell>
          <cell r="F2224" t="str">
            <v>Listing &amp; Content:UPC Mismatch:Wrong-Item:Unpublish-Auto,Offer end date has passed</v>
          </cell>
          <cell r="G2224" t="str">
            <v>Office &amp; Stationery</v>
          </cell>
          <cell r="H2224" t="str">
            <v>Glue</v>
          </cell>
          <cell r="I2224">
            <v>22.99</v>
          </cell>
          <cell r="J2224" t="str">
            <v>USD</v>
          </cell>
          <cell r="K2224" t="str">
            <v>Base</v>
          </cell>
          <cell r="L2224" t="str">
            <v>Yes</v>
          </cell>
          <cell r="M2224">
            <v>2039905</v>
          </cell>
          <cell r="N2224">
            <v>2039872</v>
          </cell>
          <cell r="O2224" t="str">
            <v>NETWORK_GEO</v>
          </cell>
          <cell r="P2224">
            <v>2.16</v>
          </cell>
          <cell r="Q2224">
            <v>1</v>
          </cell>
          <cell r="R2224" t="str">
            <v>Seller Fulfilled</v>
          </cell>
          <cell r="S2224" t="str">
            <v>Walmart Fulfilled</v>
          </cell>
          <cell r="T2224" t="str">
            <v>763KHO6S5WTS</v>
          </cell>
          <cell r="U2224" t="str">
            <v>00764608020463</v>
          </cell>
        </row>
        <row r="2225">
          <cell r="A2225" t="str">
            <v>3951-EACH</v>
          </cell>
          <cell r="B2225">
            <v>15123301098</v>
          </cell>
          <cell r="C2225" t="str">
            <v>BAZIC Acrylic Paint 12 Colors 0.4 oz/12 ml, Non-Toxic Craft Paint Set, 1-Pack</v>
          </cell>
          <cell r="D2225" t="str">
            <v>ACTIVE</v>
          </cell>
          <cell r="E2225" t="str">
            <v>PUBLISHED</v>
          </cell>
          <cell r="F2225" t="str">
            <v>Offer end date has passed</v>
          </cell>
          <cell r="G2225" t="str">
            <v>Office &amp; Stationery</v>
          </cell>
          <cell r="H2225" t="str">
            <v>Paper Clips</v>
          </cell>
          <cell r="I2225">
            <v>8.57</v>
          </cell>
          <cell r="J2225" t="str">
            <v>USD</v>
          </cell>
          <cell r="K2225" t="str">
            <v>Base</v>
          </cell>
          <cell r="L2225" t="str">
            <v>Yes</v>
          </cell>
          <cell r="M2225">
            <v>2039748</v>
          </cell>
          <cell r="N2225">
            <v>2039905</v>
          </cell>
          <cell r="O2225" t="str">
            <v>ALWAYS_TWO_DAY</v>
          </cell>
          <cell r="P2225">
            <v>0.53500000000000003</v>
          </cell>
          <cell r="Q2225">
            <v>1</v>
          </cell>
          <cell r="R2225" t="str">
            <v>Walmart Fulfilled</v>
          </cell>
          <cell r="S2225" t="str">
            <v>Seller Fulfilled</v>
          </cell>
          <cell r="T2225" t="str">
            <v>64KUY3TS1TR4</v>
          </cell>
          <cell r="U2225" t="str">
            <v>00462298124538</v>
          </cell>
        </row>
        <row r="2226">
          <cell r="A2226" t="str">
            <v>4398-BOX</v>
          </cell>
          <cell r="B2226">
            <v>153953433</v>
          </cell>
          <cell r="C2226" t="str">
            <v>BAZIC 7.5"x9", Will Return Clock Sign w/ Open Sign On Back, Double Sides, 24-Pack</v>
          </cell>
          <cell r="D2226" t="str">
            <v>ACTIVE</v>
          </cell>
          <cell r="E2226" t="str">
            <v>PUBLISHED</v>
          </cell>
          <cell r="F2226" t="str">
            <v>Offer end date has passed</v>
          </cell>
          <cell r="G2226" t="str">
            <v>Office &amp; Stationery</v>
          </cell>
          <cell r="H2226" t="str">
            <v>Glue</v>
          </cell>
          <cell r="I2226">
            <v>8.75</v>
          </cell>
          <cell r="J2226" t="str">
            <v>USD</v>
          </cell>
          <cell r="K2226" t="str">
            <v>Base</v>
          </cell>
          <cell r="L2226" t="str">
            <v>Yes</v>
          </cell>
          <cell r="M2226">
            <v>2038710</v>
          </cell>
          <cell r="N2226">
            <v>2039872</v>
          </cell>
          <cell r="O2226" t="str">
            <v>NETWORK_GEO</v>
          </cell>
          <cell r="P2226">
            <v>0.19</v>
          </cell>
          <cell r="Q2226">
            <v>1</v>
          </cell>
          <cell r="R2226" t="str">
            <v>Seller Fulfilled</v>
          </cell>
          <cell r="S2226" t="str">
            <v>Walmart Fulfilled</v>
          </cell>
          <cell r="T2226" t="str">
            <v>20GC503ETZY9</v>
          </cell>
          <cell r="U2226" t="str">
            <v>00764608020500</v>
          </cell>
        </row>
        <row r="2227">
          <cell r="A2227" t="str">
            <v>5000-EACH</v>
          </cell>
          <cell r="B2227">
            <v>24873425</v>
          </cell>
          <cell r="C2227" t="str">
            <v>BAZIC 12" X 5' Cushion Wrap</v>
          </cell>
          <cell r="D2227" t="str">
            <v>ARCHIVED</v>
          </cell>
          <cell r="E2227" t="str">
            <v>UNPUBLISHED</v>
          </cell>
          <cell r="F2227" t="str">
            <v>Offer end date has passed</v>
          </cell>
          <cell r="G2227" t="str">
            <v>Office &amp; Stationery</v>
          </cell>
          <cell r="H2227" t="str">
            <v>Pocket Folders</v>
          </cell>
          <cell r="I2227">
            <v>15.5</v>
          </cell>
          <cell r="J2227" t="str">
            <v>USD</v>
          </cell>
          <cell r="K2227" t="str">
            <v>Base</v>
          </cell>
          <cell r="L2227" t="str">
            <v>Yes</v>
          </cell>
          <cell r="M2227">
            <v>2038710</v>
          </cell>
          <cell r="N2227">
            <v>2039742</v>
          </cell>
          <cell r="O2227" t="str">
            <v>NETWORK_GEO</v>
          </cell>
          <cell r="P2227">
            <v>0.6</v>
          </cell>
          <cell r="Q2227">
            <v>1</v>
          </cell>
          <cell r="R2227" t="str">
            <v>Seller Fulfilled</v>
          </cell>
          <cell r="S2227" t="str">
            <v>Seller Fulfilled</v>
          </cell>
          <cell r="T2227" t="str">
            <v>1BFHRVCV7R62</v>
          </cell>
          <cell r="U2227" t="str">
            <v>00466376126148</v>
          </cell>
        </row>
        <row r="2228">
          <cell r="A2228" t="str">
            <v>551-EACH</v>
          </cell>
          <cell r="B2228">
            <v>35019338</v>
          </cell>
          <cell r="C2228" t="str">
            <v>BAZIC Sketch Pad 20 Sheet 18"x12" Sketchbook Drawing Pads for School, 1-Pack</v>
          </cell>
          <cell r="D2228" t="str">
            <v>ACTIVE</v>
          </cell>
          <cell r="E2228" t="str">
            <v>PUBLISHED</v>
          </cell>
          <cell r="F2228" t="str">
            <v>Offer end date has passed,Price Adjusted</v>
          </cell>
          <cell r="G2228" t="str">
            <v>Crafts</v>
          </cell>
          <cell r="H2228" t="str">
            <v>Art Pads &amp; Paper</v>
          </cell>
          <cell r="I2228">
            <v>12.69</v>
          </cell>
          <cell r="J2228" t="str">
            <v>USD</v>
          </cell>
          <cell r="K2228" t="str">
            <v>Base</v>
          </cell>
          <cell r="L2228">
            <v>12.69</v>
          </cell>
          <cell r="M2228">
            <v>2039754</v>
          </cell>
          <cell r="N2228">
            <v>2038710</v>
          </cell>
          <cell r="O2228">
            <v>0.86</v>
          </cell>
          <cell r="P2228">
            <v>0.27</v>
          </cell>
          <cell r="Q2228">
            <v>1</v>
          </cell>
          <cell r="R2228" t="str">
            <v>Seller Fulfilled</v>
          </cell>
          <cell r="S2228" t="str">
            <v>Seller Fulfilled</v>
          </cell>
          <cell r="T2228" t="str">
            <v>66Q9D65KV5EP</v>
          </cell>
          <cell r="U2228" t="str">
            <v>00462415332679</v>
          </cell>
        </row>
        <row r="2229">
          <cell r="A2229" t="str">
            <v>570-SET6</v>
          </cell>
          <cell r="B2229">
            <v>42754211</v>
          </cell>
          <cell r="C2229" t="str">
            <v>BAZIC Ruled Index Cards Book 3"X5" View Poly Cover Memo Flashcards (50/Pack), 6-Packs</v>
          </cell>
          <cell r="D2229" t="str">
            <v>ACTIVE</v>
          </cell>
          <cell r="E2229" t="str">
            <v>PUBLISHED</v>
          </cell>
          <cell r="F2229" t="str">
            <v>Offer end date has passed</v>
          </cell>
          <cell r="G2229" t="str">
            <v>Office &amp; Stationery</v>
          </cell>
          <cell r="H2229" t="str">
            <v>Pocket Folders</v>
          </cell>
          <cell r="I2229">
            <v>38.380000000000003</v>
          </cell>
          <cell r="J2229" t="str">
            <v>USD</v>
          </cell>
          <cell r="K2229" t="str">
            <v>Base</v>
          </cell>
          <cell r="L2229" t="str">
            <v>Yes</v>
          </cell>
          <cell r="M2229">
            <v>2039744</v>
          </cell>
          <cell r="N2229">
            <v>2039742</v>
          </cell>
          <cell r="O2229" t="str">
            <v>NETWORK_GEO</v>
          </cell>
          <cell r="P2229">
            <v>6.7</v>
          </cell>
          <cell r="Q2229">
            <v>1</v>
          </cell>
          <cell r="R2229" t="str">
            <v>Seller Fulfilled</v>
          </cell>
          <cell r="S2229" t="str">
            <v>Seller Fulfilled</v>
          </cell>
          <cell r="T2229" t="str">
            <v>2SI5F39XOVYB</v>
          </cell>
          <cell r="U2229" t="str">
            <v>20764608021761</v>
          </cell>
        </row>
        <row r="2230">
          <cell r="A2230" t="str">
            <v>620000-SET4</v>
          </cell>
          <cell r="B2230">
            <v>139735321</v>
          </cell>
          <cell r="C2230" t="str">
            <v>Sesame Street Flash Card, ABC Shape Number Alphabet (36/Pack), 4-Packs</v>
          </cell>
          <cell r="D2230" t="str">
            <v>RETIRED</v>
          </cell>
          <cell r="E2230" t="str">
            <v>UNPUBLISHED</v>
          </cell>
          <cell r="F2230" t="str">
            <v>Offer end date has passed,No Match Found - Adjusted to your last submitted price</v>
          </cell>
          <cell r="G2230" t="str">
            <v>Office &amp; Stationery</v>
          </cell>
          <cell r="H2230" t="str">
            <v>Pencil &amp; Pen Erasers</v>
          </cell>
          <cell r="I2230">
            <v>5.79</v>
          </cell>
          <cell r="J2230" t="str">
            <v>USD</v>
          </cell>
          <cell r="K2230" t="str">
            <v>Base</v>
          </cell>
          <cell r="L2230" t="str">
            <v>Yes</v>
          </cell>
          <cell r="M2230">
            <v>2039914</v>
          </cell>
          <cell r="N2230">
            <v>2039721</v>
          </cell>
          <cell r="O2230" t="str">
            <v>ALWAYS_TWO_DAY</v>
          </cell>
          <cell r="P2230">
            <v>1.2E-2</v>
          </cell>
          <cell r="Q2230">
            <v>1</v>
          </cell>
          <cell r="R2230" t="str">
            <v>Walmart Fulfilled</v>
          </cell>
          <cell r="S2230" t="str">
            <v>Seller Fulfilled</v>
          </cell>
          <cell r="T2230" t="str">
            <v>0U0RGZIYW06I</v>
          </cell>
          <cell r="U2230" t="str">
            <v>00764608022276</v>
          </cell>
        </row>
        <row r="2231">
          <cell r="A2231" t="str">
            <v>6800-BOX</v>
          </cell>
          <cell r="B2231">
            <v>477328184</v>
          </cell>
          <cell r="C2231" t="str">
            <v>BAZIC Craft Sticks Natural Wood, Non Toxic Stick (100/pack), 24-Packs</v>
          </cell>
          <cell r="D2231" t="str">
            <v>ACTIVE</v>
          </cell>
          <cell r="E2231" t="str">
            <v>PUBLISHED</v>
          </cell>
          <cell r="F2231" t="str">
            <v>Offer end date has passed</v>
          </cell>
          <cell r="G2231" t="str">
            <v>Office &amp; Stationery</v>
          </cell>
          <cell r="H2231" t="str">
            <v>Pins &amp; Tacks</v>
          </cell>
          <cell r="I2231">
            <v>10</v>
          </cell>
          <cell r="J2231" t="str">
            <v>USD</v>
          </cell>
          <cell r="K2231" t="str">
            <v>Base</v>
          </cell>
          <cell r="L2231" t="str">
            <v>Yes</v>
          </cell>
          <cell r="M2231">
            <v>2038710</v>
          </cell>
          <cell r="N2231">
            <v>2048507</v>
          </cell>
          <cell r="O2231" t="str">
            <v>NETWORK_GEO</v>
          </cell>
          <cell r="P2231">
            <v>1</v>
          </cell>
          <cell r="Q2231">
            <v>1</v>
          </cell>
          <cell r="R2231" t="str">
            <v>Seller Fulfilled</v>
          </cell>
          <cell r="S2231" t="str">
            <v>Walmart Fulfilled</v>
          </cell>
          <cell r="T2231" t="str">
            <v>2A0ZRP73LZ4O</v>
          </cell>
          <cell r="U2231" t="str">
            <v>00467366332143</v>
          </cell>
        </row>
        <row r="2232">
          <cell r="A2232" t="str">
            <v>721-EACH</v>
          </cell>
          <cell r="B2232">
            <v>54482163</v>
          </cell>
          <cell r="C2232" t="str">
            <v>BAZIC Marc Mechanical Pencil 0.7mm Soft Grip, (3/Pack), 1-Pack</v>
          </cell>
          <cell r="D2232" t="str">
            <v>ARCHIVED</v>
          </cell>
          <cell r="E2232" t="str">
            <v>UNPUBLISHED</v>
          </cell>
          <cell r="F2232" t="str">
            <v>Offer end date has passed</v>
          </cell>
          <cell r="G2232" t="str">
            <v>Office &amp; Stationery</v>
          </cell>
          <cell r="H2232" t="str">
            <v>Binder Pockets</v>
          </cell>
          <cell r="I2232">
            <v>11.99</v>
          </cell>
          <cell r="J2232" t="str">
            <v>USD</v>
          </cell>
          <cell r="K2232" t="str">
            <v>Base</v>
          </cell>
          <cell r="L2232" t="str">
            <v>Yes</v>
          </cell>
          <cell r="M2232">
            <v>2039720</v>
          </cell>
          <cell r="N2232">
            <v>2038356</v>
          </cell>
          <cell r="O2232" t="str">
            <v>NETWORK_GEO</v>
          </cell>
          <cell r="P2232">
            <v>0.48</v>
          </cell>
          <cell r="Q2232">
            <v>1</v>
          </cell>
          <cell r="R2232" t="str">
            <v>Seller Fulfilled</v>
          </cell>
          <cell r="S2232" t="str">
            <v>Seller Fulfilled</v>
          </cell>
          <cell r="T2232" t="str">
            <v>5AA5NB4QJ6L9</v>
          </cell>
          <cell r="U2232" t="str">
            <v>00464668462950</v>
          </cell>
        </row>
        <row r="2233">
          <cell r="A2233" t="str">
            <v>975-CASE</v>
          </cell>
          <cell r="B2233">
            <v>741570826</v>
          </cell>
          <cell r="C2233" t="str">
            <v>BAZIC Red Duct Tape 1.88" X 60 Yards, Tear by Hand, 12-Pack</v>
          </cell>
          <cell r="D2233" t="str">
            <v>ACTIVE</v>
          </cell>
          <cell r="E2233" t="str">
            <v>PUBLISHED</v>
          </cell>
          <cell r="F2233" t="str">
            <v>Compliance - Childrenâ€™s Product Policy,No Match Found - Adjusted to your last submitted price</v>
          </cell>
          <cell r="G2233" t="str">
            <v>Office &amp; Stationery</v>
          </cell>
          <cell r="H2233" t="str">
            <v>Binders</v>
          </cell>
          <cell r="I2233">
            <v>29.99</v>
          </cell>
          <cell r="J2233" t="str">
            <v>USD</v>
          </cell>
          <cell r="K2233" t="str">
            <v>Base</v>
          </cell>
          <cell r="L2233" t="str">
            <v>No</v>
          </cell>
          <cell r="M2233">
            <v>2042502</v>
          </cell>
          <cell r="N2233">
            <v>2039738</v>
          </cell>
          <cell r="O2233" t="str">
            <v>ALWAYS_TWO_DAY</v>
          </cell>
          <cell r="P2233">
            <v>3.585</v>
          </cell>
          <cell r="Q2233">
            <v>1</v>
          </cell>
          <cell r="R2233" t="str">
            <v>Walmart Fulfilled</v>
          </cell>
          <cell r="S2233" t="str">
            <v>Seller Fulfilled</v>
          </cell>
          <cell r="T2233" t="str">
            <v>78KRMFB5SCZM</v>
          </cell>
          <cell r="U2233" t="str">
            <v>00466403551752</v>
          </cell>
        </row>
        <row r="2234">
          <cell r="A2234" t="str">
            <v>12122-CASE</v>
          </cell>
          <cell r="B2234">
            <v>759851659</v>
          </cell>
          <cell r="C2234" t="str">
            <v>JUMBO PRINCESS Coloring &amp; Activity Book 2-Title, Fun Game Workbook for Learning Drawing Coloring, Gift for Kids Toddler Activity at Classroom Home, 48-Pack</v>
          </cell>
          <cell r="D2234" t="str">
            <v>ACTIVE</v>
          </cell>
          <cell r="E2234" t="str">
            <v>PUBLISHED</v>
          </cell>
          <cell r="F2234" t="str">
            <v>Reasonable price requirements are not met,Reasonable Price Not Satisfied</v>
          </cell>
          <cell r="G2234" t="str">
            <v>Office &amp; Stationery</v>
          </cell>
          <cell r="H2234" t="str">
            <v>Math Tool Kits</v>
          </cell>
          <cell r="I2234">
            <v>8.99</v>
          </cell>
          <cell r="J2234" t="str">
            <v>USD</v>
          </cell>
          <cell r="K2234" t="str">
            <v>Base</v>
          </cell>
          <cell r="L2234" t="str">
            <v>Yes</v>
          </cell>
          <cell r="M2234">
            <v>2038710</v>
          </cell>
          <cell r="N2234">
            <v>2038710</v>
          </cell>
          <cell r="O2234" t="str">
            <v>NETWORK_GEO</v>
          </cell>
          <cell r="P2234">
            <v>0.23499999999999999</v>
          </cell>
          <cell r="Q2234">
            <v>1</v>
          </cell>
          <cell r="R2234" t="str">
            <v>WFS Eligible</v>
          </cell>
          <cell r="S2234" t="str">
            <v>Seller Fulfilled</v>
          </cell>
          <cell r="T2234" t="str">
            <v>310ENUCY2ZG6</v>
          </cell>
          <cell r="U2234" t="str">
            <v>00764608003329</v>
          </cell>
        </row>
        <row r="2235">
          <cell r="A2235" t="str">
            <v>1277-EACH</v>
          </cell>
          <cell r="B2235">
            <v>1349439730</v>
          </cell>
          <cell r="C2235" t="str">
            <v>BAZIC Classico Brush Markers 12 Colors, Fine Line Washable Coloring Marker, Non Toxic Art Supplies (12/Pack), 1-Pack</v>
          </cell>
          <cell r="D2235" t="str">
            <v>ARCHIVED</v>
          </cell>
          <cell r="E2235" t="str">
            <v>UNPUBLISHED</v>
          </cell>
          <cell r="F2235" t="str">
            <v>Offer end date has passed,Current Offer At Or Below Target</v>
          </cell>
          <cell r="G2235" t="str">
            <v>Crafts</v>
          </cell>
          <cell r="H2235" t="str">
            <v>Clays &amp; Doughs</v>
          </cell>
          <cell r="I2235">
            <v>53.65</v>
          </cell>
          <cell r="J2235" t="str">
            <v>USD</v>
          </cell>
          <cell r="K2235" t="str">
            <v>Base</v>
          </cell>
          <cell r="L2235" t="str">
            <v>Yes</v>
          </cell>
          <cell r="M2235">
            <v>2039746</v>
          </cell>
          <cell r="N2235">
            <v>2039741</v>
          </cell>
          <cell r="O2235" t="str">
            <v>NETWORK_GEO</v>
          </cell>
          <cell r="P2235">
            <v>11</v>
          </cell>
          <cell r="Q2235">
            <v>1</v>
          </cell>
          <cell r="R2235" t="str">
            <v>Seller Fulfilled</v>
          </cell>
          <cell r="S2235" t="str">
            <v>Seller Fulfilled</v>
          </cell>
          <cell r="T2235" t="str">
            <v>58G9CY5V8HT0</v>
          </cell>
          <cell r="U2235" t="str">
            <v>20764608033504</v>
          </cell>
        </row>
        <row r="2236">
          <cell r="A2236" t="str">
            <v>1810-CASE</v>
          </cell>
          <cell r="B2236">
            <v>612149305</v>
          </cell>
          <cell r="C2236" t="str">
            <v>BAZIC Clipboard Storage Case, Plastic Briefcases Box, Letter Size, 12-Pack</v>
          </cell>
          <cell r="D2236" t="str">
            <v>ACTIVE</v>
          </cell>
          <cell r="E2236" t="str">
            <v>PUBLISHED</v>
          </cell>
          <cell r="F2236" t="str">
            <v>PRICING_ERROR,PRICING_ERROR</v>
          </cell>
          <cell r="G2236" t="str">
            <v>Office &amp; Stationery</v>
          </cell>
          <cell r="H2236" t="str">
            <v>Form Holders &amp; Clipboards</v>
          </cell>
          <cell r="I2236">
            <v>75.489999999999995</v>
          </cell>
          <cell r="J2236" t="str">
            <v>USD</v>
          </cell>
          <cell r="K2236" t="str">
            <v>Base</v>
          </cell>
          <cell r="L2236">
            <v>75.489999999999995</v>
          </cell>
          <cell r="M2236">
            <v>2039893</v>
          </cell>
          <cell r="N2236">
            <v>2039741</v>
          </cell>
          <cell r="O2236">
            <v>9.16</v>
          </cell>
          <cell r="P2236">
            <v>0.14000000000000001</v>
          </cell>
          <cell r="Q2236">
            <v>1</v>
          </cell>
          <cell r="R2236" t="str">
            <v>Seller Fulfilled</v>
          </cell>
          <cell r="S2236" t="str">
            <v>Seller Fulfilled</v>
          </cell>
          <cell r="T2236" t="str">
            <v>4ZPE1BFT43RY</v>
          </cell>
          <cell r="U2236" t="str">
            <v>00764608033555</v>
          </cell>
        </row>
        <row r="2237">
          <cell r="A2237" t="str">
            <v>20080-CASE</v>
          </cell>
          <cell r="B2237">
            <v>102450526</v>
          </cell>
          <cell r="C2237" t="str">
            <v>BAZIC Poster Board Display Rack 10-Slots, Art Drying Racks 29.5"x23"x16"</v>
          </cell>
          <cell r="D2237" t="str">
            <v>ACTIVE</v>
          </cell>
          <cell r="E2237" t="str">
            <v>PUBLISHED</v>
          </cell>
          <cell r="F2237" t="str">
            <v>Compliance - Childrenâ€™s Product Policy,Current Offer At Or Below Target</v>
          </cell>
          <cell r="G2237" t="str">
            <v>Crafts</v>
          </cell>
          <cell r="H2237" t="str">
            <v>Glitter</v>
          </cell>
          <cell r="I2237">
            <v>24.08</v>
          </cell>
          <cell r="J2237" t="str">
            <v>USD</v>
          </cell>
          <cell r="K2237" t="str">
            <v>Base</v>
          </cell>
          <cell r="L2237" t="str">
            <v>Yes</v>
          </cell>
          <cell r="M2237">
            <v>2039749</v>
          </cell>
          <cell r="N2237">
            <v>2038710</v>
          </cell>
          <cell r="O2237" t="str">
            <v>NETWORK_GEO</v>
          </cell>
          <cell r="P2237">
            <v>2.04</v>
          </cell>
          <cell r="Q2237">
            <v>1</v>
          </cell>
          <cell r="R2237" t="str">
            <v>Seller Fulfilled</v>
          </cell>
          <cell r="S2237" t="str">
            <v>Walmart Fulfilled</v>
          </cell>
          <cell r="T2237" t="str">
            <v>748KCZZWV7QB</v>
          </cell>
          <cell r="U2237" t="str">
            <v>10764608034450</v>
          </cell>
        </row>
        <row r="2238">
          <cell r="A2238" t="str">
            <v>2177-SET4</v>
          </cell>
          <cell r="B2238">
            <v>3221936339</v>
          </cell>
          <cell r="C2238" t="str">
            <v>BAZIC 2 Pockets Paper File Folder, Laminated Glossy 3 Hole Portfolio, Assorted Classic Colors Letter Size, 4-Pack</v>
          </cell>
          <cell r="D2238" t="str">
            <v>ACTIVE</v>
          </cell>
          <cell r="E2238" t="str">
            <v>PUBLISHED</v>
          </cell>
          <cell r="F2238" t="str">
            <v>Offer end date has passed</v>
          </cell>
          <cell r="G2238" t="str">
            <v>Office &amp; Stationery</v>
          </cell>
          <cell r="H2238" t="str">
            <v>File Folders</v>
          </cell>
          <cell r="I2238">
            <v>9.99</v>
          </cell>
          <cell r="J2238" t="str">
            <v>USD</v>
          </cell>
          <cell r="K2238" t="str">
            <v>Base</v>
          </cell>
          <cell r="L2238">
            <v>9.99</v>
          </cell>
          <cell r="M2238">
            <v>2039742</v>
          </cell>
          <cell r="N2238">
            <v>2038710</v>
          </cell>
          <cell r="O2238">
            <v>0.6</v>
          </cell>
          <cell r="P2238">
            <v>9.76</v>
          </cell>
          <cell r="Q2238">
            <v>1</v>
          </cell>
          <cell r="R2238" t="str">
            <v>Seller Fulfilled</v>
          </cell>
          <cell r="S2238" t="str">
            <v>Seller Fulfilled</v>
          </cell>
          <cell r="T2238" t="str">
            <v>6ZHAC22D96YV</v>
          </cell>
          <cell r="U2238" t="str">
            <v>10764608034689</v>
          </cell>
        </row>
        <row r="2239">
          <cell r="A2239" t="str">
            <v>290-EACH</v>
          </cell>
          <cell r="B2239">
            <v>825204899</v>
          </cell>
          <cell r="C2239" t="str">
            <v>BAZIC Push Pin Binder Clip Magnet Button Paper Clips (269 Pcs/Pack), 1-Pack</v>
          </cell>
          <cell r="D2239" t="str">
            <v>ACTIVE</v>
          </cell>
          <cell r="E2239" t="str">
            <v>PUBLISHED</v>
          </cell>
          <cell r="F2239" t="str">
            <v>Offer end date has passed</v>
          </cell>
          <cell r="G2239" t="str">
            <v>Office &amp; Stationery</v>
          </cell>
          <cell r="H2239" t="str">
            <v>Mailers</v>
          </cell>
          <cell r="I2239">
            <v>11.99</v>
          </cell>
          <cell r="J2239" t="str">
            <v>USD</v>
          </cell>
          <cell r="K2239" t="str">
            <v>Base</v>
          </cell>
          <cell r="L2239" t="str">
            <v>Yes</v>
          </cell>
          <cell r="M2239">
            <v>2039905</v>
          </cell>
          <cell r="N2239">
            <v>2038710</v>
          </cell>
          <cell r="O2239" t="str">
            <v>NETWORK_GEO</v>
          </cell>
          <cell r="P2239">
            <v>0.66</v>
          </cell>
          <cell r="Q2239">
            <v>1</v>
          </cell>
          <cell r="R2239" t="str">
            <v>Seller Fulfilled</v>
          </cell>
          <cell r="S2239" t="str">
            <v>Seller Fulfilled</v>
          </cell>
          <cell r="T2239" t="str">
            <v>3W83K76257GL</v>
          </cell>
          <cell r="U2239" t="str">
            <v>00461023785914</v>
          </cell>
        </row>
        <row r="2240">
          <cell r="A2240" t="str">
            <v>3113-A-EACH</v>
          </cell>
          <cell r="B2240">
            <v>28150898</v>
          </cell>
          <cell r="C2240" t="str">
            <v>BAZIC 3 Ring Binder 1.5" Economy Binders Black, Hold 280 Sheets Paper, 1-Count</v>
          </cell>
          <cell r="D2240" t="str">
            <v>ACTIVE</v>
          </cell>
          <cell r="E2240" t="str">
            <v>PUBLISHED</v>
          </cell>
          <cell r="F2240" t="str">
            <v>Offer end date has passed</v>
          </cell>
          <cell r="G2240" t="str">
            <v>Crafts</v>
          </cell>
          <cell r="H2240" t="str">
            <v>Stickers</v>
          </cell>
          <cell r="I2240">
            <v>37</v>
          </cell>
          <cell r="J2240" t="str">
            <v>USD</v>
          </cell>
          <cell r="K2240" t="str">
            <v>Base</v>
          </cell>
          <cell r="L2240" t="str">
            <v>Yes</v>
          </cell>
          <cell r="M2240">
            <v>2039738</v>
          </cell>
          <cell r="N2240">
            <v>2038710</v>
          </cell>
          <cell r="O2240" t="str">
            <v>NETWORK_GEO</v>
          </cell>
          <cell r="P2240">
            <v>2.2799999999999998</v>
          </cell>
          <cell r="Q2240">
            <v>1</v>
          </cell>
          <cell r="R2240" t="str">
            <v>Seller Fulfilled</v>
          </cell>
          <cell r="S2240" t="str">
            <v>Seller Fulfilled</v>
          </cell>
          <cell r="T2240" t="str">
            <v>0Z5Q3DIRTX4L</v>
          </cell>
          <cell r="U2240" t="str">
            <v>10764608038274</v>
          </cell>
        </row>
        <row r="2241">
          <cell r="A2241" t="str">
            <v>3348-EACH</v>
          </cell>
          <cell r="B2241">
            <v>3044109696</v>
          </cell>
          <cell r="C2241" t="str">
            <v>Bazic 3348 4.8 oz 4 Natural &amp; Earth Color Modeling Clay Sticks</v>
          </cell>
          <cell r="D2241" t="str">
            <v>ACTIVE</v>
          </cell>
          <cell r="E2241" t="str">
            <v>PUBLISHED</v>
          </cell>
          <cell r="F2241"/>
          <cell r="G2241" t="str">
            <v>Office &amp; Stationery</v>
          </cell>
          <cell r="H2241" t="str">
            <v>Binders</v>
          </cell>
          <cell r="I2241">
            <v>79.959999999999994</v>
          </cell>
          <cell r="J2241" t="str">
            <v>USD</v>
          </cell>
          <cell r="K2241" t="str">
            <v>Base</v>
          </cell>
          <cell r="L2241" t="str">
            <v>Yes</v>
          </cell>
          <cell r="M2241">
            <v>2039741</v>
          </cell>
          <cell r="N2241">
            <v>2039738</v>
          </cell>
          <cell r="O2241" t="str">
            <v>NETWORK_GEO</v>
          </cell>
          <cell r="P2241">
            <v>17.62</v>
          </cell>
          <cell r="Q2241">
            <v>1</v>
          </cell>
          <cell r="R2241" t="str">
            <v>Seller Fulfilled</v>
          </cell>
          <cell r="S2241" t="str">
            <v>Seller Fulfilled</v>
          </cell>
          <cell r="T2241" t="str">
            <v>53UQUMK8HVQ1</v>
          </cell>
          <cell r="U2241" t="str">
            <v>20764608041639</v>
          </cell>
        </row>
        <row r="2242">
          <cell r="A2242" t="str">
            <v>3354-EACH</v>
          </cell>
          <cell r="B2242">
            <v>9673017734</v>
          </cell>
          <cell r="C2242" t="str">
            <v>Bazic 2 oz Air Dry Modeling Clay, Pastel Color</v>
          </cell>
          <cell r="D2242" t="str">
            <v>ACTIVE</v>
          </cell>
          <cell r="E2242" t="str">
            <v>UNPUBLISHED</v>
          </cell>
          <cell r="F2242" t="str">
            <v>PRICING_ERROR,PRICING_ERROR</v>
          </cell>
          <cell r="G2242" t="str">
            <v>Office &amp; Stationery</v>
          </cell>
          <cell r="H2242" t="str">
            <v>Binders</v>
          </cell>
          <cell r="I2242">
            <v>20.75</v>
          </cell>
          <cell r="J2242" t="str">
            <v>USD</v>
          </cell>
          <cell r="K2242" t="str">
            <v>Base</v>
          </cell>
          <cell r="L2242" t="str">
            <v>Yes</v>
          </cell>
          <cell r="M2242">
            <v>2039741</v>
          </cell>
          <cell r="N2242">
            <v>2039738</v>
          </cell>
          <cell r="O2242" t="str">
            <v>NETWORK_GEO</v>
          </cell>
          <cell r="P2242">
            <v>1.48</v>
          </cell>
          <cell r="Q2242">
            <v>1</v>
          </cell>
          <cell r="R2242" t="str">
            <v>Seller Fulfilled</v>
          </cell>
          <cell r="S2242" t="str">
            <v>Seller Fulfilled</v>
          </cell>
          <cell r="T2242" t="str">
            <v>4HOCMXHEMRPZ</v>
          </cell>
          <cell r="U2242" t="str">
            <v>00464330176284</v>
          </cell>
        </row>
        <row r="2243">
          <cell r="A2243" t="str">
            <v>34280-SET2</v>
          </cell>
          <cell r="B2243">
            <v>242279110</v>
          </cell>
          <cell r="C2243" t="str">
            <v>KAPPA Top Notch Word Finds - Digest Size [34280]</v>
          </cell>
          <cell r="D2243" t="str">
            <v>RETIRED</v>
          </cell>
          <cell r="E2243" t="str">
            <v>UNPUBLISHED</v>
          </cell>
          <cell r="F2243" t="str">
            <v>Offer end date has passed,Price Adjusted</v>
          </cell>
          <cell r="G2243" t="str">
            <v>Toys &amp; Games</v>
          </cell>
          <cell r="H2243" t="str">
            <v>Jigsaw Puzzles</v>
          </cell>
          <cell r="I2243">
            <v>8.44</v>
          </cell>
          <cell r="J2243" t="str">
            <v>USD</v>
          </cell>
          <cell r="K2243" t="str">
            <v>Base</v>
          </cell>
          <cell r="L2243" t="str">
            <v>Yes</v>
          </cell>
          <cell r="M2243">
            <v>2038710</v>
          </cell>
          <cell r="N2243">
            <v>2038710</v>
          </cell>
          <cell r="O2243">
            <v>0.17</v>
          </cell>
          <cell r="P2243">
            <v>0.28000000000000003</v>
          </cell>
          <cell r="Q2243">
            <v>1</v>
          </cell>
          <cell r="R2243" t="str">
            <v>Seller Fulfilled</v>
          </cell>
          <cell r="S2243" t="str">
            <v>Seller Fulfilled</v>
          </cell>
          <cell r="T2243" t="str">
            <v>1NKTW8BDKK71</v>
          </cell>
          <cell r="U2243" t="str">
            <v>00805219491768</v>
          </cell>
        </row>
        <row r="2244">
          <cell r="A2244" t="str">
            <v>3471-BOX</v>
          </cell>
          <cell r="B2244">
            <v>664188621</v>
          </cell>
          <cell r="C2244" t="str">
            <v>BAZIC Glitter Shaker 6 Color, Halloween Sparkling Powder (42g/Pack), 24-Packs</v>
          </cell>
          <cell r="D2244" t="str">
            <v>ACTIVE</v>
          </cell>
          <cell r="E2244" t="str">
            <v>PUBLISHED</v>
          </cell>
          <cell r="F2244" t="str">
            <v>Offer end date has passed</v>
          </cell>
          <cell r="G2244" t="str">
            <v>Crafts</v>
          </cell>
          <cell r="H2244" t="str">
            <v>Art Pads &amp; Paper</v>
          </cell>
          <cell r="I2244">
            <v>10.01</v>
          </cell>
          <cell r="J2244" t="str">
            <v>USD</v>
          </cell>
          <cell r="K2244" t="str">
            <v>Base</v>
          </cell>
          <cell r="L2244" t="str">
            <v>Yes</v>
          </cell>
          <cell r="M2244">
            <v>2038710</v>
          </cell>
          <cell r="N2244">
            <v>2039754</v>
          </cell>
          <cell r="O2244" t="str">
            <v>NETWORK_GEO</v>
          </cell>
          <cell r="P2244">
            <v>0.52</v>
          </cell>
          <cell r="Q2244">
            <v>1</v>
          </cell>
          <cell r="R2244" t="str">
            <v>Seller Fulfilled</v>
          </cell>
          <cell r="S2244" t="str">
            <v>Seller Fulfilled</v>
          </cell>
          <cell r="T2244" t="str">
            <v>1EXMA9OUGDFV</v>
          </cell>
          <cell r="U2244" t="str">
            <v>00764608050057</v>
          </cell>
        </row>
        <row r="2245">
          <cell r="A2245" t="str">
            <v>3805-BOX</v>
          </cell>
          <cell r="B2245">
            <v>398522757</v>
          </cell>
          <cell r="C2245" t="str">
            <v>BAZIC White Label 1/2"X3/4" Labels for File Folder (510/Pack), 24-Packs</v>
          </cell>
          <cell r="D2245" t="str">
            <v>ACTIVE</v>
          </cell>
          <cell r="E2245" t="str">
            <v>PUBLISHED</v>
          </cell>
          <cell r="G2245" t="str">
            <v>Office &amp; Stationery</v>
          </cell>
          <cell r="H2245" t="str">
            <v>Labels</v>
          </cell>
          <cell r="I2245">
            <v>30.01</v>
          </cell>
          <cell r="J2245" t="str">
            <v>USD</v>
          </cell>
          <cell r="K2245" t="str">
            <v>Base</v>
          </cell>
          <cell r="L2245">
            <v>30.01</v>
          </cell>
          <cell r="M2245">
            <v>2038061</v>
          </cell>
          <cell r="N2245">
            <v>2038710</v>
          </cell>
          <cell r="O2245" t="str">
            <v>NETWORK_GEO</v>
          </cell>
          <cell r="P2245">
            <v>9.44</v>
          </cell>
          <cell r="Q2245">
            <v>1</v>
          </cell>
          <cell r="R2245" t="str">
            <v>Seller Fulfilled</v>
          </cell>
          <cell r="S2245" t="str">
            <v>Seller Fulfilled</v>
          </cell>
          <cell r="T2245" t="str">
            <v>3MGQP0QGPKI9</v>
          </cell>
          <cell r="U2245" t="str">
            <v>20764608050808</v>
          </cell>
        </row>
        <row r="2246">
          <cell r="A2246" t="str">
            <v>3914-CASE</v>
          </cell>
          <cell r="B2246">
            <v>735972683</v>
          </cell>
          <cell r="C2246" t="str">
            <v>BAZIC Watercolor w/ Brush &amp; Mixing Palette, 48 Color Non-Toxic, 12-Pack</v>
          </cell>
          <cell r="D2246" t="str">
            <v>ACTIVE</v>
          </cell>
          <cell r="E2246" t="str">
            <v>PUBLISHED</v>
          </cell>
          <cell r="F2246"/>
          <cell r="G2246" t="str">
            <v>Office &amp; Stationery</v>
          </cell>
          <cell r="H2246" t="str">
            <v>Composition Notebooks</v>
          </cell>
          <cell r="I2246">
            <v>7.19</v>
          </cell>
          <cell r="J2246" t="str">
            <v>USD</v>
          </cell>
          <cell r="K2246" t="str">
            <v>Promo price</v>
          </cell>
          <cell r="L2246" t="str">
            <v>No</v>
          </cell>
          <cell r="M2246">
            <v>2039748</v>
          </cell>
          <cell r="N2246">
            <v>2038710</v>
          </cell>
          <cell r="O2246" t="str">
            <v>ALWAYS_TWO_DAY</v>
          </cell>
          <cell r="P2246">
            <v>0.25</v>
          </cell>
          <cell r="Q2246">
            <v>1</v>
          </cell>
          <cell r="R2246" t="str">
            <v>Walmart Fulfilled</v>
          </cell>
          <cell r="S2246" t="str">
            <v>Seller Fulfilled</v>
          </cell>
          <cell r="T2246" t="str">
            <v>298TGFEJOOFO</v>
          </cell>
          <cell r="U2246" t="str">
            <v>00764608050873</v>
          </cell>
        </row>
        <row r="2247">
          <cell r="A2247" t="str">
            <v>4147-EACH</v>
          </cell>
          <cell r="B2247">
            <v>53467097</v>
          </cell>
          <cell r="C2247" t="str">
            <v>BAZIC 3 Ring Binder 1.5" Economy View Binders Purple, Hold 280 Sheets, 1-Count</v>
          </cell>
          <cell r="D2247" t="str">
            <v>ACTIVE</v>
          </cell>
          <cell r="E2247" t="str">
            <v>PUBLISHED</v>
          </cell>
          <cell r="G2247" t="str">
            <v>Office &amp; Stationery</v>
          </cell>
          <cell r="H2247" t="str">
            <v>Binders</v>
          </cell>
          <cell r="I2247">
            <v>14.75</v>
          </cell>
          <cell r="J2247" t="str">
            <v>USD</v>
          </cell>
          <cell r="K2247" t="str">
            <v>Base</v>
          </cell>
          <cell r="L2247">
            <v>14.75</v>
          </cell>
          <cell r="M2247">
            <v>2039738</v>
          </cell>
          <cell r="N2247">
            <v>2039904</v>
          </cell>
          <cell r="O2247" t="str">
            <v>NETWORK_GEO</v>
          </cell>
          <cell r="P2247">
            <v>3.42</v>
          </cell>
          <cell r="Q2247">
            <v>1</v>
          </cell>
          <cell r="R2247" t="str">
            <v>Seller Fulfilled</v>
          </cell>
          <cell r="S2247" t="str">
            <v>Walmart Fulfilled</v>
          </cell>
          <cell r="T2247" t="str">
            <v>1Q0ZFRC21O11</v>
          </cell>
          <cell r="U2247" t="str">
            <v>10764608051310</v>
          </cell>
        </row>
        <row r="2248">
          <cell r="A2248" t="str">
            <v>6003-PACK4</v>
          </cell>
          <cell r="B2248">
            <v>887631006</v>
          </cell>
          <cell r="C2248" t="str">
            <v>BAZIC Chalkboard Eraser, Wood Felt Blackboard Whiteboard Erasers Cleaner Dustless Duster for Teacher Office Class Home, 4-Pack</v>
          </cell>
          <cell r="D2248" t="str">
            <v>ACTIVE</v>
          </cell>
          <cell r="E2248" t="str">
            <v>PUBLISHED</v>
          </cell>
          <cell r="F2248" t="str">
            <v>Offer end date has passed</v>
          </cell>
          <cell r="G2248" t="str">
            <v>Office &amp; Stationery</v>
          </cell>
          <cell r="H2248" t="str">
            <v>Poster Boards</v>
          </cell>
          <cell r="I2248">
            <v>15.99</v>
          </cell>
          <cell r="J2248" t="str">
            <v>USD</v>
          </cell>
          <cell r="K2248" t="str">
            <v>Base</v>
          </cell>
          <cell r="L2248" t="str">
            <v>Yes</v>
          </cell>
          <cell r="M2248">
            <v>2039721</v>
          </cell>
          <cell r="N2248">
            <v>2039749</v>
          </cell>
          <cell r="O2248" t="str">
            <v>NETWORK_GEO</v>
          </cell>
          <cell r="P2248">
            <v>1</v>
          </cell>
          <cell r="Q2248">
            <v>1</v>
          </cell>
          <cell r="R2248" t="str">
            <v>Seller Fulfilled</v>
          </cell>
          <cell r="S2248" t="str">
            <v>Seller Fulfilled</v>
          </cell>
          <cell r="T2248" t="str">
            <v>4XE3VXIFIUKH</v>
          </cell>
          <cell r="U2248" t="str">
            <v>00464696634671</v>
          </cell>
        </row>
        <row r="2249">
          <cell r="A2249" t="str">
            <v>6051-EACH</v>
          </cell>
          <cell r="B2249">
            <v>533255206</v>
          </cell>
          <cell r="C2249" t="str">
            <v>BAZIC Magnetic Dry Erase Board Aluminium Frame 16"x20", Whiteboard, 1-Pack</v>
          </cell>
          <cell r="D2249" t="str">
            <v>ACTIVE</v>
          </cell>
          <cell r="E2249" t="str">
            <v>PUBLISHED</v>
          </cell>
          <cell r="G2249" t="str">
            <v>Office &amp; Stationery</v>
          </cell>
          <cell r="H2249" t="str">
            <v>Whiteboards</v>
          </cell>
          <cell r="I2249">
            <v>23</v>
          </cell>
          <cell r="J2249" t="str">
            <v>USD</v>
          </cell>
          <cell r="K2249" t="str">
            <v>Base</v>
          </cell>
          <cell r="L2249">
            <v>23</v>
          </cell>
          <cell r="M2249">
            <v>2039885</v>
          </cell>
          <cell r="N2249">
            <v>2039749</v>
          </cell>
          <cell r="O2249" t="str">
            <v>NETWORK_GEO</v>
          </cell>
          <cell r="P2249">
            <v>102</v>
          </cell>
          <cell r="Q2249">
            <v>1</v>
          </cell>
          <cell r="R2249" t="str">
            <v>Seller Fulfilled</v>
          </cell>
          <cell r="S2249" t="str">
            <v>Walmart Fulfilled</v>
          </cell>
          <cell r="T2249" t="str">
            <v>57B4EA7NNSCM</v>
          </cell>
          <cell r="U2249" t="str">
            <v>20764608054141</v>
          </cell>
        </row>
        <row r="2250">
          <cell r="A2250" t="str">
            <v>6808-BOX</v>
          </cell>
          <cell r="B2250">
            <v>675491440</v>
          </cell>
          <cell r="C2250" t="str">
            <v>BAZIC Clothes Pin Mini 1", Natural Wood Clothespins (50/Pack), 24-Packs</v>
          </cell>
          <cell r="D2250" t="str">
            <v>ACTIVE</v>
          </cell>
          <cell r="E2250" t="str">
            <v>PUBLISHED</v>
          </cell>
          <cell r="F2250" t="str">
            <v>Offer end date has passed,No Match Found - Adjusted to your last submitted price</v>
          </cell>
          <cell r="G2250" t="str">
            <v>Home &amp; Garden</v>
          </cell>
          <cell r="H2250" t="str">
            <v>Clothes Pins</v>
          </cell>
          <cell r="I2250">
            <v>37.49</v>
          </cell>
          <cell r="J2250" t="str">
            <v>USD</v>
          </cell>
          <cell r="K2250" t="str">
            <v>Base</v>
          </cell>
          <cell r="L2250" t="str">
            <v>Yes</v>
          </cell>
          <cell r="M2250">
            <v>2038710</v>
          </cell>
          <cell r="N2250" t="str">
            <v>NETWORK_GEO</v>
          </cell>
          <cell r="O2250">
            <v>1.6</v>
          </cell>
          <cell r="P2250">
            <v>6.82</v>
          </cell>
          <cell r="Q2250">
            <v>1</v>
          </cell>
          <cell r="R2250" t="str">
            <v>Seller Fulfilled</v>
          </cell>
          <cell r="S2250" t="str">
            <v>Seller Fulfilled</v>
          </cell>
          <cell r="T2250" t="str">
            <v>26UXRR1TGT1V</v>
          </cell>
          <cell r="U2250" t="str">
            <v>40764608054367</v>
          </cell>
        </row>
        <row r="2251">
          <cell r="A2251" t="str">
            <v>761-EACH</v>
          </cell>
          <cell r="B2251">
            <v>54312171</v>
          </cell>
          <cell r="C2251" t="str">
            <v>BAZIC Pre-Sharpened Pencil #2 HB, Latex Free Eraser (12/Pack), 1-Pack</v>
          </cell>
          <cell r="D2251" t="str">
            <v>ACTIVE</v>
          </cell>
          <cell r="E2251" t="str">
            <v>PUBLISHED</v>
          </cell>
          <cell r="G2251" t="str">
            <v>Office &amp; Stationery</v>
          </cell>
          <cell r="H2251" t="str">
            <v>Pencils</v>
          </cell>
          <cell r="I2251">
            <v>6.89</v>
          </cell>
          <cell r="J2251" t="str">
            <v>USD</v>
          </cell>
          <cell r="K2251" t="str">
            <v>Base</v>
          </cell>
          <cell r="L2251">
            <v>6.89</v>
          </cell>
          <cell r="M2251">
            <v>2039720</v>
          </cell>
          <cell r="N2251">
            <v>2039721</v>
          </cell>
          <cell r="O2251" t="str">
            <v>NETWORK_GEO</v>
          </cell>
          <cell r="P2251">
            <v>0.32</v>
          </cell>
          <cell r="Q2251">
            <v>1</v>
          </cell>
          <cell r="R2251" t="str">
            <v>Seller Fulfilled</v>
          </cell>
          <cell r="S2251" t="str">
            <v>Seller Fulfilled</v>
          </cell>
          <cell r="T2251" t="str">
            <v>5KGZWBYPYEJP</v>
          </cell>
          <cell r="U2251" t="str">
            <v>00462018667642</v>
          </cell>
        </row>
        <row r="2252">
          <cell r="A2252" t="str">
            <v>763-EACH</v>
          </cell>
          <cell r="B2252">
            <v>24895237</v>
          </cell>
          <cell r="C2252" t="str">
            <v>BAZIC #2 HB Premium Wood Pencils, Latex Free Eraser, (12/Pack), 1-Pack</v>
          </cell>
          <cell r="D2252" t="str">
            <v>ACTIVE</v>
          </cell>
          <cell r="E2252" t="str">
            <v>UNPUBLISHED</v>
          </cell>
          <cell r="F2252" t="str">
            <v>Reasonable price requirements are not met,Reasonable Price Not Satisfied</v>
          </cell>
          <cell r="G2252" t="str">
            <v>Crafts</v>
          </cell>
          <cell r="H2252" t="str">
            <v>Coloring Books</v>
          </cell>
          <cell r="I2252">
            <v>25.75</v>
          </cell>
          <cell r="J2252" t="str">
            <v>USD</v>
          </cell>
          <cell r="K2252" t="str">
            <v>Base</v>
          </cell>
          <cell r="L2252" t="str">
            <v>Yes</v>
          </cell>
          <cell r="M2252">
            <v>2039720</v>
          </cell>
          <cell r="N2252">
            <v>2038710</v>
          </cell>
          <cell r="O2252" t="str">
            <v>NETWORK_GEO</v>
          </cell>
          <cell r="P2252">
            <v>1.43</v>
          </cell>
          <cell r="Q2252">
            <v>1</v>
          </cell>
          <cell r="R2252" t="str">
            <v>Seller Fulfilled</v>
          </cell>
          <cell r="S2252" t="str">
            <v>Seller Fulfilled</v>
          </cell>
          <cell r="T2252" t="str">
            <v>67VRZ785HQ2S</v>
          </cell>
          <cell r="U2252" t="str">
            <v>00076645121011</v>
          </cell>
        </row>
        <row r="2253">
          <cell r="A2253" t="str">
            <v>804-CASE</v>
          </cell>
          <cell r="B2253">
            <v>741320369</v>
          </cell>
          <cell r="C2253" t="str">
            <v>BAZIC Pencil Pouch 3 Ring Binder Pouch w/ Rivet Enforced Rings Holes, 144-Pack</v>
          </cell>
          <cell r="D2253" t="str">
            <v>ACTIVE</v>
          </cell>
          <cell r="E2253" t="str">
            <v>PUBLISHED</v>
          </cell>
          <cell r="F2253" t="str">
            <v>Offer end date has passed</v>
          </cell>
          <cell r="G2253" t="str">
            <v>Crafts</v>
          </cell>
          <cell r="H2253" t="str">
            <v>Coloring Books</v>
          </cell>
          <cell r="I2253">
            <v>67.5</v>
          </cell>
          <cell r="J2253" t="str">
            <v>USD</v>
          </cell>
          <cell r="K2253" t="str">
            <v>Base</v>
          </cell>
          <cell r="L2253" t="str">
            <v>Yes</v>
          </cell>
          <cell r="M2253">
            <v>2038710</v>
          </cell>
          <cell r="N2253">
            <v>2038710</v>
          </cell>
          <cell r="O2253" t="str">
            <v>NETWORK_GEO</v>
          </cell>
          <cell r="P2253">
            <v>9.3800000000000008</v>
          </cell>
          <cell r="Q2253">
            <v>1</v>
          </cell>
          <cell r="R2253" t="str">
            <v>Seller Fulfilled</v>
          </cell>
          <cell r="S2253" t="str">
            <v>Seller Fulfilled</v>
          </cell>
          <cell r="T2253" t="str">
            <v>5MWFQJID7K87</v>
          </cell>
          <cell r="U2253" t="str">
            <v>20814625070805</v>
          </cell>
        </row>
        <row r="2254">
          <cell r="A2254" t="str">
            <v>80459-SET2</v>
          </cell>
          <cell r="B2254">
            <v>17501870606</v>
          </cell>
          <cell r="C2254" t="str">
            <v>Color The Bible Coloring Book 2 Title, Fun Workbook for Learning Drawing Coloring, 2-Pack</v>
          </cell>
          <cell r="D2254" t="str">
            <v>ACTIVE</v>
          </cell>
          <cell r="E2254" t="str">
            <v>PUBLISHED</v>
          </cell>
          <cell r="F2254" t="str">
            <v>Offer end date has passed</v>
          </cell>
          <cell r="G2254" t="str">
            <v>Crafts</v>
          </cell>
          <cell r="H2254" t="str">
            <v>Coloring Books</v>
          </cell>
          <cell r="I2254">
            <v>18.5</v>
          </cell>
          <cell r="J2254" t="str">
            <v>USD</v>
          </cell>
          <cell r="K2254" t="str">
            <v>Base</v>
          </cell>
          <cell r="L2254" t="str">
            <v>Yes</v>
          </cell>
          <cell r="M2254">
            <v>2038710</v>
          </cell>
          <cell r="N2254">
            <v>2038710</v>
          </cell>
          <cell r="O2254" t="str">
            <v>NETWORK_GEO</v>
          </cell>
          <cell r="P2254">
            <v>0.03</v>
          </cell>
          <cell r="Q2254">
            <v>1</v>
          </cell>
          <cell r="R2254" t="str">
            <v>Seller Fulfilled</v>
          </cell>
          <cell r="S2254" t="str">
            <v>WFS Eligible</v>
          </cell>
          <cell r="T2254" t="str">
            <v>0VDTSRAXWDQW</v>
          </cell>
          <cell r="U2254" t="str">
            <v>00810056728236</v>
          </cell>
        </row>
        <row r="2255">
          <cell r="A2255" t="str">
            <v>917-EACH</v>
          </cell>
          <cell r="B2255">
            <v>28459315</v>
          </cell>
          <cell r="C2255" t="str">
            <v>BAZIC Products 6 Per Pack Clear</v>
          </cell>
          <cell r="D2255" t="str">
            <v>ARCHIVED</v>
          </cell>
          <cell r="E2255" t="str">
            <v>UNPUBLISHED</v>
          </cell>
          <cell r="F2255" t="str">
            <v>Offer end date has passed</v>
          </cell>
          <cell r="G2255" t="str">
            <v>Office &amp; Stationery</v>
          </cell>
          <cell r="H2255" t="str">
            <v>Pencils</v>
          </cell>
          <cell r="I2255">
            <v>50.81</v>
          </cell>
          <cell r="J2255" t="str">
            <v>USD</v>
          </cell>
          <cell r="K2255" t="str">
            <v>Base</v>
          </cell>
          <cell r="L2255" t="str">
            <v>Yes</v>
          </cell>
          <cell r="M2255">
            <v>2038710</v>
          </cell>
          <cell r="N2255">
            <v>2039720</v>
          </cell>
          <cell r="O2255" t="str">
            <v>NETWORK_GEO</v>
          </cell>
          <cell r="P2255">
            <v>4.34</v>
          </cell>
          <cell r="Q2255">
            <v>1</v>
          </cell>
          <cell r="R2255" t="str">
            <v>Seller Fulfilled</v>
          </cell>
          <cell r="S2255" t="str">
            <v>Seller Fulfilled</v>
          </cell>
          <cell r="T2255" t="str">
            <v>6AAKSKC5QR0I</v>
          </cell>
          <cell r="U2255" t="str">
            <v>10764608007492</v>
          </cell>
        </row>
        <row r="2256">
          <cell r="A2256" t="str">
            <v>992-PACK3</v>
          </cell>
          <cell r="B2256">
            <v>737852169</v>
          </cell>
          <cell r="C2256" t="str">
            <v>BAZIC Heavy Duty Tape Dispenser Gun, 2 Rolls 2" x 54 Yards Super Clear Packing Tape, 3-Pack</v>
          </cell>
          <cell r="D2256" t="str">
            <v>ACTIVE</v>
          </cell>
          <cell r="E2256" t="str">
            <v>PUBLISHED</v>
          </cell>
          <cell r="F2256" t="str">
            <v>Offer end date has passed,Price Adjusted</v>
          </cell>
          <cell r="G2256" t="str">
            <v>Office &amp; Stationery</v>
          </cell>
          <cell r="H2256" t="str">
            <v>Envelopes</v>
          </cell>
          <cell r="I2256">
            <v>8.67</v>
          </cell>
          <cell r="J2256" t="str">
            <v>USD</v>
          </cell>
          <cell r="K2256" t="str">
            <v>Base</v>
          </cell>
          <cell r="L2256" t="str">
            <v>Yes</v>
          </cell>
          <cell r="M2256">
            <v>2038710</v>
          </cell>
          <cell r="N2256">
            <v>2038710</v>
          </cell>
          <cell r="O2256" t="str">
            <v>NETWORK_GEO</v>
          </cell>
          <cell r="P2256">
            <v>0.14000000000000001</v>
          </cell>
          <cell r="Q2256">
            <v>1</v>
          </cell>
          <cell r="R2256" t="str">
            <v>Seller Fulfilled</v>
          </cell>
          <cell r="S2256" t="str">
            <v>Seller Fulfilled</v>
          </cell>
          <cell r="T2256" t="str">
            <v>31RL66Y2X1RA</v>
          </cell>
          <cell r="U2256" t="str">
            <v>00764608082423</v>
          </cell>
        </row>
        <row r="2257">
          <cell r="A2257" t="str">
            <v>S-52-BOX</v>
          </cell>
          <cell r="B2257">
            <v>134363523</v>
          </cell>
          <cell r="C2257" t="str">
            <v>BAZIC No Exchange No Refunds Sign 9"X12", Waterproof Indoor Signage, 24-Pack</v>
          </cell>
          <cell r="D2257" t="str">
            <v>ACTIVE</v>
          </cell>
          <cell r="E2257" t="str">
            <v>PUBLISHED</v>
          </cell>
          <cell r="F2257" t="str">
            <v>Offer end date has passed</v>
          </cell>
          <cell r="G2257" t="str">
            <v>Office &amp; Stationery</v>
          </cell>
          <cell r="H2257" t="str">
            <v>Packing Tapes</v>
          </cell>
          <cell r="I2257">
            <v>25.99</v>
          </cell>
          <cell r="J2257" t="str">
            <v>USD</v>
          </cell>
          <cell r="K2257" t="str">
            <v>Base</v>
          </cell>
          <cell r="L2257" t="str">
            <v>Yes</v>
          </cell>
          <cell r="M2257">
            <v>2038710</v>
          </cell>
          <cell r="N2257">
            <v>2038710</v>
          </cell>
          <cell r="O2257" t="str">
            <v>NETWORK_GEO</v>
          </cell>
          <cell r="P2257">
            <v>3.84</v>
          </cell>
          <cell r="Q2257">
            <v>1</v>
          </cell>
          <cell r="R2257" t="str">
            <v>Seller Fulfilled</v>
          </cell>
          <cell r="S2257" t="str">
            <v>Seller Fulfilled</v>
          </cell>
          <cell r="T2257" t="str">
            <v>1FGH94YHL9M5</v>
          </cell>
          <cell r="U2257" t="str">
            <v>00461274122902</v>
          </cell>
        </row>
        <row r="2258">
          <cell r="A2258" t="str">
            <v>1055-CASE</v>
          </cell>
          <cell r="B2258">
            <v>660492953</v>
          </cell>
          <cell r="C2258" t="str">
            <v>BAZIC School Backpack Classic 17" Cyan, School Bag for Students, 12-Pack</v>
          </cell>
          <cell r="D2258" t="str">
            <v>ARCHIVED</v>
          </cell>
          <cell r="E2258" t="str">
            <v>UNPUBLISHED</v>
          </cell>
          <cell r="F2258" t="str">
            <v>Offer end date has passed</v>
          </cell>
          <cell r="G2258" t="str">
            <v>Office &amp; Stationery</v>
          </cell>
          <cell r="H2258" t="str">
            <v>Transparent Tapes</v>
          </cell>
          <cell r="I2258">
            <v>10.38</v>
          </cell>
          <cell r="J2258" t="str">
            <v>USD</v>
          </cell>
          <cell r="K2258" t="str">
            <v>Base</v>
          </cell>
          <cell r="L2258" t="str">
            <v>Yes</v>
          </cell>
          <cell r="M2258">
            <v>2038980</v>
          </cell>
          <cell r="N2258">
            <v>2039729</v>
          </cell>
          <cell r="O2258" t="str">
            <v>NETWORK_GEO</v>
          </cell>
          <cell r="P2258">
            <v>0.24</v>
          </cell>
          <cell r="Q2258">
            <v>1</v>
          </cell>
          <cell r="R2258" t="str">
            <v>Seller Fulfilled</v>
          </cell>
          <cell r="S2258" t="str">
            <v>Seller Fulfilled</v>
          </cell>
          <cell r="T2258" t="str">
            <v>34V4NUT3OZAV</v>
          </cell>
          <cell r="U2258" t="str">
            <v>00465693303461</v>
          </cell>
        </row>
        <row r="2259">
          <cell r="A2259" t="str">
            <v>112-PACK2</v>
          </cell>
          <cell r="B2259">
            <v>732538621</v>
          </cell>
          <cell r="C2259" t="str">
            <v>BAZIC Carton Cutters w/ 4 Replacement Blades in tube, Utility Knife Sets, 2-Pack</v>
          </cell>
          <cell r="D2259" t="str">
            <v>ACTIVE</v>
          </cell>
          <cell r="E2259" t="str">
            <v>PUBLISHED</v>
          </cell>
          <cell r="F2259" t="str">
            <v>Offer end date has passed,Price Adjusted</v>
          </cell>
          <cell r="G2259" t="str">
            <v>Office &amp; Stationery</v>
          </cell>
          <cell r="H2259" t="str">
            <v>Masking Tapes</v>
          </cell>
          <cell r="I2259">
            <v>9.7899999999999991</v>
          </cell>
          <cell r="J2259" t="str">
            <v>USD</v>
          </cell>
          <cell r="K2259" t="str">
            <v>Base</v>
          </cell>
          <cell r="L2259" t="str">
            <v>Yes</v>
          </cell>
          <cell r="M2259">
            <v>2038710</v>
          </cell>
          <cell r="N2259">
            <v>2038710</v>
          </cell>
          <cell r="O2259" t="str">
            <v>NETWORK_GEO</v>
          </cell>
          <cell r="P2259">
            <v>0.18</v>
          </cell>
          <cell r="Q2259">
            <v>1</v>
          </cell>
          <cell r="R2259" t="str">
            <v>Seller Fulfilled</v>
          </cell>
          <cell r="S2259" t="str">
            <v>CA</v>
          </cell>
          <cell r="T2259" t="str">
            <v>356GTJA2QG1E</v>
          </cell>
          <cell r="U2259" t="str">
            <v>00764608009512</v>
          </cell>
        </row>
        <row r="2260">
          <cell r="A2260" t="str">
            <v>1220-BOX</v>
          </cell>
          <cell r="B2260">
            <v>968327285</v>
          </cell>
          <cell r="C2260" t="str">
            <v>BAZIC Washable Markers 10 Color Mini Coloring Marker (10/Pack), 24-Packs</v>
          </cell>
          <cell r="D2260" t="str">
            <v>ACTIVE</v>
          </cell>
          <cell r="E2260" t="str">
            <v>PUBLISHED</v>
          </cell>
          <cell r="F2260" t="str">
            <v>Offer end date has passed</v>
          </cell>
          <cell r="G2260" t="str">
            <v>Office &amp; Stationery</v>
          </cell>
          <cell r="H2260" t="str">
            <v>Masking Tapes</v>
          </cell>
          <cell r="I2260">
            <v>9.99</v>
          </cell>
          <cell r="J2260" t="str">
            <v>USD</v>
          </cell>
          <cell r="K2260" t="str">
            <v>Base</v>
          </cell>
          <cell r="L2260" t="str">
            <v>Yes</v>
          </cell>
          <cell r="M2260">
            <v>2039746</v>
          </cell>
          <cell r="N2260">
            <v>2038710</v>
          </cell>
          <cell r="O2260" t="str">
            <v>NETWORK_GEO</v>
          </cell>
          <cell r="P2260">
            <v>0.36</v>
          </cell>
          <cell r="Q2260">
            <v>1</v>
          </cell>
          <cell r="R2260" t="str">
            <v>Seller Fulfilled</v>
          </cell>
          <cell r="S2260" t="str">
            <v>Seller Fulfilled</v>
          </cell>
          <cell r="T2260" t="str">
            <v>5T5QAOCMAWIG</v>
          </cell>
          <cell r="U2260" t="str">
            <v>00467995885041</v>
          </cell>
        </row>
        <row r="2261">
          <cell r="A2261" t="str">
            <v>1263-PACK2</v>
          </cell>
          <cell r="B2261">
            <v>591343243</v>
          </cell>
          <cell r="C2261" t="str">
            <v>BAZIC Permanent Marker Fine Line, Mini Assorted Color Markers (5/Pack), 2-Packs</v>
          </cell>
          <cell r="D2261" t="str">
            <v>ACTIVE</v>
          </cell>
          <cell r="E2261" t="str">
            <v>PUBLISHED</v>
          </cell>
          <cell r="F2261" t="str">
            <v>Offer end date has passed,Price Adjusted</v>
          </cell>
          <cell r="G2261" t="str">
            <v>Office &amp; Stationery</v>
          </cell>
          <cell r="H2261" t="str">
            <v>Duct Tapes</v>
          </cell>
          <cell r="I2261">
            <v>33.99</v>
          </cell>
          <cell r="J2261" t="str">
            <v>USD</v>
          </cell>
          <cell r="K2261" t="str">
            <v>Base</v>
          </cell>
          <cell r="L2261" t="str">
            <v>Yes</v>
          </cell>
          <cell r="M2261">
            <v>2039746</v>
          </cell>
          <cell r="N2261">
            <v>2042502</v>
          </cell>
          <cell r="O2261" t="str">
            <v>NETWORK_GEO</v>
          </cell>
          <cell r="P2261">
            <v>3.36</v>
          </cell>
          <cell r="Q2261">
            <v>1</v>
          </cell>
          <cell r="R2261" t="str">
            <v>Seller Fulfilled</v>
          </cell>
          <cell r="S2261" t="str">
            <v>Seller Fulfilled</v>
          </cell>
          <cell r="T2261" t="str">
            <v>5N0NGEKCYYSI</v>
          </cell>
          <cell r="U2261" t="str">
            <v>00469390967230</v>
          </cell>
        </row>
        <row r="2262">
          <cell r="A2262" t="str">
            <v>1613-BOX</v>
          </cell>
          <cell r="B2262">
            <v>739935272</v>
          </cell>
          <cell r="C2262" t="str">
            <v>BAZIC Correction Fluid 20 ml, Bristle Brush White Out (2/Pack), 24-Packs</v>
          </cell>
          <cell r="D2262" t="str">
            <v>ACTIVE</v>
          </cell>
          <cell r="E2262" t="str">
            <v>PUBLISHED</v>
          </cell>
          <cell r="F2262" t="str">
            <v>Offer end date has passed</v>
          </cell>
          <cell r="G2262" t="str">
            <v>Office &amp; Stationery</v>
          </cell>
          <cell r="H2262" t="str">
            <v>Duct Tapes</v>
          </cell>
          <cell r="I2262">
            <v>12.08</v>
          </cell>
          <cell r="J2262" t="str">
            <v>USD</v>
          </cell>
          <cell r="K2262" t="str">
            <v>Base</v>
          </cell>
          <cell r="L2262" t="str">
            <v>Yes</v>
          </cell>
          <cell r="M2262">
            <v>2039913</v>
          </cell>
          <cell r="N2262">
            <v>2042502</v>
          </cell>
          <cell r="O2262" t="str">
            <v>NETWORK_GEO</v>
          </cell>
          <cell r="P2262">
            <v>0.44</v>
          </cell>
          <cell r="Q2262">
            <v>1</v>
          </cell>
          <cell r="R2262" t="str">
            <v>Seller Fulfilled</v>
          </cell>
          <cell r="S2262" t="str">
            <v>Seller Fulfilled</v>
          </cell>
          <cell r="T2262" t="str">
            <v>1USFAKPF3VC7</v>
          </cell>
          <cell r="U2262" t="str">
            <v>00764608009772</v>
          </cell>
        </row>
        <row r="2263">
          <cell r="A2263" t="str">
            <v>17012-BOX</v>
          </cell>
          <cell r="B2263">
            <v>563021121</v>
          </cell>
          <cell r="C2263" t="str">
            <v>BAZIC Maxxon Fuse Tech Gel Ink Pen, Black Color, 1.4 mm Bold Point (4/Pack), 24-Pack</v>
          </cell>
          <cell r="D2263" t="str">
            <v>ARCHIVED</v>
          </cell>
          <cell r="E2263" t="str">
            <v>UNPUBLISHED</v>
          </cell>
          <cell r="F2263" t="str">
            <v>Offer end date has passed</v>
          </cell>
          <cell r="G2263" t="str">
            <v>Travel, Luggage &amp; Accessories</v>
          </cell>
          <cell r="H2263" t="str">
            <v>Backpacks</v>
          </cell>
          <cell r="I2263">
            <v>18.010000000000002</v>
          </cell>
          <cell r="J2263" t="str">
            <v>USD</v>
          </cell>
          <cell r="K2263" t="str">
            <v>Base</v>
          </cell>
          <cell r="L2263" t="str">
            <v>Yes</v>
          </cell>
          <cell r="M2263">
            <v>2039719</v>
          </cell>
          <cell r="N2263">
            <v>2038980</v>
          </cell>
          <cell r="O2263" t="str">
            <v>NETWORK_GEO</v>
          </cell>
          <cell r="P2263">
            <v>0.85</v>
          </cell>
          <cell r="Q2263">
            <v>1</v>
          </cell>
          <cell r="R2263" t="str">
            <v>Seller Fulfilled</v>
          </cell>
          <cell r="S2263" t="str">
            <v>Seller Fulfilled</v>
          </cell>
          <cell r="T2263" t="str">
            <v>2IY8DSWMMAP1</v>
          </cell>
          <cell r="U2263" t="str">
            <v>00764608010501</v>
          </cell>
        </row>
        <row r="2264">
          <cell r="A2264" t="str">
            <v>2501-BOX</v>
          </cell>
          <cell r="B2264">
            <v>969975230</v>
          </cell>
          <cell r="C2264" t="str">
            <v>BAZIC Crayons Jumbo Triangle 8 Color, Non Toxic Drawing Crayon, 24-Pack</v>
          </cell>
          <cell r="D2264" t="str">
            <v>ACTIVE</v>
          </cell>
          <cell r="E2264" t="str">
            <v>PUBLISHED</v>
          </cell>
          <cell r="F2264" t="str">
            <v>Offer end date has passed</v>
          </cell>
          <cell r="G2264" t="str">
            <v>Office &amp; Stationery</v>
          </cell>
          <cell r="H2264" t="str">
            <v>Dry Erase Markers</v>
          </cell>
          <cell r="I2264">
            <v>90.9</v>
          </cell>
          <cell r="J2264" t="str">
            <v>USD</v>
          </cell>
          <cell r="K2264" t="str">
            <v>Base</v>
          </cell>
          <cell r="L2264" t="str">
            <v>Yes</v>
          </cell>
          <cell r="M2264">
            <v>2039722</v>
          </cell>
          <cell r="N2264">
            <v>2039746</v>
          </cell>
          <cell r="O2264" t="str">
            <v>NETWORK_GEO</v>
          </cell>
          <cell r="P2264">
            <v>5.92</v>
          </cell>
          <cell r="Q2264">
            <v>1</v>
          </cell>
          <cell r="R2264" t="str">
            <v>Seller Fulfilled</v>
          </cell>
          <cell r="S2264" t="str">
            <v>Seller Fulfilled</v>
          </cell>
          <cell r="T2264" t="str">
            <v>5EG3IYTDRVT5</v>
          </cell>
          <cell r="U2264" t="str">
            <v>10764608012700</v>
          </cell>
        </row>
        <row r="2265">
          <cell r="A2265" t="str">
            <v>263-PACK3</v>
          </cell>
          <cell r="B2265">
            <v>804677352</v>
          </cell>
          <cell r="C2265" t="str">
            <v>BAZIC Binder Clips Small Assorted Color 3/4" (19mm) Paper Clip (20/Pack), 3-Packs</v>
          </cell>
          <cell r="D2265" t="str">
            <v>ACTIVE</v>
          </cell>
          <cell r="E2265" t="str">
            <v>PUBLISHED</v>
          </cell>
          <cell r="G2265" t="str">
            <v>Office &amp; Stationery</v>
          </cell>
          <cell r="H2265" t="str">
            <v>Binder Clips</v>
          </cell>
          <cell r="I2265">
            <v>10.49</v>
          </cell>
          <cell r="J2265" t="str">
            <v>USD</v>
          </cell>
          <cell r="K2265" t="str">
            <v>Base</v>
          </cell>
          <cell r="L2265">
            <v>10.49</v>
          </cell>
          <cell r="M2265">
            <v>2039905</v>
          </cell>
          <cell r="N2265">
            <v>2039746</v>
          </cell>
          <cell r="O2265" t="str">
            <v>NETWORK_GEO</v>
          </cell>
          <cell r="P2265">
            <v>5.86</v>
          </cell>
          <cell r="Q2265">
            <v>1</v>
          </cell>
          <cell r="R2265" t="str">
            <v>Seller Fulfilled</v>
          </cell>
          <cell r="S2265" t="str">
            <v>Seller Fulfilled</v>
          </cell>
          <cell r="T2265" t="str">
            <v>62HKZ62Y3C85</v>
          </cell>
          <cell r="U2265" t="str">
            <v>10764608012724</v>
          </cell>
        </row>
        <row r="2266">
          <cell r="A2266" t="str">
            <v>3002-SET4</v>
          </cell>
          <cell r="B2266">
            <v>390122191</v>
          </cell>
          <cell r="C2266" t="str">
            <v>Bazic 56 Function Scientific Calculator Case Pack 12</v>
          </cell>
          <cell r="D2266" t="str">
            <v>ACTIVE</v>
          </cell>
          <cell r="E2266" t="str">
            <v>PUBLISHED</v>
          </cell>
          <cell r="G2266" t="str">
            <v>Office &amp; Stationery</v>
          </cell>
          <cell r="H2266" t="str">
            <v>Calculators</v>
          </cell>
          <cell r="I2266">
            <v>27.99</v>
          </cell>
          <cell r="J2266" t="str">
            <v>USD</v>
          </cell>
          <cell r="K2266" t="str">
            <v>Base</v>
          </cell>
          <cell r="L2266">
            <v>27.99</v>
          </cell>
          <cell r="M2266">
            <v>2039735</v>
          </cell>
          <cell r="N2266">
            <v>2039746</v>
          </cell>
          <cell r="O2266" t="str">
            <v>NETWORK_GEO</v>
          </cell>
          <cell r="P2266">
            <v>0.18</v>
          </cell>
          <cell r="Q2266">
            <v>1</v>
          </cell>
          <cell r="R2266" t="str">
            <v>Seller Fulfilled</v>
          </cell>
          <cell r="S2266" t="str">
            <v>Seller Fulfilled</v>
          </cell>
          <cell r="T2266" t="str">
            <v>2JHYRCN3UTJP</v>
          </cell>
          <cell r="U2266" t="str">
            <v>00764608012956</v>
          </cell>
        </row>
        <row r="2267">
          <cell r="A2267" t="str">
            <v>3195-PACK4</v>
          </cell>
          <cell r="B2267">
            <v>347179370</v>
          </cell>
          <cell r="C2267" t="str">
            <v>BAZIC Plastic Envelope Poly Envelopes, Clear Folder Snap Closure, 8-Count</v>
          </cell>
          <cell r="D2267" t="str">
            <v>ACTIVE</v>
          </cell>
          <cell r="E2267" t="str">
            <v>PUBLISHED</v>
          </cell>
          <cell r="F2267"/>
          <cell r="G2267" t="str">
            <v>Office &amp; Stationery</v>
          </cell>
          <cell r="H2267" t="str">
            <v>Correction Tape</v>
          </cell>
          <cell r="I2267">
            <v>14.89</v>
          </cell>
          <cell r="J2267" t="str">
            <v>USD</v>
          </cell>
          <cell r="K2267" t="str">
            <v>Base</v>
          </cell>
          <cell r="L2267" t="str">
            <v>Yes</v>
          </cell>
          <cell r="M2267">
            <v>2038710</v>
          </cell>
          <cell r="N2267">
            <v>2039913</v>
          </cell>
          <cell r="O2267" t="str">
            <v>NETWORK_GEO</v>
          </cell>
          <cell r="P2267">
            <v>0.16</v>
          </cell>
          <cell r="Q2267">
            <v>1</v>
          </cell>
          <cell r="R2267" t="str">
            <v>Seller Fulfilled</v>
          </cell>
          <cell r="S2267" t="str">
            <v>Seller Fulfilled</v>
          </cell>
          <cell r="T2267" t="str">
            <v>5XMGBQK8LESJ</v>
          </cell>
          <cell r="U2267" t="str">
            <v>00764608016350</v>
          </cell>
        </row>
        <row r="2268">
          <cell r="A2268" t="str">
            <v>465-PACK4</v>
          </cell>
          <cell r="B2268">
            <v>5479615288</v>
          </cell>
          <cell r="C2268" t="str">
            <v>BAZIC Rubber Bands, Assorted Size 1/2 Lbs., Colors Sizes May Vary, 4-Packs</v>
          </cell>
          <cell r="D2268" t="str">
            <v>ACTIVE</v>
          </cell>
          <cell r="E2268" t="str">
            <v>PUBLISHED</v>
          </cell>
          <cell r="F2268" t="str">
            <v>Reasonable price requirements are not met,Reasonable Price Not Satisfied</v>
          </cell>
          <cell r="G2268" t="str">
            <v>Office &amp; Stationery</v>
          </cell>
          <cell r="H2268" t="str">
            <v>Rubber Bands</v>
          </cell>
          <cell r="I2268">
            <v>18.489999999999998</v>
          </cell>
          <cell r="J2268" t="str">
            <v>USD</v>
          </cell>
          <cell r="K2268" t="str">
            <v>Base</v>
          </cell>
          <cell r="L2268">
            <v>18.489999999999998</v>
          </cell>
          <cell r="M2268">
            <v>2039906</v>
          </cell>
          <cell r="N2268">
            <v>2039719</v>
          </cell>
          <cell r="O2268" t="str">
            <v>NETWORK_GEO</v>
          </cell>
          <cell r="P2268">
            <v>2.2799999999999998</v>
          </cell>
          <cell r="Q2268">
            <v>1</v>
          </cell>
          <cell r="R2268" t="str">
            <v>Seller Fulfilled</v>
          </cell>
          <cell r="S2268" t="str">
            <v>Seller Fulfilled</v>
          </cell>
          <cell r="T2268" t="str">
            <v>75RHMG6D91YB</v>
          </cell>
          <cell r="U2268" t="str">
            <v>10764608017026</v>
          </cell>
        </row>
        <row r="2269">
          <cell r="A2269" t="str">
            <v>5004-CASE</v>
          </cell>
          <cell r="B2269">
            <v>169316691</v>
          </cell>
          <cell r="C2269" t="str">
            <v>BAZIC Kraft Bubble Mailers #4 9.5"x13.5" Padded Cushion Envelope 48-Count</v>
          </cell>
          <cell r="D2269" t="str">
            <v>RETIRED</v>
          </cell>
          <cell r="E2269" t="str">
            <v>UNPUBLISHED</v>
          </cell>
          <cell r="F2269" t="str">
            <v>Offer end date has passed,No Match Found - Adjusted to your last submitted price</v>
          </cell>
          <cell r="G2269" t="str">
            <v>Office &amp; Stationery</v>
          </cell>
          <cell r="H2269" t="str">
            <v>Pens</v>
          </cell>
          <cell r="I2269">
            <v>42.25</v>
          </cell>
          <cell r="J2269" t="str">
            <v>USD</v>
          </cell>
          <cell r="K2269" t="str">
            <v>Base</v>
          </cell>
          <cell r="L2269" t="str">
            <v>Yes</v>
          </cell>
          <cell r="M2269">
            <v>2038710</v>
          </cell>
          <cell r="N2269">
            <v>2039719</v>
          </cell>
          <cell r="O2269" t="str">
            <v>NETWORK_GEO</v>
          </cell>
          <cell r="P2269">
            <v>2.87</v>
          </cell>
          <cell r="Q2269">
            <v>1</v>
          </cell>
          <cell r="R2269" t="str">
            <v>Seller Fulfilled</v>
          </cell>
          <cell r="S2269" t="str">
            <v>Seller Fulfilled</v>
          </cell>
          <cell r="T2269" t="str">
            <v>61SYJ6EQQNIO</v>
          </cell>
          <cell r="U2269" t="str">
            <v>10764608170325</v>
          </cell>
        </row>
        <row r="2270">
          <cell r="A2270" t="str">
            <v>5142-BOX</v>
          </cell>
          <cell r="B2270">
            <v>598683941</v>
          </cell>
          <cell r="C2270" t="str">
            <v>BAZIC Neon Page Markers 1x3 Colored Index Tabs, (480 Sheets/Pack), 24-Pack</v>
          </cell>
          <cell r="D2270" t="str">
            <v>ACTIVE</v>
          </cell>
          <cell r="E2270" t="str">
            <v>PUBLISHED</v>
          </cell>
          <cell r="F2270" t="str">
            <v>Offer end date has passed</v>
          </cell>
          <cell r="G2270" t="str">
            <v>Office &amp; Stationery</v>
          </cell>
          <cell r="H2270" t="str">
            <v>Pens</v>
          </cell>
          <cell r="I2270">
            <v>158.38999999999999</v>
          </cell>
          <cell r="J2270" t="str">
            <v>USD</v>
          </cell>
          <cell r="K2270" t="str">
            <v>Base</v>
          </cell>
          <cell r="L2270" t="str">
            <v>Yes</v>
          </cell>
          <cell r="M2270">
            <v>2039920</v>
          </cell>
          <cell r="N2270">
            <v>2039719</v>
          </cell>
          <cell r="O2270" t="str">
            <v>NETWORK_GEO</v>
          </cell>
          <cell r="P2270">
            <v>10.62</v>
          </cell>
          <cell r="Q2270">
            <v>1</v>
          </cell>
          <cell r="R2270" t="str">
            <v>Seller Fulfilled</v>
          </cell>
          <cell r="S2270" t="str">
            <v>Walmart Fulfilled</v>
          </cell>
          <cell r="T2270" t="str">
            <v>6TB7MWGEOI2Q</v>
          </cell>
          <cell r="U2270" t="str">
            <v>20764608017269</v>
          </cell>
        </row>
        <row r="2271">
          <cell r="A2271" t="str">
            <v>5425-SET4</v>
          </cell>
          <cell r="B2271">
            <v>181001296</v>
          </cell>
          <cell r="C2271" t="str">
            <v>BAZIC Poly Bubble Mailers 6"x9.25" #0 Self Seal Closure, Metallic Color 4-Pack</v>
          </cell>
          <cell r="D2271" t="str">
            <v>ARCHIVED</v>
          </cell>
          <cell r="E2271" t="str">
            <v>UNPUBLISHED</v>
          </cell>
          <cell r="F2271" t="str">
            <v>Offer end date has passed</v>
          </cell>
          <cell r="G2271" t="str">
            <v>Office &amp; Stationery</v>
          </cell>
          <cell r="H2271" t="str">
            <v>Pens</v>
          </cell>
          <cell r="I2271">
            <v>7.99</v>
          </cell>
          <cell r="J2271" t="str">
            <v>USD</v>
          </cell>
          <cell r="K2271" t="str">
            <v>Base</v>
          </cell>
          <cell r="L2271" t="str">
            <v>Yes</v>
          </cell>
          <cell r="M2271">
            <v>2038710</v>
          </cell>
          <cell r="N2271">
            <v>2039719</v>
          </cell>
          <cell r="O2271" t="str">
            <v>NETWORK_GEO</v>
          </cell>
          <cell r="P2271">
            <v>0.09</v>
          </cell>
          <cell r="Q2271">
            <v>1</v>
          </cell>
          <cell r="R2271" t="str">
            <v>Seller Fulfilled</v>
          </cell>
          <cell r="S2271" t="str">
            <v>Seller Fulfilled</v>
          </cell>
          <cell r="T2271" t="str">
            <v>7LD0OISR1LOK</v>
          </cell>
          <cell r="U2271" t="str">
            <v>00764608017371</v>
          </cell>
        </row>
        <row r="2272">
          <cell r="A2272" t="str">
            <v>5602-BOX</v>
          </cell>
          <cell r="B2272">
            <v>14592609223</v>
          </cell>
          <cell r="C2272" t="str">
            <v>BAZIC Sight Words Flash Cards, Early Reading, Learn Recognize Words Vocabulary Cards (36/Pack), 24-Pack</v>
          </cell>
          <cell r="D2272" t="str">
            <v>ACTIVE</v>
          </cell>
          <cell r="E2272" t="str">
            <v>PUBLISHED</v>
          </cell>
          <cell r="F2272" t="str">
            <v>Reasonable price requirements are not met,Reasonable Price Not Satisfied</v>
          </cell>
          <cell r="G2272" t="str">
            <v>Office &amp; Stationery</v>
          </cell>
          <cell r="H2272" t="str">
            <v>Pens</v>
          </cell>
          <cell r="I2272">
            <v>7.99</v>
          </cell>
          <cell r="J2272" t="str">
            <v>USD</v>
          </cell>
          <cell r="K2272" t="str">
            <v>Base</v>
          </cell>
          <cell r="L2272" t="str">
            <v>No</v>
          </cell>
          <cell r="M2272">
            <v>2039914</v>
          </cell>
          <cell r="N2272">
            <v>2039719</v>
          </cell>
          <cell r="O2272" t="str">
            <v>NETWORK_GEO</v>
          </cell>
          <cell r="P2272">
            <v>0.14000000000000001</v>
          </cell>
          <cell r="Q2272">
            <v>1</v>
          </cell>
          <cell r="R2272" t="str">
            <v>Seller Fulfilled</v>
          </cell>
          <cell r="S2272" t="str">
            <v>Seller Fulfilled</v>
          </cell>
          <cell r="T2272" t="str">
            <v>1JIUHVF84216</v>
          </cell>
          <cell r="U2272" t="str">
            <v>00764608017524</v>
          </cell>
        </row>
        <row r="2273">
          <cell r="A2273" t="str">
            <v>680-EACH</v>
          </cell>
          <cell r="B2273">
            <v>54432347</v>
          </cell>
          <cell r="C2273" t="str">
            <v>BAZIC Metal Full Strip Stapler Set [680]</v>
          </cell>
          <cell r="D2273" t="str">
            <v>ACTIVE</v>
          </cell>
          <cell r="E2273" t="str">
            <v>PUBLISHED</v>
          </cell>
          <cell r="F2273" t="str">
            <v>Reasonable price requirements are not met</v>
          </cell>
          <cell r="G2273" t="str">
            <v>Office &amp; Stationery</v>
          </cell>
          <cell r="H2273" t="str">
            <v>Desk Staplers</v>
          </cell>
          <cell r="I2273">
            <v>15.29</v>
          </cell>
          <cell r="J2273" t="str">
            <v>USD</v>
          </cell>
          <cell r="K2273" t="str">
            <v>Base</v>
          </cell>
          <cell r="L2273">
            <v>15.29</v>
          </cell>
          <cell r="M2273">
            <v>2039910</v>
          </cell>
          <cell r="N2273">
            <v>2039751</v>
          </cell>
          <cell r="O2273" t="str">
            <v>NETWORK_GEO</v>
          </cell>
          <cell r="P2273">
            <v>8.86</v>
          </cell>
          <cell r="Q2273">
            <v>1</v>
          </cell>
          <cell r="R2273" t="str">
            <v>Seller Fulfilled</v>
          </cell>
          <cell r="S2273" t="str">
            <v>Seller Fulfilled</v>
          </cell>
          <cell r="T2273" t="str">
            <v>6NRVTRRAWJG8</v>
          </cell>
          <cell r="U2273" t="str">
            <v>10764608019495</v>
          </cell>
        </row>
        <row r="2274">
          <cell r="A2274" t="str">
            <v>8050-EACH</v>
          </cell>
          <cell r="B2274">
            <v>16721706635</v>
          </cell>
          <cell r="C2274" t="str">
            <v>BAZIC Essential School Kit Supply Box 23 Count for Kindergarten Elementary Student All Grades, Composition Book Coloring Pencil and more, 1-Pack</v>
          </cell>
          <cell r="D2274" t="str">
            <v>ACTIVE</v>
          </cell>
          <cell r="E2274" t="str">
            <v>SYSTEM_PROBLEM</v>
          </cell>
          <cell r="F2274" t="str">
            <v>Compliance - Childrenâ€™s Product Policy</v>
          </cell>
          <cell r="G2274" t="str">
            <v>Office &amp; Stationery</v>
          </cell>
          <cell r="H2274" t="str">
            <v>Glue</v>
          </cell>
          <cell r="I2274">
            <v>302.19</v>
          </cell>
          <cell r="J2274" t="str">
            <v>USD</v>
          </cell>
          <cell r="K2274" t="str">
            <v>Base</v>
          </cell>
          <cell r="L2274" t="str">
            <v>Yes</v>
          </cell>
          <cell r="M2274">
            <v>2038710</v>
          </cell>
          <cell r="N2274">
            <v>2039872</v>
          </cell>
          <cell r="O2274" t="str">
            <v>NETWORK_GEO</v>
          </cell>
          <cell r="P2274">
            <v>49.88</v>
          </cell>
          <cell r="Q2274">
            <v>1</v>
          </cell>
          <cell r="R2274" t="str">
            <v>Seller Fulfilled</v>
          </cell>
          <cell r="S2274" t="str">
            <v>Seller Fulfilled</v>
          </cell>
          <cell r="T2274" t="str">
            <v>28YCC0HTT7XL</v>
          </cell>
          <cell r="U2274" t="str">
            <v>20764608020245</v>
          </cell>
        </row>
        <row r="2275">
          <cell r="A2275" t="str">
            <v>906-PACK4</v>
          </cell>
          <cell r="B2275">
            <v>445431770</v>
          </cell>
          <cell r="C2275" t="str">
            <v>BAZIC InvisibleTape 3/4" X 1296", Matte Finish, Total 48-Count</v>
          </cell>
          <cell r="D2275" t="str">
            <v>ACTIVE</v>
          </cell>
          <cell r="E2275" t="str">
            <v>PUBLISHED</v>
          </cell>
          <cell r="G2275" t="str">
            <v>Office &amp; Stationery</v>
          </cell>
          <cell r="H2275" t="str">
            <v>Adhesive Tapes</v>
          </cell>
          <cell r="I2275">
            <v>34</v>
          </cell>
          <cell r="J2275" t="str">
            <v>USD</v>
          </cell>
          <cell r="K2275" t="str">
            <v>Base</v>
          </cell>
          <cell r="L2275">
            <v>34</v>
          </cell>
          <cell r="M2275">
            <v>2038710</v>
          </cell>
          <cell r="N2275">
            <v>2039872</v>
          </cell>
          <cell r="O2275" t="str">
            <v>NETWORK_GEO</v>
          </cell>
          <cell r="P2275">
            <v>2.34</v>
          </cell>
          <cell r="Q2275">
            <v>1</v>
          </cell>
          <cell r="R2275" t="str">
            <v>Seller Fulfilled</v>
          </cell>
          <cell r="S2275" t="str">
            <v>Seller Fulfilled</v>
          </cell>
          <cell r="T2275" t="str">
            <v>360HY1MCK6UT</v>
          </cell>
          <cell r="U2275" t="str">
            <v>00461235836145</v>
          </cell>
        </row>
        <row r="2276">
          <cell r="A2276" t="str">
            <v>952-EACH</v>
          </cell>
          <cell r="B2276">
            <v>22678519</v>
          </cell>
          <cell r="C2276" t="str">
            <v>0.94" X 2160" (60 Yards) General Purpose Masking Tape [952]</v>
          </cell>
          <cell r="D2276" t="str">
            <v>ACTIVE</v>
          </cell>
          <cell r="E2276" t="str">
            <v>PUBLISHED</v>
          </cell>
          <cell r="F2276" t="str">
            <v>Offer end date has passed</v>
          </cell>
          <cell r="G2276" t="str">
            <v>Office &amp; Stationery</v>
          </cell>
          <cell r="H2276" t="str">
            <v>Pocket Folders</v>
          </cell>
          <cell r="I2276">
            <v>16</v>
          </cell>
          <cell r="J2276" t="str">
            <v>USD</v>
          </cell>
          <cell r="K2276" t="str">
            <v>Base</v>
          </cell>
          <cell r="L2276" t="str">
            <v>Yes</v>
          </cell>
          <cell r="M2276">
            <v>2038710</v>
          </cell>
          <cell r="N2276">
            <v>2039742</v>
          </cell>
          <cell r="O2276" t="str">
            <v>NETWORK_GEO</v>
          </cell>
          <cell r="P2276">
            <v>0.75</v>
          </cell>
          <cell r="Q2276">
            <v>1</v>
          </cell>
          <cell r="R2276" t="str">
            <v>Seller Fulfilled</v>
          </cell>
          <cell r="S2276" t="str">
            <v>Seller Fulfilled</v>
          </cell>
          <cell r="T2276" t="str">
            <v>2Q31CQGTYZ3E</v>
          </cell>
          <cell r="U2276" t="str">
            <v>00764608021408</v>
          </cell>
        </row>
        <row r="2277">
          <cell r="A2277" t="str">
            <v>L-52-BOX</v>
          </cell>
          <cell r="B2277">
            <v>470579050</v>
          </cell>
          <cell r="C2277" t="str">
            <v>BAZIC No Exchange No Refunds Sign 12"x16", Waterproof Indoor Signage, 24-Pack</v>
          </cell>
          <cell r="D2277" t="str">
            <v>ARCHIVED</v>
          </cell>
          <cell r="E2277" t="str">
            <v>UNPUBLISHED</v>
          </cell>
          <cell r="F2277" t="str">
            <v>Offer end date has passed</v>
          </cell>
          <cell r="G2277" t="str">
            <v>Office &amp; Stationery</v>
          </cell>
          <cell r="H2277" t="str">
            <v>Index Dividers</v>
          </cell>
          <cell r="I2277">
            <v>8.89</v>
          </cell>
          <cell r="J2277" t="str">
            <v>USD</v>
          </cell>
          <cell r="K2277" t="str">
            <v>Base</v>
          </cell>
          <cell r="L2277" t="str">
            <v>Yes</v>
          </cell>
          <cell r="M2277">
            <v>2038710</v>
          </cell>
          <cell r="N2277">
            <v>2039889</v>
          </cell>
          <cell r="O2277" t="str">
            <v>NETWORK_GEO</v>
          </cell>
          <cell r="P2277">
            <v>0.14000000000000001</v>
          </cell>
          <cell r="Q2277">
            <v>1</v>
          </cell>
          <cell r="R2277" t="str">
            <v>Seller Fulfilled</v>
          </cell>
          <cell r="S2277" t="str">
            <v>Seller Fulfilled</v>
          </cell>
          <cell r="T2277" t="str">
            <v>51JAIOJECIMD</v>
          </cell>
          <cell r="U2277" t="str">
            <v>00764608021538</v>
          </cell>
        </row>
        <row r="2278">
          <cell r="A2278" t="str">
            <v>S-17-BOX</v>
          </cell>
          <cell r="B2278">
            <v>349823364</v>
          </cell>
          <cell r="C2278" t="str">
            <v>BAZIC Exit Sign 9"X12", Plastic Signs, Waterproof Indoor Signage, 24-Pack</v>
          </cell>
          <cell r="D2278" t="str">
            <v>ACTIVE</v>
          </cell>
          <cell r="E2278" t="str">
            <v>PUBLISHED</v>
          </cell>
          <cell r="G2278" t="str">
            <v>Home &amp; Garden</v>
          </cell>
          <cell r="H2278" t="str">
            <v>Plaques &amp; Signs</v>
          </cell>
          <cell r="I2278">
            <v>20.239999999999998</v>
          </cell>
          <cell r="J2278" t="str">
            <v>USD</v>
          </cell>
          <cell r="K2278" t="str">
            <v>Base</v>
          </cell>
          <cell r="L2278">
            <v>20.239999999999998</v>
          </cell>
          <cell r="M2278">
            <v>2038710</v>
          </cell>
          <cell r="N2278">
            <v>2039721</v>
          </cell>
          <cell r="O2278" t="str">
            <v>NETWORK_GEO</v>
          </cell>
          <cell r="P2278">
            <v>5.24</v>
          </cell>
          <cell r="Q2278">
            <v>1</v>
          </cell>
          <cell r="R2278" t="str">
            <v>Seller Fulfilled</v>
          </cell>
          <cell r="S2278" t="str">
            <v>Seller Fulfilled</v>
          </cell>
          <cell r="T2278" t="str">
            <v>7EW3YJSLRP2D</v>
          </cell>
          <cell r="U2278" t="str">
            <v>10764608022334</v>
          </cell>
        </row>
        <row r="2279">
          <cell r="A2279" t="str">
            <v>1033-EACH</v>
          </cell>
          <cell r="B2279">
            <v>406314446</v>
          </cell>
          <cell r="C2279" t="str">
            <v>BAZIC 16" Green Basic Collection Backpack</v>
          </cell>
          <cell r="D2279" t="str">
            <v>ACTIVE</v>
          </cell>
          <cell r="E2279" t="str">
            <v>PUBLISHED</v>
          </cell>
          <cell r="F2279" t="str">
            <v>Offer end date has passed</v>
          </cell>
          <cell r="G2279" t="str">
            <v>Office &amp; Stationery</v>
          </cell>
          <cell r="H2279" t="str">
            <v>Highlighters</v>
          </cell>
          <cell r="I2279">
            <v>8.09</v>
          </cell>
          <cell r="J2279" t="str">
            <v>USD</v>
          </cell>
          <cell r="K2279" t="str">
            <v>Base</v>
          </cell>
          <cell r="L2279" t="str">
            <v>Yes</v>
          </cell>
          <cell r="M2279">
            <v>2038980</v>
          </cell>
          <cell r="N2279">
            <v>2039896</v>
          </cell>
          <cell r="O2279" t="str">
            <v>ALWAYS_TWO_DAY</v>
          </cell>
          <cell r="P2279">
            <v>0.2</v>
          </cell>
          <cell r="Q2279">
            <v>1</v>
          </cell>
          <cell r="R2279" t="str">
            <v>Walmart Fulfilled</v>
          </cell>
          <cell r="S2279" t="str">
            <v>Seller Fulfilled</v>
          </cell>
          <cell r="T2279" t="str">
            <v>47FDKHN9OVPG</v>
          </cell>
          <cell r="U2279" t="str">
            <v>00463267121862</v>
          </cell>
        </row>
        <row r="2280">
          <cell r="A2280" t="str">
            <v>115-BOX</v>
          </cell>
          <cell r="B2280">
            <v>738695860</v>
          </cell>
          <cell r="C2280" t="str">
            <v>BAZIC Single Edge Razor Blades, Safety Straight Edge Razors (8/Pack), 24-Packs</v>
          </cell>
          <cell r="D2280" t="str">
            <v>ACTIVE</v>
          </cell>
          <cell r="E2280" t="str">
            <v>SYSTEM_PROBLEM</v>
          </cell>
          <cell r="F2280" t="str">
            <v>Compliance - Health &amp; Wellness</v>
          </cell>
          <cell r="G2280" t="str">
            <v>Office &amp; Stationery</v>
          </cell>
          <cell r="H2280" t="str">
            <v>Highlighters</v>
          </cell>
          <cell r="I2280">
            <v>8.5</v>
          </cell>
          <cell r="J2280" t="str">
            <v>USD</v>
          </cell>
          <cell r="K2280" t="str">
            <v>Base</v>
          </cell>
          <cell r="L2280" t="str">
            <v>No</v>
          </cell>
          <cell r="M2280">
            <v>2038710</v>
          </cell>
          <cell r="N2280">
            <v>2039896</v>
          </cell>
          <cell r="O2280" t="str">
            <v>NETWORK_GEO</v>
          </cell>
          <cell r="P2280">
            <v>0.11</v>
          </cell>
          <cell r="Q2280">
            <v>1</v>
          </cell>
          <cell r="R2280" t="str">
            <v>Seller Fulfilled</v>
          </cell>
          <cell r="S2280" t="str">
            <v>Seller Fulfilled</v>
          </cell>
          <cell r="T2280" t="str">
            <v>6BW3NVBNFZK0</v>
          </cell>
          <cell r="U2280" t="str">
            <v>00764608023211</v>
          </cell>
        </row>
        <row r="2281">
          <cell r="A2281" t="str">
            <v>1270-PACK2</v>
          </cell>
          <cell r="B2281">
            <v>477954490</v>
          </cell>
          <cell r="C2281" t="str">
            <v>BAZIC Dry Erase Marker Assorted Color Chisel Tip Whiteboard Markers (12/Pack), 2-Packs</v>
          </cell>
          <cell r="D2281" t="str">
            <v>ACTIVE</v>
          </cell>
          <cell r="E2281" t="str">
            <v>PUBLISHED</v>
          </cell>
          <cell r="F2281" t="str">
            <v>Offer end date has passed</v>
          </cell>
          <cell r="G2281" t="str">
            <v>Office &amp; Stationery</v>
          </cell>
          <cell r="H2281" t="str">
            <v>Highlighters</v>
          </cell>
          <cell r="I2281">
            <v>11.48</v>
          </cell>
          <cell r="J2281" t="str">
            <v>USD</v>
          </cell>
          <cell r="K2281" t="str">
            <v>Base</v>
          </cell>
          <cell r="L2281" t="str">
            <v>Yes</v>
          </cell>
          <cell r="M2281">
            <v>2039746</v>
          </cell>
          <cell r="N2281">
            <v>2039896</v>
          </cell>
          <cell r="O2281" t="str">
            <v>NETWORK_GEO</v>
          </cell>
          <cell r="P2281">
            <v>0.28000000000000003</v>
          </cell>
          <cell r="Q2281">
            <v>1</v>
          </cell>
          <cell r="R2281" t="str">
            <v>Seller Fulfilled</v>
          </cell>
          <cell r="S2281" t="str">
            <v>Seller Fulfilled</v>
          </cell>
          <cell r="T2281" t="str">
            <v>5PWAQ0C9I2TG</v>
          </cell>
          <cell r="U2281" t="str">
            <v>00465383910429</v>
          </cell>
        </row>
        <row r="2282">
          <cell r="A2282" t="str">
            <v>1297-EACH</v>
          </cell>
          <cell r="B2282">
            <v>17707502524</v>
          </cell>
          <cell r="C2282" t="str">
            <v>BAZIC Dry Erase Marker Assorted Color Fine Tip, Whiteboard Pen, Low Odor (12/Box), 1-Pack</v>
          </cell>
          <cell r="D2282" t="str">
            <v>ACTIVE</v>
          </cell>
          <cell r="E2282" t="str">
            <v>PUBLISHED</v>
          </cell>
          <cell r="F2282" t="str">
            <v>Offer end date has passed</v>
          </cell>
          <cell r="G2282" t="str">
            <v>Office &amp; Stationery</v>
          </cell>
          <cell r="H2282" t="str">
            <v>Highlighters</v>
          </cell>
          <cell r="I2282">
            <v>9.49</v>
          </cell>
          <cell r="J2282" t="str">
            <v>USD</v>
          </cell>
          <cell r="K2282" t="str">
            <v>Base</v>
          </cell>
          <cell r="L2282" t="str">
            <v>Yes</v>
          </cell>
          <cell r="M2282">
            <v>2039746</v>
          </cell>
          <cell r="N2282">
            <v>2039896</v>
          </cell>
          <cell r="O2282" t="str">
            <v>ALWAYS_TWO_DAY</v>
          </cell>
          <cell r="P2282">
            <v>0.315</v>
          </cell>
          <cell r="Q2282">
            <v>1</v>
          </cell>
          <cell r="R2282" t="str">
            <v>Walmart Fulfilled</v>
          </cell>
          <cell r="S2282" t="str">
            <v>Seller Fulfilled</v>
          </cell>
          <cell r="T2282" t="str">
            <v>1T14MUF9JNYD</v>
          </cell>
          <cell r="U2282" t="str">
            <v>00462891708944</v>
          </cell>
        </row>
        <row r="2283">
          <cell r="A2283" t="str">
            <v>17042-BOX</v>
          </cell>
          <cell r="B2283">
            <v>17219266800</v>
          </cell>
          <cell r="C2283" t="str">
            <v>BAZIC Reva Ballpoint Pen Assorted Colors Ink, Retractable Pens Cushion Grip, 1.0 mm Medium Point (8/Pack), 24-Pack</v>
          </cell>
          <cell r="D2283" t="str">
            <v>ACTIVE</v>
          </cell>
          <cell r="E2283" t="str">
            <v>PUBLISHED</v>
          </cell>
          <cell r="F2283"/>
          <cell r="G2283" t="str">
            <v>Office &amp; Stationery</v>
          </cell>
          <cell r="H2283" t="str">
            <v>Chalkboard Chalk</v>
          </cell>
          <cell r="I2283">
            <v>50.39</v>
          </cell>
          <cell r="J2283" t="str">
            <v>USD</v>
          </cell>
          <cell r="K2283" t="str">
            <v>Base</v>
          </cell>
          <cell r="L2283" t="str">
            <v>Yes</v>
          </cell>
          <cell r="M2283">
            <v>2039719</v>
          </cell>
          <cell r="N2283">
            <v>2039739</v>
          </cell>
          <cell r="O2283" t="str">
            <v>NETWORK_GEO</v>
          </cell>
          <cell r="P2283">
            <v>14.9</v>
          </cell>
          <cell r="Q2283">
            <v>1</v>
          </cell>
          <cell r="R2283" t="str">
            <v>Seller Fulfilled</v>
          </cell>
          <cell r="S2283" t="str">
            <v>Seller Fulfilled</v>
          </cell>
          <cell r="T2283" t="str">
            <v>39D5IV69VS0X</v>
          </cell>
          <cell r="U2283" t="str">
            <v>20764608024052</v>
          </cell>
        </row>
        <row r="2284">
          <cell r="A2284" t="str">
            <v>1943-CASE</v>
          </cell>
          <cell r="B2284">
            <v>18513668589</v>
          </cell>
          <cell r="C2284" t="str">
            <v>BAZIC Products Manual Pencil Sharpeners with Eraser, 144 Pack, Compact Small Colorful Erasers, One Hole</v>
          </cell>
          <cell r="D2284" t="str">
            <v>ACTIVE</v>
          </cell>
          <cell r="E2284" t="str">
            <v>PUBLISHED</v>
          </cell>
          <cell r="F2284" t="str">
            <v>Listing &amp; Content:UPC Mismatch:Wrong-Item:Unpublish-Auto</v>
          </cell>
          <cell r="G2284" t="str">
            <v>Crafts</v>
          </cell>
          <cell r="H2284" t="str">
            <v>Crayons</v>
          </cell>
          <cell r="I2284">
            <v>49</v>
          </cell>
          <cell r="J2284" t="str">
            <v>USD</v>
          </cell>
          <cell r="K2284" t="str">
            <v>Base</v>
          </cell>
          <cell r="L2284" t="str">
            <v>Yes</v>
          </cell>
          <cell r="M2284">
            <v>2039751</v>
          </cell>
          <cell r="N2284">
            <v>2039722</v>
          </cell>
          <cell r="O2284" t="str">
            <v>NETWORK_GEO</v>
          </cell>
          <cell r="P2284">
            <v>4.4000000000000004</v>
          </cell>
          <cell r="Q2284">
            <v>1</v>
          </cell>
          <cell r="R2284" t="str">
            <v>Seller Fulfilled</v>
          </cell>
          <cell r="S2284" t="str">
            <v>Seller Fulfilled</v>
          </cell>
          <cell r="T2284" t="str">
            <v>4TUMS0P1DJJO</v>
          </cell>
          <cell r="U2284" t="str">
            <v>10764608025069</v>
          </cell>
        </row>
        <row r="2285">
          <cell r="A2285" t="str">
            <v>2052-CASE</v>
          </cell>
          <cell r="B2285">
            <v>743875925</v>
          </cell>
          <cell r="C2285" t="str">
            <v>BAZIC Premium Jumbo Glue Stick 36g/1.27 Oz, Multi-Purpose Acid Free, Glue Sticks, 144-Packs</v>
          </cell>
          <cell r="D2285" t="str">
            <v>ACTIVE</v>
          </cell>
          <cell r="E2285" t="str">
            <v>PUBLISHED</v>
          </cell>
          <cell r="F2285" t="str">
            <v>Compliance - Childrenâ€™s Product Policy,No Match Found - Adjusted to your last submitted price</v>
          </cell>
          <cell r="G2285" t="str">
            <v>Office &amp; Stationery</v>
          </cell>
          <cell r="H2285" t="str">
            <v>Pocket Folders</v>
          </cell>
          <cell r="I2285">
            <v>48.99</v>
          </cell>
          <cell r="J2285" t="str">
            <v>USD</v>
          </cell>
          <cell r="K2285" t="str">
            <v>Base</v>
          </cell>
          <cell r="L2285" t="str">
            <v>Yes</v>
          </cell>
          <cell r="M2285">
            <v>2039872</v>
          </cell>
          <cell r="N2285">
            <v>2039742</v>
          </cell>
          <cell r="O2285" t="str">
            <v>NETWORK_GEO</v>
          </cell>
          <cell r="P2285">
            <v>9.84</v>
          </cell>
          <cell r="Q2285">
            <v>1</v>
          </cell>
          <cell r="R2285" t="str">
            <v>Seller Fulfilled</v>
          </cell>
          <cell r="S2285" t="str">
            <v>Seller Fulfilled</v>
          </cell>
          <cell r="T2285" t="str">
            <v>4OKPH8LWJ7Q0</v>
          </cell>
          <cell r="U2285" t="str">
            <v>20764608031555</v>
          </cell>
        </row>
        <row r="2286">
          <cell r="A2286" t="str">
            <v>2180-EACH</v>
          </cell>
          <cell r="B2286">
            <v>362309511</v>
          </cell>
          <cell r="C2286" t="str">
            <v>BAZIC 2 Pockets Paper Folder, Premium Leatherette Portfolio, 25-Count</v>
          </cell>
          <cell r="D2286" t="str">
            <v>ACTIVE</v>
          </cell>
          <cell r="E2286" t="str">
            <v>PUBLISHED</v>
          </cell>
          <cell r="F2286" t="str">
            <v>Offer end date has passed</v>
          </cell>
          <cell r="G2286" t="str">
            <v>Office &amp; Stationery</v>
          </cell>
          <cell r="H2286" t="str">
            <v>File Folders</v>
          </cell>
          <cell r="I2286">
            <v>49.09</v>
          </cell>
          <cell r="J2286" t="str">
            <v>USD</v>
          </cell>
          <cell r="K2286" t="str">
            <v>Base</v>
          </cell>
          <cell r="L2286" t="str">
            <v>Yes</v>
          </cell>
          <cell r="M2286">
            <v>2039742</v>
          </cell>
          <cell r="N2286">
            <v>2039742</v>
          </cell>
          <cell r="O2286" t="str">
            <v>NETWORK_GEO</v>
          </cell>
          <cell r="P2286">
            <v>6.12</v>
          </cell>
          <cell r="Q2286">
            <v>1</v>
          </cell>
          <cell r="R2286" t="str">
            <v>Seller Fulfilled</v>
          </cell>
          <cell r="S2286" t="str">
            <v>Seller Fulfilled</v>
          </cell>
          <cell r="T2286" t="str">
            <v>2PWZ4K915QXT</v>
          </cell>
          <cell r="U2286" t="str">
            <v>20764608031647</v>
          </cell>
        </row>
        <row r="2287">
          <cell r="A2287" t="str">
            <v>3132-CASE</v>
          </cell>
          <cell r="B2287">
            <v>874959299</v>
          </cell>
          <cell r="C2287" t="str">
            <v>BAZIC 3 Ring Binder 1" Poly Binders Matte Color Soft Cover, 175 Sheets, 48-Count</v>
          </cell>
          <cell r="D2287" t="str">
            <v>ACTIVE</v>
          </cell>
          <cell r="E2287" t="str">
            <v>PUBLISHED</v>
          </cell>
          <cell r="F2287" t="str">
            <v>Offer end date has passed</v>
          </cell>
          <cell r="G2287" t="str">
            <v>Office &amp; Stationery</v>
          </cell>
          <cell r="H2287" t="str">
            <v>File Folders</v>
          </cell>
          <cell r="I2287">
            <v>42.09</v>
          </cell>
          <cell r="J2287" t="str">
            <v>USD</v>
          </cell>
          <cell r="K2287" t="str">
            <v>Base</v>
          </cell>
          <cell r="L2287" t="str">
            <v>Yes</v>
          </cell>
          <cell r="M2287">
            <v>2039738</v>
          </cell>
          <cell r="N2287">
            <v>2039742</v>
          </cell>
          <cell r="O2287" t="str">
            <v>NETWORK_GEO</v>
          </cell>
          <cell r="P2287">
            <v>5.14</v>
          </cell>
          <cell r="Q2287">
            <v>1</v>
          </cell>
          <cell r="R2287" t="str">
            <v>Seller Fulfilled</v>
          </cell>
          <cell r="S2287" t="str">
            <v>Seller Fulfilled</v>
          </cell>
          <cell r="T2287" t="str">
            <v>34D25PY3SQ9U</v>
          </cell>
          <cell r="U2287" t="str">
            <v>20764608031807</v>
          </cell>
        </row>
        <row r="2288">
          <cell r="A2288" t="str">
            <v>3460-BOX</v>
          </cell>
          <cell r="B2288">
            <v>999162904</v>
          </cell>
          <cell r="C2288" t="str">
            <v>BAZIC Glitter Glue Pen 5 Color, Non-Toxic for Slime (52.5ml/Pack), 24-Packs</v>
          </cell>
          <cell r="D2288" t="str">
            <v>ARCHIVED</v>
          </cell>
          <cell r="E2288" t="str">
            <v>UNPUBLISHED</v>
          </cell>
          <cell r="F2288" t="str">
            <v>Offer end date has passed</v>
          </cell>
          <cell r="G2288" t="str">
            <v>Books, Music &amp; Movies</v>
          </cell>
          <cell r="H2288" t="str">
            <v>Books</v>
          </cell>
          <cell r="I2288">
            <v>11.99</v>
          </cell>
          <cell r="J2288" t="str">
            <v>USD</v>
          </cell>
          <cell r="K2288" t="str">
            <v>Base</v>
          </cell>
          <cell r="L2288" t="str">
            <v>Yes</v>
          </cell>
          <cell r="M2288">
            <v>2039872</v>
          </cell>
          <cell r="N2288">
            <v>2038013</v>
          </cell>
          <cell r="O2288" t="str">
            <v>NETWORK_GEO</v>
          </cell>
          <cell r="P2288">
            <v>0.6</v>
          </cell>
          <cell r="Q2288">
            <v>1</v>
          </cell>
          <cell r="R2288" t="str">
            <v>Seller Fulfilled</v>
          </cell>
          <cell r="S2288" t="str">
            <v>Seller Fulfilled</v>
          </cell>
          <cell r="T2288" t="str">
            <v>3E3GTJ8M9NUW</v>
          </cell>
          <cell r="U2288" t="str">
            <v>00088908338005</v>
          </cell>
        </row>
        <row r="2289">
          <cell r="A2289" t="str">
            <v>535-PACK2</v>
          </cell>
          <cell r="B2289">
            <v>501764844</v>
          </cell>
          <cell r="C2289" t="str">
            <v>BAZIC Division Flash Cards, Numbers Elementary Math Flashcards Game (36/Pack), 2-Packs</v>
          </cell>
          <cell r="D2289" t="str">
            <v>ACTIVE</v>
          </cell>
          <cell r="E2289" t="str">
            <v>PUBLISHED</v>
          </cell>
          <cell r="F2289" t="str">
            <v>Offer end date has passed</v>
          </cell>
          <cell r="G2289" t="str">
            <v>Office &amp; Stationery</v>
          </cell>
          <cell r="H2289" t="str">
            <v>Flash Cards</v>
          </cell>
          <cell r="I2289">
            <v>8.99</v>
          </cell>
          <cell r="J2289" t="str">
            <v>USD</v>
          </cell>
          <cell r="K2289" t="str">
            <v>Base</v>
          </cell>
          <cell r="L2289">
            <v>8.99</v>
          </cell>
          <cell r="M2289">
            <v>2039914</v>
          </cell>
          <cell r="N2289">
            <v>2039748</v>
          </cell>
          <cell r="O2289">
            <v>0.42</v>
          </cell>
          <cell r="P2289">
            <v>0.41</v>
          </cell>
          <cell r="Q2289">
            <v>1</v>
          </cell>
          <cell r="R2289" t="str">
            <v>Seller Fulfilled</v>
          </cell>
          <cell r="S2289" t="str">
            <v>Seller Fulfilled</v>
          </cell>
          <cell r="T2289" t="str">
            <v>5XFIYQR7XDUT</v>
          </cell>
          <cell r="U2289" t="str">
            <v>00764608034231</v>
          </cell>
        </row>
        <row r="2290">
          <cell r="A2290" t="str">
            <v>770-EACH</v>
          </cell>
          <cell r="B2290">
            <v>30424960</v>
          </cell>
          <cell r="C2290" t="str">
            <v>BAZIC Electra Mechanical Pencil 0.7mm, Latex Free Eraser, (5/Pack), 1-Pack</v>
          </cell>
          <cell r="D2290" t="str">
            <v>ACTIVE</v>
          </cell>
          <cell r="E2290" t="str">
            <v>PUBLISHED</v>
          </cell>
          <cell r="F2290" t="str">
            <v>Offer end date has passed</v>
          </cell>
          <cell r="G2290" t="str">
            <v>Office &amp; Stationery</v>
          </cell>
          <cell r="H2290" t="str">
            <v>Mechanical Pencils</v>
          </cell>
          <cell r="I2290">
            <v>7.69</v>
          </cell>
          <cell r="J2290" t="str">
            <v>USD</v>
          </cell>
          <cell r="K2290" t="str">
            <v>Base</v>
          </cell>
          <cell r="L2290">
            <v>7.69</v>
          </cell>
          <cell r="M2290">
            <v>2039720</v>
          </cell>
          <cell r="N2290">
            <v>2039748</v>
          </cell>
          <cell r="O2290">
            <v>0.08</v>
          </cell>
          <cell r="P2290">
            <v>0.3</v>
          </cell>
          <cell r="Q2290">
            <v>1</v>
          </cell>
          <cell r="R2290" t="str">
            <v>Seller Fulfilled</v>
          </cell>
          <cell r="S2290" t="str">
            <v>Walmart Fulfilled</v>
          </cell>
          <cell r="T2290" t="str">
            <v>3V7GJ1ALV6QR</v>
          </cell>
          <cell r="U2290" t="str">
            <v>00764608034477</v>
          </cell>
        </row>
        <row r="2291">
          <cell r="A2291" t="str">
            <v>793-BOX</v>
          </cell>
          <cell r="B2291">
            <v>925517251</v>
          </cell>
          <cell r="C2291" t="str">
            <v>BAZIC Ceramics Mechanical Pencil Lead Refills 2B 0.5mm (36 Count/Pack), 24-Pack</v>
          </cell>
          <cell r="D2291" t="str">
            <v>ACTIVE</v>
          </cell>
          <cell r="E2291" t="str">
            <v>PUBLISHED</v>
          </cell>
          <cell r="G2291" t="str">
            <v>Office &amp; Stationery</v>
          </cell>
          <cell r="H2291" t="str">
            <v>Mechanical Pencil Refills</v>
          </cell>
          <cell r="I2291">
            <v>37.49</v>
          </cell>
          <cell r="J2291" t="str">
            <v>USD</v>
          </cell>
          <cell r="K2291" t="str">
            <v>Base</v>
          </cell>
          <cell r="L2291" t="str">
            <v>Yes</v>
          </cell>
          <cell r="M2291">
            <v>2039720</v>
          </cell>
          <cell r="N2291">
            <v>2038710</v>
          </cell>
          <cell r="O2291" t="str">
            <v>NETWORK_GEO</v>
          </cell>
          <cell r="P2291">
            <v>0.55000000000000004</v>
          </cell>
          <cell r="Q2291">
            <v>1</v>
          </cell>
          <cell r="R2291" t="str">
            <v>Seller Fulfilled</v>
          </cell>
          <cell r="S2291" t="str">
            <v>Seller Fulfilled</v>
          </cell>
          <cell r="T2291" t="str">
            <v>32IMIL6RNG8K</v>
          </cell>
          <cell r="U2291" t="str">
            <v>00088908735019</v>
          </cell>
        </row>
        <row r="2292">
          <cell r="A2292" t="str">
            <v>837-CASE</v>
          </cell>
          <cell r="B2292">
            <v>822311617</v>
          </cell>
          <cell r="C2292" t="str">
            <v>BAZIC Plastic Pencil Case 8" Double Deck Utility Storage Box, Bright Color, Multi Purpose Organizer, 144-Packs</v>
          </cell>
          <cell r="D2292" t="str">
            <v>ACTIVE</v>
          </cell>
          <cell r="E2292" t="str">
            <v>PUBLISHED</v>
          </cell>
          <cell r="F2292" t="str">
            <v>Reasonable price requirements are not met,No Match Found - Adjusted to your last submitted price</v>
          </cell>
          <cell r="G2292" t="str">
            <v>Crafts</v>
          </cell>
          <cell r="H2292" t="str">
            <v>Art Paints &amp; Pigment Powders</v>
          </cell>
          <cell r="I2292">
            <v>8.07</v>
          </cell>
          <cell r="J2292" t="str">
            <v>USD</v>
          </cell>
          <cell r="K2292" t="str">
            <v>Base</v>
          </cell>
          <cell r="L2292" t="str">
            <v>Yes</v>
          </cell>
          <cell r="M2292">
            <v>2039750</v>
          </cell>
          <cell r="N2292">
            <v>2039748</v>
          </cell>
          <cell r="O2292" t="str">
            <v>NETWORK_GEO</v>
          </cell>
          <cell r="P2292">
            <v>0.1</v>
          </cell>
          <cell r="Q2292">
            <v>1</v>
          </cell>
          <cell r="R2292" t="str">
            <v>Seller Fulfilled</v>
          </cell>
          <cell r="S2292" t="str">
            <v>Walmart Fulfilled</v>
          </cell>
          <cell r="T2292" t="str">
            <v>2RPH5W8WNUSG</v>
          </cell>
          <cell r="U2292" t="str">
            <v>00764608039007</v>
          </cell>
        </row>
        <row r="2293">
          <cell r="A2293" t="str">
            <v>1251-EACH</v>
          </cell>
          <cell r="B2293">
            <v>24259709</v>
          </cell>
          <cell r="C2293" t="str">
            <v>BAZIC Dry Erase Marker Black Color Chisel Tip Whiteboard Markers (3/Pack), 1-Pack</v>
          </cell>
          <cell r="D2293" t="str">
            <v>ACTIVE</v>
          </cell>
          <cell r="E2293" t="str">
            <v>PUBLISHED</v>
          </cell>
          <cell r="G2293" t="str">
            <v>Office &amp; Stationery</v>
          </cell>
          <cell r="H2293" t="str">
            <v>Dry Erase Markers</v>
          </cell>
          <cell r="I2293">
            <v>6.99</v>
          </cell>
          <cell r="J2293" t="str">
            <v>USD</v>
          </cell>
          <cell r="K2293" t="str">
            <v>Base</v>
          </cell>
          <cell r="L2293">
            <v>6.99</v>
          </cell>
          <cell r="M2293">
            <v>2039746</v>
          </cell>
          <cell r="N2293">
            <v>2039748</v>
          </cell>
          <cell r="O2293" t="str">
            <v>NETWORK_GEO</v>
          </cell>
          <cell r="P2293">
            <v>0.31</v>
          </cell>
          <cell r="Q2293">
            <v>1</v>
          </cell>
          <cell r="R2293" t="str">
            <v>Seller Fulfilled</v>
          </cell>
          <cell r="S2293" t="str">
            <v>Seller Fulfilled</v>
          </cell>
          <cell r="T2293" t="str">
            <v>5ITW196J52F4</v>
          </cell>
          <cell r="U2293" t="str">
            <v>00764608039397</v>
          </cell>
        </row>
        <row r="2294">
          <cell r="A2294" t="str">
            <v>214-PACK2</v>
          </cell>
          <cell r="B2294">
            <v>241533267</v>
          </cell>
          <cell r="C2294" t="str">
            <v>BAZIC Loose Leaf Binder Ring 2" Book Rings Binder Rings (6/Pack), 2-Packs</v>
          </cell>
          <cell r="D2294" t="str">
            <v>RETIRED</v>
          </cell>
          <cell r="E2294" t="str">
            <v>UNPUBLISHED</v>
          </cell>
          <cell r="F2294" t="str">
            <v>Offer end date has passed,Price Adjusted</v>
          </cell>
          <cell r="G2294" t="str">
            <v>Office &amp; Stationery</v>
          </cell>
          <cell r="H2294" t="str">
            <v>Office Book Rings</v>
          </cell>
          <cell r="I2294">
            <v>7.99</v>
          </cell>
          <cell r="J2294" t="str">
            <v>USD</v>
          </cell>
          <cell r="K2294" t="str">
            <v>Base</v>
          </cell>
          <cell r="L2294" t="str">
            <v>Yes</v>
          </cell>
          <cell r="M2294">
            <v>2038710</v>
          </cell>
          <cell r="N2294">
            <v>2039738</v>
          </cell>
          <cell r="O2294" t="str">
            <v>NETWORK_GEO</v>
          </cell>
          <cell r="P2294">
            <v>10.3</v>
          </cell>
          <cell r="Q2294">
            <v>1</v>
          </cell>
          <cell r="R2294" t="str">
            <v>Seller Fulfilled</v>
          </cell>
          <cell r="S2294" t="str">
            <v>Seller Fulfilled</v>
          </cell>
          <cell r="T2294" t="str">
            <v>3J3MREDJ3ZTT</v>
          </cell>
          <cell r="U2294" t="str">
            <v>20764608041424</v>
          </cell>
        </row>
        <row r="2295">
          <cell r="A2295" t="str">
            <v>2227-EACH</v>
          </cell>
          <cell r="B2295">
            <v>24864130</v>
          </cell>
          <cell r="C2295" t="str">
            <v>BAZIC Pink Eraser Latex Free Bevel Erasers Block Erasers (4/Pack), 1-Pack</v>
          </cell>
          <cell r="D2295" t="str">
            <v>ACTIVE</v>
          </cell>
          <cell r="E2295" t="str">
            <v>PUBLISHED</v>
          </cell>
          <cell r="F2295" t="str">
            <v>Offer end date has passed</v>
          </cell>
          <cell r="G2295" t="str">
            <v>Office &amp; Stationery</v>
          </cell>
          <cell r="H2295" t="str">
            <v>Binders</v>
          </cell>
          <cell r="I2295">
            <v>52.99</v>
          </cell>
          <cell r="J2295" t="str">
            <v>USD</v>
          </cell>
          <cell r="K2295" t="str">
            <v>Base</v>
          </cell>
          <cell r="L2295" t="str">
            <v>Yes</v>
          </cell>
          <cell r="M2295">
            <v>2039721</v>
          </cell>
          <cell r="N2295">
            <v>2039738</v>
          </cell>
          <cell r="O2295" t="str">
            <v>ALWAYS_TWO_DAY</v>
          </cell>
          <cell r="P2295">
            <v>0.95499999999999996</v>
          </cell>
          <cell r="Q2295">
            <v>1</v>
          </cell>
          <cell r="R2295" t="str">
            <v>Walmart Fulfilled</v>
          </cell>
          <cell r="S2295" t="str">
            <v>WFS Eligible</v>
          </cell>
          <cell r="T2295" t="str">
            <v>5BXMTW9IFF0P</v>
          </cell>
          <cell r="U2295" t="str">
            <v>20764608041431</v>
          </cell>
        </row>
        <row r="2296">
          <cell r="A2296" t="str">
            <v>229-PACK2</v>
          </cell>
          <cell r="B2296">
            <v>736633214</v>
          </cell>
          <cell r="C2296" t="str">
            <v>BAZIC Push Pins Gold Metallic Flat Head Steel Thumb Tacks (200/pack), 2-Packs</v>
          </cell>
          <cell r="D2296" t="str">
            <v>ACTIVE</v>
          </cell>
          <cell r="E2296" t="str">
            <v>PUBLISHED</v>
          </cell>
          <cell r="F2296" t="str">
            <v>Offer end date has passed</v>
          </cell>
          <cell r="G2296" t="str">
            <v>Home &amp; Garden</v>
          </cell>
          <cell r="H2296" t="str">
            <v>Plaques &amp; Signs</v>
          </cell>
          <cell r="I2296">
            <v>7.99</v>
          </cell>
          <cell r="J2296" t="str">
            <v>USD</v>
          </cell>
          <cell r="K2296" t="str">
            <v>Base</v>
          </cell>
          <cell r="L2296" t="str">
            <v>Yes</v>
          </cell>
          <cell r="M2296">
            <v>2048507</v>
          </cell>
          <cell r="N2296">
            <v>2038710</v>
          </cell>
          <cell r="O2296" t="str">
            <v>NETWORK_GEO</v>
          </cell>
          <cell r="P2296">
            <v>0.15</v>
          </cell>
          <cell r="Q2296">
            <v>1</v>
          </cell>
          <cell r="R2296" t="str">
            <v>Seller Fulfilled</v>
          </cell>
          <cell r="S2296" t="str">
            <v>Seller Fulfilled</v>
          </cell>
          <cell r="T2296" t="str">
            <v>10737MRN4Q4O</v>
          </cell>
          <cell r="U2296" t="str">
            <v>00463714653335</v>
          </cell>
        </row>
        <row r="2297">
          <cell r="A2297" t="str">
            <v>3445-BOX</v>
          </cell>
          <cell r="B2297">
            <v>570517475</v>
          </cell>
          <cell r="C2297" t="str">
            <v>BAZIC Glitter Shaker Color, Halloween Sparkling Powder, 12-Packs</v>
          </cell>
          <cell r="D2297" t="str">
            <v>ACTIVE</v>
          </cell>
          <cell r="E2297" t="str">
            <v>PUBLISHED</v>
          </cell>
          <cell r="F2297" t="str">
            <v>Offer end date has passed</v>
          </cell>
          <cell r="G2297" t="str">
            <v>Crafts</v>
          </cell>
          <cell r="H2297" t="str">
            <v>Art Pads &amp; Paper</v>
          </cell>
          <cell r="I2297">
            <v>9.99</v>
          </cell>
          <cell r="J2297" t="str">
            <v>USD</v>
          </cell>
          <cell r="K2297" t="str">
            <v>Base</v>
          </cell>
          <cell r="L2297" t="str">
            <v>No</v>
          </cell>
          <cell r="M2297">
            <v>2038710</v>
          </cell>
          <cell r="N2297">
            <v>2039754</v>
          </cell>
          <cell r="O2297" t="str">
            <v>NETWORK_GEO</v>
          </cell>
          <cell r="P2297">
            <v>0.53</v>
          </cell>
          <cell r="Q2297">
            <v>1</v>
          </cell>
          <cell r="R2297" t="str">
            <v>Seller Fulfilled</v>
          </cell>
          <cell r="S2297" t="str">
            <v>Seller Fulfilled</v>
          </cell>
          <cell r="T2297" t="str">
            <v>528JDTKNB9TH</v>
          </cell>
          <cell r="U2297" t="str">
            <v>00764608050408</v>
          </cell>
        </row>
        <row r="2298">
          <cell r="A2298" t="str">
            <v>3468-BOX</v>
          </cell>
          <cell r="B2298">
            <v>778498368</v>
          </cell>
          <cell r="C2298" t="str">
            <v>BAZIC Glitter Glue Tube Neon Color, Non-Toxic for Slime (120ml/Pack), 24-Packs</v>
          </cell>
          <cell r="D2298" t="str">
            <v>ARCHIVED</v>
          </cell>
          <cell r="E2298" t="str">
            <v>UNPUBLISHED</v>
          </cell>
          <cell r="F2298" t="str">
            <v>Offer end date has passed</v>
          </cell>
          <cell r="G2298" t="str">
            <v>Crafts</v>
          </cell>
          <cell r="H2298" t="str">
            <v>Construction Paper</v>
          </cell>
          <cell r="I2298">
            <v>13.89</v>
          </cell>
          <cell r="J2298" t="str">
            <v>USD</v>
          </cell>
          <cell r="K2298" t="str">
            <v>Base</v>
          </cell>
          <cell r="L2298" t="str">
            <v>Yes</v>
          </cell>
          <cell r="M2298">
            <v>2038710</v>
          </cell>
          <cell r="N2298">
            <v>2038710</v>
          </cell>
          <cell r="O2298" t="str">
            <v>NETWORK_GEO</v>
          </cell>
          <cell r="P2298">
            <v>0.79</v>
          </cell>
          <cell r="Q2298">
            <v>1</v>
          </cell>
          <cell r="R2298" t="str">
            <v>Seller Fulfilled</v>
          </cell>
          <cell r="S2298" t="str">
            <v>Seller Fulfilled</v>
          </cell>
          <cell r="T2298" t="str">
            <v>1GYQ9C3BHBDI</v>
          </cell>
          <cell r="U2298" t="str">
            <v>00462424546166</v>
          </cell>
        </row>
        <row r="2299">
          <cell r="A2299" t="str">
            <v>4917636-EACH</v>
          </cell>
          <cell r="B2299">
            <v>949597695</v>
          </cell>
          <cell r="C2299" t="str">
            <v>PJ MASKS Coloring Book 1 Title, for Learning Activity Drawing, 80 Pages, 1-Pack</v>
          </cell>
          <cell r="D2299" t="str">
            <v>ARCHIVED</v>
          </cell>
          <cell r="E2299" t="str">
            <v>UNPUBLISHED</v>
          </cell>
          <cell r="F2299" t="str">
            <v>Offer end date has passed</v>
          </cell>
          <cell r="G2299" t="str">
            <v>Office &amp; Stationery</v>
          </cell>
          <cell r="H2299" t="str">
            <v>Record Books &amp; Ledgers</v>
          </cell>
          <cell r="I2299">
            <v>7.99</v>
          </cell>
          <cell r="J2299" t="str">
            <v>USD</v>
          </cell>
          <cell r="K2299" t="str">
            <v>Base</v>
          </cell>
          <cell r="L2299" t="str">
            <v>No</v>
          </cell>
          <cell r="M2299">
            <v>2038710</v>
          </cell>
          <cell r="N2299">
            <v>2038710</v>
          </cell>
          <cell r="O2299" t="str">
            <v>ALWAYS_TWO_DAY</v>
          </cell>
          <cell r="P2299">
            <v>0.41</v>
          </cell>
          <cell r="Q2299">
            <v>1</v>
          </cell>
          <cell r="R2299" t="str">
            <v>Walmart Fulfilled</v>
          </cell>
          <cell r="S2299" t="str">
            <v>Seller Fulfilled</v>
          </cell>
          <cell r="T2299" t="str">
            <v>6HZPWQ0VTV1H</v>
          </cell>
          <cell r="U2299" t="str">
            <v>00764608050767</v>
          </cell>
        </row>
        <row r="2300">
          <cell r="A2300" t="str">
            <v>5005-EACH</v>
          </cell>
          <cell r="B2300">
            <v>30277024</v>
          </cell>
          <cell r="C2300" t="str">
            <v>BAZIC Doodle Pad 50 Sheets 9"x12" Doodling Drawing Pads Papers, 1-Pack</v>
          </cell>
          <cell r="D2300" t="str">
            <v>ACTIVE</v>
          </cell>
          <cell r="E2300" t="str">
            <v>PUBLISHED</v>
          </cell>
          <cell r="F2300" t="str">
            <v>Offer end date has passed</v>
          </cell>
          <cell r="G2300" t="str">
            <v>Office &amp; Stationery</v>
          </cell>
          <cell r="H2300" t="str">
            <v>Presentation Boards</v>
          </cell>
          <cell r="I2300">
            <v>11.89</v>
          </cell>
          <cell r="J2300" t="str">
            <v>USD</v>
          </cell>
          <cell r="K2300" t="str">
            <v>Base</v>
          </cell>
          <cell r="L2300" t="str">
            <v>Yes</v>
          </cell>
          <cell r="M2300">
            <v>2039754</v>
          </cell>
          <cell r="N2300">
            <v>2039885</v>
          </cell>
          <cell r="O2300" t="str">
            <v>NETWORK_GEO</v>
          </cell>
          <cell r="P2300">
            <v>1.5</v>
          </cell>
          <cell r="Q2300">
            <v>1</v>
          </cell>
          <cell r="R2300" t="str">
            <v>WFS Eligible</v>
          </cell>
          <cell r="S2300" t="str">
            <v>Seller Fulfilled</v>
          </cell>
          <cell r="T2300" t="str">
            <v>1X4CR1EJCCXC</v>
          </cell>
          <cell r="U2300" t="str">
            <v>00464556224516</v>
          </cell>
        </row>
        <row r="2301">
          <cell r="A2301" t="str">
            <v>5414-CASE</v>
          </cell>
          <cell r="B2301">
            <v>730747789</v>
          </cell>
          <cell r="C2301" t="str">
            <v>BAZIC Poster Board White Color 11" X 14", Glitter Frame, (5/Pack), 48-Pack</v>
          </cell>
          <cell r="D2301" t="str">
            <v>ACTIVE</v>
          </cell>
          <cell r="E2301" t="str">
            <v>PUBLISHED</v>
          </cell>
          <cell r="F2301" t="str">
            <v>Offer end date has passed</v>
          </cell>
          <cell r="G2301" t="str">
            <v>Office &amp; Stationery</v>
          </cell>
          <cell r="H2301" t="str">
            <v>Composition Notebooks</v>
          </cell>
          <cell r="I2301">
            <v>21.75</v>
          </cell>
          <cell r="J2301" t="str">
            <v>USD</v>
          </cell>
          <cell r="K2301" t="str">
            <v>Base</v>
          </cell>
          <cell r="L2301" t="str">
            <v>Yes</v>
          </cell>
          <cell r="M2301">
            <v>2039749</v>
          </cell>
          <cell r="N2301">
            <v>2038710</v>
          </cell>
          <cell r="O2301" t="str">
            <v>NETWORK_GEO</v>
          </cell>
          <cell r="P2301">
            <v>3</v>
          </cell>
          <cell r="Q2301">
            <v>1</v>
          </cell>
          <cell r="R2301" t="str">
            <v>Seller Fulfilled</v>
          </cell>
          <cell r="S2301" t="str">
            <v>Seller Fulfilled</v>
          </cell>
          <cell r="T2301" t="str">
            <v>3ZMF5FZVEBHE</v>
          </cell>
          <cell r="U2301" t="str">
            <v>CUSTOM</v>
          </cell>
        </row>
        <row r="2302">
          <cell r="A2302" t="str">
            <v>6004-PACK2</v>
          </cell>
          <cell r="B2302">
            <v>201866764</v>
          </cell>
          <cell r="C2302" t="str">
            <v>BAZIC Whiteboard Eraser Peel-Away 12 Layers, 2-Packs</v>
          </cell>
          <cell r="D2302" t="str">
            <v>ACTIVE</v>
          </cell>
          <cell r="E2302" t="str">
            <v>PUBLISHED</v>
          </cell>
          <cell r="F2302" t="str">
            <v>Offer end date has passed,Min. Allowed Seller Price Reached</v>
          </cell>
          <cell r="G2302" t="str">
            <v>Office &amp; Stationery</v>
          </cell>
          <cell r="H2302" t="str">
            <v>Sticky Notes</v>
          </cell>
          <cell r="I2302">
            <v>38.75</v>
          </cell>
          <cell r="J2302" t="str">
            <v>USD</v>
          </cell>
          <cell r="K2302" t="str">
            <v>Base</v>
          </cell>
          <cell r="L2302" t="str">
            <v>Yes</v>
          </cell>
          <cell r="M2302">
            <v>2039721</v>
          </cell>
          <cell r="N2302">
            <v>2039904</v>
          </cell>
          <cell r="O2302" t="str">
            <v>NETWORK_GEO</v>
          </cell>
          <cell r="P2302">
            <v>3.02</v>
          </cell>
          <cell r="Q2302">
            <v>1</v>
          </cell>
          <cell r="R2302" t="str">
            <v>Seller Fulfilled</v>
          </cell>
          <cell r="S2302" t="str">
            <v>Seller Fulfilled</v>
          </cell>
          <cell r="T2302" t="str">
            <v>6HCVOZ0LZXVS</v>
          </cell>
          <cell r="U2302" t="str">
            <v>10764608051136</v>
          </cell>
        </row>
        <row r="2303">
          <cell r="A2303" t="str">
            <v>6367-SET8</v>
          </cell>
          <cell r="B2303">
            <v>1317896546</v>
          </cell>
          <cell r="C2303" t="str">
            <v>SCHOOL ZONE Assorted Workbooks 8-Title, for Learning Vocabulary Math, Number ABC's Reading Writing Color &amp; Shapes, 8-Pack</v>
          </cell>
          <cell r="D2303" t="str">
            <v>ACTIVE</v>
          </cell>
          <cell r="E2303" t="str">
            <v>PUBLISHED</v>
          </cell>
          <cell r="F2303" t="str">
            <v>Offer end date has passed</v>
          </cell>
          <cell r="G2303" t="str">
            <v>Crafts</v>
          </cell>
          <cell r="H2303" t="str">
            <v>Coloring Books</v>
          </cell>
          <cell r="I2303">
            <v>20.49</v>
          </cell>
          <cell r="J2303" t="str">
            <v>USD</v>
          </cell>
          <cell r="K2303" t="str">
            <v>Base</v>
          </cell>
          <cell r="L2303">
            <v>22.5</v>
          </cell>
          <cell r="M2303">
            <v>2038710</v>
          </cell>
          <cell r="N2303">
            <v>2038710</v>
          </cell>
          <cell r="O2303">
            <v>1.43</v>
          </cell>
          <cell r="P2303">
            <v>4</v>
          </cell>
          <cell r="Q2303">
            <v>1</v>
          </cell>
          <cell r="R2303" t="str">
            <v>Seller Fulfilled</v>
          </cell>
          <cell r="S2303" t="str">
            <v>Seller Fulfilled</v>
          </cell>
          <cell r="T2303" t="str">
            <v>0SDNPDF8WRI9</v>
          </cell>
          <cell r="U2303" t="str">
            <v>CUSTOM</v>
          </cell>
        </row>
        <row r="2304">
          <cell r="A2304" t="str">
            <v>951-EACH</v>
          </cell>
          <cell r="B2304">
            <v>22134385</v>
          </cell>
          <cell r="C2304" t="str">
            <v>BAZIC 0.94 X 1440 (40 Yards) General Purpose Masking Tape [951]</v>
          </cell>
          <cell r="D2304" t="str">
            <v>ACTIVE</v>
          </cell>
          <cell r="E2304" t="str">
            <v>PUBLISHED</v>
          </cell>
          <cell r="F2304" t="str">
            <v>Offer end date has passed</v>
          </cell>
          <cell r="G2304" t="str">
            <v>Office &amp; Stationery</v>
          </cell>
          <cell r="H2304" t="str">
            <v>Flash Cards</v>
          </cell>
          <cell r="I2304">
            <v>45.5</v>
          </cell>
          <cell r="J2304" t="str">
            <v>USD</v>
          </cell>
          <cell r="K2304" t="str">
            <v>Base</v>
          </cell>
          <cell r="L2304" t="str">
            <v>Yes</v>
          </cell>
          <cell r="M2304">
            <v>2038710</v>
          </cell>
          <cell r="N2304">
            <v>2039914</v>
          </cell>
          <cell r="O2304" t="str">
            <v>NETWORK_GEO</v>
          </cell>
          <cell r="P2304">
            <v>5.3</v>
          </cell>
          <cell r="Q2304">
            <v>1</v>
          </cell>
          <cell r="R2304" t="str">
            <v>Seller Fulfilled</v>
          </cell>
          <cell r="S2304" t="str">
            <v>Seller Fulfilled</v>
          </cell>
          <cell r="T2304" t="str">
            <v>1H07PUPJZBHY</v>
          </cell>
          <cell r="U2304" t="str">
            <v>10764608056018</v>
          </cell>
        </row>
        <row r="2305">
          <cell r="A2305" t="str">
            <v>972-PACK4</v>
          </cell>
          <cell r="B2305">
            <v>939096723</v>
          </cell>
          <cell r="C2305" t="str">
            <v>BAZIC White Duct Tape 1.88" X 60 Yards, Tear by Hand, 4-Pack</v>
          </cell>
          <cell r="D2305" t="str">
            <v>ACTIVE</v>
          </cell>
          <cell r="E2305" t="str">
            <v>PUBLISHED</v>
          </cell>
          <cell r="G2305" t="str">
            <v>Office &amp; Stationery</v>
          </cell>
          <cell r="H2305" t="str">
            <v>Duct Tapes</v>
          </cell>
          <cell r="I2305">
            <v>26.99</v>
          </cell>
          <cell r="J2305" t="str">
            <v>USD</v>
          </cell>
          <cell r="K2305" t="str">
            <v>Base</v>
          </cell>
          <cell r="L2305">
            <v>33</v>
          </cell>
          <cell r="M2305">
            <v>2042502</v>
          </cell>
          <cell r="N2305">
            <v>2039724</v>
          </cell>
          <cell r="O2305" t="str">
            <v>NETWORK_GEO</v>
          </cell>
          <cell r="P2305">
            <v>4.2</v>
          </cell>
          <cell r="Q2305">
            <v>1</v>
          </cell>
          <cell r="R2305" t="str">
            <v>Seller Fulfilled</v>
          </cell>
          <cell r="S2305" t="str">
            <v>Seller Fulfilled</v>
          </cell>
          <cell r="T2305" t="str">
            <v>5IQZMYY96G92</v>
          </cell>
          <cell r="U2305" t="str">
            <v>00468037906755</v>
          </cell>
        </row>
        <row r="2306">
          <cell r="A2306" t="str">
            <v>17063-BOX</v>
          </cell>
          <cell r="B2306">
            <v>137184357</v>
          </cell>
          <cell r="C2306" t="str">
            <v>BAZIC Frizz Erasable Gel Pen 0.7mm Blue Color, Pen Mistake Eraser, 24-Pack</v>
          </cell>
          <cell r="D2306" t="str">
            <v>ARCHIVED</v>
          </cell>
          <cell r="E2306" t="str">
            <v>UNPUBLISHED</v>
          </cell>
          <cell r="F2306" t="str">
            <v>Offer end date has passed,Price Adjusted</v>
          </cell>
          <cell r="G2306" t="str">
            <v>Office &amp; Stationery</v>
          </cell>
          <cell r="H2306" t="str">
            <v>Whiteboards</v>
          </cell>
          <cell r="I2306">
            <v>305</v>
          </cell>
          <cell r="J2306" t="str">
            <v>USD</v>
          </cell>
          <cell r="K2306" t="str">
            <v>Base</v>
          </cell>
          <cell r="L2306" t="str">
            <v>Yes</v>
          </cell>
          <cell r="M2306">
            <v>2039719</v>
          </cell>
          <cell r="N2306">
            <v>2039885</v>
          </cell>
          <cell r="O2306" t="str">
            <v>NETWORK_GEO</v>
          </cell>
          <cell r="P2306">
            <v>102</v>
          </cell>
          <cell r="Q2306">
            <v>1</v>
          </cell>
          <cell r="R2306" t="str">
            <v>Seller Fulfilled</v>
          </cell>
          <cell r="S2306" t="str">
            <v>Seller Fulfilled</v>
          </cell>
          <cell r="T2306" t="str">
            <v>75X0OIEFGKLE</v>
          </cell>
          <cell r="U2306" t="str">
            <v>20764608060500</v>
          </cell>
        </row>
        <row r="2307">
          <cell r="A2307" t="str">
            <v>1731-PACK4</v>
          </cell>
          <cell r="B2307">
            <v>5979505014</v>
          </cell>
          <cell r="C2307" t="str">
            <v>BAZIC Callum 0.5mm Rollerball Pen, Red Ink Needle Tip Fine Point Ink Pens (2/Pack), 4-Packs</v>
          </cell>
          <cell r="D2307" t="str">
            <v>ACTIVE</v>
          </cell>
          <cell r="E2307" t="str">
            <v>PUBLISHED</v>
          </cell>
          <cell r="F2307" t="str">
            <v>Offer end date has passed</v>
          </cell>
          <cell r="G2307" t="str">
            <v>Office &amp; Stationery</v>
          </cell>
          <cell r="H2307" t="str">
            <v>Whiteboards</v>
          </cell>
          <cell r="I2307">
            <v>19.5</v>
          </cell>
          <cell r="J2307" t="str">
            <v>USD</v>
          </cell>
          <cell r="K2307" t="str">
            <v>Base</v>
          </cell>
          <cell r="L2307" t="str">
            <v>Yes</v>
          </cell>
          <cell r="M2307">
            <v>2039719</v>
          </cell>
          <cell r="N2307">
            <v>2039885</v>
          </cell>
          <cell r="O2307" t="str">
            <v>NETWORK_GEO</v>
          </cell>
          <cell r="P2307">
            <v>2.5</v>
          </cell>
          <cell r="Q2307">
            <v>1</v>
          </cell>
          <cell r="R2307" t="str">
            <v>Seller Fulfilled</v>
          </cell>
          <cell r="S2307" t="str">
            <v>Seller Fulfilled</v>
          </cell>
          <cell r="T2307" t="str">
            <v>4L03BJD1PWIE</v>
          </cell>
          <cell r="U2307" t="str">
            <v>00764608060520</v>
          </cell>
        </row>
        <row r="2308">
          <cell r="A2308" t="str">
            <v>2028-PACK2</v>
          </cell>
          <cell r="B2308">
            <v>576386188</v>
          </cell>
          <cell r="C2308" t="str">
            <v>BAZIC Washable Glue Pen 1.7Oz (50 mL), Liquid Clear Adhesive (2/Pack), 2-Packs</v>
          </cell>
          <cell r="D2308" t="str">
            <v>ACTIVE</v>
          </cell>
          <cell r="E2308" t="str">
            <v>PUBLISHED</v>
          </cell>
          <cell r="G2308" t="str">
            <v>Office &amp; Stationery</v>
          </cell>
          <cell r="H2308" t="str">
            <v>Glue</v>
          </cell>
          <cell r="I2308">
            <v>10.5</v>
          </cell>
          <cell r="J2308" t="str">
            <v>USD</v>
          </cell>
          <cell r="K2308" t="str">
            <v>Base</v>
          </cell>
          <cell r="L2308">
            <v>10.5</v>
          </cell>
          <cell r="M2308">
            <v>2039872</v>
          </cell>
          <cell r="N2308">
            <v>2038710</v>
          </cell>
          <cell r="O2308" t="str">
            <v>NETWORK_GEO</v>
          </cell>
          <cell r="P2308">
            <v>0.19</v>
          </cell>
          <cell r="Q2308">
            <v>1</v>
          </cell>
          <cell r="R2308" t="str">
            <v>Seller Fulfilled</v>
          </cell>
          <cell r="S2308" t="str">
            <v>Seller Fulfilled</v>
          </cell>
          <cell r="T2308" t="str">
            <v>1P0UJPGOP6O0</v>
          </cell>
          <cell r="U2308" t="str">
            <v>00764608068106</v>
          </cell>
        </row>
        <row r="2309">
          <cell r="A2309" t="str">
            <v>2053-BOX</v>
          </cell>
          <cell r="B2309">
            <v>279819145</v>
          </cell>
          <cell r="C2309" t="str">
            <v>BAZIC Premium Glue Stick 8g/0.28Oz, Acid Free, Glue Sticks, Total 12-Count</v>
          </cell>
          <cell r="D2309" t="str">
            <v>ACTIVE</v>
          </cell>
          <cell r="E2309" t="str">
            <v>PUBLISHED</v>
          </cell>
          <cell r="F2309" t="str">
            <v>Offer end date has passed,Min. Allowed Seller Price Reached</v>
          </cell>
          <cell r="G2309" t="str">
            <v>Office &amp; Stationery</v>
          </cell>
          <cell r="H2309" t="str">
            <v>Glue</v>
          </cell>
          <cell r="I2309">
            <v>9.4499999999999993</v>
          </cell>
          <cell r="J2309" t="str">
            <v>USD</v>
          </cell>
          <cell r="K2309" t="str">
            <v>Base</v>
          </cell>
          <cell r="L2309">
            <v>9.4499999999999993</v>
          </cell>
          <cell r="M2309">
            <v>2039872</v>
          </cell>
          <cell r="N2309">
            <v>2038710</v>
          </cell>
          <cell r="O2309">
            <v>0.54</v>
          </cell>
          <cell r="P2309">
            <v>0.55000000000000004</v>
          </cell>
          <cell r="Q2309">
            <v>1</v>
          </cell>
          <cell r="R2309" t="str">
            <v>Seller Fulfilled</v>
          </cell>
          <cell r="S2309" t="str">
            <v>Seller Fulfilled</v>
          </cell>
          <cell r="T2309" t="str">
            <v>63RAFLPPS1QC</v>
          </cell>
          <cell r="U2309" t="str">
            <v>00814625070726</v>
          </cell>
        </row>
        <row r="2310">
          <cell r="A2310" t="str">
            <v>2301-BOX</v>
          </cell>
          <cell r="B2310">
            <v>275606184</v>
          </cell>
          <cell r="C2310" t="str">
            <v>BAZIC Neon Highlighter Assorted Color Chisel Tip Marker (5/Pack), 24-Packs</v>
          </cell>
          <cell r="D2310" t="str">
            <v>ACTIVE</v>
          </cell>
          <cell r="E2310" t="str">
            <v>PUBLISHED</v>
          </cell>
          <cell r="F2310" t="str">
            <v>Offer end date has passed</v>
          </cell>
          <cell r="G2310" t="str">
            <v>Office &amp; Stationery</v>
          </cell>
          <cell r="H2310" t="str">
            <v>Pencils</v>
          </cell>
          <cell r="I2310">
            <v>8.35</v>
          </cell>
          <cell r="J2310" t="str">
            <v>USD</v>
          </cell>
          <cell r="K2310" t="str">
            <v>Base</v>
          </cell>
          <cell r="L2310" t="str">
            <v>Yes</v>
          </cell>
          <cell r="M2310">
            <v>2039896</v>
          </cell>
          <cell r="N2310">
            <v>2039720</v>
          </cell>
          <cell r="O2310" t="str">
            <v>NETWORK_GEO</v>
          </cell>
          <cell r="P2310">
            <v>0.19</v>
          </cell>
          <cell r="Q2310">
            <v>1</v>
          </cell>
          <cell r="R2310" t="str">
            <v>Seller Fulfilled</v>
          </cell>
          <cell r="S2310" t="str">
            <v>Seller Fulfilled</v>
          </cell>
          <cell r="T2310" t="str">
            <v>1JTPVG7W6VAC</v>
          </cell>
          <cell r="U2310" t="str">
            <v>00462638958786</v>
          </cell>
        </row>
        <row r="2311">
          <cell r="A2311" t="str">
            <v>263-BOX</v>
          </cell>
          <cell r="B2311">
            <v>278874621</v>
          </cell>
          <cell r="C2311" t="str">
            <v>BAZIC Binder Clips Small Multi Color 3/4" (19mm) Paper Clip(20/Pack), 24-Packs</v>
          </cell>
          <cell r="D2311" t="str">
            <v>ACTIVE</v>
          </cell>
          <cell r="E2311" t="str">
            <v>PUBLISHED</v>
          </cell>
          <cell r="F2311" t="str">
            <v>An internal error occurred while publishing this item. Please re-ingest the item,Offer end date has passed,Active distributor not set for the item.</v>
          </cell>
          <cell r="G2311" t="str">
            <v>Crafts</v>
          </cell>
          <cell r="H2311" t="str">
            <v>Coloring Books</v>
          </cell>
          <cell r="I2311">
            <v>10.75</v>
          </cell>
          <cell r="J2311" t="str">
            <v>USD</v>
          </cell>
          <cell r="K2311" t="str">
            <v>Base</v>
          </cell>
          <cell r="L2311" t="str">
            <v>Yes</v>
          </cell>
          <cell r="M2311">
            <v>2039905</v>
          </cell>
          <cell r="N2311">
            <v>2038710</v>
          </cell>
          <cell r="O2311" t="str">
            <v>NETWORK_GEO</v>
          </cell>
          <cell r="P2311">
            <v>0.6</v>
          </cell>
          <cell r="Q2311">
            <v>1</v>
          </cell>
          <cell r="R2311" t="str">
            <v>Seller Fulfilled</v>
          </cell>
          <cell r="S2311" t="str">
            <v>Walmart Fulfilled</v>
          </cell>
          <cell r="T2311" t="str">
            <v>5ZMFDJMOO937</v>
          </cell>
          <cell r="U2311" t="str">
            <v>00088908750005</v>
          </cell>
        </row>
        <row r="2312">
          <cell r="A2312" t="str">
            <v>304-BOX</v>
          </cell>
          <cell r="B2312">
            <v>294218184</v>
          </cell>
          <cell r="C2312" t="str">
            <v>BAZIC Plastic Protractor Semicircular 6 Inch 180 Degrees, 24-Pack</v>
          </cell>
          <cell r="D2312" t="str">
            <v>ACTIVE</v>
          </cell>
          <cell r="E2312" t="str">
            <v>PUBLISHED</v>
          </cell>
          <cell r="G2312" t="str">
            <v>Office &amp; Stationery</v>
          </cell>
          <cell r="H2312" t="str">
            <v>Protractors</v>
          </cell>
          <cell r="I2312">
            <v>23.99</v>
          </cell>
          <cell r="J2312" t="str">
            <v>USD</v>
          </cell>
          <cell r="K2312" t="str">
            <v>Base</v>
          </cell>
          <cell r="L2312" t="str">
            <v>No</v>
          </cell>
          <cell r="M2312">
            <v>2039733</v>
          </cell>
          <cell r="N2312">
            <v>2039720</v>
          </cell>
          <cell r="O2312" t="str">
            <v>NETWORK_GEO</v>
          </cell>
          <cell r="P2312">
            <v>0.34</v>
          </cell>
          <cell r="Q2312">
            <v>1</v>
          </cell>
          <cell r="R2312" t="str">
            <v>Seller Fulfilled</v>
          </cell>
          <cell r="S2312" t="str">
            <v>Seller Fulfilled</v>
          </cell>
          <cell r="T2312" t="str">
            <v>56QWY20V05UV</v>
          </cell>
          <cell r="U2312" t="str">
            <v>00764608007686</v>
          </cell>
        </row>
        <row r="2313">
          <cell r="A2313" t="str">
            <v>3145-SET20</v>
          </cell>
          <cell r="B2313">
            <v>5400254640</v>
          </cell>
          <cell r="C2313" t="str">
            <v>BAZIC 2 Pockets Paper Folder, 3 Metal Prongs Fastener Clips Portfolio, Letter Size Folders, Assorted Color 20-Pack</v>
          </cell>
          <cell r="D2313" t="str">
            <v>ACTIVE</v>
          </cell>
          <cell r="E2313" t="str">
            <v>PUBLISHED</v>
          </cell>
          <cell r="F2313" t="str">
            <v>Offer end date has passed</v>
          </cell>
          <cell r="G2313" t="str">
            <v>Crafts</v>
          </cell>
          <cell r="H2313" t="str">
            <v>Art Pencils</v>
          </cell>
          <cell r="I2313">
            <v>8</v>
          </cell>
          <cell r="J2313" t="str">
            <v>USD</v>
          </cell>
          <cell r="K2313" t="str">
            <v>Base</v>
          </cell>
          <cell r="L2313" t="str">
            <v>Yes</v>
          </cell>
          <cell r="M2313">
            <v>2039742</v>
          </cell>
          <cell r="N2313">
            <v>2039720</v>
          </cell>
          <cell r="O2313" t="str">
            <v>NETWORK_GEO</v>
          </cell>
          <cell r="P2313">
            <v>0.09</v>
          </cell>
          <cell r="Q2313">
            <v>1</v>
          </cell>
          <cell r="R2313" t="str">
            <v>Seller Fulfilled</v>
          </cell>
          <cell r="S2313" t="str">
            <v>Seller Fulfilled</v>
          </cell>
          <cell r="T2313" t="str">
            <v>6V6KD9U6TP2F</v>
          </cell>
          <cell r="U2313" t="str">
            <v>00764608007693</v>
          </cell>
        </row>
        <row r="2314">
          <cell r="A2314" t="str">
            <v>338-PACK2</v>
          </cell>
          <cell r="B2314">
            <v>250104712</v>
          </cell>
          <cell r="C2314" t="str">
            <v>BAZIC Plastic Ruler 6" (15cm), Inches Centimeter Measuring Rulers (3/Pack), 2-Packs</v>
          </cell>
          <cell r="D2314" t="str">
            <v>ACTIVE</v>
          </cell>
          <cell r="E2314" t="str">
            <v>PUBLISHED</v>
          </cell>
          <cell r="F2314" t="str">
            <v>Offer end date has passed</v>
          </cell>
          <cell r="G2314" t="str">
            <v>Office &amp; Stationery</v>
          </cell>
          <cell r="H2314" t="str">
            <v>Mechanical Pencil Refills</v>
          </cell>
          <cell r="I2314">
            <v>7.99</v>
          </cell>
          <cell r="J2314" t="str">
            <v>USD</v>
          </cell>
          <cell r="K2314" t="str">
            <v>Base</v>
          </cell>
          <cell r="L2314" t="str">
            <v>Yes</v>
          </cell>
          <cell r="M2314">
            <v>2039731</v>
          </cell>
          <cell r="N2314">
            <v>2039720</v>
          </cell>
          <cell r="O2314" t="str">
            <v>NETWORK_GEO</v>
          </cell>
          <cell r="P2314">
            <v>9.5000000000000001E-2</v>
          </cell>
          <cell r="Q2314">
            <v>1</v>
          </cell>
          <cell r="R2314" t="str">
            <v>WFS Eligible</v>
          </cell>
          <cell r="S2314" t="str">
            <v>Seller Fulfilled</v>
          </cell>
          <cell r="T2314" t="str">
            <v>3T4AR1KV27P0</v>
          </cell>
          <cell r="U2314" t="str">
            <v>00764608007808</v>
          </cell>
        </row>
        <row r="2315">
          <cell r="A2315" t="str">
            <v>3495-CASE</v>
          </cell>
          <cell r="B2315">
            <v>592853524</v>
          </cell>
          <cell r="C2315" t="str">
            <v>BAZIC 1lb / 16 oz Gold Glitter</v>
          </cell>
          <cell r="D2315" t="str">
            <v>ACTIVE</v>
          </cell>
          <cell r="E2315" t="str">
            <v>PUBLISHED</v>
          </cell>
          <cell r="G2315" t="str">
            <v>Crafts</v>
          </cell>
          <cell r="H2315" t="str">
            <v>Glitter</v>
          </cell>
          <cell r="I2315">
            <v>112.53</v>
          </cell>
          <cell r="J2315" t="str">
            <v>USD</v>
          </cell>
          <cell r="K2315" t="str">
            <v>Base</v>
          </cell>
          <cell r="L2315">
            <v>112.53</v>
          </cell>
          <cell r="M2315">
            <v>2038710</v>
          </cell>
          <cell r="N2315">
            <v>2039750</v>
          </cell>
          <cell r="O2315" t="str">
            <v>NETWORK_GEO</v>
          </cell>
          <cell r="P2315">
            <v>15.94</v>
          </cell>
          <cell r="Q2315">
            <v>1</v>
          </cell>
          <cell r="R2315" t="str">
            <v>Seller Fulfilled</v>
          </cell>
          <cell r="S2315" t="str">
            <v>WFS Eligible</v>
          </cell>
          <cell r="T2315" t="str">
            <v>2QVJ18NTIW75</v>
          </cell>
          <cell r="U2315" t="str">
            <v>20764608008090</v>
          </cell>
        </row>
        <row r="2316">
          <cell r="A2316" t="str">
            <v>386-CASE</v>
          </cell>
          <cell r="B2316">
            <v>254522048</v>
          </cell>
          <cell r="C2316" t="str">
            <v>KAPPA Healthy Minds Words Finds Puzzle Book - 8" x 5" Digest Size 2 Titles, Word Search Find Words Books, 24-Pack</v>
          </cell>
          <cell r="D2316" t="str">
            <v>ACTIVE</v>
          </cell>
          <cell r="E2316" t="str">
            <v>PUBLISHED</v>
          </cell>
          <cell r="F2316"/>
          <cell r="G2316" t="str">
            <v>Office &amp; Stationery</v>
          </cell>
          <cell r="H2316" t="str">
            <v>Envelopes</v>
          </cell>
          <cell r="I2316">
            <v>10.49</v>
          </cell>
          <cell r="J2316" t="str">
            <v>USD</v>
          </cell>
          <cell r="K2316" t="str">
            <v>Base</v>
          </cell>
          <cell r="L2316" t="str">
            <v>Yes</v>
          </cell>
          <cell r="M2316">
            <v>2038013</v>
          </cell>
          <cell r="N2316">
            <v>2038710</v>
          </cell>
          <cell r="O2316" t="str">
            <v>NETWORK_GEO</v>
          </cell>
          <cell r="P2316">
            <v>0.46</v>
          </cell>
          <cell r="Q2316">
            <v>1</v>
          </cell>
          <cell r="R2316" t="str">
            <v>Seller Fulfilled</v>
          </cell>
          <cell r="S2316" t="str">
            <v>Seller Fulfilled</v>
          </cell>
          <cell r="T2316" t="str">
            <v>15IAF1D7UYEX</v>
          </cell>
          <cell r="U2316" t="str">
            <v>00764608082072</v>
          </cell>
        </row>
        <row r="2317">
          <cell r="A2317" t="str">
            <v>4123-PACK2</v>
          </cell>
          <cell r="B2317">
            <v>118345422</v>
          </cell>
          <cell r="C2317" t="str">
            <v>BAZIC 3 Ring Binder 1" Economy View Binders Red, Round Ring Hold 175 Sheets, 2-Count</v>
          </cell>
          <cell r="D2317" t="str">
            <v>ACTIVE</v>
          </cell>
          <cell r="E2317" t="str">
            <v>PUBLISHED</v>
          </cell>
          <cell r="F2317" t="str">
            <v>Offer end date has passed</v>
          </cell>
          <cell r="G2317" t="str">
            <v>Office &amp; Stationery</v>
          </cell>
          <cell r="H2317" t="str">
            <v>Envelopes</v>
          </cell>
          <cell r="I2317">
            <v>31.38</v>
          </cell>
          <cell r="J2317" t="str">
            <v>USD</v>
          </cell>
          <cell r="K2317" t="str">
            <v>Base</v>
          </cell>
          <cell r="L2317" t="str">
            <v>Yes</v>
          </cell>
          <cell r="M2317">
            <v>2039738</v>
          </cell>
          <cell r="N2317">
            <v>2038710</v>
          </cell>
          <cell r="O2317" t="str">
            <v>NETWORK_GEO</v>
          </cell>
          <cell r="P2317">
            <v>5.67</v>
          </cell>
          <cell r="Q2317">
            <v>1</v>
          </cell>
          <cell r="R2317" t="str">
            <v>Seller Fulfilled</v>
          </cell>
          <cell r="S2317" t="str">
            <v>Seller Fulfilled</v>
          </cell>
          <cell r="T2317" t="str">
            <v>4R77X75KE83S</v>
          </cell>
          <cell r="U2317" t="str">
            <v>00764608082201</v>
          </cell>
        </row>
        <row r="2318">
          <cell r="A2318" t="str">
            <v>5416-CASE</v>
          </cell>
          <cell r="B2318">
            <v>2997976248</v>
          </cell>
          <cell r="C2318" t="str">
            <v>BAZIC Poster Board Metallic Green 22" X 28", Bulk Colored Poster Board Paper, 25-Pack</v>
          </cell>
          <cell r="D2318" t="str">
            <v>ACTIVE</v>
          </cell>
          <cell r="E2318" t="str">
            <v>PUBLISHED</v>
          </cell>
          <cell r="F2318" t="str">
            <v>Compliance - Consumer Protection,Price Adjusted</v>
          </cell>
          <cell r="G2318" t="str">
            <v>Office &amp; Stationery</v>
          </cell>
          <cell r="H2318" t="str">
            <v>Transparent Tapes</v>
          </cell>
          <cell r="I2318">
            <v>6.99</v>
          </cell>
          <cell r="J2318" t="str">
            <v>USD</v>
          </cell>
          <cell r="K2318" t="str">
            <v>Base</v>
          </cell>
          <cell r="L2318" t="str">
            <v>Yes</v>
          </cell>
          <cell r="M2318">
            <v>2039749</v>
          </cell>
          <cell r="N2318">
            <v>2039729</v>
          </cell>
          <cell r="O2318" t="str">
            <v>ALWAYS_TWO_DAY</v>
          </cell>
          <cell r="P2318">
            <v>0.15</v>
          </cell>
          <cell r="Q2318">
            <v>1</v>
          </cell>
          <cell r="R2318" t="str">
            <v>Walmart Fulfilled</v>
          </cell>
          <cell r="S2318" t="str">
            <v>Seller Fulfilled</v>
          </cell>
          <cell r="T2318" t="str">
            <v>3KIZVE2K6ILE</v>
          </cell>
          <cell r="U2318" t="str">
            <v>00764608009055</v>
          </cell>
        </row>
        <row r="2319">
          <cell r="A2319" t="str">
            <v>554-EACH</v>
          </cell>
          <cell r="B2319">
            <v>30446797</v>
          </cell>
          <cell r="C2319" t="str">
            <v>BAZIC Construction Paper Pad 48 Sheets 9" X 12", Assorted Colors [554]</v>
          </cell>
          <cell r="D2319" t="str">
            <v>ACTIVE</v>
          </cell>
          <cell r="E2319" t="str">
            <v>PUBLISHED</v>
          </cell>
          <cell r="G2319" t="str">
            <v>Crafts</v>
          </cell>
          <cell r="H2319" t="str">
            <v>Construction Paper</v>
          </cell>
          <cell r="I2319">
            <v>7.25</v>
          </cell>
          <cell r="J2319" t="str">
            <v>USD</v>
          </cell>
          <cell r="K2319" t="str">
            <v>Base</v>
          </cell>
          <cell r="L2319">
            <v>7.25</v>
          </cell>
          <cell r="M2319">
            <v>2038710</v>
          </cell>
          <cell r="N2319">
            <v>2042502</v>
          </cell>
          <cell r="O2319" t="str">
            <v>NETWORK_GEO</v>
          </cell>
          <cell r="P2319">
            <v>11.44</v>
          </cell>
          <cell r="Q2319">
            <v>1</v>
          </cell>
          <cell r="R2319" t="str">
            <v>Seller Fulfilled</v>
          </cell>
          <cell r="S2319" t="str">
            <v>Seller Fulfilled</v>
          </cell>
          <cell r="T2319" t="str">
            <v>6P1J3M8K97ON</v>
          </cell>
          <cell r="U2319" t="str">
            <v>20764608009769</v>
          </cell>
        </row>
        <row r="2320">
          <cell r="A2320" t="str">
            <v>80169-SET2+765-EA</v>
          </cell>
          <cell r="B2320">
            <v>5400204813</v>
          </cell>
          <cell r="C2320" t="str">
            <v>Christmas Coloring and Activity Book Set, Include 2 Books &amp; Colored Pencils, Learning Drawing</v>
          </cell>
          <cell r="D2320" t="str">
            <v>RETIRED</v>
          </cell>
          <cell r="E2320" t="str">
            <v>UNPUBLISHED</v>
          </cell>
          <cell r="F2320" t="str">
            <v>Offer end date has passed,No Match Found - Adjusted to your last submitted price</v>
          </cell>
          <cell r="G2320" t="str">
            <v>Home &amp; Garden</v>
          </cell>
          <cell r="H2320" t="str">
            <v>Plaques &amp; Signs</v>
          </cell>
          <cell r="I2320">
            <v>27.7</v>
          </cell>
          <cell r="J2320" t="str">
            <v>USD</v>
          </cell>
          <cell r="K2320" t="str">
            <v>Base</v>
          </cell>
          <cell r="L2320" t="str">
            <v>Yes</v>
          </cell>
          <cell r="M2320">
            <v>2038710</v>
          </cell>
          <cell r="N2320">
            <v>2038710</v>
          </cell>
          <cell r="O2320" t="str">
            <v>NETWORK_GEO</v>
          </cell>
          <cell r="P2320">
            <v>2.4</v>
          </cell>
          <cell r="Q2320">
            <v>1</v>
          </cell>
          <cell r="R2320" t="str">
            <v>Seller Fulfilled</v>
          </cell>
          <cell r="S2320" t="str">
            <v>Seller Fulfilled</v>
          </cell>
          <cell r="T2320" t="str">
            <v>2AE2ZIZ5JFQR</v>
          </cell>
          <cell r="U2320" t="str">
            <v>10764608043599</v>
          </cell>
        </row>
        <row r="2321">
          <cell r="A2321" t="str">
            <v>8270-EACH</v>
          </cell>
          <cell r="B2321">
            <v>17266771149</v>
          </cell>
          <cell r="C2321" t="str">
            <v>BAZIC Poly Bubble Mailers 6" x 9.25" #0 Padded Shipping Envelope, 4-Count</v>
          </cell>
          <cell r="D2321" t="str">
            <v>ACTIVE</v>
          </cell>
          <cell r="E2321" t="str">
            <v>PUBLISHED</v>
          </cell>
          <cell r="F2321" t="str">
            <v>Offer end date has passed,No Match Found - Adjusted to your last submitted price</v>
          </cell>
          <cell r="G2321" t="str">
            <v>Home &amp; Garden</v>
          </cell>
          <cell r="H2321" t="str">
            <v>Plaques &amp; Signs</v>
          </cell>
          <cell r="I2321">
            <v>7.99</v>
          </cell>
          <cell r="J2321" t="str">
            <v>USD</v>
          </cell>
          <cell r="K2321" t="str">
            <v>Base</v>
          </cell>
          <cell r="L2321" t="str">
            <v>Yes</v>
          </cell>
          <cell r="M2321">
            <v>2038710</v>
          </cell>
          <cell r="N2321">
            <v>2038710</v>
          </cell>
          <cell r="O2321" t="str">
            <v>NETWORK_GEO</v>
          </cell>
          <cell r="P2321">
            <v>0.11</v>
          </cell>
          <cell r="Q2321">
            <v>1</v>
          </cell>
          <cell r="R2321" t="str">
            <v>Seller Fulfilled</v>
          </cell>
          <cell r="S2321" t="str">
            <v>Seller Fulfilled</v>
          </cell>
          <cell r="T2321" t="str">
            <v>4FTPI2TAJGS8</v>
          </cell>
          <cell r="U2321" t="str">
            <v>00764608043707</v>
          </cell>
        </row>
        <row r="2322">
          <cell r="A2322" t="str">
            <v>918-CASE</v>
          </cell>
          <cell r="B2322">
            <v>25913151</v>
          </cell>
          <cell r="C2322" t="str">
            <v>BAZIC Clear Heavy Duty Packing Tape 1.88" x 109.3 Yards, Industrial Sealing Tapes, 36-Pack</v>
          </cell>
          <cell r="D2322" t="str">
            <v>ACTIVE</v>
          </cell>
          <cell r="E2322" t="str">
            <v>PUBLISHED</v>
          </cell>
          <cell r="F2322" t="str">
            <v>Offer end date has passed</v>
          </cell>
          <cell r="G2322" t="str">
            <v>Home &amp; Garden</v>
          </cell>
          <cell r="H2322" t="str">
            <v>Plaques &amp; Signs</v>
          </cell>
          <cell r="I2322">
            <v>25.95</v>
          </cell>
          <cell r="J2322" t="str">
            <v>USD</v>
          </cell>
          <cell r="K2322" t="str">
            <v>Base</v>
          </cell>
          <cell r="L2322" t="str">
            <v>Yes</v>
          </cell>
          <cell r="M2322">
            <v>2038710</v>
          </cell>
          <cell r="N2322">
            <v>2038710</v>
          </cell>
          <cell r="O2322" t="str">
            <v>NETWORK_GEO</v>
          </cell>
          <cell r="P2322">
            <v>1.78</v>
          </cell>
          <cell r="Q2322">
            <v>1</v>
          </cell>
          <cell r="R2322" t="str">
            <v>Seller Fulfilled</v>
          </cell>
          <cell r="S2322" t="str">
            <v>Seller Fulfilled</v>
          </cell>
          <cell r="T2322" t="str">
            <v>5HN8KGQ8X8BO</v>
          </cell>
          <cell r="U2322" t="str">
            <v>10764608043124</v>
          </cell>
        </row>
        <row r="2323">
          <cell r="A2323" t="str">
            <v>924-EACH</v>
          </cell>
          <cell r="B2323">
            <v>53466927</v>
          </cell>
          <cell r="C2323" t="str">
            <v>BAZIC Clear Packaging Tape Packing Tape 2.83" X 109.3 Yards, Wide 1-Pack</v>
          </cell>
          <cell r="D2323" t="str">
            <v>ACTIVE</v>
          </cell>
          <cell r="E2323" t="str">
            <v>PUBLISHED</v>
          </cell>
          <cell r="G2323" t="str">
            <v>Office &amp; Stationery</v>
          </cell>
          <cell r="H2323" t="str">
            <v>Packing Tapes</v>
          </cell>
          <cell r="I2323">
            <v>11.89</v>
          </cell>
          <cell r="J2323" t="str">
            <v>USD</v>
          </cell>
          <cell r="K2323" t="str">
            <v>Base</v>
          </cell>
          <cell r="L2323">
            <v>11.89</v>
          </cell>
          <cell r="M2323">
            <v>2038710</v>
          </cell>
          <cell r="N2323">
            <v>2038980</v>
          </cell>
          <cell r="O2323" t="str">
            <v>NETWORK_GEO</v>
          </cell>
          <cell r="P2323">
            <v>0.85</v>
          </cell>
          <cell r="Q2323">
            <v>1</v>
          </cell>
          <cell r="R2323" t="str">
            <v>Seller Fulfilled</v>
          </cell>
          <cell r="S2323" t="str">
            <v>Walmart Fulfilled</v>
          </cell>
          <cell r="T2323" t="str">
            <v>45T7EUEZNBJB</v>
          </cell>
          <cell r="U2323" t="str">
            <v>00764608010518</v>
          </cell>
        </row>
        <row r="2324">
          <cell r="A2324" t="str">
            <v>L-20-BOX</v>
          </cell>
          <cell r="B2324">
            <v>768051402</v>
          </cell>
          <cell r="C2324" t="str">
            <v>BAZIC Help Wanted Sign 12"x16", Waterproof Indoor Signage, 24-Pack</v>
          </cell>
          <cell r="D2324" t="str">
            <v>ACTIVE</v>
          </cell>
          <cell r="E2324" t="str">
            <v>PUBLISHED</v>
          </cell>
          <cell r="F2324" t="str">
            <v>Offer end date has passed,Price Adjusted</v>
          </cell>
          <cell r="G2324" t="str">
            <v>Office &amp; Stationery</v>
          </cell>
          <cell r="H2324" t="str">
            <v>Markers</v>
          </cell>
          <cell r="I2324">
            <v>44.25</v>
          </cell>
          <cell r="J2324" t="str">
            <v>USD</v>
          </cell>
          <cell r="K2324" t="str">
            <v>Base</v>
          </cell>
          <cell r="L2324" t="str">
            <v>Yes</v>
          </cell>
          <cell r="M2324">
            <v>2038710</v>
          </cell>
          <cell r="N2324">
            <v>2039746</v>
          </cell>
          <cell r="O2324" t="str">
            <v>NETWORK_GEO</v>
          </cell>
          <cell r="P2324">
            <v>5.0199999999999996</v>
          </cell>
          <cell r="Q2324">
            <v>1</v>
          </cell>
          <cell r="R2324" t="str">
            <v>Seller Fulfilled</v>
          </cell>
          <cell r="S2324" t="str">
            <v>Seller Fulfilled</v>
          </cell>
          <cell r="T2324" t="str">
            <v>2WBTYF82KCXD</v>
          </cell>
          <cell r="U2324" t="str">
            <v>10764608012243</v>
          </cell>
        </row>
        <row r="2325">
          <cell r="A2325" t="str">
            <v>S-10-PACK4</v>
          </cell>
          <cell r="B2325">
            <v>193649841</v>
          </cell>
          <cell r="C2325" t="str">
            <v>BAZIC Beware of Dog Sign 9"X12", Waterproof Indoor Signage, 4-Pack</v>
          </cell>
          <cell r="D2325" t="str">
            <v>ACTIVE</v>
          </cell>
          <cell r="E2325" t="str">
            <v>PUBLISHED</v>
          </cell>
          <cell r="F2325" t="str">
            <v>Republish (For Walmart internal use only: 00),Min. Allowed Seller Price Reached</v>
          </cell>
          <cell r="G2325" t="str">
            <v>Office &amp; Stationery</v>
          </cell>
          <cell r="H2325" t="str">
            <v>Markers</v>
          </cell>
          <cell r="I2325">
            <v>9</v>
          </cell>
          <cell r="J2325" t="str">
            <v>USD</v>
          </cell>
          <cell r="K2325" t="str">
            <v>Base</v>
          </cell>
          <cell r="L2325" t="str">
            <v>Yes</v>
          </cell>
          <cell r="M2325">
            <v>2038710</v>
          </cell>
          <cell r="N2325">
            <v>2039746</v>
          </cell>
          <cell r="O2325" t="str">
            <v>NETWORK_GEO</v>
          </cell>
          <cell r="P2325">
            <v>0.32</v>
          </cell>
          <cell r="Q2325">
            <v>1</v>
          </cell>
          <cell r="R2325" t="str">
            <v>Seller Fulfilled</v>
          </cell>
          <cell r="S2325" t="str">
            <v>Seller Fulfilled</v>
          </cell>
          <cell r="T2325" t="str">
            <v>2QXWF0Q49P5X</v>
          </cell>
          <cell r="U2325" t="str">
            <v>00464712753652</v>
          </cell>
        </row>
        <row r="2326">
          <cell r="A2326" t="str">
            <v>1060-CASE</v>
          </cell>
          <cell r="B2326">
            <v>343738733</v>
          </cell>
          <cell r="C2326" t="str">
            <v>BAZIC 16" Mustard Basic Backpack /Case Qty - 12</v>
          </cell>
          <cell r="D2326" t="str">
            <v>ACTIVE</v>
          </cell>
          <cell r="E2326" t="str">
            <v>PUBLISHED</v>
          </cell>
          <cell r="G2326" t="str">
            <v>Travel, Luggage &amp; Accessories</v>
          </cell>
          <cell r="H2326" t="str">
            <v>Backpacks</v>
          </cell>
          <cell r="I2326">
            <v>119.18</v>
          </cell>
          <cell r="J2326" t="str">
            <v>USD</v>
          </cell>
          <cell r="K2326" t="str">
            <v>Base</v>
          </cell>
          <cell r="L2326">
            <v>119.18</v>
          </cell>
          <cell r="M2326">
            <v>2038980</v>
          </cell>
          <cell r="N2326">
            <v>2038710</v>
          </cell>
          <cell r="O2326" t="str">
            <v>NETWORK_GEO</v>
          </cell>
          <cell r="P2326">
            <v>5.72</v>
          </cell>
          <cell r="Q2326">
            <v>1</v>
          </cell>
          <cell r="R2326" t="str">
            <v>Seller Fulfilled</v>
          </cell>
          <cell r="S2326" t="str">
            <v>Seller Fulfilled</v>
          </cell>
          <cell r="T2326" t="str">
            <v>47MJRMD30138</v>
          </cell>
          <cell r="U2326" t="str">
            <v>10764608013011</v>
          </cell>
        </row>
        <row r="2327">
          <cell r="A2327" t="str">
            <v>1204-BOX</v>
          </cell>
          <cell r="B2327">
            <v>991221524</v>
          </cell>
          <cell r="C2327" t="str">
            <v>BAZIC Dry Erase Marker Bright Color Fine Tip Whiteboard Markers (4/Pack), 24-Packs</v>
          </cell>
          <cell r="D2327" t="str">
            <v>ACTIVE</v>
          </cell>
          <cell r="E2327" t="str">
            <v>PUBLISHED</v>
          </cell>
          <cell r="F2327" t="str">
            <v>Offer end date has passed</v>
          </cell>
          <cell r="G2327" t="str">
            <v>Office &amp; Stationery</v>
          </cell>
          <cell r="H2327" t="str">
            <v>Pens</v>
          </cell>
          <cell r="I2327">
            <v>8.89</v>
          </cell>
          <cell r="J2327" t="str">
            <v>USD</v>
          </cell>
          <cell r="K2327" t="str">
            <v>Base</v>
          </cell>
          <cell r="L2327" t="str">
            <v>Yes</v>
          </cell>
          <cell r="M2327">
            <v>2039746</v>
          </cell>
          <cell r="N2327">
            <v>2039719</v>
          </cell>
          <cell r="O2327" t="str">
            <v>NETWORK_GEO</v>
          </cell>
          <cell r="P2327">
            <v>0.11</v>
          </cell>
          <cell r="Q2327">
            <v>1</v>
          </cell>
          <cell r="R2327" t="str">
            <v>Seller Fulfilled</v>
          </cell>
          <cell r="S2327" t="str">
            <v>Seller Fulfilled</v>
          </cell>
          <cell r="T2327" t="str">
            <v>4AOKEEAQUOX2</v>
          </cell>
          <cell r="U2327" t="str">
            <v>00764608015025</v>
          </cell>
        </row>
        <row r="2328">
          <cell r="A2328" t="str">
            <v>1269-CASE</v>
          </cell>
          <cell r="B2328">
            <v>18467721455</v>
          </cell>
          <cell r="C2328" t="str">
            <v>BAZIC Products Super Washable Markers Fine Line 10 Color, Thin Tip Coloring Marker, Non Toxic (10/Pack), 144-Packs</v>
          </cell>
          <cell r="D2328" t="str">
            <v>ACTIVE</v>
          </cell>
          <cell r="E2328" t="str">
            <v>PUBLISHED</v>
          </cell>
          <cell r="F2328" t="str">
            <v>Reasonable price requirements are not met</v>
          </cell>
          <cell r="G2328" t="str">
            <v>Office &amp; Stationery</v>
          </cell>
          <cell r="H2328" t="str">
            <v>Markers</v>
          </cell>
          <cell r="I2328">
            <v>266.75</v>
          </cell>
          <cell r="J2328" t="str">
            <v>USD</v>
          </cell>
          <cell r="K2328" t="str">
            <v>Base</v>
          </cell>
          <cell r="L2328">
            <v>266.75</v>
          </cell>
          <cell r="M2328">
            <v>2039746</v>
          </cell>
          <cell r="N2328">
            <v>2039719</v>
          </cell>
          <cell r="O2328" t="str">
            <v>NETWORK_GEO</v>
          </cell>
          <cell r="P2328">
            <v>12.79</v>
          </cell>
          <cell r="Q2328">
            <v>1</v>
          </cell>
          <cell r="R2328" t="str">
            <v>Seller Fulfilled</v>
          </cell>
          <cell r="S2328" t="str">
            <v>WFS Eligible</v>
          </cell>
          <cell r="T2328" t="str">
            <v>21TQBJVAPABP</v>
          </cell>
          <cell r="U2328" t="str">
            <v>20764608171022</v>
          </cell>
        </row>
        <row r="2329">
          <cell r="A2329" t="str">
            <v>1293-PACK2</v>
          </cell>
          <cell r="B2329">
            <v>1568557116</v>
          </cell>
          <cell r="C2329" t="str">
            <v>BAZIC Felt Washable Markers 20 Colors, Fine Line Coloring Marker, Non Toxic Art Supplies (20/Pack), 2-Packs</v>
          </cell>
          <cell r="D2329" t="str">
            <v>ACTIVE</v>
          </cell>
          <cell r="E2329" t="str">
            <v>PUBLISHED</v>
          </cell>
          <cell r="F2329"/>
          <cell r="G2329" t="str">
            <v>Office &amp; Stationery</v>
          </cell>
          <cell r="H2329" t="str">
            <v>Pens</v>
          </cell>
          <cell r="I2329">
            <v>47.99</v>
          </cell>
          <cell r="J2329" t="str">
            <v>USD</v>
          </cell>
          <cell r="K2329" t="str">
            <v>Base</v>
          </cell>
          <cell r="L2329" t="str">
            <v>Yes</v>
          </cell>
          <cell r="M2329">
            <v>2039746</v>
          </cell>
          <cell r="N2329">
            <v>2039719</v>
          </cell>
          <cell r="O2329" t="str">
            <v>NETWORK_GEO</v>
          </cell>
          <cell r="P2329">
            <v>1.1299999999999999</v>
          </cell>
          <cell r="Q2329">
            <v>1</v>
          </cell>
          <cell r="R2329" t="str">
            <v>Seller Fulfilled</v>
          </cell>
          <cell r="S2329" t="str">
            <v>Seller Fulfilled</v>
          </cell>
          <cell r="T2329" t="str">
            <v>6FISFNC70YNB</v>
          </cell>
          <cell r="U2329" t="str">
            <v>10764608171087</v>
          </cell>
        </row>
        <row r="2330">
          <cell r="A2330" t="str">
            <v>17036-BOX</v>
          </cell>
          <cell r="B2330">
            <v>558197360</v>
          </cell>
          <cell r="C2330" t="str">
            <v>BAZIC Skylar Fineliner Pen, Fine Tip 0.4mm Pens, Assorted Colors, 10 Count, 12-Packs</v>
          </cell>
          <cell r="D2330" t="str">
            <v>ACTIVE</v>
          </cell>
          <cell r="E2330" t="str">
            <v>PUBLISHED</v>
          </cell>
          <cell r="F2330" t="str">
            <v>Offer end date has passed</v>
          </cell>
          <cell r="G2330" t="str">
            <v>Office &amp; Stationery</v>
          </cell>
          <cell r="H2330" t="str">
            <v>Pens</v>
          </cell>
          <cell r="I2330">
            <v>42.5</v>
          </cell>
          <cell r="J2330" t="str">
            <v>USD</v>
          </cell>
          <cell r="K2330" t="str">
            <v>Base</v>
          </cell>
          <cell r="L2330" t="str">
            <v>Yes</v>
          </cell>
          <cell r="M2330">
            <v>2039719</v>
          </cell>
          <cell r="N2330">
            <v>2039719</v>
          </cell>
          <cell r="O2330" t="str">
            <v>NETWORK_GEO</v>
          </cell>
          <cell r="P2330">
            <v>2.44</v>
          </cell>
          <cell r="Q2330">
            <v>1</v>
          </cell>
          <cell r="R2330" t="str">
            <v>Seller Fulfilled</v>
          </cell>
          <cell r="S2330" t="str">
            <v>Walmart Fulfilled</v>
          </cell>
          <cell r="T2330" t="str">
            <v>7KEHGQ5KOH8K</v>
          </cell>
          <cell r="U2330" t="str">
            <v>10764608017361</v>
          </cell>
        </row>
        <row r="2331">
          <cell r="A2331" t="str">
            <v>1943-BOX</v>
          </cell>
          <cell r="B2331">
            <v>18450322350</v>
          </cell>
          <cell r="C2331" t="str">
            <v>BAZIC Products Manual Pencil Sharpeners with Eraser, 24 Pack, Compact Small Colorful Erasers, One Hole</v>
          </cell>
          <cell r="D2331" t="str">
            <v>ACTIVE</v>
          </cell>
          <cell r="E2331" t="str">
            <v>PUBLISHED</v>
          </cell>
          <cell r="G2331" t="str">
            <v>Office &amp; Stationery</v>
          </cell>
          <cell r="H2331" t="str">
            <v>Manual Pencil Sharpeners</v>
          </cell>
          <cell r="I2331">
            <v>29.99</v>
          </cell>
          <cell r="J2331" t="str">
            <v>USD</v>
          </cell>
          <cell r="K2331" t="str">
            <v>Base</v>
          </cell>
          <cell r="L2331">
            <v>29.99</v>
          </cell>
          <cell r="M2331">
            <v>2039751</v>
          </cell>
          <cell r="N2331">
            <v>2039751</v>
          </cell>
          <cell r="O2331" t="str">
            <v>NETWORK_GEO</v>
          </cell>
          <cell r="P2331">
            <v>16.84</v>
          </cell>
          <cell r="Q2331">
            <v>1</v>
          </cell>
          <cell r="R2331" t="str">
            <v>Seller Fulfilled</v>
          </cell>
          <cell r="S2331" t="str">
            <v>Seller Fulfilled</v>
          </cell>
          <cell r="T2331" t="str">
            <v>4DG1EHEWWFGL</v>
          </cell>
          <cell r="U2331" t="str">
            <v>20764608019447</v>
          </cell>
        </row>
        <row r="2332">
          <cell r="A2332" t="str">
            <v>2307-SET2</v>
          </cell>
          <cell r="B2332">
            <v>24892203</v>
          </cell>
          <cell r="C2332" t="str">
            <v>BAZIC Mini Highlighter Assorted Color Chisel Tip Marker (3/Pack)</v>
          </cell>
          <cell r="D2332" t="str">
            <v>ARCHIVED</v>
          </cell>
          <cell r="E2332" t="str">
            <v>UNPUBLISHED</v>
          </cell>
          <cell r="F2332" t="str">
            <v>Offer end date has passed</v>
          </cell>
          <cell r="G2332" t="str">
            <v>Office &amp; Stationery</v>
          </cell>
          <cell r="H2332" t="str">
            <v>Glue</v>
          </cell>
          <cell r="I2332">
            <v>12.5</v>
          </cell>
          <cell r="J2332" t="str">
            <v>USD</v>
          </cell>
          <cell r="K2332" t="str">
            <v>Base</v>
          </cell>
          <cell r="L2332" t="str">
            <v>Yes</v>
          </cell>
          <cell r="M2332">
            <v>2039896</v>
          </cell>
          <cell r="N2332">
            <v>2039872</v>
          </cell>
          <cell r="O2332" t="str">
            <v>NETWORK_GEO</v>
          </cell>
          <cell r="P2332">
            <v>0.61</v>
          </cell>
          <cell r="Q2332">
            <v>1</v>
          </cell>
          <cell r="R2332" t="str">
            <v>Seller Fulfilled</v>
          </cell>
          <cell r="S2332" t="str">
            <v>Walmart Fulfilled</v>
          </cell>
          <cell r="T2332" t="str">
            <v>1X5V6YMXGE6P</v>
          </cell>
          <cell r="U2332" t="str">
            <v>00463098030432</v>
          </cell>
        </row>
        <row r="2333">
          <cell r="A2333" t="str">
            <v>2309-BOX</v>
          </cell>
          <cell r="B2333">
            <v>1881486070</v>
          </cell>
          <cell r="C2333" t="str">
            <v>BAZIC Mini Highlighter Pen Pastel Color, Chisel Tip Broad Fine Line Highlighters Unscented (5/Pack), 24-Packs</v>
          </cell>
          <cell r="D2333" t="str">
            <v>ACTIVE</v>
          </cell>
          <cell r="E2333" t="str">
            <v>PUBLISHED</v>
          </cell>
          <cell r="F2333" t="str">
            <v>Reasonable price requirements are not met,Reasonable Price Not Satisfied</v>
          </cell>
          <cell r="G2333" t="str">
            <v>Office &amp; Stationery</v>
          </cell>
          <cell r="H2333" t="str">
            <v>Highlighters</v>
          </cell>
          <cell r="I2333">
            <v>45.51</v>
          </cell>
          <cell r="J2333" t="str">
            <v>USD</v>
          </cell>
          <cell r="K2333" t="str">
            <v>Base</v>
          </cell>
          <cell r="L2333">
            <v>45.51</v>
          </cell>
          <cell r="M2333">
            <v>2039896</v>
          </cell>
          <cell r="N2333">
            <v>2039872</v>
          </cell>
          <cell r="O2333" t="str">
            <v>NETWORK_GEO</v>
          </cell>
          <cell r="P2333">
            <v>4.78</v>
          </cell>
          <cell r="Q2333">
            <v>1</v>
          </cell>
          <cell r="R2333" t="str">
            <v>Seller Fulfilled</v>
          </cell>
          <cell r="S2333" t="str">
            <v>WFS Eligible</v>
          </cell>
          <cell r="T2333" t="str">
            <v>2JKB7UB8FA20</v>
          </cell>
          <cell r="U2333" t="str">
            <v>10764608020439</v>
          </cell>
        </row>
        <row r="2334">
          <cell r="A2334" t="str">
            <v>261-BOX</v>
          </cell>
          <cell r="B2334">
            <v>626976551</v>
          </cell>
          <cell r="C2334" t="str">
            <v>BAZIC Binder Clips Medium 1 1/4" (32mm) Black, (8/Pack), 24-Packs</v>
          </cell>
          <cell r="D2334" t="str">
            <v>ACTIVE</v>
          </cell>
          <cell r="E2334" t="str">
            <v>PUBLISHED</v>
          </cell>
          <cell r="F2334" t="str">
            <v>Offer end date has passed</v>
          </cell>
          <cell r="G2334" t="str">
            <v>Crafts</v>
          </cell>
          <cell r="H2334" t="str">
            <v>Glue Gun Sticks</v>
          </cell>
          <cell r="I2334">
            <v>68.739999999999995</v>
          </cell>
          <cell r="J2334" t="str">
            <v>USD</v>
          </cell>
          <cell r="K2334" t="str">
            <v>Base</v>
          </cell>
          <cell r="L2334" t="str">
            <v>Yes</v>
          </cell>
          <cell r="M2334">
            <v>2039905</v>
          </cell>
          <cell r="N2334">
            <v>2038710</v>
          </cell>
          <cell r="O2334" t="str">
            <v>NETWORK_GEO</v>
          </cell>
          <cell r="P2334">
            <v>11.66</v>
          </cell>
          <cell r="Q2334">
            <v>1</v>
          </cell>
          <cell r="R2334" t="str">
            <v>Seller Fulfilled</v>
          </cell>
          <cell r="S2334" t="str">
            <v>Seller Fulfilled</v>
          </cell>
          <cell r="T2334" t="str">
            <v>62A0TFD30YUG</v>
          </cell>
          <cell r="U2334" t="str">
            <v>20764608020917</v>
          </cell>
        </row>
        <row r="2335">
          <cell r="A2335" t="str">
            <v>3104-BOX</v>
          </cell>
          <cell r="B2335">
            <v>152465893</v>
          </cell>
          <cell r="C2335" t="str">
            <v>BAZIC Plastic File Folder, Legal Size Document Holder Envelopes, 24-Pack</v>
          </cell>
          <cell r="D2335" t="str">
            <v>ACTIVE</v>
          </cell>
          <cell r="E2335" t="str">
            <v>PUBLISHED</v>
          </cell>
          <cell r="G2335" t="str">
            <v>Office &amp; Stationery</v>
          </cell>
          <cell r="H2335" t="str">
            <v>File Folders</v>
          </cell>
          <cell r="I2335">
            <v>84.99</v>
          </cell>
          <cell r="J2335" t="str">
            <v>USD</v>
          </cell>
          <cell r="K2335" t="str">
            <v>Base</v>
          </cell>
          <cell r="L2335">
            <v>84.99</v>
          </cell>
          <cell r="M2335">
            <v>2039742</v>
          </cell>
          <cell r="N2335">
            <v>2038710</v>
          </cell>
          <cell r="O2335" t="str">
            <v>NETWORK_GEO</v>
          </cell>
          <cell r="P2335">
            <v>3</v>
          </cell>
          <cell r="Q2335">
            <v>1</v>
          </cell>
          <cell r="R2335" t="str">
            <v>Seller Fulfilled</v>
          </cell>
          <cell r="S2335" t="str">
            <v>Walmart Fulfilled</v>
          </cell>
          <cell r="T2335" t="str">
            <v>1JSHC3NAPP1L</v>
          </cell>
          <cell r="U2335" t="str">
            <v>10764608002114</v>
          </cell>
        </row>
        <row r="2336">
          <cell r="A2336" t="str">
            <v>3112-BOX</v>
          </cell>
          <cell r="B2336">
            <v>911575871</v>
          </cell>
          <cell r="C2336" t="str">
            <v>BAZIC Plastic File Folder, Letter Size Document Holder Envelopes, 24-Pack</v>
          </cell>
          <cell r="D2336" t="str">
            <v>ACTIVE</v>
          </cell>
          <cell r="E2336" t="str">
            <v>PUBLISHED</v>
          </cell>
          <cell r="F2336" t="str">
            <v>Reasonable price requirements are not met,Reasonable Price Not Satisfied</v>
          </cell>
          <cell r="G2336" t="str">
            <v>Office &amp; Stationery</v>
          </cell>
          <cell r="H2336" t="str">
            <v>File Folders</v>
          </cell>
          <cell r="I2336">
            <v>51.58</v>
          </cell>
          <cell r="J2336" t="str">
            <v>USD</v>
          </cell>
          <cell r="K2336" t="str">
            <v>Base</v>
          </cell>
          <cell r="L2336">
            <v>51.58</v>
          </cell>
          <cell r="M2336">
            <v>2039742</v>
          </cell>
          <cell r="N2336">
            <v>2038710</v>
          </cell>
          <cell r="O2336" t="str">
            <v>NETWORK_GEO</v>
          </cell>
          <cell r="P2336">
            <v>3.66</v>
          </cell>
          <cell r="Q2336">
            <v>1</v>
          </cell>
          <cell r="R2336" t="str">
            <v>Seller Fulfilled</v>
          </cell>
          <cell r="S2336" t="str">
            <v>Walmart Fulfilled</v>
          </cell>
          <cell r="T2336" t="str">
            <v>5CXH62RBJKPV</v>
          </cell>
          <cell r="U2336" t="str">
            <v>10764608002152</v>
          </cell>
        </row>
        <row r="2337">
          <cell r="A2337" t="str">
            <v>3151-PACK2</v>
          </cell>
          <cell r="B2337">
            <v>595613694</v>
          </cell>
          <cell r="C2337" t="str">
            <v>BAZIC 3 Ring Binder 2" View Binders Slant D Ring White, Hold 500 Sheets Paper, 2-Count</v>
          </cell>
          <cell r="D2337" t="str">
            <v>ACTIVE</v>
          </cell>
          <cell r="E2337" t="str">
            <v>PUBLISHED</v>
          </cell>
          <cell r="F2337" t="str">
            <v>Offer end date has passed</v>
          </cell>
          <cell r="G2337" t="str">
            <v>Office &amp; Stationery</v>
          </cell>
          <cell r="H2337" t="str">
            <v>Pocket Folders</v>
          </cell>
          <cell r="I2337">
            <v>10.26</v>
          </cell>
          <cell r="J2337" t="str">
            <v>USD</v>
          </cell>
          <cell r="K2337" t="str">
            <v>Base</v>
          </cell>
          <cell r="L2337" t="str">
            <v>Yes</v>
          </cell>
          <cell r="M2337">
            <v>2039738</v>
          </cell>
          <cell r="N2337">
            <v>2039742</v>
          </cell>
          <cell r="O2337" t="str">
            <v>ALWAYS_TWO_DAY</v>
          </cell>
          <cell r="P2337">
            <v>0.39</v>
          </cell>
          <cell r="Q2337">
            <v>1</v>
          </cell>
          <cell r="R2337" t="str">
            <v>Walmart Fulfilled</v>
          </cell>
          <cell r="S2337" t="str">
            <v>Seller Fulfilled</v>
          </cell>
          <cell r="T2337" t="str">
            <v>5OZL9JL57LAG</v>
          </cell>
          <cell r="U2337" t="str">
            <v>00764608021576</v>
          </cell>
        </row>
        <row r="2338">
          <cell r="A2338" t="str">
            <v>3438-BOX</v>
          </cell>
          <cell r="B2338">
            <v>766605206</v>
          </cell>
          <cell r="C2338" t="str">
            <v>BAZIC Clothes Pin Mini 1" Natural Wood Clothespins (50/Pack), 24-Packs</v>
          </cell>
          <cell r="D2338" t="str">
            <v>ARCHIVED</v>
          </cell>
          <cell r="E2338" t="str">
            <v>UNPUBLISHED</v>
          </cell>
          <cell r="F2338" t="str">
            <v>Offer end date has passed</v>
          </cell>
          <cell r="G2338" t="str">
            <v>Office &amp; Stationery</v>
          </cell>
          <cell r="H2338" t="str">
            <v>File Folders</v>
          </cell>
          <cell r="I2338">
            <v>34.42</v>
          </cell>
          <cell r="J2338" t="str">
            <v>USD</v>
          </cell>
          <cell r="K2338" t="str">
            <v>Base</v>
          </cell>
          <cell r="L2338" t="str">
            <v>Yes</v>
          </cell>
          <cell r="M2338">
            <v>2038710</v>
          </cell>
          <cell r="N2338">
            <v>2039742</v>
          </cell>
          <cell r="O2338" t="str">
            <v>NETWORK_GEO</v>
          </cell>
          <cell r="P2338">
            <v>6.4</v>
          </cell>
          <cell r="Q2338">
            <v>1</v>
          </cell>
          <cell r="R2338" t="str">
            <v>Seller Fulfilled</v>
          </cell>
          <cell r="S2338" t="str">
            <v>Seller Fulfilled</v>
          </cell>
          <cell r="T2338" t="str">
            <v>3OBNEH3BP8OY</v>
          </cell>
          <cell r="U2338" t="str">
            <v>20764608021785</v>
          </cell>
        </row>
        <row r="2339">
          <cell r="A2339" t="str">
            <v>3478-BOX</v>
          </cell>
          <cell r="B2339">
            <v>670649873</v>
          </cell>
          <cell r="C2339" t="str">
            <v>BAZIC Glitter Shaker Blue Color, Halloween Sparkling Powder (12g/Pack), 24-Packs</v>
          </cell>
          <cell r="D2339" t="str">
            <v>ARCHIVED</v>
          </cell>
          <cell r="E2339" t="str">
            <v>UNPUBLISHED</v>
          </cell>
          <cell r="F2339" t="str">
            <v>Offer end date has passed</v>
          </cell>
          <cell r="G2339" t="str">
            <v>Office &amp; Stationery</v>
          </cell>
          <cell r="H2339" t="str">
            <v>Pocket Folders</v>
          </cell>
          <cell r="I2339">
            <v>62</v>
          </cell>
          <cell r="J2339" t="str">
            <v>USD</v>
          </cell>
          <cell r="K2339" t="str">
            <v>Base</v>
          </cell>
          <cell r="L2339" t="str">
            <v>Yes</v>
          </cell>
          <cell r="M2339">
            <v>2038710</v>
          </cell>
          <cell r="N2339">
            <v>2039742</v>
          </cell>
          <cell r="O2339" t="str">
            <v>NETWORK_GEO</v>
          </cell>
          <cell r="P2339">
            <v>11.72</v>
          </cell>
          <cell r="Q2339">
            <v>1</v>
          </cell>
          <cell r="R2339" t="str">
            <v>Seller Fulfilled</v>
          </cell>
          <cell r="S2339" t="str">
            <v>Seller Fulfilled</v>
          </cell>
          <cell r="T2339" t="str">
            <v>2IIYHX6WMV27</v>
          </cell>
          <cell r="U2339" t="str">
            <v>20764608021846</v>
          </cell>
        </row>
        <row r="2340">
          <cell r="A2340" t="str">
            <v>5045-EACH</v>
          </cell>
          <cell r="B2340">
            <v>104390753</v>
          </cell>
          <cell r="C2340" t="str">
            <v>BAZIC Spiral Bound Premium Sketch Book, 8.5 x 11 Inches, 30 Sheets [5045]</v>
          </cell>
          <cell r="D2340" t="str">
            <v>ACTIVE</v>
          </cell>
          <cell r="E2340" t="str">
            <v>PUBLISHED</v>
          </cell>
          <cell r="F2340" t="str">
            <v>Offer end date has passed</v>
          </cell>
          <cell r="G2340" t="str">
            <v>Office &amp; Stationery</v>
          </cell>
          <cell r="H2340" t="str">
            <v>Pencil &amp; Pen Erasers</v>
          </cell>
          <cell r="I2340">
            <v>5.99</v>
          </cell>
          <cell r="J2340" t="str">
            <v>USD</v>
          </cell>
          <cell r="K2340" t="str">
            <v>Base</v>
          </cell>
          <cell r="L2340" t="str">
            <v>Yes</v>
          </cell>
          <cell r="M2340">
            <v>2039723</v>
          </cell>
          <cell r="N2340">
            <v>2039721</v>
          </cell>
          <cell r="O2340" t="str">
            <v>ALWAYS_TWO_DAY</v>
          </cell>
          <cell r="P2340">
            <v>0.255</v>
          </cell>
          <cell r="Q2340">
            <v>1</v>
          </cell>
          <cell r="R2340" t="str">
            <v>Walmart Fulfilled</v>
          </cell>
          <cell r="S2340" t="str">
            <v>Seller Fulfilled</v>
          </cell>
          <cell r="T2340" t="str">
            <v>5DKIXKA4P2OI</v>
          </cell>
          <cell r="U2340" t="str">
            <v>00764608022047</v>
          </cell>
        </row>
        <row r="2341">
          <cell r="A2341" t="str">
            <v>5156-EACH</v>
          </cell>
          <cell r="B2341">
            <v>38173866</v>
          </cell>
          <cell r="C2341" t="str">
            <v>BAZIC Neon Page Markers 0.5x1.7 Printed Arrow Flag Tabs, (160 Flags/Pack), 1-Pack</v>
          </cell>
          <cell r="D2341" t="str">
            <v>ACTIVE</v>
          </cell>
          <cell r="E2341" t="str">
            <v>PUBLISHED</v>
          </cell>
          <cell r="F2341" t="str">
            <v>Offer end date has passed</v>
          </cell>
          <cell r="G2341" t="str">
            <v>Office &amp; Stationery</v>
          </cell>
          <cell r="H2341" t="str">
            <v>Highlighters</v>
          </cell>
          <cell r="I2341">
            <v>58.39</v>
          </cell>
          <cell r="J2341" t="str">
            <v>USD</v>
          </cell>
          <cell r="K2341" t="str">
            <v>Base</v>
          </cell>
          <cell r="L2341" t="str">
            <v>Yes</v>
          </cell>
          <cell r="M2341">
            <v>2039920</v>
          </cell>
          <cell r="N2341">
            <v>2039896</v>
          </cell>
          <cell r="O2341" t="str">
            <v>NETWORK_GEO</v>
          </cell>
          <cell r="P2341">
            <v>4.32</v>
          </cell>
          <cell r="Q2341">
            <v>1</v>
          </cell>
          <cell r="R2341" t="str">
            <v>Seller Fulfilled</v>
          </cell>
          <cell r="S2341" t="str">
            <v>Seller Fulfilled</v>
          </cell>
          <cell r="T2341" t="str">
            <v>6690LC8V2WLC</v>
          </cell>
          <cell r="U2341" t="str">
            <v>10764608023461</v>
          </cell>
        </row>
        <row r="2342">
          <cell r="A2342" t="str">
            <v>5173-SET6</v>
          </cell>
          <cell r="B2342">
            <v>423142272</v>
          </cell>
          <cell r="C2342" t="str">
            <v>BAZIC Neon Page Markers Dispensers 1x1.7 Flag Tabs, (60 Flags/Pack), 6-Pack</v>
          </cell>
          <cell r="D2342" t="str">
            <v>ACTIVE</v>
          </cell>
          <cell r="E2342" t="str">
            <v>PUBLISHED</v>
          </cell>
          <cell r="F2342" t="str">
            <v>Shipping information is not found,No online price found for the item,Offer end date has passed</v>
          </cell>
          <cell r="G2342" t="str">
            <v>Office &amp; Stationery</v>
          </cell>
          <cell r="H2342" t="str">
            <v>Tape Flags</v>
          </cell>
          <cell r="I2342">
            <v>16</v>
          </cell>
          <cell r="J2342" t="str">
            <v>USD</v>
          </cell>
          <cell r="K2342" t="str">
            <v>Base</v>
          </cell>
          <cell r="L2342">
            <v>16</v>
          </cell>
          <cell r="M2342">
            <v>2038710</v>
          </cell>
          <cell r="N2342">
            <v>2039722</v>
          </cell>
          <cell r="O2342">
            <v>0.23</v>
          </cell>
          <cell r="P2342" t="str">
            <v>"LB"</v>
          </cell>
          <cell r="Q2342">
            <v>1</v>
          </cell>
          <cell r="R2342" t="str">
            <v>Seller Fulfilled</v>
          </cell>
          <cell r="S2342" t="str">
            <v>Seller Fulfilled</v>
          </cell>
          <cell r="T2342" t="str">
            <v>3LU4A1YVTGIG</v>
          </cell>
          <cell r="U2342" t="str">
            <v>20764608025011</v>
          </cell>
        </row>
        <row r="2343">
          <cell r="A2343" t="str">
            <v>6023-SET4</v>
          </cell>
          <cell r="B2343">
            <v>1218744574</v>
          </cell>
          <cell r="C2343" t="str">
            <v>BAZIC White Board 5"x7", Magnet Dry Erase Board Attached to Locker, 1 Dry Erase Marker, 4-Pack</v>
          </cell>
          <cell r="D2343" t="str">
            <v>ACTIVE</v>
          </cell>
          <cell r="E2343" t="str">
            <v>PUBLISHED</v>
          </cell>
          <cell r="F2343" t="str">
            <v>Shipping information is not found</v>
          </cell>
          <cell r="G2343" t="str">
            <v>Office &amp; Stationery</v>
          </cell>
          <cell r="H2343" t="str">
            <v>Whiteboards</v>
          </cell>
          <cell r="I2343">
            <v>17</v>
          </cell>
          <cell r="J2343" t="str">
            <v>USD</v>
          </cell>
          <cell r="K2343" t="str">
            <v>Base</v>
          </cell>
          <cell r="L2343">
            <v>17</v>
          </cell>
          <cell r="M2343">
            <v>2039885</v>
          </cell>
          <cell r="N2343">
            <v>2039722</v>
          </cell>
          <cell r="O2343">
            <v>0.77</v>
          </cell>
          <cell r="P2343" t="str">
            <v>"LB"</v>
          </cell>
          <cell r="Q2343">
            <v>1</v>
          </cell>
          <cell r="R2343" t="str">
            <v>Seller Fulfilled</v>
          </cell>
          <cell r="S2343" t="str">
            <v>Seller Fulfilled</v>
          </cell>
          <cell r="T2343" t="str">
            <v>7BG0F2HN1SHW</v>
          </cell>
          <cell r="U2343" t="str">
            <v>20764608025073</v>
          </cell>
        </row>
        <row r="2344">
          <cell r="A2344" t="str">
            <v>6303-PACK2</v>
          </cell>
          <cell r="B2344">
            <v>806180034</v>
          </cell>
          <cell r="C2344" t="str">
            <v>BAZIC Paid Self Inking Rubber Stamp, Red Ink Stamp Impression 1.41"x0.47", 2-Pack</v>
          </cell>
          <cell r="D2344" t="str">
            <v>ACTIVE</v>
          </cell>
          <cell r="E2344" t="str">
            <v>PUBLISHED</v>
          </cell>
          <cell r="F2344" t="str">
            <v>Offer end date has passed</v>
          </cell>
          <cell r="G2344" t="str">
            <v>Crafts</v>
          </cell>
          <cell r="H2344" t="str">
            <v>Crayons</v>
          </cell>
          <cell r="I2344">
            <v>28.15</v>
          </cell>
          <cell r="J2344" t="str">
            <v>USD</v>
          </cell>
          <cell r="K2344" t="str">
            <v>Base</v>
          </cell>
          <cell r="L2344" t="str">
            <v>Yes</v>
          </cell>
          <cell r="M2344">
            <v>2038710</v>
          </cell>
          <cell r="N2344">
            <v>2039722</v>
          </cell>
          <cell r="O2344" t="str">
            <v>NETWORK_GEO</v>
          </cell>
          <cell r="P2344">
            <v>6.84</v>
          </cell>
          <cell r="Q2344">
            <v>1</v>
          </cell>
          <cell r="R2344" t="str">
            <v>Seller Fulfilled</v>
          </cell>
          <cell r="S2344" t="str">
            <v>Seller Fulfilled</v>
          </cell>
          <cell r="T2344" t="str">
            <v>64H2VLX94SQP</v>
          </cell>
          <cell r="U2344" t="str">
            <v>10764608025113</v>
          </cell>
        </row>
        <row r="2345">
          <cell r="A2345" t="str">
            <v>790-EACH</v>
          </cell>
          <cell r="B2345">
            <v>803820068</v>
          </cell>
          <cell r="C2345" t="str">
            <v>BAZIC Ceramics Mechanical Pencil Lead Refills 2B 0.7mm (36 Count/Pack), 1-Pack</v>
          </cell>
          <cell r="D2345" t="str">
            <v>ACTIVE</v>
          </cell>
          <cell r="E2345" t="str">
            <v>PUBLISHED</v>
          </cell>
          <cell r="F2345" t="str">
            <v>Offer end date has passed</v>
          </cell>
          <cell r="G2345" t="str">
            <v>Crafts</v>
          </cell>
          <cell r="H2345" t="str">
            <v>Crayons</v>
          </cell>
          <cell r="I2345">
            <v>11.49</v>
          </cell>
          <cell r="J2345" t="str">
            <v>USD</v>
          </cell>
          <cell r="K2345" t="str">
            <v>Base</v>
          </cell>
          <cell r="L2345" t="str">
            <v>Yes</v>
          </cell>
          <cell r="M2345">
            <v>2039720</v>
          </cell>
          <cell r="N2345">
            <v>2039722</v>
          </cell>
          <cell r="O2345">
            <v>0.05</v>
          </cell>
          <cell r="P2345">
            <v>0.82</v>
          </cell>
          <cell r="Q2345">
            <v>1</v>
          </cell>
          <cell r="R2345" t="str">
            <v>Seller Fulfilled</v>
          </cell>
          <cell r="S2345" t="str">
            <v>Seller Fulfilled</v>
          </cell>
          <cell r="T2345" t="str">
            <v>2MESMDO91KNE</v>
          </cell>
          <cell r="U2345" t="str">
            <v>00764608025215</v>
          </cell>
        </row>
        <row r="2346">
          <cell r="A2346" t="str">
            <v>808-PACK2</v>
          </cell>
          <cell r="B2346">
            <v>501390635</v>
          </cell>
          <cell r="C2346" t="str">
            <v>BAZIC 3 Ring Pencil Pouch, Mesh Window, Black Color, 2-Pack</v>
          </cell>
          <cell r="D2346" t="str">
            <v>ACTIVE</v>
          </cell>
          <cell r="E2346" t="str">
            <v>PUBLISHED</v>
          </cell>
          <cell r="F2346" t="str">
            <v>Compliance - Childrenâ€™s Product Policy,No Match Found - Adjusted to your last submitted price</v>
          </cell>
          <cell r="G2346" t="str">
            <v>Crafts</v>
          </cell>
          <cell r="H2346" t="str">
            <v>Crayons</v>
          </cell>
          <cell r="I2346">
            <v>24</v>
          </cell>
          <cell r="J2346" t="str">
            <v>USD</v>
          </cell>
          <cell r="K2346" t="str">
            <v>Base</v>
          </cell>
          <cell r="L2346" t="str">
            <v>Yes</v>
          </cell>
          <cell r="M2346">
            <v>2039750</v>
          </cell>
          <cell r="N2346">
            <v>2039722</v>
          </cell>
          <cell r="O2346" t="str">
            <v>NETWORK_GEO</v>
          </cell>
          <cell r="P2346">
            <v>1.1599999999999999</v>
          </cell>
          <cell r="Q2346">
            <v>1</v>
          </cell>
          <cell r="R2346" t="str">
            <v>Seller Fulfilled</v>
          </cell>
          <cell r="S2346" t="str">
            <v>Seller Fulfilled</v>
          </cell>
          <cell r="T2346" t="str">
            <v>30F4ADSZCLUS</v>
          </cell>
          <cell r="U2346" t="str">
            <v>00462157166099</v>
          </cell>
        </row>
        <row r="2347">
          <cell r="A2347" t="str">
            <v>8253-EACH</v>
          </cell>
          <cell r="B2347">
            <v>16560310773</v>
          </cell>
          <cell r="C2347" t="str">
            <v>BAZIC Kraft Bubble Mailers #4 9.5"x13.5" Padded Cushion Envelope 2-Count</v>
          </cell>
          <cell r="D2347" t="str">
            <v>ACTIVE</v>
          </cell>
          <cell r="E2347" t="str">
            <v>PUBLISHED</v>
          </cell>
          <cell r="F2347" t="str">
            <v>Offer end date has passed</v>
          </cell>
          <cell r="G2347" t="str">
            <v>Office &amp; Stationery</v>
          </cell>
          <cell r="H2347" t="str">
            <v>Binder Clips</v>
          </cell>
          <cell r="I2347">
            <v>7.99</v>
          </cell>
          <cell r="J2347" t="str">
            <v>USD</v>
          </cell>
          <cell r="K2347" t="str">
            <v>Base</v>
          </cell>
          <cell r="L2347" t="str">
            <v>No</v>
          </cell>
          <cell r="M2347">
            <v>2038710</v>
          </cell>
          <cell r="N2347">
            <v>2039905</v>
          </cell>
          <cell r="O2347" t="str">
            <v>NETWORK_GEO</v>
          </cell>
          <cell r="P2347">
            <v>0.16</v>
          </cell>
          <cell r="Q2347">
            <v>1</v>
          </cell>
          <cell r="R2347" t="str">
            <v>Seller Fulfilled</v>
          </cell>
          <cell r="S2347" t="str">
            <v>Walmart Fulfilled</v>
          </cell>
          <cell r="T2347" t="str">
            <v>2HA8B4Y93ITS</v>
          </cell>
          <cell r="U2347" t="str">
            <v>00764608002643</v>
          </cell>
        </row>
        <row r="2348">
          <cell r="A2348" t="str">
            <v>991-CASE</v>
          </cell>
          <cell r="B2348">
            <v>398090389</v>
          </cell>
          <cell r="C2348" t="str">
            <v>BAZIC Heavy Duty Tape Dispenser Gun, Rubber Grip, Tape Not Include, 12-Pack</v>
          </cell>
          <cell r="D2348" t="str">
            <v>ACTIVE</v>
          </cell>
          <cell r="E2348" t="str">
            <v>PUBLISHED</v>
          </cell>
          <cell r="F2348" t="str">
            <v>Offer end date has passed</v>
          </cell>
          <cell r="G2348" t="str">
            <v>Office &amp; Stationery</v>
          </cell>
          <cell r="H2348" t="str">
            <v>Adhesive Tape Dispensers</v>
          </cell>
          <cell r="I2348">
            <v>94.99</v>
          </cell>
          <cell r="J2348" t="str">
            <v>USD</v>
          </cell>
          <cell r="K2348" t="str">
            <v>Base</v>
          </cell>
          <cell r="L2348">
            <v>94.99</v>
          </cell>
          <cell r="M2348">
            <v>2038710</v>
          </cell>
          <cell r="N2348">
            <v>2038710</v>
          </cell>
          <cell r="O2348">
            <v>12.32</v>
          </cell>
          <cell r="P2348">
            <v>5.9</v>
          </cell>
          <cell r="Q2348">
            <v>1</v>
          </cell>
          <cell r="R2348" t="str">
            <v>Seller Fulfilled</v>
          </cell>
          <cell r="S2348" t="str">
            <v>Seller Fulfilled</v>
          </cell>
          <cell r="T2348" t="str">
            <v>6U8NZ5ZCQRER</v>
          </cell>
          <cell r="U2348" t="str">
            <v>10764608027056</v>
          </cell>
        </row>
        <row r="2349">
          <cell r="A2349" t="str">
            <v>1217-PACK2</v>
          </cell>
          <cell r="B2349">
            <v>701781440</v>
          </cell>
          <cell r="C2349" t="str">
            <v>BAZIC Permanent Marker Chisel Tip, Jumbo Wide Black Color Markers (3/Pack), 2-Packs</v>
          </cell>
          <cell r="D2349" t="str">
            <v>ACTIVE</v>
          </cell>
          <cell r="E2349" t="str">
            <v>PUBLISHED</v>
          </cell>
          <cell r="F2349" t="str">
            <v>Offer end date has passed</v>
          </cell>
          <cell r="G2349" t="str">
            <v>Office &amp; Stationery</v>
          </cell>
          <cell r="H2349" t="str">
            <v>Binders</v>
          </cell>
          <cell r="I2349">
            <v>12.99</v>
          </cell>
          <cell r="J2349" t="str">
            <v>USD</v>
          </cell>
          <cell r="K2349" t="str">
            <v>Base</v>
          </cell>
          <cell r="L2349" t="str">
            <v>Yes</v>
          </cell>
          <cell r="M2349">
            <v>2039746</v>
          </cell>
          <cell r="N2349">
            <v>2039738</v>
          </cell>
          <cell r="O2349" t="str">
            <v>NETWORK_GEO</v>
          </cell>
          <cell r="P2349">
            <v>0.73</v>
          </cell>
          <cell r="Q2349">
            <v>1</v>
          </cell>
          <cell r="R2349" t="str">
            <v>Seller Fulfilled</v>
          </cell>
          <cell r="S2349" t="str">
            <v>Seller Fulfilled</v>
          </cell>
          <cell r="T2349" t="str">
            <v>5EXX097SNGPF</v>
          </cell>
          <cell r="U2349" t="str">
            <v>00764608031384</v>
          </cell>
        </row>
        <row r="2350">
          <cell r="A2350" t="str">
            <v>17033-CASE</v>
          </cell>
          <cell r="B2350">
            <v>559523044</v>
          </cell>
          <cell r="C2350" t="str">
            <v>BAZIC GeLuxe Gel Ink Roller Pen, Assorted Fluorescent Colors, 1.0 mm Medium Point (6/Pack), 144-Pack</v>
          </cell>
          <cell r="D2350" t="str">
            <v>ACTIVE</v>
          </cell>
          <cell r="E2350" t="str">
            <v>PUBLISHED</v>
          </cell>
          <cell r="F2350" t="str">
            <v>Offer end date has passed</v>
          </cell>
          <cell r="G2350" t="str">
            <v>Office &amp; Stationery</v>
          </cell>
          <cell r="H2350" t="str">
            <v>Binders</v>
          </cell>
          <cell r="I2350">
            <v>14.99</v>
          </cell>
          <cell r="J2350" t="str">
            <v>USD</v>
          </cell>
          <cell r="K2350" t="str">
            <v>Base</v>
          </cell>
          <cell r="L2350" t="str">
            <v>Yes</v>
          </cell>
          <cell r="M2350">
            <v>2039719</v>
          </cell>
          <cell r="N2350">
            <v>2039738</v>
          </cell>
          <cell r="O2350" t="str">
            <v>NETWORK_GEO</v>
          </cell>
          <cell r="P2350">
            <v>1.0900000000000001</v>
          </cell>
          <cell r="Q2350">
            <v>1</v>
          </cell>
          <cell r="R2350" t="str">
            <v>Seller Fulfilled</v>
          </cell>
          <cell r="S2350" t="str">
            <v>Seller Fulfilled</v>
          </cell>
          <cell r="T2350" t="str">
            <v>3Q0ODKG9C8CW</v>
          </cell>
          <cell r="U2350" t="str">
            <v>00764608031506</v>
          </cell>
        </row>
        <row r="2351">
          <cell r="A2351" t="str">
            <v>2023-PACK2</v>
          </cell>
          <cell r="B2351">
            <v>405582841</v>
          </cell>
          <cell r="C2351" t="str">
            <v>BAZIC Washable Disappearing Purple Glue Stick 8g, Acid Free (4/Pack), 2-Packs</v>
          </cell>
          <cell r="D2351" t="str">
            <v>ACTIVE</v>
          </cell>
          <cell r="E2351" t="str">
            <v>PUBLISHED</v>
          </cell>
          <cell r="F2351" t="str">
            <v>Compliance - Childrenâ€™s Product Policy,Current Offer At Or Below Target</v>
          </cell>
          <cell r="G2351" t="str">
            <v>Office &amp; Stationery</v>
          </cell>
          <cell r="H2351" t="str">
            <v>Binders</v>
          </cell>
          <cell r="I2351">
            <v>28.49</v>
          </cell>
          <cell r="J2351" t="str">
            <v>USD</v>
          </cell>
          <cell r="K2351" t="str">
            <v>Base</v>
          </cell>
          <cell r="L2351" t="str">
            <v>Yes</v>
          </cell>
          <cell r="M2351">
            <v>2039872</v>
          </cell>
          <cell r="N2351">
            <v>2039738</v>
          </cell>
          <cell r="O2351" t="str">
            <v>NETWORK_GEO</v>
          </cell>
          <cell r="P2351">
            <v>2.8</v>
          </cell>
          <cell r="Q2351">
            <v>1</v>
          </cell>
          <cell r="R2351" t="str">
            <v>Seller Fulfilled</v>
          </cell>
          <cell r="S2351" t="str">
            <v>Seller Fulfilled</v>
          </cell>
          <cell r="T2351" t="str">
            <v>1NZOCY6YSIYM</v>
          </cell>
          <cell r="U2351" t="str">
            <v>00463056366764</v>
          </cell>
        </row>
        <row r="2352">
          <cell r="A2352" t="str">
            <v>2152-EACH</v>
          </cell>
          <cell r="B2352">
            <v>16681750676</v>
          </cell>
          <cell r="C2352" t="str">
            <v>BAZIC White Paper Dividers w/ 5-Writable Color Tabs [2152]</v>
          </cell>
          <cell r="D2352" t="str">
            <v>ACTIVE</v>
          </cell>
          <cell r="E2352" t="str">
            <v>PUBLISHED</v>
          </cell>
          <cell r="F2352" t="str">
            <v>Offer end date has passed</v>
          </cell>
          <cell r="G2352" t="str">
            <v>Office &amp; Stationery</v>
          </cell>
          <cell r="H2352" t="str">
            <v>Index Dividers</v>
          </cell>
          <cell r="I2352">
            <v>7.47</v>
          </cell>
          <cell r="J2352" t="str">
            <v>USD</v>
          </cell>
          <cell r="K2352" t="str">
            <v>Base</v>
          </cell>
          <cell r="L2352">
            <v>7.47</v>
          </cell>
          <cell r="M2352">
            <v>2039889</v>
          </cell>
          <cell r="N2352">
            <v>2038710</v>
          </cell>
          <cell r="O2352">
            <v>0.1</v>
          </cell>
          <cell r="P2352">
            <v>0.22</v>
          </cell>
          <cell r="Q2352">
            <v>1</v>
          </cell>
          <cell r="R2352" t="str">
            <v>Seller Fulfilled</v>
          </cell>
          <cell r="S2352" t="str">
            <v>Seller Fulfilled</v>
          </cell>
          <cell r="T2352" t="str">
            <v>7DRIGZIUTXLW</v>
          </cell>
          <cell r="U2352" t="str">
            <v>00764608034323</v>
          </cell>
        </row>
        <row r="2353">
          <cell r="A2353" t="str">
            <v>2251-SET4</v>
          </cell>
          <cell r="B2353">
            <v>5466823648</v>
          </cell>
          <cell r="C2353" t="str">
            <v>BAZIC 3D Erasers, Princess Dress up Mini Pencil Eraser (4/Pack), for Bulk Party Favors, Prizes, 4-Packs</v>
          </cell>
          <cell r="D2353" t="str">
            <v>ACTIVE</v>
          </cell>
          <cell r="E2353" t="str">
            <v>PUBLISHED</v>
          </cell>
          <cell r="F2353" t="str">
            <v>Offer end date has passed</v>
          </cell>
          <cell r="G2353" t="str">
            <v>Office &amp; Stationery</v>
          </cell>
          <cell r="H2353" t="str">
            <v>Pencil &amp; Pen Erasers</v>
          </cell>
          <cell r="I2353">
            <v>10</v>
          </cell>
          <cell r="J2353" t="str">
            <v>USD</v>
          </cell>
          <cell r="K2353" t="str">
            <v>Base</v>
          </cell>
          <cell r="L2353">
            <v>10</v>
          </cell>
          <cell r="M2353">
            <v>2039721</v>
          </cell>
          <cell r="N2353">
            <v>2038710</v>
          </cell>
          <cell r="O2353">
            <v>0.435</v>
          </cell>
          <cell r="P2353">
            <v>0.06</v>
          </cell>
          <cell r="Q2353">
            <v>1</v>
          </cell>
          <cell r="R2353" t="str">
            <v>Seller Fulfilled</v>
          </cell>
          <cell r="S2353" t="str">
            <v>Seller Fulfilled</v>
          </cell>
          <cell r="T2353" t="str">
            <v>17G0YG77PP00</v>
          </cell>
          <cell r="U2353" t="str">
            <v>00764608034385</v>
          </cell>
        </row>
        <row r="2354">
          <cell r="A2354" t="str">
            <v>2806-BOX</v>
          </cell>
          <cell r="B2354">
            <v>554459815</v>
          </cell>
          <cell r="C2354" t="str">
            <v>BAZIC Geometry Math Compass Set, Inch Centimeter Drawing Tool, 24-Pack</v>
          </cell>
          <cell r="D2354" t="str">
            <v>ACTIVE</v>
          </cell>
          <cell r="E2354" t="str">
            <v>PUBLISHED</v>
          </cell>
          <cell r="F2354" t="str">
            <v>Offer end date has passed</v>
          </cell>
          <cell r="G2354" t="str">
            <v>Office &amp; Stationery</v>
          </cell>
          <cell r="H2354" t="str">
            <v>Math Compasses</v>
          </cell>
          <cell r="I2354">
            <v>27.38</v>
          </cell>
          <cell r="J2354" t="str">
            <v>USD</v>
          </cell>
          <cell r="K2354" t="str">
            <v>Base</v>
          </cell>
          <cell r="L2354">
            <v>27.38</v>
          </cell>
          <cell r="M2354">
            <v>2039734</v>
          </cell>
          <cell r="N2354">
            <v>2038710</v>
          </cell>
          <cell r="O2354">
            <v>1.58</v>
          </cell>
          <cell r="P2354">
            <v>0.1</v>
          </cell>
          <cell r="Q2354">
            <v>1</v>
          </cell>
          <cell r="R2354" t="str">
            <v>Seller Fulfilled</v>
          </cell>
          <cell r="S2354" t="str">
            <v>Walmart Fulfilled</v>
          </cell>
          <cell r="T2354" t="str">
            <v>1E8EACR4FR3M</v>
          </cell>
          <cell r="U2354" t="str">
            <v>00764608034811</v>
          </cell>
        </row>
        <row r="2355">
          <cell r="A2355" t="str">
            <v>3340-PACK2</v>
          </cell>
          <cell r="B2355">
            <v>891689329</v>
          </cell>
          <cell r="C2355" t="str">
            <v>BAZIC Modeling Clay 4 Primary Color 1 LB, Non Toxic Dough for Crafting, 2-Packs</v>
          </cell>
          <cell r="D2355" t="str">
            <v>ACTIVE</v>
          </cell>
          <cell r="E2355" t="str">
            <v>PUBLISHED</v>
          </cell>
          <cell r="G2355" t="str">
            <v>Crafts</v>
          </cell>
          <cell r="H2355" t="str">
            <v>Clays &amp; Doughs</v>
          </cell>
          <cell r="I2355">
            <v>17.89</v>
          </cell>
          <cell r="J2355" t="str">
            <v>USD</v>
          </cell>
          <cell r="K2355" t="str">
            <v>Base</v>
          </cell>
          <cell r="L2355">
            <v>17.89</v>
          </cell>
          <cell r="M2355">
            <v>2039741</v>
          </cell>
          <cell r="N2355">
            <v>2038061</v>
          </cell>
          <cell r="O2355" t="str">
            <v>NETWORK_GEO</v>
          </cell>
          <cell r="P2355">
            <v>1.1000000000000001</v>
          </cell>
          <cell r="Q2355">
            <v>1</v>
          </cell>
          <cell r="R2355" t="str">
            <v>Seller Fulfilled</v>
          </cell>
          <cell r="S2355" t="str">
            <v>Seller Fulfilled</v>
          </cell>
          <cell r="T2355" t="str">
            <v>73Y5JT3PIIIK</v>
          </cell>
          <cell r="U2355" t="str">
            <v>10764608038045</v>
          </cell>
        </row>
        <row r="2356">
          <cell r="A2356" t="str">
            <v>3464-A-SET6</v>
          </cell>
          <cell r="B2356">
            <v>53422374</v>
          </cell>
          <cell r="C2356" t="str">
            <v>BAZIC Glitter Glue Neon Color, Non-Toxic for Slime (4oz/Pack), 6-Packs</v>
          </cell>
          <cell r="D2356" t="str">
            <v>ACTIVE</v>
          </cell>
          <cell r="E2356" t="str">
            <v>PUBLISHED</v>
          </cell>
          <cell r="F2356" t="str">
            <v>Offer end date has passed,Price Adjusted</v>
          </cell>
          <cell r="G2356" t="str">
            <v>Crafts</v>
          </cell>
          <cell r="H2356" t="str">
            <v>Stickers</v>
          </cell>
          <cell r="I2356">
            <v>29.99</v>
          </cell>
          <cell r="J2356" t="str">
            <v>USD</v>
          </cell>
          <cell r="K2356" t="str">
            <v>Base</v>
          </cell>
          <cell r="L2356" t="str">
            <v>Yes</v>
          </cell>
          <cell r="M2356">
            <v>2038710</v>
          </cell>
          <cell r="N2356">
            <v>2038710</v>
          </cell>
          <cell r="O2356" t="str">
            <v>NETWORK_GEO</v>
          </cell>
          <cell r="P2356">
            <v>2.2200000000000002</v>
          </cell>
          <cell r="Q2356">
            <v>1</v>
          </cell>
          <cell r="R2356" t="str">
            <v>Seller Fulfilled</v>
          </cell>
          <cell r="S2356" t="str">
            <v>Seller Fulfilled</v>
          </cell>
          <cell r="T2356" t="str">
            <v>7A1KY79QAPMX</v>
          </cell>
          <cell r="U2356" t="str">
            <v>10764608038267</v>
          </cell>
        </row>
        <row r="2357">
          <cell r="A2357" t="str">
            <v>3805-EACH</v>
          </cell>
          <cell r="B2357">
            <v>26601812</v>
          </cell>
          <cell r="C2357" t="str">
            <v>BAZIC White Label 1/2"X3/4" Labels for File Folder (510/Pack), 1-Pack</v>
          </cell>
          <cell r="D2357" t="str">
            <v>ACTIVE</v>
          </cell>
          <cell r="E2357" t="str">
            <v>PUBLISHED</v>
          </cell>
          <cell r="G2357" t="str">
            <v>Office &amp; Stationery</v>
          </cell>
          <cell r="H2357" t="str">
            <v>Labels</v>
          </cell>
          <cell r="I2357">
            <v>7.36</v>
          </cell>
          <cell r="J2357" t="str">
            <v>USD</v>
          </cell>
          <cell r="K2357" t="str">
            <v>Base</v>
          </cell>
          <cell r="L2357">
            <v>7.36</v>
          </cell>
          <cell r="M2357">
            <v>2038061</v>
          </cell>
          <cell r="N2357">
            <v>2038710</v>
          </cell>
          <cell r="O2357" t="str">
            <v>NETWORK_GEO</v>
          </cell>
          <cell r="P2357">
            <v>0.76</v>
          </cell>
          <cell r="Q2357">
            <v>1</v>
          </cell>
          <cell r="R2357" t="str">
            <v>Seller Fulfilled</v>
          </cell>
          <cell r="S2357" t="str">
            <v>Seller Fulfilled</v>
          </cell>
          <cell r="T2357" t="str">
            <v>4OKUK60LBZJN</v>
          </cell>
          <cell r="U2357" t="str">
            <v>10764608038656</v>
          </cell>
        </row>
        <row r="2358">
          <cell r="A2358" t="str">
            <v>3930-EACH</v>
          </cell>
          <cell r="B2358">
            <v>629136994</v>
          </cell>
          <cell r="C2358" t="str">
            <v>BAZIC Poster Paint w/ Brush 4.5oz/133ml, 6 Color Non-Toxic Paint, 1-Pack</v>
          </cell>
          <cell r="D2358" t="str">
            <v>ACTIVE</v>
          </cell>
          <cell r="E2358" t="str">
            <v>PUBLISHED</v>
          </cell>
          <cell r="G2358" t="str">
            <v>Crafts</v>
          </cell>
          <cell r="H2358" t="str">
            <v>Art Paints &amp; Pigment Powders</v>
          </cell>
          <cell r="I2358">
            <v>9.49</v>
          </cell>
          <cell r="J2358" t="str">
            <v>USD</v>
          </cell>
          <cell r="K2358" t="str">
            <v>Base</v>
          </cell>
          <cell r="L2358">
            <v>9.49</v>
          </cell>
          <cell r="M2358">
            <v>2039748</v>
          </cell>
          <cell r="N2358">
            <v>2038710</v>
          </cell>
          <cell r="O2358" t="str">
            <v>ALWAYS_TWO_DAY</v>
          </cell>
          <cell r="P2358">
            <v>6.5000000000000002E-2</v>
          </cell>
          <cell r="Q2358">
            <v>1</v>
          </cell>
          <cell r="R2358" t="str">
            <v>Walmart Fulfilled</v>
          </cell>
          <cell r="S2358" t="str">
            <v>Seller Fulfilled</v>
          </cell>
          <cell r="T2358" t="str">
            <v>287WJADII755</v>
          </cell>
          <cell r="U2358" t="str">
            <v>00764608038741</v>
          </cell>
        </row>
        <row r="2359">
          <cell r="A2359" t="str">
            <v>4100-PACK4</v>
          </cell>
          <cell r="B2359">
            <v>259325119</v>
          </cell>
          <cell r="C2359" t="str">
            <v>BAZIC 3 Ring Binder 1/2" Economy View Binders Burgundy, Hold 100 Sheets, 4-Count</v>
          </cell>
          <cell r="D2359" t="str">
            <v>ACTIVE</v>
          </cell>
          <cell r="E2359" t="str">
            <v>PUBLISHED</v>
          </cell>
          <cell r="G2359" t="str">
            <v>Office &amp; Stationery</v>
          </cell>
          <cell r="H2359" t="str">
            <v>Binders</v>
          </cell>
          <cell r="I2359">
            <v>23.49</v>
          </cell>
          <cell r="J2359" t="str">
            <v>USD</v>
          </cell>
          <cell r="K2359" t="str">
            <v>Base</v>
          </cell>
          <cell r="L2359">
            <v>23.49</v>
          </cell>
          <cell r="M2359">
            <v>2039738</v>
          </cell>
          <cell r="N2359">
            <v>2039748</v>
          </cell>
          <cell r="O2359" t="str">
            <v>NETWORK_GEO</v>
          </cell>
          <cell r="P2359">
            <v>1.08</v>
          </cell>
          <cell r="Q2359">
            <v>1</v>
          </cell>
          <cell r="R2359" t="str">
            <v>Seller Fulfilled</v>
          </cell>
          <cell r="S2359" t="str">
            <v>Seller Fulfilled</v>
          </cell>
          <cell r="T2359" t="str">
            <v>3EJJVQIZQDY1</v>
          </cell>
          <cell r="U2359" t="str">
            <v>00468738490348</v>
          </cell>
        </row>
        <row r="2360">
          <cell r="A2360" t="str">
            <v>5516-SET6</v>
          </cell>
          <cell r="B2360">
            <v>17522856653</v>
          </cell>
          <cell r="C2360" t="str">
            <v>BAZIC Composition Notebook College Ruled, 100 Sheets Morandi Colors Premium Marble Cover Notebooks, 6-Pack</v>
          </cell>
          <cell r="D2360" t="str">
            <v>ACTIVE</v>
          </cell>
          <cell r="E2360" t="str">
            <v>PUBLISHED</v>
          </cell>
          <cell r="F2360" t="str">
            <v>Offer end date has passed</v>
          </cell>
          <cell r="G2360" t="str">
            <v>Crafts</v>
          </cell>
          <cell r="H2360" t="str">
            <v>Art Brushes</v>
          </cell>
          <cell r="I2360">
            <v>12.09</v>
          </cell>
          <cell r="J2360" t="str">
            <v>USD</v>
          </cell>
          <cell r="K2360" t="str">
            <v>Base</v>
          </cell>
          <cell r="L2360" t="str">
            <v>Yes</v>
          </cell>
          <cell r="M2360">
            <v>2038710</v>
          </cell>
          <cell r="N2360">
            <v>2039747</v>
          </cell>
          <cell r="O2360" t="str">
            <v>NETWORK_GEO</v>
          </cell>
          <cell r="P2360">
            <v>0.26</v>
          </cell>
          <cell r="Q2360">
            <v>1</v>
          </cell>
          <cell r="R2360" t="str">
            <v>Seller Fulfilled</v>
          </cell>
          <cell r="S2360" t="str">
            <v>Seller Fulfilled</v>
          </cell>
          <cell r="T2360" t="str">
            <v>2QV16ZGS65QC</v>
          </cell>
          <cell r="U2360" t="str">
            <v>00467619177545</v>
          </cell>
        </row>
        <row r="2361">
          <cell r="A2361" t="str">
            <v>569-PACK6</v>
          </cell>
          <cell r="B2361">
            <v>610969170</v>
          </cell>
          <cell r="C2361" t="str">
            <v>BAZIC Filler Paper Loose Leaf 100 Sheet, 4-1" Quad Ruled, 6-Pack</v>
          </cell>
          <cell r="D2361" t="str">
            <v>ACTIVE</v>
          </cell>
          <cell r="E2361" t="str">
            <v>PUBLISHED</v>
          </cell>
          <cell r="F2361" t="str">
            <v>Offer end date has passed</v>
          </cell>
          <cell r="G2361" t="str">
            <v>Office &amp; Stationery</v>
          </cell>
          <cell r="H2361" t="str">
            <v>Filler Paper</v>
          </cell>
          <cell r="I2361">
            <v>20</v>
          </cell>
          <cell r="J2361" t="str">
            <v>USD</v>
          </cell>
          <cell r="K2361" t="str">
            <v>Base</v>
          </cell>
          <cell r="L2361">
            <v>18</v>
          </cell>
          <cell r="M2361">
            <v>2039724</v>
          </cell>
          <cell r="N2361" t="str">
            <v>ALWAYS_TWO_DAY</v>
          </cell>
          <cell r="O2361">
            <v>4.2</v>
          </cell>
          <cell r="P2361">
            <v>1.04</v>
          </cell>
          <cell r="Q2361">
            <v>1</v>
          </cell>
          <cell r="R2361" t="str">
            <v>Seller Fulfilled</v>
          </cell>
          <cell r="S2361" t="str">
            <v>Seller Fulfilled</v>
          </cell>
          <cell r="T2361" t="str">
            <v>5DFMPATJTEFA</v>
          </cell>
          <cell r="U2361" t="str">
            <v>00462950684226</v>
          </cell>
        </row>
        <row r="2362">
          <cell r="A2362" t="str">
            <v>783-BOX</v>
          </cell>
          <cell r="B2362">
            <v>470858905</v>
          </cell>
          <cell r="C2362" t="str">
            <v>BAZIC Colored Pencils, 18 Assorted Colors, Pre-Sharpened Wood Free Coloring Pencils Set (18/Pack), 24-Packs</v>
          </cell>
          <cell r="D2362" t="str">
            <v>ACTIVE</v>
          </cell>
          <cell r="E2362" t="str">
            <v>PUBLISHED</v>
          </cell>
          <cell r="F2362" t="str">
            <v>Offer end date has passed,No Match Found - Adjusted to your last submitted price</v>
          </cell>
          <cell r="G2362" t="str">
            <v>Office &amp; Stationery</v>
          </cell>
          <cell r="H2362" t="str">
            <v>Binders</v>
          </cell>
          <cell r="I2362">
            <v>18.489999999999998</v>
          </cell>
          <cell r="J2362" t="str">
            <v>USD</v>
          </cell>
          <cell r="K2362" t="str">
            <v>Base</v>
          </cell>
          <cell r="L2362" t="str">
            <v>Yes</v>
          </cell>
          <cell r="M2362">
            <v>2039720</v>
          </cell>
          <cell r="N2362">
            <v>2039738</v>
          </cell>
          <cell r="O2362" t="str">
            <v>NETWORK_GEO</v>
          </cell>
          <cell r="P2362">
            <v>1.4</v>
          </cell>
          <cell r="Q2362">
            <v>1</v>
          </cell>
          <cell r="R2362" t="str">
            <v>Seller Fulfilled</v>
          </cell>
          <cell r="S2362" t="str">
            <v>Seller Fulfilled</v>
          </cell>
          <cell r="T2362" t="str">
            <v>6YAOYQR514X2</v>
          </cell>
          <cell r="U2362" t="str">
            <v>00461270435358</v>
          </cell>
        </row>
        <row r="2363">
          <cell r="A2363" t="str">
            <v>970-CASE</v>
          </cell>
          <cell r="B2363">
            <v>241658336</v>
          </cell>
          <cell r="C2363" t="str">
            <v>BAZIC Silver Duct Tape 1.88" X 60 Yards, Tear by Hand, 12-Pack</v>
          </cell>
          <cell r="D2363" t="str">
            <v>ACTIVE</v>
          </cell>
          <cell r="E2363" t="str">
            <v>PUBLISHED</v>
          </cell>
          <cell r="F2363" t="str">
            <v>Offer end date has passed</v>
          </cell>
          <cell r="G2363" t="str">
            <v>Office &amp; Stationery</v>
          </cell>
          <cell r="H2363" t="str">
            <v>Binders</v>
          </cell>
          <cell r="I2363">
            <v>11</v>
          </cell>
          <cell r="J2363" t="str">
            <v>USD</v>
          </cell>
          <cell r="K2363" t="str">
            <v>Base</v>
          </cell>
          <cell r="L2363" t="str">
            <v>Yes</v>
          </cell>
          <cell r="M2363">
            <v>2042502</v>
          </cell>
          <cell r="N2363">
            <v>2039738</v>
          </cell>
          <cell r="O2363" t="str">
            <v>NETWORK_GEO</v>
          </cell>
          <cell r="P2363">
            <v>0.79</v>
          </cell>
          <cell r="Q2363">
            <v>1</v>
          </cell>
          <cell r="R2363" t="str">
            <v>WFS Eligible</v>
          </cell>
          <cell r="S2363" t="str">
            <v>Seller Fulfilled</v>
          </cell>
          <cell r="T2363" t="str">
            <v>5QH5F3P74CBT</v>
          </cell>
          <cell r="U2363" t="str">
            <v>00764608041468</v>
          </cell>
        </row>
        <row r="2364">
          <cell r="A2364" t="str">
            <v>1050-EACH</v>
          </cell>
          <cell r="B2364">
            <v>473307831</v>
          </cell>
          <cell r="C2364" t="str">
            <v>BAZIC School Backpack Classic 17" Black, School Bag for Students, 1-Pack</v>
          </cell>
          <cell r="D2364" t="str">
            <v>ACTIVE</v>
          </cell>
          <cell r="E2364" t="str">
            <v>PUBLISHED</v>
          </cell>
          <cell r="F2364" t="str">
            <v>Offer end date has passed,Price Adjusted</v>
          </cell>
          <cell r="G2364" t="str">
            <v>Office &amp; Stationery</v>
          </cell>
          <cell r="H2364" t="str">
            <v>Binders</v>
          </cell>
          <cell r="I2364">
            <v>20.99</v>
          </cell>
          <cell r="J2364" t="str">
            <v>USD</v>
          </cell>
          <cell r="K2364" t="str">
            <v>Base</v>
          </cell>
          <cell r="L2364" t="str">
            <v>Yes</v>
          </cell>
          <cell r="M2364">
            <v>2038980</v>
          </cell>
          <cell r="N2364">
            <v>2039738</v>
          </cell>
          <cell r="O2364" t="str">
            <v>NETWORK_GEO</v>
          </cell>
          <cell r="P2364">
            <v>1.42</v>
          </cell>
          <cell r="Q2364">
            <v>1</v>
          </cell>
          <cell r="R2364" t="str">
            <v>Seller Fulfilled</v>
          </cell>
          <cell r="S2364" t="str">
            <v>Seller Fulfilled</v>
          </cell>
          <cell r="T2364" t="str">
            <v>6ZM5X47E7L0G</v>
          </cell>
          <cell r="U2364" t="str">
            <v>00764608041628</v>
          </cell>
        </row>
        <row r="2365">
          <cell r="A2365" t="str">
            <v>1270-BOX</v>
          </cell>
          <cell r="B2365">
            <v>515806317</v>
          </cell>
          <cell r="C2365" t="str">
            <v>BAZIC Dry Erase Marker Assorted Color Chisel Tip Whiteboard Markers (12/Pack), 12-Packs</v>
          </cell>
          <cell r="D2365" t="str">
            <v>ACTIVE</v>
          </cell>
          <cell r="E2365" t="str">
            <v>PUBLISHED</v>
          </cell>
          <cell r="F2365" t="str">
            <v>Reasonable price requirements are not met</v>
          </cell>
          <cell r="G2365" t="str">
            <v>Office &amp; Stationery</v>
          </cell>
          <cell r="H2365" t="str">
            <v>Dry Erase Markers</v>
          </cell>
          <cell r="I2365">
            <v>88.99</v>
          </cell>
          <cell r="J2365" t="str">
            <v>USD</v>
          </cell>
          <cell r="K2365" t="str">
            <v>Base</v>
          </cell>
          <cell r="L2365">
            <v>88.99</v>
          </cell>
          <cell r="M2365">
            <v>2039746</v>
          </cell>
          <cell r="N2365">
            <v>2039728</v>
          </cell>
          <cell r="O2365" t="str">
            <v>NETWORK_GEO</v>
          </cell>
          <cell r="P2365">
            <v>3.5</v>
          </cell>
          <cell r="Q2365">
            <v>1</v>
          </cell>
          <cell r="R2365" t="str">
            <v>Seller Fulfilled</v>
          </cell>
          <cell r="S2365" t="str">
            <v>Seller Fulfilled</v>
          </cell>
          <cell r="T2365" t="str">
            <v>5TYRKS7RGJNQ</v>
          </cell>
          <cell r="U2365" t="str">
            <v>10764608044343</v>
          </cell>
        </row>
        <row r="2366">
          <cell r="A2366" t="str">
            <v>17032-BOX</v>
          </cell>
          <cell r="B2366">
            <v>182202353</v>
          </cell>
          <cell r="C2366" t="str">
            <v>BAZIC GeLuxe Gel Ink Roller Pen, Assorted Colors, 1.0 mm Medium Point (6/Pack), 24-Pack</v>
          </cell>
          <cell r="D2366" t="str">
            <v>ACTIVE</v>
          </cell>
          <cell r="E2366" t="str">
            <v>PUBLISHED</v>
          </cell>
          <cell r="F2366" t="str">
            <v>Shipping information is not found,Reasonable price requirements are not met,Reasonable Price Not Satisfied</v>
          </cell>
          <cell r="G2366" t="str">
            <v>Office &amp; Stationery</v>
          </cell>
          <cell r="H2366" t="str">
            <v>Scissors</v>
          </cell>
          <cell r="I2366">
            <v>50.99</v>
          </cell>
          <cell r="J2366" t="str">
            <v>USD</v>
          </cell>
          <cell r="K2366" t="str">
            <v>Base</v>
          </cell>
          <cell r="L2366" t="str">
            <v>Yes</v>
          </cell>
          <cell r="M2366">
            <v>2039719</v>
          </cell>
          <cell r="N2366">
            <v>2039728</v>
          </cell>
          <cell r="O2366">
            <v>2.87</v>
          </cell>
          <cell r="P2366">
            <v>0.55000000000000004</v>
          </cell>
          <cell r="Q2366">
            <v>1</v>
          </cell>
          <cell r="R2366" t="str">
            <v>Seller Fulfilled</v>
          </cell>
          <cell r="S2366" t="str">
            <v>Seller Fulfilled</v>
          </cell>
          <cell r="T2366" t="str">
            <v>7IXPFP5XJXPE</v>
          </cell>
          <cell r="U2366" t="str">
            <v>10764608044374</v>
          </cell>
        </row>
        <row r="2367">
          <cell r="A2367" t="str">
            <v>1737-EACH</v>
          </cell>
          <cell r="B2367">
            <v>24889272</v>
          </cell>
          <cell r="C2367" t="str">
            <v>BAZIC Ballpoint Prima Blue Stick Pens, Soft Grip 1.0 mm, (8/Pack), 1-Pack</v>
          </cell>
          <cell r="D2367" t="str">
            <v>ACTIVE</v>
          </cell>
          <cell r="E2367" t="str">
            <v>PUBLISHED</v>
          </cell>
          <cell r="F2367" t="str">
            <v>Offer end date has passed</v>
          </cell>
          <cell r="G2367" t="str">
            <v>Office &amp; Stationery</v>
          </cell>
          <cell r="H2367" t="str">
            <v>Envelopes</v>
          </cell>
          <cell r="I2367">
            <v>7.99</v>
          </cell>
          <cell r="J2367" t="str">
            <v>USD</v>
          </cell>
          <cell r="K2367" t="str">
            <v>Base</v>
          </cell>
          <cell r="L2367" t="str">
            <v>Yes</v>
          </cell>
          <cell r="M2367">
            <v>2039719</v>
          </cell>
          <cell r="N2367">
            <v>2038710</v>
          </cell>
          <cell r="O2367" t="str">
            <v>ALWAYS_TWO_DAY</v>
          </cell>
          <cell r="P2367">
            <v>0.38</v>
          </cell>
          <cell r="Q2367">
            <v>1</v>
          </cell>
          <cell r="R2367" t="str">
            <v>WFS Eligible</v>
          </cell>
          <cell r="S2367" t="str">
            <v>Seller Fulfilled</v>
          </cell>
          <cell r="T2367" t="str">
            <v>5D7X4T4F0DTT</v>
          </cell>
          <cell r="U2367" t="str">
            <v>00764608050668</v>
          </cell>
        </row>
        <row r="2368">
          <cell r="A2368" t="str">
            <v>1752-EACH</v>
          </cell>
          <cell r="B2368">
            <v>30347044</v>
          </cell>
          <cell r="C2368" t="str">
            <v>BAZIC Ballpoint Pure Assorted Color Stick Pens, 1.0 mm, (12/Pack), 1-Pack</v>
          </cell>
          <cell r="D2368" t="str">
            <v>ACTIVE</v>
          </cell>
          <cell r="E2368" t="str">
            <v>PUBLISHED</v>
          </cell>
          <cell r="F2368" t="str">
            <v>Offer end date has passed</v>
          </cell>
          <cell r="G2368" t="str">
            <v>Office &amp; Stationery</v>
          </cell>
          <cell r="H2368" t="str">
            <v>Index Tabs</v>
          </cell>
          <cell r="I2368">
            <v>8.35</v>
          </cell>
          <cell r="J2368" t="str">
            <v>USD</v>
          </cell>
          <cell r="K2368" t="str">
            <v>Base</v>
          </cell>
          <cell r="L2368" t="str">
            <v>Yes</v>
          </cell>
          <cell r="M2368">
            <v>2039719</v>
          </cell>
          <cell r="N2368">
            <v>2039889</v>
          </cell>
          <cell r="O2368" t="str">
            <v>NETWORK_GEO</v>
          </cell>
          <cell r="P2368">
            <v>0.08</v>
          </cell>
          <cell r="Q2368">
            <v>1</v>
          </cell>
          <cell r="R2368" t="str">
            <v>Seller Fulfilled</v>
          </cell>
          <cell r="S2368" t="str">
            <v>Seller Fulfilled</v>
          </cell>
          <cell r="T2368" t="str">
            <v>1QOTKQFOAL1U</v>
          </cell>
          <cell r="U2368" t="str">
            <v>00467639466193</v>
          </cell>
        </row>
        <row r="2369">
          <cell r="A2369" t="str">
            <v>2072-PACK2</v>
          </cell>
          <cell r="B2369">
            <v>1235836141</v>
          </cell>
          <cell r="C2369" t="str">
            <v>BAZIC Wood Glue 16 FL OZ (473 mL), Natural Color Super Strong Bond Adhesive, 2-Pack</v>
          </cell>
          <cell r="D2369" t="str">
            <v>ACTIVE</v>
          </cell>
          <cell r="E2369" t="str">
            <v>PUBLISHED</v>
          </cell>
          <cell r="F2369" t="str">
            <v>Offer end date has passed</v>
          </cell>
          <cell r="G2369" t="str">
            <v>Office &amp; Stationery</v>
          </cell>
          <cell r="H2369" t="str">
            <v>Index Cards</v>
          </cell>
          <cell r="I2369">
            <v>16.25</v>
          </cell>
          <cell r="J2369" t="str">
            <v>USD</v>
          </cell>
          <cell r="K2369" t="str">
            <v>Base</v>
          </cell>
          <cell r="L2369" t="str">
            <v>Yes</v>
          </cell>
          <cell r="M2369">
            <v>2039872</v>
          </cell>
          <cell r="N2369">
            <v>2039744</v>
          </cell>
          <cell r="O2369" t="str">
            <v>ALWAYS_TWO_DAY</v>
          </cell>
          <cell r="P2369">
            <v>3.3</v>
          </cell>
          <cell r="Q2369">
            <v>1</v>
          </cell>
          <cell r="R2369" t="str">
            <v>Walmart Fulfilled</v>
          </cell>
          <cell r="S2369" t="str">
            <v>Seller Fulfilled</v>
          </cell>
          <cell r="T2369" t="str">
            <v>5EU9VPE6O8X5</v>
          </cell>
          <cell r="U2369" t="str">
            <v>00464112646158</v>
          </cell>
        </row>
        <row r="2370">
          <cell r="A2370" t="str">
            <v>2140-SET6</v>
          </cell>
          <cell r="B2370">
            <v>105497064</v>
          </cell>
          <cell r="C2370" t="str">
            <v>BAZIC 2 Pockets Poly Folder, Swirl Portfolio, Document Folders, 6-Pack</v>
          </cell>
          <cell r="D2370" t="str">
            <v>ACTIVE</v>
          </cell>
          <cell r="E2370" t="str">
            <v>PUBLISHED</v>
          </cell>
          <cell r="F2370" t="str">
            <v>Offer end date has passed</v>
          </cell>
          <cell r="G2370" t="str">
            <v>Crafts</v>
          </cell>
          <cell r="H2370" t="str">
            <v>Construction Paper</v>
          </cell>
          <cell r="I2370">
            <v>20</v>
          </cell>
          <cell r="J2370" t="str">
            <v>USD</v>
          </cell>
          <cell r="K2370" t="str">
            <v>Base</v>
          </cell>
          <cell r="L2370" t="str">
            <v>Yes</v>
          </cell>
          <cell r="M2370">
            <v>2039742</v>
          </cell>
          <cell r="N2370">
            <v>2038710</v>
          </cell>
          <cell r="O2370" t="str">
            <v>NETWORK_GEO</v>
          </cell>
          <cell r="P2370">
            <v>2.1</v>
          </cell>
          <cell r="Q2370">
            <v>1</v>
          </cell>
          <cell r="R2370" t="str">
            <v>Seller Fulfilled</v>
          </cell>
          <cell r="S2370" t="str">
            <v>Seller Fulfilled</v>
          </cell>
          <cell r="T2370" t="str">
            <v>3DE0IOOLJ25D</v>
          </cell>
          <cell r="U2370" t="str">
            <v>00461122275026</v>
          </cell>
        </row>
        <row r="2371">
          <cell r="A2371" t="str">
            <v>2153-EACH</v>
          </cell>
          <cell r="B2371">
            <v>16702658362</v>
          </cell>
          <cell r="C2371" t="str">
            <v>BAZIC White Paper Dividers w/ 8-Writable Color Tabs [2153]</v>
          </cell>
          <cell r="D2371" t="str">
            <v>ACTIVE</v>
          </cell>
          <cell r="E2371" t="str">
            <v>PUBLISHED</v>
          </cell>
          <cell r="F2371" t="str">
            <v>Offer end date has passed</v>
          </cell>
          <cell r="G2371" t="str">
            <v>Office &amp; Stationery</v>
          </cell>
          <cell r="H2371" t="str">
            <v>Poster Boards</v>
          </cell>
          <cell r="I2371">
            <v>16.59</v>
          </cell>
          <cell r="J2371" t="str">
            <v>USD</v>
          </cell>
          <cell r="K2371" t="str">
            <v>Base</v>
          </cell>
          <cell r="L2371" t="str">
            <v>Yes</v>
          </cell>
          <cell r="M2371">
            <v>2039889</v>
          </cell>
          <cell r="N2371">
            <v>2039749</v>
          </cell>
          <cell r="O2371" t="str">
            <v>NETWORK_GEO</v>
          </cell>
          <cell r="P2371">
            <v>0.90500000000000003</v>
          </cell>
          <cell r="Q2371">
            <v>1</v>
          </cell>
          <cell r="R2371" t="str">
            <v>WFS Eligible</v>
          </cell>
          <cell r="S2371" t="str">
            <v>Seller Fulfilled</v>
          </cell>
          <cell r="T2371" t="str">
            <v>3RLBGNAO9K4Y</v>
          </cell>
          <cell r="U2371" t="str">
            <v>00463524697888</v>
          </cell>
        </row>
        <row r="2372">
          <cell r="A2372" t="str">
            <v>2405-CASE</v>
          </cell>
          <cell r="B2372">
            <v>364075395</v>
          </cell>
          <cell r="C2372" t="str">
            <v>BAZIC White Chalk, Standard Size Blackboard Chalkboard Chalks (24/Pack), 24-Packs</v>
          </cell>
          <cell r="D2372" t="str">
            <v>ACTIVE</v>
          </cell>
          <cell r="E2372" t="str">
            <v>PUBLISHED</v>
          </cell>
          <cell r="G2372" t="str">
            <v>Office &amp; Stationery</v>
          </cell>
          <cell r="H2372" t="str">
            <v>Chalkboard Chalk</v>
          </cell>
          <cell r="I2372">
            <v>40.340000000000003</v>
          </cell>
          <cell r="J2372" t="str">
            <v>USD</v>
          </cell>
          <cell r="K2372" t="str">
            <v>Base</v>
          </cell>
          <cell r="L2372">
            <v>40.340000000000003</v>
          </cell>
          <cell r="M2372">
            <v>2039739</v>
          </cell>
          <cell r="N2372">
            <v>2039914</v>
          </cell>
          <cell r="O2372" t="str">
            <v>NETWORK_GEO</v>
          </cell>
          <cell r="P2372">
            <v>5.22</v>
          </cell>
          <cell r="Q2372">
            <v>1</v>
          </cell>
          <cell r="R2372" t="str">
            <v>Seller Fulfilled</v>
          </cell>
          <cell r="S2372" t="str">
            <v>Seller Fulfilled</v>
          </cell>
          <cell r="T2372" t="str">
            <v>1BGKNQPPPAUW</v>
          </cell>
          <cell r="U2372" t="str">
            <v>10764608005351</v>
          </cell>
        </row>
        <row r="2373">
          <cell r="A2373" t="str">
            <v>2506-BOX</v>
          </cell>
          <cell r="B2373">
            <v>574514284</v>
          </cell>
          <cell r="C2373" t="str">
            <v>BAZIC 8 Color Twistable Crayons, Twist Up Propelling Crayon, 24-Packs</v>
          </cell>
          <cell r="D2373" t="str">
            <v>ACTIVE</v>
          </cell>
          <cell r="E2373" t="str">
            <v>PUBLISHED</v>
          </cell>
          <cell r="F2373" t="str">
            <v>Offer end date has passed</v>
          </cell>
          <cell r="G2373" t="str">
            <v>Office &amp; Stationery</v>
          </cell>
          <cell r="H2373" t="str">
            <v>Composition Notebooks</v>
          </cell>
          <cell r="I2373">
            <v>15.99</v>
          </cell>
          <cell r="J2373" t="str">
            <v>USD</v>
          </cell>
          <cell r="K2373" t="str">
            <v>Base</v>
          </cell>
          <cell r="L2373" t="str">
            <v>Yes</v>
          </cell>
          <cell r="M2373">
            <v>2039722</v>
          </cell>
          <cell r="N2373">
            <v>2038710</v>
          </cell>
          <cell r="O2373" t="str">
            <v>NETWORK_GEO</v>
          </cell>
          <cell r="P2373">
            <v>1.54</v>
          </cell>
          <cell r="Q2373">
            <v>1</v>
          </cell>
          <cell r="R2373" t="str">
            <v>Seller Fulfilled</v>
          </cell>
          <cell r="S2373" t="str">
            <v>Seller Fulfilled</v>
          </cell>
          <cell r="T2373" t="str">
            <v>23HK4WF7OY5H</v>
          </cell>
          <cell r="U2373" t="str">
            <v>00764608054703</v>
          </cell>
        </row>
        <row r="2374">
          <cell r="A2374" t="str">
            <v>35019-SET2</v>
          </cell>
          <cell r="B2374">
            <v>302318166</v>
          </cell>
          <cell r="C2374" t="str">
            <v>KAPPA Unicorn World Coloring &amp; Activity Book 2 Titles, for Learning Drawing Coloring, 80 Pages, 2-Pack</v>
          </cell>
          <cell r="D2374" t="str">
            <v>ACTIVE</v>
          </cell>
          <cell r="E2374" t="str">
            <v>PUBLISHED</v>
          </cell>
          <cell r="F2374"/>
          <cell r="G2374" t="str">
            <v>Office &amp; Stationery</v>
          </cell>
          <cell r="H2374" t="str">
            <v>Composition Notebooks</v>
          </cell>
          <cell r="I2374">
            <v>15.99</v>
          </cell>
          <cell r="J2374" t="str">
            <v>USD</v>
          </cell>
          <cell r="K2374" t="str">
            <v>Base</v>
          </cell>
          <cell r="L2374" t="str">
            <v>Yes</v>
          </cell>
          <cell r="M2374">
            <v>2038710</v>
          </cell>
          <cell r="N2374">
            <v>2038710</v>
          </cell>
          <cell r="O2374" t="str">
            <v>NETWORK_GEO</v>
          </cell>
          <cell r="P2374">
            <v>2.48</v>
          </cell>
          <cell r="Q2374">
            <v>1</v>
          </cell>
          <cell r="R2374" t="str">
            <v>Seller Fulfilled</v>
          </cell>
          <cell r="S2374" t="str">
            <v>Seller Fulfilled</v>
          </cell>
          <cell r="T2374" t="str">
            <v>4IICK3MX7UWO</v>
          </cell>
          <cell r="U2374" t="str">
            <v>00764608055151</v>
          </cell>
        </row>
        <row r="2375">
          <cell r="A2375" t="str">
            <v>3900-EACH</v>
          </cell>
          <cell r="B2375">
            <v>1959177285</v>
          </cell>
          <cell r="C2375" t="str">
            <v>BAZIC Watercolor w/ Brush Semi Moist 8 Color, Non-Toxic Paint Set, 1-Pack</v>
          </cell>
          <cell r="D2375" t="str">
            <v>ACTIVE</v>
          </cell>
          <cell r="E2375" t="str">
            <v>PUBLISHED</v>
          </cell>
          <cell r="F2375" t="str">
            <v>Compliance - Childrenâ€™s Product Policy,Current Offer At Or Below Target</v>
          </cell>
          <cell r="G2375" t="str">
            <v>Office &amp; Stationery</v>
          </cell>
          <cell r="H2375" t="str">
            <v>Composition Notebooks</v>
          </cell>
          <cell r="I2375">
            <v>178.39</v>
          </cell>
          <cell r="J2375" t="str">
            <v>USD</v>
          </cell>
          <cell r="K2375" t="str">
            <v>Base</v>
          </cell>
          <cell r="L2375" t="str">
            <v>Yes</v>
          </cell>
          <cell r="M2375">
            <v>2039748</v>
          </cell>
          <cell r="N2375">
            <v>2038710</v>
          </cell>
          <cell r="O2375" t="str">
            <v>NETWORK_GEO</v>
          </cell>
          <cell r="P2375">
            <v>34.9</v>
          </cell>
          <cell r="Q2375">
            <v>1</v>
          </cell>
          <cell r="R2375" t="str">
            <v>Seller Fulfilled</v>
          </cell>
          <cell r="S2375" t="str">
            <v>Seller Fulfilled</v>
          </cell>
          <cell r="T2375" t="str">
            <v>1U10EG26NPC4</v>
          </cell>
          <cell r="U2375" t="str">
            <v>20764608055162</v>
          </cell>
        </row>
        <row r="2376">
          <cell r="A2376" t="str">
            <v>4143-CASE</v>
          </cell>
          <cell r="B2376">
            <v>874280382</v>
          </cell>
          <cell r="C2376" t="str">
            <v>BAZIC 1.5" Green 3-Ring View Binder w/2-Pockets</v>
          </cell>
          <cell r="D2376" t="str">
            <v>ACTIVE</v>
          </cell>
          <cell r="E2376" t="str">
            <v>PUBLISHED</v>
          </cell>
          <cell r="F2376" t="str">
            <v>Compliance - Childrenâ€™s Product Policy</v>
          </cell>
          <cell r="G2376" t="str">
            <v>Office &amp; Stationery</v>
          </cell>
          <cell r="H2376" t="str">
            <v>Flash Cards</v>
          </cell>
          <cell r="I2376">
            <v>8.25</v>
          </cell>
          <cell r="J2376" t="str">
            <v>USD</v>
          </cell>
          <cell r="K2376" t="str">
            <v>Base</v>
          </cell>
          <cell r="L2376" t="str">
            <v>Yes</v>
          </cell>
          <cell r="M2376">
            <v>2039738</v>
          </cell>
          <cell r="N2376">
            <v>2039914</v>
          </cell>
          <cell r="O2376" t="str">
            <v>NETWORK_GEO</v>
          </cell>
          <cell r="P2376">
            <v>0.2</v>
          </cell>
          <cell r="Q2376">
            <v>1</v>
          </cell>
          <cell r="R2376" t="str">
            <v>Seller Fulfilled</v>
          </cell>
          <cell r="S2376" t="str">
            <v>Seller Fulfilled</v>
          </cell>
          <cell r="T2376" t="str">
            <v>4AIX8HGTMRP2</v>
          </cell>
          <cell r="U2376" t="str">
            <v>00764608056004</v>
          </cell>
        </row>
        <row r="2377">
          <cell r="A2377" t="str">
            <v>506-PACK2</v>
          </cell>
          <cell r="B2377">
            <v>242454616</v>
          </cell>
          <cell r="C2377" t="str">
            <v>BAZIC Mini Construction Paper Pad 64 Sheet 6" X 9" Assorted Colors, 2-Pack</v>
          </cell>
          <cell r="D2377" t="str">
            <v>ACTIVE</v>
          </cell>
          <cell r="E2377" t="str">
            <v>PUBLISHED</v>
          </cell>
          <cell r="F2377" t="str">
            <v>Offer end date has passed</v>
          </cell>
          <cell r="G2377" t="str">
            <v>Office &amp; Stationery</v>
          </cell>
          <cell r="H2377" t="str">
            <v>Whiteboards</v>
          </cell>
          <cell r="I2377">
            <v>25.5</v>
          </cell>
          <cell r="J2377" t="str">
            <v>USD</v>
          </cell>
          <cell r="K2377" t="str">
            <v>Base</v>
          </cell>
          <cell r="L2377" t="str">
            <v>Yes</v>
          </cell>
          <cell r="M2377">
            <v>2038710</v>
          </cell>
          <cell r="N2377">
            <v>2039885</v>
          </cell>
          <cell r="O2377" t="str">
            <v>NETWORK_GEO</v>
          </cell>
          <cell r="P2377">
            <v>1.8</v>
          </cell>
          <cell r="Q2377">
            <v>1</v>
          </cell>
          <cell r="R2377" t="str">
            <v>Seller Fulfilled</v>
          </cell>
          <cell r="S2377" t="str">
            <v>Seller Fulfilled</v>
          </cell>
          <cell r="T2377" t="str">
            <v>3BM59TMY7OCW</v>
          </cell>
          <cell r="U2377" t="str">
            <v>00764608060162</v>
          </cell>
        </row>
        <row r="2378">
          <cell r="A2378" t="str">
            <v>5086-PACK2</v>
          </cell>
          <cell r="B2378">
            <v>6055803162</v>
          </cell>
          <cell r="C2378" t="str">
            <v>BAZIC White Trifold Presentation Corrugated Display Board 28" x 40", 2-Pack</v>
          </cell>
          <cell r="D2378" t="str">
            <v>ACTIVE</v>
          </cell>
          <cell r="E2378" t="str">
            <v>PUBLISHED</v>
          </cell>
          <cell r="F2378" t="str">
            <v>Offer end date has passed</v>
          </cell>
          <cell r="G2378" t="str">
            <v>Office &amp; Stationery</v>
          </cell>
          <cell r="H2378" t="str">
            <v>Whiteboards</v>
          </cell>
          <cell r="I2378">
            <v>32.5</v>
          </cell>
          <cell r="J2378" t="str">
            <v>USD</v>
          </cell>
          <cell r="K2378" t="str">
            <v>Base</v>
          </cell>
          <cell r="L2378" t="str">
            <v>Yes</v>
          </cell>
          <cell r="M2378">
            <v>2039885</v>
          </cell>
          <cell r="N2378">
            <v>2039885</v>
          </cell>
          <cell r="O2378" t="str">
            <v>NETWORK_GEO</v>
          </cell>
          <cell r="P2378">
            <v>2</v>
          </cell>
          <cell r="Q2378">
            <v>1</v>
          </cell>
          <cell r="R2378" t="str">
            <v>Seller Fulfilled</v>
          </cell>
          <cell r="S2378" t="str">
            <v>Seller Fulfilled</v>
          </cell>
          <cell r="T2378" t="str">
            <v>5Z650B43V4G3</v>
          </cell>
          <cell r="U2378" t="str">
            <v>00467159964315</v>
          </cell>
        </row>
        <row r="2379">
          <cell r="A2379" t="str">
            <v>5096-PACK12</v>
          </cell>
          <cell r="B2379">
            <v>1862771407</v>
          </cell>
          <cell r="C2379" t="str">
            <v>BAZIC Composition Book Wide Ruled 20 Sheet Manila Cover Notebook 8.5"x7", 12-Pack</v>
          </cell>
          <cell r="D2379" t="str">
            <v>ACTIVE</v>
          </cell>
          <cell r="E2379" t="str">
            <v>PUBLISHED</v>
          </cell>
          <cell r="F2379" t="str">
            <v>Offer end date has passed</v>
          </cell>
          <cell r="G2379" t="str">
            <v>Office &amp; Stationery</v>
          </cell>
          <cell r="H2379" t="str">
            <v>Composition Notebooks</v>
          </cell>
          <cell r="I2379">
            <v>18.989999999999998</v>
          </cell>
          <cell r="J2379" t="str">
            <v>USD</v>
          </cell>
          <cell r="K2379" t="str">
            <v>Base</v>
          </cell>
          <cell r="L2379">
            <v>18.989999999999998</v>
          </cell>
          <cell r="M2379">
            <v>2038710</v>
          </cell>
          <cell r="N2379">
            <v>2039914</v>
          </cell>
          <cell r="O2379">
            <v>3</v>
          </cell>
          <cell r="P2379">
            <v>11.02</v>
          </cell>
          <cell r="Q2379">
            <v>1</v>
          </cell>
          <cell r="R2379" t="str">
            <v>Seller Fulfilled</v>
          </cell>
          <cell r="S2379" t="str">
            <v>Seller Fulfilled</v>
          </cell>
          <cell r="T2379" t="str">
            <v>489E266ANM9F</v>
          </cell>
          <cell r="U2379" t="str">
            <v>20076645906223</v>
          </cell>
        </row>
        <row r="2380">
          <cell r="A2380" t="str">
            <v>5113-BOX</v>
          </cell>
          <cell r="B2380">
            <v>793150035</v>
          </cell>
          <cell r="C2380" t="str">
            <v>BAZIC Sticky Notes 3x5 Neon Color, (70 Sheets/Pack), 24-Pack</v>
          </cell>
          <cell r="D2380" t="str">
            <v>ACTIVE</v>
          </cell>
          <cell r="E2380" t="str">
            <v>PUBLISHED</v>
          </cell>
          <cell r="G2380" t="str">
            <v>Office &amp; Stationery</v>
          </cell>
          <cell r="H2380" t="str">
            <v>Sticky Notes</v>
          </cell>
          <cell r="I2380">
            <v>34.99</v>
          </cell>
          <cell r="J2380" t="str">
            <v>USD</v>
          </cell>
          <cell r="K2380" t="str">
            <v>Base</v>
          </cell>
          <cell r="L2380">
            <v>34.99</v>
          </cell>
          <cell r="M2380">
            <v>2039904</v>
          </cell>
          <cell r="N2380">
            <v>2038710</v>
          </cell>
          <cell r="O2380" t="str">
            <v>NETWORK_GEO</v>
          </cell>
          <cell r="P2380">
            <v>0.06</v>
          </cell>
          <cell r="Q2380">
            <v>1</v>
          </cell>
          <cell r="R2380" t="str">
            <v>Seller Fulfilled</v>
          </cell>
          <cell r="S2380" t="str">
            <v>Seller Fulfilled</v>
          </cell>
          <cell r="T2380" t="str">
            <v>5H3J5AK6GLA9</v>
          </cell>
          <cell r="U2380" t="str">
            <v>00764608068090</v>
          </cell>
        </row>
        <row r="2381">
          <cell r="A2381" t="str">
            <v>5601-BOX</v>
          </cell>
          <cell r="B2381">
            <v>14606011361</v>
          </cell>
          <cell r="C2381" t="str">
            <v>BAZIC Money Flash Cards Learn to Count Money, Recognize Bills and Coins USA Currency (36/Pack), 24-Pack</v>
          </cell>
          <cell r="D2381" t="str">
            <v>ACTIVE</v>
          </cell>
          <cell r="E2381" t="str">
            <v>PUBLISHED</v>
          </cell>
          <cell r="G2381" t="str">
            <v>Office &amp; Stationery</v>
          </cell>
          <cell r="H2381" t="str">
            <v>Flash Cards</v>
          </cell>
          <cell r="I2381">
            <v>42.75</v>
          </cell>
          <cell r="J2381" t="str">
            <v>USD</v>
          </cell>
          <cell r="K2381" t="str">
            <v>Base</v>
          </cell>
          <cell r="L2381">
            <v>42.75</v>
          </cell>
          <cell r="M2381">
            <v>2039914</v>
          </cell>
          <cell r="N2381">
            <v>2038710</v>
          </cell>
          <cell r="O2381" t="str">
            <v>NETWORK_GEO</v>
          </cell>
          <cell r="P2381">
            <v>1</v>
          </cell>
          <cell r="Q2381">
            <v>1</v>
          </cell>
          <cell r="R2381" t="str">
            <v>Seller Fulfilled</v>
          </cell>
          <cell r="S2381" t="str">
            <v>Seller Fulfilled</v>
          </cell>
          <cell r="T2381" t="str">
            <v>31PANIZNCZT1</v>
          </cell>
          <cell r="U2381" t="str">
            <v>00465456517364</v>
          </cell>
        </row>
        <row r="2382">
          <cell r="A2382" t="str">
            <v>6810-EACH</v>
          </cell>
          <cell r="B2382">
            <v>266320402</v>
          </cell>
          <cell r="C2382" t="str">
            <v>BAZIC Wooden Dowel Rods Wood Sticks, 3/8"x12" Natural Hardwood Stick, 6-Count</v>
          </cell>
          <cell r="D2382" t="str">
            <v>ACTIVE</v>
          </cell>
          <cell r="E2382" t="str">
            <v>PUBLISHED</v>
          </cell>
          <cell r="F2382" t="str">
            <v>Offer end date has passed</v>
          </cell>
          <cell r="G2382" t="str">
            <v>Office &amp; Stationery</v>
          </cell>
          <cell r="H2382" t="str">
            <v>Mechanical Pencils</v>
          </cell>
          <cell r="I2382">
            <v>127.81</v>
          </cell>
          <cell r="J2382" t="str">
            <v>USD</v>
          </cell>
          <cell r="K2382" t="str">
            <v>Base</v>
          </cell>
          <cell r="L2382" t="str">
            <v>Yes</v>
          </cell>
          <cell r="M2382">
            <v>2038710</v>
          </cell>
          <cell r="N2382">
            <v>2039720</v>
          </cell>
          <cell r="O2382" t="str">
            <v>NETWORK_GEO</v>
          </cell>
          <cell r="P2382">
            <v>11.22</v>
          </cell>
          <cell r="Q2382">
            <v>1</v>
          </cell>
          <cell r="R2382" t="str">
            <v>Seller Fulfilled</v>
          </cell>
          <cell r="S2382" t="str">
            <v>Seller Fulfilled</v>
          </cell>
          <cell r="T2382" t="str">
            <v>6P1BX32TCAH3</v>
          </cell>
          <cell r="U2382" t="str">
            <v>20764608007222</v>
          </cell>
        </row>
        <row r="2383">
          <cell r="A2383" t="str">
            <v>780-EACH</v>
          </cell>
          <cell r="B2383">
            <v>117268749</v>
          </cell>
          <cell r="C2383" t="str">
            <v>BAZIC Mechanical Pencil Lead Refills HB 0.9mm (160 Count/Pack), 1-Pack</v>
          </cell>
          <cell r="D2383" t="str">
            <v>ACTIVE</v>
          </cell>
          <cell r="E2383" t="str">
            <v>PUBLISHED</v>
          </cell>
          <cell r="F2383" t="str">
            <v>Offer end date has passed,Current Offer At Or Below Target</v>
          </cell>
          <cell r="G2383" t="str">
            <v>Office &amp; Stationery</v>
          </cell>
          <cell r="H2383" t="str">
            <v>Mechanical Pencil Refills</v>
          </cell>
          <cell r="I2383">
            <v>6.79</v>
          </cell>
          <cell r="J2383" t="str">
            <v>USD</v>
          </cell>
          <cell r="K2383" t="str">
            <v>Base</v>
          </cell>
          <cell r="L2383">
            <v>6.79</v>
          </cell>
          <cell r="M2383">
            <v>2039720</v>
          </cell>
          <cell r="N2383">
            <v>2038710</v>
          </cell>
          <cell r="O2383">
            <v>9.5000000000000001E-2</v>
          </cell>
          <cell r="P2383">
            <v>1.1200000000000001</v>
          </cell>
          <cell r="Q2383">
            <v>1</v>
          </cell>
          <cell r="R2383" t="str">
            <v>Seller Fulfilled</v>
          </cell>
          <cell r="S2383" t="str">
            <v>Seller Fulfilled</v>
          </cell>
          <cell r="T2383" t="str">
            <v>28S1I6RCI2FY</v>
          </cell>
          <cell r="U2383" t="str">
            <v>00810056727864</v>
          </cell>
        </row>
        <row r="2384">
          <cell r="A2384" t="str">
            <v>8207-EACH</v>
          </cell>
          <cell r="B2384">
            <v>16516450197</v>
          </cell>
          <cell r="C2384" t="str">
            <v>BAZIC Security Self Seal Envelope 4 1/8" x 9 1/2" #10 Tint Mailing Envelopes, 40-Count</v>
          </cell>
          <cell r="D2384" t="str">
            <v>ACTIVE</v>
          </cell>
          <cell r="E2384" t="str">
            <v>PUBLISHED</v>
          </cell>
          <cell r="G2384" t="str">
            <v>Office &amp; Stationery</v>
          </cell>
          <cell r="H2384" t="str">
            <v>Envelopes</v>
          </cell>
          <cell r="I2384">
            <v>11</v>
          </cell>
          <cell r="J2384" t="str">
            <v>USD</v>
          </cell>
          <cell r="K2384" t="str">
            <v>Base</v>
          </cell>
          <cell r="L2384">
            <v>11</v>
          </cell>
          <cell r="M2384">
            <v>2038710</v>
          </cell>
          <cell r="N2384">
            <v>2039720</v>
          </cell>
          <cell r="O2384" t="str">
            <v>NETWORK_GEO</v>
          </cell>
          <cell r="P2384">
            <v>1.04</v>
          </cell>
          <cell r="Q2384">
            <v>1</v>
          </cell>
          <cell r="R2384" t="str">
            <v>Seller Fulfilled</v>
          </cell>
          <cell r="S2384" t="str">
            <v>Seller Fulfilled</v>
          </cell>
          <cell r="T2384" t="str">
            <v>6QG6MRZFJX2C</v>
          </cell>
          <cell r="U2384" t="str">
            <v>10764608007546</v>
          </cell>
        </row>
        <row r="2385">
          <cell r="A2385" t="str">
            <v>905-EACH</v>
          </cell>
          <cell r="B2385">
            <v>25915331</v>
          </cell>
          <cell r="C2385" t="str">
            <v>BAZIC Transparent Tape w/ Dispenser 3/4" X 500", Glossy Finish, (3/Pack), 1-Pack</v>
          </cell>
          <cell r="D2385" t="str">
            <v>ACTIVE</v>
          </cell>
          <cell r="E2385" t="str">
            <v>PUBLISHED</v>
          </cell>
          <cell r="G2385" t="str">
            <v>Office &amp; Stationery</v>
          </cell>
          <cell r="H2385" t="str">
            <v>Transparent Tapes</v>
          </cell>
          <cell r="I2385">
            <v>6.3</v>
          </cell>
          <cell r="J2385" t="str">
            <v>USD</v>
          </cell>
          <cell r="K2385" t="str">
            <v>Base</v>
          </cell>
          <cell r="L2385">
            <v>6.3</v>
          </cell>
          <cell r="M2385">
            <v>2039729</v>
          </cell>
          <cell r="N2385">
            <v>2039720</v>
          </cell>
          <cell r="O2385" t="str">
            <v>NETWORK_GEO</v>
          </cell>
          <cell r="P2385">
            <v>2.76</v>
          </cell>
          <cell r="Q2385">
            <v>1</v>
          </cell>
          <cell r="R2385" t="str">
            <v>Seller Fulfilled</v>
          </cell>
          <cell r="S2385" t="str">
            <v>Walmart Fulfilled</v>
          </cell>
          <cell r="T2385" t="str">
            <v>36PGY56CFE6D</v>
          </cell>
          <cell r="U2385" t="str">
            <v>00764608007549</v>
          </cell>
        </row>
        <row r="2386">
          <cell r="A2386" t="str">
            <v>1236-BOX</v>
          </cell>
          <cell r="B2386">
            <v>928281791</v>
          </cell>
          <cell r="C2386" t="str">
            <v>BAZIC Permanent Markers Metallic 6 Color, Fine Line Glitter (6/Pack), 12-Pack</v>
          </cell>
          <cell r="D2386" t="str">
            <v>ACTIVE</v>
          </cell>
          <cell r="E2386" t="str">
            <v>PUBLISHED</v>
          </cell>
          <cell r="G2386" t="str">
            <v>Office &amp; Stationery</v>
          </cell>
          <cell r="H2386" t="str">
            <v>Markers</v>
          </cell>
          <cell r="I2386">
            <v>66.14</v>
          </cell>
          <cell r="J2386" t="str">
            <v>USD</v>
          </cell>
          <cell r="K2386" t="str">
            <v>Base</v>
          </cell>
          <cell r="L2386">
            <v>66.14</v>
          </cell>
          <cell r="M2386">
            <v>2039746</v>
          </cell>
          <cell r="N2386">
            <v>2039720</v>
          </cell>
          <cell r="O2386" t="str">
            <v>NETWORK_GEO</v>
          </cell>
          <cell r="P2386">
            <v>6.52</v>
          </cell>
          <cell r="Q2386">
            <v>1</v>
          </cell>
          <cell r="R2386" t="str">
            <v>Seller Fulfilled</v>
          </cell>
          <cell r="S2386" t="str">
            <v>Seller Fulfilled</v>
          </cell>
          <cell r="T2386" t="str">
            <v>7E2N7IZGHCJS</v>
          </cell>
          <cell r="U2386" t="str">
            <v>20764608007666</v>
          </cell>
        </row>
        <row r="2387">
          <cell r="A2387" t="str">
            <v>1237-PACK2</v>
          </cell>
          <cell r="B2387">
            <v>214083939</v>
          </cell>
          <cell r="C2387" t="str">
            <v>BAZIC Permanent Markers Metallic Silver Gold, Fine Line (2/Pack), 2-Packs</v>
          </cell>
          <cell r="D2387" t="str">
            <v>ACTIVE</v>
          </cell>
          <cell r="E2387" t="str">
            <v>PUBLISHED</v>
          </cell>
          <cell r="F2387" t="str">
            <v>Compliance - Childrenâ€™s Product Policy,No Match Found - Adjusted to your last submitted price</v>
          </cell>
          <cell r="G2387" t="str">
            <v>Crafts</v>
          </cell>
          <cell r="H2387" t="str">
            <v>Art Pencils</v>
          </cell>
          <cell r="I2387">
            <v>8.24</v>
          </cell>
          <cell r="J2387" t="str">
            <v>USD</v>
          </cell>
          <cell r="K2387" t="str">
            <v>Base</v>
          </cell>
          <cell r="L2387" t="str">
            <v>Yes</v>
          </cell>
          <cell r="M2387">
            <v>2039746</v>
          </cell>
          <cell r="N2387">
            <v>2039720</v>
          </cell>
          <cell r="O2387" t="str">
            <v>NETWORK_GEO</v>
          </cell>
          <cell r="P2387">
            <v>0.18</v>
          </cell>
          <cell r="Q2387">
            <v>1</v>
          </cell>
          <cell r="R2387" t="str">
            <v>Seller Fulfilled</v>
          </cell>
          <cell r="S2387" t="str">
            <v>Seller Fulfilled</v>
          </cell>
          <cell r="T2387" t="str">
            <v>2SIPSMLO9JLS</v>
          </cell>
          <cell r="U2387" t="str">
            <v>00462243032390</v>
          </cell>
        </row>
        <row r="2388">
          <cell r="A2388" t="str">
            <v>1251-BOX</v>
          </cell>
          <cell r="B2388">
            <v>394596212</v>
          </cell>
          <cell r="C2388" t="str">
            <v>BAZIC Dry Erase Marker Black Color Chisel Tip Whiteboard Markers (3/Pack), 24-Packs</v>
          </cell>
          <cell r="D2388" t="str">
            <v>ACTIVE</v>
          </cell>
          <cell r="E2388" t="str">
            <v>PUBLISHED</v>
          </cell>
          <cell r="F2388" t="str">
            <v>Offer end date has passed</v>
          </cell>
          <cell r="G2388" t="str">
            <v>Office &amp; Stationery</v>
          </cell>
          <cell r="H2388" t="str">
            <v>Mechanical Pencils</v>
          </cell>
          <cell r="I2388">
            <v>41.09</v>
          </cell>
          <cell r="J2388" t="str">
            <v>USD</v>
          </cell>
          <cell r="K2388" t="str">
            <v>Base</v>
          </cell>
          <cell r="L2388" t="str">
            <v>No</v>
          </cell>
          <cell r="M2388">
            <v>2039746</v>
          </cell>
          <cell r="N2388">
            <v>2039720</v>
          </cell>
          <cell r="O2388" t="str">
            <v>NETWORK_GEO</v>
          </cell>
          <cell r="P2388">
            <v>2.4</v>
          </cell>
          <cell r="Q2388">
            <v>1</v>
          </cell>
          <cell r="R2388" t="str">
            <v>Seller Fulfilled</v>
          </cell>
          <cell r="S2388" t="str">
            <v>Seller Fulfilled</v>
          </cell>
          <cell r="T2388" t="str">
            <v>7GVTI1AQLRHI</v>
          </cell>
          <cell r="U2388" t="str">
            <v>10764608007706</v>
          </cell>
        </row>
        <row r="2389">
          <cell r="A2389" t="str">
            <v>1320-SET6</v>
          </cell>
          <cell r="B2389">
            <v>54312162</v>
          </cell>
          <cell r="C2389" t="str">
            <v>BAZIC Magnetic Storage Box 5.3" x 4" x1.38" for School Locker, 6-Pack</v>
          </cell>
          <cell r="D2389" t="str">
            <v>ACTIVE</v>
          </cell>
          <cell r="E2389" t="str">
            <v>SYSTEM_PROBLEM</v>
          </cell>
          <cell r="F2389" t="str">
            <v>Compliance - Childrenâ€™s Product Policy,No Match Found - Adjusted to your last submitted price</v>
          </cell>
          <cell r="G2389" t="str">
            <v>Office &amp; Stationery</v>
          </cell>
          <cell r="H2389" t="str">
            <v>Mechanical Pencil Refills</v>
          </cell>
          <cell r="I2389">
            <v>8.35</v>
          </cell>
          <cell r="J2389" t="str">
            <v>USD</v>
          </cell>
          <cell r="K2389" t="str">
            <v>Base</v>
          </cell>
          <cell r="L2389" t="str">
            <v>Yes</v>
          </cell>
          <cell r="M2389">
            <v>2038710</v>
          </cell>
          <cell r="N2389">
            <v>2039720</v>
          </cell>
          <cell r="O2389" t="str">
            <v>NETWORK_GEO</v>
          </cell>
          <cell r="P2389">
            <v>0.14499999999999999</v>
          </cell>
          <cell r="Q2389">
            <v>1</v>
          </cell>
          <cell r="R2389" t="str">
            <v>WFS Eligible</v>
          </cell>
          <cell r="S2389" t="str">
            <v>Seller Fulfilled</v>
          </cell>
          <cell r="T2389" t="str">
            <v>4F44GS3LKNPE</v>
          </cell>
          <cell r="U2389" t="str">
            <v>00465600984097</v>
          </cell>
        </row>
        <row r="2390">
          <cell r="A2390" t="str">
            <v>1616-BOX</v>
          </cell>
          <cell r="B2390">
            <v>800095034</v>
          </cell>
          <cell r="C2390" t="str">
            <v>BAZIC Correction Pen Mini White Out 5 ml, Precise Metal Tip (2/Pack), 24-Packs</v>
          </cell>
          <cell r="D2390" t="str">
            <v>ACTIVE</v>
          </cell>
          <cell r="E2390" t="str">
            <v>PUBLISHED</v>
          </cell>
          <cell r="F2390" t="str">
            <v>Offer end date has passed</v>
          </cell>
          <cell r="G2390" t="str">
            <v>Office &amp; Stationery</v>
          </cell>
          <cell r="H2390" t="str">
            <v>Correction Fluid</v>
          </cell>
          <cell r="I2390">
            <v>40.49</v>
          </cell>
          <cell r="J2390" t="str">
            <v>USD</v>
          </cell>
          <cell r="K2390" t="str">
            <v>Base</v>
          </cell>
          <cell r="L2390" t="str">
            <v>Yes</v>
          </cell>
          <cell r="M2390">
            <v>2039913</v>
          </cell>
          <cell r="N2390">
            <v>2039720</v>
          </cell>
          <cell r="O2390">
            <v>1.92</v>
          </cell>
          <cell r="P2390">
            <v>4.84</v>
          </cell>
          <cell r="Q2390">
            <v>1</v>
          </cell>
          <cell r="R2390" t="str">
            <v>Seller Fulfilled</v>
          </cell>
          <cell r="S2390" t="str">
            <v>Seller Fulfilled</v>
          </cell>
          <cell r="T2390" t="str">
            <v>673983JK7L37</v>
          </cell>
          <cell r="U2390" t="str">
            <v>10764608007850</v>
          </cell>
        </row>
        <row r="2391">
          <cell r="A2391" t="str">
            <v>17080-BOX</v>
          </cell>
          <cell r="B2391">
            <v>626592915</v>
          </cell>
          <cell r="C2391" t="str">
            <v>BAZIC Essence Gel Pen 0.8mm Pastel Color, Comfort Grip, (6/Pack), 24-Pack</v>
          </cell>
          <cell r="D2391" t="str">
            <v>ACTIVE</v>
          </cell>
          <cell r="E2391" t="str">
            <v>PUBLISHED</v>
          </cell>
          <cell r="F2391"/>
          <cell r="G2391" t="str">
            <v>Office &amp; Stationery</v>
          </cell>
          <cell r="H2391" t="str">
            <v>Envelopes</v>
          </cell>
          <cell r="I2391">
            <v>9.99</v>
          </cell>
          <cell r="J2391" t="str">
            <v>USD</v>
          </cell>
          <cell r="K2391" t="str">
            <v>Base</v>
          </cell>
          <cell r="L2391" t="str">
            <v>Yes</v>
          </cell>
          <cell r="M2391">
            <v>2039719</v>
          </cell>
          <cell r="N2391">
            <v>2038710</v>
          </cell>
          <cell r="O2391" t="str">
            <v>NETWORK_GEO</v>
          </cell>
          <cell r="P2391">
            <v>0.47</v>
          </cell>
          <cell r="Q2391">
            <v>1</v>
          </cell>
          <cell r="R2391" t="str">
            <v>Seller Fulfilled</v>
          </cell>
          <cell r="S2391" t="str">
            <v>Seller Fulfilled</v>
          </cell>
          <cell r="T2391" t="str">
            <v>3JVFUHZ3OALD</v>
          </cell>
          <cell r="U2391" t="str">
            <v>00764608082027</v>
          </cell>
        </row>
        <row r="2392">
          <cell r="A2392" t="str">
            <v>1828-SET6</v>
          </cell>
          <cell r="B2392">
            <v>118904357</v>
          </cell>
          <cell r="C2392" t="str">
            <v>BAZIC Clipboard PVC Clipboards, Low Profile Clip &amp; Flip Cover, 6-Pack</v>
          </cell>
          <cell r="D2392" t="str">
            <v>ACTIVE</v>
          </cell>
          <cell r="E2392" t="str">
            <v>PUBLISHED</v>
          </cell>
          <cell r="F2392" t="str">
            <v>Offer end date has passed,Price Adjusted</v>
          </cell>
          <cell r="G2392" t="str">
            <v>Office &amp; Stationery</v>
          </cell>
          <cell r="H2392" t="str">
            <v>Envelopes</v>
          </cell>
          <cell r="I2392">
            <v>55.21</v>
          </cell>
          <cell r="J2392" t="str">
            <v>USD</v>
          </cell>
          <cell r="K2392" t="str">
            <v>Base</v>
          </cell>
          <cell r="L2392" t="str">
            <v>Yes</v>
          </cell>
          <cell r="M2392">
            <v>2039893</v>
          </cell>
          <cell r="N2392">
            <v>2038710</v>
          </cell>
          <cell r="O2392" t="str">
            <v>NETWORK_GEO</v>
          </cell>
          <cell r="P2392">
            <v>17.34</v>
          </cell>
          <cell r="Q2392">
            <v>1</v>
          </cell>
          <cell r="R2392" t="str">
            <v>Seller Fulfilled</v>
          </cell>
          <cell r="S2392" t="str">
            <v>Seller Fulfilled</v>
          </cell>
          <cell r="T2392" t="str">
            <v>78ISS9Y8X8O0</v>
          </cell>
          <cell r="U2392" t="str">
            <v>20764608082045</v>
          </cell>
        </row>
        <row r="2393">
          <cell r="A2393" t="str">
            <v>2226-PACK2</v>
          </cell>
          <cell r="B2393">
            <v>391257020</v>
          </cell>
          <cell r="C2393" t="str">
            <v>BAZIC Erasers Rainbow Stripe Eraser, Latex Free (4/Pack), 2-Packs</v>
          </cell>
          <cell r="D2393" t="str">
            <v>ARCHIVED</v>
          </cell>
          <cell r="E2393" t="str">
            <v>UNPUBLISHED</v>
          </cell>
          <cell r="F2393" t="str">
            <v>Offer end date has passed</v>
          </cell>
          <cell r="G2393" t="str">
            <v>Office &amp; Stationery</v>
          </cell>
          <cell r="H2393" t="str">
            <v>Mailers</v>
          </cell>
          <cell r="I2393">
            <v>7.45</v>
          </cell>
          <cell r="J2393" t="str">
            <v>USD</v>
          </cell>
          <cell r="K2393" t="str">
            <v>Base</v>
          </cell>
          <cell r="L2393" t="str">
            <v>Yes</v>
          </cell>
          <cell r="M2393">
            <v>2039721</v>
          </cell>
          <cell r="N2393">
            <v>2038710</v>
          </cell>
          <cell r="O2393" t="str">
            <v>NETWORK_GEO</v>
          </cell>
          <cell r="P2393">
            <v>0.03</v>
          </cell>
          <cell r="Q2393">
            <v>1</v>
          </cell>
          <cell r="R2393" t="str">
            <v>Seller Fulfilled</v>
          </cell>
          <cell r="S2393" t="str">
            <v>Seller Fulfilled</v>
          </cell>
          <cell r="T2393" t="str">
            <v>4VM9I9AOZAQ0</v>
          </cell>
          <cell r="U2393" t="str">
            <v>00764608082553</v>
          </cell>
        </row>
        <row r="2394">
          <cell r="A2394" t="str">
            <v>2348-PACK2</v>
          </cell>
          <cell r="B2394">
            <v>1909168379</v>
          </cell>
          <cell r="C2394" t="str">
            <v>BAZIC Highlighter Gel Pen Bible Highlighter, No Bleed Highlighting Coloring Pen (12/Pack), 2-Packs</v>
          </cell>
          <cell r="D2394" t="str">
            <v>ACTIVE</v>
          </cell>
          <cell r="E2394" t="str">
            <v>PUBLISHED</v>
          </cell>
          <cell r="G2394" t="str">
            <v>Office &amp; Stationery</v>
          </cell>
          <cell r="H2394" t="str">
            <v>Highlighters</v>
          </cell>
          <cell r="I2394">
            <v>18</v>
          </cell>
          <cell r="J2394" t="str">
            <v>USD</v>
          </cell>
          <cell r="K2394" t="str">
            <v>Base</v>
          </cell>
          <cell r="L2394">
            <v>18</v>
          </cell>
          <cell r="M2394">
            <v>2039896</v>
          </cell>
          <cell r="N2394">
            <v>2039750</v>
          </cell>
          <cell r="O2394" t="str">
            <v>NETWORK_GEO</v>
          </cell>
          <cell r="P2394">
            <v>6.26</v>
          </cell>
          <cell r="Q2394">
            <v>1</v>
          </cell>
          <cell r="R2394" t="str">
            <v>Seller Fulfilled</v>
          </cell>
          <cell r="S2394" t="str">
            <v>Walmart Fulfilled</v>
          </cell>
          <cell r="T2394" t="str">
            <v>39T7LWMAPSO3</v>
          </cell>
          <cell r="U2394" t="str">
            <v>20764608008427</v>
          </cell>
        </row>
        <row r="2395">
          <cell r="A2395" t="str">
            <v>2551-EACH</v>
          </cell>
          <cell r="B2395">
            <v>54430335</v>
          </cell>
          <cell r="C2395" t="str">
            <v>(Price/Case of 12)Bazic Products 2551-12 12 Color Oil Pastel</v>
          </cell>
          <cell r="D2395" t="str">
            <v>ACTIVE</v>
          </cell>
          <cell r="E2395" t="str">
            <v>PUBLISHED</v>
          </cell>
          <cell r="F2395" t="str">
            <v>Offer end date has passed</v>
          </cell>
          <cell r="G2395" t="str">
            <v>Office &amp; Stationery</v>
          </cell>
          <cell r="H2395" t="str">
            <v>Pencil Cases</v>
          </cell>
          <cell r="I2395">
            <v>14.99</v>
          </cell>
          <cell r="J2395" t="str">
            <v>USD</v>
          </cell>
          <cell r="K2395" t="str">
            <v>Base</v>
          </cell>
          <cell r="L2395" t="str">
            <v>Yes</v>
          </cell>
          <cell r="M2395">
            <v>2039748</v>
          </cell>
          <cell r="N2395">
            <v>2039750</v>
          </cell>
          <cell r="O2395" t="str">
            <v>ALWAYS_TWO_DAY</v>
          </cell>
          <cell r="P2395">
            <v>1.7</v>
          </cell>
          <cell r="Q2395">
            <v>1</v>
          </cell>
          <cell r="R2395" t="str">
            <v>Walmart Fulfilled</v>
          </cell>
          <cell r="S2395" t="str">
            <v>Seller Fulfilled</v>
          </cell>
          <cell r="T2395" t="str">
            <v>3XXYTN3M7ZJA</v>
          </cell>
          <cell r="U2395" t="str">
            <v>00764608008515</v>
          </cell>
        </row>
        <row r="2396">
          <cell r="A2396" t="str">
            <v>3183-CASE</v>
          </cell>
          <cell r="B2396">
            <v>522246425</v>
          </cell>
          <cell r="C2396" t="str">
            <v>BAZIC 2 Pockets Poly Folder, Two Color Portfolio, Document Folders, 48-Pack</v>
          </cell>
          <cell r="D2396" t="str">
            <v>ACTIVE</v>
          </cell>
          <cell r="E2396" t="str">
            <v>PUBLISHED</v>
          </cell>
          <cell r="F2396" t="str">
            <v>Offer end date has passed</v>
          </cell>
          <cell r="G2396" t="str">
            <v>Electronics</v>
          </cell>
          <cell r="H2396" t="str">
            <v>Lap Desks</v>
          </cell>
          <cell r="I2396">
            <v>22.99</v>
          </cell>
          <cell r="J2396" t="str">
            <v>USD</v>
          </cell>
          <cell r="K2396" t="str">
            <v>Base</v>
          </cell>
          <cell r="L2396" t="str">
            <v>Yes</v>
          </cell>
          <cell r="M2396">
            <v>2038710</v>
          </cell>
          <cell r="N2396">
            <v>2038710</v>
          </cell>
          <cell r="O2396" t="str">
            <v>ALWAYS_TWO_DAY</v>
          </cell>
          <cell r="P2396">
            <v>2.15</v>
          </cell>
          <cell r="Q2396">
            <v>1</v>
          </cell>
          <cell r="R2396" t="str">
            <v>WFS Eligible</v>
          </cell>
          <cell r="S2396" t="str">
            <v>Seller Fulfilled</v>
          </cell>
          <cell r="T2396" t="str">
            <v>73CIY3YGDOTD</v>
          </cell>
          <cell r="U2396" t="str">
            <v>00464170151953</v>
          </cell>
        </row>
        <row r="2397">
          <cell r="A2397" t="str">
            <v>3815-BOX</v>
          </cell>
          <cell r="B2397">
            <v>385084214</v>
          </cell>
          <cell r="C2397" t="str">
            <v>BAZIC Garage Sale Label (180/Pack), Box of 24</v>
          </cell>
          <cell r="D2397" t="str">
            <v>ACTIVE</v>
          </cell>
          <cell r="E2397" t="str">
            <v>PUBLISHED</v>
          </cell>
          <cell r="F2397" t="str">
            <v>Offer end date has passed</v>
          </cell>
          <cell r="G2397" t="str">
            <v>Office &amp; Stationery</v>
          </cell>
          <cell r="H2397" t="str">
            <v>Labels</v>
          </cell>
          <cell r="I2397">
            <v>30.49</v>
          </cell>
          <cell r="J2397" t="str">
            <v>USD</v>
          </cell>
          <cell r="K2397" t="str">
            <v>Base</v>
          </cell>
          <cell r="L2397" t="str">
            <v>Yes</v>
          </cell>
          <cell r="M2397">
            <v>2038061</v>
          </cell>
          <cell r="N2397">
            <v>2042502</v>
          </cell>
          <cell r="O2397">
            <v>0.74</v>
          </cell>
          <cell r="P2397">
            <v>0.86</v>
          </cell>
          <cell r="Q2397">
            <v>1</v>
          </cell>
          <cell r="R2397" t="str">
            <v>Seller Fulfilled</v>
          </cell>
          <cell r="S2397" t="str">
            <v>Seller Fulfilled</v>
          </cell>
          <cell r="T2397" t="str">
            <v>58ZUEQCY5XYX</v>
          </cell>
          <cell r="U2397" t="str">
            <v>00764608090114</v>
          </cell>
        </row>
        <row r="2398">
          <cell r="A2398" t="str">
            <v>4127-PACK2</v>
          </cell>
          <cell r="B2398">
            <v>821447014</v>
          </cell>
          <cell r="C2398" t="str">
            <v>BAZIC 3 Ring Binder 1" Economy View Binders Purple, Round Ring Hold 175 Sheets, 2-Count</v>
          </cell>
          <cell r="D2398" t="str">
            <v>ACTIVE</v>
          </cell>
          <cell r="E2398" t="str">
            <v>PUBLISHED</v>
          </cell>
          <cell r="F2398" t="str">
            <v>Offer end date has passed,No Match Found - Adjusted to your last submitted price</v>
          </cell>
          <cell r="G2398" t="str">
            <v>Office &amp; Stationery</v>
          </cell>
          <cell r="H2398" t="str">
            <v>Adhesive Tapes</v>
          </cell>
          <cell r="I2398">
            <v>8.68</v>
          </cell>
          <cell r="J2398" t="str">
            <v>USD</v>
          </cell>
          <cell r="K2398" t="str">
            <v>Base</v>
          </cell>
          <cell r="L2398" t="str">
            <v>Yes</v>
          </cell>
          <cell r="M2398">
            <v>2039738</v>
          </cell>
          <cell r="N2398">
            <v>2038710</v>
          </cell>
          <cell r="O2398" t="str">
            <v>ALWAYS_TWO_DAY</v>
          </cell>
          <cell r="P2398">
            <v>0.38</v>
          </cell>
          <cell r="Q2398">
            <v>1</v>
          </cell>
          <cell r="R2398" t="str">
            <v>Walmart Fulfilled</v>
          </cell>
          <cell r="S2398" t="str">
            <v>Seller Fulfilled</v>
          </cell>
          <cell r="T2398" t="str">
            <v>484V22UR9ZUD</v>
          </cell>
          <cell r="U2398" t="str">
            <v>00461266774553</v>
          </cell>
        </row>
        <row r="2399">
          <cell r="A2399" t="str">
            <v>4420-BOX</v>
          </cell>
          <cell r="B2399">
            <v>541631959</v>
          </cell>
          <cell r="C2399" t="str">
            <v>BAZIC 5" Blunt Tip Stainless Steel Scissors, Assorted Color, 24 Count</v>
          </cell>
          <cell r="D2399" t="str">
            <v>ACTIVE</v>
          </cell>
          <cell r="E2399" t="str">
            <v>PUBLISHED</v>
          </cell>
          <cell r="F2399"/>
          <cell r="G2399" t="str">
            <v>Office &amp; Stationery</v>
          </cell>
          <cell r="H2399" t="str">
            <v>Adhesive Tape Dispensers</v>
          </cell>
          <cell r="I2399">
            <v>23.99</v>
          </cell>
          <cell r="J2399" t="str">
            <v>USD</v>
          </cell>
          <cell r="K2399" t="str">
            <v>Base</v>
          </cell>
          <cell r="L2399" t="str">
            <v>Yes</v>
          </cell>
          <cell r="M2399">
            <v>2039728</v>
          </cell>
          <cell r="N2399">
            <v>2038710</v>
          </cell>
          <cell r="O2399" t="str">
            <v>NETWORK_GEO</v>
          </cell>
          <cell r="P2399">
            <v>9.59</v>
          </cell>
          <cell r="Q2399">
            <v>1</v>
          </cell>
          <cell r="R2399" t="str">
            <v>Seller Fulfilled</v>
          </cell>
          <cell r="S2399" t="str">
            <v>Seller Fulfilled</v>
          </cell>
          <cell r="T2399" t="str">
            <v>4LN29V9Y8FSP</v>
          </cell>
          <cell r="U2399" t="str">
            <v>00764608009420</v>
          </cell>
        </row>
        <row r="2400">
          <cell r="A2400" t="str">
            <v>4433-SET4</v>
          </cell>
          <cell r="B2400">
            <v>33768293</v>
          </cell>
          <cell r="C2400" t="str">
            <v>BAZIC 7" Classic Stainless Steel Scissors [4433]</v>
          </cell>
          <cell r="D2400" t="str">
            <v>ACTIVE</v>
          </cell>
          <cell r="E2400" t="str">
            <v>PUBLISHED</v>
          </cell>
          <cell r="G2400" t="str">
            <v>Office &amp; Stationery</v>
          </cell>
          <cell r="H2400" t="str">
            <v>Scissors</v>
          </cell>
          <cell r="I2400">
            <v>11.99</v>
          </cell>
          <cell r="J2400" t="str">
            <v>USD</v>
          </cell>
          <cell r="K2400" t="str">
            <v>Base</v>
          </cell>
          <cell r="L2400">
            <v>11.99</v>
          </cell>
          <cell r="M2400">
            <v>2039728</v>
          </cell>
          <cell r="N2400">
            <v>2038710</v>
          </cell>
          <cell r="O2400" t="str">
            <v>NETWORK_GEO</v>
          </cell>
          <cell r="P2400">
            <v>0.25</v>
          </cell>
          <cell r="Q2400">
            <v>1</v>
          </cell>
          <cell r="R2400" t="str">
            <v>Seller Fulfilled</v>
          </cell>
          <cell r="S2400" t="str">
            <v>Seller Fulfilled</v>
          </cell>
          <cell r="T2400" t="str">
            <v>46RN7WDJU1CN</v>
          </cell>
          <cell r="U2400" t="str">
            <v>00469982505581</v>
          </cell>
        </row>
        <row r="2401">
          <cell r="A2401" t="str">
            <v>5514-CASE</v>
          </cell>
          <cell r="B2401">
            <v>378824537</v>
          </cell>
          <cell r="C2401" t="str">
            <v>BAZIC Composition Book Wide Ruled 80 Sheet Assorted Color Marble Notebook, 48-Pack</v>
          </cell>
          <cell r="D2401" t="str">
            <v>ARCHIVED</v>
          </cell>
          <cell r="E2401" t="str">
            <v>UNPUBLISHED</v>
          </cell>
          <cell r="F2401" t="str">
            <v>Offer end date has passed</v>
          </cell>
          <cell r="G2401" t="str">
            <v>Home &amp; Garden</v>
          </cell>
          <cell r="H2401" t="str">
            <v>Plaques &amp; Signs</v>
          </cell>
          <cell r="I2401">
            <v>20.8</v>
          </cell>
          <cell r="J2401" t="str">
            <v>USD</v>
          </cell>
          <cell r="K2401" t="str">
            <v>Base</v>
          </cell>
          <cell r="L2401" t="str">
            <v>Yes</v>
          </cell>
          <cell r="M2401">
            <v>2039723</v>
          </cell>
          <cell r="N2401">
            <v>2038710</v>
          </cell>
          <cell r="O2401" t="str">
            <v>NETWORK_GEO</v>
          </cell>
          <cell r="P2401">
            <v>1.34</v>
          </cell>
          <cell r="Q2401">
            <v>1</v>
          </cell>
          <cell r="R2401" t="str">
            <v>Seller Fulfilled</v>
          </cell>
          <cell r="S2401" t="str">
            <v>Seller Fulfilled</v>
          </cell>
          <cell r="T2401" t="str">
            <v>2WQZVHJL9A3P</v>
          </cell>
          <cell r="U2401" t="str">
            <v>10764608043285</v>
          </cell>
        </row>
        <row r="2402">
          <cell r="A2402" t="str">
            <v>557-CASE</v>
          </cell>
          <cell r="B2402">
            <v>647009422</v>
          </cell>
          <cell r="C2402" t="str">
            <v>BAZIC Ruled Index Cards 4"X6" 2400 Count, White Ruled Lined Flashcards</v>
          </cell>
          <cell r="D2402" t="str">
            <v>ACTIVE</v>
          </cell>
          <cell r="E2402" t="str">
            <v>PUBLISHED</v>
          </cell>
          <cell r="F2402" t="str">
            <v>Offer end date has passed</v>
          </cell>
          <cell r="G2402" t="str">
            <v>Travel, Luggage &amp; Accessories</v>
          </cell>
          <cell r="H2402" t="str">
            <v>Backpacks</v>
          </cell>
          <cell r="I2402">
            <v>73.03</v>
          </cell>
          <cell r="J2402" t="str">
            <v>USD</v>
          </cell>
          <cell r="K2402" t="str">
            <v>Base</v>
          </cell>
          <cell r="L2402" t="str">
            <v>Yes</v>
          </cell>
          <cell r="M2402">
            <v>2039744</v>
          </cell>
          <cell r="N2402">
            <v>2038980</v>
          </cell>
          <cell r="O2402" t="str">
            <v>NETWORK_GEO</v>
          </cell>
          <cell r="P2402">
            <v>8.5</v>
          </cell>
          <cell r="Q2402">
            <v>1</v>
          </cell>
          <cell r="R2402" t="str">
            <v>Seller Fulfilled</v>
          </cell>
          <cell r="S2402" t="str">
            <v>Walmart Fulfilled</v>
          </cell>
          <cell r="T2402" t="str">
            <v>178LGW5FZ5V5</v>
          </cell>
          <cell r="U2402" t="str">
            <v>20764608010369</v>
          </cell>
        </row>
        <row r="2403">
          <cell r="A2403" t="str">
            <v>598-EACH</v>
          </cell>
          <cell r="B2403">
            <v>37997965</v>
          </cell>
          <cell r="C2403" t="str">
            <v>BAZIC Perforated Writing Pad, 50 Sheets 8.5"x11.75", White, 1-Pack</v>
          </cell>
          <cell r="D2403" t="str">
            <v>ACTIVE</v>
          </cell>
          <cell r="E2403" t="str">
            <v>PUBLISHED</v>
          </cell>
          <cell r="F2403" t="str">
            <v>Compliance - Childrenâ€™s Product Policy</v>
          </cell>
          <cell r="G2403" t="str">
            <v>Office &amp; Stationery</v>
          </cell>
          <cell r="H2403" t="str">
            <v>Writing Pads</v>
          </cell>
          <cell r="I2403">
            <v>10.25</v>
          </cell>
          <cell r="J2403" t="str">
            <v>USD</v>
          </cell>
          <cell r="K2403" t="str">
            <v>Base</v>
          </cell>
          <cell r="L2403">
            <v>10.25</v>
          </cell>
          <cell r="M2403">
            <v>2039758</v>
          </cell>
          <cell r="N2403">
            <v>2038710</v>
          </cell>
          <cell r="O2403">
            <v>0.5</v>
          </cell>
          <cell r="P2403">
            <v>7.8</v>
          </cell>
          <cell r="Q2403">
            <v>1</v>
          </cell>
          <cell r="R2403" t="str">
            <v>Seller Fulfilled</v>
          </cell>
          <cell r="S2403" t="str">
            <v>Seller Fulfilled</v>
          </cell>
          <cell r="T2403" t="str">
            <v>63WETEN84Z7K</v>
          </cell>
          <cell r="U2403" t="str">
            <v>20764608010383</v>
          </cell>
        </row>
        <row r="2404">
          <cell r="A2404" t="str">
            <v>6100-EACH</v>
          </cell>
          <cell r="B2404">
            <v>38168519</v>
          </cell>
          <cell r="C2404" t="str">
            <v>BAZIC Rubber Bands, Assorted Size 2 Oz./ 56.70 g, Made in USA, 1-Pack</v>
          </cell>
          <cell r="D2404" t="str">
            <v>ACTIVE</v>
          </cell>
          <cell r="E2404" t="str">
            <v>PUBLISHED</v>
          </cell>
          <cell r="G2404" t="str">
            <v>Office &amp; Stationery</v>
          </cell>
          <cell r="H2404" t="str">
            <v>Rubber Bands</v>
          </cell>
          <cell r="I2404">
            <v>7.49</v>
          </cell>
          <cell r="J2404" t="str">
            <v>USD</v>
          </cell>
          <cell r="K2404" t="str">
            <v>Base</v>
          </cell>
          <cell r="L2404">
            <v>7.49</v>
          </cell>
          <cell r="M2404">
            <v>2039906</v>
          </cell>
          <cell r="N2404">
            <v>2038980</v>
          </cell>
          <cell r="O2404" t="str">
            <v>NETWORK_GEO</v>
          </cell>
          <cell r="P2404">
            <v>8.5</v>
          </cell>
          <cell r="Q2404">
            <v>1</v>
          </cell>
          <cell r="R2404" t="str">
            <v>Seller Fulfilled</v>
          </cell>
          <cell r="S2404" t="str">
            <v>Seller Fulfilled</v>
          </cell>
          <cell r="T2404" t="str">
            <v>1NWMOLM76F01</v>
          </cell>
          <cell r="U2404" t="str">
            <v>20764608010390</v>
          </cell>
        </row>
        <row r="2405">
          <cell r="A2405" t="str">
            <v>767-BOX</v>
          </cell>
          <cell r="B2405">
            <v>217052418</v>
          </cell>
          <cell r="C2405" t="str">
            <v>BAZIC 24 Mini Colored Pencils, Set for Art Drawing Sketching, 24-Pack</v>
          </cell>
          <cell r="D2405" t="str">
            <v>ACTIVE</v>
          </cell>
          <cell r="E2405" t="str">
            <v>PUBLISHED</v>
          </cell>
          <cell r="F2405" t="str">
            <v>Offer end date has passed</v>
          </cell>
          <cell r="G2405" t="str">
            <v>Crafts</v>
          </cell>
          <cell r="H2405" t="str">
            <v>Art Pencils</v>
          </cell>
          <cell r="I2405">
            <v>51.49</v>
          </cell>
          <cell r="J2405" t="str">
            <v>USD</v>
          </cell>
          <cell r="K2405" t="str">
            <v>Base</v>
          </cell>
          <cell r="L2405">
            <v>51.49</v>
          </cell>
          <cell r="M2405">
            <v>2039720</v>
          </cell>
          <cell r="N2405">
            <v>2038980</v>
          </cell>
          <cell r="O2405">
            <v>3.9</v>
          </cell>
          <cell r="P2405">
            <v>12.3</v>
          </cell>
          <cell r="Q2405">
            <v>1</v>
          </cell>
          <cell r="R2405" t="str">
            <v>Seller Fulfilled</v>
          </cell>
          <cell r="S2405" t="str">
            <v>Seller Fulfilled</v>
          </cell>
          <cell r="T2405" t="str">
            <v>59CX3BC59MX3</v>
          </cell>
          <cell r="U2405" t="str">
            <v>20764608011038</v>
          </cell>
        </row>
        <row r="2406">
          <cell r="A2406" t="str">
            <v>783-PACK3</v>
          </cell>
          <cell r="B2406">
            <v>13031123762</v>
          </cell>
          <cell r="C2406" t="str">
            <v>BAZIC Colored Pencils, 18 Assorted Colors, Pre-Sharpened Wood Free Coloring Pencils Set (18/Pack), 3-Packs</v>
          </cell>
          <cell r="D2406" t="str">
            <v>ACTIVE</v>
          </cell>
          <cell r="E2406" t="str">
            <v>PUBLISHED</v>
          </cell>
          <cell r="F2406" t="str">
            <v>Compliance - Consumer Protection,No Match Found - Adjusted to your last submitted price</v>
          </cell>
          <cell r="G2406" t="str">
            <v>Crafts</v>
          </cell>
          <cell r="H2406" t="str">
            <v>Replacement Cutting Blades</v>
          </cell>
          <cell r="I2406">
            <v>6.99</v>
          </cell>
          <cell r="J2406" t="str">
            <v>USD</v>
          </cell>
          <cell r="K2406" t="str">
            <v>Base</v>
          </cell>
          <cell r="L2406" t="str">
            <v>Yes</v>
          </cell>
          <cell r="M2406">
            <v>2039720</v>
          </cell>
          <cell r="N2406">
            <v>2038710</v>
          </cell>
          <cell r="O2406" t="str">
            <v>NETWORK_GEO</v>
          </cell>
          <cell r="P2406">
            <v>7.0000000000000007E-2</v>
          </cell>
          <cell r="Q2406">
            <v>1</v>
          </cell>
          <cell r="R2406" t="str">
            <v>Seller Fulfilled</v>
          </cell>
          <cell r="S2406" t="str">
            <v>Seller Fulfilled</v>
          </cell>
          <cell r="T2406" t="str">
            <v>5HRDM0WPIR3P</v>
          </cell>
          <cell r="U2406" t="str">
            <v>00764608001172</v>
          </cell>
        </row>
        <row r="2407">
          <cell r="A2407" t="str">
            <v>L-11-EACH</v>
          </cell>
          <cell r="B2407">
            <v>763156120</v>
          </cell>
          <cell r="C2407" t="str">
            <v>BAZIC 12" X 16" Never Mind The Dog Beware of Owner Sign, Warning Home Store Plastic Signs, Wall Door Border, Waterproof Indoor Outdoor Signage, 1-Pack</v>
          </cell>
          <cell r="D2407" t="str">
            <v>ACTIVE</v>
          </cell>
          <cell r="E2407" t="str">
            <v>PUBLISHED</v>
          </cell>
          <cell r="G2407" t="str">
            <v>Home &amp; Garden</v>
          </cell>
          <cell r="H2407" t="str">
            <v>Plaques &amp; Signs</v>
          </cell>
          <cell r="I2407">
            <v>8</v>
          </cell>
          <cell r="J2407" t="str">
            <v>USD</v>
          </cell>
          <cell r="K2407" t="str">
            <v>Base</v>
          </cell>
          <cell r="L2407" t="str">
            <v>Yes</v>
          </cell>
          <cell r="M2407">
            <v>2038710</v>
          </cell>
          <cell r="N2407">
            <v>2039746</v>
          </cell>
          <cell r="O2407" t="str">
            <v>NETWORK_GEO</v>
          </cell>
          <cell r="P2407">
            <v>0.27</v>
          </cell>
          <cell r="Q2407">
            <v>1</v>
          </cell>
          <cell r="R2407" t="str">
            <v>Seller Fulfilled</v>
          </cell>
          <cell r="S2407" t="str">
            <v>Seller Fulfilled</v>
          </cell>
          <cell r="T2407" t="str">
            <v>6UJFRPHVHH2X</v>
          </cell>
          <cell r="U2407" t="str">
            <v>00764608012314</v>
          </cell>
        </row>
        <row r="2408">
          <cell r="A2408" t="str">
            <v>S-17-PACK4</v>
          </cell>
          <cell r="B2408">
            <v>531016669</v>
          </cell>
          <cell r="C2408" t="str">
            <v>BAZIC Exit Sign 9"X12", Plastic Signs, Waterproof Indoor Signage, 4-Pack</v>
          </cell>
          <cell r="D2408" t="str">
            <v>ACTIVE</v>
          </cell>
          <cell r="E2408" t="str">
            <v>PUBLISHED</v>
          </cell>
          <cell r="F2408" t="str">
            <v>Reasonable price requirements are not met,Reasonable Price Not Satisfied</v>
          </cell>
          <cell r="G2408" t="str">
            <v>Office &amp; Stationery</v>
          </cell>
          <cell r="H2408" t="str">
            <v>Markers</v>
          </cell>
          <cell r="I2408">
            <v>41.75</v>
          </cell>
          <cell r="J2408" t="str">
            <v>USD</v>
          </cell>
          <cell r="K2408" t="str">
            <v>Base</v>
          </cell>
          <cell r="L2408" t="str">
            <v>Yes</v>
          </cell>
          <cell r="M2408">
            <v>2038710</v>
          </cell>
          <cell r="N2408">
            <v>2039746</v>
          </cell>
          <cell r="O2408" t="str">
            <v>NETWORK_GEO</v>
          </cell>
          <cell r="P2408">
            <v>3.78</v>
          </cell>
          <cell r="Q2408">
            <v>1</v>
          </cell>
          <cell r="R2408" t="str">
            <v>Seller Fulfilled</v>
          </cell>
          <cell r="S2408" t="str">
            <v>Seller Fulfilled</v>
          </cell>
          <cell r="T2408" t="str">
            <v>30EFN75JIKE0</v>
          </cell>
          <cell r="U2408" t="str">
            <v>10764608012403</v>
          </cell>
        </row>
        <row r="2409">
          <cell r="A2409" t="str">
            <v>1264-BOX</v>
          </cell>
          <cell r="B2409">
            <v>555035821</v>
          </cell>
          <cell r="C2409" t="str">
            <v>BAZIC Fine Line 10 Colors Washable Coloring Markers (10/Pack), 24-Pack</v>
          </cell>
          <cell r="D2409" t="str">
            <v>ACTIVE</v>
          </cell>
          <cell r="E2409" t="str">
            <v>PUBLISHED</v>
          </cell>
          <cell r="F2409" t="str">
            <v>Shipping information is not found,Price Adjusted</v>
          </cell>
          <cell r="G2409" t="str">
            <v>Crafts</v>
          </cell>
          <cell r="H2409" t="str">
            <v>Coloring Books</v>
          </cell>
          <cell r="I2409">
            <v>75.989999999999995</v>
          </cell>
          <cell r="J2409" t="str">
            <v>USD</v>
          </cell>
          <cell r="K2409" t="str">
            <v>Base</v>
          </cell>
          <cell r="L2409" t="str">
            <v>Yes</v>
          </cell>
          <cell r="M2409">
            <v>2039746</v>
          </cell>
          <cell r="N2409">
            <v>2038710</v>
          </cell>
          <cell r="O2409" t="str">
            <v>NETWORK_GEO</v>
          </cell>
          <cell r="P2409">
            <v>0.83</v>
          </cell>
          <cell r="Q2409">
            <v>1</v>
          </cell>
          <cell r="R2409" t="str">
            <v>Seller Fulfilled</v>
          </cell>
          <cell r="S2409" t="str">
            <v>Seller Fulfilled</v>
          </cell>
          <cell r="T2409" t="str">
            <v>6DYMK6YFPN3D</v>
          </cell>
          <cell r="U2409" t="str">
            <v>20088908126019</v>
          </cell>
        </row>
        <row r="2410">
          <cell r="A2410" t="str">
            <v>17050-BOX</v>
          </cell>
          <cell r="B2410">
            <v>818861624</v>
          </cell>
          <cell r="C2410" t="str">
            <v>BAZIC Fruit Scented Glitter Gel Pen 1.0mm, Assorted Color Water based Non-Toxic Pens, Gift for Kids Artist Christmas Greeting Card (6/Pack), 24-Packs</v>
          </cell>
          <cell r="D2410" t="str">
            <v>ARCHIVED</v>
          </cell>
          <cell r="E2410" t="str">
            <v>SYSTEM_PROBLEM</v>
          </cell>
          <cell r="F2410" t="str">
            <v>Compliance - Childrenâ€™s Product Policy</v>
          </cell>
          <cell r="G2410" t="str">
            <v>Office &amp; Stationery</v>
          </cell>
          <cell r="H2410" t="str">
            <v>Pens</v>
          </cell>
          <cell r="I2410">
            <v>47.89</v>
          </cell>
          <cell r="J2410" t="str">
            <v>USD</v>
          </cell>
          <cell r="K2410" t="str">
            <v>Base</v>
          </cell>
          <cell r="L2410" t="str">
            <v>Yes</v>
          </cell>
          <cell r="M2410">
            <v>2039719</v>
          </cell>
          <cell r="N2410">
            <v>2038710</v>
          </cell>
          <cell r="O2410">
            <v>3.84</v>
          </cell>
          <cell r="P2410">
            <v>0.67</v>
          </cell>
          <cell r="Q2410">
            <v>1</v>
          </cell>
          <cell r="R2410" t="str">
            <v>Seller Fulfilled</v>
          </cell>
          <cell r="S2410" t="str">
            <v>Seller Fulfilled</v>
          </cell>
          <cell r="T2410" t="str">
            <v>7GG5GPXEEF8G</v>
          </cell>
          <cell r="U2410" t="str">
            <v>00814625012627</v>
          </cell>
        </row>
        <row r="2411">
          <cell r="A2411" t="str">
            <v>1934-BOX</v>
          </cell>
          <cell r="B2411">
            <v>160594699</v>
          </cell>
          <cell r="C2411" t="str">
            <v>BAZIC Pencil Sharpener Dual Blades w/ Triangle Receptacle, 24-Pack</v>
          </cell>
          <cell r="D2411" t="str">
            <v>ACTIVE</v>
          </cell>
          <cell r="E2411" t="str">
            <v>PUBLISHED</v>
          </cell>
          <cell r="F2411" t="str">
            <v>Offer end date has passed,Price Adjusted</v>
          </cell>
          <cell r="G2411" t="str">
            <v>Office &amp; Stationery</v>
          </cell>
          <cell r="H2411" t="str">
            <v>Markers</v>
          </cell>
          <cell r="I2411">
            <v>28.5</v>
          </cell>
          <cell r="J2411" t="str">
            <v>USD</v>
          </cell>
          <cell r="K2411" t="str">
            <v>Base</v>
          </cell>
          <cell r="L2411" t="str">
            <v>Yes</v>
          </cell>
          <cell r="M2411">
            <v>2039751</v>
          </cell>
          <cell r="N2411">
            <v>2039746</v>
          </cell>
          <cell r="O2411" t="str">
            <v>NETWORK_GEO</v>
          </cell>
          <cell r="P2411">
            <v>2.98</v>
          </cell>
          <cell r="Q2411">
            <v>1</v>
          </cell>
          <cell r="R2411" t="str">
            <v>Seller Fulfilled</v>
          </cell>
          <cell r="S2411" t="str">
            <v>Seller Fulfilled</v>
          </cell>
          <cell r="T2411" t="str">
            <v>4JBK1HVYON4I</v>
          </cell>
          <cell r="U2411" t="str">
            <v>10764608012809</v>
          </cell>
        </row>
        <row r="2412">
          <cell r="A2412" t="str">
            <v>2350-CASE</v>
          </cell>
          <cell r="B2412">
            <v>16097658975</v>
          </cell>
          <cell r="C2412" t="str">
            <v>BAZIC Highlighter Assorted Color Desk Style, Chisel Tip, Unscented (4/Pack), 144-Packs</v>
          </cell>
          <cell r="D2412" t="str">
            <v>ACTIVE</v>
          </cell>
          <cell r="E2412" t="str">
            <v>PUBLISHED</v>
          </cell>
          <cell r="F2412" t="str">
            <v>Offer end date has passed</v>
          </cell>
          <cell r="G2412" t="str">
            <v>Office &amp; Stationery</v>
          </cell>
          <cell r="H2412" t="str">
            <v>Markers</v>
          </cell>
          <cell r="I2412">
            <v>44.87</v>
          </cell>
          <cell r="J2412" t="str">
            <v>USD</v>
          </cell>
          <cell r="K2412" t="str">
            <v>Base</v>
          </cell>
          <cell r="L2412" t="str">
            <v>No</v>
          </cell>
          <cell r="M2412">
            <v>2039896</v>
          </cell>
          <cell r="N2412">
            <v>2039746</v>
          </cell>
          <cell r="O2412" t="str">
            <v>NETWORK_GEO</v>
          </cell>
          <cell r="P2412">
            <v>4.72</v>
          </cell>
          <cell r="Q2412">
            <v>1</v>
          </cell>
          <cell r="R2412" t="str">
            <v>Seller Fulfilled</v>
          </cell>
          <cell r="S2412" t="str">
            <v>Seller Fulfilled</v>
          </cell>
          <cell r="T2412" t="str">
            <v>40PHGOGNNXQ8</v>
          </cell>
          <cell r="U2412" t="str">
            <v>10764608012908</v>
          </cell>
        </row>
        <row r="2413">
          <cell r="A2413" t="str">
            <v>313-BOX</v>
          </cell>
          <cell r="B2413">
            <v>312155294</v>
          </cell>
          <cell r="C2413" t="str">
            <v>BAZIC 12" (30cm) Ruler w/ Handle Grip (3/Pack)</v>
          </cell>
          <cell r="D2413" t="str">
            <v>ARCHIVED</v>
          </cell>
          <cell r="E2413" t="str">
            <v>UNPUBLISHED</v>
          </cell>
          <cell r="F2413" t="str">
            <v>Offer end date has passed</v>
          </cell>
          <cell r="G2413" t="str">
            <v>Office &amp; Stationery</v>
          </cell>
          <cell r="H2413" t="str">
            <v>Pens</v>
          </cell>
          <cell r="I2413">
            <v>8.5</v>
          </cell>
          <cell r="J2413" t="str">
            <v>USD</v>
          </cell>
          <cell r="K2413" t="str">
            <v>Base</v>
          </cell>
          <cell r="L2413" t="str">
            <v>Yes</v>
          </cell>
          <cell r="M2413">
            <v>2039731</v>
          </cell>
          <cell r="N2413">
            <v>2039719</v>
          </cell>
          <cell r="O2413" t="str">
            <v>NETWORK_GEO</v>
          </cell>
          <cell r="P2413">
            <v>0.13</v>
          </cell>
          <cell r="Q2413">
            <v>1</v>
          </cell>
          <cell r="R2413" t="str">
            <v>Seller Fulfilled</v>
          </cell>
          <cell r="S2413" t="str">
            <v>Seller Fulfilled</v>
          </cell>
          <cell r="T2413" t="str">
            <v>1AIIBK1UPRVE</v>
          </cell>
          <cell r="U2413" t="str">
            <v>00764608170083</v>
          </cell>
        </row>
        <row r="2414">
          <cell r="A2414" t="str">
            <v>3337-EACH</v>
          </cell>
          <cell r="B2414">
            <v>204197592</v>
          </cell>
          <cell r="C2414" t="str">
            <v>BAZIC Modeling Clay Orange Color 1LB, Non Toxic, Bulk for Classroom, 1-Pack</v>
          </cell>
          <cell r="D2414" t="str">
            <v>ACTIVE</v>
          </cell>
          <cell r="E2414" t="str">
            <v>PUBLISHED</v>
          </cell>
          <cell r="F2414" t="str">
            <v>Offer end date has passed</v>
          </cell>
          <cell r="G2414" t="str">
            <v>Office &amp; Stationery</v>
          </cell>
          <cell r="H2414" t="str">
            <v>Pens</v>
          </cell>
          <cell r="I2414">
            <v>11.1</v>
          </cell>
          <cell r="J2414" t="str">
            <v>USD</v>
          </cell>
          <cell r="K2414" t="str">
            <v>Base</v>
          </cell>
          <cell r="L2414" t="str">
            <v>Yes</v>
          </cell>
          <cell r="M2414">
            <v>2039741</v>
          </cell>
          <cell r="N2414">
            <v>2039719</v>
          </cell>
          <cell r="O2414" t="str">
            <v>NETWORK_GEO</v>
          </cell>
          <cell r="P2414">
            <v>0.28000000000000003</v>
          </cell>
          <cell r="Q2414">
            <v>1</v>
          </cell>
          <cell r="R2414" t="str">
            <v>Seller Fulfilled</v>
          </cell>
          <cell r="S2414" t="str">
            <v>Seller Fulfilled</v>
          </cell>
          <cell r="T2414" t="str">
            <v>4T0GL61C54IQ</v>
          </cell>
          <cell r="U2414" t="str">
            <v>00467963692275</v>
          </cell>
        </row>
        <row r="2415">
          <cell r="A2415" t="str">
            <v>3474-BOX</v>
          </cell>
          <cell r="B2415">
            <v>598416634</v>
          </cell>
          <cell r="C2415" t="str">
            <v>BAZIC Glitter Shaker 6 Neon Color, Halloween Sparkling Powder (12g/Pack), 24-Packs</v>
          </cell>
          <cell r="D2415" t="str">
            <v>ARCHIVED</v>
          </cell>
          <cell r="E2415" t="str">
            <v>UNPUBLISHED</v>
          </cell>
          <cell r="F2415" t="str">
            <v>Offer end date has passed</v>
          </cell>
          <cell r="G2415" t="str">
            <v>Office &amp; Stationery</v>
          </cell>
          <cell r="H2415" t="str">
            <v>Pens</v>
          </cell>
          <cell r="I2415">
            <v>38.19</v>
          </cell>
          <cell r="J2415" t="str">
            <v>USD</v>
          </cell>
          <cell r="K2415" t="str">
            <v>Base</v>
          </cell>
          <cell r="L2415" t="str">
            <v>Yes</v>
          </cell>
          <cell r="M2415">
            <v>2038710</v>
          </cell>
          <cell r="N2415">
            <v>2039719</v>
          </cell>
          <cell r="O2415" t="str">
            <v>NETWORK_GEO</v>
          </cell>
          <cell r="P2415">
            <v>2.98</v>
          </cell>
          <cell r="Q2415">
            <v>1</v>
          </cell>
          <cell r="R2415" t="str">
            <v>Seller Fulfilled</v>
          </cell>
          <cell r="S2415" t="str">
            <v>Seller Fulfilled</v>
          </cell>
          <cell r="T2415" t="str">
            <v>4N3ZCF65B83P</v>
          </cell>
          <cell r="U2415" t="str">
            <v>10764608170899</v>
          </cell>
        </row>
        <row r="2416">
          <cell r="A2416" t="str">
            <v>3862-CASE</v>
          </cell>
          <cell r="B2416">
            <v>683096281</v>
          </cell>
          <cell r="C2416" t="str">
            <v>BAZIC Animal Series Assorted Sticker (80/Bag)</v>
          </cell>
          <cell r="D2416" t="str">
            <v>ACTIVE</v>
          </cell>
          <cell r="E2416" t="str">
            <v>PUBLISHED</v>
          </cell>
          <cell r="F2416" t="str">
            <v>Offer end date has passed,No Match Found - Adjusted to your last submitted price</v>
          </cell>
          <cell r="G2416" t="str">
            <v>Crafts</v>
          </cell>
          <cell r="H2416" t="str">
            <v>Stickers</v>
          </cell>
          <cell r="I2416">
            <v>58.99</v>
          </cell>
          <cell r="J2416" t="str">
            <v>USD</v>
          </cell>
          <cell r="K2416" t="str">
            <v>Base</v>
          </cell>
          <cell r="L2416">
            <v>58.99</v>
          </cell>
          <cell r="M2416">
            <v>2038710</v>
          </cell>
          <cell r="N2416">
            <v>2039893</v>
          </cell>
          <cell r="O2416">
            <v>4.18</v>
          </cell>
          <cell r="P2416">
            <v>2.25</v>
          </cell>
          <cell r="Q2416">
            <v>1</v>
          </cell>
          <cell r="R2416" t="str">
            <v>Seller Fulfilled</v>
          </cell>
          <cell r="S2416" t="str">
            <v>Seller Fulfilled</v>
          </cell>
          <cell r="T2416" t="str">
            <v>7G89I28EXZ6O</v>
          </cell>
          <cell r="U2416" t="str">
            <v>00764608018323</v>
          </cell>
        </row>
        <row r="2417">
          <cell r="A2417" t="str">
            <v>3999-BOX</v>
          </cell>
          <cell r="B2417">
            <v>955899404</v>
          </cell>
          <cell r="C2417" t="str">
            <v>BAZIC Paint Palette 10 Mixing Oval Tray w/ Thumb Hole, 24-Pack</v>
          </cell>
          <cell r="D2417" t="str">
            <v>ACTIVE</v>
          </cell>
          <cell r="E2417" t="str">
            <v>PUBLISHED</v>
          </cell>
          <cell r="F2417"/>
          <cell r="G2417" t="str">
            <v>Office &amp; Stationery</v>
          </cell>
          <cell r="H2417" t="str">
            <v>Manual Pencil Sharpeners</v>
          </cell>
          <cell r="I2417">
            <v>12.99</v>
          </cell>
          <cell r="J2417" t="str">
            <v>USD</v>
          </cell>
          <cell r="K2417" t="str">
            <v>Base</v>
          </cell>
          <cell r="L2417" t="str">
            <v>Yes</v>
          </cell>
          <cell r="M2417">
            <v>2038710</v>
          </cell>
          <cell r="N2417">
            <v>2039751</v>
          </cell>
          <cell r="O2417" t="str">
            <v>NETWORK_GEO</v>
          </cell>
          <cell r="P2417">
            <v>0.34</v>
          </cell>
          <cell r="Q2417">
            <v>1</v>
          </cell>
          <cell r="R2417" t="str">
            <v>Seller Fulfilled</v>
          </cell>
          <cell r="S2417" t="str">
            <v>Seller Fulfilled</v>
          </cell>
          <cell r="T2417" t="str">
            <v>49DC2TZTX2EH</v>
          </cell>
          <cell r="U2417" t="str">
            <v>00764608019283</v>
          </cell>
        </row>
        <row r="2418">
          <cell r="A2418" t="str">
            <v>4171-CASE</v>
          </cell>
          <cell r="B2418">
            <v>10221650846</v>
          </cell>
          <cell r="C2418" t="str">
            <v>BAZIC 3 Ring Binder 1" View Binders Slant D Ring Black, PVC-Free, Hold 220 Sheets, 12-Count</v>
          </cell>
          <cell r="D2418" t="str">
            <v>ACTIVE</v>
          </cell>
          <cell r="E2418" t="str">
            <v>PUBLISHED</v>
          </cell>
          <cell r="F2418" t="str">
            <v>Offer end date has passed,Price Adjusted</v>
          </cell>
          <cell r="G2418" t="str">
            <v>Office &amp; Stationery</v>
          </cell>
          <cell r="H2418" t="str">
            <v>Glue</v>
          </cell>
          <cell r="I2418">
            <v>58.15</v>
          </cell>
          <cell r="J2418" t="str">
            <v>USD</v>
          </cell>
          <cell r="K2418" t="str">
            <v>Base</v>
          </cell>
          <cell r="L2418" t="str">
            <v>Yes</v>
          </cell>
          <cell r="M2418">
            <v>2039738</v>
          </cell>
          <cell r="N2418">
            <v>2039872</v>
          </cell>
          <cell r="O2418" t="str">
            <v>NETWORK_GEO</v>
          </cell>
          <cell r="P2418">
            <v>2.14</v>
          </cell>
          <cell r="Q2418">
            <v>1</v>
          </cell>
          <cell r="R2418" t="str">
            <v>Seller Fulfilled</v>
          </cell>
          <cell r="S2418" t="str">
            <v>Seller Fulfilled</v>
          </cell>
          <cell r="T2418" t="str">
            <v>5ISYZ7X7J11I</v>
          </cell>
          <cell r="U2418" t="str">
            <v>10764608020118</v>
          </cell>
        </row>
        <row r="2419">
          <cell r="A2419" t="str">
            <v>5043-CASE</v>
          </cell>
          <cell r="B2419">
            <v>605102166</v>
          </cell>
          <cell r="C2419" t="str">
            <v>BAZIC Sketch Pad 50 Sheet 6" X 8" Top Spiral Sketchbook Drawing Pads, 48-Pack</v>
          </cell>
          <cell r="D2419" t="str">
            <v>ACTIVE</v>
          </cell>
          <cell r="E2419" t="str">
            <v>PUBLISHED</v>
          </cell>
          <cell r="G2419" t="str">
            <v>Office &amp; Stationery</v>
          </cell>
          <cell r="H2419" t="str">
            <v>Writing Notebooks &amp; Sketch Books</v>
          </cell>
          <cell r="I2419">
            <v>68.89</v>
          </cell>
          <cell r="J2419" t="str">
            <v>USD</v>
          </cell>
          <cell r="K2419" t="str">
            <v>Base</v>
          </cell>
          <cell r="L2419">
            <v>68.89</v>
          </cell>
          <cell r="M2419">
            <v>2039723</v>
          </cell>
          <cell r="N2419">
            <v>2039872</v>
          </cell>
          <cell r="O2419" t="str">
            <v>NETWORK_GEO</v>
          </cell>
          <cell r="P2419">
            <v>0.61</v>
          </cell>
          <cell r="Q2419">
            <v>1</v>
          </cell>
          <cell r="R2419" t="str">
            <v>Seller Fulfilled</v>
          </cell>
          <cell r="S2419" t="str">
            <v>Seller Fulfilled</v>
          </cell>
          <cell r="T2419" t="str">
            <v>10JY007GE1ES</v>
          </cell>
          <cell r="U2419" t="str">
            <v>00764608020135</v>
          </cell>
        </row>
        <row r="2420">
          <cell r="A2420" t="str">
            <v>5047-EACH</v>
          </cell>
          <cell r="B2420">
            <v>27713399</v>
          </cell>
          <cell r="C2420" t="str">
            <v>BAZIC White Envelope #10 Gummed Seal 4 1/8 x 9 1/2, Mailing Envelopes, 50-Count</v>
          </cell>
          <cell r="D2420" t="str">
            <v>ACTIVE</v>
          </cell>
          <cell r="E2420" t="str">
            <v>PUBLISHED</v>
          </cell>
          <cell r="G2420" t="str">
            <v>Office &amp; Stationery</v>
          </cell>
          <cell r="H2420" t="str">
            <v>Envelopes</v>
          </cell>
          <cell r="I2420">
            <v>7.39</v>
          </cell>
          <cell r="J2420" t="str">
            <v>USD</v>
          </cell>
          <cell r="K2420" t="str">
            <v>Base</v>
          </cell>
          <cell r="L2420" t="str">
            <v>Yes</v>
          </cell>
          <cell r="M2420">
            <v>2038710</v>
          </cell>
          <cell r="N2420">
            <v>2039872</v>
          </cell>
          <cell r="O2420" t="str">
            <v>NETWORK_GEO</v>
          </cell>
          <cell r="P2420">
            <v>0.18</v>
          </cell>
          <cell r="Q2420">
            <v>1</v>
          </cell>
          <cell r="R2420" t="str">
            <v>Seller Fulfilled</v>
          </cell>
          <cell r="S2420" t="str">
            <v>Seller Fulfilled</v>
          </cell>
          <cell r="T2420" t="str">
            <v>62IVV7J9U4CM</v>
          </cell>
          <cell r="U2420" t="str">
            <v>00764608020227</v>
          </cell>
        </row>
        <row r="2421">
          <cell r="A2421" t="str">
            <v>5155-PACK2</v>
          </cell>
          <cell r="B2421">
            <v>778984113</v>
          </cell>
          <cell r="C2421" t="str">
            <v>BAZIC Neon Page Markers 0.5x1.7 Arrow Flag Tabs, (250 Flags/Pack), 2-Packs</v>
          </cell>
          <cell r="D2421" t="str">
            <v>ACTIVE</v>
          </cell>
          <cell r="E2421" t="str">
            <v>PUBLISHED</v>
          </cell>
          <cell r="F2421" t="str">
            <v>Offer end date has passed</v>
          </cell>
          <cell r="G2421" t="str">
            <v>Office &amp; Stationery</v>
          </cell>
          <cell r="H2421" t="str">
            <v>Index Tabs</v>
          </cell>
          <cell r="I2421">
            <v>8.35</v>
          </cell>
          <cell r="J2421" t="str">
            <v>USD</v>
          </cell>
          <cell r="K2421" t="str">
            <v>Base</v>
          </cell>
          <cell r="L2421">
            <v>8.35</v>
          </cell>
          <cell r="M2421">
            <v>2039889</v>
          </cell>
          <cell r="N2421">
            <v>2038710</v>
          </cell>
          <cell r="O2421">
            <v>0.04</v>
          </cell>
          <cell r="P2421">
            <v>6.52</v>
          </cell>
          <cell r="Q2421">
            <v>1</v>
          </cell>
          <cell r="R2421" t="str">
            <v>Seller Fulfilled</v>
          </cell>
          <cell r="S2421" t="str">
            <v>Seller Fulfilled</v>
          </cell>
          <cell r="T2421" t="str">
            <v>1KYFQCN198F5</v>
          </cell>
          <cell r="U2421" t="str">
            <v>10764608020279</v>
          </cell>
        </row>
        <row r="2422">
          <cell r="A2422" t="str">
            <v>5161-PACK2</v>
          </cell>
          <cell r="B2422">
            <v>908316150</v>
          </cell>
          <cell r="C2422" t="str">
            <v>BAZIC Sticky Notes 3x3 Assorted Colors Post Self Stick Note (1200 Sheets/Pack), 2-Packs</v>
          </cell>
          <cell r="D2422" t="str">
            <v>ACTIVE</v>
          </cell>
          <cell r="E2422" t="str">
            <v>PUBLISHED</v>
          </cell>
          <cell r="F2422" t="str">
            <v>Offer end date has passed,Price Adjusted</v>
          </cell>
          <cell r="G2422" t="str">
            <v>Crafts</v>
          </cell>
          <cell r="H2422" t="str">
            <v>Glue Gun Sticks</v>
          </cell>
          <cell r="I2422">
            <v>10</v>
          </cell>
          <cell r="J2422" t="str">
            <v>USD</v>
          </cell>
          <cell r="K2422" t="str">
            <v>Base</v>
          </cell>
          <cell r="L2422" t="str">
            <v>Yes</v>
          </cell>
          <cell r="M2422">
            <v>2039904</v>
          </cell>
          <cell r="N2422">
            <v>2038710</v>
          </cell>
          <cell r="O2422" t="str">
            <v>NETWORK_GEO</v>
          </cell>
          <cell r="P2422">
            <v>0.42</v>
          </cell>
          <cell r="Q2422">
            <v>1</v>
          </cell>
          <cell r="R2422" t="str">
            <v>Seller Fulfilled</v>
          </cell>
          <cell r="S2422" t="str">
            <v>Seller Fulfilled</v>
          </cell>
          <cell r="T2422" t="str">
            <v>7C0SK1P91WQQ</v>
          </cell>
          <cell r="U2422" t="str">
            <v>00764608020951</v>
          </cell>
        </row>
        <row r="2423">
          <cell r="A2423" t="str">
            <v>5497-EACH</v>
          </cell>
          <cell r="B2423">
            <v>17353322655</v>
          </cell>
          <cell r="C2423" t="str">
            <v>BAZIC Composition Notebook College Ruled, 100 Sheets Floral Print Poly Cover Notebooks, 1-Pack</v>
          </cell>
          <cell r="D2423" t="str">
            <v>ACTIVE</v>
          </cell>
          <cell r="E2423" t="str">
            <v>PUBLISHED</v>
          </cell>
          <cell r="F2423" t="str">
            <v>Offer end date has passed</v>
          </cell>
          <cell r="G2423" t="str">
            <v>Office &amp; Stationery</v>
          </cell>
          <cell r="H2423" t="str">
            <v>Pins &amp; Tacks</v>
          </cell>
          <cell r="I2423">
            <v>38.99</v>
          </cell>
          <cell r="J2423" t="str">
            <v>USD</v>
          </cell>
          <cell r="K2423" t="str">
            <v>Base</v>
          </cell>
          <cell r="L2423" t="str">
            <v>Yes</v>
          </cell>
          <cell r="M2423">
            <v>2038710</v>
          </cell>
          <cell r="N2423">
            <v>2048507</v>
          </cell>
          <cell r="O2423" t="str">
            <v>NETWORK_GEO</v>
          </cell>
          <cell r="P2423">
            <v>2.46</v>
          </cell>
          <cell r="Q2423">
            <v>1</v>
          </cell>
          <cell r="R2423" t="str">
            <v>Seller Fulfilled</v>
          </cell>
          <cell r="S2423" t="str">
            <v>Seller Fulfilled</v>
          </cell>
          <cell r="T2423" t="str">
            <v>1YJN3J7HV2WW</v>
          </cell>
          <cell r="U2423" t="str">
            <v>10764608002107</v>
          </cell>
        </row>
        <row r="2424">
          <cell r="A2424" t="str">
            <v>571-CASE</v>
          </cell>
          <cell r="B2424">
            <v>840693948</v>
          </cell>
          <cell r="C2424" t="str">
            <v>BAZIC Perforated Writing Pad, 80 Sheets 6"x9" Green Tint Gregg Ruled Steno Book, 48-Pack</v>
          </cell>
          <cell r="D2424" t="str">
            <v>ACTIVE</v>
          </cell>
          <cell r="E2424" t="str">
            <v>PUBLISHED</v>
          </cell>
          <cell r="F2424"/>
          <cell r="G2424" t="str">
            <v>Office &amp; Stationery</v>
          </cell>
          <cell r="H2424" t="str">
            <v>Pencil &amp; Pen Erasers</v>
          </cell>
          <cell r="I2424">
            <v>39.5</v>
          </cell>
          <cell r="J2424" t="str">
            <v>USD</v>
          </cell>
          <cell r="K2424" t="str">
            <v>Base</v>
          </cell>
          <cell r="L2424" t="str">
            <v>Yes</v>
          </cell>
          <cell r="M2424">
            <v>2039723</v>
          </cell>
          <cell r="N2424">
            <v>2039721</v>
          </cell>
          <cell r="O2424" t="str">
            <v>NETWORK_GEO</v>
          </cell>
          <cell r="P2424">
            <v>6.4</v>
          </cell>
          <cell r="Q2424">
            <v>1</v>
          </cell>
          <cell r="R2424" t="str">
            <v>Seller Fulfilled</v>
          </cell>
          <cell r="S2424" t="str">
            <v>Seller Fulfilled</v>
          </cell>
          <cell r="T2424" t="str">
            <v>1RLT7K0KU0LD</v>
          </cell>
          <cell r="U2424" t="str">
            <v>10764608022099</v>
          </cell>
        </row>
        <row r="2425">
          <cell r="A2425" t="str">
            <v>597-EACH</v>
          </cell>
          <cell r="B2425">
            <v>30261327</v>
          </cell>
          <cell r="C2425" t="str">
            <v>BAZIC Perforated Writing Pad, 50 Sheets 8.5"x11.75", Canary, 1-Pack</v>
          </cell>
          <cell r="D2425" t="str">
            <v>ACTIVE</v>
          </cell>
          <cell r="E2425" t="str">
            <v>PUBLISHED</v>
          </cell>
          <cell r="G2425" t="str">
            <v>Office &amp; Stationery</v>
          </cell>
          <cell r="H2425" t="str">
            <v>Writing Notebooks &amp; Sketch Books</v>
          </cell>
          <cell r="I2425">
            <v>8.99</v>
          </cell>
          <cell r="J2425" t="str">
            <v>USD</v>
          </cell>
          <cell r="K2425" t="str">
            <v>Base</v>
          </cell>
          <cell r="L2425">
            <v>8.99</v>
          </cell>
          <cell r="M2425">
            <v>2039723</v>
          </cell>
          <cell r="N2425">
            <v>2039721</v>
          </cell>
          <cell r="O2425" t="str">
            <v>NETWORK_GEO</v>
          </cell>
          <cell r="P2425">
            <v>0.51500000000000001</v>
          </cell>
          <cell r="Q2425">
            <v>1</v>
          </cell>
          <cell r="R2425" t="str">
            <v>WFS Eligible</v>
          </cell>
          <cell r="S2425" t="str">
            <v>Seller Fulfilled</v>
          </cell>
          <cell r="T2425" t="str">
            <v>2UW5AIYPQU87</v>
          </cell>
          <cell r="U2425" t="str">
            <v>00461770922525</v>
          </cell>
        </row>
        <row r="2426">
          <cell r="A2426" t="str">
            <v>699-SET3</v>
          </cell>
          <cell r="B2426">
            <v>54442004</v>
          </cell>
          <cell r="C2426" t="str">
            <v>BAZIC Desktop Stapler + Staple Remover + 1250 Staples, 3-Pack</v>
          </cell>
          <cell r="D2426" t="str">
            <v>ACTIVE</v>
          </cell>
          <cell r="E2426" t="str">
            <v>PUBLISHED</v>
          </cell>
          <cell r="G2426" t="str">
            <v>Office &amp; Stationery</v>
          </cell>
          <cell r="H2426" t="str">
            <v>Desk Staplers</v>
          </cell>
          <cell r="I2426">
            <v>22.32</v>
          </cell>
          <cell r="J2426" t="str">
            <v>USD</v>
          </cell>
          <cell r="K2426" t="str">
            <v>Base</v>
          </cell>
          <cell r="L2426">
            <v>22.32</v>
          </cell>
          <cell r="M2426">
            <v>2039910</v>
          </cell>
          <cell r="N2426">
            <v>2039721</v>
          </cell>
          <cell r="O2426" t="str">
            <v>NETWORK_GEO</v>
          </cell>
          <cell r="P2426">
            <v>0.1</v>
          </cell>
          <cell r="Q2426">
            <v>1</v>
          </cell>
          <cell r="R2426" t="str">
            <v>Seller Fulfilled</v>
          </cell>
          <cell r="S2426" t="str">
            <v>Seller Fulfilled</v>
          </cell>
          <cell r="T2426" t="str">
            <v>4V5XF9V5MAOH</v>
          </cell>
          <cell r="U2426" t="str">
            <v>00764608022511</v>
          </cell>
        </row>
        <row r="2427">
          <cell r="A2427" t="str">
            <v>701-EACH</v>
          </cell>
          <cell r="B2427">
            <v>28147343</v>
          </cell>
          <cell r="C2427" t="str">
            <v>BAZIC Titan Mechanical Pencil 0.7mm, Latex Free Eraser, (3/Pack), 1-Pack</v>
          </cell>
          <cell r="D2427" t="str">
            <v>ACTIVE</v>
          </cell>
          <cell r="E2427" t="str">
            <v>PUBLISHED</v>
          </cell>
          <cell r="F2427" t="str">
            <v>Offer end date has passed</v>
          </cell>
          <cell r="G2427" t="str">
            <v>Office &amp; Stationery</v>
          </cell>
          <cell r="H2427" t="str">
            <v>Chalkboard Chalk</v>
          </cell>
          <cell r="I2427">
            <v>8.99</v>
          </cell>
          <cell r="J2427" t="str">
            <v>USD</v>
          </cell>
          <cell r="K2427" t="str">
            <v>Base</v>
          </cell>
          <cell r="L2427" t="str">
            <v>Yes</v>
          </cell>
          <cell r="M2427">
            <v>2039720</v>
          </cell>
          <cell r="N2427">
            <v>2039739</v>
          </cell>
          <cell r="O2427" t="str">
            <v>NETWORK_GEO</v>
          </cell>
          <cell r="P2427">
            <v>0.5</v>
          </cell>
          <cell r="Q2427">
            <v>1</v>
          </cell>
          <cell r="R2427" t="str">
            <v>Seller Fulfilled</v>
          </cell>
          <cell r="S2427" t="str">
            <v>Seller Fulfilled</v>
          </cell>
          <cell r="T2427" t="str">
            <v>6GSXFAQY57OH</v>
          </cell>
          <cell r="U2427" t="str">
            <v>00764608024065</v>
          </cell>
        </row>
        <row r="2428">
          <cell r="A2428" t="str">
            <v>760-BOX</v>
          </cell>
          <cell r="B2428">
            <v>408684781</v>
          </cell>
          <cell r="C2428" t="str">
            <v>BAZIC Drawing Sketching Pencil Set, #2B, for Pro Artists (12/Pack), 24-Pack</v>
          </cell>
          <cell r="D2428" t="str">
            <v>ACTIVE</v>
          </cell>
          <cell r="E2428" t="str">
            <v>PUBLISHED</v>
          </cell>
          <cell r="G2428" t="str">
            <v>Crafts</v>
          </cell>
          <cell r="H2428" t="str">
            <v>Art Pencils</v>
          </cell>
          <cell r="I2428">
            <v>34.64</v>
          </cell>
          <cell r="J2428" t="str">
            <v>USD</v>
          </cell>
          <cell r="K2428" t="str">
            <v>Base</v>
          </cell>
          <cell r="L2428">
            <v>34.64</v>
          </cell>
          <cell r="M2428">
            <v>2039720</v>
          </cell>
          <cell r="N2428">
            <v>2039722</v>
          </cell>
          <cell r="O2428" t="str">
            <v>NETWORK_GEO</v>
          </cell>
          <cell r="P2428">
            <v>6.6</v>
          </cell>
          <cell r="Q2428">
            <v>1</v>
          </cell>
          <cell r="R2428" t="str">
            <v>Seller Fulfilled</v>
          </cell>
          <cell r="S2428" t="str">
            <v>Seller Fulfilled</v>
          </cell>
          <cell r="T2428" t="str">
            <v>2RVK44W0GAHJ</v>
          </cell>
          <cell r="U2428" t="str">
            <v>10764608025304</v>
          </cell>
        </row>
        <row r="2429">
          <cell r="A2429" t="str">
            <v>782-BOX</v>
          </cell>
          <cell r="B2429">
            <v>108419926</v>
          </cell>
          <cell r="C2429" t="str">
            <v>BAZIC Mechanical Pencil Lead Refills HB 0.5mm (160 Count/Pack), 24-Pack</v>
          </cell>
          <cell r="D2429" t="str">
            <v>ACTIVE</v>
          </cell>
          <cell r="E2429" t="str">
            <v>PUBLISHED</v>
          </cell>
          <cell r="F2429" t="str">
            <v>Offer end date has passed</v>
          </cell>
          <cell r="G2429" t="str">
            <v>Crafts</v>
          </cell>
          <cell r="H2429" t="str">
            <v>Art Pastels</v>
          </cell>
          <cell r="I2429">
            <v>7.99</v>
          </cell>
          <cell r="J2429" t="str">
            <v>USD</v>
          </cell>
          <cell r="K2429" t="str">
            <v>Base</v>
          </cell>
          <cell r="L2429" t="str">
            <v>Yes</v>
          </cell>
          <cell r="M2429">
            <v>2039720</v>
          </cell>
          <cell r="N2429">
            <v>2039748</v>
          </cell>
          <cell r="O2429" t="str">
            <v>NETWORK_GEO</v>
          </cell>
          <cell r="P2429">
            <v>0.26</v>
          </cell>
          <cell r="Q2429">
            <v>1</v>
          </cell>
          <cell r="R2429" t="str">
            <v>Seller Fulfilled</v>
          </cell>
          <cell r="S2429" t="str">
            <v>Seller Fulfilled</v>
          </cell>
          <cell r="T2429" t="str">
            <v>2M9PLSMLHSU3</v>
          </cell>
          <cell r="U2429" t="str">
            <v>00764608025505</v>
          </cell>
        </row>
        <row r="2430">
          <cell r="A2430" t="str">
            <v>909-PACK12</v>
          </cell>
          <cell r="B2430">
            <v>221559372</v>
          </cell>
          <cell r="C2430" t="str">
            <v>BAZIC Black Duct Tape 1.88" X 10 Yards, Colored Duct Tapes for Sealing Packing, 12-Pack</v>
          </cell>
          <cell r="D2430" t="str">
            <v>ACTIVE</v>
          </cell>
          <cell r="E2430" t="str">
            <v>PUBLISHED</v>
          </cell>
          <cell r="F2430" t="str">
            <v>Offer end date has passed</v>
          </cell>
          <cell r="G2430" t="str">
            <v>Office &amp; Stationery</v>
          </cell>
          <cell r="H2430" t="str">
            <v>Duct Tapes</v>
          </cell>
          <cell r="I2430">
            <v>31.99</v>
          </cell>
          <cell r="J2430" t="str">
            <v>USD</v>
          </cell>
          <cell r="K2430" t="str">
            <v>Base</v>
          </cell>
          <cell r="L2430">
            <v>31.99</v>
          </cell>
          <cell r="M2430">
            <v>2042502</v>
          </cell>
          <cell r="N2430">
            <v>2039742</v>
          </cell>
          <cell r="O2430" t="str">
            <v>NETWORK_GEO</v>
          </cell>
          <cell r="P2430">
            <v>0.18</v>
          </cell>
          <cell r="Q2430">
            <v>1</v>
          </cell>
          <cell r="R2430" t="str">
            <v>Seller Fulfilled</v>
          </cell>
          <cell r="S2430" t="str">
            <v>Seller Fulfilled</v>
          </cell>
          <cell r="T2430" t="str">
            <v>540I6BH26BMB</v>
          </cell>
          <cell r="U2430" t="str">
            <v>00764608031551</v>
          </cell>
        </row>
        <row r="2431">
          <cell r="A2431" t="str">
            <v>919-CASE</v>
          </cell>
          <cell r="B2431">
            <v>28644712</v>
          </cell>
          <cell r="C2431" t="str">
            <v>BAZIC Tan Heavy Duty Packing Tape 1.88" x 109.3 Yards, Industrial Sealing Tapes, 36-Pack</v>
          </cell>
          <cell r="D2431" t="str">
            <v>ARCHIVED</v>
          </cell>
          <cell r="E2431" t="str">
            <v>UNPUBLISHED</v>
          </cell>
          <cell r="F2431" t="str">
            <v>Offer end date has passed,Price Adjusted</v>
          </cell>
          <cell r="G2431" t="str">
            <v>Office &amp; Stationery</v>
          </cell>
          <cell r="H2431" t="str">
            <v>Pocket Folders</v>
          </cell>
          <cell r="I2431">
            <v>18.75</v>
          </cell>
          <cell r="J2431" t="str">
            <v>USD</v>
          </cell>
          <cell r="K2431" t="str">
            <v>Base</v>
          </cell>
          <cell r="L2431" t="str">
            <v>Yes</v>
          </cell>
          <cell r="M2431">
            <v>2038710</v>
          </cell>
          <cell r="N2431">
            <v>2039742</v>
          </cell>
          <cell r="O2431" t="str">
            <v>NETWORK_GEO</v>
          </cell>
          <cell r="P2431">
            <v>1.2</v>
          </cell>
          <cell r="Q2431">
            <v>1</v>
          </cell>
          <cell r="R2431" t="str">
            <v>Seller Fulfilled</v>
          </cell>
          <cell r="S2431" t="str">
            <v>Seller Fulfilled</v>
          </cell>
          <cell r="T2431" t="str">
            <v>4DQS4T73QNEB</v>
          </cell>
          <cell r="U2431" t="str">
            <v>00764608031599</v>
          </cell>
        </row>
        <row r="2432">
          <cell r="A2432" t="str">
            <v>93575-EACH</v>
          </cell>
          <cell r="B2432">
            <v>1150576778</v>
          </cell>
          <cell r="C2432" t="str">
            <v>APEX 8.5" X 11" Blue Colored Copy Paper, Multipurpose 20 lb Printer Paper Acid Free, 500 Sheets</v>
          </cell>
          <cell r="D2432" t="str">
            <v>RETIRED</v>
          </cell>
          <cell r="E2432" t="str">
            <v>UNPUBLISHED</v>
          </cell>
          <cell r="F2432" t="str">
            <v>Offer end date has passed,No Match Found - Adjusted to your last submitted price</v>
          </cell>
          <cell r="G2432" t="str">
            <v>Office &amp; Stationery</v>
          </cell>
          <cell r="H2432" t="str">
            <v>File Folders</v>
          </cell>
          <cell r="I2432">
            <v>74.39</v>
          </cell>
          <cell r="J2432" t="str">
            <v>USD</v>
          </cell>
          <cell r="K2432" t="str">
            <v>Base</v>
          </cell>
          <cell r="L2432" t="str">
            <v>Yes</v>
          </cell>
          <cell r="M2432">
            <v>2039724</v>
          </cell>
          <cell r="N2432">
            <v>2039742</v>
          </cell>
          <cell r="O2432" t="str">
            <v>NETWORK_GEO</v>
          </cell>
          <cell r="P2432">
            <v>4.88</v>
          </cell>
          <cell r="Q2432">
            <v>1</v>
          </cell>
          <cell r="R2432" t="str">
            <v>Seller Fulfilled</v>
          </cell>
          <cell r="S2432" t="str">
            <v>Seller Fulfilled</v>
          </cell>
          <cell r="T2432" t="str">
            <v>3X4NATIZIKC7</v>
          </cell>
          <cell r="U2432" t="str">
            <v>10764608031664</v>
          </cell>
        </row>
        <row r="2433">
          <cell r="A2433" t="str">
            <v>955-PACK2</v>
          </cell>
          <cell r="B2433">
            <v>648325004</v>
          </cell>
          <cell r="C2433" t="str">
            <v>BAZIC General Purpose Masking Tape 1.88" X 720" (20 Yards), 2-Packs</v>
          </cell>
          <cell r="D2433" t="str">
            <v>ACTIVE</v>
          </cell>
          <cell r="E2433" t="str">
            <v>PUBLISHED</v>
          </cell>
          <cell r="F2433"/>
          <cell r="G2433" t="str">
            <v>Office &amp; Stationery</v>
          </cell>
          <cell r="H2433" t="str">
            <v>File Folders</v>
          </cell>
          <cell r="I2433">
            <v>18.25</v>
          </cell>
          <cell r="J2433" t="str">
            <v>USD</v>
          </cell>
          <cell r="K2433" t="str">
            <v>Base</v>
          </cell>
          <cell r="L2433" t="str">
            <v>Yes</v>
          </cell>
          <cell r="M2433">
            <v>2038710</v>
          </cell>
          <cell r="N2433">
            <v>2039742</v>
          </cell>
          <cell r="O2433" t="str">
            <v>NETWORK_GEO</v>
          </cell>
          <cell r="P2433">
            <v>0.72</v>
          </cell>
          <cell r="Q2433">
            <v>1</v>
          </cell>
          <cell r="R2433" t="str">
            <v>Seller Fulfilled</v>
          </cell>
          <cell r="S2433" t="str">
            <v>Seller Fulfilled</v>
          </cell>
          <cell r="T2433" t="str">
            <v>1HLD2V1FMGHD</v>
          </cell>
          <cell r="U2433" t="str">
            <v>00764608031667</v>
          </cell>
        </row>
        <row r="2434">
          <cell r="A2434" t="str">
            <v>L-13-BOX</v>
          </cell>
          <cell r="B2434">
            <v>825846560</v>
          </cell>
          <cell r="C2434" t="str">
            <v>BAZIC No Trespassing Sign 12"x16", Waterproof Indoor Signage, 24-Pack</v>
          </cell>
          <cell r="D2434" t="str">
            <v>ACTIVE</v>
          </cell>
          <cell r="E2434" t="str">
            <v>PUBLISHED</v>
          </cell>
          <cell r="F2434" t="str">
            <v>Offer end date has passed</v>
          </cell>
          <cell r="G2434" t="str">
            <v>Home &amp; Garden</v>
          </cell>
          <cell r="H2434" t="str">
            <v>Plaques &amp; Signs</v>
          </cell>
          <cell r="I2434">
            <v>29.49</v>
          </cell>
          <cell r="J2434" t="str">
            <v>USD</v>
          </cell>
          <cell r="K2434" t="str">
            <v>Base</v>
          </cell>
          <cell r="L2434" t="str">
            <v>Yes</v>
          </cell>
          <cell r="M2434">
            <v>2038710</v>
          </cell>
          <cell r="N2434">
            <v>2039889</v>
          </cell>
          <cell r="O2434">
            <v>2.5</v>
          </cell>
          <cell r="P2434">
            <v>1.1299999999999999</v>
          </cell>
          <cell r="Q2434">
            <v>1</v>
          </cell>
          <cell r="R2434" t="str">
            <v>WFS Eligible</v>
          </cell>
          <cell r="S2434" t="str">
            <v>Seller Fulfilled</v>
          </cell>
          <cell r="T2434" t="str">
            <v>5ANE03NNF4ZL</v>
          </cell>
          <cell r="U2434" t="str">
            <v>00463972895522</v>
          </cell>
        </row>
        <row r="2435">
          <cell r="A2435" t="str">
            <v>L-45-BOX</v>
          </cell>
          <cell r="B2435">
            <v>628216633</v>
          </cell>
          <cell r="C2435" t="str">
            <v>BAZIC We Reserve The Right to Refuse Service to Anyone Sign 12"x16", Waterproof, 24-Pack</v>
          </cell>
          <cell r="D2435" t="str">
            <v>ARCHIVED</v>
          </cell>
          <cell r="E2435" t="str">
            <v>UNPUBLISHED</v>
          </cell>
          <cell r="F2435" t="str">
            <v>Offer end date has passed</v>
          </cell>
          <cell r="G2435" t="str">
            <v>Office &amp; Stationery</v>
          </cell>
          <cell r="H2435" t="str">
            <v>Envelopes</v>
          </cell>
          <cell r="I2435">
            <v>39.5</v>
          </cell>
          <cell r="J2435" t="str">
            <v>USD</v>
          </cell>
          <cell r="K2435" t="str">
            <v>Base</v>
          </cell>
          <cell r="L2435" t="str">
            <v>Yes</v>
          </cell>
          <cell r="M2435">
            <v>2038710</v>
          </cell>
          <cell r="N2435">
            <v>2038710</v>
          </cell>
          <cell r="O2435" t="str">
            <v>NETWORK_GEO</v>
          </cell>
          <cell r="P2435">
            <v>3.7</v>
          </cell>
          <cell r="Q2435">
            <v>1</v>
          </cell>
          <cell r="R2435" t="str">
            <v>Seller Fulfilled</v>
          </cell>
          <cell r="S2435" t="str">
            <v>Seller Fulfilled</v>
          </cell>
          <cell r="T2435" t="str">
            <v>3RQAESQN837R</v>
          </cell>
          <cell r="U2435" t="str">
            <v>10764608031954</v>
          </cell>
        </row>
        <row r="2436">
          <cell r="A2436" t="str">
            <v>1248-PACK2</v>
          </cell>
          <cell r="B2436">
            <v>361115986</v>
          </cell>
          <cell r="C2436" t="str">
            <v>BAZIC Permanent Marker Chisel Tip, Black Color Markers, (3/Pack), 2-Packs</v>
          </cell>
          <cell r="D2436" t="str">
            <v>ACTIVE</v>
          </cell>
          <cell r="E2436" t="str">
            <v>PUBLISHED</v>
          </cell>
          <cell r="F2436" t="str">
            <v>Offer end date has passed,Price Adjusted</v>
          </cell>
          <cell r="G2436" t="str">
            <v>Office &amp; Stationery</v>
          </cell>
          <cell r="H2436" t="str">
            <v>Rulers</v>
          </cell>
          <cell r="I2436">
            <v>8.09</v>
          </cell>
          <cell r="J2436" t="str">
            <v>USD</v>
          </cell>
          <cell r="K2436" t="str">
            <v>Base</v>
          </cell>
          <cell r="L2436" t="str">
            <v>No</v>
          </cell>
          <cell r="M2436">
            <v>2039746</v>
          </cell>
          <cell r="N2436">
            <v>2039731</v>
          </cell>
          <cell r="O2436" t="str">
            <v>NETWORK_GEO</v>
          </cell>
          <cell r="P2436">
            <v>7.0000000000000007E-2</v>
          </cell>
          <cell r="Q2436">
            <v>1</v>
          </cell>
          <cell r="R2436" t="str">
            <v>Seller Fulfilled</v>
          </cell>
          <cell r="S2436" t="str">
            <v>Seller Fulfilled</v>
          </cell>
          <cell r="T2436" t="str">
            <v>7CF4RYH2FS6F</v>
          </cell>
          <cell r="U2436" t="str">
            <v>00764608003251</v>
          </cell>
        </row>
        <row r="2437">
          <cell r="A2437" t="str">
            <v>1274-BOX</v>
          </cell>
          <cell r="B2437">
            <v>265986288</v>
          </cell>
          <cell r="C2437" t="str">
            <v>BAZIC Black Color Chisel Tip Style Permanent Marker, Total 144 Count</v>
          </cell>
          <cell r="D2437" t="str">
            <v>ACTIVE</v>
          </cell>
          <cell r="E2437" t="str">
            <v>PUBLISHED</v>
          </cell>
          <cell r="F2437" t="str">
            <v>Offer end date has passed,No Match Found - Adjusted to your last submitted price</v>
          </cell>
          <cell r="G2437" t="str">
            <v>Crafts</v>
          </cell>
          <cell r="H2437" t="str">
            <v>Clays &amp; Doughs</v>
          </cell>
          <cell r="I2437">
            <v>12</v>
          </cell>
          <cell r="J2437" t="str">
            <v>USD</v>
          </cell>
          <cell r="K2437" t="str">
            <v>Base</v>
          </cell>
          <cell r="L2437" t="str">
            <v>Yes</v>
          </cell>
          <cell r="M2437">
            <v>2039746</v>
          </cell>
          <cell r="N2437">
            <v>2039741</v>
          </cell>
          <cell r="O2437" t="str">
            <v>NETWORK_GEO</v>
          </cell>
          <cell r="P2437">
            <v>1.05</v>
          </cell>
          <cell r="Q2437">
            <v>1</v>
          </cell>
          <cell r="R2437" t="str">
            <v>Seller Fulfilled</v>
          </cell>
          <cell r="S2437" t="str">
            <v>Seller Fulfilled</v>
          </cell>
          <cell r="T2437" t="str">
            <v>5EWMPFR71M4O</v>
          </cell>
          <cell r="U2437" t="str">
            <v>00764608033319</v>
          </cell>
        </row>
        <row r="2438">
          <cell r="A2438" t="str">
            <v>1908-BOX-1</v>
          </cell>
          <cell r="B2438">
            <v>1529356148</v>
          </cell>
          <cell r="C2438" t="str">
            <v>BAZIC Pencil Sharpener Dual Blades, Standard &amp; Jumbo Size Crayons, 24-Pack</v>
          </cell>
          <cell r="D2438" t="str">
            <v>ACTIVE</v>
          </cell>
          <cell r="E2438" t="str">
            <v>PUBLISHED</v>
          </cell>
          <cell r="F2438" t="str">
            <v>Offer end date has passed</v>
          </cell>
          <cell r="G2438" t="str">
            <v>Office &amp; Stationery</v>
          </cell>
          <cell r="H2438" t="str">
            <v>Manual Pencil Sharpeners</v>
          </cell>
          <cell r="I2438">
            <v>29.49</v>
          </cell>
          <cell r="J2438" t="str">
            <v>USD</v>
          </cell>
          <cell r="K2438" t="str">
            <v>Base</v>
          </cell>
          <cell r="L2438" t="str">
            <v>Yes</v>
          </cell>
          <cell r="M2438">
            <v>2039751</v>
          </cell>
          <cell r="N2438">
            <v>2039872</v>
          </cell>
          <cell r="O2438">
            <v>1.58</v>
          </cell>
          <cell r="P2438">
            <v>3.82</v>
          </cell>
          <cell r="Q2438">
            <v>1</v>
          </cell>
          <cell r="R2438" t="str">
            <v>Seller Fulfilled</v>
          </cell>
          <cell r="S2438" t="str">
            <v>Seller Fulfilled</v>
          </cell>
          <cell r="T2438" t="str">
            <v>56CT1MSOMCUX</v>
          </cell>
          <cell r="U2438" t="str">
            <v>40764608034567</v>
          </cell>
        </row>
        <row r="2439">
          <cell r="A2439" t="str">
            <v>3114-EACH</v>
          </cell>
          <cell r="B2439">
            <v>35028019</v>
          </cell>
          <cell r="C2439" t="str">
            <v>BAZIC Pockets Dividers w/ 5-Insertable Color Tabs [3114]</v>
          </cell>
          <cell r="D2439" t="str">
            <v>ACTIVE</v>
          </cell>
          <cell r="E2439" t="str">
            <v>PUBLISHED</v>
          </cell>
          <cell r="F2439" t="str">
            <v>Offer end date has passed</v>
          </cell>
          <cell r="G2439" t="str">
            <v>Office &amp; Stationery</v>
          </cell>
          <cell r="H2439" t="str">
            <v>Index Dividers</v>
          </cell>
          <cell r="I2439">
            <v>8.2899999999999991</v>
          </cell>
          <cell r="J2439" t="str">
            <v>USD</v>
          </cell>
          <cell r="K2439" t="str">
            <v>Base</v>
          </cell>
          <cell r="L2439">
            <v>8.2899999999999991</v>
          </cell>
          <cell r="M2439">
            <v>2039889</v>
          </cell>
          <cell r="N2439">
            <v>2038710</v>
          </cell>
          <cell r="O2439">
            <v>0.24</v>
          </cell>
          <cell r="P2439">
            <v>0.31</v>
          </cell>
          <cell r="Q2439">
            <v>1</v>
          </cell>
          <cell r="R2439" t="str">
            <v>Seller Fulfilled</v>
          </cell>
          <cell r="S2439" t="str">
            <v>Seller Fulfilled</v>
          </cell>
          <cell r="T2439" t="str">
            <v>4AJ0E85EE03B</v>
          </cell>
          <cell r="U2439" t="str">
            <v>00764608034569</v>
          </cell>
        </row>
        <row r="2440">
          <cell r="A2440" t="str">
            <v>3117-EACH</v>
          </cell>
          <cell r="B2440">
            <v>24896383</v>
          </cell>
          <cell r="C2440" t="str">
            <v>BAZIC Dividers w/ 5-Insertable Color Tabs [3117]</v>
          </cell>
          <cell r="D2440" t="str">
            <v>ACTIVE</v>
          </cell>
          <cell r="E2440" t="str">
            <v>PUBLISHED</v>
          </cell>
          <cell r="G2440" t="str">
            <v>Office &amp; Stationery</v>
          </cell>
          <cell r="H2440" t="str">
            <v>Index Dividers</v>
          </cell>
          <cell r="I2440">
            <v>7.69</v>
          </cell>
          <cell r="J2440" t="str">
            <v>USD</v>
          </cell>
          <cell r="K2440" t="str">
            <v>Base</v>
          </cell>
          <cell r="L2440">
            <v>7.69</v>
          </cell>
          <cell r="M2440">
            <v>2039889</v>
          </cell>
          <cell r="N2440">
            <v>2038710</v>
          </cell>
          <cell r="O2440" t="str">
            <v>NETWORK_GEO</v>
          </cell>
          <cell r="P2440">
            <v>14.14</v>
          </cell>
          <cell r="Q2440">
            <v>1</v>
          </cell>
          <cell r="R2440" t="str">
            <v>Seller Fulfilled</v>
          </cell>
          <cell r="S2440" t="str">
            <v>Seller Fulfilled</v>
          </cell>
          <cell r="T2440" t="str">
            <v>2NFTFFQ0MEO7</v>
          </cell>
          <cell r="U2440" t="str">
            <v>20764608034921</v>
          </cell>
        </row>
        <row r="2441">
          <cell r="A2441" t="str">
            <v>316-PACK2</v>
          </cell>
          <cell r="B2441">
            <v>681490516</v>
          </cell>
          <cell r="C2441" t="str">
            <v>BAZIC Stainless Steel Ruler 12" (30cm) Non Skid Base, Inches Centimeter Rulers, 2-Pack</v>
          </cell>
          <cell r="D2441" t="str">
            <v>ACTIVE</v>
          </cell>
          <cell r="E2441" t="str">
            <v>PUBLISHED</v>
          </cell>
          <cell r="F2441" t="str">
            <v>Offer end date has passed</v>
          </cell>
          <cell r="G2441" t="str">
            <v>Crafts</v>
          </cell>
          <cell r="H2441" t="str">
            <v>Stickers</v>
          </cell>
          <cell r="I2441">
            <v>41.57</v>
          </cell>
          <cell r="J2441" t="str">
            <v>USD</v>
          </cell>
          <cell r="K2441" t="str">
            <v>Base</v>
          </cell>
          <cell r="L2441" t="str">
            <v>No</v>
          </cell>
          <cell r="M2441">
            <v>2039731</v>
          </cell>
          <cell r="N2441">
            <v>2038710</v>
          </cell>
          <cell r="O2441" t="str">
            <v>NETWORK_GEO</v>
          </cell>
          <cell r="P2441">
            <v>4.16</v>
          </cell>
          <cell r="Q2441">
            <v>1</v>
          </cell>
          <cell r="R2441" t="str">
            <v>Seller Fulfilled</v>
          </cell>
          <cell r="S2441" t="str">
            <v>WFS Eligible</v>
          </cell>
          <cell r="T2441" t="str">
            <v>4UKF4P0O7WLZ</v>
          </cell>
          <cell r="U2441" t="str">
            <v>20764608038608</v>
          </cell>
        </row>
        <row r="2442">
          <cell r="A2442" t="str">
            <v>3333-EACH</v>
          </cell>
          <cell r="B2442">
            <v>636530242</v>
          </cell>
          <cell r="C2442" t="str">
            <v>BAZIC Modeling Clay Brown Color 1LB, Non Toxic, Bulk for Classroom, 1-Pack</v>
          </cell>
          <cell r="D2442" t="str">
            <v>ACTIVE</v>
          </cell>
          <cell r="E2442" t="str">
            <v>PUBLISHED</v>
          </cell>
          <cell r="F2442" t="str">
            <v>Offer end date has passed</v>
          </cell>
          <cell r="G2442" t="str">
            <v>Crafts</v>
          </cell>
          <cell r="H2442" t="str">
            <v>Clays &amp; Doughs</v>
          </cell>
          <cell r="I2442">
            <v>11.39</v>
          </cell>
          <cell r="J2442" t="str">
            <v>USD</v>
          </cell>
          <cell r="K2442" t="str">
            <v>Base</v>
          </cell>
          <cell r="L2442">
            <v>11.39</v>
          </cell>
          <cell r="M2442">
            <v>2039741</v>
          </cell>
          <cell r="N2442">
            <v>2038710</v>
          </cell>
          <cell r="O2442">
            <v>1.05</v>
          </cell>
          <cell r="P2442">
            <v>6.42</v>
          </cell>
          <cell r="Q2442">
            <v>1</v>
          </cell>
          <cell r="R2442" t="str">
            <v>Seller Fulfilled</v>
          </cell>
          <cell r="S2442" t="str">
            <v>Seller Fulfilled</v>
          </cell>
          <cell r="T2442" t="str">
            <v>0TXWCD565L8I</v>
          </cell>
          <cell r="U2442" t="str">
            <v>20764608038660</v>
          </cell>
        </row>
        <row r="2443">
          <cell r="A2443" t="str">
            <v>3334-EACH</v>
          </cell>
          <cell r="B2443">
            <v>712514877</v>
          </cell>
          <cell r="C2443" t="str">
            <v>BAZIC Modeling Clay Cream Color 1LB, Non Toxic, Bulk for Classroom, 1-Pack</v>
          </cell>
          <cell r="D2443" t="str">
            <v>ARCHIVED</v>
          </cell>
          <cell r="E2443" t="str">
            <v>UNPUBLISHED</v>
          </cell>
          <cell r="F2443" t="str">
            <v>Offer end date has passed,No Match Found - Adjusted to your last submitted price</v>
          </cell>
          <cell r="G2443" t="str">
            <v>Crafts</v>
          </cell>
          <cell r="H2443" t="str">
            <v>Art Paints &amp; Pigment Powders</v>
          </cell>
          <cell r="I2443">
            <v>9</v>
          </cell>
          <cell r="J2443" t="str">
            <v>USD</v>
          </cell>
          <cell r="K2443" t="str">
            <v>Base</v>
          </cell>
          <cell r="L2443" t="str">
            <v>Yes</v>
          </cell>
          <cell r="M2443">
            <v>2039741</v>
          </cell>
          <cell r="N2443">
            <v>2039748</v>
          </cell>
          <cell r="O2443" t="str">
            <v>NETWORK_GEO</v>
          </cell>
          <cell r="P2443">
            <v>0.31</v>
          </cell>
          <cell r="Q2443">
            <v>1</v>
          </cell>
          <cell r="R2443" t="str">
            <v>Seller Fulfilled</v>
          </cell>
          <cell r="S2443" t="str">
            <v>Seller Fulfilled</v>
          </cell>
          <cell r="T2443" t="str">
            <v>2KGA9AC1P2I5</v>
          </cell>
          <cell r="U2443" t="str">
            <v>00764608039502</v>
          </cell>
        </row>
        <row r="2444">
          <cell r="A2444" t="str">
            <v>4147-PACK2</v>
          </cell>
          <cell r="B2444">
            <v>901712407</v>
          </cell>
          <cell r="C2444" t="str">
            <v>BAZIC 3 Ring Binder 1.5" Economy View Binders Purple, Round Ring Hold 280 Sheets, 2-Count</v>
          </cell>
          <cell r="D2444" t="str">
            <v>ACTIVE</v>
          </cell>
          <cell r="E2444" t="str">
            <v>PUBLISHED</v>
          </cell>
          <cell r="F2444" t="str">
            <v>Offer end date has passed</v>
          </cell>
          <cell r="G2444" t="str">
            <v>Office &amp; Stationery</v>
          </cell>
          <cell r="H2444" t="str">
            <v>Binders</v>
          </cell>
          <cell r="I2444">
            <v>61.59</v>
          </cell>
          <cell r="J2444" t="str">
            <v>USD</v>
          </cell>
          <cell r="K2444" t="str">
            <v>Base</v>
          </cell>
          <cell r="L2444" t="str">
            <v>Yes</v>
          </cell>
          <cell r="M2444">
            <v>2039738</v>
          </cell>
          <cell r="N2444">
            <v>2039738</v>
          </cell>
          <cell r="O2444" t="str">
            <v>NETWORK_GEO</v>
          </cell>
          <cell r="P2444">
            <v>14.14</v>
          </cell>
          <cell r="Q2444">
            <v>1</v>
          </cell>
          <cell r="R2444" t="str">
            <v>Seller Fulfilled</v>
          </cell>
          <cell r="S2444" t="str">
            <v>Seller Fulfilled</v>
          </cell>
          <cell r="T2444" t="str">
            <v>0S3AJDDT5Z57</v>
          </cell>
          <cell r="U2444" t="str">
            <v>20764608041509</v>
          </cell>
        </row>
        <row r="2445">
          <cell r="A2445" t="str">
            <v>5033-PALLET</v>
          </cell>
          <cell r="B2445">
            <v>3045965427</v>
          </cell>
          <cell r="C2445" t="str">
            <v>BAZIC Tri-Fold Project Presentation Display Board 36"x48", 384-Count</v>
          </cell>
          <cell r="D2445" t="str">
            <v>ACTIVE</v>
          </cell>
          <cell r="E2445" t="str">
            <v>PUBLISHED</v>
          </cell>
          <cell r="F2445" t="str">
            <v>Offer end date has passed</v>
          </cell>
          <cell r="G2445" t="str">
            <v>Office &amp; Stationery</v>
          </cell>
          <cell r="H2445" t="str">
            <v>Presentation Boards</v>
          </cell>
          <cell r="I2445">
            <v>38.99</v>
          </cell>
          <cell r="J2445" t="str">
            <v>USD</v>
          </cell>
          <cell r="K2445" t="str">
            <v>Base</v>
          </cell>
          <cell r="L2445" t="str">
            <v>Yes</v>
          </cell>
          <cell r="M2445">
            <v>2039885</v>
          </cell>
          <cell r="N2445">
            <v>2039885</v>
          </cell>
          <cell r="O2445" t="str">
            <v>NETWORK_GEO</v>
          </cell>
          <cell r="P2445">
            <v>5</v>
          </cell>
          <cell r="Q2445">
            <v>1</v>
          </cell>
          <cell r="R2445" t="str">
            <v>Seller Fulfilled</v>
          </cell>
          <cell r="S2445" t="str">
            <v>Seller Fulfilled</v>
          </cell>
          <cell r="T2445" t="str">
            <v>73IYFXK8FW4N</v>
          </cell>
          <cell r="U2445" t="str">
            <v>00764608050354</v>
          </cell>
        </row>
        <row r="2446">
          <cell r="A2446" t="str">
            <v>5078-PACK6</v>
          </cell>
          <cell r="B2446">
            <v>309482544</v>
          </cell>
          <cell r="C2446" t="str">
            <v>BAZIC Filler Paper Loose Leaf Papers 125 Sheet, College Ruled 3 Hole Punched, 6-Pack</v>
          </cell>
          <cell r="D2446" t="str">
            <v>ARCHIVED</v>
          </cell>
          <cell r="E2446" t="str">
            <v>UNPUBLISHED</v>
          </cell>
          <cell r="F2446" t="str">
            <v>Offer end date has passed</v>
          </cell>
          <cell r="G2446" t="str">
            <v>Office &amp; Stationery</v>
          </cell>
          <cell r="H2446" t="str">
            <v>Filler Paper</v>
          </cell>
          <cell r="I2446">
            <v>22.19</v>
          </cell>
          <cell r="J2446" t="str">
            <v>USD</v>
          </cell>
          <cell r="K2446" t="str">
            <v>Base</v>
          </cell>
          <cell r="L2446" t="str">
            <v>Yes</v>
          </cell>
          <cell r="M2446">
            <v>2039724</v>
          </cell>
          <cell r="N2446">
            <v>2038710</v>
          </cell>
          <cell r="O2446" t="str">
            <v>ALWAYS_TWO_DAY</v>
          </cell>
          <cell r="P2446">
            <v>1.895</v>
          </cell>
          <cell r="Q2446">
            <v>1</v>
          </cell>
          <cell r="R2446" t="str">
            <v>WFS Eligible</v>
          </cell>
          <cell r="S2446" t="str">
            <v>Seller Fulfilled</v>
          </cell>
          <cell r="T2446" t="str">
            <v>426OASAFNN4O</v>
          </cell>
          <cell r="U2446" t="str">
            <v>00460015768133</v>
          </cell>
        </row>
        <row r="2447">
          <cell r="A2447" t="str">
            <v>52950-SET4</v>
          </cell>
          <cell r="B2447">
            <v>9243764115</v>
          </cell>
          <cell r="C2447" t="str">
            <v>Bazic 52950 Kappa Lets Learn Board Books</v>
          </cell>
          <cell r="D2447" t="str">
            <v>ACTIVE</v>
          </cell>
          <cell r="E2447" t="str">
            <v>SYSTEM_PROBLEM</v>
          </cell>
          <cell r="F2447" t="str">
            <v>Compliance - Childrenâ€™s Product Policy</v>
          </cell>
          <cell r="G2447" t="str">
            <v>Crafts</v>
          </cell>
          <cell r="H2447" t="str">
            <v>Coloring Books</v>
          </cell>
          <cell r="I2447">
            <v>64.989999999999995</v>
          </cell>
          <cell r="J2447" t="str">
            <v>USD</v>
          </cell>
          <cell r="K2447" t="str">
            <v>Base</v>
          </cell>
          <cell r="L2447" t="str">
            <v>Yes</v>
          </cell>
          <cell r="M2447">
            <v>2039923</v>
          </cell>
          <cell r="N2447">
            <v>2038710</v>
          </cell>
          <cell r="O2447" t="str">
            <v>NETWORK_GEO</v>
          </cell>
          <cell r="P2447">
            <v>15.28</v>
          </cell>
          <cell r="Q2447">
            <v>1</v>
          </cell>
          <cell r="R2447" t="str">
            <v>Seller Fulfilled</v>
          </cell>
          <cell r="S2447" t="str">
            <v>Walmart Fulfilled</v>
          </cell>
          <cell r="T2447" t="str">
            <v>567ET7E4JI36</v>
          </cell>
          <cell r="U2447" t="str">
            <v>20814625050814</v>
          </cell>
        </row>
        <row r="2448">
          <cell r="A2448" t="str">
            <v>599-SET2</v>
          </cell>
          <cell r="B2448">
            <v>294281005</v>
          </cell>
          <cell r="C2448" t="str">
            <v>BAZIC Desk Pad Calendar Undated 12-Months 11" X 17" Customize Planner, 2-Pack</v>
          </cell>
          <cell r="D2448" t="str">
            <v>ACTIVE</v>
          </cell>
          <cell r="E2448" t="str">
            <v>PUBLISHED</v>
          </cell>
          <cell r="F2448" t="str">
            <v>Offer end date has passed,Price Adjusted</v>
          </cell>
          <cell r="G2448" t="str">
            <v>Office &amp; Stationery</v>
          </cell>
          <cell r="H2448" t="str">
            <v>School &amp; Office Paper</v>
          </cell>
          <cell r="I2448">
            <v>60.25</v>
          </cell>
          <cell r="J2448" t="str">
            <v>USD</v>
          </cell>
          <cell r="K2448" t="str">
            <v>Base</v>
          </cell>
          <cell r="L2448" t="str">
            <v>Yes</v>
          </cell>
          <cell r="M2448">
            <v>2038710</v>
          </cell>
          <cell r="N2448">
            <v>2039724</v>
          </cell>
          <cell r="O2448" t="str">
            <v>NETWORK_GEO</v>
          </cell>
          <cell r="P2448">
            <v>11.9</v>
          </cell>
          <cell r="Q2448">
            <v>1</v>
          </cell>
          <cell r="R2448" t="str">
            <v>Seller Fulfilled</v>
          </cell>
          <cell r="S2448" t="str">
            <v>Seller Fulfilled</v>
          </cell>
          <cell r="T2448" t="str">
            <v>302POL4ANSK3</v>
          </cell>
          <cell r="U2448" t="str">
            <v>00462638499609</v>
          </cell>
        </row>
        <row r="2449">
          <cell r="A2449" t="str">
            <v>6811-PACK2</v>
          </cell>
          <cell r="B2449">
            <v>753573530</v>
          </cell>
          <cell r="C2449" t="str">
            <v>BAZIC Wooden Dowel Rods Wood Sticks, 3/16" x 12" Colored Hardwood Stick, 30-Count</v>
          </cell>
          <cell r="D2449" t="str">
            <v>ACTIVE</v>
          </cell>
          <cell r="E2449" t="str">
            <v>PUBLISHED</v>
          </cell>
          <cell r="F2449" t="str">
            <v>Offer end date has passed</v>
          </cell>
          <cell r="G2449" t="str">
            <v>Office &amp; Stationery</v>
          </cell>
          <cell r="H2449" t="str">
            <v>Poster Boards</v>
          </cell>
          <cell r="I2449">
            <v>56.19</v>
          </cell>
          <cell r="J2449" t="str">
            <v>USD</v>
          </cell>
          <cell r="K2449" t="str">
            <v>Base</v>
          </cell>
          <cell r="L2449" t="str">
            <v>Yes</v>
          </cell>
          <cell r="M2449">
            <v>2038710</v>
          </cell>
          <cell r="N2449">
            <v>2039749</v>
          </cell>
          <cell r="O2449" t="str">
            <v>NETWORK_GEO</v>
          </cell>
          <cell r="P2449">
            <v>14.04</v>
          </cell>
          <cell r="Q2449">
            <v>1</v>
          </cell>
          <cell r="R2449" t="str">
            <v>Seller Fulfilled</v>
          </cell>
          <cell r="S2449" t="str">
            <v>Seller Fulfilled</v>
          </cell>
          <cell r="T2449" t="str">
            <v>437KK87L2ZJ6</v>
          </cell>
          <cell r="U2449" t="str">
            <v>20764608005129</v>
          </cell>
        </row>
        <row r="2450">
          <cell r="A2450" t="str">
            <v>72001-CASE</v>
          </cell>
          <cell r="B2450">
            <v>686757508</v>
          </cell>
          <cell r="C2450" t="str">
            <v>Learn &amp; Play Board Story Book IV 6" x 6" 4 Titles, Animal School Letter, 48-Pack</v>
          </cell>
          <cell r="D2450" t="str">
            <v>ARCHIVED</v>
          </cell>
          <cell r="E2450" t="str">
            <v>SYSTEM_PROBLEM</v>
          </cell>
          <cell r="F2450" t="str">
            <v>Compliance - Childrenâ€™s Product Policy</v>
          </cell>
          <cell r="G2450" t="str">
            <v>Office &amp; Stationery</v>
          </cell>
          <cell r="H2450" t="str">
            <v>Index Cards</v>
          </cell>
          <cell r="I2450">
            <v>86.5</v>
          </cell>
          <cell r="J2450" t="str">
            <v>USD</v>
          </cell>
          <cell r="K2450" t="str">
            <v>Base</v>
          </cell>
          <cell r="L2450" t="str">
            <v>Yes</v>
          </cell>
          <cell r="M2450">
            <v>2039923</v>
          </cell>
          <cell r="N2450">
            <v>2039744</v>
          </cell>
          <cell r="O2450" t="str">
            <v>NETWORK_GEO</v>
          </cell>
          <cell r="P2450">
            <v>22.04</v>
          </cell>
          <cell r="Q2450">
            <v>1</v>
          </cell>
          <cell r="R2450" t="str">
            <v>Seller Fulfilled</v>
          </cell>
          <cell r="S2450" t="str">
            <v>Seller Fulfilled</v>
          </cell>
          <cell r="T2450" t="str">
            <v>4PZ912IVUXRM</v>
          </cell>
          <cell r="U2450" t="str">
            <v>20764608005150</v>
          </cell>
        </row>
        <row r="2451">
          <cell r="A2451" t="str">
            <v>731-BOX</v>
          </cell>
          <cell r="B2451">
            <v>179642922</v>
          </cell>
          <cell r="C2451" t="str">
            <v>BAZIC Pre-sharpened #2 HB Recycled Paper Pencils, (10/Pack), 24-Pack</v>
          </cell>
          <cell r="D2451" t="str">
            <v>ARCHIVED</v>
          </cell>
          <cell r="E2451" t="str">
            <v>UNPUBLISHED</v>
          </cell>
          <cell r="F2451" t="str">
            <v>Offer end date has passed</v>
          </cell>
          <cell r="G2451" t="str">
            <v>Office &amp; Stationery</v>
          </cell>
          <cell r="H2451" t="str">
            <v>Index Tabs</v>
          </cell>
          <cell r="I2451">
            <v>29.58</v>
          </cell>
          <cell r="J2451" t="str">
            <v>USD</v>
          </cell>
          <cell r="K2451" t="str">
            <v>Base</v>
          </cell>
          <cell r="L2451" t="str">
            <v>Yes</v>
          </cell>
          <cell r="M2451">
            <v>2039720</v>
          </cell>
          <cell r="N2451">
            <v>2039889</v>
          </cell>
          <cell r="O2451" t="str">
            <v>NETWORK_GEO</v>
          </cell>
          <cell r="P2451">
            <v>0.9</v>
          </cell>
          <cell r="Q2451">
            <v>1</v>
          </cell>
          <cell r="R2451" t="str">
            <v>Seller Fulfilled</v>
          </cell>
          <cell r="S2451" t="str">
            <v>Walmart Fulfilled</v>
          </cell>
          <cell r="T2451" t="str">
            <v>1G02R6RSQXN0</v>
          </cell>
          <cell r="U2451" t="str">
            <v>10764608051747</v>
          </cell>
        </row>
        <row r="2452">
          <cell r="A2452" t="str">
            <v>741-PACK2</v>
          </cell>
          <cell r="B2452">
            <v>531510572</v>
          </cell>
          <cell r="C2452" t="str">
            <v>BAZIC Products Jumbo Triangular Pencils with Sharpener, #2 HB Lead, Yellow, 3 Count, 2 Pack</v>
          </cell>
          <cell r="D2452" t="str">
            <v>ACTIVE</v>
          </cell>
          <cell r="E2452" t="str">
            <v>PUBLISHED</v>
          </cell>
          <cell r="F2452" t="str">
            <v>Offer end date has passed</v>
          </cell>
          <cell r="G2452" t="str">
            <v>Office &amp; Stationery</v>
          </cell>
          <cell r="H2452" t="str">
            <v>School &amp; Office Paper</v>
          </cell>
          <cell r="I2452">
            <v>8.5</v>
          </cell>
          <cell r="J2452" t="str">
            <v>USD</v>
          </cell>
          <cell r="K2452" t="str">
            <v>Base</v>
          </cell>
          <cell r="L2452" t="str">
            <v>No</v>
          </cell>
          <cell r="M2452">
            <v>2039720</v>
          </cell>
          <cell r="N2452">
            <v>2039724</v>
          </cell>
          <cell r="O2452" t="str">
            <v>ALWAYS_TWO_DAY</v>
          </cell>
          <cell r="P2452">
            <v>0.52</v>
          </cell>
          <cell r="Q2452">
            <v>1</v>
          </cell>
          <cell r="R2452" t="str">
            <v>Walmart Fulfilled</v>
          </cell>
          <cell r="S2452" t="str">
            <v>Seller Fulfilled</v>
          </cell>
          <cell r="T2452" t="str">
            <v>14ZB6YHQLHPZ</v>
          </cell>
          <cell r="U2452" t="str">
            <v>00461705231562</v>
          </cell>
        </row>
        <row r="2453">
          <cell r="A2453" t="str">
            <v>787-BOX</v>
          </cell>
          <cell r="B2453">
            <v>534880801</v>
          </cell>
          <cell r="C2453" t="str">
            <v>BAZIC Pre-Sharpened #2 HB Yellow Pencil, Wood Free, Latex Free Eraser (12/Pack), 24-Packs</v>
          </cell>
          <cell r="D2453" t="str">
            <v>ACTIVE</v>
          </cell>
          <cell r="E2453" t="str">
            <v>PUBLISHED</v>
          </cell>
          <cell r="F2453" t="str">
            <v>Offer end date has passed</v>
          </cell>
          <cell r="G2453" t="str">
            <v>Office &amp; Stationery</v>
          </cell>
          <cell r="H2453" t="str">
            <v>Flash Cards</v>
          </cell>
          <cell r="I2453">
            <v>9.89</v>
          </cell>
          <cell r="J2453" t="str">
            <v>USD</v>
          </cell>
          <cell r="K2453" t="str">
            <v>Base</v>
          </cell>
          <cell r="L2453" t="str">
            <v>Yes</v>
          </cell>
          <cell r="M2453">
            <v>2039720</v>
          </cell>
          <cell r="N2453">
            <v>2039914</v>
          </cell>
          <cell r="O2453" t="str">
            <v>NETWORK_GEO</v>
          </cell>
          <cell r="P2453">
            <v>0.8</v>
          </cell>
          <cell r="Q2453">
            <v>1</v>
          </cell>
          <cell r="R2453" t="str">
            <v>WFS Eligible</v>
          </cell>
          <cell r="S2453" t="str">
            <v>Seller Fulfilled</v>
          </cell>
          <cell r="T2453" t="str">
            <v>6R3JY3I3T5S2</v>
          </cell>
          <cell r="U2453" t="str">
            <v>00461155319582</v>
          </cell>
        </row>
        <row r="2454">
          <cell r="A2454" t="str">
            <v>841-CASE</v>
          </cell>
          <cell r="B2454">
            <v>565062695</v>
          </cell>
          <cell r="C2454" t="str">
            <v>BAZIC Plastic Pencil Case Utility Storage Box, Bright Color, 24-Pack</v>
          </cell>
          <cell r="D2454" t="str">
            <v>ACTIVE</v>
          </cell>
          <cell r="E2454" t="str">
            <v>PUBLISHED</v>
          </cell>
          <cell r="G2454" t="str">
            <v>Office &amp; Stationery</v>
          </cell>
          <cell r="H2454" t="str">
            <v>Pencil Cases</v>
          </cell>
          <cell r="I2454">
            <v>59.25</v>
          </cell>
          <cell r="J2454" t="str">
            <v>USD</v>
          </cell>
          <cell r="K2454" t="str">
            <v>Base</v>
          </cell>
          <cell r="L2454">
            <v>59.25</v>
          </cell>
          <cell r="M2454">
            <v>2039750</v>
          </cell>
          <cell r="N2454">
            <v>2039914</v>
          </cell>
          <cell r="O2454" t="str">
            <v>NETWORK_GEO</v>
          </cell>
          <cell r="P2454">
            <v>0.38</v>
          </cell>
          <cell r="Q2454">
            <v>1</v>
          </cell>
          <cell r="R2454" t="str">
            <v>Seller Fulfilled</v>
          </cell>
          <cell r="S2454"/>
          <cell r="T2454" t="str">
            <v>5R9CAUROSXB5</v>
          </cell>
          <cell r="U2454" t="str">
            <v>00469148861735</v>
          </cell>
        </row>
        <row r="2455">
          <cell r="A2455" t="str">
            <v>847-EACH</v>
          </cell>
          <cell r="B2455">
            <v>523669159</v>
          </cell>
          <cell r="C2455" t="str">
            <v>BAZIC Plastic Pencil Case Utility Storage Box, Clear Color, 4-Pack</v>
          </cell>
          <cell r="D2455" t="str">
            <v>ACTIVE</v>
          </cell>
          <cell r="E2455" t="str">
            <v>PUBLISHED</v>
          </cell>
          <cell r="F2455" t="str">
            <v>Offer end date has passed</v>
          </cell>
          <cell r="G2455" t="str">
            <v>Office &amp; Stationery</v>
          </cell>
          <cell r="H2455" t="str">
            <v>Mailers</v>
          </cell>
          <cell r="I2455">
            <v>58</v>
          </cell>
          <cell r="J2455" t="str">
            <v>USD</v>
          </cell>
          <cell r="K2455" t="str">
            <v>Base</v>
          </cell>
          <cell r="L2455" t="str">
            <v>Yes</v>
          </cell>
          <cell r="M2455">
            <v>2039750</v>
          </cell>
          <cell r="N2455">
            <v>2038710</v>
          </cell>
          <cell r="O2455" t="str">
            <v>NETWORK_GEO</v>
          </cell>
          <cell r="P2455">
            <v>3.16</v>
          </cell>
          <cell r="Q2455">
            <v>1</v>
          </cell>
          <cell r="R2455" t="str">
            <v>Seller Fulfilled</v>
          </cell>
          <cell r="S2455" t="str">
            <v>Seller Fulfilled</v>
          </cell>
          <cell r="T2455" t="str">
            <v>6ANQA550XCQO</v>
          </cell>
          <cell r="U2455" t="str">
            <v>20764608054271</v>
          </cell>
        </row>
        <row r="2456">
          <cell r="A2456" t="str">
            <v>950-CASE</v>
          </cell>
          <cell r="B2456">
            <v>384750470</v>
          </cell>
          <cell r="C2456" t="str">
            <v>BAZIC General Purpose Masking Tape 0.71" X 2160" (60 Yards), 36-Pack</v>
          </cell>
          <cell r="D2456" t="str">
            <v>ACTIVE</v>
          </cell>
          <cell r="E2456" t="str">
            <v>PUBLISHED</v>
          </cell>
          <cell r="F2456" t="str">
            <v>Compliance - Childrenâ€™s Product Policy</v>
          </cell>
          <cell r="G2456" t="str">
            <v>Office &amp; Stationery</v>
          </cell>
          <cell r="H2456" t="str">
            <v>Writing Notebooks &amp; Sketch Books</v>
          </cell>
          <cell r="I2456">
            <v>60.99</v>
          </cell>
          <cell r="J2456" t="str">
            <v>USD</v>
          </cell>
          <cell r="K2456" t="str">
            <v>Base</v>
          </cell>
          <cell r="L2456" t="str">
            <v>Yes</v>
          </cell>
          <cell r="M2456">
            <v>2038710</v>
          </cell>
          <cell r="N2456">
            <v>2039723</v>
          </cell>
          <cell r="O2456" t="str">
            <v>NETWORK_GEO</v>
          </cell>
          <cell r="P2456">
            <v>14.58</v>
          </cell>
          <cell r="Q2456">
            <v>1</v>
          </cell>
          <cell r="R2456" t="str">
            <v>Seller Fulfilled</v>
          </cell>
          <cell r="S2456" t="str">
            <v>Seller Fulfilled</v>
          </cell>
          <cell r="T2456" t="str">
            <v>1D1YX2QPGUFT</v>
          </cell>
          <cell r="U2456" t="str">
            <v>20764608054868</v>
          </cell>
        </row>
        <row r="2457">
          <cell r="A2457" t="str">
            <v>L-10-BOX</v>
          </cell>
          <cell r="B2457">
            <v>894684386</v>
          </cell>
          <cell r="C2457" t="str">
            <v>BAZIC Beware of Dog Sign 12"x16", Waterproof Indoor Signage, 24-Pack</v>
          </cell>
          <cell r="D2457" t="str">
            <v>ACTIVE</v>
          </cell>
          <cell r="E2457" t="str">
            <v>PUBLISHED</v>
          </cell>
          <cell r="F2457" t="str">
            <v>Reasonable price requirements are not met,Reasonable Price Not Satisfied</v>
          </cell>
          <cell r="G2457" t="str">
            <v>Home &amp; Garden</v>
          </cell>
          <cell r="H2457" t="str">
            <v>Plaques &amp; Signs</v>
          </cell>
          <cell r="I2457">
            <v>29.49</v>
          </cell>
          <cell r="J2457" t="str">
            <v>USD</v>
          </cell>
          <cell r="K2457" t="str">
            <v>Base</v>
          </cell>
          <cell r="L2457" t="str">
            <v>No</v>
          </cell>
          <cell r="M2457">
            <v>2038710</v>
          </cell>
          <cell r="N2457">
            <v>2039723</v>
          </cell>
          <cell r="O2457" t="str">
            <v>NETWORK_GEO</v>
          </cell>
          <cell r="P2457">
            <v>0.61</v>
          </cell>
          <cell r="Q2457">
            <v>1</v>
          </cell>
          <cell r="R2457" t="str">
            <v>Seller Fulfilled</v>
          </cell>
          <cell r="S2457" t="str">
            <v>Seller Fulfilled</v>
          </cell>
          <cell r="T2457" t="str">
            <v>74Z8VRSBXE5C</v>
          </cell>
          <cell r="U2457" t="str">
            <v>00764608005569</v>
          </cell>
        </row>
        <row r="2458">
          <cell r="A2458" t="str">
            <v>1263-EACH</v>
          </cell>
          <cell r="B2458">
            <v>52675857</v>
          </cell>
          <cell r="C2458" t="str">
            <v>BAZIC Permanent Marker Fine Line, Mini Assorted Color Markers (5/Pack), 1-Pack</v>
          </cell>
          <cell r="D2458" t="str">
            <v>ACTIVE</v>
          </cell>
          <cell r="E2458" t="str">
            <v>PUBLISHED</v>
          </cell>
          <cell r="F2458" t="str">
            <v>Offer end date has passed</v>
          </cell>
          <cell r="G2458" t="str">
            <v>Office &amp; Stationery</v>
          </cell>
          <cell r="H2458" t="str">
            <v>Composition Notebooks</v>
          </cell>
          <cell r="I2458">
            <v>34.89</v>
          </cell>
          <cell r="J2458" t="str">
            <v>USD</v>
          </cell>
          <cell r="K2458" t="str">
            <v>Base</v>
          </cell>
          <cell r="L2458" t="str">
            <v>Yes</v>
          </cell>
          <cell r="M2458">
            <v>2039746</v>
          </cell>
          <cell r="N2458">
            <v>2038710</v>
          </cell>
          <cell r="O2458" t="str">
            <v>NETWORK_GEO</v>
          </cell>
          <cell r="P2458">
            <v>7.13</v>
          </cell>
          <cell r="Q2458">
            <v>1</v>
          </cell>
          <cell r="R2458" t="str">
            <v>Seller Fulfilled</v>
          </cell>
          <cell r="S2458" t="str">
            <v>Walmart Fulfilled</v>
          </cell>
          <cell r="T2458" t="str">
            <v>4U9NF6BK8MW6</v>
          </cell>
          <cell r="U2458" t="str">
            <v>00764608005804</v>
          </cell>
        </row>
        <row r="2459">
          <cell r="A2459" t="str">
            <v>1282-PACK2</v>
          </cell>
          <cell r="B2459">
            <v>396844205</v>
          </cell>
          <cell r="C2459" t="str">
            <v>BAZIC Washable Markers Fine Line 24 Color Coloring Marker (24/Pack), 2-Packs</v>
          </cell>
          <cell r="D2459" t="str">
            <v>ACTIVE</v>
          </cell>
          <cell r="E2459" t="str">
            <v>PUBLISHED</v>
          </cell>
          <cell r="G2459" t="str">
            <v>Office &amp; Stationery</v>
          </cell>
          <cell r="H2459" t="str">
            <v>Markers</v>
          </cell>
          <cell r="I2459">
            <v>10.25</v>
          </cell>
          <cell r="J2459" t="str">
            <v>USD</v>
          </cell>
          <cell r="K2459" t="str">
            <v>Base</v>
          </cell>
          <cell r="L2459">
            <v>10.25</v>
          </cell>
          <cell r="M2459">
            <v>2039746</v>
          </cell>
          <cell r="N2459">
            <v>2039721</v>
          </cell>
          <cell r="O2459" t="str">
            <v>NETWORK_GEO</v>
          </cell>
          <cell r="P2459">
            <v>2.52</v>
          </cell>
          <cell r="Q2459">
            <v>1</v>
          </cell>
          <cell r="R2459" t="str">
            <v>Seller Fulfilled</v>
          </cell>
          <cell r="S2459" t="str">
            <v>Seller Fulfilled</v>
          </cell>
          <cell r="T2459" t="str">
            <v>6HYROBKZUWUU</v>
          </cell>
          <cell r="U2459" t="str">
            <v>00467509461976</v>
          </cell>
        </row>
        <row r="2460">
          <cell r="A2460" t="str">
            <v>17000-BOX</v>
          </cell>
          <cell r="B2460">
            <v>6653705911</v>
          </cell>
          <cell r="C2460" t="str">
            <v>BAZIC 10-Color Ballpoint Pen, 1.0mm Bold Point, Magical Fantasy Series, Retractable Multicolor Pen, 24-Packs</v>
          </cell>
          <cell r="D2460" t="str">
            <v>ACTIVE</v>
          </cell>
          <cell r="E2460" t="str">
            <v>PUBLISHED</v>
          </cell>
          <cell r="G2460" t="str">
            <v>Office &amp; Stationery</v>
          </cell>
          <cell r="H2460" t="str">
            <v>Pens</v>
          </cell>
          <cell r="I2460">
            <v>55.49</v>
          </cell>
          <cell r="J2460" t="str">
            <v>USD</v>
          </cell>
          <cell r="K2460" t="str">
            <v>Base</v>
          </cell>
          <cell r="L2460" t="str">
            <v>Yes</v>
          </cell>
          <cell r="M2460">
            <v>2039719</v>
          </cell>
          <cell r="N2460">
            <v>2039721</v>
          </cell>
          <cell r="O2460" t="str">
            <v>NETWORK_GEO</v>
          </cell>
          <cell r="P2460">
            <v>5.56</v>
          </cell>
          <cell r="Q2460">
            <v>1</v>
          </cell>
          <cell r="R2460" t="str">
            <v>Seller Fulfilled</v>
          </cell>
          <cell r="S2460" t="str">
            <v>Seller Fulfilled</v>
          </cell>
          <cell r="T2460" t="str">
            <v>65W41Q2S3T46</v>
          </cell>
          <cell r="U2460" t="str">
            <v>10764608060039</v>
          </cell>
        </row>
        <row r="2461">
          <cell r="A2461" t="str">
            <v>17001-BOX</v>
          </cell>
          <cell r="B2461">
            <v>842694256</v>
          </cell>
          <cell r="C2461" t="str">
            <v>BAZIC 10-Color Ballpoint Pen, 1.0mm Bold Point, Monster Series, Retractable Multicolor Pen, 24-Packs</v>
          </cell>
          <cell r="D2461" t="str">
            <v>ACTIVE</v>
          </cell>
          <cell r="E2461" t="str">
            <v>PUBLISHED</v>
          </cell>
          <cell r="G2461" t="str">
            <v>Office &amp; Stationery</v>
          </cell>
          <cell r="H2461" t="str">
            <v>Pens</v>
          </cell>
          <cell r="I2461">
            <v>55.49</v>
          </cell>
          <cell r="J2461" t="str">
            <v>USD</v>
          </cell>
          <cell r="K2461" t="str">
            <v>Base</v>
          </cell>
          <cell r="L2461">
            <v>55.49</v>
          </cell>
          <cell r="M2461">
            <v>2039719</v>
          </cell>
          <cell r="N2461">
            <v>2039721</v>
          </cell>
          <cell r="O2461" t="str">
            <v>NETWORK_GEO</v>
          </cell>
          <cell r="P2461">
            <v>4.6399999999999997</v>
          </cell>
          <cell r="Q2461">
            <v>1</v>
          </cell>
          <cell r="R2461" t="str">
            <v>Seller Fulfilled</v>
          </cell>
          <cell r="S2461" t="str">
            <v>Seller Fulfilled</v>
          </cell>
          <cell r="T2461" t="str">
            <v>3LJ58B1EIE8A</v>
          </cell>
          <cell r="U2461" t="str">
            <v>10764608060046</v>
          </cell>
        </row>
        <row r="2462">
          <cell r="A2462" t="str">
            <v>1705-BOX</v>
          </cell>
          <cell r="B2462">
            <v>400239640</v>
          </cell>
          <cell r="C2462" t="str">
            <v>BAZIC Dayton Assorted Color Rollerball Pen 0.7mm w/ Regulator, (3/Pack), 24-Pack</v>
          </cell>
          <cell r="D2462" t="str">
            <v>ACTIVE</v>
          </cell>
          <cell r="E2462" t="str">
            <v>PUBLISHED</v>
          </cell>
          <cell r="F2462" t="str">
            <v>Offer end date has passed,No Match Found - Adjusted to your last submitted price</v>
          </cell>
          <cell r="G2462" t="str">
            <v>Office &amp; Stationery</v>
          </cell>
          <cell r="H2462" t="str">
            <v>Whiteboards</v>
          </cell>
          <cell r="I2462">
            <v>22.42</v>
          </cell>
          <cell r="J2462" t="str">
            <v>USD</v>
          </cell>
          <cell r="K2462" t="str">
            <v>Base</v>
          </cell>
          <cell r="L2462" t="str">
            <v>Yes</v>
          </cell>
          <cell r="M2462">
            <v>2039719</v>
          </cell>
          <cell r="N2462">
            <v>2039885</v>
          </cell>
          <cell r="O2462" t="str">
            <v>NETWORK_GEO</v>
          </cell>
          <cell r="P2462">
            <v>1.48</v>
          </cell>
          <cell r="Q2462">
            <v>1</v>
          </cell>
          <cell r="R2462" t="str">
            <v>WFS Eligible</v>
          </cell>
          <cell r="S2462" t="str">
            <v>Seller Fulfilled</v>
          </cell>
          <cell r="T2462" t="str">
            <v>5575N21ETTQT</v>
          </cell>
          <cell r="U2462" t="str">
            <v>00764608060223</v>
          </cell>
        </row>
        <row r="2463">
          <cell r="A2463" t="str">
            <v>1720-EACH</v>
          </cell>
          <cell r="B2463">
            <v>24901971</v>
          </cell>
          <cell r="C2463" t="str">
            <v>BAZIC 10 Color Retractable Pen [1720]</v>
          </cell>
          <cell r="D2463" t="str">
            <v>ACTIVE</v>
          </cell>
          <cell r="E2463" t="str">
            <v>PUBLISHED</v>
          </cell>
          <cell r="F2463" t="str">
            <v>Offer end date has passed</v>
          </cell>
          <cell r="G2463" t="str">
            <v>Office &amp; Stationery</v>
          </cell>
          <cell r="H2463" t="str">
            <v>Desk Staplers</v>
          </cell>
          <cell r="I2463">
            <v>18.989999999999998</v>
          </cell>
          <cell r="J2463" t="str">
            <v>USD</v>
          </cell>
          <cell r="K2463" t="str">
            <v>Base</v>
          </cell>
          <cell r="L2463" t="str">
            <v>Yes</v>
          </cell>
          <cell r="M2463">
            <v>2039719</v>
          </cell>
          <cell r="N2463">
            <v>2039910</v>
          </cell>
          <cell r="O2463" t="str">
            <v>NETWORK_GEO</v>
          </cell>
          <cell r="P2463">
            <v>0.84</v>
          </cell>
          <cell r="Q2463">
            <v>1</v>
          </cell>
          <cell r="R2463" t="str">
            <v>Seller Fulfilled</v>
          </cell>
          <cell r="S2463" t="str">
            <v>Seller Fulfilled</v>
          </cell>
          <cell r="T2463" t="str">
            <v>1F72YVJ8KLIX</v>
          </cell>
          <cell r="U2463" t="str">
            <v>00764608006047</v>
          </cell>
        </row>
        <row r="2464">
          <cell r="A2464" t="str">
            <v>1755-BOX</v>
          </cell>
          <cell r="B2464">
            <v>817859920</v>
          </cell>
          <cell r="C2464" t="str">
            <v>BAZIC Ballpoint Pen Pure Black Color Stick Pens, 1.0 mm, (12/Pack), 24-Pack</v>
          </cell>
          <cell r="D2464" t="str">
            <v>ACTIVE</v>
          </cell>
          <cell r="E2464" t="str">
            <v>PUBLISHED</v>
          </cell>
          <cell r="F2464" t="str">
            <v>Offer end date has passed</v>
          </cell>
          <cell r="G2464" t="str">
            <v>Office &amp; Stationery</v>
          </cell>
          <cell r="H2464" t="str">
            <v>Pens</v>
          </cell>
          <cell r="I2464">
            <v>44.81</v>
          </cell>
          <cell r="J2464" t="str">
            <v>USD</v>
          </cell>
          <cell r="K2464" t="str">
            <v>Base</v>
          </cell>
          <cell r="L2464">
            <v>44.81</v>
          </cell>
          <cell r="M2464">
            <v>2039719</v>
          </cell>
          <cell r="N2464">
            <v>2039910</v>
          </cell>
          <cell r="O2464">
            <v>3.4</v>
          </cell>
          <cell r="P2464">
            <v>0.98</v>
          </cell>
          <cell r="Q2464">
            <v>1</v>
          </cell>
          <cell r="R2464" t="str">
            <v>Seller Fulfilled</v>
          </cell>
          <cell r="S2464" t="str">
            <v>Seller Fulfilled</v>
          </cell>
          <cell r="T2464" t="str">
            <v>2P7DU2DJRXD1</v>
          </cell>
          <cell r="U2464" t="str">
            <v>00764608006979</v>
          </cell>
        </row>
        <row r="2465">
          <cell r="A2465" t="str">
            <v>2054-CASE</v>
          </cell>
          <cell r="B2465">
            <v>509799600</v>
          </cell>
          <cell r="C2465" t="str">
            <v>BAZIC Premium Glue Stick 21g/0.7 Oz, Acid Free Glue Sticks, Total 288-Count</v>
          </cell>
          <cell r="D2465" t="str">
            <v>ACTIVE</v>
          </cell>
          <cell r="E2465" t="str">
            <v>PUBLISHED</v>
          </cell>
          <cell r="F2465" t="str">
            <v>Offer end date has passed</v>
          </cell>
          <cell r="G2465" t="str">
            <v>Office &amp; Stationery</v>
          </cell>
          <cell r="H2465" t="str">
            <v>Glue</v>
          </cell>
          <cell r="I2465">
            <v>218.49</v>
          </cell>
          <cell r="J2465" t="str">
            <v>USD</v>
          </cell>
          <cell r="K2465" t="str">
            <v>Base</v>
          </cell>
          <cell r="L2465">
            <v>218.49</v>
          </cell>
          <cell r="M2465">
            <v>2039872</v>
          </cell>
          <cell r="N2465" t="str">
            <v>NETWORK_GEO</v>
          </cell>
          <cell r="O2465">
            <v>26</v>
          </cell>
          <cell r="P2465">
            <v>13.7</v>
          </cell>
          <cell r="Q2465">
            <v>1</v>
          </cell>
          <cell r="R2465" t="str">
            <v>Seller Fulfilled</v>
          </cell>
          <cell r="S2465" t="str">
            <v>Seller Fulfilled</v>
          </cell>
          <cell r="T2465" t="str">
            <v>6CVXU8EUIIQX</v>
          </cell>
          <cell r="U2465" t="str">
            <v>20814625070720</v>
          </cell>
        </row>
        <row r="2466">
          <cell r="A2466" t="str">
            <v>240-SET6</v>
          </cell>
          <cell r="B2466">
            <v>34995913</v>
          </cell>
          <cell r="C2466" t="str">
            <v>BAZIC Magnetic Paper Clips Holder w/ Asst. Color No.1 Paper Clip</v>
          </cell>
          <cell r="D2466" t="str">
            <v>ACTIVE</v>
          </cell>
          <cell r="E2466" t="str">
            <v>PUBLISHED</v>
          </cell>
          <cell r="F2466" t="str">
            <v>Offer end date has passed</v>
          </cell>
          <cell r="G2466" t="str">
            <v>Office &amp; Stationery</v>
          </cell>
          <cell r="H2466" t="str">
            <v>Pencils</v>
          </cell>
          <cell r="I2466">
            <v>11.49</v>
          </cell>
          <cell r="J2466" t="str">
            <v>USD</v>
          </cell>
          <cell r="K2466" t="str">
            <v>Base</v>
          </cell>
          <cell r="L2466" t="str">
            <v>Yes</v>
          </cell>
          <cell r="M2466">
            <v>2039905</v>
          </cell>
          <cell r="N2466">
            <v>2039720</v>
          </cell>
          <cell r="O2466" t="str">
            <v>NETWORK_GEO</v>
          </cell>
          <cell r="P2466">
            <v>0.28000000000000003</v>
          </cell>
          <cell r="Q2466">
            <v>1</v>
          </cell>
          <cell r="R2466" t="str">
            <v>Seller Fulfilled</v>
          </cell>
          <cell r="S2466" t="str">
            <v>Seller Fulfilled</v>
          </cell>
          <cell r="T2466" t="str">
            <v>35P3YRURPLQQ</v>
          </cell>
          <cell r="U2466" t="str">
            <v>00463512576652</v>
          </cell>
        </row>
        <row r="2467">
          <cell r="A2467" t="str">
            <v>2406-CASE</v>
          </cell>
          <cell r="B2467">
            <v>313909054</v>
          </cell>
          <cell r="C2467" t="str">
            <v>BAZIC Assorted Color Chalk, Standard Size Blackboard Chalks (24/Pack), 24-Packs</v>
          </cell>
          <cell r="D2467" t="str">
            <v>ACTIVE</v>
          </cell>
          <cell r="E2467" t="str">
            <v>PUBLISHED</v>
          </cell>
          <cell r="F2467" t="str">
            <v>Reasonable price requirements are not met,Reasonable Price Not Satisfied</v>
          </cell>
          <cell r="G2467" t="str">
            <v>Office &amp; Stationery</v>
          </cell>
          <cell r="H2467" t="str">
            <v>Envelopes</v>
          </cell>
          <cell r="I2467">
            <v>58</v>
          </cell>
          <cell r="J2467" t="str">
            <v>USD</v>
          </cell>
          <cell r="K2467" t="str">
            <v>Base</v>
          </cell>
          <cell r="L2467" t="str">
            <v>Yes</v>
          </cell>
          <cell r="M2467">
            <v>2039739</v>
          </cell>
          <cell r="N2467">
            <v>2038710</v>
          </cell>
          <cell r="O2467" t="str">
            <v>NETWORK_GEO</v>
          </cell>
          <cell r="P2467">
            <v>9.58</v>
          </cell>
          <cell r="Q2467">
            <v>1</v>
          </cell>
          <cell r="R2467" t="str">
            <v>Seller Fulfilled</v>
          </cell>
          <cell r="S2467" t="str">
            <v>Walmart Fulfilled</v>
          </cell>
          <cell r="T2467" t="str">
            <v>6S050E5VK6ZK</v>
          </cell>
          <cell r="U2467" t="str">
            <v>20764608082038</v>
          </cell>
        </row>
        <row r="2468">
          <cell r="A2468" t="str">
            <v>3443-BOX</v>
          </cell>
          <cell r="B2468">
            <v>582556913</v>
          </cell>
          <cell r="C2468" t="str">
            <v>BAZIC Glitter Shaker Color, Halloween Sparkling Powder, 24-Packs</v>
          </cell>
          <cell r="D2468" t="str">
            <v>ARCHIVED</v>
          </cell>
          <cell r="E2468" t="str">
            <v>UNPUBLISHED</v>
          </cell>
          <cell r="F2468" t="str">
            <v>Offer end date has passed</v>
          </cell>
          <cell r="G2468" t="str">
            <v>Office &amp; Stationery</v>
          </cell>
          <cell r="H2468" t="str">
            <v>Envelopes</v>
          </cell>
          <cell r="I2468">
            <v>142.25</v>
          </cell>
          <cell r="J2468" t="str">
            <v>USD</v>
          </cell>
          <cell r="K2468" t="str">
            <v>Base</v>
          </cell>
          <cell r="L2468" t="str">
            <v>Yes</v>
          </cell>
          <cell r="M2468">
            <v>2038710</v>
          </cell>
          <cell r="N2468">
            <v>2038710</v>
          </cell>
          <cell r="O2468" t="str">
            <v>NETWORK_GEO</v>
          </cell>
          <cell r="P2468">
            <v>29.42</v>
          </cell>
          <cell r="Q2468">
            <v>1</v>
          </cell>
          <cell r="R2468" t="str">
            <v>Seller Fulfilled</v>
          </cell>
          <cell r="S2468" t="str">
            <v>Seller Fulfilled</v>
          </cell>
          <cell r="T2468" t="str">
            <v>3Q0ORMSF2TQE</v>
          </cell>
          <cell r="U2468" t="str">
            <v>20764608082205</v>
          </cell>
        </row>
        <row r="2469">
          <cell r="A2469" t="str">
            <v>3981-BOX</v>
          </cell>
          <cell r="B2469">
            <v>765614099</v>
          </cell>
          <cell r="C2469" t="str">
            <v>BAZIC Flat Natural Hair Paint Brush Set, (5/pack), 24-Packs</v>
          </cell>
          <cell r="D2469" t="str">
            <v>ACTIVE</v>
          </cell>
          <cell r="E2469" t="str">
            <v>PUBLISHED</v>
          </cell>
          <cell r="F2469" t="str">
            <v>Reasonable price requirements are not met</v>
          </cell>
          <cell r="G2469" t="str">
            <v>Crafts</v>
          </cell>
          <cell r="H2469" t="str">
            <v>Art Brushes</v>
          </cell>
          <cell r="I2469">
            <v>44.43</v>
          </cell>
          <cell r="J2469" t="str">
            <v>USD</v>
          </cell>
          <cell r="K2469" t="str">
            <v>Base</v>
          </cell>
          <cell r="L2469">
            <v>44.43</v>
          </cell>
          <cell r="M2469">
            <v>2039747</v>
          </cell>
          <cell r="N2469">
            <v>2038710</v>
          </cell>
          <cell r="O2469" t="str">
            <v>NETWORK_GEO</v>
          </cell>
          <cell r="P2469">
            <v>5.76</v>
          </cell>
          <cell r="Q2469">
            <v>1</v>
          </cell>
          <cell r="R2469" t="str">
            <v>Seller Fulfilled</v>
          </cell>
          <cell r="S2469" t="str">
            <v>Seller Fulfilled</v>
          </cell>
          <cell r="T2469" t="str">
            <v>7K04395VW6PZ</v>
          </cell>
          <cell r="U2469" t="str">
            <v>00463194110861</v>
          </cell>
        </row>
        <row r="2470">
          <cell r="A2470" t="str">
            <v>3984-BOX</v>
          </cell>
          <cell r="B2470">
            <v>643367627</v>
          </cell>
          <cell r="C2470" t="str">
            <v>BAZIC Round Natural Hair Paint Brush (12/Pack) / Box Qty - 12</v>
          </cell>
          <cell r="D2470" t="str">
            <v>ACTIVE</v>
          </cell>
          <cell r="E2470" t="str">
            <v>PUBLISHED</v>
          </cell>
          <cell r="F2470" t="str">
            <v>Offer end date has passed</v>
          </cell>
          <cell r="G2470" t="str">
            <v>Electronics</v>
          </cell>
          <cell r="H2470" t="str">
            <v>Lap Desks</v>
          </cell>
          <cell r="I2470">
            <v>55.19</v>
          </cell>
          <cell r="J2470" t="str">
            <v>USD</v>
          </cell>
          <cell r="K2470" t="str">
            <v>Base</v>
          </cell>
          <cell r="L2470" t="str">
            <v>Yes</v>
          </cell>
          <cell r="M2470">
            <v>2039747</v>
          </cell>
          <cell r="N2470">
            <v>2038710</v>
          </cell>
          <cell r="O2470" t="str">
            <v>NETWORK_GEO</v>
          </cell>
          <cell r="P2470">
            <v>6.61</v>
          </cell>
          <cell r="Q2470">
            <v>1</v>
          </cell>
          <cell r="R2470" t="str">
            <v>WFS Eligible</v>
          </cell>
          <cell r="S2470" t="str">
            <v>Seller Fulfilled</v>
          </cell>
          <cell r="T2470" t="str">
            <v>7948NETY60G3</v>
          </cell>
          <cell r="U2470" t="str">
            <v>00461720543398</v>
          </cell>
        </row>
        <row r="2471">
          <cell r="A2471" t="str">
            <v>4162-PACK2</v>
          </cell>
          <cell r="B2471">
            <v>911983127</v>
          </cell>
          <cell r="C2471" t="str">
            <v>BAZIC 3 Ring Binder 3" View Binders Slant D Ring Green, Hold 600 Sheets, 2-Count</v>
          </cell>
          <cell r="D2471" t="str">
            <v>ACTIVE</v>
          </cell>
          <cell r="E2471" t="str">
            <v>PUBLISHED</v>
          </cell>
          <cell r="F2471" t="str">
            <v>Offer end date has passed</v>
          </cell>
          <cell r="G2471" t="str">
            <v>Office &amp; Stationery</v>
          </cell>
          <cell r="H2471" t="str">
            <v>Mounting Tapes</v>
          </cell>
          <cell r="I2471">
            <v>16.09</v>
          </cell>
          <cell r="J2471" t="str">
            <v>USD</v>
          </cell>
          <cell r="K2471" t="str">
            <v>Base</v>
          </cell>
          <cell r="L2471" t="str">
            <v>Yes</v>
          </cell>
          <cell r="M2471">
            <v>2039738</v>
          </cell>
          <cell r="N2471">
            <v>2038710</v>
          </cell>
          <cell r="O2471" t="str">
            <v>NETWORK_GEO</v>
          </cell>
          <cell r="P2471">
            <v>0.72</v>
          </cell>
          <cell r="Q2471">
            <v>1</v>
          </cell>
          <cell r="R2471" t="str">
            <v>Seller Fulfilled</v>
          </cell>
          <cell r="S2471" t="str">
            <v>Seller Fulfilled</v>
          </cell>
          <cell r="T2471" t="str">
            <v>28FFBIUV4Q90</v>
          </cell>
          <cell r="U2471" t="str">
            <v>00462735257102</v>
          </cell>
        </row>
        <row r="2472">
          <cell r="A2472" t="str">
            <v>5034-PACK2</v>
          </cell>
          <cell r="B2472">
            <v>6045804386</v>
          </cell>
          <cell r="C2472" t="str">
            <v>BAZIC Black Tri-Fold Corrugated Presentation Display Board 36" X 48", 2-Pack</v>
          </cell>
          <cell r="D2472" t="str">
            <v>ACTIVE</v>
          </cell>
          <cell r="E2472" t="str">
            <v>PUBLISHED</v>
          </cell>
          <cell r="F2472" t="str">
            <v>Offer end date has passed</v>
          </cell>
          <cell r="G2472" t="str">
            <v>Office &amp; Stationery</v>
          </cell>
          <cell r="H2472" t="str">
            <v>Mounting Tapes</v>
          </cell>
          <cell r="I2472">
            <v>34.99</v>
          </cell>
          <cell r="J2472" t="str">
            <v>USD</v>
          </cell>
          <cell r="K2472" t="str">
            <v>Base</v>
          </cell>
          <cell r="L2472" t="str">
            <v>Yes</v>
          </cell>
          <cell r="M2472">
            <v>2039885</v>
          </cell>
          <cell r="N2472">
            <v>2038710</v>
          </cell>
          <cell r="O2472" t="str">
            <v>NETWORK_GEO</v>
          </cell>
          <cell r="P2472">
            <v>5.78</v>
          </cell>
          <cell r="Q2472">
            <v>1</v>
          </cell>
          <cell r="R2472" t="str">
            <v>Seller Fulfilled</v>
          </cell>
          <cell r="S2472" t="str">
            <v>Seller Fulfilled</v>
          </cell>
          <cell r="T2472" t="str">
            <v>2RJCH26RW1OJ</v>
          </cell>
          <cell r="U2472" t="str">
            <v>10764608009267</v>
          </cell>
        </row>
        <row r="2473">
          <cell r="A2473" t="str">
            <v>529-CASE</v>
          </cell>
          <cell r="B2473">
            <v>222758205</v>
          </cell>
          <cell r="C2473" t="str">
            <v>BAZIC Poster Board 11" X 14" Assorted Colored, (5/Pack), 48-Pack</v>
          </cell>
          <cell r="D2473" t="str">
            <v>ACTIVE</v>
          </cell>
          <cell r="E2473" t="str">
            <v>PUBLISHED</v>
          </cell>
          <cell r="G2473" t="str">
            <v>Office &amp; Stationery</v>
          </cell>
          <cell r="H2473" t="str">
            <v>Poster Boards</v>
          </cell>
          <cell r="I2473">
            <v>48.83</v>
          </cell>
          <cell r="J2473" t="str">
            <v>USD</v>
          </cell>
          <cell r="K2473" t="str">
            <v>Base</v>
          </cell>
          <cell r="L2473">
            <v>48.83</v>
          </cell>
          <cell r="M2473">
            <v>2039749</v>
          </cell>
          <cell r="N2473">
            <v>2042502</v>
          </cell>
          <cell r="O2473" t="str">
            <v>NETWORK_GEO</v>
          </cell>
          <cell r="P2473">
            <v>11.1</v>
          </cell>
          <cell r="Q2473">
            <v>1</v>
          </cell>
          <cell r="R2473" t="str">
            <v>Seller Fulfilled</v>
          </cell>
          <cell r="S2473" t="str">
            <v>Seller Fulfilled</v>
          </cell>
          <cell r="T2473" t="str">
            <v>3PT6EBYS2DOP</v>
          </cell>
          <cell r="U2473" t="str">
            <v>20764608009721</v>
          </cell>
        </row>
        <row r="2474">
          <cell r="A2474" t="str">
            <v>538-SET8</v>
          </cell>
          <cell r="B2474">
            <v>36938718</v>
          </cell>
          <cell r="C2474" t="str">
            <v>BAZIC Wide Ruled 1 Subject Poly Cover Spiral Notebooks 70 Sheets, Assorted Color, 8-Pack</v>
          </cell>
          <cell r="D2474" t="str">
            <v>ACTIVE</v>
          </cell>
          <cell r="E2474" t="str">
            <v>PUBLISHED</v>
          </cell>
          <cell r="F2474" t="str">
            <v>Compliance - Childrenâ€™s Product Policy,No Match Found - Adjusted to your last submitted price</v>
          </cell>
          <cell r="G2474" t="str">
            <v>Office &amp; Stationery</v>
          </cell>
          <cell r="H2474" t="str">
            <v>Duct Tapes</v>
          </cell>
          <cell r="I2474">
            <v>7.99</v>
          </cell>
          <cell r="J2474" t="str">
            <v>USD</v>
          </cell>
          <cell r="K2474" t="str">
            <v>Base</v>
          </cell>
          <cell r="L2474" t="str">
            <v>Yes</v>
          </cell>
          <cell r="M2474">
            <v>2039723</v>
          </cell>
          <cell r="N2474">
            <v>2042502</v>
          </cell>
          <cell r="O2474" t="str">
            <v>NETWORK_GEO</v>
          </cell>
          <cell r="P2474">
            <v>0.18</v>
          </cell>
          <cell r="Q2474">
            <v>1</v>
          </cell>
          <cell r="R2474" t="str">
            <v>Seller Fulfilled</v>
          </cell>
          <cell r="S2474" t="str">
            <v>Walmart Fulfilled</v>
          </cell>
          <cell r="T2474" t="str">
            <v>4JFLIUT5YO53</v>
          </cell>
          <cell r="U2474" t="str">
            <v>00764608009789</v>
          </cell>
        </row>
        <row r="2475">
          <cell r="A2475" t="str">
            <v>5513-PACK8</v>
          </cell>
          <cell r="B2475">
            <v>1574689298</v>
          </cell>
          <cell r="C2475" t="str">
            <v>BAZIC Composition Book College Ruled 80 Sheet Black Marble Notebook, 8-Pack</v>
          </cell>
          <cell r="D2475" t="str">
            <v>RETIRED</v>
          </cell>
          <cell r="E2475" t="str">
            <v>UNPUBLISHED</v>
          </cell>
          <cell r="F2475" t="str">
            <v>Offer end date has passed</v>
          </cell>
          <cell r="G2475" t="str">
            <v>Office &amp; Stationery</v>
          </cell>
          <cell r="H2475" t="str">
            <v>Duct Tapes</v>
          </cell>
          <cell r="I2475">
            <v>17.25</v>
          </cell>
          <cell r="J2475" t="str">
            <v>USD</v>
          </cell>
          <cell r="K2475" t="str">
            <v>Base</v>
          </cell>
          <cell r="L2475" t="str">
            <v>Yes</v>
          </cell>
          <cell r="M2475">
            <v>2038710</v>
          </cell>
          <cell r="N2475">
            <v>2042502</v>
          </cell>
          <cell r="O2475" t="str">
            <v>NETWORK_GEO</v>
          </cell>
          <cell r="P2475">
            <v>1.26</v>
          </cell>
          <cell r="Q2475">
            <v>1</v>
          </cell>
          <cell r="R2475" t="str">
            <v>Seller Fulfilled</v>
          </cell>
          <cell r="S2475" t="str">
            <v>Walmart Fulfilled</v>
          </cell>
          <cell r="T2475" t="str">
            <v>5J7GGT06ZUW9</v>
          </cell>
          <cell r="U2475" t="str">
            <v>00764608009796</v>
          </cell>
        </row>
        <row r="2476">
          <cell r="A2476" t="str">
            <v>5600-CASE</v>
          </cell>
          <cell r="B2476">
            <v>14592559199</v>
          </cell>
          <cell r="C2476" t="str">
            <v>BAZIC Telling Time Flash Cards Learn to Read Time, Read Clocks Numerals &amp; Analog (36/Pack), 72-Pack</v>
          </cell>
          <cell r="D2476" t="str">
            <v>ACTIVE</v>
          </cell>
          <cell r="E2476" t="str">
            <v>PUBLISHED</v>
          </cell>
          <cell r="F2476" t="str">
            <v>Offer end date has passed</v>
          </cell>
          <cell r="G2476" t="str">
            <v>Office &amp; Stationery</v>
          </cell>
          <cell r="H2476" t="str">
            <v>Mounting Tapes</v>
          </cell>
          <cell r="I2476">
            <v>8.5</v>
          </cell>
          <cell r="J2476" t="str">
            <v>USD</v>
          </cell>
          <cell r="K2476" t="str">
            <v>Base</v>
          </cell>
          <cell r="L2476" t="str">
            <v>No</v>
          </cell>
          <cell r="M2476">
            <v>2039914</v>
          </cell>
          <cell r="N2476">
            <v>2038710</v>
          </cell>
          <cell r="O2476" t="str">
            <v>NETWORK_GEO</v>
          </cell>
          <cell r="P2476">
            <v>0.14000000000000001</v>
          </cell>
          <cell r="Q2476">
            <v>1</v>
          </cell>
          <cell r="R2476" t="str">
            <v>Seller Fulfilled</v>
          </cell>
          <cell r="S2476" t="str">
            <v>Seller Fulfilled</v>
          </cell>
          <cell r="T2476" t="str">
            <v>4OEBJTQAF309</v>
          </cell>
          <cell r="U2476" t="str">
            <v>00764608009819</v>
          </cell>
        </row>
        <row r="2477">
          <cell r="A2477" t="str">
            <v>563-SET6</v>
          </cell>
          <cell r="B2477">
            <v>25286410</v>
          </cell>
          <cell r="C2477" t="str">
            <v>BAZIC College Ruled 3 Subject Spiral Notebooks 120 Sheets 9.5"x5.75", 6-Pack</v>
          </cell>
          <cell r="D2477" t="str">
            <v>ACTIVE</v>
          </cell>
          <cell r="E2477" t="str">
            <v>PUBLISHED</v>
          </cell>
          <cell r="F2477" t="str">
            <v>Offer end date has passed</v>
          </cell>
          <cell r="G2477" t="str">
            <v>Home &amp; Garden</v>
          </cell>
          <cell r="H2477" t="str">
            <v>Plaques &amp; Signs</v>
          </cell>
          <cell r="I2477">
            <v>7.25</v>
          </cell>
          <cell r="J2477" t="str">
            <v>USD</v>
          </cell>
          <cell r="K2477" t="str">
            <v>Base</v>
          </cell>
          <cell r="L2477" t="str">
            <v>Yes</v>
          </cell>
          <cell r="M2477">
            <v>2038710</v>
          </cell>
          <cell r="N2477">
            <v>2038710</v>
          </cell>
          <cell r="O2477" t="str">
            <v>NETWORK_GEO</v>
          </cell>
          <cell r="P2477">
            <v>0.11</v>
          </cell>
          <cell r="Q2477">
            <v>1</v>
          </cell>
          <cell r="R2477" t="str">
            <v>Seller Fulfilled</v>
          </cell>
          <cell r="S2477" t="str">
            <v>Walmart Fulfilled</v>
          </cell>
          <cell r="T2477" t="str">
            <v>3WXFQJ56MYBD</v>
          </cell>
          <cell r="U2477" t="str">
            <v>00764608043622</v>
          </cell>
        </row>
        <row r="2478">
          <cell r="A2478" t="str">
            <v>576-SET6</v>
          </cell>
          <cell r="B2478">
            <v>12791800031</v>
          </cell>
          <cell r="C2478" t="str">
            <v>BAZIC Ruled White Index Cards Fashion Poly Cover w/ Ring 3" X 5", 100 Count, Cute Floral Cover, 6-Pack</v>
          </cell>
          <cell r="D2478" t="str">
            <v>ACTIVE</v>
          </cell>
          <cell r="E2478" t="str">
            <v>PUBLISHED</v>
          </cell>
          <cell r="G2478" t="str">
            <v>Office &amp; Stationery</v>
          </cell>
          <cell r="H2478" t="str">
            <v>Index Cards</v>
          </cell>
          <cell r="I2478">
            <v>21.59</v>
          </cell>
          <cell r="J2478" t="str">
            <v>USD</v>
          </cell>
          <cell r="K2478" t="str">
            <v>Base</v>
          </cell>
          <cell r="L2478">
            <v>21.59</v>
          </cell>
          <cell r="M2478">
            <v>2039744</v>
          </cell>
          <cell r="N2478">
            <v>2038710</v>
          </cell>
          <cell r="O2478" t="str">
            <v>NETWORK_GEO</v>
          </cell>
          <cell r="P2478">
            <v>0.11</v>
          </cell>
          <cell r="Q2478">
            <v>1</v>
          </cell>
          <cell r="R2478" t="str">
            <v>Seller Fulfilled</v>
          </cell>
          <cell r="S2478" t="str">
            <v>Seller Fulfilled</v>
          </cell>
          <cell r="T2478" t="str">
            <v>6A9VNC04MKPY</v>
          </cell>
          <cell r="U2478" t="str">
            <v>00764608043677</v>
          </cell>
        </row>
        <row r="2479">
          <cell r="A2479" t="str">
            <v>70719-SET2</v>
          </cell>
          <cell r="B2479">
            <v>406824226</v>
          </cell>
          <cell r="C2479" t="str">
            <v>DDI 80 Page Spanish Llama Coloring Book - Assorted Case of 48</v>
          </cell>
          <cell r="D2479" t="str">
            <v>ACTIVE</v>
          </cell>
          <cell r="E2479" t="str">
            <v>PUBLISHED</v>
          </cell>
          <cell r="F2479" t="str">
            <v>Offer end date has passed</v>
          </cell>
          <cell r="G2479" t="str">
            <v>Home &amp; Garden</v>
          </cell>
          <cell r="H2479" t="str">
            <v>Plaques &amp; Signs</v>
          </cell>
          <cell r="I2479">
            <v>7.14</v>
          </cell>
          <cell r="J2479" t="str">
            <v>USD</v>
          </cell>
          <cell r="K2479" t="str">
            <v>Base</v>
          </cell>
          <cell r="L2479" t="str">
            <v>Yes</v>
          </cell>
          <cell r="M2479">
            <v>2038710</v>
          </cell>
          <cell r="N2479">
            <v>2038710</v>
          </cell>
          <cell r="O2479" t="str">
            <v>NETWORK_GEO</v>
          </cell>
          <cell r="P2479">
            <v>0.06</v>
          </cell>
          <cell r="Q2479">
            <v>1</v>
          </cell>
          <cell r="R2479" t="str">
            <v>Seller Fulfilled</v>
          </cell>
          <cell r="S2479" t="str">
            <v>Seller Fulfilled</v>
          </cell>
          <cell r="T2479" t="str">
            <v>1Y4ON93R8GKN</v>
          </cell>
          <cell r="U2479" t="str">
            <v>00764608043219</v>
          </cell>
        </row>
        <row r="2480">
          <cell r="A2480" t="str">
            <v>9000-CASE</v>
          </cell>
          <cell r="B2480">
            <v>553802558</v>
          </cell>
          <cell r="C2480" t="str">
            <v>BAZIC Printed Duct Tape Heart Pattern 1.88" X 5 Yards, 24-Pack</v>
          </cell>
          <cell r="D2480" t="str">
            <v>ARCHIVED</v>
          </cell>
          <cell r="E2480" t="str">
            <v>UNPUBLISHED</v>
          </cell>
          <cell r="F2480" t="str">
            <v>Offer end date has passed</v>
          </cell>
          <cell r="G2480" t="str">
            <v>Travel, Luggage &amp; Accessories</v>
          </cell>
          <cell r="H2480" t="str">
            <v>Backpacks</v>
          </cell>
          <cell r="I2480">
            <v>12.2</v>
          </cell>
          <cell r="J2480" t="str">
            <v>USD</v>
          </cell>
          <cell r="K2480" t="str">
            <v>Base</v>
          </cell>
          <cell r="L2480" t="str">
            <v>Yes</v>
          </cell>
          <cell r="M2480">
            <v>2038710</v>
          </cell>
          <cell r="N2480">
            <v>2038980</v>
          </cell>
          <cell r="O2480" t="str">
            <v>NETWORK_GEO</v>
          </cell>
          <cell r="P2480">
            <v>0.65</v>
          </cell>
          <cell r="Q2480">
            <v>1</v>
          </cell>
          <cell r="R2480" t="str">
            <v>Seller Fulfilled</v>
          </cell>
          <cell r="S2480" t="str">
            <v>Seller Fulfilled</v>
          </cell>
          <cell r="T2480" t="str">
            <v>5VX3W3ZZWTL0</v>
          </cell>
          <cell r="U2480" t="str">
            <v>00764608010396</v>
          </cell>
        </row>
        <row r="2481">
          <cell r="A2481" t="str">
            <v>930-EACH</v>
          </cell>
          <cell r="B2481">
            <v>30366891</v>
          </cell>
          <cell r="C2481" t="str">
            <v>BAZIC 3/4" X 500" Double Sided Permanent Tape w/ Dispenser [930]</v>
          </cell>
          <cell r="D2481" t="str">
            <v>ACTIVE</v>
          </cell>
          <cell r="E2481" t="str">
            <v>PUBLISHED</v>
          </cell>
          <cell r="G2481" t="str">
            <v>Office &amp; Stationery</v>
          </cell>
          <cell r="H2481" t="str">
            <v>Adhesive Tapes</v>
          </cell>
          <cell r="I2481">
            <v>7.99</v>
          </cell>
          <cell r="J2481" t="str">
            <v>USD</v>
          </cell>
          <cell r="K2481" t="str">
            <v>Base</v>
          </cell>
          <cell r="L2481">
            <v>7.99</v>
          </cell>
          <cell r="M2481">
            <v>2038710</v>
          </cell>
          <cell r="N2481">
            <v>2038980</v>
          </cell>
          <cell r="O2481" t="str">
            <v>NETWORK_GEO</v>
          </cell>
          <cell r="P2481">
            <v>0.85</v>
          </cell>
          <cell r="Q2481">
            <v>1</v>
          </cell>
          <cell r="R2481" t="str">
            <v>Seller Fulfilled</v>
          </cell>
          <cell r="S2481" t="str">
            <v>Seller Fulfilled</v>
          </cell>
          <cell r="T2481" t="str">
            <v>2NE92MCRE467</v>
          </cell>
          <cell r="U2481" t="str">
            <v>00764608010549</v>
          </cell>
        </row>
        <row r="2482">
          <cell r="A2482" t="str">
            <v>S-2-PACK4</v>
          </cell>
          <cell r="B2482">
            <v>280355931</v>
          </cell>
          <cell r="C2482" t="str">
            <v>BAZIC For Sale Sign 9"X12" (2-Line), Model Year Phone Number, 4-Pack</v>
          </cell>
          <cell r="D2482" t="str">
            <v>ACTIVE</v>
          </cell>
          <cell r="E2482" t="str">
            <v>PUBLISHED</v>
          </cell>
          <cell r="F2482" t="str">
            <v>Offer end date has passed</v>
          </cell>
          <cell r="G2482" t="str">
            <v>Home &amp; Garden</v>
          </cell>
          <cell r="H2482" t="str">
            <v>Plaques &amp; Signs</v>
          </cell>
          <cell r="I2482">
            <v>7.99</v>
          </cell>
          <cell r="J2482" t="str">
            <v>USD</v>
          </cell>
          <cell r="K2482" t="str">
            <v>Base</v>
          </cell>
          <cell r="L2482">
            <v>7.99</v>
          </cell>
          <cell r="M2482">
            <v>2038710</v>
          </cell>
          <cell r="N2482">
            <v>2038980</v>
          </cell>
          <cell r="O2482">
            <v>0.25</v>
          </cell>
          <cell r="P2482">
            <v>1.1599999999999999</v>
          </cell>
          <cell r="Q2482">
            <v>1</v>
          </cell>
          <cell r="R2482" t="str">
            <v>Seller Fulfilled</v>
          </cell>
          <cell r="S2482" t="str">
            <v>Seller Fulfilled</v>
          </cell>
          <cell r="T2482" t="str">
            <v>2QJUW22DIYC6</v>
          </cell>
          <cell r="U2482" t="str">
            <v>00764608011201</v>
          </cell>
        </row>
        <row r="2483">
          <cell r="A2483" t="str">
            <v>S-20-BOX</v>
          </cell>
          <cell r="B2483">
            <v>749786606</v>
          </cell>
          <cell r="C2483" t="str">
            <v>BAZIC Help Wanted Sign 9"X12", Waterproof Indoor Signage, 24-Pack</v>
          </cell>
          <cell r="D2483" t="str">
            <v>ACTIVE</v>
          </cell>
          <cell r="E2483" t="str">
            <v>PUBLISHED</v>
          </cell>
          <cell r="F2483"/>
          <cell r="G2483" t="str">
            <v>Office &amp; Stationery</v>
          </cell>
          <cell r="H2483" t="str">
            <v>Dry Erase Markers</v>
          </cell>
          <cell r="I2483">
            <v>24.75</v>
          </cell>
          <cell r="J2483" t="str">
            <v>USD</v>
          </cell>
          <cell r="K2483" t="str">
            <v>Base</v>
          </cell>
          <cell r="L2483" t="str">
            <v>Yes</v>
          </cell>
          <cell r="M2483">
            <v>2038710</v>
          </cell>
          <cell r="N2483">
            <v>2039746</v>
          </cell>
          <cell r="O2483" t="str">
            <v>NETWORK_GEO</v>
          </cell>
          <cell r="P2483">
            <v>0.81</v>
          </cell>
          <cell r="Q2483">
            <v>1</v>
          </cell>
          <cell r="R2483" t="str">
            <v>Seller Fulfilled</v>
          </cell>
          <cell r="S2483" t="str">
            <v>Seller Fulfilled</v>
          </cell>
          <cell r="T2483" t="str">
            <v>4844YP1ROYFP</v>
          </cell>
          <cell r="U2483" t="str">
            <v>00469638133410</v>
          </cell>
        </row>
        <row r="2484">
          <cell r="A2484" t="str">
            <v>S-4-PACK4</v>
          </cell>
          <cell r="B2484">
            <v>435818990</v>
          </cell>
          <cell r="C2484" t="str">
            <v>BAZIC For Rent Sign 9"X12", For Rent Rental Waterproof Indoor Signage, 4-Pack</v>
          </cell>
          <cell r="D2484" t="str">
            <v>ACTIVE</v>
          </cell>
          <cell r="E2484" t="str">
            <v>PUBLISHED</v>
          </cell>
          <cell r="F2484" t="str">
            <v>Offer end date has passed</v>
          </cell>
          <cell r="G2484" t="str">
            <v>Office &amp; Stationery</v>
          </cell>
          <cell r="H2484" t="str">
            <v>Stationery &amp; Stationery Sets</v>
          </cell>
          <cell r="I2484">
            <v>8.35</v>
          </cell>
          <cell r="J2484" t="str">
            <v>USD</v>
          </cell>
          <cell r="K2484" t="str">
            <v>Base</v>
          </cell>
          <cell r="L2484" t="str">
            <v>Yes</v>
          </cell>
          <cell r="M2484">
            <v>2038710</v>
          </cell>
          <cell r="N2484">
            <v>2038710</v>
          </cell>
          <cell r="O2484" t="str">
            <v>NETWORK_GEO</v>
          </cell>
          <cell r="P2484">
            <v>0.19</v>
          </cell>
          <cell r="Q2484">
            <v>1</v>
          </cell>
          <cell r="R2484" t="str">
            <v>Seller Fulfilled</v>
          </cell>
          <cell r="S2484" t="str">
            <v>Walmart Fulfilled</v>
          </cell>
          <cell r="T2484" t="str">
            <v>4AGY5049CWWZ</v>
          </cell>
          <cell r="U2484" t="str">
            <v>00764608012086</v>
          </cell>
        </row>
        <row r="2485">
          <cell r="A2485" t="str">
            <v>1254-EACH</v>
          </cell>
          <cell r="B2485">
            <v>38167624</v>
          </cell>
          <cell r="C2485" t="str">
            <v>BAZIC Magnetic Dry Erase Marker, Fine Tip Color Whiteboard Markers (3/Pack), 1-Pack</v>
          </cell>
          <cell r="D2485" t="str">
            <v>ACTIVE</v>
          </cell>
          <cell r="E2485" t="str">
            <v>PUBLISHED</v>
          </cell>
          <cell r="G2485" t="str">
            <v>Office &amp; Stationery</v>
          </cell>
          <cell r="H2485" t="str">
            <v>Dry Erase Markers</v>
          </cell>
          <cell r="I2485">
            <v>7.99</v>
          </cell>
          <cell r="J2485" t="str">
            <v>USD</v>
          </cell>
          <cell r="K2485" t="str">
            <v>Base</v>
          </cell>
          <cell r="L2485">
            <v>7.99</v>
          </cell>
          <cell r="M2485">
            <v>2039746</v>
          </cell>
          <cell r="N2485">
            <v>2039746</v>
          </cell>
          <cell r="O2485" t="str">
            <v>NETWORK_GEO</v>
          </cell>
          <cell r="P2485">
            <v>3.98</v>
          </cell>
          <cell r="Q2485">
            <v>1</v>
          </cell>
          <cell r="R2485" t="str">
            <v>Seller Fulfilled</v>
          </cell>
          <cell r="S2485" t="str">
            <v>Seller Fulfilled</v>
          </cell>
          <cell r="T2485" t="str">
            <v>63WKICH1DEF4</v>
          </cell>
          <cell r="U2485" t="str">
            <v>00764608012161</v>
          </cell>
        </row>
        <row r="2486">
          <cell r="A2486" t="str">
            <v>17054-BOX</v>
          </cell>
          <cell r="B2486">
            <v>765576266</v>
          </cell>
          <cell r="C2486" t="str">
            <v>BAZIC Fiero 12 Color Fiber Tip Fineliner Pen, 0.4mm, (12/Pack), 12-Pack</v>
          </cell>
          <cell r="D2486" t="str">
            <v>ACTIVE</v>
          </cell>
          <cell r="E2486" t="str">
            <v>PUBLISHED</v>
          </cell>
          <cell r="F2486"/>
          <cell r="G2486" t="str">
            <v>Office &amp; Stationery</v>
          </cell>
          <cell r="H2486" t="str">
            <v>Markers</v>
          </cell>
          <cell r="I2486">
            <v>46.99</v>
          </cell>
          <cell r="J2486" t="str">
            <v>USD</v>
          </cell>
          <cell r="K2486" t="str">
            <v>Base</v>
          </cell>
          <cell r="L2486" t="str">
            <v>Yes</v>
          </cell>
          <cell r="M2486">
            <v>2039719</v>
          </cell>
          <cell r="N2486">
            <v>2039746</v>
          </cell>
          <cell r="O2486" t="str">
            <v>NETWORK_GEO</v>
          </cell>
          <cell r="P2486">
            <v>1.74</v>
          </cell>
          <cell r="Q2486">
            <v>1</v>
          </cell>
          <cell r="R2486" t="str">
            <v>Seller Fulfilled</v>
          </cell>
          <cell r="S2486" t="str">
            <v>Seller Fulfilled</v>
          </cell>
          <cell r="T2486" t="str">
            <v>0YKUZWMWAC8Q</v>
          </cell>
          <cell r="U2486" t="str">
            <v>10764608012182</v>
          </cell>
        </row>
        <row r="2487">
          <cell r="A2487" t="str">
            <v>17105-BOX</v>
          </cell>
          <cell r="B2487">
            <v>18045565164</v>
          </cell>
          <cell r="C2487" t="str">
            <v>BAZIC Frizz Erasable Gel Pens, 0.7mm Medium Point, Blue Ink, Comfort Grip, 24-Pack</v>
          </cell>
          <cell r="D2487" t="str">
            <v>ACTIVE</v>
          </cell>
          <cell r="E2487" t="str">
            <v>PUBLISHED</v>
          </cell>
          <cell r="G2487" t="str">
            <v>Office &amp; Stationery</v>
          </cell>
          <cell r="H2487" t="str">
            <v>Pens</v>
          </cell>
          <cell r="I2487">
            <v>37.99</v>
          </cell>
          <cell r="J2487" t="str">
            <v>USD</v>
          </cell>
          <cell r="K2487" t="str">
            <v>Base</v>
          </cell>
          <cell r="L2487">
            <v>37.99</v>
          </cell>
          <cell r="M2487">
            <v>2039719</v>
          </cell>
          <cell r="N2487">
            <v>2039746</v>
          </cell>
          <cell r="O2487" t="str">
            <v>NETWORK_GEO</v>
          </cell>
          <cell r="P2487">
            <v>0.18</v>
          </cell>
          <cell r="Q2487">
            <v>1</v>
          </cell>
          <cell r="R2487" t="str">
            <v>Seller Fulfilled</v>
          </cell>
          <cell r="S2487" t="str">
            <v>Seller Fulfilled</v>
          </cell>
          <cell r="T2487" t="str">
            <v>4GFW21O7QJSJ</v>
          </cell>
          <cell r="U2487" t="str">
            <v>00764608012369</v>
          </cell>
        </row>
        <row r="2488">
          <cell r="A2488" t="str">
            <v>1915-SET6</v>
          </cell>
          <cell r="B2488">
            <v>34995858</v>
          </cell>
          <cell r="C2488" t="str">
            <v>BAZIC Pencil Sharpener 2 Dual Blades + 2 Round Receptacle, (4-Pack), 6-Pack</v>
          </cell>
          <cell r="D2488" t="str">
            <v>ACTIVE</v>
          </cell>
          <cell r="E2488" t="str">
            <v>PUBLISHED</v>
          </cell>
          <cell r="G2488" t="str">
            <v>Office &amp; Stationery</v>
          </cell>
          <cell r="H2488" t="str">
            <v>Manual Pencil Sharpeners</v>
          </cell>
          <cell r="I2488">
            <v>23.5</v>
          </cell>
          <cell r="J2488" t="str">
            <v>USD</v>
          </cell>
          <cell r="K2488" t="str">
            <v>Base</v>
          </cell>
          <cell r="L2488">
            <v>23.5</v>
          </cell>
          <cell r="M2488">
            <v>2039751</v>
          </cell>
          <cell r="N2488">
            <v>2038710</v>
          </cell>
          <cell r="O2488" t="str">
            <v>NETWORK_GEO</v>
          </cell>
          <cell r="P2488">
            <v>3.75</v>
          </cell>
          <cell r="Q2488">
            <v>1</v>
          </cell>
          <cell r="R2488" t="str">
            <v>Seller Fulfilled</v>
          </cell>
          <cell r="S2488" t="str">
            <v>Seller Fulfilled</v>
          </cell>
          <cell r="T2488" t="str">
            <v>1K5BA3BK12UO</v>
          </cell>
          <cell r="U2488" t="str">
            <v>10764608012397</v>
          </cell>
        </row>
        <row r="2489">
          <cell r="A2489" t="str">
            <v>2008-EACH</v>
          </cell>
          <cell r="B2489">
            <v>53447792</v>
          </cell>
          <cell r="C2489" t="str">
            <v>BAZIC 0.10 oz (3g) Super Glue Pen w/Precision Tip Applicator [2008]</v>
          </cell>
          <cell r="D2489" t="str">
            <v>ACTIVE</v>
          </cell>
          <cell r="E2489" t="str">
            <v>PUBLISHED</v>
          </cell>
          <cell r="F2489" t="str">
            <v>Reasonable price requirements are not met,Reasonable Price Not Satisfied</v>
          </cell>
          <cell r="G2489" t="str">
            <v>Office &amp; Stationery</v>
          </cell>
          <cell r="H2489" t="str">
            <v>Markers</v>
          </cell>
          <cell r="I2489">
            <v>41.57</v>
          </cell>
          <cell r="J2489" t="str">
            <v>USD</v>
          </cell>
          <cell r="K2489" t="str">
            <v>Base</v>
          </cell>
          <cell r="L2489" t="str">
            <v>Yes</v>
          </cell>
          <cell r="M2489">
            <v>2039872</v>
          </cell>
          <cell r="N2489">
            <v>2039746</v>
          </cell>
          <cell r="O2489" t="str">
            <v>NETWORK_GEO</v>
          </cell>
          <cell r="P2489">
            <v>4.0599999999999996</v>
          </cell>
          <cell r="Q2489">
            <v>1</v>
          </cell>
          <cell r="R2489" t="str">
            <v>Seller Fulfilled</v>
          </cell>
          <cell r="S2489" t="str">
            <v>Seller Fulfilled</v>
          </cell>
          <cell r="T2489" t="str">
            <v>20B7FM355IRP</v>
          </cell>
          <cell r="U2489" t="str">
            <v>10764608012601</v>
          </cell>
        </row>
        <row r="2490">
          <cell r="A2490" t="str">
            <v>2093-BOX</v>
          </cell>
          <cell r="B2490">
            <v>747984459</v>
          </cell>
          <cell r="C2490" t="str">
            <v>BAZIC Hot Melt Glue Sticks Dual Temp 7.87" x 0.27" (10/Pack), 24-Packs</v>
          </cell>
          <cell r="D2490" t="str">
            <v>ACTIVE</v>
          </cell>
          <cell r="E2490" t="str">
            <v>PUBLISHED</v>
          </cell>
          <cell r="F2490" t="str">
            <v>Offer end date has passed,Price Adjusted</v>
          </cell>
          <cell r="G2490" t="str">
            <v>Office &amp; Stationery</v>
          </cell>
          <cell r="H2490" t="str">
            <v>Markers</v>
          </cell>
          <cell r="I2490">
            <v>7.99</v>
          </cell>
          <cell r="J2490" t="str">
            <v>USD</v>
          </cell>
          <cell r="K2490" t="str">
            <v>Base</v>
          </cell>
          <cell r="L2490" t="str">
            <v>Yes</v>
          </cell>
          <cell r="M2490">
            <v>2038710</v>
          </cell>
          <cell r="N2490">
            <v>2039746</v>
          </cell>
          <cell r="O2490" t="str">
            <v>NETWORK_GEO</v>
          </cell>
          <cell r="P2490">
            <v>0.18</v>
          </cell>
          <cell r="Q2490">
            <v>1</v>
          </cell>
          <cell r="R2490" t="str">
            <v>Seller Fulfilled</v>
          </cell>
          <cell r="S2490" t="str">
            <v>Seller Fulfilled</v>
          </cell>
          <cell r="T2490" t="str">
            <v>4VFQ9AR9MS43</v>
          </cell>
          <cell r="U2490" t="str">
            <v>00764608012901</v>
          </cell>
        </row>
        <row r="2491">
          <cell r="A2491" t="str">
            <v>2151-PACK2</v>
          </cell>
          <cell r="B2491">
            <v>431971847</v>
          </cell>
          <cell r="C2491" t="str">
            <v>BAZIC Binder Dividers Canary Paper Insertable Color Tabs, 11 Hole Index Divider, 16 Count</v>
          </cell>
          <cell r="D2491" t="str">
            <v>ACTIVE</v>
          </cell>
          <cell r="E2491" t="str">
            <v>PUBLISHED</v>
          </cell>
          <cell r="F2491" t="str">
            <v>Offer end date has passed</v>
          </cell>
          <cell r="G2491" t="str">
            <v>Office &amp; Stationery</v>
          </cell>
          <cell r="H2491" t="str">
            <v>Index Dividers</v>
          </cell>
          <cell r="I2491">
            <v>9.49</v>
          </cell>
          <cell r="J2491" t="str">
            <v>USD</v>
          </cell>
          <cell r="K2491" t="str">
            <v>Base</v>
          </cell>
          <cell r="L2491">
            <v>9.49</v>
          </cell>
          <cell r="M2491">
            <v>2039889</v>
          </cell>
          <cell r="N2491">
            <v>2039913</v>
          </cell>
          <cell r="O2491">
            <v>0.28000000000000003</v>
          </cell>
          <cell r="P2491">
            <v>0.08</v>
          </cell>
          <cell r="Q2491">
            <v>1</v>
          </cell>
          <cell r="R2491" t="str">
            <v>Seller Fulfilled</v>
          </cell>
          <cell r="S2491" t="str">
            <v>WFS Eligible</v>
          </cell>
          <cell r="T2491" t="str">
            <v>3W0FP8O9INS1</v>
          </cell>
          <cell r="U2491" t="str">
            <v>00764608016176</v>
          </cell>
        </row>
        <row r="2492">
          <cell r="A2492" t="str">
            <v>2176-SET8</v>
          </cell>
          <cell r="B2492">
            <v>554938033</v>
          </cell>
          <cell r="C2492" t="str">
            <v>BAZIC 2 Pockets Paper Folder, Metallic Laminated Portfolio 3 Hole, 8-Pack</v>
          </cell>
          <cell r="D2492" t="str">
            <v>ACTIVE</v>
          </cell>
          <cell r="E2492" t="str">
            <v>PUBLISHED</v>
          </cell>
          <cell r="F2492" t="str">
            <v>Offer end date has passed</v>
          </cell>
          <cell r="G2492" t="str">
            <v>Office &amp; Stationery</v>
          </cell>
          <cell r="H2492" t="str">
            <v>Pens</v>
          </cell>
          <cell r="I2492">
            <v>9.18</v>
          </cell>
          <cell r="J2492" t="str">
            <v>USD</v>
          </cell>
          <cell r="K2492" t="str">
            <v>Base</v>
          </cell>
          <cell r="L2492" t="str">
            <v>Yes</v>
          </cell>
          <cell r="M2492">
            <v>2039742</v>
          </cell>
          <cell r="N2492">
            <v>2039719</v>
          </cell>
          <cell r="O2492" t="str">
            <v>NETWORK_GEO</v>
          </cell>
          <cell r="P2492">
            <v>0.08</v>
          </cell>
          <cell r="Q2492">
            <v>1</v>
          </cell>
          <cell r="R2492" t="str">
            <v>Seller Fulfilled</v>
          </cell>
          <cell r="S2492" t="str">
            <v>Seller Fulfilled</v>
          </cell>
          <cell r="T2492" t="str">
            <v>4T7OLDU62HKY</v>
          </cell>
          <cell r="U2492" t="str">
            <v>00764608170182</v>
          </cell>
        </row>
        <row r="2493">
          <cell r="A2493" t="str">
            <v>276-EACH</v>
          </cell>
          <cell r="B2493">
            <v>15126700585</v>
          </cell>
          <cell r="C2493" t="str">
            <v>BAZIC Binder Clips Small Assorted Color 3/4" (19mm), Paper Clamps Metal Clips (16/Pack), 1-Pack</v>
          </cell>
          <cell r="D2493" t="str">
            <v>ACTIVE</v>
          </cell>
          <cell r="E2493" t="str">
            <v>PUBLISHED</v>
          </cell>
          <cell r="G2493" t="str">
            <v>Office &amp; Stationery</v>
          </cell>
          <cell r="H2493" t="str">
            <v>Binder Clips</v>
          </cell>
          <cell r="I2493">
            <v>7.58</v>
          </cell>
          <cell r="J2493" t="str">
            <v>USD</v>
          </cell>
          <cell r="K2493" t="str">
            <v>Base</v>
          </cell>
          <cell r="L2493">
            <v>7.58</v>
          </cell>
          <cell r="M2493">
            <v>2039905</v>
          </cell>
          <cell r="N2493">
            <v>2039719</v>
          </cell>
          <cell r="O2493" t="str">
            <v>NETWORK_GEO</v>
          </cell>
          <cell r="P2493">
            <v>3</v>
          </cell>
          <cell r="Q2493">
            <v>1</v>
          </cell>
          <cell r="R2493" t="str">
            <v>Seller Fulfilled</v>
          </cell>
          <cell r="S2493" t="str">
            <v>Seller Fulfilled</v>
          </cell>
          <cell r="T2493" t="str">
            <v>6YCB7S10J6G1</v>
          </cell>
          <cell r="U2493" t="str">
            <v>10764608170264</v>
          </cell>
        </row>
        <row r="2494">
          <cell r="A2494" t="str">
            <v>3100-EACH</v>
          </cell>
          <cell r="B2494">
            <v>118369897</v>
          </cell>
          <cell r="C2494" t="str">
            <v>BAZIC Manila File Folder 1/3 Cut Letter Size, Left Right Center Tabs, 12-Count</v>
          </cell>
          <cell r="D2494" t="str">
            <v>ACTIVE</v>
          </cell>
          <cell r="E2494" t="str">
            <v>PUBLISHED</v>
          </cell>
          <cell r="F2494"/>
          <cell r="G2494" t="str">
            <v>Office &amp; Stationery</v>
          </cell>
          <cell r="H2494" t="str">
            <v>Pens</v>
          </cell>
          <cell r="I2494">
            <v>7.99</v>
          </cell>
          <cell r="J2494" t="str">
            <v>USD</v>
          </cell>
          <cell r="K2494" t="str">
            <v>Base</v>
          </cell>
          <cell r="L2494" t="str">
            <v>Yes</v>
          </cell>
          <cell r="M2494">
            <v>2039742</v>
          </cell>
          <cell r="N2494">
            <v>2039719</v>
          </cell>
          <cell r="O2494" t="str">
            <v>NETWORK_GEO</v>
          </cell>
          <cell r="P2494">
            <v>0.08</v>
          </cell>
          <cell r="Q2494">
            <v>1</v>
          </cell>
          <cell r="R2494" t="str">
            <v>Seller Fulfilled</v>
          </cell>
          <cell r="S2494" t="str">
            <v>Seller Fulfilled</v>
          </cell>
          <cell r="T2494" t="str">
            <v>43LC9FUM4TWV</v>
          </cell>
          <cell r="U2494" t="str">
            <v>00764608017043</v>
          </cell>
        </row>
        <row r="2495">
          <cell r="A2495" t="str">
            <v>3120-EACH</v>
          </cell>
          <cell r="B2495">
            <v>656964210</v>
          </cell>
          <cell r="C2495" t="str">
            <v>BAZIC Sheet Protectors Economy, 11 Hole Binder Sleeves (10/Pack), 1-Pack</v>
          </cell>
          <cell r="D2495" t="str">
            <v>ACTIVE</v>
          </cell>
          <cell r="E2495" t="str">
            <v>PUBLISHED</v>
          </cell>
          <cell r="G2495" t="str">
            <v>Office &amp; Stationery</v>
          </cell>
          <cell r="H2495" t="str">
            <v>Sheet Protectors</v>
          </cell>
          <cell r="I2495">
            <v>6.49</v>
          </cell>
          <cell r="J2495" t="str">
            <v>USD</v>
          </cell>
          <cell r="K2495" t="str">
            <v>Base</v>
          </cell>
          <cell r="L2495" t="str">
            <v>Yes</v>
          </cell>
          <cell r="M2495">
            <v>2039907</v>
          </cell>
          <cell r="N2495">
            <v>2039719</v>
          </cell>
          <cell r="O2495" t="str">
            <v>NETWORK_GEO</v>
          </cell>
          <cell r="P2495">
            <v>18.760000000000002</v>
          </cell>
          <cell r="Q2495">
            <v>1</v>
          </cell>
          <cell r="R2495" t="str">
            <v>Seller Fulfilled</v>
          </cell>
          <cell r="S2495" t="str">
            <v>Seller Fulfilled</v>
          </cell>
          <cell r="T2495" t="str">
            <v>6C72ZFW4ZCMB</v>
          </cell>
          <cell r="U2495" t="str">
            <v>20764608170889</v>
          </cell>
        </row>
        <row r="2496">
          <cell r="A2496" t="str">
            <v>3138-A-PACK4</v>
          </cell>
          <cell r="B2496">
            <v>609680871</v>
          </cell>
          <cell r="C2496" t="str">
            <v>BAZIC 3 Ring Binder 1.5" Economy Binders White, Round Ring, Hold 280 Sheets, 4-Count</v>
          </cell>
          <cell r="D2496" t="str">
            <v>ACTIVE</v>
          </cell>
          <cell r="E2496" t="str">
            <v>PUBLISHED</v>
          </cell>
          <cell r="F2496" t="str">
            <v>Offer end date has passed</v>
          </cell>
          <cell r="G2496" t="str">
            <v>Office &amp; Stationery</v>
          </cell>
          <cell r="H2496" t="str">
            <v>Pens</v>
          </cell>
          <cell r="I2496">
            <v>22.99</v>
          </cell>
          <cell r="J2496" t="str">
            <v>USD</v>
          </cell>
          <cell r="K2496" t="str">
            <v>Base</v>
          </cell>
          <cell r="L2496" t="str">
            <v>Yes</v>
          </cell>
          <cell r="M2496">
            <v>2039738</v>
          </cell>
          <cell r="N2496">
            <v>2039719</v>
          </cell>
          <cell r="O2496" t="str">
            <v>NETWORK_GEO</v>
          </cell>
          <cell r="P2496">
            <v>0.92</v>
          </cell>
          <cell r="Q2496">
            <v>1</v>
          </cell>
          <cell r="R2496" t="str">
            <v>Seller Fulfilled</v>
          </cell>
          <cell r="S2496" t="str">
            <v>Seller Fulfilled</v>
          </cell>
          <cell r="T2496" t="str">
            <v>1W2M4AJDG5Y0</v>
          </cell>
          <cell r="U2496" t="str">
            <v>00465010831530</v>
          </cell>
        </row>
        <row r="2497">
          <cell r="A2497" t="str">
            <v>4569945741-SET2</v>
          </cell>
          <cell r="B2497">
            <v>433060524</v>
          </cell>
          <cell r="C2497" t="str">
            <v>PAW PATROL Coloring Book 2-Title, for Learning Drawing Coloring, 2-Pack</v>
          </cell>
          <cell r="D2497" t="str">
            <v>ACTIVE</v>
          </cell>
          <cell r="E2497" t="str">
            <v>PUBLISHED</v>
          </cell>
          <cell r="F2497" t="str">
            <v>Offer end date has passed</v>
          </cell>
          <cell r="G2497" t="str">
            <v>Crafts</v>
          </cell>
          <cell r="H2497" t="str">
            <v>Coloring Books</v>
          </cell>
          <cell r="I2497">
            <v>12.68</v>
          </cell>
          <cell r="J2497" t="str">
            <v>USD</v>
          </cell>
          <cell r="K2497" t="str">
            <v>Base</v>
          </cell>
          <cell r="L2497">
            <v>12.68</v>
          </cell>
          <cell r="M2497">
            <v>2038710</v>
          </cell>
          <cell r="N2497">
            <v>2039719</v>
          </cell>
          <cell r="O2497">
            <v>0.48</v>
          </cell>
          <cell r="P2497">
            <v>0.09</v>
          </cell>
          <cell r="Q2497">
            <v>1</v>
          </cell>
          <cell r="R2497" t="str">
            <v>Seller Fulfilled</v>
          </cell>
          <cell r="S2497" t="str">
            <v>Seller Fulfilled</v>
          </cell>
          <cell r="T2497" t="str">
            <v>6HNM53CM0GJT</v>
          </cell>
          <cell r="U2497" t="str">
            <v>00764608017258</v>
          </cell>
        </row>
        <row r="2498">
          <cell r="A2498" t="str">
            <v>5155-EACH</v>
          </cell>
          <cell r="B2498">
            <v>43645785</v>
          </cell>
          <cell r="C2498" t="str">
            <v>BAZIC Neon Page Markers 0.5x1.7 Arrow Flag Tabs, (250 Flags/Pack), 1-Pack</v>
          </cell>
          <cell r="D2498" t="str">
            <v>ACTIVE</v>
          </cell>
          <cell r="E2498" t="str">
            <v>PUBLISHED</v>
          </cell>
          <cell r="F2498" t="str">
            <v>Offer end date has passed</v>
          </cell>
          <cell r="G2498" t="str">
            <v>Office &amp; Stationery</v>
          </cell>
          <cell r="H2498" t="str">
            <v>Pens</v>
          </cell>
          <cell r="I2498">
            <v>44.59</v>
          </cell>
          <cell r="J2498" t="str">
            <v>USD</v>
          </cell>
          <cell r="K2498" t="str">
            <v>Base</v>
          </cell>
          <cell r="L2498" t="str">
            <v>Yes</v>
          </cell>
          <cell r="M2498">
            <v>2039889</v>
          </cell>
          <cell r="N2498">
            <v>2039719</v>
          </cell>
          <cell r="O2498" t="str">
            <v>NETWORK_GEO</v>
          </cell>
          <cell r="P2498">
            <v>1.6</v>
          </cell>
          <cell r="Q2498">
            <v>1</v>
          </cell>
          <cell r="R2498" t="str">
            <v>Seller Fulfilled</v>
          </cell>
          <cell r="S2498" t="str">
            <v>Seller Fulfilled</v>
          </cell>
          <cell r="T2498" t="str">
            <v>5804ZMQ17CFQ</v>
          </cell>
          <cell r="U2498" t="str">
            <v>10764608017262</v>
          </cell>
        </row>
        <row r="2499">
          <cell r="A2499" t="str">
            <v>5515-CASE</v>
          </cell>
          <cell r="B2499">
            <v>17468069929</v>
          </cell>
          <cell r="C2499" t="str">
            <v>BAZIC Composition Notebook Wide Ruled, 100 Sheets Pastel Colors Marble Cover Notebooks, 48-Pack</v>
          </cell>
          <cell r="D2499" t="str">
            <v>ACTIVE</v>
          </cell>
          <cell r="E2499" t="str">
            <v>PUBLISHED</v>
          </cell>
          <cell r="F2499" t="str">
            <v>Offer end date has passed</v>
          </cell>
          <cell r="G2499" t="str">
            <v>Office &amp; Stationery</v>
          </cell>
          <cell r="H2499" t="str">
            <v>Composition Notebooks</v>
          </cell>
          <cell r="I2499">
            <v>144.49</v>
          </cell>
          <cell r="J2499" t="str">
            <v>USD</v>
          </cell>
          <cell r="K2499" t="str">
            <v>Base</v>
          </cell>
          <cell r="L2499">
            <v>144.49</v>
          </cell>
          <cell r="M2499">
            <v>2038710</v>
          </cell>
          <cell r="N2499">
            <v>2039893</v>
          </cell>
          <cell r="O2499">
            <v>31.32</v>
          </cell>
          <cell r="P2499">
            <v>17.579999999999998</v>
          </cell>
          <cell r="Q2499">
            <v>1</v>
          </cell>
          <cell r="R2499" t="str">
            <v>Seller Fulfilled</v>
          </cell>
          <cell r="S2499" t="str">
            <v>Seller Fulfilled</v>
          </cell>
          <cell r="T2499" t="str">
            <v>223QUOYQWJL2</v>
          </cell>
          <cell r="U2499" t="str">
            <v>20764608018136</v>
          </cell>
        </row>
        <row r="2500">
          <cell r="A2500" t="str">
            <v>699-CASE</v>
          </cell>
          <cell r="B2500">
            <v>819002953</v>
          </cell>
          <cell r="C2500" t="str">
            <v>BAZIC Desktop Stapler + Staple Remover + 1250 Staples, 12-Pack</v>
          </cell>
          <cell r="D2500" t="str">
            <v>ACTIVE</v>
          </cell>
          <cell r="E2500" t="str">
            <v>PUBLISHED</v>
          </cell>
          <cell r="F2500" t="str">
            <v>Offer end date has passed,Min. Allowed Seller Price Reached</v>
          </cell>
          <cell r="G2500" t="str">
            <v>Office &amp; Stationery</v>
          </cell>
          <cell r="H2500" t="str">
            <v>Desk Staplers</v>
          </cell>
          <cell r="I2500">
            <v>93.99</v>
          </cell>
          <cell r="J2500" t="str">
            <v>USD</v>
          </cell>
          <cell r="K2500" t="str">
            <v>Base</v>
          </cell>
          <cell r="L2500">
            <v>93.99</v>
          </cell>
          <cell r="M2500">
            <v>2039910</v>
          </cell>
          <cell r="N2500">
            <v>2039893</v>
          </cell>
          <cell r="O2500">
            <v>6.94</v>
          </cell>
          <cell r="P2500">
            <v>11.1</v>
          </cell>
          <cell r="Q2500">
            <v>1</v>
          </cell>
          <cell r="R2500" t="str">
            <v>Seller Fulfilled</v>
          </cell>
          <cell r="S2500" t="str">
            <v>Seller Fulfilled</v>
          </cell>
          <cell r="T2500" t="str">
            <v>65155F3XF1VQ</v>
          </cell>
          <cell r="U2500" t="str">
            <v>20764608018150</v>
          </cell>
        </row>
        <row r="2501">
          <cell r="A2501" t="str">
            <v>768-PACK2</v>
          </cell>
          <cell r="B2501">
            <v>450629057</v>
          </cell>
          <cell r="C2501" t="str">
            <v>BAZIC 24 Colored Pencils, Set for Art Drawing Sketching, 2-Packs</v>
          </cell>
          <cell r="D2501" t="str">
            <v>ACTIVE</v>
          </cell>
          <cell r="E2501" t="str">
            <v>PUBLISHED</v>
          </cell>
          <cell r="F2501" t="str">
            <v>Compliance - Childrenâ€™s Product Policy,Current Offer At Or Below Target</v>
          </cell>
          <cell r="G2501" t="str">
            <v>Office &amp; Stationery</v>
          </cell>
          <cell r="H2501" t="str">
            <v>Form Holders &amp; Clipboards</v>
          </cell>
          <cell r="I2501">
            <v>83.37</v>
          </cell>
          <cell r="J2501" t="str">
            <v>USD</v>
          </cell>
          <cell r="K2501" t="str">
            <v>Base</v>
          </cell>
          <cell r="L2501" t="str">
            <v>Yes</v>
          </cell>
          <cell r="M2501">
            <v>2039720</v>
          </cell>
          <cell r="N2501">
            <v>2039893</v>
          </cell>
          <cell r="O2501" t="str">
            <v>NETWORK_GEO</v>
          </cell>
          <cell r="P2501">
            <v>20.74</v>
          </cell>
          <cell r="Q2501">
            <v>1</v>
          </cell>
          <cell r="R2501" t="str">
            <v>Seller Fulfilled</v>
          </cell>
          <cell r="S2501" t="str">
            <v>Seller Fulfilled</v>
          </cell>
          <cell r="T2501" t="str">
            <v>367L1SZV34P5</v>
          </cell>
          <cell r="U2501" t="str">
            <v>20764608018303</v>
          </cell>
        </row>
        <row r="2502">
          <cell r="A2502" t="str">
            <v>8021-CASE</v>
          </cell>
          <cell r="B2502">
            <v>1877014732</v>
          </cell>
          <cell r="C2502" t="str">
            <v>BAZIC Summer Fest Coloring Kit, Creativity Arts Crafts Supplies Kit</v>
          </cell>
          <cell r="D2502" t="str">
            <v>ACTIVE</v>
          </cell>
          <cell r="E2502" t="str">
            <v>PUBLISHED</v>
          </cell>
          <cell r="F2502" t="str">
            <v>Shipping information is not found,No online price found for the item,Offer end date has passed</v>
          </cell>
          <cell r="G2502" t="str">
            <v>Office &amp; Stationery</v>
          </cell>
          <cell r="H2502" t="str">
            <v>Manual Pencil Sharpeners</v>
          </cell>
          <cell r="I2502">
            <v>27.26</v>
          </cell>
          <cell r="J2502" t="str">
            <v>USD</v>
          </cell>
          <cell r="K2502" t="str">
            <v>Base</v>
          </cell>
          <cell r="L2502" t="str">
            <v>Yes</v>
          </cell>
          <cell r="M2502">
            <v>2038710</v>
          </cell>
          <cell r="N2502">
            <v>2039751</v>
          </cell>
          <cell r="O2502" t="str">
            <v>NETWORK_GEO</v>
          </cell>
          <cell r="P2502">
            <v>1.8</v>
          </cell>
          <cell r="Q2502">
            <v>1</v>
          </cell>
          <cell r="R2502" t="str">
            <v>Seller Fulfilled</v>
          </cell>
          <cell r="S2502" t="str">
            <v>Seller Fulfilled</v>
          </cell>
          <cell r="T2502" t="str">
            <v>2O1VBLT3DJVN</v>
          </cell>
          <cell r="U2502" t="str">
            <v>10764608019334</v>
          </cell>
        </row>
        <row r="2503">
          <cell r="A2503" t="str">
            <v>L-46-BOX</v>
          </cell>
          <cell r="B2503">
            <v>751450841</v>
          </cell>
          <cell r="C2503" t="str">
            <v>BAZIC Se Renta Sign 12"x16", For Rent Sign, Waterproof Indoor Signs, 24-Pack</v>
          </cell>
          <cell r="D2503" t="str">
            <v>ACTIVE</v>
          </cell>
          <cell r="E2503" t="str">
            <v>PUBLISHED</v>
          </cell>
          <cell r="F2503" t="str">
            <v>Compliance - Childrenâ€™s Product Policy</v>
          </cell>
          <cell r="G2503" t="str">
            <v>Office &amp; Stationery</v>
          </cell>
          <cell r="H2503" t="str">
            <v>Pocket Folders</v>
          </cell>
          <cell r="I2503">
            <v>51.5</v>
          </cell>
          <cell r="J2503" t="str">
            <v>USD</v>
          </cell>
          <cell r="K2503" t="str">
            <v>Base</v>
          </cell>
          <cell r="L2503" t="str">
            <v>Yes</v>
          </cell>
          <cell r="M2503">
            <v>2038710</v>
          </cell>
          <cell r="N2503">
            <v>2039742</v>
          </cell>
          <cell r="O2503" t="str">
            <v>NETWORK_GEO</v>
          </cell>
          <cell r="P2503">
            <v>6.98</v>
          </cell>
          <cell r="Q2503">
            <v>1</v>
          </cell>
          <cell r="R2503" t="str">
            <v>Seller Fulfilled</v>
          </cell>
          <cell r="S2503" t="str">
            <v>Seller Fulfilled</v>
          </cell>
          <cell r="T2503" t="str">
            <v>6IK3YAC385RC</v>
          </cell>
          <cell r="U2503" t="str">
            <v>20764608021389</v>
          </cell>
        </row>
        <row r="2504">
          <cell r="A2504" t="str">
            <v>17065-EACH</v>
          </cell>
          <cell r="B2504">
            <v>51767239</v>
          </cell>
          <cell r="C2504" t="str">
            <v>BAZIC Frizz Erasable Gel Pen 0.7mm Assorted Color, (3/Pack), 1-Pack</v>
          </cell>
          <cell r="D2504" t="str">
            <v>ARCHIVED</v>
          </cell>
          <cell r="E2504" t="str">
            <v>UNPUBLISHED</v>
          </cell>
          <cell r="F2504" t="str">
            <v>Offer end date has passed</v>
          </cell>
          <cell r="G2504" t="str">
            <v>Office &amp; Stationery</v>
          </cell>
          <cell r="H2504" t="str">
            <v>Pens</v>
          </cell>
          <cell r="I2504">
            <v>7.52</v>
          </cell>
          <cell r="J2504" t="str">
            <v>USD</v>
          </cell>
          <cell r="K2504" t="str">
            <v>Base</v>
          </cell>
          <cell r="L2504" t="str">
            <v>No</v>
          </cell>
          <cell r="M2504">
            <v>2039719</v>
          </cell>
          <cell r="N2504">
            <v>2039889</v>
          </cell>
          <cell r="O2504" t="str">
            <v>NETWORK_GEO</v>
          </cell>
          <cell r="P2504">
            <v>25.3</v>
          </cell>
          <cell r="Q2504">
            <v>1</v>
          </cell>
          <cell r="R2504" t="str">
            <v>Seller Fulfilled</v>
          </cell>
          <cell r="S2504" t="str">
            <v>Seller Fulfilled</v>
          </cell>
          <cell r="T2504" t="str">
            <v>5C9OIHQ8NPU8</v>
          </cell>
          <cell r="U2504" t="str">
            <v>20764608021532</v>
          </cell>
        </row>
        <row r="2505">
          <cell r="A2505" t="str">
            <v>1727-SET2</v>
          </cell>
          <cell r="B2505">
            <v>14321221952</v>
          </cell>
          <cell r="C2505" t="str">
            <v>BAZIC Ciel Chroma Fuse Tech Ink Retractable Pen, 1.0 mm Medium Point Black Ink, Quick Dry (2/Pack), 2-Packs</v>
          </cell>
          <cell r="D2505" t="str">
            <v>ACTIVE</v>
          </cell>
          <cell r="E2505" t="str">
            <v>PUBLISHED</v>
          </cell>
          <cell r="F2505" t="str">
            <v>Listing &amp; Content:UPC Mismatch:Wrong-Item:Unpublish-Auto</v>
          </cell>
          <cell r="G2505" t="str">
            <v>Office &amp; Stationery</v>
          </cell>
          <cell r="H2505" t="str">
            <v>Pencil &amp; Pen Erasers</v>
          </cell>
          <cell r="I2505">
            <v>39.6</v>
          </cell>
          <cell r="J2505" t="str">
            <v>USD</v>
          </cell>
          <cell r="K2505" t="str">
            <v>Base</v>
          </cell>
          <cell r="L2505" t="str">
            <v>Yes</v>
          </cell>
          <cell r="M2505">
            <v>2039719</v>
          </cell>
          <cell r="N2505">
            <v>2039721</v>
          </cell>
          <cell r="O2505" t="str">
            <v>NETWORK_GEO</v>
          </cell>
          <cell r="P2505">
            <v>3</v>
          </cell>
          <cell r="Q2505">
            <v>1</v>
          </cell>
          <cell r="R2505" t="str">
            <v>Seller Fulfilled</v>
          </cell>
          <cell r="S2505" t="str">
            <v>Seller Fulfilled</v>
          </cell>
          <cell r="T2505" t="str">
            <v>2FF9YGJIV3NO</v>
          </cell>
          <cell r="U2505" t="str">
            <v>10764608022525</v>
          </cell>
        </row>
        <row r="2506">
          <cell r="A2506" t="str">
            <v>2007-PACK2</v>
          </cell>
          <cell r="B2506">
            <v>661422913</v>
          </cell>
          <cell r="C2506" t="str">
            <v>BAZIC Super Glue 3g/0.10Oz, Clear Adhesive Fluid Liquid (6/Pack), 2-Packs</v>
          </cell>
          <cell r="D2506" t="str">
            <v>ACTIVE</v>
          </cell>
          <cell r="E2506" t="str">
            <v>PUBLISHED</v>
          </cell>
          <cell r="F2506" t="str">
            <v>Compliance - Childrenâ€™s Product Policy,Price Adjusted</v>
          </cell>
          <cell r="G2506" t="str">
            <v>Office &amp; Stationery</v>
          </cell>
          <cell r="H2506" t="str">
            <v>Pencil &amp; Pen Erasers</v>
          </cell>
          <cell r="I2506">
            <v>7.25</v>
          </cell>
          <cell r="J2506" t="str">
            <v>USD</v>
          </cell>
          <cell r="K2506" t="str">
            <v>Base</v>
          </cell>
          <cell r="L2506" t="str">
            <v>Yes</v>
          </cell>
          <cell r="M2506">
            <v>2039872</v>
          </cell>
          <cell r="N2506">
            <v>2039721</v>
          </cell>
          <cell r="O2506" t="str">
            <v>NETWORK_GEO</v>
          </cell>
          <cell r="P2506">
            <v>0.1</v>
          </cell>
          <cell r="Q2506">
            <v>1</v>
          </cell>
          <cell r="R2506" t="str">
            <v>Seller Fulfilled</v>
          </cell>
          <cell r="S2506" t="str">
            <v>Seller Fulfilled</v>
          </cell>
          <cell r="T2506" t="str">
            <v>5WXD2NERVIW0</v>
          </cell>
          <cell r="U2506" t="str">
            <v>00764608022528</v>
          </cell>
        </row>
        <row r="2507">
          <cell r="A2507" t="str">
            <v>2015-BOX</v>
          </cell>
          <cell r="B2507">
            <v>818683538</v>
          </cell>
          <cell r="C2507" t="str">
            <v>BAZIC White Glue 2.7Oz (80mL), Adhesive Bond Slime Making (2/Pack), 24-Packs</v>
          </cell>
          <cell r="D2507" t="str">
            <v>ARCHIVED</v>
          </cell>
          <cell r="E2507" t="str">
            <v>UNPUBLISHED</v>
          </cell>
          <cell r="F2507" t="str">
            <v>Offer end date has passed</v>
          </cell>
          <cell r="G2507" t="str">
            <v>Office &amp; Stationery</v>
          </cell>
          <cell r="H2507" t="str">
            <v>Pins &amp; Tacks</v>
          </cell>
          <cell r="I2507">
            <v>9.99</v>
          </cell>
          <cell r="J2507" t="str">
            <v>USD</v>
          </cell>
          <cell r="K2507" t="str">
            <v>Base</v>
          </cell>
          <cell r="L2507" t="str">
            <v>Yes</v>
          </cell>
          <cell r="M2507">
            <v>2039872</v>
          </cell>
          <cell r="N2507">
            <v>2048507</v>
          </cell>
          <cell r="O2507" t="str">
            <v>NETWORK_GEO</v>
          </cell>
          <cell r="P2507">
            <v>0.35</v>
          </cell>
          <cell r="Q2507">
            <v>1</v>
          </cell>
          <cell r="R2507" t="str">
            <v>Seller Fulfilled</v>
          </cell>
          <cell r="S2507" t="str">
            <v>Seller Fulfilled</v>
          </cell>
          <cell r="T2507" t="str">
            <v>6NUZPI34DDT3</v>
          </cell>
          <cell r="U2507" t="str">
            <v>00465727593424</v>
          </cell>
        </row>
        <row r="2508">
          <cell r="A2508" t="str">
            <v>2095-BOX</v>
          </cell>
          <cell r="B2508">
            <v>6930560624</v>
          </cell>
          <cell r="C2508" t="str">
            <v>BAZIC Hot Glue Gun Sticks Mini 3.9" x 0.27", Clear Dual Temp All Purpose Hot Melt Glue Stick (50/Pack), 12-Packs</v>
          </cell>
          <cell r="D2508" t="str">
            <v>ACTIVE</v>
          </cell>
          <cell r="E2508" t="str">
            <v>PUBLISHED</v>
          </cell>
          <cell r="F2508" t="str">
            <v>Offer end date has passed</v>
          </cell>
          <cell r="G2508" t="str">
            <v>Crafts</v>
          </cell>
          <cell r="H2508" t="str">
            <v>Glue Gun Sticks</v>
          </cell>
          <cell r="I2508">
            <v>48.09</v>
          </cell>
          <cell r="J2508" t="str">
            <v>USD</v>
          </cell>
          <cell r="K2508" t="str">
            <v>Base</v>
          </cell>
          <cell r="L2508">
            <v>48.09</v>
          </cell>
          <cell r="M2508">
            <v>2038710</v>
          </cell>
          <cell r="N2508">
            <v>2039896</v>
          </cell>
          <cell r="O2508">
            <v>5.28</v>
          </cell>
          <cell r="P2508">
            <v>0.23</v>
          </cell>
          <cell r="Q2508">
            <v>1</v>
          </cell>
          <cell r="R2508" t="str">
            <v>Seller Fulfilled</v>
          </cell>
          <cell r="S2508" t="str">
            <v>Seller Fulfilled</v>
          </cell>
          <cell r="T2508" t="str">
            <v>369YEASX7U9J</v>
          </cell>
          <cell r="U2508" t="str">
            <v>00764608023396</v>
          </cell>
        </row>
        <row r="2509">
          <cell r="A2509" t="str">
            <v>2520-CASE</v>
          </cell>
          <cell r="B2509">
            <v>297795986</v>
          </cell>
          <cell r="C2509" t="str">
            <v>BAZIC 6 Color Dual Tip Triangle Plastic Crayon</v>
          </cell>
          <cell r="D2509" t="str">
            <v>RETIRED</v>
          </cell>
          <cell r="E2509" t="str">
            <v>UNPUBLISHED</v>
          </cell>
          <cell r="F2509" t="str">
            <v>Shipping information is not found,No online price found for the item,Offer end date has passed</v>
          </cell>
          <cell r="G2509" t="str">
            <v>Office &amp; Stationery</v>
          </cell>
          <cell r="H2509" t="str">
            <v>Highlighters</v>
          </cell>
          <cell r="I2509">
            <v>7.99</v>
          </cell>
          <cell r="J2509" t="str">
            <v>USD</v>
          </cell>
          <cell r="K2509" t="str">
            <v>Base</v>
          </cell>
          <cell r="L2509" t="str">
            <v>Yes</v>
          </cell>
          <cell r="M2509">
            <v>2039722</v>
          </cell>
          <cell r="N2509">
            <v>2039896</v>
          </cell>
          <cell r="O2509" t="str">
            <v>NETWORK_GEO</v>
          </cell>
          <cell r="P2509">
            <v>0.155</v>
          </cell>
          <cell r="Q2509">
            <v>1</v>
          </cell>
          <cell r="R2509" t="str">
            <v>WFS Eligible</v>
          </cell>
          <cell r="S2509" t="str">
            <v>Seller Fulfilled</v>
          </cell>
          <cell r="T2509" t="str">
            <v>7866QX3K8OAV</v>
          </cell>
          <cell r="U2509" t="str">
            <v>00764608023419</v>
          </cell>
        </row>
        <row r="2510">
          <cell r="A2510" t="str">
            <v>3110-CASE</v>
          </cell>
          <cell r="B2510">
            <v>675038696</v>
          </cell>
          <cell r="C2510" t="str">
            <v>BAZIC Two Pocket Paper Portfolios, 3 Holes Document Poly Folders , 48-Pack</v>
          </cell>
          <cell r="D2510" t="str">
            <v>ACTIVE</v>
          </cell>
          <cell r="E2510" t="str">
            <v>PUBLISHED</v>
          </cell>
          <cell r="F2510" t="str">
            <v>Offer end date has passed,Price Adjusted</v>
          </cell>
          <cell r="G2510" t="str">
            <v>Office &amp; Stationery</v>
          </cell>
          <cell r="H2510" t="str">
            <v>Chalkboard Chalk</v>
          </cell>
          <cell r="I2510">
            <v>14.75</v>
          </cell>
          <cell r="J2510" t="str">
            <v>USD</v>
          </cell>
          <cell r="K2510" t="str">
            <v>Base</v>
          </cell>
          <cell r="L2510" t="str">
            <v>Yes</v>
          </cell>
          <cell r="M2510">
            <v>2039742</v>
          </cell>
          <cell r="N2510">
            <v>2039739</v>
          </cell>
          <cell r="O2510" t="str">
            <v>NETWORK_GEO</v>
          </cell>
          <cell r="P2510">
            <v>1.03</v>
          </cell>
          <cell r="Q2510">
            <v>1</v>
          </cell>
          <cell r="R2510" t="str">
            <v>Seller Fulfilled</v>
          </cell>
          <cell r="S2510" t="str">
            <v>Seller Fulfilled</v>
          </cell>
          <cell r="T2510" t="str">
            <v>1L0PKAF22VH4</v>
          </cell>
          <cell r="U2510" t="str">
            <v>00462328572353</v>
          </cell>
        </row>
        <row r="2511">
          <cell r="A2511" t="str">
            <v>3136-CASE</v>
          </cell>
          <cell r="B2511">
            <v>712132288</v>
          </cell>
          <cell r="C2511" t="str">
            <v>BAZIC 3 Ring Binder 1" Presentation View Binders Neon Color, Hold 175 Sheets, 24-Count</v>
          </cell>
          <cell r="D2511" t="str">
            <v>ACTIVE</v>
          </cell>
          <cell r="E2511" t="str">
            <v>UNPUBLISHED</v>
          </cell>
          <cell r="F2511" t="str">
            <v>Reasonable price requirements are not met,Reasonable Price Not Satisfied</v>
          </cell>
          <cell r="G2511" t="str">
            <v>Office &amp; Stationery</v>
          </cell>
          <cell r="H2511" t="str">
            <v>Binders</v>
          </cell>
          <cell r="I2511">
            <v>122.49</v>
          </cell>
          <cell r="J2511" t="str">
            <v>USD</v>
          </cell>
          <cell r="K2511" t="str">
            <v>Base</v>
          </cell>
          <cell r="L2511" t="str">
            <v>Yes</v>
          </cell>
          <cell r="M2511">
            <v>2039738</v>
          </cell>
          <cell r="N2511">
            <v>2039735</v>
          </cell>
          <cell r="O2511">
            <v>17.940000000000001</v>
          </cell>
          <cell r="P2511">
            <v>0.24</v>
          </cell>
          <cell r="Q2511">
            <v>1</v>
          </cell>
          <cell r="R2511" t="str">
            <v>Seller Fulfilled</v>
          </cell>
          <cell r="S2511" t="str">
            <v>Seller Fulfilled</v>
          </cell>
          <cell r="T2511" t="str">
            <v>5KV3FYV7YXST</v>
          </cell>
          <cell r="U2511" t="str">
            <v>CUSTOM</v>
          </cell>
        </row>
        <row r="2512">
          <cell r="A2512" t="str">
            <v>3169-CASE</v>
          </cell>
          <cell r="B2512">
            <v>839027277</v>
          </cell>
          <cell r="C2512" t="str">
            <v>BAZIC 2 Pockets Poly Folder, Stripes Portfolio, Document Folders, 48-Pack</v>
          </cell>
          <cell r="D2512" t="str">
            <v>ACTIVE</v>
          </cell>
          <cell r="E2512" t="str">
            <v>PUBLISHED</v>
          </cell>
          <cell r="F2512" t="str">
            <v>Offer end date has passed</v>
          </cell>
          <cell r="G2512" t="str">
            <v>Office &amp; Stationery</v>
          </cell>
          <cell r="H2512" t="str">
            <v>Pocket Folders</v>
          </cell>
          <cell r="I2512">
            <v>47.62</v>
          </cell>
          <cell r="J2512" t="str">
            <v>USD</v>
          </cell>
          <cell r="K2512" t="str">
            <v>Base</v>
          </cell>
          <cell r="L2512">
            <v>47.62</v>
          </cell>
          <cell r="M2512">
            <v>2039742</v>
          </cell>
          <cell r="N2512">
            <v>2038708</v>
          </cell>
          <cell r="O2512">
            <v>7.22</v>
          </cell>
          <cell r="P2512">
            <v>14.06</v>
          </cell>
          <cell r="Q2512">
            <v>1</v>
          </cell>
          <cell r="R2512" t="str">
            <v>Seller Fulfilled</v>
          </cell>
          <cell r="S2512" t="str">
            <v>Seller Fulfilled</v>
          </cell>
          <cell r="T2512" t="str">
            <v>1NXFHL1ZC9OX</v>
          </cell>
          <cell r="U2512" t="str">
            <v>20814625013413</v>
          </cell>
        </row>
        <row r="2513">
          <cell r="A2513" t="str">
            <v>3356-EACH</v>
          </cell>
          <cell r="B2513">
            <v>9682205154</v>
          </cell>
          <cell r="C2513" t="str">
            <v>BAZIC Air Dry Modeling Clay 6 Pastel Color 3 oz, Non Toxic, 1-Pack</v>
          </cell>
          <cell r="D2513" t="str">
            <v>ACTIVE</v>
          </cell>
          <cell r="E2513" t="str">
            <v>PUBLISHED</v>
          </cell>
          <cell r="F2513" t="str">
            <v>Offer end date has passed</v>
          </cell>
          <cell r="G2513" t="str">
            <v>Office &amp; Stationery</v>
          </cell>
          <cell r="H2513" t="str">
            <v>Protractors</v>
          </cell>
          <cell r="I2513">
            <v>8.99</v>
          </cell>
          <cell r="J2513" t="str">
            <v>USD</v>
          </cell>
          <cell r="K2513" t="str">
            <v>Base</v>
          </cell>
          <cell r="L2513" t="str">
            <v>Yes</v>
          </cell>
          <cell r="M2513">
            <v>2039741</v>
          </cell>
          <cell r="N2513">
            <v>2039733</v>
          </cell>
          <cell r="O2513" t="str">
            <v>NETWORK_GEO</v>
          </cell>
          <cell r="P2513">
            <v>0.28000000000000003</v>
          </cell>
          <cell r="Q2513">
            <v>1</v>
          </cell>
          <cell r="R2513" t="str">
            <v>Seller Fulfilled</v>
          </cell>
          <cell r="S2513" t="str">
            <v>Seller Fulfilled</v>
          </cell>
          <cell r="T2513" t="str">
            <v>3FRC5VNF2RK7</v>
          </cell>
          <cell r="U2513" t="str">
            <v>00764608003039</v>
          </cell>
        </row>
        <row r="2514">
          <cell r="A2514" t="str">
            <v>3815-EACH</v>
          </cell>
          <cell r="B2514">
            <v>26601772</v>
          </cell>
          <cell r="C2514" t="str">
            <v>BAZIC Price Label Pre Printed Doller Price Tag (180/Pack), 1-Pack</v>
          </cell>
          <cell r="D2514" t="str">
            <v>ACTIVE</v>
          </cell>
          <cell r="E2514" t="str">
            <v>UNPUBLISHED</v>
          </cell>
          <cell r="F2514" t="str">
            <v>Reasonable price requirements are not met,Reasonable Price Not Satisfied</v>
          </cell>
          <cell r="G2514" t="str">
            <v>Office &amp; Stationery</v>
          </cell>
          <cell r="H2514" t="str">
            <v>Binders</v>
          </cell>
          <cell r="I2514">
            <v>40.72</v>
          </cell>
          <cell r="J2514" t="str">
            <v>USD</v>
          </cell>
          <cell r="K2514" t="str">
            <v>Base</v>
          </cell>
          <cell r="L2514" t="str">
            <v>Yes</v>
          </cell>
          <cell r="M2514">
            <v>2038061</v>
          </cell>
          <cell r="N2514">
            <v>2039738</v>
          </cell>
          <cell r="O2514" t="str">
            <v>NETWORK_GEO</v>
          </cell>
          <cell r="P2514">
            <v>8.74</v>
          </cell>
          <cell r="Q2514">
            <v>1</v>
          </cell>
          <cell r="R2514" t="str">
            <v>Seller Fulfilled</v>
          </cell>
          <cell r="S2514" t="str">
            <v>Seller Fulfilled</v>
          </cell>
          <cell r="T2514" t="str">
            <v>54S02DWFX5CL</v>
          </cell>
          <cell r="U2514" t="str">
            <v>20764608031425</v>
          </cell>
        </row>
        <row r="2515">
          <cell r="A2515" t="str">
            <v>3950-CASE</v>
          </cell>
          <cell r="B2515">
            <v>15175356961</v>
          </cell>
          <cell r="C2515" t="str">
            <v>BAZIC Acrylic Paint 8 Colors 0.4 oz/12 ml, Non-Toxic Craft Paint Set, 72-Pack</v>
          </cell>
          <cell r="D2515" t="str">
            <v>ACTIVE</v>
          </cell>
          <cell r="E2515" t="str">
            <v>PUBLISHED</v>
          </cell>
          <cell r="F2515"/>
          <cell r="G2515" t="str">
            <v>Office &amp; Stationery</v>
          </cell>
          <cell r="H2515" t="str">
            <v>File Folders</v>
          </cell>
          <cell r="I2515">
            <v>22.5</v>
          </cell>
          <cell r="J2515" t="str">
            <v>USD</v>
          </cell>
          <cell r="K2515" t="str">
            <v>Base</v>
          </cell>
          <cell r="L2515" t="str">
            <v>Yes</v>
          </cell>
          <cell r="M2515">
            <v>2039748</v>
          </cell>
          <cell r="N2515">
            <v>2039742</v>
          </cell>
          <cell r="O2515" t="str">
            <v>NETWORK_GEO</v>
          </cell>
          <cell r="P2515">
            <v>1.6</v>
          </cell>
          <cell r="Q2515">
            <v>1</v>
          </cell>
          <cell r="R2515" t="str">
            <v>Seller Fulfilled</v>
          </cell>
          <cell r="S2515" t="str">
            <v>Seller Fulfilled</v>
          </cell>
          <cell r="T2515" t="str">
            <v>1M4SN8GEJFGV</v>
          </cell>
          <cell r="U2515" t="str">
            <v>00764608031766</v>
          </cell>
        </row>
        <row r="2516">
          <cell r="A2516" t="str">
            <v>4146-PACK2</v>
          </cell>
          <cell r="B2516">
            <v>720104411</v>
          </cell>
          <cell r="C2516" t="str">
            <v>BAZIC 3 Ring Binder 1.5" Economy View Binders Fuchsia, Hold 280 Sheets, 2-Count</v>
          </cell>
          <cell r="D2516" t="str">
            <v>ACTIVE</v>
          </cell>
          <cell r="E2516" t="str">
            <v>PUBLISHED</v>
          </cell>
          <cell r="F2516" t="str">
            <v>Offer end date has passed,Price Adjusted</v>
          </cell>
          <cell r="G2516" t="str">
            <v>Office &amp; Stationery</v>
          </cell>
          <cell r="H2516" t="str">
            <v>Envelopes</v>
          </cell>
          <cell r="I2516">
            <v>20.5</v>
          </cell>
          <cell r="J2516" t="str">
            <v>USD</v>
          </cell>
          <cell r="K2516" t="str">
            <v>Base</v>
          </cell>
          <cell r="L2516" t="str">
            <v>Yes</v>
          </cell>
          <cell r="M2516">
            <v>2039738</v>
          </cell>
          <cell r="N2516">
            <v>2038710</v>
          </cell>
          <cell r="O2516" t="str">
            <v>NETWORK_GEO</v>
          </cell>
          <cell r="P2516">
            <v>0.71</v>
          </cell>
          <cell r="Q2516">
            <v>1</v>
          </cell>
          <cell r="R2516" t="str">
            <v>Seller Fulfilled</v>
          </cell>
          <cell r="S2516" t="str">
            <v>Seller Fulfilled</v>
          </cell>
          <cell r="T2516" t="str">
            <v>66HJPF81JPTT</v>
          </cell>
          <cell r="U2516" t="str">
            <v>00764608031896</v>
          </cell>
        </row>
        <row r="2517">
          <cell r="A2517" t="str">
            <v>4575936-SET2</v>
          </cell>
          <cell r="B2517">
            <v>953263461</v>
          </cell>
          <cell r="C2517" t="str">
            <v>AVENGERS Coloring Book 2 Title, Activity Drawing, 80 Pages, 2-Pack</v>
          </cell>
          <cell r="D2517" t="str">
            <v>ACTIVE</v>
          </cell>
          <cell r="E2517" t="str">
            <v>PUBLISHED</v>
          </cell>
          <cell r="F2517" t="str">
            <v>Offer end date has passed,Price Adjusted</v>
          </cell>
          <cell r="G2517" t="str">
            <v>Crafts</v>
          </cell>
          <cell r="H2517" t="str">
            <v>Clays &amp; Doughs</v>
          </cell>
          <cell r="I2517">
            <v>100.69</v>
          </cell>
          <cell r="J2517" t="str">
            <v>USD</v>
          </cell>
          <cell r="K2517" t="str">
            <v>Base</v>
          </cell>
          <cell r="L2517" t="str">
            <v>Yes</v>
          </cell>
          <cell r="M2517">
            <v>2038710</v>
          </cell>
          <cell r="N2517">
            <v>2039741</v>
          </cell>
          <cell r="O2517" t="str">
            <v>NETWORK_GEO</v>
          </cell>
          <cell r="P2517">
            <v>25.58</v>
          </cell>
          <cell r="Q2517">
            <v>1</v>
          </cell>
          <cell r="R2517" t="str">
            <v>Seller Fulfilled</v>
          </cell>
          <cell r="S2517" t="str">
            <v>Seller Fulfilled</v>
          </cell>
          <cell r="T2517" t="str">
            <v>18RMKEIO3F1J</v>
          </cell>
          <cell r="U2517" t="str">
            <v>20764608033481</v>
          </cell>
        </row>
        <row r="2518">
          <cell r="A2518" t="str">
            <v>5034-CASE</v>
          </cell>
          <cell r="B2518">
            <v>407892801</v>
          </cell>
          <cell r="C2518" t="str">
            <v>BAZIC Black Tri-Fold Project Presentation Display Board 36"x48", 24-Pack</v>
          </cell>
          <cell r="D2518" t="str">
            <v>ACTIVE</v>
          </cell>
          <cell r="E2518" t="str">
            <v>PUBLISHED</v>
          </cell>
          <cell r="F2518" t="str">
            <v>Offer end date has passed</v>
          </cell>
          <cell r="G2518" t="str">
            <v>Office &amp; Stationery</v>
          </cell>
          <cell r="H2518" t="str">
            <v>Presentation Boards</v>
          </cell>
          <cell r="I2518">
            <v>226.99</v>
          </cell>
          <cell r="J2518" t="str">
            <v>USD</v>
          </cell>
          <cell r="K2518" t="str">
            <v>Base</v>
          </cell>
          <cell r="L2518">
            <v>226.99</v>
          </cell>
          <cell r="M2518">
            <v>2039885</v>
          </cell>
          <cell r="N2518">
            <v>2039748</v>
          </cell>
          <cell r="O2518">
            <v>35.5</v>
          </cell>
          <cell r="P2518">
            <v>0.19</v>
          </cell>
          <cell r="Q2518">
            <v>1</v>
          </cell>
          <cell r="R2518" t="str">
            <v>Seller Fulfilled</v>
          </cell>
          <cell r="S2518" t="str">
            <v>Seller Fulfilled</v>
          </cell>
          <cell r="T2518" t="str">
            <v>56U3WO5S56TI</v>
          </cell>
          <cell r="U2518" t="str">
            <v>00764608034057</v>
          </cell>
        </row>
        <row r="2519">
          <cell r="A2519" t="str">
            <v>5101-SET2</v>
          </cell>
          <cell r="B2519">
            <v>25283011</v>
          </cell>
          <cell r="C2519" t="str">
            <v>BAZIC Sticky Notes 3x3 Lined Assorted Color, (120 Sheets/Pack), 2-Pack</v>
          </cell>
          <cell r="D2519" t="str">
            <v>ACTIVE</v>
          </cell>
          <cell r="E2519" t="str">
            <v>PUBLISHED</v>
          </cell>
          <cell r="F2519" t="str">
            <v>Reasonable price requirements are not met,Reasonable Price Not Satisfied</v>
          </cell>
          <cell r="G2519" t="str">
            <v>Office &amp; Stationery</v>
          </cell>
          <cell r="H2519" t="str">
            <v>Sticky Notes</v>
          </cell>
          <cell r="I2519">
            <v>9.49</v>
          </cell>
          <cell r="J2519" t="str">
            <v>USD</v>
          </cell>
          <cell r="K2519" t="str">
            <v>Base</v>
          </cell>
          <cell r="L2519">
            <v>9.49</v>
          </cell>
          <cell r="M2519">
            <v>2039904</v>
          </cell>
          <cell r="N2519">
            <v>2038710</v>
          </cell>
          <cell r="O2519" t="str">
            <v>NETWORK_GEO</v>
          </cell>
          <cell r="P2519">
            <v>11.94</v>
          </cell>
          <cell r="Q2519">
            <v>1</v>
          </cell>
          <cell r="R2519" t="str">
            <v>Seller Fulfilled</v>
          </cell>
          <cell r="S2519" t="str">
            <v>Walmart Fulfilled</v>
          </cell>
          <cell r="T2519" t="str">
            <v>2S6TDCXZATPS</v>
          </cell>
          <cell r="U2519" t="str">
            <v>10764608034658</v>
          </cell>
        </row>
        <row r="2520">
          <cell r="A2520" t="str">
            <v>533-BOX</v>
          </cell>
          <cell r="B2520">
            <v>104805637</v>
          </cell>
          <cell r="C2520" t="str">
            <v>BAZIC Subtraction Flash Cards, Numbers Math Flashcards (36/Pack), 24-Packs</v>
          </cell>
          <cell r="D2520" t="str">
            <v>ACTIVE</v>
          </cell>
          <cell r="E2520" t="str">
            <v>PUBLISHED</v>
          </cell>
          <cell r="F2520" t="str">
            <v>Offer end date has passed</v>
          </cell>
          <cell r="G2520" t="str">
            <v>Crafts</v>
          </cell>
          <cell r="H2520" t="str">
            <v>Art Palettes</v>
          </cell>
          <cell r="I2520">
            <v>7.99</v>
          </cell>
          <cell r="J2520" t="str">
            <v>USD</v>
          </cell>
          <cell r="K2520" t="str">
            <v>Base</v>
          </cell>
          <cell r="L2520" t="str">
            <v>Yes</v>
          </cell>
          <cell r="M2520">
            <v>2039914</v>
          </cell>
          <cell r="N2520">
            <v>2038710</v>
          </cell>
          <cell r="O2520" t="str">
            <v>NETWORK_GEO</v>
          </cell>
          <cell r="P2520">
            <v>0.1</v>
          </cell>
          <cell r="Q2520">
            <v>1</v>
          </cell>
          <cell r="R2520" t="str">
            <v>Seller Fulfilled</v>
          </cell>
          <cell r="S2520" t="str">
            <v>Walmart Fulfilled</v>
          </cell>
          <cell r="T2520" t="str">
            <v>0XUOISFRQL5A</v>
          </cell>
          <cell r="U2520" t="str">
            <v>00764608039991</v>
          </cell>
        </row>
        <row r="2521">
          <cell r="A2521" t="str">
            <v>613-SET6</v>
          </cell>
          <cell r="B2521">
            <v>42795162</v>
          </cell>
          <cell r="C2521" t="str">
            <v>BAZIC Staples Remover &amp; Safety Lock Pinch Jaw Claw Style, Total 12 Count</v>
          </cell>
          <cell r="D2521" t="str">
            <v>ACTIVE</v>
          </cell>
          <cell r="E2521" t="str">
            <v>PUBLISHED</v>
          </cell>
          <cell r="G2521" t="str">
            <v>Office &amp; Stationery</v>
          </cell>
          <cell r="H2521" t="str">
            <v>Staple Removers</v>
          </cell>
          <cell r="I2521">
            <v>18.989999999999998</v>
          </cell>
          <cell r="J2521" t="str">
            <v>USD</v>
          </cell>
          <cell r="K2521" t="str">
            <v>Base</v>
          </cell>
          <cell r="L2521" t="str">
            <v>Yes</v>
          </cell>
          <cell r="M2521">
            <v>2038710</v>
          </cell>
          <cell r="N2521">
            <v>2038710</v>
          </cell>
          <cell r="O2521" t="str">
            <v>NETWORK_GEO</v>
          </cell>
          <cell r="P2521">
            <v>0.2</v>
          </cell>
          <cell r="Q2521">
            <v>1</v>
          </cell>
          <cell r="R2521" t="str">
            <v>Seller Fulfilled</v>
          </cell>
          <cell r="S2521" t="str">
            <v>Seller Fulfilled</v>
          </cell>
          <cell r="T2521" t="str">
            <v>63P2EYRVJMRL</v>
          </cell>
          <cell r="U2521" t="str">
            <v>00461647543075</v>
          </cell>
        </row>
        <row r="2522">
          <cell r="A2522" t="str">
            <v>70719-CASE</v>
          </cell>
          <cell r="B2522">
            <v>164257908</v>
          </cell>
          <cell r="C2522" t="str">
            <v>LLAMAS Coloring Book</v>
          </cell>
          <cell r="D2522" t="str">
            <v>ACTIVE</v>
          </cell>
          <cell r="E2522" t="str">
            <v>PUBLISHED</v>
          </cell>
          <cell r="F2522" t="str">
            <v>Offer end date has passed</v>
          </cell>
          <cell r="G2522" t="str">
            <v>Clothing, Shoes &amp; Accessories</v>
          </cell>
          <cell r="H2522" t="str">
            <v>Keychains</v>
          </cell>
          <cell r="I2522">
            <v>9.19</v>
          </cell>
          <cell r="J2522" t="str">
            <v>USD</v>
          </cell>
          <cell r="K2522" t="str">
            <v>Base</v>
          </cell>
          <cell r="L2522" t="str">
            <v>Yes</v>
          </cell>
          <cell r="M2522">
            <v>2038710</v>
          </cell>
          <cell r="N2522">
            <v>2038710</v>
          </cell>
          <cell r="O2522" t="str">
            <v>NETWORK_GEO</v>
          </cell>
          <cell r="P2522">
            <v>7.0000000000000007E-2</v>
          </cell>
          <cell r="Q2522">
            <v>1</v>
          </cell>
          <cell r="R2522" t="str">
            <v>WFS Eligible</v>
          </cell>
          <cell r="S2522" t="str">
            <v>Seller Fulfilled</v>
          </cell>
          <cell r="T2522" t="str">
            <v>5JVRWL6PLZ1I</v>
          </cell>
          <cell r="U2522" t="str">
            <v>00764608040027</v>
          </cell>
        </row>
        <row r="2523">
          <cell r="A2523" t="str">
            <v>719-BOX</v>
          </cell>
          <cell r="B2523">
            <v>633067803</v>
          </cell>
          <cell r="C2523" t="str">
            <v>BAZIC Crown 0.7 mm Mechanical Pencil, Soft Grip Latex Free Eraser (3/Pack), 24-Packs</v>
          </cell>
          <cell r="D2523" t="str">
            <v>ACTIVE</v>
          </cell>
          <cell r="E2523" t="str">
            <v>PUBLISHED</v>
          </cell>
          <cell r="F2523" t="str">
            <v>Offer end date has passed</v>
          </cell>
          <cell r="G2523" t="str">
            <v>Office &amp; Stationery</v>
          </cell>
          <cell r="H2523" t="str">
            <v>Binders</v>
          </cell>
          <cell r="I2523">
            <v>14.99</v>
          </cell>
          <cell r="J2523" t="str">
            <v>USD</v>
          </cell>
          <cell r="K2523" t="str">
            <v>Base</v>
          </cell>
          <cell r="L2523" t="str">
            <v>Yes</v>
          </cell>
          <cell r="M2523">
            <v>2039720</v>
          </cell>
          <cell r="N2523">
            <v>2039738</v>
          </cell>
          <cell r="O2523" t="str">
            <v>NETWORK_GEO</v>
          </cell>
          <cell r="P2523">
            <v>0.8</v>
          </cell>
          <cell r="Q2523">
            <v>1</v>
          </cell>
          <cell r="R2523" t="str">
            <v>Seller Fulfilled</v>
          </cell>
          <cell r="S2523" t="str">
            <v>Seller Fulfilled</v>
          </cell>
          <cell r="T2523" t="str">
            <v>4NW9N994MLAO</v>
          </cell>
          <cell r="U2523" t="str">
            <v>00764608041451</v>
          </cell>
        </row>
        <row r="2524">
          <cell r="A2524" t="str">
            <v>767-EACH</v>
          </cell>
          <cell r="B2524">
            <v>30268763</v>
          </cell>
          <cell r="C2524" t="str">
            <v>BAZIC 24 Mini Colored Pencils, Set for Art Drawing Sketching, 1-Pack</v>
          </cell>
          <cell r="D2524" t="str">
            <v>ACTIVE</v>
          </cell>
          <cell r="E2524" t="str">
            <v>PUBLISHED</v>
          </cell>
          <cell r="F2524" t="str">
            <v>Offer end date has passed,No Match Found - Adjusted to your last submitted price</v>
          </cell>
          <cell r="G2524" t="str">
            <v>Office &amp; Stationery</v>
          </cell>
          <cell r="H2524" t="str">
            <v>Scissors</v>
          </cell>
          <cell r="I2524">
            <v>46.28</v>
          </cell>
          <cell r="J2524" t="str">
            <v>USD</v>
          </cell>
          <cell r="K2524" t="str">
            <v>Base</v>
          </cell>
          <cell r="L2524" t="str">
            <v>Yes</v>
          </cell>
          <cell r="M2524">
            <v>2039720</v>
          </cell>
          <cell r="N2524">
            <v>2039728</v>
          </cell>
          <cell r="O2524" t="str">
            <v>NETWORK_GEO</v>
          </cell>
          <cell r="P2524">
            <v>3.9</v>
          </cell>
          <cell r="Q2524">
            <v>1</v>
          </cell>
          <cell r="R2524" t="str">
            <v>Seller Fulfilled</v>
          </cell>
          <cell r="S2524" t="str">
            <v>Seller Fulfilled</v>
          </cell>
          <cell r="T2524" t="str">
            <v>6WMH1TQP2VQ9</v>
          </cell>
          <cell r="U2524" t="str">
            <v>10764608044367</v>
          </cell>
        </row>
        <row r="2525">
          <cell r="A2525" t="str">
            <v>914-PACK6</v>
          </cell>
          <cell r="B2525">
            <v>1254789471</v>
          </cell>
          <cell r="C2525" t="str">
            <v>BAZIC Super Clear Heavy Duty Packing Tape w/ Dispenser 1.88" x 27.3 Yards, Shipping Mailing Moving Sealing Tapes, 6-Pack</v>
          </cell>
          <cell r="D2525" t="str">
            <v>ACTIVE</v>
          </cell>
          <cell r="E2525" t="str">
            <v>PUBLISHED</v>
          </cell>
          <cell r="F2525" t="str">
            <v>Offer end date has passed</v>
          </cell>
          <cell r="G2525" t="str">
            <v>Crafts</v>
          </cell>
          <cell r="H2525" t="str">
            <v>Coloring Books</v>
          </cell>
          <cell r="I2525">
            <v>70</v>
          </cell>
          <cell r="J2525" t="str">
            <v>USD</v>
          </cell>
          <cell r="K2525" t="str">
            <v>Base</v>
          </cell>
          <cell r="L2525" t="str">
            <v>Yes</v>
          </cell>
          <cell r="M2525">
            <v>2038710</v>
          </cell>
          <cell r="N2525">
            <v>2038710</v>
          </cell>
          <cell r="O2525" t="str">
            <v>NETWORK_GEO</v>
          </cell>
          <cell r="P2525">
            <v>10.74</v>
          </cell>
          <cell r="Q2525">
            <v>1</v>
          </cell>
          <cell r="R2525" t="str">
            <v>Seller Fulfilled</v>
          </cell>
          <cell r="S2525" t="str">
            <v>Seller Fulfilled</v>
          </cell>
          <cell r="T2525" t="str">
            <v>5JHCAAGUPTL2</v>
          </cell>
          <cell r="U2525" t="str">
            <v>20805219457447</v>
          </cell>
        </row>
        <row r="2526">
          <cell r="A2526" t="str">
            <v>1273-EACH</v>
          </cell>
          <cell r="B2526">
            <v>54432683</v>
          </cell>
          <cell r="C2526" t="str">
            <v>BAZIC Permanent Marker Chisel Tip, Assorted Color Markers Total 12 Count</v>
          </cell>
          <cell r="D2526" t="str">
            <v>ACTIVE</v>
          </cell>
          <cell r="E2526" t="str">
            <v>PUBLISHED</v>
          </cell>
          <cell r="F2526" t="str">
            <v>Offer end date has passed,Price Adjusted</v>
          </cell>
          <cell r="G2526" t="str">
            <v>Crafts</v>
          </cell>
          <cell r="H2526" t="str">
            <v>Art Pads &amp; Paper</v>
          </cell>
          <cell r="I2526">
            <v>17.75</v>
          </cell>
          <cell r="J2526" t="str">
            <v>USD</v>
          </cell>
          <cell r="K2526" t="str">
            <v>Base</v>
          </cell>
          <cell r="L2526" t="str">
            <v>Yes</v>
          </cell>
          <cell r="M2526">
            <v>2039746</v>
          </cell>
          <cell r="N2526">
            <v>2039754</v>
          </cell>
          <cell r="O2526" t="str">
            <v>NETWORK_GEO</v>
          </cell>
          <cell r="P2526">
            <v>2.08</v>
          </cell>
          <cell r="Q2526">
            <v>1</v>
          </cell>
          <cell r="R2526" t="str">
            <v>Seller Fulfilled</v>
          </cell>
          <cell r="S2526" t="str">
            <v>Walmart Fulfilled</v>
          </cell>
          <cell r="T2526" t="str">
            <v>5OL3CRRFC694</v>
          </cell>
          <cell r="U2526" t="str">
            <v>00467751021980</v>
          </cell>
        </row>
        <row r="2527">
          <cell r="A2527" t="str">
            <v>17000-SET6</v>
          </cell>
          <cell r="B2527">
            <v>6667503919</v>
          </cell>
          <cell r="C2527" t="str">
            <v>BAZIC 10-Color Ballpoint Pen, 1.0mm Bold Point, Magical Fantasy Series, Retractable Multicolor Pen, 6-Pack</v>
          </cell>
          <cell r="D2527" t="str">
            <v>ACTIVE</v>
          </cell>
          <cell r="E2527" t="str">
            <v>PUBLISHED</v>
          </cell>
          <cell r="G2527" t="str">
            <v>Office &amp; Stationery</v>
          </cell>
          <cell r="H2527" t="str">
            <v>Pens</v>
          </cell>
          <cell r="I2527">
            <v>17.5</v>
          </cell>
          <cell r="J2527" t="str">
            <v>USD</v>
          </cell>
          <cell r="K2527" t="str">
            <v>Base</v>
          </cell>
          <cell r="L2527">
            <v>17</v>
          </cell>
          <cell r="M2527">
            <v>2039719</v>
          </cell>
          <cell r="N2527">
            <v>2039904</v>
          </cell>
          <cell r="O2527" t="str">
            <v>NETWORK_GEO</v>
          </cell>
          <cell r="P2527">
            <v>0.55000000000000004</v>
          </cell>
          <cell r="Q2527">
            <v>1</v>
          </cell>
          <cell r="R2527" t="str">
            <v>Seller Fulfilled</v>
          </cell>
          <cell r="S2527" t="str">
            <v>Seller Fulfilled</v>
          </cell>
          <cell r="T2527" t="str">
            <v>297HGZ5HJSV5</v>
          </cell>
          <cell r="U2527" t="str">
            <v>00764608051214</v>
          </cell>
        </row>
        <row r="2528">
          <cell r="A2528" t="str">
            <v>17010-BOX</v>
          </cell>
          <cell r="B2528">
            <v>17245969296</v>
          </cell>
          <cell r="C2528" t="str">
            <v>BAZIC Jetz Fuse Tech Gel Ink Pen, Assorted Colors, 1.4 mm Bold Point (5/Pack), 24-Pack</v>
          </cell>
          <cell r="D2528" t="str">
            <v>ARCHIVED</v>
          </cell>
          <cell r="E2528" t="str">
            <v>UNPUBLISHED</v>
          </cell>
          <cell r="F2528" t="str">
            <v>Offer end date has passed</v>
          </cell>
          <cell r="G2528" t="str">
            <v>Office &amp; Stationery</v>
          </cell>
          <cell r="H2528" t="str">
            <v>Tape Flags</v>
          </cell>
          <cell r="I2528">
            <v>18.39</v>
          </cell>
          <cell r="J2528" t="str">
            <v>USD</v>
          </cell>
          <cell r="K2528" t="str">
            <v>Base</v>
          </cell>
          <cell r="L2528" t="str">
            <v>Yes</v>
          </cell>
          <cell r="M2528">
            <v>2039719</v>
          </cell>
          <cell r="N2528">
            <v>2039889</v>
          </cell>
          <cell r="O2528" t="str">
            <v>NETWORK_GEO</v>
          </cell>
          <cell r="P2528">
            <v>0.21</v>
          </cell>
          <cell r="Q2528">
            <v>1</v>
          </cell>
          <cell r="R2528" t="str">
            <v>WFS Eligible</v>
          </cell>
          <cell r="S2528" t="str">
            <v>Seller Fulfilled</v>
          </cell>
          <cell r="T2528" t="str">
            <v>47DY0BIW296U</v>
          </cell>
          <cell r="U2528" t="str">
            <v>00460015768294</v>
          </cell>
        </row>
        <row r="2529">
          <cell r="A2529" t="str">
            <v>1911-SET6</v>
          </cell>
          <cell r="B2529">
            <v>53443141</v>
          </cell>
          <cell r="C2529" t="str">
            <v>BAZIC Pencil Sharpener Dual Blades w/ Lid &amp; Receptacle, 6-Pack</v>
          </cell>
          <cell r="D2529" t="str">
            <v>ACTIVE</v>
          </cell>
          <cell r="E2529" t="str">
            <v>PUBLISHED</v>
          </cell>
          <cell r="F2529" t="str">
            <v>Offer end date has passed</v>
          </cell>
          <cell r="G2529" t="str">
            <v>Office &amp; Stationery</v>
          </cell>
          <cell r="H2529" t="str">
            <v>Index Cards</v>
          </cell>
          <cell r="I2529">
            <v>10.99</v>
          </cell>
          <cell r="J2529" t="str">
            <v>USD</v>
          </cell>
          <cell r="K2529" t="str">
            <v>Base</v>
          </cell>
          <cell r="L2529" t="str">
            <v>Yes</v>
          </cell>
          <cell r="M2529">
            <v>2039751</v>
          </cell>
          <cell r="N2529">
            <v>2039744</v>
          </cell>
          <cell r="O2529" t="str">
            <v>ALWAYS_TWO_DAY</v>
          </cell>
          <cell r="P2529">
            <v>1.135</v>
          </cell>
          <cell r="Q2529">
            <v>1</v>
          </cell>
          <cell r="R2529" t="str">
            <v>Walmart Fulfilled</v>
          </cell>
          <cell r="S2529" t="str">
            <v>Seller Fulfilled</v>
          </cell>
          <cell r="T2529" t="str">
            <v>11JCN8US6BLM</v>
          </cell>
          <cell r="U2529" t="str">
            <v>00461314068689</v>
          </cell>
        </row>
        <row r="2530">
          <cell r="A2530" t="str">
            <v>1942-SET3</v>
          </cell>
          <cell r="B2530">
            <v>5296729114</v>
          </cell>
          <cell r="C2530" t="str">
            <v>BAZIC Pencil Sharpener with Eraser, Single Hole Manual Small Colorful Sharpeners (2/Pack), 3-Pack</v>
          </cell>
          <cell r="D2530" t="str">
            <v>ACTIVE</v>
          </cell>
          <cell r="E2530" t="str">
            <v>PUBLISHED</v>
          </cell>
          <cell r="G2530" t="str">
            <v>Office &amp; Stationery</v>
          </cell>
          <cell r="H2530" t="str">
            <v>Manual Pencil Sharpeners</v>
          </cell>
          <cell r="I2530">
            <v>9.01</v>
          </cell>
          <cell r="J2530" t="str">
            <v>USD</v>
          </cell>
          <cell r="K2530" t="str">
            <v>Base</v>
          </cell>
          <cell r="L2530">
            <v>9.01</v>
          </cell>
          <cell r="M2530">
            <v>2039751</v>
          </cell>
          <cell r="N2530">
            <v>2039749</v>
          </cell>
          <cell r="O2530" t="str">
            <v>NETWORK_GEO</v>
          </cell>
          <cell r="P2530">
            <v>6.1</v>
          </cell>
          <cell r="Q2530">
            <v>1</v>
          </cell>
          <cell r="R2530" t="str">
            <v>Seller Fulfilled</v>
          </cell>
          <cell r="S2530" t="str">
            <v>Seller Fulfilled</v>
          </cell>
          <cell r="T2530" t="str">
            <v>5C2Z2E4TFDHK</v>
          </cell>
          <cell r="U2530" t="str">
            <v>20764608054172</v>
          </cell>
        </row>
        <row r="2531">
          <cell r="A2531" t="str">
            <v>2071-BOX</v>
          </cell>
          <cell r="B2531">
            <v>731034425</v>
          </cell>
          <cell r="C2531" t="str">
            <v>BAZIC Wood Glue 8 FL OZ (236 mL), Natural Color Super Strong Bond Adhesive, 6-Pack</v>
          </cell>
          <cell r="D2531" t="str">
            <v>ACTIVE</v>
          </cell>
          <cell r="E2531" t="str">
            <v>PUBLISHED</v>
          </cell>
          <cell r="F2531" t="str">
            <v>Offer end date has passed</v>
          </cell>
          <cell r="G2531" t="str">
            <v>Office &amp; Stationery</v>
          </cell>
          <cell r="H2531" t="str">
            <v>Mailers</v>
          </cell>
          <cell r="I2531">
            <v>16.079999999999998</v>
          </cell>
          <cell r="J2531" t="str">
            <v>USD</v>
          </cell>
          <cell r="K2531" t="str">
            <v>Base</v>
          </cell>
          <cell r="L2531" t="str">
            <v>Yes</v>
          </cell>
          <cell r="M2531">
            <v>2039872</v>
          </cell>
          <cell r="N2531">
            <v>2038710</v>
          </cell>
          <cell r="O2531" t="str">
            <v>NETWORK_GEO</v>
          </cell>
          <cell r="P2531">
            <v>0.42</v>
          </cell>
          <cell r="Q2531">
            <v>1</v>
          </cell>
          <cell r="R2531" t="str">
            <v>Seller Fulfilled</v>
          </cell>
          <cell r="S2531" t="str">
            <v>Seller Fulfilled</v>
          </cell>
          <cell r="T2531" t="str">
            <v>3NLGRDNKPMW5</v>
          </cell>
          <cell r="U2531" t="str">
            <v>00764608054277</v>
          </cell>
        </row>
        <row r="2532">
          <cell r="A2532" t="str">
            <v>2132-BOX</v>
          </cell>
          <cell r="B2532">
            <v>141423513</v>
          </cell>
          <cell r="C2532" t="str">
            <v>BAZIC Sheet Protectors Heavyweight 11 Hole Binder Sleeves (10/Pack), 24-Packs</v>
          </cell>
          <cell r="D2532" t="str">
            <v>ACTIVE</v>
          </cell>
          <cell r="E2532" t="str">
            <v>PUBLISHED</v>
          </cell>
          <cell r="F2532" t="str">
            <v>Offer end date has passed,No Match Found - Adjusted to your last submitted price</v>
          </cell>
          <cell r="G2532" t="str">
            <v>Office &amp; Stationery</v>
          </cell>
          <cell r="H2532" t="str">
            <v>Sheet Protectors</v>
          </cell>
          <cell r="I2532">
            <v>30.87</v>
          </cell>
          <cell r="J2532" t="str">
            <v>USD</v>
          </cell>
          <cell r="K2532" t="str">
            <v>Base</v>
          </cell>
          <cell r="L2532">
            <v>30.87</v>
          </cell>
          <cell r="M2532">
            <v>2039907</v>
          </cell>
          <cell r="N2532" t="str">
            <v>NETWORK_GEO</v>
          </cell>
          <cell r="O2532">
            <v>5.78</v>
          </cell>
          <cell r="P2532">
            <v>3.94</v>
          </cell>
          <cell r="Q2532">
            <v>1</v>
          </cell>
          <cell r="R2532" t="str">
            <v>Seller Fulfilled</v>
          </cell>
          <cell r="S2532" t="str">
            <v>Seller Fulfilled</v>
          </cell>
          <cell r="T2532" t="str">
            <v>199F12BATUSO</v>
          </cell>
          <cell r="U2532" t="str">
            <v>20764608054325</v>
          </cell>
        </row>
        <row r="2533">
          <cell r="A2533" t="str">
            <v>3873-BOX</v>
          </cell>
          <cell r="B2533">
            <v>874599487</v>
          </cell>
          <cell r="C2533" t="str">
            <v>BAZIC Reward Sticker Book / Box Qty - 24</v>
          </cell>
          <cell r="D2533" t="str">
            <v>ARCHIVED</v>
          </cell>
          <cell r="E2533" t="str">
            <v>UNPUBLISHED</v>
          </cell>
          <cell r="F2533" t="str">
            <v>Offer end date has passed,Price Adjusted</v>
          </cell>
          <cell r="G2533" t="str">
            <v>Office &amp; Stationery</v>
          </cell>
          <cell r="H2533" t="str">
            <v>Chalkboard Erasers</v>
          </cell>
          <cell r="I2533">
            <v>64.989999999999995</v>
          </cell>
          <cell r="J2533" t="str">
            <v>USD</v>
          </cell>
          <cell r="K2533" t="str">
            <v>Base</v>
          </cell>
          <cell r="L2533" t="str">
            <v>Yes</v>
          </cell>
          <cell r="M2533">
            <v>2038710</v>
          </cell>
          <cell r="N2533">
            <v>2039721</v>
          </cell>
          <cell r="O2533" t="str">
            <v>NETWORK_GEO</v>
          </cell>
          <cell r="P2533">
            <v>8.9</v>
          </cell>
          <cell r="Q2533">
            <v>1</v>
          </cell>
          <cell r="R2533" t="str">
            <v>Seller Fulfilled</v>
          </cell>
          <cell r="S2533" t="str">
            <v>Seller Fulfilled</v>
          </cell>
          <cell r="T2533" t="str">
            <v>5M5HTA6X82LI</v>
          </cell>
          <cell r="U2533" t="str">
            <v>10764608060022</v>
          </cell>
        </row>
        <row r="2534">
          <cell r="A2534" t="str">
            <v>4100-EACH</v>
          </cell>
          <cell r="B2534">
            <v>30405531</v>
          </cell>
          <cell r="C2534" t="str">
            <v>BAZIC 1/2" Burgundy 3-Ring View Binder w/ 2-Pockets [4100]</v>
          </cell>
          <cell r="D2534" t="str">
            <v>ACTIVE</v>
          </cell>
          <cell r="E2534" t="str">
            <v>PUBLISHED</v>
          </cell>
          <cell r="F2534" t="str">
            <v>Republish (For Walmart internal use only: 00)</v>
          </cell>
          <cell r="G2534" t="str">
            <v>Office &amp; Stationery</v>
          </cell>
          <cell r="H2534" t="str">
            <v>Chalkboard Erasers</v>
          </cell>
          <cell r="I2534">
            <v>408.99</v>
          </cell>
          <cell r="J2534" t="str">
            <v>USD</v>
          </cell>
          <cell r="K2534" t="str">
            <v>Base</v>
          </cell>
          <cell r="L2534" t="str">
            <v>Yes</v>
          </cell>
          <cell r="M2534">
            <v>2039738</v>
          </cell>
          <cell r="N2534">
            <v>2039721</v>
          </cell>
          <cell r="O2534" t="str">
            <v>NETWORK_GEO</v>
          </cell>
          <cell r="P2534">
            <v>30.98</v>
          </cell>
          <cell r="Q2534">
            <v>1</v>
          </cell>
          <cell r="R2534" t="str">
            <v>Seller Fulfilled</v>
          </cell>
          <cell r="S2534" t="str">
            <v>Seller Fulfilled</v>
          </cell>
          <cell r="T2534" t="str">
            <v>423CT6W7QOSW</v>
          </cell>
          <cell r="U2534" t="str">
            <v>20764608060043</v>
          </cell>
        </row>
        <row r="2535">
          <cell r="A2535" t="str">
            <v>5044-EACH</v>
          </cell>
          <cell r="B2535">
            <v>24251740</v>
          </cell>
          <cell r="C2535" t="str">
            <v>BAZIC 30 Ct. 9" X 12" Top Bound Spiral Sketch Pad [5044]</v>
          </cell>
          <cell r="D2535" t="str">
            <v>ACTIVE</v>
          </cell>
          <cell r="E2535" t="str">
            <v>PUBLISHED</v>
          </cell>
          <cell r="F2535" t="str">
            <v>Offer end date has passed</v>
          </cell>
          <cell r="G2535" t="str">
            <v>Office &amp; Stationery</v>
          </cell>
          <cell r="H2535" t="str">
            <v>Desk Staplers</v>
          </cell>
          <cell r="I2535">
            <v>17.989999999999998</v>
          </cell>
          <cell r="J2535" t="str">
            <v>USD</v>
          </cell>
          <cell r="K2535" t="str">
            <v>Base</v>
          </cell>
          <cell r="L2535" t="str">
            <v>Yes</v>
          </cell>
          <cell r="M2535">
            <v>2039723</v>
          </cell>
          <cell r="N2535">
            <v>2039910</v>
          </cell>
          <cell r="O2535" t="str">
            <v>NETWORK_GEO</v>
          </cell>
          <cell r="P2535">
            <v>0.72</v>
          </cell>
          <cell r="Q2535">
            <v>1</v>
          </cell>
          <cell r="R2535" t="str">
            <v>Seller Fulfilled</v>
          </cell>
          <cell r="S2535" t="str">
            <v>Walmart Fulfilled</v>
          </cell>
          <cell r="T2535" t="str">
            <v>67OTSWZYXQ77</v>
          </cell>
          <cell r="U2535" t="str">
            <v>00764608006016</v>
          </cell>
        </row>
        <row r="2536">
          <cell r="A2536" t="str">
            <v>5096-CASE</v>
          </cell>
          <cell r="B2536">
            <v>737364871</v>
          </cell>
          <cell r="C2536" t="str">
            <v>BAZIC Composition Book Wide Ruled 20 Sheet Manila Cover Notebook 8.5"x7", 288-Packs</v>
          </cell>
          <cell r="D2536" t="str">
            <v>ACTIVE</v>
          </cell>
          <cell r="E2536" t="str">
            <v>PUBLISHED</v>
          </cell>
          <cell r="G2536" t="str">
            <v>Office &amp; Stationery</v>
          </cell>
          <cell r="H2536" t="str">
            <v>Composition Notebooks</v>
          </cell>
          <cell r="I2536">
            <v>292.5</v>
          </cell>
          <cell r="J2536" t="str">
            <v>USD</v>
          </cell>
          <cell r="K2536" t="str">
            <v>Base</v>
          </cell>
          <cell r="L2536">
            <v>292.5</v>
          </cell>
          <cell r="M2536">
            <v>2038710</v>
          </cell>
          <cell r="N2536">
            <v>2039906</v>
          </cell>
          <cell r="O2536" t="str">
            <v>NETWORK_GEO</v>
          </cell>
          <cell r="P2536">
            <v>5.54</v>
          </cell>
          <cell r="Q2536">
            <v>1</v>
          </cell>
          <cell r="R2536" t="str">
            <v>Seller Fulfilled</v>
          </cell>
          <cell r="S2536" t="str">
            <v>Seller Fulfilled</v>
          </cell>
          <cell r="T2536" t="str">
            <v>0S1NYU7BEBEC</v>
          </cell>
          <cell r="U2536" t="str">
            <v>20764608061101</v>
          </cell>
        </row>
        <row r="2537">
          <cell r="A2537" t="str">
            <v>524-EACH</v>
          </cell>
          <cell r="B2537">
            <v>27714482</v>
          </cell>
          <cell r="C2537" t="str">
            <v>BAZIC Catalog Envelope 6" x 9" Gummed Seal Eyelet Closure, 5-Count</v>
          </cell>
          <cell r="D2537" t="str">
            <v>ACTIVE</v>
          </cell>
          <cell r="E2537" t="str">
            <v>PUBLISHED</v>
          </cell>
          <cell r="F2537" t="str">
            <v>Offer end date has passed</v>
          </cell>
          <cell r="G2537" t="str">
            <v>Crafts</v>
          </cell>
          <cell r="H2537" t="str">
            <v>Coloring Books</v>
          </cell>
          <cell r="I2537">
            <v>13.75</v>
          </cell>
          <cell r="J2537" t="str">
            <v>USD</v>
          </cell>
          <cell r="K2537" t="str">
            <v>Base</v>
          </cell>
          <cell r="L2537" t="str">
            <v>Yes</v>
          </cell>
          <cell r="M2537">
            <v>2038710</v>
          </cell>
          <cell r="N2537">
            <v>2038710</v>
          </cell>
          <cell r="O2537" t="str">
            <v>NETWORK_GEO</v>
          </cell>
          <cell r="P2537">
            <v>0.63</v>
          </cell>
          <cell r="Q2537">
            <v>1</v>
          </cell>
          <cell r="R2537" t="str">
            <v>Seller Fulfilled</v>
          </cell>
          <cell r="S2537" t="str">
            <v>Seller Fulfilled</v>
          </cell>
          <cell r="T2537" t="str">
            <v>31GZGSZVDKPL</v>
          </cell>
          <cell r="U2537" t="str">
            <v>00088908400016</v>
          </cell>
        </row>
        <row r="2538">
          <cell r="A2538" t="str">
            <v>538-CASE</v>
          </cell>
          <cell r="B2538">
            <v>838015879</v>
          </cell>
          <cell r="C2538" t="str">
            <v>BAZIC Wide Ruled 1 Subject Poly Cover Spiral Notebooks 70 Sheets, Assorted Color, 24-Pack</v>
          </cell>
          <cell r="D2538" t="str">
            <v>ACTIVE</v>
          </cell>
          <cell r="E2538" t="str">
            <v>PUBLISHED</v>
          </cell>
          <cell r="F2538" t="str">
            <v>Offer end date has passed</v>
          </cell>
          <cell r="G2538" t="str">
            <v>Office &amp; Stationery</v>
          </cell>
          <cell r="H2538" t="str">
            <v>Desk Staplers</v>
          </cell>
          <cell r="I2538">
            <v>73.03</v>
          </cell>
          <cell r="J2538" t="str">
            <v>USD</v>
          </cell>
          <cell r="K2538" t="str">
            <v>Base</v>
          </cell>
          <cell r="L2538" t="str">
            <v>Yes</v>
          </cell>
          <cell r="M2538">
            <v>2039723</v>
          </cell>
          <cell r="N2538">
            <v>2039910</v>
          </cell>
          <cell r="O2538" t="str">
            <v>NETWORK_GEO</v>
          </cell>
          <cell r="P2538">
            <v>7.94</v>
          </cell>
          <cell r="Q2538">
            <v>1</v>
          </cell>
          <cell r="R2538" t="str">
            <v>Seller Fulfilled</v>
          </cell>
          <cell r="S2538" t="str">
            <v>Seller Fulfilled</v>
          </cell>
          <cell r="T2538" t="str">
            <v>0T2YMYLGQ61X</v>
          </cell>
          <cell r="U2538" t="str">
            <v>20764608006966</v>
          </cell>
        </row>
        <row r="2539">
          <cell r="A2539" t="str">
            <v>5496-SET4</v>
          </cell>
          <cell r="B2539">
            <v>913394765</v>
          </cell>
          <cell r="C2539" t="str">
            <v>Geometric Composition Book, Assorted Covers, 80 Sheets/160 Pages</v>
          </cell>
          <cell r="D2539" t="str">
            <v>ACTIVE</v>
          </cell>
          <cell r="E2539" t="str">
            <v>PUBLISHED</v>
          </cell>
          <cell r="G2539" t="str">
            <v>Office &amp; Stationery</v>
          </cell>
          <cell r="H2539" t="str">
            <v>Composition Notebooks</v>
          </cell>
          <cell r="I2539">
            <v>14.5</v>
          </cell>
          <cell r="J2539" t="str">
            <v>USD</v>
          </cell>
          <cell r="K2539" t="str">
            <v>Base</v>
          </cell>
          <cell r="L2539">
            <v>14.5</v>
          </cell>
          <cell r="M2539">
            <v>2038710</v>
          </cell>
          <cell r="N2539">
            <v>2039720</v>
          </cell>
          <cell r="O2539" t="str">
            <v>NETWORK_GEO</v>
          </cell>
          <cell r="P2539">
            <v>2.48</v>
          </cell>
          <cell r="Q2539">
            <v>1</v>
          </cell>
          <cell r="R2539" t="str">
            <v>Seller Fulfilled</v>
          </cell>
          <cell r="S2539" t="str">
            <v>Seller Fulfilled</v>
          </cell>
          <cell r="T2539" t="str">
            <v>439MUC2M5RO9</v>
          </cell>
          <cell r="U2539" t="str">
            <v>10764608007140</v>
          </cell>
        </row>
        <row r="2540">
          <cell r="A2540" t="str">
            <v>566-PACK2</v>
          </cell>
          <cell r="B2540">
            <v>365092871</v>
          </cell>
          <cell r="C2540" t="str">
            <v>BAZIC Filler Paper Loose Leaf 100 Sheet, Wide Ruled 3 Hole Punched, 2-Packs</v>
          </cell>
          <cell r="D2540" t="str">
            <v>ACTIVE</v>
          </cell>
          <cell r="E2540" t="str">
            <v>PUBLISHED</v>
          </cell>
          <cell r="F2540" t="str">
            <v>Offer end date has passed</v>
          </cell>
          <cell r="G2540" t="str">
            <v>Office &amp; Stationery</v>
          </cell>
          <cell r="H2540" t="str">
            <v>Filler Paper</v>
          </cell>
          <cell r="I2540">
            <v>10</v>
          </cell>
          <cell r="J2540" t="str">
            <v>USD</v>
          </cell>
          <cell r="K2540" t="str">
            <v>Base</v>
          </cell>
          <cell r="L2540">
            <v>10</v>
          </cell>
          <cell r="M2540">
            <v>2039724</v>
          </cell>
          <cell r="N2540">
            <v>2039720</v>
          </cell>
          <cell r="O2540">
            <v>1.385</v>
          </cell>
          <cell r="P2540">
            <v>2.06</v>
          </cell>
          <cell r="Q2540">
            <v>1</v>
          </cell>
          <cell r="R2540" t="str">
            <v>Seller Fulfilled</v>
          </cell>
          <cell r="S2540" t="str">
            <v>Seller Fulfilled</v>
          </cell>
          <cell r="T2540" t="str">
            <v>2T07D0DEQ3LH</v>
          </cell>
          <cell r="U2540" t="str">
            <v>10764608007218</v>
          </cell>
        </row>
        <row r="2541">
          <cell r="A2541" t="str">
            <v>S-11-EACH</v>
          </cell>
          <cell r="B2541">
            <v>174800809</v>
          </cell>
          <cell r="C2541" t="str">
            <v>BAZIC 9" X 12" Never Mind The Dog Beware of Owner Sign</v>
          </cell>
          <cell r="D2541" t="str">
            <v>ACTIVE</v>
          </cell>
          <cell r="E2541" t="str">
            <v>PUBLISHED</v>
          </cell>
          <cell r="F2541" t="str">
            <v>Offer end date has passed</v>
          </cell>
          <cell r="G2541" t="str">
            <v>Home &amp; Garden</v>
          </cell>
          <cell r="H2541" t="str">
            <v>Plaques &amp; Signs</v>
          </cell>
          <cell r="I2541">
            <v>7.14</v>
          </cell>
          <cell r="J2541" t="str">
            <v>USD</v>
          </cell>
          <cell r="K2541" t="str">
            <v>Base</v>
          </cell>
          <cell r="L2541">
            <v>7.14</v>
          </cell>
          <cell r="M2541">
            <v>2038710</v>
          </cell>
          <cell r="N2541">
            <v>2039720</v>
          </cell>
          <cell r="O2541">
            <v>0.04</v>
          </cell>
          <cell r="P2541">
            <v>0.39</v>
          </cell>
          <cell r="Q2541">
            <v>1</v>
          </cell>
          <cell r="R2541" t="str">
            <v>Seller Fulfilled</v>
          </cell>
          <cell r="S2541" t="str">
            <v>Seller Fulfilled</v>
          </cell>
          <cell r="T2541" t="str">
            <v>40VDNTWWT5C9</v>
          </cell>
          <cell r="U2541" t="str">
            <v>00467408587098</v>
          </cell>
        </row>
        <row r="2542">
          <cell r="A2542" t="str">
            <v>105-SET2</v>
          </cell>
          <cell r="B2542">
            <v>1084304003</v>
          </cell>
          <cell r="C2542" t="str">
            <v>KAPPA Super Jumbo Play Pad 2 Titles, Digest Size 7.75 x 5, Gift for Kids Learning Drawing Coloring, 2-Pack</v>
          </cell>
          <cell r="D2542" t="str">
            <v>ACTIVE</v>
          </cell>
          <cell r="E2542" t="str">
            <v>PUBLISHED</v>
          </cell>
          <cell r="G2542" t="str">
            <v>Crafts</v>
          </cell>
          <cell r="H2542" t="str">
            <v>Coloring Books</v>
          </cell>
          <cell r="I2542">
            <v>10.78</v>
          </cell>
          <cell r="J2542" t="str">
            <v>USD</v>
          </cell>
          <cell r="K2542" t="str">
            <v>Base</v>
          </cell>
          <cell r="L2542">
            <v>10.78</v>
          </cell>
          <cell r="M2542">
            <v>2038710</v>
          </cell>
          <cell r="N2542">
            <v>2038710</v>
          </cell>
          <cell r="O2542" t="str">
            <v>NETWORK_GEO</v>
          </cell>
          <cell r="P2542">
            <v>9</v>
          </cell>
          <cell r="Q2542">
            <v>1</v>
          </cell>
          <cell r="R2542" t="str">
            <v>Seller Fulfilled</v>
          </cell>
          <cell r="S2542" t="str">
            <v>Seller Fulfilled</v>
          </cell>
          <cell r="T2542" t="str">
            <v>586ILG0LTN85</v>
          </cell>
          <cell r="U2542" t="str">
            <v>20764608082502</v>
          </cell>
        </row>
        <row r="2543">
          <cell r="A2543" t="str">
            <v>1241-PACK2</v>
          </cell>
          <cell r="B2543">
            <v>1336313636</v>
          </cell>
          <cell r="C2543" t="str">
            <v>BAZIC Permanent Marker Dual Fine Tip Chisel Point Black Markers (2/Pack), 2-Packs</v>
          </cell>
          <cell r="D2543" t="str">
            <v>ACTIVE</v>
          </cell>
          <cell r="E2543" t="str">
            <v>PUBLISHED</v>
          </cell>
          <cell r="F2543" t="str">
            <v>Offer end date has passed,Reasonable price requirements are not met,Reasonable Price Not Satisfied</v>
          </cell>
          <cell r="G2543" t="str">
            <v>Office &amp; Stationery</v>
          </cell>
          <cell r="H2543" t="str">
            <v>Mailers</v>
          </cell>
          <cell r="I2543">
            <v>25.75</v>
          </cell>
          <cell r="J2543" t="str">
            <v>USD</v>
          </cell>
          <cell r="K2543" t="str">
            <v>Base</v>
          </cell>
          <cell r="L2543" t="str">
            <v>Yes</v>
          </cell>
          <cell r="M2543">
            <v>2039746</v>
          </cell>
          <cell r="N2543">
            <v>2038710</v>
          </cell>
          <cell r="O2543" t="str">
            <v>NETWORK_GEO</v>
          </cell>
          <cell r="P2543">
            <v>2.4</v>
          </cell>
          <cell r="Q2543">
            <v>1</v>
          </cell>
          <cell r="R2543" t="str">
            <v>Seller Fulfilled</v>
          </cell>
          <cell r="S2543" t="str">
            <v>Seller Fulfilled</v>
          </cell>
          <cell r="T2543" t="str">
            <v>1RO4929D43MY</v>
          </cell>
          <cell r="U2543" t="str">
            <v>20764608082571</v>
          </cell>
        </row>
        <row r="2544">
          <cell r="A2544" t="str">
            <v>1256-BOX</v>
          </cell>
          <cell r="B2544">
            <v>649656672</v>
          </cell>
          <cell r="C2544" t="str">
            <v>BAZIC Magnetic Dry Erase Marker, Fine Tip Color Whiteboard Markers (6/Pack), 12-Packs</v>
          </cell>
          <cell r="D2544" t="str">
            <v>ACTIVE</v>
          </cell>
          <cell r="E2544" t="str">
            <v>PUBLISHED</v>
          </cell>
          <cell r="F2544" t="str">
            <v>Offer end date has passed</v>
          </cell>
          <cell r="G2544" t="str">
            <v>Office &amp; Stationery</v>
          </cell>
          <cell r="H2544" t="str">
            <v>Dry Erase Markers</v>
          </cell>
          <cell r="I2544">
            <v>52.49</v>
          </cell>
          <cell r="J2544" t="str">
            <v>USD</v>
          </cell>
          <cell r="K2544" t="str">
            <v>Base</v>
          </cell>
          <cell r="L2544" t="str">
            <v>Yes</v>
          </cell>
          <cell r="M2544">
            <v>2039746</v>
          </cell>
          <cell r="N2544">
            <v>2038710</v>
          </cell>
          <cell r="O2544">
            <v>2.08</v>
          </cell>
          <cell r="P2544">
            <v>20</v>
          </cell>
          <cell r="Q2544">
            <v>1</v>
          </cell>
          <cell r="R2544" t="str">
            <v>Seller Fulfilled</v>
          </cell>
          <cell r="S2544" t="str">
            <v>Seller Fulfilled</v>
          </cell>
          <cell r="T2544" t="str">
            <v>3XI13OW4XGYR</v>
          </cell>
          <cell r="U2544" t="str">
            <v>20764608090132</v>
          </cell>
        </row>
        <row r="2545">
          <cell r="A2545" t="str">
            <v>17004-BOX</v>
          </cell>
          <cell r="B2545">
            <v>270391844</v>
          </cell>
          <cell r="C2545" t="str">
            <v>Bazic Products 305003-144 Nova Ballpoint Pen Medium Point, Black</v>
          </cell>
          <cell r="D2545" t="str">
            <v>ACTIVE</v>
          </cell>
          <cell r="E2545" t="str">
            <v>UNPUBLISHED</v>
          </cell>
          <cell r="F2545" t="str">
            <v>Listing &amp; Content:UPC Mismatch:Wrong-Item:Unpublish-Auto</v>
          </cell>
          <cell r="G2545" t="str">
            <v>Office &amp; Stationery</v>
          </cell>
          <cell r="H2545" t="str">
            <v>Packing Tapes</v>
          </cell>
          <cell r="I2545">
            <v>8.89</v>
          </cell>
          <cell r="J2545" t="str">
            <v>USD</v>
          </cell>
          <cell r="K2545" t="str">
            <v>Base</v>
          </cell>
          <cell r="L2545" t="str">
            <v>Yes</v>
          </cell>
          <cell r="M2545">
            <v>2039719</v>
          </cell>
          <cell r="N2545">
            <v>2038710</v>
          </cell>
          <cell r="O2545" t="str">
            <v>NETWORK_GEO</v>
          </cell>
          <cell r="P2545">
            <v>0.5</v>
          </cell>
          <cell r="Q2545">
            <v>1</v>
          </cell>
          <cell r="R2545" t="str">
            <v>Seller Fulfilled</v>
          </cell>
          <cell r="S2545" t="str">
            <v>Seller Fulfilled</v>
          </cell>
          <cell r="T2545" t="str">
            <v>29V91P3FRA4O</v>
          </cell>
          <cell r="U2545" t="str">
            <v>00764608009154</v>
          </cell>
        </row>
        <row r="2546">
          <cell r="A2546" t="str">
            <v>17017-BOX</v>
          </cell>
          <cell r="B2546">
            <v>723730557</v>
          </cell>
          <cell r="C2546" t="str">
            <v>BAZIC Fiero Blue Fiber Tip Fineliner Pen, 0.4mm Extra Fine Tip (4/Pack), 24-Pack</v>
          </cell>
          <cell r="D2546" t="str">
            <v>ACTIVE</v>
          </cell>
          <cell r="E2546" t="str">
            <v>PUBLISHED</v>
          </cell>
          <cell r="F2546" t="str">
            <v>Offer end date has passed</v>
          </cell>
          <cell r="G2546" t="str">
            <v>Office &amp; Stationery</v>
          </cell>
          <cell r="H2546" t="str">
            <v>Masking Tapes</v>
          </cell>
          <cell r="I2546">
            <v>8.99</v>
          </cell>
          <cell r="J2546" t="str">
            <v>USD</v>
          </cell>
          <cell r="K2546" t="str">
            <v>Base</v>
          </cell>
          <cell r="L2546" t="str">
            <v>Yes</v>
          </cell>
          <cell r="M2546">
            <v>2039719</v>
          </cell>
          <cell r="N2546">
            <v>2038710</v>
          </cell>
          <cell r="O2546" t="str">
            <v>NETWORK_GEO</v>
          </cell>
          <cell r="P2546">
            <v>0.22</v>
          </cell>
          <cell r="Q2546">
            <v>1</v>
          </cell>
          <cell r="R2546" t="str">
            <v>Seller Fulfilled</v>
          </cell>
          <cell r="S2546" t="str">
            <v>Seller Fulfilled</v>
          </cell>
          <cell r="T2546" t="str">
            <v>5CDE9YSKOSUE</v>
          </cell>
          <cell r="U2546" t="str">
            <v>00764608009505</v>
          </cell>
        </row>
        <row r="2547">
          <cell r="A2547" t="str">
            <v>17020-BOX</v>
          </cell>
          <cell r="B2547">
            <v>549230631</v>
          </cell>
          <cell r="C2547" t="str">
            <v>BAZIC GX-8 Black Oil Gel Ink Pen, 1.0 mm Medium Point, (6/Pack), 24-Pack</v>
          </cell>
          <cell r="D2547" t="str">
            <v>ARCHIVED</v>
          </cell>
          <cell r="E2547" t="str">
            <v>UNPUBLISHED</v>
          </cell>
          <cell r="F2547" t="str">
            <v>Offer end date has passed</v>
          </cell>
          <cell r="G2547" t="str">
            <v>Office &amp; Stationery</v>
          </cell>
          <cell r="H2547" t="str">
            <v>Masking Tapes</v>
          </cell>
          <cell r="I2547">
            <v>10.5</v>
          </cell>
          <cell r="J2547" t="str">
            <v>USD</v>
          </cell>
          <cell r="K2547" t="str">
            <v>Base</v>
          </cell>
          <cell r="L2547" t="str">
            <v>Yes</v>
          </cell>
          <cell r="M2547">
            <v>2039719</v>
          </cell>
          <cell r="N2547">
            <v>2038710</v>
          </cell>
          <cell r="O2547" t="str">
            <v>NETWORK_GEO</v>
          </cell>
          <cell r="P2547">
            <v>0.56000000000000005</v>
          </cell>
          <cell r="Q2547">
            <v>1</v>
          </cell>
          <cell r="R2547" t="str">
            <v>Seller Fulfilled</v>
          </cell>
          <cell r="S2547" t="str">
            <v>Seller Fulfilled</v>
          </cell>
          <cell r="T2547" t="str">
            <v>4VHCHH0ARNIT</v>
          </cell>
          <cell r="U2547" t="str">
            <v>00467158377031</v>
          </cell>
        </row>
        <row r="2548">
          <cell r="A2548" t="str">
            <v>17023-BOX</v>
          </cell>
          <cell r="B2548">
            <v>686014005</v>
          </cell>
          <cell r="C2548" t="str">
            <v>BAZIC GX-8 Black Oil Gel Ink Pen, 1.0 mm Medium Point, (12/Pack), 12-Pack</v>
          </cell>
          <cell r="D2548" t="str">
            <v>ARCHIVED</v>
          </cell>
          <cell r="E2548" t="str">
            <v>UNPUBLISHED</v>
          </cell>
          <cell r="F2548" t="str">
            <v>Offer end date has passed</v>
          </cell>
          <cell r="G2548" t="str">
            <v>Home &amp; Garden</v>
          </cell>
          <cell r="H2548" t="str">
            <v>Plaques &amp; Signs</v>
          </cell>
          <cell r="I2548">
            <v>20.64</v>
          </cell>
          <cell r="J2548" t="str">
            <v>USD</v>
          </cell>
          <cell r="K2548" t="str">
            <v>Base</v>
          </cell>
          <cell r="L2548" t="str">
            <v>Yes</v>
          </cell>
          <cell r="M2548">
            <v>2039719</v>
          </cell>
          <cell r="N2548">
            <v>2038710</v>
          </cell>
          <cell r="O2548" t="str">
            <v>NETWORK_GEO</v>
          </cell>
          <cell r="P2548">
            <v>1.3</v>
          </cell>
          <cell r="Q2548">
            <v>1</v>
          </cell>
          <cell r="R2548" t="str">
            <v>Seller Fulfilled</v>
          </cell>
          <cell r="S2548" t="str">
            <v>Seller Fulfilled</v>
          </cell>
          <cell r="T2548" t="str">
            <v>3V1W1NGZMG4M</v>
          </cell>
          <cell r="U2548" t="str">
            <v>10764608043056</v>
          </cell>
        </row>
        <row r="2549">
          <cell r="A2549" t="str">
            <v>17030-EACH</v>
          </cell>
          <cell r="B2549">
            <v>25300966</v>
          </cell>
          <cell r="C2549" t="str">
            <v>BAZIC G-Flex 4-Color Oil Gel Ink Pen, 0.7 mm, Soft Grip, (4/Pack), 1-Pack</v>
          </cell>
          <cell r="D2549" t="str">
            <v>ACTIVE</v>
          </cell>
          <cell r="E2549" t="str">
            <v>PUBLISHED</v>
          </cell>
          <cell r="G2549" t="str">
            <v>Office &amp; Stationery</v>
          </cell>
          <cell r="H2549" t="str">
            <v>Pens</v>
          </cell>
          <cell r="I2549">
            <v>6.89</v>
          </cell>
          <cell r="J2549" t="str">
            <v>USD</v>
          </cell>
          <cell r="K2549" t="str">
            <v>Base</v>
          </cell>
          <cell r="L2549">
            <v>6.89</v>
          </cell>
          <cell r="M2549">
            <v>2039719</v>
          </cell>
          <cell r="N2549">
            <v>2038710</v>
          </cell>
          <cell r="O2549" t="str">
            <v>NETWORK_GEO</v>
          </cell>
          <cell r="P2549">
            <v>1.32</v>
          </cell>
          <cell r="Q2549">
            <v>1</v>
          </cell>
          <cell r="R2549" t="str">
            <v>Seller Fulfilled</v>
          </cell>
          <cell r="S2549" t="str">
            <v>Seller Fulfilled</v>
          </cell>
          <cell r="T2549" t="str">
            <v>4JFEO2FKSZF7</v>
          </cell>
          <cell r="U2549" t="str">
            <v>10764608043230</v>
          </cell>
        </row>
        <row r="2550">
          <cell r="A2550" t="str">
            <v>17071-EACH</v>
          </cell>
          <cell r="B2550">
            <v>504730868</v>
          </cell>
          <cell r="C2550" t="str">
            <v>BAZIC Comptoir Black Oil Gel Ink Counter Pen w/ Chain, 0.7mm, 1-Pack</v>
          </cell>
          <cell r="D2550" t="str">
            <v>ACTIVE</v>
          </cell>
          <cell r="E2550" t="str">
            <v>PUBLISHED</v>
          </cell>
          <cell r="F2550" t="str">
            <v>Offer end date has passed</v>
          </cell>
          <cell r="G2550" t="str">
            <v>Office &amp; Stationery</v>
          </cell>
          <cell r="H2550" t="str">
            <v>Markers</v>
          </cell>
          <cell r="I2550">
            <v>41.5</v>
          </cell>
          <cell r="J2550" t="str">
            <v>USD</v>
          </cell>
          <cell r="K2550" t="str">
            <v>Base</v>
          </cell>
          <cell r="L2550" t="str">
            <v>Yes</v>
          </cell>
          <cell r="M2550">
            <v>2039719</v>
          </cell>
          <cell r="N2550">
            <v>2039746</v>
          </cell>
          <cell r="O2550" t="str">
            <v>NETWORK_GEO</v>
          </cell>
          <cell r="P2550">
            <v>3.98</v>
          </cell>
          <cell r="Q2550">
            <v>1</v>
          </cell>
          <cell r="R2550" t="str">
            <v>Seller Fulfilled</v>
          </cell>
          <cell r="S2550" t="str">
            <v>Seller Fulfilled</v>
          </cell>
          <cell r="T2550" t="str">
            <v>3QGD20800DX5</v>
          </cell>
          <cell r="U2550" t="str">
            <v>10764608012175</v>
          </cell>
        </row>
        <row r="2551">
          <cell r="A2551" t="str">
            <v>17087-PACK4</v>
          </cell>
          <cell r="B2551">
            <v>5133685915</v>
          </cell>
          <cell r="C2551" t="str">
            <v>BAZIC Essence Gel Pen, Medium Point 1.0mm Black Pen, Comfort Grip, 12 Count, 4-Packs</v>
          </cell>
          <cell r="D2551" t="str">
            <v>ACTIVE</v>
          </cell>
          <cell r="E2551" t="str">
            <v>PUBLISHED</v>
          </cell>
          <cell r="F2551" t="str">
            <v>Offer end date has passed</v>
          </cell>
          <cell r="G2551" t="str">
            <v>Office &amp; Stationery</v>
          </cell>
          <cell r="H2551" t="str">
            <v>Pens</v>
          </cell>
          <cell r="I2551">
            <v>18.5</v>
          </cell>
          <cell r="J2551" t="str">
            <v>USD</v>
          </cell>
          <cell r="K2551" t="str">
            <v>Base</v>
          </cell>
          <cell r="L2551">
            <v>18.5</v>
          </cell>
          <cell r="M2551">
            <v>2039719</v>
          </cell>
          <cell r="N2551">
            <v>2039746</v>
          </cell>
          <cell r="O2551">
            <v>0.92</v>
          </cell>
          <cell r="P2551">
            <v>0.15</v>
          </cell>
          <cell r="Q2551">
            <v>1</v>
          </cell>
          <cell r="R2551" t="str">
            <v>Seller Fulfilled</v>
          </cell>
          <cell r="S2551" t="str">
            <v>Seller Fulfilled</v>
          </cell>
          <cell r="T2551" t="str">
            <v>3G3T93JK98M7</v>
          </cell>
          <cell r="U2551" t="str">
            <v>00764608012758</v>
          </cell>
        </row>
        <row r="2552">
          <cell r="A2552" t="str">
            <v>1908-EACH</v>
          </cell>
          <cell r="B2552">
            <v>30305525</v>
          </cell>
          <cell r="C2552" t="str">
            <v>BAZIC Dual Blades Sharpener w/ Round Receptacle</v>
          </cell>
          <cell r="D2552" t="str">
            <v>RETIRED</v>
          </cell>
          <cell r="E2552" t="str">
            <v>UNPUBLISHED</v>
          </cell>
          <cell r="F2552" t="str">
            <v>Offer end date has passed</v>
          </cell>
          <cell r="G2552" t="str">
            <v>Office &amp; Stationery</v>
          </cell>
          <cell r="H2552" t="str">
            <v>Pens</v>
          </cell>
          <cell r="I2552">
            <v>8.49</v>
          </cell>
          <cell r="J2552" t="str">
            <v>USD</v>
          </cell>
          <cell r="K2552" t="str">
            <v>Base</v>
          </cell>
          <cell r="L2552" t="str">
            <v>Yes</v>
          </cell>
          <cell r="M2552">
            <v>2039751</v>
          </cell>
          <cell r="N2552">
            <v>2039719</v>
          </cell>
          <cell r="O2552">
            <v>0.06</v>
          </cell>
          <cell r="P2552">
            <v>0.15</v>
          </cell>
          <cell r="Q2552">
            <v>1</v>
          </cell>
          <cell r="R2552" t="str">
            <v>Seller Fulfilled</v>
          </cell>
          <cell r="S2552" t="str">
            <v>Seller Fulfilled</v>
          </cell>
          <cell r="T2552" t="str">
            <v>74WNZLHXKZVI</v>
          </cell>
          <cell r="U2552" t="str">
            <v>00764608170052</v>
          </cell>
        </row>
        <row r="2553">
          <cell r="A2553" t="str">
            <v>1942-CASE</v>
          </cell>
          <cell r="B2553">
            <v>5288098140</v>
          </cell>
          <cell r="C2553" t="str">
            <v>BAZIC Pencil Sharpener with Eraser, Single Hole Manual Small Colorful Sharpeners (2/Pack), 144-Pack</v>
          </cell>
          <cell r="D2553" t="str">
            <v>ACTIVE</v>
          </cell>
          <cell r="E2553" t="str">
            <v>PUBLISHED</v>
          </cell>
          <cell r="G2553" t="str">
            <v>Office &amp; Stationery</v>
          </cell>
          <cell r="H2553" t="str">
            <v>Manual Pencil Sharpeners</v>
          </cell>
          <cell r="I2553">
            <v>174.99</v>
          </cell>
          <cell r="J2553" t="str">
            <v>USD</v>
          </cell>
          <cell r="K2553" t="str">
            <v>Base</v>
          </cell>
          <cell r="L2553">
            <v>174.99</v>
          </cell>
          <cell r="M2553">
            <v>2039751</v>
          </cell>
          <cell r="N2553">
            <v>2039719</v>
          </cell>
          <cell r="O2553" t="str">
            <v>NETWORK_GEO</v>
          </cell>
          <cell r="P2553">
            <v>0.08</v>
          </cell>
          <cell r="Q2553">
            <v>1</v>
          </cell>
          <cell r="R2553" t="str">
            <v>Seller Fulfilled</v>
          </cell>
          <cell r="S2553" t="str">
            <v>Seller Fulfilled</v>
          </cell>
          <cell r="T2553" t="str">
            <v>45IB5L9PNR4X</v>
          </cell>
          <cell r="U2553" t="str">
            <v>00764608170175</v>
          </cell>
        </row>
        <row r="2554">
          <cell r="A2554" t="str">
            <v>2015-PACK2</v>
          </cell>
          <cell r="B2554">
            <v>805568147</v>
          </cell>
          <cell r="C2554" t="str">
            <v>BAZIC White Glue 2.7Oz (80mL), Adhesive Bond Slime Making (2/Pack), 2-Packs</v>
          </cell>
          <cell r="D2554" t="str">
            <v>ARCHIVED</v>
          </cell>
          <cell r="E2554" t="str">
            <v>UNPUBLISHED</v>
          </cell>
          <cell r="F2554" t="str">
            <v>Offer end date has passed</v>
          </cell>
          <cell r="G2554" t="str">
            <v>Office &amp; Stationery</v>
          </cell>
          <cell r="H2554" t="str">
            <v>Glue</v>
          </cell>
          <cell r="I2554">
            <v>11.99</v>
          </cell>
          <cell r="J2554" t="str">
            <v>USD</v>
          </cell>
          <cell r="K2554" t="str">
            <v>Base</v>
          </cell>
          <cell r="L2554" t="str">
            <v>Yes</v>
          </cell>
          <cell r="M2554">
            <v>2039872</v>
          </cell>
          <cell r="N2554">
            <v>2039719</v>
          </cell>
          <cell r="O2554">
            <v>0.95</v>
          </cell>
          <cell r="P2554">
            <v>1.06</v>
          </cell>
          <cell r="Q2554">
            <v>1</v>
          </cell>
          <cell r="R2554" t="str">
            <v>Seller Fulfilled</v>
          </cell>
          <cell r="S2554" t="str">
            <v>Seller Fulfilled</v>
          </cell>
          <cell r="T2554" t="str">
            <v>39YSWQTUA1AH</v>
          </cell>
          <cell r="U2554" t="str">
            <v>10764608170639</v>
          </cell>
        </row>
        <row r="2555">
          <cell r="A2555" t="str">
            <v>2530-CASE</v>
          </cell>
          <cell r="B2555">
            <v>692201027</v>
          </cell>
          <cell r="C2555" t="str">
            <v>Bazic Products 2530 24 Color Washable Premium Crayons-Pack of 72</v>
          </cell>
          <cell r="D2555" t="str">
            <v>RETIRED</v>
          </cell>
          <cell r="E2555" t="str">
            <v>UNPUBLISHED</v>
          </cell>
          <cell r="F2555" t="str">
            <v>Shipping information is not found,No online price found for the item,Offer end date has passed</v>
          </cell>
          <cell r="G2555" t="str">
            <v>Crafts</v>
          </cell>
          <cell r="H2555" t="str">
            <v>Crayons</v>
          </cell>
          <cell r="I2555">
            <v>114.99</v>
          </cell>
          <cell r="J2555" t="str">
            <v>USD</v>
          </cell>
          <cell r="K2555" t="str">
            <v>Base</v>
          </cell>
          <cell r="L2555" t="str">
            <v>Yes</v>
          </cell>
          <cell r="M2555">
            <v>2039722</v>
          </cell>
          <cell r="N2555">
            <v>2039719</v>
          </cell>
          <cell r="O2555" t="str">
            <v>NETWORK_GEO</v>
          </cell>
          <cell r="P2555">
            <v>1.06</v>
          </cell>
          <cell r="Q2555">
            <v>1</v>
          </cell>
          <cell r="R2555" t="str">
            <v>Seller Fulfilled</v>
          </cell>
          <cell r="S2555" t="str">
            <v>Seller Fulfilled</v>
          </cell>
          <cell r="T2555" t="str">
            <v>4XZNGQ0OFE01</v>
          </cell>
          <cell r="U2555" t="str">
            <v>10764608170653</v>
          </cell>
        </row>
        <row r="2556">
          <cell r="A2556" t="str">
            <v>272-BOX</v>
          </cell>
          <cell r="B2556">
            <v>654768132</v>
          </cell>
          <cell r="C2556" t="str">
            <v>BAZIC Binder Clips Large 2 Inch (51mm) Asst Color, Paper Clips (4/Pack), 24-Packs</v>
          </cell>
          <cell r="D2556" t="str">
            <v>ACTIVE</v>
          </cell>
          <cell r="E2556" t="str">
            <v>PUBLISHED</v>
          </cell>
          <cell r="F2556" t="str">
            <v>Listing &amp; Content:UPC Mismatch:Wrong-Item:Unpublish-Auto</v>
          </cell>
          <cell r="G2556" t="str">
            <v>Office &amp; Stationery</v>
          </cell>
          <cell r="H2556" t="str">
            <v>Pens</v>
          </cell>
          <cell r="I2556">
            <v>11.1</v>
          </cell>
          <cell r="J2556" t="str">
            <v>USD</v>
          </cell>
          <cell r="K2556" t="str">
            <v>Base</v>
          </cell>
          <cell r="L2556" t="str">
            <v>Yes</v>
          </cell>
          <cell r="M2556">
            <v>2039905</v>
          </cell>
          <cell r="N2556">
            <v>2039719</v>
          </cell>
          <cell r="O2556" t="str">
            <v>NETWORK_GEO</v>
          </cell>
          <cell r="P2556">
            <v>0.28000000000000003</v>
          </cell>
          <cell r="Q2556">
            <v>1</v>
          </cell>
          <cell r="R2556" t="str">
            <v>Seller Fulfilled</v>
          </cell>
          <cell r="S2556" t="str">
            <v>Seller Fulfilled</v>
          </cell>
          <cell r="T2556" t="str">
            <v>4GDQPBZZVDTH</v>
          </cell>
          <cell r="U2556" t="str">
            <v>00464594023911</v>
          </cell>
        </row>
        <row r="2557">
          <cell r="A2557" t="str">
            <v>3332-CASE</v>
          </cell>
          <cell r="B2557">
            <v>750824592</v>
          </cell>
          <cell r="C2557" t="str">
            <v>BAZIC Modeling Clay Blue Color 1LB, Non Toxic, Bulk for Classroom, 24-Pack</v>
          </cell>
          <cell r="D2557" t="str">
            <v>ACTIVE</v>
          </cell>
          <cell r="E2557" t="str">
            <v>PUBLISHED</v>
          </cell>
          <cell r="G2557" t="str">
            <v>Crafts</v>
          </cell>
          <cell r="H2557" t="str">
            <v>Clays &amp; Doughs</v>
          </cell>
          <cell r="I2557">
            <v>110.39</v>
          </cell>
          <cell r="J2557" t="str">
            <v>USD</v>
          </cell>
          <cell r="K2557" t="str">
            <v>Base</v>
          </cell>
          <cell r="L2557">
            <v>110.39</v>
          </cell>
          <cell r="M2557">
            <v>2039741</v>
          </cell>
          <cell r="N2557">
            <v>2039751</v>
          </cell>
          <cell r="O2557" t="str">
            <v>ALWAYS_TWO_DAY</v>
          </cell>
          <cell r="P2557">
            <v>0.15</v>
          </cell>
          <cell r="Q2557">
            <v>1</v>
          </cell>
          <cell r="R2557" t="str">
            <v>Walmart Fulfilled</v>
          </cell>
          <cell r="S2557" t="str">
            <v>Seller Fulfilled</v>
          </cell>
          <cell r="T2557" t="str">
            <v>6OI0DQI094EE</v>
          </cell>
          <cell r="U2557" t="str">
            <v>00764608019092</v>
          </cell>
        </row>
        <row r="2558">
          <cell r="A2558" t="str">
            <v>338-BOX</v>
          </cell>
          <cell r="B2558">
            <v>841514460</v>
          </cell>
          <cell r="C2558" t="str">
            <v>BAZIC Plastic Ruler 6" (15cm), Students School Supplies (3/Pack), 24-Pack</v>
          </cell>
          <cell r="D2558" t="str">
            <v>ACTIVE</v>
          </cell>
          <cell r="E2558" t="str">
            <v>SYSTEM_PROBLEM</v>
          </cell>
          <cell r="F2558" t="str">
            <v>Compliance - Childrenâ€™s Product Policy</v>
          </cell>
          <cell r="G2558" t="str">
            <v>Office &amp; Stationery</v>
          </cell>
          <cell r="H2558" t="str">
            <v>Rulers</v>
          </cell>
          <cell r="I2558">
            <v>33.99</v>
          </cell>
          <cell r="J2558" t="str">
            <v>USD</v>
          </cell>
          <cell r="K2558" t="str">
            <v>Base</v>
          </cell>
          <cell r="L2558" t="str">
            <v>No</v>
          </cell>
          <cell r="M2558">
            <v>2039731</v>
          </cell>
          <cell r="N2558">
            <v>2039751</v>
          </cell>
          <cell r="O2558" t="str">
            <v>NETWORK_GEO</v>
          </cell>
          <cell r="P2558">
            <v>2.82</v>
          </cell>
          <cell r="Q2558">
            <v>1</v>
          </cell>
          <cell r="R2558" t="str">
            <v>Seller Fulfilled</v>
          </cell>
          <cell r="S2558" t="str">
            <v>Seller Fulfilled</v>
          </cell>
          <cell r="T2558" t="str">
            <v>6J5GAKWNG98M</v>
          </cell>
          <cell r="U2558" t="str">
            <v>10764608019280</v>
          </cell>
        </row>
        <row r="2559">
          <cell r="A2559" t="str">
            <v>3436-CASE</v>
          </cell>
          <cell r="B2559">
            <v>288217944</v>
          </cell>
          <cell r="C2559" t="str">
            <v>BAZIC Jumbo Craft Sticks Natral Wood, Large Non Toxic Stick, 5000-Count</v>
          </cell>
          <cell r="D2559" t="str">
            <v>ARCHIVED</v>
          </cell>
          <cell r="E2559" t="str">
            <v>UNPUBLISHED</v>
          </cell>
          <cell r="F2559" t="str">
            <v>Offer end date has passed</v>
          </cell>
          <cell r="G2559" t="str">
            <v>Office &amp; Stationery</v>
          </cell>
          <cell r="H2559" t="str">
            <v>Glue Pens</v>
          </cell>
          <cell r="I2559">
            <v>10.5</v>
          </cell>
          <cell r="J2559" t="str">
            <v>USD</v>
          </cell>
          <cell r="K2559" t="str">
            <v>Base</v>
          </cell>
          <cell r="L2559" t="str">
            <v>Yes</v>
          </cell>
          <cell r="M2559">
            <v>2038710</v>
          </cell>
          <cell r="N2559">
            <v>2039872</v>
          </cell>
          <cell r="O2559" t="str">
            <v>NETWORK_GEO</v>
          </cell>
          <cell r="P2559">
            <v>1</v>
          </cell>
          <cell r="Q2559">
            <v>1</v>
          </cell>
          <cell r="R2559" t="str">
            <v>Seller Fulfilled</v>
          </cell>
          <cell r="S2559" t="str">
            <v>Seller Fulfilled</v>
          </cell>
          <cell r="T2559" t="str">
            <v>126UADRFWKUV</v>
          </cell>
          <cell r="U2559" t="str">
            <v>00465763861884</v>
          </cell>
        </row>
        <row r="2560">
          <cell r="A2560" t="str">
            <v>3864-EACH</v>
          </cell>
          <cell r="B2560">
            <v>145891121</v>
          </cell>
          <cell r="C2560" t="str">
            <v>BAZIC Glitter Reward Sticker [3864]</v>
          </cell>
          <cell r="D2560" t="str">
            <v>ACTIVE</v>
          </cell>
          <cell r="E2560" t="str">
            <v>PUBLISHED</v>
          </cell>
          <cell r="F2560" t="str">
            <v>Offer end date has passed</v>
          </cell>
          <cell r="G2560" t="str">
            <v>Office &amp; Stationery</v>
          </cell>
          <cell r="H2560" t="str">
            <v>Glue</v>
          </cell>
          <cell r="I2560">
            <v>11.75</v>
          </cell>
          <cell r="J2560" t="str">
            <v>USD</v>
          </cell>
          <cell r="K2560" t="str">
            <v>Base</v>
          </cell>
          <cell r="L2560" t="str">
            <v>Yes</v>
          </cell>
          <cell r="M2560">
            <v>2038710</v>
          </cell>
          <cell r="N2560">
            <v>2039872</v>
          </cell>
          <cell r="O2560" t="str">
            <v>NETWORK_GEO</v>
          </cell>
          <cell r="P2560">
            <v>0.54</v>
          </cell>
          <cell r="Q2560">
            <v>1</v>
          </cell>
          <cell r="R2560" t="str">
            <v>Seller Fulfilled</v>
          </cell>
          <cell r="S2560" t="str">
            <v>Seller Fulfilled</v>
          </cell>
          <cell r="T2560" t="str">
            <v>29R2E530AD5M</v>
          </cell>
          <cell r="U2560" t="str">
            <v>10764608020538</v>
          </cell>
        </row>
        <row r="2561">
          <cell r="A2561" t="str">
            <v>3868-PACK2</v>
          </cell>
          <cell r="B2561">
            <v>945497490</v>
          </cell>
          <cell r="C2561" t="str">
            <v>BAZIC Mix Shapes Sticker Rolls, Reward Stickers Motivational Gift for Kids (366/Pack), 2-Packs</v>
          </cell>
          <cell r="D2561" t="str">
            <v>ARCHIVED</v>
          </cell>
          <cell r="E2561" t="str">
            <v>UNPUBLISHED</v>
          </cell>
          <cell r="F2561" t="str">
            <v>Offer end date has passed</v>
          </cell>
          <cell r="G2561" t="str">
            <v>Office &amp; Stationery</v>
          </cell>
          <cell r="H2561" t="str">
            <v>Glue</v>
          </cell>
          <cell r="I2561">
            <v>27.99</v>
          </cell>
          <cell r="J2561" t="str">
            <v>USD</v>
          </cell>
          <cell r="K2561" t="str">
            <v>Base</v>
          </cell>
          <cell r="L2561" t="str">
            <v>Yes</v>
          </cell>
          <cell r="M2561">
            <v>2038710</v>
          </cell>
          <cell r="N2561">
            <v>2039872</v>
          </cell>
          <cell r="O2561" t="str">
            <v>NETWORK_GEO</v>
          </cell>
          <cell r="P2561">
            <v>3.84</v>
          </cell>
          <cell r="Q2561">
            <v>1</v>
          </cell>
          <cell r="R2561" t="str">
            <v>Seller Fulfilled</v>
          </cell>
          <cell r="S2561" t="str">
            <v>Seller Fulfilled</v>
          </cell>
          <cell r="T2561" t="str">
            <v>6PMO8JXXX4WJ</v>
          </cell>
          <cell r="U2561" t="str">
            <v>10764608020705</v>
          </cell>
        </row>
        <row r="2562">
          <cell r="A2562" t="str">
            <v>3951-BOX</v>
          </cell>
          <cell r="B2562">
            <v>15160707174</v>
          </cell>
          <cell r="C2562" t="str">
            <v>BAZIC Acrylic Paint 12 Colors 0.4 oz/12 ml, Non-Toxic Craft Paint Set, 12-Pack</v>
          </cell>
          <cell r="D2562" t="str">
            <v>ACTIVE</v>
          </cell>
          <cell r="E2562" t="str">
            <v>PUBLISHED</v>
          </cell>
          <cell r="G2562" t="str">
            <v>Crafts</v>
          </cell>
          <cell r="H2562" t="str">
            <v>Art Paints &amp; Pigment Powders</v>
          </cell>
          <cell r="I2562">
            <v>57.49</v>
          </cell>
          <cell r="J2562" t="str">
            <v>USD</v>
          </cell>
          <cell r="K2562" t="str">
            <v>Base</v>
          </cell>
          <cell r="L2562">
            <v>57.49</v>
          </cell>
          <cell r="M2562">
            <v>2039748</v>
          </cell>
          <cell r="N2562">
            <v>2038710</v>
          </cell>
          <cell r="O2562" t="str">
            <v>NETWORK_GEO</v>
          </cell>
          <cell r="P2562">
            <v>0.96</v>
          </cell>
          <cell r="Q2562">
            <v>1</v>
          </cell>
          <cell r="R2562" t="str">
            <v>Seller Fulfilled</v>
          </cell>
          <cell r="S2562" t="str">
            <v>Seller Fulfilled</v>
          </cell>
          <cell r="T2562" t="str">
            <v>5JDT9IJ26WLL</v>
          </cell>
          <cell r="U2562" t="str">
            <v>00468217542841</v>
          </cell>
        </row>
        <row r="2563">
          <cell r="A2563" t="str">
            <v>4161-CASE</v>
          </cell>
          <cell r="B2563">
            <v>212451888</v>
          </cell>
          <cell r="C2563" t="str">
            <v>BAZIC 3 Ring Binder 3" View Binders Slant D Ring Grey, Hold 600 Sheets, 12-Count</v>
          </cell>
          <cell r="D2563" t="str">
            <v>ACTIVE</v>
          </cell>
          <cell r="E2563" t="str">
            <v>PUBLISHED</v>
          </cell>
          <cell r="F2563" t="str">
            <v>Compliance - Childrenâ€™s Product Policy,No Match Found - Adjusted to your last submitted price</v>
          </cell>
          <cell r="G2563" t="str">
            <v>Office &amp; Stationery</v>
          </cell>
          <cell r="H2563" t="str">
            <v>Binder Pockets</v>
          </cell>
          <cell r="I2563">
            <v>13.75</v>
          </cell>
          <cell r="J2563" t="str">
            <v>USD</v>
          </cell>
          <cell r="K2563" t="str">
            <v>Base</v>
          </cell>
          <cell r="L2563" t="str">
            <v>Yes</v>
          </cell>
          <cell r="M2563">
            <v>2039738</v>
          </cell>
          <cell r="N2563">
            <v>2038356</v>
          </cell>
          <cell r="O2563" t="str">
            <v>NETWORK_GEO</v>
          </cell>
          <cell r="P2563">
            <v>0.64</v>
          </cell>
          <cell r="Q2563">
            <v>1</v>
          </cell>
          <cell r="R2563" t="str">
            <v>Seller Fulfilled</v>
          </cell>
          <cell r="S2563" t="str">
            <v>Seller Fulfilled</v>
          </cell>
          <cell r="T2563" t="str">
            <v>7GYTRGZLSNZC</v>
          </cell>
          <cell r="U2563" t="str">
            <v>00466190587200</v>
          </cell>
        </row>
        <row r="2564">
          <cell r="A2564" t="str">
            <v>4171-PACK4</v>
          </cell>
          <cell r="B2564">
            <v>10230005897</v>
          </cell>
          <cell r="C2564" t="str">
            <v>BAZIC 3 Ring Binder 1" View Binders Slant D Ring Black, PVC-Free, Hold 220 Sheets, 4-Count</v>
          </cell>
          <cell r="D2564" t="str">
            <v>ACTIVE</v>
          </cell>
          <cell r="E2564" t="str">
            <v>PUBLISHED</v>
          </cell>
          <cell r="G2564" t="str">
            <v>Office &amp; Stationery</v>
          </cell>
          <cell r="H2564" t="str">
            <v>Binders</v>
          </cell>
          <cell r="I2564">
            <v>32</v>
          </cell>
          <cell r="J2564" t="str">
            <v>USD</v>
          </cell>
          <cell r="K2564" t="str">
            <v>Base</v>
          </cell>
          <cell r="L2564">
            <v>32</v>
          </cell>
          <cell r="M2564">
            <v>2039738</v>
          </cell>
          <cell r="N2564">
            <v>2038710</v>
          </cell>
          <cell r="O2564" t="str">
            <v>NETWORK_GEO</v>
          </cell>
          <cell r="P2564">
            <v>25.5</v>
          </cell>
          <cell r="Q2564">
            <v>1</v>
          </cell>
          <cell r="R2564" t="str">
            <v>Seller Fulfilled</v>
          </cell>
          <cell r="S2564" t="str">
            <v>Seller Fulfilled</v>
          </cell>
          <cell r="T2564" t="str">
            <v>5EKFVAWSC72V</v>
          </cell>
          <cell r="U2564" t="str">
            <v>20764608021969</v>
          </cell>
        </row>
        <row r="2565">
          <cell r="A2565" t="str">
            <v>5450-EACH</v>
          </cell>
          <cell r="B2565">
            <v>172550772</v>
          </cell>
          <cell r="C2565" t="str">
            <v>BAZIC White Catalog Mailing Envelope 6" x 9" Self Seal Envelopes, 6-Count</v>
          </cell>
          <cell r="D2565" t="str">
            <v>ARCHIVED</v>
          </cell>
          <cell r="E2565" t="str">
            <v>UNPUBLISHED</v>
          </cell>
          <cell r="F2565" t="str">
            <v>Offer end date has passed</v>
          </cell>
          <cell r="G2565" t="str">
            <v>Office &amp; Stationery</v>
          </cell>
          <cell r="H2565" t="str">
            <v>Pencil &amp; Pen Erasers</v>
          </cell>
          <cell r="I2565">
            <v>133.75</v>
          </cell>
          <cell r="J2565" t="str">
            <v>USD</v>
          </cell>
          <cell r="K2565" t="str">
            <v>Base</v>
          </cell>
          <cell r="L2565" t="str">
            <v>Yes</v>
          </cell>
          <cell r="M2565">
            <v>2038710</v>
          </cell>
          <cell r="N2565">
            <v>2039721</v>
          </cell>
          <cell r="O2565" t="str">
            <v>NETWORK_GEO</v>
          </cell>
          <cell r="P2565">
            <v>19.5</v>
          </cell>
          <cell r="Q2565">
            <v>1</v>
          </cell>
          <cell r="R2565" t="str">
            <v>Seller Fulfilled</v>
          </cell>
          <cell r="S2565" t="str">
            <v>Seller Fulfilled</v>
          </cell>
          <cell r="T2565" t="str">
            <v>5FIDHIRTLFEB</v>
          </cell>
          <cell r="U2565" t="str">
            <v>20764608022508</v>
          </cell>
        </row>
        <row r="2566">
          <cell r="A2566" t="str">
            <v>565-PACK2</v>
          </cell>
          <cell r="B2566">
            <v>937691878</v>
          </cell>
          <cell r="C2566" t="str">
            <v>BAZIC Filler Paper Loose Leaf 100 Sheet, College Ruled 3 Hole Punched, 2-Packs</v>
          </cell>
          <cell r="D2566" t="str">
            <v>ACTIVE</v>
          </cell>
          <cell r="E2566" t="str">
            <v>PUBLISHED</v>
          </cell>
          <cell r="G2566" t="str">
            <v>Office &amp; Stationery</v>
          </cell>
          <cell r="H2566" t="str">
            <v>Filler Paper</v>
          </cell>
          <cell r="I2566">
            <v>12</v>
          </cell>
          <cell r="J2566" t="str">
            <v>USD</v>
          </cell>
          <cell r="K2566" t="str">
            <v>Base</v>
          </cell>
          <cell r="L2566">
            <v>12</v>
          </cell>
          <cell r="M2566">
            <v>2039724</v>
          </cell>
          <cell r="N2566">
            <v>2039896</v>
          </cell>
          <cell r="O2566" t="str">
            <v>NETWORK_GEO</v>
          </cell>
          <cell r="P2566">
            <v>3.52</v>
          </cell>
          <cell r="Q2566">
            <v>1</v>
          </cell>
          <cell r="R2566" t="str">
            <v>Seller Fulfilled</v>
          </cell>
          <cell r="S2566" t="str">
            <v>Seller Fulfilled</v>
          </cell>
          <cell r="T2566" t="str">
            <v>42VJ934Z9M10</v>
          </cell>
          <cell r="U2566" t="str">
            <v>10764608023010</v>
          </cell>
        </row>
        <row r="2567">
          <cell r="A2567" t="str">
            <v>571-EACH</v>
          </cell>
          <cell r="B2567">
            <v>25915456</v>
          </cell>
          <cell r="C2567" t="str">
            <v>BAZIC 70 Ct. 6" X 9" Green Tint Gregg Ruled Steno Book [571]</v>
          </cell>
          <cell r="D2567" t="str">
            <v>ACTIVE</v>
          </cell>
          <cell r="E2567" t="str">
            <v>PUBLISHED</v>
          </cell>
          <cell r="F2567" t="str">
            <v>Offer end date has passed</v>
          </cell>
          <cell r="G2567" t="str">
            <v>Crafts</v>
          </cell>
          <cell r="H2567" t="str">
            <v>Crayons</v>
          </cell>
          <cell r="I2567">
            <v>6.99</v>
          </cell>
          <cell r="J2567" t="str">
            <v>USD</v>
          </cell>
          <cell r="K2567" t="str">
            <v>Base</v>
          </cell>
          <cell r="L2567" t="str">
            <v>Yes</v>
          </cell>
          <cell r="M2567">
            <v>2039723</v>
          </cell>
          <cell r="N2567">
            <v>2039722</v>
          </cell>
          <cell r="O2567" t="str">
            <v>ALWAYS_TWO_DAY</v>
          </cell>
          <cell r="P2567">
            <v>0.19500000000000001</v>
          </cell>
          <cell r="Q2567">
            <v>1</v>
          </cell>
          <cell r="R2567" t="str">
            <v>Walmart Fulfilled</v>
          </cell>
          <cell r="S2567" t="str">
            <v>Seller Fulfilled</v>
          </cell>
          <cell r="T2567" t="str">
            <v>4FPGF34GYXND</v>
          </cell>
          <cell r="U2567" t="str">
            <v>00764608025017</v>
          </cell>
        </row>
        <row r="2568">
          <cell r="A2568" t="str">
            <v>623-SET3</v>
          </cell>
          <cell r="B2568">
            <v>54433896</v>
          </cell>
          <cell r="C2568" t="str">
            <v>BAZIC Two Tone Standard (26/6) Stapler w/ 500 Ct. Staples [623]</v>
          </cell>
          <cell r="D2568" t="str">
            <v>ACTIVE</v>
          </cell>
          <cell r="E2568" t="str">
            <v>PUBLISHED</v>
          </cell>
          <cell r="F2568" t="str">
            <v>Offer end date has passed</v>
          </cell>
          <cell r="G2568" t="str">
            <v>Office &amp; Stationery</v>
          </cell>
          <cell r="H2568" t="str">
            <v>Binder Clips</v>
          </cell>
          <cell r="I2568">
            <v>42.49</v>
          </cell>
          <cell r="J2568" t="str">
            <v>USD</v>
          </cell>
          <cell r="K2568" t="str">
            <v>Base</v>
          </cell>
          <cell r="L2568" t="str">
            <v>Yes</v>
          </cell>
          <cell r="M2568">
            <v>2039910</v>
          </cell>
          <cell r="N2568">
            <v>2039905</v>
          </cell>
          <cell r="O2568" t="str">
            <v>NETWORK_GEO</v>
          </cell>
          <cell r="P2568">
            <v>3.76</v>
          </cell>
          <cell r="Q2568">
            <v>1</v>
          </cell>
          <cell r="R2568" t="str">
            <v>Seller Fulfilled</v>
          </cell>
          <cell r="S2568" t="str">
            <v>Seller Fulfilled</v>
          </cell>
          <cell r="T2568" t="str">
            <v>236XBORXCFVV</v>
          </cell>
          <cell r="U2568" t="str">
            <v>10764608002633</v>
          </cell>
        </row>
        <row r="2569">
          <cell r="A2569" t="str">
            <v>785-CASE</v>
          </cell>
          <cell r="B2569">
            <v>233594685</v>
          </cell>
          <cell r="C2569" t="str">
            <v>BAZIC Colored Pencils, 12 Assorted Colors, Pre-Sharpened Wood Free Coloring Pencils Set (12/Pack), 144-Packs</v>
          </cell>
          <cell r="D2569" t="str">
            <v>ARCHIVED</v>
          </cell>
          <cell r="E2569" t="str">
            <v>UNPUBLISHED</v>
          </cell>
          <cell r="F2569" t="str">
            <v>Offer end date has passed,Reasonable price requirements are not met,Reasonable Price Not Satisfied</v>
          </cell>
          <cell r="G2569" t="str">
            <v>Office &amp; Stationery</v>
          </cell>
          <cell r="H2569" t="str">
            <v>Protractors</v>
          </cell>
          <cell r="I2569">
            <v>21.36</v>
          </cell>
          <cell r="J2569" t="str">
            <v>USD</v>
          </cell>
          <cell r="K2569" t="str">
            <v>Base</v>
          </cell>
          <cell r="L2569" t="str">
            <v>Yes</v>
          </cell>
          <cell r="M2569">
            <v>2039720</v>
          </cell>
          <cell r="N2569">
            <v>2039733</v>
          </cell>
          <cell r="O2569" t="str">
            <v>NETWORK_GEO</v>
          </cell>
          <cell r="P2569">
            <v>1.58</v>
          </cell>
          <cell r="Q2569">
            <v>1</v>
          </cell>
          <cell r="R2569" t="str">
            <v>Seller Fulfilled</v>
          </cell>
          <cell r="S2569" t="str">
            <v>Seller Fulfilled</v>
          </cell>
          <cell r="T2569" t="str">
            <v>7B2Y47QQHKAH</v>
          </cell>
          <cell r="U2569" t="str">
            <v>10764608003043</v>
          </cell>
        </row>
        <row r="2570">
          <cell r="A2570" t="str">
            <v>802-CASE</v>
          </cell>
          <cell r="B2570">
            <v>848764051</v>
          </cell>
          <cell r="C2570" t="str">
            <v>BAZIC 3 Ring Pencil Pouch, School Student Office, Assorted Color, 144-Pack</v>
          </cell>
          <cell r="D2570" t="str">
            <v>ARCHIVED</v>
          </cell>
          <cell r="E2570" t="str">
            <v>UNPUBLISHED</v>
          </cell>
          <cell r="F2570" t="str">
            <v>Offer end date has passed,Price Adjusted</v>
          </cell>
          <cell r="G2570" t="str">
            <v>Office &amp; Stationery</v>
          </cell>
          <cell r="H2570" t="str">
            <v>Sheet Protectors</v>
          </cell>
          <cell r="I2570">
            <v>5.99</v>
          </cell>
          <cell r="J2570" t="str">
            <v>USD</v>
          </cell>
          <cell r="K2570" t="str">
            <v>Promo price</v>
          </cell>
          <cell r="L2570" t="str">
            <v>Yes</v>
          </cell>
          <cell r="M2570">
            <v>2039750</v>
          </cell>
          <cell r="N2570">
            <v>2039907</v>
          </cell>
          <cell r="O2570" t="str">
            <v>ALWAYS_TWO_DAY</v>
          </cell>
          <cell r="P2570">
            <v>0.21</v>
          </cell>
          <cell r="Q2570">
            <v>1</v>
          </cell>
          <cell r="R2570" t="str">
            <v>Walmart Fulfilled</v>
          </cell>
          <cell r="S2570" t="str">
            <v>Seller Fulfilled</v>
          </cell>
          <cell r="T2570" t="str">
            <v>689B35NJ2AAO</v>
          </cell>
          <cell r="U2570" t="str">
            <v>00764608031025</v>
          </cell>
        </row>
        <row r="2571">
          <cell r="A2571" t="str">
            <v>808-BOX</v>
          </cell>
          <cell r="B2571">
            <v>537555755</v>
          </cell>
          <cell r="C2571" t="str">
            <v>BAZIC 3 Ring Pencil Pouch, Mesh Window, Black Color, 24-Count</v>
          </cell>
          <cell r="D2571" t="str">
            <v>ACTIVE</v>
          </cell>
          <cell r="E2571" t="str">
            <v>PUBLISHED</v>
          </cell>
          <cell r="F2571" t="str">
            <v>Shipping information is not found,No online price found for the item,Offer end date has passed</v>
          </cell>
          <cell r="G2571" t="str">
            <v>Collectibles &amp; Memorabilia</v>
          </cell>
          <cell r="H2571" t="str">
            <v>Trading Card Sleeves &amp; Holders</v>
          </cell>
          <cell r="I2571">
            <v>230.25</v>
          </cell>
          <cell r="J2571" t="str">
            <v>USD</v>
          </cell>
          <cell r="K2571" t="str">
            <v>Base</v>
          </cell>
          <cell r="L2571" t="str">
            <v>Yes</v>
          </cell>
          <cell r="M2571">
            <v>2039750</v>
          </cell>
          <cell r="N2571">
            <v>2038710</v>
          </cell>
          <cell r="O2571" t="str">
            <v>NETWORK_GEO</v>
          </cell>
          <cell r="P2571">
            <v>27.54</v>
          </cell>
          <cell r="Q2571">
            <v>1</v>
          </cell>
          <cell r="R2571" t="str">
            <v>Seller Fulfilled</v>
          </cell>
          <cell r="S2571" t="str">
            <v>Seller Fulfilled</v>
          </cell>
          <cell r="T2571" t="str">
            <v>7IEDANPL7UEB</v>
          </cell>
          <cell r="U2571" t="str">
            <v>20764608031081</v>
          </cell>
        </row>
        <row r="2572">
          <cell r="A2572" t="str">
            <v>861-EACH-BL</v>
          </cell>
          <cell r="B2572">
            <v>13524753587</v>
          </cell>
          <cell r="C2572" t="str">
            <v>BAZIC Folding Lap Desks with Storage, Portable Plastic Lapdesk 17.5" x 11.125", Blue, 1 Unit</v>
          </cell>
          <cell r="D2572" t="str">
            <v>ACTIVE</v>
          </cell>
          <cell r="E2572" t="str">
            <v>PUBLISHED</v>
          </cell>
          <cell r="F2572"/>
          <cell r="G2572" t="str">
            <v>Office &amp; Stationery</v>
          </cell>
          <cell r="H2572" t="str">
            <v>Binders</v>
          </cell>
          <cell r="I2572">
            <v>92.75</v>
          </cell>
          <cell r="J2572" t="str">
            <v>USD</v>
          </cell>
          <cell r="K2572" t="str">
            <v>Base</v>
          </cell>
          <cell r="L2572" t="str">
            <v>Yes</v>
          </cell>
          <cell r="M2572">
            <v>2038710</v>
          </cell>
          <cell r="N2572">
            <v>2039738</v>
          </cell>
          <cell r="O2572" t="str">
            <v>NETWORK_GEO</v>
          </cell>
          <cell r="P2572">
            <v>14.5</v>
          </cell>
          <cell r="Q2572">
            <v>1</v>
          </cell>
          <cell r="R2572" t="str">
            <v>WFS Eligible</v>
          </cell>
          <cell r="S2572" t="str">
            <v>Seller Fulfilled</v>
          </cell>
          <cell r="T2572" t="str">
            <v>4RLXN158O160</v>
          </cell>
          <cell r="U2572" t="str">
            <v>20764608031210</v>
          </cell>
        </row>
        <row r="2573">
          <cell r="A2573" t="str">
            <v>920-PACK6</v>
          </cell>
          <cell r="B2573">
            <v>1974936697</v>
          </cell>
          <cell r="C2573" t="str">
            <v>BAZIC Clear Packaging Tape 1.88"x54.6 Yards, Shipping Mailing Moving Sealing Packing Tapes, 6-Pack</v>
          </cell>
          <cell r="D2573" t="str">
            <v>ACTIVE</v>
          </cell>
          <cell r="E2573" t="str">
            <v>PUBLISHED</v>
          </cell>
          <cell r="F2573" t="str">
            <v>Listing &amp; Content:UPC Mismatch:Wrong-Item:Unpublish-Auto</v>
          </cell>
          <cell r="G2573" t="str">
            <v>Office &amp; Stationery</v>
          </cell>
          <cell r="H2573" t="str">
            <v>Pocket Folders</v>
          </cell>
          <cell r="I2573">
            <v>16.75</v>
          </cell>
          <cell r="J2573" t="str">
            <v>USD</v>
          </cell>
          <cell r="K2573" t="str">
            <v>Promo price</v>
          </cell>
          <cell r="L2573" t="str">
            <v>Yes</v>
          </cell>
          <cell r="M2573">
            <v>2038710</v>
          </cell>
          <cell r="N2573">
            <v>2039742</v>
          </cell>
          <cell r="O2573" t="str">
            <v>NETWORK_GEO</v>
          </cell>
          <cell r="P2573">
            <v>1.73</v>
          </cell>
          <cell r="Q2573">
            <v>1</v>
          </cell>
          <cell r="R2573" t="str">
            <v>WFS Eligible</v>
          </cell>
          <cell r="S2573" t="str">
            <v>Seller Fulfilled</v>
          </cell>
          <cell r="T2573" t="str">
            <v>3XXBZGD34RL2</v>
          </cell>
          <cell r="U2573" t="str">
            <v>00460015768164</v>
          </cell>
        </row>
        <row r="2574">
          <cell r="A2574" t="str">
            <v>L-28-BOX</v>
          </cell>
          <cell r="B2574">
            <v>799739789</v>
          </cell>
          <cell r="C2574" t="str">
            <v>BAZIC Emergency Exit Sign 12"x16", Plastic Signs, Waterproof Sign, 24-Pack</v>
          </cell>
          <cell r="D2574" t="str">
            <v>ARCHIVED</v>
          </cell>
          <cell r="E2574" t="str">
            <v>UNPUBLISHED</v>
          </cell>
          <cell r="F2574" t="str">
            <v>Offer end date has passed,No Match Found - Adjusted to your last submitted price</v>
          </cell>
          <cell r="G2574" t="str">
            <v>Office &amp; Stationery</v>
          </cell>
          <cell r="H2574" t="str">
            <v>Binders</v>
          </cell>
          <cell r="I2574">
            <v>20.99</v>
          </cell>
          <cell r="J2574" t="str">
            <v>USD</v>
          </cell>
          <cell r="K2574" t="str">
            <v>Base</v>
          </cell>
          <cell r="L2574" t="str">
            <v>Yes</v>
          </cell>
          <cell r="M2574">
            <v>2038710</v>
          </cell>
          <cell r="N2574">
            <v>2039738</v>
          </cell>
          <cell r="O2574" t="str">
            <v>NETWORK_GEO</v>
          </cell>
          <cell r="P2574">
            <v>1.4</v>
          </cell>
          <cell r="Q2574">
            <v>1</v>
          </cell>
          <cell r="R2574" t="str">
            <v>Seller Fulfilled</v>
          </cell>
          <cell r="S2574" t="str">
            <v>Seller Fulfilled</v>
          </cell>
          <cell r="T2574" t="str">
            <v>4ITYSYP7YNLY</v>
          </cell>
          <cell r="U2574" t="str">
            <v>00764608031940</v>
          </cell>
        </row>
        <row r="2575">
          <cell r="A2575" t="str">
            <v>S-29-EACH</v>
          </cell>
          <cell r="B2575">
            <v>632357829</v>
          </cell>
          <cell r="C2575" t="str">
            <v>BAZIC 9" X 12" Employees Only Sign, Private Property Restricted Area Authorized, Business Store Office Restaurants Bars Retail Salon Shops, Waterproof Indoor Outdoor Store Wall Door Signage, 1-Pack</v>
          </cell>
          <cell r="D2575" t="str">
            <v>ACTIVE</v>
          </cell>
          <cell r="E2575" t="str">
            <v>PUBLISHED</v>
          </cell>
          <cell r="F2575" t="str">
            <v>Offer end date has passed</v>
          </cell>
          <cell r="G2575" t="str">
            <v>Home &amp; Garden</v>
          </cell>
          <cell r="H2575" t="str">
            <v>Plaques &amp; Signs</v>
          </cell>
          <cell r="I2575">
            <v>7.25</v>
          </cell>
          <cell r="J2575" t="str">
            <v>USD</v>
          </cell>
          <cell r="K2575" t="str">
            <v>Base</v>
          </cell>
          <cell r="L2575" t="str">
            <v>Yes</v>
          </cell>
          <cell r="M2575">
            <v>2038710</v>
          </cell>
          <cell r="N2575">
            <v>2039741</v>
          </cell>
          <cell r="O2575">
            <v>0.06</v>
          </cell>
          <cell r="P2575">
            <v>24.94</v>
          </cell>
          <cell r="Q2575">
            <v>1</v>
          </cell>
          <cell r="R2575" t="str">
            <v>Seller Fulfilled</v>
          </cell>
          <cell r="S2575" t="str">
            <v>Seller Fulfilled</v>
          </cell>
          <cell r="T2575" t="str">
            <v>52NNDO12MHLG</v>
          </cell>
          <cell r="U2575" t="str">
            <v>20764608033382</v>
          </cell>
        </row>
        <row r="2576">
          <cell r="A2576" t="str">
            <v>111-EACH</v>
          </cell>
          <cell r="B2576">
            <v>33772180</v>
          </cell>
          <cell r="C2576" t="str">
            <v>BAZIC Carton Cutters 2 Pck [111]</v>
          </cell>
          <cell r="D2576" t="str">
            <v>ACTIVE</v>
          </cell>
          <cell r="E2576" t="str">
            <v>PUBLISHED</v>
          </cell>
          <cell r="F2576" t="str">
            <v>Offer end date has passed</v>
          </cell>
          <cell r="G2576" t="str">
            <v>Office &amp; Stationery</v>
          </cell>
          <cell r="H2576" t="str">
            <v>Rulers</v>
          </cell>
          <cell r="I2576">
            <v>9</v>
          </cell>
          <cell r="J2576" t="str">
            <v>USD</v>
          </cell>
          <cell r="K2576" t="str">
            <v>Base</v>
          </cell>
          <cell r="L2576" t="str">
            <v>Yes</v>
          </cell>
          <cell r="M2576">
            <v>2038710</v>
          </cell>
          <cell r="N2576">
            <v>2039731</v>
          </cell>
          <cell r="O2576" t="str">
            <v>NETWORK_GEO</v>
          </cell>
          <cell r="P2576">
            <v>0.15</v>
          </cell>
          <cell r="Q2576">
            <v>1</v>
          </cell>
          <cell r="R2576" t="str">
            <v>WFS Eligible</v>
          </cell>
          <cell r="S2576" t="str">
            <v>Seller Fulfilled</v>
          </cell>
          <cell r="T2576" t="str">
            <v>4221VY0DIOBQ</v>
          </cell>
          <cell r="U2576" t="str">
            <v>00462501047128</v>
          </cell>
        </row>
        <row r="2577">
          <cell r="A2577" t="str">
            <v>1206-EACH</v>
          </cell>
          <cell r="B2577">
            <v>24869556</v>
          </cell>
          <cell r="C2577" t="str">
            <v>BAZIC Black Fine Tip Permanent Markers w/ Pocket Clip (5/Pack) [1206]</v>
          </cell>
          <cell r="D2577" t="str">
            <v>ACTIVE</v>
          </cell>
          <cell r="E2577" t="str">
            <v>PUBLISHED</v>
          </cell>
          <cell r="F2577" t="str">
            <v>Listing &amp; Content:UPC Mismatch:Wrong-Item:Unpublish-Auto,Offer end date has passed,Reasonable price requirements are not met,Reasonable Price Not Satisfied</v>
          </cell>
          <cell r="G2577" t="str">
            <v>Office &amp; Stationery</v>
          </cell>
          <cell r="H2577" t="str">
            <v>Markers</v>
          </cell>
          <cell r="I2577">
            <v>6.89</v>
          </cell>
          <cell r="J2577" t="str">
            <v>USD</v>
          </cell>
          <cell r="K2577" t="str">
            <v>Base</v>
          </cell>
          <cell r="L2577">
            <v>6.89</v>
          </cell>
          <cell r="M2577">
            <v>2039746</v>
          </cell>
          <cell r="N2577">
            <v>2039748</v>
          </cell>
          <cell r="O2577">
            <v>0.13</v>
          </cell>
          <cell r="P2577">
            <v>0.31</v>
          </cell>
          <cell r="Q2577">
            <v>1</v>
          </cell>
          <cell r="R2577" t="str">
            <v>Seller Fulfilled</v>
          </cell>
          <cell r="S2577" t="str">
            <v>Seller Fulfilled</v>
          </cell>
          <cell r="T2577" t="str">
            <v>1TTJ1OZ4C57B</v>
          </cell>
          <cell r="U2577" t="str">
            <v>00764608034224</v>
          </cell>
        </row>
        <row r="2578">
          <cell r="A2578" t="str">
            <v>17062-BOX</v>
          </cell>
          <cell r="B2578">
            <v>406942098</v>
          </cell>
          <cell r="C2578" t="str">
            <v>BAZIC Frizz Erasable Gel Pen 0.7mm Black Color, Pen Mistake Eraser, 24-Pack</v>
          </cell>
          <cell r="D2578" t="str">
            <v>ARCHIVED</v>
          </cell>
          <cell r="E2578" t="str">
            <v>UNPUBLISHED</v>
          </cell>
          <cell r="F2578" t="str">
            <v>Offer end date has passed,Price Adjusted</v>
          </cell>
          <cell r="G2578" t="str">
            <v>Crafts</v>
          </cell>
          <cell r="H2578" t="str">
            <v>Glitter</v>
          </cell>
          <cell r="I2578">
            <v>111.93</v>
          </cell>
          <cell r="J2578" t="str">
            <v>USD</v>
          </cell>
          <cell r="K2578" t="str">
            <v>Base</v>
          </cell>
          <cell r="L2578" t="str">
            <v>Yes</v>
          </cell>
          <cell r="M2578">
            <v>2039719</v>
          </cell>
          <cell r="N2578">
            <v>2038710</v>
          </cell>
          <cell r="O2578" t="str">
            <v>NETWORK_GEO</v>
          </cell>
          <cell r="P2578">
            <v>14.2</v>
          </cell>
          <cell r="Q2578">
            <v>1</v>
          </cell>
          <cell r="R2578" t="str">
            <v>Seller Fulfilled</v>
          </cell>
          <cell r="S2578" t="str">
            <v>Seller Fulfilled</v>
          </cell>
          <cell r="T2578" t="str">
            <v>13TW9AK5BE6N</v>
          </cell>
          <cell r="U2578" t="str">
            <v>20764608034952</v>
          </cell>
        </row>
        <row r="2579">
          <cell r="A2579" t="str">
            <v>1712-BOX</v>
          </cell>
          <cell r="B2579">
            <v>730930054</v>
          </cell>
          <cell r="C2579" t="str">
            <v>BAZIC Elara Fuse Tech Ink Retractable Pen, 1.0 mm Medium Point Black Ink, Gradient Barrel (3/Pack), 24-Pack</v>
          </cell>
          <cell r="D2579" t="str">
            <v>ACTIVE</v>
          </cell>
          <cell r="E2579" t="str">
            <v>PUBLISHED</v>
          </cell>
          <cell r="F2579" t="str">
            <v>Reasonable price requirements are not met</v>
          </cell>
          <cell r="G2579" t="str">
            <v>Office &amp; Stationery</v>
          </cell>
          <cell r="H2579" t="str">
            <v>Pens</v>
          </cell>
          <cell r="I2579">
            <v>40.4</v>
          </cell>
          <cell r="J2579" t="str">
            <v>USD</v>
          </cell>
          <cell r="K2579" t="str">
            <v>Base</v>
          </cell>
          <cell r="L2579">
            <v>40.4</v>
          </cell>
          <cell r="M2579">
            <v>2039719</v>
          </cell>
          <cell r="N2579">
            <v>2038013</v>
          </cell>
          <cell r="O2579" t="str">
            <v>NETWORK_GEO</v>
          </cell>
          <cell r="P2579">
            <v>4.26</v>
          </cell>
          <cell r="Q2579">
            <v>1</v>
          </cell>
          <cell r="R2579" t="str">
            <v>Seller Fulfilled</v>
          </cell>
          <cell r="S2579" t="str">
            <v>Seller Fulfilled</v>
          </cell>
          <cell r="T2579" t="str">
            <v>2LV33L2CKM9B</v>
          </cell>
          <cell r="U2579" t="str">
            <v>20088908386000</v>
          </cell>
        </row>
        <row r="2580">
          <cell r="A2580" t="str">
            <v>2022-CASE</v>
          </cell>
          <cell r="B2580">
            <v>370936287</v>
          </cell>
          <cell r="C2580" t="str">
            <v>BAZIC Washable Disappearing Purple Glue Stick 21g/0.7 Oz, Color Acid Free Glue Sticks (2/Pack), 144-Packs</v>
          </cell>
          <cell r="D2580" t="str">
            <v>ACTIVE</v>
          </cell>
          <cell r="E2580" t="str">
            <v>UNPUBLISHED</v>
          </cell>
          <cell r="F2580" t="str">
            <v>Reasonable price requirements are not met,Reasonable Price Not Satisfied</v>
          </cell>
          <cell r="G2580" t="str">
            <v>Crafts</v>
          </cell>
          <cell r="H2580" t="str">
            <v>Art Paints &amp; Pigment Powders</v>
          </cell>
          <cell r="I2580">
            <v>41.5</v>
          </cell>
          <cell r="J2580" t="str">
            <v>USD</v>
          </cell>
          <cell r="K2580" t="str">
            <v>Base</v>
          </cell>
          <cell r="L2580" t="str">
            <v>Yes</v>
          </cell>
          <cell r="M2580">
            <v>2039872</v>
          </cell>
          <cell r="N2580">
            <v>2039748</v>
          </cell>
          <cell r="O2580" t="str">
            <v>NETWORK_GEO</v>
          </cell>
          <cell r="P2580">
            <v>4.4800000000000004</v>
          </cell>
          <cell r="Q2580">
            <v>1</v>
          </cell>
          <cell r="R2580" t="str">
            <v>Seller Fulfilled</v>
          </cell>
          <cell r="S2580" t="str">
            <v>Seller Fulfilled</v>
          </cell>
          <cell r="T2580" t="str">
            <v>5QGLMHCYBH8P</v>
          </cell>
          <cell r="U2580" t="str">
            <v>10764608039011</v>
          </cell>
        </row>
        <row r="2581">
          <cell r="A2581" t="str">
            <v>207-BOX</v>
          </cell>
          <cell r="B2581">
            <v>265616364</v>
          </cell>
          <cell r="C2581" t="str">
            <v>BAZIC Push Pins Color Thumb Tacks Steel, Plastic Head (100/pack), 24-Packs</v>
          </cell>
          <cell r="D2581" t="str">
            <v>ACTIVE</v>
          </cell>
          <cell r="E2581" t="str">
            <v>PUBLISHED</v>
          </cell>
          <cell r="F2581"/>
          <cell r="G2581" t="str">
            <v>Crafts</v>
          </cell>
          <cell r="H2581" t="str">
            <v>Art Palettes</v>
          </cell>
          <cell r="I2581">
            <v>8.02</v>
          </cell>
          <cell r="J2581" t="str">
            <v>USD</v>
          </cell>
          <cell r="K2581" t="str">
            <v>Base</v>
          </cell>
          <cell r="L2581" t="str">
            <v>Yes</v>
          </cell>
          <cell r="M2581">
            <v>2048507</v>
          </cell>
          <cell r="N2581">
            <v>2038710</v>
          </cell>
          <cell r="O2581" t="str">
            <v>NETWORK_GEO</v>
          </cell>
          <cell r="P2581">
            <v>0.16</v>
          </cell>
          <cell r="Q2581">
            <v>1</v>
          </cell>
          <cell r="R2581" t="str">
            <v>Seller Fulfilled</v>
          </cell>
          <cell r="S2581" t="str">
            <v>Seller Fulfilled</v>
          </cell>
          <cell r="T2581" t="str">
            <v>3RRGHLZG11TJ</v>
          </cell>
          <cell r="U2581" t="str">
            <v>00466073171014</v>
          </cell>
        </row>
        <row r="2582">
          <cell r="A2582" t="str">
            <v>212-EACH</v>
          </cell>
          <cell r="B2582">
            <v>33779120</v>
          </cell>
          <cell r="C2582" t="str">
            <v>BAZIC Loose Leaf Binder Ring 1" Assorted Color, Book Rings (10/Pack), 1-Pack</v>
          </cell>
          <cell r="D2582" t="str">
            <v>ACTIVE</v>
          </cell>
          <cell r="E2582" t="str">
            <v>PUBLISHED</v>
          </cell>
          <cell r="G2582" t="str">
            <v>Office &amp; Stationery</v>
          </cell>
          <cell r="H2582" t="str">
            <v>Office Book Rings</v>
          </cell>
          <cell r="I2582">
            <v>7.49</v>
          </cell>
          <cell r="J2582" t="str">
            <v>USD</v>
          </cell>
          <cell r="K2582" t="str">
            <v>Base</v>
          </cell>
          <cell r="L2582" t="str">
            <v>Yes</v>
          </cell>
          <cell r="M2582">
            <v>2038710</v>
          </cell>
          <cell r="N2582">
            <v>2038710</v>
          </cell>
          <cell r="O2582" t="str">
            <v>NETWORK_GEO</v>
          </cell>
          <cell r="P2582">
            <v>2.42</v>
          </cell>
          <cell r="Q2582">
            <v>1</v>
          </cell>
          <cell r="R2582" t="str">
            <v>Seller Fulfilled</v>
          </cell>
          <cell r="S2582" t="str">
            <v>Seller Fulfilled</v>
          </cell>
          <cell r="T2582" t="str">
            <v>2DO61DY5ZI5A</v>
          </cell>
          <cell r="U2582" t="str">
            <v>10764608040024</v>
          </cell>
        </row>
        <row r="2583">
          <cell r="A2583" t="str">
            <v>2150-BOX</v>
          </cell>
          <cell r="B2583">
            <v>377466024</v>
          </cell>
          <cell r="C2583" t="str">
            <v>BAZIC Binder Dividers Canary Paper Insertable Color Tabs, 11 Hole Index Divider, 120 Count</v>
          </cell>
          <cell r="D2583" t="str">
            <v>ACTIVE</v>
          </cell>
          <cell r="E2583" t="str">
            <v>PUBLISHED</v>
          </cell>
          <cell r="G2583" t="str">
            <v>Office &amp; Stationery</v>
          </cell>
          <cell r="H2583" t="str">
            <v>Index Dividers</v>
          </cell>
          <cell r="I2583">
            <v>37.49</v>
          </cell>
          <cell r="J2583" t="str">
            <v>USD</v>
          </cell>
          <cell r="K2583" t="str">
            <v>Base</v>
          </cell>
          <cell r="L2583">
            <v>37.49</v>
          </cell>
          <cell r="M2583">
            <v>2039889</v>
          </cell>
          <cell r="N2583">
            <v>2039738</v>
          </cell>
          <cell r="O2583" t="str">
            <v>NETWORK_GEO</v>
          </cell>
          <cell r="P2583">
            <v>1.62</v>
          </cell>
          <cell r="Q2583">
            <v>1</v>
          </cell>
          <cell r="R2583" t="str">
            <v>Seller Fulfilled</v>
          </cell>
          <cell r="S2583" t="str">
            <v>Seller Fulfilled</v>
          </cell>
          <cell r="T2583" t="str">
            <v>5RYCZOAWLFXI</v>
          </cell>
          <cell r="U2583" t="str">
            <v>00461183454224</v>
          </cell>
        </row>
        <row r="2584">
          <cell r="A2584" t="str">
            <v>2152-BOX</v>
          </cell>
          <cell r="B2584">
            <v>16721656641</v>
          </cell>
          <cell r="C2584" t="str">
            <v>BAZIC Binder Dividers White Paper Divider w/ 5 Writable Color Tabs, 11 Hole Punch (5/Pack), 24-Packs</v>
          </cell>
          <cell r="D2584" t="str">
            <v>ACTIVE</v>
          </cell>
          <cell r="E2584" t="str">
            <v>PUBLISHED</v>
          </cell>
          <cell r="F2584" t="str">
            <v>Offer end date has passed</v>
          </cell>
          <cell r="G2584" t="str">
            <v>Office &amp; Stationery</v>
          </cell>
          <cell r="H2584" t="str">
            <v>Scissors</v>
          </cell>
          <cell r="I2584">
            <v>8.99</v>
          </cell>
          <cell r="J2584" t="str">
            <v>USD</v>
          </cell>
          <cell r="K2584" t="str">
            <v>Base</v>
          </cell>
          <cell r="L2584" t="str">
            <v>Yes</v>
          </cell>
          <cell r="M2584">
            <v>2039889</v>
          </cell>
          <cell r="N2584">
            <v>2039728</v>
          </cell>
          <cell r="O2584" t="str">
            <v>ALWAYS_TWO_DAY</v>
          </cell>
          <cell r="P2584">
            <v>0.22</v>
          </cell>
          <cell r="Q2584">
            <v>1</v>
          </cell>
          <cell r="R2584" t="str">
            <v>Walmart Fulfilled</v>
          </cell>
          <cell r="S2584" t="str">
            <v>Seller Fulfilled</v>
          </cell>
          <cell r="T2584" t="str">
            <v>1R1W7WB5YYJK</v>
          </cell>
          <cell r="U2584" t="str">
            <v>00764608044001</v>
          </cell>
        </row>
        <row r="2585">
          <cell r="A2585" t="str">
            <v>2512-EACH</v>
          </cell>
          <cell r="B2585">
            <v>237813044</v>
          </cell>
          <cell r="C2585" t="str">
            <v>BAZIC 8 Color Premium Super Jumbo Crayons [2512]</v>
          </cell>
          <cell r="D2585" t="str">
            <v>ACTIVE</v>
          </cell>
          <cell r="E2585" t="str">
            <v>PUBLISHED</v>
          </cell>
          <cell r="F2585" t="str">
            <v>Offer end date has passed</v>
          </cell>
          <cell r="G2585" t="str">
            <v>Office &amp; Stationery</v>
          </cell>
          <cell r="H2585" t="str">
            <v>Scissors</v>
          </cell>
          <cell r="I2585">
            <v>45.75</v>
          </cell>
          <cell r="J2585" t="str">
            <v>USD</v>
          </cell>
          <cell r="K2585" t="str">
            <v>Base</v>
          </cell>
          <cell r="L2585" t="str">
            <v>Yes</v>
          </cell>
          <cell r="M2585">
            <v>2039722</v>
          </cell>
          <cell r="N2585">
            <v>2039728</v>
          </cell>
          <cell r="O2585" t="str">
            <v>NETWORK_GEO</v>
          </cell>
          <cell r="P2585">
            <v>2.84</v>
          </cell>
          <cell r="Q2585">
            <v>1</v>
          </cell>
          <cell r="R2585" t="str">
            <v>Seller Fulfilled</v>
          </cell>
          <cell r="S2585" t="str">
            <v>Seller Fulfilled</v>
          </cell>
          <cell r="T2585" t="str">
            <v>1DJWF1KU7SWY</v>
          </cell>
          <cell r="U2585" t="str">
            <v>10764608044336</v>
          </cell>
        </row>
        <row r="2586">
          <cell r="A2586" t="str">
            <v>2520-PACK2</v>
          </cell>
          <cell r="B2586">
            <v>1432290970</v>
          </cell>
          <cell r="C2586" t="str">
            <v>BAZIC Dual Sided Super Jumbo Crayons Premium 12 Colors, Non Toxic Drawing Crayons, Gift for Student, 2-Pack</v>
          </cell>
          <cell r="D2586" t="str">
            <v>ACTIVE</v>
          </cell>
          <cell r="E2586" t="str">
            <v>SYSTEM_PROBLEM</v>
          </cell>
          <cell r="F2586" t="str">
            <v>Compliance - Childrenâ€™s Product Policy</v>
          </cell>
          <cell r="G2586" t="str">
            <v>Office &amp; Stationery</v>
          </cell>
          <cell r="H2586" t="str">
            <v>Poster Boards</v>
          </cell>
          <cell r="I2586">
            <v>30</v>
          </cell>
          <cell r="J2586" t="str">
            <v>USD</v>
          </cell>
          <cell r="K2586" t="str">
            <v>Base</v>
          </cell>
          <cell r="L2586" t="str">
            <v>Yes</v>
          </cell>
          <cell r="M2586">
            <v>2039722</v>
          </cell>
          <cell r="N2586">
            <v>2039749</v>
          </cell>
          <cell r="O2586" t="str">
            <v>NETWORK_GEO</v>
          </cell>
          <cell r="P2586">
            <v>4.84</v>
          </cell>
          <cell r="Q2586">
            <v>1</v>
          </cell>
          <cell r="R2586" t="str">
            <v>Seller Fulfilled</v>
          </cell>
          <cell r="S2586" t="str">
            <v>Seller Fulfilled</v>
          </cell>
          <cell r="T2586" t="str">
            <v>3PDTNPUOD4KI</v>
          </cell>
          <cell r="U2586" t="str">
            <v>20764608050174</v>
          </cell>
        </row>
        <row r="2587">
          <cell r="A2587" t="str">
            <v>3105-BOX</v>
          </cell>
          <cell r="B2587">
            <v>345699405</v>
          </cell>
          <cell r="C2587" t="str">
            <v>BAZIC Plastic File Folder, Letter Size Document Holder Envelopes, 24-Pack</v>
          </cell>
          <cell r="D2587" t="str">
            <v>ACTIVE</v>
          </cell>
          <cell r="E2587" t="str">
            <v>PUBLISHED</v>
          </cell>
          <cell r="G2587" t="str">
            <v>Office &amp; Stationery</v>
          </cell>
          <cell r="H2587" t="str">
            <v>File Folders</v>
          </cell>
          <cell r="I2587">
            <v>74.39</v>
          </cell>
          <cell r="J2587" t="str">
            <v>USD</v>
          </cell>
          <cell r="K2587" t="str">
            <v>Base</v>
          </cell>
          <cell r="L2587" t="str">
            <v>No</v>
          </cell>
          <cell r="M2587">
            <v>2039742</v>
          </cell>
          <cell r="N2587">
            <v>2038710</v>
          </cell>
          <cell r="O2587" t="str">
            <v>NETWORK_GEO</v>
          </cell>
          <cell r="P2587">
            <v>0.34</v>
          </cell>
          <cell r="Q2587">
            <v>1</v>
          </cell>
          <cell r="R2587" t="str">
            <v>Seller Fulfilled</v>
          </cell>
          <cell r="S2587" t="str">
            <v>Walmart Fulfilled</v>
          </cell>
          <cell r="T2587" t="str">
            <v>4A4DM4WTMBO3</v>
          </cell>
          <cell r="U2587" t="str">
            <v>00764608050682</v>
          </cell>
        </row>
        <row r="2588">
          <cell r="A2588" t="str">
            <v>3111-SET4</v>
          </cell>
          <cell r="B2588">
            <v>991567987</v>
          </cell>
          <cell r="C2588" t="str">
            <v>BAZIC 3 Ring Binder 1.5" Economy Binders, Round Ring Hold 280 Sheets, 4-Count</v>
          </cell>
          <cell r="D2588" t="str">
            <v>ACTIVE</v>
          </cell>
          <cell r="E2588" t="str">
            <v>PUBLISHED</v>
          </cell>
          <cell r="F2588" t="str">
            <v>Offer end date has passed,Price Adjusted</v>
          </cell>
          <cell r="G2588" t="str">
            <v>Office &amp; Stationery</v>
          </cell>
          <cell r="H2588" t="str">
            <v>Poster Boards</v>
          </cell>
          <cell r="I2588">
            <v>47.39</v>
          </cell>
          <cell r="J2588" t="str">
            <v>USD</v>
          </cell>
          <cell r="K2588" t="str">
            <v>Base</v>
          </cell>
          <cell r="L2588" t="str">
            <v>Yes</v>
          </cell>
          <cell r="M2588">
            <v>2039738</v>
          </cell>
          <cell r="N2588">
            <v>2039749</v>
          </cell>
          <cell r="O2588" t="str">
            <v>NETWORK_GEO</v>
          </cell>
          <cell r="P2588">
            <v>5.6</v>
          </cell>
          <cell r="Q2588">
            <v>1</v>
          </cell>
          <cell r="R2588" t="str">
            <v>Seller Fulfilled</v>
          </cell>
          <cell r="S2588" t="str">
            <v>Walmart Fulfilled</v>
          </cell>
          <cell r="T2588" t="str">
            <v>62UAOW6XRF6U</v>
          </cell>
          <cell r="U2588" t="str">
            <v>20764608054165</v>
          </cell>
        </row>
        <row r="2589">
          <cell r="A2589" t="str">
            <v>3433-EACH</v>
          </cell>
          <cell r="B2589">
            <v>34997957</v>
          </cell>
          <cell r="C2589" t="str">
            <v>BAZIC Jumbo Craft Sticks Natral Wood, Large Size Ice Cream Popsicle Stick, Non Toxic Art Supplies for DIY Building Crafts (50/pack), 1-Pack</v>
          </cell>
          <cell r="D2589" t="str">
            <v>ARCHIVED</v>
          </cell>
          <cell r="E2589" t="str">
            <v>UNPUBLISHED</v>
          </cell>
          <cell r="F2589" t="str">
            <v>Offer end date has passed</v>
          </cell>
          <cell r="G2589" t="str">
            <v>Office &amp; Stationery</v>
          </cell>
          <cell r="H2589" t="str">
            <v>Writing Notebooks &amp; Sketch Books</v>
          </cell>
          <cell r="I2589">
            <v>7.99</v>
          </cell>
          <cell r="J2589" t="str">
            <v>USD</v>
          </cell>
          <cell r="K2589" t="str">
            <v>Base</v>
          </cell>
          <cell r="L2589" t="str">
            <v>No</v>
          </cell>
          <cell r="M2589">
            <v>2038710</v>
          </cell>
          <cell r="N2589">
            <v>2039723</v>
          </cell>
          <cell r="O2589" t="str">
            <v>NETWORK_GEO</v>
          </cell>
          <cell r="P2589">
            <v>0.39</v>
          </cell>
          <cell r="Q2589">
            <v>1</v>
          </cell>
          <cell r="R2589" t="str">
            <v>Seller Fulfilled</v>
          </cell>
          <cell r="S2589" t="str">
            <v>Seller Fulfilled</v>
          </cell>
          <cell r="T2589" t="str">
            <v>3K8KYET5XCTV</v>
          </cell>
          <cell r="U2589" t="str">
            <v>00764608005422</v>
          </cell>
        </row>
        <row r="2590">
          <cell r="A2590" t="str">
            <v>4399-BOX</v>
          </cell>
          <cell r="B2590">
            <v>842137575</v>
          </cell>
          <cell r="C2590" t="str">
            <v>BAZIC 6"x11.5", Closed Clock Sign w/ Open Sign On Back, Double Sides, 24-Pack</v>
          </cell>
          <cell r="D2590" t="str">
            <v>ACTIVE</v>
          </cell>
          <cell r="E2590" t="str">
            <v>PUBLISHED</v>
          </cell>
          <cell r="F2590" t="str">
            <v>Offer end date has passed</v>
          </cell>
          <cell r="G2590" t="str">
            <v>Office &amp; Stationery</v>
          </cell>
          <cell r="H2590" t="str">
            <v>Mailers</v>
          </cell>
          <cell r="I2590">
            <v>9.99</v>
          </cell>
          <cell r="J2590" t="str">
            <v>USD</v>
          </cell>
          <cell r="K2590" t="str">
            <v>Base</v>
          </cell>
          <cell r="L2590" t="str">
            <v>Yes</v>
          </cell>
          <cell r="M2590">
            <v>2038710</v>
          </cell>
          <cell r="N2590">
            <v>2038710</v>
          </cell>
          <cell r="O2590" t="str">
            <v>NETWORK_GEO</v>
          </cell>
          <cell r="P2590">
            <v>0.26</v>
          </cell>
          <cell r="Q2590">
            <v>1</v>
          </cell>
          <cell r="R2590" t="str">
            <v>Seller Fulfilled</v>
          </cell>
          <cell r="S2590" t="str">
            <v>Walmart Fulfilled</v>
          </cell>
          <cell r="T2590" t="str">
            <v>7C29ZLW0H5T4</v>
          </cell>
          <cell r="U2590" t="str">
            <v>00764608054260</v>
          </cell>
        </row>
        <row r="2591">
          <cell r="A2591" t="str">
            <v>5053-CASE</v>
          </cell>
          <cell r="B2591">
            <v>964912697</v>
          </cell>
          <cell r="C2591" t="str">
            <v>BAZIC Primary Journal Composition Book Marble, 100 Sheets, Grades K-2, 48-Pack</v>
          </cell>
          <cell r="D2591" t="str">
            <v>ACTIVE</v>
          </cell>
          <cell r="E2591" t="str">
            <v>PUBLISHED</v>
          </cell>
          <cell r="F2591" t="str">
            <v>Offer end date has passed,Price Adjusted</v>
          </cell>
          <cell r="G2591" t="str">
            <v>Office &amp; Stationery</v>
          </cell>
          <cell r="H2591" t="str">
            <v>Composition Notebooks</v>
          </cell>
          <cell r="I2591">
            <v>125.49</v>
          </cell>
          <cell r="J2591" t="str">
            <v>USD</v>
          </cell>
          <cell r="K2591" t="str">
            <v>Base</v>
          </cell>
          <cell r="L2591">
            <v>125.49</v>
          </cell>
          <cell r="M2591">
            <v>2038710</v>
          </cell>
          <cell r="N2591" t="str">
            <v>NETWORK_GEO</v>
          </cell>
          <cell r="O2591">
            <v>34.86</v>
          </cell>
          <cell r="P2591">
            <v>3.62</v>
          </cell>
          <cell r="Q2591">
            <v>1</v>
          </cell>
          <cell r="R2591" t="str">
            <v>Seller Fulfilled</v>
          </cell>
          <cell r="S2591" t="str">
            <v>Walmart Fulfilled</v>
          </cell>
          <cell r="T2591" t="str">
            <v>4EXQY1UYE89X</v>
          </cell>
          <cell r="U2591" t="str">
            <v>20764608054301</v>
          </cell>
        </row>
        <row r="2592">
          <cell r="A2592" t="str">
            <v>5100-PACK2</v>
          </cell>
          <cell r="B2592">
            <v>900115229</v>
          </cell>
          <cell r="C2592" t="str">
            <v>BAZIC Sticky Notes 3x3 Canary Yellow Post Self Stick Note (200 Sheets/Pack), 2-Packs</v>
          </cell>
          <cell r="D2592" t="str">
            <v>ACTIVE</v>
          </cell>
          <cell r="E2592" t="str">
            <v>SYSTEM_PROBLEM</v>
          </cell>
          <cell r="F2592" t="str">
            <v>IP-Design Rights High-Severity,No Match Found - Adjusted to your last submitted price</v>
          </cell>
          <cell r="G2592" t="str">
            <v>Office &amp; Stationery</v>
          </cell>
          <cell r="H2592" t="str">
            <v>Composition Notebooks</v>
          </cell>
          <cell r="I2592">
            <v>18.989999999999998</v>
          </cell>
          <cell r="J2592" t="str">
            <v>USD</v>
          </cell>
          <cell r="K2592" t="str">
            <v>Base</v>
          </cell>
          <cell r="L2592" t="str">
            <v>Yes</v>
          </cell>
          <cell r="M2592">
            <v>2039904</v>
          </cell>
          <cell r="N2592">
            <v>2038710</v>
          </cell>
          <cell r="O2592" t="str">
            <v>ALWAYS_TWO_DAY</v>
          </cell>
          <cell r="P2592">
            <v>2.1</v>
          </cell>
          <cell r="Q2592">
            <v>1</v>
          </cell>
          <cell r="R2592" t="str">
            <v>Walmart Fulfilled</v>
          </cell>
          <cell r="S2592" t="str">
            <v>Walmart Fulfilled</v>
          </cell>
          <cell r="T2592" t="str">
            <v>7GFT83J85A94</v>
          </cell>
          <cell r="U2592" t="str">
            <v>00764608054727</v>
          </cell>
        </row>
        <row r="2593">
          <cell r="A2593" t="str">
            <v>592-CASE</v>
          </cell>
          <cell r="B2593">
            <v>959491341</v>
          </cell>
          <cell r="C2593" t="str">
            <v>BAZIC Green Foam Board 20" X 30", Colored Foam Boards 3/16 Inch Thickness, 25-Pack</v>
          </cell>
          <cell r="D2593" t="str">
            <v>ACTIVE</v>
          </cell>
          <cell r="E2593" t="str">
            <v>PUBLISHED</v>
          </cell>
          <cell r="G2593" t="str">
            <v>Business &amp; Industrial</v>
          </cell>
          <cell r="H2593" t="str">
            <v>Foam Board</v>
          </cell>
          <cell r="I2593">
            <v>90.5</v>
          </cell>
          <cell r="J2593" t="str">
            <v>USD</v>
          </cell>
          <cell r="K2593" t="str">
            <v>Base</v>
          </cell>
          <cell r="L2593">
            <v>90.5</v>
          </cell>
          <cell r="M2593">
            <v>2038710</v>
          </cell>
          <cell r="N2593">
            <v>2038710</v>
          </cell>
          <cell r="O2593" t="str">
            <v>NETWORK_GEO</v>
          </cell>
          <cell r="P2593">
            <v>0.32</v>
          </cell>
          <cell r="Q2593">
            <v>1</v>
          </cell>
          <cell r="R2593" t="str">
            <v>Seller Fulfilled</v>
          </cell>
          <cell r="S2593" t="str">
            <v>Seller Fulfilled</v>
          </cell>
          <cell r="T2593" t="str">
            <v>48OP6GIOG0UR</v>
          </cell>
          <cell r="U2593" t="str">
            <v>00764608005521</v>
          </cell>
        </row>
        <row r="2594">
          <cell r="A2594" t="str">
            <v>6005-BOX</v>
          </cell>
          <cell r="B2594">
            <v>371060239</v>
          </cell>
          <cell r="C2594" t="str">
            <v>BAZIC Chalkboard Eraser Felt Blackboard Erasers, 24-Pack</v>
          </cell>
          <cell r="D2594" t="str">
            <v>ACTIVE</v>
          </cell>
          <cell r="E2594" t="str">
            <v>PUBLISHED</v>
          </cell>
          <cell r="G2594" t="str">
            <v>Office &amp; Stationery</v>
          </cell>
          <cell r="H2594" t="str">
            <v>Chalkboard Erasers</v>
          </cell>
          <cell r="I2594">
            <v>38.49</v>
          </cell>
          <cell r="J2594" t="str">
            <v>USD</v>
          </cell>
          <cell r="K2594" t="str">
            <v>Base</v>
          </cell>
          <cell r="L2594" t="str">
            <v>Yes</v>
          </cell>
          <cell r="M2594">
            <v>2039721</v>
          </cell>
          <cell r="N2594">
            <v>2038710</v>
          </cell>
          <cell r="O2594" t="str">
            <v>ALWAYS_TWO_DAY</v>
          </cell>
          <cell r="P2594">
            <v>0.52500000000000002</v>
          </cell>
          <cell r="Q2594">
            <v>1</v>
          </cell>
          <cell r="R2594" t="str">
            <v>Walmart Fulfilled</v>
          </cell>
          <cell r="S2594" t="str">
            <v>Walmart Fulfilled</v>
          </cell>
          <cell r="T2594" t="str">
            <v>7DO2ISC7GV7L</v>
          </cell>
          <cell r="U2594" t="str">
            <v>00764608005545</v>
          </cell>
        </row>
        <row r="2595">
          <cell r="A2595" t="str">
            <v>72324-CASE</v>
          </cell>
          <cell r="B2595">
            <v>5642822420</v>
          </cell>
          <cell r="C2595" t="str">
            <v>Find A Word Puzzle Books Large Print, 2 Titles, Digest Size Word Search Finds Books for Adults Teens, Training Learning with Game, 48-Pack</v>
          </cell>
          <cell r="D2595" t="str">
            <v>ACTIVE</v>
          </cell>
          <cell r="E2595" t="str">
            <v>PUBLISHED</v>
          </cell>
          <cell r="F2595" t="str">
            <v>Offer end date has passed</v>
          </cell>
          <cell r="G2595" t="str">
            <v>Office &amp; Stationery</v>
          </cell>
          <cell r="H2595" t="str">
            <v>Writing Notebooks &amp; Sketch Books</v>
          </cell>
          <cell r="I2595">
            <v>93.99</v>
          </cell>
          <cell r="J2595" t="str">
            <v>USD</v>
          </cell>
          <cell r="K2595" t="str">
            <v>Base</v>
          </cell>
          <cell r="L2595" t="str">
            <v>Yes</v>
          </cell>
          <cell r="M2595">
            <v>2038710</v>
          </cell>
          <cell r="N2595">
            <v>2039723</v>
          </cell>
          <cell r="O2595" t="str">
            <v>NETWORK_GEO</v>
          </cell>
          <cell r="P2595">
            <v>24.94</v>
          </cell>
          <cell r="Q2595">
            <v>1</v>
          </cell>
          <cell r="R2595" t="str">
            <v>Seller Fulfilled</v>
          </cell>
          <cell r="S2595" t="str">
            <v>Seller Fulfilled</v>
          </cell>
          <cell r="T2595" t="str">
            <v>5WT5KPHM0GX4</v>
          </cell>
          <cell r="U2595" t="str">
            <v>20764608005976</v>
          </cell>
        </row>
        <row r="2596">
          <cell r="A2596" t="str">
            <v>8270-CASE</v>
          </cell>
          <cell r="B2596">
            <v>17305057350</v>
          </cell>
          <cell r="C2596" t="str">
            <v>BAZIC Poly Bubble Mailers 6" x 9.25" #0 Padded Shipping Envelope, 96-Count</v>
          </cell>
          <cell r="D2596" t="str">
            <v>ACTIVE</v>
          </cell>
          <cell r="E2596" t="str">
            <v>PUBLISHED</v>
          </cell>
          <cell r="F2596" t="str">
            <v>Offer end date has passed</v>
          </cell>
          <cell r="G2596" t="str">
            <v>Office &amp; Stationery</v>
          </cell>
          <cell r="H2596" t="str">
            <v>Chalkboard Erasers</v>
          </cell>
          <cell r="I2596">
            <v>10</v>
          </cell>
          <cell r="J2596" t="str">
            <v>USD</v>
          </cell>
          <cell r="K2596" t="str">
            <v>Base</v>
          </cell>
          <cell r="L2596" t="str">
            <v>Yes</v>
          </cell>
          <cell r="M2596">
            <v>2038710</v>
          </cell>
          <cell r="N2596">
            <v>2039721</v>
          </cell>
          <cell r="O2596" t="str">
            <v>NETWORK_GEO</v>
          </cell>
          <cell r="P2596">
            <v>0.32</v>
          </cell>
          <cell r="Q2596">
            <v>1</v>
          </cell>
          <cell r="R2596" t="str">
            <v>Seller Fulfilled</v>
          </cell>
          <cell r="S2596" t="str">
            <v>Walmart Fulfilled</v>
          </cell>
          <cell r="T2596" t="str">
            <v>1Z6I3WH1TVUZ</v>
          </cell>
          <cell r="U2596" t="str">
            <v>00461138241503</v>
          </cell>
        </row>
        <row r="2597">
          <cell r="A2597" t="str">
            <v>1235-EACH</v>
          </cell>
          <cell r="B2597">
            <v>243322095</v>
          </cell>
          <cell r="C2597" t="str">
            <v>Bazic Products  Washable Markers, Jumbo Classroom Pack - 200 Count - 8 Colors</v>
          </cell>
          <cell r="D2597" t="str">
            <v>ACTIVE</v>
          </cell>
          <cell r="E2597" t="str">
            <v>PUBLISHED</v>
          </cell>
          <cell r="F2597" t="str">
            <v>Reasonable price requirements are not met</v>
          </cell>
          <cell r="G2597" t="str">
            <v>Office &amp; Stationery</v>
          </cell>
          <cell r="H2597" t="str">
            <v>Markers</v>
          </cell>
          <cell r="I2597">
            <v>49.49</v>
          </cell>
          <cell r="J2597" t="str">
            <v>USD</v>
          </cell>
          <cell r="K2597" t="str">
            <v>Base</v>
          </cell>
          <cell r="L2597">
            <v>49.49</v>
          </cell>
          <cell r="M2597">
            <v>2039746</v>
          </cell>
          <cell r="N2597">
            <v>2038710</v>
          </cell>
          <cell r="O2597" t="str">
            <v>NETWORK_GEO</v>
          </cell>
          <cell r="P2597">
            <v>21.9</v>
          </cell>
          <cell r="Q2597">
            <v>1</v>
          </cell>
          <cell r="R2597" t="str">
            <v>Seller Fulfilled</v>
          </cell>
          <cell r="S2597" t="str">
            <v>Seller Fulfilled</v>
          </cell>
          <cell r="T2597" t="str">
            <v>38KI9RK7C0IE</v>
          </cell>
          <cell r="U2597" t="str">
            <v>20764608068056</v>
          </cell>
        </row>
        <row r="2598">
          <cell r="A2598" t="str">
            <v>1242-EACH</v>
          </cell>
          <cell r="B2598">
            <v>24868437</v>
          </cell>
          <cell r="C2598" t="str">
            <v>BAZIC Permanent Marker Chisel Tip, Assorted Color Markers (3/Pack), 1-Pack</v>
          </cell>
          <cell r="D2598" t="str">
            <v>ACTIVE</v>
          </cell>
          <cell r="E2598" t="str">
            <v>PUBLISHED</v>
          </cell>
          <cell r="F2598" t="str">
            <v>Offer end date has passed</v>
          </cell>
          <cell r="G2598" t="str">
            <v>Office &amp; Stationery</v>
          </cell>
          <cell r="H2598" t="str">
            <v>Desk Staplers</v>
          </cell>
          <cell r="I2598">
            <v>14.99</v>
          </cell>
          <cell r="J2598" t="str">
            <v>USD</v>
          </cell>
          <cell r="K2598" t="str">
            <v>Base</v>
          </cell>
          <cell r="L2598" t="str">
            <v>Yes</v>
          </cell>
          <cell r="M2598">
            <v>2039746</v>
          </cell>
          <cell r="N2598">
            <v>2039910</v>
          </cell>
          <cell r="O2598" t="str">
            <v>NETWORK_GEO</v>
          </cell>
          <cell r="P2598">
            <v>0.55000000000000004</v>
          </cell>
          <cell r="Q2598">
            <v>1</v>
          </cell>
          <cell r="R2598" t="str">
            <v>Seller Fulfilled</v>
          </cell>
          <cell r="S2598" t="str">
            <v>Seller Fulfilled</v>
          </cell>
          <cell r="T2598" t="str">
            <v>4YU50TB2NOJB</v>
          </cell>
          <cell r="U2598" t="str">
            <v>00764608006818</v>
          </cell>
        </row>
        <row r="2599">
          <cell r="A2599" t="str">
            <v>1247-BOX</v>
          </cell>
          <cell r="B2599">
            <v>135809975</v>
          </cell>
          <cell r="C2599" t="str">
            <v>BAZIC Permanent Marker Chisel Tip, Assorted Color, (3/Pack), 24-Pack</v>
          </cell>
          <cell r="D2599" t="str">
            <v>ACTIVE</v>
          </cell>
          <cell r="E2599" t="str">
            <v>PUBLISHED</v>
          </cell>
          <cell r="F2599" t="str">
            <v>Offer end date has passed,Price Adjusted</v>
          </cell>
          <cell r="G2599" t="str">
            <v>Office &amp; Stationery</v>
          </cell>
          <cell r="H2599" t="str">
            <v>Markers</v>
          </cell>
          <cell r="I2599">
            <v>43.78</v>
          </cell>
          <cell r="J2599" t="str">
            <v>USD</v>
          </cell>
          <cell r="K2599" t="str">
            <v>Base</v>
          </cell>
          <cell r="L2599">
            <v>43.78</v>
          </cell>
          <cell r="M2599">
            <v>2039746</v>
          </cell>
          <cell r="N2599">
            <v>2039724</v>
          </cell>
          <cell r="O2599">
            <v>3.1</v>
          </cell>
          <cell r="P2599">
            <v>15.06</v>
          </cell>
          <cell r="Q2599">
            <v>1</v>
          </cell>
          <cell r="R2599" t="str">
            <v>Seller Fulfilled</v>
          </cell>
          <cell r="S2599" t="str">
            <v>Seller Fulfilled</v>
          </cell>
          <cell r="T2599" t="str">
            <v>47GW1732F9JT</v>
          </cell>
          <cell r="U2599" t="str">
            <v>00462409743009</v>
          </cell>
        </row>
        <row r="2600">
          <cell r="A2600" t="str">
            <v>1248-BOX</v>
          </cell>
          <cell r="B2600">
            <v>216154175</v>
          </cell>
          <cell r="C2600" t="str">
            <v>BAZIC Permanent Marker Chisel Tip, Black Color Markers, (3/Pack), 24-Packs</v>
          </cell>
          <cell r="D2600" t="str">
            <v>ACTIVE</v>
          </cell>
          <cell r="E2600" t="str">
            <v>PUBLISHED</v>
          </cell>
          <cell r="F2600" t="str">
            <v>Reasonable price requirements are not met</v>
          </cell>
          <cell r="G2600" t="str">
            <v>Office &amp; Stationery</v>
          </cell>
          <cell r="H2600" t="str">
            <v>Markers</v>
          </cell>
          <cell r="I2600">
            <v>44.02</v>
          </cell>
          <cell r="J2600" t="str">
            <v>USD</v>
          </cell>
          <cell r="K2600" t="str">
            <v>Base</v>
          </cell>
          <cell r="L2600">
            <v>44.02</v>
          </cell>
          <cell r="M2600">
            <v>2039746</v>
          </cell>
          <cell r="N2600">
            <v>2039720</v>
          </cell>
          <cell r="O2600" t="str">
            <v>NETWORK_GEO</v>
          </cell>
          <cell r="P2600">
            <v>3.72</v>
          </cell>
          <cell r="Q2600">
            <v>1</v>
          </cell>
          <cell r="R2600" t="str">
            <v>Seller Fulfilled</v>
          </cell>
          <cell r="S2600" t="str">
            <v>Seller Fulfilled</v>
          </cell>
          <cell r="T2600" t="str">
            <v>1GEU9SPMT49W</v>
          </cell>
          <cell r="U2600" t="str">
            <v>10764608007188</v>
          </cell>
        </row>
        <row r="2601">
          <cell r="A2601" t="str">
            <v>148-BOX</v>
          </cell>
          <cell r="B2601">
            <v>1082088169</v>
          </cell>
          <cell r="C2601" t="str">
            <v>BAZIC Utility Knife Box Cutter 18mm, 9mm Blade, Retractable Snap-Off Razor Blades (2/Pack), 24-Pack</v>
          </cell>
          <cell r="D2601" t="str">
            <v>ACTIVE</v>
          </cell>
          <cell r="E2601" t="str">
            <v>PUBLISHED</v>
          </cell>
          <cell r="G2601" t="str">
            <v>Tools &amp; Hardware</v>
          </cell>
          <cell r="H2601" t="str">
            <v>Utility Knives</v>
          </cell>
          <cell r="I2601">
            <v>38.49</v>
          </cell>
          <cell r="J2601" t="str">
            <v>USD</v>
          </cell>
          <cell r="K2601" t="str">
            <v>Base</v>
          </cell>
          <cell r="L2601" t="str">
            <v>Yes</v>
          </cell>
          <cell r="M2601">
            <v>2038710</v>
          </cell>
          <cell r="N2601">
            <v>2039720</v>
          </cell>
          <cell r="O2601" t="str">
            <v>NETWORK_GEO</v>
          </cell>
          <cell r="P2601">
            <v>0.18</v>
          </cell>
          <cell r="Q2601">
            <v>1</v>
          </cell>
          <cell r="R2601" t="str">
            <v>Seller Fulfilled</v>
          </cell>
          <cell r="S2601" t="str">
            <v>WFS Eligible</v>
          </cell>
          <cell r="T2601" t="str">
            <v>7J4WACEXWS1W</v>
          </cell>
          <cell r="U2601" t="str">
            <v>00468721151423</v>
          </cell>
        </row>
        <row r="2602">
          <cell r="A2602" t="str">
            <v>204-EACH</v>
          </cell>
          <cell r="B2602">
            <v>33773768</v>
          </cell>
          <cell r="C2602" t="str">
            <v>BAZIC Paper Clips Regular 33mm, Small Color Paper Clip (200/Pack), 1-Pack</v>
          </cell>
          <cell r="D2602" t="str">
            <v>ACTIVE</v>
          </cell>
          <cell r="E2602" t="str">
            <v>PUBLISHED</v>
          </cell>
          <cell r="F2602" t="str">
            <v>Offer end date has passed</v>
          </cell>
          <cell r="G2602" t="str">
            <v>Office &amp; Stationery</v>
          </cell>
          <cell r="H2602" t="str">
            <v>Mechanical Pencil Refills</v>
          </cell>
          <cell r="I2602">
            <v>27.38</v>
          </cell>
          <cell r="J2602" t="str">
            <v>USD</v>
          </cell>
          <cell r="K2602" t="str">
            <v>Base</v>
          </cell>
          <cell r="L2602" t="str">
            <v>Yes</v>
          </cell>
          <cell r="M2602">
            <v>2039905</v>
          </cell>
          <cell r="N2602">
            <v>2039720</v>
          </cell>
          <cell r="O2602" t="str">
            <v>NETWORK_GEO</v>
          </cell>
          <cell r="P2602">
            <v>1.78</v>
          </cell>
          <cell r="Q2602">
            <v>1</v>
          </cell>
          <cell r="R2602" t="str">
            <v>Seller Fulfilled</v>
          </cell>
          <cell r="S2602" t="str">
            <v>Walmart Fulfilled</v>
          </cell>
          <cell r="T2602" t="str">
            <v>1C952LG2OZIL</v>
          </cell>
          <cell r="U2602" t="str">
            <v>10764608007911</v>
          </cell>
        </row>
        <row r="2603">
          <cell r="A2603" t="str">
            <v>205-PACK2</v>
          </cell>
          <cell r="B2603">
            <v>229812453</v>
          </cell>
          <cell r="C2603" t="str">
            <v>BAZIC Paper Clips 50mm Jumbo Large Size, Color Paper Clip Paperclips (100/Pack), 2-Packs</v>
          </cell>
          <cell r="D2603" t="str">
            <v>ACTIVE</v>
          </cell>
          <cell r="E2603" t="str">
            <v>PUBLISHED</v>
          </cell>
          <cell r="F2603" t="str">
            <v>Offer end date has passed,No Match Found - Adjusted to your last submitted price</v>
          </cell>
          <cell r="G2603" t="str">
            <v>Office &amp; Stationery</v>
          </cell>
          <cell r="H2603" t="str">
            <v>Paper Clips</v>
          </cell>
          <cell r="I2603">
            <v>10.89</v>
          </cell>
          <cell r="J2603" t="str">
            <v>USD</v>
          </cell>
          <cell r="K2603" t="str">
            <v>Base</v>
          </cell>
          <cell r="L2603">
            <v>10.89</v>
          </cell>
          <cell r="M2603">
            <v>2039905</v>
          </cell>
          <cell r="N2603">
            <v>2038710</v>
          </cell>
          <cell r="O2603">
            <v>0.53500000000000003</v>
          </cell>
          <cell r="P2603">
            <v>0.84</v>
          </cell>
          <cell r="Q2603">
            <v>1</v>
          </cell>
          <cell r="R2603" t="str">
            <v>WFS Eligible</v>
          </cell>
          <cell r="S2603" t="str">
            <v>Walmart Fulfilled</v>
          </cell>
          <cell r="T2603" t="str">
            <v>3GO4845ACR13</v>
          </cell>
          <cell r="U2603" t="str">
            <v>00460015799601</v>
          </cell>
        </row>
        <row r="2604">
          <cell r="A2604" t="str">
            <v>2050-EACH</v>
          </cell>
          <cell r="B2604">
            <v>282409737</v>
          </cell>
          <cell r="C2604" t="str">
            <v>BAZIC Premium Glue Stick 8g, White Glue Sticks Acid Free (4/Pack), 1-Pack</v>
          </cell>
          <cell r="D2604" t="str">
            <v>ACTIVE</v>
          </cell>
          <cell r="E2604" t="str">
            <v>PUBLISHED</v>
          </cell>
          <cell r="G2604" t="str">
            <v>Office &amp; Stationery</v>
          </cell>
          <cell r="H2604" t="str">
            <v>Glue</v>
          </cell>
          <cell r="I2604">
            <v>7.69</v>
          </cell>
          <cell r="J2604" t="str">
            <v>USD</v>
          </cell>
          <cell r="K2604" t="str">
            <v>Base</v>
          </cell>
          <cell r="L2604">
            <v>7.69</v>
          </cell>
          <cell r="M2604">
            <v>2039872</v>
          </cell>
          <cell r="N2604">
            <v>2039750</v>
          </cell>
          <cell r="O2604" t="str">
            <v>NETWORK_GEO</v>
          </cell>
          <cell r="P2604">
            <v>3.9</v>
          </cell>
          <cell r="Q2604">
            <v>1</v>
          </cell>
          <cell r="R2604" t="str">
            <v>Seller Fulfilled</v>
          </cell>
          <cell r="S2604" t="str">
            <v>Seller Fulfilled</v>
          </cell>
          <cell r="T2604" t="str">
            <v>2OAPD9GDO2JZ</v>
          </cell>
          <cell r="U2604" t="str">
            <v>20764608008120</v>
          </cell>
        </row>
        <row r="2605">
          <cell r="A2605" t="str">
            <v>2114-PACK5</v>
          </cell>
          <cell r="B2605">
            <v>16411559039</v>
          </cell>
          <cell r="C2605" t="str">
            <v>BAZIC 2 Pockets Poly Folder, 3 Prong Fastener Clip, Blue Color, 5-Pack</v>
          </cell>
          <cell r="D2605" t="str">
            <v>ACTIVE</v>
          </cell>
          <cell r="E2605" t="str">
            <v>PUBLISHED</v>
          </cell>
          <cell r="F2605" t="str">
            <v>Offer end date has passed</v>
          </cell>
          <cell r="G2605" t="str">
            <v>Office &amp; Stationery</v>
          </cell>
          <cell r="H2605" t="str">
            <v>Mailers</v>
          </cell>
          <cell r="I2605">
            <v>7.36</v>
          </cell>
          <cell r="J2605" t="str">
            <v>USD</v>
          </cell>
          <cell r="K2605" t="str">
            <v>Base</v>
          </cell>
          <cell r="L2605" t="str">
            <v>Yes</v>
          </cell>
          <cell r="M2605">
            <v>2039742</v>
          </cell>
          <cell r="N2605">
            <v>2038710</v>
          </cell>
          <cell r="O2605" t="str">
            <v>NETWORK_GEO</v>
          </cell>
          <cell r="P2605">
            <v>0.11</v>
          </cell>
          <cell r="Q2605">
            <v>1</v>
          </cell>
          <cell r="R2605" t="str">
            <v>Seller Fulfilled</v>
          </cell>
          <cell r="S2605" t="str">
            <v>Seller Fulfilled</v>
          </cell>
          <cell r="T2605" t="str">
            <v>4UKDVFEX732C</v>
          </cell>
          <cell r="U2605" t="str">
            <v>00764608082706</v>
          </cell>
        </row>
        <row r="2606">
          <cell r="A2606" t="str">
            <v>3350-CASE</v>
          </cell>
          <cell r="B2606">
            <v>196836427</v>
          </cell>
          <cell r="C2606" t="str">
            <v>BAZIC Air Dry Modeling Clay 6 Color 12 oz, Non Toxic, 48-Pack</v>
          </cell>
          <cell r="D2606" t="str">
            <v>ACTIVE</v>
          </cell>
          <cell r="E2606" t="str">
            <v>PUBLISHED</v>
          </cell>
          <cell r="F2606" t="str">
            <v>Offer end date has passed,No Match Found - Adjusted to your last submitted price</v>
          </cell>
          <cell r="G2606" t="str">
            <v>Office &amp; Stationery</v>
          </cell>
          <cell r="H2606" t="str">
            <v>Packing Tapes</v>
          </cell>
          <cell r="I2606">
            <v>82.99</v>
          </cell>
          <cell r="J2606" t="str">
            <v>USD</v>
          </cell>
          <cell r="K2606" t="str">
            <v>Base</v>
          </cell>
          <cell r="L2606" t="str">
            <v>Yes</v>
          </cell>
          <cell r="M2606">
            <v>2039741</v>
          </cell>
          <cell r="N2606">
            <v>2038710</v>
          </cell>
          <cell r="O2606" t="str">
            <v>NETWORK_GEO</v>
          </cell>
          <cell r="P2606">
            <v>21.24</v>
          </cell>
          <cell r="Q2606">
            <v>1</v>
          </cell>
          <cell r="R2606" t="str">
            <v>Seller Fulfilled</v>
          </cell>
          <cell r="S2606" t="str">
            <v>Seller Fulfilled</v>
          </cell>
          <cell r="T2606" t="str">
            <v>3G0JYBLOKWDC</v>
          </cell>
          <cell r="U2606" t="str">
            <v>00764608009185</v>
          </cell>
        </row>
        <row r="2607">
          <cell r="A2607" t="str">
            <v>3817-EA+5426-SET4+903-EA</v>
          </cell>
          <cell r="B2607">
            <v>1023785914</v>
          </cell>
          <cell r="C2607" t="str">
            <v>BAZIC Bubble Mailer Bundle, Medium 4 Poly Bubble Mailers, 10 Shipping Labels, 3 Invisible Tape Dispensers, Waterproof Padded Bag for Shipping</v>
          </cell>
          <cell r="D2607" t="str">
            <v>ACTIVE</v>
          </cell>
          <cell r="E2607" t="str">
            <v>PUBLISHED</v>
          </cell>
          <cell r="F2607"/>
          <cell r="G2607" t="str">
            <v>Office &amp; Stationery</v>
          </cell>
          <cell r="H2607" t="str">
            <v>Packing Tapes</v>
          </cell>
          <cell r="I2607">
            <v>14.75</v>
          </cell>
          <cell r="J2607" t="str">
            <v>USD</v>
          </cell>
          <cell r="K2607" t="str">
            <v>Base</v>
          </cell>
          <cell r="L2607" t="str">
            <v>Yes</v>
          </cell>
          <cell r="M2607">
            <v>2038710</v>
          </cell>
          <cell r="N2607">
            <v>2038710</v>
          </cell>
          <cell r="O2607" t="str">
            <v>NETWORK_GEO</v>
          </cell>
          <cell r="P2607">
            <v>0.78</v>
          </cell>
          <cell r="Q2607">
            <v>1</v>
          </cell>
          <cell r="R2607" t="str">
            <v>Seller Fulfilled</v>
          </cell>
          <cell r="S2607" t="str">
            <v>Seller Fulfilled</v>
          </cell>
          <cell r="T2607" t="str">
            <v>7E8OH6JVUNMV</v>
          </cell>
          <cell r="U2607" t="str">
            <v>00764608009246</v>
          </cell>
        </row>
        <row r="2608">
          <cell r="A2608" t="str">
            <v>3827-BOX</v>
          </cell>
          <cell r="B2608">
            <v>536245450</v>
          </cell>
          <cell r="C2608" t="str">
            <v>BAZIC 2" Black Color Alphabet &amp; Numbers Stickers (72/Pack) / Box Qty - 24</v>
          </cell>
          <cell r="D2608" t="str">
            <v>ACTIVE</v>
          </cell>
          <cell r="E2608" t="str">
            <v>PUBLISHED</v>
          </cell>
          <cell r="F2608" t="str">
            <v>Offer end date has passed</v>
          </cell>
          <cell r="G2608" t="str">
            <v>Office &amp; Stationery</v>
          </cell>
          <cell r="H2608" t="str">
            <v>Duct Tapes</v>
          </cell>
          <cell r="I2608">
            <v>38</v>
          </cell>
          <cell r="J2608" t="str">
            <v>USD</v>
          </cell>
          <cell r="K2608" t="str">
            <v>Base</v>
          </cell>
          <cell r="L2608" t="str">
            <v>Yes</v>
          </cell>
          <cell r="M2608">
            <v>2038710</v>
          </cell>
          <cell r="N2608">
            <v>2042502</v>
          </cell>
          <cell r="O2608" t="str">
            <v>NETWORK_GEO</v>
          </cell>
          <cell r="P2608">
            <v>3.28</v>
          </cell>
          <cell r="Q2608">
            <v>1</v>
          </cell>
          <cell r="R2608" t="str">
            <v>Seller Fulfilled</v>
          </cell>
          <cell r="S2608" t="str">
            <v>Walmart Fulfilled</v>
          </cell>
          <cell r="T2608" t="str">
            <v>6KRWJEOQ0K9V</v>
          </cell>
          <cell r="U2608" t="str">
            <v>00466963367442</v>
          </cell>
        </row>
        <row r="2609">
          <cell r="A2609" t="str">
            <v>70801-CASE</v>
          </cell>
          <cell r="B2609">
            <v>17507565761</v>
          </cell>
          <cell r="C2609" t="str">
            <v>Lettering Books 4 Title, Fun Workbook for Learning Drawing Coloring, 48-Pack</v>
          </cell>
          <cell r="D2609" t="str">
            <v>ACTIVE</v>
          </cell>
          <cell r="E2609" t="str">
            <v>PUBLISHED</v>
          </cell>
          <cell r="G2609" t="str">
            <v>Crafts</v>
          </cell>
          <cell r="H2609" t="str">
            <v>Coloring Books</v>
          </cell>
          <cell r="I2609">
            <v>54.22</v>
          </cell>
          <cell r="J2609" t="str">
            <v>USD</v>
          </cell>
          <cell r="K2609" t="str">
            <v>Base</v>
          </cell>
          <cell r="L2609">
            <v>54.22</v>
          </cell>
          <cell r="M2609">
            <v>2038710</v>
          </cell>
          <cell r="N2609">
            <v>2038710</v>
          </cell>
          <cell r="O2609" t="str">
            <v>NETWORK_GEO</v>
          </cell>
          <cell r="P2609">
            <v>2.64</v>
          </cell>
          <cell r="Q2609">
            <v>1</v>
          </cell>
          <cell r="R2609" t="str">
            <v>Seller Fulfilled</v>
          </cell>
          <cell r="S2609" t="str">
            <v>Seller Fulfilled</v>
          </cell>
          <cell r="T2609" t="str">
            <v>4HDGQRDX77W7</v>
          </cell>
          <cell r="U2609" t="str">
            <v>10764608043667</v>
          </cell>
        </row>
        <row r="2610">
          <cell r="A2610" t="str">
            <v>749-BOX</v>
          </cell>
          <cell r="B2610">
            <v>7081108089</v>
          </cell>
          <cell r="C2610" t="str">
            <v>BAZIC Pencil Wood Pre-Sharpened #2 HB Triangle Pencils, Latex Free Eraser (12/Pack), 24-Packs</v>
          </cell>
          <cell r="D2610" t="str">
            <v>ACTIVE</v>
          </cell>
          <cell r="E2610" t="str">
            <v>PUBLISHED</v>
          </cell>
          <cell r="G2610" t="str">
            <v>Office &amp; Stationery</v>
          </cell>
          <cell r="H2610" t="str">
            <v>Pencils</v>
          </cell>
          <cell r="I2610">
            <v>52.49</v>
          </cell>
          <cell r="J2610" t="str">
            <v>USD</v>
          </cell>
          <cell r="K2610" t="str">
            <v>Base</v>
          </cell>
          <cell r="L2610">
            <v>52.49</v>
          </cell>
          <cell r="M2610">
            <v>2039720</v>
          </cell>
          <cell r="N2610">
            <v>2038710</v>
          </cell>
          <cell r="O2610" t="str">
            <v>NETWORK_GEO</v>
          </cell>
          <cell r="P2610">
            <v>0.16</v>
          </cell>
          <cell r="Q2610">
            <v>1</v>
          </cell>
          <cell r="R2610" t="str">
            <v>Seller Fulfilled</v>
          </cell>
          <cell r="S2610" t="str">
            <v>Seller Fulfilled</v>
          </cell>
          <cell r="T2610" t="str">
            <v>6GRC0MIDUG94</v>
          </cell>
          <cell r="U2610" t="str">
            <v>00461936498413</v>
          </cell>
        </row>
        <row r="2611">
          <cell r="A2611" t="str">
            <v>977-EACH</v>
          </cell>
          <cell r="B2611">
            <v>22077783</v>
          </cell>
          <cell r="C2611" t="str">
            <v>BAZIC Silver Duct Tape 1.88" X 30 Yards, Tear by Hand, 1-Pack</v>
          </cell>
          <cell r="D2611" t="str">
            <v>ACTIVE</v>
          </cell>
          <cell r="E2611" t="str">
            <v>PUBLISHED</v>
          </cell>
          <cell r="F2611" t="str">
            <v>Offer end date has passed</v>
          </cell>
          <cell r="G2611" t="str">
            <v>Home &amp; Garden</v>
          </cell>
          <cell r="H2611" t="str">
            <v>Plaques &amp; Signs</v>
          </cell>
          <cell r="I2611">
            <v>8.24</v>
          </cell>
          <cell r="J2611" t="str">
            <v>USD</v>
          </cell>
          <cell r="K2611" t="str">
            <v>Base</v>
          </cell>
          <cell r="L2611" t="str">
            <v>Yes</v>
          </cell>
          <cell r="M2611">
            <v>2042502</v>
          </cell>
          <cell r="N2611">
            <v>2038710</v>
          </cell>
          <cell r="O2611" t="str">
            <v>NETWORK_GEO</v>
          </cell>
          <cell r="P2611">
            <v>0.16</v>
          </cell>
          <cell r="Q2611">
            <v>1</v>
          </cell>
          <cell r="R2611" t="str">
            <v>Seller Fulfilled</v>
          </cell>
          <cell r="S2611" t="str">
            <v>Seller Fulfilled</v>
          </cell>
          <cell r="T2611" t="str">
            <v>5TJP6RGJDBK2</v>
          </cell>
          <cell r="U2611" t="str">
            <v>00462831535616</v>
          </cell>
        </row>
        <row r="2612">
          <cell r="A2612" t="str">
            <v>1255-EACH</v>
          </cell>
          <cell r="B2612">
            <v>38445455</v>
          </cell>
          <cell r="C2612" t="str">
            <v>BAZIC Magnetic Dry Erase Marker, Fine Tip Whiteboard Markers (3/Pack), 1-Pack</v>
          </cell>
          <cell r="D2612" t="str">
            <v>ACTIVE</v>
          </cell>
          <cell r="E2612" t="str">
            <v>PUBLISHED</v>
          </cell>
          <cell r="G2612" t="str">
            <v>Office &amp; Stationery</v>
          </cell>
          <cell r="H2612" t="str">
            <v>Dry Erase Markers</v>
          </cell>
          <cell r="I2612">
            <v>7.8</v>
          </cell>
          <cell r="J2612" t="str">
            <v>USD</v>
          </cell>
          <cell r="K2612" t="str">
            <v>Base</v>
          </cell>
          <cell r="L2612">
            <v>7.8</v>
          </cell>
          <cell r="M2612">
            <v>2039746</v>
          </cell>
          <cell r="N2612">
            <v>2039746</v>
          </cell>
          <cell r="O2612" t="str">
            <v>NETWORK_GEO</v>
          </cell>
          <cell r="P2612">
            <v>3.36</v>
          </cell>
          <cell r="Q2612">
            <v>1</v>
          </cell>
          <cell r="R2612" t="str">
            <v>Seller Fulfilled</v>
          </cell>
          <cell r="S2612" t="str">
            <v>Seller Fulfilled</v>
          </cell>
          <cell r="T2612" t="str">
            <v>5Z4KNQ6H5BJ8</v>
          </cell>
          <cell r="U2612" t="str">
            <v>10764608012311</v>
          </cell>
        </row>
        <row r="2613">
          <cell r="A2613" t="str">
            <v>1715-SET4</v>
          </cell>
          <cell r="B2613">
            <v>16314524896</v>
          </cell>
          <cell r="C2613" t="str">
            <v>BAZIC 6-Color Scented Ballpoint Pen, 1.0mm Medium Point, Assorted Retractable Multicolor Pen, 4-Packs</v>
          </cell>
          <cell r="D2613" t="str">
            <v>ACTIVE</v>
          </cell>
          <cell r="E2613" t="str">
            <v>PUBLISHED</v>
          </cell>
          <cell r="F2613" t="str">
            <v>Offer end date has passed</v>
          </cell>
          <cell r="G2613" t="str">
            <v>Crafts</v>
          </cell>
          <cell r="H2613" t="str">
            <v>Coloring Books</v>
          </cell>
          <cell r="I2613">
            <v>14.99</v>
          </cell>
          <cell r="J2613" t="str">
            <v>USD</v>
          </cell>
          <cell r="K2613" t="str">
            <v>Base</v>
          </cell>
          <cell r="L2613" t="str">
            <v>Yes</v>
          </cell>
          <cell r="M2613">
            <v>2039719</v>
          </cell>
          <cell r="N2613">
            <v>2038710</v>
          </cell>
          <cell r="O2613" t="str">
            <v>NETWORK_GEO</v>
          </cell>
          <cell r="P2613">
            <v>0.8</v>
          </cell>
          <cell r="Q2613">
            <v>1</v>
          </cell>
          <cell r="R2613" t="str">
            <v>WFS Eligible</v>
          </cell>
          <cell r="S2613" t="str">
            <v>Seller Fulfilled</v>
          </cell>
          <cell r="T2613" t="str">
            <v>2YEOABLRUU0X</v>
          </cell>
          <cell r="U2613" t="str">
            <v>00460015799519</v>
          </cell>
        </row>
        <row r="2614">
          <cell r="A2614" t="str">
            <v>1793-BOX</v>
          </cell>
          <cell r="B2614">
            <v>559016921</v>
          </cell>
          <cell r="C2614" t="str">
            <v>BAZIC Optima Red Fuse Tech Ink Retractable Pen, 0.7 mm, (3/Pack), 24-Pack</v>
          </cell>
          <cell r="D2614" t="str">
            <v>ACTIVE</v>
          </cell>
          <cell r="E2614" t="str">
            <v>PUBLISHED</v>
          </cell>
          <cell r="F2614" t="str">
            <v>Offer end date has passed</v>
          </cell>
          <cell r="G2614" t="str">
            <v>Office &amp; Stationery</v>
          </cell>
          <cell r="H2614" t="str">
            <v>Markers</v>
          </cell>
          <cell r="I2614">
            <v>8.01</v>
          </cell>
          <cell r="J2614" t="str">
            <v>USD</v>
          </cell>
          <cell r="K2614" t="str">
            <v>Base</v>
          </cell>
          <cell r="L2614" t="str">
            <v>Yes</v>
          </cell>
          <cell r="M2614">
            <v>2039719</v>
          </cell>
          <cell r="N2614">
            <v>2039746</v>
          </cell>
          <cell r="O2614" t="str">
            <v>NETWORK_GEO</v>
          </cell>
          <cell r="P2614">
            <v>0.09</v>
          </cell>
          <cell r="Q2614">
            <v>1</v>
          </cell>
          <cell r="R2614" t="str">
            <v>Seller Fulfilled</v>
          </cell>
          <cell r="S2614" t="str">
            <v>Seller Fulfilled</v>
          </cell>
          <cell r="T2614" t="str">
            <v>5MW9GG3SKTT1</v>
          </cell>
          <cell r="U2614" t="str">
            <v>00764608012635</v>
          </cell>
        </row>
        <row r="2615">
          <cell r="A2615" t="str">
            <v>263-EACH</v>
          </cell>
          <cell r="B2615">
            <v>125334770</v>
          </cell>
          <cell r="C2615" t="str">
            <v>BAZIC Binder Clips Small Multi Color 3/4" (19mm) Paper Clamps(20/Pack), 1-Pack</v>
          </cell>
          <cell r="D2615" t="str">
            <v>ACTIVE</v>
          </cell>
          <cell r="E2615" t="str">
            <v>PUBLISHED</v>
          </cell>
          <cell r="G2615" t="str">
            <v>Office &amp; Stationery</v>
          </cell>
          <cell r="H2615" t="str">
            <v>Binder Clips</v>
          </cell>
          <cell r="I2615">
            <v>6.89</v>
          </cell>
          <cell r="J2615" t="str">
            <v>USD</v>
          </cell>
          <cell r="K2615" t="str">
            <v>Base</v>
          </cell>
          <cell r="L2615">
            <v>6.89</v>
          </cell>
          <cell r="M2615">
            <v>2039905</v>
          </cell>
          <cell r="N2615">
            <v>2039746</v>
          </cell>
          <cell r="O2615" t="str">
            <v>NETWORK_GEO</v>
          </cell>
          <cell r="P2615">
            <v>0.45</v>
          </cell>
          <cell r="Q2615">
            <v>1</v>
          </cell>
          <cell r="R2615" t="str">
            <v>Seller Fulfilled</v>
          </cell>
          <cell r="S2615" t="str">
            <v>Seller Fulfilled</v>
          </cell>
          <cell r="T2615" t="str">
            <v>67N8BABQRUOW</v>
          </cell>
          <cell r="U2615" t="str">
            <v>00463968442051</v>
          </cell>
        </row>
        <row r="2616">
          <cell r="A2616" t="str">
            <v>2713-SET6</v>
          </cell>
          <cell r="B2616">
            <v>30297658</v>
          </cell>
          <cell r="C2616" t="str">
            <v>BAZIC Assorted Color 3 inch ROUND 2X Handheld Magnifier [2713]</v>
          </cell>
          <cell r="D2616" t="str">
            <v>ACTIVE</v>
          </cell>
          <cell r="E2616" t="str">
            <v>SYSTEM_PROBLEM</v>
          </cell>
          <cell r="F2616" t="str">
            <v>Compliance - Consumer Protection,No Match Found - Adjusted to your last submitted price</v>
          </cell>
          <cell r="G2616" t="str">
            <v>Cameras, Photography &amp; Optics</v>
          </cell>
          <cell r="H2616" t="str">
            <v>Magnifying Glasses</v>
          </cell>
          <cell r="I2616">
            <v>27.49</v>
          </cell>
          <cell r="J2616" t="str">
            <v>USD</v>
          </cell>
          <cell r="K2616" t="str">
            <v>Base</v>
          </cell>
          <cell r="L2616" t="str">
            <v>Yes</v>
          </cell>
          <cell r="M2616">
            <v>2038710</v>
          </cell>
          <cell r="N2616">
            <v>2039746</v>
          </cell>
          <cell r="O2616">
            <v>1.2</v>
          </cell>
          <cell r="P2616">
            <v>0.12</v>
          </cell>
          <cell r="Q2616">
            <v>1</v>
          </cell>
          <cell r="R2616" t="str">
            <v>Seller Fulfilled</v>
          </cell>
          <cell r="S2616" t="str">
            <v>Seller Fulfilled</v>
          </cell>
          <cell r="T2616" t="str">
            <v>7FWSBL3OW480</v>
          </cell>
          <cell r="U2616" t="str">
            <v>00764608012895</v>
          </cell>
        </row>
        <row r="2617">
          <cell r="A2617" t="str">
            <v>3009-SET6</v>
          </cell>
          <cell r="B2617">
            <v>618324461</v>
          </cell>
          <cell r="C2617" t="str">
            <v>BAZIC 8-Digit Dual Power Pocket Size Calculator [3009]</v>
          </cell>
          <cell r="D2617" t="str">
            <v>ACTIVE</v>
          </cell>
          <cell r="E2617" t="str">
            <v>PUBLISHED</v>
          </cell>
          <cell r="G2617" t="str">
            <v>Office &amp; Stationery</v>
          </cell>
          <cell r="H2617" t="str">
            <v>Calculators</v>
          </cell>
          <cell r="I2617">
            <v>21.99</v>
          </cell>
          <cell r="J2617" t="str">
            <v>USD</v>
          </cell>
          <cell r="K2617" t="str">
            <v>Base</v>
          </cell>
          <cell r="L2617">
            <v>21.99</v>
          </cell>
          <cell r="M2617">
            <v>2039735</v>
          </cell>
          <cell r="N2617">
            <v>2039913</v>
          </cell>
          <cell r="O2617" t="str">
            <v>NETWORK_GEO</v>
          </cell>
          <cell r="P2617">
            <v>0.24</v>
          </cell>
          <cell r="Q2617">
            <v>1</v>
          </cell>
          <cell r="R2617" t="str">
            <v>Seller Fulfilled</v>
          </cell>
          <cell r="S2617" t="str">
            <v>Seller Fulfilled</v>
          </cell>
          <cell r="T2617" t="str">
            <v>3LFP8PKGABXT</v>
          </cell>
          <cell r="U2617" t="str">
            <v>00461672666480</v>
          </cell>
        </row>
        <row r="2618">
          <cell r="A2618" t="str">
            <v>302-BOX</v>
          </cell>
          <cell r="B2618">
            <v>880971444</v>
          </cell>
          <cell r="C2618" t="str">
            <v>BAZIC Letter Stencil Sets, Sizes 8 10 20 30 mm, Stencils for Students (4/Pack), 24-Packs</v>
          </cell>
          <cell r="D2618" t="str">
            <v>ACTIVE</v>
          </cell>
          <cell r="E2618" t="str">
            <v>PUBLISHED</v>
          </cell>
          <cell r="G2618" t="str">
            <v>Crafts</v>
          </cell>
          <cell r="H2618" t="str">
            <v>Art Stencils &amp; Templates</v>
          </cell>
          <cell r="I2618">
            <v>46.4</v>
          </cell>
          <cell r="J2618" t="str">
            <v>USD</v>
          </cell>
          <cell r="K2618" t="str">
            <v>Base</v>
          </cell>
          <cell r="L2618">
            <v>46.4</v>
          </cell>
          <cell r="M2618">
            <v>2038710</v>
          </cell>
          <cell r="N2618">
            <v>2039913</v>
          </cell>
          <cell r="O2618" t="str">
            <v>NETWORK_GEO</v>
          </cell>
          <cell r="P2618">
            <v>0.17499999999999999</v>
          </cell>
          <cell r="Q2618">
            <v>1</v>
          </cell>
          <cell r="R2618" t="str">
            <v>Walmart Fulfilled</v>
          </cell>
          <cell r="S2618" t="str">
            <v>Seller Fulfilled</v>
          </cell>
          <cell r="T2618" t="str">
            <v>2D4RF0XL3CRY</v>
          </cell>
          <cell r="U2618" t="str">
            <v>00466889629013</v>
          </cell>
        </row>
        <row r="2619">
          <cell r="A2619" t="str">
            <v>310-EACH</v>
          </cell>
          <cell r="B2619">
            <v>24882451</v>
          </cell>
          <cell r="C2619" t="str">
            <v>BAZIC Plastic Ruler 12" (30cm) w/ Multiplication Table, (4/Pack), 1-Pack</v>
          </cell>
          <cell r="D2619" t="str">
            <v>ACTIVE</v>
          </cell>
          <cell r="E2619" t="str">
            <v>PUBLISHED</v>
          </cell>
          <cell r="F2619" t="str">
            <v>Offer end date has passed</v>
          </cell>
          <cell r="G2619" t="str">
            <v>Office &amp; Stationery</v>
          </cell>
          <cell r="H2619" t="str">
            <v>Pens</v>
          </cell>
          <cell r="I2619">
            <v>62.5</v>
          </cell>
          <cell r="J2619" t="str">
            <v>USD</v>
          </cell>
          <cell r="K2619" t="str">
            <v>Base</v>
          </cell>
          <cell r="L2619" t="str">
            <v>Yes</v>
          </cell>
          <cell r="M2619">
            <v>2039731</v>
          </cell>
          <cell r="N2619">
            <v>2039719</v>
          </cell>
          <cell r="O2619" t="str">
            <v>NETWORK_GEO</v>
          </cell>
          <cell r="P2619">
            <v>1.86</v>
          </cell>
          <cell r="Q2619">
            <v>1</v>
          </cell>
          <cell r="R2619" t="str">
            <v>Seller Fulfilled</v>
          </cell>
          <cell r="S2619" t="str">
            <v>Seller Fulfilled</v>
          </cell>
          <cell r="T2619" t="str">
            <v>0TPD36HPW1Z5</v>
          </cell>
          <cell r="U2619" t="str">
            <v>10764608170004</v>
          </cell>
        </row>
        <row r="2620">
          <cell r="A2620" t="str">
            <v>3187-EACH</v>
          </cell>
          <cell r="B2620">
            <v>158276052</v>
          </cell>
          <cell r="C2620" t="str">
            <v>BAZIC Plastic Envelope Poly Envelopes, Clear Folder Zip Closure 1-Pack</v>
          </cell>
          <cell r="D2620" t="str">
            <v>ACTIVE</v>
          </cell>
          <cell r="E2620" t="str">
            <v>PUBLISHED</v>
          </cell>
          <cell r="F2620" t="str">
            <v>Offer end date has passed</v>
          </cell>
          <cell r="G2620" t="str">
            <v>Office &amp; Stationery</v>
          </cell>
          <cell r="H2620" t="str">
            <v>Pens</v>
          </cell>
          <cell r="I2620">
            <v>50.68</v>
          </cell>
          <cell r="J2620" t="str">
            <v>USD</v>
          </cell>
          <cell r="K2620" t="str">
            <v>Base</v>
          </cell>
          <cell r="L2620" t="str">
            <v>Yes</v>
          </cell>
          <cell r="M2620">
            <v>2038710</v>
          </cell>
          <cell r="N2620">
            <v>2039719</v>
          </cell>
          <cell r="O2620" t="str">
            <v>NETWORK_GEO</v>
          </cell>
          <cell r="P2620">
            <v>1.86</v>
          </cell>
          <cell r="Q2620">
            <v>1</v>
          </cell>
          <cell r="R2620" t="str">
            <v>Seller Fulfilled</v>
          </cell>
          <cell r="S2620" t="str">
            <v>Seller Fulfilled</v>
          </cell>
          <cell r="T2620" t="str">
            <v>461T8T0MCJXK</v>
          </cell>
          <cell r="U2620" t="str">
            <v>10764608170011</v>
          </cell>
        </row>
        <row r="2621">
          <cell r="A2621" t="str">
            <v>3344-BOX</v>
          </cell>
          <cell r="B2621">
            <v>440789892</v>
          </cell>
          <cell r="C2621" t="str">
            <v>BAZIC Modeling Clay Bar 12 Color, 230g (8.11 oz), Non Toxic, 24-Pack</v>
          </cell>
          <cell r="D2621" t="str">
            <v>RETIRED</v>
          </cell>
          <cell r="E2621" t="str">
            <v>UNPUBLISHED</v>
          </cell>
          <cell r="F2621" t="str">
            <v>Offer end date has passed,Price Adjusted</v>
          </cell>
          <cell r="G2621" t="str">
            <v>Crafts</v>
          </cell>
          <cell r="H2621" t="str">
            <v>Clays &amp; Doughs</v>
          </cell>
          <cell r="I2621">
            <v>44.14</v>
          </cell>
          <cell r="J2621" t="str">
            <v>USD</v>
          </cell>
          <cell r="K2621" t="str">
            <v>Base</v>
          </cell>
          <cell r="L2621" t="str">
            <v>Yes</v>
          </cell>
          <cell r="M2621">
            <v>2039741</v>
          </cell>
          <cell r="N2621">
            <v>2039719</v>
          </cell>
          <cell r="O2621" t="str">
            <v>NETWORK_GEO</v>
          </cell>
          <cell r="P2621">
            <v>0.15</v>
          </cell>
          <cell r="Q2621">
            <v>1</v>
          </cell>
          <cell r="R2621" t="str">
            <v>Seller Fulfilled</v>
          </cell>
          <cell r="S2621" t="str">
            <v>Seller Fulfilled</v>
          </cell>
          <cell r="T2621" t="str">
            <v>63R82RJ1STOO</v>
          </cell>
          <cell r="U2621" t="str">
            <v>00764608170069</v>
          </cell>
        </row>
        <row r="2622">
          <cell r="A2622" t="str">
            <v>3457-EACH</v>
          </cell>
          <cell r="B2622">
            <v>741824255</v>
          </cell>
          <cell r="C2622" t="str">
            <v>BAZIC Glitter Glue Pen Neon Color, Non-Toxic for (105ml/Pack), 1-Pack</v>
          </cell>
          <cell r="D2622" t="str">
            <v>ARCHIVED</v>
          </cell>
          <cell r="E2622" t="str">
            <v>UNPUBLISHED</v>
          </cell>
          <cell r="F2622" t="str">
            <v>Offer end date has passed</v>
          </cell>
          <cell r="G2622" t="str">
            <v>Office &amp; Stationery</v>
          </cell>
          <cell r="H2622" t="str">
            <v>Pens</v>
          </cell>
          <cell r="I2622">
            <v>45.15</v>
          </cell>
          <cell r="J2622" t="str">
            <v>USD</v>
          </cell>
          <cell r="K2622" t="str">
            <v>Base</v>
          </cell>
          <cell r="L2622" t="str">
            <v>Yes</v>
          </cell>
          <cell r="M2622">
            <v>2039872</v>
          </cell>
          <cell r="N2622">
            <v>2039719</v>
          </cell>
          <cell r="O2622" t="str">
            <v>NETWORK_GEO</v>
          </cell>
          <cell r="P2622">
            <v>2.2799999999999998</v>
          </cell>
          <cell r="Q2622">
            <v>1</v>
          </cell>
          <cell r="R2622" t="str">
            <v>Seller Fulfilled</v>
          </cell>
          <cell r="S2622" t="str">
            <v>Seller Fulfilled</v>
          </cell>
          <cell r="T2622" t="str">
            <v>4355RUEE2Y3D</v>
          </cell>
          <cell r="U2622" t="str">
            <v>10764608017057</v>
          </cell>
        </row>
        <row r="2623">
          <cell r="A2623" t="str">
            <v>4142-EACH</v>
          </cell>
          <cell r="B2623">
            <v>27964936</v>
          </cell>
          <cell r="C2623" t="str">
            <v>BAZIC 3 Ring Binder 1.5" Economy View Binders Green, Hold 280 Sheets, 1-Count</v>
          </cell>
          <cell r="D2623" t="str">
            <v>ACTIVE</v>
          </cell>
          <cell r="E2623" t="str">
            <v>PUBLISHED</v>
          </cell>
          <cell r="G2623" t="str">
            <v>Office &amp; Stationery</v>
          </cell>
          <cell r="H2623" t="str">
            <v>Binders</v>
          </cell>
          <cell r="I2623">
            <v>16.09</v>
          </cell>
          <cell r="J2623" t="str">
            <v>USD</v>
          </cell>
          <cell r="K2623" t="str">
            <v>Base</v>
          </cell>
          <cell r="L2623">
            <v>16.09</v>
          </cell>
          <cell r="M2623">
            <v>2039738</v>
          </cell>
          <cell r="N2623">
            <v>2039719</v>
          </cell>
          <cell r="O2623" t="str">
            <v>NETWORK_GEO</v>
          </cell>
          <cell r="P2623">
            <v>0.18</v>
          </cell>
          <cell r="Q2623">
            <v>1</v>
          </cell>
          <cell r="R2623" t="str">
            <v>Seller Fulfilled</v>
          </cell>
          <cell r="S2623" t="str">
            <v>Seller Fulfilled</v>
          </cell>
          <cell r="T2623" t="str">
            <v>3ZZU1LI2ORWY</v>
          </cell>
          <cell r="U2623" t="str">
            <v>00764608017203</v>
          </cell>
        </row>
        <row r="2624">
          <cell r="A2624" t="str">
            <v>4881536-EACH</v>
          </cell>
          <cell r="B2624">
            <v>487749263</v>
          </cell>
          <cell r="C2624" t="str">
            <v>FROZEN 2 Coloring Book 1 Titles, Fun Game Workbook for Learning Drawing Coloring, 80 Pages, 1-Pack</v>
          </cell>
          <cell r="D2624" t="str">
            <v>ACTIVE</v>
          </cell>
          <cell r="E2624" t="str">
            <v>PUBLISHED</v>
          </cell>
          <cell r="F2624" t="str">
            <v>Offer end date has passed</v>
          </cell>
          <cell r="G2624" t="str">
            <v>Office &amp; Stationery</v>
          </cell>
          <cell r="H2624" t="str">
            <v>Pens</v>
          </cell>
          <cell r="I2624">
            <v>40.99</v>
          </cell>
          <cell r="J2624" t="str">
            <v>USD</v>
          </cell>
          <cell r="K2624" t="str">
            <v>Base</v>
          </cell>
          <cell r="L2624" t="str">
            <v>Yes</v>
          </cell>
          <cell r="M2624">
            <v>2038710</v>
          </cell>
          <cell r="N2624">
            <v>2039719</v>
          </cell>
          <cell r="O2624" t="str">
            <v>NETWORK_GEO</v>
          </cell>
          <cell r="P2624">
            <v>3.4</v>
          </cell>
          <cell r="Q2624">
            <v>1</v>
          </cell>
          <cell r="R2624" t="str">
            <v>Seller Fulfilled</v>
          </cell>
          <cell r="S2624" t="str">
            <v>Seller Fulfilled</v>
          </cell>
          <cell r="T2624" t="str">
            <v>2HZWJEXB3R7K</v>
          </cell>
          <cell r="U2624" t="str">
            <v>10764608017552</v>
          </cell>
        </row>
        <row r="2625">
          <cell r="A2625" t="str">
            <v>50827-SET4</v>
          </cell>
          <cell r="B2625">
            <v>126736056</v>
          </cell>
          <cell r="C2625" t="str">
            <v>Animal Coloring Book for Adults 4-Title, for Learning Drawing Coloring, 4-Pack</v>
          </cell>
          <cell r="D2625" t="str">
            <v>ACTIVE</v>
          </cell>
          <cell r="E2625" t="str">
            <v>PUBLISHED</v>
          </cell>
          <cell r="F2625" t="str">
            <v>Offer end date has passed</v>
          </cell>
          <cell r="G2625" t="str">
            <v>Crafts</v>
          </cell>
          <cell r="H2625" t="str">
            <v>Coloring Books</v>
          </cell>
          <cell r="I2625">
            <v>17</v>
          </cell>
          <cell r="J2625" t="str">
            <v>USD</v>
          </cell>
          <cell r="K2625" t="str">
            <v>Base</v>
          </cell>
          <cell r="L2625">
            <v>17</v>
          </cell>
          <cell r="M2625">
            <v>2038710</v>
          </cell>
          <cell r="N2625">
            <v>2039719</v>
          </cell>
          <cell r="O2625">
            <v>1.04</v>
          </cell>
          <cell r="P2625">
            <v>2.1800000000000002</v>
          </cell>
          <cell r="Q2625">
            <v>1</v>
          </cell>
          <cell r="R2625" t="str">
            <v>Seller Fulfilled</v>
          </cell>
          <cell r="S2625" t="str">
            <v>Seller Fulfilled</v>
          </cell>
          <cell r="T2625" t="str">
            <v>3BUIOI844Z29</v>
          </cell>
          <cell r="U2625" t="str">
            <v>10764608017781</v>
          </cell>
        </row>
        <row r="2626">
          <cell r="A2626" t="str">
            <v>5105-SET4</v>
          </cell>
          <cell r="B2626">
            <v>52618663</v>
          </cell>
          <cell r="C2626" t="str">
            <v>BAZIC Sticky Notes 3x3 Assorted Colors, (100 Sheets/Pack), 4-Pack</v>
          </cell>
          <cell r="D2626" t="str">
            <v>ACTIVE</v>
          </cell>
          <cell r="E2626" t="str">
            <v>PUBLISHED</v>
          </cell>
          <cell r="F2626"/>
          <cell r="G2626" t="str">
            <v>Office &amp; Stationery</v>
          </cell>
          <cell r="H2626" t="str">
            <v>Manual Pencil Sharpeners</v>
          </cell>
          <cell r="I2626">
            <v>12</v>
          </cell>
          <cell r="J2626" t="str">
            <v>USD</v>
          </cell>
          <cell r="K2626" t="str">
            <v>Base</v>
          </cell>
          <cell r="L2626" t="str">
            <v>Yes</v>
          </cell>
          <cell r="M2626">
            <v>2039904</v>
          </cell>
          <cell r="N2626">
            <v>2039751</v>
          </cell>
          <cell r="O2626" t="str">
            <v>NETWORK_GEO</v>
          </cell>
          <cell r="P2626">
            <v>0.24</v>
          </cell>
          <cell r="Q2626">
            <v>1</v>
          </cell>
          <cell r="R2626" t="str">
            <v>Seller Fulfilled</v>
          </cell>
          <cell r="S2626" t="str">
            <v>Seller Fulfilled</v>
          </cell>
          <cell r="T2626" t="str">
            <v>2M1EPVU455Z1</v>
          </cell>
          <cell r="U2626" t="str">
            <v>00764608019047</v>
          </cell>
        </row>
        <row r="2627">
          <cell r="A2627" t="str">
            <v>5436-A-EACH</v>
          </cell>
          <cell r="B2627">
            <v>282792836</v>
          </cell>
          <cell r="C2627" t="str">
            <v>BAZIC Poly Bubble Mailers 8.5" x 11.25" #2 Padded Shipping Envelope, 25-Count</v>
          </cell>
          <cell r="D2627" t="str">
            <v>ARCHIVED</v>
          </cell>
          <cell r="E2627" t="str">
            <v>UNPUBLISHED</v>
          </cell>
          <cell r="F2627" t="str">
            <v>Offer end date has passed</v>
          </cell>
          <cell r="G2627" t="str">
            <v>Office &amp; Stationery</v>
          </cell>
          <cell r="H2627" t="str">
            <v>Manual Pencil Sharpeners</v>
          </cell>
          <cell r="I2627">
            <v>7.99</v>
          </cell>
          <cell r="J2627" t="str">
            <v>USD</v>
          </cell>
          <cell r="K2627" t="str">
            <v>Base</v>
          </cell>
          <cell r="L2627" t="str">
            <v>No</v>
          </cell>
          <cell r="M2627">
            <v>2038710</v>
          </cell>
          <cell r="N2627">
            <v>2039751</v>
          </cell>
          <cell r="O2627" t="str">
            <v>NETWORK_GEO</v>
          </cell>
          <cell r="P2627">
            <v>0.06</v>
          </cell>
          <cell r="Q2627">
            <v>1</v>
          </cell>
          <cell r="R2627" t="str">
            <v>Seller Fulfilled</v>
          </cell>
          <cell r="S2627" t="str">
            <v>Seller Fulfilled</v>
          </cell>
          <cell r="T2627" t="str">
            <v>3DN05I0SOVBD</v>
          </cell>
          <cell r="U2627" t="str">
            <v>00764608019191</v>
          </cell>
        </row>
        <row r="2628">
          <cell r="A2628" t="str">
            <v>547-CASE</v>
          </cell>
          <cell r="B2628">
            <v>916983393</v>
          </cell>
          <cell r="C2628" t="str">
            <v>BAZIC Tracing Paper Pad 30 Sheets 9"x12" White Translucent Trace Paper, 48-Pack</v>
          </cell>
          <cell r="D2628" t="str">
            <v>ACTIVE</v>
          </cell>
          <cell r="E2628" t="str">
            <v>PUBLISHED</v>
          </cell>
          <cell r="G2628" t="str">
            <v>Crafts</v>
          </cell>
          <cell r="H2628" t="str">
            <v>Art Pads &amp; Paper</v>
          </cell>
          <cell r="I2628">
            <v>62.03</v>
          </cell>
          <cell r="J2628" t="str">
            <v>USD</v>
          </cell>
          <cell r="K2628" t="str">
            <v>Base</v>
          </cell>
          <cell r="L2628">
            <v>62.03</v>
          </cell>
          <cell r="M2628">
            <v>2039754</v>
          </cell>
          <cell r="N2628">
            <v>2039751</v>
          </cell>
          <cell r="O2628" t="str">
            <v>NETWORK_GEO</v>
          </cell>
          <cell r="P2628">
            <v>9.94</v>
          </cell>
          <cell r="Q2628">
            <v>1</v>
          </cell>
          <cell r="R2628" t="str">
            <v>Seller Fulfilled</v>
          </cell>
          <cell r="S2628" t="str">
            <v>Seller Fulfilled</v>
          </cell>
          <cell r="T2628" t="str">
            <v>0UQHELUNBEE0</v>
          </cell>
          <cell r="U2628" t="str">
            <v>20764608019300</v>
          </cell>
        </row>
        <row r="2629">
          <cell r="A2629" t="str">
            <v>548-BOX</v>
          </cell>
          <cell r="B2629">
            <v>726253278</v>
          </cell>
          <cell r="C2629" t="str">
            <v>BAZIC Alphabet Flash Cards, Picture ABCs Letters (36/Pack), 24-Packs</v>
          </cell>
          <cell r="D2629" t="str">
            <v>ACTIVE</v>
          </cell>
          <cell r="E2629" t="str">
            <v>PUBLISHED</v>
          </cell>
          <cell r="F2629" t="str">
            <v>Reasonable price requirements are not met,Reasonable Price Not Satisfied</v>
          </cell>
          <cell r="G2629" t="str">
            <v>Office &amp; Stationery</v>
          </cell>
          <cell r="H2629" t="str">
            <v>Flash Cards</v>
          </cell>
          <cell r="I2629">
            <v>40.49</v>
          </cell>
          <cell r="J2629" t="str">
            <v>USD</v>
          </cell>
          <cell r="K2629" t="str">
            <v>Base</v>
          </cell>
          <cell r="L2629">
            <v>40.49</v>
          </cell>
          <cell r="M2629">
            <v>2039914</v>
          </cell>
          <cell r="N2629">
            <v>2039872</v>
          </cell>
          <cell r="O2629" t="str">
            <v>NETWORK_GEO</v>
          </cell>
          <cell r="P2629">
            <v>4.8</v>
          </cell>
          <cell r="Q2629">
            <v>1</v>
          </cell>
          <cell r="R2629" t="str">
            <v>Seller Fulfilled</v>
          </cell>
          <cell r="S2629" t="str">
            <v>Seller Fulfilled</v>
          </cell>
          <cell r="T2629" t="str">
            <v>5SDPTYSC9BDT</v>
          </cell>
          <cell r="U2629" t="str">
            <v>10764608020231</v>
          </cell>
        </row>
        <row r="2630">
          <cell r="A2630" t="str">
            <v>5522-EACH</v>
          </cell>
          <cell r="B2630">
            <v>17963655627</v>
          </cell>
          <cell r="C2630" t="str">
            <v>BAZIC Spiral Notebook, 1 Subject, College Ruled Paper 8" x 10-1/2", 70 Sheets Red Cover, 1 Count</v>
          </cell>
          <cell r="D2630" t="str">
            <v>ACTIVE</v>
          </cell>
          <cell r="E2630" t="str">
            <v>PUBLISHED</v>
          </cell>
          <cell r="G2630" t="str">
            <v>Office &amp; Stationery</v>
          </cell>
          <cell r="H2630" t="str">
            <v>Writing Notebooks &amp; Sketch Books</v>
          </cell>
          <cell r="I2630">
            <v>10.99</v>
          </cell>
          <cell r="J2630" t="str">
            <v>USD</v>
          </cell>
          <cell r="K2630" t="str">
            <v>Base</v>
          </cell>
          <cell r="L2630">
            <v>10.99</v>
          </cell>
          <cell r="M2630">
            <v>2039723</v>
          </cell>
          <cell r="N2630">
            <v>2039872</v>
          </cell>
          <cell r="O2630" t="str">
            <v>NETWORK_GEO</v>
          </cell>
          <cell r="P2630">
            <v>26</v>
          </cell>
          <cell r="Q2630">
            <v>1</v>
          </cell>
          <cell r="R2630" t="str">
            <v>Seller Fulfilled</v>
          </cell>
          <cell r="S2630" t="str">
            <v>Seller Fulfilled</v>
          </cell>
          <cell r="T2630" t="str">
            <v>6XSG5HPCZEJM</v>
          </cell>
          <cell r="U2630" t="str">
            <v>20764608020542</v>
          </cell>
        </row>
        <row r="2631">
          <cell r="A2631" t="str">
            <v>640000-CASE</v>
          </cell>
          <cell r="B2631">
            <v>543251863</v>
          </cell>
          <cell r="C2631" t="str">
            <v>SESAME STREET Workbooks 4 Titles, Fun Game Workbook for Learning Drawing Coloring, Gift for Kids Toddler Activity at Classroom Home, 32 Pages, 24-Pack</v>
          </cell>
          <cell r="D2631" t="str">
            <v>ACTIVE</v>
          </cell>
          <cell r="E2631" t="str">
            <v>PUBLISHED</v>
          </cell>
          <cell r="F2631" t="str">
            <v>Offer end date has passed,Price Adjusted</v>
          </cell>
          <cell r="G2631" t="str">
            <v>Collectibles &amp; Memorabilia</v>
          </cell>
          <cell r="H2631" t="str">
            <v>Trading Card Sleeves &amp; Holders</v>
          </cell>
          <cell r="I2631">
            <v>22</v>
          </cell>
          <cell r="J2631" t="str">
            <v>USD</v>
          </cell>
          <cell r="K2631" t="str">
            <v>Base</v>
          </cell>
          <cell r="L2631" t="str">
            <v>Yes</v>
          </cell>
          <cell r="M2631">
            <v>2038710</v>
          </cell>
          <cell r="N2631">
            <v>2038710</v>
          </cell>
          <cell r="O2631" t="str">
            <v>NETWORK_GEO</v>
          </cell>
          <cell r="P2631">
            <v>1.39</v>
          </cell>
          <cell r="Q2631">
            <v>1</v>
          </cell>
          <cell r="R2631" t="str">
            <v>Seller Fulfilled</v>
          </cell>
          <cell r="S2631" t="str">
            <v>Seller Fulfilled</v>
          </cell>
          <cell r="T2631" t="str">
            <v>6I57IFQN87GO</v>
          </cell>
          <cell r="U2631" t="str">
            <v>00764608021002</v>
          </cell>
        </row>
        <row r="2632">
          <cell r="A2632" t="str">
            <v>8254-CASE</v>
          </cell>
          <cell r="B2632">
            <v>5918663423</v>
          </cell>
          <cell r="C2632" t="str">
            <v>BAZIC Kraft Bubble Mailers #000 4"x7.25" Self Seal Closure, Padded Cushion Envelope, Total 50 Count</v>
          </cell>
          <cell r="D2632" t="str">
            <v>ACTIVE</v>
          </cell>
          <cell r="E2632" t="str">
            <v>PUBLISHED</v>
          </cell>
          <cell r="F2632" t="str">
            <v>Compliance - Childrenâ€™s Product Policy,Price Adjusted</v>
          </cell>
          <cell r="G2632" t="str">
            <v>Office &amp; Stationery</v>
          </cell>
          <cell r="H2632" t="str">
            <v>File Folders</v>
          </cell>
          <cell r="I2632">
            <v>35.409999999999997</v>
          </cell>
          <cell r="J2632" t="str">
            <v>USD</v>
          </cell>
          <cell r="K2632" t="str">
            <v>Base</v>
          </cell>
          <cell r="L2632" t="str">
            <v>Yes</v>
          </cell>
          <cell r="M2632">
            <v>2038710</v>
          </cell>
          <cell r="N2632">
            <v>2039742</v>
          </cell>
          <cell r="O2632" t="str">
            <v>NETWORK_GEO</v>
          </cell>
          <cell r="P2632">
            <v>4.54</v>
          </cell>
          <cell r="Q2632">
            <v>1</v>
          </cell>
          <cell r="R2632" t="str">
            <v>Seller Fulfilled</v>
          </cell>
          <cell r="S2632" t="str">
            <v>Seller Fulfilled</v>
          </cell>
          <cell r="T2632" t="str">
            <v>59NWCLDDIC9U</v>
          </cell>
          <cell r="U2632" t="str">
            <v>20764608021563</v>
          </cell>
        </row>
        <row r="2633">
          <cell r="A2633" t="str">
            <v>9021-CASE</v>
          </cell>
          <cell r="B2633">
            <v>11852415895</v>
          </cell>
          <cell r="C2633" t="str">
            <v>BAZIC Yellow Caution Tape 3 Inch x 1000 Feet Caution Tape Roll, 12 Rolls</v>
          </cell>
          <cell r="D2633" t="str">
            <v>ACTIVE</v>
          </cell>
          <cell r="E2633" t="str">
            <v>PUBLISHED</v>
          </cell>
          <cell r="F2633" t="str">
            <v>Compliance - Consumer Protection</v>
          </cell>
          <cell r="G2633" t="str">
            <v>Office &amp; Stationery</v>
          </cell>
          <cell r="H2633" t="str">
            <v>Pencil &amp; Pen Erasers</v>
          </cell>
          <cell r="I2633">
            <v>53</v>
          </cell>
          <cell r="J2633" t="str">
            <v>USD</v>
          </cell>
          <cell r="K2633" t="str">
            <v>Base</v>
          </cell>
          <cell r="L2633" t="str">
            <v>Yes</v>
          </cell>
          <cell r="M2633">
            <v>2038710</v>
          </cell>
          <cell r="N2633">
            <v>2039721</v>
          </cell>
          <cell r="O2633" t="str">
            <v>NETWORK_GEO</v>
          </cell>
          <cell r="P2633">
            <v>9.68</v>
          </cell>
          <cell r="Q2633">
            <v>1</v>
          </cell>
          <cell r="R2633" t="str">
            <v>Seller Fulfilled</v>
          </cell>
          <cell r="S2633" t="str">
            <v>Seller Fulfilled</v>
          </cell>
          <cell r="T2633" t="str">
            <v>16AA9MTMBOLT</v>
          </cell>
          <cell r="U2633" t="str">
            <v>10764608022013</v>
          </cell>
        </row>
        <row r="2634">
          <cell r="A2634" t="str">
            <v>938-CASE</v>
          </cell>
          <cell r="B2634">
            <v>467661057</v>
          </cell>
          <cell r="C2634" t="str">
            <v>BAZIC Invisible Tape 3/4" x 250" 144 Packs (3/Pack) Bulk Refill with Display</v>
          </cell>
          <cell r="D2634" t="str">
            <v>ACTIVE</v>
          </cell>
          <cell r="E2634" t="str">
            <v>PUBLISHED</v>
          </cell>
          <cell r="G2634" t="str">
            <v>Office &amp; Stationery</v>
          </cell>
          <cell r="H2634" t="str">
            <v>Transparent Tapes</v>
          </cell>
          <cell r="I2634">
            <v>279.5</v>
          </cell>
          <cell r="J2634" t="str">
            <v>USD</v>
          </cell>
          <cell r="K2634" t="str">
            <v>Base</v>
          </cell>
          <cell r="L2634">
            <v>279.5</v>
          </cell>
          <cell r="M2634">
            <v>2039729</v>
          </cell>
          <cell r="N2634">
            <v>2039905</v>
          </cell>
          <cell r="O2634" t="str">
            <v>NETWORK_GEO</v>
          </cell>
          <cell r="P2634">
            <v>1.1499999999999999</v>
          </cell>
          <cell r="Q2634">
            <v>1</v>
          </cell>
          <cell r="R2634" t="str">
            <v>Seller Fulfilled</v>
          </cell>
          <cell r="S2634" t="str">
            <v>Seller Fulfilled</v>
          </cell>
          <cell r="T2634" t="str">
            <v>3E8BRDSR8A2P</v>
          </cell>
          <cell r="U2634" t="str">
            <v>00764608002407</v>
          </cell>
        </row>
        <row r="2635">
          <cell r="A2635" t="str">
            <v>974-EACH</v>
          </cell>
          <cell r="B2635">
            <v>22077787</v>
          </cell>
          <cell r="C2635" t="str">
            <v>BAZIC Green Duct Tape 1.88" X 60 Yards, Tear by Hand, 1-Pack</v>
          </cell>
          <cell r="D2635" t="str">
            <v>ACTIVE</v>
          </cell>
          <cell r="E2635" t="str">
            <v>PUBLISHED</v>
          </cell>
          <cell r="F2635" t="str">
            <v>Offer end date has passed,Price Adjusted</v>
          </cell>
          <cell r="G2635" t="str">
            <v>Office &amp; Stationery</v>
          </cell>
          <cell r="H2635" t="str">
            <v>Chalkboard Chalk</v>
          </cell>
          <cell r="I2635">
            <v>55.99</v>
          </cell>
          <cell r="J2635" t="str">
            <v>USD</v>
          </cell>
          <cell r="K2635" t="str">
            <v>Base</v>
          </cell>
          <cell r="L2635" t="str">
            <v>Yes</v>
          </cell>
          <cell r="M2635">
            <v>2042502</v>
          </cell>
          <cell r="N2635">
            <v>2039739</v>
          </cell>
          <cell r="O2635" t="str">
            <v>NETWORK_GEO</v>
          </cell>
          <cell r="P2635">
            <v>14.82</v>
          </cell>
          <cell r="Q2635">
            <v>1</v>
          </cell>
          <cell r="R2635" t="str">
            <v>Seller Fulfilled</v>
          </cell>
          <cell r="S2635" t="str">
            <v>WFS Eligible</v>
          </cell>
          <cell r="T2635" t="str">
            <v>2F8F6OWHPXH2</v>
          </cell>
          <cell r="U2635" t="str">
            <v>20764608024069</v>
          </cell>
        </row>
        <row r="2636">
          <cell r="A2636" t="str">
            <v>992-EACH</v>
          </cell>
          <cell r="B2636">
            <v>211869927</v>
          </cell>
          <cell r="C2636" t="str">
            <v>Packaging Tape Dispenser w/ (2) 1.88" X 54.6 Yards Super Clear Tape [992]</v>
          </cell>
          <cell r="D2636" t="str">
            <v>ACTIVE</v>
          </cell>
          <cell r="E2636" t="str">
            <v>PUBLISHED</v>
          </cell>
          <cell r="G2636" t="str">
            <v>Office &amp; Stationery</v>
          </cell>
          <cell r="H2636" t="str">
            <v>Adhesive Tape Dispensers</v>
          </cell>
          <cell r="I2636">
            <v>20.99</v>
          </cell>
          <cell r="J2636" t="str">
            <v>USD</v>
          </cell>
          <cell r="K2636" t="str">
            <v>Base</v>
          </cell>
          <cell r="L2636" t="str">
            <v>Yes</v>
          </cell>
          <cell r="M2636">
            <v>2038710</v>
          </cell>
          <cell r="N2636">
            <v>2039722</v>
          </cell>
          <cell r="O2636" t="str">
            <v>NETWORK_GEO</v>
          </cell>
          <cell r="P2636">
            <v>0.1</v>
          </cell>
          <cell r="Q2636">
            <v>1</v>
          </cell>
          <cell r="R2636" t="str">
            <v>Seller Fulfilled</v>
          </cell>
          <cell r="S2636" t="str">
            <v>Seller Fulfilled</v>
          </cell>
          <cell r="T2636" t="str">
            <v>4EF6AEQCTJBO</v>
          </cell>
          <cell r="U2636" t="str">
            <v>00764608025161</v>
          </cell>
        </row>
        <row r="2637">
          <cell r="A2637" t="str">
            <v>1034-CASE</v>
          </cell>
          <cell r="B2637">
            <v>458437298</v>
          </cell>
          <cell r="C2637" t="str">
            <v>BAZIC School Backpack Basic 16" Lime Green, School Bag for Students, 12-Pack</v>
          </cell>
          <cell r="D2637" t="str">
            <v>ACTIVE</v>
          </cell>
          <cell r="E2637" t="str">
            <v>PUBLISHED</v>
          </cell>
          <cell r="G2637" t="str">
            <v>Travel, Luggage &amp; Accessories</v>
          </cell>
          <cell r="H2637" t="str">
            <v>Backpacks</v>
          </cell>
          <cell r="I2637">
            <v>93.39</v>
          </cell>
          <cell r="J2637" t="str">
            <v>USD</v>
          </cell>
          <cell r="K2637" t="str">
            <v>Base</v>
          </cell>
          <cell r="L2637">
            <v>93.39</v>
          </cell>
          <cell r="M2637">
            <v>2038980</v>
          </cell>
          <cell r="N2637">
            <v>2039735</v>
          </cell>
          <cell r="O2637" t="str">
            <v>NETWORK_GEO</v>
          </cell>
          <cell r="P2637">
            <v>3.38</v>
          </cell>
          <cell r="Q2637">
            <v>1</v>
          </cell>
          <cell r="R2637" t="str">
            <v>Seller Fulfilled</v>
          </cell>
          <cell r="S2637" t="str">
            <v>Seller Fulfilled</v>
          </cell>
          <cell r="T2637" t="str">
            <v>3GKGE4IQFUA9</v>
          </cell>
          <cell r="U2637" t="str">
            <v>10764608030216</v>
          </cell>
        </row>
        <row r="2638">
          <cell r="A2638" t="str">
            <v>1781-BOX</v>
          </cell>
          <cell r="B2638">
            <v>373849535</v>
          </cell>
          <cell r="C2638" t="str">
            <v>BAZIC Lumiere Black Oil Gel Ink Retractable Pen, 0.7 mm, (3/Pack), 24-Pack</v>
          </cell>
          <cell r="D2638" t="str">
            <v>ARCHIVED</v>
          </cell>
          <cell r="E2638" t="str">
            <v>UNPUBLISHED</v>
          </cell>
          <cell r="F2638" t="str">
            <v>Offer end date has passed</v>
          </cell>
          <cell r="G2638" t="str">
            <v>Office &amp; Stationery</v>
          </cell>
          <cell r="H2638" t="str">
            <v>Binders</v>
          </cell>
          <cell r="I2638">
            <v>24.99</v>
          </cell>
          <cell r="J2638" t="str">
            <v>USD</v>
          </cell>
          <cell r="K2638" t="str">
            <v>Base</v>
          </cell>
          <cell r="L2638" t="str">
            <v>Yes</v>
          </cell>
          <cell r="M2638">
            <v>2039719</v>
          </cell>
          <cell r="N2638">
            <v>2039738</v>
          </cell>
          <cell r="O2638" t="str">
            <v>NETWORK_GEO</v>
          </cell>
          <cell r="P2638">
            <v>3.04</v>
          </cell>
          <cell r="Q2638">
            <v>1</v>
          </cell>
          <cell r="R2638" t="str">
            <v>Seller Fulfilled</v>
          </cell>
          <cell r="S2638" t="str">
            <v>Seller Fulfilled</v>
          </cell>
          <cell r="T2638" t="str">
            <v>26OW4LPSODUK</v>
          </cell>
          <cell r="U2638" t="str">
            <v>00462445196784</v>
          </cell>
        </row>
        <row r="2639">
          <cell r="A2639" t="str">
            <v>1805-CASE</v>
          </cell>
          <cell r="B2639">
            <v>232942344</v>
          </cell>
          <cell r="C2639" t="str">
            <v>BAZIC Wood Clipboard 12.5" x 9" Low Profile Clip Hardboard, 24-Pack</v>
          </cell>
          <cell r="D2639" t="str">
            <v>ACTIVE</v>
          </cell>
          <cell r="E2639" t="str">
            <v>PUBLISHED</v>
          </cell>
          <cell r="F2639" t="str">
            <v>Offer end date has passed</v>
          </cell>
          <cell r="G2639" t="str">
            <v>Office &amp; Stationery</v>
          </cell>
          <cell r="H2639" t="str">
            <v>Pocket Folders</v>
          </cell>
          <cell r="I2639">
            <v>36.99</v>
          </cell>
          <cell r="J2639" t="str">
            <v>USD</v>
          </cell>
          <cell r="K2639" t="str">
            <v>Base</v>
          </cell>
          <cell r="L2639" t="str">
            <v>Yes</v>
          </cell>
          <cell r="M2639">
            <v>2039893</v>
          </cell>
          <cell r="N2639">
            <v>2039742</v>
          </cell>
          <cell r="O2639" t="str">
            <v>NETWORK_GEO</v>
          </cell>
          <cell r="P2639">
            <v>4.7699999999999996</v>
          </cell>
          <cell r="Q2639">
            <v>1</v>
          </cell>
          <cell r="R2639" t="str">
            <v>WFS Eligible</v>
          </cell>
          <cell r="S2639" t="str">
            <v>Seller Fulfilled</v>
          </cell>
          <cell r="T2639" t="str">
            <v>53C73X9KVXD4</v>
          </cell>
          <cell r="U2639" t="str">
            <v>20764608031616</v>
          </cell>
        </row>
        <row r="2640">
          <cell r="A2640" t="str">
            <v>2102-CASE</v>
          </cell>
          <cell r="B2640">
            <v>5365332953</v>
          </cell>
          <cell r="C2640" t="str">
            <v>BAZIC 9 Pocket Card Sleeves Double Sided 3 Ring Binder Side Loading Clear Page Protectors (100/Pack), 10-Packs</v>
          </cell>
          <cell r="D2640" t="str">
            <v>ACTIVE</v>
          </cell>
          <cell r="E2640" t="str">
            <v>PUBLISHED</v>
          </cell>
          <cell r="G2640" t="str">
            <v>Collectibles &amp; Memorabilia</v>
          </cell>
          <cell r="H2640" t="str">
            <v>Trading Card Sleeves &amp; Holders</v>
          </cell>
          <cell r="I2640">
            <v>159.38</v>
          </cell>
          <cell r="J2640" t="str">
            <v>USD</v>
          </cell>
          <cell r="K2640" t="str">
            <v>Base</v>
          </cell>
          <cell r="L2640">
            <v>159.38</v>
          </cell>
          <cell r="M2640">
            <v>2038710</v>
          </cell>
          <cell r="N2640">
            <v>2038710</v>
          </cell>
          <cell r="O2640" t="str">
            <v>NETWORK_GEO</v>
          </cell>
          <cell r="P2640">
            <v>3.16</v>
          </cell>
          <cell r="Q2640">
            <v>1</v>
          </cell>
          <cell r="R2640" t="str">
            <v>Seller Fulfilled</v>
          </cell>
          <cell r="S2640" t="str">
            <v>Seller Fulfilled</v>
          </cell>
          <cell r="T2640" t="str">
            <v>7I8AQ0R9UFSW</v>
          </cell>
          <cell r="U2640" t="str">
            <v>10764608031893</v>
          </cell>
        </row>
        <row r="2641">
          <cell r="A2641" t="str">
            <v>2150-EACH</v>
          </cell>
          <cell r="B2641">
            <v>836768082</v>
          </cell>
          <cell r="C2641" t="str">
            <v>BAZIC Binder Dividers Canary Paper Insertable Color Tabs, 11 Hole Index Divider, 5 Count</v>
          </cell>
          <cell r="D2641" t="str">
            <v>ACTIVE</v>
          </cell>
          <cell r="E2641" t="str">
            <v>PUBLISHED</v>
          </cell>
          <cell r="F2641" t="str">
            <v>Compliance - Childrenâ€™s Product Policy</v>
          </cell>
          <cell r="G2641" t="str">
            <v>Office &amp; Stationery</v>
          </cell>
          <cell r="H2641" t="str">
            <v>Index Dividers</v>
          </cell>
          <cell r="I2641">
            <v>7.47</v>
          </cell>
          <cell r="J2641" t="str">
            <v>USD</v>
          </cell>
          <cell r="K2641" t="str">
            <v>Base</v>
          </cell>
          <cell r="L2641">
            <v>7.47</v>
          </cell>
          <cell r="M2641">
            <v>2039889</v>
          </cell>
          <cell r="N2641">
            <v>2039731</v>
          </cell>
          <cell r="O2641" t="str">
            <v>NETWORK_GEO</v>
          </cell>
          <cell r="P2641">
            <v>0.03</v>
          </cell>
          <cell r="Q2641">
            <v>1</v>
          </cell>
          <cell r="R2641" t="str">
            <v>Seller Fulfilled</v>
          </cell>
          <cell r="S2641" t="str">
            <v>Seller Fulfilled</v>
          </cell>
          <cell r="T2641" t="str">
            <v>1ACN1XVRR8XB</v>
          </cell>
          <cell r="U2641" t="str">
            <v>00764608003213</v>
          </cell>
        </row>
        <row r="2642">
          <cell r="A2642" t="str">
            <v>2174-SET6</v>
          </cell>
          <cell r="B2642">
            <v>175262735</v>
          </cell>
          <cell r="C2642" t="str">
            <v>BAZIC 2 Pockets Paper Folder, Paisley Portfolio, Document Folders, 6-Pack</v>
          </cell>
          <cell r="D2642" t="str">
            <v>ACTIVE</v>
          </cell>
          <cell r="E2642" t="str">
            <v>PUBLISHED</v>
          </cell>
          <cell r="F2642" t="str">
            <v>Offer end date has passed</v>
          </cell>
          <cell r="G2642" t="str">
            <v>Office &amp; Stationery</v>
          </cell>
          <cell r="H2642" t="str">
            <v>Pocket Folders</v>
          </cell>
          <cell r="I2642">
            <v>10.55</v>
          </cell>
          <cell r="J2642" t="str">
            <v>USD</v>
          </cell>
          <cell r="K2642" t="str">
            <v>Base</v>
          </cell>
          <cell r="L2642">
            <v>10.55</v>
          </cell>
          <cell r="M2642">
            <v>2039742</v>
          </cell>
          <cell r="N2642">
            <v>2038710</v>
          </cell>
          <cell r="O2642">
            <v>0.77500000000000002</v>
          </cell>
          <cell r="P2642">
            <v>1.8</v>
          </cell>
          <cell r="Q2642">
            <v>1</v>
          </cell>
          <cell r="R2642" t="str">
            <v>Seller Fulfilled</v>
          </cell>
          <cell r="S2642" t="str">
            <v>Seller Fulfilled</v>
          </cell>
          <cell r="T2642" t="str">
            <v>0T2RAF978KWK</v>
          </cell>
          <cell r="U2642" t="str">
            <v>10764608034436</v>
          </cell>
        </row>
        <row r="2643">
          <cell r="A2643" t="str">
            <v>2216-BOX</v>
          </cell>
          <cell r="B2643">
            <v>851950763</v>
          </cell>
          <cell r="C2643" t="str">
            <v>BAZIC Retractable Stick Erasers, Mechanical Pencil Eraser (2/Pack), 24-Packs</v>
          </cell>
          <cell r="D2643" t="str">
            <v>ACTIVE</v>
          </cell>
          <cell r="E2643" t="str">
            <v>PUBLISHED</v>
          </cell>
          <cell r="F2643" t="str">
            <v>Reasonable price requirements are not met,Min. Allowed Seller Price Reached</v>
          </cell>
          <cell r="G2643" t="str">
            <v>Office &amp; Stationery</v>
          </cell>
          <cell r="H2643" t="str">
            <v>Glue</v>
          </cell>
          <cell r="I2643">
            <v>19.25</v>
          </cell>
          <cell r="J2643" t="str">
            <v>USD</v>
          </cell>
          <cell r="K2643" t="str">
            <v>Promo price</v>
          </cell>
          <cell r="L2643" t="str">
            <v>Yes</v>
          </cell>
          <cell r="M2643">
            <v>2039721</v>
          </cell>
          <cell r="N2643">
            <v>2039872</v>
          </cell>
          <cell r="O2643" t="str">
            <v>NETWORK_GEO</v>
          </cell>
          <cell r="P2643">
            <v>1.85</v>
          </cell>
          <cell r="Q2643">
            <v>1</v>
          </cell>
          <cell r="R2643" t="str">
            <v>WFS Eligible</v>
          </cell>
          <cell r="S2643" t="str">
            <v>Seller Fulfilled</v>
          </cell>
          <cell r="T2643" t="str">
            <v>1VL8SSHVGBXK</v>
          </cell>
          <cell r="U2643" t="str">
            <v>00764608034507</v>
          </cell>
        </row>
        <row r="2644">
          <cell r="A2644" t="str">
            <v>3126-CASE</v>
          </cell>
          <cell r="B2644">
            <v>764282729</v>
          </cell>
          <cell r="C2644" t="str">
            <v>BAZIC 3 Ring Binder 1" Poly Binders Matte Color Soft Cover, 175 Sheets, 48-Count</v>
          </cell>
          <cell r="D2644" t="str">
            <v>ACTIVE</v>
          </cell>
          <cell r="E2644" t="str">
            <v>PUBLISHED</v>
          </cell>
          <cell r="F2644" t="str">
            <v>Offer end date has passed,Price Adjusted</v>
          </cell>
          <cell r="G2644" t="str">
            <v>Office &amp; Stationery</v>
          </cell>
          <cell r="H2644" t="str">
            <v>Labels</v>
          </cell>
          <cell r="I2644">
            <v>56.99</v>
          </cell>
          <cell r="J2644" t="str">
            <v>USD</v>
          </cell>
          <cell r="K2644" t="str">
            <v>Base</v>
          </cell>
          <cell r="L2644" t="str">
            <v>Yes</v>
          </cell>
          <cell r="M2644">
            <v>2039738</v>
          </cell>
          <cell r="N2644">
            <v>2038061</v>
          </cell>
          <cell r="O2644" t="str">
            <v>NETWORK_GEO</v>
          </cell>
          <cell r="P2644">
            <v>6.24</v>
          </cell>
          <cell r="Q2644">
            <v>1</v>
          </cell>
          <cell r="R2644" t="str">
            <v>Seller Fulfilled</v>
          </cell>
          <cell r="S2644" t="str">
            <v>Walmart Fulfilled</v>
          </cell>
          <cell r="T2644" t="str">
            <v>3JP1OM9J6XJO</v>
          </cell>
          <cell r="U2644" t="str">
            <v>10764608038175</v>
          </cell>
        </row>
        <row r="2645">
          <cell r="A2645" t="str">
            <v>3991-EACH</v>
          </cell>
          <cell r="B2645">
            <v>2037484134</v>
          </cell>
          <cell r="C2645" t="str">
            <v>Bazic 3991 Assorted Nylon Paint Brush Set with Translucent Handle, 12 Piece</v>
          </cell>
          <cell r="D2645" t="str">
            <v>ACTIVE</v>
          </cell>
          <cell r="E2645" t="str">
            <v>PUBLISHED</v>
          </cell>
          <cell r="F2645" t="str">
            <v>Offer end date has passed</v>
          </cell>
          <cell r="G2645" t="str">
            <v>Crafts</v>
          </cell>
          <cell r="H2645" t="str">
            <v>Art Brushes</v>
          </cell>
          <cell r="I2645">
            <v>10.11</v>
          </cell>
          <cell r="J2645" t="str">
            <v>USD</v>
          </cell>
          <cell r="K2645" t="str">
            <v>Base</v>
          </cell>
          <cell r="L2645">
            <v>10.11</v>
          </cell>
          <cell r="M2645">
            <v>2039747</v>
          </cell>
          <cell r="N2645">
            <v>2038710</v>
          </cell>
          <cell r="O2645">
            <v>0.18</v>
          </cell>
          <cell r="P2645">
            <v>0.8</v>
          </cell>
          <cell r="Q2645">
            <v>1</v>
          </cell>
          <cell r="R2645" t="str">
            <v>Seller Fulfilled</v>
          </cell>
          <cell r="S2645" t="str">
            <v>Seller Fulfilled</v>
          </cell>
          <cell r="T2645" t="str">
            <v>45PD4FZBYTM9</v>
          </cell>
          <cell r="U2645" t="str">
            <v>00764608039403</v>
          </cell>
        </row>
        <row r="2646">
          <cell r="A2646" t="str">
            <v>4420-CASE</v>
          </cell>
          <cell r="B2646">
            <v>224992435</v>
          </cell>
          <cell r="C2646" t="str">
            <v>BAZIC 5" Blunt Tip Stainless Steel Scissors, Assorted Color, 600 Count</v>
          </cell>
          <cell r="D2646" t="str">
            <v>ACTIVE</v>
          </cell>
          <cell r="E2646" t="str">
            <v>PUBLISHED</v>
          </cell>
          <cell r="F2646" t="str">
            <v>Reasonable price requirements are not met</v>
          </cell>
          <cell r="G2646" t="str">
            <v>Office &amp; Stationery</v>
          </cell>
          <cell r="H2646" t="str">
            <v>Scissors</v>
          </cell>
          <cell r="I2646">
            <v>349.13</v>
          </cell>
          <cell r="J2646" t="str">
            <v>USD</v>
          </cell>
          <cell r="K2646" t="str">
            <v>Base</v>
          </cell>
          <cell r="L2646">
            <v>349.13</v>
          </cell>
          <cell r="M2646">
            <v>2039728</v>
          </cell>
          <cell r="N2646">
            <v>2039748</v>
          </cell>
          <cell r="O2646" t="str">
            <v>NETWORK_GEO</v>
          </cell>
          <cell r="P2646">
            <v>33.76</v>
          </cell>
          <cell r="Q2646">
            <v>1</v>
          </cell>
          <cell r="R2646" t="str">
            <v>Seller Fulfilled</v>
          </cell>
          <cell r="S2646" t="str">
            <v>Seller Fulfilled</v>
          </cell>
          <cell r="T2646" t="str">
            <v>3HDAI3FX91PX</v>
          </cell>
          <cell r="U2646" t="str">
            <v>20764608039513</v>
          </cell>
        </row>
        <row r="2647">
          <cell r="A2647" t="str">
            <v>5043-EACH</v>
          </cell>
          <cell r="B2647">
            <v>30303552</v>
          </cell>
          <cell r="C2647" t="str">
            <v>Sketch Pad Top Bound Spiral, 6"X 8"(50 Ct.) [5043]</v>
          </cell>
          <cell r="D2647" t="str">
            <v>ACTIVE</v>
          </cell>
          <cell r="E2647" t="str">
            <v>PUBLISHED</v>
          </cell>
          <cell r="G2647" t="str">
            <v>Office &amp; Stationery</v>
          </cell>
          <cell r="H2647" t="str">
            <v>Writing Notebooks &amp; Sketch Books</v>
          </cell>
          <cell r="I2647">
            <v>7.39</v>
          </cell>
          <cell r="J2647" t="str">
            <v>USD</v>
          </cell>
          <cell r="K2647" t="str">
            <v>Base</v>
          </cell>
          <cell r="L2647" t="str">
            <v>Yes</v>
          </cell>
          <cell r="M2647">
            <v>2039723</v>
          </cell>
          <cell r="N2647">
            <v>2039747</v>
          </cell>
          <cell r="O2647" t="str">
            <v>NETWORK_GEO</v>
          </cell>
          <cell r="P2647">
            <v>1.52</v>
          </cell>
          <cell r="Q2647">
            <v>1</v>
          </cell>
          <cell r="R2647" t="str">
            <v>Seller Fulfilled</v>
          </cell>
          <cell r="S2647" t="str">
            <v>Seller Fulfilled</v>
          </cell>
          <cell r="T2647" t="str">
            <v>436VK54RSSLZ</v>
          </cell>
          <cell r="U2647" t="str">
            <v>10764608039813</v>
          </cell>
        </row>
        <row r="2648">
          <cell r="A2648" t="str">
            <v>555-PACK6</v>
          </cell>
          <cell r="B2648">
            <v>376404027</v>
          </cell>
          <cell r="C2648" t="str">
            <v>BAZIC Perforated Writing Pad, 50 Sheets 5x8 Inch, Canary Jr., Total 12 Count</v>
          </cell>
          <cell r="D2648" t="str">
            <v>ACTIVE</v>
          </cell>
          <cell r="E2648" t="str">
            <v>PUBLISHED</v>
          </cell>
          <cell r="F2648"/>
          <cell r="G2648" t="str">
            <v>Crafts</v>
          </cell>
          <cell r="H2648" t="str">
            <v>Art Brushes</v>
          </cell>
          <cell r="I2648">
            <v>44.39</v>
          </cell>
          <cell r="J2648" t="str">
            <v>USD</v>
          </cell>
          <cell r="K2648" t="str">
            <v>Base</v>
          </cell>
          <cell r="L2648" t="str">
            <v>Yes</v>
          </cell>
          <cell r="M2648">
            <v>2039758</v>
          </cell>
          <cell r="N2648">
            <v>2039747</v>
          </cell>
          <cell r="O2648" t="str">
            <v>NETWORK_GEO</v>
          </cell>
          <cell r="P2648">
            <v>1.84</v>
          </cell>
          <cell r="Q2648">
            <v>1</v>
          </cell>
          <cell r="R2648" t="str">
            <v>Seller Fulfilled</v>
          </cell>
          <cell r="S2648" t="str">
            <v>Seller Fulfilled</v>
          </cell>
          <cell r="T2648" t="str">
            <v>3PQ9OVPU35HD</v>
          </cell>
          <cell r="U2648" t="str">
            <v>10764608039844</v>
          </cell>
        </row>
        <row r="2649">
          <cell r="A2649" t="str">
            <v>6810-BOX</v>
          </cell>
          <cell r="B2649">
            <v>963682482</v>
          </cell>
          <cell r="C2649" t="str">
            <v>BAZIC Wooden Dowel Rods Wood Sticks, 3/8"x12" Natural Hardwood Stick, 144-Count</v>
          </cell>
          <cell r="D2649" t="str">
            <v>ACTIVE</v>
          </cell>
          <cell r="E2649" t="str">
            <v>PUBLISHED</v>
          </cell>
          <cell r="F2649" t="str">
            <v>Reasonable price requirements are not met</v>
          </cell>
          <cell r="G2649" t="str">
            <v>Tools &amp; Hardware</v>
          </cell>
          <cell r="H2649" t="str">
            <v>Dowels</v>
          </cell>
          <cell r="I2649">
            <v>52.49</v>
          </cell>
          <cell r="J2649" t="str">
            <v>USD</v>
          </cell>
          <cell r="K2649" t="str">
            <v>Base</v>
          </cell>
          <cell r="L2649" t="str">
            <v>Yes</v>
          </cell>
          <cell r="M2649">
            <v>2038710</v>
          </cell>
          <cell r="N2649">
            <v>2039747</v>
          </cell>
          <cell r="O2649" t="str">
            <v>NETWORK_GEO</v>
          </cell>
          <cell r="P2649">
            <v>1.82</v>
          </cell>
          <cell r="Q2649">
            <v>1</v>
          </cell>
          <cell r="R2649" t="str">
            <v>Seller Fulfilled</v>
          </cell>
          <cell r="S2649" t="str">
            <v>Seller Fulfilled</v>
          </cell>
          <cell r="T2649" t="str">
            <v>1X8WF4FZUQEZ</v>
          </cell>
          <cell r="U2649" t="str">
            <v>10764608039875</v>
          </cell>
        </row>
        <row r="2650">
          <cell r="A2650" t="str">
            <v>6813-PACK2</v>
          </cell>
          <cell r="B2650">
            <v>308606995</v>
          </cell>
          <cell r="C2650" t="str">
            <v>BAZIC Wooden Dowel Rods Wood Sticks, Assort Size Natural Hardwood Stick, 20-Count</v>
          </cell>
          <cell r="D2650" t="str">
            <v>ACTIVE</v>
          </cell>
          <cell r="E2650" t="str">
            <v>PUBLISHED</v>
          </cell>
          <cell r="G2650" t="str">
            <v>Tools &amp; Hardware</v>
          </cell>
          <cell r="H2650" t="str">
            <v>Dowels</v>
          </cell>
          <cell r="I2650">
            <v>9.01</v>
          </cell>
          <cell r="J2650" t="str">
            <v>USD</v>
          </cell>
          <cell r="K2650" t="str">
            <v>Base</v>
          </cell>
          <cell r="L2650">
            <v>9.01</v>
          </cell>
          <cell r="M2650">
            <v>2038710</v>
          </cell>
          <cell r="N2650">
            <v>2039738</v>
          </cell>
          <cell r="O2650" t="str">
            <v>NETWORK_GEO</v>
          </cell>
          <cell r="P2650">
            <v>8.76</v>
          </cell>
          <cell r="Q2650">
            <v>1</v>
          </cell>
          <cell r="R2650" t="str">
            <v>Seller Fulfilled</v>
          </cell>
          <cell r="S2650" t="str">
            <v>Seller Fulfilled</v>
          </cell>
          <cell r="T2650" t="str">
            <v>2WAFAZJVEWOI</v>
          </cell>
          <cell r="U2650" t="str">
            <v>20764608041011</v>
          </cell>
        </row>
        <row r="2651">
          <cell r="A2651" t="str">
            <v>723-PACK4</v>
          </cell>
          <cell r="B2651">
            <v>14317869588</v>
          </cell>
          <cell r="C2651" t="str">
            <v>BAZIC Mechanical Pencil Electra Core 0.5mm, Latex Free Eraser (5/Pack), 4-Packs</v>
          </cell>
          <cell r="D2651" t="str">
            <v>ACTIVE</v>
          </cell>
          <cell r="E2651" t="str">
            <v>PUBLISHED</v>
          </cell>
          <cell r="G2651" t="str">
            <v>Office &amp; Stationery</v>
          </cell>
          <cell r="H2651" t="str">
            <v>Mechanical Pencils</v>
          </cell>
          <cell r="I2651">
            <v>13.49</v>
          </cell>
          <cell r="J2651" t="str">
            <v>USD</v>
          </cell>
          <cell r="K2651" t="str">
            <v>Base</v>
          </cell>
          <cell r="L2651">
            <v>13.49</v>
          </cell>
          <cell r="M2651">
            <v>2039720</v>
          </cell>
          <cell r="N2651">
            <v>2039724</v>
          </cell>
          <cell r="O2651" t="str">
            <v>NETWORK_GEO</v>
          </cell>
          <cell r="P2651">
            <v>5.0199999999999996</v>
          </cell>
          <cell r="Q2651">
            <v>1</v>
          </cell>
          <cell r="R2651" t="str">
            <v>WFS Eligible</v>
          </cell>
          <cell r="S2651" t="str">
            <v>Seller Fulfilled</v>
          </cell>
          <cell r="T2651" t="str">
            <v>3VS6P6A6EVFN</v>
          </cell>
          <cell r="U2651" t="str">
            <v>00751889411660</v>
          </cell>
        </row>
        <row r="2652">
          <cell r="A2652" t="str">
            <v>792-BOX</v>
          </cell>
          <cell r="B2652">
            <v>261593004</v>
          </cell>
          <cell r="C2652" t="str">
            <v>BAZIC Ceramics Mechanical Pencil Lead Refills 2B 0.7mm (36 Count/Pack), 24-Pack</v>
          </cell>
          <cell r="D2652" t="str">
            <v>ACTIVE</v>
          </cell>
          <cell r="E2652" t="str">
            <v>PUBLISHED</v>
          </cell>
          <cell r="G2652" t="str">
            <v>Office &amp; Stationery</v>
          </cell>
          <cell r="H2652" t="str">
            <v>Mechanical Pencil Refills</v>
          </cell>
          <cell r="I2652">
            <v>37.49</v>
          </cell>
          <cell r="J2652" t="str">
            <v>USD</v>
          </cell>
          <cell r="K2652" t="str">
            <v>Base</v>
          </cell>
          <cell r="L2652">
            <v>37.49</v>
          </cell>
          <cell r="M2652">
            <v>2039720</v>
          </cell>
          <cell r="N2652">
            <v>2039738</v>
          </cell>
          <cell r="O2652" t="str">
            <v>NETWORK_GEO</v>
          </cell>
          <cell r="P2652">
            <v>2.84</v>
          </cell>
          <cell r="Q2652">
            <v>1</v>
          </cell>
          <cell r="R2652" t="str">
            <v>Seller Fulfilled</v>
          </cell>
          <cell r="S2652" t="str">
            <v>Seller Fulfilled</v>
          </cell>
          <cell r="T2652" t="str">
            <v>7GHM9VESCULY</v>
          </cell>
          <cell r="U2652" t="str">
            <v>00469119831279</v>
          </cell>
        </row>
        <row r="2653">
          <cell r="A2653" t="str">
            <v>922-PACK6</v>
          </cell>
          <cell r="B2653">
            <v>1526876519</v>
          </cell>
          <cell r="C2653" t="str">
            <v>BAZIC Tan Packaging Tape 1.88"x54.6 Yards, Shipping Mailing Moving Sealing Packing Tapes Refill Rolls, 6-Pack</v>
          </cell>
          <cell r="D2653" t="str">
            <v>ACTIVE</v>
          </cell>
          <cell r="E2653" t="str">
            <v>PUBLISHED</v>
          </cell>
          <cell r="G2653" t="str">
            <v>Office &amp; Stationery</v>
          </cell>
          <cell r="H2653" t="str">
            <v>Packing Tapes</v>
          </cell>
          <cell r="I2653">
            <v>15.09</v>
          </cell>
          <cell r="J2653" t="str">
            <v>USD</v>
          </cell>
          <cell r="K2653" t="str">
            <v>Base</v>
          </cell>
          <cell r="L2653">
            <v>15.09</v>
          </cell>
          <cell r="M2653">
            <v>2038710</v>
          </cell>
          <cell r="N2653">
            <v>2038710</v>
          </cell>
          <cell r="O2653" t="str">
            <v>NETWORK_GEO</v>
          </cell>
          <cell r="P2653">
            <v>9.56</v>
          </cell>
          <cell r="Q2653">
            <v>1</v>
          </cell>
          <cell r="R2653" t="str">
            <v>Seller Fulfilled</v>
          </cell>
          <cell r="S2653" t="str">
            <v>Seller Fulfilled</v>
          </cell>
          <cell r="T2653" t="str">
            <v>18EYATV543H8</v>
          </cell>
          <cell r="U2653" t="str">
            <v>20805219457416</v>
          </cell>
        </row>
        <row r="2654">
          <cell r="A2654" t="str">
            <v>973-PACK4</v>
          </cell>
          <cell r="B2654">
            <v>351522340</v>
          </cell>
          <cell r="C2654" t="str">
            <v>BAZIC Blue Duct Tape 1.88" X 60 Yards, Tear by Hand, 4-Pack</v>
          </cell>
          <cell r="D2654" t="str">
            <v>ACTIVE</v>
          </cell>
          <cell r="E2654" t="str">
            <v>PUBLISHED</v>
          </cell>
          <cell r="F2654" t="str">
            <v>Offer end date has passed</v>
          </cell>
          <cell r="G2654" t="str">
            <v>Office &amp; Stationery</v>
          </cell>
          <cell r="H2654" t="str">
            <v>Coin Roll Wrappers</v>
          </cell>
          <cell r="I2654">
            <v>20.99</v>
          </cell>
          <cell r="J2654" t="str">
            <v>USD</v>
          </cell>
          <cell r="K2654" t="str">
            <v>Base</v>
          </cell>
          <cell r="L2654" t="str">
            <v>Yes</v>
          </cell>
          <cell r="M2654">
            <v>2042502</v>
          </cell>
          <cell r="N2654">
            <v>2038710</v>
          </cell>
          <cell r="O2654" t="str">
            <v>NETWORK_GEO</v>
          </cell>
          <cell r="P2654">
            <v>0.5</v>
          </cell>
          <cell r="Q2654">
            <v>1</v>
          </cell>
          <cell r="R2654" t="str">
            <v>Seller Fulfilled</v>
          </cell>
          <cell r="S2654" t="str">
            <v>Seller Fulfilled</v>
          </cell>
          <cell r="T2654" t="str">
            <v>2YFI63QUD1RO</v>
          </cell>
          <cell r="U2654" t="str">
            <v>00461016851992</v>
          </cell>
        </row>
        <row r="2655">
          <cell r="A2655" t="str">
            <v>1254-BOX</v>
          </cell>
          <cell r="B2655">
            <v>928066085</v>
          </cell>
          <cell r="C2655" t="str">
            <v>BAZIC Magnetic Dry Erase Marker, Fine Tip Color Whiteboard Markers (3/Pack), 24-Packs</v>
          </cell>
          <cell r="D2655" t="str">
            <v>ACTIVE</v>
          </cell>
          <cell r="E2655" t="str">
            <v>PUBLISHED</v>
          </cell>
          <cell r="F2655" t="str">
            <v>Compliance - Childrenâ€™s Product Policy</v>
          </cell>
          <cell r="G2655" t="str">
            <v>Office &amp; Stationery</v>
          </cell>
          <cell r="H2655" t="str">
            <v>Presentation Boards</v>
          </cell>
          <cell r="I2655">
            <v>27.99</v>
          </cell>
          <cell r="J2655" t="str">
            <v>USD</v>
          </cell>
          <cell r="K2655" t="str">
            <v>Base</v>
          </cell>
          <cell r="L2655" t="str">
            <v>Yes</v>
          </cell>
          <cell r="M2655">
            <v>2039746</v>
          </cell>
          <cell r="N2655">
            <v>2039885</v>
          </cell>
          <cell r="O2655" t="str">
            <v>NETWORK_GEO</v>
          </cell>
          <cell r="P2655">
            <v>3</v>
          </cell>
          <cell r="Q2655">
            <v>1</v>
          </cell>
          <cell r="R2655" t="str">
            <v>WFS Eligible</v>
          </cell>
          <cell r="S2655" t="str">
            <v>Seller Fulfilled</v>
          </cell>
          <cell r="T2655" t="str">
            <v>28LRANPSN4D3</v>
          </cell>
          <cell r="U2655" t="str">
            <v>00465841285571</v>
          </cell>
        </row>
        <row r="2656">
          <cell r="A2656" t="str">
            <v>17000-EACH</v>
          </cell>
          <cell r="B2656">
            <v>6677402161</v>
          </cell>
          <cell r="C2656" t="str">
            <v>Bazic Magical Fantasy Series Pen, 10 Color</v>
          </cell>
          <cell r="D2656" t="str">
            <v>ACTIVE</v>
          </cell>
          <cell r="E2656" t="str">
            <v>PUBLISHED</v>
          </cell>
          <cell r="G2656" t="str">
            <v>Office &amp; Stationery</v>
          </cell>
          <cell r="H2656" t="str">
            <v>Pens</v>
          </cell>
          <cell r="I2656">
            <v>7.58</v>
          </cell>
          <cell r="J2656" t="str">
            <v>USD</v>
          </cell>
          <cell r="K2656" t="str">
            <v>Base</v>
          </cell>
          <cell r="L2656">
            <v>7.58</v>
          </cell>
          <cell r="M2656">
            <v>2039719</v>
          </cell>
          <cell r="N2656">
            <v>2038710</v>
          </cell>
          <cell r="O2656" t="str">
            <v>NETWORK_GEO</v>
          </cell>
          <cell r="P2656">
            <v>9.7249999999999996</v>
          </cell>
          <cell r="Q2656">
            <v>1</v>
          </cell>
          <cell r="R2656" t="str">
            <v>WFS Eligible</v>
          </cell>
          <cell r="S2656" t="str">
            <v>Seller Fulfilled</v>
          </cell>
          <cell r="T2656" t="str">
            <v>4QW3KID5YRS3</v>
          </cell>
          <cell r="U2656" t="str">
            <v>10764608050764</v>
          </cell>
        </row>
        <row r="2657">
          <cell r="A2657" t="str">
            <v>17001-EACH</v>
          </cell>
          <cell r="B2657">
            <v>30335469</v>
          </cell>
          <cell r="C2657" t="str">
            <v>BAZIC 10-Color Ballpoint Pen, 1.0mm Bold Point, Monster Series, Retractable Multicolor Pen, RANDOM 1 Count</v>
          </cell>
          <cell r="D2657" t="str">
            <v>ACTIVE</v>
          </cell>
          <cell r="E2657" t="str">
            <v>PUBLISHED</v>
          </cell>
          <cell r="G2657" t="str">
            <v>Office &amp; Stationery</v>
          </cell>
          <cell r="H2657" t="str">
            <v>Pens</v>
          </cell>
          <cell r="I2657">
            <v>8.02</v>
          </cell>
          <cell r="J2657" t="str">
            <v>USD</v>
          </cell>
          <cell r="K2657" t="str">
            <v>Base</v>
          </cell>
          <cell r="L2657">
            <v>8.02</v>
          </cell>
          <cell r="M2657">
            <v>2039719</v>
          </cell>
          <cell r="N2657">
            <v>2039744</v>
          </cell>
          <cell r="O2657" t="str">
            <v>NETWORK_GEO</v>
          </cell>
          <cell r="P2657">
            <v>0.31</v>
          </cell>
          <cell r="Q2657">
            <v>1</v>
          </cell>
          <cell r="R2657" t="str">
            <v>Seller Fulfilled</v>
          </cell>
          <cell r="S2657" t="str">
            <v>Seller Fulfilled</v>
          </cell>
          <cell r="T2657" t="str">
            <v>1HDCC5IFI3CS</v>
          </cell>
          <cell r="U2657" t="str">
            <v>00764608005132</v>
          </cell>
        </row>
        <row r="2658">
          <cell r="A2658" t="str">
            <v>17033-BOX</v>
          </cell>
          <cell r="B2658">
            <v>17297310564</v>
          </cell>
          <cell r="C2658" t="str">
            <v>BAZIC GeLuxe Gel Ink Roller Pen, Assorted Fluorescent Colors, 1.0 mm Medium Point (6/Pack), 24-Pack</v>
          </cell>
          <cell r="D2658" t="str">
            <v>ACTIVE</v>
          </cell>
          <cell r="E2658" t="str">
            <v>PUBLISHED</v>
          </cell>
          <cell r="F2658" t="str">
            <v>Offer end date has passed,No Match Found - Adjusted to your last submitted price</v>
          </cell>
          <cell r="G2658" t="str">
            <v>Office &amp; Stationery</v>
          </cell>
          <cell r="H2658" t="str">
            <v>Sticky Notes</v>
          </cell>
          <cell r="I2658">
            <v>7.41</v>
          </cell>
          <cell r="J2658" t="str">
            <v>USD</v>
          </cell>
          <cell r="K2658" t="str">
            <v>Base</v>
          </cell>
          <cell r="L2658" t="str">
            <v>Yes</v>
          </cell>
          <cell r="M2658">
            <v>2039719</v>
          </cell>
          <cell r="N2658">
            <v>2039904</v>
          </cell>
          <cell r="O2658" t="str">
            <v>ALWAYS_TWO_DAY</v>
          </cell>
          <cell r="P2658">
            <v>0.27</v>
          </cell>
          <cell r="Q2658">
            <v>1</v>
          </cell>
          <cell r="R2658" t="str">
            <v>Walmart Fulfilled</v>
          </cell>
          <cell r="S2658" t="str">
            <v>Seller Fulfilled</v>
          </cell>
          <cell r="T2658" t="str">
            <v>463061N945FB</v>
          </cell>
          <cell r="U2658" t="str">
            <v>00469402979374</v>
          </cell>
        </row>
        <row r="2659">
          <cell r="A2659" t="str">
            <v>1717-SET3</v>
          </cell>
          <cell r="B2659">
            <v>1138509588</v>
          </cell>
          <cell r="C2659" t="str">
            <v>BAZIC Ballpoint Pen Multicolor Retractable Pen Soft Barrel Grip Pens, 1.0 mm Rosegold Gold Galaxy Gray (2/Pack), 3-Packs</v>
          </cell>
          <cell r="D2659" t="str">
            <v>ACTIVE</v>
          </cell>
          <cell r="E2659" t="str">
            <v>PUBLISHED</v>
          </cell>
          <cell r="F2659" t="str">
            <v>Offer end date has passed</v>
          </cell>
          <cell r="G2659" t="str">
            <v>Office &amp; Stationery</v>
          </cell>
          <cell r="H2659" t="str">
            <v>Sticky Notes</v>
          </cell>
          <cell r="I2659">
            <v>8.24</v>
          </cell>
          <cell r="J2659" t="str">
            <v>USD</v>
          </cell>
          <cell r="K2659" t="str">
            <v>Base</v>
          </cell>
          <cell r="L2659" t="str">
            <v>Yes</v>
          </cell>
          <cell r="M2659">
            <v>2039719</v>
          </cell>
          <cell r="N2659">
            <v>2039904</v>
          </cell>
          <cell r="O2659" t="str">
            <v>NETWORK_GEO</v>
          </cell>
          <cell r="P2659">
            <v>0.03</v>
          </cell>
          <cell r="Q2659">
            <v>1</v>
          </cell>
          <cell r="R2659" t="str">
            <v>WFS Eligible</v>
          </cell>
          <cell r="S2659" t="str">
            <v>Seller Fulfilled</v>
          </cell>
          <cell r="T2659" t="str">
            <v>43EYYPQTPLXE</v>
          </cell>
          <cell r="U2659" t="str">
            <v>00764608051726</v>
          </cell>
        </row>
        <row r="2660">
          <cell r="A2660" t="str">
            <v>1723-BOX</v>
          </cell>
          <cell r="B2660">
            <v>476781322</v>
          </cell>
          <cell r="C2660" t="str">
            <v>BAZIC Royal Black Color Rollerball Pen 0.7mm w/ Regulator,(3/Pack), 24-Pack</v>
          </cell>
          <cell r="D2660" t="str">
            <v>ACTIVE</v>
          </cell>
          <cell r="E2660" t="str">
            <v>PUBLISHED</v>
          </cell>
          <cell r="G2660" t="str">
            <v>Office &amp; Stationery</v>
          </cell>
          <cell r="H2660" t="str">
            <v>Pens</v>
          </cell>
          <cell r="I2660">
            <v>47.22</v>
          </cell>
          <cell r="J2660" t="str">
            <v>USD</v>
          </cell>
          <cell r="K2660" t="str">
            <v>Base</v>
          </cell>
          <cell r="L2660">
            <v>47.22</v>
          </cell>
          <cell r="M2660">
            <v>2039719</v>
          </cell>
          <cell r="N2660">
            <v>2039749</v>
          </cell>
          <cell r="O2660" t="str">
            <v>NETWORK_GEO</v>
          </cell>
          <cell r="P2660">
            <v>11</v>
          </cell>
          <cell r="Q2660">
            <v>1</v>
          </cell>
          <cell r="R2660" t="str">
            <v>Seller Fulfilled</v>
          </cell>
          <cell r="S2660" t="str">
            <v>Seller Fulfilled</v>
          </cell>
          <cell r="T2660" t="str">
            <v>4G04PKP8FDVB</v>
          </cell>
          <cell r="U2660" t="str">
            <v>20764608005297</v>
          </cell>
        </row>
        <row r="2661">
          <cell r="A2661" t="str">
            <v>1903-BOX</v>
          </cell>
          <cell r="B2661">
            <v>222367998</v>
          </cell>
          <cell r="C2661" t="str">
            <v>BAZIC Pencil Sharpener Dual Blades w/ Receptacle, (4/Pack), 24-Pack</v>
          </cell>
          <cell r="D2661" t="str">
            <v>ACTIVE</v>
          </cell>
          <cell r="E2661" t="str">
            <v>UNPUBLISHED</v>
          </cell>
          <cell r="F2661" t="str">
            <v>Reasonable price requirements are not met,Reasonable Price Not Satisfied</v>
          </cell>
          <cell r="G2661" t="str">
            <v>Office &amp; Stationery</v>
          </cell>
          <cell r="H2661" t="str">
            <v>Writing Notebooks &amp; Sketch Books</v>
          </cell>
          <cell r="I2661">
            <v>22.99</v>
          </cell>
          <cell r="J2661" t="str">
            <v>USD</v>
          </cell>
          <cell r="K2661" t="str">
            <v>Base</v>
          </cell>
          <cell r="L2661" t="str">
            <v>Yes</v>
          </cell>
          <cell r="M2661">
            <v>2039751</v>
          </cell>
          <cell r="N2661">
            <v>2039723</v>
          </cell>
          <cell r="O2661" t="str">
            <v>NETWORK_GEO</v>
          </cell>
          <cell r="P2661">
            <v>4.8</v>
          </cell>
          <cell r="Q2661">
            <v>1</v>
          </cell>
          <cell r="R2661" t="str">
            <v>Seller Fulfilled</v>
          </cell>
          <cell r="S2661" t="str">
            <v>Seller Fulfilled</v>
          </cell>
          <cell r="T2661" t="str">
            <v>7JD9L2H0Q1ON</v>
          </cell>
          <cell r="U2661" t="str">
            <v>00764608005385</v>
          </cell>
        </row>
        <row r="2662">
          <cell r="A2662" t="str">
            <v>2133-EACH</v>
          </cell>
          <cell r="B2662">
            <v>361825884</v>
          </cell>
          <cell r="C2662" t="str">
            <v>BAZIC Heavy Weight Top Loading Sheet Protectors (50/Box) [2133]</v>
          </cell>
          <cell r="D2662" t="str">
            <v>ACTIVE</v>
          </cell>
          <cell r="E2662" t="str">
            <v>PUBLISHED</v>
          </cell>
          <cell r="F2662" t="str">
            <v>Offer end date has passed</v>
          </cell>
          <cell r="G2662" t="str">
            <v>Office &amp; Stationery</v>
          </cell>
          <cell r="H2662" t="str">
            <v>Mailers</v>
          </cell>
          <cell r="I2662">
            <v>58.99</v>
          </cell>
          <cell r="J2662" t="str">
            <v>USD</v>
          </cell>
          <cell r="K2662" t="str">
            <v>Base</v>
          </cell>
          <cell r="L2662" t="str">
            <v>Yes</v>
          </cell>
          <cell r="M2662">
            <v>2039907</v>
          </cell>
          <cell r="N2662">
            <v>2038710</v>
          </cell>
          <cell r="O2662" t="str">
            <v>NETWORK_GEO</v>
          </cell>
          <cell r="P2662">
            <v>4.1399999999999997</v>
          </cell>
          <cell r="Q2662">
            <v>1</v>
          </cell>
          <cell r="R2662" t="str">
            <v>Seller Fulfilled</v>
          </cell>
          <cell r="S2662" t="str">
            <v>Seller Fulfilled</v>
          </cell>
          <cell r="T2662" t="str">
            <v>6MO2J84DIX0L</v>
          </cell>
          <cell r="U2662" t="str">
            <v>40764608054350</v>
          </cell>
        </row>
        <row r="2663">
          <cell r="A2663" t="str">
            <v>2198-EACH</v>
          </cell>
          <cell r="B2663">
            <v>35007433</v>
          </cell>
          <cell r="C2663" t="str">
            <v>BAZIC Products Folding Cart on Wheels w/Lid Cover, 16" x 18" x 15", Yellow</v>
          </cell>
          <cell r="D2663" t="str">
            <v>ACTIVE</v>
          </cell>
          <cell r="E2663" t="str">
            <v>PUBLISHED</v>
          </cell>
          <cell r="F2663" t="str">
            <v>Offer end date has passed</v>
          </cell>
          <cell r="G2663" t="str">
            <v>Home &amp; Garden</v>
          </cell>
          <cell r="H2663" t="str">
            <v>Utility Carts</v>
          </cell>
          <cell r="I2663">
            <v>51.49</v>
          </cell>
          <cell r="J2663" t="str">
            <v>USD</v>
          </cell>
          <cell r="K2663" t="str">
            <v>Base</v>
          </cell>
          <cell r="L2663">
            <v>51.49</v>
          </cell>
          <cell r="M2663">
            <v>2038710</v>
          </cell>
          <cell r="N2663">
            <v>2038710</v>
          </cell>
          <cell r="O2663">
            <v>7.98</v>
          </cell>
          <cell r="P2663">
            <v>4</v>
          </cell>
          <cell r="Q2663">
            <v>1</v>
          </cell>
          <cell r="R2663" t="str">
            <v>Seller Fulfilled</v>
          </cell>
          <cell r="S2663" t="str">
            <v>Seller Fulfilled</v>
          </cell>
          <cell r="T2663" t="str">
            <v>20AXHKESLMCL</v>
          </cell>
          <cell r="U2663" t="str">
            <v>CUSTOM</v>
          </cell>
        </row>
        <row r="2664">
          <cell r="A2664" t="str">
            <v>2207-EACH</v>
          </cell>
          <cell r="B2664">
            <v>24897262</v>
          </cell>
          <cell r="C2664" t="str">
            <v>BAZIC Erasers Neon Bevel Eraser, Latex Free, 6-Count</v>
          </cell>
          <cell r="D2664" t="str">
            <v>ACTIVE</v>
          </cell>
          <cell r="E2664" t="str">
            <v>PUBLISHED</v>
          </cell>
          <cell r="F2664" t="str">
            <v>Compliance - Childrenâ€™s Product Policy,Price Adjusted</v>
          </cell>
          <cell r="G2664" t="str">
            <v>Office &amp; Stationery</v>
          </cell>
          <cell r="H2664" t="str">
            <v>School &amp; Office Paper</v>
          </cell>
          <cell r="I2664">
            <v>73</v>
          </cell>
          <cell r="J2664" t="str">
            <v>USD</v>
          </cell>
          <cell r="K2664" t="str">
            <v>Base</v>
          </cell>
          <cell r="L2664" t="str">
            <v>Yes</v>
          </cell>
          <cell r="M2664">
            <v>2039721</v>
          </cell>
          <cell r="N2664">
            <v>2039724</v>
          </cell>
          <cell r="O2664" t="str">
            <v>NETWORK_GEO</v>
          </cell>
          <cell r="P2664">
            <v>12.02</v>
          </cell>
          <cell r="Q2664">
            <v>1</v>
          </cell>
          <cell r="R2664" t="str">
            <v>Seller Fulfilled</v>
          </cell>
          <cell r="S2664" t="str">
            <v>Seller Fulfilled</v>
          </cell>
          <cell r="T2664" t="str">
            <v>2X2UN9A2KO90</v>
          </cell>
          <cell r="U2664" t="str">
            <v>20764608005525</v>
          </cell>
        </row>
        <row r="2665">
          <cell r="A2665" t="str">
            <v>2333-EACH</v>
          </cell>
          <cell r="B2665">
            <v>568475473</v>
          </cell>
          <cell r="C2665" t="str">
            <v>BAZIC Highlighter Double Tip Chisel Tip Unscented Marker (5/Pack), 1-Pack</v>
          </cell>
          <cell r="D2665" t="str">
            <v>ACTIVE</v>
          </cell>
          <cell r="E2665" t="str">
            <v>PUBLISHED</v>
          </cell>
          <cell r="F2665" t="str">
            <v>Offer end date has passed</v>
          </cell>
          <cell r="G2665" t="str">
            <v>Office &amp; Stationery</v>
          </cell>
          <cell r="H2665" t="str">
            <v>Flash Cards</v>
          </cell>
          <cell r="I2665">
            <v>72.81</v>
          </cell>
          <cell r="J2665" t="str">
            <v>USD</v>
          </cell>
          <cell r="K2665" t="str">
            <v>Base</v>
          </cell>
          <cell r="L2665" t="str">
            <v>No</v>
          </cell>
          <cell r="M2665">
            <v>2039896</v>
          </cell>
          <cell r="N2665">
            <v>2039914</v>
          </cell>
          <cell r="O2665" t="str">
            <v>NETWORK_GEO</v>
          </cell>
          <cell r="P2665">
            <v>16.72</v>
          </cell>
          <cell r="Q2665">
            <v>1</v>
          </cell>
          <cell r="R2665" t="str">
            <v>Seller Fulfilled</v>
          </cell>
          <cell r="S2665" t="str">
            <v>Seller Fulfilled</v>
          </cell>
          <cell r="T2665" t="str">
            <v>21KK1GITN9LO</v>
          </cell>
          <cell r="U2665" t="str">
            <v>20764608056008</v>
          </cell>
        </row>
        <row r="2666">
          <cell r="A2666" t="str">
            <v>3114-BOX</v>
          </cell>
          <cell r="B2666">
            <v>925352904</v>
          </cell>
          <cell r="C2666" t="str">
            <v>BAZIC Binder Dividers Pockets &amp; 5 Insertable Color Index Tabs, 11 Hole (5/Pack), 24-Packs</v>
          </cell>
          <cell r="D2666" t="str">
            <v>ACTIVE</v>
          </cell>
          <cell r="E2666" t="str">
            <v>PUBLISHED</v>
          </cell>
          <cell r="G2666" t="str">
            <v>Office &amp; Stationery</v>
          </cell>
          <cell r="H2666" t="str">
            <v>Index Dividers</v>
          </cell>
          <cell r="I2666">
            <v>53.25</v>
          </cell>
          <cell r="J2666" t="str">
            <v>USD</v>
          </cell>
          <cell r="K2666" t="str">
            <v>Base</v>
          </cell>
          <cell r="L2666">
            <v>53.25</v>
          </cell>
          <cell r="M2666">
            <v>2039889</v>
          </cell>
          <cell r="N2666">
            <v>2038710</v>
          </cell>
          <cell r="O2666" t="str">
            <v>NETWORK_GEO</v>
          </cell>
          <cell r="P2666">
            <v>3.665</v>
          </cell>
          <cell r="Q2666">
            <v>1</v>
          </cell>
          <cell r="R2666" t="str">
            <v>WFS Eligible</v>
          </cell>
          <cell r="S2666" t="str">
            <v>Seller Fulfilled</v>
          </cell>
          <cell r="T2666" t="str">
            <v>1JHPH9SAWHM9</v>
          </cell>
          <cell r="U2666" t="str">
            <v>00764608005637</v>
          </cell>
        </row>
        <row r="2667">
          <cell r="A2667" t="str">
            <v>3156-CASE</v>
          </cell>
          <cell r="B2667">
            <v>250885880</v>
          </cell>
          <cell r="C2667" t="str">
            <v>BAZIC Poly Folder Swing-Lock Report Cover, Document, 48-Pack</v>
          </cell>
          <cell r="D2667" t="str">
            <v>ACTIVE</v>
          </cell>
          <cell r="E2667" t="str">
            <v>PUBLISHED</v>
          </cell>
          <cell r="F2667" t="str">
            <v>Compliance - Childrenâ€™s Product Policy,No Match Found - Adjusted to your last submitted price</v>
          </cell>
          <cell r="G2667" t="str">
            <v>Office &amp; Stationery</v>
          </cell>
          <cell r="H2667" t="str">
            <v>Index Cards</v>
          </cell>
          <cell r="I2667">
            <v>24.79</v>
          </cell>
          <cell r="J2667" t="str">
            <v>USD</v>
          </cell>
          <cell r="K2667" t="str">
            <v>Base</v>
          </cell>
          <cell r="L2667" t="str">
            <v>Yes</v>
          </cell>
          <cell r="M2667">
            <v>2039742</v>
          </cell>
          <cell r="N2667">
            <v>2039744</v>
          </cell>
          <cell r="O2667" t="str">
            <v>NETWORK_GEO</v>
          </cell>
          <cell r="P2667">
            <v>2.2200000000000002</v>
          </cell>
          <cell r="Q2667">
            <v>1</v>
          </cell>
          <cell r="R2667" t="str">
            <v>Seller Fulfilled</v>
          </cell>
          <cell r="S2667" t="str">
            <v>Seller Fulfilled</v>
          </cell>
          <cell r="T2667" t="str">
            <v>48W2BVPRW5J6</v>
          </cell>
          <cell r="U2667" t="str">
            <v>00462218890659</v>
          </cell>
        </row>
        <row r="2668">
          <cell r="A2668" t="str">
            <v>3198-EACH</v>
          </cell>
          <cell r="B2668">
            <v>27692000</v>
          </cell>
          <cell r="C2668" t="str">
            <v>BAZIC Plastic Envelope Poly Envelopes, Clear Folder String Closure 2 Count</v>
          </cell>
          <cell r="D2668" t="str">
            <v>ACTIVE</v>
          </cell>
          <cell r="E2668" t="str">
            <v>PUBLISHED</v>
          </cell>
          <cell r="F2668"/>
          <cell r="G2668" t="str">
            <v>Office &amp; Stationery</v>
          </cell>
          <cell r="H2668" t="str">
            <v>Chalkboard Erasers</v>
          </cell>
          <cell r="I2668">
            <v>10</v>
          </cell>
          <cell r="J2668" t="str">
            <v>USD</v>
          </cell>
          <cell r="K2668" t="str">
            <v>Base</v>
          </cell>
          <cell r="L2668" t="str">
            <v>Yes</v>
          </cell>
          <cell r="M2668">
            <v>2038710</v>
          </cell>
          <cell r="N2668">
            <v>2039721</v>
          </cell>
          <cell r="O2668" t="str">
            <v>NETWORK_GEO</v>
          </cell>
          <cell r="P2668">
            <v>0.62</v>
          </cell>
          <cell r="Q2668">
            <v>1</v>
          </cell>
          <cell r="R2668" t="str">
            <v>Seller Fulfilled</v>
          </cell>
          <cell r="S2668" t="str">
            <v>Seller Fulfilled</v>
          </cell>
          <cell r="T2668" t="str">
            <v>2K1QUKZUDCUK</v>
          </cell>
          <cell r="U2668" t="str">
            <v>00764608060018</v>
          </cell>
        </row>
        <row r="2669">
          <cell r="A2669" t="str">
            <v>49427-CASE</v>
          </cell>
          <cell r="B2669">
            <v>16345712197</v>
          </cell>
          <cell r="C2669" t="str">
            <v>Stitch Coloring Book 1 Title, Fun Game Workbook for Learning Drawing Coloring, 36-Pack</v>
          </cell>
          <cell r="D2669" t="str">
            <v>ACTIVE</v>
          </cell>
          <cell r="E2669" t="str">
            <v>PUBLISHED</v>
          </cell>
          <cell r="F2669" t="str">
            <v>Offer end date has passed</v>
          </cell>
          <cell r="G2669" t="str">
            <v>Office &amp; Stationery</v>
          </cell>
          <cell r="H2669" t="str">
            <v>Chalkboard Erasers</v>
          </cell>
          <cell r="I2669">
            <v>12.99</v>
          </cell>
          <cell r="J2669" t="str">
            <v>USD</v>
          </cell>
          <cell r="K2669" t="str">
            <v>Base</v>
          </cell>
          <cell r="L2669" t="str">
            <v>Yes</v>
          </cell>
          <cell r="M2669">
            <v>2038710</v>
          </cell>
          <cell r="N2669">
            <v>2039721</v>
          </cell>
          <cell r="O2669" t="str">
            <v>NETWORK_GEO</v>
          </cell>
          <cell r="P2669">
            <v>0.32</v>
          </cell>
          <cell r="Q2669">
            <v>1</v>
          </cell>
          <cell r="R2669" t="str">
            <v>Seller Fulfilled</v>
          </cell>
          <cell r="S2669" t="str">
            <v>Seller Fulfilled</v>
          </cell>
          <cell r="T2669" t="str">
            <v>6FE33MNMTRVT</v>
          </cell>
          <cell r="U2669" t="str">
            <v>00764608060063</v>
          </cell>
        </row>
        <row r="2670">
          <cell r="A2670" t="str">
            <v>5040-PACK4</v>
          </cell>
          <cell r="B2670">
            <v>758213385</v>
          </cell>
          <cell r="C2670" t="str">
            <v>BAZIC Finger Paint Paper Pad 20 Sheets 16" X 12" Oil Painting Papers, 4-Pack</v>
          </cell>
          <cell r="D2670" t="str">
            <v>ACTIVE</v>
          </cell>
          <cell r="E2670" t="str">
            <v>PUBLISHED</v>
          </cell>
          <cell r="F2670" t="str">
            <v>Reasonable price requirements are not met,Reasonable Price Not Satisfied</v>
          </cell>
          <cell r="G2670" t="str">
            <v>Crafts</v>
          </cell>
          <cell r="H2670" t="str">
            <v>Art Pads &amp; Paper</v>
          </cell>
          <cell r="I2670">
            <v>21.99</v>
          </cell>
          <cell r="J2670" t="str">
            <v>USD</v>
          </cell>
          <cell r="K2670" t="str">
            <v>Base</v>
          </cell>
          <cell r="L2670">
            <v>21.99</v>
          </cell>
          <cell r="M2670">
            <v>2039754</v>
          </cell>
          <cell r="N2670">
            <v>2039885</v>
          </cell>
          <cell r="O2670" t="str">
            <v>NETWORK_GEO</v>
          </cell>
          <cell r="P2670">
            <v>23.52</v>
          </cell>
          <cell r="Q2670">
            <v>1</v>
          </cell>
          <cell r="R2670" t="str">
            <v>Seller Fulfilled</v>
          </cell>
          <cell r="S2670" t="str">
            <v>Seller Fulfilled</v>
          </cell>
          <cell r="T2670" t="str">
            <v>6W2HLC1UXCSM</v>
          </cell>
          <cell r="U2670" t="str">
            <v>20764608060166</v>
          </cell>
        </row>
        <row r="2671">
          <cell r="A2671" t="str">
            <v>5079-EACH</v>
          </cell>
          <cell r="B2671">
            <v>377043986</v>
          </cell>
          <cell r="C2671" t="str">
            <v>BAZIC Filler Paper Loose Leaf Papers 125 Sheet, Wide Ruled, 1-Pack</v>
          </cell>
          <cell r="D2671" t="str">
            <v>ARCHIVED</v>
          </cell>
          <cell r="E2671" t="str">
            <v>UNPUBLISHED</v>
          </cell>
          <cell r="F2671" t="str">
            <v>Offer end date has passed</v>
          </cell>
          <cell r="G2671" t="str">
            <v>Office &amp; Stationery</v>
          </cell>
          <cell r="H2671" t="str">
            <v>Whiteboards</v>
          </cell>
          <cell r="I2671">
            <v>7</v>
          </cell>
          <cell r="J2671" t="str">
            <v>USD</v>
          </cell>
          <cell r="K2671" t="str">
            <v>Base</v>
          </cell>
          <cell r="L2671" t="str">
            <v>Yes</v>
          </cell>
          <cell r="M2671">
            <v>2039724</v>
          </cell>
          <cell r="N2671">
            <v>2039885</v>
          </cell>
          <cell r="O2671" t="str">
            <v>ALWAYS_TWO_DAY</v>
          </cell>
          <cell r="P2671">
            <v>0.34499999999999997</v>
          </cell>
          <cell r="Q2671">
            <v>1</v>
          </cell>
          <cell r="R2671" t="str">
            <v>Walmart Fulfilled</v>
          </cell>
          <cell r="S2671" t="str">
            <v>Walmart Fulfilled</v>
          </cell>
          <cell r="T2671" t="str">
            <v>565CPF7BPOOL</v>
          </cell>
          <cell r="U2671" t="str">
            <v>00764608060179</v>
          </cell>
        </row>
        <row r="2672">
          <cell r="A2672" t="str">
            <v>511-EACH</v>
          </cell>
          <cell r="B2672">
            <v>24900242</v>
          </cell>
          <cell r="C2672" t="str">
            <v>BAZIC 50 Ct. Spiral Bound 3" X 5" Ruled Colored Index Card [511]</v>
          </cell>
          <cell r="D2672" t="str">
            <v>ACTIVE</v>
          </cell>
          <cell r="E2672" t="str">
            <v>PUBLISHED</v>
          </cell>
          <cell r="F2672" t="str">
            <v>Offer end date has passed</v>
          </cell>
          <cell r="G2672" t="str">
            <v>Crafts</v>
          </cell>
          <cell r="H2672" t="str">
            <v>Coloring Books</v>
          </cell>
          <cell r="I2672">
            <v>10.5</v>
          </cell>
          <cell r="J2672" t="str">
            <v>USD</v>
          </cell>
          <cell r="K2672" t="str">
            <v>Base</v>
          </cell>
          <cell r="L2672" t="str">
            <v>Yes</v>
          </cell>
          <cell r="M2672">
            <v>2039744</v>
          </cell>
          <cell r="N2672">
            <v>2038710</v>
          </cell>
          <cell r="O2672" t="str">
            <v>NETWORK_GEO</v>
          </cell>
          <cell r="P2672">
            <v>0.56000000000000005</v>
          </cell>
          <cell r="Q2672">
            <v>1</v>
          </cell>
          <cell r="R2672" t="str">
            <v>Seller Fulfilled</v>
          </cell>
          <cell r="S2672" t="str">
            <v>Seller Fulfilled</v>
          </cell>
          <cell r="T2672" t="str">
            <v>4V4NRC9BNGB9</v>
          </cell>
          <cell r="U2672" t="str">
            <v>00814625070719</v>
          </cell>
        </row>
        <row r="2673">
          <cell r="A2673" t="str">
            <v>528-PACK2</v>
          </cell>
          <cell r="B2673">
            <v>661044970</v>
          </cell>
          <cell r="C2673" t="str">
            <v>BAZIC Construction Paper Pad 32 Sheet 9" X 12" Assorted Colors, 2-Pack</v>
          </cell>
          <cell r="D2673" t="str">
            <v>ACTIVE</v>
          </cell>
          <cell r="E2673" t="str">
            <v>PUBLISHED</v>
          </cell>
          <cell r="F2673" t="str">
            <v>Offer end date has passed</v>
          </cell>
          <cell r="G2673" t="str">
            <v>Office &amp; Stationery</v>
          </cell>
          <cell r="H2673" t="str">
            <v>Pencils</v>
          </cell>
          <cell r="I2673">
            <v>7.99</v>
          </cell>
          <cell r="J2673" t="str">
            <v>USD</v>
          </cell>
          <cell r="K2673" t="str">
            <v>Base</v>
          </cell>
          <cell r="L2673" t="str">
            <v>Yes</v>
          </cell>
          <cell r="M2673">
            <v>2038710</v>
          </cell>
          <cell r="N2673">
            <v>2039720</v>
          </cell>
          <cell r="O2673" t="str">
            <v>NETWORK_GEO</v>
          </cell>
          <cell r="P2673">
            <v>0.115</v>
          </cell>
          <cell r="Q2673">
            <v>1</v>
          </cell>
          <cell r="R2673" t="str">
            <v>WFS Eligible</v>
          </cell>
          <cell r="S2673" t="str">
            <v>Seller Fulfilled</v>
          </cell>
          <cell r="T2673" t="str">
            <v>1QD4L7PXFWU8</v>
          </cell>
          <cell r="U2673" t="str">
            <v>00764608007167</v>
          </cell>
        </row>
        <row r="2674">
          <cell r="A2674" t="str">
            <v>554-PACK3</v>
          </cell>
          <cell r="B2674">
            <v>5307326462</v>
          </cell>
          <cell r="C2674" t="str">
            <v>BAZIC Construction Paper Pad 48 Sheets 9"x12" Assorted Colors, 3-Pack</v>
          </cell>
          <cell r="D2674" t="str">
            <v>ACTIVE</v>
          </cell>
          <cell r="E2674" t="str">
            <v>PUBLISHED</v>
          </cell>
          <cell r="F2674" t="str">
            <v>Offer end date has passed</v>
          </cell>
          <cell r="G2674" t="str">
            <v>Office &amp; Stationery</v>
          </cell>
          <cell r="H2674" t="str">
            <v>Mechanical Pencil Refills</v>
          </cell>
          <cell r="I2674">
            <v>8.35</v>
          </cell>
          <cell r="J2674" t="str">
            <v>USD</v>
          </cell>
          <cell r="K2674" t="str">
            <v>Base</v>
          </cell>
          <cell r="L2674" t="str">
            <v>Yes</v>
          </cell>
          <cell r="M2674">
            <v>2038710</v>
          </cell>
          <cell r="N2674">
            <v>2039720</v>
          </cell>
          <cell r="O2674" t="str">
            <v>NETWORK_GEO</v>
          </cell>
          <cell r="P2674">
            <v>0.1</v>
          </cell>
          <cell r="Q2674">
            <v>1</v>
          </cell>
          <cell r="R2674" t="str">
            <v>Seller Fulfilled</v>
          </cell>
          <cell r="S2674" t="str">
            <v>Walmart Fulfilled</v>
          </cell>
          <cell r="T2674" t="str">
            <v>1VCEC0DZDMX9</v>
          </cell>
          <cell r="U2674" t="str">
            <v>00462567001195</v>
          </cell>
        </row>
        <row r="2675">
          <cell r="A2675" t="str">
            <v>745-EACH</v>
          </cell>
          <cell r="B2675">
            <v>38169732</v>
          </cell>
          <cell r="C2675" t="str">
            <v>BAZIC Drawing Sketching Pencil Set, for Adults Artists (12/Pack), 1-Pack</v>
          </cell>
          <cell r="D2675" t="str">
            <v>ARCHIVED</v>
          </cell>
          <cell r="E2675" t="str">
            <v>UNPUBLISHED</v>
          </cell>
          <cell r="F2675" t="str">
            <v>Offer end date has passed,Min. Allowed Seller Price Reached</v>
          </cell>
          <cell r="G2675" t="str">
            <v>Crafts</v>
          </cell>
          <cell r="H2675" t="str">
            <v>Art Pencils</v>
          </cell>
          <cell r="I2675">
            <v>6.4</v>
          </cell>
          <cell r="J2675" t="str">
            <v>USD</v>
          </cell>
          <cell r="K2675" t="str">
            <v>Base</v>
          </cell>
          <cell r="L2675" t="str">
            <v>Yes</v>
          </cell>
          <cell r="M2675">
            <v>2039720</v>
          </cell>
          <cell r="N2675">
            <v>2038710</v>
          </cell>
          <cell r="O2675">
            <v>0.17</v>
          </cell>
          <cell r="P2675">
            <v>20</v>
          </cell>
          <cell r="Q2675">
            <v>1</v>
          </cell>
          <cell r="R2675" t="str">
            <v>Seller Fulfilled</v>
          </cell>
          <cell r="S2675" t="str">
            <v>Walmart Fulfilled</v>
          </cell>
          <cell r="T2675" t="str">
            <v>2H6VHCOWEM1K</v>
          </cell>
          <cell r="U2675" t="str">
            <v>20764608090002</v>
          </cell>
        </row>
        <row r="2676">
          <cell r="A2676" t="str">
            <v>809-SET6</v>
          </cell>
          <cell r="B2676">
            <v>506245651</v>
          </cell>
          <cell r="C2676" t="str">
            <v>BAZIC 3 Ring Pencil Pouch, Mesh Window, Neon Black Color, 6-Pack</v>
          </cell>
          <cell r="D2676" t="str">
            <v>ACTIVE</v>
          </cell>
          <cell r="E2676" t="str">
            <v>PUBLISHED</v>
          </cell>
          <cell r="G2676" t="str">
            <v>Office &amp; Stationery</v>
          </cell>
          <cell r="H2676" t="str">
            <v>Pencil Cases</v>
          </cell>
          <cell r="I2676">
            <v>13.75</v>
          </cell>
          <cell r="J2676" t="str">
            <v>USD</v>
          </cell>
          <cell r="K2676" t="str">
            <v>Base</v>
          </cell>
          <cell r="L2676">
            <v>13.5</v>
          </cell>
          <cell r="M2676">
            <v>2039750</v>
          </cell>
          <cell r="N2676">
            <v>2038710</v>
          </cell>
          <cell r="O2676" t="str">
            <v>NETWORK_GEO</v>
          </cell>
          <cell r="P2676">
            <v>0.11</v>
          </cell>
          <cell r="Q2676">
            <v>1</v>
          </cell>
          <cell r="R2676" t="str">
            <v>Seller Fulfilled</v>
          </cell>
          <cell r="S2676" t="str">
            <v>Seller Fulfilled</v>
          </cell>
          <cell r="T2676" t="str">
            <v>5NAI8BWEYMCL</v>
          </cell>
          <cell r="U2676" t="str">
            <v>00764608009307</v>
          </cell>
        </row>
        <row r="2677">
          <cell r="A2677" t="str">
            <v>9029-CASE</v>
          </cell>
          <cell r="B2677">
            <v>15596111215</v>
          </cell>
          <cell r="C2677" t="str">
            <v>BAZIC Stretch Wrap Film Clear 5" x 1000 Ft with Handle, Standard Strength 80 Gauge Thick Shrink Wrap, 8 Rolls</v>
          </cell>
          <cell r="D2677" t="str">
            <v>ACTIVE</v>
          </cell>
          <cell r="E2677" t="str">
            <v>PUBLISHED</v>
          </cell>
          <cell r="F2677" t="str">
            <v>Compliance - Childrenâ€™s Product Policy</v>
          </cell>
          <cell r="G2677" t="str">
            <v>Office &amp; Stationery</v>
          </cell>
          <cell r="H2677" t="str">
            <v>Masking Tapes</v>
          </cell>
          <cell r="I2677">
            <v>59.09</v>
          </cell>
          <cell r="J2677" t="str">
            <v>USD</v>
          </cell>
          <cell r="K2677" t="str">
            <v>Base</v>
          </cell>
          <cell r="L2677" t="str">
            <v>Yes</v>
          </cell>
          <cell r="M2677">
            <v>2038710</v>
          </cell>
          <cell r="N2677">
            <v>2038710</v>
          </cell>
          <cell r="O2677" t="str">
            <v>NETWORK_GEO</v>
          </cell>
          <cell r="P2677">
            <v>8.9</v>
          </cell>
          <cell r="Q2677">
            <v>1</v>
          </cell>
          <cell r="R2677" t="str">
            <v>Seller Fulfilled</v>
          </cell>
          <cell r="S2677" t="str">
            <v>Seller Fulfilled</v>
          </cell>
          <cell r="T2677" t="str">
            <v>28ZSQWMSH586</v>
          </cell>
          <cell r="U2677" t="str">
            <v>20764608009554</v>
          </cell>
        </row>
        <row r="2678">
          <cell r="A2678" t="str">
            <v>9029-PACK2</v>
          </cell>
          <cell r="B2678">
            <v>15594063540</v>
          </cell>
          <cell r="C2678" t="str">
            <v>BAZIC Stretch Wrap Film Clear 5" x 1000 Ft with Handle, Standard Strength 80 Gauge Thick Shrink Wrap, 2 Rolls</v>
          </cell>
          <cell r="D2678" t="str">
            <v>ACTIVE</v>
          </cell>
          <cell r="E2678" t="str">
            <v>PUBLISHED</v>
          </cell>
          <cell r="G2678" t="str">
            <v>Office &amp; Stationery</v>
          </cell>
          <cell r="H2678" t="str">
            <v>Stretch Film &amp; Shrink Wrap</v>
          </cell>
          <cell r="I2678">
            <v>27.49</v>
          </cell>
          <cell r="J2678" t="str">
            <v>USD</v>
          </cell>
          <cell r="K2678" t="str">
            <v>Base</v>
          </cell>
          <cell r="L2678">
            <v>27.49</v>
          </cell>
          <cell r="M2678">
            <v>2038710</v>
          </cell>
          <cell r="N2678">
            <v>2038710</v>
          </cell>
          <cell r="O2678" t="str">
            <v>NETWORK_GEO</v>
          </cell>
          <cell r="P2678">
            <v>0.25</v>
          </cell>
          <cell r="Q2678">
            <v>1</v>
          </cell>
          <cell r="R2678" t="str">
            <v>Seller Fulfilled</v>
          </cell>
          <cell r="S2678" t="str">
            <v>Seller Fulfilled</v>
          </cell>
          <cell r="T2678" t="str">
            <v>6ZHFW0SVRXRB</v>
          </cell>
          <cell r="U2678" t="str">
            <v>00462803559312</v>
          </cell>
        </row>
        <row r="2679">
          <cell r="A2679" t="str">
            <v>916-CASE</v>
          </cell>
          <cell r="B2679">
            <v>776313433</v>
          </cell>
          <cell r="C2679" t="str">
            <v>BAZIC Clear Packing Tape 1.88" x 54.6 Yards, Total 36 Count</v>
          </cell>
          <cell r="D2679" t="str">
            <v>ARCHIVED</v>
          </cell>
          <cell r="E2679" t="str">
            <v>UNPUBLISHED</v>
          </cell>
          <cell r="F2679" t="str">
            <v>Offer end date has passed</v>
          </cell>
          <cell r="G2679" t="str">
            <v>Home &amp; Garden</v>
          </cell>
          <cell r="H2679" t="str">
            <v>Plaques &amp; Signs</v>
          </cell>
          <cell r="I2679">
            <v>18.57</v>
          </cell>
          <cell r="J2679" t="str">
            <v>USD</v>
          </cell>
          <cell r="K2679" t="str">
            <v>Base</v>
          </cell>
          <cell r="L2679" t="str">
            <v>Yes</v>
          </cell>
          <cell r="M2679">
            <v>2038710</v>
          </cell>
          <cell r="N2679">
            <v>2038710</v>
          </cell>
          <cell r="O2679" t="str">
            <v>NETWORK_GEO</v>
          </cell>
          <cell r="P2679">
            <v>1.34</v>
          </cell>
          <cell r="Q2679">
            <v>1</v>
          </cell>
          <cell r="R2679" t="str">
            <v>Seller Fulfilled</v>
          </cell>
          <cell r="S2679" t="str">
            <v>Seller Fulfilled</v>
          </cell>
          <cell r="T2679" t="str">
            <v>1A4SX5GCTQL2</v>
          </cell>
          <cell r="U2679" t="str">
            <v>10764608043209</v>
          </cell>
        </row>
        <row r="2680">
          <cell r="A2680" t="str">
            <v>1276-PACK2</v>
          </cell>
          <cell r="B2680">
            <v>1681472630</v>
          </cell>
          <cell r="C2680" t="str">
            <v>BAZIC 6 Primary Colors Classico Brush Markers, Fine Line Washable Coloring Marker, Non Toxic Art Supplies (6/Pack), 2-Pack</v>
          </cell>
          <cell r="D2680" t="str">
            <v>RETIRED</v>
          </cell>
          <cell r="E2680" t="str">
            <v>UNPUBLISHED</v>
          </cell>
          <cell r="F2680" t="str">
            <v>Offer end date has passed</v>
          </cell>
          <cell r="G2680" t="str">
            <v>Home &amp; Garden</v>
          </cell>
          <cell r="H2680" t="str">
            <v>Plaques &amp; Signs</v>
          </cell>
          <cell r="I2680">
            <v>8.24</v>
          </cell>
          <cell r="J2680" t="str">
            <v>USD</v>
          </cell>
          <cell r="K2680" t="str">
            <v>Base</v>
          </cell>
          <cell r="L2680" t="str">
            <v>Yes</v>
          </cell>
          <cell r="M2680">
            <v>2039746</v>
          </cell>
          <cell r="N2680">
            <v>2038710</v>
          </cell>
          <cell r="O2680" t="str">
            <v>NETWORK_GEO</v>
          </cell>
          <cell r="P2680">
            <v>0.24</v>
          </cell>
          <cell r="Q2680">
            <v>1</v>
          </cell>
          <cell r="R2680" t="str">
            <v>Seller Fulfilled</v>
          </cell>
          <cell r="S2680" t="str">
            <v>Seller Fulfilled</v>
          </cell>
          <cell r="T2680" t="str">
            <v>2QVD0C1SOMG7</v>
          </cell>
          <cell r="U2680" t="str">
            <v>00464358189907</v>
          </cell>
        </row>
        <row r="2681">
          <cell r="A2681" t="str">
            <v>17019-EACH</v>
          </cell>
          <cell r="B2681">
            <v>25301066</v>
          </cell>
          <cell r="C2681" t="str">
            <v>BAZIC GX-8 Assorted Color Oil Gel Ink Pen, 1.0 mm Medium Point, (6/Pack), 1-Pack</v>
          </cell>
          <cell r="D2681" t="str">
            <v>ARCHIVED</v>
          </cell>
          <cell r="E2681" t="str">
            <v>UNPUBLISHED</v>
          </cell>
          <cell r="F2681" t="str">
            <v>Offer end date has passed</v>
          </cell>
          <cell r="G2681" t="str">
            <v>Home &amp; Garden</v>
          </cell>
          <cell r="H2681" t="str">
            <v>Plaques &amp; Signs</v>
          </cell>
          <cell r="I2681">
            <v>20.239999999999998</v>
          </cell>
          <cell r="J2681" t="str">
            <v>USD</v>
          </cell>
          <cell r="K2681" t="str">
            <v>Base</v>
          </cell>
          <cell r="L2681" t="str">
            <v>Yes</v>
          </cell>
          <cell r="M2681">
            <v>2039719</v>
          </cell>
          <cell r="N2681">
            <v>2038710</v>
          </cell>
          <cell r="O2681" t="str">
            <v>NETWORK_GEO</v>
          </cell>
          <cell r="P2681">
            <v>1.32</v>
          </cell>
          <cell r="Q2681">
            <v>1</v>
          </cell>
          <cell r="R2681" t="str">
            <v>Seller Fulfilled</v>
          </cell>
          <cell r="S2681" t="str">
            <v>Seller Fulfilled</v>
          </cell>
          <cell r="T2681" t="str">
            <v>4JJEXVJNB2ZS</v>
          </cell>
          <cell r="U2681" t="str">
            <v>10764608043117</v>
          </cell>
        </row>
        <row r="2682">
          <cell r="A2682" t="str">
            <v>1737-BOX</v>
          </cell>
          <cell r="B2682">
            <v>513863283</v>
          </cell>
          <cell r="C2682" t="str">
            <v>BAZIC Ballpoint Prima Blue Stick Pens, Soft Grip 1.0 mm, (8/Pack), 24-Pack</v>
          </cell>
          <cell r="D2682" t="str">
            <v>ACTIVE</v>
          </cell>
          <cell r="E2682" t="str">
            <v>PUBLISHED</v>
          </cell>
          <cell r="F2682" t="str">
            <v>Offer end date has passed</v>
          </cell>
          <cell r="G2682" t="str">
            <v>Travel, Luggage &amp; Accessories</v>
          </cell>
          <cell r="H2682" t="str">
            <v>Backpacks</v>
          </cell>
          <cell r="I2682">
            <v>115.5</v>
          </cell>
          <cell r="J2682" t="str">
            <v>USD</v>
          </cell>
          <cell r="K2682" t="str">
            <v>Base</v>
          </cell>
          <cell r="L2682" t="str">
            <v>Yes</v>
          </cell>
          <cell r="M2682">
            <v>2039719</v>
          </cell>
          <cell r="N2682">
            <v>2038980</v>
          </cell>
          <cell r="O2682" t="str">
            <v>NETWORK_GEO</v>
          </cell>
          <cell r="P2682">
            <v>11.5</v>
          </cell>
          <cell r="Q2682">
            <v>1</v>
          </cell>
          <cell r="R2682" t="str">
            <v>Seller Fulfilled</v>
          </cell>
          <cell r="S2682" t="str">
            <v>Seller Fulfilled</v>
          </cell>
          <cell r="T2682" t="str">
            <v>0Y6ERD11XLDG</v>
          </cell>
          <cell r="U2682" t="str">
            <v>20764608010529</v>
          </cell>
        </row>
        <row r="2683">
          <cell r="A2683" t="str">
            <v>1949-BOX</v>
          </cell>
          <cell r="B2683">
            <v>14948368619</v>
          </cell>
          <cell r="C2683" t="str">
            <v>BAZIC Pencil Sharpener Single Hole Blade w/ Receptacle, Assorted Color Bulk Sharpeners, Total 24 Count</v>
          </cell>
          <cell r="D2683" t="str">
            <v>ACTIVE</v>
          </cell>
          <cell r="E2683" t="str">
            <v>PUBLISHED</v>
          </cell>
          <cell r="G2683" t="str">
            <v>Office &amp; Stationery</v>
          </cell>
          <cell r="H2683" t="str">
            <v>Manual Pencil Sharpeners</v>
          </cell>
          <cell r="I2683">
            <v>12.54</v>
          </cell>
          <cell r="J2683" t="str">
            <v>USD</v>
          </cell>
          <cell r="K2683" t="str">
            <v>Base</v>
          </cell>
          <cell r="L2683">
            <v>12.54</v>
          </cell>
          <cell r="M2683">
            <v>2039751</v>
          </cell>
          <cell r="N2683">
            <v>2038710</v>
          </cell>
          <cell r="O2683" t="str">
            <v>NETWORK_GEO</v>
          </cell>
          <cell r="P2683">
            <v>0.14000000000000001</v>
          </cell>
          <cell r="Q2683">
            <v>1</v>
          </cell>
          <cell r="R2683" t="str">
            <v>Seller Fulfilled</v>
          </cell>
          <cell r="S2683" t="str">
            <v>Seller Fulfilled</v>
          </cell>
          <cell r="T2683" t="str">
            <v>0ZDK3R0JYDIZ</v>
          </cell>
          <cell r="U2683" t="str">
            <v>00764608001110</v>
          </cell>
        </row>
        <row r="2684">
          <cell r="A2684" t="str">
            <v>2199-EACH</v>
          </cell>
          <cell r="B2684">
            <v>35007590</v>
          </cell>
          <cell r="C2684" t="str">
            <v>BAZIC Products Folding Cart on Wheels w/Lid Cover, 16" x 18" x 15", Black/Red</v>
          </cell>
          <cell r="D2684" t="str">
            <v>ACTIVE</v>
          </cell>
          <cell r="E2684" t="str">
            <v>PUBLISHED</v>
          </cell>
          <cell r="F2684" t="str">
            <v>Republish (For Walmart internal use only: 00),PRICING_ERROR,PRICING_ERROR</v>
          </cell>
          <cell r="G2684" t="str">
            <v>Office &amp; Stationery</v>
          </cell>
          <cell r="H2684" t="str">
            <v>Markers</v>
          </cell>
          <cell r="I2684">
            <v>7.99</v>
          </cell>
          <cell r="J2684" t="str">
            <v>USD</v>
          </cell>
          <cell r="K2684" t="str">
            <v>Base</v>
          </cell>
          <cell r="L2684" t="str">
            <v>Yes</v>
          </cell>
          <cell r="M2684">
            <v>2038710</v>
          </cell>
          <cell r="N2684">
            <v>2039746</v>
          </cell>
          <cell r="O2684" t="str">
            <v>NETWORK_GEO</v>
          </cell>
          <cell r="P2684">
            <v>0.13</v>
          </cell>
          <cell r="Q2684">
            <v>1</v>
          </cell>
          <cell r="R2684" t="str">
            <v>Seller Fulfilled</v>
          </cell>
          <cell r="S2684" t="str">
            <v>Seller Fulfilled</v>
          </cell>
          <cell r="T2684" t="str">
            <v>3WGLME8F1JJL</v>
          </cell>
          <cell r="U2684" t="str">
            <v>00764608012062</v>
          </cell>
        </row>
        <row r="2685">
          <cell r="A2685" t="str">
            <v>2304-BOX</v>
          </cell>
          <cell r="B2685">
            <v>325950269</v>
          </cell>
          <cell r="C2685" t="str">
            <v>BAZIC Highlighter Assorted Color Chisel Tip Marker, Total 144-Count</v>
          </cell>
          <cell r="D2685" t="str">
            <v>ACTIVE</v>
          </cell>
          <cell r="E2685" t="str">
            <v>PUBLISHED</v>
          </cell>
          <cell r="G2685" t="str">
            <v>Office &amp; Stationery</v>
          </cell>
          <cell r="H2685" t="str">
            <v>Highlighters</v>
          </cell>
          <cell r="I2685">
            <v>46.99</v>
          </cell>
          <cell r="J2685" t="str">
            <v>USD</v>
          </cell>
          <cell r="K2685" t="str">
            <v>Base</v>
          </cell>
          <cell r="L2685">
            <v>46.99</v>
          </cell>
          <cell r="M2685">
            <v>2039896</v>
          </cell>
          <cell r="N2685">
            <v>2039746</v>
          </cell>
          <cell r="O2685" t="str">
            <v>NETWORK_GEO</v>
          </cell>
          <cell r="P2685">
            <v>0.14000000000000001</v>
          </cell>
          <cell r="Q2685">
            <v>1</v>
          </cell>
          <cell r="R2685" t="str">
            <v>Seller Fulfilled</v>
          </cell>
          <cell r="S2685" t="str">
            <v>Seller Fulfilled</v>
          </cell>
          <cell r="T2685" t="str">
            <v>16JVNZ1FKF92</v>
          </cell>
          <cell r="U2685" t="str">
            <v>00764608012451</v>
          </cell>
        </row>
        <row r="2686">
          <cell r="A2686" t="str">
            <v>3012-EACH</v>
          </cell>
          <cell r="B2686">
            <v>789887130</v>
          </cell>
          <cell r="C2686" t="str">
            <v>BAZIC Products 12-Digit Dual Power Desktop Calculator with Adjustable Display</v>
          </cell>
          <cell r="D2686" t="str">
            <v>ACTIVE</v>
          </cell>
          <cell r="E2686" t="str">
            <v>PUBLISHED</v>
          </cell>
          <cell r="F2686" t="str">
            <v>Compliance - Childrenâ€™s Product Policy,No Match Found - Adjusted to your last submitted price</v>
          </cell>
          <cell r="G2686" t="str">
            <v>Tools &amp; Hardware</v>
          </cell>
          <cell r="H2686" t="str">
            <v>Utility Knives</v>
          </cell>
          <cell r="I2686">
            <v>8.99</v>
          </cell>
          <cell r="J2686" t="str">
            <v>USD</v>
          </cell>
          <cell r="K2686" t="str">
            <v>Base</v>
          </cell>
          <cell r="L2686" t="str">
            <v>Yes</v>
          </cell>
          <cell r="M2686">
            <v>2039735</v>
          </cell>
          <cell r="N2686">
            <v>2038710</v>
          </cell>
          <cell r="O2686" t="str">
            <v>NETWORK_GEO</v>
          </cell>
          <cell r="P2686">
            <v>0.26</v>
          </cell>
          <cell r="Q2686">
            <v>1</v>
          </cell>
          <cell r="R2686" t="str">
            <v>Seller Fulfilled</v>
          </cell>
          <cell r="S2686" t="str">
            <v>Seller Fulfilled</v>
          </cell>
          <cell r="T2686" t="str">
            <v>7AN8HIIZWDQE</v>
          </cell>
          <cell r="U2686" t="str">
            <v>00764608001394</v>
          </cell>
        </row>
        <row r="2687">
          <cell r="A2687" t="str">
            <v>3338-EACH</v>
          </cell>
          <cell r="B2687">
            <v>535021282</v>
          </cell>
          <cell r="C2687" t="str">
            <v>BAZIC Modeling Clay Red Color 1LB, Non Toxic, Bulk for Classroom, 1-Pack</v>
          </cell>
          <cell r="D2687" t="str">
            <v>ARCHIVED</v>
          </cell>
          <cell r="E2687" t="str">
            <v>UNPUBLISHED</v>
          </cell>
          <cell r="F2687" t="str">
            <v>Offer end date has passed,No Match Found - Adjusted to your last submitted price</v>
          </cell>
          <cell r="G2687" t="str">
            <v>Office &amp; Stationery</v>
          </cell>
          <cell r="H2687" t="str">
            <v>Correction Tape</v>
          </cell>
          <cell r="I2687">
            <v>32.39</v>
          </cell>
          <cell r="J2687" t="str">
            <v>USD</v>
          </cell>
          <cell r="K2687" t="str">
            <v>Base</v>
          </cell>
          <cell r="L2687" t="str">
            <v>Yes</v>
          </cell>
          <cell r="M2687">
            <v>2039741</v>
          </cell>
          <cell r="N2687">
            <v>2039913</v>
          </cell>
          <cell r="O2687" t="str">
            <v>NETWORK_GEO</v>
          </cell>
          <cell r="P2687">
            <v>1.46</v>
          </cell>
          <cell r="Q2687">
            <v>1</v>
          </cell>
          <cell r="R2687" t="str">
            <v>Seller Fulfilled</v>
          </cell>
          <cell r="S2687" t="str">
            <v>Seller Fulfilled</v>
          </cell>
          <cell r="T2687" t="str">
            <v>3XR5MTMVITBO</v>
          </cell>
          <cell r="U2687" t="str">
            <v>10764608016319</v>
          </cell>
        </row>
        <row r="2688">
          <cell r="A2688" t="str">
            <v>3447-BOX</v>
          </cell>
          <cell r="B2688">
            <v>540439177</v>
          </cell>
          <cell r="C2688" t="str">
            <v>BAZIC 60g/2.12oz. 6 Primary Color Glitter Shaker w/Display Box, Great for Slime Paint Art Nail Skin Halloween Party Decor, 6-Pack</v>
          </cell>
          <cell r="D2688" t="str">
            <v>ARCHIVED</v>
          </cell>
          <cell r="E2688" t="str">
            <v>UNPUBLISHED</v>
          </cell>
          <cell r="F2688" t="str">
            <v>Offer end date has passed</v>
          </cell>
          <cell r="G2688" t="str">
            <v>Office &amp; Stationery</v>
          </cell>
          <cell r="H2688" t="str">
            <v>Pens</v>
          </cell>
          <cell r="I2688">
            <v>7.99</v>
          </cell>
          <cell r="J2688" t="str">
            <v>USD</v>
          </cell>
          <cell r="K2688" t="str">
            <v>Base</v>
          </cell>
          <cell r="L2688" t="str">
            <v>Yes</v>
          </cell>
          <cell r="M2688">
            <v>2039748</v>
          </cell>
          <cell r="N2688">
            <v>2039719</v>
          </cell>
          <cell r="O2688" t="str">
            <v>NETWORK_GEO</v>
          </cell>
          <cell r="P2688">
            <v>0.1</v>
          </cell>
          <cell r="Q2688">
            <v>1</v>
          </cell>
          <cell r="R2688" t="str">
            <v>Seller Fulfilled</v>
          </cell>
          <cell r="S2688" t="str">
            <v>Seller Fulfilled</v>
          </cell>
          <cell r="T2688" t="str">
            <v>6JIRET0FYOJL</v>
          </cell>
          <cell r="U2688" t="str">
            <v>00764608017036</v>
          </cell>
        </row>
        <row r="2689">
          <cell r="A2689" t="str">
            <v>5103-PACK2</v>
          </cell>
          <cell r="B2689">
            <v>417274009</v>
          </cell>
          <cell r="C2689" t="str">
            <v>BAZIC Sticky Notes 3x3 Neon Assorted Colors Post Self Stick Note (160 Sheets/Pack), 2-Packs</v>
          </cell>
          <cell r="D2689" t="str">
            <v>ACTIVE</v>
          </cell>
          <cell r="E2689" t="str">
            <v>PUBLISHED</v>
          </cell>
          <cell r="F2689" t="str">
            <v>Offer end date has passed,Price Adjusted</v>
          </cell>
          <cell r="G2689" t="str">
            <v>Office &amp; Stationery</v>
          </cell>
          <cell r="H2689" t="str">
            <v>Sticky Notes</v>
          </cell>
          <cell r="I2689">
            <v>11.25</v>
          </cell>
          <cell r="J2689" t="str">
            <v>USD</v>
          </cell>
          <cell r="K2689" t="str">
            <v>Base</v>
          </cell>
          <cell r="L2689">
            <v>11.25</v>
          </cell>
          <cell r="M2689">
            <v>2039904</v>
          </cell>
          <cell r="N2689">
            <v>2039719</v>
          </cell>
          <cell r="O2689">
            <v>0.46</v>
          </cell>
          <cell r="P2689">
            <v>1.06</v>
          </cell>
          <cell r="Q2689">
            <v>1</v>
          </cell>
          <cell r="R2689" t="str">
            <v>Seller Fulfilled</v>
          </cell>
          <cell r="S2689" t="str">
            <v>Seller Fulfilled</v>
          </cell>
          <cell r="T2689" t="str">
            <v>11GHRZZOZXYD</v>
          </cell>
          <cell r="U2689" t="str">
            <v>10764608170622</v>
          </cell>
        </row>
        <row r="2690">
          <cell r="A2690" t="str">
            <v>5161-EACH</v>
          </cell>
          <cell r="B2690">
            <v>38169102</v>
          </cell>
          <cell r="C2690" t="str">
            <v>BAZIC Sticky Notes 3x3 Assorted Colors, (1200 Sheets/Pack), 1-Pack</v>
          </cell>
          <cell r="D2690" t="str">
            <v>ACTIVE</v>
          </cell>
          <cell r="E2690" t="str">
            <v>PUBLISHED</v>
          </cell>
          <cell r="F2690" t="str">
            <v>Reasonable price requirements are not met,Reasonable Price Not Satisfied</v>
          </cell>
          <cell r="G2690" t="str">
            <v>Office &amp; Stationery</v>
          </cell>
          <cell r="H2690" t="str">
            <v>Sticky Notes</v>
          </cell>
          <cell r="I2690">
            <v>17.989999999999998</v>
          </cell>
          <cell r="J2690" t="str">
            <v>USD</v>
          </cell>
          <cell r="K2690" t="str">
            <v>Base</v>
          </cell>
          <cell r="L2690">
            <v>17.989999999999998</v>
          </cell>
          <cell r="M2690">
            <v>2039904</v>
          </cell>
          <cell r="N2690">
            <v>2039719</v>
          </cell>
          <cell r="O2690" t="str">
            <v>NETWORK_GEO</v>
          </cell>
          <cell r="P2690">
            <v>0.04</v>
          </cell>
          <cell r="Q2690">
            <v>1</v>
          </cell>
          <cell r="R2690" t="str">
            <v>Seller Fulfilled</v>
          </cell>
          <cell r="S2690" t="str">
            <v>Seller Fulfilled</v>
          </cell>
          <cell r="T2690" t="str">
            <v>294S4J05I97N</v>
          </cell>
          <cell r="U2690" t="str">
            <v>00764608171059</v>
          </cell>
        </row>
        <row r="2691">
          <cell r="A2691" t="str">
            <v>5602-CASE</v>
          </cell>
          <cell r="B2691">
            <v>14592559197</v>
          </cell>
          <cell r="C2691" t="str">
            <v>BAZIC Sight Words Flash Cards, Early Reading, Learn Recognize Words Vocabulary Cards (36/Pack), 72-Pack</v>
          </cell>
          <cell r="D2691" t="str">
            <v>ACTIVE</v>
          </cell>
          <cell r="E2691" t="str">
            <v>PUBLISHED</v>
          </cell>
          <cell r="F2691" t="str">
            <v>Offer end date has passed</v>
          </cell>
          <cell r="G2691" t="str">
            <v>Office &amp; Stationery</v>
          </cell>
          <cell r="H2691" t="str">
            <v>Pens</v>
          </cell>
          <cell r="I2691">
            <v>52.99</v>
          </cell>
          <cell r="J2691" t="str">
            <v>USD</v>
          </cell>
          <cell r="K2691" t="str">
            <v>Base</v>
          </cell>
          <cell r="L2691" t="str">
            <v>Yes</v>
          </cell>
          <cell r="M2691">
            <v>2039914</v>
          </cell>
          <cell r="N2691">
            <v>2039719</v>
          </cell>
          <cell r="O2691" t="str">
            <v>NETWORK_GEO</v>
          </cell>
          <cell r="P2691">
            <v>1.52</v>
          </cell>
          <cell r="Q2691">
            <v>1</v>
          </cell>
          <cell r="R2691" t="str">
            <v>Seller Fulfilled</v>
          </cell>
          <cell r="S2691" t="str">
            <v>Seller Fulfilled</v>
          </cell>
          <cell r="T2691" t="str">
            <v>3UL09ZU3TA6P</v>
          </cell>
          <cell r="U2691" t="str">
            <v>10764608017125</v>
          </cell>
        </row>
        <row r="2692">
          <cell r="A2692" t="str">
            <v>596-EACH</v>
          </cell>
          <cell r="B2692">
            <v>53466901</v>
          </cell>
          <cell r="C2692" t="str">
            <v>BAZIC 75 Ct. 3" X 5" Ruled Fluorescent Colored Index Card [596]</v>
          </cell>
          <cell r="D2692" t="str">
            <v>ACTIVE</v>
          </cell>
          <cell r="E2692" t="str">
            <v>PUBLISHED</v>
          </cell>
          <cell r="F2692" t="str">
            <v>Offer end date has passed</v>
          </cell>
          <cell r="G2692" t="str">
            <v>Office &amp; Stationery</v>
          </cell>
          <cell r="H2692" t="str">
            <v>Index Cards</v>
          </cell>
          <cell r="I2692">
            <v>7.91</v>
          </cell>
          <cell r="J2692" t="str">
            <v>USD</v>
          </cell>
          <cell r="K2692" t="str">
            <v>Base</v>
          </cell>
          <cell r="L2692">
            <v>7.91</v>
          </cell>
          <cell r="M2692">
            <v>2039744</v>
          </cell>
          <cell r="N2692">
            <v>2039893</v>
          </cell>
          <cell r="O2692">
            <v>0.24</v>
          </cell>
          <cell r="P2692">
            <v>2.2799999999999998</v>
          </cell>
          <cell r="Q2692">
            <v>1</v>
          </cell>
          <cell r="R2692" t="str">
            <v>Seller Fulfilled</v>
          </cell>
          <cell r="S2692" t="str">
            <v>Seller Fulfilled</v>
          </cell>
          <cell r="T2692" t="str">
            <v>1A7S55VKY9P3</v>
          </cell>
          <cell r="U2692" t="str">
            <v>00764608018132</v>
          </cell>
        </row>
        <row r="2693">
          <cell r="A2693" t="str">
            <v>61500-CASE</v>
          </cell>
          <cell r="B2693">
            <v>5255858966</v>
          </cell>
          <cell r="C2693" t="str">
            <v>Kappa Pocket Word Finds Puzzle Book 2 Titles, Digest Size 8"x 5" Word Search Activity Books for Adults Teens, Training Learning, 24-Pack</v>
          </cell>
          <cell r="D2693" t="str">
            <v>ACTIVE</v>
          </cell>
          <cell r="E2693" t="str">
            <v>PUBLISHED</v>
          </cell>
          <cell r="F2693" t="str">
            <v>Offer end date has passed</v>
          </cell>
          <cell r="G2693" t="str">
            <v>Office &amp; Stationery</v>
          </cell>
          <cell r="H2693" t="str">
            <v>Glue</v>
          </cell>
          <cell r="I2693">
            <v>12.99</v>
          </cell>
          <cell r="J2693" t="str">
            <v>USD</v>
          </cell>
          <cell r="K2693" t="str">
            <v>Base</v>
          </cell>
          <cell r="L2693" t="str">
            <v>Yes</v>
          </cell>
          <cell r="M2693">
            <v>2038013</v>
          </cell>
          <cell r="N2693">
            <v>2039872</v>
          </cell>
          <cell r="O2693" t="str">
            <v>NETWORK_GEO</v>
          </cell>
          <cell r="P2693">
            <v>0.98</v>
          </cell>
          <cell r="Q2693">
            <v>1</v>
          </cell>
          <cell r="R2693" t="str">
            <v>Seller Fulfilled</v>
          </cell>
          <cell r="S2693" t="str">
            <v>Seller Fulfilled</v>
          </cell>
          <cell r="T2693" t="str">
            <v>26O6HCX3RHFW</v>
          </cell>
          <cell r="U2693" t="str">
            <v>00467419819058</v>
          </cell>
        </row>
        <row r="2694">
          <cell r="A2694" t="str">
            <v>6813-EACH</v>
          </cell>
          <cell r="B2694">
            <v>480018234</v>
          </cell>
          <cell r="C2694" t="str">
            <v>BAZIC Products BAZ6813 Assorted Sizes, White Baltic Birch Round Wooden Dowels 10 Piece</v>
          </cell>
          <cell r="D2694" t="str">
            <v>ACTIVE</v>
          </cell>
          <cell r="E2694" t="str">
            <v>PUBLISHED</v>
          </cell>
          <cell r="F2694" t="str">
            <v>Offer end date has passed</v>
          </cell>
          <cell r="G2694" t="str">
            <v>Office &amp; Stationery</v>
          </cell>
          <cell r="H2694" t="str">
            <v>Glue</v>
          </cell>
          <cell r="I2694">
            <v>309.99</v>
          </cell>
          <cell r="J2694" t="str">
            <v>USD</v>
          </cell>
          <cell r="K2694" t="str">
            <v>Base</v>
          </cell>
          <cell r="L2694" t="str">
            <v>Yes</v>
          </cell>
          <cell r="M2694">
            <v>2038710</v>
          </cell>
          <cell r="N2694">
            <v>2039872</v>
          </cell>
          <cell r="O2694" t="str">
            <v>NETWORK_GEO</v>
          </cell>
          <cell r="P2694">
            <v>29.98</v>
          </cell>
          <cell r="Q2694">
            <v>1</v>
          </cell>
          <cell r="R2694" t="str">
            <v>Seller Fulfilled</v>
          </cell>
          <cell r="S2694" t="str">
            <v>Seller Fulfilled</v>
          </cell>
          <cell r="T2694" t="str">
            <v>14ERW4FJTMS1</v>
          </cell>
          <cell r="U2694" t="str">
            <v>20764608020221</v>
          </cell>
        </row>
        <row r="2695">
          <cell r="A2695" t="str">
            <v>715-EACH</v>
          </cell>
          <cell r="B2695">
            <v>654265687</v>
          </cell>
          <cell r="C2695" t="str">
            <v>BAZIC Pre-Sharpened Pencil #2 HB, Latex Free Eraser, Bulk Pack (144/Pack), 1-Pack</v>
          </cell>
          <cell r="D2695" t="str">
            <v>ACTIVE</v>
          </cell>
          <cell r="E2695" t="str">
            <v>PUBLISHED</v>
          </cell>
          <cell r="F2695" t="str">
            <v>Offer end date has passed,Price Adjusted</v>
          </cell>
          <cell r="G2695" t="str">
            <v>Office &amp; Stationery</v>
          </cell>
          <cell r="H2695" t="str">
            <v>Pencils</v>
          </cell>
          <cell r="I2695">
            <v>31.09</v>
          </cell>
          <cell r="J2695" t="str">
            <v>USD</v>
          </cell>
          <cell r="K2695" t="str">
            <v>Base</v>
          </cell>
          <cell r="L2695">
            <v>31.09</v>
          </cell>
          <cell r="M2695">
            <v>2039720</v>
          </cell>
          <cell r="N2695">
            <v>2039905</v>
          </cell>
          <cell r="O2695">
            <v>1.81</v>
          </cell>
          <cell r="P2695">
            <v>4.82</v>
          </cell>
          <cell r="Q2695">
            <v>1</v>
          </cell>
          <cell r="R2695" t="str">
            <v>Seller Fulfilled</v>
          </cell>
          <cell r="S2695" t="str">
            <v>Seller Fulfilled</v>
          </cell>
          <cell r="T2695" t="str">
            <v>614PCGVQKGYS</v>
          </cell>
          <cell r="U2695" t="str">
            <v>10764608002039</v>
          </cell>
        </row>
        <row r="2696">
          <cell r="A2696" t="str">
            <v>7202-SET4</v>
          </cell>
          <cell r="B2696">
            <v>12340501562</v>
          </cell>
          <cell r="C2696" t="str">
            <v>Cute Me! Board Books, 4 Titles, Mermaids Dinosaurs Animals Unicorns, Fun Early Learning Story Book Picture Book for Toddler Children Bedtime Reading Home Classroom, 4-Pack</v>
          </cell>
          <cell r="D2696" t="str">
            <v>ACTIVE</v>
          </cell>
          <cell r="E2696" t="str">
            <v>SYSTEM_PROBLEM</v>
          </cell>
          <cell r="F2696" t="str">
            <v>Compliance - Childrenâ€™s Product Policy</v>
          </cell>
          <cell r="G2696" t="str">
            <v>Office &amp; Stationery</v>
          </cell>
          <cell r="H2696" t="str">
            <v>Glue</v>
          </cell>
          <cell r="I2696">
            <v>11</v>
          </cell>
          <cell r="J2696" t="str">
            <v>USD</v>
          </cell>
          <cell r="K2696" t="str">
            <v>Base</v>
          </cell>
          <cell r="L2696" t="str">
            <v>Yes</v>
          </cell>
          <cell r="M2696">
            <v>2039923</v>
          </cell>
          <cell r="N2696">
            <v>2039872</v>
          </cell>
          <cell r="O2696" t="str">
            <v>NETWORK_GEO</v>
          </cell>
          <cell r="P2696">
            <v>0.39</v>
          </cell>
          <cell r="Q2696">
            <v>1</v>
          </cell>
          <cell r="R2696" t="str">
            <v>Seller Fulfilled</v>
          </cell>
          <cell r="S2696" t="str">
            <v>Walmart Fulfilled</v>
          </cell>
          <cell r="T2696" t="str">
            <v>3UV6VKHPL2LS</v>
          </cell>
          <cell r="U2696" t="str">
            <v>00468648648488</v>
          </cell>
        </row>
        <row r="2697">
          <cell r="A2697" t="str">
            <v>729-BOX</v>
          </cell>
          <cell r="B2697">
            <v>703457648</v>
          </cell>
          <cell r="C2697" t="str">
            <v>BAZIC Yellow Mechanical Pencil 0.9mm, Latex Free Eraser, (4/Pack), 24-Pack</v>
          </cell>
          <cell r="D2697" t="str">
            <v>ARCHIVED</v>
          </cell>
          <cell r="E2697" t="str">
            <v>UNPUBLISHED</v>
          </cell>
          <cell r="F2697" t="str">
            <v>Offer end date has passed,Price Adjusted</v>
          </cell>
          <cell r="G2697" t="str">
            <v>Office &amp; Stationery</v>
          </cell>
          <cell r="H2697" t="str">
            <v>Pins &amp; Tacks</v>
          </cell>
          <cell r="I2697">
            <v>29.99</v>
          </cell>
          <cell r="J2697" t="str">
            <v>USD</v>
          </cell>
          <cell r="K2697" t="str">
            <v>Base</v>
          </cell>
          <cell r="L2697" t="str">
            <v>No</v>
          </cell>
          <cell r="M2697">
            <v>2039720</v>
          </cell>
          <cell r="N2697">
            <v>2048507</v>
          </cell>
          <cell r="O2697" t="str">
            <v>NETWORK_GEO</v>
          </cell>
          <cell r="P2697">
            <v>2.82</v>
          </cell>
          <cell r="Q2697">
            <v>1</v>
          </cell>
          <cell r="R2697" t="str">
            <v>Seller Fulfilled</v>
          </cell>
          <cell r="S2697" t="str">
            <v>Seller Fulfilled</v>
          </cell>
          <cell r="T2697" t="str">
            <v>0Z9BZ9HCLEI9</v>
          </cell>
          <cell r="U2697" t="str">
            <v>10764608002077</v>
          </cell>
        </row>
        <row r="2698">
          <cell r="A2698" t="str">
            <v>936-PACK4</v>
          </cell>
          <cell r="B2698">
            <v>292800455</v>
          </cell>
          <cell r="C2698" t="str">
            <v>BAZIC Clear Packaging Tape Packing Tape w/ Dispenser 1.88"x800", 1-Pack</v>
          </cell>
          <cell r="D2698" t="str">
            <v>ACTIVE</v>
          </cell>
          <cell r="E2698" t="str">
            <v>PUBLISHED</v>
          </cell>
          <cell r="F2698" t="str">
            <v>Offer end date has passed</v>
          </cell>
          <cell r="G2698" t="str">
            <v>Crafts</v>
          </cell>
          <cell r="H2698" t="str">
            <v>Glue Gun Sticks</v>
          </cell>
          <cell r="I2698">
            <v>9.01</v>
          </cell>
          <cell r="J2698" t="str">
            <v>USD</v>
          </cell>
          <cell r="K2698" t="str">
            <v>Base</v>
          </cell>
          <cell r="L2698" t="str">
            <v>Yes</v>
          </cell>
          <cell r="M2698">
            <v>2038710</v>
          </cell>
          <cell r="N2698">
            <v>2038710</v>
          </cell>
          <cell r="O2698" t="str">
            <v>NETWORK_GEO</v>
          </cell>
          <cell r="P2698">
            <v>0.37</v>
          </cell>
          <cell r="Q2698">
            <v>1</v>
          </cell>
          <cell r="R2698" t="str">
            <v>Seller Fulfilled</v>
          </cell>
          <cell r="S2698" t="str">
            <v>Seller Fulfilled</v>
          </cell>
          <cell r="T2698" t="str">
            <v>3GIW7KQTV2Y1</v>
          </cell>
          <cell r="U2698" t="str">
            <v>00469829567253</v>
          </cell>
        </row>
        <row r="2699">
          <cell r="A2699" t="str">
            <v>1212-CASE</v>
          </cell>
          <cell r="B2699">
            <v>9691802593</v>
          </cell>
          <cell r="C2699" t="str">
            <v>BAZIC Liquid Chalk Markers, 8 Colors, Erasable Chalkboard Markers, Reversible Tip for Chalkboards Blackboard Signs Windows Glass, 48-Pack</v>
          </cell>
          <cell r="D2699" t="str">
            <v>ACTIVE</v>
          </cell>
          <cell r="E2699" t="str">
            <v>PUBLISHED</v>
          </cell>
          <cell r="G2699" t="str">
            <v>Office &amp; Stationery</v>
          </cell>
          <cell r="H2699" t="str">
            <v>Markers</v>
          </cell>
          <cell r="I2699">
            <v>475.41</v>
          </cell>
          <cell r="J2699" t="str">
            <v>USD</v>
          </cell>
          <cell r="K2699" t="str">
            <v>Base</v>
          </cell>
          <cell r="L2699">
            <v>475.41</v>
          </cell>
          <cell r="M2699">
            <v>2039746</v>
          </cell>
          <cell r="N2699">
            <v>2038710</v>
          </cell>
          <cell r="O2699" t="str">
            <v>NETWORK_GEO</v>
          </cell>
          <cell r="P2699">
            <v>0.1</v>
          </cell>
          <cell r="Q2699">
            <v>1</v>
          </cell>
          <cell r="R2699" t="str">
            <v>WFS Eligible</v>
          </cell>
          <cell r="S2699" t="str">
            <v>Seller Fulfilled</v>
          </cell>
          <cell r="T2699" t="str">
            <v>3USUGE77RI00</v>
          </cell>
          <cell r="U2699" t="str">
            <v>00764608002124</v>
          </cell>
        </row>
        <row r="2700">
          <cell r="A2700" t="str">
            <v>1246-PACK2</v>
          </cell>
          <cell r="B2700">
            <v>218891013</v>
          </cell>
          <cell r="C2700" t="str">
            <v>BAZIC Permanent Marker Chisel Tip, Jumbo Black Color Markers (3/Pack), 2-Packs</v>
          </cell>
          <cell r="D2700" t="str">
            <v>ACTIVE</v>
          </cell>
          <cell r="E2700" t="str">
            <v>PUBLISHED</v>
          </cell>
          <cell r="F2700" t="str">
            <v>Offer end date has passed</v>
          </cell>
          <cell r="G2700" t="str">
            <v>Office &amp; Stationery</v>
          </cell>
          <cell r="H2700" t="str">
            <v>Index Dividers</v>
          </cell>
          <cell r="I2700">
            <v>39.99</v>
          </cell>
          <cell r="J2700" t="str">
            <v>USD</v>
          </cell>
          <cell r="K2700" t="str">
            <v>Base</v>
          </cell>
          <cell r="L2700" t="str">
            <v>Yes</v>
          </cell>
          <cell r="M2700">
            <v>2039746</v>
          </cell>
          <cell r="N2700">
            <v>2039889</v>
          </cell>
          <cell r="O2700" t="str">
            <v>NETWORK_GEO</v>
          </cell>
          <cell r="P2700">
            <v>2.84</v>
          </cell>
          <cell r="Q2700">
            <v>1</v>
          </cell>
          <cell r="R2700" t="str">
            <v>Seller Fulfilled</v>
          </cell>
          <cell r="S2700" t="str">
            <v>Seller Fulfilled</v>
          </cell>
          <cell r="T2700" t="str">
            <v>5TCX6WDEGNTV</v>
          </cell>
          <cell r="U2700" t="str">
            <v>10764608021504</v>
          </cell>
        </row>
        <row r="2701">
          <cell r="A2701" t="str">
            <v>1301-SET4</v>
          </cell>
          <cell r="B2701">
            <v>54429565</v>
          </cell>
          <cell r="C2701" t="str">
            <v>BAZIC Multicolor Magnetic Locker Mirror, One Mirror, Color May Vary,</v>
          </cell>
          <cell r="D2701" t="str">
            <v>ACTIVE</v>
          </cell>
          <cell r="E2701" t="str">
            <v>PUBLISHED</v>
          </cell>
          <cell r="F2701" t="str">
            <v>Offer end date has passed</v>
          </cell>
          <cell r="G2701" t="str">
            <v>Office &amp; Stationery</v>
          </cell>
          <cell r="H2701" t="str">
            <v>Index Dividers</v>
          </cell>
          <cell r="I2701">
            <v>43.99</v>
          </cell>
          <cell r="J2701" t="str">
            <v>USD</v>
          </cell>
          <cell r="K2701" t="str">
            <v>Base</v>
          </cell>
          <cell r="L2701" t="str">
            <v>Yes</v>
          </cell>
          <cell r="M2701">
            <v>2038710</v>
          </cell>
          <cell r="N2701">
            <v>2039889</v>
          </cell>
          <cell r="O2701" t="str">
            <v>NETWORK_GEO</v>
          </cell>
          <cell r="P2701">
            <v>2.84</v>
          </cell>
          <cell r="Q2701">
            <v>1</v>
          </cell>
          <cell r="R2701" t="str">
            <v>Seller Fulfilled</v>
          </cell>
          <cell r="S2701" t="str">
            <v>Seller Fulfilled</v>
          </cell>
          <cell r="T2701" t="str">
            <v>25U8D4VDB9AU</v>
          </cell>
          <cell r="U2701" t="str">
            <v>10764608021528</v>
          </cell>
        </row>
        <row r="2702">
          <cell r="A2702" t="str">
            <v>17052-EACH</v>
          </cell>
          <cell r="B2702">
            <v>25301149</v>
          </cell>
          <cell r="C2702" t="str">
            <v>BAZIC Essence Gel Pen 0.8mm Neon Color, Comfort Grip, (6/Pack), 1-Pack</v>
          </cell>
          <cell r="D2702" t="str">
            <v>ACTIVE</v>
          </cell>
          <cell r="E2702" t="str">
            <v>PUBLISHED</v>
          </cell>
          <cell r="F2702" t="str">
            <v>Offer end date has passed</v>
          </cell>
          <cell r="G2702" t="str">
            <v>Office &amp; Stationery</v>
          </cell>
          <cell r="H2702" t="str">
            <v>Pencil &amp; Pen Erasers</v>
          </cell>
          <cell r="I2702">
            <v>13</v>
          </cell>
          <cell r="J2702" t="str">
            <v>USD</v>
          </cell>
          <cell r="K2702" t="str">
            <v>Base</v>
          </cell>
          <cell r="L2702" t="str">
            <v>Yes</v>
          </cell>
          <cell r="M2702">
            <v>2039719</v>
          </cell>
          <cell r="N2702">
            <v>2039721</v>
          </cell>
          <cell r="O2702" t="str">
            <v>ALWAYS_TWO_DAY</v>
          </cell>
          <cell r="P2702">
            <v>1.0249999999999999</v>
          </cell>
          <cell r="Q2702">
            <v>1</v>
          </cell>
          <cell r="R2702" t="str">
            <v>Walmart Fulfilled</v>
          </cell>
          <cell r="S2702" t="str">
            <v>Seller Fulfilled</v>
          </cell>
          <cell r="T2702" t="str">
            <v>7BGP11441MPU</v>
          </cell>
          <cell r="U2702" t="str">
            <v>00467895362109</v>
          </cell>
        </row>
        <row r="2703">
          <cell r="A2703" t="str">
            <v>17066-BOX</v>
          </cell>
          <cell r="B2703">
            <v>297324811</v>
          </cell>
          <cell r="C2703" t="str">
            <v>BAZIC Frizz Erasable Gel Pen 0.7mm Black Color, Retractable Pen, 24-Pack</v>
          </cell>
          <cell r="D2703" t="str">
            <v>ARCHIVED</v>
          </cell>
          <cell r="E2703" t="str">
            <v>UNPUBLISHED</v>
          </cell>
          <cell r="F2703" t="str">
            <v>Offer end date has passed,No Match Found - Adjusted to your last submitted price</v>
          </cell>
          <cell r="G2703" t="str">
            <v>Office &amp; Stationery</v>
          </cell>
          <cell r="H2703" t="str">
            <v>Pencil &amp; Pen Erasers</v>
          </cell>
          <cell r="I2703">
            <v>34.75</v>
          </cell>
          <cell r="J2703" t="str">
            <v>USD</v>
          </cell>
          <cell r="K2703" t="str">
            <v>Base</v>
          </cell>
          <cell r="L2703" t="str">
            <v>Yes</v>
          </cell>
          <cell r="M2703">
            <v>2039719</v>
          </cell>
          <cell r="N2703">
            <v>2039721</v>
          </cell>
          <cell r="O2703" t="str">
            <v>NETWORK_GEO</v>
          </cell>
          <cell r="P2703">
            <v>6.82</v>
          </cell>
          <cell r="Q2703">
            <v>1</v>
          </cell>
          <cell r="R2703" t="str">
            <v>Seller Fulfilled</v>
          </cell>
          <cell r="S2703" t="str">
            <v>Seller Fulfilled</v>
          </cell>
          <cell r="T2703" t="str">
            <v>390OSABNLGVC</v>
          </cell>
          <cell r="U2703" t="str">
            <v>10764608022204</v>
          </cell>
        </row>
        <row r="2704">
          <cell r="A2704" t="str">
            <v>17086-PACK2</v>
          </cell>
          <cell r="B2704">
            <v>855148783</v>
          </cell>
          <cell r="C2704" t="str">
            <v>BAZIC 24 Scented Glitter Neon Metallic Gel Pen, Comfort Grip (24/Pack), 2-Packs</v>
          </cell>
          <cell r="D2704" t="str">
            <v>ACTIVE</v>
          </cell>
          <cell r="E2704" t="str">
            <v>PUBLISHED</v>
          </cell>
          <cell r="G2704" t="str">
            <v>Office &amp; Stationery</v>
          </cell>
          <cell r="H2704" t="str">
            <v>Pens</v>
          </cell>
          <cell r="I2704">
            <v>19.5</v>
          </cell>
          <cell r="J2704" t="str">
            <v>USD</v>
          </cell>
          <cell r="K2704" t="str">
            <v>Base</v>
          </cell>
          <cell r="L2704">
            <v>19.5</v>
          </cell>
          <cell r="M2704">
            <v>2039719</v>
          </cell>
          <cell r="N2704">
            <v>2039905</v>
          </cell>
          <cell r="O2704" t="str">
            <v>NETWORK_GEO</v>
          </cell>
          <cell r="P2704">
            <v>0.2</v>
          </cell>
          <cell r="Q2704">
            <v>1</v>
          </cell>
          <cell r="R2704" t="str">
            <v>Seller Fulfilled</v>
          </cell>
          <cell r="S2704" t="str">
            <v>Seller Fulfilled</v>
          </cell>
          <cell r="T2704" t="str">
            <v>54IGK2O5OUTS</v>
          </cell>
          <cell r="U2704" t="str">
            <v>00467034576190</v>
          </cell>
        </row>
        <row r="2705">
          <cell r="A2705" t="str">
            <v>1942-EACH</v>
          </cell>
          <cell r="B2705">
            <v>5284926870</v>
          </cell>
          <cell r="C2705" t="str">
            <v>Bazic 1942 Single Blade Sharpener with Receptacle &amp; Eraser, Pack of 2</v>
          </cell>
          <cell r="D2705" t="str">
            <v>ACTIVE</v>
          </cell>
          <cell r="E2705" t="str">
            <v>UNPUBLISHED</v>
          </cell>
          <cell r="F2705" t="str">
            <v>PRICING_ERROR,PRICING_ERROR</v>
          </cell>
          <cell r="G2705" t="str">
            <v>Crafts</v>
          </cell>
          <cell r="H2705" t="str">
            <v>Crayons</v>
          </cell>
          <cell r="I2705">
            <v>8.89</v>
          </cell>
          <cell r="J2705" t="str">
            <v>USD</v>
          </cell>
          <cell r="K2705" t="str">
            <v>Base</v>
          </cell>
          <cell r="L2705" t="str">
            <v>Yes</v>
          </cell>
          <cell r="M2705">
            <v>2038710</v>
          </cell>
          <cell r="N2705">
            <v>2039722</v>
          </cell>
          <cell r="O2705" t="str">
            <v>NETWORK_GEO</v>
          </cell>
          <cell r="P2705">
            <v>102</v>
          </cell>
          <cell r="Q2705">
            <v>1</v>
          </cell>
          <cell r="R2705" t="str">
            <v>Seller Fulfilled</v>
          </cell>
          <cell r="S2705" t="str">
            <v>Seller Fulfilled</v>
          </cell>
          <cell r="T2705" t="str">
            <v>6DGCJ5CG2M5G</v>
          </cell>
          <cell r="U2705" t="str">
            <v>00764608025123</v>
          </cell>
        </row>
        <row r="2706">
          <cell r="A2706" t="str">
            <v>2001-EACH</v>
          </cell>
          <cell r="B2706">
            <v>35034954</v>
          </cell>
          <cell r="C2706" t="str">
            <v>BAZIC Super Glue Gel 0.07 (2g) (3-pack) [2001]</v>
          </cell>
          <cell r="D2706" t="str">
            <v>ACTIVE</v>
          </cell>
          <cell r="E2706" t="str">
            <v>PUBLISHED</v>
          </cell>
          <cell r="F2706" t="str">
            <v>Offer end date has passed</v>
          </cell>
          <cell r="G2706" t="str">
            <v>Office &amp; Stationery</v>
          </cell>
          <cell r="H2706" t="str">
            <v>Glue</v>
          </cell>
          <cell r="I2706">
            <v>7.99</v>
          </cell>
          <cell r="J2706" t="str">
            <v>USD</v>
          </cell>
          <cell r="K2706" t="str">
            <v>Base</v>
          </cell>
          <cell r="L2706">
            <v>7.99</v>
          </cell>
          <cell r="M2706">
            <v>2039872</v>
          </cell>
          <cell r="N2706">
            <v>2039722</v>
          </cell>
          <cell r="O2706">
            <v>0.05</v>
          </cell>
          <cell r="P2706">
            <v>9.68</v>
          </cell>
          <cell r="Q2706">
            <v>1</v>
          </cell>
          <cell r="R2706" t="str">
            <v>Seller Fulfilled</v>
          </cell>
          <cell r="S2706" t="str">
            <v>Seller Fulfilled</v>
          </cell>
          <cell r="T2706" t="str">
            <v>769SCYGTZ06D</v>
          </cell>
          <cell r="U2706" t="str">
            <v>10764608025144</v>
          </cell>
        </row>
        <row r="2707">
          <cell r="A2707" t="str">
            <v>2056-EACH</v>
          </cell>
          <cell r="B2707">
            <v>11834767828</v>
          </cell>
          <cell r="C2707" t="str">
            <v>Bazic 2056 0.21 oz 4 Washable Scented Glue Stick</v>
          </cell>
          <cell r="D2707" t="str">
            <v>ACTIVE</v>
          </cell>
          <cell r="E2707" t="str">
            <v>PUBLISHED</v>
          </cell>
          <cell r="F2707" t="str">
            <v>Compliance - Childrenâ€™s Product Policy</v>
          </cell>
          <cell r="G2707" t="str">
            <v>Office &amp; Stationery</v>
          </cell>
          <cell r="H2707" t="str">
            <v>Glue</v>
          </cell>
          <cell r="I2707">
            <v>7.8</v>
          </cell>
          <cell r="J2707" t="str">
            <v>USD</v>
          </cell>
          <cell r="K2707" t="str">
            <v>Base</v>
          </cell>
          <cell r="L2707">
            <v>7.8</v>
          </cell>
          <cell r="M2707">
            <v>2039872</v>
          </cell>
          <cell r="N2707">
            <v>2039722</v>
          </cell>
          <cell r="O2707">
            <v>0.16</v>
          </cell>
          <cell r="P2707">
            <v>0.46</v>
          </cell>
          <cell r="Q2707">
            <v>1</v>
          </cell>
          <cell r="R2707" t="str">
            <v>Seller Fulfilled</v>
          </cell>
          <cell r="S2707" t="str">
            <v>Seller Fulfilled</v>
          </cell>
          <cell r="T2707" t="str">
            <v>5Z7RG7HNW8PW</v>
          </cell>
          <cell r="U2707" t="str">
            <v>00461432290979</v>
          </cell>
        </row>
        <row r="2708">
          <cell r="A2708" t="str">
            <v>214-BOX</v>
          </cell>
          <cell r="B2708">
            <v>919956360</v>
          </cell>
          <cell r="C2708" t="str">
            <v>BAZIC Loose Leaf Binder Ring 2" Book Rings Binder Rings (6/Pack), 24-Packs</v>
          </cell>
          <cell r="D2708" t="str">
            <v>RETIRED</v>
          </cell>
          <cell r="E2708" t="str">
            <v>UNPUBLISHED</v>
          </cell>
          <cell r="F2708" t="str">
            <v>Offer end date has passed,No Match Found - Adjusted to your last submitted price</v>
          </cell>
          <cell r="G2708" t="str">
            <v>Crafts</v>
          </cell>
          <cell r="H2708" t="str">
            <v>Crayons</v>
          </cell>
          <cell r="I2708">
            <v>89.53</v>
          </cell>
          <cell r="J2708" t="str">
            <v>USD</v>
          </cell>
          <cell r="K2708" t="str">
            <v>Base</v>
          </cell>
          <cell r="L2708" t="str">
            <v>Yes</v>
          </cell>
          <cell r="M2708">
            <v>2038710</v>
          </cell>
          <cell r="N2708">
            <v>2039722</v>
          </cell>
          <cell r="O2708" t="str">
            <v>NETWORK_GEO</v>
          </cell>
          <cell r="P2708">
            <v>9.6</v>
          </cell>
          <cell r="Q2708">
            <v>1</v>
          </cell>
          <cell r="R2708" t="str">
            <v>Seller Fulfilled</v>
          </cell>
          <cell r="S2708" t="str">
            <v>Seller Fulfilled</v>
          </cell>
          <cell r="T2708" t="str">
            <v>1AFV5A2VE7LF</v>
          </cell>
          <cell r="U2708" t="str">
            <v>20764608025622</v>
          </cell>
        </row>
        <row r="2709">
          <cell r="A2709" t="str">
            <v>2232-EACH</v>
          </cell>
          <cell r="B2709">
            <v>117585458</v>
          </cell>
          <cell r="C2709" t="str">
            <v>BAZIC Erasers Oval Eraser Latex Free, 4-Count</v>
          </cell>
          <cell r="D2709" t="str">
            <v>ACTIVE</v>
          </cell>
          <cell r="E2709" t="str">
            <v>PUBLISHED</v>
          </cell>
          <cell r="G2709" t="str">
            <v>Office &amp; Stationery</v>
          </cell>
          <cell r="H2709" t="str">
            <v>Pencil &amp; Pen Erasers</v>
          </cell>
          <cell r="I2709">
            <v>7.99</v>
          </cell>
          <cell r="J2709" t="str">
            <v>USD</v>
          </cell>
          <cell r="K2709" t="str">
            <v>Base</v>
          </cell>
          <cell r="L2709">
            <v>7.99</v>
          </cell>
          <cell r="M2709">
            <v>2039721</v>
          </cell>
          <cell r="N2709">
            <v>2039905</v>
          </cell>
          <cell r="O2709" t="str">
            <v>NETWORK_GEO</v>
          </cell>
          <cell r="P2709">
            <v>2.94</v>
          </cell>
          <cell r="Q2709">
            <v>1</v>
          </cell>
          <cell r="R2709" t="str">
            <v>Seller Fulfilled</v>
          </cell>
          <cell r="S2709" t="str">
            <v>Seller Fulfilled</v>
          </cell>
          <cell r="T2709" t="str">
            <v>166XMCLUKXV2</v>
          </cell>
          <cell r="U2709" t="str">
            <v>10764608002763</v>
          </cell>
        </row>
        <row r="2710">
          <cell r="A2710" t="str">
            <v>2560-PACK2</v>
          </cell>
          <cell r="B2710">
            <v>186795524</v>
          </cell>
          <cell r="C2710" t="str">
            <v>BAZIC Silky Gel Crayons 6 Color, Washable Blendable Watercolor Crayon (6/Pack), 2-Packs</v>
          </cell>
          <cell r="D2710" t="str">
            <v>ACTIVE</v>
          </cell>
          <cell r="E2710" t="str">
            <v>PUBLISHED</v>
          </cell>
          <cell r="G2710" t="str">
            <v>Crafts</v>
          </cell>
          <cell r="H2710" t="str">
            <v>Crayons</v>
          </cell>
          <cell r="I2710">
            <v>9.56</v>
          </cell>
          <cell r="J2710" t="str">
            <v>USD</v>
          </cell>
          <cell r="K2710" t="str">
            <v>Base</v>
          </cell>
          <cell r="L2710">
            <v>9.56</v>
          </cell>
          <cell r="M2710">
            <v>2039722</v>
          </cell>
          <cell r="N2710">
            <v>2039919</v>
          </cell>
          <cell r="O2710">
            <v>0.43</v>
          </cell>
          <cell r="P2710">
            <v>0.46</v>
          </cell>
          <cell r="Q2710">
            <v>1</v>
          </cell>
          <cell r="R2710" t="str">
            <v>Seller Fulfilled</v>
          </cell>
          <cell r="S2710" t="str">
            <v>Seller Fulfilled</v>
          </cell>
          <cell r="T2710" t="str">
            <v>6LEKILW4VIMB</v>
          </cell>
          <cell r="U2710" t="str">
            <v>00764608029015</v>
          </cell>
        </row>
        <row r="2711">
          <cell r="A2711" t="str">
            <v>3001-BOX</v>
          </cell>
          <cell r="B2711">
            <v>164046628</v>
          </cell>
          <cell r="C2711" t="str">
            <v>BAZIC Desktop Calculator 8-Digit, LCD Display, 12-Pack</v>
          </cell>
          <cell r="D2711" t="str">
            <v>ACTIVE</v>
          </cell>
          <cell r="E2711" t="str">
            <v>PUBLISHED</v>
          </cell>
          <cell r="F2711" t="str">
            <v>Offer end date has passed</v>
          </cell>
          <cell r="G2711" t="str">
            <v>Office &amp; Stationery</v>
          </cell>
          <cell r="H2711" t="str">
            <v>Rulers</v>
          </cell>
          <cell r="I2711">
            <v>6.99</v>
          </cell>
          <cell r="J2711" t="str">
            <v>USD</v>
          </cell>
          <cell r="K2711" t="str">
            <v>Base</v>
          </cell>
          <cell r="L2711" t="str">
            <v>Yes</v>
          </cell>
          <cell r="M2711">
            <v>2039735</v>
          </cell>
          <cell r="N2711">
            <v>2039731</v>
          </cell>
          <cell r="O2711" t="str">
            <v>ALWAYS_TWO_DAY</v>
          </cell>
          <cell r="P2711">
            <v>0.08</v>
          </cell>
          <cell r="Q2711">
            <v>1</v>
          </cell>
          <cell r="R2711" t="str">
            <v>Walmart Fulfilled</v>
          </cell>
          <cell r="S2711" t="str">
            <v>Seller Fulfilled</v>
          </cell>
          <cell r="T2711" t="str">
            <v>7345ZLNXOI12</v>
          </cell>
          <cell r="U2711" t="str">
            <v>00764608003060</v>
          </cell>
        </row>
        <row r="2712">
          <cell r="A2712" t="str">
            <v>306-PACK2</v>
          </cell>
          <cell r="B2712">
            <v>823893573</v>
          </cell>
          <cell r="C2712" t="str">
            <v>BAZIC Wooden Ruler 12" (30cm), Singel Metal Edge, (3/Pack), 2-Packs</v>
          </cell>
          <cell r="D2712" t="str">
            <v>ACTIVE</v>
          </cell>
          <cell r="E2712" t="str">
            <v>PUBLISHED</v>
          </cell>
          <cell r="F2712" t="str">
            <v>Offer end date has passed</v>
          </cell>
          <cell r="G2712" t="str">
            <v>Office &amp; Stationery</v>
          </cell>
          <cell r="H2712" t="str">
            <v>File Folders</v>
          </cell>
          <cell r="I2712">
            <v>74.28</v>
          </cell>
          <cell r="J2712" t="str">
            <v>USD</v>
          </cell>
          <cell r="K2712" t="str">
            <v>Base</v>
          </cell>
          <cell r="L2712" t="str">
            <v>Yes</v>
          </cell>
          <cell r="M2712">
            <v>2039731</v>
          </cell>
          <cell r="N2712">
            <v>2039742</v>
          </cell>
          <cell r="O2712" t="str">
            <v>NETWORK_GEO</v>
          </cell>
          <cell r="P2712">
            <v>4.76</v>
          </cell>
          <cell r="Q2712">
            <v>1</v>
          </cell>
          <cell r="R2712" t="str">
            <v>Seller Fulfilled</v>
          </cell>
          <cell r="S2712" t="str">
            <v>Seller Fulfilled</v>
          </cell>
          <cell r="T2712" t="str">
            <v>33VBWLWK9IVW</v>
          </cell>
          <cell r="U2712" t="str">
            <v>10764608031053</v>
          </cell>
        </row>
        <row r="2713">
          <cell r="A2713" t="str">
            <v>3493-CASE</v>
          </cell>
          <cell r="B2713">
            <v>485123908</v>
          </cell>
          <cell r="C2713" t="str">
            <v>BAZIC Glitter Shaker 1 LB Green Color, Halloween Sparkling Powder, 12-Pack</v>
          </cell>
          <cell r="D2713" t="str">
            <v>ACTIVE</v>
          </cell>
          <cell r="E2713" t="str">
            <v>PUBLISHED</v>
          </cell>
          <cell r="G2713" t="str">
            <v>Crafts</v>
          </cell>
          <cell r="H2713" t="str">
            <v>Glitter</v>
          </cell>
          <cell r="I2713">
            <v>134.49</v>
          </cell>
          <cell r="J2713" t="str">
            <v>USD</v>
          </cell>
          <cell r="K2713" t="str">
            <v>Base</v>
          </cell>
          <cell r="L2713">
            <v>134.49</v>
          </cell>
          <cell r="M2713">
            <v>2038710</v>
          </cell>
          <cell r="N2713">
            <v>2039738</v>
          </cell>
          <cell r="O2713" t="str">
            <v>NETWORK_GEO</v>
          </cell>
          <cell r="P2713">
            <v>2.88</v>
          </cell>
          <cell r="Q2713">
            <v>1</v>
          </cell>
          <cell r="R2713" t="str">
            <v>Seller Fulfilled</v>
          </cell>
          <cell r="S2713" t="str">
            <v>Seller Fulfilled</v>
          </cell>
          <cell r="T2713" t="str">
            <v>5RZIQQ790LMW</v>
          </cell>
          <cell r="U2713" t="str">
            <v>00764608031117</v>
          </cell>
        </row>
        <row r="2714">
          <cell r="A2714" t="str">
            <v>3827-PACK2</v>
          </cell>
          <cell r="B2714">
            <v>895208255</v>
          </cell>
          <cell r="C2714" t="str">
            <v>BAZIC Alphabet Numbers Stickers Gold 2" A to Z 0 to 9 Sticker (72/Pack), 2-Packs</v>
          </cell>
          <cell r="D2714" t="str">
            <v>ACTIVE</v>
          </cell>
          <cell r="E2714" t="str">
            <v>PUBLISHED</v>
          </cell>
          <cell r="F2714" t="str">
            <v>Offer end date has passed</v>
          </cell>
          <cell r="G2714" t="str">
            <v>Office &amp; Stationery</v>
          </cell>
          <cell r="H2714" t="str">
            <v>Index Dividers</v>
          </cell>
          <cell r="I2714">
            <v>36.75</v>
          </cell>
          <cell r="J2714" t="str">
            <v>USD</v>
          </cell>
          <cell r="K2714" t="str">
            <v>Base</v>
          </cell>
          <cell r="L2714" t="str">
            <v>Yes</v>
          </cell>
          <cell r="M2714">
            <v>2038710</v>
          </cell>
          <cell r="N2714">
            <v>2039889</v>
          </cell>
          <cell r="O2714" t="str">
            <v>NETWORK_GEO</v>
          </cell>
          <cell r="P2714">
            <v>3.38</v>
          </cell>
          <cell r="Q2714">
            <v>1</v>
          </cell>
          <cell r="R2714" t="str">
            <v>Seller Fulfilled</v>
          </cell>
          <cell r="S2714" t="str">
            <v>Seller Fulfilled</v>
          </cell>
          <cell r="T2714" t="str">
            <v>1XS30H6R9SCM</v>
          </cell>
          <cell r="U2714" t="str">
            <v>10764608031176</v>
          </cell>
        </row>
        <row r="2715">
          <cell r="A2715" t="str">
            <v>3866-PACK2</v>
          </cell>
          <cell r="B2715">
            <v>304030620</v>
          </cell>
          <cell r="C2715" t="str">
            <v>BAZIC Heart Sticker Rolls, Reward Stickers Motivational Gift for Kids (486/Pack), 2-Packs</v>
          </cell>
          <cell r="D2715" t="str">
            <v>ARCHIVED</v>
          </cell>
          <cell r="E2715" t="str">
            <v>UNPUBLISHED</v>
          </cell>
          <cell r="F2715" t="str">
            <v>Offer end date has passed</v>
          </cell>
          <cell r="G2715" t="str">
            <v>Office &amp; Stationery</v>
          </cell>
          <cell r="H2715" t="str">
            <v>Paper Hole Punches</v>
          </cell>
          <cell r="I2715">
            <v>58.99</v>
          </cell>
          <cell r="J2715" t="str">
            <v>USD</v>
          </cell>
          <cell r="K2715" t="str">
            <v>Base</v>
          </cell>
          <cell r="L2715" t="str">
            <v>Yes</v>
          </cell>
          <cell r="M2715">
            <v>2038710</v>
          </cell>
          <cell r="N2715">
            <v>2048506</v>
          </cell>
          <cell r="O2715" t="str">
            <v>NETWORK_GEO</v>
          </cell>
          <cell r="P2715">
            <v>3.78</v>
          </cell>
          <cell r="Q2715">
            <v>1</v>
          </cell>
          <cell r="R2715" t="str">
            <v>Seller Fulfilled</v>
          </cell>
          <cell r="S2715" t="str">
            <v>Seller Fulfilled</v>
          </cell>
          <cell r="T2715" t="str">
            <v>6ZOSH2QKIZHH</v>
          </cell>
          <cell r="U2715" t="str">
            <v>10764608032029</v>
          </cell>
        </row>
        <row r="2716">
          <cell r="A2716" t="str">
            <v>3991-PACK4</v>
          </cell>
          <cell r="B2716">
            <v>1716014704</v>
          </cell>
          <cell r="C2716" t="str">
            <v>BAZIC 12-piece Paint Brush Foam Tipped Brushes Set, Nylon Hair Brushes for Oil Watercolor Acrylic Painting, 4-Pack</v>
          </cell>
          <cell r="D2716" t="str">
            <v>ACTIVE</v>
          </cell>
          <cell r="E2716" t="str">
            <v>PUBLISHED</v>
          </cell>
          <cell r="G2716" t="str">
            <v>Crafts</v>
          </cell>
          <cell r="H2716" t="str">
            <v>Art Brushes</v>
          </cell>
          <cell r="I2716">
            <v>28.49</v>
          </cell>
          <cell r="J2716" t="str">
            <v>USD</v>
          </cell>
          <cell r="K2716" t="str">
            <v>Base</v>
          </cell>
          <cell r="L2716">
            <v>28.49</v>
          </cell>
          <cell r="M2716">
            <v>2039747</v>
          </cell>
          <cell r="N2716">
            <v>2039741</v>
          </cell>
          <cell r="O2716" t="str">
            <v>NETWORK_GEO</v>
          </cell>
          <cell r="P2716">
            <v>22.96</v>
          </cell>
          <cell r="Q2716">
            <v>1</v>
          </cell>
          <cell r="R2716" t="str">
            <v>Seller Fulfilled</v>
          </cell>
          <cell r="S2716" t="str">
            <v>Seller Fulfilled</v>
          </cell>
          <cell r="T2716" t="str">
            <v>2ANIDAQ5OIR6</v>
          </cell>
          <cell r="U2716" t="str">
            <v>20764608033108</v>
          </cell>
        </row>
        <row r="2717">
          <cell r="A2717" t="str">
            <v>4170-PACK4</v>
          </cell>
          <cell r="B2717">
            <v>10212058647</v>
          </cell>
          <cell r="C2717" t="str">
            <v>BAZIC 3 Ring Binder 1" View Binders Slant D Ring White, PVC-Free, Hold 220 Sheets, 4-Count</v>
          </cell>
          <cell r="D2717" t="str">
            <v>ACTIVE</v>
          </cell>
          <cell r="E2717" t="str">
            <v>PUBLISHED</v>
          </cell>
          <cell r="G2717" t="str">
            <v>Office &amp; Stationery</v>
          </cell>
          <cell r="H2717" t="str">
            <v>Binders</v>
          </cell>
          <cell r="I2717">
            <v>31.75</v>
          </cell>
          <cell r="J2717" t="str">
            <v>USD</v>
          </cell>
          <cell r="K2717" t="str">
            <v>Base</v>
          </cell>
          <cell r="L2717">
            <v>31.75</v>
          </cell>
          <cell r="M2717">
            <v>2039738</v>
          </cell>
          <cell r="N2717">
            <v>2039741</v>
          </cell>
          <cell r="O2717" t="str">
            <v>NETWORK_GEO</v>
          </cell>
          <cell r="P2717">
            <v>0.67</v>
          </cell>
          <cell r="Q2717">
            <v>1</v>
          </cell>
          <cell r="R2717" t="str">
            <v>Seller Fulfilled</v>
          </cell>
          <cell r="S2717" t="str">
            <v>Seller Fulfilled</v>
          </cell>
          <cell r="T2717" t="str">
            <v>544D1QVVWZ1G</v>
          </cell>
          <cell r="U2717" t="str">
            <v>00764608033432</v>
          </cell>
        </row>
        <row r="2718">
          <cell r="A2718" t="str">
            <v>4576236-EACH</v>
          </cell>
          <cell r="B2718">
            <v>982146150</v>
          </cell>
          <cell r="C2718" t="str">
            <v>DDI 2325690 Mickey Clubhouse 80 Page Coloring Book&amp;#44; Assorted Color - Case of 288</v>
          </cell>
          <cell r="D2718" t="str">
            <v>ACTIVE</v>
          </cell>
          <cell r="E2718" t="str">
            <v>PUBLISHED</v>
          </cell>
          <cell r="F2718" t="str">
            <v>Offer end date has passed</v>
          </cell>
          <cell r="G2718" t="str">
            <v>Crafts</v>
          </cell>
          <cell r="H2718" t="str">
            <v>Clays &amp; Doughs</v>
          </cell>
          <cell r="I2718">
            <v>9.51</v>
          </cell>
          <cell r="J2718" t="str">
            <v>USD</v>
          </cell>
          <cell r="K2718" t="str">
            <v>Base</v>
          </cell>
          <cell r="L2718" t="str">
            <v>Yes</v>
          </cell>
          <cell r="M2718">
            <v>2038710</v>
          </cell>
          <cell r="N2718">
            <v>2039741</v>
          </cell>
          <cell r="O2718" t="str">
            <v>NETWORK_GEO</v>
          </cell>
          <cell r="P2718">
            <v>0.21</v>
          </cell>
          <cell r="Q2718">
            <v>1</v>
          </cell>
          <cell r="R2718" t="str">
            <v>Seller Fulfilled</v>
          </cell>
          <cell r="S2718" t="str">
            <v>Seller Fulfilled</v>
          </cell>
          <cell r="T2718" t="str">
            <v>259O1HHGG0EV</v>
          </cell>
          <cell r="U2718" t="str">
            <v>00764608033579</v>
          </cell>
        </row>
        <row r="2719">
          <cell r="A2719" t="str">
            <v>609-PACK4</v>
          </cell>
          <cell r="B2719">
            <v>245385399</v>
          </cell>
          <cell r="C2719" t="str">
            <v>BAZIC Staples Standard (26/6) Metallic Color 3000/Pack, 4-Packs</v>
          </cell>
          <cell r="D2719" t="str">
            <v>ACTIVE</v>
          </cell>
          <cell r="E2719" t="str">
            <v>PUBLISHED</v>
          </cell>
          <cell r="F2719" t="str">
            <v>Offer end date has passed</v>
          </cell>
          <cell r="G2719" t="str">
            <v>Office &amp; Stationery</v>
          </cell>
          <cell r="H2719" t="str">
            <v>Desk Stapler Staples</v>
          </cell>
          <cell r="I2719">
            <v>16.75</v>
          </cell>
          <cell r="J2719" t="str">
            <v>USD</v>
          </cell>
          <cell r="K2719" t="str">
            <v>Base</v>
          </cell>
          <cell r="L2719">
            <v>15.25</v>
          </cell>
          <cell r="M2719">
            <v>2039911</v>
          </cell>
          <cell r="N2719">
            <v>2039748</v>
          </cell>
          <cell r="O2719">
            <v>0.96</v>
          </cell>
          <cell r="P2719">
            <v>6.72</v>
          </cell>
          <cell r="Q2719">
            <v>1</v>
          </cell>
          <cell r="R2719" t="str">
            <v>Seller Fulfilled</v>
          </cell>
          <cell r="S2719" t="str">
            <v>Seller Fulfilled</v>
          </cell>
          <cell r="T2719" t="str">
            <v>6PMZIGZ7WJFK</v>
          </cell>
          <cell r="U2719" t="str">
            <v>10764608034214</v>
          </cell>
        </row>
        <row r="2720">
          <cell r="A2720" t="str">
            <v>751-SET4</v>
          </cell>
          <cell r="B2720">
            <v>54434775</v>
          </cell>
          <cell r="C2720" t="str">
            <v>BAZIC Tri-Angle 0.7mm Mechanical Pencil w/ Refill 2B Ceramic Lead, 4-Pack</v>
          </cell>
          <cell r="D2720" t="str">
            <v>ACTIVE</v>
          </cell>
          <cell r="E2720" t="str">
            <v>PUBLISHED</v>
          </cell>
          <cell r="F2720" t="str">
            <v>Offer end date has passed</v>
          </cell>
          <cell r="G2720" t="str">
            <v>Office &amp; Stationery</v>
          </cell>
          <cell r="H2720" t="str">
            <v>Mechanical Pencils</v>
          </cell>
          <cell r="I2720">
            <v>13.49</v>
          </cell>
          <cell r="J2720" t="str">
            <v>USD</v>
          </cell>
          <cell r="K2720" t="str">
            <v>Base</v>
          </cell>
          <cell r="L2720">
            <v>13.49</v>
          </cell>
          <cell r="M2720">
            <v>2039720</v>
          </cell>
          <cell r="N2720">
            <v>2038710</v>
          </cell>
          <cell r="O2720">
            <v>0.24</v>
          </cell>
          <cell r="P2720">
            <v>0.23</v>
          </cell>
          <cell r="Q2720">
            <v>1</v>
          </cell>
          <cell r="R2720" t="str">
            <v>Seller Fulfilled</v>
          </cell>
          <cell r="S2720" t="str">
            <v>Seller Fulfilled</v>
          </cell>
          <cell r="T2720" t="str">
            <v>5LMH7HOT94FK</v>
          </cell>
          <cell r="U2720" t="str">
            <v>00764608034330</v>
          </cell>
        </row>
        <row r="2721">
          <cell r="A2721" t="str">
            <v>8232-EACH</v>
          </cell>
          <cell r="B2721">
            <v>16490072262</v>
          </cell>
          <cell r="C2721" t="str">
            <v>BAZIC White Catalog Mailing Envelope 10" x 13" Self Seal Envelopes, 4-Count</v>
          </cell>
          <cell r="D2721" t="str">
            <v>ACTIVE</v>
          </cell>
          <cell r="E2721" t="str">
            <v>PUBLISHED</v>
          </cell>
          <cell r="F2721"/>
          <cell r="G2721" t="str">
            <v>Crafts</v>
          </cell>
          <cell r="H2721" t="str">
            <v>Stickers</v>
          </cell>
          <cell r="I2721">
            <v>39.75</v>
          </cell>
          <cell r="J2721" t="str">
            <v>USD</v>
          </cell>
          <cell r="K2721" t="str">
            <v>Base</v>
          </cell>
          <cell r="L2721" t="str">
            <v>Yes</v>
          </cell>
          <cell r="M2721">
            <v>2038710</v>
          </cell>
          <cell r="N2721">
            <v>2038710</v>
          </cell>
          <cell r="O2721" t="str">
            <v>NETWORK_GEO</v>
          </cell>
          <cell r="P2721">
            <v>2.1800000000000002</v>
          </cell>
          <cell r="Q2721">
            <v>1</v>
          </cell>
          <cell r="R2721" t="str">
            <v>Seller Fulfilled</v>
          </cell>
          <cell r="S2721" t="str">
            <v>Seller Fulfilled</v>
          </cell>
          <cell r="T2721" t="str">
            <v>53DPEXH4HOK0</v>
          </cell>
          <cell r="U2721" t="str">
            <v>10764608038236</v>
          </cell>
        </row>
        <row r="2722">
          <cell r="A2722" t="str">
            <v>930-BOX</v>
          </cell>
          <cell r="B2722">
            <v>381553014</v>
          </cell>
          <cell r="C2722" t="str">
            <v>BAZIC Double Sided Tape w/ Dispenser 3/4"x500", 24-Pack</v>
          </cell>
          <cell r="D2722" t="str">
            <v>ACTIVE</v>
          </cell>
          <cell r="E2722" t="str">
            <v>PUBLISHED</v>
          </cell>
          <cell r="G2722" t="str">
            <v>Office &amp; Stationery</v>
          </cell>
          <cell r="H2722" t="str">
            <v>Adhesive Tapes</v>
          </cell>
          <cell r="I2722">
            <v>47.16</v>
          </cell>
          <cell r="J2722" t="str">
            <v>USD</v>
          </cell>
          <cell r="K2722" t="str">
            <v>Base</v>
          </cell>
          <cell r="L2722">
            <v>47.16</v>
          </cell>
          <cell r="M2722">
            <v>2038710</v>
          </cell>
          <cell r="N2722">
            <v>2038710</v>
          </cell>
          <cell r="O2722" t="str">
            <v>NETWORK_GEO</v>
          </cell>
          <cell r="P2722">
            <v>0.16</v>
          </cell>
          <cell r="Q2722">
            <v>1</v>
          </cell>
          <cell r="R2722" t="str">
            <v>Seller Fulfilled</v>
          </cell>
          <cell r="S2722" t="str">
            <v>Seller Fulfilled</v>
          </cell>
          <cell r="T2722" t="str">
            <v>31GX1G1YWO41</v>
          </cell>
          <cell r="U2722" t="str">
            <v>00764608038604</v>
          </cell>
        </row>
        <row r="2723">
          <cell r="A2723" t="str">
            <v>17077-EACH</v>
          </cell>
          <cell r="B2723">
            <v>353091766</v>
          </cell>
          <cell r="C2723" t="str">
            <v>BAZIC GX-9 Triangle 10 Color Oil Gel Ink Pen, 1.0 mm, (10/Pack), 1-Pack</v>
          </cell>
          <cell r="D2723" t="str">
            <v>ARCHIVED</v>
          </cell>
          <cell r="E2723" t="str">
            <v>UNPUBLISHED</v>
          </cell>
          <cell r="F2723" t="str">
            <v>Offer end date has passed</v>
          </cell>
          <cell r="G2723" t="str">
            <v>Office &amp; Stationery</v>
          </cell>
          <cell r="H2723" t="str">
            <v>Pens</v>
          </cell>
          <cell r="I2723">
            <v>6.49</v>
          </cell>
          <cell r="J2723" t="str">
            <v>USD</v>
          </cell>
          <cell r="K2723" t="str">
            <v>Base</v>
          </cell>
          <cell r="L2723" t="str">
            <v>Yes</v>
          </cell>
          <cell r="M2723">
            <v>2039719</v>
          </cell>
          <cell r="N2723">
            <v>2038710</v>
          </cell>
          <cell r="O2723">
            <v>0.14000000000000001</v>
          </cell>
          <cell r="P2723">
            <v>39.119999999999997</v>
          </cell>
          <cell r="Q2723">
            <v>1</v>
          </cell>
          <cell r="R2723" t="str">
            <v>Seller Fulfilled</v>
          </cell>
          <cell r="S2723" t="str">
            <v>Seller Fulfilled</v>
          </cell>
          <cell r="T2723" t="str">
            <v>509PJ52REJDI</v>
          </cell>
          <cell r="U2723" t="str">
            <v>20764608039407</v>
          </cell>
        </row>
        <row r="2724">
          <cell r="A2724" t="str">
            <v>17100-BOX</v>
          </cell>
          <cell r="B2724">
            <v>18010421856</v>
          </cell>
          <cell r="C2724" t="str">
            <v>BAZIC Frizz Erasable Gel Pens, 0.7mm Medium Point, Black Ink, 2 Per Pack, 24-Pack</v>
          </cell>
          <cell r="D2724" t="str">
            <v>ACTIVE</v>
          </cell>
          <cell r="E2724" t="str">
            <v>PUBLISHED</v>
          </cell>
          <cell r="F2724" t="str">
            <v>Offer end date has passed</v>
          </cell>
          <cell r="G2724" t="str">
            <v>Office &amp; Stationery</v>
          </cell>
          <cell r="H2724" t="str">
            <v>Pens</v>
          </cell>
          <cell r="I2724">
            <v>31.99</v>
          </cell>
          <cell r="J2724" t="str">
            <v>USD</v>
          </cell>
          <cell r="K2724" t="str">
            <v>Base</v>
          </cell>
          <cell r="L2724">
            <v>31.99</v>
          </cell>
          <cell r="M2724">
            <v>2039719</v>
          </cell>
          <cell r="N2724">
            <v>2039747</v>
          </cell>
          <cell r="O2724">
            <v>1.35</v>
          </cell>
          <cell r="P2724">
            <v>0.26</v>
          </cell>
          <cell r="Q2724">
            <v>1</v>
          </cell>
          <cell r="R2724" t="str">
            <v>Seller Fulfilled</v>
          </cell>
          <cell r="S2724" t="str">
            <v>Seller Fulfilled</v>
          </cell>
          <cell r="T2724" t="str">
            <v>3M0O0D19BL4K</v>
          </cell>
          <cell r="U2724" t="str">
            <v>00764608039939</v>
          </cell>
        </row>
        <row r="2725">
          <cell r="A2725" t="str">
            <v>1747-SET4</v>
          </cell>
          <cell r="B2725">
            <v>30257823</v>
          </cell>
          <cell r="C2725" t="str">
            <v>BAZIC 2-In-1 Mechanical Pencil &amp; 4-Fashion Color Pen with Grip, 1.0 mm Bold Point, HB Pencil Lead, 4-Pack</v>
          </cell>
          <cell r="D2725" t="str">
            <v>ACTIVE</v>
          </cell>
          <cell r="E2725" t="str">
            <v>PUBLISHED</v>
          </cell>
          <cell r="F2725" t="str">
            <v>Compliance - Childrenâ€™s Product Policy</v>
          </cell>
          <cell r="G2725" t="str">
            <v>Office &amp; Stationery</v>
          </cell>
          <cell r="H2725" t="str">
            <v>Binders</v>
          </cell>
          <cell r="I2725">
            <v>19.989999999999998</v>
          </cell>
          <cell r="J2725" t="str">
            <v>USD</v>
          </cell>
          <cell r="K2725" t="str">
            <v>Base</v>
          </cell>
          <cell r="L2725" t="str">
            <v>Yes</v>
          </cell>
          <cell r="M2725">
            <v>2039719</v>
          </cell>
          <cell r="N2725">
            <v>2039738</v>
          </cell>
          <cell r="O2725" t="str">
            <v>NETWORK_GEO</v>
          </cell>
          <cell r="P2725">
            <v>1.56</v>
          </cell>
          <cell r="Q2725">
            <v>1</v>
          </cell>
          <cell r="R2725" t="str">
            <v>Seller Fulfilled</v>
          </cell>
          <cell r="S2725" t="str">
            <v>Seller Fulfilled</v>
          </cell>
          <cell r="T2725" t="str">
            <v>1N1SID6W8C3N</v>
          </cell>
          <cell r="U2725" t="str">
            <v>00463147426254</v>
          </cell>
        </row>
        <row r="2726">
          <cell r="A2726" t="str">
            <v>1805-EACH</v>
          </cell>
          <cell r="B2726">
            <v>53465887</v>
          </cell>
          <cell r="C2726" t="str">
            <v>BAZIC Standard Size Hardboard Clipboard w/ Low Profile Clip [1805]</v>
          </cell>
          <cell r="D2726" t="str">
            <v>ACTIVE</v>
          </cell>
          <cell r="E2726" t="str">
            <v>PUBLISHED</v>
          </cell>
          <cell r="F2726" t="str">
            <v>Reasonable price requirements are not met,Reasonable Price Not Satisfied</v>
          </cell>
          <cell r="G2726" t="str">
            <v>Office &amp; Stationery</v>
          </cell>
          <cell r="H2726" t="str">
            <v>Form Holders &amp; Clipboards</v>
          </cell>
          <cell r="I2726">
            <v>9.49</v>
          </cell>
          <cell r="J2726" t="str">
            <v>USD</v>
          </cell>
          <cell r="K2726" t="str">
            <v>Base</v>
          </cell>
          <cell r="L2726" t="str">
            <v>Yes</v>
          </cell>
          <cell r="M2726">
            <v>2039893</v>
          </cell>
          <cell r="N2726">
            <v>2039738</v>
          </cell>
          <cell r="O2726" t="str">
            <v>NETWORK_GEO</v>
          </cell>
          <cell r="P2726">
            <v>10.06</v>
          </cell>
          <cell r="Q2726">
            <v>1</v>
          </cell>
          <cell r="R2726" t="str">
            <v>Seller Fulfilled</v>
          </cell>
          <cell r="S2726" t="str">
            <v>CA</v>
          </cell>
          <cell r="T2726" t="str">
            <v>51CHCX7A4IMT</v>
          </cell>
          <cell r="U2726" t="str">
            <v>20764608041462</v>
          </cell>
        </row>
        <row r="2727">
          <cell r="A2727" t="str">
            <v>2010-EACH</v>
          </cell>
          <cell r="B2727">
            <v>28644783</v>
          </cell>
          <cell r="C2727" t="str">
            <v>BAZIC Contact Cement Glue 1Oz Stong Bonds to Tile Rubber Wood Metal, 1-Pack</v>
          </cell>
          <cell r="D2727" t="str">
            <v>ACTIVE</v>
          </cell>
          <cell r="E2727" t="str">
            <v>PUBLISHED</v>
          </cell>
          <cell r="G2727" t="str">
            <v>Office &amp; Stationery</v>
          </cell>
          <cell r="H2727" t="str">
            <v>Glue</v>
          </cell>
          <cell r="I2727">
            <v>7.75</v>
          </cell>
          <cell r="J2727" t="str">
            <v>USD</v>
          </cell>
          <cell r="K2727" t="str">
            <v>Base</v>
          </cell>
          <cell r="L2727">
            <v>7.75</v>
          </cell>
          <cell r="M2727">
            <v>2039872</v>
          </cell>
          <cell r="N2727">
            <v>2038710</v>
          </cell>
          <cell r="O2727" t="str">
            <v>NETWORK_GEO</v>
          </cell>
          <cell r="P2727">
            <v>1.64</v>
          </cell>
          <cell r="Q2727">
            <v>1</v>
          </cell>
          <cell r="R2727" t="str">
            <v>Seller Fulfilled</v>
          </cell>
          <cell r="S2727" t="str">
            <v>WFS Eligible</v>
          </cell>
          <cell r="T2727" t="str">
            <v>2LIMA8TT0GL5</v>
          </cell>
          <cell r="U2727" t="str">
            <v>10764608043995</v>
          </cell>
        </row>
        <row r="2728">
          <cell r="A2728" t="str">
            <v>2553-BOX</v>
          </cell>
          <cell r="B2728">
            <v>9017800235</v>
          </cell>
          <cell r="C2728" t="str">
            <v>BAZIC Oil Pastels Set 25 Colors, Soft Pastels for Artists Drawing Blending, 12-Packs</v>
          </cell>
          <cell r="D2728" t="str">
            <v>ACTIVE</v>
          </cell>
          <cell r="E2728" t="str">
            <v>PUBLISHED</v>
          </cell>
          <cell r="F2728" t="str">
            <v>Offer end date has passed,No Match Found - Adjusted to your last submitted price</v>
          </cell>
          <cell r="G2728" t="str">
            <v>Office &amp; Stationery</v>
          </cell>
          <cell r="H2728" t="str">
            <v>Presentation Boards</v>
          </cell>
          <cell r="I2728">
            <v>206.01</v>
          </cell>
          <cell r="J2728" t="str">
            <v>USD</v>
          </cell>
          <cell r="K2728" t="str">
            <v>Base</v>
          </cell>
          <cell r="L2728" t="str">
            <v>Yes</v>
          </cell>
          <cell r="M2728">
            <v>2039748</v>
          </cell>
          <cell r="N2728">
            <v>2039885</v>
          </cell>
          <cell r="O2728" t="str">
            <v>NETWORK_GEO</v>
          </cell>
          <cell r="P2728">
            <v>35.5</v>
          </cell>
          <cell r="Q2728">
            <v>1</v>
          </cell>
          <cell r="R2728" t="str">
            <v>Seller Fulfilled</v>
          </cell>
          <cell r="S2728" t="str">
            <v>Seller Fulfilled</v>
          </cell>
          <cell r="T2728" t="str">
            <v>1TS3NSXNMFCH</v>
          </cell>
          <cell r="U2728" t="str">
            <v>20764608050358</v>
          </cell>
        </row>
        <row r="2729">
          <cell r="A2729" t="str">
            <v>2561-EACH</v>
          </cell>
          <cell r="B2729">
            <v>362072115</v>
          </cell>
          <cell r="C2729" t="str">
            <v>BAZIC Silky Gel Crayons 12 Color, Washable Blendable Watercolor Crayon (12/Pack), 1-Pack</v>
          </cell>
          <cell r="D2729" t="str">
            <v>ACTIVE</v>
          </cell>
          <cell r="E2729" t="str">
            <v>PUBLISHED</v>
          </cell>
          <cell r="G2729" t="str">
            <v>Crafts</v>
          </cell>
          <cell r="H2729" t="str">
            <v>Crayons</v>
          </cell>
          <cell r="I2729">
            <v>9.4499999999999993</v>
          </cell>
          <cell r="J2729" t="str">
            <v>USD</v>
          </cell>
          <cell r="K2729" t="str">
            <v>Base</v>
          </cell>
          <cell r="L2729">
            <v>9.4499999999999993</v>
          </cell>
          <cell r="M2729">
            <v>2039722</v>
          </cell>
          <cell r="N2729">
            <v>2038710</v>
          </cell>
          <cell r="O2729" t="str">
            <v>NETWORK_GEO</v>
          </cell>
          <cell r="P2729">
            <v>1.32</v>
          </cell>
          <cell r="Q2729">
            <v>1</v>
          </cell>
          <cell r="R2729" t="str">
            <v>Seller Fulfilled</v>
          </cell>
          <cell r="S2729" t="str">
            <v>Seller Fulfilled</v>
          </cell>
          <cell r="T2729" t="str">
            <v>0VSU7KEZQKJN</v>
          </cell>
          <cell r="U2729" t="str">
            <v>00464798009339</v>
          </cell>
        </row>
        <row r="2730">
          <cell r="A2730" t="str">
            <v>3147-PACK2</v>
          </cell>
          <cell r="B2730">
            <v>620420082</v>
          </cell>
          <cell r="C2730" t="str">
            <v>BAZIC 3 Ring Binder 1.5" Economy View Binders Black, Hold 280 Sheets, 2-Count</v>
          </cell>
          <cell r="D2730" t="str">
            <v>ACTIVE</v>
          </cell>
          <cell r="E2730" t="str">
            <v>PUBLISHED</v>
          </cell>
          <cell r="G2730" t="str">
            <v>Office &amp; Stationery</v>
          </cell>
          <cell r="H2730" t="str">
            <v>Binders</v>
          </cell>
          <cell r="I2730">
            <v>22</v>
          </cell>
          <cell r="J2730" t="str">
            <v>USD</v>
          </cell>
          <cell r="K2730" t="str">
            <v>Base</v>
          </cell>
          <cell r="L2730">
            <v>22</v>
          </cell>
          <cell r="M2730">
            <v>2039738</v>
          </cell>
          <cell r="N2730">
            <v>2038710</v>
          </cell>
          <cell r="O2730" t="str">
            <v>NETWORK_GEO</v>
          </cell>
          <cell r="P2730">
            <v>34.86</v>
          </cell>
          <cell r="Q2730">
            <v>1</v>
          </cell>
          <cell r="R2730" t="str">
            <v>Walmart Fulfilled</v>
          </cell>
          <cell r="S2730" t="str">
            <v>Seller Fulfilled</v>
          </cell>
          <cell r="T2730" t="str">
            <v>6XSARRD2TJMP</v>
          </cell>
          <cell r="U2730" t="str">
            <v>20764608050532</v>
          </cell>
        </row>
        <row r="2731">
          <cell r="A2731" t="str">
            <v>3449-BOX</v>
          </cell>
          <cell r="B2731">
            <v>314110937</v>
          </cell>
          <cell r="C2731" t="str">
            <v>BAZIC Glitter Shaker Iridescent Silver Gold Metallic Halloween Sparkling Powder, 12-Packs</v>
          </cell>
          <cell r="D2731" t="str">
            <v>ACTIVE</v>
          </cell>
          <cell r="E2731" t="str">
            <v>PUBLISHED</v>
          </cell>
          <cell r="F2731" t="str">
            <v>Offer end date has passed,Price Adjusted</v>
          </cell>
          <cell r="G2731" t="str">
            <v>Office &amp; Stationery</v>
          </cell>
          <cell r="H2731" t="str">
            <v>Composition Notebooks</v>
          </cell>
          <cell r="I2731">
            <v>19.79</v>
          </cell>
          <cell r="J2731" t="str">
            <v>USD</v>
          </cell>
          <cell r="K2731" t="str">
            <v>Base</v>
          </cell>
          <cell r="L2731" t="str">
            <v>Yes</v>
          </cell>
          <cell r="M2731">
            <v>2038710</v>
          </cell>
          <cell r="N2731">
            <v>2038710</v>
          </cell>
          <cell r="O2731" t="str">
            <v>ALWAYS_TWO_DAY</v>
          </cell>
          <cell r="P2731">
            <v>4.3</v>
          </cell>
          <cell r="Q2731">
            <v>1</v>
          </cell>
          <cell r="R2731" t="str">
            <v>Walmart Fulfilled</v>
          </cell>
          <cell r="S2731" t="str">
            <v>Seller Fulfilled</v>
          </cell>
          <cell r="T2731" t="str">
            <v>45UOAZ69MFFP</v>
          </cell>
          <cell r="U2731" t="str">
            <v>00461604024005</v>
          </cell>
        </row>
        <row r="2732">
          <cell r="A2732" t="str">
            <v>3479-BOX</v>
          </cell>
          <cell r="B2732">
            <v>787736988</v>
          </cell>
          <cell r="C2732" t="str">
            <v>BAZIC Glitter Shaker Red Color, Halloween Sparkling Powder (12g/Pack), 24-Packs</v>
          </cell>
          <cell r="D2732" t="str">
            <v>ARCHIVED</v>
          </cell>
          <cell r="E2732" t="str">
            <v>UNPUBLISHED</v>
          </cell>
          <cell r="F2732" t="str">
            <v>Offer end date has passed</v>
          </cell>
          <cell r="G2732" t="str">
            <v>Office &amp; Stationery</v>
          </cell>
          <cell r="H2732" t="str">
            <v>Composition Notebooks</v>
          </cell>
          <cell r="I2732">
            <v>14.99</v>
          </cell>
          <cell r="J2732" t="str">
            <v>USD</v>
          </cell>
          <cell r="K2732" t="str">
            <v>Base</v>
          </cell>
          <cell r="L2732" t="str">
            <v>Yes</v>
          </cell>
          <cell r="M2732">
            <v>2038710</v>
          </cell>
          <cell r="N2732">
            <v>2038710</v>
          </cell>
          <cell r="O2732" t="str">
            <v>ALWAYS_TWO_DAY</v>
          </cell>
          <cell r="P2732">
            <v>3.91</v>
          </cell>
          <cell r="Q2732">
            <v>1</v>
          </cell>
          <cell r="R2732" t="str">
            <v>Walmart Fulfilled</v>
          </cell>
          <cell r="S2732" t="str">
            <v>Seller Fulfilled</v>
          </cell>
          <cell r="T2732" t="str">
            <v>17XU9IVGRFO8</v>
          </cell>
          <cell r="U2732" t="str">
            <v>00764608005071</v>
          </cell>
        </row>
        <row r="2733">
          <cell r="A2733" t="str">
            <v>3808-BOX</v>
          </cell>
          <cell r="B2733">
            <v>251658773</v>
          </cell>
          <cell r="C2733" t="str">
            <v>BAZIC White Round Label 3/4" Labels for File Folder (504/Pack), 24-Packs</v>
          </cell>
          <cell r="D2733" t="str">
            <v>ACTIVE</v>
          </cell>
          <cell r="E2733" t="str">
            <v>PUBLISHED</v>
          </cell>
          <cell r="F2733" t="str">
            <v>IP-Design Rights High-Severity,No Match Found - Adjusted to your last submitted price</v>
          </cell>
          <cell r="G2733" t="str">
            <v>Office &amp; Stationery</v>
          </cell>
          <cell r="H2733" t="str">
            <v>Labels</v>
          </cell>
          <cell r="I2733">
            <v>24.08</v>
          </cell>
          <cell r="J2733" t="str">
            <v>USD</v>
          </cell>
          <cell r="K2733" t="str">
            <v>Base</v>
          </cell>
          <cell r="L2733" t="str">
            <v>Yes</v>
          </cell>
          <cell r="M2733">
            <v>2038061</v>
          </cell>
          <cell r="N2733">
            <v>2039904</v>
          </cell>
          <cell r="O2733">
            <v>1.78</v>
          </cell>
          <cell r="P2733">
            <v>0.48</v>
          </cell>
          <cell r="Q2733">
            <v>1</v>
          </cell>
          <cell r="R2733" t="str">
            <v>Seller Fulfilled</v>
          </cell>
          <cell r="S2733" t="str">
            <v>Seller Fulfilled</v>
          </cell>
          <cell r="T2733" t="str">
            <v>6MV3HVG96VAG</v>
          </cell>
          <cell r="U2733" t="str">
            <v>00469001152291</v>
          </cell>
        </row>
        <row r="2734">
          <cell r="A2734" t="str">
            <v>4403-SET6</v>
          </cell>
          <cell r="B2734">
            <v>2905409774</v>
          </cell>
          <cell r="C2734" t="str">
            <v>BAZIC Training Scissors 5" School Student Safety Blunt Tip Stainless Steel Scissor, 6-Pack</v>
          </cell>
          <cell r="D2734" t="str">
            <v>ACTIVE</v>
          </cell>
          <cell r="E2734" t="str">
            <v>PUBLISHED</v>
          </cell>
          <cell r="F2734"/>
          <cell r="G2734" t="str">
            <v>Office &amp; Stationery</v>
          </cell>
          <cell r="H2734" t="str">
            <v>Filler Paper</v>
          </cell>
          <cell r="I2734">
            <v>11.79</v>
          </cell>
          <cell r="J2734" t="str">
            <v>USD</v>
          </cell>
          <cell r="K2734" t="str">
            <v>Promo price</v>
          </cell>
          <cell r="L2734" t="str">
            <v>Yes</v>
          </cell>
          <cell r="M2734">
            <v>2039728</v>
          </cell>
          <cell r="N2734">
            <v>2039724</v>
          </cell>
          <cell r="O2734" t="str">
            <v>ALWAYS_TWO_DAY</v>
          </cell>
          <cell r="P2734">
            <v>2.04</v>
          </cell>
          <cell r="Q2734">
            <v>1</v>
          </cell>
          <cell r="R2734" t="str">
            <v>Walmart Fulfilled</v>
          </cell>
          <cell r="S2734" t="str">
            <v>Seller Fulfilled</v>
          </cell>
          <cell r="T2734" t="str">
            <v>42TNFLI49LLX</v>
          </cell>
          <cell r="U2734" t="str">
            <v>00462914188845</v>
          </cell>
        </row>
        <row r="2735">
          <cell r="A2735" t="str">
            <v>5004-EACH</v>
          </cell>
          <cell r="B2735">
            <v>24873658</v>
          </cell>
          <cell r="C2735" t="str">
            <v>BAZIC Kraft Bubble Mailers #4 9.5"x13.5" Padded Cushion Envelope 2-Count</v>
          </cell>
          <cell r="D2735" t="str">
            <v>RETIRED</v>
          </cell>
          <cell r="E2735" t="str">
            <v>UNPUBLISHED</v>
          </cell>
          <cell r="F2735" t="str">
            <v>Offer end date has passed</v>
          </cell>
          <cell r="G2735" t="str">
            <v>Office &amp; Stationery</v>
          </cell>
          <cell r="H2735" t="str">
            <v>Filler Paper</v>
          </cell>
          <cell r="I2735">
            <v>72.81</v>
          </cell>
          <cell r="J2735" t="str">
            <v>USD</v>
          </cell>
          <cell r="K2735" t="str">
            <v>Base</v>
          </cell>
          <cell r="L2735" t="str">
            <v>Yes</v>
          </cell>
          <cell r="M2735">
            <v>2038710</v>
          </cell>
          <cell r="N2735">
            <v>2039724</v>
          </cell>
          <cell r="O2735" t="str">
            <v>ALWAYS_TWO_DAY</v>
          </cell>
          <cell r="P2735">
            <v>25.984999999999999</v>
          </cell>
          <cell r="Q2735">
            <v>1</v>
          </cell>
          <cell r="R2735" t="str">
            <v>Walmart Fulfilled</v>
          </cell>
          <cell r="S2735" t="str">
            <v>Walmart Fulfilled</v>
          </cell>
          <cell r="T2735" t="str">
            <v>4N9C4TH74K0K</v>
          </cell>
          <cell r="U2735" t="str">
            <v>20764608005693</v>
          </cell>
        </row>
        <row r="2736">
          <cell r="A2736" t="str">
            <v>5074-PACK2</v>
          </cell>
          <cell r="B2736">
            <v>645172015</v>
          </cell>
          <cell r="C2736" t="str">
            <v>BAZIC Cash Money Rent Receipt Book, 50 Sets 7 1/2"x2 3/4" 2-Part Carbonless, 2-Pack</v>
          </cell>
          <cell r="D2736" t="str">
            <v>ACTIVE</v>
          </cell>
          <cell r="E2736" t="str">
            <v>PUBLISHED</v>
          </cell>
          <cell r="G2736" t="str">
            <v>Office &amp; Stationery</v>
          </cell>
          <cell r="H2736" t="str">
            <v>Record Books &amp; Ledgers</v>
          </cell>
          <cell r="I2736">
            <v>8.35</v>
          </cell>
          <cell r="J2736" t="str">
            <v>USD</v>
          </cell>
          <cell r="K2736" t="str">
            <v>Base</v>
          </cell>
          <cell r="L2736">
            <v>8.35</v>
          </cell>
          <cell r="M2736">
            <v>2038710</v>
          </cell>
          <cell r="N2736">
            <v>2038710</v>
          </cell>
          <cell r="O2736" t="str">
            <v>NETWORK_GEO</v>
          </cell>
          <cell r="P2736">
            <v>27</v>
          </cell>
          <cell r="Q2736">
            <v>1</v>
          </cell>
          <cell r="R2736" t="str">
            <v>Seller Fulfilled</v>
          </cell>
          <cell r="S2736" t="str">
            <v>Seller Fulfilled</v>
          </cell>
          <cell r="T2736" t="str">
            <v>1R9JMO1CL2GO</v>
          </cell>
          <cell r="U2736" t="str">
            <v>20764608005921</v>
          </cell>
        </row>
        <row r="2737">
          <cell r="A2737" t="str">
            <v>5074-PACK6</v>
          </cell>
          <cell r="B2737">
            <v>5400871719</v>
          </cell>
          <cell r="C2737" t="str">
            <v>BAZIC Cash Money Rent Receipt Book, 50 Sets 7 1/2"x2 3/4" 2-Part Carbonless, 6-Pack</v>
          </cell>
          <cell r="D2737" t="str">
            <v>ACTIVE</v>
          </cell>
          <cell r="E2737" t="str">
            <v>PUBLISHED</v>
          </cell>
          <cell r="F2737" t="str">
            <v>Offer end date has passed</v>
          </cell>
          <cell r="G2737" t="str">
            <v>Office &amp; Stationery</v>
          </cell>
          <cell r="H2737" t="str">
            <v>Writing Notebooks &amp; Sketch Books</v>
          </cell>
          <cell r="I2737">
            <v>22.29</v>
          </cell>
          <cell r="J2737" t="str">
            <v>USD</v>
          </cell>
          <cell r="K2737" t="str">
            <v>Base</v>
          </cell>
          <cell r="L2737" t="str">
            <v>Yes</v>
          </cell>
          <cell r="M2737">
            <v>2038710</v>
          </cell>
          <cell r="N2737">
            <v>2039723</v>
          </cell>
          <cell r="O2737" t="str">
            <v>NETWORK_GEO</v>
          </cell>
          <cell r="P2737">
            <v>3</v>
          </cell>
          <cell r="Q2737">
            <v>1</v>
          </cell>
          <cell r="R2737" t="str">
            <v>Seller Fulfilled</v>
          </cell>
          <cell r="S2737" t="str">
            <v>Walmart Fulfilled</v>
          </cell>
          <cell r="T2737" t="str">
            <v>26UHZ2MNQJLJ</v>
          </cell>
          <cell r="U2737" t="str">
            <v>00462349000699</v>
          </cell>
        </row>
        <row r="2738">
          <cell r="A2738" t="str">
            <v>5078-EACH</v>
          </cell>
          <cell r="B2738">
            <v>556998314</v>
          </cell>
          <cell r="C2738" t="str">
            <v>BAZIC Filler Paper Loose Leaf Papers 125 Sheet, College Ruled, 1-Pack</v>
          </cell>
          <cell r="D2738" t="str">
            <v>ARCHIVED</v>
          </cell>
          <cell r="E2738" t="str">
            <v>UNPUBLISHED</v>
          </cell>
          <cell r="F2738" t="str">
            <v>Offer end date has passed</v>
          </cell>
          <cell r="G2738" t="str">
            <v>Office &amp; Stationery</v>
          </cell>
          <cell r="H2738" t="str">
            <v>Chalkboard Erasers</v>
          </cell>
          <cell r="I2738">
            <v>31.5</v>
          </cell>
          <cell r="J2738" t="str">
            <v>USD</v>
          </cell>
          <cell r="K2738" t="str">
            <v>Base</v>
          </cell>
          <cell r="L2738" t="str">
            <v>Yes</v>
          </cell>
          <cell r="M2738">
            <v>2039724</v>
          </cell>
          <cell r="N2738">
            <v>2039721</v>
          </cell>
          <cell r="O2738" t="str">
            <v>NETWORK_GEO</v>
          </cell>
          <cell r="P2738">
            <v>2.2200000000000002</v>
          </cell>
          <cell r="Q2738">
            <v>1</v>
          </cell>
          <cell r="R2738" t="str">
            <v>Seller Fulfilled</v>
          </cell>
          <cell r="S2738" t="str">
            <v>Seller Fulfilled</v>
          </cell>
          <cell r="T2738" t="str">
            <v>1TAER4PYEBVT</v>
          </cell>
          <cell r="U2738" t="str">
            <v>10764608060053</v>
          </cell>
        </row>
        <row r="2739">
          <cell r="A2739" t="str">
            <v>523-CASE</v>
          </cell>
          <cell r="B2739">
            <v>240261061</v>
          </cell>
          <cell r="C2739" t="str">
            <v>BAZIC Ruled Index Cards 5"X8" 2400 Count, White Ruled Lined Flashcards</v>
          </cell>
          <cell r="D2739" t="str">
            <v>ACTIVE</v>
          </cell>
          <cell r="E2739" t="str">
            <v>PUBLISHED</v>
          </cell>
          <cell r="F2739" t="str">
            <v>Offer end date has passed,No Match Found - Adjusted to your last submitted price</v>
          </cell>
          <cell r="G2739" t="str">
            <v>Office &amp; Stationery</v>
          </cell>
          <cell r="H2739" t="str">
            <v>Index Cards</v>
          </cell>
          <cell r="I2739">
            <v>90.99</v>
          </cell>
          <cell r="J2739" t="str">
            <v>USD</v>
          </cell>
          <cell r="K2739" t="str">
            <v>Base</v>
          </cell>
          <cell r="L2739">
            <v>90.99</v>
          </cell>
          <cell r="M2739">
            <v>2039744</v>
          </cell>
          <cell r="N2739" t="str">
            <v>NETWORK_GEO</v>
          </cell>
          <cell r="O2739">
            <v>20.18</v>
          </cell>
          <cell r="P2739">
            <v>30.98</v>
          </cell>
          <cell r="Q2739">
            <v>1</v>
          </cell>
          <cell r="R2739" t="str">
            <v>Seller Fulfilled</v>
          </cell>
          <cell r="S2739" t="str">
            <v>Walmart Fulfilled</v>
          </cell>
          <cell r="T2739" t="str">
            <v>6KSDDK23BUAO</v>
          </cell>
          <cell r="U2739" t="str">
            <v>20764608060074</v>
          </cell>
        </row>
        <row r="2740">
          <cell r="A2740" t="str">
            <v>542-PACK2</v>
          </cell>
          <cell r="B2740">
            <v>902767374</v>
          </cell>
          <cell r="C2740" t="str">
            <v>BAZIC Cursive Writing Pad 50 Sheet 10.5"x8" Handwriting Workbook, 2-Pack</v>
          </cell>
          <cell r="D2740" t="str">
            <v>ACTIVE</v>
          </cell>
          <cell r="E2740" t="str">
            <v>PUBLISHED</v>
          </cell>
          <cell r="F2740" t="str">
            <v>Offer end date has passed,Price Adjusted By BCAP</v>
          </cell>
          <cell r="G2740" t="str">
            <v>Office &amp; Stationery</v>
          </cell>
          <cell r="H2740" t="str">
            <v>Writing Notebooks &amp; Sketch Books</v>
          </cell>
          <cell r="I2740">
            <v>13.99</v>
          </cell>
          <cell r="J2740" t="str">
            <v>USD</v>
          </cell>
          <cell r="K2740" t="str">
            <v>Base</v>
          </cell>
          <cell r="L2740">
            <v>13.99</v>
          </cell>
          <cell r="M2740">
            <v>2039723</v>
          </cell>
          <cell r="N2740">
            <v>2038013</v>
          </cell>
          <cell r="O2740">
            <v>0.78</v>
          </cell>
          <cell r="P2740">
            <v>0.72</v>
          </cell>
          <cell r="Q2740">
            <v>1</v>
          </cell>
          <cell r="R2740" t="str">
            <v>Seller Fulfilled</v>
          </cell>
          <cell r="S2740" t="str">
            <v>Walmart Fulfilled</v>
          </cell>
          <cell r="T2740" t="str">
            <v>6FSWH626YT29</v>
          </cell>
          <cell r="U2740" t="str">
            <v>00814625015031</v>
          </cell>
        </row>
        <row r="2741">
          <cell r="A2741" t="str">
            <v>560-EACH</v>
          </cell>
          <cell r="B2741">
            <v>24928378</v>
          </cell>
          <cell r="C2741" t="str">
            <v>BAZIC Writing Pad 100 Sheets 6" X 9", Memo Writing Notebook, 1-Pack</v>
          </cell>
          <cell r="D2741" t="str">
            <v>ACTIVE</v>
          </cell>
          <cell r="E2741" t="str">
            <v>PUBLISHED</v>
          </cell>
          <cell r="F2741" t="str">
            <v>Offer end date has passed</v>
          </cell>
          <cell r="G2741" t="str">
            <v>Office &amp; Stationery</v>
          </cell>
          <cell r="H2741" t="str">
            <v>Writing Pads</v>
          </cell>
          <cell r="I2741">
            <v>12</v>
          </cell>
          <cell r="J2741" t="str">
            <v>USD</v>
          </cell>
          <cell r="K2741" t="str">
            <v>Base</v>
          </cell>
          <cell r="L2741">
            <v>12</v>
          </cell>
          <cell r="M2741">
            <v>2039758</v>
          </cell>
          <cell r="N2741">
            <v>2039720</v>
          </cell>
          <cell r="O2741">
            <v>0.47499999999999998</v>
          </cell>
          <cell r="P2741">
            <v>0.14000000000000001</v>
          </cell>
          <cell r="Q2741">
            <v>1</v>
          </cell>
          <cell r="R2741" t="str">
            <v>Seller Fulfilled</v>
          </cell>
          <cell r="S2741" t="str">
            <v>Seller Fulfilled</v>
          </cell>
          <cell r="T2741" t="str">
            <v>68929KKSC50M</v>
          </cell>
          <cell r="U2741" t="str">
            <v>00461747002113</v>
          </cell>
        </row>
        <row r="2742">
          <cell r="A2742" t="str">
            <v>6042-CASE</v>
          </cell>
          <cell r="B2742">
            <v>411774834</v>
          </cell>
          <cell r="C2742" t="str">
            <v>BAZIC 14" X 14" Magnetic Dry Erase Board Tile + Markers &amp; Magnets, 12-Pack</v>
          </cell>
          <cell r="D2742" t="str">
            <v>ACTIVE</v>
          </cell>
          <cell r="E2742" t="str">
            <v>PUBLISHED</v>
          </cell>
          <cell r="F2742" t="str">
            <v>Reasonable price requirements are not met</v>
          </cell>
          <cell r="G2742" t="str">
            <v>Office &amp; Stationery</v>
          </cell>
          <cell r="H2742" t="str">
            <v>Whiteboards</v>
          </cell>
          <cell r="I2742">
            <v>86.59</v>
          </cell>
          <cell r="J2742" t="str">
            <v>USD</v>
          </cell>
          <cell r="K2742" t="str">
            <v>Base</v>
          </cell>
          <cell r="L2742">
            <v>86.59</v>
          </cell>
          <cell r="M2742">
            <v>2039885</v>
          </cell>
          <cell r="N2742">
            <v>2038710</v>
          </cell>
          <cell r="O2742" t="str">
            <v>NETWORK_GEO</v>
          </cell>
          <cell r="P2742">
            <v>10.56</v>
          </cell>
          <cell r="Q2742">
            <v>1</v>
          </cell>
          <cell r="R2742" t="str">
            <v>Seller Fulfilled</v>
          </cell>
          <cell r="S2742" t="str">
            <v>Walmart Fulfilled</v>
          </cell>
          <cell r="T2742" t="str">
            <v>4TGY41P6U78N</v>
          </cell>
          <cell r="U2742" t="str">
            <v>20810056723242</v>
          </cell>
        </row>
        <row r="2743">
          <cell r="A2743" t="str">
            <v>697-BOX</v>
          </cell>
          <cell r="B2743">
            <v>745608298</v>
          </cell>
          <cell r="C2743" t="str">
            <v>BAZIC Mini Stapler + Staple Remover + 500 Staples, Small Portable Staplers, 24-Pack</v>
          </cell>
          <cell r="D2743" t="str">
            <v>ARCHIVED</v>
          </cell>
          <cell r="E2743" t="str">
            <v>UNPUBLISHED</v>
          </cell>
          <cell r="F2743" t="str">
            <v>Offer end date has passed</v>
          </cell>
          <cell r="G2743" t="str">
            <v>Office &amp; Stationery</v>
          </cell>
          <cell r="H2743" t="str">
            <v>Envelopes</v>
          </cell>
          <cell r="I2743">
            <v>7.99</v>
          </cell>
          <cell r="J2743" t="str">
            <v>USD</v>
          </cell>
          <cell r="K2743" t="str">
            <v>Base</v>
          </cell>
          <cell r="L2743" t="str">
            <v>Yes</v>
          </cell>
          <cell r="M2743">
            <v>2039910</v>
          </cell>
          <cell r="N2743">
            <v>2038710</v>
          </cell>
          <cell r="O2743" t="str">
            <v>NETWORK_GEO</v>
          </cell>
          <cell r="P2743">
            <v>0.11</v>
          </cell>
          <cell r="Q2743">
            <v>1</v>
          </cell>
          <cell r="R2743" t="str">
            <v>Seller Fulfilled</v>
          </cell>
          <cell r="S2743" t="str">
            <v>Seller Fulfilled</v>
          </cell>
          <cell r="T2743" t="str">
            <v>461HFBJMIUN5</v>
          </cell>
          <cell r="U2743" t="str">
            <v>00764608082409</v>
          </cell>
        </row>
        <row r="2744">
          <cell r="A2744" t="str">
            <v>715-PACK2</v>
          </cell>
          <cell r="B2744">
            <v>785594310</v>
          </cell>
          <cell r="C2744" t="str">
            <v>BAZIC Pencil Wood Pre-Sharpened Pencil #2 HB Yellow Pencils (144/Pack), 2-Packs</v>
          </cell>
          <cell r="D2744" t="str">
            <v>ACTIVE</v>
          </cell>
          <cell r="E2744" t="str">
            <v>PUBLISHED</v>
          </cell>
          <cell r="F2744" t="str">
            <v>Offer end date has passed</v>
          </cell>
          <cell r="G2744" t="str">
            <v>Office &amp; Stationery</v>
          </cell>
          <cell r="H2744" t="str">
            <v>Mailers</v>
          </cell>
          <cell r="I2744">
            <v>43.99</v>
          </cell>
          <cell r="J2744" t="str">
            <v>USD</v>
          </cell>
          <cell r="K2744" t="str">
            <v>Base</v>
          </cell>
          <cell r="L2744" t="str">
            <v>Yes</v>
          </cell>
          <cell r="M2744">
            <v>2039720</v>
          </cell>
          <cell r="N2744">
            <v>2038710</v>
          </cell>
          <cell r="O2744" t="str">
            <v>NETWORK_GEO</v>
          </cell>
          <cell r="P2744">
            <v>3.62</v>
          </cell>
          <cell r="Q2744">
            <v>1</v>
          </cell>
          <cell r="R2744" t="str">
            <v>Seller Fulfilled</v>
          </cell>
          <cell r="S2744" t="str">
            <v>Seller Fulfilled</v>
          </cell>
          <cell r="T2744" t="str">
            <v>4LNZ1CL3VBS6</v>
          </cell>
          <cell r="U2744" t="str">
            <v>20764608082700</v>
          </cell>
        </row>
        <row r="2745">
          <cell r="A2745" t="str">
            <v>80251-SET2</v>
          </cell>
          <cell r="B2745">
            <v>999581131</v>
          </cell>
          <cell r="C2745" t="str">
            <v>Christmas Wobbly Eyes Coloring Book 2-Title, Drawing Gift for Kids, 2-Pack</v>
          </cell>
          <cell r="D2745" t="str">
            <v>ARCHIVED</v>
          </cell>
          <cell r="E2745" t="str">
            <v>UNPUBLISHED</v>
          </cell>
          <cell r="F2745" t="str">
            <v>Offer end date has passed</v>
          </cell>
          <cell r="G2745" t="str">
            <v>Crafts</v>
          </cell>
          <cell r="H2745" t="str">
            <v>Coloring Books</v>
          </cell>
          <cell r="I2745">
            <v>9.49</v>
          </cell>
          <cell r="J2745" t="str">
            <v>USD</v>
          </cell>
          <cell r="K2745" t="str">
            <v>Base</v>
          </cell>
          <cell r="L2745" t="str">
            <v>Yes</v>
          </cell>
          <cell r="M2745">
            <v>2038710</v>
          </cell>
          <cell r="N2745">
            <v>2042502</v>
          </cell>
          <cell r="O2745">
            <v>0.6</v>
          </cell>
          <cell r="P2745">
            <v>5.16</v>
          </cell>
          <cell r="Q2745">
            <v>1</v>
          </cell>
          <cell r="R2745" t="str">
            <v>Seller Fulfilled</v>
          </cell>
          <cell r="S2745" t="str">
            <v>Seller Fulfilled</v>
          </cell>
          <cell r="T2745" t="str">
            <v>3MEOZO3XCCWG</v>
          </cell>
          <cell r="U2745" t="str">
            <v>00764608090107</v>
          </cell>
        </row>
        <row r="2746">
          <cell r="A2746" t="str">
            <v>8255-CASE</v>
          </cell>
          <cell r="B2746">
            <v>5917602795</v>
          </cell>
          <cell r="C2746" t="str">
            <v>BAZIC Kraft Bubble Mailers #0 6"x9.25" Self Seal Closure, Padded Cushion Envelope, Total 50 Count</v>
          </cell>
          <cell r="D2746" t="str">
            <v>ACTIVE</v>
          </cell>
          <cell r="E2746" t="str">
            <v>PUBLISHED</v>
          </cell>
          <cell r="F2746" t="str">
            <v>Reasonable price requirements are not met</v>
          </cell>
          <cell r="G2746" t="str">
            <v>Office &amp; Stationery</v>
          </cell>
          <cell r="H2746" t="str">
            <v>Mailers</v>
          </cell>
          <cell r="I2746">
            <v>27.75</v>
          </cell>
          <cell r="J2746" t="str">
            <v>USD</v>
          </cell>
          <cell r="K2746" t="str">
            <v>Base</v>
          </cell>
          <cell r="L2746">
            <v>27.75</v>
          </cell>
          <cell r="M2746">
            <v>2038710</v>
          </cell>
          <cell r="N2746">
            <v>2042502</v>
          </cell>
          <cell r="O2746" t="str">
            <v>NETWORK_GEO</v>
          </cell>
          <cell r="P2746">
            <v>0.82</v>
          </cell>
          <cell r="Q2746">
            <v>1</v>
          </cell>
          <cell r="R2746" t="str">
            <v>Seller Fulfilled</v>
          </cell>
          <cell r="S2746" t="str">
            <v>Seller Fulfilled</v>
          </cell>
          <cell r="T2746" t="str">
            <v>5ZCXSFKNXPVO</v>
          </cell>
          <cell r="U2746" t="str">
            <v>00764608009710</v>
          </cell>
        </row>
        <row r="2747">
          <cell r="A2747" t="str">
            <v>903-BOX</v>
          </cell>
          <cell r="B2747">
            <v>246692423</v>
          </cell>
          <cell r="C2747" t="str">
            <v>BAZIC InvisibleTape w/ Dispenser 3/4" X 500", Matte Finish, (3/Pack), 24-Pack</v>
          </cell>
          <cell r="D2747" t="str">
            <v>ACTIVE</v>
          </cell>
          <cell r="E2747" t="str">
            <v>PUBLISHED</v>
          </cell>
          <cell r="F2747" t="str">
            <v>Listing &amp; Content:UPC Mismatch:Wrong-Item:Unpublish-Auto,Min. Allowed Seller Price Reached</v>
          </cell>
          <cell r="G2747" t="str">
            <v>Home &amp; Garden</v>
          </cell>
          <cell r="H2747" t="str">
            <v>Plaques &amp; Signs</v>
          </cell>
          <cell r="I2747">
            <v>20.8</v>
          </cell>
          <cell r="J2747" t="str">
            <v>USD</v>
          </cell>
          <cell r="K2747" t="str">
            <v>Base</v>
          </cell>
          <cell r="L2747" t="str">
            <v>Yes</v>
          </cell>
          <cell r="M2747">
            <v>2038710</v>
          </cell>
          <cell r="N2747">
            <v>2038710</v>
          </cell>
          <cell r="O2747" t="str">
            <v>NETWORK_GEO</v>
          </cell>
          <cell r="P2747">
            <v>1.32</v>
          </cell>
          <cell r="Q2747">
            <v>1</v>
          </cell>
          <cell r="R2747" t="str">
            <v>Seller Fulfilled</v>
          </cell>
          <cell r="S2747" t="str">
            <v>Seller Fulfilled</v>
          </cell>
          <cell r="T2747" t="str">
            <v>58UR9JRYE6IE</v>
          </cell>
          <cell r="U2747" t="str">
            <v>10764608043049</v>
          </cell>
        </row>
        <row r="2748">
          <cell r="A2748" t="str">
            <v>921-PACK6</v>
          </cell>
          <cell r="B2748">
            <v>1709241238</v>
          </cell>
          <cell r="C2748" t="str">
            <v>BAZIC Clear Packaging Tape 1.88"x109.3 Yards, Shipping Mailing Moving Sealing Packing Tapes, 6-Pack</v>
          </cell>
          <cell r="D2748" t="str">
            <v>ACTIVE</v>
          </cell>
          <cell r="E2748" t="str">
            <v>PUBLISHED</v>
          </cell>
          <cell r="F2748" t="str">
            <v>Offer end date has passed</v>
          </cell>
          <cell r="G2748" t="str">
            <v>Travel, Luggage &amp; Accessories</v>
          </cell>
          <cell r="H2748" t="str">
            <v>Backpacks</v>
          </cell>
          <cell r="I2748">
            <v>12.2</v>
          </cell>
          <cell r="J2748" t="str">
            <v>USD</v>
          </cell>
          <cell r="K2748" t="str">
            <v>Base</v>
          </cell>
          <cell r="L2748" t="str">
            <v>Yes</v>
          </cell>
          <cell r="M2748">
            <v>2038710</v>
          </cell>
          <cell r="N2748">
            <v>2038980</v>
          </cell>
          <cell r="O2748" t="str">
            <v>NETWORK_GEO</v>
          </cell>
          <cell r="P2748">
            <v>0.65</v>
          </cell>
          <cell r="Q2748">
            <v>1</v>
          </cell>
          <cell r="R2748" t="str">
            <v>Seller Fulfilled</v>
          </cell>
          <cell r="S2748" t="str">
            <v>Seller Fulfilled</v>
          </cell>
          <cell r="T2748" t="str">
            <v>4X234IEJT7ND</v>
          </cell>
          <cell r="U2748" t="str">
            <v>00764608010419</v>
          </cell>
        </row>
        <row r="2749">
          <cell r="A2749" t="str">
            <v>1106-EACH</v>
          </cell>
          <cell r="B2749">
            <v>5167528421</v>
          </cell>
          <cell r="C2749" t="str">
            <v>CAVALLERO 17" Black Backpack, BAZIC x SYDNEY Fashion Backpack Shoulder Bag Casual Travel Bag Hiking Daypack</v>
          </cell>
          <cell r="D2749" t="str">
            <v>ARCHIVED</v>
          </cell>
          <cell r="E2749" t="str">
            <v>UNPUBLISHED</v>
          </cell>
          <cell r="F2749" t="str">
            <v>Offer end date has passed</v>
          </cell>
          <cell r="G2749" t="str">
            <v>Travel, Luggage &amp; Accessories</v>
          </cell>
          <cell r="H2749" t="str">
            <v>Backpacks</v>
          </cell>
          <cell r="I2749">
            <v>52.49</v>
          </cell>
          <cell r="J2749" t="str">
            <v>USD</v>
          </cell>
          <cell r="K2749" t="str">
            <v>Base</v>
          </cell>
          <cell r="L2749" t="str">
            <v>Yes</v>
          </cell>
          <cell r="M2749">
            <v>2038980</v>
          </cell>
          <cell r="N2749">
            <v>2038980</v>
          </cell>
          <cell r="O2749">
            <v>1</v>
          </cell>
          <cell r="P2749">
            <v>12.52</v>
          </cell>
          <cell r="Q2749" t="str">
            <v>"LB"</v>
          </cell>
          <cell r="R2749" t="str">
            <v>Seller Fulfilled</v>
          </cell>
          <cell r="S2749" t="str">
            <v>Walmart Fulfilled</v>
          </cell>
          <cell r="T2749" t="str">
            <v>18NJUOP3WFR9</v>
          </cell>
          <cell r="U2749" t="str">
            <v>20764608011045</v>
          </cell>
        </row>
        <row r="2750">
          <cell r="A2750" t="str">
            <v>120-CASE</v>
          </cell>
          <cell r="B2750">
            <v>955280721</v>
          </cell>
          <cell r="C2750" t="str">
            <v>BAZIC Utility Knife Box Cutter 18 mm Wide Blade Snap-Off Razor, 144-Packs</v>
          </cell>
          <cell r="D2750" t="str">
            <v>ACTIVE</v>
          </cell>
          <cell r="E2750" t="str">
            <v>PUBLISHED</v>
          </cell>
          <cell r="F2750" t="str">
            <v>Offer end date has passed</v>
          </cell>
          <cell r="G2750" t="str">
            <v>Office &amp; Stationery</v>
          </cell>
          <cell r="H2750" t="str">
            <v>Markers</v>
          </cell>
          <cell r="I2750">
            <v>7.59</v>
          </cell>
          <cell r="J2750" t="str">
            <v>USD</v>
          </cell>
          <cell r="K2750" t="str">
            <v>Base</v>
          </cell>
          <cell r="L2750" t="str">
            <v>Yes</v>
          </cell>
          <cell r="M2750">
            <v>2038710</v>
          </cell>
          <cell r="N2750">
            <v>2039746</v>
          </cell>
          <cell r="O2750" t="str">
            <v>ALWAYS_TWO_DAY</v>
          </cell>
          <cell r="P2750">
            <v>0.21</v>
          </cell>
          <cell r="Q2750">
            <v>1</v>
          </cell>
          <cell r="R2750" t="str">
            <v>Walmart Fulfilled</v>
          </cell>
          <cell r="S2750" t="str">
            <v>Seller Fulfilled</v>
          </cell>
          <cell r="T2750" t="str">
            <v>5OWMIIA72HB7</v>
          </cell>
          <cell r="U2750" t="str">
            <v>00764608012253</v>
          </cell>
        </row>
        <row r="2751">
          <cell r="A2751" t="str">
            <v>1259-PACK2</v>
          </cell>
          <cell r="B2751">
            <v>254506432</v>
          </cell>
          <cell r="C2751" t="str">
            <v>BAZIC Dry Erase Marker Bright Color Chisel Tip Whiteboard Markers (6/Pack), 2-Packs</v>
          </cell>
          <cell r="D2751" t="str">
            <v>ACTIVE</v>
          </cell>
          <cell r="E2751" t="str">
            <v>PUBLISHED</v>
          </cell>
          <cell r="G2751" t="str">
            <v>Office &amp; Stationery</v>
          </cell>
          <cell r="H2751" t="str">
            <v>Dry Erase Markers</v>
          </cell>
          <cell r="I2751">
            <v>13.49</v>
          </cell>
          <cell r="J2751" t="str">
            <v>USD</v>
          </cell>
          <cell r="K2751" t="str">
            <v>Base</v>
          </cell>
          <cell r="L2751">
            <v>13.49</v>
          </cell>
          <cell r="M2751">
            <v>2039746</v>
          </cell>
          <cell r="N2751">
            <v>2039746</v>
          </cell>
          <cell r="O2751" t="str">
            <v>NETWORK_GEO</v>
          </cell>
          <cell r="P2751">
            <v>23.81</v>
          </cell>
          <cell r="Q2751">
            <v>1</v>
          </cell>
          <cell r="R2751" t="str">
            <v>Seller Fulfilled</v>
          </cell>
          <cell r="S2751" t="str">
            <v>Seller Fulfilled</v>
          </cell>
          <cell r="T2751" t="str">
            <v>251TY11M98VK</v>
          </cell>
          <cell r="U2751" t="str">
            <v>20764608012394</v>
          </cell>
        </row>
        <row r="2752">
          <cell r="A2752" t="str">
            <v>1739-EACH</v>
          </cell>
          <cell r="B2752">
            <v>24889457</v>
          </cell>
          <cell r="C2752" t="str">
            <v>BAZIC Ballpoint Prima 8 Color Stick Pens, Soft Grip 1.0mm (8/Pack), 1-Pack</v>
          </cell>
          <cell r="D2752" t="str">
            <v>ACTIVE</v>
          </cell>
          <cell r="E2752" t="str">
            <v>PUBLISHED</v>
          </cell>
          <cell r="F2752" t="str">
            <v>Offer end date has passed</v>
          </cell>
          <cell r="G2752" t="str">
            <v>Office &amp; Stationery</v>
          </cell>
          <cell r="H2752" t="str">
            <v>Dry Erase Markers</v>
          </cell>
          <cell r="I2752">
            <v>45.75</v>
          </cell>
          <cell r="J2752" t="str">
            <v>USD</v>
          </cell>
          <cell r="K2752" t="str">
            <v>Base</v>
          </cell>
          <cell r="L2752" t="str">
            <v>Yes</v>
          </cell>
          <cell r="M2752">
            <v>2039719</v>
          </cell>
          <cell r="N2752">
            <v>2039746</v>
          </cell>
          <cell r="O2752" t="str">
            <v>NETWORK_GEO</v>
          </cell>
          <cell r="P2752">
            <v>3.22</v>
          </cell>
          <cell r="Q2752">
            <v>1</v>
          </cell>
          <cell r="R2752" t="str">
            <v>Seller Fulfilled</v>
          </cell>
          <cell r="S2752" t="str">
            <v>Seller Fulfilled</v>
          </cell>
          <cell r="T2752" t="str">
            <v>3BBG31NBT8CX</v>
          </cell>
          <cell r="U2752" t="str">
            <v>10764608012502</v>
          </cell>
        </row>
        <row r="2753">
          <cell r="A2753" t="str">
            <v>18082-CASE</v>
          </cell>
          <cell r="B2753">
            <v>2022004315</v>
          </cell>
          <cell r="C2753" t="str">
            <v>KAPPA Anime Fun Coloring &amp; Activity Book 2 Titles, Gift for Kids Learning Drawing Coloring , 48-Pack</v>
          </cell>
          <cell r="D2753" t="str">
            <v>ACTIVE</v>
          </cell>
          <cell r="E2753" t="str">
            <v>PUBLISHED</v>
          </cell>
          <cell r="F2753"/>
          <cell r="G2753" t="str">
            <v>Office &amp; Stationery</v>
          </cell>
          <cell r="H2753" t="str">
            <v>Markers</v>
          </cell>
          <cell r="I2753">
            <v>13.5</v>
          </cell>
          <cell r="J2753" t="str">
            <v>USD</v>
          </cell>
          <cell r="K2753" t="str">
            <v>Base</v>
          </cell>
          <cell r="L2753" t="str">
            <v>Yes</v>
          </cell>
          <cell r="M2753">
            <v>2038710</v>
          </cell>
          <cell r="N2753">
            <v>2039746</v>
          </cell>
          <cell r="O2753" t="str">
            <v>NETWORK_GEO</v>
          </cell>
          <cell r="P2753">
            <v>0.68</v>
          </cell>
          <cell r="Q2753">
            <v>1</v>
          </cell>
          <cell r="R2753" t="str">
            <v>WFS Eligible</v>
          </cell>
          <cell r="S2753" t="str">
            <v>Seller Fulfilled</v>
          </cell>
          <cell r="T2753" t="str">
            <v>2GPLHRS9ZU3J</v>
          </cell>
          <cell r="U2753" t="str">
            <v>00464957628104</v>
          </cell>
        </row>
        <row r="2754">
          <cell r="A2754" t="str">
            <v>2050-BOX</v>
          </cell>
          <cell r="B2754">
            <v>431862755</v>
          </cell>
          <cell r="C2754" t="str">
            <v>BAZIC Premium Glue Stick 8g, White Glue Sticks Acid Free (4/Pack), 24-Packs</v>
          </cell>
          <cell r="D2754" t="str">
            <v>ACTIVE</v>
          </cell>
          <cell r="E2754" t="str">
            <v>UNPUBLISHED</v>
          </cell>
          <cell r="F2754" t="str">
            <v>Reasonable price requirements are not met,Reasonable Price Not Satisfied</v>
          </cell>
          <cell r="G2754" t="str">
            <v>Art</v>
          </cell>
          <cell r="H2754" t="str">
            <v>Photographic Art</v>
          </cell>
          <cell r="I2754">
            <v>48.84</v>
          </cell>
          <cell r="J2754" t="str">
            <v>USD</v>
          </cell>
          <cell r="K2754" t="str">
            <v>Base</v>
          </cell>
          <cell r="L2754" t="str">
            <v>Yes</v>
          </cell>
          <cell r="M2754">
            <v>2038710</v>
          </cell>
          <cell r="N2754" t="str">
            <v>NETWORK_GEO</v>
          </cell>
          <cell r="O2754">
            <v>4.8600000000000003</v>
          </cell>
          <cell r="P2754">
            <v>3.26</v>
          </cell>
          <cell r="Q2754">
            <v>1</v>
          </cell>
          <cell r="R2754" t="str">
            <v>Seller Fulfilled</v>
          </cell>
          <cell r="S2754" t="str">
            <v>Walmart Fulfilled</v>
          </cell>
          <cell r="T2754" t="str">
            <v>4VCSSI9E8DK9</v>
          </cell>
          <cell r="U2754" t="str">
            <v>10764608012878</v>
          </cell>
        </row>
        <row r="2755">
          <cell r="A2755" t="str">
            <v>206-PACK2</v>
          </cell>
          <cell r="B2755">
            <v>595668784</v>
          </cell>
          <cell r="C2755" t="str">
            <v>BAZIC Push Pins Thumb Tacks Steel Point, Plastic Head (100/pack), 2-Packs</v>
          </cell>
          <cell r="D2755" t="str">
            <v>ACTIVE</v>
          </cell>
          <cell r="E2755" t="str">
            <v>PUBLISHED</v>
          </cell>
          <cell r="F2755" t="str">
            <v>Reasonable price requirements are not met,Reasonable Price Not Satisfied</v>
          </cell>
          <cell r="G2755" t="str">
            <v>Office &amp; Stationery</v>
          </cell>
          <cell r="H2755" t="str">
            <v>Pens</v>
          </cell>
          <cell r="I2755">
            <v>210.2</v>
          </cell>
          <cell r="J2755" t="str">
            <v>USD</v>
          </cell>
          <cell r="K2755" t="str">
            <v>Base</v>
          </cell>
          <cell r="L2755" t="str">
            <v>Yes</v>
          </cell>
          <cell r="M2755">
            <v>2048507</v>
          </cell>
          <cell r="N2755">
            <v>2039719</v>
          </cell>
          <cell r="O2755" t="str">
            <v>NETWORK_GEO</v>
          </cell>
          <cell r="P2755">
            <v>12.4</v>
          </cell>
          <cell r="Q2755">
            <v>1</v>
          </cell>
          <cell r="R2755" t="str">
            <v>Seller Fulfilled</v>
          </cell>
          <cell r="S2755" t="str">
            <v>Seller Fulfilled</v>
          </cell>
          <cell r="T2755" t="str">
            <v>5X4QLSQLNYO8</v>
          </cell>
          <cell r="U2755" t="str">
            <v>20764608170001</v>
          </cell>
        </row>
        <row r="2756">
          <cell r="A2756" t="str">
            <v>2234-BOX</v>
          </cell>
          <cell r="B2756">
            <v>600950440</v>
          </cell>
          <cell r="C2756" t="str">
            <v>BAZIC Bevel Erasers + Pencil Top Arrowhead Erasers Set, 360-Count</v>
          </cell>
          <cell r="D2756" t="str">
            <v>ACTIVE</v>
          </cell>
          <cell r="E2756" t="str">
            <v>PUBLISHED</v>
          </cell>
          <cell r="G2756" t="str">
            <v>Office &amp; Stationery</v>
          </cell>
          <cell r="H2756" t="str">
            <v>Pencil &amp; Pen Erasers</v>
          </cell>
          <cell r="I2756">
            <v>41.25</v>
          </cell>
          <cell r="J2756" t="str">
            <v>USD</v>
          </cell>
          <cell r="K2756" t="str">
            <v>Base</v>
          </cell>
          <cell r="L2756">
            <v>41.25</v>
          </cell>
          <cell r="M2756">
            <v>2039721</v>
          </cell>
          <cell r="N2756">
            <v>2039719</v>
          </cell>
          <cell r="O2756" t="str">
            <v>NETWORK_GEO</v>
          </cell>
          <cell r="P2756">
            <v>4.66</v>
          </cell>
          <cell r="Q2756">
            <v>1</v>
          </cell>
          <cell r="R2756" t="str">
            <v>Seller Fulfilled</v>
          </cell>
          <cell r="S2756" t="str">
            <v>Seller Fulfilled</v>
          </cell>
          <cell r="T2756" t="str">
            <v>6FJFT2IEFSSN</v>
          </cell>
          <cell r="U2756" t="str">
            <v>10764608170455</v>
          </cell>
        </row>
        <row r="2757">
          <cell r="A2757" t="str">
            <v>261-EACH</v>
          </cell>
          <cell r="B2757">
            <v>52618870</v>
          </cell>
          <cell r="C2757" t="str">
            <v>BAZIC Binder Clips Medium 1 1/4" (32mm) Black, (8/Pack), 1-Pack</v>
          </cell>
          <cell r="D2757" t="str">
            <v>ACTIVE</v>
          </cell>
          <cell r="E2757" t="str">
            <v>PUBLISHED</v>
          </cell>
          <cell r="F2757"/>
          <cell r="G2757" t="str">
            <v>Office &amp; Stationery</v>
          </cell>
          <cell r="H2757" t="str">
            <v>Pens</v>
          </cell>
          <cell r="I2757">
            <v>7.36</v>
          </cell>
          <cell r="J2757" t="str">
            <v>USD</v>
          </cell>
          <cell r="K2757" t="str">
            <v>Base</v>
          </cell>
          <cell r="L2757" t="str">
            <v>No</v>
          </cell>
          <cell r="M2757">
            <v>2039905</v>
          </cell>
          <cell r="N2757">
            <v>2039719</v>
          </cell>
          <cell r="O2757" t="str">
            <v>NETWORK_GEO</v>
          </cell>
          <cell r="P2757">
            <v>0.04</v>
          </cell>
          <cell r="Q2757">
            <v>1</v>
          </cell>
          <cell r="R2757" t="str">
            <v>Seller Fulfilled</v>
          </cell>
          <cell r="S2757" t="str">
            <v>Seller Fulfilled</v>
          </cell>
          <cell r="T2757" t="str">
            <v>284JMO23BCQ1</v>
          </cell>
          <cell r="U2757" t="str">
            <v>00764608171042</v>
          </cell>
        </row>
        <row r="2758">
          <cell r="A2758" t="str">
            <v>2805-PACK2</v>
          </cell>
          <cell r="B2758">
            <v>323062421</v>
          </cell>
          <cell r="C2758" t="str">
            <v>BAZIC Metal Ball Bearing Compass w/ #2 Wood Pencil [2805]</v>
          </cell>
          <cell r="D2758" t="str">
            <v>ACTIVE</v>
          </cell>
          <cell r="E2758" t="str">
            <v>PUBLISHED</v>
          </cell>
          <cell r="F2758" t="str">
            <v>Offer end date has passed</v>
          </cell>
          <cell r="G2758" t="str">
            <v>Office &amp; Stationery</v>
          </cell>
          <cell r="H2758" t="str">
            <v>Pens</v>
          </cell>
          <cell r="I2758">
            <v>85.99</v>
          </cell>
          <cell r="J2758" t="str">
            <v>USD</v>
          </cell>
          <cell r="K2758" t="str">
            <v>Base</v>
          </cell>
          <cell r="L2758" t="str">
            <v>Yes</v>
          </cell>
          <cell r="M2758">
            <v>2039734</v>
          </cell>
          <cell r="N2758">
            <v>2039719</v>
          </cell>
          <cell r="O2758" t="str">
            <v>NETWORK_GEO</v>
          </cell>
          <cell r="P2758">
            <v>3.72</v>
          </cell>
          <cell r="Q2758">
            <v>1</v>
          </cell>
          <cell r="R2758" t="str">
            <v>Seller Fulfilled</v>
          </cell>
          <cell r="S2758" t="str">
            <v>Seller Fulfilled</v>
          </cell>
          <cell r="T2758" t="str">
            <v>6LXHHSD1L0GF</v>
          </cell>
          <cell r="U2758" t="str">
            <v>10764608017132</v>
          </cell>
        </row>
        <row r="2759">
          <cell r="A2759" t="str">
            <v>2807-BOX</v>
          </cell>
          <cell r="B2759">
            <v>366998975</v>
          </cell>
          <cell r="C2759" t="str">
            <v>BAZIC Geometry Math Compass Set, Scale-Arm 6" Swing Arm Protractor, 24-Pack</v>
          </cell>
          <cell r="D2759" t="str">
            <v>ACTIVE</v>
          </cell>
          <cell r="E2759" t="str">
            <v>PUBLISHED</v>
          </cell>
          <cell r="G2759" t="str">
            <v>Office &amp; Stationery</v>
          </cell>
          <cell r="H2759" t="str">
            <v>Math Compasses</v>
          </cell>
          <cell r="I2759">
            <v>47.71</v>
          </cell>
          <cell r="J2759" t="str">
            <v>USD</v>
          </cell>
          <cell r="K2759" t="str">
            <v>Base</v>
          </cell>
          <cell r="L2759">
            <v>47.71</v>
          </cell>
          <cell r="M2759">
            <v>2039734</v>
          </cell>
          <cell r="N2759">
            <v>2039719</v>
          </cell>
          <cell r="O2759" t="str">
            <v>NETWORK_GEO</v>
          </cell>
          <cell r="P2759">
            <v>0.09</v>
          </cell>
          <cell r="Q2759">
            <v>1</v>
          </cell>
          <cell r="R2759" t="str">
            <v>Seller Fulfilled</v>
          </cell>
          <cell r="S2759" t="str">
            <v>Seller Fulfilled</v>
          </cell>
          <cell r="T2759" t="str">
            <v>4Z5WS5RA5FCZ</v>
          </cell>
          <cell r="U2759" t="str">
            <v>00764608017975</v>
          </cell>
        </row>
        <row r="2760">
          <cell r="A2760" t="str">
            <v>3118-BOX</v>
          </cell>
          <cell r="B2760">
            <v>963821304</v>
          </cell>
          <cell r="C2760" t="str">
            <v>BAZIC Binder Dividers 8 Insertable Color Index Tabs 11 Hole (8/Pack), 24-Packs</v>
          </cell>
          <cell r="D2760" t="str">
            <v>ACTIVE</v>
          </cell>
          <cell r="E2760" t="str">
            <v>PUBLISHED</v>
          </cell>
          <cell r="F2760" t="str">
            <v>Offer end date has passed,Price Adjusted</v>
          </cell>
          <cell r="G2760" t="str">
            <v>Office &amp; Stationery</v>
          </cell>
          <cell r="H2760" t="str">
            <v>Form Holders &amp; Clipboards</v>
          </cell>
          <cell r="I2760">
            <v>65.59</v>
          </cell>
          <cell r="J2760" t="str">
            <v>USD</v>
          </cell>
          <cell r="K2760" t="str">
            <v>Base</v>
          </cell>
          <cell r="L2760" t="str">
            <v>Yes</v>
          </cell>
          <cell r="M2760">
            <v>2039889</v>
          </cell>
          <cell r="N2760">
            <v>2039893</v>
          </cell>
          <cell r="O2760" t="str">
            <v>NETWORK_GEO</v>
          </cell>
          <cell r="P2760">
            <v>10.98</v>
          </cell>
          <cell r="Q2760">
            <v>1</v>
          </cell>
          <cell r="R2760" t="str">
            <v>Seller Fulfilled</v>
          </cell>
          <cell r="S2760" t="str">
            <v>Seller Fulfilled</v>
          </cell>
          <cell r="T2760" t="str">
            <v>6KYP1N5XAHMP</v>
          </cell>
          <cell r="U2760" t="str">
            <v>20764608018167</v>
          </cell>
        </row>
        <row r="2761">
          <cell r="A2761" t="str">
            <v>313-EACH</v>
          </cell>
          <cell r="B2761">
            <v>30306637</v>
          </cell>
          <cell r="C2761" t="str">
            <v>Bazic 12"" (30cm) Ruler with Handle Grip - 3/Pack Case Pack 24</v>
          </cell>
          <cell r="D2761" t="str">
            <v>ARCHIVED</v>
          </cell>
          <cell r="E2761" t="str">
            <v>UNPUBLISHED</v>
          </cell>
          <cell r="F2761" t="str">
            <v>Offer end date has passed</v>
          </cell>
          <cell r="G2761" t="str">
            <v>Crafts</v>
          </cell>
          <cell r="H2761" t="str">
            <v>Art &amp; Craft Tape</v>
          </cell>
          <cell r="I2761">
            <v>10.44</v>
          </cell>
          <cell r="J2761" t="str">
            <v>USD</v>
          </cell>
          <cell r="K2761" t="str">
            <v>Base</v>
          </cell>
          <cell r="L2761" t="str">
            <v>Yes</v>
          </cell>
          <cell r="M2761">
            <v>2039731</v>
          </cell>
          <cell r="N2761">
            <v>2038710</v>
          </cell>
          <cell r="O2761" t="str">
            <v>NETWORK_GEO</v>
          </cell>
          <cell r="P2761">
            <v>0.16</v>
          </cell>
          <cell r="Q2761">
            <v>1</v>
          </cell>
          <cell r="R2761" t="str">
            <v>Seller Fulfilled</v>
          </cell>
          <cell r="S2761" t="str">
            <v>Seller Fulfilled</v>
          </cell>
          <cell r="T2761" t="str">
            <v>5FKAATOZUHXJ</v>
          </cell>
          <cell r="U2761" t="str">
            <v>00466796321574</v>
          </cell>
        </row>
        <row r="2762">
          <cell r="A2762" t="str">
            <v>3188-BOX</v>
          </cell>
          <cell r="B2762">
            <v>611512887</v>
          </cell>
          <cell r="C2762" t="str">
            <v>BAZIC Plastic Envelope Poly Envelopes, Letter Size Folder Zip Closure, 24-Pack</v>
          </cell>
          <cell r="D2762" t="str">
            <v>ACTIVE</v>
          </cell>
          <cell r="E2762" t="str">
            <v>PUBLISHED</v>
          </cell>
          <cell r="G2762" t="str">
            <v>Office &amp; Stationery</v>
          </cell>
          <cell r="H2762" t="str">
            <v>Envelopes</v>
          </cell>
          <cell r="I2762">
            <v>32.17</v>
          </cell>
          <cell r="J2762" t="str">
            <v>USD</v>
          </cell>
          <cell r="K2762" t="str">
            <v>Base</v>
          </cell>
          <cell r="L2762" t="str">
            <v>Yes</v>
          </cell>
          <cell r="M2762">
            <v>2038710</v>
          </cell>
          <cell r="N2762">
            <v>2038710</v>
          </cell>
          <cell r="O2762" t="str">
            <v>NETWORK_GEO</v>
          </cell>
          <cell r="P2762">
            <v>1.38</v>
          </cell>
          <cell r="Q2762">
            <v>1</v>
          </cell>
          <cell r="R2762" t="str">
            <v>Seller Fulfilled</v>
          </cell>
          <cell r="S2762" t="str">
            <v>Seller Fulfilled</v>
          </cell>
          <cell r="T2762" t="str">
            <v>7K7XW9TXP2PW</v>
          </cell>
          <cell r="U2762" t="str">
            <v>10764608020859</v>
          </cell>
        </row>
        <row r="2763">
          <cell r="A2763" t="str">
            <v>33800-CASE</v>
          </cell>
          <cell r="B2763">
            <v>755599984</v>
          </cell>
          <cell r="C2763" t="str">
            <v>Kappa Giant Easy Word Finds 2 Titles, Large Print Word Search Find Words Books for Adults Teens, Training Learning with Game, 48-Pack</v>
          </cell>
          <cell r="D2763" t="str">
            <v>ACTIVE</v>
          </cell>
          <cell r="E2763" t="str">
            <v>PUBLISHED</v>
          </cell>
          <cell r="G2763" t="str">
            <v>Office &amp; Stationery</v>
          </cell>
          <cell r="H2763" t="str">
            <v>Flash Cards</v>
          </cell>
          <cell r="I2763">
            <v>99.99</v>
          </cell>
          <cell r="J2763" t="str">
            <v>USD</v>
          </cell>
          <cell r="K2763" t="str">
            <v>Base</v>
          </cell>
          <cell r="L2763">
            <v>99.99</v>
          </cell>
          <cell r="M2763">
            <v>2039914</v>
          </cell>
          <cell r="N2763">
            <v>2039742</v>
          </cell>
          <cell r="O2763" t="str">
            <v>NETWORK_GEO</v>
          </cell>
          <cell r="P2763">
            <v>0.6</v>
          </cell>
          <cell r="Q2763">
            <v>1</v>
          </cell>
          <cell r="R2763" t="str">
            <v>Seller Fulfilled</v>
          </cell>
          <cell r="S2763" t="str">
            <v>Seller Fulfilled</v>
          </cell>
          <cell r="T2763" t="str">
            <v>1X6BR0MSDOVD</v>
          </cell>
          <cell r="U2763" t="str">
            <v>00466376124359</v>
          </cell>
        </row>
        <row r="2764">
          <cell r="A2764" t="str">
            <v>3910-PACK2</v>
          </cell>
          <cell r="B2764">
            <v>627718096</v>
          </cell>
          <cell r="C2764" t="str">
            <v>BAZIC Watercolor w/ Brush &amp; Mixing Palette, 12 Color Non-Toxic Paint Set, 2-Pack</v>
          </cell>
          <cell r="D2764" t="str">
            <v>ACTIVE</v>
          </cell>
          <cell r="E2764" t="str">
            <v>PUBLISHED</v>
          </cell>
          <cell r="F2764" t="str">
            <v>Offer end date has passed,Price Adjusted</v>
          </cell>
          <cell r="G2764" t="str">
            <v>Office &amp; Stationery</v>
          </cell>
          <cell r="H2764" t="str">
            <v>Highlighters</v>
          </cell>
          <cell r="I2764">
            <v>13.75</v>
          </cell>
          <cell r="J2764" t="str">
            <v>USD</v>
          </cell>
          <cell r="K2764" t="str">
            <v>Base</v>
          </cell>
          <cell r="L2764" t="str">
            <v>Yes</v>
          </cell>
          <cell r="M2764">
            <v>2039748</v>
          </cell>
          <cell r="N2764">
            <v>2039896</v>
          </cell>
          <cell r="O2764" t="str">
            <v>NETWORK_GEO</v>
          </cell>
          <cell r="P2764">
            <v>1</v>
          </cell>
          <cell r="Q2764">
            <v>1</v>
          </cell>
          <cell r="R2764" t="str">
            <v>Seller Fulfilled</v>
          </cell>
          <cell r="S2764" t="str">
            <v>Seller Fulfilled</v>
          </cell>
          <cell r="T2764" t="str">
            <v>5EBGEDDG97TW</v>
          </cell>
          <cell r="U2764" t="str">
            <v>00764608023143</v>
          </cell>
        </row>
        <row r="2765">
          <cell r="A2765" t="str">
            <v>4575936-SET2+765-EA+3860-EA</v>
          </cell>
          <cell r="B2765">
            <v>5317539826</v>
          </cell>
          <cell r="C2765" t="str">
            <v>Superheroes Coloring and Activity Book Set, Include 2 Books, Colored Pencils &amp; Car Stickers</v>
          </cell>
          <cell r="D2765" t="str">
            <v>ACTIVE</v>
          </cell>
          <cell r="E2765" t="str">
            <v>PUBLISHED</v>
          </cell>
          <cell r="F2765" t="str">
            <v>Offer end date has passed</v>
          </cell>
          <cell r="G2765" t="str">
            <v>Office &amp; Stationery</v>
          </cell>
          <cell r="H2765" t="str">
            <v>Chalkboard Chalk</v>
          </cell>
          <cell r="I2765">
            <v>42.5</v>
          </cell>
          <cell r="J2765" t="str">
            <v>USD</v>
          </cell>
          <cell r="K2765" t="str">
            <v>Base</v>
          </cell>
          <cell r="L2765" t="str">
            <v>Yes</v>
          </cell>
          <cell r="M2765">
            <v>2038710</v>
          </cell>
          <cell r="N2765">
            <v>2039739</v>
          </cell>
          <cell r="O2765" t="str">
            <v>NETWORK_GEO</v>
          </cell>
          <cell r="P2765">
            <v>6</v>
          </cell>
          <cell r="Q2765">
            <v>1</v>
          </cell>
          <cell r="R2765" t="str">
            <v>Seller Fulfilled</v>
          </cell>
          <cell r="S2765" t="str">
            <v>Seller Fulfilled</v>
          </cell>
          <cell r="T2765" t="str">
            <v>3DM6RTQK0VUH</v>
          </cell>
          <cell r="U2765" t="str">
            <v>10764608024031</v>
          </cell>
        </row>
        <row r="2766">
          <cell r="A2766" t="str">
            <v>5071-EACH</v>
          </cell>
          <cell r="B2766">
            <v>27877189</v>
          </cell>
          <cell r="C2766" t="str">
            <v>Bazic Clasp Envelopes 6" x 9" Brown Pack of 100 (BAZ5071)</v>
          </cell>
          <cell r="D2766" t="str">
            <v>ARCHIVED</v>
          </cell>
          <cell r="E2766" t="str">
            <v>UNPUBLISHED</v>
          </cell>
          <cell r="F2766" t="str">
            <v>Offer end date has passed</v>
          </cell>
          <cell r="G2766" t="str">
            <v>Office &amp; Stationery</v>
          </cell>
          <cell r="H2766" t="str">
            <v>Binder Clips</v>
          </cell>
          <cell r="I2766">
            <v>14.25</v>
          </cell>
          <cell r="J2766" t="str">
            <v>USD</v>
          </cell>
          <cell r="K2766" t="str">
            <v>Base</v>
          </cell>
          <cell r="L2766" t="str">
            <v>Yes</v>
          </cell>
          <cell r="M2766">
            <v>2038710</v>
          </cell>
          <cell r="N2766">
            <v>2039905</v>
          </cell>
          <cell r="O2766" t="str">
            <v>NETWORK_GEO</v>
          </cell>
          <cell r="P2766">
            <v>0.48</v>
          </cell>
          <cell r="Q2766">
            <v>1</v>
          </cell>
          <cell r="R2766" t="str">
            <v>Seller Fulfilled</v>
          </cell>
          <cell r="S2766" t="str">
            <v>Seller Fulfilled</v>
          </cell>
          <cell r="T2766" t="str">
            <v>6XOLX1J9N4RS</v>
          </cell>
          <cell r="U2766" t="str">
            <v>00464771535244</v>
          </cell>
        </row>
        <row r="2767">
          <cell r="A2767" t="str">
            <v>53570-CASE</v>
          </cell>
          <cell r="B2767">
            <v>14932751796</v>
          </cell>
          <cell r="C2767" t="str">
            <v>Disney &amp; Marvel Kappa Variety Puzzles and Activities Book 2 Titles, Fun Puzzle Game Activity Workbook, 48-Pack</v>
          </cell>
          <cell r="D2767" t="str">
            <v>ACTIVE</v>
          </cell>
          <cell r="E2767" t="str">
            <v>PUBLISHED</v>
          </cell>
          <cell r="F2767" t="str">
            <v>Offer end date has passed,No Match Found - Adjusted to your last submitted price</v>
          </cell>
          <cell r="G2767" t="str">
            <v>Office &amp; Stationery</v>
          </cell>
          <cell r="H2767" t="str">
            <v>Binder Clips</v>
          </cell>
          <cell r="I2767">
            <v>82.99</v>
          </cell>
          <cell r="J2767" t="str">
            <v>USD</v>
          </cell>
          <cell r="K2767" t="str">
            <v>Base</v>
          </cell>
          <cell r="L2767" t="str">
            <v>Yes</v>
          </cell>
          <cell r="M2767">
            <v>2038710</v>
          </cell>
          <cell r="N2767">
            <v>2039905</v>
          </cell>
          <cell r="O2767" t="str">
            <v>NETWORK_GEO</v>
          </cell>
          <cell r="P2767">
            <v>7.76</v>
          </cell>
          <cell r="Q2767">
            <v>1</v>
          </cell>
          <cell r="R2767" t="str">
            <v>Seller Fulfilled</v>
          </cell>
          <cell r="S2767" t="str">
            <v>Seller Fulfilled</v>
          </cell>
          <cell r="T2767" t="str">
            <v>2LJEHBZWYJG7</v>
          </cell>
          <cell r="U2767" t="str">
            <v>20764608002906</v>
          </cell>
        </row>
        <row r="2768">
          <cell r="A2768" t="str">
            <v>5432-EACH</v>
          </cell>
          <cell r="B2768">
            <v>833348574</v>
          </cell>
          <cell r="C2768" t="str">
            <v>BAZIC Poly Bubble Mailers 10.5" x 15" #5 Padded Shipping Envelope, 2-Count</v>
          </cell>
          <cell r="D2768" t="str">
            <v>RETIRED</v>
          </cell>
          <cell r="E2768" t="str">
            <v>UNPUBLISHED</v>
          </cell>
          <cell r="F2768" t="str">
            <v>Offer end date has passed,Price Adjusted</v>
          </cell>
          <cell r="G2768" t="str">
            <v>Office &amp; Stationery</v>
          </cell>
          <cell r="H2768" t="str">
            <v>Mailers</v>
          </cell>
          <cell r="I2768">
            <v>7.75</v>
          </cell>
          <cell r="J2768" t="str">
            <v>USD</v>
          </cell>
          <cell r="K2768" t="str">
            <v>Base</v>
          </cell>
          <cell r="L2768" t="str">
            <v>No</v>
          </cell>
          <cell r="M2768">
            <v>2038710</v>
          </cell>
          <cell r="N2768">
            <v>2038710</v>
          </cell>
          <cell r="O2768" t="str">
            <v>NETWORK_GEO</v>
          </cell>
          <cell r="P2768">
            <v>4.58</v>
          </cell>
          <cell r="Q2768">
            <v>1</v>
          </cell>
          <cell r="R2768" t="str">
            <v>Seller Fulfilled</v>
          </cell>
          <cell r="S2768" t="str">
            <v>Seller Fulfilled</v>
          </cell>
          <cell r="T2768" t="str">
            <v>448C5IMFXU7Z</v>
          </cell>
          <cell r="U2768" t="str">
            <v>10764608003050</v>
          </cell>
        </row>
        <row r="2769">
          <cell r="A2769" t="str">
            <v>550-CASE</v>
          </cell>
          <cell r="B2769">
            <v>221170140</v>
          </cell>
          <cell r="C2769" t="str">
            <v>Bazic Products 301005-48 9 x 12 in. Premium Art Sketch Pad Wireless</v>
          </cell>
          <cell r="D2769" t="str">
            <v>ACTIVE</v>
          </cell>
          <cell r="E2769" t="str">
            <v>PUBLISHED</v>
          </cell>
          <cell r="F2769"/>
          <cell r="G2769" t="str">
            <v>Collectibles &amp; Memorabilia</v>
          </cell>
          <cell r="H2769" t="str">
            <v>Trading Card Sleeves &amp; Holders</v>
          </cell>
          <cell r="I2769">
            <v>9.09</v>
          </cell>
          <cell r="J2769" t="str">
            <v>USD</v>
          </cell>
          <cell r="K2769" t="str">
            <v>Base</v>
          </cell>
          <cell r="L2769" t="str">
            <v>Yes</v>
          </cell>
          <cell r="M2769">
            <v>2039754</v>
          </cell>
          <cell r="N2769">
            <v>2038710</v>
          </cell>
          <cell r="O2769" t="str">
            <v>ALWAYS_TWO_DAY</v>
          </cell>
          <cell r="P2769">
            <v>0.69</v>
          </cell>
          <cell r="Q2769">
            <v>1</v>
          </cell>
          <cell r="R2769" t="str">
            <v>Walmart Fulfilled</v>
          </cell>
          <cell r="S2769" t="str">
            <v>Seller Fulfilled</v>
          </cell>
          <cell r="T2769" t="str">
            <v>0TK9O4KIX44O</v>
          </cell>
          <cell r="U2769" t="str">
            <v>00466035274104</v>
          </cell>
        </row>
        <row r="2770">
          <cell r="A2770" t="str">
            <v>558-CASE</v>
          </cell>
          <cell r="B2770">
            <v>401337146</v>
          </cell>
          <cell r="C2770" t="str">
            <v>BAZIC College Ruled 1 Subject Spiral Notebooks 70 Sheets, Assorted Color, 24-Pack</v>
          </cell>
          <cell r="D2770" t="str">
            <v>ACTIVE</v>
          </cell>
          <cell r="E2770" t="str">
            <v>PUBLISHED</v>
          </cell>
          <cell r="F2770" t="str">
            <v>Offer end date has passed</v>
          </cell>
          <cell r="G2770" t="str">
            <v>Office &amp; Stationery</v>
          </cell>
          <cell r="H2770" t="str">
            <v>Envelopes</v>
          </cell>
          <cell r="I2770">
            <v>41.57</v>
          </cell>
          <cell r="J2770" t="str">
            <v>USD</v>
          </cell>
          <cell r="K2770" t="str">
            <v>Base</v>
          </cell>
          <cell r="L2770" t="str">
            <v>Yes</v>
          </cell>
          <cell r="M2770">
            <v>2039723</v>
          </cell>
          <cell r="N2770">
            <v>2038710</v>
          </cell>
          <cell r="O2770" t="str">
            <v>NETWORK_GEO</v>
          </cell>
          <cell r="P2770">
            <v>4.16</v>
          </cell>
          <cell r="Q2770">
            <v>1</v>
          </cell>
          <cell r="R2770" t="str">
            <v>Seller Fulfilled</v>
          </cell>
          <cell r="S2770" t="str">
            <v>Seller Fulfilled</v>
          </cell>
          <cell r="T2770" t="str">
            <v>5SVXE1AZB014</v>
          </cell>
          <cell r="U2770" t="str">
            <v>10764608031190</v>
          </cell>
        </row>
        <row r="2771">
          <cell r="A2771" t="str">
            <v>575-EACH</v>
          </cell>
          <cell r="B2771">
            <v>23331679</v>
          </cell>
          <cell r="C2771" t="str">
            <v>BAZIC Security Self Seal Envelope 4 1/8" x 9 1/2" #10 Tint Mailing Envelopes, 40-Count</v>
          </cell>
          <cell r="D2771" t="str">
            <v>ACTIVE</v>
          </cell>
          <cell r="E2771" t="str">
            <v>PUBLISHED</v>
          </cell>
          <cell r="F2771" t="str">
            <v>Offer end date has passed</v>
          </cell>
          <cell r="G2771" t="str">
            <v>Office &amp; Stationery</v>
          </cell>
          <cell r="H2771" t="str">
            <v>Pocket Folders</v>
          </cell>
          <cell r="I2771">
            <v>21.49</v>
          </cell>
          <cell r="J2771" t="str">
            <v>USD</v>
          </cell>
          <cell r="K2771" t="str">
            <v>Base</v>
          </cell>
          <cell r="L2771" t="str">
            <v>Yes</v>
          </cell>
          <cell r="M2771">
            <v>2038710</v>
          </cell>
          <cell r="N2771">
            <v>2039742</v>
          </cell>
          <cell r="O2771" t="str">
            <v>NETWORK_GEO</v>
          </cell>
          <cell r="P2771">
            <v>1.27</v>
          </cell>
          <cell r="Q2771">
            <v>1</v>
          </cell>
          <cell r="R2771" t="str">
            <v>Seller Fulfilled</v>
          </cell>
          <cell r="S2771" t="str">
            <v>WFS Eligible</v>
          </cell>
          <cell r="T2771" t="str">
            <v>6N8Q36PPF8M9</v>
          </cell>
          <cell r="U2771" t="str">
            <v>00468041302925</v>
          </cell>
        </row>
        <row r="2772">
          <cell r="A2772" t="str">
            <v>6016-BOX</v>
          </cell>
          <cell r="B2772">
            <v>542815966</v>
          </cell>
          <cell r="C2772" t="str">
            <v>BAZIC Dry Erase Lap Board 7.4"x10.3" &amp; Marker + Eraser, Double Sided, 24-Pack</v>
          </cell>
          <cell r="D2772" t="str">
            <v>ACTIVE</v>
          </cell>
          <cell r="E2772" t="str">
            <v>PUBLISHED</v>
          </cell>
          <cell r="F2772" t="str">
            <v>Offer end date has passed</v>
          </cell>
          <cell r="G2772" t="str">
            <v>Office &amp; Stationery</v>
          </cell>
          <cell r="H2772" t="str">
            <v>Whiteboards</v>
          </cell>
          <cell r="I2772">
            <v>58.5</v>
          </cell>
          <cell r="J2772" t="str">
            <v>USD</v>
          </cell>
          <cell r="K2772" t="str">
            <v>Base</v>
          </cell>
          <cell r="L2772">
            <v>58.5</v>
          </cell>
          <cell r="M2772">
            <v>2039885</v>
          </cell>
          <cell r="N2772">
            <v>2038710</v>
          </cell>
          <cell r="O2772">
            <v>7.54</v>
          </cell>
          <cell r="P2772">
            <v>0.15</v>
          </cell>
          <cell r="Q2772">
            <v>1</v>
          </cell>
          <cell r="R2772" t="str">
            <v>Seller Fulfilled</v>
          </cell>
          <cell r="S2772" t="str">
            <v>Seller Fulfilled</v>
          </cell>
          <cell r="T2772" t="str">
            <v>1M29YPHUUKZP</v>
          </cell>
          <cell r="U2772" t="str">
            <v>00764608034408</v>
          </cell>
        </row>
        <row r="2773">
          <cell r="A2773" t="str">
            <v>6110-EACH</v>
          </cell>
          <cell r="B2773">
            <v>38189999</v>
          </cell>
          <cell r="C2773" t="str">
            <v>BAZIC Rubber Bands Assorted Sizes &amp; Color, 2 Oz./ 56.70g, Made in USA, 1-Pack</v>
          </cell>
          <cell r="D2773" t="str">
            <v>ACTIVE</v>
          </cell>
          <cell r="E2773" t="str">
            <v>SYSTEM_PROBLEM</v>
          </cell>
          <cell r="F2773" t="str">
            <v>Compliance - Made In USA</v>
          </cell>
          <cell r="G2773" t="str">
            <v>Crafts</v>
          </cell>
          <cell r="H2773" t="str">
            <v>Glitter</v>
          </cell>
          <cell r="I2773">
            <v>15.99</v>
          </cell>
          <cell r="J2773" t="str">
            <v>USD</v>
          </cell>
          <cell r="K2773" t="str">
            <v>Base</v>
          </cell>
          <cell r="L2773" t="str">
            <v>Yes</v>
          </cell>
          <cell r="M2773">
            <v>2039906</v>
          </cell>
          <cell r="N2773">
            <v>2038710</v>
          </cell>
          <cell r="O2773" t="str">
            <v>NETWORK_GEO</v>
          </cell>
          <cell r="P2773">
            <v>0.96</v>
          </cell>
          <cell r="Q2773">
            <v>1</v>
          </cell>
          <cell r="R2773" t="str">
            <v>Seller Fulfilled</v>
          </cell>
          <cell r="S2773" t="str">
            <v>Seller Fulfilled</v>
          </cell>
          <cell r="T2773" t="str">
            <v>5LW42PAX3J9H</v>
          </cell>
          <cell r="U2773" t="str">
            <v>00764608034453</v>
          </cell>
        </row>
        <row r="2774">
          <cell r="A2774" t="str">
            <v>72321-SET2</v>
          </cell>
          <cell r="B2774">
            <v>371601358</v>
          </cell>
          <cell r="C2774" t="str">
            <v>Big Print: Word Search Puzzle Books, 2 Pack (Paperback)</v>
          </cell>
          <cell r="D2774" t="str">
            <v>ACTIVE</v>
          </cell>
          <cell r="E2774" t="str">
            <v>PUBLISHED</v>
          </cell>
          <cell r="F2774" t="str">
            <v>Listing &amp; Content:UPC Mismatch:Wrong-Item:Unpublish-Auto,Offer end date has passed</v>
          </cell>
          <cell r="G2774" t="str">
            <v>Books, Music &amp; Movies</v>
          </cell>
          <cell r="H2774" t="str">
            <v>Books</v>
          </cell>
          <cell r="I2774">
            <v>8.4600000000000009</v>
          </cell>
          <cell r="J2774" t="str">
            <v>USD</v>
          </cell>
          <cell r="K2774" t="str">
            <v>Base</v>
          </cell>
          <cell r="L2774">
            <v>8.4600000000000009</v>
          </cell>
          <cell r="M2774">
            <v>2038013</v>
          </cell>
          <cell r="N2774">
            <v>2038710</v>
          </cell>
          <cell r="O2774">
            <v>0.42</v>
          </cell>
          <cell r="P2774">
            <v>0.19</v>
          </cell>
          <cell r="Q2774">
            <v>1</v>
          </cell>
          <cell r="R2774" t="str">
            <v>Seller Fulfilled</v>
          </cell>
          <cell r="S2774" t="str">
            <v>Seller Fulfilled</v>
          </cell>
          <cell r="T2774" t="str">
            <v>39MXCBSOG19D</v>
          </cell>
          <cell r="U2774" t="str">
            <v>00764608034606</v>
          </cell>
        </row>
        <row r="2775">
          <cell r="A2775" t="str">
            <v>758-BOX</v>
          </cell>
          <cell r="B2775">
            <v>669188097</v>
          </cell>
          <cell r="C2775" t="str">
            <v>BAZIC Mechanical Pencil Saige Serena 0.7mm, Smooth Writing Pencils (4/Pack), 24-Packs</v>
          </cell>
          <cell r="D2775" t="str">
            <v>ACTIVE</v>
          </cell>
          <cell r="E2775" t="str">
            <v>PUBLISHED</v>
          </cell>
          <cell r="F2775" t="str">
            <v>Offer end date has passed</v>
          </cell>
          <cell r="G2775" t="str">
            <v>Office &amp; Stationery</v>
          </cell>
          <cell r="H2775" t="str">
            <v>Mechanical Pencils</v>
          </cell>
          <cell r="I2775">
            <v>38.49</v>
          </cell>
          <cell r="J2775" t="str">
            <v>USD</v>
          </cell>
          <cell r="K2775" t="str">
            <v>Base</v>
          </cell>
          <cell r="L2775">
            <v>38.49</v>
          </cell>
          <cell r="M2775">
            <v>2039720</v>
          </cell>
          <cell r="N2775">
            <v>2039748</v>
          </cell>
          <cell r="O2775">
            <v>1.88</v>
          </cell>
          <cell r="P2775">
            <v>0.05</v>
          </cell>
          <cell r="Q2775">
            <v>1</v>
          </cell>
          <cell r="R2775" t="str">
            <v>Seller Fulfilled</v>
          </cell>
          <cell r="S2775" t="str">
            <v>Seller Fulfilled</v>
          </cell>
          <cell r="T2775" t="str">
            <v>1RVKBO9V6IJW</v>
          </cell>
          <cell r="U2775" t="str">
            <v>00764608034798</v>
          </cell>
        </row>
        <row r="2776">
          <cell r="A2776" t="str">
            <v>786-BOX</v>
          </cell>
          <cell r="B2776">
            <v>115856649</v>
          </cell>
          <cell r="C2776" t="str">
            <v>BAZIC Pencil #2 HB Pencils, Latex Free Eraser, Wood Free Yellow Unsharpened (12/Pack), 24-Packs</v>
          </cell>
          <cell r="D2776" t="str">
            <v>ACTIVE</v>
          </cell>
          <cell r="E2776" t="str">
            <v>PUBLISHED</v>
          </cell>
          <cell r="F2776" t="str">
            <v>Reasonable price requirements are not met</v>
          </cell>
          <cell r="G2776" t="str">
            <v>Office &amp; Stationery</v>
          </cell>
          <cell r="H2776" t="str">
            <v>Pencils</v>
          </cell>
          <cell r="I2776">
            <v>35.35</v>
          </cell>
          <cell r="J2776" t="str">
            <v>USD</v>
          </cell>
          <cell r="K2776" t="str">
            <v>Base</v>
          </cell>
          <cell r="L2776">
            <v>35.35</v>
          </cell>
          <cell r="M2776">
            <v>2039720</v>
          </cell>
          <cell r="N2776">
            <v>2038061</v>
          </cell>
          <cell r="O2776" t="str">
            <v>NETWORK_GEO</v>
          </cell>
          <cell r="P2776">
            <v>0.08</v>
          </cell>
          <cell r="Q2776">
            <v>1</v>
          </cell>
          <cell r="R2776" t="str">
            <v>Seller Fulfilled</v>
          </cell>
          <cell r="S2776" t="str">
            <v>Walmart Fulfilled</v>
          </cell>
          <cell r="T2776" t="str">
            <v>6PS2V1KPUWV6</v>
          </cell>
          <cell r="U2776" t="str">
            <v>00764608038123</v>
          </cell>
        </row>
        <row r="2777">
          <cell r="A2777" t="str">
            <v>992-PACK2</v>
          </cell>
          <cell r="B2777">
            <v>620262120</v>
          </cell>
          <cell r="C2777" t="str">
            <v>BAZIC Heavy Duty Tape Dispenser Gun, 2 Rolls 2" x 54 Yards Super Clear Packing Tape, 2-Pack</v>
          </cell>
          <cell r="D2777" t="str">
            <v>ACTIVE</v>
          </cell>
          <cell r="E2777" t="str">
            <v>PUBLISHED</v>
          </cell>
          <cell r="F2777" t="str">
            <v>Reasonable price requirements are not met</v>
          </cell>
          <cell r="G2777" t="str">
            <v>Office &amp; Stationery</v>
          </cell>
          <cell r="H2777" t="str">
            <v>Adhesive Tape Dispensers</v>
          </cell>
          <cell r="I2777">
            <v>32.99</v>
          </cell>
          <cell r="J2777" t="str">
            <v>USD</v>
          </cell>
          <cell r="K2777" t="str">
            <v>Base</v>
          </cell>
          <cell r="L2777">
            <v>32.99</v>
          </cell>
          <cell r="M2777">
            <v>2038710</v>
          </cell>
          <cell r="N2777">
            <v>2039748</v>
          </cell>
          <cell r="O2777" t="str">
            <v>NETWORK_GEO</v>
          </cell>
          <cell r="P2777">
            <v>2.76</v>
          </cell>
          <cell r="Q2777">
            <v>1</v>
          </cell>
          <cell r="R2777" t="str">
            <v>Seller Fulfilled</v>
          </cell>
          <cell r="S2777" t="str">
            <v>Seller Fulfilled</v>
          </cell>
          <cell r="T2777" t="str">
            <v>2FI0NS47KFWM</v>
          </cell>
          <cell r="U2777" t="str">
            <v>10764608039004</v>
          </cell>
        </row>
        <row r="2778">
          <cell r="A2778" t="str">
            <v>L-2-BOX</v>
          </cell>
          <cell r="B2778">
            <v>781064735</v>
          </cell>
          <cell r="C2778" t="str">
            <v>BAZIC For Sale Sign 12"X16" (2-Line), Model Year Phone Number, 24-Pack</v>
          </cell>
          <cell r="D2778" t="str">
            <v>ACTIVE</v>
          </cell>
          <cell r="E2778" t="str">
            <v>PUBLISHED</v>
          </cell>
          <cell r="F2778" t="str">
            <v>Offer end date has passed</v>
          </cell>
          <cell r="G2778" t="str">
            <v>Office &amp; Stationery</v>
          </cell>
          <cell r="H2778" t="str">
            <v>Binders</v>
          </cell>
          <cell r="I2778">
            <v>22.89</v>
          </cell>
          <cell r="J2778" t="str">
            <v>USD</v>
          </cell>
          <cell r="K2778" t="str">
            <v>Base</v>
          </cell>
          <cell r="L2778" t="str">
            <v>Yes</v>
          </cell>
          <cell r="M2778">
            <v>2038710</v>
          </cell>
          <cell r="N2778">
            <v>2039738</v>
          </cell>
          <cell r="O2778" t="str">
            <v>NETWORK_GEO</v>
          </cell>
          <cell r="P2778">
            <v>2</v>
          </cell>
          <cell r="Q2778">
            <v>1</v>
          </cell>
          <cell r="R2778" t="str">
            <v>Seller Fulfilled</v>
          </cell>
          <cell r="S2778" t="str">
            <v>Seller Fulfilled</v>
          </cell>
          <cell r="T2778" t="str">
            <v>7A871AW5D0EF</v>
          </cell>
          <cell r="U2778" t="str">
            <v>00464321322652</v>
          </cell>
        </row>
        <row r="2779">
          <cell r="A2779" t="str">
            <v>L-3-EACH</v>
          </cell>
          <cell r="B2779">
            <v>53456722</v>
          </cell>
          <cell r="C2779" t="str">
            <v>BAZIC 12" X 16" Garage Sale Sign, Yard Sale for Sale Retail Store Policy Business Plastic Sign, Wall Door Border, Waterproof Indoor Outdoor Advertising Signage, 1-Pack</v>
          </cell>
          <cell r="D2779" t="str">
            <v>ACTIVE</v>
          </cell>
          <cell r="E2779" t="str">
            <v>PUBLISHED</v>
          </cell>
          <cell r="F2779"/>
          <cell r="G2779" t="str">
            <v>Office &amp; Stationery</v>
          </cell>
          <cell r="H2779" t="str">
            <v>Scissors</v>
          </cell>
          <cell r="I2779">
            <v>40.75</v>
          </cell>
          <cell r="J2779" t="str">
            <v>USD</v>
          </cell>
          <cell r="K2779" t="str">
            <v>Base</v>
          </cell>
          <cell r="L2779" t="str">
            <v>Yes</v>
          </cell>
          <cell r="M2779">
            <v>2038710</v>
          </cell>
          <cell r="N2779">
            <v>2039728</v>
          </cell>
          <cell r="O2779" t="str">
            <v>NETWORK_GEO</v>
          </cell>
          <cell r="P2779">
            <v>2.7</v>
          </cell>
          <cell r="Q2779">
            <v>1</v>
          </cell>
          <cell r="R2779" t="str">
            <v>Seller Fulfilled</v>
          </cell>
          <cell r="S2779" t="str">
            <v>Seller Fulfilled</v>
          </cell>
          <cell r="T2779" t="str">
            <v>47OPRABP75K1</v>
          </cell>
          <cell r="U2779" t="str">
            <v>10764608044008</v>
          </cell>
        </row>
        <row r="2780">
          <cell r="A2780" t="str">
            <v>L-32-BOX</v>
          </cell>
          <cell r="B2780">
            <v>466071482</v>
          </cell>
          <cell r="C2780" t="str">
            <v>BAZIC No Fumar Sign 12"x16", Spanish No Smoking Waterproof Indoor Signage, 24-Pack</v>
          </cell>
          <cell r="D2780" t="str">
            <v>ARCHIVED</v>
          </cell>
          <cell r="E2780" t="str">
            <v>UNPUBLISHED</v>
          </cell>
          <cell r="F2780" t="str">
            <v>Offer end date has passed</v>
          </cell>
          <cell r="G2780" t="str">
            <v>Crafts</v>
          </cell>
          <cell r="H2780" t="str">
            <v>Coloring Books</v>
          </cell>
          <cell r="I2780">
            <v>7.99</v>
          </cell>
          <cell r="J2780" t="str">
            <v>USD</v>
          </cell>
          <cell r="K2780" t="str">
            <v>Base</v>
          </cell>
          <cell r="L2780" t="str">
            <v>No</v>
          </cell>
          <cell r="M2780">
            <v>2038710</v>
          </cell>
          <cell r="N2780">
            <v>2038710</v>
          </cell>
          <cell r="O2780" t="str">
            <v>NETWORK_GEO</v>
          </cell>
          <cell r="P2780">
            <v>0.33</v>
          </cell>
          <cell r="Q2780">
            <v>1</v>
          </cell>
          <cell r="R2780" t="str">
            <v>Seller Fulfilled</v>
          </cell>
          <cell r="S2780" t="str">
            <v>Seller Fulfilled</v>
          </cell>
          <cell r="T2780" t="str">
            <v>3RQ7SL0VQ4W9</v>
          </cell>
          <cell r="U2780" t="str">
            <v>00805219457238</v>
          </cell>
        </row>
        <row r="2781">
          <cell r="A2781" t="str">
            <v>S-23-EACH</v>
          </cell>
          <cell r="B2781">
            <v>156359799</v>
          </cell>
          <cell r="C2781" t="str">
            <v>BAZIC 9" X 12" Business Hours Sign, Open Closed Signs for Business Store Office Door Window Restaurants Bars Retail Salon Shops, 1-Pack</v>
          </cell>
          <cell r="D2781" t="str">
            <v>ACTIVE</v>
          </cell>
          <cell r="E2781" t="str">
            <v>PUBLISHED</v>
          </cell>
          <cell r="F2781" t="str">
            <v>Compliance - Childrenâ€™s Product Policy</v>
          </cell>
          <cell r="G2781" t="str">
            <v>Office &amp; Stationery</v>
          </cell>
          <cell r="H2781" t="str">
            <v>Writing Notebooks &amp; Sketch Books</v>
          </cell>
          <cell r="I2781">
            <v>15.99</v>
          </cell>
          <cell r="J2781" t="str">
            <v>USD</v>
          </cell>
          <cell r="K2781" t="str">
            <v>Base</v>
          </cell>
          <cell r="L2781" t="str">
            <v>Yes</v>
          </cell>
          <cell r="M2781">
            <v>2038710</v>
          </cell>
          <cell r="N2781">
            <v>2039723</v>
          </cell>
          <cell r="O2781" t="str">
            <v>NETWORK_GEO</v>
          </cell>
          <cell r="P2781">
            <v>0.84499999999999997</v>
          </cell>
          <cell r="Q2781">
            <v>1</v>
          </cell>
          <cell r="R2781" t="str">
            <v>WFS Eligible</v>
          </cell>
          <cell r="S2781" t="str">
            <v>Walmart Fulfilled</v>
          </cell>
          <cell r="T2781" t="str">
            <v>5ABXVPM13STD</v>
          </cell>
          <cell r="U2781" t="str">
            <v>00764608005040</v>
          </cell>
        </row>
        <row r="2782">
          <cell r="A2782" t="str">
            <v>1041-EACH</v>
          </cell>
          <cell r="B2782">
            <v>568672853</v>
          </cell>
          <cell r="C2782" t="str">
            <v>BAZIC School Backpack Basic 16" Gray, School Bag for Students, 1-Pack</v>
          </cell>
          <cell r="D2782" t="str">
            <v>ACTIVE</v>
          </cell>
          <cell r="E2782" t="str">
            <v>PUBLISHED</v>
          </cell>
          <cell r="F2782"/>
          <cell r="G2782" t="str">
            <v>Office &amp; Stationery</v>
          </cell>
          <cell r="H2782" t="str">
            <v>Record Books &amp; Ledgers</v>
          </cell>
          <cell r="I2782">
            <v>32.99</v>
          </cell>
          <cell r="J2782" t="str">
            <v>USD</v>
          </cell>
          <cell r="K2782" t="str">
            <v>Base</v>
          </cell>
          <cell r="L2782" t="str">
            <v>Yes</v>
          </cell>
          <cell r="M2782">
            <v>2038980</v>
          </cell>
          <cell r="N2782">
            <v>2038710</v>
          </cell>
          <cell r="O2782" t="str">
            <v>NETWORK_GEO</v>
          </cell>
          <cell r="P2782">
            <v>4.1399999999999997</v>
          </cell>
          <cell r="Q2782">
            <v>1</v>
          </cell>
          <cell r="R2782" t="str">
            <v>Seller Fulfilled</v>
          </cell>
          <cell r="S2782" t="str">
            <v>Seller Fulfilled</v>
          </cell>
          <cell r="T2782" t="str">
            <v>20HD5CZ5Q5ON</v>
          </cell>
          <cell r="U2782" t="str">
            <v>10764608050825</v>
          </cell>
        </row>
        <row r="2783">
          <cell r="A2783" t="str">
            <v>1239-CASE</v>
          </cell>
          <cell r="B2783">
            <v>638802581</v>
          </cell>
          <cell r="C2783" t="str">
            <v>BAZIC Brush Markers 12 Classic Colors, Scented Edition, Fine Line Washable Coloring Marker (12/Pack), 72-Packs</v>
          </cell>
          <cell r="D2783" t="str">
            <v>ACTIVE</v>
          </cell>
          <cell r="E2783" t="str">
            <v>PUBLISHED</v>
          </cell>
          <cell r="F2783" t="str">
            <v>Reasonable price requirements are not met,Reasonable Price Not Satisfied</v>
          </cell>
          <cell r="G2783" t="str">
            <v>Office &amp; Stationery</v>
          </cell>
          <cell r="H2783" t="str">
            <v>Markers</v>
          </cell>
          <cell r="I2783">
            <v>189.19</v>
          </cell>
          <cell r="J2783" t="str">
            <v>USD</v>
          </cell>
          <cell r="K2783" t="str">
            <v>Base</v>
          </cell>
          <cell r="L2783">
            <v>233.25</v>
          </cell>
          <cell r="M2783">
            <v>2039746</v>
          </cell>
          <cell r="N2783">
            <v>2038710</v>
          </cell>
          <cell r="O2783" t="str">
            <v>NETWORK_GEO</v>
          </cell>
          <cell r="P2783">
            <v>13.5</v>
          </cell>
          <cell r="Q2783">
            <v>1</v>
          </cell>
          <cell r="R2783" t="str">
            <v>Seller Fulfilled</v>
          </cell>
          <cell r="S2783" t="str">
            <v>Seller Fulfilled</v>
          </cell>
          <cell r="T2783" t="str">
            <v>3WMKHJLC1ZWK</v>
          </cell>
          <cell r="U2783" t="str">
            <v>20814625050821</v>
          </cell>
        </row>
        <row r="2784">
          <cell r="A2784" t="str">
            <v>1250-BOX</v>
          </cell>
          <cell r="B2784">
            <v>965104297</v>
          </cell>
          <cell r="C2784" t="str">
            <v>BAZIC Dry Erase Marker Assorted Color Chisel Tip Whiteboard Markers (3/Pack), 24-Packs</v>
          </cell>
          <cell r="D2784" t="str">
            <v>ACTIVE</v>
          </cell>
          <cell r="E2784" t="str">
            <v>PUBLISHED</v>
          </cell>
          <cell r="F2784" t="str">
            <v>Offer end date has passed</v>
          </cell>
          <cell r="G2784" t="str">
            <v>Office &amp; Stationery</v>
          </cell>
          <cell r="H2784" t="str">
            <v>Composition Notebooks</v>
          </cell>
          <cell r="I2784">
            <v>22.99</v>
          </cell>
          <cell r="J2784" t="str">
            <v>USD</v>
          </cell>
          <cell r="K2784" t="str">
            <v>Base</v>
          </cell>
          <cell r="L2784" t="str">
            <v>Yes</v>
          </cell>
          <cell r="M2784">
            <v>2039746</v>
          </cell>
          <cell r="N2784">
            <v>2038710</v>
          </cell>
          <cell r="O2784" t="str">
            <v>NETWORK_GEO</v>
          </cell>
          <cell r="P2784">
            <v>2.8</v>
          </cell>
          <cell r="Q2784">
            <v>1</v>
          </cell>
          <cell r="R2784" t="str">
            <v>Seller Fulfilled</v>
          </cell>
          <cell r="S2784" t="str">
            <v>Seller Fulfilled</v>
          </cell>
          <cell r="T2784" t="str">
            <v>3E3BBD9ORNTW</v>
          </cell>
          <cell r="U2784" t="str">
            <v>00467062797499</v>
          </cell>
        </row>
        <row r="2785">
          <cell r="A2785" t="str">
            <v>17000-CASE</v>
          </cell>
          <cell r="B2785">
            <v>6666666171</v>
          </cell>
          <cell r="C2785" t="str">
            <v>BAZIC Magical Fantasy Series 10-Color Pen (144-PACK)</v>
          </cell>
          <cell r="D2785" t="str">
            <v>ACTIVE</v>
          </cell>
          <cell r="E2785" t="str">
            <v>PUBLISHED</v>
          </cell>
          <cell r="F2785" t="str">
            <v>Offer end date has passed</v>
          </cell>
          <cell r="G2785" t="str">
            <v>Office &amp; Stationery</v>
          </cell>
          <cell r="H2785" t="str">
            <v>Composition Notebooks</v>
          </cell>
          <cell r="I2785">
            <v>13.99</v>
          </cell>
          <cell r="J2785" t="str">
            <v>USD</v>
          </cell>
          <cell r="K2785" t="str">
            <v>Base</v>
          </cell>
          <cell r="L2785" t="str">
            <v>Yes</v>
          </cell>
          <cell r="M2785">
            <v>2039719</v>
          </cell>
          <cell r="N2785">
            <v>2038710</v>
          </cell>
          <cell r="O2785" t="str">
            <v>NETWORK_GEO</v>
          </cell>
          <cell r="P2785">
            <v>1.44</v>
          </cell>
          <cell r="Q2785">
            <v>1</v>
          </cell>
          <cell r="R2785" t="str">
            <v>Seller Fulfilled</v>
          </cell>
          <cell r="S2785" t="str">
            <v>Seller Fulfilled</v>
          </cell>
          <cell r="T2785" t="str">
            <v>0UIAMWPHF9C6</v>
          </cell>
          <cell r="U2785" t="str">
            <v>00465502476935</v>
          </cell>
        </row>
        <row r="2786">
          <cell r="A2786" t="str">
            <v>17104-EACH</v>
          </cell>
          <cell r="B2786">
            <v>17997859275</v>
          </cell>
          <cell r="C2786" t="str">
            <v>BAZIC Frizz Erasable Gel Pens, 0.7mm Medium Point, Black Ink, Comfort Grip, 1-Pack</v>
          </cell>
          <cell r="D2786" t="str">
            <v>ACTIVE</v>
          </cell>
          <cell r="E2786" t="str">
            <v>PUBLISHED</v>
          </cell>
          <cell r="F2786" t="str">
            <v>Listing &amp; Content:UPC Mismatch:Wrong-Item:Unpublish-Auto,Min. Allowed Seller Price Reached</v>
          </cell>
          <cell r="G2786" t="str">
            <v>Office &amp; Stationery</v>
          </cell>
          <cell r="H2786" t="str">
            <v>Index Cards</v>
          </cell>
          <cell r="I2786">
            <v>5.48</v>
          </cell>
          <cell r="J2786" t="str">
            <v>USD</v>
          </cell>
          <cell r="K2786" t="str">
            <v>Promo price</v>
          </cell>
          <cell r="L2786" t="str">
            <v>Yes</v>
          </cell>
          <cell r="M2786">
            <v>2039719</v>
          </cell>
          <cell r="N2786">
            <v>2039744</v>
          </cell>
          <cell r="O2786" t="str">
            <v>ALWAYS_TWO_DAY</v>
          </cell>
          <cell r="P2786">
            <v>0.56999999999999995</v>
          </cell>
          <cell r="Q2786">
            <v>1</v>
          </cell>
          <cell r="R2786" t="str">
            <v>Walmart Fulfilled</v>
          </cell>
          <cell r="S2786" t="str">
            <v>Seller Fulfilled</v>
          </cell>
          <cell r="T2786" t="str">
            <v>669OBBYUNVON</v>
          </cell>
          <cell r="U2786" t="str">
            <v>00764608005156</v>
          </cell>
        </row>
        <row r="2787">
          <cell r="A2787" t="str">
            <v>1816-CASE</v>
          </cell>
          <cell r="B2787">
            <v>163630930</v>
          </cell>
          <cell r="C2787" t="str">
            <v>BAZIC Wood Clipboard Retro Hardboard, Low Profile Clip, 24-Pack</v>
          </cell>
          <cell r="D2787" t="str">
            <v>ACTIVE</v>
          </cell>
          <cell r="E2787" t="str">
            <v>PUBLISHED</v>
          </cell>
          <cell r="F2787" t="str">
            <v>Offer end date has passed</v>
          </cell>
          <cell r="G2787" t="str">
            <v>Office &amp; Stationery</v>
          </cell>
          <cell r="H2787" t="str">
            <v>Index Cards</v>
          </cell>
          <cell r="I2787">
            <v>13.75</v>
          </cell>
          <cell r="J2787" t="str">
            <v>USD</v>
          </cell>
          <cell r="K2787" t="str">
            <v>Base</v>
          </cell>
          <cell r="L2787" t="str">
            <v>Yes</v>
          </cell>
          <cell r="M2787">
            <v>2039893</v>
          </cell>
          <cell r="N2787">
            <v>2039744</v>
          </cell>
          <cell r="O2787" t="str">
            <v>ALWAYS_TWO_DAY</v>
          </cell>
          <cell r="P2787">
            <v>1.3049999999999999</v>
          </cell>
          <cell r="Q2787">
            <v>1</v>
          </cell>
          <cell r="R2787" t="str">
            <v>Walmart Fulfilled</v>
          </cell>
          <cell r="S2787" t="str">
            <v>Seller Fulfilled</v>
          </cell>
          <cell r="T2787" t="str">
            <v>4SXTKJGCPDG9</v>
          </cell>
          <cell r="U2787" t="str">
            <v>00460015768263</v>
          </cell>
        </row>
        <row r="2788">
          <cell r="A2788" t="str">
            <v>2081-SET4</v>
          </cell>
          <cell r="B2788">
            <v>9943572019</v>
          </cell>
          <cell r="C2788" t="str">
            <v>BAZIC Permanent Glue Tape 8 mm x 5.47 Yard, Double Sided Mini Adhesive Tape Rollers, 4-Pack</v>
          </cell>
          <cell r="D2788" t="str">
            <v>ACTIVE</v>
          </cell>
          <cell r="E2788" t="str">
            <v>PUBLISHED</v>
          </cell>
          <cell r="F2788" t="str">
            <v>Offer end date has passed,Price Adjusted</v>
          </cell>
          <cell r="G2788" t="str">
            <v>Crafts</v>
          </cell>
          <cell r="H2788" t="str">
            <v>Art &amp; Craft Tape</v>
          </cell>
          <cell r="I2788">
            <v>10.44</v>
          </cell>
          <cell r="J2788" t="str">
            <v>USD</v>
          </cell>
          <cell r="K2788" t="str">
            <v>Base</v>
          </cell>
          <cell r="L2788">
            <v>10.44</v>
          </cell>
          <cell r="M2788">
            <v>2038710</v>
          </cell>
          <cell r="N2788" t="str">
            <v>NETWORK_GEO</v>
          </cell>
          <cell r="O2788">
            <v>0.16</v>
          </cell>
          <cell r="P2788">
            <v>3.64</v>
          </cell>
          <cell r="Q2788">
            <v>1</v>
          </cell>
          <cell r="R2788" t="str">
            <v>Seller Fulfilled</v>
          </cell>
          <cell r="S2788" t="str">
            <v>Walmart Fulfilled</v>
          </cell>
          <cell r="T2788" t="str">
            <v>1NDFQ5CJ3R9I</v>
          </cell>
          <cell r="U2788" t="str">
            <v>20764608054318</v>
          </cell>
        </row>
        <row r="2789">
          <cell r="A2789" t="str">
            <v>2112-PACK5</v>
          </cell>
          <cell r="B2789">
            <v>16390372359</v>
          </cell>
          <cell r="C2789" t="str">
            <v>BAZIC 2 Pockets Poly Folder, 3 Prong Fastener Clip, Green Color, 5-Pack</v>
          </cell>
          <cell r="D2789" t="str">
            <v>ACTIVE</v>
          </cell>
          <cell r="E2789" t="str">
            <v>PUBLISHED</v>
          </cell>
          <cell r="F2789" t="str">
            <v>Offer end date has passed,No Match Found - Adjusted to your last submitted price</v>
          </cell>
          <cell r="G2789" t="str">
            <v>Office &amp; Stationery</v>
          </cell>
          <cell r="H2789" t="str">
            <v>Pocket Folders</v>
          </cell>
          <cell r="I2789">
            <v>10.88</v>
          </cell>
          <cell r="J2789" t="str">
            <v>USD</v>
          </cell>
          <cell r="K2789" t="str">
            <v>Base</v>
          </cell>
          <cell r="L2789">
            <v>10.88</v>
          </cell>
          <cell r="M2789">
            <v>2039742</v>
          </cell>
          <cell r="N2789">
            <v>2038710</v>
          </cell>
          <cell r="O2789">
            <v>0.6</v>
          </cell>
          <cell r="P2789">
            <v>6.5</v>
          </cell>
          <cell r="Q2789">
            <v>1</v>
          </cell>
          <cell r="R2789" t="str">
            <v>Seller Fulfilled</v>
          </cell>
          <cell r="S2789" t="str">
            <v>Seller Fulfilled</v>
          </cell>
          <cell r="T2789" t="str">
            <v>280JTJMRL4JM</v>
          </cell>
          <cell r="U2789" t="str">
            <v>00764608054567</v>
          </cell>
        </row>
        <row r="2790">
          <cell r="A2790" t="str">
            <v>2314-SET4</v>
          </cell>
          <cell r="B2790">
            <v>25285377</v>
          </cell>
          <cell r="C2790" t="str">
            <v>BAZIC Fruit Scented Highlighters Chisel Broad Line Marker(3/Pack), 4-Packs</v>
          </cell>
          <cell r="D2790" t="str">
            <v>ACTIVE</v>
          </cell>
          <cell r="E2790" t="str">
            <v>PUBLISHED</v>
          </cell>
          <cell r="G2790" t="str">
            <v>Office &amp; Stationery</v>
          </cell>
          <cell r="H2790" t="str">
            <v>Highlighters</v>
          </cell>
          <cell r="I2790">
            <v>14.49</v>
          </cell>
          <cell r="J2790" t="str">
            <v>USD</v>
          </cell>
          <cell r="K2790" t="str">
            <v>Base</v>
          </cell>
          <cell r="L2790">
            <v>14.49</v>
          </cell>
          <cell r="M2790">
            <v>2039896</v>
          </cell>
          <cell r="N2790">
            <v>2039724</v>
          </cell>
          <cell r="O2790" t="str">
            <v>NETWORK_GEO</v>
          </cell>
          <cell r="P2790">
            <v>1.02</v>
          </cell>
          <cell r="Q2790">
            <v>1</v>
          </cell>
          <cell r="R2790" t="str">
            <v>Seller Fulfilled</v>
          </cell>
          <cell r="S2790" t="str">
            <v>Seller Fulfilled</v>
          </cell>
          <cell r="T2790" t="str">
            <v>692OY47T0QX2</v>
          </cell>
          <cell r="U2790" t="str">
            <v>00764608005675</v>
          </cell>
        </row>
        <row r="2791">
          <cell r="A2791" t="str">
            <v>2403-BOX</v>
          </cell>
          <cell r="B2791">
            <v>907605473</v>
          </cell>
          <cell r="C2791" t="str">
            <v>Bazic Products BAZ2403-24 White Chalk in Bucket - 20 Count - Pack of 24</v>
          </cell>
          <cell r="D2791" t="str">
            <v>ACTIVE</v>
          </cell>
          <cell r="E2791" t="str">
            <v>PUBLISHED</v>
          </cell>
          <cell r="F2791" t="str">
            <v>Offer end date has passed</v>
          </cell>
          <cell r="G2791" t="str">
            <v>Office &amp; Stationery</v>
          </cell>
          <cell r="H2791" t="str">
            <v>Desk Staplers</v>
          </cell>
          <cell r="I2791">
            <v>23.25</v>
          </cell>
          <cell r="J2791" t="str">
            <v>USD</v>
          </cell>
          <cell r="K2791" t="str">
            <v>Base</v>
          </cell>
          <cell r="L2791" t="str">
            <v>Yes</v>
          </cell>
          <cell r="M2791">
            <v>2039739</v>
          </cell>
          <cell r="N2791">
            <v>2039910</v>
          </cell>
          <cell r="O2791" t="str">
            <v>NETWORK_GEO</v>
          </cell>
          <cell r="P2791">
            <v>0.84</v>
          </cell>
          <cell r="Q2791">
            <v>1</v>
          </cell>
          <cell r="R2791" t="str">
            <v>Seller Fulfilled</v>
          </cell>
          <cell r="S2791" t="str">
            <v>Seller Fulfilled</v>
          </cell>
          <cell r="T2791" t="str">
            <v>1LP1QGMNY420</v>
          </cell>
          <cell r="U2791" t="str">
            <v>00764608006023</v>
          </cell>
        </row>
        <row r="2792">
          <cell r="A2792" t="str">
            <v>3119-BOX</v>
          </cell>
          <cell r="B2792">
            <v>739652085</v>
          </cell>
          <cell r="C2792" t="str">
            <v>BAZIC Plastic Envelope Poly Envelopes Clear Folder String Closure, 48 Counts</v>
          </cell>
          <cell r="D2792" t="str">
            <v>ACTIVE</v>
          </cell>
          <cell r="E2792" t="str">
            <v>PUBLISHED</v>
          </cell>
          <cell r="F2792" t="str">
            <v>Offer end date has passed</v>
          </cell>
          <cell r="G2792" t="str">
            <v>Office &amp; Stationery</v>
          </cell>
          <cell r="H2792" t="str">
            <v>Envelopes</v>
          </cell>
          <cell r="I2792">
            <v>41.57</v>
          </cell>
          <cell r="J2792" t="str">
            <v>USD</v>
          </cell>
          <cell r="K2792" t="str">
            <v>Base</v>
          </cell>
          <cell r="L2792">
            <v>41.57</v>
          </cell>
          <cell r="M2792">
            <v>2038710</v>
          </cell>
          <cell r="N2792">
            <v>2039720</v>
          </cell>
          <cell r="O2792">
            <v>4.16</v>
          </cell>
          <cell r="P2792">
            <v>0.22</v>
          </cell>
          <cell r="Q2792">
            <v>1</v>
          </cell>
          <cell r="R2792" t="str">
            <v>Seller Fulfilled</v>
          </cell>
          <cell r="S2792" t="str">
            <v>Walmart Fulfilled</v>
          </cell>
          <cell r="T2792" t="str">
            <v>351C10V6AM1X</v>
          </cell>
          <cell r="U2792" t="str">
            <v>00464539496831</v>
          </cell>
        </row>
        <row r="2793">
          <cell r="A2793" t="str">
            <v>3173-PACK2</v>
          </cell>
          <cell r="B2793">
            <v>804130292</v>
          </cell>
          <cell r="C2793" t="str">
            <v>BAZIC Expanding File Folder 13 Pockets Color Tab, Document Envelopes, 2-Pack</v>
          </cell>
          <cell r="D2793" t="str">
            <v>ACTIVE</v>
          </cell>
          <cell r="E2793" t="str">
            <v>PUBLISHED</v>
          </cell>
          <cell r="F2793" t="str">
            <v>Offer end date has passed</v>
          </cell>
          <cell r="G2793" t="str">
            <v>Office &amp; Stationery</v>
          </cell>
          <cell r="H2793" t="str">
            <v>Pocket Folders</v>
          </cell>
          <cell r="I2793">
            <v>24</v>
          </cell>
          <cell r="J2793" t="str">
            <v>USD</v>
          </cell>
          <cell r="K2793" t="str">
            <v>Base</v>
          </cell>
          <cell r="L2793">
            <v>24</v>
          </cell>
          <cell r="M2793">
            <v>2039742</v>
          </cell>
          <cell r="N2793">
            <v>2039720</v>
          </cell>
          <cell r="O2793">
            <v>1.27</v>
          </cell>
          <cell r="P2793">
            <v>0.76</v>
          </cell>
          <cell r="Q2793">
            <v>1</v>
          </cell>
          <cell r="R2793" t="str">
            <v>Seller Fulfilled</v>
          </cell>
          <cell r="S2793" t="str">
            <v>Seller Fulfilled</v>
          </cell>
          <cell r="T2793" t="str">
            <v>50SK7NWW38IP</v>
          </cell>
          <cell r="U2793" t="str">
            <v>00462861549683</v>
          </cell>
        </row>
        <row r="2794">
          <cell r="A2794" t="str">
            <v>3479-EACH</v>
          </cell>
          <cell r="B2794">
            <v>802903352</v>
          </cell>
          <cell r="C2794" t="str">
            <v>BAZIC Glitter Shaker Red Color, Halloween Sparkling Powder (12g/Pack), 1-Pack</v>
          </cell>
          <cell r="D2794" t="str">
            <v>ARCHIVED</v>
          </cell>
          <cell r="E2794" t="str">
            <v>UNPUBLISHED</v>
          </cell>
          <cell r="F2794" t="str">
            <v>Offer end date has passed</v>
          </cell>
          <cell r="G2794" t="str">
            <v>Crafts</v>
          </cell>
          <cell r="H2794" t="str">
            <v>Glitter</v>
          </cell>
          <cell r="I2794">
            <v>5.49</v>
          </cell>
          <cell r="J2794" t="str">
            <v>USD</v>
          </cell>
          <cell r="K2794" t="str">
            <v>Base</v>
          </cell>
          <cell r="L2794" t="str">
            <v>Yes</v>
          </cell>
          <cell r="M2794">
            <v>2039748</v>
          </cell>
          <cell r="N2794">
            <v>2039750</v>
          </cell>
          <cell r="O2794" t="str">
            <v>NETWORK_GEO</v>
          </cell>
          <cell r="P2794">
            <v>2.2799999999999998</v>
          </cell>
          <cell r="Q2794">
            <v>1</v>
          </cell>
          <cell r="R2794" t="str">
            <v>Seller Fulfilled</v>
          </cell>
          <cell r="S2794" t="str">
            <v>Seller Fulfilled</v>
          </cell>
          <cell r="T2794" t="str">
            <v>3XIKP26OJ4R4</v>
          </cell>
          <cell r="U2794" t="str">
            <v>10764608008055</v>
          </cell>
        </row>
        <row r="2795">
          <cell r="A2795" t="str">
            <v>3900-BOX</v>
          </cell>
          <cell r="B2795">
            <v>217272719</v>
          </cell>
          <cell r="C2795" t="str">
            <v>BAZIC Watercolor w/ Brush Semi Moist 8 Color, Non-Toxic Paint Set, 24-Pack</v>
          </cell>
          <cell r="D2795" t="str">
            <v>ACTIVE</v>
          </cell>
          <cell r="E2795" t="str">
            <v>PUBLISHED</v>
          </cell>
          <cell r="F2795"/>
          <cell r="G2795" t="str">
            <v>Office &amp; Stationery</v>
          </cell>
          <cell r="H2795" t="str">
            <v>Envelopes</v>
          </cell>
          <cell r="I2795">
            <v>72</v>
          </cell>
          <cell r="J2795" t="str">
            <v>USD</v>
          </cell>
          <cell r="K2795" t="str">
            <v>Base</v>
          </cell>
          <cell r="L2795" t="str">
            <v>Yes</v>
          </cell>
          <cell r="M2795">
            <v>2039748</v>
          </cell>
          <cell r="N2795">
            <v>2038710</v>
          </cell>
          <cell r="O2795" t="str">
            <v>NETWORK_GEO</v>
          </cell>
          <cell r="P2795">
            <v>12.2</v>
          </cell>
          <cell r="Q2795">
            <v>1</v>
          </cell>
          <cell r="R2795" t="str">
            <v>Seller Fulfilled</v>
          </cell>
          <cell r="S2795" t="str">
            <v>Seller Fulfilled</v>
          </cell>
          <cell r="T2795" t="str">
            <v>1DIUXV6HE27W</v>
          </cell>
          <cell r="U2795" t="str">
            <v>20764608082021</v>
          </cell>
        </row>
        <row r="2796">
          <cell r="A2796" t="str">
            <v>45723-EACH</v>
          </cell>
          <cell r="B2796">
            <v>179171765</v>
          </cell>
          <cell r="C2796" t="str">
            <v>Batman 80 Page Coloring Book</v>
          </cell>
          <cell r="D2796" t="str">
            <v>ACTIVE</v>
          </cell>
          <cell r="E2796" t="str">
            <v>PUBLISHED</v>
          </cell>
          <cell r="G2796" t="str">
            <v>Crafts</v>
          </cell>
          <cell r="H2796" t="str">
            <v>Coloring Books</v>
          </cell>
          <cell r="I2796">
            <v>7.59</v>
          </cell>
          <cell r="J2796" t="str">
            <v>USD</v>
          </cell>
          <cell r="K2796" t="str">
            <v>Base</v>
          </cell>
          <cell r="L2796" t="str">
            <v>Yes</v>
          </cell>
          <cell r="M2796">
            <v>2038710</v>
          </cell>
          <cell r="N2796">
            <v>2038710</v>
          </cell>
          <cell r="O2796" t="str">
            <v>NETWORK_GEO</v>
          </cell>
          <cell r="P2796">
            <v>0.08</v>
          </cell>
          <cell r="Q2796">
            <v>1</v>
          </cell>
          <cell r="R2796" t="str">
            <v>Seller Fulfilled</v>
          </cell>
          <cell r="S2796" t="str">
            <v>Walmart Fulfilled</v>
          </cell>
          <cell r="T2796" t="str">
            <v>1H52N7E3L0NA</v>
          </cell>
          <cell r="U2796" t="str">
            <v>00764608082805</v>
          </cell>
        </row>
        <row r="2797">
          <cell r="A2797" t="str">
            <v>517-PACK4</v>
          </cell>
          <cell r="B2797">
            <v>5313128583</v>
          </cell>
          <cell r="C2797" t="str">
            <v>BAZIC Ruled Index Cards 3" X 5" 200 Count, Assorted Color Ruled (100/Pack), 4-Packs</v>
          </cell>
          <cell r="D2797" t="str">
            <v>ACTIVE</v>
          </cell>
          <cell r="E2797" t="str">
            <v>PUBLISHED</v>
          </cell>
          <cell r="F2797" t="str">
            <v>Shipping information is not found</v>
          </cell>
          <cell r="G2797" t="str">
            <v>Office &amp; Stationery</v>
          </cell>
          <cell r="H2797" t="str">
            <v>Adhesive Tapes</v>
          </cell>
          <cell r="I2797">
            <v>7.75</v>
          </cell>
          <cell r="J2797" t="str">
            <v>USD</v>
          </cell>
          <cell r="K2797" t="str">
            <v>Base</v>
          </cell>
          <cell r="L2797" t="str">
            <v>Yes</v>
          </cell>
          <cell r="M2797">
            <v>2039744</v>
          </cell>
          <cell r="N2797">
            <v>2038710</v>
          </cell>
          <cell r="O2797" t="str">
            <v>ALWAYS_TWO_DAY</v>
          </cell>
          <cell r="P2797">
            <v>1.4999999999999999E-2</v>
          </cell>
          <cell r="Q2797">
            <v>1</v>
          </cell>
          <cell r="R2797" t="str">
            <v>Walmart Fulfilled</v>
          </cell>
          <cell r="S2797" t="str">
            <v>Seller Fulfilled</v>
          </cell>
          <cell r="T2797" t="str">
            <v>62A6SX5G49R7</v>
          </cell>
          <cell r="U2797" t="str">
            <v>00764608009031</v>
          </cell>
        </row>
        <row r="2798">
          <cell r="A2798" t="str">
            <v>567-EACH</v>
          </cell>
          <cell r="B2798">
            <v>28561352</v>
          </cell>
          <cell r="C2798" t="str">
            <v>BAZIC Filler Paper Loose Leaf Papers 125 Sheet, College Ruled, 1-Pack</v>
          </cell>
          <cell r="D2798" t="str">
            <v>ACTIVE</v>
          </cell>
          <cell r="E2798" t="str">
            <v>PUBLISHED</v>
          </cell>
          <cell r="F2798" t="str">
            <v>Offer end date has passed,Price Adjusted</v>
          </cell>
          <cell r="G2798" t="str">
            <v>Office &amp; Stationery</v>
          </cell>
          <cell r="H2798" t="str">
            <v>Transparent Tapes</v>
          </cell>
          <cell r="I2798">
            <v>41.99</v>
          </cell>
          <cell r="J2798" t="str">
            <v>USD</v>
          </cell>
          <cell r="K2798" t="str">
            <v>Base</v>
          </cell>
          <cell r="L2798" t="str">
            <v>Yes</v>
          </cell>
          <cell r="M2798">
            <v>2039724</v>
          </cell>
          <cell r="N2798">
            <v>2039729</v>
          </cell>
          <cell r="O2798" t="str">
            <v>NETWORK_GEO</v>
          </cell>
          <cell r="P2798">
            <v>3.2</v>
          </cell>
          <cell r="Q2798">
            <v>1</v>
          </cell>
          <cell r="R2798" t="str">
            <v>Seller Fulfilled</v>
          </cell>
          <cell r="S2798" t="str">
            <v>Seller Fulfilled</v>
          </cell>
          <cell r="T2798" t="str">
            <v>4439XJV3G779</v>
          </cell>
          <cell r="U2798" t="str">
            <v>10764608009274</v>
          </cell>
        </row>
        <row r="2799">
          <cell r="A2799" t="str">
            <v>602-SET6</v>
          </cell>
          <cell r="B2799">
            <v>27722729</v>
          </cell>
          <cell r="C2799" t="str">
            <v>BAZIC Mini Stapler w/ 500 Staples, Standard (26/6) Pastel Color, Built-in Staple Remover, 4-Pack</v>
          </cell>
          <cell r="D2799" t="str">
            <v>ACTIVE</v>
          </cell>
          <cell r="E2799" t="str">
            <v>PUBLISHED</v>
          </cell>
          <cell r="F2799" t="str">
            <v>Offer end date has passed</v>
          </cell>
          <cell r="G2799" t="str">
            <v>Home &amp; Garden</v>
          </cell>
          <cell r="H2799" t="str">
            <v>Plaques &amp; Signs</v>
          </cell>
          <cell r="I2799">
            <v>7.25</v>
          </cell>
          <cell r="J2799" t="str">
            <v>USD</v>
          </cell>
          <cell r="K2799" t="str">
            <v>Base</v>
          </cell>
          <cell r="L2799" t="str">
            <v>Yes</v>
          </cell>
          <cell r="M2799">
            <v>2039910</v>
          </cell>
          <cell r="N2799">
            <v>2038710</v>
          </cell>
          <cell r="O2799" t="str">
            <v>NETWORK_GEO</v>
          </cell>
          <cell r="P2799">
            <v>0.11</v>
          </cell>
          <cell r="Q2799">
            <v>1</v>
          </cell>
          <cell r="R2799" t="str">
            <v>Seller Fulfilled</v>
          </cell>
          <cell r="S2799" t="str">
            <v>Seller Fulfilled</v>
          </cell>
          <cell r="T2799" t="str">
            <v>125HDBVIP9EO</v>
          </cell>
          <cell r="U2799" t="str">
            <v>00764608043615</v>
          </cell>
        </row>
        <row r="2800">
          <cell r="A2800" t="str">
            <v>729-PACK2</v>
          </cell>
          <cell r="B2800">
            <v>453949683</v>
          </cell>
          <cell r="C2800" t="str">
            <v>BAZIC Yellow Mechanical Pencil 0.9mm HB, Latex Free Eraser (4/Pack), 2-Packs</v>
          </cell>
          <cell r="D2800" t="str">
            <v>ARCHIVED</v>
          </cell>
          <cell r="E2800" t="str">
            <v>UNPUBLISHED</v>
          </cell>
          <cell r="F2800" t="str">
            <v>Offer end date has passed</v>
          </cell>
          <cell r="G2800" t="str">
            <v>Home &amp; Garden</v>
          </cell>
          <cell r="H2800" t="str">
            <v>Plaques &amp; Signs</v>
          </cell>
          <cell r="I2800">
            <v>7.99</v>
          </cell>
          <cell r="J2800" t="str">
            <v>USD</v>
          </cell>
          <cell r="K2800" t="str">
            <v>Base</v>
          </cell>
          <cell r="L2800" t="str">
            <v>Yes</v>
          </cell>
          <cell r="M2800">
            <v>2039720</v>
          </cell>
          <cell r="N2800">
            <v>2038710</v>
          </cell>
          <cell r="O2800" t="str">
            <v>NETWORK_GEO</v>
          </cell>
          <cell r="P2800">
            <v>0.11</v>
          </cell>
          <cell r="Q2800">
            <v>1</v>
          </cell>
          <cell r="R2800" t="str">
            <v>Seller Fulfilled</v>
          </cell>
          <cell r="S2800" t="str">
            <v>Seller Fulfilled</v>
          </cell>
          <cell r="T2800" t="str">
            <v>6LTUUCMO03A8</v>
          </cell>
          <cell r="U2800" t="str">
            <v>00764608043639</v>
          </cell>
        </row>
        <row r="2801">
          <cell r="A2801" t="str">
            <v>785-PACK4</v>
          </cell>
          <cell r="B2801">
            <v>13062355406</v>
          </cell>
          <cell r="C2801" t="str">
            <v>BAZIC Colored Pencils, 12 Assorted Colors, Pre-Sharpened Wood Free Coloring Pencils Set (12/Pack), 4-Packs</v>
          </cell>
          <cell r="D2801" t="str">
            <v>ARCHIVED</v>
          </cell>
          <cell r="E2801" t="str">
            <v>UNPUBLISHED</v>
          </cell>
          <cell r="F2801" t="str">
            <v>Offer end date has passed</v>
          </cell>
          <cell r="G2801" t="str">
            <v>Home &amp; Garden</v>
          </cell>
          <cell r="H2801" t="str">
            <v>Plaques &amp; Signs</v>
          </cell>
          <cell r="I2801">
            <v>20.32</v>
          </cell>
          <cell r="J2801" t="str">
            <v>USD</v>
          </cell>
          <cell r="K2801" t="str">
            <v>Base</v>
          </cell>
          <cell r="L2801" t="str">
            <v>Yes</v>
          </cell>
          <cell r="M2801">
            <v>2039720</v>
          </cell>
          <cell r="N2801">
            <v>2038710</v>
          </cell>
          <cell r="O2801" t="str">
            <v>NETWORK_GEO</v>
          </cell>
          <cell r="P2801">
            <v>1.34</v>
          </cell>
          <cell r="Q2801">
            <v>1</v>
          </cell>
          <cell r="R2801" t="str">
            <v>Seller Fulfilled</v>
          </cell>
          <cell r="S2801" t="str">
            <v>Seller Fulfilled</v>
          </cell>
          <cell r="T2801" t="str">
            <v>0VKM1NR2F79S</v>
          </cell>
          <cell r="U2801" t="str">
            <v>10764608043247</v>
          </cell>
        </row>
        <row r="2802">
          <cell r="A2802" t="str">
            <v>L-16-EACH</v>
          </cell>
          <cell r="B2802">
            <v>512348142</v>
          </cell>
          <cell r="C2802" t="str">
            <v>BAZIC 12" X 16" Yard Sale Sign, Garage Sale for Sale Retail Store Policy Business Plastic Sign, Wall Door Border, Waterproof Indoor Outdoor Advertising Signage, 1-Pack</v>
          </cell>
          <cell r="D2802" t="str">
            <v>ACTIVE</v>
          </cell>
          <cell r="E2802" t="str">
            <v>PUBLISHED</v>
          </cell>
          <cell r="G2802" t="str">
            <v>Home &amp; Garden</v>
          </cell>
          <cell r="H2802" t="str">
            <v>Plaques &amp; Signs</v>
          </cell>
          <cell r="I2802">
            <v>7.75</v>
          </cell>
          <cell r="J2802" t="str">
            <v>USD</v>
          </cell>
          <cell r="K2802" t="str">
            <v>Base</v>
          </cell>
          <cell r="L2802" t="str">
            <v>Yes</v>
          </cell>
          <cell r="M2802">
            <v>2038710</v>
          </cell>
          <cell r="N2802">
            <v>2038980</v>
          </cell>
          <cell r="O2802" t="str">
            <v>NETWORK_GEO</v>
          </cell>
          <cell r="P2802">
            <v>11.5</v>
          </cell>
          <cell r="Q2802">
            <v>1</v>
          </cell>
          <cell r="R2802" t="str">
            <v>Seller Fulfilled</v>
          </cell>
          <cell r="S2802" t="str">
            <v>Seller Fulfilled</v>
          </cell>
          <cell r="T2802" t="str">
            <v>789KTAP050EC</v>
          </cell>
          <cell r="U2802" t="str">
            <v>20764608010505</v>
          </cell>
        </row>
        <row r="2803">
          <cell r="A2803" t="str">
            <v>S-32-BOX</v>
          </cell>
          <cell r="B2803">
            <v>422678335</v>
          </cell>
          <cell r="C2803" t="str">
            <v>BAZIC No Fumar Sign 9"X12", Spanish No Smoking Waterproof Indoor Signage, 24-Pack</v>
          </cell>
          <cell r="D2803" t="str">
            <v>ACTIVE</v>
          </cell>
          <cell r="E2803" t="str">
            <v>PUBLISHED</v>
          </cell>
          <cell r="F2803" t="str">
            <v>Offer end date has passed</v>
          </cell>
          <cell r="G2803" t="str">
            <v>Office &amp; Stationery</v>
          </cell>
          <cell r="H2803" t="str">
            <v>Markers</v>
          </cell>
          <cell r="I2803">
            <v>8.02</v>
          </cell>
          <cell r="J2803" t="str">
            <v>USD</v>
          </cell>
          <cell r="K2803" t="str">
            <v>Base</v>
          </cell>
          <cell r="L2803" t="str">
            <v>Yes</v>
          </cell>
          <cell r="M2803">
            <v>2038710</v>
          </cell>
          <cell r="N2803">
            <v>2039746</v>
          </cell>
          <cell r="O2803" t="str">
            <v>NETWORK_GEO</v>
          </cell>
          <cell r="P2803">
            <v>0.06</v>
          </cell>
          <cell r="Q2803">
            <v>1</v>
          </cell>
          <cell r="R2803" t="str">
            <v>Seller Fulfilled</v>
          </cell>
          <cell r="S2803" t="str">
            <v>Seller Fulfilled</v>
          </cell>
          <cell r="T2803" t="str">
            <v>1VWRN4612ESP</v>
          </cell>
          <cell r="U2803" t="str">
            <v>00764608012185</v>
          </cell>
        </row>
        <row r="2804">
          <cell r="A2804" t="str">
            <v>1103-CASE</v>
          </cell>
          <cell r="B2804">
            <v>5208518327</v>
          </cell>
          <cell r="C2804" t="str">
            <v>VALENCIA 16" Space Backpack, BAZIC x SYDNEY Fashion Backpack Shoulder Bag Casual Travel Bag Hiking Daypack</v>
          </cell>
          <cell r="D2804" t="str">
            <v>ARCHIVED</v>
          </cell>
          <cell r="E2804" t="str">
            <v>UNPUBLISHED</v>
          </cell>
          <cell r="F2804" t="str">
            <v>Offer end date has passed</v>
          </cell>
          <cell r="G2804" t="str">
            <v>Office &amp; Stationery</v>
          </cell>
          <cell r="H2804" t="str">
            <v>Dry Erase Markers</v>
          </cell>
          <cell r="I2804">
            <v>51.99</v>
          </cell>
          <cell r="J2804" t="str">
            <v>USD</v>
          </cell>
          <cell r="K2804" t="str">
            <v>Base</v>
          </cell>
          <cell r="L2804" t="str">
            <v>Yes</v>
          </cell>
          <cell r="M2804">
            <v>2038980</v>
          </cell>
          <cell r="N2804">
            <v>2039746</v>
          </cell>
          <cell r="O2804" t="str">
            <v>NETWORK_GEO</v>
          </cell>
          <cell r="P2804">
            <v>3.24</v>
          </cell>
          <cell r="Q2804">
            <v>1</v>
          </cell>
          <cell r="R2804" t="str">
            <v>Seller Fulfilled</v>
          </cell>
          <cell r="S2804" t="str">
            <v>Seller Fulfilled</v>
          </cell>
          <cell r="T2804" t="str">
            <v>3H68IFN6SLK6</v>
          </cell>
          <cell r="U2804" t="str">
            <v>10764608012496</v>
          </cell>
        </row>
        <row r="2805">
          <cell r="A2805" t="str">
            <v>117-EACH</v>
          </cell>
          <cell r="B2805">
            <v>54438411</v>
          </cell>
          <cell r="C2805" t="str">
            <v>BAZIC Utility Knife Blade Razor Replacement Blades (8/Pack), 1-Pack</v>
          </cell>
          <cell r="D2805" t="str">
            <v>ACTIVE</v>
          </cell>
          <cell r="E2805" t="str">
            <v>PUBLISHED</v>
          </cell>
          <cell r="G2805" t="str">
            <v>Crafts</v>
          </cell>
          <cell r="H2805" t="str">
            <v>Replacement Cutting Blades</v>
          </cell>
          <cell r="I2805">
            <v>6.59</v>
          </cell>
          <cell r="J2805" t="str">
            <v>USD</v>
          </cell>
          <cell r="K2805" t="str">
            <v>Base</v>
          </cell>
          <cell r="L2805">
            <v>6.59</v>
          </cell>
          <cell r="M2805">
            <v>2038710</v>
          </cell>
          <cell r="N2805">
            <v>2039746</v>
          </cell>
          <cell r="O2805" t="str">
            <v>NETWORK_GEO</v>
          </cell>
          <cell r="P2805">
            <v>0.14000000000000001</v>
          </cell>
          <cell r="Q2805">
            <v>1</v>
          </cell>
          <cell r="R2805" t="str">
            <v>Seller Fulfilled</v>
          </cell>
          <cell r="S2805" t="str">
            <v>Seller Fulfilled</v>
          </cell>
          <cell r="T2805" t="str">
            <v>1YPZJFSZ89KK</v>
          </cell>
          <cell r="U2805" t="str">
            <v>00764608012680</v>
          </cell>
        </row>
        <row r="2806">
          <cell r="A2806" t="str">
            <v>1231-EACH</v>
          </cell>
          <cell r="B2806">
            <v>30434152</v>
          </cell>
          <cell r="C2806" t="str">
            <v>BAZIC Alcohol Markers Brush, Double Tipped 6 Pastel Color Art Marker Set, Brush Chisel Dual Tips (6/Pack), 1-Pack</v>
          </cell>
          <cell r="D2806" t="str">
            <v>ACTIVE</v>
          </cell>
          <cell r="E2806" t="str">
            <v>PUBLISHED</v>
          </cell>
          <cell r="F2806" t="str">
            <v>Offer end date has passed,Price Adjusted</v>
          </cell>
          <cell r="G2806" t="str">
            <v>Office &amp; Stationery</v>
          </cell>
          <cell r="H2806" t="str">
            <v>Markers</v>
          </cell>
          <cell r="I2806">
            <v>48.25</v>
          </cell>
          <cell r="J2806" t="str">
            <v>USD</v>
          </cell>
          <cell r="K2806" t="str">
            <v>Base</v>
          </cell>
          <cell r="L2806" t="str">
            <v>Yes</v>
          </cell>
          <cell r="M2806">
            <v>2039746</v>
          </cell>
          <cell r="N2806">
            <v>2039746</v>
          </cell>
          <cell r="O2806" t="str">
            <v>NETWORK_GEO</v>
          </cell>
          <cell r="P2806">
            <v>3.75</v>
          </cell>
          <cell r="Q2806">
            <v>1</v>
          </cell>
          <cell r="R2806" t="str">
            <v>Seller Fulfilled</v>
          </cell>
          <cell r="S2806" t="str">
            <v>Seller Fulfilled</v>
          </cell>
          <cell r="T2806" t="str">
            <v>4NXFF2MDCHCX</v>
          </cell>
          <cell r="U2806" t="str">
            <v>10764608012694</v>
          </cell>
        </row>
        <row r="2807">
          <cell r="A2807" t="str">
            <v>1240-BOX</v>
          </cell>
          <cell r="B2807">
            <v>221468198</v>
          </cell>
          <cell r="C2807" t="str">
            <v>BAZIC Bingo Dot Marker 40 ml Non Toxic Washable Markers, 24-Pack</v>
          </cell>
          <cell r="D2807" t="str">
            <v>ACTIVE</v>
          </cell>
          <cell r="E2807" t="str">
            <v>PUBLISHED</v>
          </cell>
          <cell r="F2807" t="str">
            <v>Offer end date has passed</v>
          </cell>
          <cell r="G2807" t="str">
            <v>Office &amp; Stationery</v>
          </cell>
          <cell r="H2807" t="str">
            <v>Markers</v>
          </cell>
          <cell r="I2807">
            <v>39.49</v>
          </cell>
          <cell r="J2807" t="str">
            <v>USD</v>
          </cell>
          <cell r="K2807" t="str">
            <v>Base</v>
          </cell>
          <cell r="L2807">
            <v>39.49</v>
          </cell>
          <cell r="M2807">
            <v>2039746</v>
          </cell>
          <cell r="N2807" t="str">
            <v>NETWORK_GEO</v>
          </cell>
          <cell r="O2807">
            <v>3.78</v>
          </cell>
          <cell r="P2807">
            <v>5.4</v>
          </cell>
          <cell r="Q2807">
            <v>1</v>
          </cell>
          <cell r="R2807" t="str">
            <v>Seller Fulfilled</v>
          </cell>
          <cell r="S2807" t="str">
            <v>Seller Fulfilled</v>
          </cell>
          <cell r="T2807" t="str">
            <v>7G4QU17OGKJQ</v>
          </cell>
          <cell r="U2807" t="str">
            <v>10764608001452</v>
          </cell>
        </row>
        <row r="2808">
          <cell r="A2808" t="str">
            <v>12601-CASE</v>
          </cell>
          <cell r="B2808">
            <v>307471610</v>
          </cell>
          <cell r="C2808" t="str">
            <v>Kappa Christmas Coloring Book 2 Title, Fun Workbook for Learning Drawing Coloring, 48-Pack</v>
          </cell>
          <cell r="D2808" t="str">
            <v>ACTIVE</v>
          </cell>
          <cell r="E2808" t="str">
            <v>PUBLISHED</v>
          </cell>
          <cell r="F2808" t="str">
            <v>Offer end date has passed</v>
          </cell>
          <cell r="G2808" t="str">
            <v>Crafts</v>
          </cell>
          <cell r="H2808" t="str">
            <v>Coloring Books</v>
          </cell>
          <cell r="I2808">
            <v>52.13</v>
          </cell>
          <cell r="J2808" t="str">
            <v>USD</v>
          </cell>
          <cell r="K2808" t="str">
            <v>Base</v>
          </cell>
          <cell r="L2808">
            <v>52.13</v>
          </cell>
          <cell r="M2808">
            <v>2038710</v>
          </cell>
          <cell r="N2808">
            <v>2039719</v>
          </cell>
          <cell r="O2808">
            <v>0.83</v>
          </cell>
          <cell r="P2808">
            <v>2.65</v>
          </cell>
          <cell r="Q2808">
            <v>1</v>
          </cell>
          <cell r="R2808" t="str">
            <v>Seller Fulfilled</v>
          </cell>
          <cell r="S2808" t="str">
            <v>Seller Fulfilled</v>
          </cell>
          <cell r="T2808" t="str">
            <v>4J0JUY33ZC54</v>
          </cell>
          <cell r="U2808" t="str">
            <v>10764608170097</v>
          </cell>
        </row>
        <row r="2809">
          <cell r="A2809" t="str">
            <v>17008-EACH</v>
          </cell>
          <cell r="B2809">
            <v>5214725895</v>
          </cell>
          <cell r="C2809" t="str">
            <v>BAZIC Arrow Ballpoint Pens, 1.0 mm Medium Point Assorted Colors Stick Pen, 10 Count, 1-Pack</v>
          </cell>
          <cell r="D2809" t="str">
            <v>ACTIVE</v>
          </cell>
          <cell r="E2809" t="str">
            <v>PUBLISHED</v>
          </cell>
          <cell r="F2809" t="str">
            <v>Offer end date has passed</v>
          </cell>
          <cell r="G2809" t="str">
            <v>Office &amp; Stationery</v>
          </cell>
          <cell r="H2809" t="str">
            <v>Pens</v>
          </cell>
          <cell r="I2809">
            <v>7.69</v>
          </cell>
          <cell r="J2809" t="str">
            <v>USD</v>
          </cell>
          <cell r="K2809" t="str">
            <v>Base</v>
          </cell>
          <cell r="L2809">
            <v>7.69</v>
          </cell>
          <cell r="M2809">
            <v>2039719</v>
          </cell>
          <cell r="N2809">
            <v>2039719</v>
          </cell>
          <cell r="O2809">
            <v>0.13</v>
          </cell>
          <cell r="P2809">
            <v>0.11</v>
          </cell>
          <cell r="Q2809">
            <v>1</v>
          </cell>
          <cell r="R2809" t="str">
            <v>Seller Fulfilled</v>
          </cell>
          <cell r="S2809" t="str">
            <v>Seller Fulfilled</v>
          </cell>
          <cell r="T2809" t="str">
            <v>2OM20N5GD9UO</v>
          </cell>
          <cell r="U2809" t="str">
            <v>00764608170205</v>
          </cell>
        </row>
        <row r="2810">
          <cell r="A2810" t="str">
            <v>17035-PACK4</v>
          </cell>
          <cell r="B2810">
            <v>5220248840</v>
          </cell>
          <cell r="C2810" t="str">
            <v>BAZIC Skylar Fineliner Pen, Fine Tip 0.4mm Pens, Black Ink, 4 Count, 4-Packs</v>
          </cell>
          <cell r="D2810" t="str">
            <v>ACTIVE</v>
          </cell>
          <cell r="E2810" t="str">
            <v>PUBLISHED</v>
          </cell>
          <cell r="F2810" t="str">
            <v>Offer end date has passed</v>
          </cell>
          <cell r="G2810" t="str">
            <v>Office &amp; Stationery</v>
          </cell>
          <cell r="H2810" t="str">
            <v>Pens</v>
          </cell>
          <cell r="I2810">
            <v>35.99</v>
          </cell>
          <cell r="J2810" t="str">
            <v>USD</v>
          </cell>
          <cell r="K2810" t="str">
            <v>Base</v>
          </cell>
          <cell r="L2810" t="str">
            <v>Yes</v>
          </cell>
          <cell r="M2810">
            <v>2039719</v>
          </cell>
          <cell r="N2810">
            <v>2039719</v>
          </cell>
          <cell r="O2810" t="str">
            <v>NETWORK_GEO</v>
          </cell>
          <cell r="P2810">
            <v>1.44</v>
          </cell>
          <cell r="Q2810">
            <v>1</v>
          </cell>
          <cell r="R2810" t="str">
            <v>Seller Fulfilled</v>
          </cell>
          <cell r="S2810" t="str">
            <v>Seller Fulfilled</v>
          </cell>
          <cell r="T2810" t="str">
            <v>0WLLKQOUDI1P</v>
          </cell>
          <cell r="U2810" t="str">
            <v>10764608170417</v>
          </cell>
        </row>
        <row r="2811">
          <cell r="A2811" t="str">
            <v>17089-BOX</v>
          </cell>
          <cell r="B2811">
            <v>5132445085</v>
          </cell>
          <cell r="C2811" t="str">
            <v>BAZIC Essence Gel Pen, Medium Point 1.0mm Red Pen, Comfort Grip, 12 Count, 12-Packs</v>
          </cell>
          <cell r="D2811" t="str">
            <v>ACTIVE</v>
          </cell>
          <cell r="E2811" t="str">
            <v>PUBLISHED</v>
          </cell>
          <cell r="F2811" t="str">
            <v>Compliance - Childrenâ€™s Product Policy</v>
          </cell>
          <cell r="G2811" t="str">
            <v>Office &amp; Stationery</v>
          </cell>
          <cell r="H2811" t="str">
            <v>Pens</v>
          </cell>
          <cell r="I2811">
            <v>46.49</v>
          </cell>
          <cell r="J2811" t="str">
            <v>USD</v>
          </cell>
          <cell r="K2811" t="str">
            <v>Base</v>
          </cell>
          <cell r="L2811">
            <v>46.49</v>
          </cell>
          <cell r="M2811">
            <v>2039719</v>
          </cell>
          <cell r="N2811">
            <v>2039719</v>
          </cell>
          <cell r="O2811">
            <v>2.98</v>
          </cell>
          <cell r="P2811">
            <v>0.16</v>
          </cell>
          <cell r="Q2811">
            <v>1</v>
          </cell>
          <cell r="R2811" t="str">
            <v>Seller Fulfilled</v>
          </cell>
          <cell r="S2811" t="str">
            <v>Seller Fulfilled</v>
          </cell>
          <cell r="T2811" t="str">
            <v>1PXRW3MDLMWS</v>
          </cell>
          <cell r="U2811" t="str">
            <v>00764608170502</v>
          </cell>
        </row>
        <row r="2812">
          <cell r="A2812" t="str">
            <v>1832-SET6</v>
          </cell>
          <cell r="B2812">
            <v>1382230427</v>
          </cell>
          <cell r="C2812" t="str">
            <v>BAZIC Clipboard Carnival Polka Dot 12.5"x9", Low Profile Clip, Paperboard Fits A4 Letter Size, 6-Pack</v>
          </cell>
          <cell r="D2812" t="str">
            <v>ARCHIVED</v>
          </cell>
          <cell r="E2812" t="str">
            <v>UNPUBLISHED</v>
          </cell>
          <cell r="F2812" t="str">
            <v>Offer end date has passed,No Match Found - Adjusted to your last submitted price</v>
          </cell>
          <cell r="G2812" t="str">
            <v>Office &amp; Stationery</v>
          </cell>
          <cell r="H2812" t="str">
            <v>Form Holders &amp; Clipboards</v>
          </cell>
          <cell r="I2812">
            <v>23.49</v>
          </cell>
          <cell r="J2812" t="str">
            <v>USD</v>
          </cell>
          <cell r="K2812" t="str">
            <v>Base</v>
          </cell>
          <cell r="L2812" t="str">
            <v>Yes</v>
          </cell>
          <cell r="M2812">
            <v>2039893</v>
          </cell>
          <cell r="N2812">
            <v>2039719</v>
          </cell>
          <cell r="O2812">
            <v>2.25</v>
          </cell>
          <cell r="P2812">
            <v>0.255</v>
          </cell>
          <cell r="Q2812">
            <v>1</v>
          </cell>
          <cell r="R2812" t="str">
            <v>WFS Eligible</v>
          </cell>
          <cell r="S2812" t="str">
            <v>Seller Fulfilled</v>
          </cell>
          <cell r="T2812" t="str">
            <v>6EBR2ISN85AG</v>
          </cell>
          <cell r="U2812" t="str">
            <v>00462689609224</v>
          </cell>
        </row>
        <row r="2813">
          <cell r="A2813" t="str">
            <v>2011-BOX</v>
          </cell>
          <cell r="B2813">
            <v>873727593</v>
          </cell>
          <cell r="C2813" t="str">
            <v>BAZIC Epoxy Glue Syringe Applicator 0.2Oz/5.6g Bond Wood Metal Glass Stone, 24-Pack</v>
          </cell>
          <cell r="D2813" t="str">
            <v>ACTIVE</v>
          </cell>
          <cell r="E2813" t="str">
            <v>PUBLISHED</v>
          </cell>
          <cell r="F2813" t="str">
            <v>Offer end date has passed</v>
          </cell>
          <cell r="G2813" t="str">
            <v>Office &amp; Stationery</v>
          </cell>
          <cell r="H2813" t="str">
            <v>Pens</v>
          </cell>
          <cell r="I2813">
            <v>39.5</v>
          </cell>
          <cell r="J2813" t="str">
            <v>USD</v>
          </cell>
          <cell r="K2813" t="str">
            <v>Base</v>
          </cell>
          <cell r="L2813" t="str">
            <v>No</v>
          </cell>
          <cell r="M2813">
            <v>2039872</v>
          </cell>
          <cell r="N2813">
            <v>2039719</v>
          </cell>
          <cell r="O2813" t="str">
            <v>NETWORK_GEO</v>
          </cell>
          <cell r="P2813">
            <v>3.08</v>
          </cell>
          <cell r="Q2813">
            <v>1</v>
          </cell>
          <cell r="R2813" t="str">
            <v>Seller Fulfilled</v>
          </cell>
          <cell r="S2813" t="str">
            <v>Seller Fulfilled</v>
          </cell>
          <cell r="T2813" t="str">
            <v>0WVAXTUMVW67</v>
          </cell>
          <cell r="U2813" t="str">
            <v>10764608017965</v>
          </cell>
        </row>
        <row r="2814">
          <cell r="A2814" t="str">
            <v>2250-SET4</v>
          </cell>
          <cell r="B2814">
            <v>5472757587</v>
          </cell>
          <cell r="C2814" t="str">
            <v>BAZIC 3D Erasers, Food Mini Pencil Eraser (4/Pack), for Bulk Party Favors, Prizes, 4-Packs</v>
          </cell>
          <cell r="D2814" t="str">
            <v>ACTIVE</v>
          </cell>
          <cell r="E2814" t="str">
            <v>PUBLISHED</v>
          </cell>
          <cell r="F2814" t="str">
            <v>Shipping information is not found</v>
          </cell>
          <cell r="G2814" t="str">
            <v>Office &amp; Stationery</v>
          </cell>
          <cell r="H2814" t="str">
            <v>Manual Pencil Sharpeners</v>
          </cell>
          <cell r="I2814">
            <v>9.99</v>
          </cell>
          <cell r="J2814" t="str">
            <v>USD</v>
          </cell>
          <cell r="K2814" t="str">
            <v>Base</v>
          </cell>
          <cell r="L2814" t="str">
            <v>Yes</v>
          </cell>
          <cell r="M2814">
            <v>2039721</v>
          </cell>
          <cell r="N2814">
            <v>2039751</v>
          </cell>
          <cell r="O2814" t="str">
            <v>NETWORK_GEO</v>
          </cell>
          <cell r="P2814">
            <v>0.24</v>
          </cell>
          <cell r="Q2814">
            <v>1</v>
          </cell>
          <cell r="R2814" t="str">
            <v>Seller Fulfilled</v>
          </cell>
          <cell r="S2814" t="str">
            <v>Seller Fulfilled</v>
          </cell>
          <cell r="T2814" t="str">
            <v>7GVUSVLT3USL</v>
          </cell>
          <cell r="U2814" t="str">
            <v>00764608019344</v>
          </cell>
        </row>
        <row r="2815">
          <cell r="A2815" t="str">
            <v>2251-EACH</v>
          </cell>
          <cell r="B2815">
            <v>5341481340</v>
          </cell>
          <cell r="C2815" t="str">
            <v>BAZIC Princess Bash 3D Eraser Sets [2251]</v>
          </cell>
          <cell r="D2815" t="str">
            <v>ACTIVE</v>
          </cell>
          <cell r="E2815" t="str">
            <v>PUBLISHED</v>
          </cell>
          <cell r="F2815" t="str">
            <v>Reasonable price requirements are not met,Reasonable Price Not Satisfied</v>
          </cell>
          <cell r="G2815" t="str">
            <v>Office &amp; Stationery</v>
          </cell>
          <cell r="H2815" t="str">
            <v>Pencil &amp; Pen Erasers</v>
          </cell>
          <cell r="I2815">
            <v>7.03</v>
          </cell>
          <cell r="J2815" t="str">
            <v>USD</v>
          </cell>
          <cell r="K2815" t="str">
            <v>Base</v>
          </cell>
          <cell r="L2815" t="str">
            <v>Yes</v>
          </cell>
          <cell r="M2815">
            <v>2039721</v>
          </cell>
          <cell r="N2815">
            <v>2039872</v>
          </cell>
          <cell r="O2815" t="str">
            <v>NETWORK_GEO</v>
          </cell>
          <cell r="P2815">
            <v>26.48</v>
          </cell>
          <cell r="Q2815">
            <v>1</v>
          </cell>
          <cell r="R2815" t="str">
            <v>Seller Fulfilled</v>
          </cell>
          <cell r="S2815" t="str">
            <v>Walmart Fulfilled</v>
          </cell>
          <cell r="T2815" t="str">
            <v>5D7EARIY8WL4</v>
          </cell>
          <cell r="U2815" t="str">
            <v>20764608020412</v>
          </cell>
        </row>
        <row r="2816">
          <cell r="A2816" t="str">
            <v>2550-EACH</v>
          </cell>
          <cell r="B2816">
            <v>30361674</v>
          </cell>
          <cell r="C2816" t="str">
            <v>BAZIC 12 Color Jumbo Oil Pastel</v>
          </cell>
          <cell r="D2816" t="str">
            <v>ACTIVE</v>
          </cell>
          <cell r="E2816" t="str">
            <v>PUBLISHED</v>
          </cell>
          <cell r="G2816" t="str">
            <v>Crafts</v>
          </cell>
          <cell r="H2816" t="str">
            <v>Art Pastels</v>
          </cell>
          <cell r="I2816">
            <v>7.49</v>
          </cell>
          <cell r="J2816" t="str">
            <v>USD</v>
          </cell>
          <cell r="K2816" t="str">
            <v>Base</v>
          </cell>
          <cell r="L2816">
            <v>7.49</v>
          </cell>
          <cell r="M2816">
            <v>2039748</v>
          </cell>
          <cell r="N2816">
            <v>2039872</v>
          </cell>
          <cell r="O2816" t="str">
            <v>NETWORK_GEO</v>
          </cell>
          <cell r="P2816">
            <v>4.3600000000000003</v>
          </cell>
          <cell r="Q2816">
            <v>1</v>
          </cell>
          <cell r="R2816" t="str">
            <v>Seller Fulfilled</v>
          </cell>
          <cell r="S2816" t="str">
            <v>WFS Eligible</v>
          </cell>
          <cell r="T2816" t="str">
            <v>4DOCPISRLRY0</v>
          </cell>
          <cell r="U2816" t="str">
            <v>10764608020569</v>
          </cell>
        </row>
        <row r="2817">
          <cell r="A2817" t="str">
            <v>3155-EACH</v>
          </cell>
          <cell r="B2817">
            <v>18772207030</v>
          </cell>
          <cell r="C2817" t="str">
            <v>BAZIC Products 2 Pocket Poly Portfolio Folder, Plastic View Cover 3-Hole Punch, , 4 Colors, 1 Random Color</v>
          </cell>
          <cell r="D2817" t="str">
            <v>RETIRED</v>
          </cell>
          <cell r="E2817" t="str">
            <v>UNPUBLISHED</v>
          </cell>
          <cell r="F2817" t="str">
            <v>Offer end date has passed</v>
          </cell>
          <cell r="G2817" t="str">
            <v>Office &amp; Stationery</v>
          </cell>
          <cell r="H2817" t="str">
            <v>Pocket Folders</v>
          </cell>
          <cell r="I2817">
            <v>6.99</v>
          </cell>
          <cell r="J2817" t="str">
            <v>USD</v>
          </cell>
          <cell r="K2817" t="str">
            <v>Base</v>
          </cell>
          <cell r="L2817" t="str">
            <v>No</v>
          </cell>
          <cell r="M2817">
            <v>2039742</v>
          </cell>
          <cell r="N2817">
            <v>2038710</v>
          </cell>
          <cell r="O2817" t="str">
            <v>NETWORK_GEO</v>
          </cell>
          <cell r="P2817">
            <v>0.22</v>
          </cell>
          <cell r="Q2817">
            <v>1</v>
          </cell>
          <cell r="R2817" t="str">
            <v>WFS Eligible</v>
          </cell>
          <cell r="S2817" t="str">
            <v>Seller Fulfilled</v>
          </cell>
          <cell r="T2817" t="str">
            <v>0XN2Q2NM2ASP</v>
          </cell>
          <cell r="U2817" t="str">
            <v>00764608020920</v>
          </cell>
        </row>
        <row r="2818">
          <cell r="A2818" t="str">
            <v>3159-SET8</v>
          </cell>
          <cell r="B2818">
            <v>30273175</v>
          </cell>
          <cell r="C2818" t="str">
            <v>BAZIC Solid Color 2 Pockets Poly Folder Portfolio, 3 Prong Fastener Clip, 8-Pack</v>
          </cell>
          <cell r="D2818" t="str">
            <v>ACTIVE</v>
          </cell>
          <cell r="E2818" t="str">
            <v>PUBLISHED</v>
          </cell>
          <cell r="F2818" t="str">
            <v>Reasonable price requirements are not met</v>
          </cell>
          <cell r="G2818" t="str">
            <v>Office &amp; Stationery</v>
          </cell>
          <cell r="H2818" t="str">
            <v>Pocket Folders</v>
          </cell>
          <cell r="I2818">
            <v>19.489999999999998</v>
          </cell>
          <cell r="J2818" t="str">
            <v>USD</v>
          </cell>
          <cell r="K2818" t="str">
            <v>Base</v>
          </cell>
          <cell r="L2818">
            <v>19.489999999999998</v>
          </cell>
          <cell r="M2818">
            <v>2039742</v>
          </cell>
          <cell r="N2818">
            <v>2039742</v>
          </cell>
          <cell r="O2818" t="str">
            <v>NETWORK_GEO</v>
          </cell>
          <cell r="P2818">
            <v>15</v>
          </cell>
          <cell r="Q2818">
            <v>1</v>
          </cell>
          <cell r="R2818" t="str">
            <v>Seller Fulfilled</v>
          </cell>
          <cell r="S2818" t="str">
            <v>Seller Fulfilled</v>
          </cell>
          <cell r="T2818" t="str">
            <v>7F1IUYJI2I3S</v>
          </cell>
          <cell r="U2818" t="str">
            <v>20764608021150</v>
          </cell>
        </row>
        <row r="2819">
          <cell r="A2819" t="str">
            <v>3166-SET4</v>
          </cell>
          <cell r="B2819">
            <v>51435077</v>
          </cell>
          <cell r="C2819" t="str">
            <v>BAZIC Plastic File Folder, Letter Size Document File Envelopes, 4-Pack</v>
          </cell>
          <cell r="D2819" t="str">
            <v>ACTIVE</v>
          </cell>
          <cell r="E2819" t="str">
            <v>PUBLISHED</v>
          </cell>
          <cell r="F2819" t="str">
            <v>Offer end date has passed</v>
          </cell>
          <cell r="G2819" t="str">
            <v>Office &amp; Stationery</v>
          </cell>
          <cell r="H2819" t="str">
            <v>Pencil &amp; Pen Erasers</v>
          </cell>
          <cell r="I2819">
            <v>11.49</v>
          </cell>
          <cell r="J2819" t="str">
            <v>USD</v>
          </cell>
          <cell r="K2819" t="str">
            <v>Base</v>
          </cell>
          <cell r="L2819" t="str">
            <v>Yes</v>
          </cell>
          <cell r="M2819">
            <v>2039742</v>
          </cell>
          <cell r="N2819">
            <v>2039721</v>
          </cell>
          <cell r="O2819" t="str">
            <v>NETWORK_GEO</v>
          </cell>
          <cell r="P2819">
            <v>0.52</v>
          </cell>
          <cell r="Q2819">
            <v>1</v>
          </cell>
          <cell r="R2819" t="str">
            <v>Seller Fulfilled</v>
          </cell>
          <cell r="S2819" t="str">
            <v>Seller Fulfilled</v>
          </cell>
          <cell r="T2819" t="str">
            <v>4ODH5OTBCKIF</v>
          </cell>
          <cell r="U2819" t="str">
            <v>00463228200414</v>
          </cell>
        </row>
        <row r="2820">
          <cell r="A2820" t="str">
            <v>3185-PACK4</v>
          </cell>
          <cell r="B2820">
            <v>397289552</v>
          </cell>
          <cell r="C2820" t="str">
            <v>BAZIC Binder Dividers 12 Preprinted A to Z Letter Tabs (12/Pack), 4-Pack</v>
          </cell>
          <cell r="D2820" t="str">
            <v>RETIRED</v>
          </cell>
          <cell r="E2820" t="str">
            <v>UNPUBLISHED</v>
          </cell>
          <cell r="F2820" t="str">
            <v>Offer end date has passed</v>
          </cell>
          <cell r="G2820" t="str">
            <v>Office &amp; Stationery</v>
          </cell>
          <cell r="H2820" t="str">
            <v>Index Dividers</v>
          </cell>
          <cell r="I2820">
            <v>17.29</v>
          </cell>
          <cell r="J2820" t="str">
            <v>USD</v>
          </cell>
          <cell r="K2820" t="str">
            <v>Base</v>
          </cell>
          <cell r="L2820" t="str">
            <v>Yes</v>
          </cell>
          <cell r="M2820">
            <v>2039889</v>
          </cell>
          <cell r="N2820">
            <v>2039721</v>
          </cell>
          <cell r="O2820">
            <v>1.1299999999999999</v>
          </cell>
          <cell r="P2820">
            <v>0.19</v>
          </cell>
          <cell r="Q2820">
            <v>1</v>
          </cell>
          <cell r="R2820" t="str">
            <v>Seller Fulfilled</v>
          </cell>
          <cell r="S2820" t="str">
            <v>Walmart Fulfilled</v>
          </cell>
          <cell r="T2820" t="str">
            <v>5KRYIOF4VVI8</v>
          </cell>
          <cell r="U2820" t="str">
            <v>00764608022269</v>
          </cell>
        </row>
        <row r="2821">
          <cell r="A2821" t="str">
            <v>3456-A-SET3</v>
          </cell>
          <cell r="B2821">
            <v>558355027</v>
          </cell>
          <cell r="C2821" t="str">
            <v>BAZIC Glitter Glue Silver Gold Iridescent Metallic Color for Slime (4oz/Pack), 3-Packs</v>
          </cell>
          <cell r="D2821" t="str">
            <v>ARCHIVED</v>
          </cell>
          <cell r="E2821" t="str">
            <v>UNPUBLISHED</v>
          </cell>
          <cell r="F2821" t="str">
            <v>Offer end date has passed</v>
          </cell>
          <cell r="G2821" t="str">
            <v>Office &amp; Stationery</v>
          </cell>
          <cell r="H2821" t="str">
            <v>Highlighters</v>
          </cell>
          <cell r="I2821">
            <v>14.99</v>
          </cell>
          <cell r="J2821" t="str">
            <v>USD</v>
          </cell>
          <cell r="K2821" t="str">
            <v>Base</v>
          </cell>
          <cell r="L2821" t="str">
            <v>Yes</v>
          </cell>
          <cell r="M2821">
            <v>2038710</v>
          </cell>
          <cell r="N2821">
            <v>2039896</v>
          </cell>
          <cell r="O2821" t="str">
            <v>NETWORK_GEO</v>
          </cell>
          <cell r="P2821">
            <v>0.6</v>
          </cell>
          <cell r="Q2821">
            <v>1</v>
          </cell>
          <cell r="R2821" t="str">
            <v>Seller Fulfilled</v>
          </cell>
          <cell r="S2821" t="str">
            <v>WFS Eligible</v>
          </cell>
          <cell r="T2821" t="str">
            <v>73XLV1FHK2DG</v>
          </cell>
          <cell r="U2821" t="str">
            <v>00462759048243</v>
          </cell>
        </row>
        <row r="2822">
          <cell r="A2822" t="str">
            <v>3860-CASE</v>
          </cell>
          <cell r="B2822">
            <v>290779499</v>
          </cell>
          <cell r="C2822" t="str">
            <v>BAZIC Car Sticker, Cars Automobile Truck Reward Stickers for Gift (80/pack), 24-Packs</v>
          </cell>
          <cell r="D2822" t="str">
            <v>ACTIVE</v>
          </cell>
          <cell r="E2822" t="str">
            <v>PUBLISHED</v>
          </cell>
          <cell r="G2822" t="str">
            <v>Crafts</v>
          </cell>
          <cell r="H2822" t="str">
            <v>Stickers</v>
          </cell>
          <cell r="I2822">
            <v>58.99</v>
          </cell>
          <cell r="J2822" t="str">
            <v>USD</v>
          </cell>
          <cell r="K2822" t="str">
            <v>Base</v>
          </cell>
          <cell r="L2822">
            <v>58.99</v>
          </cell>
          <cell r="M2822">
            <v>2038710</v>
          </cell>
          <cell r="N2822">
            <v>2039896</v>
          </cell>
          <cell r="O2822" t="str">
            <v>NETWORK_GEO</v>
          </cell>
          <cell r="P2822">
            <v>0.52</v>
          </cell>
          <cell r="Q2822">
            <v>1</v>
          </cell>
          <cell r="R2822" t="str">
            <v>Seller Fulfilled</v>
          </cell>
          <cell r="S2822" t="str">
            <v>WFS Eligible</v>
          </cell>
          <cell r="T2822" t="str">
            <v>53Z4GNX4K4U9</v>
          </cell>
          <cell r="U2822" t="str">
            <v>00463904103886</v>
          </cell>
        </row>
        <row r="2823">
          <cell r="A2823" t="str">
            <v>510-PACK25</v>
          </cell>
          <cell r="B2823">
            <v>2638499609</v>
          </cell>
          <cell r="C2823" t="str">
            <v>BAZIC 50 Sheets 8.5" x 11" White Copy Paper Laser Printing (50/Pack), 25-Packs</v>
          </cell>
          <cell r="D2823" t="str">
            <v>ACTIVE</v>
          </cell>
          <cell r="E2823" t="str">
            <v>PUBLISHED</v>
          </cell>
          <cell r="F2823" t="str">
            <v>Compliance - Childrenâ€™s Product Policy,No Match Found - Adjusted to your last submitted price</v>
          </cell>
          <cell r="G2823" t="str">
            <v>Crafts</v>
          </cell>
          <cell r="H2823" t="str">
            <v>Crayons</v>
          </cell>
          <cell r="I2823">
            <v>79.63</v>
          </cell>
          <cell r="J2823" t="str">
            <v>USD</v>
          </cell>
          <cell r="K2823" t="str">
            <v>Base</v>
          </cell>
          <cell r="L2823" t="str">
            <v>Yes</v>
          </cell>
          <cell r="M2823">
            <v>2039724</v>
          </cell>
          <cell r="N2823">
            <v>2039722</v>
          </cell>
          <cell r="O2823" t="str">
            <v>NETWORK_GEO</v>
          </cell>
          <cell r="P2823">
            <v>20.22</v>
          </cell>
          <cell r="Q2823">
            <v>1</v>
          </cell>
          <cell r="R2823" t="str">
            <v>Seller Fulfilled</v>
          </cell>
          <cell r="S2823" t="str">
            <v>Seller Fulfilled</v>
          </cell>
          <cell r="T2823" t="str">
            <v>459KGBA90C8J</v>
          </cell>
          <cell r="U2823" t="str">
            <v>20764608025158</v>
          </cell>
        </row>
        <row r="2824">
          <cell r="A2824" t="str">
            <v>512-CASE</v>
          </cell>
          <cell r="B2824">
            <v>777082196</v>
          </cell>
          <cell r="C2824" t="str">
            <v>BAZIC White Poster Board 11" X 14", For School Craft, (5/Pack), 48-Pack</v>
          </cell>
          <cell r="D2824" t="str">
            <v>ACTIVE</v>
          </cell>
          <cell r="E2824" t="str">
            <v>PUBLISHED</v>
          </cell>
          <cell r="F2824" t="str">
            <v>Reasonable price requirements are not met,Reasonable Price Not Satisfied</v>
          </cell>
          <cell r="G2824" t="str">
            <v>Office &amp; Stationery</v>
          </cell>
          <cell r="H2824" t="str">
            <v>Poster Boards</v>
          </cell>
          <cell r="I2824">
            <v>56.12</v>
          </cell>
          <cell r="J2824" t="str">
            <v>USD</v>
          </cell>
          <cell r="K2824" t="str">
            <v>Base</v>
          </cell>
          <cell r="L2824">
            <v>56.12</v>
          </cell>
          <cell r="M2824">
            <v>2039749</v>
          </cell>
          <cell r="N2824">
            <v>2039722</v>
          </cell>
          <cell r="O2824" t="str">
            <v>NETWORK_GEO</v>
          </cell>
          <cell r="P2824">
            <v>33.619999999999997</v>
          </cell>
          <cell r="Q2824">
            <v>1</v>
          </cell>
          <cell r="R2824" t="str">
            <v>Seller Fulfilled</v>
          </cell>
          <cell r="S2824" t="str">
            <v>Seller Fulfilled</v>
          </cell>
          <cell r="T2824" t="str">
            <v>3SCFJONZFGZ6</v>
          </cell>
          <cell r="U2824" t="str">
            <v>20764608025608</v>
          </cell>
        </row>
        <row r="2825">
          <cell r="A2825" t="str">
            <v>515-CASE</v>
          </cell>
          <cell r="B2825">
            <v>444652665</v>
          </cell>
          <cell r="C2825" t="str">
            <v>BAZIC Ruled Index Cards 3"X5" 200 Count, Ruled Lined White Flashcards, 36-Packs</v>
          </cell>
          <cell r="D2825" t="str">
            <v>ACTIVE</v>
          </cell>
          <cell r="E2825" t="str">
            <v>PUBLISHED</v>
          </cell>
          <cell r="F2825" t="str">
            <v>Compliance - Consumer Protection,Price Adjusted</v>
          </cell>
          <cell r="G2825" t="str">
            <v>Office &amp; Stationery</v>
          </cell>
          <cell r="H2825" t="str">
            <v>Index Cards</v>
          </cell>
          <cell r="I2825">
            <v>121.25</v>
          </cell>
          <cell r="J2825" t="str">
            <v>USD</v>
          </cell>
          <cell r="K2825" t="str">
            <v>Base</v>
          </cell>
          <cell r="L2825">
            <v>121.25</v>
          </cell>
          <cell r="M2825">
            <v>2039744</v>
          </cell>
          <cell r="N2825">
            <v>2038710</v>
          </cell>
          <cell r="O2825">
            <v>22.04</v>
          </cell>
          <cell r="P2825">
            <v>3.88</v>
          </cell>
          <cell r="Q2825">
            <v>1</v>
          </cell>
          <cell r="R2825" t="str">
            <v>Seller Fulfilled</v>
          </cell>
          <cell r="S2825" t="str">
            <v>Seller Fulfilled</v>
          </cell>
          <cell r="T2825" t="str">
            <v>40LI7BPOQT6R</v>
          </cell>
          <cell r="U2825" t="str">
            <v>10764608027117</v>
          </cell>
        </row>
        <row r="2826">
          <cell r="A2826" t="str">
            <v>534-PACK2</v>
          </cell>
          <cell r="B2826">
            <v>914886173</v>
          </cell>
          <cell r="C2826" t="str">
            <v>BAZIC Multiplication Flash Cards, Numbers Elementary Math Flashcards Game (36/Pack), 2-Packs</v>
          </cell>
          <cell r="D2826" t="str">
            <v>ACTIVE</v>
          </cell>
          <cell r="E2826" t="str">
            <v>PUBLISHED</v>
          </cell>
          <cell r="F2826" t="str">
            <v>Offer end date has passed</v>
          </cell>
          <cell r="G2826" t="str">
            <v>Office &amp; Stationery</v>
          </cell>
          <cell r="H2826" t="str">
            <v>Binder Clips</v>
          </cell>
          <cell r="I2826">
            <v>20.190000000000001</v>
          </cell>
          <cell r="J2826" t="str">
            <v>USD</v>
          </cell>
          <cell r="K2826" t="str">
            <v>Base</v>
          </cell>
          <cell r="L2826" t="str">
            <v>Yes</v>
          </cell>
          <cell r="M2826">
            <v>2039914</v>
          </cell>
          <cell r="N2826">
            <v>2039905</v>
          </cell>
          <cell r="O2826" t="str">
            <v>NETWORK_GEO</v>
          </cell>
          <cell r="P2826">
            <v>0.8</v>
          </cell>
          <cell r="Q2826">
            <v>1</v>
          </cell>
          <cell r="R2826" t="str">
            <v>Seller Fulfilled</v>
          </cell>
          <cell r="S2826" t="str">
            <v>Seller Fulfilled</v>
          </cell>
          <cell r="T2826" t="str">
            <v>4D7LS3EOYQDV</v>
          </cell>
          <cell r="U2826" t="str">
            <v>00764608002742</v>
          </cell>
        </row>
        <row r="2827">
          <cell r="A2827" t="str">
            <v>5486-CASE</v>
          </cell>
          <cell r="B2827">
            <v>16677815630</v>
          </cell>
          <cell r="C2827" t="str">
            <v>BAZIC Spiral Notebook, 1 Subject, College Ruled Paper 8" x 10-1/2", 70 Sheets, Assorted Pastel Color, 24-Pack</v>
          </cell>
          <cell r="D2827" t="str">
            <v>ACTIVE</v>
          </cell>
          <cell r="E2827" t="str">
            <v>PUBLISHED</v>
          </cell>
          <cell r="F2827" t="str">
            <v>Offer end date has passed</v>
          </cell>
          <cell r="G2827" t="str">
            <v>Office &amp; Stationery</v>
          </cell>
          <cell r="H2827" t="str">
            <v>Binder Clips</v>
          </cell>
          <cell r="I2827">
            <v>8.5</v>
          </cell>
          <cell r="J2827" t="str">
            <v>USD</v>
          </cell>
          <cell r="K2827" t="str">
            <v>Base</v>
          </cell>
          <cell r="L2827" t="str">
            <v>Yes</v>
          </cell>
          <cell r="M2827">
            <v>2039723</v>
          </cell>
          <cell r="N2827">
            <v>2039905</v>
          </cell>
          <cell r="O2827" t="str">
            <v>NETWORK_GEO</v>
          </cell>
          <cell r="P2827">
            <v>0.12</v>
          </cell>
          <cell r="Q2827">
            <v>1</v>
          </cell>
          <cell r="R2827" t="str">
            <v>Seller Fulfilled</v>
          </cell>
          <cell r="S2827" t="str">
            <v>Seller Fulfilled</v>
          </cell>
          <cell r="T2827" t="str">
            <v>3RYWN7TJ9FYG</v>
          </cell>
          <cell r="U2827" t="str">
            <v>00764608002773</v>
          </cell>
        </row>
        <row r="2828">
          <cell r="A2828" t="str">
            <v>580-SET6</v>
          </cell>
          <cell r="B2828">
            <v>25263916</v>
          </cell>
          <cell r="C2828" t="str">
            <v>BAZIC 5 Subject Wide Ruled Spiral Notebook 150 Sheets [580]</v>
          </cell>
          <cell r="D2828" t="str">
            <v>ACTIVE</v>
          </cell>
          <cell r="E2828" t="str">
            <v>PUBLISHED</v>
          </cell>
          <cell r="F2828" t="str">
            <v>Listing &amp; Content:UPC Mismatch:Wrong-Item:Unpublish-Auto</v>
          </cell>
          <cell r="G2828" t="str">
            <v>Office &amp; Stationery</v>
          </cell>
          <cell r="H2828" t="str">
            <v>Calculators</v>
          </cell>
          <cell r="I2828">
            <v>16.260000000000002</v>
          </cell>
          <cell r="J2828" t="str">
            <v>USD</v>
          </cell>
          <cell r="K2828" t="str">
            <v>Base</v>
          </cell>
          <cell r="L2828" t="str">
            <v>Yes</v>
          </cell>
          <cell r="M2828">
            <v>2038710</v>
          </cell>
          <cell r="N2828">
            <v>2039735</v>
          </cell>
          <cell r="O2828" t="str">
            <v>NETWORK_GEO</v>
          </cell>
          <cell r="P2828">
            <v>0.54</v>
          </cell>
          <cell r="Q2828">
            <v>1</v>
          </cell>
          <cell r="R2828" t="str">
            <v>Seller Fulfilled</v>
          </cell>
          <cell r="S2828" t="str">
            <v>Seller Fulfilled</v>
          </cell>
          <cell r="T2828" t="str">
            <v>6729ZVK3UI6H</v>
          </cell>
          <cell r="U2828" t="str">
            <v>00764608030110</v>
          </cell>
        </row>
        <row r="2829">
          <cell r="A2829" t="str">
            <v>8203-CASE</v>
          </cell>
          <cell r="B2829">
            <v>16505371882</v>
          </cell>
          <cell r="C2829" t="str">
            <v>BAZIC Security Self Seal Envelope 4 1/8" x 9 1/2" #10 Tint Mailing Envelopes, 720-Count</v>
          </cell>
          <cell r="D2829" t="str">
            <v>ACTIVE</v>
          </cell>
          <cell r="E2829" t="str">
            <v>PUBLISHED</v>
          </cell>
          <cell r="F2829" t="str">
            <v>Offer end date has passed</v>
          </cell>
          <cell r="G2829" t="str">
            <v>Office &amp; Stationery</v>
          </cell>
          <cell r="H2829" t="str">
            <v>Binders</v>
          </cell>
          <cell r="I2829">
            <v>94.81</v>
          </cell>
          <cell r="J2829" t="str">
            <v>USD</v>
          </cell>
          <cell r="K2829" t="str">
            <v>Base</v>
          </cell>
          <cell r="L2829" t="str">
            <v>Yes</v>
          </cell>
          <cell r="M2829">
            <v>2038710</v>
          </cell>
          <cell r="N2829">
            <v>2039738</v>
          </cell>
          <cell r="O2829" t="str">
            <v>NETWORK_GEO</v>
          </cell>
          <cell r="P2829">
            <v>17.170000000000002</v>
          </cell>
          <cell r="Q2829">
            <v>1</v>
          </cell>
          <cell r="R2829" t="str">
            <v>WFS Eligible</v>
          </cell>
          <cell r="S2829" t="str">
            <v>Seller Fulfilled</v>
          </cell>
          <cell r="T2829" t="str">
            <v>3LXI0M7DLSTQ</v>
          </cell>
          <cell r="U2829" t="str">
            <v>20764608031302</v>
          </cell>
        </row>
        <row r="2830">
          <cell r="A2830" t="str">
            <v>8220-CASE</v>
          </cell>
          <cell r="B2830">
            <v>16553915606</v>
          </cell>
          <cell r="C2830" t="str">
            <v>BAZIC Security Self Seal Envelope 4 1/8" x 9 1/2" #10 Tint Mailing Envelopes 2500-Count</v>
          </cell>
          <cell r="D2830" t="str">
            <v>ACTIVE</v>
          </cell>
          <cell r="E2830" t="str">
            <v>PUBLISHED</v>
          </cell>
          <cell r="F2830" t="str">
            <v>Listing &amp; Content:UPC Mismatch:Wrong-Item:Unpublish-Auto,Offer end date has passed,Current Offer At Or Below Target</v>
          </cell>
          <cell r="G2830" t="str">
            <v>Office &amp; Stationery</v>
          </cell>
          <cell r="H2830" t="str">
            <v>Envelopes</v>
          </cell>
          <cell r="I2830">
            <v>171.59</v>
          </cell>
          <cell r="J2830" t="str">
            <v>USD</v>
          </cell>
          <cell r="K2830" t="str">
            <v>Base</v>
          </cell>
          <cell r="L2830">
            <v>171.59</v>
          </cell>
          <cell r="M2830">
            <v>2038710</v>
          </cell>
          <cell r="N2830">
            <v>2039742</v>
          </cell>
          <cell r="O2830">
            <v>29.42</v>
          </cell>
          <cell r="P2830">
            <v>0.36</v>
          </cell>
          <cell r="Q2830">
            <v>1</v>
          </cell>
          <cell r="R2830" t="str">
            <v>Seller Fulfilled</v>
          </cell>
          <cell r="S2830" t="str">
            <v>Seller Fulfilled</v>
          </cell>
          <cell r="T2830" t="str">
            <v>1ED1X7HWDIF3</v>
          </cell>
          <cell r="U2830" t="str">
            <v>00764608031445</v>
          </cell>
        </row>
        <row r="2831">
          <cell r="A2831" t="str">
            <v>861-SET3</v>
          </cell>
          <cell r="B2831">
            <v>13154407056</v>
          </cell>
          <cell r="C2831" t="str">
            <v>BAZIC Folding Lap Desk with Storage, Foldable Desk Lap Table for Activity, Study, Travel, Eating, Assorted Colors, 3-Pack</v>
          </cell>
          <cell r="D2831" t="str">
            <v>ACTIVE</v>
          </cell>
          <cell r="E2831" t="str">
            <v>PUBLISHED</v>
          </cell>
          <cell r="F2831" t="str">
            <v>Offer end date has passed</v>
          </cell>
          <cell r="G2831" t="str">
            <v>Office &amp; Stationery</v>
          </cell>
          <cell r="H2831" t="str">
            <v>Envelopes</v>
          </cell>
          <cell r="I2831">
            <v>10.55</v>
          </cell>
          <cell r="J2831" t="str">
            <v>USD</v>
          </cell>
          <cell r="K2831" t="str">
            <v>Base</v>
          </cell>
          <cell r="L2831" t="str">
            <v>Yes</v>
          </cell>
          <cell r="M2831">
            <v>2038710</v>
          </cell>
          <cell r="N2831">
            <v>2038710</v>
          </cell>
          <cell r="O2831" t="str">
            <v>NETWORK_GEO</v>
          </cell>
          <cell r="P2831">
            <v>0.24</v>
          </cell>
          <cell r="Q2831">
            <v>1</v>
          </cell>
          <cell r="R2831" t="str">
            <v>Seller Fulfilled</v>
          </cell>
          <cell r="S2831" t="str">
            <v>Seller Fulfilled</v>
          </cell>
          <cell r="T2831" t="str">
            <v>2INQI78IXUPH</v>
          </cell>
          <cell r="U2831" t="str">
            <v>00764608031520</v>
          </cell>
        </row>
        <row r="2832">
          <cell r="A2832" t="str">
            <v>972-CASE</v>
          </cell>
          <cell r="B2832">
            <v>277811158</v>
          </cell>
          <cell r="C2832" t="str">
            <v>BAZIC White Duct Tape 1.88" X 60 Yards, Tear by Hand, 12-Pack</v>
          </cell>
          <cell r="D2832" t="str">
            <v>ACTIVE</v>
          </cell>
          <cell r="E2832" t="str">
            <v>PUBLISHED</v>
          </cell>
          <cell r="F2832" t="str">
            <v>Offer end date has passed</v>
          </cell>
          <cell r="G2832" t="str">
            <v>Office &amp; Stationery</v>
          </cell>
          <cell r="H2832" t="str">
            <v>Binders</v>
          </cell>
          <cell r="I2832">
            <v>28.39</v>
          </cell>
          <cell r="J2832" t="str">
            <v>USD</v>
          </cell>
          <cell r="K2832" t="str">
            <v>Base</v>
          </cell>
          <cell r="L2832" t="str">
            <v>Yes</v>
          </cell>
          <cell r="M2832">
            <v>2042502</v>
          </cell>
          <cell r="N2832">
            <v>2039738</v>
          </cell>
          <cell r="O2832" t="str">
            <v>NETWORK_GEO</v>
          </cell>
          <cell r="P2832">
            <v>2.84</v>
          </cell>
          <cell r="Q2832">
            <v>1</v>
          </cell>
          <cell r="R2832" t="str">
            <v>Seller Fulfilled</v>
          </cell>
          <cell r="S2832" t="str">
            <v>Seller Fulfilled</v>
          </cell>
          <cell r="T2832" t="str">
            <v>12USL80SGNY5</v>
          </cell>
          <cell r="U2832" t="str">
            <v>00462934782405</v>
          </cell>
        </row>
        <row r="2833">
          <cell r="A2833" t="str">
            <v>L-15-EACH</v>
          </cell>
          <cell r="B2833">
            <v>574509275</v>
          </cell>
          <cell r="C2833" t="str">
            <v>BAZIC 12" X 16" No Smoking Sign, Public Spaces Coffee Shops Restaurants Store, Vinyl Weather Resistant Waterproof Indoor Outdoor Signage, 1-Pack</v>
          </cell>
          <cell r="D2833" t="str">
            <v>ACTIVE</v>
          </cell>
          <cell r="E2833" t="str">
            <v>PUBLISHED</v>
          </cell>
          <cell r="F2833" t="str">
            <v>Offer end date has passed</v>
          </cell>
          <cell r="G2833" t="str">
            <v>Office &amp; Stationery</v>
          </cell>
          <cell r="H2833" t="str">
            <v>File Folders</v>
          </cell>
          <cell r="I2833">
            <v>53</v>
          </cell>
          <cell r="J2833" t="str">
            <v>USD</v>
          </cell>
          <cell r="K2833" t="str">
            <v>Base</v>
          </cell>
          <cell r="L2833" t="str">
            <v>Yes</v>
          </cell>
          <cell r="M2833">
            <v>2038710</v>
          </cell>
          <cell r="N2833">
            <v>2039742</v>
          </cell>
          <cell r="O2833" t="str">
            <v>NETWORK_GEO</v>
          </cell>
          <cell r="P2833">
            <v>5.66</v>
          </cell>
          <cell r="Q2833">
            <v>1</v>
          </cell>
          <cell r="R2833" t="str">
            <v>Seller Fulfilled</v>
          </cell>
          <cell r="S2833" t="str">
            <v>Seller Fulfilled</v>
          </cell>
          <cell r="T2833" t="str">
            <v>0YULBHB9ZGU2</v>
          </cell>
          <cell r="U2833" t="str">
            <v>20764608031760</v>
          </cell>
        </row>
        <row r="2834">
          <cell r="A2834" t="str">
            <v>S-28-EACH</v>
          </cell>
          <cell r="B2834">
            <v>987338580</v>
          </cell>
          <cell r="C2834" t="str">
            <v>BAZIC Emergency Exit Sign 9"X12", Vinyl Plastic Signs, Waterproof Indoor Signage for Store Office Restaurants Bars Retail Salon Shop, 1-Pack</v>
          </cell>
          <cell r="D2834" t="str">
            <v>ACTIVE</v>
          </cell>
          <cell r="E2834" t="str">
            <v>PUBLISHED</v>
          </cell>
          <cell r="F2834" t="str">
            <v>Offer end date has passed</v>
          </cell>
          <cell r="G2834" t="str">
            <v>Office &amp; Stationery</v>
          </cell>
          <cell r="H2834" t="str">
            <v>Envelopes</v>
          </cell>
          <cell r="I2834">
            <v>61.99</v>
          </cell>
          <cell r="J2834" t="str">
            <v>USD</v>
          </cell>
          <cell r="K2834" t="str">
            <v>Base</v>
          </cell>
          <cell r="L2834" t="str">
            <v>Yes</v>
          </cell>
          <cell r="M2834">
            <v>2038710</v>
          </cell>
          <cell r="N2834">
            <v>2038710</v>
          </cell>
          <cell r="O2834" t="str">
            <v>NETWORK_GEO</v>
          </cell>
          <cell r="P2834">
            <v>4.24</v>
          </cell>
          <cell r="Q2834">
            <v>1</v>
          </cell>
          <cell r="R2834" t="str">
            <v>Seller Fulfilled</v>
          </cell>
          <cell r="S2834" t="str">
            <v>Seller Fulfilled</v>
          </cell>
          <cell r="T2834" t="str">
            <v>5Z5S468TRA4R</v>
          </cell>
          <cell r="U2834" t="str">
            <v>10764608031985</v>
          </cell>
        </row>
        <row r="2835">
          <cell r="A2835" t="str">
            <v>1720-BOX</v>
          </cell>
          <cell r="B2835">
            <v>853514631</v>
          </cell>
          <cell r="C2835" t="str">
            <v>BAZIC Ballpoint Pen 10 Color Retractable Pens, 1.0 mm, (10/Pack), 24-Pack</v>
          </cell>
          <cell r="D2835" t="str">
            <v>ACTIVE</v>
          </cell>
          <cell r="E2835" t="str">
            <v>PUBLISHED</v>
          </cell>
          <cell r="G2835" t="str">
            <v>Office &amp; Stationery</v>
          </cell>
          <cell r="H2835" t="str">
            <v>Pens</v>
          </cell>
          <cell r="I2835">
            <v>58.49</v>
          </cell>
          <cell r="J2835" t="str">
            <v>USD</v>
          </cell>
          <cell r="K2835" t="str">
            <v>Base</v>
          </cell>
          <cell r="L2835">
            <v>58.49</v>
          </cell>
          <cell r="M2835">
            <v>2039719</v>
          </cell>
          <cell r="N2835">
            <v>2039731</v>
          </cell>
          <cell r="O2835" t="str">
            <v>NETWORK_GEO</v>
          </cell>
          <cell r="P2835">
            <v>5.58</v>
          </cell>
          <cell r="Q2835">
            <v>1</v>
          </cell>
          <cell r="R2835" t="str">
            <v>Seller Fulfilled</v>
          </cell>
          <cell r="S2835" t="str">
            <v>Seller Fulfilled</v>
          </cell>
          <cell r="T2835" t="str">
            <v>44F5AW1U64SJ</v>
          </cell>
          <cell r="U2835" t="str">
            <v>10764608003326</v>
          </cell>
        </row>
        <row r="2836">
          <cell r="A2836" t="str">
            <v>1724-SET6</v>
          </cell>
          <cell r="B2836">
            <v>166270871</v>
          </cell>
          <cell r="C2836" t="str">
            <v>BAZIC Ciel Fuse Tech Ink Retractable Pen w/ Rubber Barrel, 0.7mm (2/Pack), 6-Pack</v>
          </cell>
          <cell r="D2836" t="str">
            <v>ACTIVE</v>
          </cell>
          <cell r="E2836" t="str">
            <v>PUBLISHED</v>
          </cell>
          <cell r="F2836" t="str">
            <v>Compliance - Childrenâ€™s Product Policy,Current Offer At Or Below Target</v>
          </cell>
          <cell r="G2836" t="str">
            <v>Crafts</v>
          </cell>
          <cell r="H2836" t="str">
            <v>Clays &amp; Doughs</v>
          </cell>
          <cell r="I2836">
            <v>20.75</v>
          </cell>
          <cell r="J2836" t="str">
            <v>USD</v>
          </cell>
          <cell r="K2836" t="str">
            <v>Base</v>
          </cell>
          <cell r="L2836" t="str">
            <v>Yes</v>
          </cell>
          <cell r="M2836">
            <v>2039719</v>
          </cell>
          <cell r="N2836">
            <v>2039741</v>
          </cell>
          <cell r="O2836" t="str">
            <v>NETWORK_GEO</v>
          </cell>
          <cell r="P2836">
            <v>4.18</v>
          </cell>
          <cell r="Q2836">
            <v>1</v>
          </cell>
          <cell r="R2836" t="str">
            <v>Seller Fulfilled</v>
          </cell>
          <cell r="S2836" t="str">
            <v>Seller Fulfilled</v>
          </cell>
          <cell r="T2836" t="str">
            <v>6VHNZ1BWQMBR</v>
          </cell>
          <cell r="U2836" t="str">
            <v>00462388031814</v>
          </cell>
        </row>
        <row r="2837">
          <cell r="A2837" t="str">
            <v>1733-SET4</v>
          </cell>
          <cell r="B2837">
            <v>30263961</v>
          </cell>
          <cell r="C2837" t="str">
            <v>DDI 462140 Reward Ballpoint Pen with Finger Topper - 2-Pack - Case of 144</v>
          </cell>
          <cell r="D2837" t="str">
            <v>ARCHIVED</v>
          </cell>
          <cell r="E2837" t="str">
            <v>UNPUBLISHED</v>
          </cell>
          <cell r="F2837" t="str">
            <v>Listing &amp; Content:UPC Mismatch:Wrong-Item:Unpublish-Auto,Offer end date has passed</v>
          </cell>
          <cell r="G2837" t="str">
            <v>Office &amp; Stationery</v>
          </cell>
          <cell r="H2837" t="str">
            <v>Pens</v>
          </cell>
          <cell r="I2837">
            <v>11.49</v>
          </cell>
          <cell r="J2837" t="str">
            <v>USD</v>
          </cell>
          <cell r="K2837" t="str">
            <v>Base</v>
          </cell>
          <cell r="L2837" t="str">
            <v>Yes</v>
          </cell>
          <cell r="M2837">
            <v>2039719</v>
          </cell>
          <cell r="N2837">
            <v>2039731</v>
          </cell>
          <cell r="O2837">
            <v>0.45</v>
          </cell>
          <cell r="P2837">
            <v>7.0000000000000007E-2</v>
          </cell>
          <cell r="Q2837">
            <v>1</v>
          </cell>
          <cell r="R2837" t="str">
            <v>WFS Eligible</v>
          </cell>
          <cell r="S2837" t="str">
            <v>Seller Fulfilled</v>
          </cell>
          <cell r="T2837" t="str">
            <v>0UOEDRXT5USI</v>
          </cell>
          <cell r="U2837" t="str">
            <v>00764608003381</v>
          </cell>
        </row>
        <row r="2838">
          <cell r="A2838" t="str">
            <v>1769-BOX</v>
          </cell>
          <cell r="B2838">
            <v>303914930</v>
          </cell>
          <cell r="C2838" t="str">
            <v>BAZIC Ixion Assorted Color Retractable Ballpoint Pens, 1.0mm (5/Pack), 24-Pack</v>
          </cell>
          <cell r="D2838" t="str">
            <v>ACTIVE</v>
          </cell>
          <cell r="E2838" t="str">
            <v>PUBLISHED</v>
          </cell>
          <cell r="F2838" t="str">
            <v>Offer end date has passed</v>
          </cell>
          <cell r="G2838" t="str">
            <v>Office &amp; Stationery</v>
          </cell>
          <cell r="H2838" t="str">
            <v>Pens</v>
          </cell>
          <cell r="I2838">
            <v>39.99</v>
          </cell>
          <cell r="J2838" t="str">
            <v>USD</v>
          </cell>
          <cell r="K2838" t="str">
            <v>Base</v>
          </cell>
          <cell r="L2838">
            <v>39.99</v>
          </cell>
          <cell r="M2838">
            <v>2039719</v>
          </cell>
          <cell r="N2838">
            <v>2038710</v>
          </cell>
          <cell r="O2838">
            <v>2.7</v>
          </cell>
          <cell r="P2838">
            <v>0.28999999999999998</v>
          </cell>
          <cell r="Q2838">
            <v>1</v>
          </cell>
          <cell r="R2838" t="str">
            <v>Seller Fulfilled</v>
          </cell>
          <cell r="S2838" t="str">
            <v>Walmart Fulfilled</v>
          </cell>
          <cell r="T2838" t="str">
            <v>5LJDT6302PC1</v>
          </cell>
          <cell r="U2838" t="str">
            <v>00764608034316</v>
          </cell>
        </row>
        <row r="2839">
          <cell r="A2839" t="str">
            <v>2139-SET6</v>
          </cell>
          <cell r="B2839">
            <v>49393323</v>
          </cell>
          <cell r="C2839" t="str">
            <v>BAZIC 2 Pockets Poly Folder, Cubic Portfolio, Document Folders, 6-Pack</v>
          </cell>
          <cell r="D2839" t="str">
            <v>ACTIVE</v>
          </cell>
          <cell r="E2839" t="str">
            <v>PUBLISHED</v>
          </cell>
          <cell r="F2839" t="str">
            <v>Offer end date has passed</v>
          </cell>
          <cell r="G2839" t="str">
            <v>Office &amp; Stationery</v>
          </cell>
          <cell r="H2839" t="str">
            <v>Pocket Folders</v>
          </cell>
          <cell r="I2839">
            <v>18.5</v>
          </cell>
          <cell r="J2839" t="str">
            <v>USD</v>
          </cell>
          <cell r="K2839" t="str">
            <v>Base</v>
          </cell>
          <cell r="L2839">
            <v>18.5</v>
          </cell>
          <cell r="M2839">
            <v>2039742</v>
          </cell>
          <cell r="N2839">
            <v>2039872</v>
          </cell>
          <cell r="O2839">
            <v>0.75</v>
          </cell>
          <cell r="P2839">
            <v>5.84</v>
          </cell>
          <cell r="Q2839">
            <v>1</v>
          </cell>
          <cell r="R2839" t="str">
            <v>Seller Fulfilled</v>
          </cell>
          <cell r="S2839" t="str">
            <v>Seller Fulfilled</v>
          </cell>
          <cell r="T2839" t="str">
            <v>5MWSYLM5GB40</v>
          </cell>
          <cell r="U2839" t="str">
            <v>10764608034665</v>
          </cell>
        </row>
        <row r="2840">
          <cell r="A2840" t="str">
            <v>2410-PACK2</v>
          </cell>
          <cell r="B2840">
            <v>1880797636</v>
          </cell>
          <cell r="C2840" t="str">
            <v>BAZIC Jumbo Sidewalk Chalks 6 Colors, for Outdoor Coloring Drawing Art Gift, 2-Pack</v>
          </cell>
          <cell r="D2840" t="str">
            <v>ACTIVE</v>
          </cell>
          <cell r="E2840" t="str">
            <v>PUBLISHED</v>
          </cell>
          <cell r="F2840" t="str">
            <v>Offer end date has passed</v>
          </cell>
          <cell r="G2840" t="str">
            <v>Office &amp; Stationery</v>
          </cell>
          <cell r="H2840" t="str">
            <v>Labels</v>
          </cell>
          <cell r="I2840">
            <v>8.69</v>
          </cell>
          <cell r="J2840" t="str">
            <v>USD</v>
          </cell>
          <cell r="K2840" t="str">
            <v>Base</v>
          </cell>
          <cell r="L2840" t="str">
            <v>Yes</v>
          </cell>
          <cell r="M2840">
            <v>2038710</v>
          </cell>
          <cell r="N2840">
            <v>2038061</v>
          </cell>
          <cell r="O2840" t="str">
            <v>NETWORK_GEO</v>
          </cell>
          <cell r="P2840">
            <v>0.06</v>
          </cell>
          <cell r="Q2840">
            <v>1</v>
          </cell>
          <cell r="R2840" t="str">
            <v>Seller Fulfilled</v>
          </cell>
          <cell r="S2840" t="str">
            <v>Seller Fulfilled</v>
          </cell>
          <cell r="T2840" t="str">
            <v>2U1N25NB6FU1</v>
          </cell>
          <cell r="U2840" t="str">
            <v>00764608038130</v>
          </cell>
        </row>
        <row r="2841">
          <cell r="A2841" t="str">
            <v>260-BOX</v>
          </cell>
          <cell r="B2841">
            <v>953428560</v>
          </cell>
          <cell r="C2841" t="str">
            <v>BAZIC Binder Clips Small Black 3/4" (19mm) Clip (20/Pack), 24-Packs</v>
          </cell>
          <cell r="D2841" t="str">
            <v>ACTIVE</v>
          </cell>
          <cell r="E2841" t="str">
            <v>PUBLISHED</v>
          </cell>
          <cell r="F2841" t="str">
            <v>Offer end date has passed</v>
          </cell>
          <cell r="G2841" t="str">
            <v>Crafts</v>
          </cell>
          <cell r="H2841" t="str">
            <v>Art Paints &amp; Pigment Powders</v>
          </cell>
          <cell r="I2841">
            <v>7.99</v>
          </cell>
          <cell r="J2841" t="str">
            <v>USD</v>
          </cell>
          <cell r="K2841" t="str">
            <v>Base</v>
          </cell>
          <cell r="L2841" t="str">
            <v>Yes</v>
          </cell>
          <cell r="M2841">
            <v>2039905</v>
          </cell>
          <cell r="N2841">
            <v>2039748</v>
          </cell>
          <cell r="O2841" t="str">
            <v>NETWORK_GEO</v>
          </cell>
          <cell r="P2841">
            <v>0.14000000000000001</v>
          </cell>
          <cell r="Q2841">
            <v>1</v>
          </cell>
          <cell r="R2841" t="str">
            <v>Seller Fulfilled</v>
          </cell>
          <cell r="S2841" t="str">
            <v>Seller Fulfilled</v>
          </cell>
          <cell r="T2841" t="str">
            <v>50E7EGGN3F8C</v>
          </cell>
          <cell r="U2841" t="str">
            <v>00764608039113</v>
          </cell>
        </row>
        <row r="2842">
          <cell r="A2842" t="str">
            <v>3148-EACH</v>
          </cell>
          <cell r="B2842">
            <v>28150806</v>
          </cell>
          <cell r="C2842" t="str">
            <v>BAZIC 1.5 Inch White 3-Ring View Binder w/ 2-Pockets [3148]</v>
          </cell>
          <cell r="D2842" t="str">
            <v>ACTIVE</v>
          </cell>
          <cell r="E2842" t="str">
            <v>PUBLISHED</v>
          </cell>
          <cell r="F2842" t="str">
            <v>Offer end date has passed</v>
          </cell>
          <cell r="G2842" t="str">
            <v>Crafts</v>
          </cell>
          <cell r="H2842" t="str">
            <v>Art Paints &amp; Pigment Powders</v>
          </cell>
          <cell r="I2842">
            <v>41.68</v>
          </cell>
          <cell r="J2842" t="str">
            <v>USD</v>
          </cell>
          <cell r="K2842" t="str">
            <v>Base</v>
          </cell>
          <cell r="L2842" t="str">
            <v>Yes</v>
          </cell>
          <cell r="M2842">
            <v>2039738</v>
          </cell>
          <cell r="N2842">
            <v>2039748</v>
          </cell>
          <cell r="O2842" t="str">
            <v>NETWORK_GEO</v>
          </cell>
          <cell r="P2842">
            <v>6.62</v>
          </cell>
          <cell r="Q2842">
            <v>1</v>
          </cell>
          <cell r="R2842" t="str">
            <v>Seller Fulfilled</v>
          </cell>
          <cell r="S2842" t="str">
            <v>WFS Eligible</v>
          </cell>
          <cell r="T2842" t="str">
            <v>540AROTQD19G</v>
          </cell>
          <cell r="U2842" t="str">
            <v>10764608039127</v>
          </cell>
        </row>
        <row r="2843">
          <cell r="A2843" t="str">
            <v>5088-SET8</v>
          </cell>
          <cell r="B2843">
            <v>617711134</v>
          </cell>
          <cell r="C2843" t="str">
            <v>BAZIC Products Wide Rule Composition Notebooks, Assorted Colors, 70 Sheets, 8 Pack</v>
          </cell>
          <cell r="D2843" t="str">
            <v>ACTIVE</v>
          </cell>
          <cell r="E2843" t="str">
            <v>PUBLISHED</v>
          </cell>
          <cell r="F2843" t="str">
            <v>Offer end date has passed</v>
          </cell>
          <cell r="G2843" t="str">
            <v>Crafts</v>
          </cell>
          <cell r="H2843" t="str">
            <v>Art Paints &amp; Pigment Powders</v>
          </cell>
          <cell r="I2843">
            <v>48.28</v>
          </cell>
          <cell r="J2843" t="str">
            <v>USD</v>
          </cell>
          <cell r="K2843" t="str">
            <v>Base</v>
          </cell>
          <cell r="L2843" t="str">
            <v>Yes</v>
          </cell>
          <cell r="M2843">
            <v>2038710</v>
          </cell>
          <cell r="N2843">
            <v>2039748</v>
          </cell>
          <cell r="O2843" t="str">
            <v>NETWORK_GEO</v>
          </cell>
          <cell r="P2843">
            <v>9.3800000000000008</v>
          </cell>
          <cell r="Q2843">
            <v>1</v>
          </cell>
          <cell r="R2843" t="str">
            <v>Seller Fulfilled</v>
          </cell>
          <cell r="S2843" t="str">
            <v>Walmart Fulfilled</v>
          </cell>
          <cell r="T2843" t="str">
            <v>57YJHB8XYZC8</v>
          </cell>
          <cell r="U2843" t="str">
            <v>10764608039219</v>
          </cell>
        </row>
        <row r="2844">
          <cell r="A2844" t="str">
            <v>547-PACK2</v>
          </cell>
          <cell r="B2844">
            <v>344833655</v>
          </cell>
          <cell r="C2844" t="str">
            <v>BAZIC Tracing Paper Pad 30 Sheets 9" X 12" White Translucent Trace Paper, 2-Pack</v>
          </cell>
          <cell r="D2844" t="str">
            <v>ACTIVE</v>
          </cell>
          <cell r="E2844" t="str">
            <v>PUBLISHED</v>
          </cell>
          <cell r="F2844" t="str">
            <v>Offer end date has passed</v>
          </cell>
          <cell r="G2844" t="str">
            <v>Crafts</v>
          </cell>
          <cell r="H2844" t="str">
            <v>Finger Paints</v>
          </cell>
          <cell r="I2844">
            <v>12.5</v>
          </cell>
          <cell r="J2844" t="str">
            <v>USD</v>
          </cell>
          <cell r="K2844" t="str">
            <v>Base</v>
          </cell>
          <cell r="L2844" t="str">
            <v>Yes</v>
          </cell>
          <cell r="M2844">
            <v>2039754</v>
          </cell>
          <cell r="N2844">
            <v>2039748</v>
          </cell>
          <cell r="O2844" t="str">
            <v>NETWORK_GEO</v>
          </cell>
          <cell r="P2844">
            <v>0.7</v>
          </cell>
          <cell r="Q2844">
            <v>1</v>
          </cell>
          <cell r="R2844" t="str">
            <v>Seller Fulfilled</v>
          </cell>
          <cell r="S2844" t="str">
            <v>Seller Fulfilled</v>
          </cell>
          <cell r="T2844" t="str">
            <v>3F1WNQ4T46TX</v>
          </cell>
          <cell r="U2844" t="str">
            <v>00466857814397</v>
          </cell>
        </row>
        <row r="2845">
          <cell r="A2845" t="str">
            <v>6003-EACH</v>
          </cell>
          <cell r="B2845">
            <v>338081177</v>
          </cell>
          <cell r="C2845" t="str">
            <v>BAZIC Chalkboard Eraser, Wood Felt Blackboard Whiteboard Erasers, 1-Pack</v>
          </cell>
          <cell r="D2845" t="str">
            <v>ACTIVE</v>
          </cell>
          <cell r="E2845" t="str">
            <v>PUBLISHED</v>
          </cell>
          <cell r="G2845" t="str">
            <v>Office &amp; Stationery</v>
          </cell>
          <cell r="H2845" t="str">
            <v>Chalkboard Erasers</v>
          </cell>
          <cell r="I2845">
            <v>8.1300000000000008</v>
          </cell>
          <cell r="J2845" t="str">
            <v>USD</v>
          </cell>
          <cell r="K2845" t="str">
            <v>Base</v>
          </cell>
          <cell r="L2845">
            <v>8.1300000000000008</v>
          </cell>
          <cell r="M2845">
            <v>2039721</v>
          </cell>
          <cell r="N2845">
            <v>2039738</v>
          </cell>
          <cell r="O2845" t="str">
            <v>NETWORK_GEO</v>
          </cell>
          <cell r="P2845">
            <v>8.64</v>
          </cell>
          <cell r="Q2845">
            <v>1</v>
          </cell>
          <cell r="R2845" t="str">
            <v>Seller Fulfilled</v>
          </cell>
          <cell r="S2845" t="str">
            <v>Seller Fulfilled</v>
          </cell>
          <cell r="T2845" t="str">
            <v>7FZDSM64QIY1</v>
          </cell>
          <cell r="U2845" t="str">
            <v>20764608041233</v>
          </cell>
        </row>
        <row r="2846">
          <cell r="A2846" t="str">
            <v>70856-CASE</v>
          </cell>
          <cell r="B2846">
            <v>17502404320</v>
          </cell>
          <cell r="C2846" t="str">
            <v>Dot to Dot Book 4 Title, Fun Workbook for Learning Drawing Coloring, 48-Pack</v>
          </cell>
          <cell r="D2846" t="str">
            <v>ACTIVE</v>
          </cell>
          <cell r="E2846" t="str">
            <v>PUBLISHED</v>
          </cell>
          <cell r="F2846" t="str">
            <v>Offer end date has passed</v>
          </cell>
          <cell r="G2846" t="str">
            <v>Office &amp; Stationery</v>
          </cell>
          <cell r="H2846" t="str">
            <v>Binders</v>
          </cell>
          <cell r="I2846">
            <v>13.79</v>
          </cell>
          <cell r="J2846" t="str">
            <v>USD</v>
          </cell>
          <cell r="K2846" t="str">
            <v>Base</v>
          </cell>
          <cell r="L2846" t="str">
            <v>Yes</v>
          </cell>
          <cell r="M2846">
            <v>2038710</v>
          </cell>
          <cell r="N2846">
            <v>2039738</v>
          </cell>
          <cell r="O2846" t="str">
            <v>NETWORK_GEO</v>
          </cell>
          <cell r="P2846">
            <v>0.81</v>
          </cell>
          <cell r="Q2846">
            <v>1</v>
          </cell>
          <cell r="R2846" t="str">
            <v>Seller Fulfilled</v>
          </cell>
          <cell r="S2846" t="str">
            <v>Seller Fulfilled</v>
          </cell>
          <cell r="T2846" t="str">
            <v>162W4DQ0XK08</v>
          </cell>
          <cell r="U2846" t="str">
            <v>00764608041239</v>
          </cell>
        </row>
        <row r="2847">
          <cell r="A2847" t="str">
            <v>716-BOX</v>
          </cell>
          <cell r="B2847">
            <v>602265752</v>
          </cell>
          <cell r="C2847" t="str">
            <v>BAZIC Pre-Sharpened #2 HB Jumbo Pencils, Latex Free Eraser, (4/Pack), 24-Pack</v>
          </cell>
          <cell r="D2847" t="str">
            <v>ACTIVE</v>
          </cell>
          <cell r="E2847" t="str">
            <v>PUBLISHED</v>
          </cell>
          <cell r="F2847" t="str">
            <v>Offer end date has passed,Price Adjusted</v>
          </cell>
          <cell r="G2847" t="str">
            <v>Office &amp; Stationery</v>
          </cell>
          <cell r="H2847" t="str">
            <v>Binders</v>
          </cell>
          <cell r="I2847">
            <v>15.99</v>
          </cell>
          <cell r="J2847" t="str">
            <v>USD</v>
          </cell>
          <cell r="K2847" t="str">
            <v>Base</v>
          </cell>
          <cell r="L2847" t="str">
            <v>Yes</v>
          </cell>
          <cell r="M2847">
            <v>2039720</v>
          </cell>
          <cell r="N2847">
            <v>2039738</v>
          </cell>
          <cell r="O2847" t="str">
            <v>NETWORK_GEO</v>
          </cell>
          <cell r="P2847">
            <v>0.82</v>
          </cell>
          <cell r="Q2847">
            <v>1</v>
          </cell>
          <cell r="R2847" t="str">
            <v>Seller Fulfilled</v>
          </cell>
          <cell r="S2847" t="str">
            <v>Seller Fulfilled</v>
          </cell>
          <cell r="T2847" t="str">
            <v>2RC8LPNOQQKK</v>
          </cell>
          <cell r="U2847" t="str">
            <v>00764608041444</v>
          </cell>
        </row>
        <row r="2848">
          <cell r="A2848" t="str">
            <v>723-EACH</v>
          </cell>
          <cell r="B2848">
            <v>14317774087</v>
          </cell>
          <cell r="C2848" t="str">
            <v>BAZIC Mechanical Pencil Electra Core 0.5mm, Latex Free Eraser (5/Pack), 1-Pack</v>
          </cell>
          <cell r="D2848" t="str">
            <v>ACTIVE</v>
          </cell>
          <cell r="E2848" t="str">
            <v>PUBLISHED</v>
          </cell>
          <cell r="F2848"/>
          <cell r="G2848" t="str">
            <v>Office &amp; Stationery</v>
          </cell>
          <cell r="H2848" t="str">
            <v>Binders</v>
          </cell>
          <cell r="I2848">
            <v>61.59</v>
          </cell>
          <cell r="J2848" t="str">
            <v>USD</v>
          </cell>
          <cell r="K2848" t="str">
            <v>Base</v>
          </cell>
          <cell r="L2848" t="str">
            <v>Yes</v>
          </cell>
          <cell r="M2848">
            <v>2039720</v>
          </cell>
          <cell r="N2848">
            <v>2039738</v>
          </cell>
          <cell r="O2848" t="str">
            <v>NETWORK_GEO</v>
          </cell>
          <cell r="P2848">
            <v>13.7</v>
          </cell>
          <cell r="Q2848">
            <v>1</v>
          </cell>
          <cell r="R2848" t="str">
            <v>Seller Fulfilled</v>
          </cell>
          <cell r="S2848" t="str">
            <v>Seller Fulfilled</v>
          </cell>
          <cell r="T2848" t="str">
            <v>2NX1GAMOW2HW</v>
          </cell>
          <cell r="U2848" t="str">
            <v>20764608041523</v>
          </cell>
        </row>
        <row r="2849">
          <cell r="A2849" t="str">
            <v>736-EACH</v>
          </cell>
          <cell r="B2849">
            <v>478528262</v>
          </cell>
          <cell r="C2849" t="str">
            <v>BAZIC Diamante Mechanical Pencil 0.5mm, Soft Grip, (3/Pack), 1-Pack</v>
          </cell>
          <cell r="D2849" t="str">
            <v>ACTIVE</v>
          </cell>
          <cell r="E2849" t="str">
            <v>PUBLISHED</v>
          </cell>
          <cell r="F2849" t="str">
            <v>Offer end date has passed</v>
          </cell>
          <cell r="G2849" t="str">
            <v>Crafts</v>
          </cell>
          <cell r="H2849" t="str">
            <v>Coloring Books</v>
          </cell>
          <cell r="I2849">
            <v>87.99</v>
          </cell>
          <cell r="J2849" t="str">
            <v>USD</v>
          </cell>
          <cell r="K2849" t="str">
            <v>Base</v>
          </cell>
          <cell r="L2849" t="str">
            <v>Yes</v>
          </cell>
          <cell r="M2849">
            <v>2039720</v>
          </cell>
          <cell r="N2849">
            <v>2038710</v>
          </cell>
          <cell r="O2849" t="str">
            <v>NETWORK_GEO</v>
          </cell>
          <cell r="P2849">
            <v>10.54</v>
          </cell>
          <cell r="Q2849">
            <v>1</v>
          </cell>
          <cell r="R2849" t="str">
            <v>Seller Fulfilled</v>
          </cell>
          <cell r="S2849" t="str">
            <v>Seller Fulfilled</v>
          </cell>
          <cell r="T2849" t="str">
            <v>7DDMJOVVC7MU</v>
          </cell>
          <cell r="U2849" t="str">
            <v>20805219451001</v>
          </cell>
        </row>
        <row r="2850">
          <cell r="A2850" t="str">
            <v>970-PACK4</v>
          </cell>
          <cell r="B2850">
            <v>933367247</v>
          </cell>
          <cell r="C2850" t="str">
            <v>BAZIC Silver Duct Tape 1.88" X 60 Yards, Tear by Hand, 4-Pack</v>
          </cell>
          <cell r="D2850" t="str">
            <v>ACTIVE</v>
          </cell>
          <cell r="E2850" t="str">
            <v>PUBLISHED</v>
          </cell>
          <cell r="F2850"/>
          <cell r="G2850" t="str">
            <v>Office &amp; Stationery</v>
          </cell>
          <cell r="H2850" t="str">
            <v>Coin Roll Wrappers</v>
          </cell>
          <cell r="I2850">
            <v>138.99</v>
          </cell>
          <cell r="J2850" t="str">
            <v>USD</v>
          </cell>
          <cell r="K2850" t="str">
            <v>Base</v>
          </cell>
          <cell r="L2850" t="str">
            <v>Yes</v>
          </cell>
          <cell r="M2850">
            <v>2042502</v>
          </cell>
          <cell r="N2850">
            <v>2038710</v>
          </cell>
          <cell r="O2850" t="str">
            <v>NETWORK_GEO</v>
          </cell>
          <cell r="P2850">
            <v>8.6199999999999992</v>
          </cell>
          <cell r="Q2850">
            <v>1</v>
          </cell>
          <cell r="R2850" t="str">
            <v>Seller Fulfilled</v>
          </cell>
          <cell r="S2850" t="str">
            <v>Seller Fulfilled</v>
          </cell>
          <cell r="T2850" t="str">
            <v>70HIF7URGOSP</v>
          </cell>
          <cell r="U2850" t="str">
            <v>20764608050112</v>
          </cell>
        </row>
        <row r="2851">
          <cell r="A2851" t="str">
            <v>2178-CASE</v>
          </cell>
          <cell r="B2851">
            <v>2620500275</v>
          </cell>
          <cell r="C2851" t="str">
            <v>BAZIC 2 Pockets Paper File Folder, Laminated Glossy 3 Hole Portfolio, Assorted Pastel Colors Letter Size, 48-Pack</v>
          </cell>
          <cell r="D2851" t="str">
            <v>ACTIVE</v>
          </cell>
          <cell r="E2851" t="str">
            <v>PUBLISHED</v>
          </cell>
          <cell r="G2851" t="str">
            <v>Office &amp; Stationery</v>
          </cell>
          <cell r="H2851" t="str">
            <v>File Folders</v>
          </cell>
          <cell r="I2851">
            <v>49.99</v>
          </cell>
          <cell r="J2851" t="str">
            <v>USD</v>
          </cell>
          <cell r="K2851" t="str">
            <v>Base</v>
          </cell>
          <cell r="L2851">
            <v>49.99</v>
          </cell>
          <cell r="M2851">
            <v>2039742</v>
          </cell>
          <cell r="N2851">
            <v>2039749</v>
          </cell>
          <cell r="O2851" t="str">
            <v>NETWORK_GEO</v>
          </cell>
          <cell r="P2851">
            <v>4.74</v>
          </cell>
          <cell r="Q2851">
            <v>1</v>
          </cell>
          <cell r="R2851" t="str">
            <v>Seller Fulfilled</v>
          </cell>
          <cell r="S2851" t="str">
            <v>Seller Fulfilled</v>
          </cell>
          <cell r="T2851" t="str">
            <v>567Y373Q62R5</v>
          </cell>
          <cell r="U2851" t="str">
            <v>20764608050327</v>
          </cell>
        </row>
        <row r="2852">
          <cell r="A2852" t="str">
            <v>2184-CASE</v>
          </cell>
          <cell r="B2852">
            <v>347889925</v>
          </cell>
          <cell r="C2852" t="str">
            <v>BAZIC 2 Pockets Paper Folder, Premium Leatherette Portfolio, 125-Count</v>
          </cell>
          <cell r="D2852" t="str">
            <v>ACTIVE</v>
          </cell>
          <cell r="E2852" t="str">
            <v>PUBLISHED</v>
          </cell>
          <cell r="F2852" t="str">
            <v>Offer end date has passed,No Match Found - Adjusted to your last submitted price</v>
          </cell>
          <cell r="G2852" t="str">
            <v>Office &amp; Stationery</v>
          </cell>
          <cell r="H2852" t="str">
            <v>Presentation Boards</v>
          </cell>
          <cell r="I2852">
            <v>13.5</v>
          </cell>
          <cell r="J2852" t="str">
            <v>USD</v>
          </cell>
          <cell r="K2852" t="str">
            <v>Base</v>
          </cell>
          <cell r="L2852" t="str">
            <v>Yes</v>
          </cell>
          <cell r="M2852">
            <v>2039742</v>
          </cell>
          <cell r="N2852">
            <v>2039885</v>
          </cell>
          <cell r="O2852">
            <v>11.72</v>
          </cell>
          <cell r="P2852">
            <v>1.25</v>
          </cell>
          <cell r="Q2852">
            <v>1</v>
          </cell>
          <cell r="R2852" t="str">
            <v>Seller Fulfilled</v>
          </cell>
          <cell r="S2852" t="str">
            <v>Seller Fulfilled</v>
          </cell>
          <cell r="T2852" t="str">
            <v>33EANGRGLYCI</v>
          </cell>
          <cell r="U2852" t="str">
            <v>00764608050347</v>
          </cell>
        </row>
        <row r="2853">
          <cell r="A2853" t="str">
            <v>2204-EACH</v>
          </cell>
          <cell r="B2853">
            <v>30396424</v>
          </cell>
          <cell r="C2853" t="str">
            <v>BAZIC Eraser Top, Latex Free Pencil Tops Erasers (50/Pack), 1-Pack</v>
          </cell>
          <cell r="D2853" t="str">
            <v>ACTIVE</v>
          </cell>
          <cell r="E2853" t="str">
            <v>PUBLISHED</v>
          </cell>
          <cell r="G2853" t="str">
            <v>Office &amp; Stationery</v>
          </cell>
          <cell r="H2853" t="str">
            <v>Pencil &amp; Pen Erasers</v>
          </cell>
          <cell r="I2853">
            <v>7.69</v>
          </cell>
          <cell r="J2853" t="str">
            <v>USD</v>
          </cell>
          <cell r="K2853" t="str">
            <v>Base</v>
          </cell>
          <cell r="L2853" t="str">
            <v>Yes</v>
          </cell>
          <cell r="M2853">
            <v>2039721</v>
          </cell>
          <cell r="N2853">
            <v>2039904</v>
          </cell>
          <cell r="O2853" t="str">
            <v>NETWORK_GEO</v>
          </cell>
          <cell r="P2853">
            <v>2.6</v>
          </cell>
          <cell r="Q2853">
            <v>1</v>
          </cell>
          <cell r="R2853" t="str">
            <v>Seller Fulfilled</v>
          </cell>
          <cell r="S2853" t="str">
            <v>Seller Fulfilled</v>
          </cell>
          <cell r="T2853" t="str">
            <v>0T2P2Z75XX2H</v>
          </cell>
          <cell r="U2853" t="str">
            <v>10764608051068</v>
          </cell>
        </row>
        <row r="2854">
          <cell r="A2854" t="str">
            <v>264-EACH</v>
          </cell>
          <cell r="B2854">
            <v>53452729</v>
          </cell>
          <cell r="C2854" t="str">
            <v>BAZIC Medium 1 1/4" (32mm) Assorted Color Binder Clip (8/Pack) [264]</v>
          </cell>
          <cell r="D2854" t="str">
            <v>ACTIVE</v>
          </cell>
          <cell r="E2854" t="str">
            <v>PUBLISHED</v>
          </cell>
          <cell r="F2854" t="str">
            <v>Offer end date has passed</v>
          </cell>
          <cell r="G2854" t="str">
            <v>Office &amp; Stationery</v>
          </cell>
          <cell r="H2854" t="str">
            <v>Binder Clips</v>
          </cell>
          <cell r="I2854">
            <v>7.49</v>
          </cell>
          <cell r="J2854" t="str">
            <v>USD</v>
          </cell>
          <cell r="K2854" t="str">
            <v>Base</v>
          </cell>
          <cell r="L2854" t="str">
            <v>Yes</v>
          </cell>
          <cell r="M2854">
            <v>2039905</v>
          </cell>
          <cell r="N2854">
            <v>2038710</v>
          </cell>
          <cell r="O2854" t="str">
            <v>NETWORK_GEO</v>
          </cell>
          <cell r="P2854">
            <v>0.37</v>
          </cell>
          <cell r="Q2854">
            <v>1</v>
          </cell>
          <cell r="R2854" t="str">
            <v>Seller Fulfilled</v>
          </cell>
          <cell r="S2854" t="str">
            <v>Seller Fulfilled</v>
          </cell>
          <cell r="T2854" t="str">
            <v>57AGOZ0ILU8L</v>
          </cell>
          <cell r="U2854" t="str">
            <v>00764608005224</v>
          </cell>
        </row>
        <row r="2855">
          <cell r="A2855" t="str">
            <v>3432-EACH</v>
          </cell>
          <cell r="B2855">
            <v>35034809</v>
          </cell>
          <cell r="C2855" t="str">
            <v>100 Pieces Colored Craft Stick Assorted Colored Craft, School, Home, Office - B3432</v>
          </cell>
          <cell r="D2855" t="str">
            <v>ARCHIVED</v>
          </cell>
          <cell r="E2855" t="str">
            <v>UNPUBLISHED</v>
          </cell>
          <cell r="F2855" t="str">
            <v>Offer end date has passed</v>
          </cell>
          <cell r="G2855" t="str">
            <v>Office &amp; Stationery</v>
          </cell>
          <cell r="H2855" t="str">
            <v>Flash Cards</v>
          </cell>
          <cell r="I2855">
            <v>9.99</v>
          </cell>
          <cell r="J2855" t="str">
            <v>USD</v>
          </cell>
          <cell r="K2855" t="str">
            <v>Base</v>
          </cell>
          <cell r="L2855" t="str">
            <v>Yes</v>
          </cell>
          <cell r="M2855">
            <v>2038710</v>
          </cell>
          <cell r="N2855">
            <v>2039914</v>
          </cell>
          <cell r="O2855" t="str">
            <v>NETWORK_GEO</v>
          </cell>
          <cell r="P2855">
            <v>0.38</v>
          </cell>
          <cell r="Q2855">
            <v>1</v>
          </cell>
          <cell r="R2855" t="str">
            <v>Seller Fulfilled</v>
          </cell>
          <cell r="S2855" t="str">
            <v>Seller Fulfilled</v>
          </cell>
          <cell r="T2855" t="str">
            <v>5FHCK05IQ3D0</v>
          </cell>
          <cell r="U2855" t="str">
            <v>00469198940893</v>
          </cell>
        </row>
        <row r="2856">
          <cell r="A2856" t="str">
            <v>3438-EACH</v>
          </cell>
          <cell r="B2856">
            <v>36184436</v>
          </cell>
          <cell r="C2856" t="str">
            <v>DDI 1193793 BAZIC Mini Natural Clothespins 50-Pack</v>
          </cell>
          <cell r="D2856" t="str">
            <v>ARCHIVED</v>
          </cell>
          <cell r="E2856" t="str">
            <v>UNPUBLISHED</v>
          </cell>
          <cell r="F2856" t="str">
            <v>Offer end date has passed</v>
          </cell>
          <cell r="G2856" t="str">
            <v>Home &amp; Garden</v>
          </cell>
          <cell r="H2856" t="str">
            <v>Clothes Pins</v>
          </cell>
          <cell r="I2856">
            <v>5.99</v>
          </cell>
          <cell r="J2856" t="str">
            <v>USD</v>
          </cell>
          <cell r="K2856" t="str">
            <v>Base</v>
          </cell>
          <cell r="L2856" t="str">
            <v>Yes</v>
          </cell>
          <cell r="M2856">
            <v>2038710</v>
          </cell>
          <cell r="N2856">
            <v>2038710</v>
          </cell>
          <cell r="O2856">
            <v>0.06</v>
          </cell>
          <cell r="P2856">
            <v>102</v>
          </cell>
          <cell r="Q2856">
            <v>1</v>
          </cell>
          <cell r="R2856" t="str">
            <v>Seller Fulfilled</v>
          </cell>
          <cell r="S2856" t="str">
            <v>Seller Fulfilled</v>
          </cell>
          <cell r="T2856" t="str">
            <v>6UZP6RXA8DPE</v>
          </cell>
          <cell r="U2856" t="str">
            <v>20764608054080</v>
          </cell>
        </row>
        <row r="2857">
          <cell r="A2857" t="str">
            <v>3804-BOX</v>
          </cell>
          <cell r="B2857">
            <v>444948557</v>
          </cell>
          <cell r="C2857" t="str">
            <v>BAZIC Foil Star Label Custom Sticker, Color-Code Labels (432/Pack), 24-Packs</v>
          </cell>
          <cell r="D2857" t="str">
            <v>ACTIVE</v>
          </cell>
          <cell r="E2857" t="str">
            <v>PUBLISHED</v>
          </cell>
          <cell r="F2857" t="str">
            <v>PRICING_ERROR,PRICING_ERROR</v>
          </cell>
          <cell r="G2857" t="str">
            <v>Office &amp; Stationery</v>
          </cell>
          <cell r="H2857" t="str">
            <v>Writing Notebooks &amp; Sketch Books</v>
          </cell>
          <cell r="I2857">
            <v>9.49</v>
          </cell>
          <cell r="J2857" t="str">
            <v>USD</v>
          </cell>
          <cell r="K2857" t="str">
            <v>Base</v>
          </cell>
          <cell r="L2857" t="str">
            <v>Yes</v>
          </cell>
          <cell r="M2857">
            <v>2038061</v>
          </cell>
          <cell r="N2857">
            <v>2039723</v>
          </cell>
          <cell r="O2857" t="str">
            <v>NETWORK_GEO</v>
          </cell>
          <cell r="P2857">
            <v>0.57999999999999996</v>
          </cell>
          <cell r="Q2857">
            <v>1</v>
          </cell>
          <cell r="R2857" t="str">
            <v>Seller Fulfilled</v>
          </cell>
          <cell r="S2857" t="str">
            <v>Seller Fulfilled</v>
          </cell>
          <cell r="T2857" t="str">
            <v>4UWP5RLWM1KO</v>
          </cell>
          <cell r="U2857" t="str">
            <v>00764608055267</v>
          </cell>
        </row>
        <row r="2858">
          <cell r="A2858" t="str">
            <v>3865-BOX</v>
          </cell>
          <cell r="B2858">
            <v>952997304</v>
          </cell>
          <cell r="C2858" t="str">
            <v>BAZIC Holographic Reward Sticker 3456 Counts, Smile Face Stars Stickers for Gifting</v>
          </cell>
          <cell r="D2858" t="str">
            <v>ACTIVE</v>
          </cell>
          <cell r="E2858" t="str">
            <v>PUBLISHED</v>
          </cell>
          <cell r="F2858" t="str">
            <v>Offer end date has passed,Price Adjusted</v>
          </cell>
          <cell r="G2858" t="str">
            <v>Office &amp; Stationery</v>
          </cell>
          <cell r="H2858" t="str">
            <v>Writing Notebooks &amp; Sketch Books</v>
          </cell>
          <cell r="I2858">
            <v>54</v>
          </cell>
          <cell r="J2858" t="str">
            <v>USD</v>
          </cell>
          <cell r="K2858" t="str">
            <v>Base</v>
          </cell>
          <cell r="L2858" t="str">
            <v>Yes</v>
          </cell>
          <cell r="M2858">
            <v>2038710</v>
          </cell>
          <cell r="N2858">
            <v>2039723</v>
          </cell>
          <cell r="O2858" t="str">
            <v>NETWORK_GEO</v>
          </cell>
          <cell r="P2858">
            <v>16.66</v>
          </cell>
          <cell r="Q2858">
            <v>1</v>
          </cell>
          <cell r="R2858" t="str">
            <v>Seller Fulfilled</v>
          </cell>
          <cell r="S2858" t="str">
            <v>WFS Eligible</v>
          </cell>
          <cell r="T2858" t="str">
            <v>34EDI00BVF78</v>
          </cell>
          <cell r="U2858" t="str">
            <v>20764608005785</v>
          </cell>
        </row>
        <row r="2859">
          <cell r="A2859" t="str">
            <v>3913-PACK2</v>
          </cell>
          <cell r="B2859">
            <v>873849034</v>
          </cell>
          <cell r="C2859" t="str">
            <v>BAZIC Watercolor w/ Brush &amp; Mixing Palette, 36 Color Non-Toxic Paint Set, 2-Pack</v>
          </cell>
          <cell r="D2859" t="str">
            <v>ACTIVE</v>
          </cell>
          <cell r="E2859" t="str">
            <v>PUBLISHED</v>
          </cell>
          <cell r="G2859" t="str">
            <v>Crafts</v>
          </cell>
          <cell r="H2859" t="str">
            <v>Art Paints &amp; Pigment Powders</v>
          </cell>
          <cell r="I2859">
            <v>20</v>
          </cell>
          <cell r="J2859" t="str">
            <v>USD</v>
          </cell>
          <cell r="K2859" t="str">
            <v>Base</v>
          </cell>
          <cell r="L2859">
            <v>20</v>
          </cell>
          <cell r="M2859">
            <v>2039748</v>
          </cell>
          <cell r="N2859">
            <v>2039720</v>
          </cell>
          <cell r="O2859" t="str">
            <v>NETWORK_GEO</v>
          </cell>
          <cell r="P2859">
            <v>0.08</v>
          </cell>
          <cell r="Q2859">
            <v>1</v>
          </cell>
          <cell r="R2859" t="str">
            <v>Seller Fulfilled</v>
          </cell>
          <cell r="S2859" t="str">
            <v>Seller Fulfilled</v>
          </cell>
          <cell r="T2859" t="str">
            <v>4LYM4PT2OUHZ</v>
          </cell>
          <cell r="U2859" t="str">
            <v>00764608007204</v>
          </cell>
        </row>
        <row r="2860">
          <cell r="A2860" t="str">
            <v>3989-PACK2</v>
          </cell>
          <cell r="B2860">
            <v>761917754</v>
          </cell>
          <cell r="C2860" t="str">
            <v>BAZIC Nylon Bristle Brush, Flat Angled Paintbrushes (5/pack), 2-Packs</v>
          </cell>
          <cell r="D2860" t="str">
            <v>ACTIVE</v>
          </cell>
          <cell r="E2860" t="str">
            <v>PUBLISHED</v>
          </cell>
          <cell r="F2860" t="str">
            <v>Offer end date has passed</v>
          </cell>
          <cell r="G2860" t="str">
            <v>Office &amp; Stationery</v>
          </cell>
          <cell r="H2860" t="str">
            <v>Pencils</v>
          </cell>
          <cell r="I2860">
            <v>8.25</v>
          </cell>
          <cell r="J2860" t="str">
            <v>USD</v>
          </cell>
          <cell r="K2860" t="str">
            <v>Base</v>
          </cell>
          <cell r="L2860" t="str">
            <v>Yes</v>
          </cell>
          <cell r="M2860">
            <v>2039747</v>
          </cell>
          <cell r="N2860">
            <v>2039720</v>
          </cell>
          <cell r="O2860" t="str">
            <v>ALWAYS_TWO_DAY</v>
          </cell>
          <cell r="P2860">
            <v>0.105</v>
          </cell>
          <cell r="Q2860">
            <v>1</v>
          </cell>
          <cell r="R2860" t="str">
            <v>Walmart Fulfilled</v>
          </cell>
          <cell r="S2860" t="str">
            <v>Seller Fulfilled</v>
          </cell>
          <cell r="T2860" t="str">
            <v>22UBBLOA2IKU</v>
          </cell>
          <cell r="U2860" t="str">
            <v>00764608007419</v>
          </cell>
        </row>
        <row r="2861">
          <cell r="A2861" t="str">
            <v>3993-PACK4</v>
          </cell>
          <cell r="B2861">
            <v>2950684220</v>
          </cell>
          <cell r="C2861" t="str">
            <v>BAZIC 25-piece Paint Brush Foam Tipped Brushes Set, Nylon Hair Bristle Natural Hair Brushes, 4-Pack</v>
          </cell>
          <cell r="D2861" t="str">
            <v>ARCHIVED</v>
          </cell>
          <cell r="E2861" t="str">
            <v>UNPUBLISHED</v>
          </cell>
          <cell r="F2861" t="str">
            <v>Offer end date has passed</v>
          </cell>
          <cell r="G2861" t="str">
            <v>Office &amp; Stationery</v>
          </cell>
          <cell r="H2861" t="str">
            <v>Mechanical Pencils</v>
          </cell>
          <cell r="I2861">
            <v>40.99</v>
          </cell>
          <cell r="J2861" t="str">
            <v>USD</v>
          </cell>
          <cell r="K2861" t="str">
            <v>Base</v>
          </cell>
          <cell r="L2861" t="str">
            <v>Yes</v>
          </cell>
          <cell r="M2861">
            <v>2039747</v>
          </cell>
          <cell r="N2861">
            <v>2039720</v>
          </cell>
          <cell r="O2861" t="str">
            <v>NETWORK_GEO</v>
          </cell>
          <cell r="P2861">
            <v>1.88</v>
          </cell>
          <cell r="Q2861">
            <v>1</v>
          </cell>
          <cell r="R2861" t="str">
            <v>Seller Fulfilled</v>
          </cell>
          <cell r="S2861" t="str">
            <v>Seller Fulfilled</v>
          </cell>
          <cell r="T2861" t="str">
            <v>1SJ4SQPGVR4H</v>
          </cell>
          <cell r="U2861" t="str">
            <v>10764608007577</v>
          </cell>
        </row>
        <row r="2862">
          <cell r="A2862" t="str">
            <v>4146-EACH</v>
          </cell>
          <cell r="B2862">
            <v>53467096</v>
          </cell>
          <cell r="C2862" t="str">
            <v>BAZIC 3 Ring Binder 1.5" Economy View Binders Fuchsia, Hold 280 Sheets, 1-Count</v>
          </cell>
          <cell r="D2862" t="str">
            <v>ACTIVE</v>
          </cell>
          <cell r="E2862" t="str">
            <v>PUBLISHED</v>
          </cell>
          <cell r="F2862" t="str">
            <v>Compliance - Childrenâ€™s Product Policy,Current Offer At Or Below Target</v>
          </cell>
          <cell r="G2862" t="str">
            <v>Office &amp; Stationery</v>
          </cell>
          <cell r="H2862" t="str">
            <v>Pencils</v>
          </cell>
          <cell r="I2862">
            <v>17.25</v>
          </cell>
          <cell r="J2862" t="str">
            <v>USD</v>
          </cell>
          <cell r="K2862" t="str">
            <v>Base</v>
          </cell>
          <cell r="L2862" t="str">
            <v>Yes</v>
          </cell>
          <cell r="M2862">
            <v>2039738</v>
          </cell>
          <cell r="N2862">
            <v>2039720</v>
          </cell>
          <cell r="O2862" t="str">
            <v>NETWORK_GEO</v>
          </cell>
          <cell r="P2862">
            <v>1</v>
          </cell>
          <cell r="Q2862">
            <v>1</v>
          </cell>
          <cell r="R2862" t="str">
            <v>Seller Fulfilled</v>
          </cell>
          <cell r="S2862" t="str">
            <v>Seller Fulfilled</v>
          </cell>
          <cell r="T2862" t="str">
            <v>3TMTOL9416PH</v>
          </cell>
          <cell r="U2862" t="str">
            <v>00465494953094</v>
          </cell>
        </row>
        <row r="2863">
          <cell r="A2863" t="str">
            <v>4434-BOX</v>
          </cell>
          <cell r="B2863">
            <v>477616296</v>
          </cell>
          <cell r="C2863" t="str">
            <v>BAZIC 8" Stainless Steel Scissors, Straight Handle, Assorted Color, 24-Pack</v>
          </cell>
          <cell r="D2863" t="str">
            <v>ACTIVE</v>
          </cell>
          <cell r="E2863" t="str">
            <v>PUBLISHED</v>
          </cell>
          <cell r="F2863" t="str">
            <v>Offer end date has passed</v>
          </cell>
          <cell r="G2863" t="str">
            <v>Office &amp; Stationery</v>
          </cell>
          <cell r="H2863" t="str">
            <v>Stationery &amp; Stationery Sets</v>
          </cell>
          <cell r="I2863">
            <v>26.99</v>
          </cell>
          <cell r="J2863" t="str">
            <v>USD</v>
          </cell>
          <cell r="K2863" t="str">
            <v>Base</v>
          </cell>
          <cell r="L2863" t="str">
            <v>Yes</v>
          </cell>
          <cell r="M2863">
            <v>2039728</v>
          </cell>
          <cell r="N2863">
            <v>2038710</v>
          </cell>
          <cell r="O2863" t="str">
            <v>ALWAYS_TWO_DAY</v>
          </cell>
          <cell r="P2863">
            <v>3.79</v>
          </cell>
          <cell r="Q2863">
            <v>1</v>
          </cell>
          <cell r="R2863" t="str">
            <v>Walmart Fulfilled</v>
          </cell>
          <cell r="S2863" t="str">
            <v>Seller Fulfilled</v>
          </cell>
          <cell r="T2863" t="str">
            <v>3UHIL6K2H6QR</v>
          </cell>
          <cell r="U2863" t="str">
            <v>00764608080047</v>
          </cell>
        </row>
        <row r="2864">
          <cell r="A2864" t="str">
            <v>523-PACK4</v>
          </cell>
          <cell r="B2864">
            <v>411264615</v>
          </cell>
          <cell r="C2864" t="str">
            <v>BAZIC Ruled Index Cards 5" X 8" 400 Count, White Color Flashcards (100/Pack), 4-Packs</v>
          </cell>
          <cell r="D2864" t="str">
            <v>ACTIVE</v>
          </cell>
          <cell r="E2864" t="str">
            <v>PUBLISHED</v>
          </cell>
          <cell r="F2864" t="str">
            <v>Offer end date has passed</v>
          </cell>
          <cell r="G2864" t="str">
            <v>Office &amp; Stationery</v>
          </cell>
          <cell r="H2864" t="str">
            <v>Index Cards</v>
          </cell>
          <cell r="I2864">
            <v>19</v>
          </cell>
          <cell r="J2864" t="str">
            <v>USD</v>
          </cell>
          <cell r="K2864" t="str">
            <v>Base</v>
          </cell>
          <cell r="L2864">
            <v>19</v>
          </cell>
          <cell r="M2864">
            <v>2039744</v>
          </cell>
          <cell r="N2864">
            <v>2038710</v>
          </cell>
          <cell r="O2864">
            <v>3.3</v>
          </cell>
          <cell r="P2864">
            <v>2.3199999999999998</v>
          </cell>
          <cell r="Q2864">
            <v>1</v>
          </cell>
          <cell r="R2864" t="str">
            <v>Seller Fulfilled</v>
          </cell>
          <cell r="S2864" t="str">
            <v>Seller Fulfilled</v>
          </cell>
          <cell r="T2864" t="str">
            <v>5CSMFL9X0RWP</v>
          </cell>
          <cell r="U2864" t="str">
            <v>00461468527315</v>
          </cell>
        </row>
        <row r="2865">
          <cell r="A2865" t="str">
            <v>535-BOX</v>
          </cell>
          <cell r="B2865">
            <v>839766609</v>
          </cell>
          <cell r="C2865" t="str">
            <v>BAZIC Division Flash Cards, Numbers Math Flashcards (36/Pack), 24-Packs</v>
          </cell>
          <cell r="D2865" t="str">
            <v>ACTIVE</v>
          </cell>
          <cell r="E2865" t="str">
            <v>PUBLISHED</v>
          </cell>
          <cell r="F2865" t="str">
            <v>Offer end date has passed</v>
          </cell>
          <cell r="G2865" t="str">
            <v>Office &amp; Stationery</v>
          </cell>
          <cell r="H2865" t="str">
            <v>Flash Cards</v>
          </cell>
          <cell r="I2865">
            <v>37.29</v>
          </cell>
          <cell r="J2865" t="str">
            <v>USD</v>
          </cell>
          <cell r="K2865" t="str">
            <v>Base</v>
          </cell>
          <cell r="L2865">
            <v>39.5</v>
          </cell>
          <cell r="M2865">
            <v>2039914</v>
          </cell>
          <cell r="N2865">
            <v>2042502</v>
          </cell>
          <cell r="O2865">
            <v>5.22</v>
          </cell>
          <cell r="P2865">
            <v>20</v>
          </cell>
          <cell r="Q2865">
            <v>1</v>
          </cell>
          <cell r="R2865" t="str">
            <v>Seller Fulfilled</v>
          </cell>
          <cell r="S2865" t="str">
            <v>Seller Fulfilled</v>
          </cell>
          <cell r="T2865" t="str">
            <v>497R2G6FS0DV</v>
          </cell>
          <cell r="U2865" t="str">
            <v>20764608090033</v>
          </cell>
        </row>
        <row r="2866">
          <cell r="A2866" t="str">
            <v>5470-SET6</v>
          </cell>
          <cell r="B2866">
            <v>53462380</v>
          </cell>
          <cell r="C2866" t="str">
            <v>BAZIC Floral Poly Cover Composition Book 80 Sheet 5"x7", Assorted Color, 6-Pack</v>
          </cell>
          <cell r="D2866" t="str">
            <v>ACTIVE</v>
          </cell>
          <cell r="E2866" t="str">
            <v>PUBLISHED</v>
          </cell>
          <cell r="F2866" t="str">
            <v>Offer end date has passed,Price Adjusted</v>
          </cell>
          <cell r="G2866" t="str">
            <v>Office &amp; Stationery</v>
          </cell>
          <cell r="H2866" t="str">
            <v>Transparent Tapes</v>
          </cell>
          <cell r="I2866">
            <v>6.99</v>
          </cell>
          <cell r="J2866" t="str">
            <v>USD</v>
          </cell>
          <cell r="K2866" t="str">
            <v>Base</v>
          </cell>
          <cell r="L2866" t="str">
            <v>Yes</v>
          </cell>
          <cell r="M2866">
            <v>2038710</v>
          </cell>
          <cell r="N2866">
            <v>2039729</v>
          </cell>
          <cell r="O2866" t="str">
            <v>ALWAYS_TWO_DAY</v>
          </cell>
          <cell r="P2866">
            <v>0.11</v>
          </cell>
          <cell r="Q2866">
            <v>1</v>
          </cell>
          <cell r="R2866" t="str">
            <v>Walmart Fulfilled</v>
          </cell>
          <cell r="S2866" t="str">
            <v>Walmart Fulfilled</v>
          </cell>
          <cell r="T2866" t="str">
            <v>7J8CPTNN5BJ8</v>
          </cell>
          <cell r="U2866" t="str">
            <v>00764608009123</v>
          </cell>
        </row>
        <row r="2867">
          <cell r="A2867" t="str">
            <v>5515-SET4</v>
          </cell>
          <cell r="B2867">
            <v>17486917733</v>
          </cell>
          <cell r="C2867" t="str">
            <v>BAZIC Composition Notebook Wide Ruled, 100 Sheets Pastel Colors Marble Cover Notebooks, 4-Pack</v>
          </cell>
          <cell r="D2867" t="str">
            <v>ACTIVE</v>
          </cell>
          <cell r="E2867" t="str">
            <v>PUBLISHED</v>
          </cell>
          <cell r="G2867" t="str">
            <v>Office &amp; Stationery</v>
          </cell>
          <cell r="H2867" t="str">
            <v>Composition Notebooks</v>
          </cell>
          <cell r="I2867">
            <v>19.59</v>
          </cell>
          <cell r="J2867" t="str">
            <v>USD</v>
          </cell>
          <cell r="K2867" t="str">
            <v>Base</v>
          </cell>
          <cell r="L2867">
            <v>19.59</v>
          </cell>
          <cell r="M2867">
            <v>2038710</v>
          </cell>
          <cell r="N2867">
            <v>2038710</v>
          </cell>
          <cell r="O2867" t="str">
            <v>NETWORK_GEO</v>
          </cell>
          <cell r="P2867">
            <v>7.6</v>
          </cell>
          <cell r="Q2867">
            <v>1</v>
          </cell>
          <cell r="R2867" t="str">
            <v>Seller Fulfilled</v>
          </cell>
          <cell r="S2867" t="str">
            <v>Seller Fulfilled</v>
          </cell>
          <cell r="T2867" t="str">
            <v>1YWYU3VUP9F5</v>
          </cell>
          <cell r="U2867" t="str">
            <v>20764608009516</v>
          </cell>
        </row>
        <row r="2868">
          <cell r="A2868" t="str">
            <v>6809-EACH</v>
          </cell>
          <cell r="B2868">
            <v>770845737</v>
          </cell>
          <cell r="C2868" t="str">
            <v>BAZIC Clothes Pin Mini 1", Colored Wood Clothespins, Non Toxic Wooden Photo Clips for Art Craft Decor (50/Pack), 1-Pack</v>
          </cell>
          <cell r="D2868" t="str">
            <v>ACTIVE</v>
          </cell>
          <cell r="E2868" t="str">
            <v>PUBLISHED</v>
          </cell>
          <cell r="F2868" t="str">
            <v>Price Adjusted,Price Adjusted</v>
          </cell>
          <cell r="G2868" t="str">
            <v>Home &amp; Garden</v>
          </cell>
          <cell r="H2868" t="str">
            <v>Plaques &amp; Signs</v>
          </cell>
          <cell r="I2868">
            <v>7.49</v>
          </cell>
          <cell r="J2868" t="str">
            <v>USD</v>
          </cell>
          <cell r="K2868" t="str">
            <v>Base</v>
          </cell>
          <cell r="L2868" t="str">
            <v>Yes</v>
          </cell>
          <cell r="M2868">
            <v>2038710</v>
          </cell>
          <cell r="N2868">
            <v>2038710</v>
          </cell>
          <cell r="O2868" t="str">
            <v>NETWORK_GEO</v>
          </cell>
          <cell r="P2868">
            <v>0.04</v>
          </cell>
          <cell r="Q2868">
            <v>1</v>
          </cell>
          <cell r="R2868" t="str">
            <v>Seller Fulfilled</v>
          </cell>
          <cell r="S2868" t="str">
            <v>WFS Eligible</v>
          </cell>
          <cell r="T2868" t="str">
            <v>21ZKV35S3FW3</v>
          </cell>
          <cell r="U2868" t="str">
            <v>00764608043059</v>
          </cell>
        </row>
        <row r="2869">
          <cell r="A2869" t="str">
            <v>72786-SET4</v>
          </cell>
          <cell r="B2869">
            <v>504307524</v>
          </cell>
          <cell r="C2869" t="str">
            <v>Neon Glitter Animals Coloring Books 4-Title, Fun Game Workbook for Kids, 4-Pack</v>
          </cell>
          <cell r="D2869" t="str">
            <v>ARCHIVED</v>
          </cell>
          <cell r="E2869" t="str">
            <v>UNPUBLISHED</v>
          </cell>
          <cell r="F2869" t="str">
            <v>Offer end date has passed,Current Offer At Or Below Target</v>
          </cell>
          <cell r="G2869" t="str">
            <v>Home &amp; Garden</v>
          </cell>
          <cell r="H2869" t="str">
            <v>Plaques &amp; Signs</v>
          </cell>
          <cell r="I2869">
            <v>7.5</v>
          </cell>
          <cell r="J2869" t="str">
            <v>USD</v>
          </cell>
          <cell r="K2869" t="str">
            <v>Base</v>
          </cell>
          <cell r="L2869" t="str">
            <v>Yes</v>
          </cell>
          <cell r="M2869">
            <v>2038710</v>
          </cell>
          <cell r="N2869">
            <v>2038710</v>
          </cell>
          <cell r="O2869" t="str">
            <v>NETWORK_GEO</v>
          </cell>
          <cell r="P2869">
            <v>0.04</v>
          </cell>
          <cell r="Q2869">
            <v>1</v>
          </cell>
          <cell r="R2869" t="str">
            <v>Seller Fulfilled</v>
          </cell>
          <cell r="S2869" t="str">
            <v>Seller Fulfilled</v>
          </cell>
          <cell r="T2869" t="str">
            <v>3CONBWUGNJIU</v>
          </cell>
          <cell r="U2869" t="str">
            <v>00764608043066</v>
          </cell>
        </row>
        <row r="2870">
          <cell r="A2870" t="str">
            <v>754-SET6</v>
          </cell>
          <cell r="B2870">
            <v>24886228</v>
          </cell>
          <cell r="C2870" t="str">
            <v>BAZIC Mechanical Pencil Infinite Alora 0.7mm w/ Ceramic Lead Refills, Auto Lead Advance, 6-Pack</v>
          </cell>
          <cell r="D2870" t="str">
            <v>ACTIVE</v>
          </cell>
          <cell r="E2870" t="str">
            <v>PUBLISHED</v>
          </cell>
          <cell r="F2870" t="str">
            <v>Offer end date has passed</v>
          </cell>
          <cell r="G2870" t="str">
            <v>Office &amp; Stationery</v>
          </cell>
          <cell r="H2870" t="str">
            <v>Mechanical Pencils</v>
          </cell>
          <cell r="I2870">
            <v>14.18</v>
          </cell>
          <cell r="J2870" t="str">
            <v>USD</v>
          </cell>
          <cell r="K2870" t="str">
            <v>Base</v>
          </cell>
          <cell r="L2870">
            <v>14.18</v>
          </cell>
          <cell r="M2870">
            <v>2039720</v>
          </cell>
          <cell r="N2870">
            <v>2038980</v>
          </cell>
          <cell r="O2870">
            <v>2.76</v>
          </cell>
          <cell r="P2870">
            <v>16.7</v>
          </cell>
          <cell r="Q2870">
            <v>1</v>
          </cell>
          <cell r="R2870" t="str">
            <v>Seller Fulfilled</v>
          </cell>
          <cell r="S2870" t="str">
            <v>Seller Fulfilled</v>
          </cell>
          <cell r="T2870" t="str">
            <v>6S3E4LOTXU89</v>
          </cell>
          <cell r="U2870" t="str">
            <v>20764608011205</v>
          </cell>
        </row>
        <row r="2871">
          <cell r="A2871" t="str">
            <v>766-CASE</v>
          </cell>
          <cell r="B2871">
            <v>996022139</v>
          </cell>
          <cell r="C2871" t="str">
            <v>BAZIC #2 HB Premium Yellow Pencils, Latex Free Eraser (10/Pack), 48-Pack</v>
          </cell>
          <cell r="D2871" t="str">
            <v>ACTIVE</v>
          </cell>
          <cell r="E2871" t="str">
            <v>PUBLISHED</v>
          </cell>
          <cell r="F2871"/>
          <cell r="G2871" t="str">
            <v>Crafts</v>
          </cell>
          <cell r="H2871" t="str">
            <v>Coloring Books</v>
          </cell>
          <cell r="I2871">
            <v>95.75</v>
          </cell>
          <cell r="J2871" t="str">
            <v>USD</v>
          </cell>
          <cell r="K2871" t="str">
            <v>Base</v>
          </cell>
          <cell r="L2871" t="str">
            <v>Yes</v>
          </cell>
          <cell r="M2871">
            <v>2039720</v>
          </cell>
          <cell r="N2871">
            <v>2038710</v>
          </cell>
          <cell r="O2871" t="str">
            <v>NETWORK_GEO</v>
          </cell>
          <cell r="P2871">
            <v>20.68</v>
          </cell>
          <cell r="Q2871">
            <v>1</v>
          </cell>
          <cell r="R2871" t="str">
            <v>Seller Fulfilled</v>
          </cell>
          <cell r="S2871" t="str">
            <v>Seller Fulfilled</v>
          </cell>
          <cell r="T2871" t="str">
            <v>1XPJ4PCPOET9</v>
          </cell>
          <cell r="U2871" t="str">
            <v>20814625012126</v>
          </cell>
        </row>
        <row r="2872">
          <cell r="A2872" t="str">
            <v>769-PACK2</v>
          </cell>
          <cell r="B2872">
            <v>224303239</v>
          </cell>
          <cell r="C2872" t="str">
            <v>BAZIC 12 Mini Colored Pencils, Set for Art Drawing Sketching, 2-Packs</v>
          </cell>
          <cell r="D2872" t="str">
            <v>ACTIVE</v>
          </cell>
          <cell r="E2872" t="str">
            <v>PUBLISHED</v>
          </cell>
          <cell r="F2872" t="str">
            <v>Offer end date has passed,Current Offer At Or Below Target</v>
          </cell>
          <cell r="G2872" t="str">
            <v>Crafts</v>
          </cell>
          <cell r="H2872" t="str">
            <v>Art Pencils</v>
          </cell>
          <cell r="I2872">
            <v>8.24</v>
          </cell>
          <cell r="J2872" t="str">
            <v>USD</v>
          </cell>
          <cell r="K2872" t="str">
            <v>Base</v>
          </cell>
          <cell r="L2872">
            <v>8.24</v>
          </cell>
          <cell r="M2872">
            <v>2039720</v>
          </cell>
          <cell r="N2872">
            <v>2039746</v>
          </cell>
          <cell r="O2872">
            <v>0.18</v>
          </cell>
          <cell r="P2872">
            <v>0.28999999999999998</v>
          </cell>
          <cell r="Q2872">
            <v>1</v>
          </cell>
          <cell r="R2872" t="str">
            <v>Seller Fulfilled</v>
          </cell>
          <cell r="S2872" t="str">
            <v>Seller Fulfilled</v>
          </cell>
          <cell r="T2872" t="str">
            <v>6D4E2FRQICPV</v>
          </cell>
          <cell r="U2872" t="str">
            <v>00764608012772</v>
          </cell>
        </row>
        <row r="2873">
          <cell r="A2873" t="str">
            <v>770-BOX</v>
          </cell>
          <cell r="B2873">
            <v>876011388</v>
          </cell>
          <cell r="C2873" t="str">
            <v>BAZIC Electra Mechanical Pencil 0.7mm, Latex Free Eraser, (5/Pack), 24-Pack</v>
          </cell>
          <cell r="D2873" t="str">
            <v>ACTIVE</v>
          </cell>
          <cell r="E2873" t="str">
            <v>UNPUBLISHED</v>
          </cell>
          <cell r="F2873" t="str">
            <v>Reasonable price requirements are not met,Reasonable Price Not Satisfied</v>
          </cell>
          <cell r="G2873" t="str">
            <v>Tools &amp; Hardware</v>
          </cell>
          <cell r="H2873" t="str">
            <v>Utility Knives</v>
          </cell>
          <cell r="I2873">
            <v>133.75</v>
          </cell>
          <cell r="J2873" t="str">
            <v>USD</v>
          </cell>
          <cell r="K2873" t="str">
            <v>Base</v>
          </cell>
          <cell r="L2873" t="str">
            <v>Yes</v>
          </cell>
          <cell r="M2873">
            <v>2039720</v>
          </cell>
          <cell r="N2873">
            <v>2038710</v>
          </cell>
          <cell r="O2873" t="str">
            <v>NETWORK_GEO</v>
          </cell>
          <cell r="P2873">
            <v>19.2</v>
          </cell>
          <cell r="Q2873">
            <v>1</v>
          </cell>
          <cell r="R2873" t="str">
            <v>Seller Fulfilled</v>
          </cell>
          <cell r="S2873" t="str">
            <v>Seller Fulfilled</v>
          </cell>
          <cell r="T2873" t="str">
            <v>3F9P3LC3N2HK</v>
          </cell>
          <cell r="U2873" t="str">
            <v>20764608001480</v>
          </cell>
        </row>
        <row r="2874">
          <cell r="A2874" t="str">
            <v>8202-EACH</v>
          </cell>
          <cell r="B2874">
            <v>17945620932</v>
          </cell>
          <cell r="C2874" t="str">
            <v>BAZIC Self Seal White Envelope 4 1/8" x 9 1/2" #10 Mailing Envelopes, 40-Count</v>
          </cell>
          <cell r="D2874" t="str">
            <v>ACTIVE</v>
          </cell>
          <cell r="E2874" t="str">
            <v>PUBLISHED</v>
          </cell>
          <cell r="F2874" t="str">
            <v>Offer end date has passed</v>
          </cell>
          <cell r="G2874" t="str">
            <v>Office &amp; Stationery</v>
          </cell>
          <cell r="H2874" t="str">
            <v>Pens</v>
          </cell>
          <cell r="I2874">
            <v>9.89</v>
          </cell>
          <cell r="J2874" t="str">
            <v>USD</v>
          </cell>
          <cell r="K2874" t="str">
            <v>Base</v>
          </cell>
          <cell r="L2874" t="str">
            <v>Yes</v>
          </cell>
          <cell r="M2874">
            <v>2038710</v>
          </cell>
          <cell r="N2874">
            <v>2039719</v>
          </cell>
          <cell r="O2874" t="str">
            <v>NETWORK_GEO</v>
          </cell>
          <cell r="P2874">
            <v>0.11</v>
          </cell>
          <cell r="Q2874">
            <v>1</v>
          </cell>
          <cell r="R2874" t="str">
            <v>Seller Fulfilled</v>
          </cell>
          <cell r="S2874" t="str">
            <v>Seller Fulfilled</v>
          </cell>
          <cell r="T2874" t="str">
            <v>56GC61345PGP</v>
          </cell>
          <cell r="U2874" t="str">
            <v>00764608170410</v>
          </cell>
        </row>
        <row r="2875">
          <cell r="A2875" t="str">
            <v>8204-CASE</v>
          </cell>
          <cell r="B2875">
            <v>16516500578</v>
          </cell>
          <cell r="C2875" t="str">
            <v>BAZIC Self Seal White Envelope 3 5/8" x 6 1/2" #6 Mailing Envelopes, 2400-Count</v>
          </cell>
          <cell r="D2875" t="str">
            <v>ACTIVE</v>
          </cell>
          <cell r="E2875" t="str">
            <v>PUBLISHED</v>
          </cell>
          <cell r="F2875" t="str">
            <v>Offer end date has passed</v>
          </cell>
          <cell r="G2875" t="str">
            <v>Office &amp; Stationery</v>
          </cell>
          <cell r="H2875" t="str">
            <v>Pens</v>
          </cell>
          <cell r="I2875">
            <v>67.05</v>
          </cell>
          <cell r="J2875" t="str">
            <v>USD</v>
          </cell>
          <cell r="K2875" t="str">
            <v>Base</v>
          </cell>
          <cell r="L2875" t="str">
            <v>Yes</v>
          </cell>
          <cell r="M2875">
            <v>2038710</v>
          </cell>
          <cell r="N2875">
            <v>2039719</v>
          </cell>
          <cell r="O2875" t="str">
            <v>NETWORK_GEO</v>
          </cell>
          <cell r="P2875">
            <v>3.6</v>
          </cell>
          <cell r="Q2875">
            <v>1</v>
          </cell>
          <cell r="R2875" t="str">
            <v>Seller Fulfilled</v>
          </cell>
          <cell r="S2875" t="str">
            <v>Seller Fulfilled</v>
          </cell>
          <cell r="T2875" t="str">
            <v>4ZD7CA8NH2UO</v>
          </cell>
          <cell r="U2875" t="str">
            <v>10764608170844</v>
          </cell>
        </row>
        <row r="2876">
          <cell r="A2876" t="str">
            <v>8255-EACH</v>
          </cell>
          <cell r="B2876">
            <v>5925800304</v>
          </cell>
          <cell r="C2876" t="str">
            <v>BAZIC Kraft Bubble Mailers #0 6"x9.25" Self Seal Closure, Padded Cushion Envelope, 1 Count</v>
          </cell>
          <cell r="D2876" t="str">
            <v>ACTIVE</v>
          </cell>
          <cell r="E2876" t="str">
            <v>PUBLISHED</v>
          </cell>
          <cell r="F2876" t="str">
            <v>Offer end date has passed</v>
          </cell>
          <cell r="G2876" t="str">
            <v>Office &amp; Stationery</v>
          </cell>
          <cell r="H2876" t="str">
            <v>Pens</v>
          </cell>
          <cell r="I2876">
            <v>8.5</v>
          </cell>
          <cell r="J2876" t="str">
            <v>USD</v>
          </cell>
          <cell r="K2876" t="str">
            <v>Base</v>
          </cell>
          <cell r="L2876" t="str">
            <v>Yes</v>
          </cell>
          <cell r="M2876">
            <v>2038710</v>
          </cell>
          <cell r="N2876">
            <v>2039719</v>
          </cell>
          <cell r="O2876" t="str">
            <v>NETWORK_GEO</v>
          </cell>
          <cell r="P2876">
            <v>0.06</v>
          </cell>
          <cell r="Q2876">
            <v>1</v>
          </cell>
          <cell r="R2876" t="str">
            <v>Seller Fulfilled</v>
          </cell>
          <cell r="S2876" t="str">
            <v>Seller Fulfilled</v>
          </cell>
          <cell r="T2876" t="str">
            <v>6XMO6ZJJ4AEG</v>
          </cell>
          <cell r="U2876" t="str">
            <v>00764608170915</v>
          </cell>
        </row>
        <row r="2877">
          <cell r="A2877" t="str">
            <v>851-PACK4</v>
          </cell>
          <cell r="B2877">
            <v>231963432</v>
          </cell>
          <cell r="C2877" t="str">
            <v>BAZIC Non Toxic PP Plastic Pencil Cases, Clear, 4 Pack</v>
          </cell>
          <cell r="D2877" t="str">
            <v>ACTIVE</v>
          </cell>
          <cell r="E2877" t="str">
            <v>PUBLISHED</v>
          </cell>
          <cell r="F2877" t="str">
            <v>Offer end date has passed</v>
          </cell>
          <cell r="G2877" t="str">
            <v>Office &amp; Stationery</v>
          </cell>
          <cell r="H2877" t="str">
            <v>Pens</v>
          </cell>
          <cell r="I2877">
            <v>33.979999999999997</v>
          </cell>
          <cell r="J2877" t="str">
            <v>USD</v>
          </cell>
          <cell r="K2877" t="str">
            <v>Base</v>
          </cell>
          <cell r="L2877" t="str">
            <v>Yes</v>
          </cell>
          <cell r="M2877">
            <v>2039750</v>
          </cell>
          <cell r="N2877">
            <v>2039719</v>
          </cell>
          <cell r="O2877" t="str">
            <v>NETWORK_GEO</v>
          </cell>
          <cell r="P2877">
            <v>1.44</v>
          </cell>
          <cell r="Q2877">
            <v>1</v>
          </cell>
          <cell r="R2877" t="str">
            <v>Seller Fulfilled</v>
          </cell>
          <cell r="S2877" t="str">
            <v>Seller Fulfilled</v>
          </cell>
          <cell r="T2877" t="str">
            <v>0UY4CD5SC5R7</v>
          </cell>
          <cell r="U2877" t="str">
            <v>10764608017156</v>
          </cell>
        </row>
        <row r="2878">
          <cell r="A2878" t="str">
            <v>S-53-BOX</v>
          </cell>
          <cell r="B2878">
            <v>686169201</v>
          </cell>
          <cell r="C2878" t="str">
            <v>BAZIC No Intercambios No Se Devuelve El Dinero Sign, No Exchange No Refunds Signs, 24-Pack</v>
          </cell>
          <cell r="D2878" t="str">
            <v>ACTIVE</v>
          </cell>
          <cell r="E2878" t="str">
            <v>PUBLISHED</v>
          </cell>
          <cell r="F2878"/>
          <cell r="G2878" t="str">
            <v>Office &amp; Stationery</v>
          </cell>
          <cell r="H2878" t="str">
            <v>Form Holders &amp; Clipboards</v>
          </cell>
          <cell r="I2878">
            <v>78.75</v>
          </cell>
          <cell r="J2878" t="str">
            <v>USD</v>
          </cell>
          <cell r="K2878" t="str">
            <v>Base</v>
          </cell>
          <cell r="L2878" t="str">
            <v>Yes</v>
          </cell>
          <cell r="M2878">
            <v>2038710</v>
          </cell>
          <cell r="N2878">
            <v>2039893</v>
          </cell>
          <cell r="O2878" t="str">
            <v>NETWORK_GEO</v>
          </cell>
          <cell r="P2878">
            <v>9.16</v>
          </cell>
          <cell r="Q2878">
            <v>1</v>
          </cell>
          <cell r="R2878" t="str">
            <v>Seller Fulfilled</v>
          </cell>
          <cell r="S2878" t="str">
            <v>Seller Fulfilled</v>
          </cell>
          <cell r="T2878" t="str">
            <v>7AK0DS9OY3TZ</v>
          </cell>
          <cell r="U2878" t="str">
            <v>20764608018105</v>
          </cell>
        </row>
        <row r="2879">
          <cell r="A2879" t="str">
            <v>1108-CASE</v>
          </cell>
          <cell r="B2879">
            <v>5208518328</v>
          </cell>
          <cell r="C2879" t="str">
            <v>CAVALLERO 17" Blue Tie-Dye Backpack, BAZIC x SYDNEY Fashion Backpack Shoulder Bag Casual Travel Bag Hiking Daypack</v>
          </cell>
          <cell r="D2879" t="str">
            <v>ARCHIVED</v>
          </cell>
          <cell r="E2879" t="str">
            <v>UNPUBLISHED</v>
          </cell>
          <cell r="F2879" t="str">
            <v>Offer end date has passed</v>
          </cell>
          <cell r="G2879" t="str">
            <v>Office &amp; Stationery</v>
          </cell>
          <cell r="H2879" t="str">
            <v>Manual Pencil Sharpeners</v>
          </cell>
          <cell r="I2879">
            <v>56</v>
          </cell>
          <cell r="J2879" t="str">
            <v>USD</v>
          </cell>
          <cell r="K2879" t="str">
            <v>Base</v>
          </cell>
          <cell r="L2879" t="str">
            <v>Yes</v>
          </cell>
          <cell r="M2879">
            <v>2038980</v>
          </cell>
          <cell r="N2879">
            <v>2039751</v>
          </cell>
          <cell r="O2879" t="str">
            <v>NETWORK_GEO</v>
          </cell>
          <cell r="P2879">
            <v>2.72</v>
          </cell>
          <cell r="Q2879">
            <v>1</v>
          </cell>
          <cell r="R2879" t="str">
            <v>Seller Fulfilled</v>
          </cell>
          <cell r="S2879" t="str">
            <v>Seller Fulfilled</v>
          </cell>
          <cell r="T2879" t="str">
            <v>39EZSX89L787</v>
          </cell>
          <cell r="U2879" t="str">
            <v>10764608019068</v>
          </cell>
        </row>
        <row r="2880">
          <cell r="A2880" t="str">
            <v>1226-SET6</v>
          </cell>
          <cell r="B2880">
            <v>122456013</v>
          </cell>
          <cell r="C2880" t="str">
            <v>BAZIC Washable Dot Markers for Kids, 6 Colors Paint Marker Kit, 6-Pack</v>
          </cell>
          <cell r="D2880" t="str">
            <v>ACTIVE</v>
          </cell>
          <cell r="E2880" t="str">
            <v>SYSTEM_PROBLEM</v>
          </cell>
          <cell r="F2880" t="str">
            <v>Compliance - Childrenâ€™s Product Policy,No Match Found - Adjusted to your last submitted price</v>
          </cell>
          <cell r="G2880" t="str">
            <v>Office &amp; Stationery</v>
          </cell>
          <cell r="H2880" t="str">
            <v>Manual Pencil Sharpeners</v>
          </cell>
          <cell r="I2880">
            <v>18.989999999999998</v>
          </cell>
          <cell r="J2880" t="str">
            <v>USD</v>
          </cell>
          <cell r="K2880" t="str">
            <v>Base</v>
          </cell>
          <cell r="L2880" t="str">
            <v>Yes</v>
          </cell>
          <cell r="M2880">
            <v>2039746</v>
          </cell>
          <cell r="N2880">
            <v>2039751</v>
          </cell>
          <cell r="O2880" t="str">
            <v>NETWORK_GEO</v>
          </cell>
          <cell r="P2880">
            <v>1.2</v>
          </cell>
          <cell r="Q2880">
            <v>1</v>
          </cell>
          <cell r="R2880" t="str">
            <v>Seller Fulfilled</v>
          </cell>
          <cell r="S2880" t="str">
            <v>Seller Fulfilled</v>
          </cell>
          <cell r="T2880" t="str">
            <v>3IZ0WFS1S4TD</v>
          </cell>
          <cell r="U2880" t="str">
            <v>10764608019105</v>
          </cell>
        </row>
        <row r="2881">
          <cell r="A2881" t="str">
            <v>17039-BOX</v>
          </cell>
          <cell r="B2881">
            <v>304865103</v>
          </cell>
          <cell r="C2881" t="str">
            <v>BAZIC Washable Fiber Tip Pen, 24 Color Fineliner Pens, (24/Pack), 12-Pack</v>
          </cell>
          <cell r="D2881" t="str">
            <v>ACTIVE</v>
          </cell>
          <cell r="E2881" t="str">
            <v>PUBLISHED</v>
          </cell>
          <cell r="F2881" t="str">
            <v>Offer end date has passed</v>
          </cell>
          <cell r="G2881" t="str">
            <v>Office &amp; Stationery</v>
          </cell>
          <cell r="H2881" t="str">
            <v>Manual Pencil Sharpeners</v>
          </cell>
          <cell r="I2881">
            <v>31.99</v>
          </cell>
          <cell r="J2881" t="str">
            <v>USD</v>
          </cell>
          <cell r="K2881" t="str">
            <v>Base</v>
          </cell>
          <cell r="L2881" t="str">
            <v>Yes</v>
          </cell>
          <cell r="M2881">
            <v>2039719</v>
          </cell>
          <cell r="N2881">
            <v>2039751</v>
          </cell>
          <cell r="O2881" t="str">
            <v>NETWORK_GEO</v>
          </cell>
          <cell r="P2881">
            <v>2.12</v>
          </cell>
          <cell r="Q2881">
            <v>1</v>
          </cell>
          <cell r="R2881" t="str">
            <v>Seller Fulfilled</v>
          </cell>
          <cell r="S2881" t="str">
            <v>Seller Fulfilled</v>
          </cell>
          <cell r="T2881" t="str">
            <v>39S2M9WI5TJ8</v>
          </cell>
          <cell r="U2881" t="str">
            <v>10764608019129</v>
          </cell>
        </row>
        <row r="2882">
          <cell r="A2882" t="str">
            <v>1807-EACH</v>
          </cell>
          <cell r="B2882">
            <v>30433736</v>
          </cell>
          <cell r="C2882" t="str">
            <v>BAZIC Plastic Clipboard Standard Size 12.75" x 9.13", Low Profile Clip, Clear Translucent Color, 1-Count</v>
          </cell>
          <cell r="D2882" t="str">
            <v>ACTIVE</v>
          </cell>
          <cell r="E2882" t="str">
            <v>PUBLISHED</v>
          </cell>
          <cell r="F2882" t="str">
            <v>Offer end date has passed</v>
          </cell>
          <cell r="G2882" t="str">
            <v>Office &amp; Stationery</v>
          </cell>
          <cell r="H2882" t="str">
            <v>Manual Pencil Sharpeners</v>
          </cell>
          <cell r="I2882">
            <v>25.26</v>
          </cell>
          <cell r="J2882" t="str">
            <v>USD</v>
          </cell>
          <cell r="K2882" t="str">
            <v>Base</v>
          </cell>
          <cell r="L2882" t="str">
            <v>Yes</v>
          </cell>
          <cell r="M2882">
            <v>2039893</v>
          </cell>
          <cell r="N2882">
            <v>2039751</v>
          </cell>
          <cell r="O2882" t="str">
            <v>NETWORK_GEO</v>
          </cell>
          <cell r="P2882">
            <v>1.36</v>
          </cell>
          <cell r="Q2882">
            <v>1</v>
          </cell>
          <cell r="R2882" t="str">
            <v>Seller Fulfilled</v>
          </cell>
          <cell r="S2882" t="str">
            <v>Seller Fulfilled</v>
          </cell>
          <cell r="T2882" t="str">
            <v>3VS9HXXXS56T</v>
          </cell>
          <cell r="U2882" t="str">
            <v>10764608019143</v>
          </cell>
        </row>
        <row r="2883">
          <cell r="A2883" t="str">
            <v>2070-CASE</v>
          </cell>
          <cell r="B2883">
            <v>590695066</v>
          </cell>
          <cell r="C2883" t="str">
            <v>BAZIC Wood Glue 4Oz (118 mL), Natural Super Strong Bond Adhesive, 48-Pack</v>
          </cell>
          <cell r="D2883" t="str">
            <v>ACTIVE</v>
          </cell>
          <cell r="E2883" t="str">
            <v>PUBLISHED</v>
          </cell>
          <cell r="F2883" t="str">
            <v>Compliance - Childrenâ€™s Product Policy,Price Adjusted</v>
          </cell>
          <cell r="G2883" t="str">
            <v>Office &amp; Stationery</v>
          </cell>
          <cell r="H2883" t="str">
            <v>Manual Pencil Sharpeners</v>
          </cell>
          <cell r="I2883">
            <v>48.17</v>
          </cell>
          <cell r="J2883" t="str">
            <v>USD</v>
          </cell>
          <cell r="K2883" t="str">
            <v>Base</v>
          </cell>
          <cell r="L2883" t="str">
            <v>No</v>
          </cell>
          <cell r="M2883">
            <v>2039872</v>
          </cell>
          <cell r="N2883">
            <v>2039751</v>
          </cell>
          <cell r="O2883" t="str">
            <v>NETWORK_GEO</v>
          </cell>
          <cell r="P2883">
            <v>3.46</v>
          </cell>
          <cell r="Q2883">
            <v>1</v>
          </cell>
          <cell r="R2883" t="str">
            <v>Seller Fulfilled</v>
          </cell>
          <cell r="S2883" t="str">
            <v>Seller Fulfilled</v>
          </cell>
          <cell r="T2883" t="str">
            <v>1DDJKSQZ40WQ</v>
          </cell>
          <cell r="U2883" t="str">
            <v>10764608019204</v>
          </cell>
        </row>
        <row r="2884">
          <cell r="A2884" t="str">
            <v>2099-CASE</v>
          </cell>
          <cell r="B2884">
            <v>245122299</v>
          </cell>
          <cell r="C2884" t="str">
            <v>BAZIC White Glue, Clear Glue, Glue Stick, Glue Set (3/Pack), 24-Packs</v>
          </cell>
          <cell r="D2884" t="str">
            <v>ARCHIVED</v>
          </cell>
          <cell r="E2884" t="str">
            <v>UNPUBLISHED</v>
          </cell>
          <cell r="F2884" t="str">
            <v>Offer end date has passed,No Match Found - Adjusted to your last submitted price</v>
          </cell>
          <cell r="G2884" t="str">
            <v>Office &amp; Stationery</v>
          </cell>
          <cell r="H2884" t="str">
            <v>Glue</v>
          </cell>
          <cell r="I2884">
            <v>74.69</v>
          </cell>
          <cell r="J2884" t="str">
            <v>USD</v>
          </cell>
          <cell r="K2884" t="str">
            <v>Base</v>
          </cell>
          <cell r="L2884" t="str">
            <v>Yes</v>
          </cell>
          <cell r="M2884">
            <v>2039872</v>
          </cell>
          <cell r="N2884">
            <v>2038710</v>
          </cell>
          <cell r="O2884" t="str">
            <v>NETWORK_GEO</v>
          </cell>
          <cell r="P2884">
            <v>36.4</v>
          </cell>
          <cell r="Q2884">
            <v>1</v>
          </cell>
          <cell r="R2884" t="str">
            <v>Seller Fulfilled</v>
          </cell>
          <cell r="S2884" t="str">
            <v>Walmart Fulfilled</v>
          </cell>
          <cell r="T2884" t="str">
            <v>30Z8X03Y4BF6</v>
          </cell>
          <cell r="U2884" t="str">
            <v>20764608200500</v>
          </cell>
        </row>
        <row r="2885">
          <cell r="A2885" t="str">
            <v>212-BOX</v>
          </cell>
          <cell r="B2885">
            <v>515962458</v>
          </cell>
          <cell r="C2885" t="str">
            <v>BAZIC Loose Leaf Binder Ring 1" Assorted Color, Book Rings (10/Pack), 24-Packs</v>
          </cell>
          <cell r="D2885" t="str">
            <v>ACTIVE</v>
          </cell>
          <cell r="E2885" t="str">
            <v>PUBLISHED</v>
          </cell>
          <cell r="F2885" t="str">
            <v>Shipping information is not found,No online price found for the item,Offer end date has passed,Reasonable Price Not Satisfied</v>
          </cell>
          <cell r="G2885" t="str">
            <v>Business &amp; Industrial</v>
          </cell>
          <cell r="H2885" t="str">
            <v>Display Cases</v>
          </cell>
          <cell r="I2885">
            <v>201.4</v>
          </cell>
          <cell r="J2885" t="str">
            <v>USD</v>
          </cell>
          <cell r="K2885" t="str">
            <v>Base</v>
          </cell>
          <cell r="L2885" t="str">
            <v>Yes</v>
          </cell>
          <cell r="M2885">
            <v>2038710</v>
          </cell>
          <cell r="N2885">
            <v>2039749</v>
          </cell>
          <cell r="O2885" t="str">
            <v>NETWORK_GEO</v>
          </cell>
          <cell r="P2885">
            <v>27.1</v>
          </cell>
          <cell r="Q2885">
            <v>1</v>
          </cell>
          <cell r="R2885" t="str">
            <v>Seller Fulfilled</v>
          </cell>
          <cell r="S2885" t="str">
            <v>Seller Fulfilled</v>
          </cell>
          <cell r="T2885" t="str">
            <v>5GWA9U36FEMA</v>
          </cell>
          <cell r="U2885" t="str">
            <v>20764608200807</v>
          </cell>
        </row>
        <row r="2886">
          <cell r="A2886" t="str">
            <v>2239-BOX</v>
          </cell>
          <cell r="B2886">
            <v>18480817656</v>
          </cell>
          <cell r="C2886" t="str">
            <v>BAZIC Products Neon Eraser Top, Latex Free Pencil Tops Erasers (12/Pack), Total 432 Count</v>
          </cell>
          <cell r="D2886" t="str">
            <v>ACTIVE</v>
          </cell>
          <cell r="E2886" t="str">
            <v>PUBLISHED</v>
          </cell>
          <cell r="F2886" t="str">
            <v>Reasonable price requirements are not met,Reasonable Price Not Satisfied</v>
          </cell>
          <cell r="G2886" t="str">
            <v>Office &amp; Stationery</v>
          </cell>
          <cell r="H2886" t="str">
            <v>Pencil &amp; Pen Erasers</v>
          </cell>
          <cell r="I2886">
            <v>20.29</v>
          </cell>
          <cell r="J2886" t="str">
            <v>USD</v>
          </cell>
          <cell r="K2886" t="str">
            <v>Base</v>
          </cell>
          <cell r="L2886">
            <v>20.29</v>
          </cell>
          <cell r="M2886">
            <v>2039721</v>
          </cell>
          <cell r="N2886">
            <v>2039872</v>
          </cell>
          <cell r="O2886" t="str">
            <v>NETWORK_GEO</v>
          </cell>
          <cell r="P2886">
            <v>4.7</v>
          </cell>
          <cell r="Q2886">
            <v>1</v>
          </cell>
          <cell r="R2886" t="str">
            <v>Seller Fulfilled</v>
          </cell>
          <cell r="S2886" t="str">
            <v>Seller Fulfilled</v>
          </cell>
          <cell r="T2886" t="str">
            <v>6I3WYM6M1R44</v>
          </cell>
          <cell r="U2886" t="str">
            <v>10764608020514</v>
          </cell>
        </row>
        <row r="2887">
          <cell r="A2887" t="str">
            <v>2555-CASE</v>
          </cell>
          <cell r="B2887">
            <v>9013654898</v>
          </cell>
          <cell r="C2887" t="str">
            <v>BAZIC Oil Pastels Set 50 Colors, Soft Pastels for Artists Drawing Blending, 12-Packs</v>
          </cell>
          <cell r="D2887" t="str">
            <v>ACTIVE</v>
          </cell>
          <cell r="E2887" t="str">
            <v>PUBLISHED</v>
          </cell>
          <cell r="F2887" t="str">
            <v>Offer end date has passed</v>
          </cell>
          <cell r="G2887" t="str">
            <v>Office &amp; Stationery</v>
          </cell>
          <cell r="H2887" t="str">
            <v>Pins &amp; Tacks</v>
          </cell>
          <cell r="I2887">
            <v>8.99</v>
          </cell>
          <cell r="J2887" t="str">
            <v>USD</v>
          </cell>
          <cell r="K2887" t="str">
            <v>Base</v>
          </cell>
          <cell r="L2887" t="str">
            <v>Yes</v>
          </cell>
          <cell r="M2887">
            <v>2039748</v>
          </cell>
          <cell r="N2887">
            <v>2048507</v>
          </cell>
          <cell r="O2887" t="str">
            <v>NETWORK_GEO</v>
          </cell>
          <cell r="P2887">
            <v>0.22</v>
          </cell>
          <cell r="Q2887">
            <v>1</v>
          </cell>
          <cell r="R2887" t="str">
            <v>Seller Fulfilled</v>
          </cell>
          <cell r="S2887" t="str">
            <v>Seller Fulfilled</v>
          </cell>
          <cell r="T2887" t="str">
            <v>2PXH5NEC7B0J</v>
          </cell>
          <cell r="U2887" t="str">
            <v>00764608002087</v>
          </cell>
        </row>
        <row r="2888">
          <cell r="A2888" t="str">
            <v>2562-PACK2</v>
          </cell>
          <cell r="B2888">
            <v>3704978131</v>
          </cell>
          <cell r="C2888" t="str">
            <v>BAZIC Products Washable Silky Gel Crayons, 24 Per Pack, 2 Packs</v>
          </cell>
          <cell r="D2888" t="str">
            <v>ACTIVE</v>
          </cell>
          <cell r="E2888" t="str">
            <v>PUBLISHED</v>
          </cell>
          <cell r="F2888" t="str">
            <v>Reasonable price requirements are not met,Reasonable Price Not Satisfied</v>
          </cell>
          <cell r="G2888" t="str">
            <v>Office &amp; Stationery</v>
          </cell>
          <cell r="H2888" t="str">
            <v>Pocket Folders</v>
          </cell>
          <cell r="I2888">
            <v>9.99</v>
          </cell>
          <cell r="J2888" t="str">
            <v>USD</v>
          </cell>
          <cell r="K2888" t="str">
            <v>Base</v>
          </cell>
          <cell r="L2888" t="str">
            <v>Yes</v>
          </cell>
          <cell r="M2888">
            <v>2039722</v>
          </cell>
          <cell r="N2888">
            <v>2039742</v>
          </cell>
          <cell r="O2888" t="str">
            <v>NETWORK_GEO</v>
          </cell>
          <cell r="P2888">
            <v>0.6</v>
          </cell>
          <cell r="Q2888">
            <v>1</v>
          </cell>
          <cell r="R2888" t="str">
            <v>Seller Fulfilled</v>
          </cell>
          <cell r="S2888" t="str">
            <v>Seller Fulfilled</v>
          </cell>
          <cell r="T2888" t="str">
            <v>6V86BIR3D19I</v>
          </cell>
          <cell r="U2888" t="str">
            <v>00764608021774</v>
          </cell>
        </row>
        <row r="2889">
          <cell r="A2889" t="str">
            <v>3145-SET10</v>
          </cell>
          <cell r="B2889">
            <v>2173726259</v>
          </cell>
          <cell r="C2889" t="str">
            <v>BAZIC 2 Pockets Paper Folder, 3 Metal Prongs Fastener Clips Portfolio, Letter Size Folders, Assorted Color 10-Pack</v>
          </cell>
          <cell r="D2889" t="str">
            <v>ACTIVE</v>
          </cell>
          <cell r="E2889" t="str">
            <v>PUBLISHED</v>
          </cell>
          <cell r="G2889" t="str">
            <v>Office &amp; Stationery</v>
          </cell>
          <cell r="H2889" t="str">
            <v>Pocket Folders</v>
          </cell>
          <cell r="I2889">
            <v>10.29</v>
          </cell>
          <cell r="J2889" t="str">
            <v>USD</v>
          </cell>
          <cell r="K2889" t="str">
            <v>Base</v>
          </cell>
          <cell r="L2889">
            <v>10.29</v>
          </cell>
          <cell r="M2889">
            <v>2039742</v>
          </cell>
          <cell r="N2889">
            <v>2048507</v>
          </cell>
          <cell r="O2889" t="str">
            <v>NETWORK_GEO</v>
          </cell>
          <cell r="P2889">
            <v>3.88</v>
          </cell>
          <cell r="Q2889">
            <v>1</v>
          </cell>
          <cell r="R2889" t="str">
            <v>Seller Fulfilled</v>
          </cell>
          <cell r="S2889" t="str">
            <v>Seller Fulfilled</v>
          </cell>
          <cell r="T2889" t="str">
            <v>4BMK9HCUNTBK</v>
          </cell>
          <cell r="U2889" t="str">
            <v>10764608002305</v>
          </cell>
        </row>
        <row r="2890">
          <cell r="A2890" t="str">
            <v>3451-SET6</v>
          </cell>
          <cell r="B2890">
            <v>558402704</v>
          </cell>
          <cell r="C2890" t="str">
            <v>BAZIC Glitter Glue 6 Neon Color Non-Toxic (6.8oz/Pack), 6-Packs</v>
          </cell>
          <cell r="D2890" t="str">
            <v>ACTIVE</v>
          </cell>
          <cell r="E2890" t="str">
            <v>PUBLISHED</v>
          </cell>
          <cell r="G2890" t="str">
            <v>Crafts</v>
          </cell>
          <cell r="H2890" t="str">
            <v>Glitter</v>
          </cell>
          <cell r="I2890">
            <v>23.99</v>
          </cell>
          <cell r="J2890" t="str">
            <v>USD</v>
          </cell>
          <cell r="K2890" t="str">
            <v>Base</v>
          </cell>
          <cell r="L2890">
            <v>23.99</v>
          </cell>
          <cell r="M2890">
            <v>2038710</v>
          </cell>
          <cell r="N2890">
            <v>2039896</v>
          </cell>
          <cell r="O2890" t="str">
            <v>NETWORK_GEO</v>
          </cell>
          <cell r="P2890">
            <v>1</v>
          </cell>
          <cell r="Q2890">
            <v>1</v>
          </cell>
          <cell r="R2890" t="str">
            <v>Seller Fulfilled</v>
          </cell>
          <cell r="S2890" t="str">
            <v>Seller Fulfilled</v>
          </cell>
          <cell r="T2890" t="str">
            <v>2726NJ9CG9K4</v>
          </cell>
          <cell r="U2890" t="str">
            <v>00764608023259</v>
          </cell>
        </row>
        <row r="2891">
          <cell r="A2891" t="str">
            <v>3464-BOX</v>
          </cell>
          <cell r="B2891">
            <v>926851433</v>
          </cell>
          <cell r="C2891" t="str">
            <v>BAZIC 4 Oz. (120 mL) Neon Color Glitter Glue, Washable Sparkle Glowing Non-toxic, for Kids Class Slime Painting Artist DIY, 12-Pack</v>
          </cell>
          <cell r="D2891" t="str">
            <v>ARCHIVED</v>
          </cell>
          <cell r="E2891" t="str">
            <v>UNPUBLISHED</v>
          </cell>
          <cell r="F2891" t="str">
            <v>Offer end date has passed</v>
          </cell>
          <cell r="G2891" t="str">
            <v>Office &amp; Stationery</v>
          </cell>
          <cell r="H2891" t="str">
            <v>Highlighters</v>
          </cell>
          <cell r="I2891">
            <v>8.5</v>
          </cell>
          <cell r="J2891" t="str">
            <v>USD</v>
          </cell>
          <cell r="K2891" t="str">
            <v>Base</v>
          </cell>
          <cell r="L2891" t="str">
            <v>Yes</v>
          </cell>
          <cell r="M2891">
            <v>2039872</v>
          </cell>
          <cell r="N2891">
            <v>2039896</v>
          </cell>
          <cell r="O2891" t="str">
            <v>ALWAYS_TWO_DAY</v>
          </cell>
          <cell r="P2891">
            <v>0.15</v>
          </cell>
          <cell r="Q2891">
            <v>1</v>
          </cell>
          <cell r="R2891" t="str">
            <v>Walmart Fulfilled</v>
          </cell>
          <cell r="S2891" t="str">
            <v>Seller Fulfilled</v>
          </cell>
          <cell r="T2891" t="str">
            <v>20SVQH2D6WCJ</v>
          </cell>
          <cell r="U2891" t="str">
            <v>00764608023471</v>
          </cell>
        </row>
        <row r="2892">
          <cell r="A2892" t="str">
            <v>3910-EACH</v>
          </cell>
          <cell r="B2892">
            <v>967634117</v>
          </cell>
          <cell r="C2892" t="str">
            <v>BAZIC Watercolor w/ Brush &amp; Mixing Palette, 12 Color Non-Toxic, 1-Pack</v>
          </cell>
          <cell r="D2892" t="str">
            <v>ACTIVE</v>
          </cell>
          <cell r="E2892" t="str">
            <v>PUBLISHED</v>
          </cell>
          <cell r="G2892" t="str">
            <v>Crafts</v>
          </cell>
          <cell r="H2892" t="str">
            <v>Art Paints &amp; Pigment Powders</v>
          </cell>
          <cell r="I2892">
            <v>8.57</v>
          </cell>
          <cell r="J2892" t="str">
            <v>USD</v>
          </cell>
          <cell r="K2892" t="str">
            <v>Base</v>
          </cell>
          <cell r="L2892">
            <v>8.57</v>
          </cell>
          <cell r="M2892">
            <v>2039748</v>
          </cell>
          <cell r="N2892">
            <v>2039896</v>
          </cell>
          <cell r="O2892" t="str">
            <v>NETWORK_GEO</v>
          </cell>
          <cell r="P2892">
            <v>4.0599999999999996</v>
          </cell>
          <cell r="Q2892">
            <v>1</v>
          </cell>
          <cell r="R2892" t="str">
            <v>Seller Fulfilled</v>
          </cell>
          <cell r="S2892" t="str">
            <v>Seller Fulfilled</v>
          </cell>
          <cell r="T2892" t="str">
            <v>553O9KOIZ6KG</v>
          </cell>
          <cell r="U2892" t="str">
            <v>10764608023508</v>
          </cell>
        </row>
        <row r="2893">
          <cell r="A2893" t="str">
            <v>4411-SET4</v>
          </cell>
          <cell r="B2893">
            <v>33785146</v>
          </cell>
          <cell r="C2893" t="str">
            <v>BAZIC 7" Classic Grip Stainless Steel Scissor [4411]</v>
          </cell>
          <cell r="D2893" t="str">
            <v>ACTIVE</v>
          </cell>
          <cell r="E2893" t="str">
            <v>PUBLISHED</v>
          </cell>
          <cell r="F2893" t="str">
            <v>Listing &amp; Content:UPC Mismatch:Wrong-Item:Unpublish-Auto</v>
          </cell>
          <cell r="G2893" t="str">
            <v>Crafts</v>
          </cell>
          <cell r="H2893" t="str">
            <v>Crayons</v>
          </cell>
          <cell r="I2893">
            <v>8</v>
          </cell>
          <cell r="J2893" t="str">
            <v>USD</v>
          </cell>
          <cell r="K2893" t="str">
            <v>Base</v>
          </cell>
          <cell r="L2893" t="str">
            <v>Yes</v>
          </cell>
          <cell r="M2893">
            <v>2039728</v>
          </cell>
          <cell r="N2893">
            <v>2039722</v>
          </cell>
          <cell r="O2893" t="str">
            <v>NETWORK_GEO</v>
          </cell>
          <cell r="P2893">
            <v>1</v>
          </cell>
          <cell r="Q2893">
            <v>1</v>
          </cell>
          <cell r="R2893" t="str">
            <v>Seller Fulfilled</v>
          </cell>
          <cell r="S2893" t="str">
            <v>Seller Fulfilled</v>
          </cell>
          <cell r="T2893" t="str">
            <v>3TM0WS3EC3HD</v>
          </cell>
          <cell r="U2893" t="str">
            <v>00764608025390</v>
          </cell>
        </row>
        <row r="2894">
          <cell r="A2894" t="str">
            <v>4434-SET4</v>
          </cell>
          <cell r="B2894">
            <v>54438915</v>
          </cell>
          <cell r="C2894" t="str">
            <v>BAZIC 8" Stainless Steel Scissors, Straight Handle, Assorted Color, 4-Pack</v>
          </cell>
          <cell r="D2894" t="str">
            <v>ACTIVE</v>
          </cell>
          <cell r="E2894" t="str">
            <v>PUBLISHED</v>
          </cell>
          <cell r="F2894" t="str">
            <v>Listing &amp; Content:UPC Mismatch:Wrong-Item:Unpublish-Auto</v>
          </cell>
          <cell r="G2894" t="str">
            <v>Crafts</v>
          </cell>
          <cell r="H2894" t="str">
            <v>Art Pastels</v>
          </cell>
          <cell r="I2894">
            <v>12.51</v>
          </cell>
          <cell r="J2894" t="str">
            <v>USD</v>
          </cell>
          <cell r="K2894" t="str">
            <v>Base</v>
          </cell>
          <cell r="L2894" t="str">
            <v>Yes</v>
          </cell>
          <cell r="M2894">
            <v>2039728</v>
          </cell>
          <cell r="N2894">
            <v>2039748</v>
          </cell>
          <cell r="O2894" t="str">
            <v>NETWORK_GEO</v>
          </cell>
          <cell r="P2894">
            <v>0.44</v>
          </cell>
          <cell r="Q2894">
            <v>1</v>
          </cell>
          <cell r="R2894" t="str">
            <v>Seller Fulfilled</v>
          </cell>
          <cell r="S2894" t="str">
            <v>Seller Fulfilled</v>
          </cell>
          <cell r="T2894" t="str">
            <v>4R1P2YJES4GP</v>
          </cell>
          <cell r="U2894" t="str">
            <v>00764608025536</v>
          </cell>
        </row>
        <row r="2895">
          <cell r="A2895" t="str">
            <v>4577036-EA+4881536-EA+765-EA+3863-EA</v>
          </cell>
          <cell r="B2895">
            <v>5400773770</v>
          </cell>
          <cell r="C2895" t="str">
            <v>Princess Coloring and Activity Book Set, Include 2 Books, Colored Pencils &amp; Stickers, Learning Coloring</v>
          </cell>
          <cell r="D2895" t="str">
            <v>ACTIVE</v>
          </cell>
          <cell r="E2895" t="str">
            <v>PUBLISHED</v>
          </cell>
          <cell r="G2895" t="str">
            <v>Crafts</v>
          </cell>
          <cell r="H2895" t="str">
            <v>Coloring Books</v>
          </cell>
          <cell r="I2895">
            <v>14.25</v>
          </cell>
          <cell r="J2895" t="str">
            <v>USD</v>
          </cell>
          <cell r="K2895" t="str">
            <v>Base</v>
          </cell>
          <cell r="L2895">
            <v>14.25</v>
          </cell>
          <cell r="M2895">
            <v>2038710</v>
          </cell>
          <cell r="N2895">
            <v>2039905</v>
          </cell>
          <cell r="O2895" t="str">
            <v>NETWORK_GEO</v>
          </cell>
          <cell r="P2895">
            <v>0.6</v>
          </cell>
          <cell r="Q2895">
            <v>1</v>
          </cell>
          <cell r="R2895" t="str">
            <v>Seller Fulfilled</v>
          </cell>
          <cell r="S2895" t="str">
            <v>Seller Fulfilled</v>
          </cell>
          <cell r="T2895" t="str">
            <v>5KY20I83Y1VP</v>
          </cell>
          <cell r="U2895" t="str">
            <v>00764608002902</v>
          </cell>
        </row>
        <row r="2896">
          <cell r="A2896" t="str">
            <v>5052-PACK6</v>
          </cell>
          <cell r="B2896">
            <v>1725136413</v>
          </cell>
          <cell r="C2896" t="str">
            <v>BAZIC Composition Book Black Marble 1/5 Quad-Ruled 100 Sheet Notebook, 6-Pack</v>
          </cell>
          <cell r="D2896" t="str">
            <v>ARCHIVED</v>
          </cell>
          <cell r="E2896" t="str">
            <v>UNPUBLISHED</v>
          </cell>
          <cell r="F2896" t="str">
            <v>Offer end date has passed</v>
          </cell>
          <cell r="G2896" t="str">
            <v>Office &amp; Stationery</v>
          </cell>
          <cell r="H2896" t="str">
            <v>Binders</v>
          </cell>
          <cell r="I2896">
            <v>14.99</v>
          </cell>
          <cell r="J2896" t="str">
            <v>USD</v>
          </cell>
          <cell r="K2896" t="str">
            <v>Base</v>
          </cell>
          <cell r="L2896" t="str">
            <v>Yes</v>
          </cell>
          <cell r="M2896">
            <v>2038710</v>
          </cell>
          <cell r="N2896">
            <v>2039738</v>
          </cell>
          <cell r="O2896" t="str">
            <v>NETWORK_GEO</v>
          </cell>
          <cell r="P2896">
            <v>0.76</v>
          </cell>
          <cell r="Q2896">
            <v>1</v>
          </cell>
          <cell r="R2896" t="str">
            <v>Seller Fulfilled</v>
          </cell>
          <cell r="S2896" t="str">
            <v>Seller Fulfilled</v>
          </cell>
          <cell r="T2896" t="str">
            <v>10K5W4H1MY3J</v>
          </cell>
          <cell r="U2896" t="str">
            <v>00764608031131</v>
          </cell>
        </row>
        <row r="2897">
          <cell r="A2897" t="str">
            <v>519-EACH</v>
          </cell>
          <cell r="B2897">
            <v>24901836</v>
          </cell>
          <cell r="C2897" t="str">
            <v>BAZIC 50 Ct. Spiral Bound 3 X 5 Ruled White Index Card [519]</v>
          </cell>
          <cell r="D2897" t="str">
            <v>ACTIVE</v>
          </cell>
          <cell r="E2897" t="str">
            <v>PUBLISHED</v>
          </cell>
          <cell r="F2897" t="str">
            <v>Offer end date has passed,Price Adjusted</v>
          </cell>
          <cell r="G2897" t="str">
            <v>Office &amp; Stationery</v>
          </cell>
          <cell r="H2897" t="str">
            <v>Binders</v>
          </cell>
          <cell r="I2897">
            <v>25.99</v>
          </cell>
          <cell r="J2897" t="str">
            <v>USD</v>
          </cell>
          <cell r="K2897" t="str">
            <v>Base</v>
          </cell>
          <cell r="L2897" t="str">
            <v>Yes</v>
          </cell>
          <cell r="M2897">
            <v>2039744</v>
          </cell>
          <cell r="N2897">
            <v>2039738</v>
          </cell>
          <cell r="O2897" t="str">
            <v>NETWORK_GEO</v>
          </cell>
          <cell r="P2897">
            <v>1.68</v>
          </cell>
          <cell r="Q2897">
            <v>1</v>
          </cell>
          <cell r="R2897" t="str">
            <v>Seller Fulfilled</v>
          </cell>
          <cell r="S2897" t="str">
            <v>Seller Fulfilled</v>
          </cell>
          <cell r="T2897" t="str">
            <v>6EON8LULJHY9</v>
          </cell>
          <cell r="U2897" t="str">
            <v>00464922518935</v>
          </cell>
        </row>
        <row r="2898">
          <cell r="A2898" t="str">
            <v>549-EACH</v>
          </cell>
          <cell r="B2898">
            <v>35008533</v>
          </cell>
          <cell r="C2898" t="str">
            <v>BAZIC Colors &amp; Shapes Flash Cards, Picture Flashcards (36/Pack), 1-Pack</v>
          </cell>
          <cell r="D2898" t="str">
            <v>ACTIVE</v>
          </cell>
          <cell r="E2898" t="str">
            <v>PUBLISHED</v>
          </cell>
          <cell r="F2898"/>
          <cell r="G2898" t="str">
            <v>Office &amp; Stationery</v>
          </cell>
          <cell r="H2898" t="str">
            <v>File Folders</v>
          </cell>
          <cell r="I2898">
            <v>8.59</v>
          </cell>
          <cell r="J2898" t="str">
            <v>USD</v>
          </cell>
          <cell r="K2898" t="str">
            <v>Base</v>
          </cell>
          <cell r="L2898" t="str">
            <v>Yes</v>
          </cell>
          <cell r="M2898">
            <v>2039914</v>
          </cell>
          <cell r="N2898">
            <v>2039742</v>
          </cell>
          <cell r="O2898" t="str">
            <v>ALWAYS_TWO_DAY</v>
          </cell>
          <cell r="P2898">
            <v>0.435</v>
          </cell>
          <cell r="Q2898">
            <v>1</v>
          </cell>
          <cell r="R2898" t="str">
            <v>Walmart Fulfilled</v>
          </cell>
          <cell r="S2898" t="str">
            <v>Seller Fulfilled</v>
          </cell>
          <cell r="T2898" t="str">
            <v>5EFGNX2QVBD3</v>
          </cell>
          <cell r="U2898" t="str">
            <v>00764608031643</v>
          </cell>
        </row>
        <row r="2899">
          <cell r="A2899" t="str">
            <v>901-EACH</v>
          </cell>
          <cell r="B2899">
            <v>28471493</v>
          </cell>
          <cell r="C2899" t="str">
            <v>BAZIC 3/4" x 1296" Invisible Tape w/ Dispenser [901]</v>
          </cell>
          <cell r="D2899" t="str">
            <v>ACTIVE</v>
          </cell>
          <cell r="E2899" t="str">
            <v>PUBLISHED</v>
          </cell>
          <cell r="F2899" t="str">
            <v>Offer end date has passed</v>
          </cell>
          <cell r="G2899" t="str">
            <v>Office &amp; Stationery</v>
          </cell>
          <cell r="H2899" t="str">
            <v>File Folders</v>
          </cell>
          <cell r="I2899">
            <v>52.39</v>
          </cell>
          <cell r="J2899" t="str">
            <v>USD</v>
          </cell>
          <cell r="K2899" t="str">
            <v>Base</v>
          </cell>
          <cell r="L2899" t="str">
            <v>Yes</v>
          </cell>
          <cell r="M2899">
            <v>2039729</v>
          </cell>
          <cell r="N2899">
            <v>2039742</v>
          </cell>
          <cell r="O2899" t="str">
            <v>NETWORK_GEO</v>
          </cell>
          <cell r="P2899">
            <v>4.58</v>
          </cell>
          <cell r="Q2899">
            <v>1</v>
          </cell>
          <cell r="R2899" t="str">
            <v>Seller Fulfilled</v>
          </cell>
          <cell r="S2899" t="str">
            <v>Seller Fulfilled</v>
          </cell>
          <cell r="T2899" t="str">
            <v>53C0XLHUNHGE</v>
          </cell>
          <cell r="U2899" t="str">
            <v>20764608031739</v>
          </cell>
        </row>
        <row r="2900">
          <cell r="A2900" t="str">
            <v>L-24-BOX</v>
          </cell>
          <cell r="B2900">
            <v>409951856</v>
          </cell>
          <cell r="C2900" t="str">
            <v>BAZIC Open &amp; Closed Sign 12"x16", Double Sides, Waterproof Sign, 24-Pack</v>
          </cell>
          <cell r="D2900" t="str">
            <v>ACTIVE</v>
          </cell>
          <cell r="E2900" t="str">
            <v>PUBLISHED</v>
          </cell>
          <cell r="F2900" t="str">
            <v>Offer end date has passed</v>
          </cell>
          <cell r="G2900" t="str">
            <v>Crafts</v>
          </cell>
          <cell r="H2900" t="str">
            <v>Clays &amp; Doughs</v>
          </cell>
          <cell r="I2900">
            <v>8.25</v>
          </cell>
          <cell r="J2900" t="str">
            <v>USD</v>
          </cell>
          <cell r="K2900" t="str">
            <v>Base</v>
          </cell>
          <cell r="L2900" t="str">
            <v>Yes</v>
          </cell>
          <cell r="M2900">
            <v>2038710</v>
          </cell>
          <cell r="N2900">
            <v>2039741</v>
          </cell>
          <cell r="O2900" t="str">
            <v>NETWORK_GEO</v>
          </cell>
          <cell r="P2900">
            <v>0.34</v>
          </cell>
          <cell r="Q2900">
            <v>1</v>
          </cell>
          <cell r="R2900" t="str">
            <v>Seller Fulfilled</v>
          </cell>
          <cell r="S2900" t="str">
            <v>Seller Fulfilled</v>
          </cell>
          <cell r="T2900" t="str">
            <v>75FHJLBJF9GM</v>
          </cell>
          <cell r="U2900" t="str">
            <v>00764608033487</v>
          </cell>
        </row>
        <row r="2901">
          <cell r="A2901" t="str">
            <v>1770-BOX</v>
          </cell>
          <cell r="B2901">
            <v>170492267</v>
          </cell>
          <cell r="C2901" t="str">
            <v>BAZIC Ixion Black Color Retractable Ballpoint Pens, 1.0mm (5/Pack), 24-Pack</v>
          </cell>
          <cell r="D2901" t="str">
            <v>ACTIVE</v>
          </cell>
          <cell r="E2901" t="str">
            <v>PUBLISHED</v>
          </cell>
          <cell r="F2901" t="str">
            <v>PRICING_ERROR,PRICING_ERROR</v>
          </cell>
          <cell r="G2901" t="str">
            <v>Office &amp; Stationery</v>
          </cell>
          <cell r="H2901" t="str">
            <v>Pens</v>
          </cell>
          <cell r="I2901">
            <v>31.23</v>
          </cell>
          <cell r="J2901" t="str">
            <v>USD</v>
          </cell>
          <cell r="K2901" t="str">
            <v>Base</v>
          </cell>
          <cell r="L2901">
            <v>31.23</v>
          </cell>
          <cell r="M2901">
            <v>2039719</v>
          </cell>
          <cell r="N2901">
            <v>2039741</v>
          </cell>
          <cell r="O2901">
            <v>2.7</v>
          </cell>
          <cell r="P2901">
            <v>0.14000000000000001</v>
          </cell>
          <cell r="Q2901">
            <v>1</v>
          </cell>
          <cell r="R2901" t="str">
            <v>Seller Fulfilled</v>
          </cell>
          <cell r="S2901" t="str">
            <v>Seller Fulfilled</v>
          </cell>
          <cell r="T2901" t="str">
            <v>5AN6QJB2WYYH</v>
          </cell>
          <cell r="U2901" t="str">
            <v>00764608033548</v>
          </cell>
        </row>
        <row r="2902">
          <cell r="A2902" t="str">
            <v>2093-PACK2</v>
          </cell>
          <cell r="B2902">
            <v>236538737</v>
          </cell>
          <cell r="C2902" t="str">
            <v>BAZIC Hot Melt Glue Sticks Dual Temp 7.87" x 0.27" (10/Pack), 2-Packs</v>
          </cell>
          <cell r="D2902" t="str">
            <v>ACTIVE</v>
          </cell>
          <cell r="E2902" t="str">
            <v>PUBLISHED</v>
          </cell>
          <cell r="F2902" t="str">
            <v>Offer end date has passed,Price Adjusted</v>
          </cell>
          <cell r="G2902" t="str">
            <v>Crafts</v>
          </cell>
          <cell r="H2902" t="str">
            <v>Glue Gun Sticks</v>
          </cell>
          <cell r="I2902">
            <v>9.99</v>
          </cell>
          <cell r="J2902" t="str">
            <v>USD</v>
          </cell>
          <cell r="K2902" t="str">
            <v>Base</v>
          </cell>
          <cell r="L2902">
            <v>9.99</v>
          </cell>
          <cell r="M2902">
            <v>2038710</v>
          </cell>
          <cell r="N2902">
            <v>2038710</v>
          </cell>
          <cell r="O2902">
            <v>0.4</v>
          </cell>
          <cell r="P2902">
            <v>0.33500000000000002</v>
          </cell>
          <cell r="Q2902">
            <v>1</v>
          </cell>
          <cell r="R2902" t="str">
            <v>WFS Eligible</v>
          </cell>
          <cell r="S2902" t="str">
            <v>Seller Fulfilled</v>
          </cell>
          <cell r="T2902" t="str">
            <v>10Y1VPHH3T49</v>
          </cell>
          <cell r="U2902" t="str">
            <v>00088908342804</v>
          </cell>
        </row>
        <row r="2903">
          <cell r="A2903" t="str">
            <v>2115-PACK5</v>
          </cell>
          <cell r="B2903">
            <v>16461110198</v>
          </cell>
          <cell r="C2903" t="str">
            <v>BAZIC 2 Pockets Poly Folder, 3 Prong Fastener Clip, Yellow Color, 5-Pack</v>
          </cell>
          <cell r="D2903" t="str">
            <v>ACTIVE</v>
          </cell>
          <cell r="E2903" t="str">
            <v>PUBLISHED</v>
          </cell>
          <cell r="F2903" t="str">
            <v>Listing &amp; Content:UPC Mismatch:Wrong-Item:Unpublish-Auto,Offer end date has passed,Price Adjusted</v>
          </cell>
          <cell r="G2903" t="str">
            <v>Crafts</v>
          </cell>
          <cell r="H2903" t="str">
            <v>Glitter</v>
          </cell>
          <cell r="I2903">
            <v>44.79</v>
          </cell>
          <cell r="J2903" t="str">
            <v>USD</v>
          </cell>
          <cell r="K2903" t="str">
            <v>Base</v>
          </cell>
          <cell r="L2903" t="str">
            <v>Yes</v>
          </cell>
          <cell r="M2903">
            <v>2039742</v>
          </cell>
          <cell r="N2903">
            <v>2038710</v>
          </cell>
          <cell r="O2903" t="str">
            <v>NETWORK_GEO</v>
          </cell>
          <cell r="P2903">
            <v>6.56</v>
          </cell>
          <cell r="Q2903">
            <v>1</v>
          </cell>
          <cell r="R2903" t="str">
            <v>Seller Fulfilled</v>
          </cell>
          <cell r="S2903" t="str">
            <v>Seller Fulfilled</v>
          </cell>
          <cell r="T2903" t="str">
            <v>5BTA4OY68R0Z</v>
          </cell>
          <cell r="U2903" t="str">
            <v>10764608034719</v>
          </cell>
        </row>
        <row r="2904">
          <cell r="A2904" t="str">
            <v>2141-CASE</v>
          </cell>
          <cell r="B2904">
            <v>10776612799</v>
          </cell>
          <cell r="C2904" t="str">
            <v>BAZIC 2 Pockets Poly Folder Portfolio, 3 Prong Fastener Clip, Pastel Color, 48-Pack</v>
          </cell>
          <cell r="D2904" t="str">
            <v>ACTIVE</v>
          </cell>
          <cell r="E2904" t="str">
            <v>PUBLISHED</v>
          </cell>
          <cell r="G2904" t="str">
            <v>Office &amp; Stationery</v>
          </cell>
          <cell r="H2904" t="str">
            <v>Pocket Folders</v>
          </cell>
          <cell r="I2904">
            <v>69.489999999999995</v>
          </cell>
          <cell r="J2904" t="str">
            <v>USD</v>
          </cell>
          <cell r="K2904" t="str">
            <v>Base</v>
          </cell>
          <cell r="L2904">
            <v>69.489999999999995</v>
          </cell>
          <cell r="M2904">
            <v>2039742</v>
          </cell>
          <cell r="N2904">
            <v>2038061</v>
          </cell>
          <cell r="O2904" t="str">
            <v>NETWORK_GEO</v>
          </cell>
          <cell r="P2904">
            <v>1.38</v>
          </cell>
          <cell r="Q2904">
            <v>1</v>
          </cell>
          <cell r="R2904" t="str">
            <v>Seller Fulfilled</v>
          </cell>
          <cell r="S2904" t="str">
            <v>Seller Fulfilled</v>
          </cell>
          <cell r="T2904" t="str">
            <v>2BZC13M0GE7D</v>
          </cell>
          <cell r="U2904" t="str">
            <v>10764608038052</v>
          </cell>
        </row>
        <row r="2905">
          <cell r="A2905" t="str">
            <v>3163-CASE</v>
          </cell>
          <cell r="B2905">
            <v>495075601</v>
          </cell>
          <cell r="C2905" t="str">
            <v>BAZIC 8 Pockets Poly Folder Portfolio Document Folders, 24-Pack</v>
          </cell>
          <cell r="D2905" t="str">
            <v>ACTIVE</v>
          </cell>
          <cell r="E2905" t="str">
            <v>PUBLISHED</v>
          </cell>
          <cell r="F2905" t="str">
            <v>Reasonable price requirements are not met</v>
          </cell>
          <cell r="G2905" t="str">
            <v>Office &amp; Stationery</v>
          </cell>
          <cell r="H2905" t="str">
            <v>Pocket Folders</v>
          </cell>
          <cell r="I2905">
            <v>60.49</v>
          </cell>
          <cell r="J2905" t="str">
            <v>USD</v>
          </cell>
          <cell r="K2905" t="str">
            <v>Base</v>
          </cell>
          <cell r="L2905">
            <v>60.49</v>
          </cell>
          <cell r="M2905">
            <v>2039742</v>
          </cell>
          <cell r="N2905">
            <v>2039748</v>
          </cell>
          <cell r="O2905" t="str">
            <v>NETWORK_GEO</v>
          </cell>
          <cell r="P2905">
            <v>9.3000000000000007</v>
          </cell>
          <cell r="Q2905">
            <v>1</v>
          </cell>
          <cell r="R2905" t="str">
            <v>Seller Fulfilled</v>
          </cell>
          <cell r="S2905" t="str">
            <v>Seller Fulfilled</v>
          </cell>
          <cell r="T2905" t="str">
            <v>7F1F4VOYZY07</v>
          </cell>
          <cell r="U2905" t="str">
            <v>20764608039148</v>
          </cell>
        </row>
        <row r="2906">
          <cell r="A2906" t="str">
            <v>3190-EACH</v>
          </cell>
          <cell r="B2906">
            <v>28150917</v>
          </cell>
          <cell r="C2906" t="str">
            <v>BAZIC 3 Ring Binder 1/2" Economy View Binders Blue, Hold 175 Sheets, 1-Count</v>
          </cell>
          <cell r="D2906" t="str">
            <v>ACTIVE</v>
          </cell>
          <cell r="E2906" t="str">
            <v>PUBLISHED</v>
          </cell>
          <cell r="G2906" t="str">
            <v>Office &amp; Stationery</v>
          </cell>
          <cell r="H2906" t="str">
            <v>Binders</v>
          </cell>
          <cell r="I2906">
            <v>12.68</v>
          </cell>
          <cell r="J2906" t="str">
            <v>USD</v>
          </cell>
          <cell r="K2906" t="str">
            <v>Base</v>
          </cell>
          <cell r="L2906">
            <v>12.68</v>
          </cell>
          <cell r="M2906">
            <v>2039738</v>
          </cell>
          <cell r="N2906">
            <v>2039747</v>
          </cell>
          <cell r="O2906" t="str">
            <v>NETWORK_GEO</v>
          </cell>
          <cell r="P2906">
            <v>0.28000000000000003</v>
          </cell>
          <cell r="Q2906">
            <v>1</v>
          </cell>
          <cell r="R2906" t="str">
            <v>Seller Fulfilled</v>
          </cell>
          <cell r="S2906" t="str">
            <v>Seller Fulfilled</v>
          </cell>
          <cell r="T2906" t="str">
            <v>5UMTLCNF62DF</v>
          </cell>
          <cell r="U2906" t="str">
            <v>00764608039922</v>
          </cell>
        </row>
        <row r="2907">
          <cell r="A2907" t="str">
            <v>3331-CASE</v>
          </cell>
          <cell r="B2907">
            <v>906247099</v>
          </cell>
          <cell r="C2907" t="str">
            <v>BAZIC Modeling Clay Black Color 1LB, Non Toxic, Bulk for Classroom, 24-Pack</v>
          </cell>
          <cell r="D2907" t="str">
            <v>ACTIVE</v>
          </cell>
          <cell r="E2907" t="str">
            <v>UNPUBLISHED</v>
          </cell>
          <cell r="F2907" t="str">
            <v>Reasonable price requirements are not met,Reasonable Price Not Satisfied</v>
          </cell>
          <cell r="G2907" t="str">
            <v>Office &amp; Stationery</v>
          </cell>
          <cell r="H2907" t="str">
            <v>Binders</v>
          </cell>
          <cell r="I2907">
            <v>8.09</v>
          </cell>
          <cell r="J2907" t="str">
            <v>USD</v>
          </cell>
          <cell r="K2907" t="str">
            <v>Promo price</v>
          </cell>
          <cell r="L2907" t="str">
            <v>Yes</v>
          </cell>
          <cell r="M2907">
            <v>2039741</v>
          </cell>
          <cell r="N2907">
            <v>2039738</v>
          </cell>
          <cell r="O2907" t="str">
            <v>ALWAYS_TWO_DAY</v>
          </cell>
          <cell r="P2907">
            <v>0.71499999999999997</v>
          </cell>
          <cell r="Q2907">
            <v>1</v>
          </cell>
          <cell r="R2907" t="str">
            <v>Walmart Fulfilled</v>
          </cell>
          <cell r="S2907" t="str">
            <v>Walmart Fulfilled</v>
          </cell>
          <cell r="T2907" t="str">
            <v>290INFW58AES</v>
          </cell>
          <cell r="U2907" t="str">
            <v>00764608041260</v>
          </cell>
        </row>
        <row r="2908">
          <cell r="A2908" t="str">
            <v>3335-CASE</v>
          </cell>
          <cell r="B2908">
            <v>831935968</v>
          </cell>
          <cell r="C2908" t="str">
            <v>BAZIC Modeling Clay Gray Color 1LB, Non Toxic, Bulk for Classroom, 24-Pack</v>
          </cell>
          <cell r="D2908" t="str">
            <v>ACTIVE</v>
          </cell>
          <cell r="E2908" t="str">
            <v>PUBLISHED</v>
          </cell>
          <cell r="F2908" t="str">
            <v>Offer end date has passed</v>
          </cell>
          <cell r="G2908" t="str">
            <v>Office &amp; Stationery</v>
          </cell>
          <cell r="H2908" t="str">
            <v>Binders</v>
          </cell>
          <cell r="I2908">
            <v>15</v>
          </cell>
          <cell r="J2908" t="str">
            <v>USD</v>
          </cell>
          <cell r="K2908" t="str">
            <v>Base</v>
          </cell>
          <cell r="L2908" t="str">
            <v>Yes</v>
          </cell>
          <cell r="M2908">
            <v>2039741</v>
          </cell>
          <cell r="N2908">
            <v>2039738</v>
          </cell>
          <cell r="O2908" t="str">
            <v>NETWORK_GEO</v>
          </cell>
          <cell r="P2908">
            <v>0.82</v>
          </cell>
          <cell r="Q2908">
            <v>1</v>
          </cell>
          <cell r="R2908" t="str">
            <v>Seller Fulfilled</v>
          </cell>
          <cell r="S2908" t="str">
            <v>Seller Fulfilled</v>
          </cell>
          <cell r="T2908" t="str">
            <v>1NNXDPUEKXO2</v>
          </cell>
          <cell r="U2908" t="str">
            <v>00764608041475</v>
          </cell>
        </row>
        <row r="2909">
          <cell r="A2909" t="str">
            <v>335-PACK2</v>
          </cell>
          <cell r="B2909">
            <v>369739936</v>
          </cell>
          <cell r="C2909" t="str">
            <v>BAZIC 4-Piece Geometry Ruler Combination Sets, School Supplies, 2-Packs</v>
          </cell>
          <cell r="D2909" t="str">
            <v>ACTIVE</v>
          </cell>
          <cell r="E2909" t="str">
            <v>SYSTEM_PROBLEM</v>
          </cell>
          <cell r="F2909" t="str">
            <v>Compliance - Childrenâ€™s Product Policy</v>
          </cell>
          <cell r="G2909" t="str">
            <v>Office &amp; Stationery</v>
          </cell>
          <cell r="H2909" t="str">
            <v>Scissors</v>
          </cell>
          <cell r="I2909">
            <v>23.59</v>
          </cell>
          <cell r="J2909" t="str">
            <v>USD</v>
          </cell>
          <cell r="K2909" t="str">
            <v>Base</v>
          </cell>
          <cell r="L2909" t="str">
            <v>Yes</v>
          </cell>
          <cell r="M2909">
            <v>2039731</v>
          </cell>
          <cell r="N2909">
            <v>2039728</v>
          </cell>
          <cell r="O2909" t="str">
            <v>NETWORK_GEO</v>
          </cell>
          <cell r="P2909">
            <v>0.98</v>
          </cell>
          <cell r="Q2909">
            <v>1</v>
          </cell>
          <cell r="R2909" t="str">
            <v>Seller Fulfilled</v>
          </cell>
          <cell r="S2909" t="str">
            <v>Seller Fulfilled</v>
          </cell>
          <cell r="T2909" t="str">
            <v>0WEQJYE8V4LZ</v>
          </cell>
          <cell r="U2909" t="str">
            <v>00764608044384</v>
          </cell>
        </row>
        <row r="2910">
          <cell r="A2910" t="str">
            <v>3401-BOX</v>
          </cell>
          <cell r="B2910">
            <v>27706772</v>
          </cell>
          <cell r="C2910" t="str">
            <v>New 343085  Water Color Set 12Pc W / Brush 3401 Bazic (24-Pack) School Supplies Cheap Wholesale Discount Bulk Stationery School Supplies Bud Vase</v>
          </cell>
          <cell r="D2910" t="str">
            <v>ARCHIVED</v>
          </cell>
          <cell r="E2910" t="str">
            <v>UNPUBLISHED</v>
          </cell>
          <cell r="F2910" t="str">
            <v>Offer end date has passed</v>
          </cell>
          <cell r="G2910" t="str">
            <v>Office &amp; Stationery</v>
          </cell>
          <cell r="H2910" t="str">
            <v>Index Tabs</v>
          </cell>
          <cell r="I2910">
            <v>7.99</v>
          </cell>
          <cell r="J2910" t="str">
            <v>USD</v>
          </cell>
          <cell r="K2910" t="str">
            <v>Base</v>
          </cell>
          <cell r="L2910" t="str">
            <v>Yes</v>
          </cell>
          <cell r="M2910">
            <v>2039748</v>
          </cell>
          <cell r="N2910">
            <v>2039889</v>
          </cell>
          <cell r="O2910" t="str">
            <v>NETWORK_GEO</v>
          </cell>
          <cell r="P2910">
            <v>0.16</v>
          </cell>
          <cell r="Q2910">
            <v>1</v>
          </cell>
          <cell r="R2910" t="str">
            <v>Seller Fulfilled</v>
          </cell>
          <cell r="S2910" t="str">
            <v>Seller Fulfilled</v>
          </cell>
          <cell r="T2910" t="str">
            <v>3EXDZ43OSBY8</v>
          </cell>
          <cell r="U2910" t="str">
            <v>00764608051429</v>
          </cell>
        </row>
        <row r="2911">
          <cell r="A2911" t="str">
            <v>3911-PACK2</v>
          </cell>
          <cell r="B2911">
            <v>744992937</v>
          </cell>
          <cell r="C2911" t="str">
            <v>BAZIC Watercolor w/ Brush, 12 Colors Non-Toxic Paint Set, 2-Packs</v>
          </cell>
          <cell r="D2911" t="str">
            <v>ACTIVE</v>
          </cell>
          <cell r="E2911" t="str">
            <v>PUBLISHED</v>
          </cell>
          <cell r="F2911" t="str">
            <v>Offer end date has passed</v>
          </cell>
          <cell r="G2911" t="str">
            <v>Office &amp; Stationery</v>
          </cell>
          <cell r="H2911" t="str">
            <v>Index Tabs</v>
          </cell>
          <cell r="I2911">
            <v>26.28</v>
          </cell>
          <cell r="J2911" t="str">
            <v>USD</v>
          </cell>
          <cell r="K2911" t="str">
            <v>Base</v>
          </cell>
          <cell r="L2911" t="str">
            <v>Yes</v>
          </cell>
          <cell r="M2911">
            <v>2039748</v>
          </cell>
          <cell r="N2911">
            <v>2039889</v>
          </cell>
          <cell r="O2911" t="str">
            <v>NETWORK_GEO</v>
          </cell>
          <cell r="P2911">
            <v>0.57999999999999996</v>
          </cell>
          <cell r="Q2911">
            <v>1</v>
          </cell>
          <cell r="R2911" t="str">
            <v>Seller Fulfilled</v>
          </cell>
          <cell r="S2911" t="str">
            <v>Walmart Fulfilled</v>
          </cell>
          <cell r="T2911" t="str">
            <v>64JY8SGJ7JSX</v>
          </cell>
          <cell r="U2911" t="str">
            <v>10764608051563</v>
          </cell>
        </row>
        <row r="2912">
          <cell r="A2912" t="str">
            <v>4429-SET6</v>
          </cell>
          <cell r="B2912">
            <v>956038835</v>
          </cell>
          <cell r="C2912" t="str">
            <v>BAZIC 5" Blunt Tip School Scissors w/ Name Tag, Stainless Steel, 6-Pack</v>
          </cell>
          <cell r="D2912" t="str">
            <v>ACTIVE</v>
          </cell>
          <cell r="E2912" t="str">
            <v>PUBLISHED</v>
          </cell>
          <cell r="F2912" t="str">
            <v>Offer end date has passed</v>
          </cell>
          <cell r="G2912" t="str">
            <v>Office &amp; Stationery</v>
          </cell>
          <cell r="H2912" t="str">
            <v>Poster Boards</v>
          </cell>
          <cell r="I2912">
            <v>10.99</v>
          </cell>
          <cell r="J2912" t="str">
            <v>USD</v>
          </cell>
          <cell r="K2912" t="str">
            <v>Base</v>
          </cell>
          <cell r="L2912" t="str">
            <v>Yes</v>
          </cell>
          <cell r="M2912">
            <v>2039728</v>
          </cell>
          <cell r="N2912">
            <v>2039749</v>
          </cell>
          <cell r="O2912" t="str">
            <v>NETWORK_GEO</v>
          </cell>
          <cell r="P2912">
            <v>0.48</v>
          </cell>
          <cell r="Q2912">
            <v>1</v>
          </cell>
          <cell r="R2912" t="str">
            <v>Seller Fulfilled</v>
          </cell>
          <cell r="S2912" t="str">
            <v>Seller Fulfilled</v>
          </cell>
          <cell r="T2912" t="str">
            <v>1VTGGY1T0M8G</v>
          </cell>
          <cell r="U2912" t="str">
            <v>00764608005415</v>
          </cell>
        </row>
        <row r="2913">
          <cell r="A2913" t="str">
            <v>5073-EACH</v>
          </cell>
          <cell r="B2913">
            <v>27877277</v>
          </cell>
          <cell r="C2913" t="str">
            <v>BAZIC 10 X 13 Clasp Envelope (100/Box) [5073]</v>
          </cell>
          <cell r="D2913" t="str">
            <v>ARCHIVED</v>
          </cell>
          <cell r="E2913" t="str">
            <v>UNPUBLISHED</v>
          </cell>
          <cell r="F2913" t="str">
            <v>Offer end date has passed,Price Adjusted</v>
          </cell>
          <cell r="G2913" t="str">
            <v>Office &amp; Stationery</v>
          </cell>
          <cell r="H2913" t="str">
            <v>Writing Notebooks &amp; Sketch Books</v>
          </cell>
          <cell r="I2913">
            <v>9.49</v>
          </cell>
          <cell r="J2913" t="str">
            <v>USD</v>
          </cell>
          <cell r="K2913" t="str">
            <v>Base</v>
          </cell>
          <cell r="L2913" t="str">
            <v>Yes</v>
          </cell>
          <cell r="M2913">
            <v>2038710</v>
          </cell>
          <cell r="N2913">
            <v>2039723</v>
          </cell>
          <cell r="O2913" t="str">
            <v>NETWORK_GEO</v>
          </cell>
          <cell r="P2913">
            <v>0.57999999999999996</v>
          </cell>
          <cell r="Q2913">
            <v>1</v>
          </cell>
          <cell r="R2913" t="str">
            <v>Seller Fulfilled</v>
          </cell>
          <cell r="S2913" t="str">
            <v>Seller Fulfilled</v>
          </cell>
          <cell r="T2913" t="str">
            <v>7BY72ARSQIV8</v>
          </cell>
          <cell r="U2913" t="str">
            <v>00764608055243</v>
          </cell>
        </row>
        <row r="2914">
          <cell r="A2914" t="str">
            <v>545-SET4</v>
          </cell>
          <cell r="B2914">
            <v>43473214</v>
          </cell>
          <cell r="C2914" t="str">
            <v>BAZIC Cards Game Go Fish, Monster Match, Old Maid, Crazy 8's (36/Pack), 4-Packs</v>
          </cell>
          <cell r="D2914" t="str">
            <v>ACTIVE</v>
          </cell>
          <cell r="E2914" t="str">
            <v>PUBLISHED</v>
          </cell>
          <cell r="F2914" t="str">
            <v>Offer end date has passed</v>
          </cell>
          <cell r="G2914" t="str">
            <v>Office &amp; Stationery</v>
          </cell>
          <cell r="H2914" t="str">
            <v>Chalkboard Erasers</v>
          </cell>
          <cell r="I2914">
            <v>17.75</v>
          </cell>
          <cell r="J2914" t="str">
            <v>USD</v>
          </cell>
          <cell r="K2914" t="str">
            <v>Base</v>
          </cell>
          <cell r="L2914" t="str">
            <v>Yes</v>
          </cell>
          <cell r="M2914">
            <v>2038710</v>
          </cell>
          <cell r="N2914">
            <v>2039721</v>
          </cell>
          <cell r="O2914" t="str">
            <v>NETWORK_GEO</v>
          </cell>
          <cell r="P2914">
            <v>0.76</v>
          </cell>
          <cell r="Q2914">
            <v>1</v>
          </cell>
          <cell r="R2914" t="str">
            <v>Seller Fulfilled</v>
          </cell>
          <cell r="S2914" t="str">
            <v>Seller Fulfilled</v>
          </cell>
          <cell r="T2914" t="str">
            <v>5GJBOQNZ1GO1</v>
          </cell>
          <cell r="U2914" t="str">
            <v>00468876310065</v>
          </cell>
        </row>
        <row r="2915">
          <cell r="A2915" t="str">
            <v>562-CASE</v>
          </cell>
          <cell r="B2915">
            <v>136798458</v>
          </cell>
          <cell r="C2915" t="str">
            <v>BAZIC Wide Ruled 3 Subject Spiral Notebooks 120 Sheets, Assorted Color, 24-Pack</v>
          </cell>
          <cell r="D2915" t="str">
            <v>ACTIVE</v>
          </cell>
          <cell r="E2915" t="str">
            <v>PUBLISHED</v>
          </cell>
          <cell r="G2915" t="str">
            <v>Office &amp; Stationery</v>
          </cell>
          <cell r="H2915" t="str">
            <v>Composition Notebooks</v>
          </cell>
          <cell r="I2915">
            <v>75.69</v>
          </cell>
          <cell r="J2915" t="str">
            <v>USD</v>
          </cell>
          <cell r="K2915" t="str">
            <v>Base</v>
          </cell>
          <cell r="L2915" t="str">
            <v>Yes</v>
          </cell>
          <cell r="M2915">
            <v>2038710</v>
          </cell>
          <cell r="N2915">
            <v>2039885</v>
          </cell>
          <cell r="O2915" t="str">
            <v>NETWORK_GEO</v>
          </cell>
          <cell r="P2915">
            <v>7.72</v>
          </cell>
          <cell r="Q2915">
            <v>1</v>
          </cell>
          <cell r="R2915" t="str">
            <v>Seller Fulfilled</v>
          </cell>
          <cell r="S2915" t="str">
            <v>Seller Fulfilled</v>
          </cell>
          <cell r="T2915" t="str">
            <v>0WB46RD08EI1</v>
          </cell>
          <cell r="U2915" t="str">
            <v>20764608060128</v>
          </cell>
        </row>
        <row r="2916">
          <cell r="A2916" t="str">
            <v>6013-PACK4</v>
          </cell>
          <cell r="B2916">
            <v>799906871</v>
          </cell>
          <cell r="C2916" t="str">
            <v>BAZIC Magnetic Dry Erase Whiteboard &amp; Marker + 2 Magnets), 11"x17", 4-Pack</v>
          </cell>
          <cell r="D2916" t="str">
            <v>ACTIVE</v>
          </cell>
          <cell r="E2916" t="str">
            <v>PUBLISHED</v>
          </cell>
          <cell r="G2916" t="str">
            <v>Office &amp; Stationery</v>
          </cell>
          <cell r="H2916" t="str">
            <v>Whiteboards</v>
          </cell>
          <cell r="I2916">
            <v>41.99</v>
          </cell>
          <cell r="J2916" t="str">
            <v>USD</v>
          </cell>
          <cell r="K2916" t="str">
            <v>Base</v>
          </cell>
          <cell r="L2916">
            <v>41.99</v>
          </cell>
          <cell r="M2916">
            <v>2039885</v>
          </cell>
          <cell r="N2916">
            <v>2039885</v>
          </cell>
          <cell r="O2916" t="str">
            <v>NETWORK_GEO</v>
          </cell>
          <cell r="P2916">
            <v>1</v>
          </cell>
          <cell r="Q2916">
            <v>1</v>
          </cell>
          <cell r="R2916" t="str">
            <v>Seller Fulfilled</v>
          </cell>
          <cell r="S2916" t="str">
            <v>Seller Fulfilled</v>
          </cell>
          <cell r="T2916" t="str">
            <v>3GP50KD7WE07</v>
          </cell>
          <cell r="U2916" t="str">
            <v>00764608060490</v>
          </cell>
        </row>
        <row r="2917">
          <cell r="A2917" t="str">
            <v>6811-EACH</v>
          </cell>
          <cell r="B2917">
            <v>519622201</v>
          </cell>
          <cell r="C2917" t="str">
            <v>Wooden Dowel Round Multi-Colored 3/16" x 12" (15/Bag) [6811]</v>
          </cell>
          <cell r="D2917" t="str">
            <v>ACTIVE</v>
          </cell>
          <cell r="E2917" t="str">
            <v>PUBLISHED</v>
          </cell>
          <cell r="G2917" t="str">
            <v>Tools &amp; Hardware</v>
          </cell>
          <cell r="H2917" t="str">
            <v>Dowels</v>
          </cell>
          <cell r="I2917">
            <v>7.8</v>
          </cell>
          <cell r="J2917" t="str">
            <v>USD</v>
          </cell>
          <cell r="K2917" t="str">
            <v>Base</v>
          </cell>
          <cell r="L2917">
            <v>7.8</v>
          </cell>
          <cell r="M2917">
            <v>2038710</v>
          </cell>
          <cell r="N2917">
            <v>2039885</v>
          </cell>
          <cell r="O2917" t="str">
            <v>NETWORK_GEO</v>
          </cell>
          <cell r="P2917">
            <v>2.34</v>
          </cell>
          <cell r="Q2917">
            <v>1</v>
          </cell>
          <cell r="R2917" t="str">
            <v>Seller Fulfilled</v>
          </cell>
          <cell r="S2917" t="str">
            <v>Seller Fulfilled</v>
          </cell>
          <cell r="T2917" t="str">
            <v>6AC280FS4UMG</v>
          </cell>
          <cell r="U2917" t="str">
            <v>00764608060513</v>
          </cell>
        </row>
        <row r="2918">
          <cell r="A2918" t="str">
            <v>722-BOX</v>
          </cell>
          <cell r="B2918">
            <v>5224696377</v>
          </cell>
          <cell r="C2918" t="str">
            <v>BAZIC Crown 0.7mm Mechanical Pencil w/ Ceramic Lead Refills, Colorful Comfort Grip Latex Free Eraser, 24-Pack</v>
          </cell>
          <cell r="D2918" t="str">
            <v>ACTIVE</v>
          </cell>
          <cell r="E2918" t="str">
            <v>PUBLISHED</v>
          </cell>
          <cell r="F2918" t="str">
            <v>Compliance - Made In USA</v>
          </cell>
          <cell r="G2918" t="str">
            <v>Office &amp; Stationery</v>
          </cell>
          <cell r="H2918" t="str">
            <v>Mechanical Pencils</v>
          </cell>
          <cell r="I2918">
            <v>37.49</v>
          </cell>
          <cell r="J2918" t="str">
            <v>USD</v>
          </cell>
          <cell r="K2918" t="str">
            <v>Base</v>
          </cell>
          <cell r="L2918">
            <v>37.49</v>
          </cell>
          <cell r="M2918">
            <v>2039720</v>
          </cell>
          <cell r="N2918">
            <v>2039906</v>
          </cell>
          <cell r="O2918">
            <v>3.4</v>
          </cell>
          <cell r="P2918">
            <v>0.13500000000000001</v>
          </cell>
          <cell r="Q2918">
            <v>1</v>
          </cell>
          <cell r="R2918" t="str">
            <v>WFS Eligible</v>
          </cell>
          <cell r="S2918" t="str">
            <v>Seller Fulfilled</v>
          </cell>
          <cell r="T2918" t="str">
            <v>665PXKC5OA1Z</v>
          </cell>
          <cell r="U2918" t="str">
            <v>00764608061022</v>
          </cell>
        </row>
        <row r="2919">
          <cell r="A2919" t="str">
            <v>8244-CASE</v>
          </cell>
          <cell r="B2919">
            <v>16516450196</v>
          </cell>
          <cell r="C2919" t="str">
            <v>BAZIC Catalog Envelope 9" x 12" Gummed Seal Eyelet Closure, 500-Count</v>
          </cell>
          <cell r="D2919" t="str">
            <v>ACTIVE</v>
          </cell>
          <cell r="E2919" t="str">
            <v>PUBLISHED</v>
          </cell>
          <cell r="F2919" t="str">
            <v>Shipping information is not found</v>
          </cell>
          <cell r="G2919" t="str">
            <v>Home &amp; Garden</v>
          </cell>
          <cell r="H2919" t="str">
            <v>Clothes Pins</v>
          </cell>
          <cell r="I2919">
            <v>36.85</v>
          </cell>
          <cell r="J2919" t="str">
            <v>USD</v>
          </cell>
          <cell r="K2919" t="str">
            <v>Base</v>
          </cell>
          <cell r="L2919" t="str">
            <v>Yes</v>
          </cell>
          <cell r="M2919">
            <v>2038710</v>
          </cell>
          <cell r="N2919">
            <v>2038710</v>
          </cell>
          <cell r="O2919" t="str">
            <v>NETWORK_GEO</v>
          </cell>
          <cell r="P2919">
            <v>1.6</v>
          </cell>
          <cell r="Q2919">
            <v>1</v>
          </cell>
          <cell r="R2919" t="str">
            <v>Seller Fulfilled</v>
          </cell>
          <cell r="S2919" t="str">
            <v>Seller Fulfilled</v>
          </cell>
          <cell r="T2919" t="str">
            <v>1C1GI8VU8PRG</v>
          </cell>
          <cell r="U2919" t="str">
            <v>10764608068080</v>
          </cell>
        </row>
        <row r="2920">
          <cell r="A2920" t="str">
            <v>S-5-PACK4</v>
          </cell>
          <cell r="B2920">
            <v>194163558</v>
          </cell>
          <cell r="C2920" t="str">
            <v>BAZIC Apartment For Rent Sign 9"X12", Waterproof Indoor Signage, 4-Pack</v>
          </cell>
          <cell r="D2920" t="str">
            <v>ARCHIVED</v>
          </cell>
          <cell r="E2920" t="str">
            <v>UNPUBLISHED</v>
          </cell>
          <cell r="F2920" t="str">
            <v>Offer end date has passed</v>
          </cell>
          <cell r="G2920" t="str">
            <v>Crafts</v>
          </cell>
          <cell r="H2920" t="str">
            <v>Art Pencils</v>
          </cell>
          <cell r="I2920">
            <v>7.99</v>
          </cell>
          <cell r="J2920" t="str">
            <v>USD</v>
          </cell>
          <cell r="K2920" t="str">
            <v>Base</v>
          </cell>
          <cell r="L2920" t="str">
            <v>Yes</v>
          </cell>
          <cell r="M2920">
            <v>2038710</v>
          </cell>
          <cell r="N2920">
            <v>2039720</v>
          </cell>
          <cell r="O2920" t="str">
            <v>NETWORK_GEO</v>
          </cell>
          <cell r="P2920">
            <v>0.16</v>
          </cell>
          <cell r="Q2920">
            <v>1</v>
          </cell>
          <cell r="R2920" t="str">
            <v>WFS Eligible</v>
          </cell>
          <cell r="S2920" t="str">
            <v>Seller Fulfilled</v>
          </cell>
          <cell r="T2920" t="str">
            <v>6S7WVS0WWM9U</v>
          </cell>
          <cell r="U2920" t="str">
            <v>00764608007358</v>
          </cell>
        </row>
        <row r="2921">
          <cell r="A2921" t="str">
            <v>1234-PACK2</v>
          </cell>
          <cell r="B2921">
            <v>549104610</v>
          </cell>
          <cell r="C2921" t="str">
            <v>BAZIC Washable Markers Fine Line Pen 16 Color Dual Tip Coloring Marker (8/Pack), 2-Packs</v>
          </cell>
          <cell r="D2921" t="str">
            <v>ACTIVE</v>
          </cell>
          <cell r="E2921" t="str">
            <v>PUBLISHED</v>
          </cell>
          <cell r="F2921" t="str">
            <v>Offer end date has passed</v>
          </cell>
          <cell r="G2921" t="str">
            <v>Crafts</v>
          </cell>
          <cell r="H2921" t="str">
            <v>Art Pencils</v>
          </cell>
          <cell r="I2921">
            <v>6.99</v>
          </cell>
          <cell r="J2921" t="str">
            <v>USD</v>
          </cell>
          <cell r="K2921" t="str">
            <v>Base</v>
          </cell>
          <cell r="L2921" t="str">
            <v>Yes</v>
          </cell>
          <cell r="M2921">
            <v>2039746</v>
          </cell>
          <cell r="N2921">
            <v>2039720</v>
          </cell>
          <cell r="O2921" t="str">
            <v>ALWAYS_TWO_DAY</v>
          </cell>
          <cell r="P2921">
            <v>0.15</v>
          </cell>
          <cell r="Q2921">
            <v>1</v>
          </cell>
          <cell r="R2921" t="str">
            <v>Walmart Fulfilled</v>
          </cell>
          <cell r="S2921" t="str">
            <v>Seller Fulfilled</v>
          </cell>
          <cell r="T2921" t="str">
            <v>3VG97QOV17HY</v>
          </cell>
          <cell r="U2921" t="str">
            <v>00764608007600</v>
          </cell>
        </row>
        <row r="2922">
          <cell r="A2922" t="str">
            <v>17019-BOX</v>
          </cell>
          <cell r="B2922">
            <v>693609303</v>
          </cell>
          <cell r="C2922" t="str">
            <v>BAZIC GX-8 Assorted Color Oil Gel Ink Pen, 1.0 mm Medium Point, (6/Pack), 24-Pack</v>
          </cell>
          <cell r="D2922" t="str">
            <v>ARCHIVED</v>
          </cell>
          <cell r="E2922" t="str">
            <v>UNPUBLISHED</v>
          </cell>
          <cell r="F2922" t="str">
            <v>Offer end date has passed</v>
          </cell>
          <cell r="G2922" t="str">
            <v>Office &amp; Stationery</v>
          </cell>
          <cell r="H2922" t="str">
            <v>Pencils</v>
          </cell>
          <cell r="I2922">
            <v>6.99</v>
          </cell>
          <cell r="J2922" t="str">
            <v>USD</v>
          </cell>
          <cell r="K2922" t="str">
            <v>Base</v>
          </cell>
          <cell r="L2922" t="str">
            <v>No</v>
          </cell>
          <cell r="M2922">
            <v>2039719</v>
          </cell>
          <cell r="N2922">
            <v>2039720</v>
          </cell>
          <cell r="O2922" t="str">
            <v>ALWAYS_TWO_DAY</v>
          </cell>
          <cell r="P2922">
            <v>0.18</v>
          </cell>
          <cell r="Q2922">
            <v>1</v>
          </cell>
          <cell r="R2922" t="str">
            <v>Walmart Fulfilled</v>
          </cell>
          <cell r="S2922" t="str">
            <v>Seller Fulfilled</v>
          </cell>
          <cell r="T2922" t="str">
            <v>10LEWR4XPYSO</v>
          </cell>
          <cell r="U2922" t="str">
            <v>00764608007617</v>
          </cell>
        </row>
        <row r="2923">
          <cell r="A2923" t="str">
            <v>1730-PACK4</v>
          </cell>
          <cell r="B2923">
            <v>5982269253</v>
          </cell>
          <cell r="C2923" t="str">
            <v>BAZIC Callum 0.5mm Rollerball Pen, Blue Ink Needle Tip Fine Point Ink Pens (2/Pack), 4-Packs</v>
          </cell>
          <cell r="D2923" t="str">
            <v>ACTIVE</v>
          </cell>
          <cell r="E2923" t="str">
            <v>PUBLISHED</v>
          </cell>
          <cell r="G2923" t="str">
            <v>Office &amp; Stationery</v>
          </cell>
          <cell r="H2923" t="str">
            <v>Pens</v>
          </cell>
          <cell r="I2923">
            <v>13.49</v>
          </cell>
          <cell r="J2923" t="str">
            <v>USD</v>
          </cell>
          <cell r="K2923" t="str">
            <v>Base</v>
          </cell>
          <cell r="L2923">
            <v>13.49</v>
          </cell>
          <cell r="M2923">
            <v>2039719</v>
          </cell>
          <cell r="N2923">
            <v>2039720</v>
          </cell>
          <cell r="O2923" t="str">
            <v>NETWORK_GEO</v>
          </cell>
          <cell r="P2923">
            <v>0.18</v>
          </cell>
          <cell r="Q2923">
            <v>1</v>
          </cell>
          <cell r="R2923" t="str">
            <v>Seller Fulfilled</v>
          </cell>
          <cell r="S2923" t="str">
            <v>Seller Fulfilled</v>
          </cell>
          <cell r="T2923" t="str">
            <v>5RPJPDJ26U68</v>
          </cell>
          <cell r="U2923" t="str">
            <v>00764608007631</v>
          </cell>
        </row>
        <row r="2924">
          <cell r="A2924" t="str">
            <v>1806-CASE</v>
          </cell>
          <cell r="B2924">
            <v>356174007</v>
          </cell>
          <cell r="C2924" t="str">
            <v>BAZIC Plastic Clipboard 12.7" x 9" Low Profile Clip, 4 Colors, 48-Pack</v>
          </cell>
          <cell r="D2924" t="str">
            <v>ACTIVE</v>
          </cell>
          <cell r="E2924" t="str">
            <v>PUBLISHED</v>
          </cell>
          <cell r="G2924" t="str">
            <v>Office &amp; Stationery</v>
          </cell>
          <cell r="H2924" t="str">
            <v>Form Holders &amp; Clipboards</v>
          </cell>
          <cell r="I2924">
            <v>105.54</v>
          </cell>
          <cell r="J2924" t="str">
            <v>USD</v>
          </cell>
          <cell r="K2924" t="str">
            <v>Base</v>
          </cell>
          <cell r="L2924">
            <v>105.54</v>
          </cell>
          <cell r="M2924">
            <v>2039893</v>
          </cell>
          <cell r="N2924">
            <v>2039720</v>
          </cell>
          <cell r="O2924" t="str">
            <v>NETWORK_GEO</v>
          </cell>
          <cell r="P2924">
            <v>2.2999999999999998</v>
          </cell>
          <cell r="Q2924">
            <v>1</v>
          </cell>
          <cell r="R2924" t="str">
            <v>Seller Fulfilled</v>
          </cell>
          <cell r="S2924" t="str">
            <v>Seller Fulfilled</v>
          </cell>
          <cell r="T2924" t="str">
            <v>4D7985HMQW3C</v>
          </cell>
          <cell r="U2924" t="str">
            <v>10764608007713</v>
          </cell>
        </row>
        <row r="2925">
          <cell r="A2925" t="str">
            <v>1945-SET6</v>
          </cell>
          <cell r="B2925">
            <v>18501413814</v>
          </cell>
          <cell r="C2925" t="str">
            <v>BAZIC Products Manual Pencil Sharpeners &amp; Eraser, 6 Pack, Colorful 2 Sharpening Holes Sharpener with Eraser, Dual Hole</v>
          </cell>
          <cell r="D2925" t="str">
            <v>ACTIVE</v>
          </cell>
          <cell r="E2925" t="str">
            <v>PUBLISHED</v>
          </cell>
          <cell r="F2925" t="str">
            <v>Offer end date has passed</v>
          </cell>
          <cell r="G2925" t="str">
            <v>Office &amp; Stationery</v>
          </cell>
          <cell r="H2925" t="str">
            <v>Zipper Binders</v>
          </cell>
          <cell r="I2925">
            <v>170.82</v>
          </cell>
          <cell r="J2925" t="str">
            <v>USD</v>
          </cell>
          <cell r="K2925" t="str">
            <v>Base</v>
          </cell>
          <cell r="L2925" t="str">
            <v>Yes</v>
          </cell>
          <cell r="M2925">
            <v>2039751</v>
          </cell>
          <cell r="N2925">
            <v>2038710</v>
          </cell>
          <cell r="O2925" t="str">
            <v>NETWORK_GEO</v>
          </cell>
          <cell r="P2925">
            <v>15.904999999999999</v>
          </cell>
          <cell r="Q2925">
            <v>1</v>
          </cell>
          <cell r="R2925" t="str">
            <v>WFS Eligible</v>
          </cell>
          <cell r="S2925" t="str">
            <v>Walmart Fulfilled</v>
          </cell>
          <cell r="T2925" t="str">
            <v>548ESYLI5HIC</v>
          </cell>
          <cell r="U2925" t="str">
            <v>20764608008045</v>
          </cell>
        </row>
        <row r="2926">
          <cell r="A2926" t="str">
            <v>2013-PACK4</v>
          </cell>
          <cell r="B2926">
            <v>903471437</v>
          </cell>
          <cell r="C2926" t="str">
            <v>BAZIC Jumbo White Glue 7.62Oz (225 mL), Adhesive Bond Slime Making, 4-Packs</v>
          </cell>
          <cell r="D2926" t="str">
            <v>ACTIVE</v>
          </cell>
          <cell r="E2926" t="str">
            <v>PUBLISHED</v>
          </cell>
          <cell r="F2926" t="str">
            <v>Offer end date has passed</v>
          </cell>
          <cell r="G2926" t="str">
            <v>Crafts</v>
          </cell>
          <cell r="H2926" t="str">
            <v>Coloring Books</v>
          </cell>
          <cell r="I2926">
            <v>9.51</v>
          </cell>
          <cell r="J2926" t="str">
            <v>USD</v>
          </cell>
          <cell r="K2926" t="str">
            <v>Base</v>
          </cell>
          <cell r="L2926" t="str">
            <v>Yes</v>
          </cell>
          <cell r="M2926">
            <v>2039872</v>
          </cell>
          <cell r="N2926">
            <v>2038710</v>
          </cell>
          <cell r="O2926" t="str">
            <v>NETWORK_GEO</v>
          </cell>
          <cell r="P2926">
            <v>0.56000000000000005</v>
          </cell>
          <cell r="Q2926">
            <v>1</v>
          </cell>
          <cell r="R2926" t="str">
            <v>Seller Fulfilled</v>
          </cell>
          <cell r="S2926" t="str">
            <v>Seller Fulfilled</v>
          </cell>
          <cell r="T2926" t="str">
            <v>6F1C3ZK8D3D2</v>
          </cell>
          <cell r="U2926" t="str">
            <v>00814625080459</v>
          </cell>
        </row>
        <row r="2927">
          <cell r="A2927" t="str">
            <v>2019-CASE</v>
          </cell>
          <cell r="B2927">
            <v>594928458</v>
          </cell>
          <cell r="C2927" t="str">
            <v>BAZIC White Glue 1 Gallon, Giant Bulk Refill Adhesive Craft Slime Making, 2-Pack</v>
          </cell>
          <cell r="D2927" t="str">
            <v>ARCHIVED</v>
          </cell>
          <cell r="E2927" t="str">
            <v>UNPUBLISHED</v>
          </cell>
          <cell r="F2927" t="str">
            <v>Offer end date has passed,No Match Found - Adjusted to your last submitted price</v>
          </cell>
          <cell r="G2927" t="str">
            <v>Office &amp; Stationery</v>
          </cell>
          <cell r="H2927" t="str">
            <v>Pencil Cases</v>
          </cell>
          <cell r="I2927">
            <v>42</v>
          </cell>
          <cell r="J2927" t="str">
            <v>USD</v>
          </cell>
          <cell r="K2927" t="str">
            <v>Base</v>
          </cell>
          <cell r="L2927" t="str">
            <v>Yes</v>
          </cell>
          <cell r="M2927">
            <v>2039872</v>
          </cell>
          <cell r="N2927">
            <v>2039750</v>
          </cell>
          <cell r="O2927" t="str">
            <v>ALWAYS_TWO_DAY</v>
          </cell>
          <cell r="P2927">
            <v>2.4500000000000002</v>
          </cell>
          <cell r="Q2927">
            <v>1</v>
          </cell>
          <cell r="R2927" t="str">
            <v>Walmart Fulfilled</v>
          </cell>
          <cell r="S2927" t="str">
            <v>Seller Fulfilled</v>
          </cell>
          <cell r="T2927" t="str">
            <v>35XR1RCDHHMC</v>
          </cell>
          <cell r="U2927" t="str">
            <v>10764608008079</v>
          </cell>
        </row>
        <row r="2928">
          <cell r="A2928" t="str">
            <v>2115-EACH</v>
          </cell>
          <cell r="B2928">
            <v>16403701692</v>
          </cell>
          <cell r="C2928" t="str">
            <v>BAZIC 2 Pockets Poly Folder, 3 Prong Fastener Clip, Yellow Color, 1-Count</v>
          </cell>
          <cell r="D2928" t="str">
            <v>ACTIVE</v>
          </cell>
          <cell r="E2928" t="str">
            <v>UNPUBLISHED</v>
          </cell>
          <cell r="F2928" t="str">
            <v>PRICING_ERROR,PRICING_ERROR</v>
          </cell>
          <cell r="G2928" t="str">
            <v>Office &amp; Stationery</v>
          </cell>
          <cell r="H2928" t="str">
            <v>Pocket Folders</v>
          </cell>
          <cell r="I2928">
            <v>8.68</v>
          </cell>
          <cell r="J2928" t="str">
            <v>USD</v>
          </cell>
          <cell r="K2928" t="str">
            <v>Base</v>
          </cell>
          <cell r="L2928" t="str">
            <v>Yes</v>
          </cell>
          <cell r="M2928">
            <v>2039742</v>
          </cell>
          <cell r="N2928">
            <v>2038710</v>
          </cell>
          <cell r="O2928">
            <v>0.12</v>
          </cell>
          <cell r="P2928">
            <v>20</v>
          </cell>
          <cell r="Q2928">
            <v>1</v>
          </cell>
          <cell r="R2928" t="str">
            <v>Seller Fulfilled</v>
          </cell>
          <cell r="S2928" t="str">
            <v>Seller Fulfilled</v>
          </cell>
          <cell r="T2928" t="str">
            <v>1TC107QMAHI1</v>
          </cell>
          <cell r="U2928" t="str">
            <v>20764608090064</v>
          </cell>
        </row>
        <row r="2929">
          <cell r="A2929" t="str">
            <v>2121-CASE</v>
          </cell>
          <cell r="B2929">
            <v>14427013163</v>
          </cell>
          <cell r="C2929" t="str">
            <v>BAZIC Expanding File Folder 13 Pockets w/A-Z Tab Monthly Tabs, Morandi Document Organizer, 6-Pack</v>
          </cell>
          <cell r="D2929" t="str">
            <v>ACTIVE</v>
          </cell>
          <cell r="E2929" t="str">
            <v>PUBLISHED</v>
          </cell>
          <cell r="F2929" t="str">
            <v>Offer end date has passed</v>
          </cell>
          <cell r="G2929" t="str">
            <v>Office &amp; Stationery</v>
          </cell>
          <cell r="H2929" t="str">
            <v>File Folders</v>
          </cell>
          <cell r="I2929">
            <v>26.75</v>
          </cell>
          <cell r="J2929" t="str">
            <v>USD</v>
          </cell>
          <cell r="K2929" t="str">
            <v>Base</v>
          </cell>
          <cell r="L2929">
            <v>27.49</v>
          </cell>
          <cell r="M2929">
            <v>2039742</v>
          </cell>
          <cell r="N2929">
            <v>2038710</v>
          </cell>
          <cell r="O2929">
            <v>3.92</v>
          </cell>
          <cell r="P2929">
            <v>3.62</v>
          </cell>
          <cell r="Q2929">
            <v>1</v>
          </cell>
          <cell r="R2929" t="str">
            <v>Seller Fulfilled</v>
          </cell>
          <cell r="S2929" t="str">
            <v>Seller Fulfilled</v>
          </cell>
          <cell r="T2929" t="str">
            <v>6DRVTF248MUA</v>
          </cell>
          <cell r="U2929" t="str">
            <v>00465387131271</v>
          </cell>
        </row>
        <row r="2930">
          <cell r="A2930" t="str">
            <v>2171-CASE</v>
          </cell>
          <cell r="B2930">
            <v>172516053</v>
          </cell>
          <cell r="C2930" t="str">
            <v>BAZIC 2 Pockets Paper Folder, Damask Portfolio, Letter Size Folders Holder, Business Document Organizer, Assorted Color, 48-Pack</v>
          </cell>
          <cell r="D2930" t="str">
            <v>ARCHIVED</v>
          </cell>
          <cell r="E2930" t="str">
            <v>UNPUBLISHED</v>
          </cell>
          <cell r="F2930" t="str">
            <v>Offer end date has passed</v>
          </cell>
          <cell r="G2930" t="str">
            <v>Office &amp; Stationery</v>
          </cell>
          <cell r="H2930" t="str">
            <v>Pocket Folders</v>
          </cell>
          <cell r="I2930">
            <v>56.99</v>
          </cell>
          <cell r="J2930" t="str">
            <v>USD</v>
          </cell>
          <cell r="K2930" t="str">
            <v>Base</v>
          </cell>
          <cell r="L2930" t="str">
            <v>Yes</v>
          </cell>
          <cell r="M2930">
            <v>2039742</v>
          </cell>
          <cell r="N2930">
            <v>2038710</v>
          </cell>
          <cell r="O2930">
            <v>5.28</v>
          </cell>
          <cell r="P2930">
            <v>3.3</v>
          </cell>
          <cell r="Q2930">
            <v>1</v>
          </cell>
          <cell r="R2930" t="str">
            <v>Seller Fulfilled</v>
          </cell>
          <cell r="S2930" t="str">
            <v>Seller Fulfilled</v>
          </cell>
          <cell r="T2930" t="str">
            <v>79YZ5Y9RKJIE</v>
          </cell>
          <cell r="U2930" t="str">
            <v>00764608009178</v>
          </cell>
        </row>
        <row r="2931">
          <cell r="A2931" t="str">
            <v>2234-PACK2</v>
          </cell>
          <cell r="B2931">
            <v>541019697</v>
          </cell>
          <cell r="C2931" t="str">
            <v>BAZIC Bevel Erasers + Pencil Top Arrowhead Erasers Set, 30-Count</v>
          </cell>
          <cell r="D2931" t="str">
            <v>ACTIVE</v>
          </cell>
          <cell r="E2931" t="str">
            <v>PUBLISHED</v>
          </cell>
          <cell r="F2931" t="str">
            <v>Offer end date has passed</v>
          </cell>
          <cell r="G2931" t="str">
            <v>Office &amp; Stationery</v>
          </cell>
          <cell r="H2931" t="str">
            <v>Packing Tapes</v>
          </cell>
          <cell r="I2931">
            <v>7.99</v>
          </cell>
          <cell r="J2931" t="str">
            <v>USD</v>
          </cell>
          <cell r="K2931" t="str">
            <v>Base</v>
          </cell>
          <cell r="L2931" t="str">
            <v>Yes</v>
          </cell>
          <cell r="M2931">
            <v>2039721</v>
          </cell>
          <cell r="N2931">
            <v>2038710</v>
          </cell>
          <cell r="O2931" t="str">
            <v>NETWORK_GEO</v>
          </cell>
          <cell r="P2931">
            <v>0.31</v>
          </cell>
          <cell r="Q2931">
            <v>1</v>
          </cell>
          <cell r="R2931" t="str">
            <v>Seller Fulfilled</v>
          </cell>
          <cell r="S2931" t="str">
            <v>Seller Fulfilled</v>
          </cell>
          <cell r="T2931" t="str">
            <v>6F5MEREU3N8C</v>
          </cell>
          <cell r="U2931" t="str">
            <v>00764608009208</v>
          </cell>
        </row>
        <row r="2932">
          <cell r="A2932" t="str">
            <v>2409-CASE</v>
          </cell>
          <cell r="B2932">
            <v>312004837</v>
          </cell>
          <cell r="C2932" t="str">
            <v>BAZIC Jumbo Sidewalk Chalks + 1 Holders, 4 Colors Chalks for Outdoor, 24-Packs</v>
          </cell>
          <cell r="D2932" t="str">
            <v>ACTIVE</v>
          </cell>
          <cell r="E2932" t="str">
            <v>PUBLISHED</v>
          </cell>
          <cell r="F2932" t="str">
            <v>Reasonable price requirements are not met,Reasonable Price Not Satisfied</v>
          </cell>
          <cell r="G2932" t="str">
            <v>Office &amp; Stationery</v>
          </cell>
          <cell r="H2932" t="str">
            <v>Sidewalk Chalks</v>
          </cell>
          <cell r="I2932">
            <v>57.5</v>
          </cell>
          <cell r="J2932" t="str">
            <v>USD</v>
          </cell>
          <cell r="K2932" t="str">
            <v>Base</v>
          </cell>
          <cell r="L2932">
            <v>57.5</v>
          </cell>
          <cell r="M2932">
            <v>2038710</v>
          </cell>
          <cell r="N2932">
            <v>2038710</v>
          </cell>
          <cell r="O2932" t="str">
            <v>NETWORK_GEO</v>
          </cell>
          <cell r="P2932">
            <v>4.2</v>
          </cell>
          <cell r="Q2932">
            <v>1</v>
          </cell>
          <cell r="R2932" t="str">
            <v>Seller Fulfilled</v>
          </cell>
          <cell r="S2932" t="str">
            <v>Seller Fulfilled</v>
          </cell>
          <cell r="T2932" t="str">
            <v>2TFBWCL1MJDY</v>
          </cell>
          <cell r="U2932" t="str">
            <v>00467378521696</v>
          </cell>
        </row>
        <row r="2933">
          <cell r="A2933" t="str">
            <v>2707-EACH</v>
          </cell>
          <cell r="B2933">
            <v>30295070</v>
          </cell>
          <cell r="C2933" t="str">
            <v>BAZIC Magnifying Glass Sets 2X, Round 2 1/2", 2", 1 3/4", Magnifier for Seniors Book Newspaper Reading Insect Inspection School Science (3/Pack), 1-Pack</v>
          </cell>
          <cell r="D2933" t="str">
            <v>ACTIVE</v>
          </cell>
          <cell r="E2933" t="str">
            <v>SYSTEM_PROBLEM</v>
          </cell>
          <cell r="F2933" t="str">
            <v>Compliance - Consumer Protection</v>
          </cell>
          <cell r="G2933" t="str">
            <v>Home &amp; Garden</v>
          </cell>
          <cell r="H2933" t="str">
            <v>Plaques &amp; Signs</v>
          </cell>
          <cell r="I2933">
            <v>9.99</v>
          </cell>
          <cell r="J2933" t="str">
            <v>USD</v>
          </cell>
          <cell r="K2933" t="str">
            <v>Base</v>
          </cell>
          <cell r="L2933" t="str">
            <v>Yes</v>
          </cell>
          <cell r="M2933">
            <v>2038710</v>
          </cell>
          <cell r="N2933">
            <v>2038710</v>
          </cell>
          <cell r="O2933" t="str">
            <v>NETWORK_GEO</v>
          </cell>
          <cell r="P2933">
            <v>0.25</v>
          </cell>
          <cell r="Q2933">
            <v>1</v>
          </cell>
          <cell r="R2933" t="str">
            <v>Seller Fulfilled</v>
          </cell>
          <cell r="S2933" t="str">
            <v>Seller Fulfilled</v>
          </cell>
          <cell r="T2933" t="str">
            <v>2EEBNWRUHCBF</v>
          </cell>
          <cell r="U2933" t="str">
            <v>00466942600850</v>
          </cell>
        </row>
        <row r="2934">
          <cell r="A2934" t="str">
            <v>3175-PACK4</v>
          </cell>
          <cell r="B2934">
            <v>5602418280</v>
          </cell>
          <cell r="C2934" t="str">
            <v>BAZIC 3 Ring Binder 3" View Binders Slant D Ring White, Hold 600 Sheets Paper, 4-Count</v>
          </cell>
          <cell r="D2934" t="str">
            <v>ACTIVE</v>
          </cell>
          <cell r="E2934" t="str">
            <v>PUBLISHED</v>
          </cell>
          <cell r="G2934" t="str">
            <v>Office &amp; Stationery</v>
          </cell>
          <cell r="H2934" t="str">
            <v>Binders</v>
          </cell>
          <cell r="I2934">
            <v>27.29</v>
          </cell>
          <cell r="J2934" t="str">
            <v>USD</v>
          </cell>
          <cell r="K2934" t="str">
            <v>Base</v>
          </cell>
          <cell r="L2934">
            <v>27.29</v>
          </cell>
          <cell r="M2934">
            <v>2039738</v>
          </cell>
          <cell r="N2934">
            <v>2038710</v>
          </cell>
          <cell r="O2934" t="str">
            <v>NETWORK_GEO</v>
          </cell>
          <cell r="P2934">
            <v>0.25</v>
          </cell>
          <cell r="Q2934">
            <v>1</v>
          </cell>
          <cell r="R2934" t="str">
            <v>Seller Fulfilled</v>
          </cell>
          <cell r="S2934" t="str">
            <v>Seller Fulfilled</v>
          </cell>
          <cell r="T2934" t="str">
            <v>6874876011GL</v>
          </cell>
          <cell r="U2934" t="str">
            <v>00469689413813</v>
          </cell>
        </row>
        <row r="2935">
          <cell r="A2935" t="str">
            <v>5044-EA+744-EA+768-EA</v>
          </cell>
          <cell r="B2935">
            <v>5421393558</v>
          </cell>
          <cell r="C2935" t="str">
            <v>BAZIC Artist Essentials Set for Drawing and Sketching, 9" X "12" for Adults Artists</v>
          </cell>
          <cell r="D2935" t="str">
            <v>ACTIVE</v>
          </cell>
          <cell r="E2935" t="str">
            <v>PUBLISHED</v>
          </cell>
          <cell r="F2935" t="str">
            <v>Reasonable price requirements are not met,Reasonable Price Not Satisfied</v>
          </cell>
          <cell r="G2935" t="str">
            <v>Home &amp; Garden</v>
          </cell>
          <cell r="H2935" t="str">
            <v>Plaques &amp; Signs</v>
          </cell>
          <cell r="I2935">
            <v>20.64</v>
          </cell>
          <cell r="J2935" t="str">
            <v>USD</v>
          </cell>
          <cell r="K2935" t="str">
            <v>Base</v>
          </cell>
          <cell r="L2935" t="str">
            <v>Yes</v>
          </cell>
          <cell r="M2935">
            <v>2039723</v>
          </cell>
          <cell r="N2935">
            <v>2038710</v>
          </cell>
          <cell r="O2935" t="str">
            <v>NETWORK_GEO</v>
          </cell>
          <cell r="P2935">
            <v>1.34</v>
          </cell>
          <cell r="Q2935">
            <v>1</v>
          </cell>
          <cell r="R2935" t="str">
            <v>Seller Fulfilled</v>
          </cell>
          <cell r="S2935" t="str">
            <v>Walmart Fulfilled</v>
          </cell>
          <cell r="T2935" t="str">
            <v>6HCTEX77BOQO</v>
          </cell>
          <cell r="U2935" t="str">
            <v>10764608043278</v>
          </cell>
        </row>
        <row r="2936">
          <cell r="A2936" t="str">
            <v>5600-BOX</v>
          </cell>
          <cell r="B2936">
            <v>14589900237</v>
          </cell>
          <cell r="C2936" t="str">
            <v>BAZIC Telling Time Flash Cards Learn to Read Time, Read Clocks Numerals &amp; Analog (36/Pack), 24-Pack</v>
          </cell>
          <cell r="D2936" t="str">
            <v>ACTIVE</v>
          </cell>
          <cell r="E2936" t="str">
            <v>PUBLISHED</v>
          </cell>
          <cell r="F2936" t="str">
            <v>Offer end date has passed</v>
          </cell>
          <cell r="G2936" t="str">
            <v>Office &amp; Stationery</v>
          </cell>
          <cell r="H2936" t="str">
            <v>Flash Cards</v>
          </cell>
          <cell r="I2936">
            <v>40.49</v>
          </cell>
          <cell r="J2936" t="str">
            <v>USD</v>
          </cell>
          <cell r="K2936" t="str">
            <v>Base</v>
          </cell>
          <cell r="L2936">
            <v>40.49</v>
          </cell>
          <cell r="M2936">
            <v>2039914</v>
          </cell>
          <cell r="N2936">
            <v>2038980</v>
          </cell>
          <cell r="O2936">
            <v>5.3</v>
          </cell>
          <cell r="P2936">
            <v>14.36</v>
          </cell>
          <cell r="Q2936">
            <v>1</v>
          </cell>
          <cell r="R2936" t="str">
            <v>Seller Fulfilled</v>
          </cell>
          <cell r="S2936" t="str">
            <v>Seller Fulfilled</v>
          </cell>
          <cell r="T2936" t="str">
            <v>27YCRECPF5KX</v>
          </cell>
          <cell r="U2936" t="str">
            <v>20764608011090</v>
          </cell>
        </row>
        <row r="2937">
          <cell r="A2937" t="str">
            <v>6018-CASE</v>
          </cell>
          <cell r="B2937">
            <v>972376466</v>
          </cell>
          <cell r="C2937" t="str">
            <v>BAZIC Dry Erase Lap Board 9"x12", Double Sided Primary Ruled &amp; Blank, 24-Pack</v>
          </cell>
          <cell r="D2937" t="str">
            <v>ACTIVE</v>
          </cell>
          <cell r="E2937" t="str">
            <v>PUBLISHED</v>
          </cell>
          <cell r="G2937" t="str">
            <v>Office &amp; Stationery</v>
          </cell>
          <cell r="H2937" t="str">
            <v>Whiteboards</v>
          </cell>
          <cell r="I2937">
            <v>42.89</v>
          </cell>
          <cell r="J2937" t="str">
            <v>USD</v>
          </cell>
          <cell r="K2937" t="str">
            <v>Base</v>
          </cell>
          <cell r="L2937">
            <v>42.89</v>
          </cell>
          <cell r="M2937">
            <v>2039885</v>
          </cell>
          <cell r="N2937">
            <v>2039746</v>
          </cell>
          <cell r="O2937" t="str">
            <v>NETWORK_GEO</v>
          </cell>
          <cell r="P2937">
            <v>0.13</v>
          </cell>
          <cell r="Q2937">
            <v>1</v>
          </cell>
          <cell r="R2937" t="str">
            <v>Seller Fulfilled</v>
          </cell>
          <cell r="S2937" t="str">
            <v>Seller Fulfilled</v>
          </cell>
          <cell r="T2937" t="str">
            <v>100BCNGPG9YZ</v>
          </cell>
          <cell r="U2937" t="str">
            <v>00764608012147</v>
          </cell>
        </row>
        <row r="2938">
          <cell r="A2938" t="str">
            <v>6051-PACK2</v>
          </cell>
          <cell r="B2938">
            <v>870948915</v>
          </cell>
          <cell r="C2938" t="str">
            <v>BAZIC Magnetic Dry Erase Board Aluminium Frame 16"x20", Whiteboard, 2-Packs</v>
          </cell>
          <cell r="D2938" t="str">
            <v>ACTIVE</v>
          </cell>
          <cell r="E2938" t="str">
            <v>PUBLISHED</v>
          </cell>
          <cell r="F2938" t="str">
            <v>Reasonable price requirements are not met</v>
          </cell>
          <cell r="G2938" t="str">
            <v>Office &amp; Stationery</v>
          </cell>
          <cell r="H2938" t="str">
            <v>Whiteboards</v>
          </cell>
          <cell r="I2938">
            <v>37.5</v>
          </cell>
          <cell r="J2938" t="str">
            <v>USD</v>
          </cell>
          <cell r="K2938" t="str">
            <v>Base</v>
          </cell>
          <cell r="L2938">
            <v>37.5</v>
          </cell>
          <cell r="M2938">
            <v>2039885</v>
          </cell>
          <cell r="N2938">
            <v>2039746</v>
          </cell>
          <cell r="O2938" t="str">
            <v>NETWORK_GEO</v>
          </cell>
          <cell r="P2938">
            <v>2.2599999999999998</v>
          </cell>
          <cell r="Q2938">
            <v>1</v>
          </cell>
          <cell r="R2938" t="str">
            <v>Seller Fulfilled</v>
          </cell>
          <cell r="S2938" t="str">
            <v>Seller Fulfilled</v>
          </cell>
          <cell r="T2938" t="str">
            <v>2NCN0OA8AT2X</v>
          </cell>
          <cell r="U2938" t="str">
            <v>10764608012540</v>
          </cell>
        </row>
        <row r="2939">
          <cell r="A2939" t="str">
            <v>6052-CASE</v>
          </cell>
          <cell r="B2939">
            <v>201754526</v>
          </cell>
          <cell r="C2939" t="str">
            <v>BAZIC Magnetic Dry Erase Calendar Board Aluminium Frame 16"x20", 6-Pack</v>
          </cell>
          <cell r="D2939" t="str">
            <v>ACTIVE</v>
          </cell>
          <cell r="E2939" t="str">
            <v>PUBLISHED</v>
          </cell>
          <cell r="F2939" t="str">
            <v>Offer end date has passed,Price Adjusted</v>
          </cell>
          <cell r="G2939" t="str">
            <v>Office &amp; Stationery</v>
          </cell>
          <cell r="H2939" t="str">
            <v>Whiteboards</v>
          </cell>
          <cell r="I2939">
            <v>61.09</v>
          </cell>
          <cell r="J2939" t="str">
            <v>USD</v>
          </cell>
          <cell r="K2939" t="str">
            <v>Base</v>
          </cell>
          <cell r="L2939">
            <v>61.09</v>
          </cell>
          <cell r="M2939">
            <v>2039885</v>
          </cell>
          <cell r="N2939">
            <v>2039746</v>
          </cell>
          <cell r="O2939">
            <v>15.56</v>
          </cell>
          <cell r="P2939">
            <v>3.76</v>
          </cell>
          <cell r="Q2939">
            <v>1</v>
          </cell>
          <cell r="R2939" t="str">
            <v>Seller Fulfilled</v>
          </cell>
          <cell r="S2939" t="str">
            <v>Seller Fulfilled</v>
          </cell>
          <cell r="T2939" t="str">
            <v>3ACOUFSUFDM9</v>
          </cell>
          <cell r="U2939" t="str">
            <v>10764608012755</v>
          </cell>
        </row>
        <row r="2940">
          <cell r="A2940" t="str">
            <v>6328-SET8</v>
          </cell>
          <cell r="B2940">
            <v>720370243</v>
          </cell>
          <cell r="C2940" t="str">
            <v>SCHOOL ZONE Bilingual Spanish English Subtraction (Resta) Facts 0-10 Flash Cards Grades 1-2 [34084B]</v>
          </cell>
          <cell r="D2940" t="str">
            <v>ARCHIVED</v>
          </cell>
          <cell r="E2940" t="str">
            <v>UNPUBLISHED</v>
          </cell>
          <cell r="F2940" t="str">
            <v>Offer end date has passed,Price Adjusted</v>
          </cell>
          <cell r="G2940" t="str">
            <v>Office &amp; Stationery</v>
          </cell>
          <cell r="H2940" t="str">
            <v>Markers</v>
          </cell>
          <cell r="I2940">
            <v>11.25</v>
          </cell>
          <cell r="J2940" t="str">
            <v>USD</v>
          </cell>
          <cell r="K2940" t="str">
            <v>Base</v>
          </cell>
          <cell r="L2940" t="str">
            <v>Yes</v>
          </cell>
          <cell r="M2940">
            <v>2039914</v>
          </cell>
          <cell r="N2940">
            <v>2039746</v>
          </cell>
          <cell r="O2940" t="str">
            <v>NETWORK_GEO</v>
          </cell>
          <cell r="P2940">
            <v>0.36</v>
          </cell>
          <cell r="Q2940">
            <v>1</v>
          </cell>
          <cell r="R2940" t="str">
            <v>Seller Fulfilled</v>
          </cell>
          <cell r="S2940" t="str">
            <v>Walmart Fulfilled</v>
          </cell>
          <cell r="T2940" t="str">
            <v>4BYG38L078GW</v>
          </cell>
          <cell r="U2940" t="str">
            <v>00469991087092</v>
          </cell>
        </row>
        <row r="2941">
          <cell r="A2941" t="str">
            <v>6812-PACK2</v>
          </cell>
          <cell r="B2941">
            <v>337355405</v>
          </cell>
          <cell r="C2941" t="str">
            <v>BAZIC Wooden Dowel Rods Wood Sticks, 3/16" x 12" Natural Hardwood Stick, 40-Count</v>
          </cell>
          <cell r="D2941" t="str">
            <v>ACTIVE</v>
          </cell>
          <cell r="E2941" t="str">
            <v>PUBLISHED</v>
          </cell>
          <cell r="F2941"/>
          <cell r="G2941" t="str">
            <v>Office &amp; Stationery</v>
          </cell>
          <cell r="H2941" t="str">
            <v>Correction Fluid</v>
          </cell>
          <cell r="I2941">
            <v>6.99</v>
          </cell>
          <cell r="J2941" t="str">
            <v>USD</v>
          </cell>
          <cell r="K2941" t="str">
            <v>Base</v>
          </cell>
          <cell r="L2941" t="str">
            <v>Yes</v>
          </cell>
          <cell r="M2941">
            <v>2038710</v>
          </cell>
          <cell r="N2941">
            <v>2039913</v>
          </cell>
          <cell r="O2941" t="str">
            <v>ALWAYS_TWO_DAY</v>
          </cell>
          <cell r="P2941">
            <v>6.0000000000000001E-3</v>
          </cell>
          <cell r="Q2941">
            <v>1</v>
          </cell>
          <cell r="R2941" t="str">
            <v>Walmart Fulfilled</v>
          </cell>
          <cell r="S2941" t="str">
            <v>Seller Fulfilled</v>
          </cell>
          <cell r="T2941" t="str">
            <v>5T835LTHK84N</v>
          </cell>
          <cell r="U2941" t="str">
            <v>00764608016213</v>
          </cell>
        </row>
        <row r="2942">
          <cell r="A2942" t="str">
            <v>7008-CASE</v>
          </cell>
          <cell r="B2942">
            <v>12340501633</v>
          </cell>
          <cell r="C2942" t="str">
            <v>Spanish Story Books, 4 Titles, Paperback, Fun Early Learning Story Book Picture Book for Bedtime Reading Home School Classroom, 48-Pack</v>
          </cell>
          <cell r="D2942" t="str">
            <v>ACTIVE</v>
          </cell>
          <cell r="E2942" t="str">
            <v>PUBLISHED</v>
          </cell>
          <cell r="F2942" t="str">
            <v>Offer end date has passed</v>
          </cell>
          <cell r="G2942" t="str">
            <v>Books, Music &amp; Movies</v>
          </cell>
          <cell r="H2942" t="str">
            <v>Books</v>
          </cell>
          <cell r="I2942">
            <v>100.99</v>
          </cell>
          <cell r="J2942" t="str">
            <v>USD</v>
          </cell>
          <cell r="K2942" t="str">
            <v>Base</v>
          </cell>
          <cell r="L2942">
            <v>100.99</v>
          </cell>
          <cell r="M2942">
            <v>2038013</v>
          </cell>
          <cell r="N2942">
            <v>2039719</v>
          </cell>
          <cell r="O2942" t="str">
            <v>NETWORK_GEO</v>
          </cell>
          <cell r="P2942">
            <v>0.06</v>
          </cell>
          <cell r="Q2942">
            <v>1</v>
          </cell>
          <cell r="R2942" t="str">
            <v>Seller Fulfilled</v>
          </cell>
          <cell r="S2942" t="str">
            <v>Seller Fulfilled</v>
          </cell>
          <cell r="T2942" t="str">
            <v>0WK9CH0YYYYO</v>
          </cell>
          <cell r="U2942" t="str">
            <v>00764608170007</v>
          </cell>
        </row>
        <row r="2943">
          <cell r="A2943" t="str">
            <v>70900-A-SET4</v>
          </cell>
          <cell r="B2943">
            <v>17512907495</v>
          </cell>
          <cell r="C2943" t="str">
            <v>Pop Up Activities Books, 4 Titles, First Words, Alphabet, Colors, Numbers Early Learning Picture Book, 4-Pack</v>
          </cell>
          <cell r="D2943" t="str">
            <v>RETIRED</v>
          </cell>
          <cell r="E2943" t="str">
            <v>UNPUBLISHED</v>
          </cell>
          <cell r="F2943" t="str">
            <v>Offer end date has passed</v>
          </cell>
          <cell r="G2943" t="str">
            <v>Crafts</v>
          </cell>
          <cell r="H2943" t="str">
            <v>Coloring Books</v>
          </cell>
          <cell r="I2943">
            <v>16.690000000000001</v>
          </cell>
          <cell r="J2943" t="str">
            <v>USD</v>
          </cell>
          <cell r="K2943" t="str">
            <v>Base</v>
          </cell>
          <cell r="L2943" t="str">
            <v>Yes</v>
          </cell>
          <cell r="M2943">
            <v>2038710</v>
          </cell>
          <cell r="N2943">
            <v>2039719</v>
          </cell>
          <cell r="O2943" t="str">
            <v>NETWORK_GEO</v>
          </cell>
          <cell r="P2943">
            <v>0.06</v>
          </cell>
          <cell r="Q2943">
            <v>1</v>
          </cell>
          <cell r="R2943" t="str">
            <v>Seller Fulfilled</v>
          </cell>
          <cell r="S2943" t="str">
            <v>Walmart Fulfilled</v>
          </cell>
          <cell r="T2943" t="str">
            <v>6NKLY425JZ7T</v>
          </cell>
          <cell r="U2943" t="str">
            <v>00764608170014</v>
          </cell>
        </row>
        <row r="2944">
          <cell r="A2944" t="str">
            <v>754-CASE</v>
          </cell>
          <cell r="B2944">
            <v>17649416264</v>
          </cell>
          <cell r="C2944" t="str">
            <v>BAZIC Mechanical Pencil Infinite Alora 0.7mm w/ Ceramic Lead Refills, Auto Lead Advance, 144-Packs</v>
          </cell>
          <cell r="D2944" t="str">
            <v>ACTIVE</v>
          </cell>
          <cell r="E2944" t="str">
            <v>PUBLISHED</v>
          </cell>
          <cell r="F2944" t="str">
            <v>Offer end date has passed,Price Adjusted</v>
          </cell>
          <cell r="G2944" t="str">
            <v>Office &amp; Stationery</v>
          </cell>
          <cell r="H2944" t="str">
            <v>Pens</v>
          </cell>
          <cell r="I2944">
            <v>45.75</v>
          </cell>
          <cell r="J2944" t="str">
            <v>USD</v>
          </cell>
          <cell r="K2944" t="str">
            <v>Base</v>
          </cell>
          <cell r="L2944" t="str">
            <v>Yes</v>
          </cell>
          <cell r="M2944">
            <v>2039720</v>
          </cell>
          <cell r="N2944">
            <v>2039719</v>
          </cell>
          <cell r="O2944" t="str">
            <v>NETWORK_GEO</v>
          </cell>
          <cell r="P2944">
            <v>2.87</v>
          </cell>
          <cell r="Q2944">
            <v>1</v>
          </cell>
          <cell r="R2944" t="str">
            <v>Seller Fulfilled</v>
          </cell>
          <cell r="S2944" t="str">
            <v>Seller Fulfilled</v>
          </cell>
          <cell r="T2944" t="str">
            <v>1FT4CE5GE7J4</v>
          </cell>
          <cell r="U2944" t="str">
            <v>10764608170332</v>
          </cell>
        </row>
        <row r="2945">
          <cell r="A2945" t="str">
            <v>757-CASE</v>
          </cell>
          <cell r="B2945">
            <v>17687967052</v>
          </cell>
          <cell r="C2945" t="str">
            <v>BAZIC Mechanical Pencil Saige Chroma 0.7mm, Smooth Writing Pencils (4/Pack), 144-Packs</v>
          </cell>
          <cell r="D2945" t="str">
            <v>ACTIVE</v>
          </cell>
          <cell r="E2945" t="str">
            <v>PUBLISHED</v>
          </cell>
          <cell r="F2945" t="str">
            <v>Offer end date has passed,Price Adjusted</v>
          </cell>
          <cell r="G2945" t="str">
            <v>Office &amp; Stationery</v>
          </cell>
          <cell r="H2945" t="str">
            <v>Mechanical Pencils</v>
          </cell>
          <cell r="I2945">
            <v>130.01</v>
          </cell>
          <cell r="J2945" t="str">
            <v>USD</v>
          </cell>
          <cell r="K2945" t="str">
            <v>Base</v>
          </cell>
          <cell r="L2945">
            <v>130.01</v>
          </cell>
          <cell r="M2945">
            <v>2039720</v>
          </cell>
          <cell r="N2945">
            <v>2039719</v>
          </cell>
          <cell r="O2945">
            <v>13.45</v>
          </cell>
          <cell r="P2945">
            <v>2.58</v>
          </cell>
          <cell r="Q2945">
            <v>1</v>
          </cell>
          <cell r="R2945" t="str">
            <v>Seller Fulfilled</v>
          </cell>
          <cell r="S2945" t="str">
            <v>Seller Fulfilled</v>
          </cell>
          <cell r="T2945" t="str">
            <v>0SDLQWUYCG70</v>
          </cell>
          <cell r="U2945" t="str">
            <v>10764608170677</v>
          </cell>
        </row>
        <row r="2946">
          <cell r="A2946" t="str">
            <v>1075-EACH</v>
          </cell>
          <cell r="B2946">
            <v>718925926</v>
          </cell>
          <cell r="C2946" t="str">
            <v>BAZIC School Backpack Active 17" Burgundy, Lightweight School Bag for Students Kids Girls Boys Travel, Fit 13-inch Laptop Notebook Text Book, 1-Pack</v>
          </cell>
          <cell r="D2946" t="str">
            <v>ARCHIVED</v>
          </cell>
          <cell r="E2946" t="str">
            <v>SYSTEM_PROBLEM</v>
          </cell>
          <cell r="F2946" t="str">
            <v>Compliance - Childrenâ€™s Product Policy</v>
          </cell>
          <cell r="G2946" t="str">
            <v>Travel, Luggage &amp; Accessories</v>
          </cell>
          <cell r="H2946" t="str">
            <v>Backpacks</v>
          </cell>
          <cell r="I2946">
            <v>23.69</v>
          </cell>
          <cell r="J2946" t="str">
            <v>USD</v>
          </cell>
          <cell r="K2946" t="str">
            <v>Base</v>
          </cell>
          <cell r="L2946" t="str">
            <v>Yes</v>
          </cell>
          <cell r="M2946">
            <v>2038980</v>
          </cell>
          <cell r="N2946">
            <v>2039719</v>
          </cell>
          <cell r="O2946" t="str">
            <v>NETWORK_GEO</v>
          </cell>
          <cell r="P2946">
            <v>2.78</v>
          </cell>
          <cell r="Q2946">
            <v>1</v>
          </cell>
          <cell r="R2946" t="str">
            <v>Seller Fulfilled</v>
          </cell>
          <cell r="S2946" t="str">
            <v>Seller Fulfilled</v>
          </cell>
          <cell r="T2946" t="str">
            <v>4DYBX0OQM5GI</v>
          </cell>
          <cell r="U2946" t="str">
            <v>10764608017088</v>
          </cell>
        </row>
        <row r="2947">
          <cell r="A2947" t="str">
            <v>1225-PACK2</v>
          </cell>
          <cell r="B2947">
            <v>488992999</v>
          </cell>
          <cell r="C2947" t="str">
            <v>BAZIC Washable Markers 8 Color Jumbo Coloring Marker (8/Pack), 2-Packs</v>
          </cell>
          <cell r="D2947" t="str">
            <v>ACTIVE</v>
          </cell>
          <cell r="E2947" t="str">
            <v>PUBLISHED</v>
          </cell>
          <cell r="G2947" t="str">
            <v>Office &amp; Stationery</v>
          </cell>
          <cell r="H2947" t="str">
            <v>Markers</v>
          </cell>
          <cell r="I2947">
            <v>11.19</v>
          </cell>
          <cell r="J2947" t="str">
            <v>USD</v>
          </cell>
          <cell r="K2947" t="str">
            <v>Base</v>
          </cell>
          <cell r="L2947">
            <v>11.19</v>
          </cell>
          <cell r="M2947">
            <v>2039746</v>
          </cell>
          <cell r="N2947">
            <v>2039719</v>
          </cell>
          <cell r="O2947" t="str">
            <v>NETWORK_GEO</v>
          </cell>
          <cell r="P2947">
            <v>0.2</v>
          </cell>
          <cell r="Q2947">
            <v>1</v>
          </cell>
          <cell r="R2947" t="str">
            <v>Seller Fulfilled</v>
          </cell>
          <cell r="S2947" t="str">
            <v>Seller Fulfilled</v>
          </cell>
          <cell r="T2947" t="str">
            <v>2024ROFOQYC5</v>
          </cell>
          <cell r="U2947" t="str">
            <v>00764608017173</v>
          </cell>
        </row>
        <row r="2948">
          <cell r="A2948" t="str">
            <v>142-BOX</v>
          </cell>
          <cell r="B2948">
            <v>677544101</v>
          </cell>
          <cell r="C2948" t="str">
            <v>BAZIC 18mm Replacement Blade, Wide Knife Cutter Blade, Tube Storage, 192-Count</v>
          </cell>
          <cell r="D2948" t="str">
            <v>ACTIVE</v>
          </cell>
          <cell r="E2948" t="str">
            <v>PUBLISHED</v>
          </cell>
          <cell r="G2948" t="str">
            <v>Crafts</v>
          </cell>
          <cell r="H2948" t="str">
            <v>Replacement Cutting Blades</v>
          </cell>
          <cell r="I2948">
            <v>33.159999999999997</v>
          </cell>
          <cell r="J2948" t="str">
            <v>USD</v>
          </cell>
          <cell r="K2948" t="str">
            <v>Base</v>
          </cell>
          <cell r="L2948">
            <v>33.159999999999997</v>
          </cell>
          <cell r="M2948">
            <v>2038710</v>
          </cell>
          <cell r="N2948">
            <v>2039719</v>
          </cell>
          <cell r="O2948" t="str">
            <v>NETWORK_GEO</v>
          </cell>
          <cell r="P2948">
            <v>2.96</v>
          </cell>
          <cell r="Q2948">
            <v>1</v>
          </cell>
          <cell r="R2948" t="str">
            <v>Seller Fulfilled</v>
          </cell>
          <cell r="S2948" t="str">
            <v>Seller Fulfilled</v>
          </cell>
          <cell r="T2948" t="str">
            <v>4A1MKQG0HZ21</v>
          </cell>
          <cell r="U2948" t="str">
            <v>10764608017231</v>
          </cell>
        </row>
        <row r="2949">
          <cell r="A2949" t="str">
            <v>1918-BOX</v>
          </cell>
          <cell r="B2949">
            <v>579578599</v>
          </cell>
          <cell r="C2949" t="str">
            <v>BAZIC Pencil Sharpener Single Hole Blade, Standard Size Pencils Crayon, Round One Blades Sharpeners for School, Total 480 Count</v>
          </cell>
          <cell r="D2949" t="str">
            <v>ARCHIVED</v>
          </cell>
          <cell r="E2949" t="str">
            <v>SYSTEM_PROBLEM</v>
          </cell>
          <cell r="F2949" t="str">
            <v>Compliance - Childrenâ€™s Product Policy</v>
          </cell>
          <cell r="G2949" t="str">
            <v>Office &amp; Stationery</v>
          </cell>
          <cell r="H2949" t="str">
            <v>Manual Pencil Sharpeners</v>
          </cell>
          <cell r="I2949">
            <v>38.99</v>
          </cell>
          <cell r="J2949" t="str">
            <v>USD</v>
          </cell>
          <cell r="K2949" t="str">
            <v>Base</v>
          </cell>
          <cell r="L2949" t="str">
            <v>Yes</v>
          </cell>
          <cell r="M2949">
            <v>2039751</v>
          </cell>
          <cell r="N2949">
            <v>2039719</v>
          </cell>
          <cell r="O2949" t="str">
            <v>NETWORK_GEO</v>
          </cell>
          <cell r="P2949">
            <v>0.06</v>
          </cell>
          <cell r="Q2949">
            <v>1</v>
          </cell>
          <cell r="R2949" t="str">
            <v>Seller Fulfilled</v>
          </cell>
          <cell r="S2949" t="str">
            <v>Seller Fulfilled</v>
          </cell>
          <cell r="T2949" t="str">
            <v>3ZGJOZSD55RS</v>
          </cell>
          <cell r="U2949" t="str">
            <v>00764608017265</v>
          </cell>
        </row>
        <row r="2950">
          <cell r="A2950" t="str">
            <v>1940-CASE</v>
          </cell>
          <cell r="B2950">
            <v>629831563</v>
          </cell>
          <cell r="C2950" t="str">
            <v>Bazic Products 304005-288 Dual Blades Sharpener with Lid &amp; Receptacle</v>
          </cell>
          <cell r="D2950" t="str">
            <v>ACTIVE</v>
          </cell>
          <cell r="E2950" t="str">
            <v>PUBLISHED</v>
          </cell>
          <cell r="F2950" t="str">
            <v>Reasonable price requirements are not met,Reasonable Price Not Satisfied</v>
          </cell>
          <cell r="G2950" t="str">
            <v>Office &amp; Stationery</v>
          </cell>
          <cell r="H2950" t="str">
            <v>Manual Pencil Sharpeners</v>
          </cell>
          <cell r="I2950">
            <v>183.99</v>
          </cell>
          <cell r="J2950" t="str">
            <v>USD</v>
          </cell>
          <cell r="K2950" t="str">
            <v>Base</v>
          </cell>
          <cell r="L2950">
            <v>183.99</v>
          </cell>
          <cell r="M2950">
            <v>2039751</v>
          </cell>
          <cell r="N2950">
            <v>2039751</v>
          </cell>
          <cell r="O2950" t="str">
            <v>NETWORK_GEO</v>
          </cell>
          <cell r="P2950">
            <v>2.72</v>
          </cell>
          <cell r="Q2950">
            <v>1</v>
          </cell>
          <cell r="R2950" t="str">
            <v>Seller Fulfilled</v>
          </cell>
          <cell r="S2950" t="str">
            <v>Seller Fulfilled</v>
          </cell>
          <cell r="T2950" t="str">
            <v>5FPC2QYC5R3D</v>
          </cell>
          <cell r="U2950" t="str">
            <v>10764608019037</v>
          </cell>
        </row>
        <row r="2951">
          <cell r="A2951" t="str">
            <v>2005-BOX</v>
          </cell>
          <cell r="B2951">
            <v>567731727</v>
          </cell>
          <cell r="C2951" t="str">
            <v>BAZIC Single Use Super Glue 1g/0.036 Oz, Clear Adhesive (6/Pack), 24-Packs</v>
          </cell>
          <cell r="D2951" t="str">
            <v>ACTIVE</v>
          </cell>
          <cell r="E2951" t="str">
            <v>PUBLISHED</v>
          </cell>
          <cell r="F2951" t="str">
            <v>Reasonable price requirements are not met</v>
          </cell>
          <cell r="G2951" t="str">
            <v>Office &amp; Stationery</v>
          </cell>
          <cell r="H2951" t="str">
            <v>Glue</v>
          </cell>
          <cell r="I2951">
            <v>40.24</v>
          </cell>
          <cell r="J2951" t="str">
            <v>USD</v>
          </cell>
          <cell r="K2951" t="str">
            <v>Base</v>
          </cell>
          <cell r="L2951">
            <v>40.24</v>
          </cell>
          <cell r="M2951">
            <v>2039872</v>
          </cell>
          <cell r="N2951">
            <v>2039872</v>
          </cell>
          <cell r="O2951" t="str">
            <v>NETWORK_GEO</v>
          </cell>
          <cell r="P2951">
            <v>30.04</v>
          </cell>
          <cell r="Q2951">
            <v>1</v>
          </cell>
          <cell r="R2951" t="str">
            <v>Seller Fulfilled</v>
          </cell>
          <cell r="S2951" t="str">
            <v>Seller Fulfilled</v>
          </cell>
          <cell r="T2951" t="str">
            <v>37IPAT5P4I2U</v>
          </cell>
          <cell r="U2951" t="str">
            <v>20764608020436</v>
          </cell>
        </row>
        <row r="2952">
          <cell r="A2952" t="str">
            <v>2013-CASE</v>
          </cell>
          <cell r="B2952">
            <v>627239055</v>
          </cell>
          <cell r="C2952" t="str">
            <v>BAZIC Jumbo White Glue 7.62Oz (225 ml), Adhesive Bond Slime Making, 24-Pack</v>
          </cell>
          <cell r="D2952" t="str">
            <v>ACTIVE</v>
          </cell>
          <cell r="E2952" t="str">
            <v>PUBLISHED</v>
          </cell>
          <cell r="G2952" t="str">
            <v>Office &amp; Stationery</v>
          </cell>
          <cell r="H2952" t="str">
            <v>Glue</v>
          </cell>
          <cell r="I2952">
            <v>53.25</v>
          </cell>
          <cell r="J2952" t="str">
            <v>USD</v>
          </cell>
          <cell r="K2952" t="str">
            <v>Base</v>
          </cell>
          <cell r="L2952">
            <v>47.99</v>
          </cell>
          <cell r="M2952">
            <v>2039872</v>
          </cell>
          <cell r="N2952">
            <v>2039907</v>
          </cell>
          <cell r="O2952" t="str">
            <v>NETWORK_GEO</v>
          </cell>
          <cell r="P2952">
            <v>1.22</v>
          </cell>
          <cell r="Q2952">
            <v>1</v>
          </cell>
          <cell r="R2952" t="str">
            <v>Seller Fulfilled</v>
          </cell>
          <cell r="S2952" t="str">
            <v>Seller Fulfilled</v>
          </cell>
          <cell r="T2952" t="str">
            <v>608WWXDIIDC9</v>
          </cell>
          <cell r="U2952" t="str">
            <v>00764608021330</v>
          </cell>
        </row>
        <row r="2953">
          <cell r="A2953" t="str">
            <v>2019-EACH</v>
          </cell>
          <cell r="B2953">
            <v>542539009</v>
          </cell>
          <cell r="C2953" t="str">
            <v>BAZIC 1 Gallon White Glue</v>
          </cell>
          <cell r="D2953" t="str">
            <v>ARCHIVED</v>
          </cell>
          <cell r="E2953" t="str">
            <v>UNPUBLISHED</v>
          </cell>
          <cell r="F2953" t="str">
            <v>Offer end date has passed</v>
          </cell>
          <cell r="G2953" t="str">
            <v>Home &amp; Garden</v>
          </cell>
          <cell r="H2953" t="str">
            <v>Utility Carts</v>
          </cell>
          <cell r="I2953">
            <v>54.99</v>
          </cell>
          <cell r="J2953" t="str">
            <v>USD</v>
          </cell>
          <cell r="K2953" t="str">
            <v>Base</v>
          </cell>
          <cell r="L2953" t="str">
            <v>Yes</v>
          </cell>
          <cell r="M2953">
            <v>2039872</v>
          </cell>
          <cell r="N2953">
            <v>2038710</v>
          </cell>
          <cell r="O2953" t="str">
            <v>NETWORK_GEO</v>
          </cell>
          <cell r="P2953">
            <v>7.98</v>
          </cell>
          <cell r="Q2953">
            <v>1</v>
          </cell>
          <cell r="R2953" t="str">
            <v>Seller Fulfilled</v>
          </cell>
          <cell r="S2953" t="str">
            <v>Seller Fulfilled</v>
          </cell>
          <cell r="T2953" t="str">
            <v>0V44FDUA6ZIU</v>
          </cell>
          <cell r="U2953" t="str">
            <v>00764608021989</v>
          </cell>
        </row>
        <row r="2954">
          <cell r="A2954" t="str">
            <v>2043-EACH</v>
          </cell>
          <cell r="B2954">
            <v>40771325</v>
          </cell>
          <cell r="C2954" t="str">
            <v>BAZIC Washableed Glue Stick 8g/0.28 Oz, Acid Glue Sticks (4/Pack), 1-Pack</v>
          </cell>
          <cell r="D2954" t="str">
            <v>ACTIVE</v>
          </cell>
          <cell r="E2954" t="str">
            <v>PUBLISHED</v>
          </cell>
          <cell r="G2954" t="str">
            <v>Office &amp; Stationery</v>
          </cell>
          <cell r="H2954" t="str">
            <v>Glue</v>
          </cell>
          <cell r="I2954">
            <v>7.8</v>
          </cell>
          <cell r="J2954" t="str">
            <v>USD</v>
          </cell>
          <cell r="K2954" t="str">
            <v>Base</v>
          </cell>
          <cell r="L2954">
            <v>7.8</v>
          </cell>
          <cell r="M2954">
            <v>2039872</v>
          </cell>
          <cell r="N2954">
            <v>2039721</v>
          </cell>
          <cell r="O2954" t="str">
            <v>ALWAYS_TWO_DAY</v>
          </cell>
          <cell r="P2954">
            <v>0.495</v>
          </cell>
          <cell r="Q2954">
            <v>1</v>
          </cell>
          <cell r="R2954" t="str">
            <v>Walmart Fulfilled</v>
          </cell>
          <cell r="S2954" t="str">
            <v>Seller Fulfilled</v>
          </cell>
          <cell r="T2954" t="str">
            <v>1U4C36UQ4KX0</v>
          </cell>
          <cell r="U2954" t="str">
            <v>00464511587724</v>
          </cell>
        </row>
        <row r="2955">
          <cell r="A2955" t="str">
            <v>2155-CASE</v>
          </cell>
          <cell r="B2955">
            <v>1935014093</v>
          </cell>
          <cell r="C2955" t="str">
            <v>Plastic Envelope String Closure, Letter Size A4 Side Loading Clear Poly Folder, 50-Pack</v>
          </cell>
          <cell r="D2955" t="str">
            <v>ACTIVE</v>
          </cell>
          <cell r="E2955" t="str">
            <v>PUBLISHED</v>
          </cell>
          <cell r="F2955" t="str">
            <v>Shipping information is not found,No online price found for the item,Offer end date has passed</v>
          </cell>
          <cell r="G2955" t="str">
            <v>Office &amp; Stationery</v>
          </cell>
          <cell r="H2955" t="str">
            <v>Pencil &amp; Pen Erasers</v>
          </cell>
          <cell r="I2955">
            <v>7.66</v>
          </cell>
          <cell r="J2955" t="str">
            <v>USD</v>
          </cell>
          <cell r="K2955" t="str">
            <v>Base</v>
          </cell>
          <cell r="L2955" t="str">
            <v>No</v>
          </cell>
          <cell r="M2955">
            <v>2038710</v>
          </cell>
          <cell r="N2955">
            <v>2039721</v>
          </cell>
          <cell r="O2955" t="str">
            <v>ALWAYS_TWO_DAY</v>
          </cell>
          <cell r="P2955">
            <v>0.25</v>
          </cell>
          <cell r="Q2955">
            <v>1</v>
          </cell>
          <cell r="R2955" t="str">
            <v>Walmart Fulfilled</v>
          </cell>
          <cell r="S2955" t="str">
            <v>Seller Fulfilled</v>
          </cell>
          <cell r="T2955" t="str">
            <v>5759R951RITW</v>
          </cell>
          <cell r="U2955" t="str">
            <v>00764608022078</v>
          </cell>
        </row>
        <row r="2956">
          <cell r="A2956" t="str">
            <v>2561-PACK2</v>
          </cell>
          <cell r="B2956">
            <v>788280113</v>
          </cell>
          <cell r="C2956" t="str">
            <v>BAZIC Silky Gel Crayons 12 Color, Washable Blendable Watercolor Crayon (12/Pack), 2-Packs</v>
          </cell>
          <cell r="D2956" t="str">
            <v>ACTIVE</v>
          </cell>
          <cell r="E2956" t="str">
            <v>PUBLISHED</v>
          </cell>
          <cell r="F2956" t="str">
            <v>Republish (For Walmart internal use only: 00),Reasonable Price Not Satisfied</v>
          </cell>
          <cell r="G2956" t="str">
            <v>Office &amp; Stationery</v>
          </cell>
          <cell r="H2956" t="str">
            <v>Pencil &amp; Pen Erasers</v>
          </cell>
          <cell r="I2956">
            <v>7.99</v>
          </cell>
          <cell r="J2956" t="str">
            <v>USD</v>
          </cell>
          <cell r="K2956" t="str">
            <v>Base</v>
          </cell>
          <cell r="L2956" t="str">
            <v>No</v>
          </cell>
          <cell r="M2956">
            <v>2039722</v>
          </cell>
          <cell r="N2956">
            <v>2039721</v>
          </cell>
          <cell r="O2956" t="str">
            <v>NETWORK_GEO</v>
          </cell>
          <cell r="P2956">
            <v>0.26</v>
          </cell>
          <cell r="Q2956">
            <v>1</v>
          </cell>
          <cell r="R2956" t="str">
            <v>Seller Fulfilled</v>
          </cell>
          <cell r="S2956" t="str">
            <v>Seller Fulfilled</v>
          </cell>
          <cell r="T2956" t="str">
            <v>46HR9IML9F9V</v>
          </cell>
          <cell r="U2956" t="str">
            <v>00764608022092</v>
          </cell>
        </row>
        <row r="2957">
          <cell r="A2957" t="str">
            <v>3129-SET2</v>
          </cell>
          <cell r="B2957">
            <v>26966689</v>
          </cell>
          <cell r="C2957" t="str">
            <v>BAZIC Presentation Book 10-Pockets Binder w/ Plastic Clear Sleeves, 2-Pack</v>
          </cell>
          <cell r="D2957" t="str">
            <v>ACTIVE</v>
          </cell>
          <cell r="E2957" t="str">
            <v>PUBLISHED</v>
          </cell>
          <cell r="F2957" t="str">
            <v>Offer end date has passed,Price Adjusted</v>
          </cell>
          <cell r="G2957" t="str">
            <v>Office &amp; Stationery</v>
          </cell>
          <cell r="H2957" t="str">
            <v>Highlighters</v>
          </cell>
          <cell r="I2957">
            <v>7.99</v>
          </cell>
          <cell r="J2957" t="str">
            <v>USD</v>
          </cell>
          <cell r="K2957" t="str">
            <v>Base</v>
          </cell>
          <cell r="L2957" t="str">
            <v>No</v>
          </cell>
          <cell r="M2957">
            <v>2039738</v>
          </cell>
          <cell r="N2957">
            <v>2039896</v>
          </cell>
          <cell r="O2957" t="str">
            <v>NETWORK_GEO</v>
          </cell>
          <cell r="P2957">
            <v>0.11</v>
          </cell>
          <cell r="Q2957">
            <v>1</v>
          </cell>
          <cell r="R2957" t="str">
            <v>Seller Fulfilled</v>
          </cell>
          <cell r="S2957" t="str">
            <v>Walmart Fulfilled</v>
          </cell>
          <cell r="T2957" t="str">
            <v>5V9LT95VOKXT</v>
          </cell>
          <cell r="U2957" t="str">
            <v>00764608023068</v>
          </cell>
        </row>
        <row r="2958">
          <cell r="A2958" t="str">
            <v>31518-CASE</v>
          </cell>
          <cell r="B2958">
            <v>389530576</v>
          </cell>
          <cell r="C2958" t="str">
            <v>BAZIC 1" Asst. Neon Color 3-Ring View Binder w/ 2-Pockets</v>
          </cell>
          <cell r="D2958" t="str">
            <v>RETIRED</v>
          </cell>
          <cell r="E2958" t="str">
            <v>UNPUBLISHED</v>
          </cell>
          <cell r="F2958" t="str">
            <v>Listing &amp; Content:UPC Mismatch:Wrong-Item:Unpublish-Auto,Offer end date has passed,Price Adjusted</v>
          </cell>
          <cell r="G2958" t="str">
            <v>Office &amp; Stationery</v>
          </cell>
          <cell r="H2958" t="str">
            <v>Highlighters</v>
          </cell>
          <cell r="I2958">
            <v>8.7899999999999991</v>
          </cell>
          <cell r="J2958" t="str">
            <v>USD</v>
          </cell>
          <cell r="K2958" t="str">
            <v>Base</v>
          </cell>
          <cell r="L2958" t="str">
            <v>Yes</v>
          </cell>
          <cell r="M2958">
            <v>2039738</v>
          </cell>
          <cell r="N2958">
            <v>2039896</v>
          </cell>
          <cell r="O2958" t="str">
            <v>NETWORK_GEO</v>
          </cell>
          <cell r="P2958">
            <v>0.11</v>
          </cell>
          <cell r="Q2958">
            <v>1</v>
          </cell>
          <cell r="R2958" t="str">
            <v>Seller Fulfilled</v>
          </cell>
          <cell r="S2958" t="str">
            <v>Walmart Fulfilled</v>
          </cell>
          <cell r="T2958" t="str">
            <v>737KCUZQTYW9</v>
          </cell>
          <cell r="U2958" t="str">
            <v>00764608023334</v>
          </cell>
        </row>
        <row r="2959">
          <cell r="A2959" t="str">
            <v>3184-CASE</v>
          </cell>
          <cell r="B2959">
            <v>382981362</v>
          </cell>
          <cell r="C2959" t="str">
            <v>BAZIC Manila File Folder 1/3 Cut Letter Size 11 5/8" x 9 /2",500-Count</v>
          </cell>
          <cell r="D2959" t="str">
            <v>ACTIVE</v>
          </cell>
          <cell r="E2959" t="str">
            <v>PUBLISHED</v>
          </cell>
          <cell r="F2959" t="str">
            <v>Reasonable price requirements are not met,Reasonable Price Not Satisfied</v>
          </cell>
          <cell r="G2959" t="str">
            <v>Office &amp; Stationery</v>
          </cell>
          <cell r="H2959" t="str">
            <v>File Folders</v>
          </cell>
          <cell r="I2959">
            <v>148</v>
          </cell>
          <cell r="J2959" t="str">
            <v>USD</v>
          </cell>
          <cell r="K2959" t="str">
            <v>Base</v>
          </cell>
          <cell r="L2959">
            <v>148</v>
          </cell>
          <cell r="M2959">
            <v>2039742</v>
          </cell>
          <cell r="N2959">
            <v>2038710</v>
          </cell>
          <cell r="O2959" t="str">
            <v>NETWORK_GEO</v>
          </cell>
          <cell r="P2959">
            <v>12.36</v>
          </cell>
          <cell r="Q2959">
            <v>1</v>
          </cell>
          <cell r="R2959" t="str">
            <v>Seller Fulfilled</v>
          </cell>
          <cell r="S2959" t="str">
            <v>Seller Fulfilled</v>
          </cell>
          <cell r="T2959" t="str">
            <v>4H883EJMGYOM</v>
          </cell>
          <cell r="U2959" t="str">
            <v>10764608024109</v>
          </cell>
        </row>
        <row r="2960">
          <cell r="A2960" t="str">
            <v>3826-EACH</v>
          </cell>
          <cell r="B2960">
            <v>897240409</v>
          </cell>
          <cell r="C2960" t="str">
            <v>BAZIC Alphabet Numbers Stickers Black 2" A to Z 0 to 9 Sticker (72/Pack), 1-Pack</v>
          </cell>
          <cell r="D2960" t="str">
            <v>ACTIVE</v>
          </cell>
          <cell r="E2960" t="str">
            <v>PUBLISHED</v>
          </cell>
          <cell r="F2960" t="str">
            <v>Offer end date has passed</v>
          </cell>
          <cell r="G2960" t="str">
            <v>Office &amp; Stationery</v>
          </cell>
          <cell r="H2960" t="str">
            <v>Math Compasses</v>
          </cell>
          <cell r="I2960">
            <v>42.07</v>
          </cell>
          <cell r="J2960" t="str">
            <v>USD</v>
          </cell>
          <cell r="K2960" t="str">
            <v>Base</v>
          </cell>
          <cell r="L2960" t="str">
            <v>Yes</v>
          </cell>
          <cell r="M2960">
            <v>2038710</v>
          </cell>
          <cell r="N2960">
            <v>2039734</v>
          </cell>
          <cell r="O2960" t="str">
            <v>NETWORK_GEO</v>
          </cell>
          <cell r="P2960">
            <v>2.58</v>
          </cell>
          <cell r="Q2960">
            <v>1</v>
          </cell>
          <cell r="R2960" t="str">
            <v>Seller Fulfilled</v>
          </cell>
          <cell r="S2960" t="str">
            <v>Seller Fulfilled</v>
          </cell>
          <cell r="T2960" t="str">
            <v>3ICGSAWM9HNR</v>
          </cell>
          <cell r="U2960" t="str">
            <v>10764608028084</v>
          </cell>
        </row>
        <row r="2961">
          <cell r="A2961" t="str">
            <v>3950-BOX</v>
          </cell>
          <cell r="B2961">
            <v>15116373920</v>
          </cell>
          <cell r="C2961" t="str">
            <v>BAZIC Acrylic Paint 8 Colors 0.4 oz/12 ml, Non-Toxic Craft Paint Set, 24-Pack</v>
          </cell>
          <cell r="D2961" t="str">
            <v>ACTIVE</v>
          </cell>
          <cell r="E2961" t="str">
            <v>PUBLISHED</v>
          </cell>
          <cell r="F2961" t="str">
            <v>Offer end date has passed,Price Adjusted - Seller Price: 33.98</v>
          </cell>
          <cell r="G2961" t="str">
            <v>Office &amp; Stationery</v>
          </cell>
          <cell r="H2961" t="str">
            <v>Binders</v>
          </cell>
          <cell r="I2961">
            <v>72.37</v>
          </cell>
          <cell r="J2961" t="str">
            <v>USD</v>
          </cell>
          <cell r="K2961" t="str">
            <v>Base</v>
          </cell>
          <cell r="L2961" t="str">
            <v>No</v>
          </cell>
          <cell r="M2961">
            <v>2039748</v>
          </cell>
          <cell r="N2961">
            <v>2039738</v>
          </cell>
          <cell r="O2961" t="str">
            <v>NETWORK_GEO</v>
          </cell>
          <cell r="P2961">
            <v>18.600000000000001</v>
          </cell>
          <cell r="Q2961">
            <v>1</v>
          </cell>
          <cell r="R2961" t="str">
            <v>Seller Fulfilled</v>
          </cell>
          <cell r="S2961" t="str">
            <v>Seller Fulfilled</v>
          </cell>
          <cell r="T2961" t="str">
            <v>5XCGQBL6O40Y</v>
          </cell>
          <cell r="U2961" t="str">
            <v>20764608031111</v>
          </cell>
        </row>
        <row r="2962">
          <cell r="A2962" t="str">
            <v>4122-EACH</v>
          </cell>
          <cell r="B2962">
            <v>23486287</v>
          </cell>
          <cell r="C2962" t="str">
            <v>BAZIC 1 Inch Green 3-Ring View Binder w/ 2-Pockets</v>
          </cell>
          <cell r="D2962" t="str">
            <v>ACTIVE</v>
          </cell>
          <cell r="E2962" t="str">
            <v>PUBLISHED</v>
          </cell>
          <cell r="F2962" t="str">
            <v>Offer end date has passed</v>
          </cell>
          <cell r="G2962" t="str">
            <v>Office &amp; Stationery</v>
          </cell>
          <cell r="H2962" t="str">
            <v>Index Dividers</v>
          </cell>
          <cell r="I2962">
            <v>50.5</v>
          </cell>
          <cell r="J2962" t="str">
            <v>USD</v>
          </cell>
          <cell r="K2962" t="str">
            <v>Base</v>
          </cell>
          <cell r="L2962" t="str">
            <v>Yes</v>
          </cell>
          <cell r="M2962">
            <v>2039738</v>
          </cell>
          <cell r="N2962">
            <v>2039889</v>
          </cell>
          <cell r="O2962" t="str">
            <v>NETWORK_GEO</v>
          </cell>
          <cell r="P2962">
            <v>5.86</v>
          </cell>
          <cell r="Q2962">
            <v>1</v>
          </cell>
          <cell r="R2962" t="str">
            <v>Seller Fulfilled</v>
          </cell>
          <cell r="S2962" t="str">
            <v>Seller Fulfilled</v>
          </cell>
          <cell r="T2962" t="str">
            <v>6YLWKO9PFQLK</v>
          </cell>
          <cell r="U2962" t="str">
            <v>10764608031145</v>
          </cell>
        </row>
        <row r="2963">
          <cell r="A2963" t="str">
            <v>5020-CASE</v>
          </cell>
          <cell r="B2963">
            <v>419068470</v>
          </cell>
          <cell r="C2963" t="str">
            <v>BAZIC Poster Board Orange 22" X 28", Bulk Boards for School Craft, 25-Pack</v>
          </cell>
          <cell r="D2963" t="str">
            <v>ACTIVE</v>
          </cell>
          <cell r="E2963" t="str">
            <v>PUBLISHED</v>
          </cell>
          <cell r="G2963" t="str">
            <v>Office &amp; Stationery</v>
          </cell>
          <cell r="H2963" t="str">
            <v>Poster Boards</v>
          </cell>
          <cell r="I2963">
            <v>30.81</v>
          </cell>
          <cell r="J2963" t="str">
            <v>USD</v>
          </cell>
          <cell r="K2963" t="str">
            <v>Base</v>
          </cell>
          <cell r="L2963">
            <v>30.81</v>
          </cell>
          <cell r="M2963">
            <v>2039749</v>
          </cell>
          <cell r="N2963">
            <v>2039742</v>
          </cell>
          <cell r="O2963" t="str">
            <v>NETWORK_GEO</v>
          </cell>
          <cell r="P2963">
            <v>5.88</v>
          </cell>
          <cell r="Q2963">
            <v>1</v>
          </cell>
          <cell r="R2963" t="str">
            <v>Seller Fulfilled</v>
          </cell>
          <cell r="S2963" t="str">
            <v>Seller Fulfilled</v>
          </cell>
          <cell r="T2963" t="str">
            <v>73ZWUV3N4AGL</v>
          </cell>
          <cell r="U2963" t="str">
            <v>20764608031562</v>
          </cell>
        </row>
        <row r="2964">
          <cell r="A2964" t="str">
            <v>5104-BOX</v>
          </cell>
          <cell r="B2964">
            <v>816043081</v>
          </cell>
          <cell r="C2964" t="str">
            <v>BAZIC Sticky Notes 3x3 Yellow Colors, (100 Sheets/Pack), 24-Pack</v>
          </cell>
          <cell r="D2964" t="str">
            <v>ACTIVE</v>
          </cell>
          <cell r="E2964" t="str">
            <v>PUBLISHED</v>
          </cell>
          <cell r="F2964" t="str">
            <v>Compliance - Childrenâ€™s Product Policy,No Match Found - Adjusted to your last submitted price</v>
          </cell>
          <cell r="G2964" t="str">
            <v>Office &amp; Stationery</v>
          </cell>
          <cell r="H2964" t="str">
            <v>Pocket Folders</v>
          </cell>
          <cell r="I2964">
            <v>27.5</v>
          </cell>
          <cell r="J2964" t="str">
            <v>USD</v>
          </cell>
          <cell r="K2964" t="str">
            <v>Base</v>
          </cell>
          <cell r="L2964" t="str">
            <v>Yes</v>
          </cell>
          <cell r="M2964">
            <v>2039904</v>
          </cell>
          <cell r="N2964">
            <v>2039742</v>
          </cell>
          <cell r="O2964" t="str">
            <v>NETWORK_GEO</v>
          </cell>
          <cell r="P2964">
            <v>1.2</v>
          </cell>
          <cell r="Q2964">
            <v>1</v>
          </cell>
          <cell r="R2964" t="str">
            <v>Seller Fulfilled</v>
          </cell>
          <cell r="S2964" t="str">
            <v>Seller Fulfilled</v>
          </cell>
          <cell r="T2964" t="str">
            <v>11CSAQYAQ6FJ</v>
          </cell>
          <cell r="U2964" t="str">
            <v>00461907059858</v>
          </cell>
        </row>
        <row r="2965">
          <cell r="A2965" t="str">
            <v>5488-EACH</v>
          </cell>
          <cell r="B2965">
            <v>16367915414</v>
          </cell>
          <cell r="C2965" t="str">
            <v>BAZIC Spiral Notebook, 1 Subject, College Ruled Paper 8" x 10-1/2", 70 Sheets Poly Cover, Random Color 1-Count</v>
          </cell>
          <cell r="D2965" t="str">
            <v>ACTIVE</v>
          </cell>
          <cell r="E2965" t="str">
            <v>PUBLISHED</v>
          </cell>
          <cell r="F2965" t="str">
            <v>Offer end date has passed</v>
          </cell>
          <cell r="G2965" t="str">
            <v>Office &amp; Stationery</v>
          </cell>
          <cell r="H2965" t="str">
            <v>Envelopes</v>
          </cell>
          <cell r="I2965">
            <v>9</v>
          </cell>
          <cell r="J2965" t="str">
            <v>USD</v>
          </cell>
          <cell r="K2965" t="str">
            <v>Base</v>
          </cell>
          <cell r="L2965" t="str">
            <v>Yes</v>
          </cell>
          <cell r="M2965">
            <v>2039723</v>
          </cell>
          <cell r="N2965">
            <v>2038710</v>
          </cell>
          <cell r="O2965" t="str">
            <v>NETWORK_GEO</v>
          </cell>
          <cell r="P2965">
            <v>0.17</v>
          </cell>
          <cell r="Q2965">
            <v>1</v>
          </cell>
          <cell r="R2965" t="str">
            <v>Seller Fulfilled</v>
          </cell>
          <cell r="S2965" t="str">
            <v>Seller Fulfilled</v>
          </cell>
          <cell r="T2965" t="str">
            <v>6L8OL4Q0A0DD</v>
          </cell>
          <cell r="U2965" t="str">
            <v>00764608031988</v>
          </cell>
        </row>
        <row r="2966">
          <cell r="A2966" t="str">
            <v>5494-SET4</v>
          </cell>
          <cell r="B2966">
            <v>53468163</v>
          </cell>
          <cell r="C2966" t="str">
            <v>BAZIC Paisley Composition Book College Ruled, 100 Sheets, Assorted Color, 6-Pack</v>
          </cell>
          <cell r="D2966" t="str">
            <v>ACTIVE</v>
          </cell>
          <cell r="E2966" t="str">
            <v>UNPUBLISHED</v>
          </cell>
          <cell r="F2966" t="str">
            <v>Listing &amp; Content:UPC Mismatch:Wrong-Item:ATOM (For Walmart internal use only: VOCIPF-123251)</v>
          </cell>
          <cell r="G2966" t="str">
            <v>Crafts</v>
          </cell>
          <cell r="H2966" t="str">
            <v>Play Doughs</v>
          </cell>
          <cell r="I2966">
            <v>85.25</v>
          </cell>
          <cell r="J2966" t="str">
            <v>USD</v>
          </cell>
          <cell r="K2966" t="str">
            <v>Base</v>
          </cell>
          <cell r="L2966" t="str">
            <v>Yes</v>
          </cell>
          <cell r="M2966">
            <v>2038710</v>
          </cell>
          <cell r="N2966">
            <v>2039741</v>
          </cell>
          <cell r="O2966" t="str">
            <v>NETWORK_GEO</v>
          </cell>
          <cell r="P2966">
            <v>18.14</v>
          </cell>
          <cell r="Q2966">
            <v>1</v>
          </cell>
          <cell r="R2966" t="str">
            <v>Seller Fulfilled</v>
          </cell>
          <cell r="S2966" t="str">
            <v>Seller Fulfilled</v>
          </cell>
          <cell r="T2966" t="str">
            <v>0SMDFIPFEXJE</v>
          </cell>
          <cell r="U2966" t="str">
            <v>20764608033016</v>
          </cell>
        </row>
        <row r="2967">
          <cell r="A2967" t="str">
            <v>6303-EACH</v>
          </cell>
          <cell r="B2967">
            <v>237181277</v>
          </cell>
          <cell r="C2967" t="str">
            <v>Bazic Products 6303 Red Ink Paid Self Inking Rubber Stamp</v>
          </cell>
          <cell r="D2967" t="str">
            <v>ACTIVE</v>
          </cell>
          <cell r="E2967" t="str">
            <v>PUBLISHED</v>
          </cell>
          <cell r="G2967" t="str">
            <v>Crafts</v>
          </cell>
          <cell r="H2967" t="str">
            <v>Stamps &amp; Stamp Sets</v>
          </cell>
          <cell r="I2967">
            <v>7.29</v>
          </cell>
          <cell r="J2967" t="str">
            <v>USD</v>
          </cell>
          <cell r="K2967" t="str">
            <v>Base</v>
          </cell>
          <cell r="L2967">
            <v>7.29</v>
          </cell>
          <cell r="M2967">
            <v>2038710</v>
          </cell>
          <cell r="N2967">
            <v>2038061</v>
          </cell>
          <cell r="O2967" t="str">
            <v>NETWORK_GEO</v>
          </cell>
          <cell r="P2967">
            <v>2.2200000000000002</v>
          </cell>
          <cell r="Q2967">
            <v>1</v>
          </cell>
          <cell r="R2967" t="str">
            <v>Seller Fulfilled</v>
          </cell>
          <cell r="S2967" t="str">
            <v>Walmart Fulfilled</v>
          </cell>
          <cell r="T2967" t="str">
            <v>1OIBBAPC52BL</v>
          </cell>
          <cell r="U2967" t="str">
            <v>10764608038212</v>
          </cell>
        </row>
        <row r="2968">
          <cell r="A2968" t="str">
            <v>708-BOX</v>
          </cell>
          <cell r="B2968">
            <v>422447841</v>
          </cell>
          <cell r="C2968" t="str">
            <v>BAZIC Electra Mechanical Pencil 0.7mm, Latex Free Eraser, (5/Pack), 24-Pack</v>
          </cell>
          <cell r="D2968" t="str">
            <v>ACTIVE</v>
          </cell>
          <cell r="E2968" t="str">
            <v>PUBLISHED</v>
          </cell>
          <cell r="G2968" t="str">
            <v>Office &amp; Stationery</v>
          </cell>
          <cell r="H2968" t="str">
            <v>Mechanical Pencils</v>
          </cell>
          <cell r="I2968">
            <v>41.09</v>
          </cell>
          <cell r="J2968" t="str">
            <v>USD</v>
          </cell>
          <cell r="K2968" t="str">
            <v>Base</v>
          </cell>
          <cell r="L2968">
            <v>41.09</v>
          </cell>
          <cell r="M2968">
            <v>2039720</v>
          </cell>
          <cell r="N2968">
            <v>2038710</v>
          </cell>
          <cell r="O2968" t="str">
            <v>NETWORK_GEO</v>
          </cell>
          <cell r="P2968">
            <v>0.1</v>
          </cell>
          <cell r="Q2968">
            <v>1</v>
          </cell>
          <cell r="R2968" t="str">
            <v>Seller Fulfilled</v>
          </cell>
          <cell r="S2968" t="str">
            <v>Seller Fulfilled</v>
          </cell>
          <cell r="T2968" t="str">
            <v>38QQVJRX04RO</v>
          </cell>
          <cell r="U2968" t="str">
            <v>00764608038277</v>
          </cell>
        </row>
        <row r="2969">
          <cell r="A2969" t="str">
            <v>72001-SET4</v>
          </cell>
          <cell r="B2969">
            <v>389042251</v>
          </cell>
          <cell r="C2969" t="str">
            <v>6x6 Learn  Play Board Book IV [7201]</v>
          </cell>
          <cell r="D2969" t="str">
            <v>ARCHIVED</v>
          </cell>
          <cell r="E2969" t="str">
            <v>SYSTEM_PROBLEM</v>
          </cell>
          <cell r="F2969" t="str">
            <v>Compliance - Childrenâ€™s Product Policy</v>
          </cell>
          <cell r="G2969" t="str">
            <v>Crafts</v>
          </cell>
          <cell r="H2969" t="str">
            <v>Art Paints &amp; Pigment Powders</v>
          </cell>
          <cell r="I2969">
            <v>13.99</v>
          </cell>
          <cell r="J2969" t="str">
            <v>USD</v>
          </cell>
          <cell r="K2969" t="str">
            <v>Base</v>
          </cell>
          <cell r="L2969" t="str">
            <v>Yes</v>
          </cell>
          <cell r="M2969">
            <v>2039923</v>
          </cell>
          <cell r="N2969">
            <v>2039748</v>
          </cell>
          <cell r="O2969" t="str">
            <v>NETWORK_GEO</v>
          </cell>
          <cell r="P2969">
            <v>0.74</v>
          </cell>
          <cell r="Q2969">
            <v>1</v>
          </cell>
          <cell r="R2969" t="str">
            <v>Seller Fulfilled</v>
          </cell>
          <cell r="S2969" t="str">
            <v>Seller Fulfilled</v>
          </cell>
          <cell r="T2969" t="str">
            <v>4CPD4PAVLVQD</v>
          </cell>
          <cell r="U2969" t="str">
            <v>00467786202811</v>
          </cell>
        </row>
        <row r="2970">
          <cell r="A2970" t="str">
            <v>912-BOX</v>
          </cell>
          <cell r="B2970">
            <v>830959214</v>
          </cell>
          <cell r="C2970" t="str">
            <v>BAZIC Transparent Tape w/ Dispenser 3/4" X 1296", Glossy Finish, 24-Pack</v>
          </cell>
          <cell r="D2970" t="str">
            <v>ACTIVE</v>
          </cell>
          <cell r="E2970" t="str">
            <v>PUBLISHED</v>
          </cell>
          <cell r="F2970"/>
          <cell r="G2970" t="str">
            <v>Office &amp; Stationery</v>
          </cell>
          <cell r="H2970" t="str">
            <v>Scissors</v>
          </cell>
          <cell r="I2970">
            <v>22.76</v>
          </cell>
          <cell r="J2970" t="str">
            <v>USD</v>
          </cell>
          <cell r="K2970" t="str">
            <v>Base</v>
          </cell>
          <cell r="L2970" t="str">
            <v>Yes</v>
          </cell>
          <cell r="M2970">
            <v>2039729</v>
          </cell>
          <cell r="N2970">
            <v>2039728</v>
          </cell>
          <cell r="O2970" t="str">
            <v>NETWORK_GEO</v>
          </cell>
          <cell r="P2970">
            <v>1.7</v>
          </cell>
          <cell r="Q2970">
            <v>1</v>
          </cell>
          <cell r="R2970" t="str">
            <v>Seller Fulfilled</v>
          </cell>
          <cell r="S2970" t="str">
            <v>Seller Fulfilled</v>
          </cell>
          <cell r="T2970" t="str">
            <v>6E8JCH45MGEH</v>
          </cell>
          <cell r="U2970" t="str">
            <v>10764608044312</v>
          </cell>
        </row>
        <row r="2971">
          <cell r="A2971" t="str">
            <v>915-CASE</v>
          </cell>
          <cell r="B2971">
            <v>306607291</v>
          </cell>
          <cell r="C2971" t="str">
            <v>BAZIC Super Clear Heavy Duty Packaging Tape Packing Tape 1.88"x54.6 Yards, 36-Pack</v>
          </cell>
          <cell r="D2971" t="str">
            <v>ACTIVE</v>
          </cell>
          <cell r="E2971" t="str">
            <v>PUBLISHED</v>
          </cell>
          <cell r="G2971" t="str">
            <v>Office &amp; Stationery</v>
          </cell>
          <cell r="H2971" t="str">
            <v>Packing Tapes</v>
          </cell>
          <cell r="I2971">
            <v>86</v>
          </cell>
          <cell r="J2971" t="str">
            <v>USD</v>
          </cell>
          <cell r="K2971" t="str">
            <v>Base</v>
          </cell>
          <cell r="L2971">
            <v>86</v>
          </cell>
          <cell r="M2971">
            <v>2038710</v>
          </cell>
          <cell r="N2971">
            <v>2038710</v>
          </cell>
          <cell r="O2971" t="str">
            <v>NETWORK_GEO</v>
          </cell>
          <cell r="P2971">
            <v>13.68</v>
          </cell>
          <cell r="Q2971">
            <v>1</v>
          </cell>
          <cell r="R2971" t="str">
            <v>Seller Fulfilled</v>
          </cell>
          <cell r="S2971" t="str">
            <v>Seller Fulfilled</v>
          </cell>
          <cell r="T2971" t="str">
            <v>5305J2NWXOXJ</v>
          </cell>
          <cell r="U2971" t="str">
            <v>20088908471003</v>
          </cell>
        </row>
        <row r="2972">
          <cell r="A2972" t="str">
            <v>924-PACK4</v>
          </cell>
          <cell r="B2972">
            <v>443945659</v>
          </cell>
          <cell r="C2972" t="str">
            <v>BAZIC Clear Packaging Tape Packing Tape 2.83" X 109.3 Yards, Wide 1-Pack</v>
          </cell>
          <cell r="D2972" t="str">
            <v>ACTIVE</v>
          </cell>
          <cell r="E2972" t="str">
            <v>PUBLISHED</v>
          </cell>
          <cell r="F2972" t="str">
            <v>Offer end date has passed</v>
          </cell>
          <cell r="G2972" t="str">
            <v>Crafts</v>
          </cell>
          <cell r="H2972" t="str">
            <v>Coloring Books</v>
          </cell>
          <cell r="I2972">
            <v>70.5</v>
          </cell>
          <cell r="J2972" t="str">
            <v>USD</v>
          </cell>
          <cell r="K2972" t="str">
            <v>Base</v>
          </cell>
          <cell r="L2972" t="str">
            <v>Yes</v>
          </cell>
          <cell r="M2972">
            <v>2038710</v>
          </cell>
          <cell r="N2972">
            <v>2038710</v>
          </cell>
          <cell r="O2972" t="str">
            <v>NETWORK_GEO</v>
          </cell>
          <cell r="P2972">
            <v>10.4</v>
          </cell>
          <cell r="Q2972">
            <v>1</v>
          </cell>
          <cell r="R2972" t="str">
            <v>Seller Fulfilled</v>
          </cell>
          <cell r="S2972" t="str">
            <v>Walmart Fulfilled</v>
          </cell>
          <cell r="T2972" t="str">
            <v>2BIVT9XOOD8B</v>
          </cell>
          <cell r="U2972" t="str">
            <v>20805219494275</v>
          </cell>
        </row>
        <row r="2973">
          <cell r="A2973" t="str">
            <v>S-14-BOX</v>
          </cell>
          <cell r="B2973">
            <v>458744407</v>
          </cell>
          <cell r="C2973" t="str">
            <v>BAZIC No Parking Sign 9"X12", Waterproof Indoor Signage, 24-Pack</v>
          </cell>
          <cell r="D2973" t="str">
            <v>ACTIVE</v>
          </cell>
          <cell r="E2973" t="str">
            <v>PUBLISHED</v>
          </cell>
          <cell r="F2973" t="str">
            <v>Offer end date has passed</v>
          </cell>
          <cell r="G2973" t="str">
            <v>Crafts</v>
          </cell>
          <cell r="H2973" t="str">
            <v>Art Pads &amp; Paper</v>
          </cell>
          <cell r="I2973">
            <v>20</v>
          </cell>
          <cell r="J2973" t="str">
            <v>USD</v>
          </cell>
          <cell r="K2973" t="str">
            <v>Base</v>
          </cell>
          <cell r="L2973" t="str">
            <v>Yes</v>
          </cell>
          <cell r="M2973">
            <v>2038710</v>
          </cell>
          <cell r="N2973">
            <v>2039754</v>
          </cell>
          <cell r="O2973" t="str">
            <v>NETWORK_GEO</v>
          </cell>
          <cell r="P2973">
            <v>2.12</v>
          </cell>
          <cell r="Q2973">
            <v>1</v>
          </cell>
          <cell r="R2973" t="str">
            <v>Seller Fulfilled</v>
          </cell>
          <cell r="S2973" t="str">
            <v>Walmart Fulfilled</v>
          </cell>
          <cell r="T2973" t="str">
            <v>22ULTYCGRHWH</v>
          </cell>
          <cell r="U2973" t="str">
            <v>00467582133852</v>
          </cell>
        </row>
        <row r="2974">
          <cell r="A2974" t="str">
            <v>17017-EACH</v>
          </cell>
          <cell r="B2974">
            <v>30278211</v>
          </cell>
          <cell r="C2974" t="str">
            <v>BAZIC Fiero Blue Fiber Tip Fineliner Pen, 0.4mm Extra Fine Tip (4/Pack), 1-Pack</v>
          </cell>
          <cell r="D2974" t="str">
            <v>ACTIVE</v>
          </cell>
          <cell r="E2974" t="str">
            <v>PUBLISHED</v>
          </cell>
          <cell r="F2974" t="str">
            <v>Offer end date has passed</v>
          </cell>
          <cell r="G2974" t="str">
            <v>Office &amp; Stationery</v>
          </cell>
          <cell r="H2974" t="str">
            <v>Composition Notebooks</v>
          </cell>
          <cell r="I2974">
            <v>13.19</v>
          </cell>
          <cell r="J2974" t="str">
            <v>USD</v>
          </cell>
          <cell r="K2974" t="str">
            <v>Base</v>
          </cell>
          <cell r="L2974" t="str">
            <v>Yes</v>
          </cell>
          <cell r="M2974">
            <v>2039719</v>
          </cell>
          <cell r="N2974">
            <v>2038710</v>
          </cell>
          <cell r="O2974" t="str">
            <v>NETWORK_GEO</v>
          </cell>
          <cell r="P2974">
            <v>0.71</v>
          </cell>
          <cell r="Q2974">
            <v>1</v>
          </cell>
          <cell r="R2974" t="str">
            <v>Seller Fulfilled</v>
          </cell>
          <cell r="S2974" t="str">
            <v>Seller Fulfilled</v>
          </cell>
          <cell r="T2974" t="str">
            <v>19045I2947SX</v>
          </cell>
          <cell r="U2974" t="str">
            <v>00764608050521</v>
          </cell>
        </row>
        <row r="2975">
          <cell r="A2975" t="str">
            <v>17065-BOX</v>
          </cell>
          <cell r="B2975">
            <v>818642252</v>
          </cell>
          <cell r="C2975" t="str">
            <v>BAZIC Frizz Erasable Gel Pen 0.7mm Assorted Color, (3/Pack), 24-Pack</v>
          </cell>
          <cell r="D2975" t="str">
            <v>ARCHIVED</v>
          </cell>
          <cell r="E2975" t="str">
            <v>UNPUBLISHED</v>
          </cell>
          <cell r="F2975" t="str">
            <v>Offer end date has passed,Reasonable price requirements are not met,Reasonable Price Not Satisfied</v>
          </cell>
          <cell r="G2975" t="str">
            <v>Office &amp; Stationery</v>
          </cell>
          <cell r="H2975" t="str">
            <v>Envelopes</v>
          </cell>
          <cell r="I2975">
            <v>53.5</v>
          </cell>
          <cell r="J2975" t="str">
            <v>USD</v>
          </cell>
          <cell r="K2975" t="str">
            <v>Base</v>
          </cell>
          <cell r="L2975" t="str">
            <v>Yes</v>
          </cell>
          <cell r="M2975">
            <v>2039719</v>
          </cell>
          <cell r="N2975">
            <v>2038710</v>
          </cell>
          <cell r="O2975" t="str">
            <v>NETWORK_GEO</v>
          </cell>
          <cell r="P2975">
            <v>9.6199999999999992</v>
          </cell>
          <cell r="Q2975">
            <v>1</v>
          </cell>
          <cell r="R2975" t="str">
            <v>Seller Fulfilled</v>
          </cell>
          <cell r="S2975" t="str">
            <v>Seller Fulfilled</v>
          </cell>
          <cell r="T2975" t="str">
            <v>42ZYW4GBQXNL</v>
          </cell>
          <cell r="U2975" t="str">
            <v>20764608050686</v>
          </cell>
        </row>
        <row r="2976">
          <cell r="A2976" t="str">
            <v>1928-BOX</v>
          </cell>
          <cell r="B2976">
            <v>150700554</v>
          </cell>
          <cell r="C2976" t="str">
            <v>BAZIC Pencil Sharpener Dual Blades w/ Triangle Receptacle, (2/Pack), 24-Pack</v>
          </cell>
          <cell r="D2976" t="str">
            <v>ACTIVE</v>
          </cell>
          <cell r="E2976" t="str">
            <v>UNPUBLISHED</v>
          </cell>
          <cell r="F2976" t="str">
            <v>Reasonable price requirements are not met,Reasonable Price Not Satisfied</v>
          </cell>
          <cell r="G2976" t="str">
            <v>Office &amp; Stationery</v>
          </cell>
          <cell r="H2976" t="str">
            <v>Record Books &amp; Ledgers</v>
          </cell>
          <cell r="I2976">
            <v>6.99</v>
          </cell>
          <cell r="J2976" t="str">
            <v>USD</v>
          </cell>
          <cell r="K2976" t="str">
            <v>Base</v>
          </cell>
          <cell r="L2976" t="str">
            <v>No</v>
          </cell>
          <cell r="M2976">
            <v>2039751</v>
          </cell>
          <cell r="N2976">
            <v>2038710</v>
          </cell>
          <cell r="O2976" t="str">
            <v>ALWAYS_TWO_DAY</v>
          </cell>
          <cell r="P2976">
            <v>0.185</v>
          </cell>
          <cell r="Q2976">
            <v>1</v>
          </cell>
          <cell r="R2976" t="str">
            <v>Walmart Fulfilled</v>
          </cell>
          <cell r="S2976" t="str">
            <v>Seller Fulfilled</v>
          </cell>
          <cell r="T2976" t="str">
            <v>1CBE4JCRVD04</v>
          </cell>
          <cell r="U2976" t="str">
            <v>00764608050743</v>
          </cell>
        </row>
        <row r="2977">
          <cell r="A2977" t="str">
            <v>2130-PACK4</v>
          </cell>
          <cell r="B2977">
            <v>619058720</v>
          </cell>
          <cell r="C2977" t="str">
            <v>BAZIC Sheet Protectors Standard Weight, 11 Hole Binder Sleeves (10/Pack), 4-Pack</v>
          </cell>
          <cell r="D2977" t="str">
            <v>ACTIVE</v>
          </cell>
          <cell r="E2977" t="str">
            <v>PUBLISHED</v>
          </cell>
          <cell r="F2977" t="str">
            <v>Offer end date has passed</v>
          </cell>
          <cell r="G2977" t="str">
            <v>Office &amp; Stationery</v>
          </cell>
          <cell r="H2977" t="str">
            <v>Binder Pockets</v>
          </cell>
          <cell r="I2977">
            <v>11.99</v>
          </cell>
          <cell r="J2977" t="str">
            <v>USD</v>
          </cell>
          <cell r="K2977" t="str">
            <v>Base</v>
          </cell>
          <cell r="L2977">
            <v>11.99</v>
          </cell>
          <cell r="M2977">
            <v>2038356</v>
          </cell>
          <cell r="N2977">
            <v>2039724</v>
          </cell>
          <cell r="O2977">
            <v>0.64</v>
          </cell>
          <cell r="P2977">
            <v>0.82</v>
          </cell>
          <cell r="Q2977">
            <v>1</v>
          </cell>
          <cell r="R2977" t="str">
            <v>Seller Fulfilled</v>
          </cell>
          <cell r="S2977" t="str">
            <v>Seller Fulfilled</v>
          </cell>
          <cell r="T2977" t="str">
            <v>5ZQ4XLD3IP7R</v>
          </cell>
          <cell r="U2977" t="str">
            <v>00764608050798</v>
          </cell>
        </row>
        <row r="2978">
          <cell r="A2978" t="str">
            <v>3108-CASE</v>
          </cell>
          <cell r="B2978">
            <v>206385477</v>
          </cell>
          <cell r="C2978" t="str">
            <v>BAZIC Sports Card Holder Protector Sheet, 9 Pockets Plastic Top Loading Sheets, 11 Hole Punch (10/Pack), 144-Packs</v>
          </cell>
          <cell r="D2978" t="str">
            <v>ACTIVE</v>
          </cell>
          <cell r="E2978" t="str">
            <v>PUBLISHED</v>
          </cell>
          <cell r="G2978" t="str">
            <v>Collectibles &amp; Memorabilia</v>
          </cell>
          <cell r="H2978" t="str">
            <v>Trading Card Sleeves &amp; Holders</v>
          </cell>
          <cell r="I2978">
            <v>202</v>
          </cell>
          <cell r="J2978" t="str">
            <v>USD</v>
          </cell>
          <cell r="K2978" t="str">
            <v>Base</v>
          </cell>
          <cell r="L2978">
            <v>199.29</v>
          </cell>
          <cell r="M2978">
            <v>2038710</v>
          </cell>
          <cell r="N2978">
            <v>2039744</v>
          </cell>
          <cell r="O2978" t="str">
            <v>ALWAYS_TWO_DAY</v>
          </cell>
          <cell r="P2978">
            <v>0.21</v>
          </cell>
          <cell r="Q2978">
            <v>1</v>
          </cell>
          <cell r="R2978" t="str">
            <v>Walmart Fulfilled</v>
          </cell>
          <cell r="S2978" t="str">
            <v>Seller Fulfilled</v>
          </cell>
          <cell r="T2978" t="str">
            <v>5BACAPQUVDW2</v>
          </cell>
          <cell r="U2978" t="str">
            <v>00764608005118</v>
          </cell>
        </row>
        <row r="2979">
          <cell r="A2979" t="str">
            <v>3194-EACH</v>
          </cell>
          <cell r="B2979">
            <v>22184575</v>
          </cell>
          <cell r="C2979" t="str">
            <v>BAZIC 3 Ring Binder 3" View Binders Slant D Ring Blue, Hold 600 Sheets, 1-Count</v>
          </cell>
          <cell r="D2979" t="str">
            <v>ACTIVE</v>
          </cell>
          <cell r="E2979" t="str">
            <v>PUBLISHED</v>
          </cell>
          <cell r="F2979" t="str">
            <v>Offer end date has passed,No Match Found - Adjusted to your last submitted price</v>
          </cell>
          <cell r="G2979" t="str">
            <v>Office &amp; Stationery</v>
          </cell>
          <cell r="H2979" t="str">
            <v>Index Cards</v>
          </cell>
          <cell r="I2979">
            <v>8.27</v>
          </cell>
          <cell r="J2979" t="str">
            <v>USD</v>
          </cell>
          <cell r="K2979" t="str">
            <v>Base</v>
          </cell>
          <cell r="L2979" t="str">
            <v>Yes</v>
          </cell>
          <cell r="M2979">
            <v>2039738</v>
          </cell>
          <cell r="N2979">
            <v>2039744</v>
          </cell>
          <cell r="O2979" t="str">
            <v>ALWAYS_TWO_DAY</v>
          </cell>
          <cell r="P2979">
            <v>0.60499999999999998</v>
          </cell>
          <cell r="Q2979">
            <v>1</v>
          </cell>
          <cell r="R2979" t="str">
            <v>Walmart Fulfilled</v>
          </cell>
          <cell r="S2979" t="str">
            <v>Seller Fulfilled</v>
          </cell>
          <cell r="T2979" t="str">
            <v>1W5Z4TQBVRZW</v>
          </cell>
          <cell r="U2979" t="str">
            <v>00466045918630</v>
          </cell>
        </row>
        <row r="2980">
          <cell r="A2980" t="str">
            <v>3338-CASE</v>
          </cell>
          <cell r="B2980">
            <v>180459874</v>
          </cell>
          <cell r="C2980" t="str">
            <v>BAZIC Modeling Clay Red Color 1LB, Non Toxic, Bulk for Classroom, 24-Pack</v>
          </cell>
          <cell r="D2980" t="str">
            <v>ARCHIVED</v>
          </cell>
          <cell r="E2980" t="str">
            <v>UNPUBLISHED</v>
          </cell>
          <cell r="F2980" t="str">
            <v>Offer end date has passed</v>
          </cell>
          <cell r="G2980" t="str">
            <v>Crafts</v>
          </cell>
          <cell r="H2980" t="str">
            <v>Construction Paper</v>
          </cell>
          <cell r="I2980">
            <v>15.59</v>
          </cell>
          <cell r="J2980" t="str">
            <v>USD</v>
          </cell>
          <cell r="K2980" t="str">
            <v>Base</v>
          </cell>
          <cell r="L2980" t="str">
            <v>Yes</v>
          </cell>
          <cell r="M2980">
            <v>2039741</v>
          </cell>
          <cell r="N2980">
            <v>2038710</v>
          </cell>
          <cell r="O2980" t="str">
            <v>NETWORK_GEO</v>
          </cell>
          <cell r="P2980">
            <v>0.88</v>
          </cell>
          <cell r="Q2980">
            <v>1</v>
          </cell>
          <cell r="R2980" t="str">
            <v>Seller Fulfilled</v>
          </cell>
          <cell r="S2980" t="str">
            <v>Seller Fulfilled</v>
          </cell>
          <cell r="T2980" t="str">
            <v>0TSKGPSHH7MJ</v>
          </cell>
          <cell r="U2980" t="str">
            <v>00466610449705</v>
          </cell>
        </row>
        <row r="2981">
          <cell r="A2981" t="str">
            <v>3422-BOX</v>
          </cell>
          <cell r="B2981">
            <v>34986646</v>
          </cell>
          <cell r="C2981" t="str">
            <v>BAZIC 4 Color 18ml Poster Paint w/ Brush [3422] [3422]</v>
          </cell>
          <cell r="D2981" t="str">
            <v>ARCHIVED</v>
          </cell>
          <cell r="E2981" t="str">
            <v>UNPUBLISHED</v>
          </cell>
          <cell r="F2981" t="str">
            <v>Listing &amp; Content:UPC Mismatch:Wrong-Item:Unpublish-Auto,Offer end date has passed,Reasonable price requirements are not met,Reasonable Price Not Satisfied</v>
          </cell>
          <cell r="G2981" t="str">
            <v>Crafts</v>
          </cell>
          <cell r="H2981" t="str">
            <v>Art &amp; Craft Kits</v>
          </cell>
          <cell r="I2981">
            <v>49.59</v>
          </cell>
          <cell r="J2981" t="str">
            <v>USD</v>
          </cell>
          <cell r="K2981" t="str">
            <v>Base</v>
          </cell>
          <cell r="L2981" t="str">
            <v>No</v>
          </cell>
          <cell r="M2981">
            <v>2039748</v>
          </cell>
          <cell r="N2981">
            <v>2039914</v>
          </cell>
          <cell r="O2981" t="str">
            <v>NETWORK_GEO</v>
          </cell>
          <cell r="P2981">
            <v>0.2</v>
          </cell>
          <cell r="Q2981">
            <v>1</v>
          </cell>
          <cell r="R2981" t="str">
            <v>Seller Fulfilled</v>
          </cell>
          <cell r="S2981" t="str">
            <v>Seller Fulfilled</v>
          </cell>
          <cell r="T2981" t="str">
            <v>11IGNRZHZXO5</v>
          </cell>
          <cell r="U2981" t="str">
            <v>00764608005354</v>
          </cell>
        </row>
        <row r="2982">
          <cell r="A2982" t="str">
            <v>3901-BOX</v>
          </cell>
          <cell r="B2982">
            <v>450034713</v>
          </cell>
          <cell r="C2982" t="str">
            <v>BAZIC Watercolor w/ Brush Semi Moist 16 Color, Non-Toxic Paint Set, 24-Pack</v>
          </cell>
          <cell r="D2982" t="str">
            <v>ACTIVE</v>
          </cell>
          <cell r="E2982" t="str">
            <v>PUBLISHED</v>
          </cell>
          <cell r="G2982" t="str">
            <v>Crafts</v>
          </cell>
          <cell r="H2982" t="str">
            <v>Art Paints &amp; Pigment Powders</v>
          </cell>
          <cell r="I2982">
            <v>52.49</v>
          </cell>
          <cell r="J2982" t="str">
            <v>USD</v>
          </cell>
          <cell r="K2982" t="str">
            <v>Base</v>
          </cell>
          <cell r="L2982" t="str">
            <v>Yes</v>
          </cell>
          <cell r="M2982">
            <v>2039748</v>
          </cell>
          <cell r="N2982">
            <v>2038710</v>
          </cell>
          <cell r="O2982" t="str">
            <v>NETWORK_GEO</v>
          </cell>
          <cell r="P2982">
            <v>4.71</v>
          </cell>
          <cell r="Q2982">
            <v>1</v>
          </cell>
          <cell r="R2982" t="str">
            <v>Seller Fulfilled</v>
          </cell>
          <cell r="S2982" t="str">
            <v>Seller Fulfilled</v>
          </cell>
          <cell r="T2982" t="str">
            <v>2J6LSOXHH817</v>
          </cell>
          <cell r="U2982" t="str">
            <v>00764608005378</v>
          </cell>
        </row>
        <row r="2983">
          <cell r="A2983" t="str">
            <v>4433-BOX</v>
          </cell>
          <cell r="B2983">
            <v>609643359</v>
          </cell>
          <cell r="C2983" t="str">
            <v>BAZIC 7" Stainless Steel Scissors, Straight Handle, Assorted Color, 24-Pack</v>
          </cell>
          <cell r="D2983" t="str">
            <v>ACTIVE</v>
          </cell>
          <cell r="E2983" t="str">
            <v>PUBLISHED</v>
          </cell>
          <cell r="F2983" t="str">
            <v>Offer end date has passed</v>
          </cell>
          <cell r="G2983" t="str">
            <v>Office &amp; Stationery</v>
          </cell>
          <cell r="H2983" t="str">
            <v>Flash Cards</v>
          </cell>
          <cell r="I2983">
            <v>10.38</v>
          </cell>
          <cell r="J2983" t="str">
            <v>USD</v>
          </cell>
          <cell r="K2983" t="str">
            <v>Base</v>
          </cell>
          <cell r="L2983" t="str">
            <v>Yes</v>
          </cell>
          <cell r="M2983">
            <v>2039728</v>
          </cell>
          <cell r="N2983">
            <v>2039914</v>
          </cell>
          <cell r="O2983" t="str">
            <v>NETWORK_GEO</v>
          </cell>
          <cell r="P2983">
            <v>0.42</v>
          </cell>
          <cell r="Q2983">
            <v>1</v>
          </cell>
          <cell r="R2983" t="str">
            <v>Seller Fulfilled</v>
          </cell>
          <cell r="S2983" t="str">
            <v>Seller Fulfilled</v>
          </cell>
          <cell r="T2983" t="str">
            <v>68HLQABZF7D2</v>
          </cell>
          <cell r="U2983" t="str">
            <v>00469192347780</v>
          </cell>
        </row>
        <row r="2984">
          <cell r="A2984" t="str">
            <v>5017-CASE</v>
          </cell>
          <cell r="B2984">
            <v>160898425</v>
          </cell>
          <cell r="C2984" t="str">
            <v>BAZIC Poster Board Green 22" X 28", Bulk Boards for School Craft, 25-Pack</v>
          </cell>
          <cell r="D2984" t="str">
            <v>ACTIVE</v>
          </cell>
          <cell r="E2984" t="str">
            <v>PUBLISHED</v>
          </cell>
          <cell r="F2984" t="str">
            <v>Compliance - Childrenâ€™s Product Policy,No Match Found - Adjusted to your last submitted price</v>
          </cell>
          <cell r="G2984" t="str">
            <v>Crafts</v>
          </cell>
          <cell r="H2984" t="str">
            <v>Construction Paper</v>
          </cell>
          <cell r="I2984">
            <v>16.989999999999998</v>
          </cell>
          <cell r="J2984" t="str">
            <v>USD</v>
          </cell>
          <cell r="K2984" t="str">
            <v>Base</v>
          </cell>
          <cell r="L2984" t="str">
            <v>Yes</v>
          </cell>
          <cell r="M2984">
            <v>2039749</v>
          </cell>
          <cell r="N2984">
            <v>2038710</v>
          </cell>
          <cell r="O2984" t="str">
            <v>NETWORK_GEO</v>
          </cell>
          <cell r="P2984">
            <v>1.56</v>
          </cell>
          <cell r="Q2984">
            <v>1</v>
          </cell>
          <cell r="R2984" t="str">
            <v>WFS Eligible</v>
          </cell>
          <cell r="S2984" t="str">
            <v>Walmart Fulfilled</v>
          </cell>
          <cell r="T2984" t="str">
            <v>4R5YUW3C6BWV</v>
          </cell>
          <cell r="U2984" t="str">
            <v>00460015768225</v>
          </cell>
        </row>
        <row r="2985">
          <cell r="A2985" t="str">
            <v>5430-CASE</v>
          </cell>
          <cell r="B2985">
            <v>745172642</v>
          </cell>
          <cell r="C2985" t="str">
            <v>BAZIC Poly Bubble Mailers 6" x 9.25" #0 Padded Shipping Envelope, 96-Count</v>
          </cell>
          <cell r="D2985" t="str">
            <v>ARCHIVED</v>
          </cell>
          <cell r="E2985" t="str">
            <v>UNPUBLISHED</v>
          </cell>
          <cell r="F2985" t="str">
            <v>Offer end date has passed,Price Adjusted</v>
          </cell>
          <cell r="G2985" t="str">
            <v>Office &amp; Stationery</v>
          </cell>
          <cell r="H2985" t="str">
            <v>Writing Notebooks &amp; Sketch Books</v>
          </cell>
          <cell r="I2985">
            <v>71.89</v>
          </cell>
          <cell r="J2985" t="str">
            <v>USD</v>
          </cell>
          <cell r="K2985" t="str">
            <v>Base</v>
          </cell>
          <cell r="L2985" t="str">
            <v>Yes</v>
          </cell>
          <cell r="M2985">
            <v>2038710</v>
          </cell>
          <cell r="N2985">
            <v>2039723</v>
          </cell>
          <cell r="O2985" t="str">
            <v>NETWORK_GEO</v>
          </cell>
          <cell r="P2985">
            <v>15.72</v>
          </cell>
          <cell r="Q2985">
            <v>1</v>
          </cell>
          <cell r="R2985" t="str">
            <v>Seller Fulfilled</v>
          </cell>
          <cell r="S2985" t="str">
            <v>Seller Fulfilled</v>
          </cell>
          <cell r="T2985" t="str">
            <v>3K5OJPEKTJKY</v>
          </cell>
          <cell r="U2985" t="str">
            <v>20764608005822</v>
          </cell>
        </row>
        <row r="2986">
          <cell r="A2986" t="str">
            <v>6805-CASE</v>
          </cell>
          <cell r="B2986">
            <v>1012587141</v>
          </cell>
          <cell r="C2986" t="str">
            <v>BAZIC Jumbo Craft Sticks Natural Wood, Large Size Ice Cream Popsicle Stick (500/pack), 10-Packs</v>
          </cell>
          <cell r="D2986" t="str">
            <v>ACTIVE</v>
          </cell>
          <cell r="E2986" t="str">
            <v>UNPUBLISHED</v>
          </cell>
          <cell r="F2986" t="str">
            <v>Reasonable price requirements are not met</v>
          </cell>
          <cell r="G2986" t="str">
            <v>Office &amp; Stationery</v>
          </cell>
          <cell r="H2986" t="str">
            <v>Writing Pads</v>
          </cell>
          <cell r="I2986">
            <v>17.989999999999998</v>
          </cell>
          <cell r="J2986" t="str">
            <v>USD</v>
          </cell>
          <cell r="K2986" t="str">
            <v>Base</v>
          </cell>
          <cell r="L2986" t="str">
            <v>Yes</v>
          </cell>
          <cell r="M2986">
            <v>2038710</v>
          </cell>
          <cell r="N2986">
            <v>2039758</v>
          </cell>
          <cell r="O2986" t="str">
            <v>NETWORK_GEO</v>
          </cell>
          <cell r="P2986">
            <v>3</v>
          </cell>
          <cell r="Q2986">
            <v>1</v>
          </cell>
          <cell r="R2986" t="str">
            <v>Seller Fulfilled</v>
          </cell>
          <cell r="S2986" t="str">
            <v>Seller Fulfilled</v>
          </cell>
          <cell r="T2986" t="str">
            <v>5DPRZ0HYW88J</v>
          </cell>
          <cell r="U2986" t="str">
            <v>00463482846526</v>
          </cell>
        </row>
        <row r="2987">
          <cell r="A2987" t="str">
            <v>681-EACH</v>
          </cell>
          <cell r="B2987">
            <v>416810527</v>
          </cell>
          <cell r="C2987" t="str">
            <v>BAZIC Metal Full Strip Stapler [681]</v>
          </cell>
          <cell r="D2987" t="str">
            <v>ACTIVE</v>
          </cell>
          <cell r="E2987" t="str">
            <v>PUBLISHED</v>
          </cell>
          <cell r="F2987" t="str">
            <v>Reasonable price requirements are not met,Reasonable Price Not Satisfied</v>
          </cell>
          <cell r="G2987" t="str">
            <v>Office &amp; Stationery</v>
          </cell>
          <cell r="H2987" t="str">
            <v>Desk Staplers</v>
          </cell>
          <cell r="I2987">
            <v>51.58</v>
          </cell>
          <cell r="J2987" t="str">
            <v>USD</v>
          </cell>
          <cell r="K2987" t="str">
            <v>Base</v>
          </cell>
          <cell r="L2987" t="str">
            <v>No</v>
          </cell>
          <cell r="M2987">
            <v>2039910</v>
          </cell>
          <cell r="N2987">
            <v>2039910</v>
          </cell>
          <cell r="O2987" t="str">
            <v>NETWORK_GEO</v>
          </cell>
          <cell r="P2987">
            <v>7.12</v>
          </cell>
          <cell r="Q2987">
            <v>1</v>
          </cell>
          <cell r="R2987" t="str">
            <v>Seller Fulfilled</v>
          </cell>
          <cell r="S2987" t="str">
            <v>Seller Fulfilled</v>
          </cell>
          <cell r="T2987" t="str">
            <v>2Q0HCLRAFRNN</v>
          </cell>
          <cell r="U2987" t="str">
            <v>10764608006044</v>
          </cell>
        </row>
        <row r="2988">
          <cell r="A2988" t="str">
            <v>718-BOX</v>
          </cell>
          <cell r="B2988">
            <v>465853214</v>
          </cell>
          <cell r="C2988" t="str">
            <v>BAZIC Carpenter's Wood Pencils, Jumbo Oval Shape Pencils, (5/Pack), 24-Pack</v>
          </cell>
          <cell r="D2988" t="str">
            <v>ACTIVE</v>
          </cell>
          <cell r="E2988" t="str">
            <v>PUBLISHED</v>
          </cell>
          <cell r="F2988" t="str">
            <v>Shipping information is not found,Reasonable price requirements are not met,Reasonable Price Not Satisfied</v>
          </cell>
          <cell r="G2988" t="str">
            <v>Crafts</v>
          </cell>
          <cell r="H2988" t="str">
            <v>Coloring Books</v>
          </cell>
          <cell r="I2988">
            <v>38.99</v>
          </cell>
          <cell r="J2988" t="str">
            <v>USD</v>
          </cell>
          <cell r="K2988" t="str">
            <v>Base</v>
          </cell>
          <cell r="L2988" t="str">
            <v>Yes</v>
          </cell>
          <cell r="M2988">
            <v>2039720</v>
          </cell>
          <cell r="N2988">
            <v>2038710</v>
          </cell>
          <cell r="O2988" t="str">
            <v>NETWORK_GEO</v>
          </cell>
          <cell r="P2988">
            <v>7.02</v>
          </cell>
          <cell r="Q2988">
            <v>1</v>
          </cell>
          <cell r="R2988" t="str">
            <v>Seller Fulfilled</v>
          </cell>
          <cell r="S2988" t="str">
            <v>Seller Fulfilled</v>
          </cell>
          <cell r="T2988" t="str">
            <v>74O5S69IGU97</v>
          </cell>
          <cell r="U2988" t="str">
            <v>20805219633599</v>
          </cell>
        </row>
        <row r="2989">
          <cell r="A2989" t="str">
            <v>791-BOX</v>
          </cell>
          <cell r="B2989">
            <v>618972021</v>
          </cell>
          <cell r="C2989" t="str">
            <v>BAZIC Ceramics Mechanical Pencil Lead Refills 2B 0.9mm (36 Count/Pack), 24-Pack</v>
          </cell>
          <cell r="D2989" t="str">
            <v>ACTIVE</v>
          </cell>
          <cell r="E2989" t="str">
            <v>PUBLISHED</v>
          </cell>
          <cell r="F2989" t="str">
            <v>Offer end date has passed</v>
          </cell>
          <cell r="G2989" t="str">
            <v>Crafts</v>
          </cell>
          <cell r="H2989" t="str">
            <v>Craft Sticks</v>
          </cell>
          <cell r="I2989">
            <v>8.49</v>
          </cell>
          <cell r="J2989" t="str">
            <v>USD</v>
          </cell>
          <cell r="K2989" t="str">
            <v>Base</v>
          </cell>
          <cell r="L2989" t="str">
            <v>Yes</v>
          </cell>
          <cell r="M2989">
            <v>2039720</v>
          </cell>
          <cell r="N2989">
            <v>2038710</v>
          </cell>
          <cell r="O2989" t="str">
            <v>NETWORK_GEO</v>
          </cell>
          <cell r="P2989">
            <v>0.22</v>
          </cell>
          <cell r="Q2989">
            <v>1</v>
          </cell>
          <cell r="R2989" t="str">
            <v>Seller Fulfilled</v>
          </cell>
          <cell r="S2989" t="str">
            <v>Seller Fulfilled</v>
          </cell>
          <cell r="T2989" t="str">
            <v>3K140VPZ3DSX</v>
          </cell>
          <cell r="U2989" t="str">
            <v>00764608068014</v>
          </cell>
        </row>
        <row r="2990">
          <cell r="A2990" t="str">
            <v>971-PACK4</v>
          </cell>
          <cell r="B2990">
            <v>696336744</v>
          </cell>
          <cell r="C2990" t="str">
            <v>BAZIC Black Duct Tape 1.88" X 60 Yards, Tear by Hand, 4-Pack</v>
          </cell>
          <cell r="D2990" t="str">
            <v>ACTIVE</v>
          </cell>
          <cell r="E2990" t="str">
            <v>PUBLISHED</v>
          </cell>
          <cell r="F2990" t="str">
            <v>Offer end date has passed,No Match Found - Adjusted to your last submitted price</v>
          </cell>
          <cell r="G2990" t="str">
            <v>Office &amp; Stationery</v>
          </cell>
          <cell r="H2990" t="str">
            <v>Duct Tapes</v>
          </cell>
          <cell r="I2990">
            <v>26.99</v>
          </cell>
          <cell r="J2990" t="str">
            <v>USD</v>
          </cell>
          <cell r="K2990" t="str">
            <v>Base</v>
          </cell>
          <cell r="L2990">
            <v>26.99</v>
          </cell>
          <cell r="M2990">
            <v>2042502</v>
          </cell>
          <cell r="N2990">
            <v>2039720</v>
          </cell>
          <cell r="O2990">
            <v>3.28</v>
          </cell>
          <cell r="P2990">
            <v>1.24</v>
          </cell>
          <cell r="Q2990">
            <v>1</v>
          </cell>
          <cell r="R2990" t="str">
            <v>Seller Fulfilled</v>
          </cell>
          <cell r="S2990" t="str">
            <v>Seller Fulfilled</v>
          </cell>
          <cell r="T2990" t="str">
            <v>4NOYUHFW74ZL</v>
          </cell>
          <cell r="U2990" t="str">
            <v>00464797458220</v>
          </cell>
        </row>
        <row r="2991">
          <cell r="A2991" t="str">
            <v>S-30-PACK4</v>
          </cell>
          <cell r="B2991">
            <v>283153561</v>
          </cell>
          <cell r="C2991" t="str">
            <v>BAZIC No Soliciting Sign 9"X12", Plastic Signs Large Visibility, 4-Pack</v>
          </cell>
          <cell r="D2991" t="str">
            <v>ACTIVE</v>
          </cell>
          <cell r="E2991" t="str">
            <v>PUBLISHED</v>
          </cell>
          <cell r="F2991" t="str">
            <v>Offer end date has passed</v>
          </cell>
          <cell r="G2991" t="str">
            <v>Home &amp; Garden</v>
          </cell>
          <cell r="H2991" t="str">
            <v>Plaques &amp; Signs</v>
          </cell>
          <cell r="I2991">
            <v>8.24</v>
          </cell>
          <cell r="J2991" t="str">
            <v>USD</v>
          </cell>
          <cell r="K2991" t="str">
            <v>Base</v>
          </cell>
          <cell r="L2991">
            <v>8.24</v>
          </cell>
          <cell r="M2991">
            <v>2038710</v>
          </cell>
          <cell r="N2991">
            <v>2038013</v>
          </cell>
          <cell r="O2991" t="str">
            <v>NETWORK_GEO</v>
          </cell>
          <cell r="P2991">
            <v>11.06</v>
          </cell>
          <cell r="Q2991">
            <v>1</v>
          </cell>
          <cell r="R2991" t="str">
            <v>Seller Fulfilled</v>
          </cell>
          <cell r="S2991" t="str">
            <v>Seller Fulfilled</v>
          </cell>
          <cell r="T2991" t="str">
            <v>41QAD1TOCMH4</v>
          </cell>
          <cell r="U2991" t="str">
            <v>20814625070928</v>
          </cell>
        </row>
        <row r="2992">
          <cell r="A2992" t="str">
            <v>1101-EACH</v>
          </cell>
          <cell r="B2992">
            <v>5173089599</v>
          </cell>
          <cell r="C2992" t="str">
            <v>VALENCIA 16" Dinos Backpack, BAZIC x SYDNEY Fashion Backpack Shoulder Bag Casual Travel Bag Hiking Daypack</v>
          </cell>
          <cell r="D2992" t="str">
            <v>ARCHIVED</v>
          </cell>
          <cell r="E2992" t="str">
            <v>UNPUBLISHED</v>
          </cell>
          <cell r="F2992" t="str">
            <v>Offer end date has passed</v>
          </cell>
          <cell r="G2992" t="str">
            <v>Office &amp; Stationery</v>
          </cell>
          <cell r="H2992" t="str">
            <v>Pencils</v>
          </cell>
          <cell r="I2992">
            <v>10.98</v>
          </cell>
          <cell r="J2992" t="str">
            <v>USD</v>
          </cell>
          <cell r="K2992" t="str">
            <v>Base</v>
          </cell>
          <cell r="L2992" t="str">
            <v>Yes</v>
          </cell>
          <cell r="M2992">
            <v>2038980</v>
          </cell>
          <cell r="N2992">
            <v>2039720</v>
          </cell>
          <cell r="O2992" t="str">
            <v>NETWORK_GEO</v>
          </cell>
          <cell r="P2992">
            <v>0.23</v>
          </cell>
          <cell r="Q2992">
            <v>1</v>
          </cell>
          <cell r="R2992" t="str">
            <v>Seller Fulfilled</v>
          </cell>
          <cell r="S2992" t="str">
            <v>Seller Fulfilled</v>
          </cell>
          <cell r="T2992" t="str">
            <v>5P098MCWICW0</v>
          </cell>
          <cell r="U2992" t="str">
            <v>00467347700145</v>
          </cell>
        </row>
        <row r="2993">
          <cell r="A2993" t="str">
            <v>1282-BOX</v>
          </cell>
          <cell r="B2993">
            <v>224750414</v>
          </cell>
          <cell r="C2993" t="str">
            <v>BAZIC Washable Markers Fine Line 24 Color Coloring Marker (24/Pack), 24-Packs</v>
          </cell>
          <cell r="D2993" t="str">
            <v>ACTIVE</v>
          </cell>
          <cell r="E2993" t="str">
            <v>PUBLISHED</v>
          </cell>
          <cell r="F2993" t="str">
            <v>Offer end date has passed</v>
          </cell>
          <cell r="G2993" t="str">
            <v>Office &amp; Stationery</v>
          </cell>
          <cell r="H2993" t="str">
            <v>School &amp; Office Paper</v>
          </cell>
          <cell r="I2993">
            <v>66.989999999999995</v>
          </cell>
          <cell r="J2993" t="str">
            <v>USD</v>
          </cell>
          <cell r="K2993" t="str">
            <v>Base</v>
          </cell>
          <cell r="L2993" t="str">
            <v>Yes</v>
          </cell>
          <cell r="M2993">
            <v>2039746</v>
          </cell>
          <cell r="N2993">
            <v>2039724</v>
          </cell>
          <cell r="O2993" t="str">
            <v>NETWORK_GEO</v>
          </cell>
          <cell r="P2993">
            <v>19.559999999999999</v>
          </cell>
          <cell r="Q2993">
            <v>1</v>
          </cell>
          <cell r="R2993" t="str">
            <v>Seller Fulfilled</v>
          </cell>
          <cell r="S2993" t="str">
            <v>Seller Fulfilled</v>
          </cell>
          <cell r="T2993" t="str">
            <v>3PWG5LVDBGKL</v>
          </cell>
          <cell r="U2993" t="str">
            <v>00462129980005</v>
          </cell>
        </row>
        <row r="2994">
          <cell r="A2994" t="str">
            <v>17022-BOX</v>
          </cell>
          <cell r="B2994">
            <v>636662573</v>
          </cell>
          <cell r="C2994" t="str">
            <v>BAZIC GX-8 Red Oil Gel Ink Pen, 1.0 mm Medium Point, (6/Pack), 24-Pack</v>
          </cell>
          <cell r="D2994" t="str">
            <v>ARCHIVED</v>
          </cell>
          <cell r="E2994" t="str">
            <v>UNPUBLISHED</v>
          </cell>
          <cell r="F2994" t="str">
            <v>Offer end date has passed</v>
          </cell>
          <cell r="G2994" t="str">
            <v>Office &amp; Stationery</v>
          </cell>
          <cell r="H2994" t="str">
            <v>Pens</v>
          </cell>
          <cell r="I2994">
            <v>36.89</v>
          </cell>
          <cell r="J2994" t="str">
            <v>USD</v>
          </cell>
          <cell r="K2994" t="str">
            <v>Base</v>
          </cell>
          <cell r="L2994" t="str">
            <v>Yes</v>
          </cell>
          <cell r="M2994">
            <v>2039719</v>
          </cell>
          <cell r="N2994">
            <v>2039720</v>
          </cell>
          <cell r="O2994">
            <v>2.9</v>
          </cell>
          <cell r="P2994">
            <v>0.17</v>
          </cell>
          <cell r="Q2994">
            <v>1</v>
          </cell>
          <cell r="R2994" t="str">
            <v>Seller Fulfilled</v>
          </cell>
          <cell r="S2994" t="str">
            <v>Seller Fulfilled</v>
          </cell>
          <cell r="T2994" t="str">
            <v>4XE8256Z8IE9</v>
          </cell>
          <cell r="U2994" t="str">
            <v>00764608007457</v>
          </cell>
        </row>
        <row r="2995">
          <cell r="A2995" t="str">
            <v>17027-BOX</v>
          </cell>
          <cell r="B2995">
            <v>119471384</v>
          </cell>
          <cell r="C2995" t="str">
            <v>BAZIC G-Flex Black Fuse Tech Ink Pen, 0.7 mm Medium Point, (4/Pack), 24-Pack</v>
          </cell>
          <cell r="D2995" t="str">
            <v>ACTIVE</v>
          </cell>
          <cell r="E2995" t="str">
            <v>PUBLISHED</v>
          </cell>
          <cell r="F2995" t="str">
            <v>Offer end date has passed,Price Adjusted</v>
          </cell>
          <cell r="G2995" t="str">
            <v>Office &amp; Stationery</v>
          </cell>
          <cell r="H2995" t="str">
            <v>Mechanical Pencils</v>
          </cell>
          <cell r="I2995">
            <v>8.66</v>
          </cell>
          <cell r="J2995" t="str">
            <v>USD</v>
          </cell>
          <cell r="K2995" t="str">
            <v>Base</v>
          </cell>
          <cell r="L2995" t="str">
            <v>Yes</v>
          </cell>
          <cell r="M2995">
            <v>2039719</v>
          </cell>
          <cell r="N2995">
            <v>2039720</v>
          </cell>
          <cell r="O2995" t="str">
            <v>NETWORK_GEO</v>
          </cell>
          <cell r="P2995">
            <v>0.08</v>
          </cell>
          <cell r="Q2995">
            <v>1</v>
          </cell>
          <cell r="R2995" t="str">
            <v>Seller Fulfilled</v>
          </cell>
          <cell r="S2995" t="str">
            <v>Seller Fulfilled</v>
          </cell>
          <cell r="T2995" t="str">
            <v>2UD7JD51VVYR</v>
          </cell>
          <cell r="U2995" t="str">
            <v>00764608007587</v>
          </cell>
        </row>
        <row r="2996">
          <cell r="A2996" t="str">
            <v>17070-EACH</v>
          </cell>
          <cell r="B2996">
            <v>138798959</v>
          </cell>
          <cell r="C2996" t="str">
            <v>BAZIC G-Flex 10 Color Oil Gel Ink Pen, 0.7 mm, Soft Grip (10/Pack), 1-Pack</v>
          </cell>
          <cell r="D2996" t="str">
            <v>ACTIVE</v>
          </cell>
          <cell r="E2996" t="str">
            <v>PUBLISHED</v>
          </cell>
          <cell r="F2996" t="str">
            <v>Reasonable price requirements are not met</v>
          </cell>
          <cell r="G2996" t="str">
            <v>Office &amp; Stationery</v>
          </cell>
          <cell r="H2996" t="str">
            <v>Pens</v>
          </cell>
          <cell r="I2996">
            <v>10.49</v>
          </cell>
          <cell r="J2996" t="str">
            <v>USD</v>
          </cell>
          <cell r="K2996" t="str">
            <v>Base</v>
          </cell>
          <cell r="L2996">
            <v>10.49</v>
          </cell>
          <cell r="M2996">
            <v>2039719</v>
          </cell>
          <cell r="N2996">
            <v>2039720</v>
          </cell>
          <cell r="O2996" t="str">
            <v>NETWORK_GEO</v>
          </cell>
          <cell r="P2996">
            <v>1.8</v>
          </cell>
          <cell r="Q2996">
            <v>1</v>
          </cell>
          <cell r="R2996" t="str">
            <v>Seller Fulfilled</v>
          </cell>
          <cell r="S2996" t="str">
            <v>Seller Fulfilled</v>
          </cell>
          <cell r="T2996" t="str">
            <v>21MNKA56UMO2</v>
          </cell>
          <cell r="U2996" t="str">
            <v>10764608007720</v>
          </cell>
        </row>
        <row r="2997">
          <cell r="A2997" t="str">
            <v>17076-EACH</v>
          </cell>
          <cell r="B2997">
            <v>532830006</v>
          </cell>
          <cell r="C2997" t="str">
            <v>BAZIC GX-9 Triangle Black Oil Gel Ink Pen, 1.0 mm, (10/Pack), 1-Pack</v>
          </cell>
          <cell r="D2997" t="str">
            <v>ARCHIVED</v>
          </cell>
          <cell r="E2997" t="str">
            <v>UNPUBLISHED</v>
          </cell>
          <cell r="F2997" t="str">
            <v>Offer end date has passed</v>
          </cell>
          <cell r="G2997" t="str">
            <v>Office &amp; Stationery</v>
          </cell>
          <cell r="H2997" t="str">
            <v>Pencil Cases</v>
          </cell>
          <cell r="I2997">
            <v>12.09</v>
          </cell>
          <cell r="J2997" t="str">
            <v>USD</v>
          </cell>
          <cell r="K2997" t="str">
            <v>Base</v>
          </cell>
          <cell r="L2997" t="str">
            <v>Yes</v>
          </cell>
          <cell r="M2997">
            <v>2039719</v>
          </cell>
          <cell r="N2997">
            <v>2039750</v>
          </cell>
          <cell r="O2997" t="str">
            <v>ALWAYS_TWO_DAY</v>
          </cell>
          <cell r="P2997">
            <v>0.60499999999999998</v>
          </cell>
          <cell r="Q2997">
            <v>1</v>
          </cell>
          <cell r="R2997" t="str">
            <v>Walmart Fulfilled</v>
          </cell>
          <cell r="S2997" t="str">
            <v>WFS Eligible</v>
          </cell>
          <cell r="T2997" t="str">
            <v>31RFS9FP19YD</v>
          </cell>
          <cell r="U2997" t="str">
            <v>00764608008096</v>
          </cell>
        </row>
        <row r="2998">
          <cell r="A2998" t="str">
            <v>17086-CASE</v>
          </cell>
          <cell r="B2998">
            <v>332527340</v>
          </cell>
          <cell r="C2998" t="str">
            <v>BAZIC 24 Scented Glitter Neon Metallic Gel Pen, Comfort Grip (24/Pack), 12-Pack</v>
          </cell>
          <cell r="D2998" t="str">
            <v>ACTIVE</v>
          </cell>
          <cell r="E2998" t="str">
            <v>PUBLISHED</v>
          </cell>
          <cell r="F2998" t="str">
            <v>Reasonable price requirements are not met</v>
          </cell>
          <cell r="G2998" t="str">
            <v>Office &amp; Stationery</v>
          </cell>
          <cell r="H2998" t="str">
            <v>Pens</v>
          </cell>
          <cell r="I2998">
            <v>66.430000000000007</v>
          </cell>
          <cell r="J2998" t="str">
            <v>USD</v>
          </cell>
          <cell r="K2998" t="str">
            <v>Base</v>
          </cell>
          <cell r="L2998">
            <v>66.430000000000007</v>
          </cell>
          <cell r="M2998">
            <v>2039719</v>
          </cell>
          <cell r="N2998">
            <v>2038710</v>
          </cell>
          <cell r="O2998" t="str">
            <v>NETWORK_GEO</v>
          </cell>
          <cell r="P2998">
            <v>14.54</v>
          </cell>
          <cell r="Q2998">
            <v>1</v>
          </cell>
          <cell r="R2998" t="str">
            <v>Seller Fulfilled</v>
          </cell>
          <cell r="S2998" t="str">
            <v>Walmart Fulfilled</v>
          </cell>
          <cell r="T2998" t="str">
            <v>2V8DOYLS395G</v>
          </cell>
          <cell r="U2998" t="str">
            <v>20764608090293</v>
          </cell>
        </row>
        <row r="2999">
          <cell r="A2999" t="str">
            <v>1910-SET6</v>
          </cell>
          <cell r="B2999">
            <v>24256919</v>
          </cell>
          <cell r="C2999" t="str">
            <v>BAZIC Xtreme Oval Sharpener w/ Receptacle</v>
          </cell>
          <cell r="D2999" t="str">
            <v>ACTIVE</v>
          </cell>
          <cell r="E2999" t="str">
            <v>PUBLISHED</v>
          </cell>
          <cell r="F2999" t="str">
            <v>Offer end date has passed,Price Adjusted</v>
          </cell>
          <cell r="G2999" t="str">
            <v>Office &amp; Stationery</v>
          </cell>
          <cell r="H2999" t="str">
            <v>Stretch Film &amp; Shrink Wrap</v>
          </cell>
          <cell r="I2999">
            <v>26</v>
          </cell>
          <cell r="J2999" t="str">
            <v>USD</v>
          </cell>
          <cell r="K2999" t="str">
            <v>Base</v>
          </cell>
          <cell r="L2999" t="str">
            <v>Yes</v>
          </cell>
          <cell r="M2999">
            <v>2039751</v>
          </cell>
          <cell r="N2999">
            <v>2038710</v>
          </cell>
          <cell r="O2999" t="str">
            <v>NETWORK_GEO</v>
          </cell>
          <cell r="P2999">
            <v>3.52</v>
          </cell>
          <cell r="Q2999">
            <v>1</v>
          </cell>
          <cell r="R2999" t="str">
            <v>Seller Fulfilled</v>
          </cell>
          <cell r="S2999" t="str">
            <v>Walmart Fulfilled</v>
          </cell>
          <cell r="T2999" t="str">
            <v>20HT8DZX6BKO</v>
          </cell>
          <cell r="U2999" t="str">
            <v>00460776291598</v>
          </cell>
        </row>
        <row r="3000">
          <cell r="A3000" t="str">
            <v>212-PACK2</v>
          </cell>
          <cell r="B3000">
            <v>723097194</v>
          </cell>
          <cell r="C3000" t="str">
            <v>BAZIC Loose Leaf Binder Ring 1" Assorted Color, Book Rings (10/Pack), 2-Packs</v>
          </cell>
          <cell r="D3000" t="str">
            <v>ACTIVE</v>
          </cell>
          <cell r="E3000" t="str">
            <v>PUBLISHED</v>
          </cell>
          <cell r="G3000" t="str">
            <v>Office &amp; Stationery</v>
          </cell>
          <cell r="H3000" t="str">
            <v>Office Book Rings</v>
          </cell>
          <cell r="I3000">
            <v>8.4600000000000009</v>
          </cell>
          <cell r="J3000" t="str">
            <v>USD</v>
          </cell>
          <cell r="K3000" t="str">
            <v>Base</v>
          </cell>
          <cell r="L3000">
            <v>8.4600000000000009</v>
          </cell>
          <cell r="M3000">
            <v>2038710</v>
          </cell>
          <cell r="N3000">
            <v>2039729</v>
          </cell>
          <cell r="O3000" t="str">
            <v>ALWAYS_TWO_DAY</v>
          </cell>
          <cell r="P3000">
            <v>0.17499999999999999</v>
          </cell>
          <cell r="Q3000">
            <v>1</v>
          </cell>
          <cell r="R3000" t="str">
            <v>Walmart Fulfilled</v>
          </cell>
          <cell r="S3000" t="str">
            <v>WFS Eligible</v>
          </cell>
          <cell r="T3000" t="str">
            <v>6R8BWGHOE9R5</v>
          </cell>
          <cell r="U3000" t="str">
            <v>00764608009048</v>
          </cell>
        </row>
        <row r="3001">
          <cell r="A3001" t="str">
            <v>2180-CASE</v>
          </cell>
          <cell r="B3001">
            <v>840680270</v>
          </cell>
          <cell r="C3001" t="str">
            <v>BAZIC 2 Pockets Paper Folder, Premium Leatherette Portfolio, 125-Count</v>
          </cell>
          <cell r="D3001" t="str">
            <v>ACTIVE</v>
          </cell>
          <cell r="E3001" t="str">
            <v>PUBLISHED</v>
          </cell>
          <cell r="F3001" t="str">
            <v>Offer end date has passed</v>
          </cell>
          <cell r="G3001" t="str">
            <v>Office &amp; Stationery</v>
          </cell>
          <cell r="H3001" t="str">
            <v>Pocket Folders</v>
          </cell>
          <cell r="I3001">
            <v>44.76</v>
          </cell>
          <cell r="J3001" t="str">
            <v>USD</v>
          </cell>
          <cell r="K3001" t="str">
            <v>Base</v>
          </cell>
          <cell r="L3001">
            <v>44.76</v>
          </cell>
          <cell r="M3001">
            <v>2039742</v>
          </cell>
          <cell r="N3001">
            <v>2038710</v>
          </cell>
          <cell r="O3001">
            <v>11.82</v>
          </cell>
          <cell r="P3001">
            <v>10.94</v>
          </cell>
          <cell r="Q3001">
            <v>1</v>
          </cell>
          <cell r="R3001" t="str">
            <v>Seller Fulfilled</v>
          </cell>
          <cell r="S3001" t="str">
            <v>Seller Fulfilled</v>
          </cell>
          <cell r="T3001" t="str">
            <v>23EGQB3RUC75</v>
          </cell>
          <cell r="U3001" t="str">
            <v>20764608009165</v>
          </cell>
        </row>
        <row r="3002">
          <cell r="A3002" t="str">
            <v>2320-EACH</v>
          </cell>
          <cell r="B3002">
            <v>24903020</v>
          </cell>
          <cell r="C3002" t="str">
            <v>BAZIC Yellow Highlighter Desk Style Chisel Tip Marker (3/Pack), 1-Pack</v>
          </cell>
          <cell r="D3002" t="str">
            <v>ACTIVE</v>
          </cell>
          <cell r="E3002" t="str">
            <v>PUBLISHED</v>
          </cell>
          <cell r="G3002" t="str">
            <v>Office &amp; Stationery</v>
          </cell>
          <cell r="H3002" t="str">
            <v>Highlighters</v>
          </cell>
          <cell r="I3002">
            <v>7.69</v>
          </cell>
          <cell r="J3002" t="str">
            <v>USD</v>
          </cell>
          <cell r="K3002" t="str">
            <v>Base</v>
          </cell>
          <cell r="L3002">
            <v>7.69</v>
          </cell>
          <cell r="M3002">
            <v>2039896</v>
          </cell>
          <cell r="N3002">
            <v>2039729</v>
          </cell>
          <cell r="O3002" t="str">
            <v>NETWORK_GEO</v>
          </cell>
          <cell r="P3002">
            <v>3.5000000000000003E-2</v>
          </cell>
          <cell r="Q3002">
            <v>1</v>
          </cell>
          <cell r="R3002" t="str">
            <v>WFS Eligible</v>
          </cell>
          <cell r="S3002" t="str">
            <v>Seller Fulfilled</v>
          </cell>
          <cell r="T3002" t="str">
            <v>7E5OKVI58DT4</v>
          </cell>
          <cell r="U3002" t="str">
            <v>00468010263394</v>
          </cell>
        </row>
        <row r="3003">
          <cell r="A3003" t="str">
            <v>3000-EACH</v>
          </cell>
          <cell r="B3003">
            <v>825637544</v>
          </cell>
          <cell r="C3003" t="str">
            <v>BAZIC 8-Digit Desktop Calculator</v>
          </cell>
          <cell r="D3003" t="str">
            <v>ARCHIVED</v>
          </cell>
          <cell r="E3003" t="str">
            <v>UNPUBLISHED</v>
          </cell>
          <cell r="F3003" t="str">
            <v>Offer end date has passed</v>
          </cell>
          <cell r="G3003" t="str">
            <v>Home &amp; Garden</v>
          </cell>
          <cell r="H3003" t="str">
            <v>Plaques &amp; Signs</v>
          </cell>
          <cell r="I3003">
            <v>7.49</v>
          </cell>
          <cell r="J3003" t="str">
            <v>USD</v>
          </cell>
          <cell r="K3003" t="str">
            <v>Base</v>
          </cell>
          <cell r="L3003" t="str">
            <v>Yes</v>
          </cell>
          <cell r="M3003">
            <v>2039735</v>
          </cell>
          <cell r="N3003">
            <v>2038710</v>
          </cell>
          <cell r="O3003" t="str">
            <v>NETWORK_GEO</v>
          </cell>
          <cell r="P3003">
            <v>0.11</v>
          </cell>
          <cell r="Q3003">
            <v>1</v>
          </cell>
          <cell r="R3003" t="str">
            <v>Seller Fulfilled</v>
          </cell>
          <cell r="S3003" t="str">
            <v>Seller Fulfilled</v>
          </cell>
          <cell r="T3003" t="str">
            <v>27Y5SR5YPIZN</v>
          </cell>
          <cell r="U3003" t="str">
            <v>00764608043554</v>
          </cell>
        </row>
        <row r="3004">
          <cell r="A3004" t="str">
            <v>3101-EACH</v>
          </cell>
          <cell r="B3004">
            <v>36969131</v>
          </cell>
          <cell r="C3004" t="str">
            <v>BAZIC Sheet Protectors Economy 11 Hole Binder Sleeves (100/Pack), 1-Pack</v>
          </cell>
          <cell r="D3004" t="str">
            <v>ACTIVE</v>
          </cell>
          <cell r="E3004" t="str">
            <v>PUBLISHED</v>
          </cell>
          <cell r="G3004" t="str">
            <v>Office &amp; Stationery</v>
          </cell>
          <cell r="H3004" t="str">
            <v>Sheet Protectors</v>
          </cell>
          <cell r="I3004">
            <v>14.5</v>
          </cell>
          <cell r="J3004" t="str">
            <v>USD</v>
          </cell>
          <cell r="K3004" t="str">
            <v>Base</v>
          </cell>
          <cell r="L3004">
            <v>14.5</v>
          </cell>
          <cell r="M3004">
            <v>2039907</v>
          </cell>
          <cell r="N3004">
            <v>2038710</v>
          </cell>
          <cell r="O3004" t="str">
            <v>NETWORK_GEO</v>
          </cell>
          <cell r="P3004">
            <v>0.11</v>
          </cell>
          <cell r="Q3004">
            <v>1</v>
          </cell>
          <cell r="R3004" t="str">
            <v>Seller Fulfilled</v>
          </cell>
          <cell r="S3004" t="str">
            <v>Walmart Fulfilled</v>
          </cell>
          <cell r="T3004" t="str">
            <v>28HEZL43NRXV</v>
          </cell>
          <cell r="U3004" t="str">
            <v>00764608043578</v>
          </cell>
        </row>
        <row r="3005">
          <cell r="A3005" t="str">
            <v>3142-EACH</v>
          </cell>
          <cell r="B3005">
            <v>28150906</v>
          </cell>
          <cell r="C3005" t="str">
            <v>BAZIC 1/2 Inch White 3-Ring View Binder w/ 2-Pockets [3142]</v>
          </cell>
          <cell r="D3005" t="str">
            <v>ACTIVE</v>
          </cell>
          <cell r="E3005" t="str">
            <v>PUBLISHED</v>
          </cell>
          <cell r="F3005" t="str">
            <v>Offer end date has passed</v>
          </cell>
          <cell r="G3005" t="str">
            <v>Home &amp; Garden</v>
          </cell>
          <cell r="H3005" t="str">
            <v>Plaques &amp; Signs</v>
          </cell>
          <cell r="I3005">
            <v>6.99</v>
          </cell>
          <cell r="J3005" t="str">
            <v>USD</v>
          </cell>
          <cell r="K3005" t="str">
            <v>Base</v>
          </cell>
          <cell r="L3005" t="str">
            <v>Yes</v>
          </cell>
          <cell r="M3005">
            <v>2039738</v>
          </cell>
          <cell r="N3005">
            <v>2038710</v>
          </cell>
          <cell r="O3005" t="str">
            <v>NETWORK_GEO</v>
          </cell>
          <cell r="P3005">
            <v>0.06</v>
          </cell>
          <cell r="Q3005">
            <v>1</v>
          </cell>
          <cell r="R3005" t="str">
            <v>Seller Fulfilled</v>
          </cell>
          <cell r="S3005" t="str">
            <v>Seller Fulfilled</v>
          </cell>
          <cell r="T3005" t="str">
            <v>3JFJE0LR37C7</v>
          </cell>
          <cell r="U3005" t="str">
            <v>00764608043097</v>
          </cell>
        </row>
        <row r="3006">
          <cell r="A3006" t="str">
            <v>3143-CASE</v>
          </cell>
          <cell r="B3006">
            <v>387583364</v>
          </cell>
          <cell r="C3006" t="str">
            <v>BAZIC 2 Pockets Paper Folder, Laminated Portfolio 3 Hole Punched, 48-Pack</v>
          </cell>
          <cell r="D3006" t="str">
            <v>ACTIVE</v>
          </cell>
          <cell r="E3006" t="str">
            <v>PUBLISHED</v>
          </cell>
          <cell r="F3006" t="str">
            <v>Offer end date has passed</v>
          </cell>
          <cell r="G3006" t="str">
            <v>Home &amp; Garden</v>
          </cell>
          <cell r="H3006" t="str">
            <v>Plaques &amp; Signs</v>
          </cell>
          <cell r="I3006">
            <v>20.88</v>
          </cell>
          <cell r="J3006" t="str">
            <v>USD</v>
          </cell>
          <cell r="K3006" t="str">
            <v>Base</v>
          </cell>
          <cell r="L3006" t="str">
            <v>Yes</v>
          </cell>
          <cell r="M3006">
            <v>2039742</v>
          </cell>
          <cell r="N3006">
            <v>2038710</v>
          </cell>
          <cell r="O3006" t="str">
            <v>NETWORK_GEO</v>
          </cell>
          <cell r="P3006">
            <v>1.48</v>
          </cell>
          <cell r="Q3006">
            <v>1</v>
          </cell>
          <cell r="R3006" t="str">
            <v>Seller Fulfilled</v>
          </cell>
          <cell r="S3006" t="str">
            <v>Seller Fulfilled</v>
          </cell>
          <cell r="T3006" t="str">
            <v>4JNBHTX6LE81</v>
          </cell>
          <cell r="U3006" t="str">
            <v>10764608043254</v>
          </cell>
        </row>
        <row r="3007">
          <cell r="A3007" t="str">
            <v>3309-CASE</v>
          </cell>
          <cell r="B3007">
            <v>287290176</v>
          </cell>
          <cell r="C3007" t="str">
            <v>BAZIC Modeling Clay 4 Color, Assorted Colors, Non Toxic (8oz/Pack), 36-Pack</v>
          </cell>
          <cell r="D3007" t="str">
            <v>ACTIVE</v>
          </cell>
          <cell r="E3007" t="str">
            <v>PUBLISHED</v>
          </cell>
          <cell r="F3007"/>
          <cell r="G3007" t="str">
            <v>Travel, Luggage &amp; Accessories</v>
          </cell>
          <cell r="H3007" t="str">
            <v>Backpacks</v>
          </cell>
          <cell r="I3007">
            <v>18.010000000000002</v>
          </cell>
          <cell r="J3007" t="str">
            <v>USD</v>
          </cell>
          <cell r="K3007" t="str">
            <v>Base</v>
          </cell>
          <cell r="L3007" t="str">
            <v>Yes</v>
          </cell>
          <cell r="M3007">
            <v>2039741</v>
          </cell>
          <cell r="N3007">
            <v>2038980</v>
          </cell>
          <cell r="O3007" t="str">
            <v>NETWORK_GEO</v>
          </cell>
          <cell r="P3007">
            <v>0.85</v>
          </cell>
          <cell r="Q3007">
            <v>1</v>
          </cell>
          <cell r="R3007" t="str">
            <v>Seller Fulfilled</v>
          </cell>
          <cell r="S3007" t="str">
            <v>Seller Fulfilled</v>
          </cell>
          <cell r="T3007" t="str">
            <v>6HUJ1XGYLSMF</v>
          </cell>
          <cell r="U3007" t="str">
            <v>00764608010563</v>
          </cell>
        </row>
        <row r="3008">
          <cell r="A3008" t="str">
            <v>3804-EACH</v>
          </cell>
          <cell r="B3008">
            <v>26601769</v>
          </cell>
          <cell r="C3008" t="str">
            <v>BAZIC Foil Star Label Custom Sticker, Color-Code Labels (432/Pack), 1-Pack</v>
          </cell>
          <cell r="D3008" t="str">
            <v>ACTIVE</v>
          </cell>
          <cell r="E3008" t="str">
            <v>PUBLISHED</v>
          </cell>
          <cell r="G3008" t="str">
            <v>Crafts</v>
          </cell>
          <cell r="H3008" t="str">
            <v>Stickers</v>
          </cell>
          <cell r="I3008">
            <v>6.51</v>
          </cell>
          <cell r="J3008" t="str">
            <v>USD</v>
          </cell>
          <cell r="K3008" t="str">
            <v>Base</v>
          </cell>
          <cell r="L3008">
            <v>6.51</v>
          </cell>
          <cell r="M3008">
            <v>2038710</v>
          </cell>
          <cell r="N3008">
            <v>2039746</v>
          </cell>
          <cell r="O3008" t="str">
            <v>NETWORK_GEO</v>
          </cell>
          <cell r="P3008">
            <v>3.12</v>
          </cell>
          <cell r="Q3008">
            <v>1</v>
          </cell>
          <cell r="R3008" t="str">
            <v>Seller Fulfilled</v>
          </cell>
          <cell r="S3008" t="str">
            <v>Seller Fulfilled</v>
          </cell>
          <cell r="T3008" t="str">
            <v>1S9XCY4QOY7W</v>
          </cell>
          <cell r="U3008" t="str">
            <v>10764608012106</v>
          </cell>
        </row>
        <row r="3009">
          <cell r="A3009" t="str">
            <v>3985-EACH</v>
          </cell>
          <cell r="B3009">
            <v>384004370</v>
          </cell>
          <cell r="C3009" t="str">
            <v>DDI 2353365 All Purpose Paint Brush - 15 Pack Case of 24</v>
          </cell>
          <cell r="D3009" t="str">
            <v>ACTIVE</v>
          </cell>
          <cell r="E3009" t="str">
            <v>PUBLISHED</v>
          </cell>
          <cell r="F3009" t="str">
            <v>Offer end date has passed,Price Adjusted</v>
          </cell>
          <cell r="G3009" t="str">
            <v>Crafts</v>
          </cell>
          <cell r="H3009" t="str">
            <v>Coloring Books</v>
          </cell>
          <cell r="I3009">
            <v>12.99</v>
          </cell>
          <cell r="J3009" t="str">
            <v>USD</v>
          </cell>
          <cell r="K3009" t="str">
            <v>Base</v>
          </cell>
          <cell r="L3009" t="str">
            <v>Yes</v>
          </cell>
          <cell r="M3009">
            <v>2039747</v>
          </cell>
          <cell r="N3009">
            <v>2038710</v>
          </cell>
          <cell r="O3009" t="str">
            <v>NETWORK_GEO</v>
          </cell>
          <cell r="P3009">
            <v>0.94</v>
          </cell>
          <cell r="Q3009">
            <v>1</v>
          </cell>
          <cell r="R3009" t="str">
            <v>Seller Fulfilled</v>
          </cell>
          <cell r="S3009" t="str">
            <v>Seller Fulfilled</v>
          </cell>
          <cell r="T3009" t="str">
            <v>1S4IZX43OIST</v>
          </cell>
          <cell r="U3009" t="str">
            <v>00814625012153</v>
          </cell>
        </row>
        <row r="3010">
          <cell r="A3010" t="str">
            <v>5033-CASE</v>
          </cell>
          <cell r="B3010">
            <v>872489597</v>
          </cell>
          <cell r="C3010" t="str">
            <v>BAZIC White Tri-Fold Project Presentation Display Board 36"x48", 24-Pack</v>
          </cell>
          <cell r="D3010" t="str">
            <v>ACTIVE</v>
          </cell>
          <cell r="E3010" t="str">
            <v>PUBLISHED</v>
          </cell>
          <cell r="F3010" t="str">
            <v>Offer end date has passed</v>
          </cell>
          <cell r="G3010" t="str">
            <v>Office &amp; Stationery</v>
          </cell>
          <cell r="H3010" t="str">
            <v>Presentation Boards</v>
          </cell>
          <cell r="I3010">
            <v>167.5</v>
          </cell>
          <cell r="J3010" t="str">
            <v>USD</v>
          </cell>
          <cell r="K3010" t="str">
            <v>Base</v>
          </cell>
          <cell r="L3010">
            <v>167.5</v>
          </cell>
          <cell r="M3010">
            <v>2039885</v>
          </cell>
          <cell r="N3010">
            <v>2039719</v>
          </cell>
          <cell r="O3010">
            <v>30</v>
          </cell>
          <cell r="P3010">
            <v>0.65</v>
          </cell>
          <cell r="Q3010">
            <v>1</v>
          </cell>
          <cell r="R3010" t="str">
            <v>Seller Fulfilled</v>
          </cell>
          <cell r="S3010" t="str">
            <v>Seller Fulfilled</v>
          </cell>
          <cell r="T3010" t="str">
            <v>5E91FEFPXY4O</v>
          </cell>
          <cell r="U3010" t="str">
            <v>00462074712218</v>
          </cell>
        </row>
        <row r="3011">
          <cell r="A3011" t="str">
            <v>5059-CASE</v>
          </cell>
          <cell r="B3011">
            <v>636825229</v>
          </cell>
          <cell r="C3011" t="str">
            <v>BAZIC Poster Board Neon Color Pre-Cut Shape, 13.5" X 10.75", (5/Pack), 48-Pack</v>
          </cell>
          <cell r="D3011" t="str">
            <v>ACTIVE</v>
          </cell>
          <cell r="E3011" t="str">
            <v>PUBLISHED</v>
          </cell>
          <cell r="F3011" t="str">
            <v>Offer end date has passed,Price Adjusted</v>
          </cell>
          <cell r="G3011" t="str">
            <v>Office &amp; Stationery</v>
          </cell>
          <cell r="H3011" t="str">
            <v>Poster Boards</v>
          </cell>
          <cell r="I3011">
            <v>86.75</v>
          </cell>
          <cell r="J3011" t="str">
            <v>USD</v>
          </cell>
          <cell r="K3011" t="str">
            <v>Base</v>
          </cell>
          <cell r="L3011">
            <v>86.75</v>
          </cell>
          <cell r="M3011">
            <v>2039749</v>
          </cell>
          <cell r="N3011">
            <v>2039746</v>
          </cell>
          <cell r="O3011">
            <v>7.6</v>
          </cell>
          <cell r="P3011">
            <v>2.12</v>
          </cell>
          <cell r="Q3011">
            <v>1</v>
          </cell>
          <cell r="R3011" t="str">
            <v>Seller Fulfilled</v>
          </cell>
          <cell r="S3011" t="str">
            <v>Seller Fulfilled</v>
          </cell>
          <cell r="T3011" t="str">
            <v>4J3JGM4S56SO</v>
          </cell>
          <cell r="U3011" t="str">
            <v>10764608012847</v>
          </cell>
        </row>
        <row r="3012">
          <cell r="A3012" t="str">
            <v>5091-CASE</v>
          </cell>
          <cell r="B3012">
            <v>527988873</v>
          </cell>
          <cell r="C3012" t="str">
            <v>BAZIC Premium Composition Book Black Marble College Ruled 100 Sheet Notebook, 48-Pack</v>
          </cell>
          <cell r="D3012" t="str">
            <v>ACTIVE</v>
          </cell>
          <cell r="E3012" t="str">
            <v>PUBLISHED</v>
          </cell>
          <cell r="F3012" t="str">
            <v>Offer end date has passed,Price Adjusted</v>
          </cell>
          <cell r="G3012" t="str">
            <v>Tools &amp; Hardware</v>
          </cell>
          <cell r="H3012" t="str">
            <v>Utility Knives</v>
          </cell>
          <cell r="I3012">
            <v>13.25</v>
          </cell>
          <cell r="J3012" t="str">
            <v>USD</v>
          </cell>
          <cell r="K3012" t="str">
            <v>Base</v>
          </cell>
          <cell r="L3012" t="str">
            <v>Yes</v>
          </cell>
          <cell r="M3012">
            <v>2038710</v>
          </cell>
          <cell r="N3012">
            <v>2038710</v>
          </cell>
          <cell r="O3012" t="str">
            <v>NETWORK_GEO</v>
          </cell>
          <cell r="P3012">
            <v>0.32</v>
          </cell>
          <cell r="Q3012">
            <v>1</v>
          </cell>
          <cell r="R3012" t="str">
            <v>Seller Fulfilled</v>
          </cell>
          <cell r="S3012" t="str">
            <v>CA</v>
          </cell>
          <cell r="T3012" t="str">
            <v>3STFMPH6NIF9</v>
          </cell>
          <cell r="U3012" t="str">
            <v>00764608001301</v>
          </cell>
        </row>
        <row r="3013">
          <cell r="A3013" t="str">
            <v>709-EACH</v>
          </cell>
          <cell r="B3013">
            <v>24871677</v>
          </cell>
          <cell r="C3013" t="str">
            <v>BAZIC Pre-Sharpened #2 HB Jumbo Pencils, Latex Free Eraser (12 Count/Pack), 1-Pack</v>
          </cell>
          <cell r="D3013" t="str">
            <v>ARCHIVED</v>
          </cell>
          <cell r="E3013" t="str">
            <v>UNPUBLISHED</v>
          </cell>
          <cell r="F3013" t="str">
            <v>Offer end date has passed,No Match Found - Adjusted to your last submitted price</v>
          </cell>
          <cell r="G3013" t="str">
            <v>Office &amp; Stationery</v>
          </cell>
          <cell r="H3013" t="str">
            <v>Mechanical Pencils</v>
          </cell>
          <cell r="I3013">
            <v>9.49</v>
          </cell>
          <cell r="J3013" t="str">
            <v>USD</v>
          </cell>
          <cell r="K3013" t="str">
            <v>Base</v>
          </cell>
          <cell r="L3013" t="str">
            <v>Yes</v>
          </cell>
          <cell r="M3013">
            <v>2039720</v>
          </cell>
          <cell r="N3013">
            <v>2039719</v>
          </cell>
          <cell r="O3013" t="str">
            <v>NETWORK_GEO</v>
          </cell>
          <cell r="P3013">
            <v>21.56</v>
          </cell>
          <cell r="Q3013">
            <v>1</v>
          </cell>
          <cell r="R3013" t="str">
            <v>Seller Fulfilled</v>
          </cell>
          <cell r="S3013" t="str">
            <v>Seller Fulfilled</v>
          </cell>
          <cell r="T3013" t="str">
            <v>1NIO8KUBXRL7</v>
          </cell>
          <cell r="U3013" t="str">
            <v>20764608170087</v>
          </cell>
        </row>
        <row r="3014">
          <cell r="A3014" t="str">
            <v>72780-CASE</v>
          </cell>
          <cell r="B3014">
            <v>341790687</v>
          </cell>
          <cell r="C3014" t="str">
            <v>Neon Glitter Girls Coloring Books 4-Title, Fun Game Workbook for Kids, 48-Pack</v>
          </cell>
          <cell r="D3014" t="str">
            <v>ARCHIVED</v>
          </cell>
          <cell r="E3014" t="str">
            <v>UNPUBLISHED</v>
          </cell>
          <cell r="F3014" t="str">
            <v>Offer end date has passed,Price Adjusted</v>
          </cell>
          <cell r="G3014" t="str">
            <v>Office &amp; Stationery</v>
          </cell>
          <cell r="H3014" t="str">
            <v>Pens</v>
          </cell>
          <cell r="I3014">
            <v>7.99</v>
          </cell>
          <cell r="J3014" t="str">
            <v>USD</v>
          </cell>
          <cell r="K3014" t="str">
            <v>Base</v>
          </cell>
          <cell r="L3014" t="str">
            <v>Yes</v>
          </cell>
          <cell r="M3014">
            <v>2038710</v>
          </cell>
          <cell r="N3014">
            <v>2039719</v>
          </cell>
          <cell r="O3014" t="str">
            <v>NETWORK_GEO</v>
          </cell>
          <cell r="P3014">
            <v>0.1</v>
          </cell>
          <cell r="Q3014">
            <v>1</v>
          </cell>
          <cell r="R3014" t="str">
            <v>Seller Fulfilled</v>
          </cell>
          <cell r="S3014" t="str">
            <v>Seller Fulfilled</v>
          </cell>
          <cell r="T3014" t="str">
            <v>7AFYCJKV1NES</v>
          </cell>
          <cell r="U3014" t="str">
            <v>00764608170342</v>
          </cell>
        </row>
        <row r="3015">
          <cell r="A3015" t="str">
            <v>791-PACK2</v>
          </cell>
          <cell r="B3015">
            <v>913690145</v>
          </cell>
          <cell r="C3015" t="str">
            <v>BAZIC Ceramics Mechanical Pencil Lead Refills 2B 0.9mm (36 Count/Pack), 2-Packs</v>
          </cell>
          <cell r="D3015" t="str">
            <v>ACTIVE</v>
          </cell>
          <cell r="E3015" t="str">
            <v>PUBLISHED</v>
          </cell>
          <cell r="F3015" t="str">
            <v>Offer end date has passed</v>
          </cell>
          <cell r="G3015" t="str">
            <v>Office &amp; Stationery</v>
          </cell>
          <cell r="H3015" t="str">
            <v>Pens</v>
          </cell>
          <cell r="I3015">
            <v>55.5</v>
          </cell>
          <cell r="J3015" t="str">
            <v>USD</v>
          </cell>
          <cell r="K3015" t="str">
            <v>Base</v>
          </cell>
          <cell r="L3015" t="str">
            <v>Yes</v>
          </cell>
          <cell r="M3015">
            <v>2039720</v>
          </cell>
          <cell r="N3015">
            <v>2039719</v>
          </cell>
          <cell r="O3015" t="str">
            <v>NETWORK_GEO</v>
          </cell>
          <cell r="P3015">
            <v>1.35</v>
          </cell>
          <cell r="Q3015">
            <v>1</v>
          </cell>
          <cell r="R3015" t="str">
            <v>Seller Fulfilled</v>
          </cell>
          <cell r="S3015" t="str">
            <v>Seller Fulfilled</v>
          </cell>
          <cell r="T3015" t="str">
            <v>1HFO44WH35LF</v>
          </cell>
          <cell r="U3015" t="str">
            <v>10764608171018</v>
          </cell>
        </row>
        <row r="3016">
          <cell r="A3016" t="str">
            <v>8022-CASE</v>
          </cell>
          <cell r="B3016">
            <v>1488894439</v>
          </cell>
          <cell r="C3016" t="str">
            <v>BAZIC Waterfall Card Kit, Creativity Arts Crafts Supplies Kit</v>
          </cell>
          <cell r="D3016" t="str">
            <v>RETIRED</v>
          </cell>
          <cell r="E3016" t="str">
            <v>UNPUBLISHED</v>
          </cell>
          <cell r="F3016" t="str">
            <v>Offer end date has passed</v>
          </cell>
          <cell r="G3016" t="str">
            <v>Office &amp; Stationery</v>
          </cell>
          <cell r="H3016" t="str">
            <v>Form Holders &amp; Clipboards</v>
          </cell>
          <cell r="I3016">
            <v>44.75</v>
          </cell>
          <cell r="J3016" t="str">
            <v>USD</v>
          </cell>
          <cell r="K3016" t="str">
            <v>Base</v>
          </cell>
          <cell r="L3016" t="str">
            <v>Yes</v>
          </cell>
          <cell r="M3016">
            <v>2038710</v>
          </cell>
          <cell r="N3016">
            <v>2039893</v>
          </cell>
          <cell r="O3016" t="str">
            <v>NETWORK_GEO</v>
          </cell>
          <cell r="P3016">
            <v>5.36</v>
          </cell>
          <cell r="Q3016">
            <v>1</v>
          </cell>
          <cell r="R3016" t="str">
            <v>Seller Fulfilled</v>
          </cell>
          <cell r="S3016" t="str">
            <v>Seller Fulfilled</v>
          </cell>
          <cell r="T3016" t="str">
            <v>3OWSUPRIWKKG</v>
          </cell>
          <cell r="U3016" t="str">
            <v>10764608018016</v>
          </cell>
        </row>
        <row r="3017">
          <cell r="A3017" t="str">
            <v>839-CASE</v>
          </cell>
          <cell r="B3017">
            <v>857982004</v>
          </cell>
          <cell r="C3017" t="str">
            <v>BAZIC Plastic Pencil Case Utility Storage Box, Glitter Bright Color, 24-Pack</v>
          </cell>
          <cell r="D3017" t="str">
            <v>ACTIVE</v>
          </cell>
          <cell r="E3017" t="str">
            <v>PUBLISHED</v>
          </cell>
          <cell r="F3017" t="str">
            <v>Offer end date has passed,Price Adjusted</v>
          </cell>
          <cell r="G3017" t="str">
            <v>Crafts</v>
          </cell>
          <cell r="H3017" t="str">
            <v>Coloring Books</v>
          </cell>
          <cell r="I3017">
            <v>88.75</v>
          </cell>
          <cell r="J3017" t="str">
            <v>USD</v>
          </cell>
          <cell r="K3017" t="str">
            <v>Base</v>
          </cell>
          <cell r="L3017" t="str">
            <v>Yes</v>
          </cell>
          <cell r="M3017">
            <v>2039750</v>
          </cell>
          <cell r="N3017">
            <v>2038710</v>
          </cell>
          <cell r="O3017" t="str">
            <v>NETWORK_GEO</v>
          </cell>
          <cell r="P3017">
            <v>0.84</v>
          </cell>
          <cell r="Q3017">
            <v>1</v>
          </cell>
          <cell r="R3017" t="str">
            <v>Seller Fulfilled</v>
          </cell>
          <cell r="S3017" t="str">
            <v>Seller Fulfilled</v>
          </cell>
          <cell r="T3017" t="str">
            <v>5NUTF7II5XL1</v>
          </cell>
          <cell r="U3017" t="str">
            <v>20088908181315</v>
          </cell>
        </row>
        <row r="3018">
          <cell r="A3018" t="str">
            <v>861-EACH-GN</v>
          </cell>
          <cell r="B3018">
            <v>13502124554</v>
          </cell>
          <cell r="C3018" t="str">
            <v>BAZIC Folding Lap Desk with Storage, Green Color Foldable Desk Lap Table for Activity, Study, Travel, Eating, 1-UNIT</v>
          </cell>
          <cell r="D3018" t="str">
            <v>ACTIVE</v>
          </cell>
          <cell r="E3018" t="str">
            <v>PUBLISHED</v>
          </cell>
          <cell r="F3018" t="str">
            <v>PRICING_ERROR,PRICING_ERROR</v>
          </cell>
          <cell r="G3018" t="str">
            <v>Electronics</v>
          </cell>
          <cell r="H3018" t="str">
            <v>Lap Desks</v>
          </cell>
          <cell r="I3018">
            <v>21.99</v>
          </cell>
          <cell r="J3018" t="str">
            <v>USD</v>
          </cell>
          <cell r="K3018" t="str">
            <v>Base</v>
          </cell>
          <cell r="L3018">
            <v>21.99</v>
          </cell>
          <cell r="M3018">
            <v>2038710</v>
          </cell>
          <cell r="N3018">
            <v>2039893</v>
          </cell>
          <cell r="O3018">
            <v>2.19</v>
          </cell>
          <cell r="P3018">
            <v>0.32</v>
          </cell>
          <cell r="Q3018">
            <v>1</v>
          </cell>
          <cell r="R3018" t="str">
            <v>Seller Fulfilled</v>
          </cell>
          <cell r="S3018" t="str">
            <v>Seller Fulfilled</v>
          </cell>
          <cell r="T3018" t="str">
            <v>1YK0ES15FKHO</v>
          </cell>
          <cell r="U3018" t="str">
            <v>00764608018279</v>
          </cell>
        </row>
        <row r="3019">
          <cell r="A3019" t="str">
            <v>12627-SET2+2517-EA+3862-EA</v>
          </cell>
          <cell r="B3019">
            <v>5403901983</v>
          </cell>
          <cell r="C3019" t="str">
            <v>Dinosaurs Coloring and Activity Book Set, Include 2 Books, Crayons &amp; Dinosaur Stickers</v>
          </cell>
          <cell r="D3019" t="str">
            <v>ACTIVE</v>
          </cell>
          <cell r="E3019" t="str">
            <v>PUBLISHED</v>
          </cell>
          <cell r="G3019" t="str">
            <v>Crafts</v>
          </cell>
          <cell r="H3019" t="str">
            <v>Coloring Books</v>
          </cell>
          <cell r="I3019">
            <v>17.89</v>
          </cell>
          <cell r="J3019" t="str">
            <v>USD</v>
          </cell>
          <cell r="K3019" t="str">
            <v>Base</v>
          </cell>
          <cell r="L3019">
            <v>17.89</v>
          </cell>
          <cell r="M3019">
            <v>2038710</v>
          </cell>
          <cell r="N3019">
            <v>2039751</v>
          </cell>
          <cell r="O3019" t="str">
            <v>NETWORK_GEO</v>
          </cell>
          <cell r="P3019">
            <v>0.49</v>
          </cell>
          <cell r="Q3019">
            <v>1</v>
          </cell>
          <cell r="R3019" t="str">
            <v>Seller Fulfilled</v>
          </cell>
          <cell r="S3019" t="str">
            <v>Seller Fulfilled</v>
          </cell>
          <cell r="T3019" t="str">
            <v>3JIO9IEWQG53</v>
          </cell>
          <cell r="U3019" t="str">
            <v>00764608019276</v>
          </cell>
        </row>
        <row r="3020">
          <cell r="A3020" t="str">
            <v>1615-PACK2</v>
          </cell>
          <cell r="B3020">
            <v>688962901</v>
          </cell>
          <cell r="C3020" t="str">
            <v>BAZIC Correction Pen White Out 3 ml, Precise Metal Tip (3/Pack), 2-Packs</v>
          </cell>
          <cell r="D3020" t="str">
            <v>ACTIVE</v>
          </cell>
          <cell r="E3020" t="str">
            <v>PUBLISHED</v>
          </cell>
          <cell r="F3020" t="str">
            <v>Offer end date has passed</v>
          </cell>
          <cell r="G3020" t="str">
            <v>Office &amp; Stationery</v>
          </cell>
          <cell r="H3020" t="str">
            <v>Glue</v>
          </cell>
          <cell r="I3020">
            <v>6.49</v>
          </cell>
          <cell r="J3020" t="str">
            <v>USD</v>
          </cell>
          <cell r="K3020" t="str">
            <v>Promo price</v>
          </cell>
          <cell r="L3020" t="str">
            <v>Yes</v>
          </cell>
          <cell r="M3020">
            <v>2039913</v>
          </cell>
          <cell r="N3020">
            <v>2039872</v>
          </cell>
          <cell r="O3020" t="str">
            <v>ALWAYS_TWO_DAY</v>
          </cell>
          <cell r="P3020">
            <v>7.4999999999999997E-2</v>
          </cell>
          <cell r="Q3020">
            <v>1</v>
          </cell>
          <cell r="R3020" t="str">
            <v>Walmart Fulfilled</v>
          </cell>
          <cell r="S3020" t="str">
            <v>Seller Fulfilled</v>
          </cell>
          <cell r="T3020" t="str">
            <v>2BKE21A44K2O</v>
          </cell>
          <cell r="U3020" t="str">
            <v>00764608020067</v>
          </cell>
        </row>
        <row r="3021">
          <cell r="A3021" t="str">
            <v>1778-BOX</v>
          </cell>
          <cell r="B3021">
            <v>761965336</v>
          </cell>
          <cell r="C3021" t="str">
            <v>BAZIC Lumiere Assorted Color Oil Gel Ink Retractable Pen, 0.7mm (3/Pack), 24-Packs</v>
          </cell>
          <cell r="D3021" t="str">
            <v>ARCHIVED</v>
          </cell>
          <cell r="E3021" t="str">
            <v>UNPUBLISHED</v>
          </cell>
          <cell r="F3021" t="str">
            <v>Offer end date has passed</v>
          </cell>
          <cell r="G3021" t="str">
            <v>Office &amp; Stationery</v>
          </cell>
          <cell r="H3021" t="str">
            <v>Glue Pens</v>
          </cell>
          <cell r="I3021">
            <v>57.99</v>
          </cell>
          <cell r="J3021" t="str">
            <v>USD</v>
          </cell>
          <cell r="K3021" t="str">
            <v>Base</v>
          </cell>
          <cell r="L3021" t="str">
            <v>Yes</v>
          </cell>
          <cell r="M3021">
            <v>2039719</v>
          </cell>
          <cell r="N3021">
            <v>2039872</v>
          </cell>
          <cell r="O3021" t="str">
            <v>NETWORK_GEO</v>
          </cell>
          <cell r="P3021">
            <v>8.39</v>
          </cell>
          <cell r="Q3021">
            <v>1</v>
          </cell>
          <cell r="R3021" t="str">
            <v>Seller Fulfilled</v>
          </cell>
          <cell r="S3021" t="str">
            <v>Seller Fulfilled</v>
          </cell>
          <cell r="T3021" t="str">
            <v>5RCLOY52T8GZ</v>
          </cell>
          <cell r="U3021" t="str">
            <v>10764608020286</v>
          </cell>
        </row>
        <row r="3022">
          <cell r="A3022" t="str">
            <v>1919-EACH</v>
          </cell>
          <cell r="B3022">
            <v>30461284</v>
          </cell>
          <cell r="C3022" t="str">
            <v>BAZIC Single Hole Metal Pencil Sharpener (6/Pack) [1919]</v>
          </cell>
          <cell r="D3022" t="str">
            <v>ACTIVE</v>
          </cell>
          <cell r="E3022" t="str">
            <v>PUBLISHED</v>
          </cell>
          <cell r="F3022"/>
          <cell r="G3022" t="str">
            <v>Crafts</v>
          </cell>
          <cell r="H3022" t="str">
            <v>Glue Gun Sticks</v>
          </cell>
          <cell r="I3022">
            <v>9.01</v>
          </cell>
          <cell r="J3022" t="str">
            <v>USD</v>
          </cell>
          <cell r="K3022" t="str">
            <v>Base</v>
          </cell>
          <cell r="L3022" t="str">
            <v>Yes</v>
          </cell>
          <cell r="M3022">
            <v>2039751</v>
          </cell>
          <cell r="N3022">
            <v>2038710</v>
          </cell>
          <cell r="O3022" t="str">
            <v>NETWORK_GEO</v>
          </cell>
          <cell r="P3022">
            <v>0.46</v>
          </cell>
          <cell r="Q3022">
            <v>1</v>
          </cell>
          <cell r="R3022" t="str">
            <v>Seller Fulfilled</v>
          </cell>
          <cell r="S3022" t="str">
            <v>Seller Fulfilled</v>
          </cell>
          <cell r="T3022" t="str">
            <v>6K3J4ZKB2KWY</v>
          </cell>
          <cell r="U3022" t="str">
            <v>00461997263357</v>
          </cell>
        </row>
        <row r="3023">
          <cell r="A3023" t="str">
            <v>2023-BOX</v>
          </cell>
          <cell r="B3023">
            <v>478433830</v>
          </cell>
          <cell r="C3023" t="str">
            <v>BAZIC Washable Disappearing Purple Glue Stick 8g, Acid Free (4/Pack), 24-Packs</v>
          </cell>
          <cell r="D3023" t="str">
            <v>ACTIVE</v>
          </cell>
          <cell r="E3023" t="str">
            <v>UNPUBLISHED</v>
          </cell>
          <cell r="F3023" t="str">
            <v>Reasonable price requirements are not met,Reasonable Price Not Satisfied</v>
          </cell>
          <cell r="G3023" t="str">
            <v>Office &amp; Stationery</v>
          </cell>
          <cell r="H3023" t="str">
            <v>Pencil &amp; Pen Erasers</v>
          </cell>
          <cell r="I3023">
            <v>7.29</v>
          </cell>
          <cell r="J3023" t="str">
            <v>USD</v>
          </cell>
          <cell r="K3023" t="str">
            <v>Base</v>
          </cell>
          <cell r="L3023" t="str">
            <v>Yes</v>
          </cell>
          <cell r="M3023">
            <v>2039872</v>
          </cell>
          <cell r="N3023">
            <v>2039721</v>
          </cell>
          <cell r="O3023" t="str">
            <v>ALWAYS_TWO_DAY</v>
          </cell>
          <cell r="P3023">
            <v>0.22500000000000001</v>
          </cell>
          <cell r="Q3023">
            <v>1</v>
          </cell>
          <cell r="R3023" t="str">
            <v>Walmart Fulfilled</v>
          </cell>
          <cell r="S3023" t="str">
            <v>Seller Fulfilled</v>
          </cell>
          <cell r="T3023" t="str">
            <v>6TWNARRJIHTU</v>
          </cell>
          <cell r="U3023" t="str">
            <v>00466111656350</v>
          </cell>
        </row>
        <row r="3024">
          <cell r="A3024" t="str">
            <v>2201-BOX</v>
          </cell>
          <cell r="B3024">
            <v>947666643</v>
          </cell>
          <cell r="C3024" t="str">
            <v>BAZIC Erasers Jumbo Vinyl Pencil Eraser Latex Free (4/Pack), 24-Packs</v>
          </cell>
          <cell r="D3024" t="str">
            <v>ACTIVE</v>
          </cell>
          <cell r="E3024" t="str">
            <v>PUBLISHED</v>
          </cell>
          <cell r="F3024" t="str">
            <v>Offer end date has passed</v>
          </cell>
          <cell r="G3024" t="str">
            <v>Office &amp; Stationery</v>
          </cell>
          <cell r="H3024" t="str">
            <v>Pencil &amp; Pen Erasers</v>
          </cell>
          <cell r="I3024">
            <v>7.99</v>
          </cell>
          <cell r="J3024" t="str">
            <v>USD</v>
          </cell>
          <cell r="K3024" t="str">
            <v>Base</v>
          </cell>
          <cell r="L3024" t="str">
            <v>Yes</v>
          </cell>
          <cell r="M3024">
            <v>2039721</v>
          </cell>
          <cell r="N3024">
            <v>2039721</v>
          </cell>
          <cell r="O3024" t="str">
            <v>ALWAYS_TWO_DAY</v>
          </cell>
          <cell r="P3024">
            <v>0.26</v>
          </cell>
          <cell r="Q3024">
            <v>1</v>
          </cell>
          <cell r="R3024" t="str">
            <v>Walmart Fulfilled</v>
          </cell>
          <cell r="S3024" t="str">
            <v>Seller Fulfilled</v>
          </cell>
          <cell r="T3024" t="str">
            <v>3H1HNFW2OTPH</v>
          </cell>
          <cell r="U3024" t="str">
            <v>00764608022337</v>
          </cell>
        </row>
        <row r="3025">
          <cell r="A3025" t="str">
            <v>2516-EACH</v>
          </cell>
          <cell r="B3025">
            <v>27925887</v>
          </cell>
          <cell r="C3025" t="str">
            <v>BAZIC 8 Color Premium Crayons [2516]</v>
          </cell>
          <cell r="D3025" t="str">
            <v>ACTIVE</v>
          </cell>
          <cell r="E3025" t="str">
            <v>PUBLISHED</v>
          </cell>
          <cell r="F3025" t="str">
            <v>Offer end date has passed</v>
          </cell>
          <cell r="G3025" t="str">
            <v>Office &amp; Stationery</v>
          </cell>
          <cell r="H3025" t="str">
            <v>Pencil &amp; Pen Erasers</v>
          </cell>
          <cell r="I3025">
            <v>10.75</v>
          </cell>
          <cell r="J3025" t="str">
            <v>USD</v>
          </cell>
          <cell r="K3025" t="str">
            <v>Base</v>
          </cell>
          <cell r="L3025" t="str">
            <v>Yes</v>
          </cell>
          <cell r="M3025">
            <v>2039722</v>
          </cell>
          <cell r="N3025">
            <v>2039721</v>
          </cell>
          <cell r="O3025" t="str">
            <v>NETWORK_GEO</v>
          </cell>
          <cell r="P3025">
            <v>0.56000000000000005</v>
          </cell>
          <cell r="Q3025">
            <v>1</v>
          </cell>
          <cell r="R3025" t="str">
            <v>Seller Fulfilled</v>
          </cell>
          <cell r="S3025" t="str">
            <v>Seller Fulfilled</v>
          </cell>
          <cell r="T3025" t="str">
            <v>4QRNYXN4GEY0</v>
          </cell>
          <cell r="U3025" t="str">
            <v>00764608022375</v>
          </cell>
        </row>
        <row r="3026">
          <cell r="A3026" t="str">
            <v>3940-EACH</v>
          </cell>
          <cell r="B3026">
            <v>679596298</v>
          </cell>
          <cell r="C3026" t="str">
            <v>BAZIC Finger Paint Set 240ml, Non Toxic, Kids Age 3+ (3/Pack), 1-Pack</v>
          </cell>
          <cell r="D3026" t="str">
            <v>ARCHIVED</v>
          </cell>
          <cell r="E3026" t="str">
            <v>UNPUBLISHED</v>
          </cell>
          <cell r="F3026" t="str">
            <v>Offer end date has passed</v>
          </cell>
          <cell r="G3026" t="str">
            <v>Office &amp; Stationery</v>
          </cell>
          <cell r="H3026" t="str">
            <v>Pins &amp; Tacks</v>
          </cell>
          <cell r="I3026">
            <v>7.99</v>
          </cell>
          <cell r="J3026" t="str">
            <v>USD</v>
          </cell>
          <cell r="K3026" t="str">
            <v>Base</v>
          </cell>
          <cell r="L3026" t="str">
            <v>Yes</v>
          </cell>
          <cell r="M3026">
            <v>2038710</v>
          </cell>
          <cell r="N3026">
            <v>2048507</v>
          </cell>
          <cell r="O3026" t="str">
            <v>NETWORK_GEO</v>
          </cell>
          <cell r="P3026">
            <v>0.18</v>
          </cell>
          <cell r="Q3026">
            <v>1</v>
          </cell>
          <cell r="R3026" t="str">
            <v>Seller Fulfilled</v>
          </cell>
          <cell r="S3026" t="str">
            <v>Seller Fulfilled</v>
          </cell>
          <cell r="T3026" t="str">
            <v>2RF2L8DIM2BP</v>
          </cell>
          <cell r="U3026" t="str">
            <v>00764608002292</v>
          </cell>
        </row>
        <row r="3027">
          <cell r="A3027" t="str">
            <v>3951-CASE</v>
          </cell>
          <cell r="B3027">
            <v>15134424280</v>
          </cell>
          <cell r="C3027" t="str">
            <v>BAZIC Acrylic Paint 12 Colors 0.4 oz/12 ml, Non-Toxic Craft Paint Set, 72-Pack</v>
          </cell>
          <cell r="D3027" t="str">
            <v>ACTIVE</v>
          </cell>
          <cell r="E3027" t="str">
            <v>PUBLISHED</v>
          </cell>
          <cell r="G3027" t="str">
            <v>Crafts</v>
          </cell>
          <cell r="H3027" t="str">
            <v>Art Paints &amp; Pigment Powders</v>
          </cell>
          <cell r="I3027">
            <v>286.29000000000002</v>
          </cell>
          <cell r="J3027" t="str">
            <v>USD</v>
          </cell>
          <cell r="K3027" t="str">
            <v>Base</v>
          </cell>
          <cell r="L3027">
            <v>286.29000000000002</v>
          </cell>
          <cell r="M3027">
            <v>2039748</v>
          </cell>
          <cell r="N3027">
            <v>2039896</v>
          </cell>
          <cell r="O3027" t="str">
            <v>NETWORK_GEO</v>
          </cell>
          <cell r="P3027">
            <v>0.13</v>
          </cell>
          <cell r="Q3027">
            <v>1</v>
          </cell>
          <cell r="R3027" t="str">
            <v>Seller Fulfilled</v>
          </cell>
          <cell r="S3027" t="str">
            <v>Seller Fulfilled</v>
          </cell>
          <cell r="T3027" t="str">
            <v>5GIH8GODUV36</v>
          </cell>
          <cell r="U3027" t="str">
            <v>00764608023228</v>
          </cell>
        </row>
        <row r="3028">
          <cell r="A3028" t="str">
            <v>41166-EACH</v>
          </cell>
          <cell r="B3028">
            <v>563356822</v>
          </cell>
          <cell r="C3028" t="str">
            <v>Tree Free Copy Paper, 20 LB, 8.5" x 11", 92 Bright, 100% Tree Free Carbon Neutral Acid Free (500/Ream)</v>
          </cell>
          <cell r="D3028" t="str">
            <v>ACTIVE</v>
          </cell>
          <cell r="E3028" t="str">
            <v>PUBLISHED</v>
          </cell>
          <cell r="F3028" t="str">
            <v>Offer end date has passed</v>
          </cell>
          <cell r="G3028" t="str">
            <v>Office &amp; Stationery</v>
          </cell>
          <cell r="H3028" t="str">
            <v>Highlighters</v>
          </cell>
          <cell r="I3028">
            <v>42.99</v>
          </cell>
          <cell r="J3028" t="str">
            <v>USD</v>
          </cell>
          <cell r="K3028" t="str">
            <v>Base</v>
          </cell>
          <cell r="L3028" t="str">
            <v>Yes</v>
          </cell>
          <cell r="M3028">
            <v>2039724</v>
          </cell>
          <cell r="N3028">
            <v>2039896</v>
          </cell>
          <cell r="O3028" t="str">
            <v>NETWORK_GEO</v>
          </cell>
          <cell r="P3028">
            <v>3.52</v>
          </cell>
          <cell r="Q3028">
            <v>1</v>
          </cell>
          <cell r="R3028" t="str">
            <v>Seller Fulfilled</v>
          </cell>
          <cell r="S3028" t="str">
            <v>Seller Fulfilled</v>
          </cell>
          <cell r="T3028" t="str">
            <v>256H248TWYQ7</v>
          </cell>
          <cell r="U3028" t="str">
            <v>10764608023263</v>
          </cell>
        </row>
        <row r="3029">
          <cell r="A3029" t="str">
            <v>5013-PACK4</v>
          </cell>
          <cell r="B3029">
            <v>1016851994</v>
          </cell>
          <cell r="C3029" t="str">
            <v>BAZIC Dime Coin Wrappers Rolls, Made in USA Coins Tubes (36/Pack), 4-Packs</v>
          </cell>
          <cell r="D3029" t="str">
            <v>ACTIVE</v>
          </cell>
          <cell r="E3029" t="str">
            <v>PUBLISHED</v>
          </cell>
          <cell r="G3029" t="str">
            <v>Office &amp; Stationery</v>
          </cell>
          <cell r="H3029" t="str">
            <v>Coin Roll Wrappers</v>
          </cell>
          <cell r="I3029">
            <v>19.75</v>
          </cell>
          <cell r="J3029" t="str">
            <v>USD</v>
          </cell>
          <cell r="K3029" t="str">
            <v>Base</v>
          </cell>
          <cell r="L3029">
            <v>19.75</v>
          </cell>
          <cell r="M3029">
            <v>2038710</v>
          </cell>
          <cell r="N3029">
            <v>2038710</v>
          </cell>
          <cell r="O3029" t="str">
            <v>NETWORK_GEO</v>
          </cell>
          <cell r="P3029">
            <v>1.1200000000000001</v>
          </cell>
          <cell r="Q3029">
            <v>1</v>
          </cell>
          <cell r="R3029" t="str">
            <v>Seller Fulfilled</v>
          </cell>
          <cell r="S3029" t="str">
            <v>Seller Fulfilled</v>
          </cell>
          <cell r="T3029" t="str">
            <v>50W3KHA2B0JM</v>
          </cell>
          <cell r="U3029" t="str">
            <v>00466549032344</v>
          </cell>
        </row>
        <row r="3030">
          <cell r="A3030" t="str">
            <v>5076-BOX</v>
          </cell>
          <cell r="B3030">
            <v>204515471</v>
          </cell>
          <cell r="C3030" t="str">
            <v>BAZIC Invoice Book, 50 Sets 5 9/16"x8 7/16" 2-Part Carbonless, 24-Packs</v>
          </cell>
          <cell r="D3030" t="str">
            <v>ACTIVE</v>
          </cell>
          <cell r="E3030" t="str">
            <v>PUBLISHED</v>
          </cell>
          <cell r="G3030" t="str">
            <v>Office &amp; Stationery</v>
          </cell>
          <cell r="H3030" t="str">
            <v>Record Books &amp; Ledgers</v>
          </cell>
          <cell r="I3030">
            <v>49.49</v>
          </cell>
          <cell r="J3030" t="str">
            <v>USD</v>
          </cell>
          <cell r="K3030" t="str">
            <v>Base</v>
          </cell>
          <cell r="L3030">
            <v>49.49</v>
          </cell>
          <cell r="M3030">
            <v>2038710</v>
          </cell>
          <cell r="N3030">
            <v>2039738</v>
          </cell>
          <cell r="O3030" t="str">
            <v>NETWORK_GEO</v>
          </cell>
          <cell r="P3030">
            <v>1.74</v>
          </cell>
          <cell r="Q3030">
            <v>1</v>
          </cell>
          <cell r="R3030" t="str">
            <v>WFS Eligible</v>
          </cell>
          <cell r="S3030" t="str">
            <v>Seller Fulfilled</v>
          </cell>
          <cell r="T3030" t="str">
            <v>6J4B08TUJZD4</v>
          </cell>
          <cell r="U3030" t="str">
            <v>00764608031216</v>
          </cell>
        </row>
        <row r="3031">
          <cell r="A3031" t="str">
            <v>513-EACH</v>
          </cell>
          <cell r="B3031">
            <v>24898471</v>
          </cell>
          <cell r="C3031" t="str">
            <v>BAZIC 100 Ct. 3 X 5 Quad Ruled 4-1 White Index Card [513]</v>
          </cell>
          <cell r="D3031" t="str">
            <v>ACTIVE</v>
          </cell>
          <cell r="E3031" t="str">
            <v>PUBLISHED</v>
          </cell>
          <cell r="F3031" t="str">
            <v>Listing &amp; Content:UPC Mismatch:Wrong-Item:Unpublish-Auto,Price Adjusted</v>
          </cell>
          <cell r="G3031" t="str">
            <v>Office &amp; Stationery</v>
          </cell>
          <cell r="H3031" t="str">
            <v>File Folders</v>
          </cell>
          <cell r="I3031">
            <v>13.99</v>
          </cell>
          <cell r="J3031" t="str">
            <v>USD</v>
          </cell>
          <cell r="K3031" t="str">
            <v>Base</v>
          </cell>
          <cell r="L3031" t="str">
            <v>No</v>
          </cell>
          <cell r="M3031">
            <v>2039744</v>
          </cell>
          <cell r="N3031">
            <v>2038710</v>
          </cell>
          <cell r="O3031" t="str">
            <v>NETWORK_GEO</v>
          </cell>
          <cell r="P3031">
            <v>0.28000000000000003</v>
          </cell>
          <cell r="Q3031">
            <v>1</v>
          </cell>
          <cell r="R3031" t="str">
            <v>Seller Fulfilled</v>
          </cell>
          <cell r="S3031" t="str">
            <v>Seller Fulfilled</v>
          </cell>
          <cell r="T3031" t="str">
            <v>5WNCIOIBQVK6</v>
          </cell>
          <cell r="U3031" t="str">
            <v>00764608031247</v>
          </cell>
        </row>
        <row r="3032">
          <cell r="A3032" t="str">
            <v>5131-PACK2</v>
          </cell>
          <cell r="B3032">
            <v>940297937</v>
          </cell>
          <cell r="C3032" t="str">
            <v>BAZIC Sticky Notes 1.5x2 Assorted Color Post, Self Stick Note (400 Sheets/Pack), 2-Packs</v>
          </cell>
          <cell r="D3032" t="str">
            <v>ACTIVE</v>
          </cell>
          <cell r="E3032" t="str">
            <v>PUBLISHED</v>
          </cell>
          <cell r="F3032" t="str">
            <v>Offer end date has passed</v>
          </cell>
          <cell r="G3032" t="str">
            <v>Office &amp; Stationery</v>
          </cell>
          <cell r="H3032" t="str">
            <v>Business Card Holders</v>
          </cell>
          <cell r="I3032">
            <v>91.99</v>
          </cell>
          <cell r="J3032" t="str">
            <v>USD</v>
          </cell>
          <cell r="K3032" t="str">
            <v>Base</v>
          </cell>
          <cell r="L3032" t="str">
            <v>Yes</v>
          </cell>
          <cell r="M3032">
            <v>2039904</v>
          </cell>
          <cell r="N3032">
            <v>2038710</v>
          </cell>
          <cell r="O3032" t="str">
            <v>NETWORK_GEO</v>
          </cell>
          <cell r="P3032">
            <v>7.86</v>
          </cell>
          <cell r="Q3032">
            <v>1</v>
          </cell>
          <cell r="R3032" t="str">
            <v>Seller Fulfilled</v>
          </cell>
          <cell r="S3032" t="str">
            <v>Seller Fulfilled</v>
          </cell>
          <cell r="T3032" t="str">
            <v>7L7RMS3C9XVS</v>
          </cell>
          <cell r="U3032" t="str">
            <v>20764608031258</v>
          </cell>
        </row>
        <row r="3033">
          <cell r="A3033" t="str">
            <v>5172-EACH</v>
          </cell>
          <cell r="B3033">
            <v>408140646</v>
          </cell>
          <cell r="C3033" t="str">
            <v>BAZIC Neon Page Markers Dispensers 0.5x1.7 Sign Here Tabs, (100 Flags/Pack), 1-Pack</v>
          </cell>
          <cell r="D3033" t="str">
            <v>ACTIVE</v>
          </cell>
          <cell r="E3033" t="str">
            <v>PUBLISHED</v>
          </cell>
          <cell r="F3033" t="str">
            <v>Offer end date has passed</v>
          </cell>
          <cell r="G3033" t="str">
            <v>Office &amp; Stationery</v>
          </cell>
          <cell r="H3033" t="str">
            <v>Binder Pockets</v>
          </cell>
          <cell r="I3033">
            <v>48.5</v>
          </cell>
          <cell r="J3033" t="str">
            <v>USD</v>
          </cell>
          <cell r="K3033" t="str">
            <v>Base</v>
          </cell>
          <cell r="L3033" t="str">
            <v>Yes</v>
          </cell>
          <cell r="M3033">
            <v>2039904</v>
          </cell>
          <cell r="N3033">
            <v>2038356</v>
          </cell>
          <cell r="O3033" t="str">
            <v>NETWORK_GEO</v>
          </cell>
          <cell r="P3033">
            <v>7.06</v>
          </cell>
          <cell r="Q3033">
            <v>1</v>
          </cell>
          <cell r="R3033" t="str">
            <v>Seller Fulfilled</v>
          </cell>
          <cell r="S3033" t="str">
            <v>Seller Fulfilled</v>
          </cell>
          <cell r="T3033" t="str">
            <v>7AFD4KVVZ25G</v>
          </cell>
          <cell r="U3033" t="str">
            <v>10764608031299</v>
          </cell>
        </row>
        <row r="3034">
          <cell r="A3034" t="str">
            <v>552-CASE</v>
          </cell>
          <cell r="B3034">
            <v>265750987</v>
          </cell>
          <cell r="C3034" t="str">
            <v>BAZIC Color Meno Paper Cube w/ Tray, 3" X 3" 300 Count/Pack, 36-Packs</v>
          </cell>
          <cell r="D3034" t="str">
            <v>ACTIVE</v>
          </cell>
          <cell r="E3034" t="str">
            <v>PUBLISHED</v>
          </cell>
          <cell r="F3034" t="str">
            <v>Compliance - Childrenâ€™s Product Policy</v>
          </cell>
          <cell r="G3034" t="str">
            <v>Office &amp; Stationery</v>
          </cell>
          <cell r="H3034" t="str">
            <v>School &amp; Office Paper</v>
          </cell>
          <cell r="I3034">
            <v>78.75</v>
          </cell>
          <cell r="J3034" t="str">
            <v>USD</v>
          </cell>
          <cell r="K3034" t="str">
            <v>Base</v>
          </cell>
          <cell r="L3034">
            <v>78.75</v>
          </cell>
          <cell r="M3034">
            <v>2039724</v>
          </cell>
          <cell r="N3034">
            <v>2039731</v>
          </cell>
          <cell r="O3034">
            <v>12.02</v>
          </cell>
          <cell r="P3034">
            <v>1.2</v>
          </cell>
          <cell r="Q3034">
            <v>1</v>
          </cell>
          <cell r="R3034" t="str">
            <v>Seller Fulfilled</v>
          </cell>
          <cell r="S3034" t="str">
            <v>Seller Fulfilled</v>
          </cell>
          <cell r="T3034" t="str">
            <v>49K8P58YTPWN</v>
          </cell>
          <cell r="U3034" t="str">
            <v>10764608003180</v>
          </cell>
        </row>
        <row r="3035">
          <cell r="A3035" t="str">
            <v>790-PACK2</v>
          </cell>
          <cell r="B3035">
            <v>256700119</v>
          </cell>
          <cell r="C3035" t="str">
            <v>BAZIC Ceramics Mechanical Pencil Lead Refills 2B 0.7mm (36 Count/Pack), 2-Packs</v>
          </cell>
          <cell r="D3035" t="str">
            <v>ACTIVE</v>
          </cell>
          <cell r="E3035" t="str">
            <v>PUBLISHED</v>
          </cell>
          <cell r="F3035" t="str">
            <v>Reasonable price requirements are not met</v>
          </cell>
          <cell r="G3035" t="str">
            <v>Office &amp; Stationery</v>
          </cell>
          <cell r="H3035" t="str">
            <v>Mechanical Pencil Refills</v>
          </cell>
          <cell r="I3035">
            <v>8.35</v>
          </cell>
          <cell r="J3035" t="str">
            <v>USD</v>
          </cell>
          <cell r="K3035" t="str">
            <v>Base</v>
          </cell>
          <cell r="L3035">
            <v>8.35</v>
          </cell>
          <cell r="M3035">
            <v>2039720</v>
          </cell>
          <cell r="N3035">
            <v>2038710</v>
          </cell>
          <cell r="O3035" t="str">
            <v>NETWORK_GEO</v>
          </cell>
          <cell r="P3035">
            <v>3.84</v>
          </cell>
          <cell r="Q3035">
            <v>1</v>
          </cell>
          <cell r="R3035" t="str">
            <v>Seller Fulfilled</v>
          </cell>
          <cell r="S3035" t="str">
            <v>Seller Fulfilled</v>
          </cell>
          <cell r="T3035" t="str">
            <v>4F9KXHPKCF44</v>
          </cell>
          <cell r="U3035" t="str">
            <v>10764608031961</v>
          </cell>
        </row>
        <row r="3036">
          <cell r="A3036" t="str">
            <v>S-46-BOX</v>
          </cell>
          <cell r="B3036">
            <v>368065682</v>
          </cell>
          <cell r="C3036" t="str">
            <v>BAZIC Se Renta Sign 9"X12", For Rent Signage, Waterproof Indoor Signs, 24-Pack</v>
          </cell>
          <cell r="D3036" t="str">
            <v>ACTIVE</v>
          </cell>
          <cell r="E3036" t="str">
            <v>PUBLISHED</v>
          </cell>
          <cell r="F3036"/>
          <cell r="G3036" t="str">
            <v>Office &amp; Stationery</v>
          </cell>
          <cell r="H3036" t="str">
            <v>Rulers</v>
          </cell>
          <cell r="I3036">
            <v>17.79</v>
          </cell>
          <cell r="J3036" t="str">
            <v>USD</v>
          </cell>
          <cell r="K3036" t="str">
            <v>Base</v>
          </cell>
          <cell r="L3036" t="str">
            <v>Yes</v>
          </cell>
          <cell r="M3036">
            <v>2038710</v>
          </cell>
          <cell r="N3036">
            <v>2039731</v>
          </cell>
          <cell r="O3036" t="str">
            <v>NETWORK_GEO</v>
          </cell>
          <cell r="P3036">
            <v>0.96</v>
          </cell>
          <cell r="Q3036">
            <v>1</v>
          </cell>
          <cell r="R3036" t="str">
            <v>Seller Fulfilled</v>
          </cell>
          <cell r="S3036" t="str">
            <v>Seller Fulfilled</v>
          </cell>
          <cell r="T3036" t="str">
            <v>7GWI7OVMWQQU</v>
          </cell>
          <cell r="U3036" t="str">
            <v>10764608003234</v>
          </cell>
        </row>
        <row r="3037">
          <cell r="A3037" t="str">
            <v>1617-A-BOX</v>
          </cell>
          <cell r="B3037">
            <v>419886970</v>
          </cell>
          <cell r="C3037" t="str">
            <v>BAZIC Correction Fluid 20 ml, Foam Brush White Out, 12-Pack</v>
          </cell>
          <cell r="D3037" t="str">
            <v>ACTIVE</v>
          </cell>
          <cell r="E3037" t="str">
            <v>PUBLISHED</v>
          </cell>
          <cell r="G3037" t="str">
            <v>Office &amp; Stationery</v>
          </cell>
          <cell r="H3037" t="str">
            <v>Correction Fluid</v>
          </cell>
          <cell r="I3037">
            <v>14.49</v>
          </cell>
          <cell r="J3037" t="str">
            <v>USD</v>
          </cell>
          <cell r="K3037" t="str">
            <v>Base</v>
          </cell>
          <cell r="L3037" t="str">
            <v>Yes</v>
          </cell>
          <cell r="M3037">
            <v>2039913</v>
          </cell>
          <cell r="N3037">
            <v>2039731</v>
          </cell>
          <cell r="O3037" t="str">
            <v>ALWAYS_TWO_DAY</v>
          </cell>
          <cell r="P3037">
            <v>0.115</v>
          </cell>
          <cell r="Q3037">
            <v>1</v>
          </cell>
          <cell r="R3037" t="str">
            <v>Walmart Fulfilled</v>
          </cell>
          <cell r="S3037" t="str">
            <v>Seller Fulfilled</v>
          </cell>
          <cell r="T3037" t="str">
            <v>3395JABOGRNM</v>
          </cell>
          <cell r="U3037" t="str">
            <v>00764608003237</v>
          </cell>
        </row>
        <row r="3038">
          <cell r="A3038" t="str">
            <v>17048-BOX</v>
          </cell>
          <cell r="B3038">
            <v>786008508</v>
          </cell>
          <cell r="C3038" t="str">
            <v>BAZIC Ballpoint Spencer Blue Retractable Pen Soft Grip 1.0 mm, (5/Pack), 24-Pack</v>
          </cell>
          <cell r="D3038" t="str">
            <v>ACTIVE</v>
          </cell>
          <cell r="E3038" t="str">
            <v>PUBLISHED</v>
          </cell>
          <cell r="F3038" t="str">
            <v>Offer end date has passed</v>
          </cell>
          <cell r="G3038" t="str">
            <v>Office &amp; Stationery</v>
          </cell>
          <cell r="H3038" t="str">
            <v>Pens</v>
          </cell>
          <cell r="I3038">
            <v>44.08</v>
          </cell>
          <cell r="J3038" t="str">
            <v>USD</v>
          </cell>
          <cell r="K3038" t="str">
            <v>Base</v>
          </cell>
          <cell r="L3038">
            <v>44.08</v>
          </cell>
          <cell r="M3038">
            <v>2039719</v>
          </cell>
          <cell r="N3038">
            <v>2039741</v>
          </cell>
          <cell r="O3038">
            <v>2.56</v>
          </cell>
          <cell r="P3038">
            <v>2.2000000000000002</v>
          </cell>
          <cell r="Q3038">
            <v>1</v>
          </cell>
          <cell r="R3038" t="str">
            <v>Seller Fulfilled</v>
          </cell>
          <cell r="S3038" t="str">
            <v>Seller Fulfilled</v>
          </cell>
          <cell r="T3038" t="str">
            <v>1EDUGBRO365O</v>
          </cell>
          <cell r="U3038" t="str">
            <v>00764608033050</v>
          </cell>
        </row>
        <row r="3039">
          <cell r="A3039" t="str">
            <v>1716-SET4</v>
          </cell>
          <cell r="B3039">
            <v>5056231963</v>
          </cell>
          <cell r="C3039" t="str">
            <v>BAZIC 4-Color Fashion Ballpoint Pen, 1.0mm Bold Medium Point Retractable Multicolor Pen w/ Cushion Grip, 4-Packs</v>
          </cell>
          <cell r="D3039" t="str">
            <v>ACTIVE</v>
          </cell>
          <cell r="E3039" t="str">
            <v>PUBLISHED</v>
          </cell>
          <cell r="F3039" t="str">
            <v>Offer end date has passed</v>
          </cell>
          <cell r="G3039" t="str">
            <v>Office &amp; Stationery</v>
          </cell>
          <cell r="H3039" t="str">
            <v>Pens</v>
          </cell>
          <cell r="I3039">
            <v>8.25</v>
          </cell>
          <cell r="J3039" t="str">
            <v>USD</v>
          </cell>
          <cell r="K3039" t="str">
            <v>Base</v>
          </cell>
          <cell r="L3039">
            <v>8.25</v>
          </cell>
          <cell r="M3039">
            <v>2039719</v>
          </cell>
          <cell r="N3039">
            <v>2039747</v>
          </cell>
          <cell r="O3039">
            <v>0.185</v>
          </cell>
          <cell r="P3039">
            <v>0.06</v>
          </cell>
          <cell r="Q3039">
            <v>1</v>
          </cell>
          <cell r="R3039" t="str">
            <v>Seller Fulfilled</v>
          </cell>
          <cell r="S3039" t="str">
            <v>Seller Fulfilled</v>
          </cell>
          <cell r="T3039" t="str">
            <v>5MKIY1Y7B3K9</v>
          </cell>
          <cell r="U3039" t="str">
            <v>00764608034149</v>
          </cell>
        </row>
        <row r="3040">
          <cell r="A3040" t="str">
            <v>1729-PACK4</v>
          </cell>
          <cell r="B3040">
            <v>5705984529</v>
          </cell>
          <cell r="C3040" t="str">
            <v>BAZIC Callum 0.5mm Rollerball Pen, Black Ink Needle Tip Fine Point Ink Pens (2/Pack), 4-Packs</v>
          </cell>
          <cell r="D3040" t="str">
            <v>ACTIVE</v>
          </cell>
          <cell r="E3040" t="str">
            <v>PUBLISHED</v>
          </cell>
          <cell r="F3040" t="str">
            <v>Offer end date has passed</v>
          </cell>
          <cell r="G3040" t="str">
            <v>Crafts</v>
          </cell>
          <cell r="H3040" t="str">
            <v>Stickers</v>
          </cell>
          <cell r="I3040">
            <v>7.99</v>
          </cell>
          <cell r="J3040" t="str">
            <v>USD</v>
          </cell>
          <cell r="K3040" t="str">
            <v>Base</v>
          </cell>
          <cell r="L3040" t="str">
            <v>Yes</v>
          </cell>
          <cell r="M3040">
            <v>2039719</v>
          </cell>
          <cell r="N3040">
            <v>2038710</v>
          </cell>
          <cell r="O3040" t="str">
            <v>NETWORK_GEO</v>
          </cell>
          <cell r="P3040">
            <v>0.1</v>
          </cell>
          <cell r="Q3040">
            <v>1</v>
          </cell>
          <cell r="R3040" t="str">
            <v>Seller Fulfilled</v>
          </cell>
          <cell r="S3040" t="str">
            <v>Seller Fulfilled</v>
          </cell>
          <cell r="T3040" t="str">
            <v>63HY7MZDHYA0</v>
          </cell>
          <cell r="U3040" t="str">
            <v>00764608038253</v>
          </cell>
        </row>
        <row r="3041">
          <cell r="A3041" t="str">
            <v>23187-SET2</v>
          </cell>
          <cell r="B3041">
            <v>790832223</v>
          </cell>
          <cell r="C3041" t="str">
            <v>DDI 2360058 Spanish Word Find Puzzle Books, Sopa De Letras - Case of 48</v>
          </cell>
          <cell r="D3041" t="str">
            <v>ACTIVE</v>
          </cell>
          <cell r="E3041" t="str">
            <v>PUBLISHED</v>
          </cell>
          <cell r="F3041" t="str">
            <v>Offer end date has passed</v>
          </cell>
          <cell r="G3041" t="str">
            <v>Crafts</v>
          </cell>
          <cell r="H3041" t="str">
            <v>Stickers</v>
          </cell>
          <cell r="I3041">
            <v>30.82</v>
          </cell>
          <cell r="J3041" t="str">
            <v>USD</v>
          </cell>
          <cell r="K3041" t="str">
            <v>Base</v>
          </cell>
          <cell r="L3041" t="str">
            <v>Yes</v>
          </cell>
          <cell r="M3041">
            <v>2038013</v>
          </cell>
          <cell r="N3041">
            <v>2038710</v>
          </cell>
          <cell r="O3041" t="str">
            <v>NETWORK_GEO</v>
          </cell>
          <cell r="P3041">
            <v>0.94</v>
          </cell>
          <cell r="Q3041">
            <v>1</v>
          </cell>
          <cell r="R3041" t="str">
            <v>Seller Fulfilled</v>
          </cell>
          <cell r="S3041" t="str">
            <v>Seller Fulfilled</v>
          </cell>
          <cell r="T3041" t="str">
            <v>26GXUZ97XUAT</v>
          </cell>
          <cell r="U3041" t="str">
            <v>10764608038649</v>
          </cell>
        </row>
        <row r="3042">
          <cell r="A3042" t="str">
            <v>2402-PACK3</v>
          </cell>
          <cell r="B3042">
            <v>5399065153</v>
          </cell>
          <cell r="C3042" t="str">
            <v>BAZIC Chalk Set, Colored 12 Pcs + White 12 Pcs + Chalkboard Eraser, 3-Packs</v>
          </cell>
          <cell r="D3042" t="str">
            <v>ACTIVE</v>
          </cell>
          <cell r="E3042" t="str">
            <v>PUBLISHED</v>
          </cell>
          <cell r="F3042" t="str">
            <v>Compliance - Childrenâ€™s Product Policy,No Match Found - Adjusted to your last submitted price</v>
          </cell>
          <cell r="G3042" t="str">
            <v>Office &amp; Stationery</v>
          </cell>
          <cell r="H3042" t="str">
            <v>Scissors</v>
          </cell>
          <cell r="I3042">
            <v>15.75</v>
          </cell>
          <cell r="J3042" t="str">
            <v>USD</v>
          </cell>
          <cell r="K3042" t="str">
            <v>Base</v>
          </cell>
          <cell r="L3042" t="str">
            <v>Yes</v>
          </cell>
          <cell r="M3042">
            <v>2039721</v>
          </cell>
          <cell r="N3042">
            <v>2039728</v>
          </cell>
          <cell r="O3042" t="str">
            <v>NETWORK_GEO</v>
          </cell>
          <cell r="P3042">
            <v>0.64</v>
          </cell>
          <cell r="Q3042">
            <v>1</v>
          </cell>
          <cell r="R3042" t="str">
            <v>Seller Fulfilled</v>
          </cell>
          <cell r="S3042" t="str">
            <v>Seller Fulfilled</v>
          </cell>
          <cell r="T3042" t="str">
            <v>2EWL0XLZMLKW</v>
          </cell>
          <cell r="U3042" t="str">
            <v>00764608044391</v>
          </cell>
        </row>
        <row r="3043">
          <cell r="A3043" t="str">
            <v>251-EACH</v>
          </cell>
          <cell r="B3043">
            <v>5318520593</v>
          </cell>
          <cell r="C3043" t="str">
            <v>BAZIC Brass Plated Fasteners 1 Inch, Round Head Paper Fastener Brads (100/Pack), 1-Pack</v>
          </cell>
          <cell r="D3043" t="str">
            <v>ACTIVE</v>
          </cell>
          <cell r="E3043" t="str">
            <v>PUBLISHED</v>
          </cell>
          <cell r="F3043" t="str">
            <v>Offer end date has passed</v>
          </cell>
          <cell r="G3043" t="str">
            <v>Office &amp; Stationery</v>
          </cell>
          <cell r="H3043" t="str">
            <v>Math Tool Kits</v>
          </cell>
          <cell r="I3043">
            <v>58.18</v>
          </cell>
          <cell r="J3043" t="str">
            <v>USD</v>
          </cell>
          <cell r="K3043" t="str">
            <v>Base</v>
          </cell>
          <cell r="L3043" t="str">
            <v>Yes</v>
          </cell>
          <cell r="M3043">
            <v>2039905</v>
          </cell>
          <cell r="N3043">
            <v>2038710</v>
          </cell>
          <cell r="O3043" t="str">
            <v>NETWORK_GEO</v>
          </cell>
          <cell r="P3043">
            <v>6.64</v>
          </cell>
          <cell r="Q3043">
            <v>1</v>
          </cell>
          <cell r="R3043" t="str">
            <v>Seller Fulfilled</v>
          </cell>
          <cell r="S3043" t="str">
            <v>Seller Fulfilled</v>
          </cell>
          <cell r="T3043" t="str">
            <v>1WRIMIS49437</v>
          </cell>
          <cell r="U3043" t="str">
            <v>10764608004521</v>
          </cell>
        </row>
        <row r="3044">
          <cell r="A3044" t="str">
            <v>2805-BOX</v>
          </cell>
          <cell r="B3044">
            <v>197141251</v>
          </cell>
          <cell r="C3044" t="str">
            <v>BAZIC Geometry Math Compass Set, Scale-Arm Nickel Plated Drafting Tool, 24-Pack</v>
          </cell>
          <cell r="D3044" t="str">
            <v>ACTIVE</v>
          </cell>
          <cell r="E3044" t="str">
            <v>PUBLISHED</v>
          </cell>
          <cell r="F3044" t="str">
            <v>Compliance - Childrenâ€™s Product Policy,No Match Found - Adjusted to your last submitted price</v>
          </cell>
          <cell r="G3044" t="str">
            <v>Crafts</v>
          </cell>
          <cell r="H3044" t="str">
            <v>Coloring Books</v>
          </cell>
          <cell r="I3044">
            <v>16.75</v>
          </cell>
          <cell r="J3044" t="str">
            <v>USD</v>
          </cell>
          <cell r="K3044" t="str">
            <v>Base</v>
          </cell>
          <cell r="L3044" t="str">
            <v>Yes</v>
          </cell>
          <cell r="M3044">
            <v>2039734</v>
          </cell>
          <cell r="N3044">
            <v>2038710</v>
          </cell>
          <cell r="O3044" t="str">
            <v>ALWAYS_TWO_DAY</v>
          </cell>
          <cell r="P3044">
            <v>5.9450000000000003</v>
          </cell>
          <cell r="Q3044">
            <v>1</v>
          </cell>
          <cell r="R3044" t="str">
            <v>WFS Eligible</v>
          </cell>
          <cell r="S3044" t="str">
            <v>WFS Eligible</v>
          </cell>
          <cell r="T3044" t="str">
            <v>1NORNJZS4NMO</v>
          </cell>
          <cell r="U3044" t="str">
            <v>00460015799496</v>
          </cell>
        </row>
        <row r="3045">
          <cell r="A3045" t="str">
            <v>3342-BOX</v>
          </cell>
          <cell r="B3045">
            <v>298366559</v>
          </cell>
          <cell r="C3045" t="str">
            <v>BAZIC Modeling Clay 12 Color, 120g (5.64 oz) &amp; 3 Moldings, Non Toxic, 24-Pack</v>
          </cell>
          <cell r="D3045" t="str">
            <v>ACTIVE</v>
          </cell>
          <cell r="E3045" t="str">
            <v>PUBLISHED</v>
          </cell>
          <cell r="F3045" t="str">
            <v>Reasonable price requirements are not met,Reasonable Price Not Satisfied</v>
          </cell>
          <cell r="G3045" t="str">
            <v>Crafts</v>
          </cell>
          <cell r="H3045" t="str">
            <v>Clays &amp; Doughs</v>
          </cell>
          <cell r="I3045">
            <v>38</v>
          </cell>
          <cell r="J3045" t="str">
            <v>USD</v>
          </cell>
          <cell r="K3045" t="str">
            <v>Base</v>
          </cell>
          <cell r="L3045">
            <v>38</v>
          </cell>
          <cell r="M3045">
            <v>2039741</v>
          </cell>
          <cell r="N3045">
            <v>2038710</v>
          </cell>
          <cell r="O3045" t="str">
            <v>NETWORK_GEO</v>
          </cell>
          <cell r="P3045">
            <v>0.78</v>
          </cell>
          <cell r="Q3045">
            <v>1</v>
          </cell>
          <cell r="R3045" t="str">
            <v>Seller Fulfilled</v>
          </cell>
          <cell r="S3045" t="str">
            <v>Seller Fulfilled</v>
          </cell>
          <cell r="T3045" t="str">
            <v>7HTOZL2P63IC</v>
          </cell>
          <cell r="U3045" t="str">
            <v>00764608050811</v>
          </cell>
        </row>
        <row r="3046">
          <cell r="A3046" t="str">
            <v>336-PACK6</v>
          </cell>
          <cell r="B3046">
            <v>135344752</v>
          </cell>
          <cell r="C3046" t="str">
            <v>Plastic Ruler - Assorted Colors 12" Metric/Imperial (24 PK) - Enday</v>
          </cell>
          <cell r="D3046" t="str">
            <v>ACTIVE</v>
          </cell>
          <cell r="E3046" t="str">
            <v>PUBLISHED</v>
          </cell>
          <cell r="F3046" t="str">
            <v>Offer end date has passed</v>
          </cell>
          <cell r="G3046" t="str">
            <v>Crafts</v>
          </cell>
          <cell r="H3046" t="str">
            <v>Coloring Books</v>
          </cell>
          <cell r="I3046">
            <v>62.39</v>
          </cell>
          <cell r="J3046" t="str">
            <v>USD</v>
          </cell>
          <cell r="K3046" t="str">
            <v>Base</v>
          </cell>
          <cell r="L3046" t="str">
            <v>Yes</v>
          </cell>
          <cell r="M3046">
            <v>2039731</v>
          </cell>
          <cell r="N3046">
            <v>2038710</v>
          </cell>
          <cell r="O3046" t="str">
            <v>NETWORK_GEO</v>
          </cell>
          <cell r="P3046">
            <v>10.56</v>
          </cell>
          <cell r="Q3046">
            <v>1</v>
          </cell>
          <cell r="R3046" t="str">
            <v>Seller Fulfilled</v>
          </cell>
          <cell r="S3046" t="str">
            <v>Seller Fulfilled</v>
          </cell>
          <cell r="T3046" t="str">
            <v>3HO1XTIRHTRK</v>
          </cell>
          <cell r="U3046" t="str">
            <v>20805219508347</v>
          </cell>
        </row>
        <row r="3047">
          <cell r="A3047" t="str">
            <v>3431-BOX</v>
          </cell>
          <cell r="B3047">
            <v>498020332</v>
          </cell>
          <cell r="C3047" t="str">
            <v>BAZIC Craft Sticks Natural Wood, Standard Size Ice Cream Popsicle Stick, Non Toxic Art Supplies for DIY Building Crafts (100/pack), 24-Packs</v>
          </cell>
          <cell r="D3047" t="str">
            <v>ARCHIVED</v>
          </cell>
          <cell r="E3047" t="str">
            <v>UNPUBLISHED</v>
          </cell>
          <cell r="F3047" t="str">
            <v>Offer end date has passed</v>
          </cell>
          <cell r="G3047" t="str">
            <v>Office &amp; Stationery</v>
          </cell>
          <cell r="H3047" t="str">
            <v>Whiteboards</v>
          </cell>
          <cell r="I3047">
            <v>103.51</v>
          </cell>
          <cell r="J3047" t="str">
            <v>USD</v>
          </cell>
          <cell r="K3047" t="str">
            <v>Base</v>
          </cell>
          <cell r="L3047" t="str">
            <v>Yes</v>
          </cell>
          <cell r="M3047">
            <v>2039894</v>
          </cell>
          <cell r="N3047">
            <v>2039885</v>
          </cell>
          <cell r="O3047" t="str">
            <v>NETWORK_GEO</v>
          </cell>
          <cell r="P3047">
            <v>14.62</v>
          </cell>
          <cell r="Q3047">
            <v>1</v>
          </cell>
          <cell r="R3047" t="str">
            <v>Seller Fulfilled</v>
          </cell>
          <cell r="S3047" t="str">
            <v>Walmart Fulfilled</v>
          </cell>
          <cell r="T3047" t="str">
            <v>1NNP9D75X8UC</v>
          </cell>
          <cell r="U3047" t="str">
            <v>20764608060418</v>
          </cell>
        </row>
        <row r="3048">
          <cell r="A3048" t="str">
            <v>3816-EA+5425-SET4+903-EA</v>
          </cell>
          <cell r="B3048">
            <v>1205720968</v>
          </cell>
          <cell r="C3048" t="str">
            <v>BAZIC Bubble Mailer Bundle, Small 4 Poly Bubble Mailers, 20 Shipping Labels, 3 Invisible Tape Dispensers, Waterproof Padded Bag for Shipping</v>
          </cell>
          <cell r="D3048" t="str">
            <v>ARCHIVED</v>
          </cell>
          <cell r="E3048" t="str">
            <v>UNPUBLISHED</v>
          </cell>
          <cell r="F3048" t="str">
            <v>Offer end date has passed</v>
          </cell>
          <cell r="G3048" t="str">
            <v>Office &amp; Stationery</v>
          </cell>
          <cell r="H3048" t="str">
            <v>Rubber Bands</v>
          </cell>
          <cell r="I3048">
            <v>52.75</v>
          </cell>
          <cell r="J3048" t="str">
            <v>USD</v>
          </cell>
          <cell r="K3048" t="str">
            <v>Base</v>
          </cell>
          <cell r="L3048" t="str">
            <v>Yes</v>
          </cell>
          <cell r="M3048">
            <v>2038710</v>
          </cell>
          <cell r="N3048">
            <v>2039906</v>
          </cell>
          <cell r="O3048" t="str">
            <v>NETWORK_GEO</v>
          </cell>
          <cell r="P3048">
            <v>5.5</v>
          </cell>
          <cell r="Q3048">
            <v>1</v>
          </cell>
          <cell r="R3048" t="str">
            <v>Seller Fulfilled</v>
          </cell>
          <cell r="S3048" t="str">
            <v>Seller Fulfilled</v>
          </cell>
          <cell r="T3048" t="str">
            <v>6NIJIPIIJATH</v>
          </cell>
          <cell r="U3048" t="str">
            <v>20764608061200</v>
          </cell>
        </row>
        <row r="3049">
          <cell r="A3049" t="str">
            <v>4100-CASE</v>
          </cell>
          <cell r="B3049">
            <v>484212612</v>
          </cell>
          <cell r="C3049" t="str">
            <v>BAZIC 3 Ring Binder 1/2" Economy View Binders Burgundy, Hold 100 Sheets, 12-Count</v>
          </cell>
          <cell r="D3049" t="str">
            <v>ACTIVE</v>
          </cell>
          <cell r="E3049" t="str">
            <v>PUBLISHED</v>
          </cell>
          <cell r="G3049" t="str">
            <v>Office &amp; Stationery</v>
          </cell>
          <cell r="H3049" t="str">
            <v>Binders</v>
          </cell>
          <cell r="I3049">
            <v>42.16</v>
          </cell>
          <cell r="J3049" t="str">
            <v>USD</v>
          </cell>
          <cell r="K3049" t="str">
            <v>Base</v>
          </cell>
          <cell r="L3049">
            <v>42.16</v>
          </cell>
          <cell r="M3049">
            <v>2039738</v>
          </cell>
          <cell r="N3049">
            <v>2038013</v>
          </cell>
          <cell r="O3049" t="str">
            <v>NETWORK_GEO</v>
          </cell>
          <cell r="P3049">
            <v>1.04</v>
          </cell>
          <cell r="Q3049">
            <v>1</v>
          </cell>
          <cell r="R3049" t="str">
            <v>Seller Fulfilled</v>
          </cell>
          <cell r="S3049" t="str">
            <v>Seller Fulfilled</v>
          </cell>
          <cell r="T3049" t="str">
            <v>619ULM88N0NA</v>
          </cell>
          <cell r="U3049" t="str">
            <v>00814625070085</v>
          </cell>
        </row>
        <row r="3050">
          <cell r="A3050" t="str">
            <v>5051-PACK4</v>
          </cell>
          <cell r="B3050">
            <v>167577470</v>
          </cell>
          <cell r="C3050" t="str">
            <v>BAZIC Composition Book Blue Marble Unruled Ruled 100 Sheet Notebook, 4-Pack</v>
          </cell>
          <cell r="D3050" t="str">
            <v>ACTIVE</v>
          </cell>
          <cell r="E3050" t="str">
            <v>PUBLISHED</v>
          </cell>
          <cell r="F3050" t="str">
            <v>Reasonable price requirements are not met,Reasonable Price Not Satisfied</v>
          </cell>
          <cell r="G3050" t="str">
            <v>Office &amp; Stationery</v>
          </cell>
          <cell r="H3050" t="str">
            <v>Mechanical Pencils</v>
          </cell>
          <cell r="I3050">
            <v>164.11</v>
          </cell>
          <cell r="J3050" t="str">
            <v>USD</v>
          </cell>
          <cell r="K3050" t="str">
            <v>Base</v>
          </cell>
          <cell r="L3050" t="str">
            <v>Yes</v>
          </cell>
          <cell r="M3050">
            <v>2038710</v>
          </cell>
          <cell r="N3050">
            <v>2039720</v>
          </cell>
          <cell r="O3050" t="str">
            <v>NETWORK_GEO</v>
          </cell>
          <cell r="P3050">
            <v>10</v>
          </cell>
          <cell r="Q3050">
            <v>1</v>
          </cell>
          <cell r="R3050" t="str">
            <v>Seller Fulfilled</v>
          </cell>
          <cell r="S3050" t="str">
            <v>Seller Fulfilled</v>
          </cell>
          <cell r="T3050" t="str">
            <v>5B21TQY6GTBT</v>
          </cell>
          <cell r="U3050" t="str">
            <v>20764608007192</v>
          </cell>
        </row>
        <row r="3051">
          <cell r="A3051" t="str">
            <v>5052-PACK4</v>
          </cell>
          <cell r="B3051">
            <v>937197894</v>
          </cell>
          <cell r="C3051" t="str">
            <v>BAZIC Composition Book Marble 1/5 Quad-Ruled 100 Sheet Notebook, Graph Ruled, 4-Pack</v>
          </cell>
          <cell r="D3051" t="str">
            <v>ACTIVE</v>
          </cell>
          <cell r="E3051" t="str">
            <v>PUBLISHED</v>
          </cell>
          <cell r="F3051" t="str">
            <v>Compliance - Childrenâ€™s Product Policy,Price Adjusted</v>
          </cell>
          <cell r="G3051" t="str">
            <v>Toys &amp; Games</v>
          </cell>
          <cell r="H3051" t="str">
            <v>Jigsaw Puzzles</v>
          </cell>
          <cell r="I3051">
            <v>9.49</v>
          </cell>
          <cell r="J3051" t="str">
            <v>USD</v>
          </cell>
          <cell r="K3051" t="str">
            <v>Base</v>
          </cell>
          <cell r="L3051" t="str">
            <v>Yes</v>
          </cell>
          <cell r="M3051">
            <v>2038710</v>
          </cell>
          <cell r="N3051">
            <v>2038710</v>
          </cell>
          <cell r="O3051" t="str">
            <v>NETWORK_GEO</v>
          </cell>
          <cell r="P3051">
            <v>0.4</v>
          </cell>
          <cell r="Q3051">
            <v>1</v>
          </cell>
          <cell r="R3051" t="str">
            <v>Seller Fulfilled</v>
          </cell>
          <cell r="S3051" t="str">
            <v>Walmart Fulfilled</v>
          </cell>
          <cell r="T3051" t="str">
            <v>19LM8XWRCD4T</v>
          </cell>
          <cell r="U3051" t="str">
            <v>00810056723248</v>
          </cell>
        </row>
        <row r="3052">
          <cell r="A3052" t="str">
            <v>5160-EACH</v>
          </cell>
          <cell r="B3052">
            <v>38189896</v>
          </cell>
          <cell r="C3052" t="str">
            <v>BAZIC Sticky Notes 3x3 Canary Yellow Colors, (1200 Sheets/Pack), 1-Pack</v>
          </cell>
          <cell r="D3052" t="str">
            <v>RETIRED</v>
          </cell>
          <cell r="E3052" t="str">
            <v>SYSTEM_PROBLEM</v>
          </cell>
          <cell r="F3052" t="str">
            <v>IP-Design Rights High-Severity</v>
          </cell>
          <cell r="G3052" t="str">
            <v>Office &amp; Stationery</v>
          </cell>
          <cell r="H3052" t="str">
            <v>Sticky Notes</v>
          </cell>
          <cell r="I3052">
            <v>12.49</v>
          </cell>
          <cell r="J3052" t="str">
            <v>USD</v>
          </cell>
          <cell r="K3052" t="str">
            <v>Base</v>
          </cell>
          <cell r="L3052" t="str">
            <v>Yes</v>
          </cell>
          <cell r="M3052">
            <v>2039904</v>
          </cell>
          <cell r="N3052">
            <v>2038710</v>
          </cell>
          <cell r="O3052">
            <v>1.19</v>
          </cell>
          <cell r="P3052">
            <v>8.7799999999999994</v>
          </cell>
          <cell r="Q3052">
            <v>1</v>
          </cell>
          <cell r="R3052" t="str">
            <v>Seller Fulfilled</v>
          </cell>
          <cell r="S3052" t="str">
            <v>Seller Fulfilled</v>
          </cell>
          <cell r="T3052" t="str">
            <v>4O49GE0RLD3O</v>
          </cell>
          <cell r="U3052" t="str">
            <v>20810056727868</v>
          </cell>
        </row>
        <row r="3053">
          <cell r="A3053" t="str">
            <v>52950-CASE</v>
          </cell>
          <cell r="B3053">
            <v>9265302020</v>
          </cell>
          <cell r="C3053" t="str">
            <v>Let's Learn KAPPA Board Books, 4 Titles, Early Learning Picture Book, Learn Animal Sounds, Counting, Colors, Opposites, 24-Pack</v>
          </cell>
          <cell r="D3053" t="str">
            <v>ACTIVE</v>
          </cell>
          <cell r="E3053" t="str">
            <v>SYSTEM_PROBLEM</v>
          </cell>
          <cell r="F3053" t="str">
            <v>Compliance - Childrenâ€™s Product Policy,No Match Found - Adjusted to your last submitted price</v>
          </cell>
          <cell r="G3053" t="str">
            <v>Office &amp; Stationery</v>
          </cell>
          <cell r="H3053" t="str">
            <v>Mechanical Pencils</v>
          </cell>
          <cell r="I3053">
            <v>40.6</v>
          </cell>
          <cell r="J3053" t="str">
            <v>USD</v>
          </cell>
          <cell r="K3053" t="str">
            <v>Base</v>
          </cell>
          <cell r="L3053" t="str">
            <v>Yes</v>
          </cell>
          <cell r="M3053">
            <v>2039923</v>
          </cell>
          <cell r="N3053">
            <v>2039720</v>
          </cell>
          <cell r="O3053" t="str">
            <v>NETWORK_GEO</v>
          </cell>
          <cell r="P3053">
            <v>1.5</v>
          </cell>
          <cell r="Q3053">
            <v>1</v>
          </cell>
          <cell r="R3053" t="str">
            <v>Seller Fulfilled</v>
          </cell>
          <cell r="S3053" t="str">
            <v>Seller Fulfilled</v>
          </cell>
          <cell r="T3053" t="str">
            <v>4N9ZLB3XLY0N</v>
          </cell>
          <cell r="U3053" t="str">
            <v>10764608007355</v>
          </cell>
        </row>
        <row r="3054">
          <cell r="A3054" t="str">
            <v>780-BOX</v>
          </cell>
          <cell r="B3054">
            <v>603654557</v>
          </cell>
          <cell r="C3054" t="str">
            <v>BAZIC Mechanical Pencil Lead Refills HB 0.9mm (160 Count/Pack), 24-Pack</v>
          </cell>
          <cell r="D3054" t="str">
            <v>ACTIVE</v>
          </cell>
          <cell r="E3054" t="str">
            <v>PUBLISHED</v>
          </cell>
          <cell r="F3054" t="str">
            <v>Offer end date has passed,No Match Found - Adjusted to your last submitted price</v>
          </cell>
          <cell r="G3054" t="str">
            <v>Office &amp; Stationery</v>
          </cell>
          <cell r="H3054" t="str">
            <v>Mechanical Pencils</v>
          </cell>
          <cell r="I3054">
            <v>40</v>
          </cell>
          <cell r="J3054" t="str">
            <v>USD</v>
          </cell>
          <cell r="K3054" t="str">
            <v>Base</v>
          </cell>
          <cell r="L3054" t="str">
            <v>Yes</v>
          </cell>
          <cell r="M3054">
            <v>2039720</v>
          </cell>
          <cell r="N3054">
            <v>2039720</v>
          </cell>
          <cell r="O3054" t="str">
            <v>NETWORK_GEO</v>
          </cell>
          <cell r="P3054">
            <v>1.62</v>
          </cell>
          <cell r="Q3054">
            <v>1</v>
          </cell>
          <cell r="R3054" t="str">
            <v>Seller Fulfilled</v>
          </cell>
          <cell r="S3054" t="str">
            <v>Seller Fulfilled</v>
          </cell>
          <cell r="T3054" t="str">
            <v>4H3SIYU2KTT3</v>
          </cell>
          <cell r="U3054" t="str">
            <v>10764608007423</v>
          </cell>
        </row>
        <row r="3055">
          <cell r="A3055" t="str">
            <v>810-SET6</v>
          </cell>
          <cell r="B3055">
            <v>30454695</v>
          </cell>
          <cell r="C3055" t="str">
            <v>BAZIC 3 Ring Pencil Pouch, Mesh Window, Pastel Color, 6-Pack</v>
          </cell>
          <cell r="D3055" t="str">
            <v>ACTIVE</v>
          </cell>
          <cell r="E3055" t="str">
            <v>PUBLISHED</v>
          </cell>
          <cell r="F3055" t="str">
            <v>Offer end date has passed,Price Adjusted</v>
          </cell>
          <cell r="G3055" t="str">
            <v>Office &amp; Stationery</v>
          </cell>
          <cell r="H3055" t="str">
            <v>Pencils</v>
          </cell>
          <cell r="I3055">
            <v>57.99</v>
          </cell>
          <cell r="J3055" t="str">
            <v>USD</v>
          </cell>
          <cell r="K3055" t="str">
            <v>Base</v>
          </cell>
          <cell r="L3055" t="str">
            <v>Yes</v>
          </cell>
          <cell r="M3055">
            <v>2039750</v>
          </cell>
          <cell r="N3055">
            <v>2039720</v>
          </cell>
          <cell r="O3055" t="str">
            <v>NETWORK_GEO</v>
          </cell>
          <cell r="P3055">
            <v>4.0599999999999996</v>
          </cell>
          <cell r="Q3055">
            <v>1</v>
          </cell>
          <cell r="R3055" t="str">
            <v>Seller Fulfilled</v>
          </cell>
          <cell r="S3055" t="str">
            <v>Seller Fulfilled</v>
          </cell>
          <cell r="T3055" t="str">
            <v>53HMVO8M2SU9</v>
          </cell>
          <cell r="U3055" t="str">
            <v>10764608007461</v>
          </cell>
        </row>
        <row r="3056">
          <cell r="A3056" t="str">
            <v>S-31-PACK4</v>
          </cell>
          <cell r="B3056">
            <v>928781131</v>
          </cell>
          <cell r="C3056" t="str">
            <v>BAZIC Se Vende Sign 9"X12" Spanish For Sale Waterproof Indoor Signage, 4-Pack</v>
          </cell>
          <cell r="D3056" t="str">
            <v>ACTIVE</v>
          </cell>
          <cell r="E3056" t="str">
            <v>PUBLISHED</v>
          </cell>
          <cell r="G3056" t="str">
            <v>Home &amp; Garden</v>
          </cell>
          <cell r="H3056" t="str">
            <v>Plaques &amp; Signs</v>
          </cell>
          <cell r="I3056">
            <v>8.24</v>
          </cell>
          <cell r="J3056" t="str">
            <v>USD</v>
          </cell>
          <cell r="K3056" t="str">
            <v>Base</v>
          </cell>
          <cell r="L3056">
            <v>8.24</v>
          </cell>
          <cell r="M3056">
            <v>2038710</v>
          </cell>
          <cell r="N3056">
            <v>2039720</v>
          </cell>
          <cell r="O3056" t="str">
            <v>NETWORK_GEO</v>
          </cell>
          <cell r="P3056">
            <v>0.38</v>
          </cell>
          <cell r="Q3056">
            <v>1</v>
          </cell>
          <cell r="R3056" t="str">
            <v>Seller Fulfilled</v>
          </cell>
          <cell r="S3056" t="str">
            <v>Seller Fulfilled</v>
          </cell>
          <cell r="T3056" t="str">
            <v>1HYSHHA4GYDD</v>
          </cell>
          <cell r="U3056" t="str">
            <v>00467825545510</v>
          </cell>
        </row>
        <row r="3057">
          <cell r="A3057" t="str">
            <v>S-42-PACK4</v>
          </cell>
          <cell r="B3057">
            <v>168415779</v>
          </cell>
          <cell r="C3057" t="str">
            <v>BAZIC Tow Away Sign 9"X12", Waterproof Signage, 4-Pack</v>
          </cell>
          <cell r="D3057" t="str">
            <v>ACTIVE</v>
          </cell>
          <cell r="E3057" t="str">
            <v>PUBLISHED</v>
          </cell>
          <cell r="G3057" t="str">
            <v>Home &amp; Garden</v>
          </cell>
          <cell r="H3057" t="str">
            <v>Plaques &amp; Signs</v>
          </cell>
          <cell r="I3057">
            <v>8.99</v>
          </cell>
          <cell r="J3057" t="str">
            <v>USD</v>
          </cell>
          <cell r="K3057" t="str">
            <v>Base</v>
          </cell>
          <cell r="L3057">
            <v>8.99</v>
          </cell>
          <cell r="M3057">
            <v>2038710</v>
          </cell>
          <cell r="N3057">
            <v>2038710</v>
          </cell>
          <cell r="O3057" t="str">
            <v>ALWAYS_TWO_DAY</v>
          </cell>
          <cell r="P3057">
            <v>3.415</v>
          </cell>
          <cell r="Q3057">
            <v>1</v>
          </cell>
          <cell r="R3057" t="str">
            <v>WFS Eligible</v>
          </cell>
          <cell r="S3057" t="str">
            <v>Seller Fulfilled</v>
          </cell>
          <cell r="T3057" t="str">
            <v>2V2MVCHMF7JL</v>
          </cell>
          <cell r="U3057" t="str">
            <v>00462396267281</v>
          </cell>
        </row>
        <row r="3058">
          <cell r="A3058" t="str">
            <v>1035-EACH</v>
          </cell>
          <cell r="B3058">
            <v>442688947</v>
          </cell>
          <cell r="C3058" t="str">
            <v>BAZIC School Backpack Basic 16" Cyan, Lightweight School Bag for Students Kids Girls Boys Travel, Fit 13-inch Laptop Notebook Text Book, 1-Pack</v>
          </cell>
          <cell r="D3058" t="str">
            <v>ARCHIVED</v>
          </cell>
          <cell r="E3058" t="str">
            <v>SYSTEM_PROBLEM</v>
          </cell>
          <cell r="F3058" t="str">
            <v>Compliance - Childrenâ€™s Product Policy</v>
          </cell>
          <cell r="G3058" t="str">
            <v>Office &amp; Stationery</v>
          </cell>
          <cell r="H3058" t="str">
            <v>Pencil Cases</v>
          </cell>
          <cell r="I3058">
            <v>40.99</v>
          </cell>
          <cell r="J3058" t="str">
            <v>USD</v>
          </cell>
          <cell r="K3058" t="str">
            <v>Base</v>
          </cell>
          <cell r="L3058" t="str">
            <v>Yes</v>
          </cell>
          <cell r="M3058">
            <v>2038980</v>
          </cell>
          <cell r="N3058">
            <v>2039750</v>
          </cell>
          <cell r="O3058" t="str">
            <v>NETWORK_GEO</v>
          </cell>
          <cell r="P3058">
            <v>9</v>
          </cell>
          <cell r="Q3058">
            <v>1</v>
          </cell>
          <cell r="R3058" t="str">
            <v>Seller Fulfilled</v>
          </cell>
          <cell r="S3058" t="str">
            <v>Seller Fulfilled</v>
          </cell>
          <cell r="T3058" t="str">
            <v>1IRQZ4FDLTOZ</v>
          </cell>
          <cell r="U3058" t="str">
            <v>10764608008369</v>
          </cell>
        </row>
        <row r="3059">
          <cell r="A3059" t="str">
            <v>1616-EACH</v>
          </cell>
          <cell r="B3059">
            <v>933341416</v>
          </cell>
          <cell r="C3059" t="str">
            <v>BAZIC Correction Pen Mini White Out 5 ml, Precise Metal Tip (2/Pack), 1-Pack</v>
          </cell>
          <cell r="D3059" t="str">
            <v>ACTIVE</v>
          </cell>
          <cell r="E3059" t="str">
            <v>PUBLISHED</v>
          </cell>
          <cell r="F3059" t="str">
            <v>Offer end date has passed</v>
          </cell>
          <cell r="G3059" t="str">
            <v>Office &amp; Stationery</v>
          </cell>
          <cell r="H3059" t="str">
            <v>Correction Fluid</v>
          </cell>
          <cell r="I3059">
            <v>7.58</v>
          </cell>
          <cell r="J3059" t="str">
            <v>USD</v>
          </cell>
          <cell r="K3059" t="str">
            <v>Base</v>
          </cell>
          <cell r="L3059">
            <v>7.58</v>
          </cell>
          <cell r="M3059">
            <v>2039913</v>
          </cell>
          <cell r="N3059">
            <v>2038710</v>
          </cell>
          <cell r="O3059">
            <v>0.09</v>
          </cell>
          <cell r="P3059">
            <v>20</v>
          </cell>
          <cell r="Q3059">
            <v>1</v>
          </cell>
          <cell r="R3059" t="str">
            <v>Seller Fulfilled</v>
          </cell>
          <cell r="S3059" t="str">
            <v>Seller Fulfilled</v>
          </cell>
          <cell r="T3059" t="str">
            <v>4OWBIDVU3VGY</v>
          </cell>
          <cell r="U3059" t="str">
            <v>20764608090057</v>
          </cell>
        </row>
        <row r="3060">
          <cell r="A3060" t="str">
            <v>1728-CASE</v>
          </cell>
          <cell r="B3060">
            <v>5705586826</v>
          </cell>
          <cell r="C3060" t="str">
            <v>BAZIC Lira 0.7mm Rollerball Pen, Black Ink Fine Point Liquid Ink Pens (3/Pack), 144-Packs</v>
          </cell>
          <cell r="D3060" t="str">
            <v>ACTIVE</v>
          </cell>
          <cell r="E3060" t="str">
            <v>PUBLISHED</v>
          </cell>
          <cell r="F3060" t="str">
            <v>Offer end date has passed</v>
          </cell>
          <cell r="G3060" t="str">
            <v>Office &amp; Stationery</v>
          </cell>
          <cell r="H3060" t="str">
            <v>Pens</v>
          </cell>
          <cell r="I3060">
            <v>256.99</v>
          </cell>
          <cell r="J3060" t="str">
            <v>USD</v>
          </cell>
          <cell r="K3060" t="str">
            <v>Base</v>
          </cell>
          <cell r="L3060">
            <v>256.99</v>
          </cell>
          <cell r="M3060">
            <v>2039719</v>
          </cell>
          <cell r="N3060">
            <v>2042502</v>
          </cell>
          <cell r="O3060">
            <v>14.16</v>
          </cell>
          <cell r="P3060">
            <v>0.86</v>
          </cell>
          <cell r="Q3060">
            <v>1</v>
          </cell>
          <cell r="R3060" t="str">
            <v>Seller Fulfilled</v>
          </cell>
          <cell r="S3060" t="str">
            <v>Seller Fulfilled</v>
          </cell>
          <cell r="T3060" t="str">
            <v>335XAUL1C1XV</v>
          </cell>
          <cell r="U3060" t="str">
            <v>00764608090121</v>
          </cell>
        </row>
        <row r="3061">
          <cell r="A3061" t="str">
            <v>1832-CASE</v>
          </cell>
          <cell r="B3061">
            <v>1650253439</v>
          </cell>
          <cell r="C3061" t="str">
            <v>BAZIC Clipboard Carnival Polka Dot 12.5"x9", Low Profile Clip, Paperboard Fits A4 Letter Size, 48-Pack</v>
          </cell>
          <cell r="D3061" t="str">
            <v>ARCHIVED</v>
          </cell>
          <cell r="E3061" t="str">
            <v>UNPUBLISHED</v>
          </cell>
          <cell r="F3061" t="str">
            <v>Offer end date has passed,No Match Found - Adjusted to your last submitted price</v>
          </cell>
          <cell r="G3061" t="str">
            <v>Office &amp; Stationery</v>
          </cell>
          <cell r="H3061" t="str">
            <v>Transparent Tapes</v>
          </cell>
          <cell r="I3061">
            <v>8.68</v>
          </cell>
          <cell r="J3061" t="str">
            <v>USD</v>
          </cell>
          <cell r="K3061" t="str">
            <v>Base</v>
          </cell>
          <cell r="L3061" t="str">
            <v>Yes</v>
          </cell>
          <cell r="M3061">
            <v>2039893</v>
          </cell>
          <cell r="N3061">
            <v>2039729</v>
          </cell>
          <cell r="O3061" t="str">
            <v>ALWAYS_TWO_DAY</v>
          </cell>
          <cell r="P3061">
            <v>0.375</v>
          </cell>
          <cell r="Q3061">
            <v>1</v>
          </cell>
          <cell r="R3061" t="str">
            <v>Walmart Fulfilled</v>
          </cell>
          <cell r="S3061" t="str">
            <v>Seller Fulfilled</v>
          </cell>
          <cell r="T3061" t="str">
            <v>5A0YXK2AYNO4</v>
          </cell>
          <cell r="U3061" t="str">
            <v>00463526685531</v>
          </cell>
        </row>
        <row r="3062">
          <cell r="A3062" t="str">
            <v>2090-EACH</v>
          </cell>
          <cell r="B3062">
            <v>893660234</v>
          </cell>
          <cell r="C3062" t="str">
            <v>BAZIC Dual Temp. Mini Hot Melt Glue Sticks 3.9 x 0.27 (20/Box) [2090]</v>
          </cell>
          <cell r="D3062" t="str">
            <v>ACTIVE</v>
          </cell>
          <cell r="E3062" t="str">
            <v>PUBLISHED</v>
          </cell>
          <cell r="F3062" t="str">
            <v>Listing &amp; Content:UPC Mismatch:Wrong-Item:Unpublish-Auto,Min. Allowed Seller Price Reached</v>
          </cell>
          <cell r="G3062" t="str">
            <v>Office &amp; Stationery</v>
          </cell>
          <cell r="H3062" t="str">
            <v>Packing Tapes</v>
          </cell>
          <cell r="I3062">
            <v>25.99</v>
          </cell>
          <cell r="J3062" t="str">
            <v>USD</v>
          </cell>
          <cell r="K3062" t="str">
            <v>Base</v>
          </cell>
          <cell r="L3062" t="str">
            <v>Yes</v>
          </cell>
          <cell r="M3062">
            <v>2038710</v>
          </cell>
          <cell r="N3062">
            <v>2038710</v>
          </cell>
          <cell r="O3062" t="str">
            <v>NETWORK_GEO</v>
          </cell>
          <cell r="P3062">
            <v>3.18</v>
          </cell>
          <cell r="Q3062">
            <v>1</v>
          </cell>
          <cell r="R3062" t="str">
            <v>Seller Fulfilled</v>
          </cell>
          <cell r="S3062" t="str">
            <v>Seller Fulfilled</v>
          </cell>
          <cell r="T3062" t="str">
            <v>1UXS9EPJMIYW</v>
          </cell>
          <cell r="U3062" t="str">
            <v>00461406206135</v>
          </cell>
        </row>
        <row r="3063">
          <cell r="A3063" t="str">
            <v>251-BOX</v>
          </cell>
          <cell r="B3063">
            <v>5261049689</v>
          </cell>
          <cell r="C3063" t="str">
            <v>BAZIC Brass Plated Fasteners 1 Inch, Round Head Paper Fastener Brads (100/Pack), 24-Pack</v>
          </cell>
          <cell r="D3063" t="str">
            <v>ACTIVE</v>
          </cell>
          <cell r="E3063" t="str">
            <v>PUBLISHED</v>
          </cell>
          <cell r="F3063" t="str">
            <v>Offer end date has passed</v>
          </cell>
          <cell r="G3063" t="str">
            <v>Office &amp; Stationery</v>
          </cell>
          <cell r="H3063" t="str">
            <v>Duct Tapes</v>
          </cell>
          <cell r="I3063">
            <v>16.989999999999998</v>
          </cell>
          <cell r="J3063" t="str">
            <v>USD</v>
          </cell>
          <cell r="K3063" t="str">
            <v>Base</v>
          </cell>
          <cell r="L3063" t="str">
            <v>Yes</v>
          </cell>
          <cell r="M3063">
            <v>2039905</v>
          </cell>
          <cell r="N3063">
            <v>2042502</v>
          </cell>
          <cell r="O3063" t="str">
            <v>NETWORK_GEO</v>
          </cell>
          <cell r="P3063">
            <v>0.82</v>
          </cell>
          <cell r="Q3063">
            <v>1</v>
          </cell>
          <cell r="R3063" t="str">
            <v>Seller Fulfilled</v>
          </cell>
          <cell r="S3063" t="str">
            <v>Seller Fulfilled</v>
          </cell>
          <cell r="T3063" t="str">
            <v>3GZTSJMCBJ3A</v>
          </cell>
          <cell r="U3063" t="str">
            <v>00764608009734</v>
          </cell>
        </row>
        <row r="3064">
          <cell r="A3064" t="str">
            <v>2550-CASE</v>
          </cell>
          <cell r="B3064">
            <v>562123758</v>
          </cell>
          <cell r="C3064" t="str">
            <v>BAZIC 12 Color Jumbo Oil Pastel Case of 144</v>
          </cell>
          <cell r="D3064" t="str">
            <v>ACTIVE</v>
          </cell>
          <cell r="E3064" t="str">
            <v>UNPUBLISHED</v>
          </cell>
          <cell r="F3064" t="str">
            <v>Shipping information is not found</v>
          </cell>
          <cell r="G3064" t="str">
            <v>Travel, Luggage &amp; Accessories</v>
          </cell>
          <cell r="H3064" t="str">
            <v>Backpacks</v>
          </cell>
          <cell r="I3064">
            <v>141.99</v>
          </cell>
          <cell r="J3064" t="str">
            <v>USD</v>
          </cell>
          <cell r="K3064" t="str">
            <v>Base</v>
          </cell>
          <cell r="L3064" t="str">
            <v>Yes</v>
          </cell>
          <cell r="M3064">
            <v>2039748</v>
          </cell>
          <cell r="N3064">
            <v>2038980</v>
          </cell>
          <cell r="O3064" t="str">
            <v>NETWORK_GEO</v>
          </cell>
          <cell r="P3064">
            <v>11.5</v>
          </cell>
          <cell r="Q3064">
            <v>1</v>
          </cell>
          <cell r="R3064" t="str">
            <v>Seller Fulfilled</v>
          </cell>
          <cell r="S3064" t="str">
            <v>Seller Fulfilled</v>
          </cell>
          <cell r="T3064" t="str">
            <v>5KYOPF892GG1</v>
          </cell>
          <cell r="U3064" t="str">
            <v>20764608010543</v>
          </cell>
        </row>
        <row r="3065">
          <cell r="A3065" t="str">
            <v>2706-PACK4</v>
          </cell>
          <cell r="B3065">
            <v>2555713351</v>
          </cell>
          <cell r="C3065" t="str">
            <v>BAZIC Magnifying Glass 2X, Round 3" Magnifier for Seniors Reading Insect Inspection School Science, 4-Packs</v>
          </cell>
          <cell r="D3065" t="str">
            <v>ACTIVE</v>
          </cell>
          <cell r="E3065" t="str">
            <v>SYSTEM_PROBLEM</v>
          </cell>
          <cell r="F3065" t="str">
            <v>Compliance - Consumer Protection,No Match Found - Adjusted to your last submitted price</v>
          </cell>
          <cell r="G3065" t="str">
            <v>Cameras, Photography &amp; Optics</v>
          </cell>
          <cell r="H3065" t="str">
            <v>Magnifying Glasses</v>
          </cell>
          <cell r="I3065">
            <v>32.99</v>
          </cell>
          <cell r="J3065" t="str">
            <v>USD</v>
          </cell>
          <cell r="K3065" t="str">
            <v>Base</v>
          </cell>
          <cell r="L3065" t="str">
            <v>Yes</v>
          </cell>
          <cell r="M3065">
            <v>2038710</v>
          </cell>
          <cell r="N3065">
            <v>2039746</v>
          </cell>
          <cell r="O3065">
            <v>1.19</v>
          </cell>
          <cell r="P3065">
            <v>0.2</v>
          </cell>
          <cell r="Q3065">
            <v>1</v>
          </cell>
          <cell r="R3065" t="str">
            <v>Seller Fulfilled</v>
          </cell>
          <cell r="S3065" t="str">
            <v>Seller Fulfilled</v>
          </cell>
          <cell r="T3065" t="str">
            <v>56AU35EJE8OY</v>
          </cell>
          <cell r="U3065" t="str">
            <v>00764608012246</v>
          </cell>
        </row>
        <row r="3066">
          <cell r="A3066" t="str">
            <v>276-PACK4</v>
          </cell>
          <cell r="B3066">
            <v>15135059207</v>
          </cell>
          <cell r="C3066" t="str">
            <v>BAZIC Binder Clips Small Assorted Color 3/4" (19mm), Paper Clamps Metal Clips (16/Pack), 4-Packs</v>
          </cell>
          <cell r="D3066" t="str">
            <v>ACTIVE</v>
          </cell>
          <cell r="E3066" t="str">
            <v>PUBLISHED</v>
          </cell>
          <cell r="G3066" t="str">
            <v>Office &amp; Stationery</v>
          </cell>
          <cell r="H3066" t="str">
            <v>Binder Clips</v>
          </cell>
          <cell r="I3066">
            <v>12.49</v>
          </cell>
          <cell r="J3066" t="str">
            <v>USD</v>
          </cell>
          <cell r="K3066" t="str">
            <v>Base</v>
          </cell>
          <cell r="L3066">
            <v>12.49</v>
          </cell>
          <cell r="M3066">
            <v>2039905</v>
          </cell>
          <cell r="N3066">
            <v>2039746</v>
          </cell>
          <cell r="O3066" t="str">
            <v>NETWORK_GEO</v>
          </cell>
          <cell r="P3066">
            <v>3.42</v>
          </cell>
          <cell r="Q3066">
            <v>1</v>
          </cell>
          <cell r="R3066" t="str">
            <v>Seller Fulfilled</v>
          </cell>
          <cell r="S3066" t="str">
            <v>Seller Fulfilled</v>
          </cell>
          <cell r="T3066" t="str">
            <v>15ZBYM3GJ5UU</v>
          </cell>
          <cell r="U3066" t="str">
            <v>10764608012458</v>
          </cell>
        </row>
        <row r="3067">
          <cell r="A3067" t="str">
            <v>3803-BOX</v>
          </cell>
          <cell r="B3067">
            <v>667312242</v>
          </cell>
          <cell r="C3067" t="str">
            <v>BAZIC Gold Foil Alphabet Label, A to Z Square 1/2"X5/8" (378/Pack), 24-Packs</v>
          </cell>
          <cell r="D3067" t="str">
            <v>ACTIVE</v>
          </cell>
          <cell r="E3067" t="str">
            <v>PUBLISHED</v>
          </cell>
          <cell r="G3067" t="str">
            <v>Office &amp; Stationery</v>
          </cell>
          <cell r="H3067" t="str">
            <v>Labels</v>
          </cell>
          <cell r="I3067">
            <v>30.49</v>
          </cell>
          <cell r="J3067" t="str">
            <v>USD</v>
          </cell>
          <cell r="K3067" t="str">
            <v>Base</v>
          </cell>
          <cell r="L3067">
            <v>30.49</v>
          </cell>
          <cell r="M3067">
            <v>2038061</v>
          </cell>
          <cell r="N3067">
            <v>2039746</v>
          </cell>
          <cell r="O3067" t="str">
            <v>NETWORK_GEO</v>
          </cell>
          <cell r="P3067">
            <v>0.24</v>
          </cell>
          <cell r="Q3067">
            <v>1</v>
          </cell>
          <cell r="R3067" t="str">
            <v>Seller Fulfilled</v>
          </cell>
          <cell r="S3067" t="str">
            <v>Seller Fulfilled</v>
          </cell>
          <cell r="T3067" t="str">
            <v>4NZ67QXET4Z9</v>
          </cell>
          <cell r="U3067" t="str">
            <v>00463611159862</v>
          </cell>
        </row>
        <row r="3068">
          <cell r="A3068" t="str">
            <v>50810-SET4</v>
          </cell>
          <cell r="B3068">
            <v>764870062</v>
          </cell>
          <cell r="C3068" t="str">
            <v>Unicorn Coloring Books</v>
          </cell>
          <cell r="D3068" t="str">
            <v>ACTIVE</v>
          </cell>
          <cell r="E3068" t="str">
            <v>PUBLISHED</v>
          </cell>
          <cell r="F3068" t="str">
            <v>Offer end date has passed</v>
          </cell>
          <cell r="G3068" t="str">
            <v>Crafts</v>
          </cell>
          <cell r="H3068" t="str">
            <v>Coloring Books</v>
          </cell>
          <cell r="I3068">
            <v>14.98</v>
          </cell>
          <cell r="J3068" t="str">
            <v>USD</v>
          </cell>
          <cell r="K3068" t="str">
            <v>Base</v>
          </cell>
          <cell r="L3068" t="str">
            <v>Yes</v>
          </cell>
          <cell r="M3068">
            <v>2038710</v>
          </cell>
          <cell r="N3068">
            <v>2039746</v>
          </cell>
          <cell r="O3068">
            <v>1.07</v>
          </cell>
          <cell r="P3068">
            <v>0.11</v>
          </cell>
          <cell r="Q3068">
            <v>1</v>
          </cell>
          <cell r="R3068" t="str">
            <v>Seller Fulfilled</v>
          </cell>
          <cell r="S3068" t="str">
            <v>Seller Fulfilled</v>
          </cell>
          <cell r="T3068" t="str">
            <v>78E17T4AVFZC</v>
          </cell>
          <cell r="U3068" t="str">
            <v>00764608012628</v>
          </cell>
        </row>
        <row r="3069">
          <cell r="A3069" t="str">
            <v>567-CASE</v>
          </cell>
          <cell r="B3069">
            <v>799217702</v>
          </cell>
          <cell r="C3069" t="str">
            <v>BAZIC Filler Paper Loose Leaf 150 Sheet, College Ruled 3 Hole Punched, 24-Pack</v>
          </cell>
          <cell r="D3069" t="str">
            <v>ACTIVE</v>
          </cell>
          <cell r="E3069" t="str">
            <v>PUBLISHED</v>
          </cell>
          <cell r="G3069" t="str">
            <v>Office &amp; Stationery</v>
          </cell>
          <cell r="H3069" t="str">
            <v>Filler Paper</v>
          </cell>
          <cell r="I3069">
            <v>112.99</v>
          </cell>
          <cell r="J3069" t="str">
            <v>USD</v>
          </cell>
          <cell r="K3069" t="str">
            <v>Base</v>
          </cell>
          <cell r="L3069" t="str">
            <v>Yes</v>
          </cell>
          <cell r="M3069">
            <v>2039724</v>
          </cell>
          <cell r="N3069">
            <v>2039746</v>
          </cell>
          <cell r="O3069" t="str">
            <v>NETWORK_GEO</v>
          </cell>
          <cell r="P3069">
            <v>5.32</v>
          </cell>
          <cell r="Q3069">
            <v>1</v>
          </cell>
          <cell r="R3069" t="str">
            <v>Seller Fulfilled</v>
          </cell>
          <cell r="S3069" t="str">
            <v>Seller Fulfilled</v>
          </cell>
          <cell r="T3069" t="str">
            <v>5XVYFMR0EAAQ</v>
          </cell>
          <cell r="U3069" t="str">
            <v>10764608012663</v>
          </cell>
        </row>
        <row r="3070">
          <cell r="A3070" t="str">
            <v>681-CASE</v>
          </cell>
          <cell r="B3070">
            <v>491324906</v>
          </cell>
          <cell r="C3070" t="str">
            <v>BAZIC Desktop Stapler Heavy Duty Metal Full Strip Staplers, 12-Pack</v>
          </cell>
          <cell r="D3070" t="str">
            <v>ACTIVE</v>
          </cell>
          <cell r="E3070" t="str">
            <v>PUBLISHED</v>
          </cell>
          <cell r="F3070" t="str">
            <v>Compliance - Childrenâ€™s Product Policy,No Match Found - Adjusted to your last submitted price</v>
          </cell>
          <cell r="G3070" t="str">
            <v>Office &amp; Stationery</v>
          </cell>
          <cell r="H3070" t="str">
            <v>Markers</v>
          </cell>
          <cell r="I3070">
            <v>64.5</v>
          </cell>
          <cell r="J3070" t="str">
            <v>USD</v>
          </cell>
          <cell r="K3070" t="str">
            <v>Base</v>
          </cell>
          <cell r="L3070" t="str">
            <v>Yes</v>
          </cell>
          <cell r="M3070">
            <v>2039910</v>
          </cell>
          <cell r="N3070">
            <v>2039746</v>
          </cell>
          <cell r="O3070" t="str">
            <v>NETWORK_GEO</v>
          </cell>
          <cell r="P3070">
            <v>5.38</v>
          </cell>
          <cell r="Q3070">
            <v>1</v>
          </cell>
          <cell r="R3070" t="str">
            <v>Seller Fulfilled</v>
          </cell>
          <cell r="S3070" t="str">
            <v>Seller Fulfilled</v>
          </cell>
          <cell r="T3070" t="str">
            <v>6SLLWX5MCBCZ</v>
          </cell>
          <cell r="U3070" t="str">
            <v>10764608012748</v>
          </cell>
        </row>
        <row r="3071">
          <cell r="A3071" t="str">
            <v>746-EACH</v>
          </cell>
          <cell r="B3071">
            <v>464078100</v>
          </cell>
          <cell r="C3071" t="str">
            <v>BAZIC Multi Point Pencil Paisley w/ Latex Free Eraser, (8/Pack), 1-Pack</v>
          </cell>
          <cell r="D3071" t="str">
            <v>ACTIVE</v>
          </cell>
          <cell r="E3071" t="str">
            <v>PUBLISHED</v>
          </cell>
          <cell r="G3071" t="str">
            <v>Office &amp; Stationery</v>
          </cell>
          <cell r="H3071" t="str">
            <v>Pencils</v>
          </cell>
          <cell r="I3071">
            <v>6.89</v>
          </cell>
          <cell r="J3071" t="str">
            <v>USD</v>
          </cell>
          <cell r="K3071" t="str">
            <v>Base</v>
          </cell>
          <cell r="L3071">
            <v>6.89</v>
          </cell>
          <cell r="M3071">
            <v>2039720</v>
          </cell>
          <cell r="N3071">
            <v>2039913</v>
          </cell>
          <cell r="O3071" t="str">
            <v>NETWORK_GEO</v>
          </cell>
          <cell r="P3071">
            <v>1.54</v>
          </cell>
          <cell r="Q3071">
            <v>1</v>
          </cell>
          <cell r="R3071" t="str">
            <v>Seller Fulfilled</v>
          </cell>
          <cell r="S3071" t="str">
            <v>Seller Fulfilled</v>
          </cell>
          <cell r="T3071" t="str">
            <v>2B1JQ7KY7NSX</v>
          </cell>
          <cell r="U3071" t="str">
            <v>10764608016302</v>
          </cell>
        </row>
        <row r="3072">
          <cell r="A3072" t="str">
            <v>1286-BOX</v>
          </cell>
          <cell r="B3072">
            <v>145470289</v>
          </cell>
          <cell r="C3072" t="str">
            <v>BAZIC Washable Fruit Scented Markers 10 Color Chisel Tip (10/Pack), 24-Packs</v>
          </cell>
          <cell r="D3072" t="str">
            <v>ACTIVE</v>
          </cell>
          <cell r="E3072" t="str">
            <v>PUBLISHED</v>
          </cell>
          <cell r="F3072" t="str">
            <v>Reasonable price requirements are not met,Reasonable Price Not Satisfied</v>
          </cell>
          <cell r="G3072" t="str">
            <v>Office &amp; Stationery</v>
          </cell>
          <cell r="H3072" t="str">
            <v>Pens</v>
          </cell>
          <cell r="I3072">
            <v>168.62</v>
          </cell>
          <cell r="J3072" t="str">
            <v>USD</v>
          </cell>
          <cell r="K3072" t="str">
            <v>Base</v>
          </cell>
          <cell r="L3072" t="str">
            <v>Yes</v>
          </cell>
          <cell r="M3072">
            <v>2039746</v>
          </cell>
          <cell r="N3072">
            <v>2039719</v>
          </cell>
          <cell r="O3072" t="str">
            <v>NETWORK_GEO</v>
          </cell>
          <cell r="P3072">
            <v>12.66</v>
          </cell>
          <cell r="Q3072">
            <v>1</v>
          </cell>
          <cell r="R3072" t="str">
            <v>Seller Fulfilled</v>
          </cell>
          <cell r="S3072" t="str">
            <v>Seller Fulfilled</v>
          </cell>
          <cell r="T3072" t="str">
            <v>5KJ4K6D4169V</v>
          </cell>
          <cell r="U3072" t="str">
            <v>20764608170353</v>
          </cell>
        </row>
        <row r="3073">
          <cell r="A3073" t="str">
            <v>17011-EACH</v>
          </cell>
          <cell r="B3073">
            <v>110610627</v>
          </cell>
          <cell r="C3073" t="str">
            <v>BAZIC Jetz Fuse Tech Gel Ink Pen, Assorted Colors, 1.4 mm Bold Point (8/Pack), 1-Pack</v>
          </cell>
          <cell r="D3073" t="str">
            <v>ACTIVE</v>
          </cell>
          <cell r="E3073" t="str">
            <v>PUBLISHED</v>
          </cell>
          <cell r="F3073" t="str">
            <v>Compliance - Childrenâ€™s Product Policy,No Match Found - Adjusted to your last submitted price</v>
          </cell>
          <cell r="G3073" t="str">
            <v>Office &amp; Stationery</v>
          </cell>
          <cell r="H3073" t="str">
            <v>Pens</v>
          </cell>
          <cell r="I3073">
            <v>8.02</v>
          </cell>
          <cell r="J3073" t="str">
            <v>USD</v>
          </cell>
          <cell r="K3073" t="str">
            <v>Base</v>
          </cell>
          <cell r="L3073" t="str">
            <v>Yes</v>
          </cell>
          <cell r="M3073">
            <v>2039719</v>
          </cell>
          <cell r="N3073">
            <v>2039719</v>
          </cell>
          <cell r="O3073" t="str">
            <v>NETWORK_GEO</v>
          </cell>
          <cell r="P3073">
            <v>0.17</v>
          </cell>
          <cell r="Q3073">
            <v>1</v>
          </cell>
          <cell r="R3073" t="str">
            <v>Seller Fulfilled</v>
          </cell>
          <cell r="S3073" t="str">
            <v>Seller Fulfilled</v>
          </cell>
          <cell r="T3073" t="str">
            <v>2Y6CRP8Y195C</v>
          </cell>
          <cell r="U3073" t="str">
            <v>00764608170403</v>
          </cell>
        </row>
        <row r="3074">
          <cell r="A3074" t="str">
            <v>1715-CASE</v>
          </cell>
          <cell r="B3074">
            <v>229847370</v>
          </cell>
          <cell r="C3074" t="str">
            <v>BAZIC 6-Color Scented Ballpoint Pen, 1.0mm Medium Point, Assorted Retractable Multicolor Pen, 144-Packs</v>
          </cell>
          <cell r="D3074" t="str">
            <v>ACTIVE</v>
          </cell>
          <cell r="E3074" t="str">
            <v>PUBLISHED</v>
          </cell>
          <cell r="F3074" t="str">
            <v>Offer end date has passed,No Match Found - Adjusted to your last submitted price</v>
          </cell>
          <cell r="G3074" t="str">
            <v>Office &amp; Stationery</v>
          </cell>
          <cell r="H3074" t="str">
            <v>Pens</v>
          </cell>
          <cell r="I3074">
            <v>254.49</v>
          </cell>
          <cell r="J3074" t="str">
            <v>USD</v>
          </cell>
          <cell r="K3074" t="str">
            <v>Base</v>
          </cell>
          <cell r="L3074">
            <v>254.49</v>
          </cell>
          <cell r="M3074">
            <v>2039719</v>
          </cell>
          <cell r="N3074">
            <v>2039719</v>
          </cell>
          <cell r="O3074">
            <v>9.56</v>
          </cell>
          <cell r="P3074">
            <v>0.22</v>
          </cell>
          <cell r="Q3074">
            <v>1</v>
          </cell>
          <cell r="R3074" t="str">
            <v>Seller Fulfilled</v>
          </cell>
          <cell r="S3074" t="str">
            <v>Seller Fulfilled</v>
          </cell>
          <cell r="T3074" t="str">
            <v>5TRE59JY95LS</v>
          </cell>
          <cell r="U3074" t="str">
            <v>00764608170755</v>
          </cell>
        </row>
        <row r="3075">
          <cell r="A3075" t="str">
            <v>2220-CASE</v>
          </cell>
          <cell r="B3075">
            <v>18469469098</v>
          </cell>
          <cell r="C3075" t="str">
            <v>BAZIC Products Pink Eraser, Latex Free Bevel Erasers, Large Size Block Erasers, 12 Count Per Box, Total 576 Count</v>
          </cell>
          <cell r="D3075" t="str">
            <v>ACTIVE</v>
          </cell>
          <cell r="E3075" t="str">
            <v>PUBLISHED</v>
          </cell>
          <cell r="F3075" t="str">
            <v>Offer end date has passed</v>
          </cell>
          <cell r="G3075" t="str">
            <v>Office &amp; Stationery</v>
          </cell>
          <cell r="H3075" t="str">
            <v>Pencil &amp; Pen Erasers</v>
          </cell>
          <cell r="I3075">
            <v>114.25</v>
          </cell>
          <cell r="J3075" t="str">
            <v>USD</v>
          </cell>
          <cell r="K3075" t="str">
            <v>Base</v>
          </cell>
          <cell r="L3075">
            <v>114.25</v>
          </cell>
          <cell r="M3075">
            <v>2039721</v>
          </cell>
          <cell r="N3075">
            <v>2039893</v>
          </cell>
          <cell r="O3075">
            <v>23.4</v>
          </cell>
          <cell r="P3075">
            <v>20.22</v>
          </cell>
          <cell r="Q3075">
            <v>1</v>
          </cell>
          <cell r="R3075" t="str">
            <v>Seller Fulfilled</v>
          </cell>
          <cell r="S3075" t="str">
            <v>Walmart Fulfilled</v>
          </cell>
          <cell r="T3075" t="str">
            <v>47MEPX3GO9A9</v>
          </cell>
          <cell r="U3075" t="str">
            <v>20764608018334</v>
          </cell>
        </row>
        <row r="3076">
          <cell r="A3076" t="str">
            <v>3114-PACK4</v>
          </cell>
          <cell r="B3076">
            <v>177155926</v>
          </cell>
          <cell r="C3076" t="str">
            <v>BAZIC Binder Dividers Pockets &amp; 5 Insertable Color Index Tabs, 11 Hole (5/Pack), 4-Pack</v>
          </cell>
          <cell r="D3076" t="str">
            <v>ACTIVE</v>
          </cell>
          <cell r="E3076" t="str">
            <v>PUBLISHED</v>
          </cell>
          <cell r="G3076" t="str">
            <v>Office &amp; Stationery</v>
          </cell>
          <cell r="H3076" t="str">
            <v>Index Dividers</v>
          </cell>
          <cell r="I3076">
            <v>18.5</v>
          </cell>
          <cell r="J3076" t="str">
            <v>USD</v>
          </cell>
          <cell r="K3076" t="str">
            <v>Base</v>
          </cell>
          <cell r="L3076">
            <v>18.5</v>
          </cell>
          <cell r="M3076">
            <v>2039889</v>
          </cell>
          <cell r="N3076">
            <v>2039751</v>
          </cell>
          <cell r="O3076" t="str">
            <v>NETWORK_GEO</v>
          </cell>
          <cell r="P3076">
            <v>1.58</v>
          </cell>
          <cell r="Q3076">
            <v>1</v>
          </cell>
          <cell r="R3076" t="str">
            <v>Seller Fulfilled</v>
          </cell>
          <cell r="S3076" t="str">
            <v>Seller Fulfilled</v>
          </cell>
          <cell r="T3076" t="str">
            <v>732Z2P47MN29</v>
          </cell>
          <cell r="U3076" t="str">
            <v>10764608019082</v>
          </cell>
        </row>
        <row r="3077">
          <cell r="A3077" t="str">
            <v>3188-SET6</v>
          </cell>
          <cell r="B3077">
            <v>33776610</v>
          </cell>
          <cell r="C3077" t="str">
            <v>BAZIC Plastic Envelope Poly Envelopes, Letter Size Folder Zip Closure, 6-Pack</v>
          </cell>
          <cell r="D3077" t="str">
            <v>ACTIVE</v>
          </cell>
          <cell r="E3077" t="str">
            <v>PUBLISHED</v>
          </cell>
          <cell r="F3077" t="str">
            <v>Offer end date has passed</v>
          </cell>
          <cell r="G3077" t="str">
            <v>Office &amp; Stationery</v>
          </cell>
          <cell r="H3077" t="str">
            <v>Manual Pencil Sharpeners</v>
          </cell>
          <cell r="I3077">
            <v>35.869999999999997</v>
          </cell>
          <cell r="J3077" t="str">
            <v>USD</v>
          </cell>
          <cell r="K3077" t="str">
            <v>Base</v>
          </cell>
          <cell r="L3077" t="str">
            <v>Yes</v>
          </cell>
          <cell r="M3077">
            <v>2038710</v>
          </cell>
          <cell r="N3077">
            <v>2039751</v>
          </cell>
          <cell r="O3077" t="str">
            <v>NETWORK_GEO</v>
          </cell>
          <cell r="P3077">
            <v>2.54</v>
          </cell>
          <cell r="Q3077">
            <v>1</v>
          </cell>
          <cell r="R3077" t="str">
            <v>Seller Fulfilled</v>
          </cell>
          <cell r="S3077" t="str">
            <v>Seller Fulfilled</v>
          </cell>
          <cell r="T3077" t="str">
            <v>3RPD54J8M6MN</v>
          </cell>
          <cell r="U3077" t="str">
            <v>10764608019228</v>
          </cell>
        </row>
        <row r="3078">
          <cell r="A3078" t="str">
            <v>3345-EACH</v>
          </cell>
          <cell r="B3078">
            <v>878700318</v>
          </cell>
          <cell r="C3078" t="str">
            <v>BAZIC Modeling Clay Stick 24 Color 1LB, Non Toxic, 1-Pack</v>
          </cell>
          <cell r="D3078" t="str">
            <v>ARCHIVED</v>
          </cell>
          <cell r="E3078" t="str">
            <v>UNPUBLISHED</v>
          </cell>
          <cell r="F3078" t="str">
            <v>Offer end date has passed</v>
          </cell>
          <cell r="G3078" t="str">
            <v>Office &amp; Stationery</v>
          </cell>
          <cell r="H3078" t="str">
            <v>Glue</v>
          </cell>
          <cell r="I3078">
            <v>7.99</v>
          </cell>
          <cell r="J3078" t="str">
            <v>USD</v>
          </cell>
          <cell r="K3078" t="str">
            <v>Base</v>
          </cell>
          <cell r="L3078" t="str">
            <v>Yes</v>
          </cell>
          <cell r="M3078">
            <v>2039741</v>
          </cell>
          <cell r="N3078">
            <v>2039872</v>
          </cell>
          <cell r="O3078" t="str">
            <v>NETWORK_GEO</v>
          </cell>
          <cell r="P3078">
            <v>0.3</v>
          </cell>
          <cell r="Q3078">
            <v>1</v>
          </cell>
          <cell r="R3078" t="str">
            <v>Seller Fulfilled</v>
          </cell>
          <cell r="S3078" t="str">
            <v>Seller Fulfilled</v>
          </cell>
          <cell r="T3078" t="str">
            <v>0X20J7LZWAWA</v>
          </cell>
          <cell r="U3078" t="str">
            <v>00764608020142</v>
          </cell>
        </row>
        <row r="3079">
          <cell r="A3079" t="str">
            <v>3350-SET6</v>
          </cell>
          <cell r="B3079">
            <v>504458853</v>
          </cell>
          <cell r="C3079" t="str">
            <v>BAZIC Air Dry Modeling Clay 6 Color 12 oz, Non Toxic, 6-Pack</v>
          </cell>
          <cell r="D3079" t="str">
            <v>ACTIVE</v>
          </cell>
          <cell r="E3079" t="str">
            <v>PUBLISHED</v>
          </cell>
          <cell r="F3079" t="str">
            <v>Reasonable price requirements are not met,Reasonable Price Not Satisfied</v>
          </cell>
          <cell r="G3079" t="str">
            <v>Crafts</v>
          </cell>
          <cell r="H3079" t="str">
            <v>Clays &amp; Doughs</v>
          </cell>
          <cell r="I3079">
            <v>13.29</v>
          </cell>
          <cell r="J3079" t="str">
            <v>USD</v>
          </cell>
          <cell r="K3079" t="str">
            <v>Base</v>
          </cell>
          <cell r="L3079">
            <v>13.29</v>
          </cell>
          <cell r="M3079">
            <v>2039741</v>
          </cell>
          <cell r="N3079">
            <v>2038710</v>
          </cell>
          <cell r="O3079" t="str">
            <v>NETWORK_GEO</v>
          </cell>
          <cell r="P3079">
            <v>35.72</v>
          </cell>
          <cell r="Q3079">
            <v>1</v>
          </cell>
          <cell r="R3079" t="str">
            <v>Seller Fulfilled</v>
          </cell>
          <cell r="S3079" t="str">
            <v>Seller Fulfilled</v>
          </cell>
          <cell r="T3079" t="str">
            <v>4PUP1SOO3DEO</v>
          </cell>
          <cell r="U3079" t="str">
            <v>20764608020924</v>
          </cell>
        </row>
        <row r="3080">
          <cell r="A3080" t="str">
            <v>3990-BOX</v>
          </cell>
          <cell r="B3080">
            <v>508904817</v>
          </cell>
          <cell r="C3080" t="str">
            <v>BAZIC Paint Brush w/ Translucent Handle set (5/Pack) / Box Qty - 24</v>
          </cell>
          <cell r="D3080" t="str">
            <v>ACTIVE</v>
          </cell>
          <cell r="E3080" t="str">
            <v>PUBLISHED</v>
          </cell>
          <cell r="F3080" t="str">
            <v>Offer end date has passed,Price Adjusted</v>
          </cell>
          <cell r="G3080" t="str">
            <v>Office &amp; Stationery</v>
          </cell>
          <cell r="H3080" t="str">
            <v>Pocket Folders</v>
          </cell>
          <cell r="I3080">
            <v>94.92</v>
          </cell>
          <cell r="J3080" t="str">
            <v>USD</v>
          </cell>
          <cell r="K3080" t="str">
            <v>Base</v>
          </cell>
          <cell r="L3080" t="str">
            <v>Yes</v>
          </cell>
          <cell r="M3080">
            <v>2039747</v>
          </cell>
          <cell r="N3080">
            <v>2039742</v>
          </cell>
          <cell r="O3080" t="str">
            <v>NETWORK_GEO</v>
          </cell>
          <cell r="P3080">
            <v>15</v>
          </cell>
          <cell r="Q3080">
            <v>1</v>
          </cell>
          <cell r="R3080" t="str">
            <v>Seller Fulfilled</v>
          </cell>
          <cell r="S3080" t="str">
            <v>Walmart Fulfilled</v>
          </cell>
          <cell r="T3080" t="str">
            <v>49DPTL0IOYYX</v>
          </cell>
          <cell r="U3080" t="str">
            <v>20764608021143</v>
          </cell>
        </row>
        <row r="3081">
          <cell r="A3081" t="str">
            <v>4124-EACH</v>
          </cell>
          <cell r="B3081">
            <v>23486301</v>
          </cell>
          <cell r="C3081" t="str">
            <v>BAZIC 1" Lime Green 3-Ring View Binder w/ 2-Pockets</v>
          </cell>
          <cell r="D3081" t="str">
            <v>ACTIVE</v>
          </cell>
          <cell r="E3081" t="str">
            <v>PUBLISHED</v>
          </cell>
          <cell r="F3081" t="str">
            <v>Offer end date has passed</v>
          </cell>
          <cell r="G3081" t="str">
            <v>Office &amp; Stationery</v>
          </cell>
          <cell r="H3081" t="str">
            <v>File Folders</v>
          </cell>
          <cell r="I3081">
            <v>36.79</v>
          </cell>
          <cell r="J3081" t="str">
            <v>USD</v>
          </cell>
          <cell r="K3081" t="str">
            <v>Base</v>
          </cell>
          <cell r="L3081" t="str">
            <v>Yes</v>
          </cell>
          <cell r="M3081">
            <v>2039738</v>
          </cell>
          <cell r="N3081">
            <v>2039742</v>
          </cell>
          <cell r="O3081" t="str">
            <v>NETWORK_GEO</v>
          </cell>
          <cell r="P3081">
            <v>1.5</v>
          </cell>
          <cell r="Q3081">
            <v>1</v>
          </cell>
          <cell r="R3081" t="str">
            <v>Seller Fulfilled</v>
          </cell>
          <cell r="S3081" t="str">
            <v>Seller Fulfilled</v>
          </cell>
          <cell r="T3081" t="str">
            <v>69YT0JZ0Q7OL</v>
          </cell>
          <cell r="U3081" t="str">
            <v>00462853463140</v>
          </cell>
        </row>
        <row r="3082">
          <cell r="A3082" t="str">
            <v>4150-EACH</v>
          </cell>
          <cell r="B3082">
            <v>53467171</v>
          </cell>
          <cell r="C3082" t="str">
            <v>BAZIC 3 Ring Binder 2" View Binders Slant D Ring Burgundy, Hold 500 Sheets, 1-Count</v>
          </cell>
          <cell r="D3082" t="str">
            <v>ACTIVE</v>
          </cell>
          <cell r="E3082" t="str">
            <v>PUBLISHED</v>
          </cell>
          <cell r="F3082"/>
          <cell r="G3082" t="str">
            <v>Office &amp; Stationery</v>
          </cell>
          <cell r="H3082" t="str">
            <v>Highlighters</v>
          </cell>
          <cell r="I3082">
            <v>13.75</v>
          </cell>
          <cell r="J3082" t="str">
            <v>USD</v>
          </cell>
          <cell r="K3082" t="str">
            <v>Base</v>
          </cell>
          <cell r="L3082" t="str">
            <v>Yes</v>
          </cell>
          <cell r="M3082">
            <v>2039738</v>
          </cell>
          <cell r="N3082">
            <v>2039896</v>
          </cell>
          <cell r="O3082" t="str">
            <v>NETWORK_GEO</v>
          </cell>
          <cell r="P3082">
            <v>0.48</v>
          </cell>
          <cell r="Q3082">
            <v>1</v>
          </cell>
          <cell r="R3082" t="str">
            <v>Seller Fulfilled</v>
          </cell>
          <cell r="S3082" t="str">
            <v>Seller Fulfilled</v>
          </cell>
          <cell r="T3082" t="str">
            <v>44X0WAEVGMUW</v>
          </cell>
          <cell r="U3082" t="str">
            <v>00462177811030</v>
          </cell>
        </row>
        <row r="3083">
          <cell r="A3083" t="str">
            <v>4152-EACH</v>
          </cell>
          <cell r="B3083">
            <v>30461190</v>
          </cell>
          <cell r="C3083" t="str">
            <v>BAZIC 2 Inch Green Slant-D Ring View Binder w/ 2 Pockets [4152]</v>
          </cell>
          <cell r="D3083" t="str">
            <v>ACTIVE</v>
          </cell>
          <cell r="E3083" t="str">
            <v>PUBLISHED</v>
          </cell>
          <cell r="F3083" t="str">
            <v>Offer end date has passed</v>
          </cell>
          <cell r="G3083" t="str">
            <v>Office &amp; Stationery</v>
          </cell>
          <cell r="H3083" t="str">
            <v>Binders</v>
          </cell>
          <cell r="I3083">
            <v>15.5</v>
          </cell>
          <cell r="J3083" t="str">
            <v>USD</v>
          </cell>
          <cell r="K3083" t="str">
            <v>Base</v>
          </cell>
          <cell r="L3083" t="str">
            <v>Yes</v>
          </cell>
          <cell r="M3083">
            <v>2039738</v>
          </cell>
          <cell r="N3083">
            <v>2039722</v>
          </cell>
          <cell r="O3083">
            <v>1</v>
          </cell>
          <cell r="P3083">
            <v>10.34</v>
          </cell>
          <cell r="Q3083">
            <v>1</v>
          </cell>
          <cell r="R3083" t="str">
            <v>Seller Fulfilled</v>
          </cell>
          <cell r="S3083" t="str">
            <v>Seller Fulfilled</v>
          </cell>
          <cell r="T3083" t="str">
            <v>4EK7OCME3ZXG</v>
          </cell>
          <cell r="U3083" t="str">
            <v>10764608025137</v>
          </cell>
        </row>
        <row r="3084">
          <cell r="A3084" t="str">
            <v>4162-CASE</v>
          </cell>
          <cell r="B3084">
            <v>160267057</v>
          </cell>
          <cell r="C3084" t="str">
            <v>BAZIC 3 Ring Binder 3" View Binders Slant D Ring Green, Hold 600 Sheets, 12-Count</v>
          </cell>
          <cell r="D3084" t="str">
            <v>ACTIVE</v>
          </cell>
          <cell r="E3084" t="str">
            <v>PUBLISHED</v>
          </cell>
          <cell r="F3084" t="str">
            <v>Reasonable price requirements are not met</v>
          </cell>
          <cell r="G3084" t="str">
            <v>Office &amp; Stationery</v>
          </cell>
          <cell r="H3084" t="str">
            <v>Binders</v>
          </cell>
          <cell r="I3084">
            <v>114.99</v>
          </cell>
          <cell r="J3084" t="str">
            <v>USD</v>
          </cell>
          <cell r="K3084" t="str">
            <v>Base</v>
          </cell>
          <cell r="L3084">
            <v>114.99</v>
          </cell>
          <cell r="M3084">
            <v>2039738</v>
          </cell>
          <cell r="N3084">
            <v>2039905</v>
          </cell>
          <cell r="O3084" t="str">
            <v>NETWORK_GEO</v>
          </cell>
          <cell r="P3084">
            <v>18.36</v>
          </cell>
          <cell r="Q3084">
            <v>1</v>
          </cell>
          <cell r="R3084" t="str">
            <v>Seller Fulfilled</v>
          </cell>
          <cell r="S3084" t="str">
            <v>Walmart Fulfilled</v>
          </cell>
          <cell r="T3084" t="str">
            <v>653N8PGI2IBR</v>
          </cell>
          <cell r="U3084" t="str">
            <v>20764608002760</v>
          </cell>
        </row>
        <row r="3085">
          <cell r="A3085" t="str">
            <v>4411-BOX</v>
          </cell>
          <cell r="B3085">
            <v>483595063</v>
          </cell>
          <cell r="C3085" t="str">
            <v>BAZIC 7" Soft Grip Stainless Steel Scissors, Straight Handle, 24-Pack</v>
          </cell>
          <cell r="D3085" t="str">
            <v>ACTIVE</v>
          </cell>
          <cell r="E3085" t="str">
            <v>PUBLISHED</v>
          </cell>
          <cell r="G3085" t="str">
            <v>Office &amp; Stationery</v>
          </cell>
          <cell r="H3085" t="str">
            <v>Scissors</v>
          </cell>
          <cell r="I3085">
            <v>31.23</v>
          </cell>
          <cell r="J3085" t="str">
            <v>USD</v>
          </cell>
          <cell r="K3085" t="str">
            <v>Base</v>
          </cell>
          <cell r="L3085">
            <v>31.23</v>
          </cell>
          <cell r="M3085">
            <v>2039728</v>
          </cell>
          <cell r="N3085">
            <v>2039735</v>
          </cell>
          <cell r="O3085" t="str">
            <v>NETWORK_GEO</v>
          </cell>
          <cell r="P3085">
            <v>7.2</v>
          </cell>
          <cell r="Q3085">
            <v>1</v>
          </cell>
          <cell r="R3085" t="str">
            <v>Seller Fulfilled</v>
          </cell>
          <cell r="S3085" t="str">
            <v>Seller Fulfilled</v>
          </cell>
          <cell r="T3085" t="str">
            <v>6ZYDUKZ2ZLGB</v>
          </cell>
          <cell r="U3085" t="str">
            <v>20764608030114</v>
          </cell>
        </row>
        <row r="3086">
          <cell r="A3086" t="str">
            <v>45090-SET2</v>
          </cell>
          <cell r="B3086">
            <v>547695682</v>
          </cell>
          <cell r="C3086" t="str">
            <v>Hello Kitty Coloring Book 2 Title, for Learning Activity Drawing, 80 Pages, 2-Pack</v>
          </cell>
          <cell r="D3086" t="str">
            <v>RETIRED</v>
          </cell>
          <cell r="E3086" t="str">
            <v>UNPUBLISHED</v>
          </cell>
          <cell r="F3086" t="str">
            <v>Offer end date has passed</v>
          </cell>
          <cell r="G3086" t="str">
            <v>Office &amp; Stationery</v>
          </cell>
          <cell r="H3086" t="str">
            <v>Index Dividers</v>
          </cell>
          <cell r="I3086">
            <v>8.2899999999999991</v>
          </cell>
          <cell r="J3086" t="str">
            <v>USD</v>
          </cell>
          <cell r="K3086" t="str">
            <v>Base</v>
          </cell>
          <cell r="L3086" t="str">
            <v>Yes</v>
          </cell>
          <cell r="M3086">
            <v>2038710</v>
          </cell>
          <cell r="N3086">
            <v>2039889</v>
          </cell>
          <cell r="O3086" t="str">
            <v>ALWAYS_TWO_DAY</v>
          </cell>
          <cell r="P3086">
            <v>0.23</v>
          </cell>
          <cell r="Q3086">
            <v>1</v>
          </cell>
          <cell r="R3086" t="str">
            <v>Walmart Fulfilled</v>
          </cell>
          <cell r="S3086" t="str">
            <v>Walmart Fulfilled</v>
          </cell>
          <cell r="T3086" t="str">
            <v>5DMZA7CV8LKK</v>
          </cell>
          <cell r="U3086" t="str">
            <v>00764608031148</v>
          </cell>
        </row>
        <row r="3087">
          <cell r="A3087" t="str">
            <v>5086-PALLET</v>
          </cell>
          <cell r="B3087">
            <v>3894478524</v>
          </cell>
          <cell r="C3087" t="str">
            <v>BAZIC White Tri-Fold Corrugated Presentation Board 28" X 40", 480-Count</v>
          </cell>
          <cell r="D3087" t="str">
            <v>ACTIVE</v>
          </cell>
          <cell r="E3087" t="str">
            <v>PUBLISHED</v>
          </cell>
          <cell r="F3087" t="str">
            <v>Offer end date has passed</v>
          </cell>
          <cell r="G3087" t="str">
            <v>Office &amp; Stationery</v>
          </cell>
          <cell r="H3087" t="str">
            <v>Index Dividers</v>
          </cell>
          <cell r="I3087">
            <v>7.69</v>
          </cell>
          <cell r="J3087" t="str">
            <v>USD</v>
          </cell>
          <cell r="K3087" t="str">
            <v>Base</v>
          </cell>
          <cell r="L3087" t="str">
            <v>Yes</v>
          </cell>
          <cell r="M3087">
            <v>2039885</v>
          </cell>
          <cell r="N3087">
            <v>2039889</v>
          </cell>
          <cell r="O3087" t="str">
            <v>ALWAYS_TWO_DAY</v>
          </cell>
          <cell r="P3087">
            <v>0.14000000000000001</v>
          </cell>
          <cell r="Q3087">
            <v>1</v>
          </cell>
          <cell r="R3087" t="str">
            <v>Walmart Fulfilled</v>
          </cell>
          <cell r="S3087" t="str">
            <v>Seller Fulfilled</v>
          </cell>
          <cell r="T3087" t="str">
            <v>1HJ9BHA07M25</v>
          </cell>
          <cell r="U3087" t="str">
            <v>00764608031179</v>
          </cell>
        </row>
        <row r="3088">
          <cell r="A3088" t="str">
            <v>5087-CASE</v>
          </cell>
          <cell r="B3088">
            <v>788650539</v>
          </cell>
          <cell r="C3088" t="str">
            <v>BAZIC Primary Journal Composition Book Blue Marble, 100 Sheets, Grades K-2, 48-Pack</v>
          </cell>
          <cell r="D3088" t="str">
            <v>ACTIVE</v>
          </cell>
          <cell r="E3088" t="str">
            <v>PUBLISHED</v>
          </cell>
          <cell r="F3088" t="str">
            <v>Offer end date has passed</v>
          </cell>
          <cell r="G3088" t="str">
            <v>Office &amp; Stationery</v>
          </cell>
          <cell r="H3088" t="str">
            <v>Binders</v>
          </cell>
          <cell r="I3088">
            <v>66.19</v>
          </cell>
          <cell r="J3088" t="str">
            <v>USD</v>
          </cell>
          <cell r="K3088" t="str">
            <v>Base</v>
          </cell>
          <cell r="L3088" t="str">
            <v>Yes</v>
          </cell>
          <cell r="M3088">
            <v>2038710</v>
          </cell>
          <cell r="N3088">
            <v>2039738</v>
          </cell>
          <cell r="O3088" t="str">
            <v>NETWORK_GEO</v>
          </cell>
          <cell r="P3088">
            <v>9.1199999999999992</v>
          </cell>
          <cell r="Q3088">
            <v>1</v>
          </cell>
          <cell r="R3088" t="str">
            <v>Seller Fulfilled</v>
          </cell>
          <cell r="S3088" t="str">
            <v>Seller Fulfilled</v>
          </cell>
          <cell r="T3088" t="str">
            <v>3NEXQF337H0L</v>
          </cell>
          <cell r="U3088" t="str">
            <v>20764608031371</v>
          </cell>
        </row>
        <row r="3089">
          <cell r="A3089" t="str">
            <v>5087-PACK4</v>
          </cell>
          <cell r="B3089">
            <v>860963553</v>
          </cell>
          <cell r="C3089" t="str">
            <v>BAZIC Primary Journal Composition Book Blue Marble, 100 Sheet Grades K- 2, 4-Pack</v>
          </cell>
          <cell r="D3089" t="str">
            <v>ACTIVE</v>
          </cell>
          <cell r="E3089" t="str">
            <v>PUBLISHED</v>
          </cell>
          <cell r="F3089" t="str">
            <v>Offer end date has passed</v>
          </cell>
          <cell r="G3089" t="str">
            <v>Office &amp; Stationery</v>
          </cell>
          <cell r="H3089" t="str">
            <v>Pocket Folders</v>
          </cell>
          <cell r="I3089">
            <v>57.5</v>
          </cell>
          <cell r="J3089" t="str">
            <v>USD</v>
          </cell>
          <cell r="K3089" t="str">
            <v>Base</v>
          </cell>
          <cell r="L3089" t="str">
            <v>Yes</v>
          </cell>
          <cell r="M3089">
            <v>2038710</v>
          </cell>
          <cell r="N3089">
            <v>2039742</v>
          </cell>
          <cell r="O3089" t="str">
            <v>NETWORK_GEO</v>
          </cell>
          <cell r="P3089">
            <v>10.34</v>
          </cell>
          <cell r="Q3089">
            <v>1</v>
          </cell>
          <cell r="R3089" t="str">
            <v>Seller Fulfilled</v>
          </cell>
          <cell r="S3089" t="str">
            <v>Seller Fulfilled</v>
          </cell>
          <cell r="T3089" t="str">
            <v>3PP4YQRZ7BGZ</v>
          </cell>
          <cell r="U3089" t="str">
            <v>20764608031579</v>
          </cell>
        </row>
        <row r="3090">
          <cell r="A3090" t="str">
            <v>5090-CASE</v>
          </cell>
          <cell r="B3090">
            <v>240624526</v>
          </cell>
          <cell r="C3090" t="str">
            <v>BAZIC Wide Ruled 100 Sheet, Premium Black Marble Composition book, 48-Pack</v>
          </cell>
          <cell r="D3090" t="str">
            <v>ACTIVE</v>
          </cell>
          <cell r="E3090" t="str">
            <v>PUBLISHED</v>
          </cell>
          <cell r="F3090" t="str">
            <v>Compliance - Childrenâ€™s Product Policy,No Match Found - Adjusted to your last submitted price</v>
          </cell>
          <cell r="G3090" t="str">
            <v>Office &amp; Stationery</v>
          </cell>
          <cell r="H3090" t="str">
            <v>Rulers</v>
          </cell>
          <cell r="I3090">
            <v>10.26</v>
          </cell>
          <cell r="J3090" t="str">
            <v>USD</v>
          </cell>
          <cell r="K3090" t="str">
            <v>Base</v>
          </cell>
          <cell r="L3090" t="str">
            <v>Yes</v>
          </cell>
          <cell r="M3090">
            <v>2038710</v>
          </cell>
          <cell r="N3090">
            <v>2039731</v>
          </cell>
          <cell r="O3090" t="str">
            <v>NETWORK_GEO</v>
          </cell>
          <cell r="P3090">
            <v>0.16</v>
          </cell>
          <cell r="Q3090">
            <v>1</v>
          </cell>
          <cell r="R3090" t="str">
            <v>Seller Fulfilled</v>
          </cell>
          <cell r="S3090" t="str">
            <v>Seller Fulfilled</v>
          </cell>
          <cell r="T3090" t="str">
            <v>20XD5DIW6ECZ</v>
          </cell>
          <cell r="U3090" t="str">
            <v>00466814905168</v>
          </cell>
        </row>
        <row r="3091">
          <cell r="A3091" t="str">
            <v>5101-BOX</v>
          </cell>
          <cell r="B3091">
            <v>411303708</v>
          </cell>
          <cell r="C3091" t="str">
            <v>BAZIC Sticky Notes 3x3 Lined Assorted Color, (120 Sheets/Pack), 24-Pack</v>
          </cell>
          <cell r="D3091" t="str">
            <v>ACTIVE</v>
          </cell>
          <cell r="E3091" t="str">
            <v>PUBLISHED</v>
          </cell>
          <cell r="F3091" t="str">
            <v>Offer end date has passed</v>
          </cell>
          <cell r="G3091" t="str">
            <v>Crafts</v>
          </cell>
          <cell r="H3091" t="str">
            <v>Clays &amp; Doughs</v>
          </cell>
          <cell r="I3091">
            <v>13.01</v>
          </cell>
          <cell r="J3091" t="str">
            <v>USD</v>
          </cell>
          <cell r="K3091" t="str">
            <v>Base</v>
          </cell>
          <cell r="L3091" t="str">
            <v>Yes</v>
          </cell>
          <cell r="M3091">
            <v>2039904</v>
          </cell>
          <cell r="N3091">
            <v>2039741</v>
          </cell>
          <cell r="O3091" t="str">
            <v>NETWORK_GEO</v>
          </cell>
          <cell r="P3091">
            <v>1.05</v>
          </cell>
          <cell r="Q3091">
            <v>1</v>
          </cell>
          <cell r="R3091" t="str">
            <v>Seller Fulfilled</v>
          </cell>
          <cell r="S3091" t="str">
            <v>Seller Fulfilled</v>
          </cell>
          <cell r="T3091" t="str">
            <v>3D1JWE2X8WJ6</v>
          </cell>
          <cell r="U3091" t="str">
            <v>00764608033333</v>
          </cell>
        </row>
        <row r="3092">
          <cell r="A3092" t="str">
            <v>568-PACK6</v>
          </cell>
          <cell r="B3092">
            <v>913544119</v>
          </cell>
          <cell r="C3092" t="str">
            <v>BAZIC Filler Paper Loose Leaf 150 Sheet, Wide Ruled 3 Hole Punched, 6-Pack</v>
          </cell>
          <cell r="D3092" t="str">
            <v>ACTIVE</v>
          </cell>
          <cell r="E3092" t="str">
            <v>PUBLISHED</v>
          </cell>
          <cell r="F3092" t="str">
            <v>Offer end date has passed,No Match Found - Adjusted to your last submitted price</v>
          </cell>
          <cell r="G3092" t="str">
            <v>Office &amp; Stationery</v>
          </cell>
          <cell r="H3092" t="str">
            <v>Filler Paper</v>
          </cell>
          <cell r="I3092">
            <v>19.5</v>
          </cell>
          <cell r="J3092" t="str">
            <v>USD</v>
          </cell>
          <cell r="K3092" t="str">
            <v>Base</v>
          </cell>
          <cell r="L3092">
            <v>19.5</v>
          </cell>
          <cell r="M3092">
            <v>2039724</v>
          </cell>
          <cell r="N3092">
            <v>2039741</v>
          </cell>
          <cell r="O3092">
            <v>6.16</v>
          </cell>
          <cell r="P3092">
            <v>1.05</v>
          </cell>
          <cell r="Q3092">
            <v>1</v>
          </cell>
          <cell r="R3092" t="str">
            <v>Seller Fulfilled</v>
          </cell>
          <cell r="S3092" t="str">
            <v>Seller Fulfilled</v>
          </cell>
          <cell r="T3092" t="str">
            <v>5O9L8B3SAPDS</v>
          </cell>
          <cell r="U3092" t="str">
            <v>00764608033340</v>
          </cell>
        </row>
        <row r="3093">
          <cell r="A3093" t="str">
            <v>609-EACH</v>
          </cell>
          <cell r="B3093">
            <v>53456083</v>
          </cell>
          <cell r="C3093" t="str">
            <v>3000 Count Standard Metallic Colored Staples [609]</v>
          </cell>
          <cell r="D3093" t="str">
            <v>ACTIVE</v>
          </cell>
          <cell r="E3093" t="str">
            <v>PUBLISHED</v>
          </cell>
          <cell r="G3093" t="str">
            <v>Office &amp; Stationery</v>
          </cell>
          <cell r="H3093" t="str">
            <v>Desk Stapler Staples</v>
          </cell>
          <cell r="I3093">
            <v>7.49</v>
          </cell>
          <cell r="J3093" t="str">
            <v>USD</v>
          </cell>
          <cell r="K3093" t="str">
            <v>Base</v>
          </cell>
          <cell r="L3093" t="str">
            <v>Yes</v>
          </cell>
          <cell r="M3093">
            <v>2039911</v>
          </cell>
          <cell r="N3093">
            <v>2039741</v>
          </cell>
          <cell r="O3093" t="str">
            <v>NETWORK_GEO</v>
          </cell>
          <cell r="P3093">
            <v>0.84</v>
          </cell>
          <cell r="Q3093">
            <v>1</v>
          </cell>
          <cell r="R3093" t="str">
            <v>Seller Fulfilled</v>
          </cell>
          <cell r="S3093" t="str">
            <v>Seller Fulfilled</v>
          </cell>
          <cell r="T3093" t="str">
            <v>4WNB8XPG6VXX</v>
          </cell>
          <cell r="U3093" t="str">
            <v>00466278771286</v>
          </cell>
        </row>
        <row r="3094">
          <cell r="A3094" t="str">
            <v>712-EACH</v>
          </cell>
          <cell r="B3094">
            <v>30467902</v>
          </cell>
          <cell r="C3094" t="str">
            <v>BAZIC Metallic Laser Foil Pencils, Latex Free Eraser, (8/Pack), 1-Pack</v>
          </cell>
          <cell r="D3094" t="str">
            <v>ACTIVE</v>
          </cell>
          <cell r="E3094" t="str">
            <v>PUBLISHED</v>
          </cell>
          <cell r="F3094" t="str">
            <v>Offer end date has passed</v>
          </cell>
          <cell r="G3094" t="str">
            <v>Office &amp; Stationery</v>
          </cell>
          <cell r="H3094" t="str">
            <v>Pencils</v>
          </cell>
          <cell r="I3094">
            <v>7.69</v>
          </cell>
          <cell r="J3094" t="str">
            <v>USD</v>
          </cell>
          <cell r="K3094" t="str">
            <v>Base</v>
          </cell>
          <cell r="L3094">
            <v>7.69</v>
          </cell>
          <cell r="M3094">
            <v>2039720</v>
          </cell>
          <cell r="N3094">
            <v>2039748</v>
          </cell>
          <cell r="O3094">
            <v>0.11</v>
          </cell>
          <cell r="P3094">
            <v>0.19</v>
          </cell>
          <cell r="Q3094">
            <v>1</v>
          </cell>
          <cell r="R3094" t="str">
            <v>Seller Fulfilled</v>
          </cell>
          <cell r="S3094" t="str">
            <v>Seller Fulfilled</v>
          </cell>
          <cell r="T3094" t="str">
            <v>2YJ900POOTFB</v>
          </cell>
          <cell r="U3094" t="str">
            <v>00764608034040</v>
          </cell>
        </row>
        <row r="3095">
          <cell r="A3095" t="str">
            <v>719-PACK2</v>
          </cell>
          <cell r="B3095">
            <v>125870621</v>
          </cell>
          <cell r="C3095" t="str">
            <v>BAZIC Crown 0.7 mm Mechanical Pencil, Soft Grip Latex Free Eraser (3/Pack), 2-Packs</v>
          </cell>
          <cell r="D3095" t="str">
            <v>ACTIVE</v>
          </cell>
          <cell r="E3095" t="str">
            <v>PUBLISHED</v>
          </cell>
          <cell r="F3095" t="str">
            <v>Listing &amp; Content:UPC Mismatch:Wrong-Item:Unpublish-Auto,Offer end date has passed</v>
          </cell>
          <cell r="G3095" t="str">
            <v>Office &amp; Stationery</v>
          </cell>
          <cell r="H3095" t="str">
            <v>Mechanical Pencils</v>
          </cell>
          <cell r="I3095">
            <v>8.7899999999999991</v>
          </cell>
          <cell r="J3095" t="str">
            <v>USD</v>
          </cell>
          <cell r="K3095" t="str">
            <v>Base</v>
          </cell>
          <cell r="L3095">
            <v>8.7899999999999991</v>
          </cell>
          <cell r="M3095">
            <v>2039720</v>
          </cell>
          <cell r="N3095">
            <v>2039747</v>
          </cell>
          <cell r="O3095">
            <v>0.16</v>
          </cell>
          <cell r="P3095">
            <v>0.18</v>
          </cell>
          <cell r="Q3095">
            <v>1</v>
          </cell>
          <cell r="R3095" t="str">
            <v>Seller Fulfilled</v>
          </cell>
          <cell r="S3095" t="str">
            <v>Seller Fulfilled</v>
          </cell>
          <cell r="T3095" t="str">
            <v>6VNCSLEZ8H2A</v>
          </cell>
          <cell r="U3095" t="str">
            <v>00764608034095</v>
          </cell>
        </row>
        <row r="3096">
          <cell r="A3096" t="str">
            <v>8008-CASE</v>
          </cell>
          <cell r="B3096">
            <v>5496271624</v>
          </cell>
          <cell r="C3096" t="str">
            <v>BAZIC Back to School Kit 22 Piece Count, School Supplies for Student K-12, Spec or COLOR MAY VARY, 1-Pack</v>
          </cell>
          <cell r="D3096" t="str">
            <v>ACTIVE</v>
          </cell>
          <cell r="E3096" t="str">
            <v>PUBLISHED</v>
          </cell>
          <cell r="F3096" t="str">
            <v>Offer end date has passed</v>
          </cell>
          <cell r="G3096" t="str">
            <v>Crafts</v>
          </cell>
          <cell r="H3096" t="str">
            <v>Coloring Books</v>
          </cell>
          <cell r="I3096">
            <v>51.47</v>
          </cell>
          <cell r="J3096" t="str">
            <v>USD</v>
          </cell>
          <cell r="K3096" t="str">
            <v>Base</v>
          </cell>
          <cell r="L3096" t="str">
            <v>Yes</v>
          </cell>
          <cell r="M3096">
            <v>2038710</v>
          </cell>
          <cell r="N3096">
            <v>2038710</v>
          </cell>
          <cell r="O3096" t="str">
            <v>NETWORK_GEO</v>
          </cell>
          <cell r="P3096">
            <v>0.27</v>
          </cell>
          <cell r="Q3096">
            <v>1</v>
          </cell>
          <cell r="R3096" t="str">
            <v>Seller Fulfilled</v>
          </cell>
          <cell r="S3096" t="str">
            <v>Seller Fulfilled</v>
          </cell>
          <cell r="T3096" t="str">
            <v>3DU6AKH3RT35</v>
          </cell>
          <cell r="U3096" t="str">
            <v>20088908035168</v>
          </cell>
        </row>
        <row r="3097">
          <cell r="A3097" t="str">
            <v>8243-EACH</v>
          </cell>
          <cell r="B3097">
            <v>16919909439</v>
          </cell>
          <cell r="C3097" t="str">
            <v>BAZIC Catalog Envelope 6" x 9" Gummed Seal Eyelet Closure, 100-Count</v>
          </cell>
          <cell r="D3097" t="str">
            <v>ACTIVE</v>
          </cell>
          <cell r="E3097" t="str">
            <v>PUBLISHED</v>
          </cell>
          <cell r="F3097" t="str">
            <v>Compliance - Childrenâ€™s Product Policy,Price Adjusted</v>
          </cell>
          <cell r="G3097" t="str">
            <v>Office &amp; Stationery</v>
          </cell>
          <cell r="H3097" t="str">
            <v>Binders</v>
          </cell>
          <cell r="I3097">
            <v>42.17</v>
          </cell>
          <cell r="J3097" t="str">
            <v>USD</v>
          </cell>
          <cell r="K3097" t="str">
            <v>Base</v>
          </cell>
          <cell r="L3097" t="str">
            <v>Yes</v>
          </cell>
          <cell r="M3097">
            <v>2038710</v>
          </cell>
          <cell r="N3097">
            <v>2039738</v>
          </cell>
          <cell r="O3097" t="str">
            <v>NETWORK_GEO</v>
          </cell>
          <cell r="P3097">
            <v>9.08</v>
          </cell>
          <cell r="Q3097">
            <v>1</v>
          </cell>
          <cell r="R3097" t="str">
            <v>WFS Eligible</v>
          </cell>
          <cell r="S3097" t="str">
            <v>Seller Fulfilled</v>
          </cell>
          <cell r="T3097" t="str">
            <v>3M1ESMM2GQO1</v>
          </cell>
          <cell r="U3097" t="str">
            <v>20764608041028</v>
          </cell>
        </row>
        <row r="3098">
          <cell r="A3098" t="str">
            <v>8285-CASE</v>
          </cell>
          <cell r="B3098">
            <v>16906712883</v>
          </cell>
          <cell r="C3098" t="str">
            <v>BAZIC Natural Kraft Paper Roll 30" X 14 ft. Brown Gift Wrap Paper 36-Roll</v>
          </cell>
          <cell r="D3098" t="str">
            <v>ACTIVE</v>
          </cell>
          <cell r="E3098" t="str">
            <v>PUBLISHED</v>
          </cell>
          <cell r="G3098" t="str">
            <v>Office &amp; Stationery</v>
          </cell>
          <cell r="H3098" t="str">
            <v>Kraft Paper</v>
          </cell>
          <cell r="I3098">
            <v>96</v>
          </cell>
          <cell r="J3098" t="str">
            <v>USD</v>
          </cell>
          <cell r="K3098" t="str">
            <v>Base</v>
          </cell>
          <cell r="L3098">
            <v>96</v>
          </cell>
          <cell r="M3098">
            <v>2038710</v>
          </cell>
          <cell r="N3098">
            <v>2039738</v>
          </cell>
          <cell r="O3098" t="str">
            <v>NETWORK_GEO</v>
          </cell>
          <cell r="P3098">
            <v>1.64</v>
          </cell>
          <cell r="Q3098">
            <v>1</v>
          </cell>
          <cell r="R3098" t="str">
            <v>Seller Fulfilled</v>
          </cell>
          <cell r="S3098" t="str">
            <v>Seller Fulfilled</v>
          </cell>
          <cell r="T3098" t="str">
            <v>60EMD8N9THUS</v>
          </cell>
          <cell r="U3098" t="str">
            <v>00469017124077</v>
          </cell>
        </row>
        <row r="3099">
          <cell r="A3099" t="str">
            <v>S-9-PACK4</v>
          </cell>
          <cell r="B3099">
            <v>952999052</v>
          </cell>
          <cell r="C3099" t="str">
            <v>BAZIC For Lease Sign 9"X12", For Rent Rental Waterproof Indoor Signage, 4-Pack</v>
          </cell>
          <cell r="D3099" t="str">
            <v>ACTIVE</v>
          </cell>
          <cell r="E3099" t="str">
            <v>PUBLISHED</v>
          </cell>
          <cell r="F3099" t="str">
            <v>Offer end date has passed</v>
          </cell>
          <cell r="G3099" t="str">
            <v>Crafts</v>
          </cell>
          <cell r="H3099" t="str">
            <v>Coloring Books</v>
          </cell>
          <cell r="I3099">
            <v>86.99</v>
          </cell>
          <cell r="J3099" t="str">
            <v>USD</v>
          </cell>
          <cell r="K3099" t="str">
            <v>Base</v>
          </cell>
          <cell r="L3099" t="str">
            <v>Yes</v>
          </cell>
          <cell r="M3099">
            <v>2038710</v>
          </cell>
          <cell r="N3099">
            <v>2038710</v>
          </cell>
          <cell r="O3099" t="str">
            <v>NETWORK_GEO</v>
          </cell>
          <cell r="P3099">
            <v>10.5</v>
          </cell>
          <cell r="Q3099">
            <v>1</v>
          </cell>
          <cell r="R3099" t="str">
            <v>Seller Fulfilled</v>
          </cell>
          <cell r="S3099" t="str">
            <v>Seller Fulfilled</v>
          </cell>
          <cell r="T3099" t="str">
            <v>4YL7ENBKWO6S</v>
          </cell>
          <cell r="U3099" t="str">
            <v>20805219488151</v>
          </cell>
        </row>
        <row r="3100">
          <cell r="A3100" t="str">
            <v>1288-BOX</v>
          </cell>
          <cell r="B3100">
            <v>1384059569</v>
          </cell>
          <cell r="C3100" t="str">
            <v>BAZIC Dry Erase Marker Assorted Color Chisel Tip, Whiteboard Pen Marcador, Low Odor Markers White Board Pens (3/Pack), 24-Packs</v>
          </cell>
          <cell r="D3100" t="str">
            <v>ARCHIVED</v>
          </cell>
          <cell r="E3100" t="str">
            <v>UNPUBLISHED</v>
          </cell>
          <cell r="F3100" t="str">
            <v>Offer end date has passed,Price Adjusted</v>
          </cell>
          <cell r="G3100" t="str">
            <v>Office &amp; Stationery</v>
          </cell>
          <cell r="H3100" t="str">
            <v>Coin Roll Wrappers</v>
          </cell>
          <cell r="I3100">
            <v>6.99</v>
          </cell>
          <cell r="J3100" t="str">
            <v>USD</v>
          </cell>
          <cell r="K3100" t="str">
            <v>Base</v>
          </cell>
          <cell r="L3100" t="str">
            <v>Yes</v>
          </cell>
          <cell r="M3100">
            <v>2039746</v>
          </cell>
          <cell r="N3100">
            <v>2038710</v>
          </cell>
          <cell r="O3100" t="str">
            <v>ALWAYS_TWO_DAY</v>
          </cell>
          <cell r="P3100">
            <v>0.125</v>
          </cell>
          <cell r="Q3100">
            <v>1</v>
          </cell>
          <cell r="R3100" t="str">
            <v>Walmart Fulfilled</v>
          </cell>
          <cell r="S3100" t="str">
            <v>Seller Fulfilled</v>
          </cell>
          <cell r="T3100" t="str">
            <v>4NHL8L1A2K80</v>
          </cell>
          <cell r="U3100" t="str">
            <v>00764608050125</v>
          </cell>
        </row>
        <row r="3101">
          <cell r="A3101" t="str">
            <v>13556-SET2</v>
          </cell>
          <cell r="B3101">
            <v>755034046</v>
          </cell>
          <cell r="C3101" t="str">
            <v>Bazic 13556 Spanish Big Print Find-A-Word II Digest Puzzle Books - 2 Piece</v>
          </cell>
          <cell r="D3101" t="str">
            <v>ACTIVE</v>
          </cell>
          <cell r="E3101" t="str">
            <v>PUBLISHED</v>
          </cell>
          <cell r="F3101" t="str">
            <v>Offer end date has passed</v>
          </cell>
          <cell r="G3101" t="str">
            <v>Books, Music &amp; Movies</v>
          </cell>
          <cell r="H3101" t="str">
            <v>Books</v>
          </cell>
          <cell r="I3101">
            <v>9.25</v>
          </cell>
          <cell r="J3101" t="str">
            <v>USD</v>
          </cell>
          <cell r="K3101" t="str">
            <v>Base</v>
          </cell>
          <cell r="L3101">
            <v>9.25</v>
          </cell>
          <cell r="M3101">
            <v>2038013</v>
          </cell>
          <cell r="N3101">
            <v>2039885</v>
          </cell>
          <cell r="O3101" t="str">
            <v>NETWORK_GEO</v>
          </cell>
          <cell r="P3101">
            <v>512</v>
          </cell>
          <cell r="Q3101">
            <v>1</v>
          </cell>
          <cell r="R3101" t="str">
            <v>Seller Fulfilled</v>
          </cell>
          <cell r="S3101" t="str">
            <v>Seller Fulfilled</v>
          </cell>
          <cell r="T3101" t="str">
            <v>4ZONGWTC3936</v>
          </cell>
          <cell r="U3101" t="str">
            <v>00463045965428</v>
          </cell>
        </row>
        <row r="3102">
          <cell r="A3102" t="str">
            <v>2006-CASE</v>
          </cell>
          <cell r="B3102">
            <v>521715703</v>
          </cell>
          <cell r="C3102" t="str">
            <v>BAZIC Super Glue 3g/0.10 Oz, Small Tube Clear Adhesive Fluid Liquid Bonding for Office &amp; (4/Pack), 144-Packs</v>
          </cell>
          <cell r="D3102" t="str">
            <v>ACTIVE</v>
          </cell>
          <cell r="E3102" t="str">
            <v>PUBLISHED</v>
          </cell>
          <cell r="F3102" t="str">
            <v>Offer end date has passed</v>
          </cell>
          <cell r="G3102" t="str">
            <v>Office &amp; Stationery</v>
          </cell>
          <cell r="H3102" t="str">
            <v>Glue</v>
          </cell>
          <cell r="I3102">
            <v>149.81</v>
          </cell>
          <cell r="J3102" t="str">
            <v>USD</v>
          </cell>
          <cell r="K3102" t="str">
            <v>Base</v>
          </cell>
          <cell r="L3102">
            <v>149.81</v>
          </cell>
          <cell r="M3102">
            <v>2039872</v>
          </cell>
          <cell r="N3102">
            <v>2039724</v>
          </cell>
          <cell r="O3102">
            <v>13.58</v>
          </cell>
          <cell r="P3102">
            <v>33</v>
          </cell>
          <cell r="Q3102">
            <v>1</v>
          </cell>
          <cell r="R3102" t="str">
            <v>Seller Fulfilled</v>
          </cell>
          <cell r="S3102" t="str">
            <v>Seller Fulfilled</v>
          </cell>
          <cell r="T3102" t="str">
            <v>4D428JY2S9RS</v>
          </cell>
          <cell r="U3102" t="str">
            <v>00463094825445</v>
          </cell>
        </row>
        <row r="3103">
          <cell r="A3103" t="str">
            <v>2025-EACH</v>
          </cell>
          <cell r="B3103">
            <v>52677248</v>
          </cell>
          <cell r="C3103" t="str">
            <v>BAZIC Glue Stick 21g/0.7 Oz, Acid Free Glue (3/Pack), 1-Pack</v>
          </cell>
          <cell r="D3103" t="str">
            <v>ACTIVE</v>
          </cell>
          <cell r="E3103" t="str">
            <v>PUBLISHED</v>
          </cell>
          <cell r="F3103" t="str">
            <v>Offer end date has passed</v>
          </cell>
          <cell r="G3103" t="str">
            <v>Office &amp; Stationery</v>
          </cell>
          <cell r="H3103" t="str">
            <v>Record Books &amp; Ledgers</v>
          </cell>
          <cell r="I3103">
            <v>17.29</v>
          </cell>
          <cell r="J3103" t="str">
            <v>USD</v>
          </cell>
          <cell r="K3103" t="str">
            <v>Base</v>
          </cell>
          <cell r="L3103" t="str">
            <v>Yes</v>
          </cell>
          <cell r="M3103">
            <v>2039872</v>
          </cell>
          <cell r="N3103">
            <v>2038710</v>
          </cell>
          <cell r="O3103" t="str">
            <v>ALWAYS_TWO_DAY</v>
          </cell>
          <cell r="P3103">
            <v>3.1</v>
          </cell>
          <cell r="Q3103">
            <v>1</v>
          </cell>
          <cell r="R3103" t="str">
            <v>Walmart Fulfilled</v>
          </cell>
          <cell r="S3103" t="str">
            <v>Seller Fulfilled</v>
          </cell>
          <cell r="T3103" t="str">
            <v>2Y8BTPGCST7B</v>
          </cell>
          <cell r="U3103" t="str">
            <v>00464423096826</v>
          </cell>
        </row>
        <row r="3104">
          <cell r="A3104" t="str">
            <v>2183-CASE</v>
          </cell>
          <cell r="B3104">
            <v>824567228</v>
          </cell>
          <cell r="C3104" t="str">
            <v>BAZIC 2 Pockets Paper Folder, Premium Leatherette Portfolio, 125-Count</v>
          </cell>
          <cell r="D3104" t="str">
            <v>ACTIVE</v>
          </cell>
          <cell r="E3104" t="str">
            <v>PUBLISHED</v>
          </cell>
          <cell r="F3104" t="str">
            <v>Reasonable price requirements are not met,Reasonable Price Not Satisfied</v>
          </cell>
          <cell r="G3104" t="str">
            <v>Office &amp; Stationery</v>
          </cell>
          <cell r="H3104" t="str">
            <v>Pocket Folders</v>
          </cell>
          <cell r="I3104">
            <v>66.489999999999995</v>
          </cell>
          <cell r="J3104" t="str">
            <v>USD</v>
          </cell>
          <cell r="K3104" t="str">
            <v>Base</v>
          </cell>
          <cell r="L3104">
            <v>66.489999999999995</v>
          </cell>
          <cell r="M3104">
            <v>2039742</v>
          </cell>
          <cell r="N3104">
            <v>2038710</v>
          </cell>
          <cell r="O3104" t="str">
            <v>NETWORK_GEO</v>
          </cell>
          <cell r="P3104">
            <v>0.72</v>
          </cell>
          <cell r="Q3104">
            <v>1</v>
          </cell>
          <cell r="R3104" t="str">
            <v>Seller Fulfilled</v>
          </cell>
          <cell r="S3104" t="str">
            <v>Seller Fulfilled</v>
          </cell>
          <cell r="T3104" t="str">
            <v>1I1B71NDSUE9</v>
          </cell>
          <cell r="U3104" t="str">
            <v>00764608050910</v>
          </cell>
        </row>
        <row r="3105">
          <cell r="A3105" t="str">
            <v>3133-A-CASE</v>
          </cell>
          <cell r="B3105">
            <v>243056975</v>
          </cell>
          <cell r="C3105" t="str">
            <v>BAZIC 3 Ring Binder 1" Economy Binders Black, Hold 175 Sheets, 24-Count</v>
          </cell>
          <cell r="D3105" t="str">
            <v>ACTIVE</v>
          </cell>
          <cell r="E3105" t="str">
            <v>PUBLISHED</v>
          </cell>
          <cell r="G3105" t="str">
            <v>Office &amp; Stationery</v>
          </cell>
          <cell r="H3105" t="str">
            <v>Binders</v>
          </cell>
          <cell r="I3105">
            <v>80.28</v>
          </cell>
          <cell r="J3105" t="str">
            <v>USD</v>
          </cell>
          <cell r="K3105" t="str">
            <v>Base</v>
          </cell>
          <cell r="L3105">
            <v>80.28</v>
          </cell>
          <cell r="M3105">
            <v>2039738</v>
          </cell>
          <cell r="N3105">
            <v>2038710</v>
          </cell>
          <cell r="O3105" t="str">
            <v>NETWORK_GEO</v>
          </cell>
          <cell r="P3105">
            <v>102</v>
          </cell>
          <cell r="Q3105">
            <v>1</v>
          </cell>
          <cell r="R3105" t="str">
            <v>Seller Fulfilled</v>
          </cell>
          <cell r="S3105" t="str">
            <v>Seller Fulfilled</v>
          </cell>
          <cell r="T3105" t="str">
            <v>6092XC8SOF1H</v>
          </cell>
          <cell r="U3105" t="str">
            <v>00466434382189</v>
          </cell>
        </row>
        <row r="3106">
          <cell r="A3106" t="str">
            <v>3148-CASE</v>
          </cell>
          <cell r="B3106">
            <v>300287484</v>
          </cell>
          <cell r="C3106" t="str">
            <v>BAZIC 3 Ring Binder 1.5" Economy View Binders White, Hold 280 Sheets, 12-Count</v>
          </cell>
          <cell r="D3106" t="str">
            <v>ACTIVE</v>
          </cell>
          <cell r="E3106" t="str">
            <v>PUBLISHED</v>
          </cell>
          <cell r="F3106" t="str">
            <v>Offer end date has passed,No Match Found - Adjusted to your last submitted price</v>
          </cell>
          <cell r="G3106" t="str">
            <v>Office &amp; Stationery</v>
          </cell>
          <cell r="H3106" t="str">
            <v>Envelopes</v>
          </cell>
          <cell r="I3106">
            <v>6.99</v>
          </cell>
          <cell r="J3106" t="str">
            <v>USD</v>
          </cell>
          <cell r="K3106" t="str">
            <v>Base</v>
          </cell>
          <cell r="L3106" t="str">
            <v>No</v>
          </cell>
          <cell r="M3106">
            <v>2039738</v>
          </cell>
          <cell r="N3106">
            <v>2038710</v>
          </cell>
          <cell r="O3106" t="str">
            <v>NETWORK_GEO</v>
          </cell>
          <cell r="P3106">
            <v>0.16</v>
          </cell>
          <cell r="Q3106">
            <v>1</v>
          </cell>
          <cell r="R3106" t="str">
            <v>Seller Fulfilled</v>
          </cell>
          <cell r="S3106" t="str">
            <v>Seller Fulfilled</v>
          </cell>
          <cell r="T3106" t="str">
            <v>7FFVQ0GT43UX</v>
          </cell>
          <cell r="U3106" t="str">
            <v>00764608005262</v>
          </cell>
        </row>
        <row r="3107">
          <cell r="A3107" t="str">
            <v>3155-SET4</v>
          </cell>
          <cell r="B3107">
            <v>18755965335</v>
          </cell>
          <cell r="C3107" t="str">
            <v>BAZIC Products 2 Pocket Poly Portfolio Folder, Plastic View Cover 3-Hole Punch, 4 Colors, Set of 4</v>
          </cell>
          <cell r="D3107" t="str">
            <v>ACTIVE</v>
          </cell>
          <cell r="E3107" t="str">
            <v>PUBLISHED</v>
          </cell>
          <cell r="F3107" t="str">
            <v>Compliance - Childrenâ€™s Product Policy</v>
          </cell>
          <cell r="G3107" t="str">
            <v>Office &amp; Stationery</v>
          </cell>
          <cell r="H3107" t="str">
            <v>Pocket Folders</v>
          </cell>
          <cell r="I3107">
            <v>8.39</v>
          </cell>
          <cell r="J3107" t="str">
            <v>USD</v>
          </cell>
          <cell r="K3107" t="str">
            <v>Base</v>
          </cell>
          <cell r="L3107">
            <v>8.39</v>
          </cell>
          <cell r="M3107">
            <v>2039742</v>
          </cell>
          <cell r="N3107" t="str">
            <v>NETWORK_GEO</v>
          </cell>
          <cell r="O3107">
            <v>0.72</v>
          </cell>
          <cell r="P3107">
            <v>0.8</v>
          </cell>
          <cell r="Q3107">
            <v>1</v>
          </cell>
          <cell r="R3107" t="str">
            <v>Seller Fulfilled</v>
          </cell>
          <cell r="S3107" t="str">
            <v>Seller Fulfilled</v>
          </cell>
          <cell r="T3107" t="str">
            <v>3NV8QO47WCBD</v>
          </cell>
          <cell r="U3107" t="str">
            <v>00088908529502</v>
          </cell>
        </row>
        <row r="3108">
          <cell r="A3108" t="str">
            <v>4141-PACK2</v>
          </cell>
          <cell r="B3108">
            <v>496865484</v>
          </cell>
          <cell r="C3108" t="str">
            <v>BAZIC 3 Ring Binder 1.5" Economy View Binders Grey, Hold 280 Sheets, 2-Count</v>
          </cell>
          <cell r="D3108" t="str">
            <v>ACTIVE</v>
          </cell>
          <cell r="E3108" t="str">
            <v>PUBLISHED</v>
          </cell>
          <cell r="F3108" t="str">
            <v>Offer end date has passed</v>
          </cell>
          <cell r="G3108" t="str">
            <v>Office &amp; Stationery</v>
          </cell>
          <cell r="H3108" t="str">
            <v>Binders</v>
          </cell>
          <cell r="I3108">
            <v>20.75</v>
          </cell>
          <cell r="J3108" t="str">
            <v>USD</v>
          </cell>
          <cell r="K3108" t="str">
            <v>Base</v>
          </cell>
          <cell r="L3108">
            <v>20.75</v>
          </cell>
          <cell r="M3108">
            <v>2039738</v>
          </cell>
          <cell r="N3108">
            <v>2038710</v>
          </cell>
          <cell r="O3108">
            <v>1.68</v>
          </cell>
          <cell r="P3108">
            <v>6</v>
          </cell>
          <cell r="Q3108">
            <v>1</v>
          </cell>
          <cell r="R3108" t="str">
            <v>Seller Fulfilled</v>
          </cell>
          <cell r="S3108" t="str">
            <v>Seller Fulfilled</v>
          </cell>
          <cell r="T3108" t="str">
            <v>24W3RZNEXI0O</v>
          </cell>
          <cell r="U3108" t="str">
            <v>00764608054574</v>
          </cell>
        </row>
        <row r="3109">
          <cell r="A3109" t="str">
            <v>4142-PACK2</v>
          </cell>
          <cell r="B3109">
            <v>752312031</v>
          </cell>
          <cell r="C3109" t="str">
            <v>BAZIC 3 Ring Binder 1.5" Economy View Binders Green, Hold 280 Sheets, 2-Count</v>
          </cell>
          <cell r="D3109" t="str">
            <v>ACTIVE</v>
          </cell>
          <cell r="E3109" t="str">
            <v>PUBLISHED</v>
          </cell>
          <cell r="F3109" t="str">
            <v>Offer end date has passed</v>
          </cell>
          <cell r="G3109" t="str">
            <v>Office &amp; Stationery</v>
          </cell>
          <cell r="H3109" t="str">
            <v>Flash Cards</v>
          </cell>
          <cell r="I3109">
            <v>8.75</v>
          </cell>
          <cell r="J3109" t="str">
            <v>USD</v>
          </cell>
          <cell r="K3109" t="str">
            <v>Base</v>
          </cell>
          <cell r="L3109" t="str">
            <v>Yes</v>
          </cell>
          <cell r="M3109">
            <v>2039738</v>
          </cell>
          <cell r="N3109">
            <v>2039914</v>
          </cell>
          <cell r="O3109" t="str">
            <v>NETWORK_GEO</v>
          </cell>
          <cell r="P3109">
            <v>0.2</v>
          </cell>
          <cell r="Q3109">
            <v>1</v>
          </cell>
          <cell r="R3109" t="str">
            <v>Seller Fulfilled</v>
          </cell>
          <cell r="S3109" t="str">
            <v>Walmart Fulfilled</v>
          </cell>
          <cell r="T3109" t="str">
            <v>2F67XHFOGHPS</v>
          </cell>
          <cell r="U3109" t="str">
            <v>00764608005484</v>
          </cell>
        </row>
        <row r="3110">
          <cell r="A3110" t="str">
            <v>4153-CASE</v>
          </cell>
          <cell r="B3110">
            <v>107490896</v>
          </cell>
          <cell r="C3110" t="str">
            <v>BAZIC 3 Ring Binder 2" View Binders Slant D Ring Red, Hold 500 Sheets, 12-Count</v>
          </cell>
          <cell r="D3110" t="str">
            <v>ACTIVE</v>
          </cell>
          <cell r="E3110" t="str">
            <v>PUBLISHED</v>
          </cell>
          <cell r="F3110" t="str">
            <v>Compliance - Childrenâ€™s Product Policy,No Match Found - Adjusted to your last submitted price</v>
          </cell>
          <cell r="G3110" t="str">
            <v>Office &amp; Stationery</v>
          </cell>
          <cell r="H3110" t="str">
            <v>Writing Pads</v>
          </cell>
          <cell r="I3110">
            <v>9.99</v>
          </cell>
          <cell r="J3110" t="str">
            <v>USD</v>
          </cell>
          <cell r="K3110" t="str">
            <v>Base</v>
          </cell>
          <cell r="L3110" t="str">
            <v>Yes</v>
          </cell>
          <cell r="M3110">
            <v>2039738</v>
          </cell>
          <cell r="N3110">
            <v>2039758</v>
          </cell>
          <cell r="O3110" t="str">
            <v>ALWAYS_TWO_DAY</v>
          </cell>
          <cell r="P3110">
            <v>1.43</v>
          </cell>
          <cell r="Q3110">
            <v>1</v>
          </cell>
          <cell r="R3110" t="str">
            <v>Walmart Fulfilled</v>
          </cell>
          <cell r="S3110" t="str">
            <v>Seller Fulfilled</v>
          </cell>
          <cell r="T3110" t="str">
            <v>19G6RNQMSX90</v>
          </cell>
          <cell r="U3110" t="str">
            <v>00467528427113</v>
          </cell>
        </row>
        <row r="3111">
          <cell r="A3111" t="str">
            <v>4475636-CASE</v>
          </cell>
          <cell r="B3111">
            <v>725285973</v>
          </cell>
          <cell r="C3111" t="str">
            <v>LOL! Coloring Book 1 Title, Drawing Coloring Learning Books, 80 Pages, 36-Pack</v>
          </cell>
          <cell r="D3111" t="str">
            <v>ACTIVE</v>
          </cell>
          <cell r="E3111" t="str">
            <v>PUBLISHED</v>
          </cell>
          <cell r="F3111" t="str">
            <v>Offer end date has passed,Price Adjusted</v>
          </cell>
          <cell r="G3111" t="str">
            <v>Crafts</v>
          </cell>
          <cell r="H3111" t="str">
            <v>Coloring Books</v>
          </cell>
          <cell r="I3111">
            <v>62.39</v>
          </cell>
          <cell r="J3111" t="str">
            <v>USD</v>
          </cell>
          <cell r="K3111" t="str">
            <v>Base</v>
          </cell>
          <cell r="L3111">
            <v>62.39</v>
          </cell>
          <cell r="M3111">
            <v>2038710</v>
          </cell>
          <cell r="N3111">
            <v>2038710</v>
          </cell>
          <cell r="O3111">
            <v>10.64</v>
          </cell>
          <cell r="P3111">
            <v>14.82</v>
          </cell>
          <cell r="Q3111">
            <v>1</v>
          </cell>
          <cell r="R3111" t="str">
            <v>Seller Fulfilled</v>
          </cell>
          <cell r="S3111" t="str">
            <v>Seller Fulfilled</v>
          </cell>
          <cell r="T3111" t="str">
            <v>11AVQCOSLEPW</v>
          </cell>
          <cell r="U3111" t="str">
            <v>20764608005747</v>
          </cell>
        </row>
        <row r="3112">
          <cell r="A3112" t="str">
            <v>5039-EACH</v>
          </cell>
          <cell r="B3112">
            <v>25256221</v>
          </cell>
          <cell r="C3112" t="str">
            <v>BAZIC Perforated Writing Pad, 50 Sheets 8.5"x11.75", White, Total 12 Count</v>
          </cell>
          <cell r="D3112" t="str">
            <v>ACTIVE</v>
          </cell>
          <cell r="E3112" t="str">
            <v>PUBLISHED</v>
          </cell>
          <cell r="G3112" t="str">
            <v>Office &amp; Stationery</v>
          </cell>
          <cell r="H3112" t="str">
            <v>Writing Pads</v>
          </cell>
          <cell r="I3112">
            <v>18.989999999999998</v>
          </cell>
          <cell r="J3112" t="str">
            <v>USD</v>
          </cell>
          <cell r="K3112" t="str">
            <v>Base</v>
          </cell>
          <cell r="L3112">
            <v>18.989999999999998</v>
          </cell>
          <cell r="M3112">
            <v>2039758</v>
          </cell>
          <cell r="N3112">
            <v>2038710</v>
          </cell>
          <cell r="O3112" t="str">
            <v>NETWORK_GEO</v>
          </cell>
          <cell r="P3112">
            <v>0.87</v>
          </cell>
          <cell r="Q3112">
            <v>1</v>
          </cell>
          <cell r="R3112" t="str">
            <v>Seller Fulfilled</v>
          </cell>
          <cell r="S3112" t="str">
            <v>Seller Fulfilled</v>
          </cell>
          <cell r="T3112" t="str">
            <v>4V62OI9I7A76</v>
          </cell>
          <cell r="U3112" t="str">
            <v>00764608005996</v>
          </cell>
        </row>
        <row r="3113">
          <cell r="A3113" t="str">
            <v>5051-EACH</v>
          </cell>
          <cell r="B3113">
            <v>48469923</v>
          </cell>
          <cell r="C3113" t="str">
            <v>BAZIC Composition Book Blue Marble Unruled Ruled 100 Sheet Notebook, 1-Pack</v>
          </cell>
          <cell r="D3113" t="str">
            <v>ACTIVE</v>
          </cell>
          <cell r="E3113" t="str">
            <v>PUBLISHED</v>
          </cell>
          <cell r="G3113" t="str">
            <v>Office &amp; Stationery</v>
          </cell>
          <cell r="H3113" t="str">
            <v>Composition Notebooks</v>
          </cell>
          <cell r="I3113">
            <v>8.99</v>
          </cell>
          <cell r="J3113" t="str">
            <v>USD</v>
          </cell>
          <cell r="K3113" t="str">
            <v>Base</v>
          </cell>
          <cell r="L3113">
            <v>8.99</v>
          </cell>
          <cell r="M3113">
            <v>2038710</v>
          </cell>
          <cell r="N3113">
            <v>2038710</v>
          </cell>
          <cell r="O3113" t="str">
            <v>NETWORK_GEO</v>
          </cell>
          <cell r="P3113">
            <v>0.25</v>
          </cell>
          <cell r="Q3113">
            <v>1</v>
          </cell>
          <cell r="R3113" t="str">
            <v>Seller Fulfilled</v>
          </cell>
          <cell r="S3113" t="str">
            <v>Seller Fulfilled</v>
          </cell>
          <cell r="T3113" t="str">
            <v>7EICMDLR09TT</v>
          </cell>
          <cell r="U3113" t="str">
            <v>00467535735300</v>
          </cell>
        </row>
        <row r="3114">
          <cell r="A3114" t="str">
            <v>5083436-EACH</v>
          </cell>
          <cell r="B3114">
            <v>1247253921</v>
          </cell>
          <cell r="C3114" t="str">
            <v>Regent Products 50834 Coloring Book with Spidey &amp; Friends in Display Box - 24 Piece</v>
          </cell>
          <cell r="D3114" t="str">
            <v>ACTIVE</v>
          </cell>
          <cell r="E3114" t="str">
            <v>PUBLISHED</v>
          </cell>
          <cell r="F3114" t="str">
            <v>Compliance - Childrenâ€™s Product Policy</v>
          </cell>
          <cell r="G3114" t="str">
            <v>Crafts</v>
          </cell>
          <cell r="H3114" t="str">
            <v>Coloring Books</v>
          </cell>
          <cell r="I3114">
            <v>8.49</v>
          </cell>
          <cell r="J3114" t="str">
            <v>USD</v>
          </cell>
          <cell r="K3114" t="str">
            <v>Base</v>
          </cell>
          <cell r="L3114">
            <v>8.49</v>
          </cell>
          <cell r="M3114">
            <v>2038710</v>
          </cell>
          <cell r="N3114">
            <v>2039923</v>
          </cell>
          <cell r="O3114">
            <v>0.26</v>
          </cell>
          <cell r="P3114">
            <v>13.7</v>
          </cell>
          <cell r="Q3114">
            <v>1</v>
          </cell>
          <cell r="R3114" t="str">
            <v>Seller Fulfilled</v>
          </cell>
          <cell r="S3114" t="str">
            <v>Seller Fulfilled</v>
          </cell>
          <cell r="T3114" t="str">
            <v>4NSUNQKIC9GN</v>
          </cell>
          <cell r="U3114" t="str">
            <v>20810056720012</v>
          </cell>
        </row>
        <row r="3115">
          <cell r="A3115" t="str">
            <v>5154-PACK2</v>
          </cell>
          <cell r="B3115">
            <v>244736934</v>
          </cell>
          <cell r="C3115" t="str">
            <v>BAZIC Neon Page Markers 0.5x1.7 Neon Colored PET Index Tabs (250 Flags/Pack), 2-Packs</v>
          </cell>
          <cell r="D3115" t="str">
            <v>ACTIVE</v>
          </cell>
          <cell r="E3115" t="str">
            <v>PUBLISHED</v>
          </cell>
          <cell r="F3115" t="str">
            <v>Offer end date has passed,No Match Found - Adjusted to your last submitted price</v>
          </cell>
          <cell r="G3115" t="str">
            <v>Office &amp; Stationery</v>
          </cell>
          <cell r="H3115" t="str">
            <v>Index Tabs</v>
          </cell>
          <cell r="I3115">
            <v>7</v>
          </cell>
          <cell r="J3115" t="str">
            <v>USD</v>
          </cell>
          <cell r="K3115" t="str">
            <v>Base</v>
          </cell>
          <cell r="L3115">
            <v>7</v>
          </cell>
          <cell r="M3115">
            <v>2039889</v>
          </cell>
          <cell r="N3115">
            <v>2039720</v>
          </cell>
          <cell r="O3115">
            <v>7.4999999999999997E-2</v>
          </cell>
          <cell r="P3115">
            <v>0.08</v>
          </cell>
          <cell r="Q3115">
            <v>1</v>
          </cell>
          <cell r="R3115" t="str">
            <v>Seller Fulfilled</v>
          </cell>
          <cell r="S3115" t="str">
            <v>Seller Fulfilled</v>
          </cell>
          <cell r="T3115" t="str">
            <v>16YNAKUOGBBV</v>
          </cell>
          <cell r="U3115" t="str">
            <v>00764608007273</v>
          </cell>
        </row>
        <row r="3116">
          <cell r="A3116" t="str">
            <v>6002-EACH</v>
          </cell>
          <cell r="B3116">
            <v>25915193</v>
          </cell>
          <cell r="C3116" t="str">
            <v>BAZIC Dry Erase Spray, Low-Odor Whiteboard Cleaner 4 oz, 1-Pack</v>
          </cell>
          <cell r="D3116" t="str">
            <v>ACTIVE</v>
          </cell>
          <cell r="E3116" t="str">
            <v>PUBLISHED</v>
          </cell>
          <cell r="F3116" t="str">
            <v>Offer end date has passed</v>
          </cell>
          <cell r="G3116" t="str">
            <v>Office &amp; Stationery</v>
          </cell>
          <cell r="H3116" t="str">
            <v>Chalkboard Erasers</v>
          </cell>
          <cell r="I3116">
            <v>7.75</v>
          </cell>
          <cell r="J3116" t="str">
            <v>USD</v>
          </cell>
          <cell r="K3116" t="str">
            <v>Base</v>
          </cell>
          <cell r="L3116">
            <v>7.75</v>
          </cell>
          <cell r="M3116">
            <v>2039721</v>
          </cell>
          <cell r="N3116">
            <v>2039720</v>
          </cell>
          <cell r="O3116">
            <v>0.36</v>
          </cell>
          <cell r="P3116">
            <v>4.9800000000000004</v>
          </cell>
          <cell r="Q3116">
            <v>1</v>
          </cell>
          <cell r="R3116" t="str">
            <v>Seller Fulfilled</v>
          </cell>
          <cell r="S3116" t="str">
            <v>Seller Fulfilled</v>
          </cell>
          <cell r="T3116" t="str">
            <v>6ZHPPYYN31PK</v>
          </cell>
          <cell r="U3116" t="str">
            <v>10764608007317</v>
          </cell>
        </row>
        <row r="3117">
          <cell r="A3117" t="str">
            <v>6010-PACK2</v>
          </cell>
          <cell r="B3117">
            <v>851561172</v>
          </cell>
          <cell r="C3117" t="str">
            <v>BAZIC Dry Erase Lap Board &amp; Marker, 8.5x11 Inch Whiteboards, 2-Pack</v>
          </cell>
          <cell r="D3117" t="str">
            <v>ACTIVE</v>
          </cell>
          <cell r="E3117" t="str">
            <v>PUBLISHED</v>
          </cell>
          <cell r="F3117" t="str">
            <v>Offer end date has passed</v>
          </cell>
          <cell r="G3117" t="str">
            <v>Office &amp; Stationery</v>
          </cell>
          <cell r="H3117" t="str">
            <v>Mechanical Pencils</v>
          </cell>
          <cell r="I3117">
            <v>30.68</v>
          </cell>
          <cell r="J3117" t="str">
            <v>USD</v>
          </cell>
          <cell r="K3117" t="str">
            <v>Base</v>
          </cell>
          <cell r="L3117" t="str">
            <v>Yes</v>
          </cell>
          <cell r="M3117">
            <v>2039885</v>
          </cell>
          <cell r="N3117">
            <v>2039720</v>
          </cell>
          <cell r="O3117" t="str">
            <v>NETWORK_GEO</v>
          </cell>
          <cell r="P3117">
            <v>1.96</v>
          </cell>
          <cell r="Q3117">
            <v>1</v>
          </cell>
          <cell r="R3117" t="str">
            <v>Seller Fulfilled</v>
          </cell>
          <cell r="S3117" t="str">
            <v>Seller Fulfilled</v>
          </cell>
          <cell r="T3117" t="str">
            <v>7IT4QB73FZB8</v>
          </cell>
          <cell r="U3117" t="str">
            <v>10764608007362</v>
          </cell>
        </row>
        <row r="3118">
          <cell r="A3118" t="str">
            <v>6303-BOX</v>
          </cell>
          <cell r="B3118">
            <v>822136742</v>
          </cell>
          <cell r="C3118" t="str">
            <v>BAZIC Paid Self Inking Rubber Stamp, Stamp Size 1.41" x 0.47", 24-Pack</v>
          </cell>
          <cell r="D3118" t="str">
            <v>ACTIVE</v>
          </cell>
          <cell r="E3118" t="str">
            <v>PUBLISHED</v>
          </cell>
          <cell r="F3118" t="str">
            <v>Offer end date has passed</v>
          </cell>
          <cell r="G3118" t="str">
            <v>Office &amp; Stationery</v>
          </cell>
          <cell r="H3118" t="str">
            <v>Pencils</v>
          </cell>
          <cell r="I3118">
            <v>7.99</v>
          </cell>
          <cell r="J3118" t="str">
            <v>USD</v>
          </cell>
          <cell r="K3118" t="str">
            <v>Base</v>
          </cell>
          <cell r="L3118" t="str">
            <v>Yes</v>
          </cell>
          <cell r="M3118">
            <v>2038710</v>
          </cell>
          <cell r="N3118">
            <v>2039720</v>
          </cell>
          <cell r="O3118" t="str">
            <v>ALWAYS_TWO_DAY</v>
          </cell>
          <cell r="P3118">
            <v>0.23</v>
          </cell>
          <cell r="Q3118">
            <v>1</v>
          </cell>
          <cell r="R3118" t="str">
            <v>Walmart Fulfilled</v>
          </cell>
          <cell r="S3118" t="str">
            <v>Seller Fulfilled</v>
          </cell>
          <cell r="T3118" t="str">
            <v>4L7KCXRBWGTV</v>
          </cell>
          <cell r="U3118" t="str">
            <v>00465315105725</v>
          </cell>
        </row>
        <row r="3119">
          <cell r="A3119" t="str">
            <v>740-EACH</v>
          </cell>
          <cell r="B3119">
            <v>39832669</v>
          </cell>
          <cell r="C3119" t="str">
            <v>BAZIC Pre-Sharpened #2 HB Triangle Pencils, (4/Pack), 1-Pack</v>
          </cell>
          <cell r="D3119" t="str">
            <v>ACTIVE</v>
          </cell>
          <cell r="E3119" t="str">
            <v>PUBLISHED</v>
          </cell>
          <cell r="G3119" t="str">
            <v>Office &amp; Stationery</v>
          </cell>
          <cell r="H3119" t="str">
            <v>Pencils</v>
          </cell>
          <cell r="I3119">
            <v>7.49</v>
          </cell>
          <cell r="J3119" t="str">
            <v>USD</v>
          </cell>
          <cell r="K3119" t="str">
            <v>Base</v>
          </cell>
          <cell r="L3119" t="str">
            <v>Yes</v>
          </cell>
          <cell r="M3119">
            <v>2039720</v>
          </cell>
          <cell r="N3119">
            <v>2039720</v>
          </cell>
          <cell r="O3119">
            <v>0.09</v>
          </cell>
          <cell r="P3119">
            <v>0.38</v>
          </cell>
          <cell r="Q3119">
            <v>1</v>
          </cell>
          <cell r="R3119" t="str">
            <v>Seller Fulfilled</v>
          </cell>
          <cell r="S3119" t="str">
            <v>Seller Fulfilled</v>
          </cell>
          <cell r="T3119" t="str">
            <v>1BVWXT2Z3MJL</v>
          </cell>
          <cell r="U3119" t="str">
            <v>00764608007426</v>
          </cell>
        </row>
        <row r="3120">
          <cell r="A3120" t="str">
            <v>803-BOX</v>
          </cell>
          <cell r="B3120">
            <v>534005669</v>
          </cell>
          <cell r="C3120" t="str">
            <v>BAZIC 3 Ring Pencil Pouch, Mesh Window, Assorted Color, 24-Pack</v>
          </cell>
          <cell r="D3120" t="str">
            <v>ACTIVE</v>
          </cell>
          <cell r="E3120" t="str">
            <v>PUBLISHED</v>
          </cell>
          <cell r="F3120" t="str">
            <v>Reasonable price requirements are not met,Reasonable Price Not Satisfied</v>
          </cell>
          <cell r="G3120" t="str">
            <v>Office &amp; Stationery</v>
          </cell>
          <cell r="H3120" t="str">
            <v>Pencils</v>
          </cell>
          <cell r="I3120">
            <v>35.5</v>
          </cell>
          <cell r="J3120" t="str">
            <v>USD</v>
          </cell>
          <cell r="K3120" t="str">
            <v>Base</v>
          </cell>
          <cell r="L3120" t="str">
            <v>Yes</v>
          </cell>
          <cell r="M3120">
            <v>2039750</v>
          </cell>
          <cell r="N3120">
            <v>2039720</v>
          </cell>
          <cell r="O3120" t="str">
            <v>NETWORK_GEO</v>
          </cell>
          <cell r="P3120">
            <v>0.25</v>
          </cell>
          <cell r="Q3120">
            <v>1</v>
          </cell>
          <cell r="R3120" t="str">
            <v>Seller Fulfilled</v>
          </cell>
          <cell r="S3120" t="str">
            <v>Seller Fulfilled</v>
          </cell>
          <cell r="T3120" t="str">
            <v>2ENIICCD78GZ</v>
          </cell>
          <cell r="U3120" t="str">
            <v>10764608007874</v>
          </cell>
        </row>
        <row r="3121">
          <cell r="A3121" t="str">
            <v>902-PACK2</v>
          </cell>
          <cell r="B3121">
            <v>482659978</v>
          </cell>
          <cell r="C3121" t="str">
            <v>BAZIC Invisible Tape Refill 3/4" X 800", Matte Finish, (3/Pack), 2-Packs</v>
          </cell>
          <cell r="D3121" t="str">
            <v>ACTIVE</v>
          </cell>
          <cell r="E3121" t="str">
            <v>PUBLISHED</v>
          </cell>
          <cell r="F3121" t="str">
            <v>Offer end date has passed</v>
          </cell>
          <cell r="G3121" t="str">
            <v>Office &amp; Stationery</v>
          </cell>
          <cell r="H3121" t="str">
            <v>Pencil Cases</v>
          </cell>
          <cell r="I3121">
            <v>13.39</v>
          </cell>
          <cell r="J3121" t="str">
            <v>USD</v>
          </cell>
          <cell r="K3121" t="str">
            <v>Base</v>
          </cell>
          <cell r="L3121" t="str">
            <v>Yes</v>
          </cell>
          <cell r="M3121">
            <v>2039729</v>
          </cell>
          <cell r="N3121">
            <v>2039750</v>
          </cell>
          <cell r="O3121" t="str">
            <v>NETWORK_GEO</v>
          </cell>
          <cell r="P3121">
            <v>0.45</v>
          </cell>
          <cell r="Q3121">
            <v>1</v>
          </cell>
          <cell r="R3121" t="str">
            <v>Seller Fulfilled</v>
          </cell>
          <cell r="S3121" t="str">
            <v>Seller Fulfilled</v>
          </cell>
          <cell r="T3121" t="str">
            <v>5NLHEE443BD1</v>
          </cell>
          <cell r="U3121" t="str">
            <v>00764608008164</v>
          </cell>
        </row>
        <row r="3122">
          <cell r="A3122" t="str">
            <v>1071-CASE</v>
          </cell>
          <cell r="B3122">
            <v>891875367</v>
          </cell>
          <cell r="C3122" t="str">
            <v>BAZIC School Backpack Active 17" Blue, Lightweight School Bag for Students Kids Girls Boys Travel, Fit 13-inch Laptop Notebook Text Book, 12-Pack</v>
          </cell>
          <cell r="D3122" t="str">
            <v>ARCHIVED</v>
          </cell>
          <cell r="E3122" t="str">
            <v>SYSTEM_PROBLEM</v>
          </cell>
          <cell r="F3122" t="str">
            <v>Compliance - Childrenâ€™s Product Policy</v>
          </cell>
          <cell r="G3122" t="str">
            <v>Travel, Luggage &amp; Accessories</v>
          </cell>
          <cell r="H3122" t="str">
            <v>Backpacks</v>
          </cell>
          <cell r="I3122">
            <v>159.69</v>
          </cell>
          <cell r="J3122" t="str">
            <v>USD</v>
          </cell>
          <cell r="K3122" t="str">
            <v>Base</v>
          </cell>
          <cell r="L3122" t="str">
            <v>Yes</v>
          </cell>
          <cell r="M3122">
            <v>2038710</v>
          </cell>
          <cell r="N3122">
            <v>2039750</v>
          </cell>
          <cell r="O3122" t="str">
            <v>NETWORK_GEO</v>
          </cell>
          <cell r="P3122">
            <v>6.96</v>
          </cell>
          <cell r="Q3122">
            <v>1</v>
          </cell>
          <cell r="R3122" t="str">
            <v>Seller Fulfilled</v>
          </cell>
          <cell r="S3122" t="str">
            <v>Seller Fulfilled</v>
          </cell>
          <cell r="T3122" t="str">
            <v>1R43OKIAL1Z0</v>
          </cell>
          <cell r="U3122" t="str">
            <v>20764608008410</v>
          </cell>
        </row>
        <row r="3123">
          <cell r="A3123" t="str">
            <v>1209-SET3</v>
          </cell>
          <cell r="B3123">
            <v>24862878</v>
          </cell>
          <cell r="C3123" t="str">
            <v>BAZIC Bright Colors Fine Tip Permanent Markers w/ Pocket Clip</v>
          </cell>
          <cell r="D3123" t="str">
            <v>ACTIVE</v>
          </cell>
          <cell r="E3123" t="str">
            <v>UNPUBLISHED</v>
          </cell>
          <cell r="F3123" t="str">
            <v>Listing &amp; Content:UPC Mismatch:Wrong-Item:Unpublish-Auto</v>
          </cell>
          <cell r="G3123" t="str">
            <v>Office &amp; Stationery</v>
          </cell>
          <cell r="H3123" t="str">
            <v>Pencil Cases</v>
          </cell>
          <cell r="I3123">
            <v>8.75</v>
          </cell>
          <cell r="J3123" t="str">
            <v>USD</v>
          </cell>
          <cell r="K3123" t="str">
            <v>Base</v>
          </cell>
          <cell r="L3123" t="str">
            <v>Yes</v>
          </cell>
          <cell r="M3123">
            <v>2039746</v>
          </cell>
          <cell r="N3123">
            <v>2039750</v>
          </cell>
          <cell r="O3123" t="str">
            <v>NETWORK_GEO</v>
          </cell>
          <cell r="P3123">
            <v>0.69</v>
          </cell>
          <cell r="Q3123">
            <v>1</v>
          </cell>
          <cell r="R3123" t="str">
            <v>Seller Fulfilled</v>
          </cell>
          <cell r="S3123" t="str">
            <v>Seller Fulfilled</v>
          </cell>
          <cell r="T3123" t="str">
            <v>15B5Z674BXIS</v>
          </cell>
          <cell r="U3123" t="str">
            <v>00764608008478</v>
          </cell>
        </row>
        <row r="3124">
          <cell r="A3124" t="str">
            <v>17008-BOX</v>
          </cell>
          <cell r="B3124">
            <v>5271866604</v>
          </cell>
          <cell r="C3124" t="str">
            <v>BAZIC Arrow Ballpoint Pens, 1.0 mm Medium Point Assorted Colors Stick Pen, 10 Count, 24-Pack</v>
          </cell>
          <cell r="D3124" t="str">
            <v>ACTIVE</v>
          </cell>
          <cell r="E3124" t="str">
            <v>PUBLISHED</v>
          </cell>
          <cell r="F3124" t="str">
            <v>Shipping information is not found,Price Adjusted</v>
          </cell>
          <cell r="G3124" t="str">
            <v>Business &amp; Industrial</v>
          </cell>
          <cell r="H3124" t="str">
            <v>Safety &amp; Caution Tape</v>
          </cell>
          <cell r="I3124">
            <v>60.75</v>
          </cell>
          <cell r="J3124" t="str">
            <v>USD</v>
          </cell>
          <cell r="K3124" t="str">
            <v>Base</v>
          </cell>
          <cell r="L3124" t="str">
            <v>Yes</v>
          </cell>
          <cell r="M3124">
            <v>2039719</v>
          </cell>
          <cell r="N3124">
            <v>2038710</v>
          </cell>
          <cell r="O3124" t="str">
            <v>NETWORK_GEO</v>
          </cell>
          <cell r="P3124">
            <v>9.8000000000000007</v>
          </cell>
          <cell r="Q3124">
            <v>1</v>
          </cell>
          <cell r="R3124" t="str">
            <v>Seller Fulfilled</v>
          </cell>
          <cell r="S3124" t="str">
            <v>Seller Fulfilled</v>
          </cell>
          <cell r="T3124" t="str">
            <v>5LDZXNXK97IF</v>
          </cell>
          <cell r="U3124" t="str">
            <v>20764608090200</v>
          </cell>
        </row>
        <row r="3125">
          <cell r="A3125" t="str">
            <v>17087-EACH</v>
          </cell>
          <cell r="B3125">
            <v>5164021850</v>
          </cell>
          <cell r="C3125" t="str">
            <v>BAZIC Essence Gel Pen, Medium Point 1.0mm Black Pen, Comfort Grip, 12 Count, 1-Pack</v>
          </cell>
          <cell r="D3125" t="str">
            <v>ACTIVE</v>
          </cell>
          <cell r="E3125" t="str">
            <v>PUBLISHED</v>
          </cell>
          <cell r="G3125" t="str">
            <v>Office &amp; Stationery</v>
          </cell>
          <cell r="H3125" t="str">
            <v>Pens</v>
          </cell>
          <cell r="I3125">
            <v>8.9</v>
          </cell>
          <cell r="J3125" t="str">
            <v>USD</v>
          </cell>
          <cell r="K3125" t="str">
            <v>Base</v>
          </cell>
          <cell r="L3125">
            <v>8.9</v>
          </cell>
          <cell r="M3125">
            <v>2039719</v>
          </cell>
          <cell r="N3125">
            <v>2038710</v>
          </cell>
          <cell r="O3125" t="str">
            <v>NETWORK_GEO</v>
          </cell>
          <cell r="P3125">
            <v>8.42</v>
          </cell>
          <cell r="Q3125">
            <v>1</v>
          </cell>
          <cell r="R3125" t="str">
            <v>Seller Fulfilled</v>
          </cell>
          <cell r="S3125" t="str">
            <v>Seller Fulfilled</v>
          </cell>
          <cell r="T3125" t="str">
            <v>21B8M51OSQJU</v>
          </cell>
          <cell r="U3125" t="str">
            <v>20764608009509</v>
          </cell>
        </row>
        <row r="3126">
          <cell r="A3126" t="str">
            <v>17109-EACH</v>
          </cell>
          <cell r="B3126">
            <v>18055968352</v>
          </cell>
          <cell r="C3126" t="str">
            <v>BAZIC Frizz Retractable Erasable Gel Pens, 0.7mm Medium Point, Assorted Colors Inks, Comfort Grip, 1-Pack</v>
          </cell>
          <cell r="D3126" t="str">
            <v>ACTIVE</v>
          </cell>
          <cell r="E3126" t="str">
            <v>PUBLISHED</v>
          </cell>
          <cell r="F3126" t="str">
            <v>Compliance - Childrenâ€™s Product Policy,Current Offer At Or Below Target</v>
          </cell>
          <cell r="G3126" t="str">
            <v>Office &amp; Stationery</v>
          </cell>
          <cell r="H3126" t="str">
            <v>Duct Tapes</v>
          </cell>
          <cell r="I3126">
            <v>53.5</v>
          </cell>
          <cell r="J3126" t="str">
            <v>USD</v>
          </cell>
          <cell r="K3126" t="str">
            <v>Base</v>
          </cell>
          <cell r="L3126" t="str">
            <v>Yes</v>
          </cell>
          <cell r="M3126">
            <v>2039719</v>
          </cell>
          <cell r="N3126">
            <v>2042502</v>
          </cell>
          <cell r="O3126" t="str">
            <v>NETWORK_GEO</v>
          </cell>
          <cell r="P3126">
            <v>7.9</v>
          </cell>
          <cell r="Q3126">
            <v>1</v>
          </cell>
          <cell r="R3126" t="str">
            <v>Seller Fulfilled</v>
          </cell>
          <cell r="S3126" t="str">
            <v>Seller Fulfilled</v>
          </cell>
          <cell r="T3126" t="str">
            <v>4W7MR52LBWGJ</v>
          </cell>
          <cell r="U3126" t="str">
            <v>20764608009783</v>
          </cell>
        </row>
        <row r="3127">
          <cell r="A3127" t="str">
            <v>2323-SET3</v>
          </cell>
          <cell r="B3127">
            <v>24902519</v>
          </cell>
          <cell r="C3127" t="str">
            <v>BAZIC Mini Highlighter w/ Pocket Clip, Assorted Color Chisel Tip Marker (4/Pack), 3-Packs</v>
          </cell>
          <cell r="D3127" t="str">
            <v>ACTIVE</v>
          </cell>
          <cell r="E3127" t="str">
            <v>PUBLISHED</v>
          </cell>
          <cell r="F3127" t="str">
            <v>Reasonable price requirements are not met,Reasonable Price Not Satisfied</v>
          </cell>
          <cell r="G3127" t="str">
            <v>Home &amp; Garden</v>
          </cell>
          <cell r="H3127" t="str">
            <v>Plaques &amp; Signs</v>
          </cell>
          <cell r="I3127">
            <v>27.7</v>
          </cell>
          <cell r="J3127" t="str">
            <v>USD</v>
          </cell>
          <cell r="K3127" t="str">
            <v>Base</v>
          </cell>
          <cell r="L3127" t="str">
            <v>Yes</v>
          </cell>
          <cell r="M3127">
            <v>2039896</v>
          </cell>
          <cell r="N3127">
            <v>2038710</v>
          </cell>
          <cell r="O3127" t="str">
            <v>NETWORK_GEO</v>
          </cell>
          <cell r="P3127">
            <v>1.32</v>
          </cell>
          <cell r="Q3127">
            <v>1</v>
          </cell>
          <cell r="R3127" t="str">
            <v>Seller Fulfilled</v>
          </cell>
          <cell r="S3127" t="str">
            <v>Seller Fulfilled</v>
          </cell>
          <cell r="T3127" t="str">
            <v>1LCF6X60EOI0</v>
          </cell>
          <cell r="U3127" t="str">
            <v>10764608043551</v>
          </cell>
        </row>
        <row r="3128">
          <cell r="A3128" t="str">
            <v>2555-PACK2</v>
          </cell>
          <cell r="B3128">
            <v>9008321522</v>
          </cell>
          <cell r="C3128" t="str">
            <v>BAZIC Oil Pastels Set 50 Colors, Soft Pastels for Artists Drawing Blending, 2-Packs</v>
          </cell>
          <cell r="D3128" t="str">
            <v>ACTIVE</v>
          </cell>
          <cell r="E3128" t="str">
            <v>PUBLISHED</v>
          </cell>
          <cell r="F3128" t="str">
            <v>Offer end date has passed</v>
          </cell>
          <cell r="G3128" t="str">
            <v>Office &amp; Stationery</v>
          </cell>
          <cell r="H3128" t="str">
            <v>Markers</v>
          </cell>
          <cell r="I3128">
            <v>52.99</v>
          </cell>
          <cell r="J3128" t="str">
            <v>USD</v>
          </cell>
          <cell r="K3128" t="str">
            <v>Base</v>
          </cell>
          <cell r="L3128" t="str">
            <v>Yes</v>
          </cell>
          <cell r="M3128">
            <v>2039748</v>
          </cell>
          <cell r="N3128">
            <v>2039746</v>
          </cell>
          <cell r="O3128" t="str">
            <v>NETWORK_GEO</v>
          </cell>
          <cell r="P3128">
            <v>4.12</v>
          </cell>
          <cell r="Q3128">
            <v>1</v>
          </cell>
          <cell r="R3128" t="str">
            <v>Seller Fulfilled</v>
          </cell>
          <cell r="S3128" t="str">
            <v>Seller Fulfilled</v>
          </cell>
          <cell r="T3128" t="str">
            <v>1YZEC76TZ1UO</v>
          </cell>
          <cell r="U3128" t="str">
            <v>10764608012342</v>
          </cell>
        </row>
        <row r="3129">
          <cell r="A3129" t="str">
            <v>3432-BOX</v>
          </cell>
          <cell r="B3129">
            <v>916353918</v>
          </cell>
          <cell r="C3129" t="str">
            <v>BAZIC Craft Sticks Colored Wood, Standard Size Ice Cream Popsicle Stick, Non Toxic Art Supplies for DIY Building Crafts (100/pack), 24-Packs</v>
          </cell>
          <cell r="D3129" t="str">
            <v>ARCHIVED</v>
          </cell>
          <cell r="E3129" t="str">
            <v>UNPUBLISHED</v>
          </cell>
          <cell r="F3129" t="str">
            <v>Offer end date has passed</v>
          </cell>
          <cell r="G3129" t="str">
            <v>Office &amp; Stationery</v>
          </cell>
          <cell r="H3129" t="str">
            <v>Correction Tape</v>
          </cell>
          <cell r="I3129">
            <v>32.659999999999997</v>
          </cell>
          <cell r="J3129" t="str">
            <v>USD</v>
          </cell>
          <cell r="K3129" t="str">
            <v>Base</v>
          </cell>
          <cell r="L3129" t="str">
            <v>Yes</v>
          </cell>
          <cell r="M3129">
            <v>2039894</v>
          </cell>
          <cell r="N3129">
            <v>2039913</v>
          </cell>
          <cell r="O3129" t="str">
            <v>NETWORK_GEO</v>
          </cell>
          <cell r="P3129">
            <v>1.74</v>
          </cell>
          <cell r="Q3129">
            <v>1</v>
          </cell>
          <cell r="R3129" t="str">
            <v>Seller Fulfilled</v>
          </cell>
          <cell r="S3129" t="str">
            <v>Seller Fulfilled</v>
          </cell>
          <cell r="T3129" t="str">
            <v>43AWRGZS3L0L</v>
          </cell>
          <cell r="U3129" t="str">
            <v>10764608016340</v>
          </cell>
        </row>
        <row r="3130">
          <cell r="A3130" t="str">
            <v>4104-CASE</v>
          </cell>
          <cell r="B3130">
            <v>738395134</v>
          </cell>
          <cell r="C3130" t="str">
            <v>BAZIC 3 Ring Binder 1/2" Economy View Binders Lime Green, Hold 100 Sheets, 12-Count</v>
          </cell>
          <cell r="D3130" t="str">
            <v>ACTIVE</v>
          </cell>
          <cell r="E3130" t="str">
            <v>UNPUBLISHED</v>
          </cell>
          <cell r="F3130" t="str">
            <v>Reasonable price requirements are not met,Reasonable Price Not Satisfied</v>
          </cell>
          <cell r="G3130" t="str">
            <v>Office &amp; Stationery</v>
          </cell>
          <cell r="H3130" t="str">
            <v>Pens</v>
          </cell>
          <cell r="I3130">
            <v>45.76</v>
          </cell>
          <cell r="J3130" t="str">
            <v>USD</v>
          </cell>
          <cell r="K3130" t="str">
            <v>Base</v>
          </cell>
          <cell r="L3130" t="str">
            <v>Yes</v>
          </cell>
          <cell r="M3130">
            <v>2039738</v>
          </cell>
          <cell r="N3130">
            <v>2039719</v>
          </cell>
          <cell r="O3130" t="str">
            <v>NETWORK_GEO</v>
          </cell>
          <cell r="P3130">
            <v>2.48</v>
          </cell>
          <cell r="Q3130">
            <v>1</v>
          </cell>
          <cell r="R3130" t="str">
            <v>Seller Fulfilled</v>
          </cell>
          <cell r="S3130" t="str">
            <v>Seller Fulfilled</v>
          </cell>
          <cell r="T3130" t="str">
            <v>1C5VWQEDZHQE</v>
          </cell>
          <cell r="U3130" t="str">
            <v>10764608017040</v>
          </cell>
        </row>
        <row r="3131">
          <cell r="A3131" t="str">
            <v>4150-PACK2</v>
          </cell>
          <cell r="B3131">
            <v>554563501</v>
          </cell>
          <cell r="C3131" t="str">
            <v>BAZIC 3 Ring Binder 2" View Binders Slant D Ring Burgundy, Hold 500 Sheets, 2-Count</v>
          </cell>
          <cell r="D3131" t="str">
            <v>ACTIVE</v>
          </cell>
          <cell r="E3131" t="str">
            <v>PUBLISHED</v>
          </cell>
          <cell r="F3131"/>
          <cell r="G3131" t="str">
            <v>Office &amp; Stationery</v>
          </cell>
          <cell r="H3131" t="str">
            <v>Pens</v>
          </cell>
          <cell r="I3131">
            <v>58.99</v>
          </cell>
          <cell r="J3131" t="str">
            <v>USD</v>
          </cell>
          <cell r="K3131" t="str">
            <v>Base</v>
          </cell>
          <cell r="L3131" t="str">
            <v>Yes</v>
          </cell>
          <cell r="M3131">
            <v>2039738</v>
          </cell>
          <cell r="N3131">
            <v>2039719</v>
          </cell>
          <cell r="O3131" t="str">
            <v>NETWORK_GEO</v>
          </cell>
          <cell r="P3131">
            <v>2.72</v>
          </cell>
          <cell r="Q3131">
            <v>1</v>
          </cell>
          <cell r="R3131" t="str">
            <v>Seller Fulfilled</v>
          </cell>
          <cell r="S3131" t="str">
            <v>Seller Fulfilled</v>
          </cell>
          <cell r="T3131" t="str">
            <v>2DMS78HTPN2Q</v>
          </cell>
          <cell r="U3131" t="str">
            <v>10764608170707</v>
          </cell>
        </row>
        <row r="3132">
          <cell r="A3132" t="str">
            <v>4436-SET4</v>
          </cell>
          <cell r="B3132">
            <v>30332717</v>
          </cell>
          <cell r="C3132" t="str">
            <v>BAZIC 8" Bent Handle Stainless Steel Scissors, Sharp Scissor Blades, 4-Pack</v>
          </cell>
          <cell r="D3132" t="str">
            <v>ACTIVE</v>
          </cell>
          <cell r="E3132" t="str">
            <v>PUBLISHED</v>
          </cell>
          <cell r="G3132" t="str">
            <v>Office &amp; Stationery</v>
          </cell>
          <cell r="H3132" t="str">
            <v>Scissors</v>
          </cell>
          <cell r="I3132">
            <v>18</v>
          </cell>
          <cell r="J3132" t="str">
            <v>USD</v>
          </cell>
          <cell r="K3132" t="str">
            <v>Base</v>
          </cell>
          <cell r="L3132">
            <v>18</v>
          </cell>
          <cell r="M3132">
            <v>2039728</v>
          </cell>
          <cell r="N3132">
            <v>2039872</v>
          </cell>
          <cell r="O3132" t="str">
            <v>NETWORK_GEO</v>
          </cell>
          <cell r="P3132">
            <v>1.52</v>
          </cell>
          <cell r="Q3132">
            <v>1</v>
          </cell>
          <cell r="R3132" t="str">
            <v>Seller Fulfilled</v>
          </cell>
          <cell r="S3132" t="str">
            <v>Seller Fulfilled</v>
          </cell>
          <cell r="T3132" t="str">
            <v>78Y88PWTTMPW</v>
          </cell>
          <cell r="U3132" t="str">
            <v>10764608020019</v>
          </cell>
        </row>
        <row r="3133">
          <cell r="A3133" t="str">
            <v>4576236-CASE</v>
          </cell>
          <cell r="B3133">
            <v>293082090</v>
          </cell>
          <cell r="C3133" t="str">
            <v>MICKEY CLUBHOUSE Coloring Book 1 Title, Disney Minnie Daisy Goofy Doodles Book, Draw Learn Fun for Classroom Home, 80 Pages, 36-Pack</v>
          </cell>
          <cell r="D3133" t="str">
            <v>ACTIVE</v>
          </cell>
          <cell r="E3133" t="str">
            <v>PUBLISHED</v>
          </cell>
          <cell r="F3133" t="str">
            <v>Offer end date has passed</v>
          </cell>
          <cell r="G3133" t="str">
            <v>Office &amp; Stationery</v>
          </cell>
          <cell r="H3133" t="str">
            <v>Glue</v>
          </cell>
          <cell r="I3133">
            <v>10.01</v>
          </cell>
          <cell r="J3133" t="str">
            <v>USD</v>
          </cell>
          <cell r="K3133" t="str">
            <v>Base</v>
          </cell>
          <cell r="L3133" t="str">
            <v>Yes</v>
          </cell>
          <cell r="M3133">
            <v>2038710</v>
          </cell>
          <cell r="N3133">
            <v>2039872</v>
          </cell>
          <cell r="O3133" t="str">
            <v>NETWORK_GEO</v>
          </cell>
          <cell r="P3133">
            <v>0.64</v>
          </cell>
          <cell r="Q3133">
            <v>1</v>
          </cell>
          <cell r="R3133" t="str">
            <v>Seller Fulfilled</v>
          </cell>
          <cell r="S3133" t="str">
            <v>Seller Fulfilled</v>
          </cell>
          <cell r="T3133" t="str">
            <v>5B6GFOCAFLK3</v>
          </cell>
          <cell r="U3133" t="str">
            <v>00464711329308</v>
          </cell>
        </row>
        <row r="3134">
          <cell r="A3134" t="str">
            <v>5059-EACH</v>
          </cell>
          <cell r="B3134">
            <v>38192188</v>
          </cell>
          <cell r="C3134" t="str">
            <v>BAZIC Poster Board Neon Color Pre-Cut Shape, 13.5" X 10.75", (5/Pack), 1-Pack</v>
          </cell>
          <cell r="D3134" t="str">
            <v>ACTIVE</v>
          </cell>
          <cell r="E3134" t="str">
            <v>PUBLISHED</v>
          </cell>
          <cell r="F3134" t="str">
            <v>Offer end date has passed</v>
          </cell>
          <cell r="G3134" t="str">
            <v>Office &amp; Stationery</v>
          </cell>
          <cell r="H3134" t="str">
            <v>Sheet Protectors</v>
          </cell>
          <cell r="I3134">
            <v>16.89</v>
          </cell>
          <cell r="J3134" t="str">
            <v>USD</v>
          </cell>
          <cell r="K3134" t="str">
            <v>Base</v>
          </cell>
          <cell r="L3134" t="str">
            <v>Yes</v>
          </cell>
          <cell r="M3134">
            <v>2039749</v>
          </cell>
          <cell r="N3134">
            <v>2039907</v>
          </cell>
          <cell r="O3134" t="str">
            <v>NETWORK_GEO</v>
          </cell>
          <cell r="P3134">
            <v>0.88</v>
          </cell>
          <cell r="Q3134">
            <v>1</v>
          </cell>
          <cell r="R3134" t="str">
            <v>Seller Fulfilled</v>
          </cell>
          <cell r="S3134" t="str">
            <v>Seller Fulfilled</v>
          </cell>
          <cell r="T3134" t="str">
            <v>6Z7EQ04D4NJD</v>
          </cell>
          <cell r="U3134" t="str">
            <v>00469159301251</v>
          </cell>
        </row>
        <row r="3135">
          <cell r="A3135" t="str">
            <v>5100-BOX</v>
          </cell>
          <cell r="B3135">
            <v>320944023</v>
          </cell>
          <cell r="C3135" t="str">
            <v>BAZIC Sticky Notes 3x3 Canary Yellow Self Stick, (200 Sheets/Pack), 24-Pack</v>
          </cell>
          <cell r="D3135" t="str">
            <v>ACTIVE</v>
          </cell>
          <cell r="E3135" t="str">
            <v>SYSTEM_PROBLEM</v>
          </cell>
          <cell r="F3135" t="str">
            <v>IP-Design Rights High-Severity,Price Adjusted</v>
          </cell>
          <cell r="G3135" t="str">
            <v>Office &amp; Stationery</v>
          </cell>
          <cell r="H3135" t="str">
            <v>Sticky Notes</v>
          </cell>
          <cell r="I3135">
            <v>45.99</v>
          </cell>
          <cell r="J3135" t="str">
            <v>USD</v>
          </cell>
          <cell r="K3135" t="str">
            <v>Base</v>
          </cell>
          <cell r="L3135" t="str">
            <v>Yes</v>
          </cell>
          <cell r="M3135">
            <v>2039904</v>
          </cell>
          <cell r="N3135">
            <v>2038710</v>
          </cell>
          <cell r="O3135">
            <v>5.68</v>
          </cell>
          <cell r="P3135">
            <v>13.68</v>
          </cell>
          <cell r="Q3135">
            <v>1</v>
          </cell>
          <cell r="R3135" t="str">
            <v>Seller Fulfilled</v>
          </cell>
          <cell r="S3135" t="str">
            <v>Seller Fulfilled</v>
          </cell>
          <cell r="T3135" t="str">
            <v>38J1VRS2C188</v>
          </cell>
          <cell r="U3135" t="str">
            <v>20814625012973</v>
          </cell>
        </row>
        <row r="3136">
          <cell r="A3136" t="str">
            <v>5102-PACK2</v>
          </cell>
          <cell r="B3136">
            <v>729868525</v>
          </cell>
          <cell r="C3136" t="str">
            <v>BAZIC Sticky Notes 3x3 Bright Assorted Colors Post Self Stick Note (200 Sheets/Pack), 2-Packs</v>
          </cell>
          <cell r="D3136" t="str">
            <v>ACTIVE</v>
          </cell>
          <cell r="E3136" t="str">
            <v>PUBLISHED</v>
          </cell>
          <cell r="F3136" t="str">
            <v>Offer end date has passed</v>
          </cell>
          <cell r="G3136" t="str">
            <v>Office &amp; Stationery</v>
          </cell>
          <cell r="H3136" t="str">
            <v>Paper Clips</v>
          </cell>
          <cell r="I3136">
            <v>7.99</v>
          </cell>
          <cell r="J3136" t="str">
            <v>USD</v>
          </cell>
          <cell r="K3136" t="str">
            <v>Base</v>
          </cell>
          <cell r="L3136" t="str">
            <v>No</v>
          </cell>
          <cell r="M3136">
            <v>2039904</v>
          </cell>
          <cell r="N3136">
            <v>2039905</v>
          </cell>
          <cell r="O3136" t="str">
            <v>NETWORK_GEO</v>
          </cell>
          <cell r="P3136">
            <v>0.24</v>
          </cell>
          <cell r="Q3136">
            <v>1</v>
          </cell>
          <cell r="R3136" t="str">
            <v>Seller Fulfilled</v>
          </cell>
          <cell r="S3136" t="str">
            <v>Seller Fulfilled</v>
          </cell>
          <cell r="T3136" t="str">
            <v>3TTWB3ZI5K4N</v>
          </cell>
          <cell r="U3136" t="str">
            <v>00764608002223</v>
          </cell>
        </row>
        <row r="3137">
          <cell r="A3137" t="str">
            <v>5452-EACH</v>
          </cell>
          <cell r="B3137">
            <v>144425368</v>
          </cell>
          <cell r="C3137" t="str">
            <v>BAZIC White Catalog Mailing Envelope 10" x 13" Self Seal Envelopes, 4-Count</v>
          </cell>
          <cell r="D3137" t="str">
            <v>ACTIVE</v>
          </cell>
          <cell r="E3137" t="str">
            <v>PUBLISHED</v>
          </cell>
          <cell r="G3137" t="str">
            <v>Office &amp; Stationery</v>
          </cell>
          <cell r="H3137" t="str">
            <v>Envelopes</v>
          </cell>
          <cell r="I3137">
            <v>7.01</v>
          </cell>
          <cell r="J3137" t="str">
            <v>USD</v>
          </cell>
          <cell r="K3137" t="str">
            <v>Base</v>
          </cell>
          <cell r="L3137" t="str">
            <v>Yes</v>
          </cell>
          <cell r="M3137">
            <v>2038710</v>
          </cell>
          <cell r="N3137">
            <v>2039721</v>
          </cell>
          <cell r="O3137">
            <v>0.19</v>
          </cell>
          <cell r="P3137">
            <v>0.56499999999999995</v>
          </cell>
          <cell r="Q3137">
            <v>1</v>
          </cell>
          <cell r="R3137" t="str">
            <v>WFS Eligible</v>
          </cell>
          <cell r="S3137" t="str">
            <v>Seller Fulfilled</v>
          </cell>
          <cell r="T3137" t="str">
            <v>3DVKLA5MIM4K</v>
          </cell>
          <cell r="U3137" t="str">
            <v>00467309207767</v>
          </cell>
        </row>
        <row r="3138">
          <cell r="A3138" t="str">
            <v>714937-EACH</v>
          </cell>
          <cell r="B3138">
            <v>2746537475</v>
          </cell>
          <cell r="C3138" t="str">
            <v>DOUBLE A White Copy Paper Legal Size 8.5"x14", 96 Brightness, 20 lb Acid Free (500 Sheets)</v>
          </cell>
          <cell r="D3138" t="str">
            <v>ACTIVE</v>
          </cell>
          <cell r="E3138" t="str">
            <v>PUBLISHED</v>
          </cell>
          <cell r="F3138" t="str">
            <v>Reasonable price requirements are not met</v>
          </cell>
          <cell r="G3138" t="str">
            <v>Office &amp; Stationery</v>
          </cell>
          <cell r="H3138" t="str">
            <v>School &amp; Office Paper</v>
          </cell>
          <cell r="I3138">
            <v>24.25</v>
          </cell>
          <cell r="J3138" t="str">
            <v>USD</v>
          </cell>
          <cell r="K3138" t="str">
            <v>Base</v>
          </cell>
          <cell r="L3138">
            <v>24.25</v>
          </cell>
          <cell r="M3138">
            <v>2039724</v>
          </cell>
          <cell r="N3138">
            <v>2038013</v>
          </cell>
          <cell r="O3138" t="str">
            <v>NETWORK_GEO</v>
          </cell>
          <cell r="P3138">
            <v>13.4</v>
          </cell>
          <cell r="Q3138">
            <v>1</v>
          </cell>
          <cell r="R3138" t="str">
            <v>Seller Fulfilled</v>
          </cell>
          <cell r="S3138" t="str">
            <v>Seller Fulfilled</v>
          </cell>
          <cell r="T3138" t="str">
            <v>2A7BUSU96XX0</v>
          </cell>
          <cell r="U3138" t="str">
            <v>20810056723143</v>
          </cell>
        </row>
        <row r="3139">
          <cell r="A3139" t="str">
            <v>718-PACK2</v>
          </cell>
          <cell r="B3139">
            <v>267337090</v>
          </cell>
          <cell r="C3139" t="str">
            <v>BAZIC Carpenter's Wood Pencils, Jumbo Oval Shape Pencils, (5/Pack), 2-Packs</v>
          </cell>
          <cell r="D3139" t="str">
            <v>ACTIVE</v>
          </cell>
          <cell r="E3139" t="str">
            <v>PUBLISHED</v>
          </cell>
          <cell r="G3139" t="str">
            <v>Office &amp; Stationery</v>
          </cell>
          <cell r="H3139" t="str">
            <v>Pencils</v>
          </cell>
          <cell r="I3139">
            <v>8.9</v>
          </cell>
          <cell r="J3139" t="str">
            <v>USD</v>
          </cell>
          <cell r="K3139" t="str">
            <v>Base</v>
          </cell>
          <cell r="L3139">
            <v>8.9</v>
          </cell>
          <cell r="M3139">
            <v>2039720</v>
          </cell>
          <cell r="N3139">
            <v>2039896</v>
          </cell>
          <cell r="O3139" t="str">
            <v>NETWORK_GEO</v>
          </cell>
          <cell r="P3139">
            <v>0.14000000000000001</v>
          </cell>
          <cell r="Q3139">
            <v>1</v>
          </cell>
          <cell r="R3139" t="str">
            <v>Seller Fulfilled</v>
          </cell>
          <cell r="S3139" t="str">
            <v>Seller Fulfilled</v>
          </cell>
          <cell r="T3139" t="str">
            <v>4HB8ZFPJQ7H1</v>
          </cell>
          <cell r="U3139" t="str">
            <v>00764608023457</v>
          </cell>
        </row>
        <row r="3140">
          <cell r="A3140" t="str">
            <v>769-BOX</v>
          </cell>
          <cell r="B3140">
            <v>710244516</v>
          </cell>
          <cell r="C3140" t="str">
            <v>BAZIC 12 Mini Colored Pencils, Set for Art Drawing Sketching, 24-Pack</v>
          </cell>
          <cell r="D3140" t="str">
            <v>ACTIVE</v>
          </cell>
          <cell r="E3140" t="str">
            <v>PUBLISHED</v>
          </cell>
          <cell r="F3140" t="str">
            <v>Compliance - Childrenâ€™s Product Policy,Price Adjusted</v>
          </cell>
          <cell r="G3140" t="str">
            <v>Office &amp; Stationery</v>
          </cell>
          <cell r="H3140" t="str">
            <v>Highlighters</v>
          </cell>
          <cell r="I3140">
            <v>8.02</v>
          </cell>
          <cell r="J3140" t="str">
            <v>USD</v>
          </cell>
          <cell r="K3140" t="str">
            <v>Base</v>
          </cell>
          <cell r="L3140" t="str">
            <v>Yes</v>
          </cell>
          <cell r="M3140">
            <v>2039720</v>
          </cell>
          <cell r="N3140">
            <v>2039896</v>
          </cell>
          <cell r="O3140" t="str">
            <v>NETWORK_GEO</v>
          </cell>
          <cell r="P3140">
            <v>0.16</v>
          </cell>
          <cell r="Q3140">
            <v>1</v>
          </cell>
          <cell r="R3140" t="str">
            <v>Seller Fulfilled</v>
          </cell>
          <cell r="S3140" t="str">
            <v>Seller Fulfilled</v>
          </cell>
          <cell r="T3140" t="str">
            <v>26QPUXL3U981</v>
          </cell>
          <cell r="U3140" t="str">
            <v>00764608023501</v>
          </cell>
        </row>
        <row r="3141">
          <cell r="A3141" t="str">
            <v>8232-CASE</v>
          </cell>
          <cell r="B3141">
            <v>16512559096</v>
          </cell>
          <cell r="C3141" t="str">
            <v>BAZIC White Catalog Mailing Envelope 10" x 13" Self Seal Envelopes, 192-Count</v>
          </cell>
          <cell r="D3141" t="str">
            <v>ACTIVE</v>
          </cell>
          <cell r="E3141" t="str">
            <v>PUBLISHED</v>
          </cell>
          <cell r="F3141" t="str">
            <v>Offer end date has passed,No Match Found - Adjusted to your last submitted price</v>
          </cell>
          <cell r="G3141" t="str">
            <v>Office &amp; Stationery</v>
          </cell>
          <cell r="H3141" t="str">
            <v>Chalkboard Chalk</v>
          </cell>
          <cell r="I3141">
            <v>40.590000000000003</v>
          </cell>
          <cell r="J3141" t="str">
            <v>USD</v>
          </cell>
          <cell r="K3141" t="str">
            <v>Base</v>
          </cell>
          <cell r="L3141" t="str">
            <v>Yes</v>
          </cell>
          <cell r="M3141">
            <v>2038710</v>
          </cell>
          <cell r="N3141">
            <v>2039739</v>
          </cell>
          <cell r="O3141" t="str">
            <v>NETWORK_GEO</v>
          </cell>
          <cell r="P3141">
            <v>6.42</v>
          </cell>
          <cell r="Q3141">
            <v>1</v>
          </cell>
          <cell r="R3141" t="str">
            <v>Seller Fulfilled</v>
          </cell>
          <cell r="S3141" t="str">
            <v>Seller Fulfilled</v>
          </cell>
          <cell r="T3141" t="str">
            <v>72CKZKYKZG6C</v>
          </cell>
          <cell r="U3141" t="str">
            <v>10764608024048</v>
          </cell>
        </row>
        <row r="3142">
          <cell r="A3142" t="str">
            <v>8245-CASE</v>
          </cell>
          <cell r="B3142">
            <v>17155652893</v>
          </cell>
          <cell r="C3142" t="str">
            <v>BAZIC Catalog Envelope 10" x 13" Gummed Seal Eyelet Closure, 500-Count</v>
          </cell>
          <cell r="D3142" t="str">
            <v>ACTIVE</v>
          </cell>
          <cell r="E3142" t="str">
            <v>PUBLISHED</v>
          </cell>
          <cell r="F3142" t="str">
            <v>Compliance - Consumer Protection</v>
          </cell>
          <cell r="G3142" t="str">
            <v>Office &amp; Stationery</v>
          </cell>
          <cell r="H3142" t="str">
            <v>Envelopes</v>
          </cell>
          <cell r="I3142">
            <v>141.75</v>
          </cell>
          <cell r="J3142" t="str">
            <v>USD</v>
          </cell>
          <cell r="K3142" t="str">
            <v>Base</v>
          </cell>
          <cell r="L3142">
            <v>141.75</v>
          </cell>
          <cell r="M3142">
            <v>2038710</v>
          </cell>
          <cell r="N3142">
            <v>2038710</v>
          </cell>
          <cell r="O3142">
            <v>22.96</v>
          </cell>
          <cell r="P3142">
            <v>0.14000000000000001</v>
          </cell>
          <cell r="Q3142">
            <v>1</v>
          </cell>
          <cell r="R3142" t="str">
            <v>Seller Fulfilled</v>
          </cell>
          <cell r="S3142" t="str">
            <v>Seller Fulfilled</v>
          </cell>
          <cell r="T3142" t="str">
            <v>59N5KWASXMLF</v>
          </cell>
          <cell r="U3142" t="str">
            <v>00764608027110</v>
          </cell>
        </row>
        <row r="3143">
          <cell r="A3143" t="str">
            <v>S-11-PACK4</v>
          </cell>
          <cell r="B3143">
            <v>790397648</v>
          </cell>
          <cell r="C3143" t="str">
            <v>BAZIC Never Mind The Dog Beware of Owner Sign 9"X12", 4-Pack</v>
          </cell>
          <cell r="D3143" t="str">
            <v>ACTIVE</v>
          </cell>
          <cell r="E3143" t="str">
            <v>PUBLISHED</v>
          </cell>
          <cell r="F3143"/>
          <cell r="G3143" t="str">
            <v>Office &amp; Stationery</v>
          </cell>
          <cell r="H3143" t="str">
            <v>Binder Clips</v>
          </cell>
          <cell r="I3143">
            <v>30.46</v>
          </cell>
          <cell r="J3143" t="str">
            <v>USD</v>
          </cell>
          <cell r="K3143" t="str">
            <v>Base</v>
          </cell>
          <cell r="L3143" t="str">
            <v>Yes</v>
          </cell>
          <cell r="M3143">
            <v>2038710</v>
          </cell>
          <cell r="N3143">
            <v>2039905</v>
          </cell>
          <cell r="O3143" t="str">
            <v>NETWORK_GEO</v>
          </cell>
          <cell r="P3143">
            <v>3.3</v>
          </cell>
          <cell r="Q3143">
            <v>1</v>
          </cell>
          <cell r="R3143" t="str">
            <v>Seller Fulfilled</v>
          </cell>
          <cell r="S3143" t="str">
            <v>Seller Fulfilled</v>
          </cell>
          <cell r="T3143" t="str">
            <v>6CDFO46IHXU0</v>
          </cell>
          <cell r="U3143" t="str">
            <v>10764608002732</v>
          </cell>
        </row>
        <row r="3144">
          <cell r="A3144" t="str">
            <v>1703-EACH</v>
          </cell>
          <cell r="B3144">
            <v>24900359</v>
          </cell>
          <cell r="C3144" t="str">
            <v>BAZIC Taylor Assorted Color Rollerball Pen 0.7mm w/ Regulator, (3/Pack), 1-Pack</v>
          </cell>
          <cell r="D3144" t="str">
            <v>ACTIVE</v>
          </cell>
          <cell r="E3144" t="str">
            <v>PUBLISHED</v>
          </cell>
          <cell r="F3144" t="str">
            <v>Republish (For Walmart internal use only: 00),No Match Found - Adjusted to your last submitted price</v>
          </cell>
          <cell r="G3144" t="str">
            <v>Office &amp; Stationery</v>
          </cell>
          <cell r="H3144" t="str">
            <v>Calculators</v>
          </cell>
          <cell r="I3144">
            <v>19.79</v>
          </cell>
          <cell r="J3144" t="str">
            <v>USD</v>
          </cell>
          <cell r="K3144" t="str">
            <v>Base</v>
          </cell>
          <cell r="L3144" t="str">
            <v>Yes</v>
          </cell>
          <cell r="M3144">
            <v>2039719</v>
          </cell>
          <cell r="N3144">
            <v>2039735</v>
          </cell>
          <cell r="O3144" t="str">
            <v>NETWORK_GEO</v>
          </cell>
          <cell r="P3144">
            <v>0.66</v>
          </cell>
          <cell r="Q3144">
            <v>1</v>
          </cell>
          <cell r="R3144" t="str">
            <v>Seller Fulfilled</v>
          </cell>
          <cell r="S3144" t="str">
            <v>Seller Fulfilled</v>
          </cell>
          <cell r="T3144" t="str">
            <v>54OFA4231W06</v>
          </cell>
          <cell r="U3144" t="str">
            <v>00764608030066</v>
          </cell>
        </row>
        <row r="3145">
          <cell r="A3145" t="str">
            <v>2012-PACK2</v>
          </cell>
          <cell r="B3145">
            <v>741981905</v>
          </cell>
          <cell r="C3145" t="str">
            <v>BAZIC Washable Stationery Clear Glue Liquid Pen 80 mL (2/Pack), 2-Packs</v>
          </cell>
          <cell r="D3145" t="str">
            <v>ACTIVE</v>
          </cell>
          <cell r="E3145" t="str">
            <v>PUBLISHED</v>
          </cell>
          <cell r="F3145" t="str">
            <v>Shipping information is not found,Offer end date has passed,Reasonable price requirements are not met,Reasonable Price Not Satisfied</v>
          </cell>
          <cell r="G3145" t="str">
            <v>Office &amp; Stationery</v>
          </cell>
          <cell r="H3145" t="str">
            <v>Index Dividers</v>
          </cell>
          <cell r="I3145">
            <v>134.96</v>
          </cell>
          <cell r="J3145" t="str">
            <v>USD</v>
          </cell>
          <cell r="K3145" t="str">
            <v>Base</v>
          </cell>
          <cell r="L3145" t="str">
            <v>Yes</v>
          </cell>
          <cell r="M3145">
            <v>2039872</v>
          </cell>
          <cell r="N3145">
            <v>2039889</v>
          </cell>
          <cell r="O3145" t="str">
            <v>NETWORK_GEO</v>
          </cell>
          <cell r="P3145">
            <v>21.22</v>
          </cell>
          <cell r="Q3145">
            <v>1</v>
          </cell>
          <cell r="R3145" t="str">
            <v>Seller Fulfilled</v>
          </cell>
          <cell r="S3145" t="str">
            <v>Seller Fulfilled</v>
          </cell>
          <cell r="T3145" t="str">
            <v>5MN1ZZF86UI1</v>
          </cell>
          <cell r="U3145" t="str">
            <v>20764608031173</v>
          </cell>
        </row>
        <row r="3146">
          <cell r="A3146" t="str">
            <v>2050-PACK2</v>
          </cell>
          <cell r="B3146">
            <v>864864848</v>
          </cell>
          <cell r="C3146" t="str">
            <v>BAZIC Premium Glue Stick 8g, White Glue Sticks Acid Free (4/Pack), 2-Packs</v>
          </cell>
          <cell r="D3146" t="str">
            <v>ACTIVE</v>
          </cell>
          <cell r="E3146" t="str">
            <v>PUBLISHED</v>
          </cell>
          <cell r="F3146"/>
          <cell r="G3146" t="str">
            <v>Office &amp; Stationery</v>
          </cell>
          <cell r="H3146" t="str">
            <v>Pocket Folders</v>
          </cell>
          <cell r="I3146">
            <v>66.790000000000006</v>
          </cell>
          <cell r="J3146" t="str">
            <v>USD</v>
          </cell>
          <cell r="K3146" t="str">
            <v>Base</v>
          </cell>
          <cell r="L3146" t="str">
            <v>Yes</v>
          </cell>
          <cell r="M3146">
            <v>2039872</v>
          </cell>
          <cell r="N3146">
            <v>2039742</v>
          </cell>
          <cell r="O3146" t="str">
            <v>NETWORK_GEO</v>
          </cell>
          <cell r="P3146">
            <v>9.74</v>
          </cell>
          <cell r="Q3146">
            <v>1</v>
          </cell>
          <cell r="R3146" t="str">
            <v>WFS Eligible</v>
          </cell>
          <cell r="S3146" t="str">
            <v>Seller Fulfilled</v>
          </cell>
          <cell r="T3146" t="str">
            <v>4TUACNS55ESZ</v>
          </cell>
          <cell r="U3146" t="str">
            <v>20764608031456</v>
          </cell>
        </row>
        <row r="3147">
          <cell r="A3147" t="str">
            <v>2090-PACK2</v>
          </cell>
          <cell r="B3147">
            <v>982956725</v>
          </cell>
          <cell r="C3147" t="str">
            <v>BAZIC Hot Melt Glue Sticks Dual Temp 3.9" x 0.27" (20/Pack), 2-Packs</v>
          </cell>
          <cell r="D3147" t="str">
            <v>ACTIVE</v>
          </cell>
          <cell r="E3147" t="str">
            <v>PUBLISHED</v>
          </cell>
          <cell r="G3147" t="str">
            <v>Crafts</v>
          </cell>
          <cell r="H3147" t="str">
            <v>Glue Gun Sticks</v>
          </cell>
          <cell r="I3147">
            <v>9.01</v>
          </cell>
          <cell r="J3147" t="str">
            <v>USD</v>
          </cell>
          <cell r="K3147" t="str">
            <v>Base</v>
          </cell>
          <cell r="L3147">
            <v>9.01</v>
          </cell>
          <cell r="M3147">
            <v>2038710</v>
          </cell>
          <cell r="N3147">
            <v>2039738</v>
          </cell>
          <cell r="O3147" t="str">
            <v>NETWORK_GEO</v>
          </cell>
          <cell r="P3147">
            <v>1.42</v>
          </cell>
          <cell r="Q3147">
            <v>1</v>
          </cell>
          <cell r="R3147" t="str">
            <v>Seller Fulfilled</v>
          </cell>
          <cell r="S3147" t="str">
            <v>WFS Eligible</v>
          </cell>
          <cell r="T3147" t="str">
            <v>4V2CRDF6CD08</v>
          </cell>
          <cell r="U3147" t="str">
            <v>00764608031742</v>
          </cell>
        </row>
        <row r="3148">
          <cell r="A3148" t="str">
            <v>251-PACK2</v>
          </cell>
          <cell r="B3148">
            <v>5251040760</v>
          </cell>
          <cell r="C3148" t="str">
            <v>BAZIC Brass Plated Fasteners 1 Inch, Round Head Paper Fastener Brads (100/Pack), 2-Pack</v>
          </cell>
          <cell r="D3148" t="str">
            <v>ACTIVE</v>
          </cell>
          <cell r="E3148" t="str">
            <v>PUBLISHED</v>
          </cell>
          <cell r="F3148" t="str">
            <v>Offer end date has passed</v>
          </cell>
          <cell r="G3148" t="str">
            <v>Office &amp; Stationery</v>
          </cell>
          <cell r="H3148" t="str">
            <v>Paper Hole Punches</v>
          </cell>
          <cell r="I3148">
            <v>41.25</v>
          </cell>
          <cell r="J3148" t="str">
            <v>USD</v>
          </cell>
          <cell r="K3148" t="str">
            <v>Base</v>
          </cell>
          <cell r="L3148" t="str">
            <v>Yes</v>
          </cell>
          <cell r="M3148">
            <v>2039905</v>
          </cell>
          <cell r="N3148">
            <v>2048506</v>
          </cell>
          <cell r="O3148" t="str">
            <v>NETWORK_GEO</v>
          </cell>
          <cell r="P3148">
            <v>3.4</v>
          </cell>
          <cell r="Q3148">
            <v>1</v>
          </cell>
          <cell r="R3148" t="str">
            <v>Seller Fulfilled</v>
          </cell>
          <cell r="S3148" t="str">
            <v>Walmart Fulfilled</v>
          </cell>
          <cell r="T3148" t="str">
            <v>1RXNH1ZLW38O</v>
          </cell>
          <cell r="U3148" t="str">
            <v>10764608032012</v>
          </cell>
        </row>
        <row r="3149">
          <cell r="A3149" t="str">
            <v>2562-CASE</v>
          </cell>
          <cell r="B3149">
            <v>338515276</v>
          </cell>
          <cell r="C3149" t="str">
            <v>BAZIC Silky Gel Crayons 24 Color, Washable Blendable Watercolor Crayon (24/Pack), 12-Packs</v>
          </cell>
          <cell r="D3149" t="str">
            <v>ACTIVE</v>
          </cell>
          <cell r="E3149" t="str">
            <v>PUBLISHED</v>
          </cell>
          <cell r="G3149" t="str">
            <v>Crafts</v>
          </cell>
          <cell r="H3149" t="str">
            <v>Crayons</v>
          </cell>
          <cell r="I3149">
            <v>129.49</v>
          </cell>
          <cell r="J3149" t="str">
            <v>USD</v>
          </cell>
          <cell r="K3149" t="str">
            <v>Base</v>
          </cell>
          <cell r="L3149">
            <v>129.49</v>
          </cell>
          <cell r="M3149">
            <v>2039722</v>
          </cell>
          <cell r="N3149" t="str">
            <v>NETWORK_GEO</v>
          </cell>
          <cell r="O3149">
            <v>9.6</v>
          </cell>
          <cell r="P3149">
            <v>0.88</v>
          </cell>
          <cell r="Q3149">
            <v>1</v>
          </cell>
          <cell r="R3149" t="str">
            <v>Seller Fulfilled</v>
          </cell>
          <cell r="S3149" t="str">
            <v>Walmart Fulfilled</v>
          </cell>
          <cell r="T3149" t="str">
            <v>1YKVQHAW7X2L</v>
          </cell>
          <cell r="U3149" t="str">
            <v>10764608003210</v>
          </cell>
        </row>
        <row r="3150">
          <cell r="A3150" t="str">
            <v>2901-PACK2</v>
          </cell>
          <cell r="B3150">
            <v>368048018</v>
          </cell>
          <cell r="C3150" t="str">
            <v>BAZIC 17.5" X 5' Clear Self Adhesive Book Cover [2901]</v>
          </cell>
          <cell r="D3150" t="str">
            <v>ACTIVE</v>
          </cell>
          <cell r="E3150" t="str">
            <v>PUBLISHED</v>
          </cell>
          <cell r="F3150"/>
          <cell r="G3150" t="str">
            <v>Crafts</v>
          </cell>
          <cell r="H3150" t="str">
            <v>Clays &amp; Doughs</v>
          </cell>
          <cell r="I3150">
            <v>64.989999999999995</v>
          </cell>
          <cell r="J3150" t="str">
            <v>USD</v>
          </cell>
          <cell r="K3150" t="str">
            <v>Base</v>
          </cell>
          <cell r="L3150" t="str">
            <v>Yes</v>
          </cell>
          <cell r="M3150">
            <v>2039919</v>
          </cell>
          <cell r="N3150">
            <v>2039741</v>
          </cell>
          <cell r="O3150" t="str">
            <v>NETWORK_GEO</v>
          </cell>
          <cell r="P3150">
            <v>7.4</v>
          </cell>
          <cell r="Q3150">
            <v>1</v>
          </cell>
          <cell r="R3150" t="str">
            <v>Seller Fulfilled</v>
          </cell>
          <cell r="S3150" t="str">
            <v>Seller Fulfilled</v>
          </cell>
          <cell r="T3150" t="str">
            <v>3VRMV2ETQMAB</v>
          </cell>
          <cell r="U3150" t="str">
            <v>20764608033559</v>
          </cell>
        </row>
        <row r="3151">
          <cell r="A3151" t="str">
            <v>306-EACH</v>
          </cell>
          <cell r="B3151">
            <v>24866635</v>
          </cell>
          <cell r="C3151" t="str">
            <v>BAZIC Wooden Ruler 12" (30cm), Singel Metal Edge, (3/Pack), 1-Pack</v>
          </cell>
          <cell r="D3151" t="str">
            <v>ACTIVE</v>
          </cell>
          <cell r="E3151" t="str">
            <v>PUBLISHED</v>
          </cell>
          <cell r="F3151"/>
          <cell r="G3151" t="str">
            <v>Crafts</v>
          </cell>
          <cell r="H3151" t="str">
            <v>Glitter</v>
          </cell>
          <cell r="I3151">
            <v>65.39</v>
          </cell>
          <cell r="J3151" t="str">
            <v>USD</v>
          </cell>
          <cell r="K3151" t="str">
            <v>Base</v>
          </cell>
          <cell r="L3151" t="str">
            <v>Yes</v>
          </cell>
          <cell r="M3151">
            <v>2039731</v>
          </cell>
          <cell r="N3151">
            <v>2038710</v>
          </cell>
          <cell r="O3151" t="str">
            <v>NETWORK_GEO</v>
          </cell>
          <cell r="P3151">
            <v>12</v>
          </cell>
          <cell r="Q3151">
            <v>1</v>
          </cell>
          <cell r="R3151" t="str">
            <v>Seller Fulfilled</v>
          </cell>
          <cell r="S3151" t="str">
            <v>Walmart Fulfilled</v>
          </cell>
          <cell r="T3151" t="str">
            <v>400NZBDJRU1H</v>
          </cell>
          <cell r="U3151" t="str">
            <v>20764608034518</v>
          </cell>
        </row>
        <row r="3152">
          <cell r="A3152" t="str">
            <v>3117-BOX</v>
          </cell>
          <cell r="B3152">
            <v>455172417</v>
          </cell>
          <cell r="C3152" t="str">
            <v>BAZIC Binder Dividers 5 Insertable Color Index Tabs, 11 Hole (5/Pack), 24-Packs</v>
          </cell>
          <cell r="D3152" t="str">
            <v>ACTIVE</v>
          </cell>
          <cell r="E3152" t="str">
            <v>PUBLISHED</v>
          </cell>
          <cell r="F3152" t="str">
            <v>Offer end date has passed</v>
          </cell>
          <cell r="G3152" t="str">
            <v>Office &amp; Stationery</v>
          </cell>
          <cell r="H3152" t="str">
            <v>Index Dividers</v>
          </cell>
          <cell r="I3152">
            <v>38.5</v>
          </cell>
          <cell r="J3152" t="str">
            <v>USD</v>
          </cell>
          <cell r="K3152" t="str">
            <v>Base</v>
          </cell>
          <cell r="L3152">
            <v>38.5</v>
          </cell>
          <cell r="M3152">
            <v>2039889</v>
          </cell>
          <cell r="N3152">
            <v>2039872</v>
          </cell>
          <cell r="O3152">
            <v>3.38</v>
          </cell>
          <cell r="P3152">
            <v>3.82</v>
          </cell>
          <cell r="Q3152">
            <v>1</v>
          </cell>
          <cell r="R3152" t="str">
            <v>Seller Fulfilled</v>
          </cell>
          <cell r="S3152" t="str">
            <v>Seller Fulfilled</v>
          </cell>
          <cell r="T3152" t="str">
            <v>3047WZYO604M</v>
          </cell>
          <cell r="U3152" t="str">
            <v>10764608034566</v>
          </cell>
        </row>
        <row r="3153">
          <cell r="A3153" t="str">
            <v>3310-CASE</v>
          </cell>
          <cell r="B3153">
            <v>472958275</v>
          </cell>
          <cell r="C3153" t="str">
            <v>BAZIC Modeling Clay 6 Color, Assorted Colors, Non Toxic (12oz/Pack), 24-Pack</v>
          </cell>
          <cell r="D3153" t="str">
            <v>ACTIVE</v>
          </cell>
          <cell r="E3153" t="str">
            <v>PUBLISHED</v>
          </cell>
          <cell r="G3153" t="str">
            <v>Crafts</v>
          </cell>
          <cell r="H3153" t="str">
            <v>Play Doughs</v>
          </cell>
          <cell r="I3153">
            <v>92.99</v>
          </cell>
          <cell r="J3153" t="str">
            <v>USD</v>
          </cell>
          <cell r="K3153" t="str">
            <v>Base</v>
          </cell>
          <cell r="L3153">
            <v>92.99</v>
          </cell>
          <cell r="M3153">
            <v>2039741</v>
          </cell>
          <cell r="N3153">
            <v>2038710</v>
          </cell>
          <cell r="O3153" t="str">
            <v>NETWORK_GEO</v>
          </cell>
          <cell r="P3153">
            <v>1.1000000000000001</v>
          </cell>
          <cell r="Q3153">
            <v>1</v>
          </cell>
          <cell r="R3153" t="str">
            <v>Seller Fulfilled</v>
          </cell>
          <cell r="S3153" t="str">
            <v>Seller Fulfilled</v>
          </cell>
          <cell r="T3153" t="str">
            <v>2MUPIJUY9O7R</v>
          </cell>
          <cell r="U3153" t="str">
            <v>00764608034965</v>
          </cell>
        </row>
        <row r="3154">
          <cell r="A3154" t="str">
            <v>3343-EACH</v>
          </cell>
          <cell r="B3154">
            <v>702639168</v>
          </cell>
          <cell r="C3154" t="str">
            <v>BAZIC Modeling Clay Stick 9 Color, 260g (9.17 oz), Non Toxic, 1-Pack</v>
          </cell>
          <cell r="D3154" t="str">
            <v>ACTIVE</v>
          </cell>
          <cell r="E3154" t="str">
            <v>PUBLISHED</v>
          </cell>
          <cell r="F3154" t="str">
            <v>Offer end date has passed,Price Adjusted</v>
          </cell>
          <cell r="G3154" t="str">
            <v>Office &amp; Stationery</v>
          </cell>
          <cell r="H3154" t="str">
            <v>Envelopes</v>
          </cell>
          <cell r="I3154">
            <v>29.05</v>
          </cell>
          <cell r="J3154" t="str">
            <v>USD</v>
          </cell>
          <cell r="K3154" t="str">
            <v>Base</v>
          </cell>
          <cell r="L3154" t="str">
            <v>Yes</v>
          </cell>
          <cell r="M3154">
            <v>2039741</v>
          </cell>
          <cell r="N3154">
            <v>2038710</v>
          </cell>
          <cell r="O3154" t="str">
            <v>NETWORK_GEO</v>
          </cell>
          <cell r="P3154">
            <v>1.22</v>
          </cell>
          <cell r="Q3154">
            <v>1</v>
          </cell>
          <cell r="R3154" t="str">
            <v>Seller Fulfilled</v>
          </cell>
          <cell r="S3154" t="str">
            <v>Seller Fulfilled</v>
          </cell>
          <cell r="T3154" t="str">
            <v>2C8ROKC4A6V8</v>
          </cell>
          <cell r="U3154" t="str">
            <v>10764608038144</v>
          </cell>
        </row>
        <row r="3155">
          <cell r="A3155" t="str">
            <v>3421-BOX</v>
          </cell>
          <cell r="B3155">
            <v>963905796</v>
          </cell>
          <cell r="C3155" t="str">
            <v>BAZIC 4 Color 18ml Glitter Poster Paint w/ Brush</v>
          </cell>
          <cell r="D3155" t="str">
            <v>ARCHIVED</v>
          </cell>
          <cell r="E3155" t="str">
            <v>UNPUBLISHED</v>
          </cell>
          <cell r="F3155" t="str">
            <v>Offer end date has passed</v>
          </cell>
          <cell r="G3155" t="str">
            <v>Crafts</v>
          </cell>
          <cell r="H3155" t="str">
            <v>Art Brushes</v>
          </cell>
          <cell r="I3155">
            <v>8.49</v>
          </cell>
          <cell r="J3155" t="str">
            <v>USD</v>
          </cell>
          <cell r="K3155" t="str">
            <v>Base</v>
          </cell>
          <cell r="L3155" t="str">
            <v>Yes</v>
          </cell>
          <cell r="M3155">
            <v>2039748</v>
          </cell>
          <cell r="N3155">
            <v>2039747</v>
          </cell>
          <cell r="O3155">
            <v>6.72</v>
          </cell>
          <cell r="P3155">
            <v>0.1</v>
          </cell>
          <cell r="Q3155">
            <v>1</v>
          </cell>
          <cell r="R3155" t="str">
            <v>Seller Fulfilled</v>
          </cell>
          <cell r="S3155" t="str">
            <v>Seller Fulfilled</v>
          </cell>
          <cell r="T3155" t="str">
            <v>4JHJN71YLB8N</v>
          </cell>
          <cell r="U3155" t="str">
            <v>00764608039908</v>
          </cell>
        </row>
        <row r="3156">
          <cell r="A3156" t="str">
            <v>5035-CASE</v>
          </cell>
          <cell r="B3156">
            <v>706525206</v>
          </cell>
          <cell r="C3156" t="str">
            <v>Bazic Tri-Fold Presentation Board 36" x 48" Paper Assorted Colors 24/Carton (BAZ5035)</v>
          </cell>
          <cell r="D3156" t="str">
            <v>ACTIVE</v>
          </cell>
          <cell r="E3156" t="str">
            <v>PUBLISHED</v>
          </cell>
          <cell r="F3156" t="str">
            <v>Offer end date has passed,Reasonable price requirements are not met,Reasonable Price Not Satisfied</v>
          </cell>
          <cell r="G3156" t="str">
            <v>Office &amp; Stationery</v>
          </cell>
          <cell r="H3156" t="str">
            <v>Binders</v>
          </cell>
          <cell r="I3156">
            <v>64.989999999999995</v>
          </cell>
          <cell r="J3156" t="str">
            <v>USD</v>
          </cell>
          <cell r="K3156" t="str">
            <v>Base</v>
          </cell>
          <cell r="L3156" t="str">
            <v>Yes</v>
          </cell>
          <cell r="M3156">
            <v>2039885</v>
          </cell>
          <cell r="N3156">
            <v>2039738</v>
          </cell>
          <cell r="O3156" t="str">
            <v>NETWORK_GEO</v>
          </cell>
          <cell r="P3156">
            <v>9.6</v>
          </cell>
          <cell r="Q3156">
            <v>1</v>
          </cell>
          <cell r="R3156" t="str">
            <v>WFS Eligible</v>
          </cell>
          <cell r="S3156" t="str">
            <v>Seller Fulfilled</v>
          </cell>
          <cell r="T3156" t="str">
            <v>2AM6D16D3WN5</v>
          </cell>
          <cell r="U3156" t="str">
            <v>20764608041271</v>
          </cell>
        </row>
        <row r="3157">
          <cell r="A3157" t="str">
            <v>5053-SET6</v>
          </cell>
          <cell r="B3157">
            <v>1604024009</v>
          </cell>
          <cell r="C3157" t="str">
            <v>BAZIC Products Primary Journal Composition Notebook, 100 Sheet, 6 Pack</v>
          </cell>
          <cell r="D3157" t="str">
            <v>ACTIVE</v>
          </cell>
          <cell r="E3157" t="str">
            <v>PUBLISHED</v>
          </cell>
          <cell r="F3157"/>
          <cell r="G3157" t="str">
            <v>Office &amp; Stationery</v>
          </cell>
          <cell r="H3157" t="str">
            <v>Binders</v>
          </cell>
          <cell r="I3157">
            <v>61.99</v>
          </cell>
          <cell r="J3157" t="str">
            <v>USD</v>
          </cell>
          <cell r="K3157" t="str">
            <v>Base</v>
          </cell>
          <cell r="L3157" t="str">
            <v>Yes</v>
          </cell>
          <cell r="M3157">
            <v>2038710</v>
          </cell>
          <cell r="N3157">
            <v>2039738</v>
          </cell>
          <cell r="O3157" t="str">
            <v>NETWORK_GEO</v>
          </cell>
          <cell r="P3157">
            <v>9.8800000000000008</v>
          </cell>
          <cell r="Q3157">
            <v>1</v>
          </cell>
          <cell r="R3157" t="str">
            <v>Seller Fulfilled</v>
          </cell>
          <cell r="S3157" t="str">
            <v>Seller Fulfilled</v>
          </cell>
          <cell r="T3157" t="str">
            <v>2ZDUFFUDYTX1</v>
          </cell>
          <cell r="U3157" t="str">
            <v>20764608041479</v>
          </cell>
        </row>
        <row r="3158">
          <cell r="A3158" t="str">
            <v>507-SET6</v>
          </cell>
          <cell r="B3158">
            <v>35044227</v>
          </cell>
          <cell r="C3158" t="str">
            <v>BAZIC Stripes Composition Book College Ruled 100 Sheet, Assorted Color, 6-Pack</v>
          </cell>
          <cell r="D3158" t="str">
            <v>ACTIVE</v>
          </cell>
          <cell r="E3158" t="str">
            <v>PUBLISHED</v>
          </cell>
          <cell r="G3158" t="str">
            <v>Office &amp; Stationery</v>
          </cell>
          <cell r="H3158" t="str">
            <v>Composition Notebooks</v>
          </cell>
          <cell r="I3158">
            <v>16.25</v>
          </cell>
          <cell r="J3158" t="str">
            <v>USD</v>
          </cell>
          <cell r="K3158" t="str">
            <v>Base</v>
          </cell>
          <cell r="L3158">
            <v>16.25</v>
          </cell>
          <cell r="M3158">
            <v>2038710</v>
          </cell>
          <cell r="N3158">
            <v>2039738</v>
          </cell>
          <cell r="O3158" t="str">
            <v>NETWORK_GEO</v>
          </cell>
          <cell r="P3158">
            <v>2.75</v>
          </cell>
          <cell r="Q3158">
            <v>1</v>
          </cell>
          <cell r="R3158" t="str">
            <v>Seller Fulfilled</v>
          </cell>
          <cell r="S3158" t="str">
            <v>Seller Fulfilled</v>
          </cell>
          <cell r="T3158" t="str">
            <v>3XB4Z5EII6UC</v>
          </cell>
          <cell r="U3158" t="str">
            <v>00468550047263</v>
          </cell>
        </row>
        <row r="3159">
          <cell r="A3159" t="str">
            <v>568-PACK2</v>
          </cell>
          <cell r="B3159">
            <v>291418884</v>
          </cell>
          <cell r="C3159" t="str">
            <v>BAZIC Filler Paper Loose Leaf 150 Sheet, Wide Ruled 3 Hole Punched, 2-Packs</v>
          </cell>
          <cell r="D3159" t="str">
            <v>ACTIVE</v>
          </cell>
          <cell r="E3159" t="str">
            <v>PUBLISHED</v>
          </cell>
          <cell r="F3159" t="str">
            <v>Offer end date has passed</v>
          </cell>
          <cell r="G3159" t="str">
            <v>Office &amp; Stationery</v>
          </cell>
          <cell r="H3159" t="str">
            <v>Binders</v>
          </cell>
          <cell r="I3159">
            <v>28.49</v>
          </cell>
          <cell r="J3159" t="str">
            <v>USD</v>
          </cell>
          <cell r="K3159" t="str">
            <v>Base</v>
          </cell>
          <cell r="L3159" t="str">
            <v>Yes</v>
          </cell>
          <cell r="M3159">
            <v>2039724</v>
          </cell>
          <cell r="N3159">
            <v>2039738</v>
          </cell>
          <cell r="O3159" t="str">
            <v>NETWORK_GEO</v>
          </cell>
          <cell r="P3159">
            <v>2.75</v>
          </cell>
          <cell r="Q3159">
            <v>1</v>
          </cell>
          <cell r="R3159" t="str">
            <v>Seller Fulfilled</v>
          </cell>
          <cell r="S3159" t="str">
            <v>Seller Fulfilled</v>
          </cell>
          <cell r="T3159" t="str">
            <v>4OUOZYFEHBIU</v>
          </cell>
          <cell r="U3159" t="str">
            <v>00462741630159</v>
          </cell>
        </row>
        <row r="3160">
          <cell r="A3160" t="str">
            <v>569-CASE</v>
          </cell>
          <cell r="B3160">
            <v>153786383</v>
          </cell>
          <cell r="C3160" t="str">
            <v>BAZIC Filler Paper Loose Leaf 100 Sheet, 4-1" Quad Ruled, 36-Pack</v>
          </cell>
          <cell r="D3160" t="str">
            <v>ACTIVE</v>
          </cell>
          <cell r="E3160" t="str">
            <v>PUBLISHED</v>
          </cell>
          <cell r="G3160" t="str">
            <v>Office &amp; Stationery</v>
          </cell>
          <cell r="H3160" t="str">
            <v>Filler Paper</v>
          </cell>
          <cell r="I3160">
            <v>67.989999999999995</v>
          </cell>
          <cell r="J3160" t="str">
            <v>USD</v>
          </cell>
          <cell r="K3160" t="str">
            <v>Base</v>
          </cell>
          <cell r="L3160">
            <v>67.989999999999995</v>
          </cell>
          <cell r="M3160">
            <v>2039724</v>
          </cell>
          <cell r="N3160">
            <v>2038710</v>
          </cell>
          <cell r="O3160" t="str">
            <v>NETWORK_GEO</v>
          </cell>
          <cell r="P3160">
            <v>0.08</v>
          </cell>
          <cell r="Q3160">
            <v>1</v>
          </cell>
          <cell r="R3160" t="str">
            <v>Seller Fulfilled</v>
          </cell>
          <cell r="S3160" t="str">
            <v>Seller Fulfilled</v>
          </cell>
          <cell r="T3160" t="str">
            <v>2DDVRLTB70VQ</v>
          </cell>
          <cell r="U3160" t="str">
            <v>00764608043998</v>
          </cell>
        </row>
        <row r="3161">
          <cell r="A3161" t="str">
            <v>597-PACK6</v>
          </cell>
          <cell r="B3161">
            <v>234900069</v>
          </cell>
          <cell r="C3161" t="str">
            <v>BAZIC Perforated Writing Pad, 50 Sheets 8.5"x11.75", Canary, 6-Pack</v>
          </cell>
          <cell r="D3161" t="str">
            <v>ACTIVE</v>
          </cell>
          <cell r="E3161" t="str">
            <v>PUBLISHED</v>
          </cell>
          <cell r="F3161" t="str">
            <v>Offer end date has passed</v>
          </cell>
          <cell r="G3161" t="str">
            <v>Office &amp; Stationery</v>
          </cell>
          <cell r="H3161" t="str">
            <v>Scissors</v>
          </cell>
          <cell r="I3161">
            <v>19.989999999999998</v>
          </cell>
          <cell r="J3161" t="str">
            <v>USD</v>
          </cell>
          <cell r="K3161" t="str">
            <v>Base</v>
          </cell>
          <cell r="L3161" t="str">
            <v>Yes</v>
          </cell>
          <cell r="M3161">
            <v>2039723</v>
          </cell>
          <cell r="N3161">
            <v>2039728</v>
          </cell>
          <cell r="O3161" t="str">
            <v>NETWORK_GEO</v>
          </cell>
          <cell r="P3161">
            <v>0.75</v>
          </cell>
          <cell r="Q3161">
            <v>1</v>
          </cell>
          <cell r="R3161" t="str">
            <v>Seller Fulfilled</v>
          </cell>
          <cell r="S3161" t="str">
            <v>Seller Fulfilled</v>
          </cell>
          <cell r="T3161" t="str">
            <v>1F3OTP8ME1VD</v>
          </cell>
          <cell r="U3161" t="str">
            <v>00764608044322</v>
          </cell>
        </row>
        <row r="3162">
          <cell r="A3162" t="str">
            <v>6007-CASE</v>
          </cell>
          <cell r="B3162">
            <v>872931213</v>
          </cell>
          <cell r="C3162" t="str">
            <v>BAZIC Magnetic Whiteboard Eraser, White Boards Dry Erase Erasers, 144-Packs</v>
          </cell>
          <cell r="D3162" t="str">
            <v>ARCHIVED</v>
          </cell>
          <cell r="E3162" t="str">
            <v>UNPUBLISHED</v>
          </cell>
          <cell r="F3162" t="str">
            <v>Offer end date has passed,No Match Found - Adjusted to your last submitted price</v>
          </cell>
          <cell r="G3162" t="str">
            <v>Office &amp; Stationery</v>
          </cell>
          <cell r="H3162" t="str">
            <v>Scissors</v>
          </cell>
          <cell r="I3162">
            <v>12.99</v>
          </cell>
          <cell r="J3162" t="str">
            <v>USD</v>
          </cell>
          <cell r="K3162" t="str">
            <v>Base</v>
          </cell>
          <cell r="L3162" t="str">
            <v>Yes</v>
          </cell>
          <cell r="M3162">
            <v>2039721</v>
          </cell>
          <cell r="N3162">
            <v>2039728</v>
          </cell>
          <cell r="O3162" t="str">
            <v>NETWORK_GEO</v>
          </cell>
          <cell r="P3162">
            <v>0.6</v>
          </cell>
          <cell r="Q3162">
            <v>1</v>
          </cell>
          <cell r="R3162" t="str">
            <v>Seller Fulfilled</v>
          </cell>
          <cell r="S3162" t="str">
            <v>Seller Fulfilled</v>
          </cell>
          <cell r="T3162" t="str">
            <v>4D0VQ67VLLFT</v>
          </cell>
          <cell r="U3162" t="str">
            <v>00764608044414</v>
          </cell>
        </row>
        <row r="3163">
          <cell r="A3163" t="str">
            <v>705-PACK2</v>
          </cell>
          <cell r="B3163">
            <v>174700211</v>
          </cell>
          <cell r="C3163" t="str">
            <v>BAZIC Mechanical Pencil 0.5mm Noir, Latex Free Eraser (4/Pack), 2-Packs</v>
          </cell>
          <cell r="D3163" t="str">
            <v>ARCHIVED</v>
          </cell>
          <cell r="E3163" t="str">
            <v>UNPUBLISHED</v>
          </cell>
          <cell r="F3163" t="str">
            <v>Offer end date has passed</v>
          </cell>
          <cell r="G3163" t="str">
            <v>Office &amp; Stationery</v>
          </cell>
          <cell r="H3163" t="str">
            <v>Scissors</v>
          </cell>
          <cell r="I3163">
            <v>13.99</v>
          </cell>
          <cell r="J3163" t="str">
            <v>USD</v>
          </cell>
          <cell r="K3163" t="str">
            <v>Base</v>
          </cell>
          <cell r="L3163" t="str">
            <v>Yes</v>
          </cell>
          <cell r="M3163">
            <v>2039720</v>
          </cell>
          <cell r="N3163">
            <v>2039728</v>
          </cell>
          <cell r="O3163" t="str">
            <v>NETWORK_GEO</v>
          </cell>
          <cell r="P3163">
            <v>0.54</v>
          </cell>
          <cell r="Q3163">
            <v>1</v>
          </cell>
          <cell r="R3163" t="str">
            <v>Seller Fulfilled</v>
          </cell>
          <cell r="S3163" t="str">
            <v>Seller Fulfilled</v>
          </cell>
          <cell r="T3163" t="str">
            <v>3Q9Q2ENZRKFT</v>
          </cell>
          <cell r="U3163" t="str">
            <v>00764608044438</v>
          </cell>
        </row>
        <row r="3164">
          <cell r="A3164" t="str">
            <v>971-EACH</v>
          </cell>
          <cell r="B3164">
            <v>22077784</v>
          </cell>
          <cell r="C3164" t="str">
            <v>BAZIC 1.88" X 60 Yards Black Duct Tape [971]</v>
          </cell>
          <cell r="D3164" t="str">
            <v>ACTIVE</v>
          </cell>
          <cell r="E3164" t="str">
            <v>PUBLISHED</v>
          </cell>
          <cell r="G3164" t="str">
            <v>Office &amp; Stationery</v>
          </cell>
          <cell r="H3164" t="str">
            <v>Duct Tapes</v>
          </cell>
          <cell r="I3164">
            <v>15.99</v>
          </cell>
          <cell r="J3164" t="str">
            <v>USD</v>
          </cell>
          <cell r="K3164" t="str">
            <v>Base</v>
          </cell>
          <cell r="L3164" t="str">
            <v>Yes</v>
          </cell>
          <cell r="M3164">
            <v>2042502</v>
          </cell>
          <cell r="N3164">
            <v>2038710</v>
          </cell>
          <cell r="O3164" t="str">
            <v>NETWORK_GEO</v>
          </cell>
          <cell r="P3164">
            <v>6.56</v>
          </cell>
          <cell r="Q3164">
            <v>1</v>
          </cell>
          <cell r="R3164" t="str">
            <v>Seller Fulfilled</v>
          </cell>
          <cell r="S3164" t="str">
            <v>Seller Fulfilled</v>
          </cell>
          <cell r="T3164" t="str">
            <v>1ZED93XP74KI</v>
          </cell>
          <cell r="U3164" t="str">
            <v>10764608004514</v>
          </cell>
        </row>
        <row r="3165">
          <cell r="A3165" t="str">
            <v>S-10-BOX</v>
          </cell>
          <cell r="B3165">
            <v>268119514</v>
          </cell>
          <cell r="C3165" t="str">
            <v>BAZIC Beware of Dog Sign 9"X12", Waterproof Indoor Signage, 24-Pack</v>
          </cell>
          <cell r="D3165" t="str">
            <v>ACTIVE</v>
          </cell>
          <cell r="E3165" t="str">
            <v>PUBLISHED</v>
          </cell>
          <cell r="G3165" t="str">
            <v>Home &amp; Garden</v>
          </cell>
          <cell r="H3165" t="str">
            <v>Plaques &amp; Signs</v>
          </cell>
          <cell r="I3165">
            <v>20.8</v>
          </cell>
          <cell r="J3165" t="str">
            <v>USD</v>
          </cell>
          <cell r="K3165" t="str">
            <v>Base</v>
          </cell>
          <cell r="L3165">
            <v>20.8</v>
          </cell>
          <cell r="M3165">
            <v>2038710</v>
          </cell>
          <cell r="N3165">
            <v>2039906</v>
          </cell>
          <cell r="O3165" t="str">
            <v>NETWORK_GEO</v>
          </cell>
          <cell r="P3165">
            <v>25.64</v>
          </cell>
          <cell r="Q3165">
            <v>1</v>
          </cell>
          <cell r="R3165" t="str">
            <v>Seller Fulfilled</v>
          </cell>
          <cell r="S3165" t="str">
            <v>Seller Fulfilled</v>
          </cell>
          <cell r="T3165" t="str">
            <v>669QH5L4XPET</v>
          </cell>
          <cell r="U3165" t="str">
            <v>50031015004658</v>
          </cell>
        </row>
        <row r="3166">
          <cell r="A3166" t="str">
            <v>1200-EACH</v>
          </cell>
          <cell r="B3166">
            <v>24875894</v>
          </cell>
          <cell r="C3166" t="str">
            <v>BAZIC Dry Erase Marker Black Fine Tip Whiteboard Markers (4/Pack), 1-Pack</v>
          </cell>
          <cell r="D3166" t="str">
            <v>ACTIVE</v>
          </cell>
          <cell r="E3166" t="str">
            <v>PUBLISHED</v>
          </cell>
          <cell r="F3166" t="str">
            <v>Offer end date has passed</v>
          </cell>
          <cell r="G3166" t="str">
            <v>Office &amp; Stationery</v>
          </cell>
          <cell r="H3166" t="str">
            <v>Writing Notebooks &amp; Sketch Books</v>
          </cell>
          <cell r="I3166">
            <v>16.989999999999998</v>
          </cell>
          <cell r="J3166" t="str">
            <v>USD</v>
          </cell>
          <cell r="K3166" t="str">
            <v>Base</v>
          </cell>
          <cell r="L3166" t="str">
            <v>Yes</v>
          </cell>
          <cell r="M3166">
            <v>2039746</v>
          </cell>
          <cell r="N3166">
            <v>2039723</v>
          </cell>
          <cell r="O3166" t="str">
            <v>NETWORK_GEO</v>
          </cell>
          <cell r="P3166">
            <v>1.2949999999999999</v>
          </cell>
          <cell r="Q3166">
            <v>1</v>
          </cell>
          <cell r="R3166" t="str">
            <v>WFS Eligible</v>
          </cell>
          <cell r="S3166" t="str">
            <v>Seller Fulfilled</v>
          </cell>
          <cell r="T3166" t="str">
            <v>14SWQ1UVARKL</v>
          </cell>
          <cell r="U3166" t="str">
            <v>00460015767983</v>
          </cell>
        </row>
        <row r="3167">
          <cell r="A3167" t="str">
            <v>17034-BOX</v>
          </cell>
          <cell r="B3167">
            <v>530102338</v>
          </cell>
          <cell r="C3167" t="str">
            <v>BAZIC GeLuxe Gel Ink Roller Pen, Assorted Glitter Colors, 1.0 mm Medium Point (6/Pack), 24-Pack</v>
          </cell>
          <cell r="D3167" t="str">
            <v>ACTIVE</v>
          </cell>
          <cell r="E3167" t="str">
            <v>PUBLISHED</v>
          </cell>
          <cell r="F3167" t="str">
            <v>Compliance - Childrenâ€™s Product Policy</v>
          </cell>
          <cell r="G3167" t="str">
            <v>Office &amp; Stationery</v>
          </cell>
          <cell r="H3167" t="str">
            <v>Pens</v>
          </cell>
          <cell r="I3167">
            <v>50.99</v>
          </cell>
          <cell r="J3167" t="str">
            <v>USD</v>
          </cell>
          <cell r="K3167" t="str">
            <v>Base</v>
          </cell>
          <cell r="L3167">
            <v>50.99</v>
          </cell>
          <cell r="M3167">
            <v>2039719</v>
          </cell>
          <cell r="N3167">
            <v>2039749</v>
          </cell>
          <cell r="O3167">
            <v>2.87</v>
          </cell>
          <cell r="P3167">
            <v>7.92</v>
          </cell>
          <cell r="Q3167">
            <v>1</v>
          </cell>
          <cell r="R3167" t="str">
            <v>Seller Fulfilled</v>
          </cell>
          <cell r="S3167" t="str">
            <v>Seller Fulfilled</v>
          </cell>
          <cell r="T3167" t="str">
            <v>1NN7ET5CTR6O</v>
          </cell>
          <cell r="U3167" t="str">
            <v>10764608050931</v>
          </cell>
        </row>
        <row r="3168">
          <cell r="A3168" t="str">
            <v>17034-CASE</v>
          </cell>
          <cell r="B3168">
            <v>146466822</v>
          </cell>
          <cell r="C3168" t="str">
            <v>BAZIC GeLuxe Gel Ink Roller Pen, Assorted Glitter Colors, 1.0 mm Medium Point (6/Pack), 144-Pack</v>
          </cell>
          <cell r="D3168" t="str">
            <v>ACTIVE</v>
          </cell>
          <cell r="E3168" t="str">
            <v>PUBLISHED</v>
          </cell>
          <cell r="F3168" t="str">
            <v>Compliance - Childrenâ€™s Product Policy</v>
          </cell>
          <cell r="G3168" t="str">
            <v>Office &amp; Stationery</v>
          </cell>
          <cell r="H3168" t="str">
            <v>Pens</v>
          </cell>
          <cell r="I3168">
            <v>261.99</v>
          </cell>
          <cell r="J3168" t="str">
            <v>USD</v>
          </cell>
          <cell r="K3168" t="str">
            <v>Base</v>
          </cell>
          <cell r="L3168">
            <v>261.99</v>
          </cell>
          <cell r="M3168">
            <v>2039719</v>
          </cell>
          <cell r="N3168">
            <v>2038710</v>
          </cell>
          <cell r="O3168">
            <v>19.41</v>
          </cell>
          <cell r="P3168">
            <v>0.35</v>
          </cell>
          <cell r="Q3168">
            <v>1</v>
          </cell>
          <cell r="R3168" t="str">
            <v>Seller Fulfilled</v>
          </cell>
          <cell r="S3168" t="str">
            <v>Seller Fulfilled</v>
          </cell>
          <cell r="T3168" t="str">
            <v>21C3P85LX9Q4</v>
          </cell>
          <cell r="U3168" t="str">
            <v>00764608050941</v>
          </cell>
        </row>
        <row r="3169">
          <cell r="A3169" t="str">
            <v>17067-EACH</v>
          </cell>
          <cell r="B3169">
            <v>53462439</v>
          </cell>
          <cell r="C3169" t="str">
            <v>BAZIC Frizz Erasable Gel Pen 0.7mm Assorted Color, Retractable (3/Pack), 1-Pack</v>
          </cell>
          <cell r="D3169" t="str">
            <v>ARCHIVED</v>
          </cell>
          <cell r="E3169" t="str">
            <v>UNPUBLISHED</v>
          </cell>
          <cell r="F3169" t="str">
            <v>Offer end date has passed,No Match Found - Adjusted to your last submitted price</v>
          </cell>
          <cell r="G3169" t="str">
            <v>Office &amp; Stationery</v>
          </cell>
          <cell r="H3169" t="str">
            <v>Writing Notebooks &amp; Sketch Books</v>
          </cell>
          <cell r="I3169">
            <v>18.989999999999998</v>
          </cell>
          <cell r="J3169" t="str">
            <v>USD</v>
          </cell>
          <cell r="K3169" t="str">
            <v>Base</v>
          </cell>
          <cell r="L3169" t="str">
            <v>Yes</v>
          </cell>
          <cell r="M3169">
            <v>2039719</v>
          </cell>
          <cell r="N3169">
            <v>2039723</v>
          </cell>
          <cell r="O3169" t="str">
            <v>NETWORK_GEO</v>
          </cell>
          <cell r="P3169">
            <v>3.48</v>
          </cell>
          <cell r="Q3169">
            <v>1</v>
          </cell>
          <cell r="R3169" t="str">
            <v>Seller Fulfilled</v>
          </cell>
          <cell r="S3169" t="str">
            <v>Seller Fulfilled</v>
          </cell>
          <cell r="T3169" t="str">
            <v>1N37B4SWZB02</v>
          </cell>
          <cell r="U3169" t="str">
            <v>00764608005149</v>
          </cell>
        </row>
        <row r="3170">
          <cell r="A3170" t="str">
            <v>204-PACK2</v>
          </cell>
          <cell r="B3170">
            <v>853525075</v>
          </cell>
          <cell r="C3170" t="str">
            <v>BAZIC Paper Clips Regular 33mm, Color Coated Paper Clip (200/Pack), 2-Packs</v>
          </cell>
          <cell r="D3170" t="str">
            <v>ACTIVE</v>
          </cell>
          <cell r="E3170" t="str">
            <v>PUBLISHED</v>
          </cell>
          <cell r="F3170" t="str">
            <v>Compliance - Childrenâ€™s Product Policy,Price Adjusted</v>
          </cell>
          <cell r="G3170" t="str">
            <v>Office &amp; Stationery</v>
          </cell>
          <cell r="H3170" t="str">
            <v>Tape Flags</v>
          </cell>
          <cell r="I3170">
            <v>39</v>
          </cell>
          <cell r="J3170" t="str">
            <v>USD</v>
          </cell>
          <cell r="K3170" t="str">
            <v>Base</v>
          </cell>
          <cell r="L3170" t="str">
            <v>Yes</v>
          </cell>
          <cell r="M3170">
            <v>2039905</v>
          </cell>
          <cell r="N3170">
            <v>2038710</v>
          </cell>
          <cell r="O3170" t="str">
            <v>NETWORK_GEO</v>
          </cell>
          <cell r="P3170">
            <v>0.88</v>
          </cell>
          <cell r="Q3170">
            <v>1</v>
          </cell>
          <cell r="R3170" t="str">
            <v>Seller Fulfilled</v>
          </cell>
          <cell r="S3170" t="str">
            <v>Seller Fulfilled</v>
          </cell>
          <cell r="T3170" t="str">
            <v>5SV8QVJZJDXJ</v>
          </cell>
          <cell r="U3170" t="str">
            <v>10764608051716</v>
          </cell>
        </row>
        <row r="3171">
          <cell r="A3171" t="str">
            <v>2046-SET6</v>
          </cell>
          <cell r="B3171">
            <v>812144138</v>
          </cell>
          <cell r="C3171" t="str">
            <v>BAZIC Washable Clear School Glue 5 Oz Liquid Clear Glues Making Slime, 6-Pack</v>
          </cell>
          <cell r="D3171" t="str">
            <v>ACTIVE</v>
          </cell>
          <cell r="E3171" t="str">
            <v>PUBLISHED</v>
          </cell>
          <cell r="F3171" t="str">
            <v>Compliance - Childrenâ€™s Product Policy,No Match Found - Adjusted to your last submitted price</v>
          </cell>
          <cell r="G3171" t="str">
            <v>Office &amp; Stationery</v>
          </cell>
          <cell r="H3171" t="str">
            <v>Glue</v>
          </cell>
          <cell r="I3171">
            <v>21.49</v>
          </cell>
          <cell r="J3171" t="str">
            <v>USD</v>
          </cell>
          <cell r="K3171" t="str">
            <v>Base</v>
          </cell>
          <cell r="L3171">
            <v>21.49</v>
          </cell>
          <cell r="M3171">
            <v>2039872</v>
          </cell>
          <cell r="N3171">
            <v>2039744</v>
          </cell>
          <cell r="O3171">
            <v>2.16</v>
          </cell>
          <cell r="P3171">
            <v>7.8</v>
          </cell>
          <cell r="Q3171">
            <v>1</v>
          </cell>
          <cell r="R3171" t="str">
            <v>Seller Fulfilled</v>
          </cell>
          <cell r="S3171" t="str">
            <v>Walmart Fulfilled</v>
          </cell>
          <cell r="T3171" t="str">
            <v>721LGZCPK1K2</v>
          </cell>
          <cell r="U3171" t="str">
            <v>20764608005198</v>
          </cell>
        </row>
        <row r="3172">
          <cell r="A3172" t="str">
            <v>2176-CASE</v>
          </cell>
          <cell r="B3172">
            <v>415480169</v>
          </cell>
          <cell r="C3172" t="str">
            <v>BAZIC 2 Pockets Paper Folder, Metallic Laminated Portfolio 3 Hole, 48-Pack</v>
          </cell>
          <cell r="D3172" t="str">
            <v>ACTIVE</v>
          </cell>
          <cell r="E3172" t="str">
            <v>PUBLISHED</v>
          </cell>
          <cell r="F3172" t="str">
            <v>Compliance - Childrenâ€™s Product Policy,Current Offer At Or Below Target</v>
          </cell>
          <cell r="G3172" t="str">
            <v>Office &amp; Stationery</v>
          </cell>
          <cell r="H3172" t="str">
            <v>Whiteboards</v>
          </cell>
          <cell r="I3172">
            <v>49.82</v>
          </cell>
          <cell r="J3172" t="str">
            <v>USD</v>
          </cell>
          <cell r="K3172" t="str">
            <v>Base</v>
          </cell>
          <cell r="L3172" t="str">
            <v>Yes</v>
          </cell>
          <cell r="M3172">
            <v>2039742</v>
          </cell>
          <cell r="N3172">
            <v>2039885</v>
          </cell>
          <cell r="O3172" t="str">
            <v>NETWORK_GEO</v>
          </cell>
          <cell r="P3172">
            <v>5.76</v>
          </cell>
          <cell r="Q3172">
            <v>1</v>
          </cell>
          <cell r="R3172" t="str">
            <v>Seller Fulfilled</v>
          </cell>
          <cell r="S3172" t="str">
            <v>Seller Fulfilled</v>
          </cell>
          <cell r="T3172" t="str">
            <v>4GIHPYOYJKK9</v>
          </cell>
          <cell r="U3172" t="str">
            <v>20764608060111</v>
          </cell>
        </row>
        <row r="3173">
          <cell r="A3173" t="str">
            <v>3120-PACK4</v>
          </cell>
          <cell r="B3173">
            <v>466846295</v>
          </cell>
          <cell r="C3173" t="str">
            <v>BAZIC Sheet Protectors Economy, 11 Hole Binder Sleeves (10/Pack), 4-Pack</v>
          </cell>
          <cell r="D3173" t="str">
            <v>ACTIVE</v>
          </cell>
          <cell r="E3173" t="str">
            <v>PUBLISHED</v>
          </cell>
          <cell r="F3173" t="str">
            <v>Offer end date has passed,Price Adjusted</v>
          </cell>
          <cell r="G3173" t="str">
            <v>Office &amp; Stationery</v>
          </cell>
          <cell r="H3173" t="str">
            <v>Binder Pockets</v>
          </cell>
          <cell r="I3173">
            <v>10.49</v>
          </cell>
          <cell r="J3173" t="str">
            <v>USD</v>
          </cell>
          <cell r="K3173" t="str">
            <v>Base</v>
          </cell>
          <cell r="L3173" t="str">
            <v>Yes</v>
          </cell>
          <cell r="M3173">
            <v>2038356</v>
          </cell>
          <cell r="N3173">
            <v>2038710</v>
          </cell>
          <cell r="O3173">
            <v>0.48</v>
          </cell>
          <cell r="P3173">
            <v>3.94</v>
          </cell>
          <cell r="Q3173">
            <v>1</v>
          </cell>
          <cell r="R3173" t="str">
            <v>Seller Fulfilled</v>
          </cell>
          <cell r="S3173" t="str">
            <v>Seller Fulfilled</v>
          </cell>
          <cell r="T3173" t="str">
            <v>13N17IVT7UZ8</v>
          </cell>
          <cell r="U3173" t="str">
            <v>20088908200009</v>
          </cell>
        </row>
        <row r="3174">
          <cell r="A3174" t="str">
            <v>3167-SET4+810-SET6</v>
          </cell>
          <cell r="B3174">
            <v>5097822526</v>
          </cell>
          <cell r="C3174" t="str">
            <v>BAZIC 1" Ring Binder &amp; Pencil Pouch Set, 4 Pastel Color 3 Ring View Binders, 6 Pencil Pouch w/ Mesh Window</v>
          </cell>
          <cell r="D3174" t="str">
            <v>ACTIVE</v>
          </cell>
          <cell r="E3174" t="str">
            <v>PUBLISHED</v>
          </cell>
          <cell r="F3174" t="str">
            <v>Offer end date has passed</v>
          </cell>
          <cell r="G3174" t="str">
            <v>Toys &amp; Games</v>
          </cell>
          <cell r="H3174" t="str">
            <v>Jigsaw Puzzles</v>
          </cell>
          <cell r="I3174">
            <v>10.99</v>
          </cell>
          <cell r="J3174" t="str">
            <v>USD</v>
          </cell>
          <cell r="K3174" t="str">
            <v>Base</v>
          </cell>
          <cell r="L3174" t="str">
            <v>Yes</v>
          </cell>
          <cell r="M3174">
            <v>2039738</v>
          </cell>
          <cell r="N3174">
            <v>2038710</v>
          </cell>
          <cell r="O3174" t="str">
            <v>NETWORK_GEO</v>
          </cell>
          <cell r="P3174">
            <v>0.57999999999999996</v>
          </cell>
          <cell r="Q3174">
            <v>1</v>
          </cell>
          <cell r="R3174" t="str">
            <v>WFS Eligible</v>
          </cell>
          <cell r="S3174" t="str">
            <v>Seller Fulfilled</v>
          </cell>
          <cell r="T3174" t="str">
            <v>4LMQ2YWFVN8W</v>
          </cell>
          <cell r="U3174" t="str">
            <v>00088908641006</v>
          </cell>
        </row>
        <row r="3175">
          <cell r="A3175" t="str">
            <v>332-EACH</v>
          </cell>
          <cell r="B3175">
            <v>24899825</v>
          </cell>
          <cell r="C3175" t="str">
            <v>BAZIC 5-Piece Math Geometry Ruler Combination Sets w/ Compass, 1-Pack</v>
          </cell>
          <cell r="D3175" t="str">
            <v>ACTIVE</v>
          </cell>
          <cell r="E3175" t="str">
            <v>PUBLISHED</v>
          </cell>
          <cell r="F3175" t="str">
            <v>Offer end date has passed</v>
          </cell>
          <cell r="G3175" t="str">
            <v>Office &amp; Stationery</v>
          </cell>
          <cell r="H3175" t="str">
            <v>Math Tool Kits</v>
          </cell>
          <cell r="I3175">
            <v>8.49</v>
          </cell>
          <cell r="J3175" t="str">
            <v>USD</v>
          </cell>
          <cell r="K3175" t="str">
            <v>Base</v>
          </cell>
          <cell r="L3175">
            <v>8.49</v>
          </cell>
          <cell r="M3175">
            <v>2038710</v>
          </cell>
          <cell r="N3175">
            <v>2038710</v>
          </cell>
          <cell r="O3175">
            <v>0.23499999999999999</v>
          </cell>
          <cell r="P3175">
            <v>14.6</v>
          </cell>
          <cell r="Q3175">
            <v>1</v>
          </cell>
          <cell r="R3175" t="str">
            <v>Seller Fulfilled</v>
          </cell>
          <cell r="S3175" t="str">
            <v>Seller Fulfilled</v>
          </cell>
          <cell r="T3175" t="str">
            <v>63P2W6NO8J7Q</v>
          </cell>
          <cell r="U3175" t="str">
            <v>20810056727516</v>
          </cell>
        </row>
        <row r="3176">
          <cell r="A3176" t="str">
            <v>3355-EACH</v>
          </cell>
          <cell r="B3176">
            <v>9667016209</v>
          </cell>
          <cell r="C3176" t="str">
            <v>Bazic 2 oz Air Dry Modeling Clay, Natural &amp; Earth Color</v>
          </cell>
          <cell r="D3176" t="str">
            <v>ACTIVE</v>
          </cell>
          <cell r="E3176" t="str">
            <v>UNPUBLISHED</v>
          </cell>
          <cell r="F3176" t="str">
            <v>PRICING_ERROR,PRICING_ERROR</v>
          </cell>
          <cell r="G3176" t="str">
            <v>Office &amp; Stationery</v>
          </cell>
          <cell r="H3176" t="str">
            <v>Mechanical Pencils</v>
          </cell>
          <cell r="I3176">
            <v>27.38</v>
          </cell>
          <cell r="J3176" t="str">
            <v>USD</v>
          </cell>
          <cell r="K3176" t="str">
            <v>Base</v>
          </cell>
          <cell r="L3176" t="str">
            <v>Yes</v>
          </cell>
          <cell r="M3176">
            <v>2039741</v>
          </cell>
          <cell r="N3176">
            <v>2039720</v>
          </cell>
          <cell r="O3176" t="str">
            <v>NETWORK_GEO</v>
          </cell>
          <cell r="P3176">
            <v>1.42</v>
          </cell>
          <cell r="Q3176">
            <v>1</v>
          </cell>
          <cell r="R3176" t="str">
            <v>Seller Fulfilled</v>
          </cell>
          <cell r="S3176" t="str">
            <v>Seller Fulfilled</v>
          </cell>
          <cell r="T3176" t="str">
            <v>3WWS1D4Y34R6</v>
          </cell>
          <cell r="U3176" t="str">
            <v>10764608007393</v>
          </cell>
        </row>
        <row r="3177">
          <cell r="A3177" t="str">
            <v>4163-CASE</v>
          </cell>
          <cell r="B3177">
            <v>796017638</v>
          </cell>
          <cell r="C3177" t="str">
            <v>BAZIC 3 Ring Binder 3" View Binders Slant D Ring Red, Hold 600 Sheets, 12-Count</v>
          </cell>
          <cell r="D3177" t="str">
            <v>ACTIVE</v>
          </cell>
          <cell r="E3177" t="str">
            <v>PUBLISHED</v>
          </cell>
          <cell r="G3177" t="str">
            <v>Office &amp; Stationery</v>
          </cell>
          <cell r="H3177" t="str">
            <v>Binders</v>
          </cell>
          <cell r="I3177">
            <v>106.4</v>
          </cell>
          <cell r="J3177" t="str">
            <v>USD</v>
          </cell>
          <cell r="K3177" t="str">
            <v>Base</v>
          </cell>
          <cell r="L3177">
            <v>106.4</v>
          </cell>
          <cell r="M3177">
            <v>2039738</v>
          </cell>
          <cell r="N3177">
            <v>2039720</v>
          </cell>
          <cell r="O3177" t="str">
            <v>NETWORK_GEO</v>
          </cell>
          <cell r="P3177">
            <v>0.12</v>
          </cell>
          <cell r="Q3177">
            <v>1</v>
          </cell>
          <cell r="R3177" t="str">
            <v>Seller Fulfilled</v>
          </cell>
          <cell r="S3177" t="str">
            <v>Seller Fulfilled</v>
          </cell>
          <cell r="T3177" t="str">
            <v>6H50P91SVJLV</v>
          </cell>
          <cell r="U3177" t="str">
            <v>00764608007471</v>
          </cell>
        </row>
        <row r="3178">
          <cell r="A3178" t="str">
            <v>4171-PACK2</v>
          </cell>
          <cell r="B3178">
            <v>10234362288</v>
          </cell>
          <cell r="C3178" t="str">
            <v>BAZIC 3 Ring Binder 1" View Binders Slant D Ring Black, PVC-Free, Hold 220 Sheets, 2-Count</v>
          </cell>
          <cell r="D3178" t="str">
            <v>ACTIVE</v>
          </cell>
          <cell r="E3178" t="str">
            <v>PUBLISHED</v>
          </cell>
          <cell r="G3178" t="str">
            <v>Office &amp; Stationery</v>
          </cell>
          <cell r="H3178" t="str">
            <v>Binders</v>
          </cell>
          <cell r="I3178">
            <v>20.75</v>
          </cell>
          <cell r="J3178" t="str">
            <v>USD</v>
          </cell>
          <cell r="K3178" t="str">
            <v>Base</v>
          </cell>
          <cell r="L3178">
            <v>20.75</v>
          </cell>
          <cell r="M3178">
            <v>2039738</v>
          </cell>
          <cell r="N3178">
            <v>2039720</v>
          </cell>
          <cell r="O3178" t="str">
            <v>NETWORK_GEO</v>
          </cell>
          <cell r="P3178">
            <v>0.36</v>
          </cell>
          <cell r="Q3178">
            <v>1</v>
          </cell>
          <cell r="R3178" t="str">
            <v>Seller Fulfilled</v>
          </cell>
          <cell r="S3178" t="str">
            <v>Seller Fulfilled</v>
          </cell>
          <cell r="T3178" t="str">
            <v>10JH03N44DSY</v>
          </cell>
          <cell r="U3178" t="str">
            <v>00465374957082</v>
          </cell>
        </row>
        <row r="3179">
          <cell r="A3179" t="str">
            <v>5080-CASE</v>
          </cell>
          <cell r="B3179">
            <v>881314015</v>
          </cell>
          <cell r="C3179" t="str">
            <v>BAZIC Cash Money Rent Spiral Bound Receipt Book, 200 Sets 7 5/8"x10 7/8" 2-Part Carbonless, 12-Packs</v>
          </cell>
          <cell r="D3179" t="str">
            <v>ACTIVE</v>
          </cell>
          <cell r="E3179" t="str">
            <v>PUBLISHED</v>
          </cell>
          <cell r="F3179" t="str">
            <v>Offer end date has passed</v>
          </cell>
          <cell r="G3179" t="str">
            <v>Office &amp; Stationery</v>
          </cell>
          <cell r="H3179" t="str">
            <v>Pencils</v>
          </cell>
          <cell r="I3179">
            <v>9.99</v>
          </cell>
          <cell r="J3179" t="str">
            <v>USD</v>
          </cell>
          <cell r="K3179" t="str">
            <v>Base</v>
          </cell>
          <cell r="L3179" t="str">
            <v>Yes</v>
          </cell>
          <cell r="M3179">
            <v>2038710</v>
          </cell>
          <cell r="N3179">
            <v>2039720</v>
          </cell>
          <cell r="O3179" t="str">
            <v>NETWORK_GEO</v>
          </cell>
          <cell r="P3179">
            <v>0.42</v>
          </cell>
          <cell r="Q3179">
            <v>1</v>
          </cell>
          <cell r="R3179" t="str">
            <v>Seller Fulfilled</v>
          </cell>
          <cell r="S3179" t="str">
            <v>Seller Fulfilled</v>
          </cell>
          <cell r="T3179" t="str">
            <v>2MFM26ILKVDV</v>
          </cell>
          <cell r="U3179" t="str">
            <v>00764608007846</v>
          </cell>
        </row>
        <row r="3180">
          <cell r="A3180" t="str">
            <v>5087-EACH</v>
          </cell>
          <cell r="B3180">
            <v>102483634</v>
          </cell>
          <cell r="C3180" t="str">
            <v>BAZIC 100 Ct Primary Marble Composition Book [5087]</v>
          </cell>
          <cell r="D3180" t="str">
            <v>ACTIVE</v>
          </cell>
          <cell r="E3180" t="str">
            <v>PUBLISHED</v>
          </cell>
          <cell r="F3180" t="str">
            <v>Reasonable price requirements are not met</v>
          </cell>
          <cell r="G3180" t="str">
            <v>Office &amp; Stationery</v>
          </cell>
          <cell r="H3180" t="str">
            <v>Composition Notebooks</v>
          </cell>
          <cell r="I3180">
            <v>9.19</v>
          </cell>
          <cell r="J3180" t="str">
            <v>USD</v>
          </cell>
          <cell r="K3180" t="str">
            <v>Base</v>
          </cell>
          <cell r="L3180">
            <v>9.19</v>
          </cell>
          <cell r="M3180">
            <v>2038710</v>
          </cell>
          <cell r="N3180">
            <v>2039720</v>
          </cell>
          <cell r="O3180" t="str">
            <v>NETWORK_GEO</v>
          </cell>
          <cell r="P3180">
            <v>1.56</v>
          </cell>
          <cell r="Q3180">
            <v>1</v>
          </cell>
          <cell r="R3180" t="str">
            <v>Seller Fulfilled</v>
          </cell>
          <cell r="S3180" t="str">
            <v>Seller Fulfilled</v>
          </cell>
          <cell r="T3180" t="str">
            <v>3XOLVVP3IZY0</v>
          </cell>
          <cell r="U3180" t="str">
            <v>10764608079000</v>
          </cell>
        </row>
        <row r="3181">
          <cell r="A3181" t="str">
            <v>5131-BOX</v>
          </cell>
          <cell r="B3181">
            <v>208660562</v>
          </cell>
          <cell r="C3181" t="str">
            <v>BAZIC Sticky Notes 1.5x2 Assorted Color, (400 Sheets/Pack), 24-Pack</v>
          </cell>
          <cell r="D3181" t="str">
            <v>ACTIVE</v>
          </cell>
          <cell r="E3181" t="str">
            <v>PUBLISHED</v>
          </cell>
          <cell r="F3181" t="str">
            <v>Offer end date has passed</v>
          </cell>
          <cell r="G3181" t="str">
            <v>Crafts</v>
          </cell>
          <cell r="H3181" t="str">
            <v>Coloring Books</v>
          </cell>
          <cell r="I3181">
            <v>9</v>
          </cell>
          <cell r="J3181" t="str">
            <v>USD</v>
          </cell>
          <cell r="K3181" t="str">
            <v>Base</v>
          </cell>
          <cell r="L3181" t="str">
            <v>Yes</v>
          </cell>
          <cell r="M3181">
            <v>2039904</v>
          </cell>
          <cell r="N3181">
            <v>2038710</v>
          </cell>
          <cell r="O3181" t="str">
            <v>NETWORK_GEO</v>
          </cell>
          <cell r="P3181">
            <v>0.48</v>
          </cell>
          <cell r="Q3181">
            <v>1</v>
          </cell>
          <cell r="R3181" t="str">
            <v>Seller Fulfilled</v>
          </cell>
          <cell r="S3181" t="str">
            <v>Seller Fulfilled</v>
          </cell>
          <cell r="T3181" t="str">
            <v>1OTYCC1T585L</v>
          </cell>
          <cell r="U3181" t="str">
            <v>00814625080411</v>
          </cell>
        </row>
        <row r="3182">
          <cell r="A3182" t="str">
            <v>541-PACK2</v>
          </cell>
          <cell r="B3182">
            <v>469663467</v>
          </cell>
          <cell r="C3182" t="str">
            <v>BAZIC Poster Board Assorted Color 22" X 14", For Crafting, 10-Count</v>
          </cell>
          <cell r="D3182" t="str">
            <v>ACTIVE</v>
          </cell>
          <cell r="E3182" t="str">
            <v>PUBLISHED</v>
          </cell>
          <cell r="G3182" t="str">
            <v>Office &amp; Stationery</v>
          </cell>
          <cell r="H3182" t="str">
            <v>Poster Boards</v>
          </cell>
          <cell r="I3182">
            <v>12.99</v>
          </cell>
          <cell r="J3182" t="str">
            <v>USD</v>
          </cell>
          <cell r="K3182" t="str">
            <v>Base</v>
          </cell>
          <cell r="L3182">
            <v>12.99</v>
          </cell>
          <cell r="M3182">
            <v>2039749</v>
          </cell>
          <cell r="N3182">
            <v>2038710</v>
          </cell>
          <cell r="O3182" t="str">
            <v>NETWORK_GEO</v>
          </cell>
          <cell r="P3182">
            <v>0.05</v>
          </cell>
          <cell r="Q3182">
            <v>1</v>
          </cell>
          <cell r="R3182" t="str">
            <v>Seller Fulfilled</v>
          </cell>
          <cell r="S3182" t="str">
            <v>Seller Fulfilled</v>
          </cell>
          <cell r="T3182" t="str">
            <v>5BYTUNQUA9YX</v>
          </cell>
          <cell r="U3182" t="str">
            <v>00764608082560</v>
          </cell>
        </row>
        <row r="3183">
          <cell r="A3183" t="str">
            <v>5436-A-CASE</v>
          </cell>
          <cell r="B3183">
            <v>1214777837</v>
          </cell>
          <cell r="C3183" t="str">
            <v>BAZIC Poly Bubble Mailers 8.5" x 11.25" #2 Padded Shipping Envelope, 150 Count</v>
          </cell>
          <cell r="D3183" t="str">
            <v>ARCHIVED</v>
          </cell>
          <cell r="E3183" t="str">
            <v>UNPUBLISHED</v>
          </cell>
          <cell r="F3183" t="str">
            <v>Offer end date has passed,No Match Found - Adjusted to your last submitted price</v>
          </cell>
          <cell r="G3183" t="str">
            <v>Office &amp; Stationery</v>
          </cell>
          <cell r="H3183" t="str">
            <v>Masking Tapes</v>
          </cell>
          <cell r="I3183">
            <v>8.99</v>
          </cell>
          <cell r="J3183" t="str">
            <v>USD</v>
          </cell>
          <cell r="K3183" t="str">
            <v>Base</v>
          </cell>
          <cell r="L3183" t="str">
            <v>Yes</v>
          </cell>
          <cell r="M3183">
            <v>2038710</v>
          </cell>
          <cell r="N3183">
            <v>2038710</v>
          </cell>
          <cell r="O3183" t="str">
            <v>NETWORK_GEO</v>
          </cell>
          <cell r="P3183">
            <v>0.44</v>
          </cell>
          <cell r="Q3183">
            <v>1</v>
          </cell>
          <cell r="R3183" t="str">
            <v>Seller Fulfilled</v>
          </cell>
          <cell r="S3183" t="str">
            <v>Seller Fulfilled</v>
          </cell>
          <cell r="T3183" t="str">
            <v>4TT9BNP5RP3Q</v>
          </cell>
          <cell r="U3183" t="str">
            <v>00764608009543</v>
          </cell>
        </row>
        <row r="3184">
          <cell r="A3184" t="str">
            <v>72823-SET4</v>
          </cell>
          <cell r="B3184">
            <v>418542366</v>
          </cell>
          <cell r="C3184" t="str">
            <v>Advanced Coloring Books 4-Title, for Kids, 4-Pack</v>
          </cell>
          <cell r="D3184" t="str">
            <v>ACTIVE</v>
          </cell>
          <cell r="E3184" t="str">
            <v>PUBLISHED</v>
          </cell>
          <cell r="G3184" t="str">
            <v>Crafts</v>
          </cell>
          <cell r="H3184" t="str">
            <v>Coloring Books</v>
          </cell>
          <cell r="I3184">
            <v>19.25</v>
          </cell>
          <cell r="J3184" t="str">
            <v>USD</v>
          </cell>
          <cell r="K3184" t="str">
            <v>Base</v>
          </cell>
          <cell r="L3184">
            <v>19.25</v>
          </cell>
          <cell r="M3184">
            <v>2038710</v>
          </cell>
          <cell r="N3184">
            <v>2038980</v>
          </cell>
          <cell r="O3184" t="str">
            <v>NETWORK_GEO</v>
          </cell>
          <cell r="P3184">
            <v>8.5</v>
          </cell>
          <cell r="Q3184">
            <v>1</v>
          </cell>
          <cell r="R3184" t="str">
            <v>Seller Fulfilled</v>
          </cell>
          <cell r="S3184" t="str">
            <v>Seller Fulfilled</v>
          </cell>
          <cell r="T3184" t="str">
            <v>350ZVMK8W5JT</v>
          </cell>
          <cell r="U3184" t="str">
            <v>20764608010376</v>
          </cell>
        </row>
        <row r="3185">
          <cell r="A3185" t="str">
            <v>8242-EACH</v>
          </cell>
          <cell r="B3185">
            <v>16516450200</v>
          </cell>
          <cell r="C3185" t="str">
            <v>BAZIC Catalog Envelope 10" x 13" Gummed Seal Eyelet Closure, 3-Count</v>
          </cell>
          <cell r="D3185" t="str">
            <v>ACTIVE</v>
          </cell>
          <cell r="E3185" t="str">
            <v>PUBLISHED</v>
          </cell>
          <cell r="F3185" t="str">
            <v>Offer end date has passed</v>
          </cell>
          <cell r="G3185" t="str">
            <v>Office &amp; Stationery</v>
          </cell>
          <cell r="H3185" t="str">
            <v>Markers</v>
          </cell>
          <cell r="I3185">
            <v>78.5</v>
          </cell>
          <cell r="J3185" t="str">
            <v>USD</v>
          </cell>
          <cell r="K3185" t="str">
            <v>Base</v>
          </cell>
          <cell r="L3185" t="str">
            <v>Yes</v>
          </cell>
          <cell r="M3185">
            <v>2038710</v>
          </cell>
          <cell r="N3185">
            <v>2039746</v>
          </cell>
          <cell r="O3185" t="str">
            <v>NETWORK_GEO</v>
          </cell>
          <cell r="P3185">
            <v>2.1800000000000002</v>
          </cell>
          <cell r="Q3185">
            <v>1</v>
          </cell>
          <cell r="R3185" t="str">
            <v>Seller Fulfilled</v>
          </cell>
          <cell r="S3185" t="str">
            <v>Seller Fulfilled</v>
          </cell>
          <cell r="T3185" t="str">
            <v>5TA5C7R7245G</v>
          </cell>
          <cell r="U3185" t="str">
            <v>10764608012366</v>
          </cell>
        </row>
        <row r="3186">
          <cell r="A3186" t="str">
            <v>922-PACK12</v>
          </cell>
          <cell r="B3186">
            <v>1274122907</v>
          </cell>
          <cell r="C3186" t="str">
            <v>BAZIC Tan Packaging Tape 1.88"x54.6 Yards, Shipping Mailing Moving Sealing Packing Tapes Refill Rolls, 12-Pack</v>
          </cell>
          <cell r="D3186" t="str">
            <v>ACTIVE</v>
          </cell>
          <cell r="E3186" t="str">
            <v>PUBLISHED</v>
          </cell>
          <cell r="F3186" t="str">
            <v>Shipping information is not found,No online price found for the item,Offer end date has passed</v>
          </cell>
          <cell r="G3186" t="str">
            <v>Office &amp; Stationery</v>
          </cell>
          <cell r="H3186" t="str">
            <v>Markers</v>
          </cell>
          <cell r="I3186">
            <v>9.5</v>
          </cell>
          <cell r="J3186" t="str">
            <v>USD</v>
          </cell>
          <cell r="K3186" t="str">
            <v>Base</v>
          </cell>
          <cell r="L3186" t="str">
            <v>Yes</v>
          </cell>
          <cell r="M3186">
            <v>2038710</v>
          </cell>
          <cell r="N3186">
            <v>2039746</v>
          </cell>
          <cell r="O3186" t="str">
            <v>NETWORK_GEO</v>
          </cell>
          <cell r="P3186">
            <v>0.12</v>
          </cell>
          <cell r="Q3186">
            <v>1</v>
          </cell>
          <cell r="R3186" t="str">
            <v>Seller Fulfilled</v>
          </cell>
          <cell r="S3186" t="str">
            <v>Walmart Fulfilled</v>
          </cell>
          <cell r="T3186" t="str">
            <v>4SQUL2AC7OTK</v>
          </cell>
          <cell r="U3186" t="str">
            <v>00462140839399</v>
          </cell>
        </row>
        <row r="3187">
          <cell r="A3187" t="str">
            <v>927-PACK2</v>
          </cell>
          <cell r="B3187">
            <v>569330346</v>
          </cell>
          <cell r="C3187" t="str">
            <v>BAZIC Crystal Clear Tape w/ Dispenser 3/4" X 1296", Glossy Finish, 2-Packs</v>
          </cell>
          <cell r="D3187" t="str">
            <v>ACTIVE</v>
          </cell>
          <cell r="E3187" t="str">
            <v>PUBLISHED</v>
          </cell>
          <cell r="F3187" t="str">
            <v>Shipping information is not found,Price Adjusted</v>
          </cell>
          <cell r="G3187" t="str">
            <v>Office &amp; Stationery</v>
          </cell>
          <cell r="H3187" t="str">
            <v>Dry Erase Markers</v>
          </cell>
          <cell r="I3187">
            <v>41</v>
          </cell>
          <cell r="J3187" t="str">
            <v>USD</v>
          </cell>
          <cell r="K3187" t="str">
            <v>Base</v>
          </cell>
          <cell r="L3187" t="str">
            <v>Yes</v>
          </cell>
          <cell r="M3187">
            <v>2039729</v>
          </cell>
          <cell r="N3187">
            <v>2039746</v>
          </cell>
          <cell r="O3187" t="str">
            <v>NETWORK_GEO</v>
          </cell>
          <cell r="P3187">
            <v>3.24</v>
          </cell>
          <cell r="Q3187">
            <v>1</v>
          </cell>
          <cell r="R3187" t="str">
            <v>Seller Fulfilled</v>
          </cell>
          <cell r="S3187" t="str">
            <v>Seller Fulfilled</v>
          </cell>
          <cell r="T3187" t="str">
            <v>4JUGRVVD4A4O</v>
          </cell>
          <cell r="U3187" t="str">
            <v>10764608012519</v>
          </cell>
        </row>
        <row r="3188">
          <cell r="A3188" t="str">
            <v>951-PACK2</v>
          </cell>
          <cell r="B3188">
            <v>799588504</v>
          </cell>
          <cell r="C3188" t="str">
            <v>BAZIC General Purpose Masking Tape 0.94" X 1440" (40 Yards), 2-Packs</v>
          </cell>
          <cell r="D3188" t="str">
            <v>ACTIVE</v>
          </cell>
          <cell r="E3188" t="str">
            <v>PUBLISHED</v>
          </cell>
          <cell r="G3188" t="str">
            <v>Office &amp; Stationery</v>
          </cell>
          <cell r="H3188" t="str">
            <v>Masking Tapes</v>
          </cell>
          <cell r="I3188">
            <v>9.99</v>
          </cell>
          <cell r="J3188" t="str">
            <v>USD</v>
          </cell>
          <cell r="K3188" t="str">
            <v>Base</v>
          </cell>
          <cell r="L3188">
            <v>9.99</v>
          </cell>
          <cell r="M3188">
            <v>2038710</v>
          </cell>
          <cell r="N3188">
            <v>2039746</v>
          </cell>
          <cell r="O3188" t="str">
            <v>NETWORK_GEO</v>
          </cell>
          <cell r="P3188">
            <v>0.33</v>
          </cell>
          <cell r="Q3188">
            <v>1</v>
          </cell>
          <cell r="R3188" t="str">
            <v>Seller Fulfilled</v>
          </cell>
          <cell r="S3188" t="str">
            <v>Seller Fulfilled</v>
          </cell>
          <cell r="T3188" t="str">
            <v>677H2ZU8AYSM</v>
          </cell>
          <cell r="U3188" t="str">
            <v>00463447366304</v>
          </cell>
        </row>
        <row r="3189">
          <cell r="A3189" t="str">
            <v>1228-PACK2</v>
          </cell>
          <cell r="B3189">
            <v>711611369</v>
          </cell>
          <cell r="C3189" t="str">
            <v>BAZIC Washable Markers 8 Color Triangle Jumbo Coloring Marker (8/Pack), 2-Packs</v>
          </cell>
          <cell r="D3189" t="str">
            <v>ACTIVE</v>
          </cell>
          <cell r="E3189" t="str">
            <v>PUBLISHED</v>
          </cell>
          <cell r="F3189" t="str">
            <v>Offer end date has passed</v>
          </cell>
          <cell r="G3189" t="str">
            <v>Office &amp; Stationery</v>
          </cell>
          <cell r="H3189" t="str">
            <v>Markers</v>
          </cell>
          <cell r="I3189">
            <v>7.36</v>
          </cell>
          <cell r="J3189" t="str">
            <v>USD</v>
          </cell>
          <cell r="K3189" t="str">
            <v>Base</v>
          </cell>
          <cell r="L3189" t="str">
            <v>Yes</v>
          </cell>
          <cell r="M3189">
            <v>2039746</v>
          </cell>
          <cell r="N3189">
            <v>2039746</v>
          </cell>
          <cell r="O3189" t="str">
            <v>NETWORK_GEO</v>
          </cell>
          <cell r="P3189">
            <v>0.09</v>
          </cell>
          <cell r="Q3189">
            <v>1</v>
          </cell>
          <cell r="R3189" t="str">
            <v>Seller Fulfilled</v>
          </cell>
          <cell r="S3189" t="str">
            <v>Walmart Fulfilled</v>
          </cell>
          <cell r="T3189" t="str">
            <v>141X0CB8ZEX9</v>
          </cell>
          <cell r="U3189" t="str">
            <v>00764608012642</v>
          </cell>
        </row>
        <row r="3190">
          <cell r="A3190" t="str">
            <v>1262-BOX</v>
          </cell>
          <cell r="B3190">
            <v>956791793</v>
          </cell>
          <cell r="C3190" t="str">
            <v>BAZIC Permanent Marker Fine Line, Mini Assorted Color Markers (6/Pack), 24-Packs</v>
          </cell>
          <cell r="D3190" t="str">
            <v>ARCHIVED</v>
          </cell>
          <cell r="E3190" t="str">
            <v>UNPUBLISHED</v>
          </cell>
          <cell r="F3190" t="str">
            <v>Offer end date has passed</v>
          </cell>
          <cell r="G3190" t="str">
            <v>Office &amp; Stationery</v>
          </cell>
          <cell r="H3190" t="str">
            <v>Dry Erase Markers</v>
          </cell>
          <cell r="I3190">
            <v>15.89</v>
          </cell>
          <cell r="J3190" t="str">
            <v>USD</v>
          </cell>
          <cell r="K3190" t="str">
            <v>Base</v>
          </cell>
          <cell r="L3190" t="str">
            <v>Yes</v>
          </cell>
          <cell r="M3190">
            <v>2039746</v>
          </cell>
          <cell r="N3190">
            <v>2039746</v>
          </cell>
          <cell r="O3190" t="str">
            <v>NETWORK_GEO</v>
          </cell>
          <cell r="P3190">
            <v>0.46</v>
          </cell>
          <cell r="Q3190">
            <v>1</v>
          </cell>
          <cell r="R3190" t="str">
            <v>Seller Fulfilled</v>
          </cell>
          <cell r="S3190" t="str">
            <v>Walmart Fulfilled</v>
          </cell>
          <cell r="T3190" t="str">
            <v>715GXEQR6YY1</v>
          </cell>
          <cell r="U3190" t="str">
            <v>00764608012727</v>
          </cell>
        </row>
        <row r="3191">
          <cell r="A3191" t="str">
            <v>1715-EACH</v>
          </cell>
          <cell r="B3191">
            <v>127350873</v>
          </cell>
          <cell r="C3191" t="str">
            <v>BAZIC 6-Color Scented Ballpoint Pen, 1.0mm Medium Point, Assorted Retractable Multicolor Pen, RANDOM 1 COUNT</v>
          </cell>
          <cell r="D3191" t="str">
            <v>RETIRED</v>
          </cell>
          <cell r="E3191" t="str">
            <v>UNPUBLISHED</v>
          </cell>
          <cell r="F3191" t="str">
            <v>Offer end date has passed</v>
          </cell>
          <cell r="G3191" t="str">
            <v>Office &amp; Stationery</v>
          </cell>
          <cell r="H3191" t="str">
            <v>Markers</v>
          </cell>
          <cell r="I3191">
            <v>8.99</v>
          </cell>
          <cell r="J3191" t="str">
            <v>USD</v>
          </cell>
          <cell r="K3191" t="str">
            <v>Base</v>
          </cell>
          <cell r="L3191" t="str">
            <v>Yes</v>
          </cell>
          <cell r="M3191">
            <v>2039719</v>
          </cell>
          <cell r="N3191">
            <v>2039746</v>
          </cell>
          <cell r="O3191" t="str">
            <v>NETWORK_GEO</v>
          </cell>
          <cell r="P3191">
            <v>0.26</v>
          </cell>
          <cell r="Q3191">
            <v>1</v>
          </cell>
          <cell r="R3191" t="str">
            <v>Seller Fulfilled</v>
          </cell>
          <cell r="S3191" t="str">
            <v>Seller Fulfilled</v>
          </cell>
          <cell r="T3191" t="str">
            <v>6VVYT2YHQNQN</v>
          </cell>
          <cell r="U3191" t="str">
            <v>00467096951652</v>
          </cell>
        </row>
        <row r="3192">
          <cell r="A3192" t="str">
            <v>1921-BOX</v>
          </cell>
          <cell r="B3192">
            <v>609157687</v>
          </cell>
          <cell r="C3192" t="str">
            <v>BAZIC Pencil Sharpener Dual Blades, Assorted Color, (6/Pack), 24-Pack</v>
          </cell>
          <cell r="D3192" t="str">
            <v>ACTIVE</v>
          </cell>
          <cell r="E3192" t="str">
            <v>PUBLISHED</v>
          </cell>
          <cell r="F3192" t="str">
            <v>Listing &amp; Content:UPC Mismatch:Wrong-Item:Unpublish-Auto,No Match Found - Adjusted to your last submitted price</v>
          </cell>
          <cell r="G3192" t="str">
            <v>Office &amp; Stationery</v>
          </cell>
          <cell r="H3192" t="str">
            <v>Desk Pads</v>
          </cell>
          <cell r="I3192">
            <v>22.49</v>
          </cell>
          <cell r="J3192" t="str">
            <v>USD</v>
          </cell>
          <cell r="K3192" t="str">
            <v>Base</v>
          </cell>
          <cell r="L3192" t="str">
            <v>Yes</v>
          </cell>
          <cell r="M3192">
            <v>2039751</v>
          </cell>
          <cell r="N3192">
            <v>2038710</v>
          </cell>
          <cell r="O3192">
            <v>2.1</v>
          </cell>
          <cell r="P3192">
            <v>1.08</v>
          </cell>
          <cell r="Q3192">
            <v>1</v>
          </cell>
          <cell r="R3192" t="str">
            <v>Seller Fulfilled</v>
          </cell>
          <cell r="S3192" t="str">
            <v>Seller Fulfilled</v>
          </cell>
          <cell r="T3192" t="str">
            <v>6Q7Z08TRIDR4</v>
          </cell>
          <cell r="U3192" t="str">
            <v>00764608013205</v>
          </cell>
        </row>
        <row r="3193">
          <cell r="A3193" t="str">
            <v>2153-BOX</v>
          </cell>
          <cell r="B3193">
            <v>16707068539</v>
          </cell>
          <cell r="C3193" t="str">
            <v>BAZIC Binder Dividers White Paper Divider w/ 8 Writable Color Tabs, 11 Hole Punch (8/Pack), 24-Packs</v>
          </cell>
          <cell r="D3193" t="str">
            <v>ACTIVE</v>
          </cell>
          <cell r="E3193" t="str">
            <v>PUBLISHED</v>
          </cell>
          <cell r="F3193"/>
          <cell r="G3193" t="str">
            <v>Office &amp; Stationery</v>
          </cell>
          <cell r="H3193" t="str">
            <v>Correction Fluid</v>
          </cell>
          <cell r="I3193">
            <v>33.090000000000003</v>
          </cell>
          <cell r="J3193" t="str">
            <v>USD</v>
          </cell>
          <cell r="K3193" t="str">
            <v>Base</v>
          </cell>
          <cell r="L3193" t="str">
            <v>Yes</v>
          </cell>
          <cell r="M3193">
            <v>2039889</v>
          </cell>
          <cell r="N3193">
            <v>2039913</v>
          </cell>
          <cell r="O3193" t="str">
            <v>NETWORK_GEO</v>
          </cell>
          <cell r="P3193">
            <v>1.92</v>
          </cell>
          <cell r="Q3193">
            <v>1</v>
          </cell>
          <cell r="R3193" t="str">
            <v>Seller Fulfilled</v>
          </cell>
          <cell r="S3193" t="str">
            <v>Seller Fulfilled</v>
          </cell>
          <cell r="T3193" t="str">
            <v>5F4UMDX0TKAU</v>
          </cell>
          <cell r="U3193" t="str">
            <v>10764608016166</v>
          </cell>
        </row>
        <row r="3194">
          <cell r="A3194" t="str">
            <v>3443-SET6</v>
          </cell>
          <cell r="B3194">
            <v>38174095</v>
          </cell>
          <cell r="C3194" t="str">
            <v>BAZIC Glitter Shaker Color, Halloween Sparkling Powder, 6-Packs</v>
          </cell>
          <cell r="D3194" t="str">
            <v>ARCHIVED</v>
          </cell>
          <cell r="E3194" t="str">
            <v>UNPUBLISHED</v>
          </cell>
          <cell r="F3194" t="str">
            <v>Offer end date has passed,Current Offer At Or Below Target</v>
          </cell>
          <cell r="G3194" t="str">
            <v>Crafts</v>
          </cell>
          <cell r="H3194" t="str">
            <v>Glitter</v>
          </cell>
          <cell r="I3194">
            <v>15</v>
          </cell>
          <cell r="J3194" t="str">
            <v>USD</v>
          </cell>
          <cell r="K3194" t="str">
            <v>Base</v>
          </cell>
          <cell r="L3194" t="str">
            <v>Yes</v>
          </cell>
          <cell r="M3194">
            <v>2038710</v>
          </cell>
          <cell r="N3194">
            <v>2039719</v>
          </cell>
          <cell r="O3194" t="str">
            <v>NETWORK_GEO</v>
          </cell>
          <cell r="P3194">
            <v>3.06</v>
          </cell>
          <cell r="Q3194">
            <v>1</v>
          </cell>
          <cell r="R3194" t="str">
            <v>Seller Fulfilled</v>
          </cell>
          <cell r="S3194" t="str">
            <v>Walmart Fulfilled</v>
          </cell>
          <cell r="T3194" t="str">
            <v>689JZUF87YSO</v>
          </cell>
          <cell r="U3194" t="str">
            <v>10764608170806</v>
          </cell>
        </row>
        <row r="3195">
          <cell r="A3195" t="str">
            <v>4004-EACH</v>
          </cell>
          <cell r="B3195">
            <v>882734922</v>
          </cell>
          <cell r="C3195" t="str">
            <v>BAZIC Key Tag Label Window, Plastic Key Holder Key Ring (6/Pack), 1-Pack</v>
          </cell>
          <cell r="D3195" t="str">
            <v>ACTIVE</v>
          </cell>
          <cell r="E3195" t="str">
            <v>PUBLISHED</v>
          </cell>
          <cell r="F3195" t="str">
            <v>Offer end date has passed</v>
          </cell>
          <cell r="G3195" t="str">
            <v>Office &amp; Stationery</v>
          </cell>
          <cell r="H3195" t="str">
            <v>Form Holders &amp; Clipboards</v>
          </cell>
          <cell r="I3195">
            <v>24</v>
          </cell>
          <cell r="J3195" t="str">
            <v>USD</v>
          </cell>
          <cell r="K3195" t="str">
            <v>Base</v>
          </cell>
          <cell r="L3195" t="str">
            <v>Yes</v>
          </cell>
          <cell r="M3195">
            <v>2038710</v>
          </cell>
          <cell r="N3195">
            <v>2039893</v>
          </cell>
          <cell r="O3195" t="str">
            <v>NETWORK_GEO</v>
          </cell>
          <cell r="P3195">
            <v>3.48</v>
          </cell>
          <cell r="Q3195">
            <v>1</v>
          </cell>
          <cell r="R3195" t="str">
            <v>Seller Fulfilled</v>
          </cell>
          <cell r="S3195" t="str">
            <v>Seller Fulfilled</v>
          </cell>
          <cell r="T3195" t="str">
            <v>7EUEN20LO3TW</v>
          </cell>
          <cell r="U3195" t="str">
            <v>00764608018286</v>
          </cell>
        </row>
        <row r="3196">
          <cell r="A3196" t="str">
            <v>5066-PACK3</v>
          </cell>
          <cell r="B3196">
            <v>5397112408</v>
          </cell>
          <cell r="C3196" t="str">
            <v>BAZIC Security Self Seal Envelope 3 5/8" x 6 1/2" #6 Tint Mailing Envelopes, 55-Count, 3-Packs</v>
          </cell>
          <cell r="D3196" t="str">
            <v>ACTIVE</v>
          </cell>
          <cell r="E3196" t="str">
            <v>PUBLISHED</v>
          </cell>
          <cell r="F3196" t="str">
            <v>Listing &amp; Content:UPC Mismatch:Wrong-Item:Unpublish-Auto,Offer end date has passed</v>
          </cell>
          <cell r="G3196" t="str">
            <v>Office &amp; Stationery</v>
          </cell>
          <cell r="H3196" t="str">
            <v>Envelopes</v>
          </cell>
          <cell r="I3196">
            <v>13.99</v>
          </cell>
          <cell r="J3196" t="str">
            <v>USD</v>
          </cell>
          <cell r="K3196" t="str">
            <v>Base</v>
          </cell>
          <cell r="L3196">
            <v>13.99</v>
          </cell>
          <cell r="M3196">
            <v>2038710</v>
          </cell>
          <cell r="N3196">
            <v>2039751</v>
          </cell>
          <cell r="O3196">
            <v>1.1850000000000001</v>
          </cell>
          <cell r="P3196">
            <v>0.13</v>
          </cell>
          <cell r="Q3196">
            <v>1</v>
          </cell>
          <cell r="R3196" t="str">
            <v>Seller Fulfilled</v>
          </cell>
          <cell r="S3196" t="str">
            <v>Seller Fulfilled</v>
          </cell>
          <cell r="T3196" t="str">
            <v>1VRYHLJ3I1WP</v>
          </cell>
          <cell r="U3196" t="str">
            <v>00764608019184</v>
          </cell>
        </row>
        <row r="3197">
          <cell r="A3197" t="str">
            <v>5079-PACK6</v>
          </cell>
          <cell r="B3197">
            <v>301344236</v>
          </cell>
          <cell r="C3197" t="str">
            <v>BAZIC Filler Paper Loose Leaf Papers 125 ?Sheet, Wide Ruled 3 Hole Punched, 6-Pack</v>
          </cell>
          <cell r="D3197" t="str">
            <v>ARCHIVED</v>
          </cell>
          <cell r="E3197" t="str">
            <v>UNPUBLISHED</v>
          </cell>
          <cell r="F3197" t="str">
            <v>Offer end date has passed</v>
          </cell>
          <cell r="G3197" t="str">
            <v>Office &amp; Stationery</v>
          </cell>
          <cell r="H3197" t="str">
            <v>Manual Pencil Sharpeners</v>
          </cell>
          <cell r="I3197">
            <v>7.99</v>
          </cell>
          <cell r="J3197" t="str">
            <v>USD</v>
          </cell>
          <cell r="K3197" t="str">
            <v>Base</v>
          </cell>
          <cell r="L3197" t="str">
            <v>Yes</v>
          </cell>
          <cell r="M3197">
            <v>2039724</v>
          </cell>
          <cell r="N3197">
            <v>2039751</v>
          </cell>
          <cell r="O3197" t="str">
            <v>NETWORK_GEO</v>
          </cell>
          <cell r="P3197">
            <v>0.1</v>
          </cell>
          <cell r="Q3197">
            <v>1</v>
          </cell>
          <cell r="R3197" t="str">
            <v>Seller Fulfilled</v>
          </cell>
          <cell r="S3197" t="str">
            <v>Seller Fulfilled</v>
          </cell>
          <cell r="T3197" t="str">
            <v>4QVLLJXFIQIG</v>
          </cell>
          <cell r="U3197" t="str">
            <v>00764608019221</v>
          </cell>
        </row>
        <row r="3198">
          <cell r="A3198" t="str">
            <v>5086-CASE</v>
          </cell>
          <cell r="B3198">
            <v>831436565</v>
          </cell>
          <cell r="C3198" t="str">
            <v>BAZIC White Tri-Fold Project Presentation Display Board 28"x40", 30-Pack</v>
          </cell>
          <cell r="D3198" t="str">
            <v>ACTIVE</v>
          </cell>
          <cell r="E3198" t="str">
            <v>UNPUBLISHED</v>
          </cell>
          <cell r="F3198" t="str">
            <v>Reasonable price requirements are not met,Reasonable Price Not Satisfied</v>
          </cell>
          <cell r="G3198" t="str">
            <v>Office &amp; Stationery</v>
          </cell>
          <cell r="H3198" t="str">
            <v>Presentation Boards</v>
          </cell>
          <cell r="I3198">
            <v>204.25</v>
          </cell>
          <cell r="J3198" t="str">
            <v>USD</v>
          </cell>
          <cell r="K3198" t="str">
            <v>Base</v>
          </cell>
          <cell r="L3198" t="str">
            <v>Yes</v>
          </cell>
          <cell r="M3198">
            <v>2039885</v>
          </cell>
          <cell r="N3198">
            <v>2039872</v>
          </cell>
          <cell r="O3198" t="str">
            <v>NETWORK_GEO</v>
          </cell>
          <cell r="P3198">
            <v>27.24</v>
          </cell>
          <cell r="Q3198">
            <v>1</v>
          </cell>
          <cell r="R3198" t="str">
            <v>Seller Fulfilled</v>
          </cell>
          <cell r="S3198" t="str">
            <v>Seller Fulfilled</v>
          </cell>
          <cell r="T3198" t="str">
            <v>1ZCCY4N2RTF2</v>
          </cell>
          <cell r="U3198" t="str">
            <v>20764608020566</v>
          </cell>
        </row>
        <row r="3199">
          <cell r="A3199" t="str">
            <v>543-PACK2</v>
          </cell>
          <cell r="B3199">
            <v>513679207</v>
          </cell>
          <cell r="C3199" t="str">
            <v>BAZIC Manuscript Writing Pad 50 Sheet 10.5"x8" Handwriting Workbook, 2-Pack</v>
          </cell>
          <cell r="D3199" t="str">
            <v>ACTIVE</v>
          </cell>
          <cell r="E3199" t="str">
            <v>PUBLISHED</v>
          </cell>
          <cell r="G3199" t="str">
            <v>Office &amp; Stationery</v>
          </cell>
          <cell r="H3199" t="str">
            <v>Writing Pads</v>
          </cell>
          <cell r="I3199">
            <v>13.99</v>
          </cell>
          <cell r="J3199" t="str">
            <v>USD</v>
          </cell>
          <cell r="K3199" t="str">
            <v>Base</v>
          </cell>
          <cell r="L3199">
            <v>13.99</v>
          </cell>
          <cell r="M3199">
            <v>2039758</v>
          </cell>
          <cell r="N3199">
            <v>2039889</v>
          </cell>
          <cell r="O3199" t="str">
            <v>NETWORK_GEO</v>
          </cell>
          <cell r="P3199">
            <v>35.26</v>
          </cell>
          <cell r="Q3199">
            <v>1</v>
          </cell>
          <cell r="R3199" t="str">
            <v>Seller Fulfilled</v>
          </cell>
          <cell r="S3199" t="str">
            <v>Seller Fulfilled</v>
          </cell>
          <cell r="T3199" t="str">
            <v>2RU26K1E283N</v>
          </cell>
          <cell r="U3199" t="str">
            <v>20764608021501</v>
          </cell>
        </row>
        <row r="3200">
          <cell r="A3200" t="str">
            <v>5435-A-EACH</v>
          </cell>
          <cell r="B3200">
            <v>995369977</v>
          </cell>
          <cell r="C3200" t="str">
            <v>BAZIC Poly Bubble Mailers 6" x 9.25" #0 Padded Shipping Envelope, 25-Count</v>
          </cell>
          <cell r="D3200" t="str">
            <v>ACTIVE</v>
          </cell>
          <cell r="E3200" t="str">
            <v>PUBLISHED</v>
          </cell>
          <cell r="F3200" t="str">
            <v>Offer end date has passed</v>
          </cell>
          <cell r="G3200" t="str">
            <v>Office &amp; Stationery</v>
          </cell>
          <cell r="H3200" t="str">
            <v>Mailers</v>
          </cell>
          <cell r="I3200">
            <v>19.75</v>
          </cell>
          <cell r="J3200" t="str">
            <v>USD</v>
          </cell>
          <cell r="K3200" t="str">
            <v>Base</v>
          </cell>
          <cell r="L3200">
            <v>19.75</v>
          </cell>
          <cell r="M3200">
            <v>2038710</v>
          </cell>
          <cell r="N3200">
            <v>2039721</v>
          </cell>
          <cell r="O3200">
            <v>0.5</v>
          </cell>
          <cell r="P3200">
            <v>0.39</v>
          </cell>
          <cell r="Q3200">
            <v>1</v>
          </cell>
          <cell r="R3200" t="str">
            <v>Seller Fulfilled</v>
          </cell>
          <cell r="S3200" t="str">
            <v>Seller Fulfilled</v>
          </cell>
          <cell r="T3200" t="str">
            <v>78IYAZTTZ4SG</v>
          </cell>
          <cell r="U3200" t="str">
            <v>00463912570205</v>
          </cell>
        </row>
        <row r="3201">
          <cell r="A3201" t="str">
            <v>591-CASE</v>
          </cell>
          <cell r="B3201">
            <v>982705109</v>
          </cell>
          <cell r="C3201" t="str">
            <v>BAZIC Blue Foam Board 20" X 30", Colored Foam Boards 3/16 Inch Thickness, 25-Pack</v>
          </cell>
          <cell r="D3201" t="str">
            <v>ARCHIVED</v>
          </cell>
          <cell r="E3201" t="str">
            <v>UNPUBLISHED</v>
          </cell>
          <cell r="F3201" t="str">
            <v>Offer end date has passed</v>
          </cell>
          <cell r="G3201" t="str">
            <v>Office &amp; Stationery</v>
          </cell>
          <cell r="H3201" t="str">
            <v>Highlighters</v>
          </cell>
          <cell r="I3201">
            <v>16.25</v>
          </cell>
          <cell r="J3201" t="str">
            <v>USD</v>
          </cell>
          <cell r="K3201" t="str">
            <v>Base</v>
          </cell>
          <cell r="L3201" t="str">
            <v>Yes</v>
          </cell>
          <cell r="M3201">
            <v>2038710</v>
          </cell>
          <cell r="N3201">
            <v>2039896</v>
          </cell>
          <cell r="O3201" t="str">
            <v>NETWORK_GEO</v>
          </cell>
          <cell r="P3201">
            <v>0.74</v>
          </cell>
          <cell r="Q3201">
            <v>1</v>
          </cell>
          <cell r="R3201" t="str">
            <v>Seller Fulfilled</v>
          </cell>
          <cell r="S3201" t="str">
            <v>Seller Fulfilled</v>
          </cell>
          <cell r="T3201" t="str">
            <v>7ACOTK2OF1VM</v>
          </cell>
          <cell r="U3201" t="str">
            <v>00461909168374</v>
          </cell>
        </row>
        <row r="3202">
          <cell r="A3202" t="str">
            <v>724-SET2</v>
          </cell>
          <cell r="B3202">
            <v>30283530</v>
          </cell>
          <cell r="C3202" t="str">
            <v>BAZIC Lumiere Mechanical Pencil 0.7mm Soft Grip, (3/Pack), 2-Pack</v>
          </cell>
          <cell r="D3202" t="str">
            <v>ARCHIVED</v>
          </cell>
          <cell r="E3202" t="str">
            <v>UNPUBLISHED</v>
          </cell>
          <cell r="F3202" t="str">
            <v>Offer end date has passed</v>
          </cell>
          <cell r="G3202" t="str">
            <v>Crafts</v>
          </cell>
          <cell r="H3202" t="str">
            <v>Art Pastels</v>
          </cell>
          <cell r="I3202">
            <v>9.25</v>
          </cell>
          <cell r="J3202" t="str">
            <v>USD</v>
          </cell>
          <cell r="K3202" t="str">
            <v>Base</v>
          </cell>
          <cell r="L3202" t="str">
            <v>Yes</v>
          </cell>
          <cell r="M3202">
            <v>2039720</v>
          </cell>
          <cell r="N3202">
            <v>2039748</v>
          </cell>
          <cell r="O3202" t="str">
            <v>NETWORK_GEO</v>
          </cell>
          <cell r="P3202">
            <v>0.22</v>
          </cell>
          <cell r="Q3202">
            <v>1</v>
          </cell>
          <cell r="R3202" t="str">
            <v>Seller Fulfilled</v>
          </cell>
          <cell r="S3202" t="str">
            <v>Walmart Fulfilled</v>
          </cell>
          <cell r="T3202" t="str">
            <v>43VK6VT3IOMQ</v>
          </cell>
          <cell r="U3202" t="str">
            <v>00764608025512</v>
          </cell>
        </row>
        <row r="3203">
          <cell r="A3203" t="str">
            <v>781-BOX</v>
          </cell>
          <cell r="B3203">
            <v>461547426</v>
          </cell>
          <cell r="C3203" t="str">
            <v>BAZIC Mechanical Pencil Lead Refills HB 0.7mm (160 Count/Pack), 24-Pack</v>
          </cell>
          <cell r="D3203" t="str">
            <v>ACTIVE</v>
          </cell>
          <cell r="E3203" t="str">
            <v>PUBLISHED</v>
          </cell>
          <cell r="F3203"/>
          <cell r="G3203" t="str">
            <v>Crafts</v>
          </cell>
          <cell r="H3203" t="str">
            <v>Art Pastels</v>
          </cell>
          <cell r="I3203">
            <v>11.25</v>
          </cell>
          <cell r="J3203" t="str">
            <v>USD</v>
          </cell>
          <cell r="K3203" t="str">
            <v>Base</v>
          </cell>
          <cell r="L3203" t="str">
            <v>Yes</v>
          </cell>
          <cell r="M3203">
            <v>2039720</v>
          </cell>
          <cell r="N3203">
            <v>2039748</v>
          </cell>
          <cell r="O3203" t="str">
            <v>NETWORK_GEO</v>
          </cell>
          <cell r="P3203">
            <v>0.44</v>
          </cell>
          <cell r="Q3203">
            <v>1</v>
          </cell>
          <cell r="R3203" t="str">
            <v>Seller Fulfilled</v>
          </cell>
          <cell r="S3203" t="str">
            <v>Seller Fulfilled</v>
          </cell>
          <cell r="T3203" t="str">
            <v>6J4YGK89HHAM</v>
          </cell>
          <cell r="U3203" t="str">
            <v>00469941693830</v>
          </cell>
        </row>
        <row r="3204">
          <cell r="A3204" t="str">
            <v>807-CASE</v>
          </cell>
          <cell r="B3204">
            <v>728182449</v>
          </cell>
          <cell r="C3204" t="str">
            <v>BAZIC 3 Ring Pencil Pouch, Mesh Window, Double Zipper, Assorted Color, 144-Pack</v>
          </cell>
          <cell r="D3204" t="str">
            <v>ACTIVE</v>
          </cell>
          <cell r="E3204" t="str">
            <v>UNPUBLISHED</v>
          </cell>
          <cell r="F3204" t="str">
            <v>Reasonable price requirements are not met,Reasonable Price Not Satisfied</v>
          </cell>
          <cell r="G3204" t="str">
            <v>Office &amp; Stationery</v>
          </cell>
          <cell r="H3204" t="str">
            <v>Pencil Cases</v>
          </cell>
          <cell r="I3204">
            <v>296</v>
          </cell>
          <cell r="J3204" t="str">
            <v>USD</v>
          </cell>
          <cell r="K3204" t="str">
            <v>Base</v>
          </cell>
          <cell r="L3204">
            <v>208.5</v>
          </cell>
          <cell r="M3204">
            <v>2039750</v>
          </cell>
          <cell r="N3204">
            <v>2039722</v>
          </cell>
          <cell r="O3204" t="str">
            <v>NETWORK_GEO</v>
          </cell>
          <cell r="P3204">
            <v>33</v>
          </cell>
          <cell r="Q3204">
            <v>1</v>
          </cell>
          <cell r="R3204" t="str">
            <v>Seller Fulfilled</v>
          </cell>
          <cell r="S3204" t="str">
            <v>Seller Fulfilled</v>
          </cell>
          <cell r="T3204" t="str">
            <v>136QE2OVA7CQ</v>
          </cell>
          <cell r="U3204" t="str">
            <v>20764608025615</v>
          </cell>
        </row>
        <row r="3205">
          <cell r="A3205" t="str">
            <v>9029-EACH</v>
          </cell>
          <cell r="B3205">
            <v>15573609165</v>
          </cell>
          <cell r="C3205" t="str">
            <v>BAZIC Stretch Wrap Film Clear 5" x 1000 Ft with Handle, Standard Strength 80 Gauge Thick Shrink Wrap, 1 Roll</v>
          </cell>
          <cell r="D3205" t="str">
            <v>ACTIVE</v>
          </cell>
          <cell r="E3205" t="str">
            <v>PUBLISHED</v>
          </cell>
          <cell r="F3205" t="str">
            <v>Offer end date has passed</v>
          </cell>
          <cell r="G3205" t="str">
            <v>Office &amp; Stationery</v>
          </cell>
          <cell r="H3205" t="str">
            <v>Calculators</v>
          </cell>
          <cell r="I3205">
            <v>11.88</v>
          </cell>
          <cell r="J3205" t="str">
            <v>USD</v>
          </cell>
          <cell r="K3205" t="str">
            <v>Base</v>
          </cell>
          <cell r="L3205" t="str">
            <v>Yes</v>
          </cell>
          <cell r="M3205">
            <v>2038710</v>
          </cell>
          <cell r="N3205">
            <v>2039735</v>
          </cell>
          <cell r="O3205" t="str">
            <v>NETWORK_GEO</v>
          </cell>
          <cell r="P3205">
            <v>0.37</v>
          </cell>
          <cell r="Q3205">
            <v>1</v>
          </cell>
          <cell r="R3205" t="str">
            <v>Seller Fulfilled</v>
          </cell>
          <cell r="S3205" t="str">
            <v>Seller Fulfilled</v>
          </cell>
          <cell r="T3205" t="str">
            <v>24G9NJTKY7M4</v>
          </cell>
          <cell r="U3205" t="str">
            <v>00764608030011</v>
          </cell>
        </row>
        <row r="3206">
          <cell r="A3206" t="str">
            <v>L-24-EACH</v>
          </cell>
          <cell r="B3206">
            <v>324689660</v>
          </cell>
          <cell r="C3206" t="str">
            <v>BAZIC 12" X 16" Open &amp; Closed Sign, Double Sides Plastic Signs Vinyl, Business Store Office Door Window Restaurants Bars Retail Salon Shops, Waterproof, Indoor Outdoor, 1-Pack</v>
          </cell>
          <cell r="D3206" t="str">
            <v>ACTIVE</v>
          </cell>
          <cell r="E3206" t="str">
            <v>PUBLISHED</v>
          </cell>
          <cell r="G3206" t="str">
            <v>Home &amp; Garden</v>
          </cell>
          <cell r="H3206" t="str">
            <v>Plaques &amp; Signs</v>
          </cell>
          <cell r="I3206">
            <v>7.36</v>
          </cell>
          <cell r="J3206" t="str">
            <v>USD</v>
          </cell>
          <cell r="K3206" t="str">
            <v>Base</v>
          </cell>
          <cell r="L3206">
            <v>7.36</v>
          </cell>
          <cell r="M3206">
            <v>2038710</v>
          </cell>
          <cell r="N3206">
            <v>2039735</v>
          </cell>
          <cell r="O3206" t="str">
            <v>NETWORK_GEO</v>
          </cell>
          <cell r="P3206">
            <v>3.76</v>
          </cell>
          <cell r="Q3206">
            <v>1</v>
          </cell>
          <cell r="R3206" t="str">
            <v>Seller Fulfilled</v>
          </cell>
          <cell r="S3206" t="str">
            <v>Seller Fulfilled</v>
          </cell>
          <cell r="T3206" t="str">
            <v>7GNX02N5KE5D</v>
          </cell>
          <cell r="U3206" t="str">
            <v>10764608030087</v>
          </cell>
        </row>
        <row r="3207">
          <cell r="A3207" t="str">
            <v>1227-CASE</v>
          </cell>
          <cell r="B3207">
            <v>476687455</v>
          </cell>
          <cell r="C3207" t="str">
            <v>BAZIC Washable Dot Markers for Kids, 6 Colors Marker Kit (6/Pack), 12-Pack</v>
          </cell>
          <cell r="D3207" t="str">
            <v>ACTIVE</v>
          </cell>
          <cell r="E3207" t="str">
            <v>SYSTEM_PROBLEM</v>
          </cell>
          <cell r="F3207" t="str">
            <v>Compliance - Childrenâ€™s Product Policy</v>
          </cell>
          <cell r="G3207" t="str">
            <v>Office &amp; Stationery</v>
          </cell>
          <cell r="H3207" t="str">
            <v>Binders</v>
          </cell>
          <cell r="I3207">
            <v>69.59</v>
          </cell>
          <cell r="J3207" t="str">
            <v>USD</v>
          </cell>
          <cell r="K3207" t="str">
            <v>Base</v>
          </cell>
          <cell r="L3207" t="str">
            <v>Yes</v>
          </cell>
          <cell r="M3207">
            <v>2039746</v>
          </cell>
          <cell r="N3207">
            <v>2039738</v>
          </cell>
          <cell r="O3207" t="str">
            <v>NETWORK_GEO</v>
          </cell>
          <cell r="P3207">
            <v>10.36</v>
          </cell>
          <cell r="Q3207">
            <v>1</v>
          </cell>
          <cell r="R3207" t="str">
            <v>Seller Fulfilled</v>
          </cell>
          <cell r="S3207" t="str">
            <v>Seller Fulfilled</v>
          </cell>
          <cell r="T3207" t="str">
            <v>48NPGQF19WKN</v>
          </cell>
          <cell r="U3207" t="str">
            <v>20764608031470</v>
          </cell>
        </row>
        <row r="3208">
          <cell r="A3208" t="str">
            <v>1630-SET3</v>
          </cell>
          <cell r="B3208">
            <v>34997534</v>
          </cell>
          <cell r="C3208" t="str">
            <v>BAZIC Correction Tape Jumbo 5 mm x 394" Mini Instant Corrections, 3-Pack</v>
          </cell>
          <cell r="D3208" t="str">
            <v>ACTIVE</v>
          </cell>
          <cell r="E3208" t="str">
            <v>PUBLISHED</v>
          </cell>
          <cell r="G3208" t="str">
            <v>Office &amp; Stationery</v>
          </cell>
          <cell r="H3208" t="str">
            <v>Correction Tape</v>
          </cell>
          <cell r="I3208">
            <v>9.56</v>
          </cell>
          <cell r="J3208" t="str">
            <v>USD</v>
          </cell>
          <cell r="K3208" t="str">
            <v>Base</v>
          </cell>
          <cell r="L3208">
            <v>9.56</v>
          </cell>
          <cell r="M3208">
            <v>2039913</v>
          </cell>
          <cell r="N3208">
            <v>2039731</v>
          </cell>
          <cell r="O3208" t="str">
            <v>NETWORK_GEO</v>
          </cell>
          <cell r="P3208">
            <v>1.72</v>
          </cell>
          <cell r="Q3208">
            <v>1</v>
          </cell>
          <cell r="R3208" t="str">
            <v>Seller Fulfilled</v>
          </cell>
          <cell r="S3208" t="str">
            <v>Seller Fulfilled</v>
          </cell>
          <cell r="T3208" t="str">
            <v>6JIYFUYB91WM</v>
          </cell>
          <cell r="U3208" t="str">
            <v>10764608003159</v>
          </cell>
        </row>
        <row r="3209">
          <cell r="A3209" t="str">
            <v>2092-PACK2</v>
          </cell>
          <cell r="B3209">
            <v>782848983</v>
          </cell>
          <cell r="C3209" t="str">
            <v>BAZIC Hot Melt Glue Sticks Dual Temp 3.9" x 0.43" (10/Pack), 2-Packs</v>
          </cell>
          <cell r="D3209" t="str">
            <v>ACTIVE</v>
          </cell>
          <cell r="E3209" t="str">
            <v>PUBLISHED</v>
          </cell>
          <cell r="F3209" t="str">
            <v>Offer end date has passed</v>
          </cell>
          <cell r="G3209" t="str">
            <v>Office &amp; Stationery</v>
          </cell>
          <cell r="H3209" t="str">
            <v>File Folders</v>
          </cell>
          <cell r="I3209">
            <v>13.99</v>
          </cell>
          <cell r="J3209" t="str">
            <v>USD</v>
          </cell>
          <cell r="K3209" t="str">
            <v>Base</v>
          </cell>
          <cell r="L3209" t="str">
            <v>Yes</v>
          </cell>
          <cell r="M3209">
            <v>2038710</v>
          </cell>
          <cell r="N3209">
            <v>2039742</v>
          </cell>
          <cell r="O3209" t="str">
            <v>NETWORK_GEO</v>
          </cell>
          <cell r="P3209">
            <v>0.64</v>
          </cell>
          <cell r="Q3209">
            <v>1</v>
          </cell>
          <cell r="R3209" t="str">
            <v>Seller Fulfilled</v>
          </cell>
          <cell r="S3209" t="str">
            <v>Seller Fulfilled</v>
          </cell>
          <cell r="T3209" t="str">
            <v>2MR7D0ZR9A0H</v>
          </cell>
          <cell r="U3209" t="str">
            <v>00764608031735</v>
          </cell>
        </row>
        <row r="3210">
          <cell r="A3210" t="str">
            <v>266-EACH</v>
          </cell>
          <cell r="B3210">
            <v>53461447</v>
          </cell>
          <cell r="C3210" t="str">
            <v>BAZIC Medium 1 1/4" (32mm) Black Binder Clip (12/Box) [266]</v>
          </cell>
          <cell r="D3210" t="str">
            <v>ACTIVE</v>
          </cell>
          <cell r="E3210" t="str">
            <v>PUBLISHED</v>
          </cell>
          <cell r="G3210" t="str">
            <v>Office &amp; Stationery</v>
          </cell>
          <cell r="H3210" t="str">
            <v>Binder Clips</v>
          </cell>
          <cell r="I3210">
            <v>8.99</v>
          </cell>
          <cell r="J3210" t="str">
            <v>USD</v>
          </cell>
          <cell r="K3210" t="str">
            <v>Base</v>
          </cell>
          <cell r="L3210">
            <v>8.99</v>
          </cell>
          <cell r="M3210">
            <v>2039905</v>
          </cell>
          <cell r="N3210">
            <v>2038710</v>
          </cell>
          <cell r="O3210" t="str">
            <v>NETWORK_GEO</v>
          </cell>
          <cell r="P3210">
            <v>7.96</v>
          </cell>
          <cell r="Q3210">
            <v>1</v>
          </cell>
          <cell r="R3210" t="str">
            <v>Seller Fulfilled</v>
          </cell>
          <cell r="S3210" t="str">
            <v>Walmart Fulfilled</v>
          </cell>
          <cell r="T3210" t="str">
            <v>33Z3NOVHA8EW</v>
          </cell>
          <cell r="U3210" t="str">
            <v>20764608031838</v>
          </cell>
        </row>
        <row r="3211">
          <cell r="A3211" t="str">
            <v>3114-CASE</v>
          </cell>
          <cell r="B3211">
            <v>1944740865</v>
          </cell>
          <cell r="C3211" t="str">
            <v>BAZIC Binder Dividers w/ Pockets &amp; 5 Insertable Color Tabs, 11 Hole Punch Plastic Index Divider with Tab (5/Pack), 144-Packs</v>
          </cell>
          <cell r="D3211" t="str">
            <v>ACTIVE</v>
          </cell>
          <cell r="E3211" t="str">
            <v>UNPUBLISHED</v>
          </cell>
          <cell r="F3211" t="str">
            <v>Reasonable price requirements are not met,Reasonable Price Not Satisfied</v>
          </cell>
          <cell r="G3211" t="str">
            <v>Crafts</v>
          </cell>
          <cell r="H3211" t="str">
            <v>Play Doughs</v>
          </cell>
          <cell r="I3211">
            <v>97.99</v>
          </cell>
          <cell r="J3211" t="str">
            <v>USD</v>
          </cell>
          <cell r="K3211" t="str">
            <v>Base</v>
          </cell>
          <cell r="L3211" t="str">
            <v>Yes</v>
          </cell>
          <cell r="M3211">
            <v>2039889</v>
          </cell>
          <cell r="N3211">
            <v>2039741</v>
          </cell>
          <cell r="O3211" t="str">
            <v>NETWORK_GEO</v>
          </cell>
          <cell r="P3211">
            <v>29.42</v>
          </cell>
          <cell r="Q3211">
            <v>1</v>
          </cell>
          <cell r="R3211" t="str">
            <v>Seller Fulfilled</v>
          </cell>
          <cell r="S3211" t="str">
            <v>Seller Fulfilled</v>
          </cell>
          <cell r="T3211" t="str">
            <v>3SHU5V5TPHZQ</v>
          </cell>
          <cell r="U3211" t="str">
            <v>20764608033023</v>
          </cell>
        </row>
        <row r="3212">
          <cell r="A3212" t="str">
            <v>316-BOX</v>
          </cell>
          <cell r="B3212">
            <v>940754675</v>
          </cell>
          <cell r="C3212" t="str">
            <v>BAZIC Stainless Steel Ruler 12" (30cm) Non Skid Base, School Supplies, 24-Pack</v>
          </cell>
          <cell r="D3212" t="str">
            <v>ACTIVE</v>
          </cell>
          <cell r="E3212" t="str">
            <v>SYSTEM_PROBLEM</v>
          </cell>
          <cell r="F3212" t="str">
            <v>Compliance - Childrenâ€™s Product Policy</v>
          </cell>
          <cell r="G3212" t="str">
            <v>Office &amp; Stationery</v>
          </cell>
          <cell r="H3212" t="str">
            <v>Rulers</v>
          </cell>
          <cell r="I3212">
            <v>38.15</v>
          </cell>
          <cell r="J3212" t="str">
            <v>USD</v>
          </cell>
          <cell r="K3212" t="str">
            <v>Base</v>
          </cell>
          <cell r="L3212" t="str">
            <v>Yes</v>
          </cell>
          <cell r="M3212">
            <v>2039731</v>
          </cell>
          <cell r="N3212">
            <v>2039731</v>
          </cell>
          <cell r="O3212">
            <v>2.2400000000000002</v>
          </cell>
          <cell r="P3212">
            <v>0.3</v>
          </cell>
          <cell r="Q3212">
            <v>1</v>
          </cell>
          <cell r="R3212" t="str">
            <v>WFS Eligible</v>
          </cell>
          <cell r="S3212" t="str">
            <v>Seller Fulfilled</v>
          </cell>
          <cell r="T3212" t="str">
            <v>2143QBMHXHQA</v>
          </cell>
          <cell r="U3212" t="str">
            <v>00764608003350</v>
          </cell>
        </row>
        <row r="3213">
          <cell r="A3213" t="str">
            <v>3184-PACK2</v>
          </cell>
          <cell r="B3213">
            <v>686015527</v>
          </cell>
          <cell r="C3213" t="str">
            <v>BAZIC Manila File Folder 1/3 Cut Letter Size 11 5/8" x 9 /2", Total 200-Count</v>
          </cell>
          <cell r="D3213" t="str">
            <v>ACTIVE</v>
          </cell>
          <cell r="E3213" t="str">
            <v>PUBLISHED</v>
          </cell>
          <cell r="F3213" t="str">
            <v>Reasonable price requirements are not met,Reasonable Price Not Satisfied</v>
          </cell>
          <cell r="G3213" t="str">
            <v>Office &amp; Stationery</v>
          </cell>
          <cell r="H3213" t="str">
            <v>File Folders</v>
          </cell>
          <cell r="I3213">
            <v>35.19</v>
          </cell>
          <cell r="J3213" t="str">
            <v>USD</v>
          </cell>
          <cell r="K3213" t="str">
            <v>Base</v>
          </cell>
          <cell r="L3213">
            <v>35.19</v>
          </cell>
          <cell r="M3213">
            <v>2039742</v>
          </cell>
          <cell r="N3213">
            <v>2038710</v>
          </cell>
          <cell r="O3213" t="str">
            <v>NETWORK_GEO</v>
          </cell>
          <cell r="P3213">
            <v>13.88</v>
          </cell>
          <cell r="Q3213">
            <v>1</v>
          </cell>
          <cell r="R3213" t="str">
            <v>Seller Fulfilled</v>
          </cell>
          <cell r="S3213" t="str">
            <v>Seller Fulfilled</v>
          </cell>
          <cell r="T3213" t="str">
            <v>24WK29E18LV2</v>
          </cell>
          <cell r="U3213" t="str">
            <v>20088908735013</v>
          </cell>
        </row>
        <row r="3214">
          <cell r="A3214" t="str">
            <v>3424-EACH</v>
          </cell>
          <cell r="B3214">
            <v>54155419</v>
          </cell>
          <cell r="C3214" t="str">
            <v>BAZIC Washable Finger Paint, Presentation May Vary, Pack of 4 (40ml Each)</v>
          </cell>
          <cell r="D3214" t="str">
            <v>ARCHIVED</v>
          </cell>
          <cell r="E3214" t="str">
            <v>UNPUBLISHED</v>
          </cell>
          <cell r="F3214" t="str">
            <v>Offer end date has passed</v>
          </cell>
          <cell r="G3214" t="str">
            <v>Office &amp; Stationery</v>
          </cell>
          <cell r="H3214" t="str">
            <v>Labels</v>
          </cell>
          <cell r="I3214">
            <v>29.98</v>
          </cell>
          <cell r="J3214" t="str">
            <v>USD</v>
          </cell>
          <cell r="K3214" t="str">
            <v>Base</v>
          </cell>
          <cell r="L3214" t="str">
            <v>Yes</v>
          </cell>
          <cell r="M3214">
            <v>2039748</v>
          </cell>
          <cell r="N3214">
            <v>2038061</v>
          </cell>
          <cell r="O3214" t="str">
            <v>NETWORK_GEO</v>
          </cell>
          <cell r="P3214">
            <v>0.74</v>
          </cell>
          <cell r="Q3214">
            <v>1</v>
          </cell>
          <cell r="R3214" t="str">
            <v>Seller Fulfilled</v>
          </cell>
          <cell r="S3214" t="str">
            <v>Seller Fulfilled</v>
          </cell>
          <cell r="T3214" t="str">
            <v>57FO2CD337JT</v>
          </cell>
          <cell r="U3214" t="str">
            <v>10764608038151</v>
          </cell>
        </row>
        <row r="3215">
          <cell r="A3215" t="str">
            <v>3808-EACH</v>
          </cell>
          <cell r="B3215">
            <v>30466538</v>
          </cell>
          <cell r="C3215" t="str">
            <v>BAZIC White Round Label 3/4" Labels for File Folder (504/Pack), 1-Pack</v>
          </cell>
          <cell r="D3215" t="str">
            <v>ACTIVE</v>
          </cell>
          <cell r="E3215" t="str">
            <v>PUBLISHED</v>
          </cell>
          <cell r="F3215" t="str">
            <v>Offer end date has passed</v>
          </cell>
          <cell r="G3215" t="str">
            <v>Crafts</v>
          </cell>
          <cell r="H3215" t="str">
            <v>Stickers</v>
          </cell>
          <cell r="I3215">
            <v>11.99</v>
          </cell>
          <cell r="J3215" t="str">
            <v>USD</v>
          </cell>
          <cell r="K3215" t="str">
            <v>Base</v>
          </cell>
          <cell r="L3215" t="str">
            <v>Yes</v>
          </cell>
          <cell r="M3215">
            <v>2038061</v>
          </cell>
          <cell r="N3215">
            <v>2038710</v>
          </cell>
          <cell r="O3215" t="str">
            <v>NETWORK_GEO</v>
          </cell>
          <cell r="P3215">
            <v>0.56999999999999995</v>
          </cell>
          <cell r="Q3215">
            <v>1</v>
          </cell>
          <cell r="R3215" t="str">
            <v>Seller Fulfilled</v>
          </cell>
          <cell r="S3215" t="str">
            <v>Seller Fulfilled</v>
          </cell>
          <cell r="T3215" t="str">
            <v>3YGV8JVPGX6B</v>
          </cell>
          <cell r="U3215" t="str">
            <v>00764608038215</v>
          </cell>
        </row>
        <row r="3216">
          <cell r="A3216" t="str">
            <v>4001-BOX</v>
          </cell>
          <cell r="B3216">
            <v>281231146</v>
          </cell>
          <cell r="C3216" t="str">
            <v>BAZIC Wrist Coil Wrist Key Chain, Wrist Band Key Ring (2/Pack), 24-Packs</v>
          </cell>
          <cell r="D3216" t="str">
            <v>ACTIVE</v>
          </cell>
          <cell r="E3216" t="str">
            <v>PUBLISHED</v>
          </cell>
          <cell r="G3216" t="str">
            <v>Clothing, Shoes &amp; Accessories</v>
          </cell>
          <cell r="H3216" t="str">
            <v>Keychains</v>
          </cell>
          <cell r="I3216">
            <v>31.63</v>
          </cell>
          <cell r="J3216" t="str">
            <v>USD</v>
          </cell>
          <cell r="K3216" t="str">
            <v>Base</v>
          </cell>
          <cell r="L3216">
            <v>31.63</v>
          </cell>
          <cell r="M3216">
            <v>2038710</v>
          </cell>
          <cell r="N3216">
            <v>2039738</v>
          </cell>
          <cell r="O3216" t="str">
            <v>NETWORK_GEO</v>
          </cell>
          <cell r="P3216">
            <v>1.62</v>
          </cell>
          <cell r="Q3216">
            <v>1</v>
          </cell>
          <cell r="R3216" t="str">
            <v>Seller Fulfilled</v>
          </cell>
          <cell r="S3216" t="str">
            <v>Seller Fulfilled</v>
          </cell>
          <cell r="T3216" t="str">
            <v>34WTO2HGB6MX</v>
          </cell>
          <cell r="U3216" t="str">
            <v>00468214470147</v>
          </cell>
        </row>
        <row r="3217">
          <cell r="A3217" t="str">
            <v>4140-CASE</v>
          </cell>
          <cell r="B3217">
            <v>872113183</v>
          </cell>
          <cell r="C3217" t="str">
            <v>BAZIC 3 Ring Binder 1.5" Economy View Binders Burgundy, Hold 280 Sheets, 12-Count</v>
          </cell>
          <cell r="D3217" t="str">
            <v>ACTIVE</v>
          </cell>
          <cell r="E3217" t="str">
            <v>PUBLISHED</v>
          </cell>
          <cell r="G3217" t="str">
            <v>Office &amp; Stationery</v>
          </cell>
          <cell r="H3217" t="str">
            <v>Binders</v>
          </cell>
          <cell r="I3217">
            <v>41.24</v>
          </cell>
          <cell r="J3217" t="str">
            <v>USD</v>
          </cell>
          <cell r="K3217" t="str">
            <v>Base</v>
          </cell>
          <cell r="L3217">
            <v>41.24</v>
          </cell>
          <cell r="M3217">
            <v>2039738</v>
          </cell>
          <cell r="N3217">
            <v>2039728</v>
          </cell>
          <cell r="O3217" t="str">
            <v>NETWORK_GEO</v>
          </cell>
          <cell r="P3217">
            <v>1.32</v>
          </cell>
          <cell r="Q3217">
            <v>1</v>
          </cell>
          <cell r="R3217" t="str">
            <v>Seller Fulfilled</v>
          </cell>
          <cell r="S3217" t="str">
            <v>Seller Fulfilled</v>
          </cell>
          <cell r="T3217" t="str">
            <v>64VX83TS448Y</v>
          </cell>
          <cell r="U3217" t="str">
            <v>00764608044209</v>
          </cell>
        </row>
        <row r="3218">
          <cell r="A3218" t="str">
            <v>49175-CASE</v>
          </cell>
          <cell r="B3218">
            <v>510443968</v>
          </cell>
          <cell r="C3218" t="str">
            <v>PEPPA PIG Coloring Book 1 Title, Activity Drawing, 80 Pages, 36-Pack</v>
          </cell>
          <cell r="D3218" t="str">
            <v>ACTIVE</v>
          </cell>
          <cell r="E3218" t="str">
            <v>PUBLISHED</v>
          </cell>
          <cell r="F3218" t="str">
            <v>Listing &amp; Content:UPC Mismatch:Wrong-Item:ATOM (For Walmart internal use only: a0p0oho Mismatch Clean-Up )</v>
          </cell>
          <cell r="G3218" t="str">
            <v>Crafts</v>
          </cell>
          <cell r="H3218" t="str">
            <v>Coloring Books</v>
          </cell>
          <cell r="I3218">
            <v>48.99</v>
          </cell>
          <cell r="J3218" t="str">
            <v>USD</v>
          </cell>
          <cell r="K3218" t="str">
            <v>Base</v>
          </cell>
          <cell r="L3218">
            <v>48.99</v>
          </cell>
          <cell r="M3218">
            <v>2038710</v>
          </cell>
          <cell r="N3218">
            <v>2039728</v>
          </cell>
          <cell r="O3218" t="str">
            <v>NETWORK_GEO</v>
          </cell>
          <cell r="P3218">
            <v>0.44</v>
          </cell>
          <cell r="Q3218">
            <v>1</v>
          </cell>
          <cell r="R3218" t="str">
            <v>Seller Fulfilled</v>
          </cell>
          <cell r="S3218" t="str">
            <v>Seller Fulfilled</v>
          </cell>
          <cell r="T3218" t="str">
            <v>0ZEDJ7BCQKLZ</v>
          </cell>
          <cell r="U3218" t="str">
            <v>00764608044339</v>
          </cell>
        </row>
        <row r="3219">
          <cell r="A3219" t="str">
            <v>504-BOX</v>
          </cell>
          <cell r="B3219">
            <v>1419194544</v>
          </cell>
          <cell r="C3219" t="str">
            <v>Bazic Products 301008-24 3 x 5 in. Top Bound Poly Spiral Memo Books - 100 Sheets</v>
          </cell>
          <cell r="D3219" t="str">
            <v>ACTIVE</v>
          </cell>
          <cell r="E3219" t="str">
            <v>PUBLISHED</v>
          </cell>
          <cell r="F3219" t="str">
            <v>Offer end date has passed</v>
          </cell>
          <cell r="G3219" t="str">
            <v>Office &amp; Stationery</v>
          </cell>
          <cell r="H3219" t="str">
            <v>Coin Roll Wrappers</v>
          </cell>
          <cell r="I3219">
            <v>14.25</v>
          </cell>
          <cell r="J3219" t="str">
            <v>USD</v>
          </cell>
          <cell r="K3219" t="str">
            <v>Base</v>
          </cell>
          <cell r="L3219" t="str">
            <v>No</v>
          </cell>
          <cell r="M3219">
            <v>2039723</v>
          </cell>
          <cell r="N3219">
            <v>2038710</v>
          </cell>
          <cell r="O3219" t="str">
            <v>NETWORK_GEO</v>
          </cell>
          <cell r="P3219">
            <v>0.25</v>
          </cell>
          <cell r="Q3219">
            <v>1</v>
          </cell>
          <cell r="R3219" t="str">
            <v>Seller Fulfilled</v>
          </cell>
          <cell r="S3219" t="str">
            <v>Seller Fulfilled</v>
          </cell>
          <cell r="T3219" t="str">
            <v>2NLN4MMP9UVT</v>
          </cell>
          <cell r="U3219" t="str">
            <v>00464622752554</v>
          </cell>
        </row>
        <row r="3220">
          <cell r="A3220" t="str">
            <v>5500-CASE</v>
          </cell>
          <cell r="B3220">
            <v>513803828</v>
          </cell>
          <cell r="C3220" t="str">
            <v>BAZIC College Ruled 1 Subject Spiral Notebooks 70 Sheets, Assorted Color, 24-Count</v>
          </cell>
          <cell r="D3220" t="str">
            <v>ARCHIVED</v>
          </cell>
          <cell r="E3220" t="str">
            <v>UNPUBLISHED</v>
          </cell>
          <cell r="F3220" t="str">
            <v>Offer end date has passed,No Match Found - Adjusted to your last submitted price</v>
          </cell>
          <cell r="G3220" t="str">
            <v>Office &amp; Stationery</v>
          </cell>
          <cell r="H3220" t="str">
            <v>Writing Notebooks &amp; Sketch Books</v>
          </cell>
          <cell r="I3220">
            <v>97.99</v>
          </cell>
          <cell r="J3220" t="str">
            <v>USD</v>
          </cell>
          <cell r="K3220" t="str">
            <v>Base</v>
          </cell>
          <cell r="L3220" t="str">
            <v>Yes</v>
          </cell>
          <cell r="M3220">
            <v>2038710</v>
          </cell>
          <cell r="N3220">
            <v>2039723</v>
          </cell>
          <cell r="O3220" t="str">
            <v>NETWORK_GEO</v>
          </cell>
          <cell r="P3220">
            <v>24.12</v>
          </cell>
          <cell r="Q3220">
            <v>1</v>
          </cell>
          <cell r="R3220" t="str">
            <v>Seller Fulfilled</v>
          </cell>
          <cell r="S3220" t="str">
            <v>Seller Fulfilled</v>
          </cell>
          <cell r="T3220" t="str">
            <v>3RBSZDOEQXMV</v>
          </cell>
          <cell r="U3220" t="str">
            <v>20764608050440</v>
          </cell>
        </row>
        <row r="3221">
          <cell r="A3221" t="str">
            <v>5521-EACH</v>
          </cell>
          <cell r="B3221">
            <v>17970710036</v>
          </cell>
          <cell r="C3221" t="str">
            <v>BAZIC Spiral Notebook, 1 Subject, College Ruled Paper 8" x 10-1/2", 70 Sheets Blue Cover, 1 Count</v>
          </cell>
          <cell r="D3221" t="str">
            <v>ACTIVE</v>
          </cell>
          <cell r="E3221" t="str">
            <v>PUBLISHED</v>
          </cell>
          <cell r="F3221" t="str">
            <v>Listing &amp; Content:UPC Mismatch:Wrong-Item:Unpublish-Auto</v>
          </cell>
          <cell r="G3221" t="str">
            <v>Office &amp; Stationery</v>
          </cell>
          <cell r="H3221" t="str">
            <v>Writing Notebooks &amp; Sketch Books</v>
          </cell>
          <cell r="I3221">
            <v>13.99</v>
          </cell>
          <cell r="J3221" t="str">
            <v>USD</v>
          </cell>
          <cell r="K3221" t="str">
            <v>Base</v>
          </cell>
          <cell r="L3221" t="str">
            <v>Yes</v>
          </cell>
          <cell r="M3221">
            <v>2039723</v>
          </cell>
          <cell r="N3221">
            <v>2039723</v>
          </cell>
          <cell r="O3221" t="str">
            <v>NETWORK_GEO</v>
          </cell>
          <cell r="P3221">
            <v>1.2949999999999999</v>
          </cell>
          <cell r="Q3221">
            <v>1</v>
          </cell>
          <cell r="R3221" t="str">
            <v>WFS Eligible</v>
          </cell>
          <cell r="S3221" t="str">
            <v>Seller Fulfilled</v>
          </cell>
          <cell r="T3221" t="str">
            <v>5PPEPIXGWC06</v>
          </cell>
          <cell r="U3221" t="str">
            <v>00460015768287</v>
          </cell>
        </row>
        <row r="3222">
          <cell r="A3222" t="str">
            <v>907-PACK4</v>
          </cell>
          <cell r="B3222">
            <v>333880328</v>
          </cell>
          <cell r="C3222" t="str">
            <v>BAZIC Transparent Tape 3/4" X 1296", Glossy Finish, Bulk Total 48-Count</v>
          </cell>
          <cell r="D3222" t="str">
            <v>ACTIVE</v>
          </cell>
          <cell r="E3222" t="str">
            <v>PUBLISHED</v>
          </cell>
          <cell r="G3222" t="str">
            <v>Office &amp; Stationery</v>
          </cell>
          <cell r="H3222" t="str">
            <v>Transparent Tapes</v>
          </cell>
          <cell r="I3222">
            <v>46.99</v>
          </cell>
          <cell r="J3222" t="str">
            <v>USD</v>
          </cell>
          <cell r="K3222" t="str">
            <v>Base</v>
          </cell>
          <cell r="L3222">
            <v>46.99</v>
          </cell>
          <cell r="M3222">
            <v>2039729</v>
          </cell>
          <cell r="N3222">
            <v>2038710</v>
          </cell>
          <cell r="O3222" t="str">
            <v>ALWAYS_TWO_DAY</v>
          </cell>
          <cell r="P3222">
            <v>4.2549999999999999</v>
          </cell>
          <cell r="Q3222">
            <v>1</v>
          </cell>
          <cell r="R3222" t="str">
            <v>Walmart Fulfilled</v>
          </cell>
          <cell r="S3222" t="str">
            <v>Seller Fulfilled</v>
          </cell>
          <cell r="T3222" t="str">
            <v>58VK9WCBWHLL</v>
          </cell>
          <cell r="U3222" t="str">
            <v>00461419145216</v>
          </cell>
        </row>
        <row r="3223">
          <cell r="A3223" t="str">
            <v>960-SET6</v>
          </cell>
          <cell r="B3223">
            <v>53459521</v>
          </cell>
          <cell r="C3223" t="str">
            <v>BAZIC Glitter Tape Leopard Pattern 1.88" X 3 Yards, 6-Pack</v>
          </cell>
          <cell r="D3223" t="str">
            <v>ACTIVE</v>
          </cell>
          <cell r="E3223" t="str">
            <v>PUBLISHED</v>
          </cell>
          <cell r="G3223" t="str">
            <v>Crafts</v>
          </cell>
          <cell r="H3223" t="str">
            <v>Art &amp; Craft Tape</v>
          </cell>
          <cell r="I3223">
            <v>14.89</v>
          </cell>
          <cell r="J3223" t="str">
            <v>USD</v>
          </cell>
          <cell r="K3223" t="str">
            <v>Base</v>
          </cell>
          <cell r="L3223">
            <v>14.89</v>
          </cell>
          <cell r="M3223">
            <v>2038710</v>
          </cell>
          <cell r="N3223">
            <v>2038710</v>
          </cell>
          <cell r="O3223" t="str">
            <v>NETWORK_GEO</v>
          </cell>
          <cell r="P3223">
            <v>0.28000000000000003</v>
          </cell>
          <cell r="Q3223">
            <v>1</v>
          </cell>
          <cell r="R3223" t="str">
            <v>Seller Fulfilled</v>
          </cell>
          <cell r="S3223" t="str">
            <v>Seller Fulfilled</v>
          </cell>
          <cell r="T3223" t="str">
            <v>5TNJVDBV82PW</v>
          </cell>
          <cell r="U3223" t="str">
            <v>00805219506028</v>
          </cell>
        </row>
        <row r="3224">
          <cell r="A3224" t="str">
            <v>1283-BOX</v>
          </cell>
          <cell r="B3224">
            <v>150187198</v>
          </cell>
          <cell r="C3224" t="str">
            <v>BAZIC Washable Markers Fine Line 30 Color Coloring Marker (30/Pack), 12-Packs</v>
          </cell>
          <cell r="D3224" t="str">
            <v>ARCHIVED</v>
          </cell>
          <cell r="E3224" t="str">
            <v>UNPUBLISHED</v>
          </cell>
          <cell r="F3224" t="str">
            <v>Offer end date has passed</v>
          </cell>
          <cell r="G3224" t="str">
            <v>Office &amp; Stationery</v>
          </cell>
          <cell r="H3224" t="str">
            <v>Markers</v>
          </cell>
          <cell r="I3224">
            <v>34.99</v>
          </cell>
          <cell r="J3224" t="str">
            <v>USD</v>
          </cell>
          <cell r="K3224" t="str">
            <v>Base</v>
          </cell>
          <cell r="L3224" t="str">
            <v>Yes</v>
          </cell>
          <cell r="M3224">
            <v>2039719</v>
          </cell>
          <cell r="N3224">
            <v>2039923</v>
          </cell>
          <cell r="O3224">
            <v>3.86</v>
          </cell>
          <cell r="P3224">
            <v>10</v>
          </cell>
          <cell r="Q3224">
            <v>1</v>
          </cell>
          <cell r="R3224" t="str">
            <v>Seller Fulfilled</v>
          </cell>
          <cell r="S3224" t="str">
            <v>Seller Fulfilled</v>
          </cell>
          <cell r="T3224" t="str">
            <v>6JSSYLL7FH8J</v>
          </cell>
          <cell r="U3224" t="str">
            <v>20088908527502</v>
          </cell>
        </row>
        <row r="3225">
          <cell r="A3225" t="str">
            <v>17028-BOX</v>
          </cell>
          <cell r="B3225">
            <v>932353401</v>
          </cell>
          <cell r="C3225" t="str">
            <v>BAZIC G-Flex Blue Fuse Tech Ink Pen, 0.7 mm Medium Point, (4/Pack), 24-Pack</v>
          </cell>
          <cell r="D3225" t="str">
            <v>ACTIVE</v>
          </cell>
          <cell r="E3225" t="str">
            <v>PUBLISHED</v>
          </cell>
          <cell r="F3225" t="str">
            <v>Offer end date has passed</v>
          </cell>
          <cell r="G3225" t="str">
            <v>Office &amp; Stationery</v>
          </cell>
          <cell r="H3225" t="str">
            <v>Writing Notebooks &amp; Sketch Books</v>
          </cell>
          <cell r="I3225">
            <v>53.34</v>
          </cell>
          <cell r="J3225" t="str">
            <v>USD</v>
          </cell>
          <cell r="K3225" t="str">
            <v>Base</v>
          </cell>
          <cell r="L3225" t="str">
            <v>Yes</v>
          </cell>
          <cell r="M3225">
            <v>2039719</v>
          </cell>
          <cell r="N3225">
            <v>2039723</v>
          </cell>
          <cell r="O3225" t="str">
            <v>NETWORK_GEO</v>
          </cell>
          <cell r="P3225">
            <v>14.96</v>
          </cell>
          <cell r="Q3225">
            <v>1</v>
          </cell>
          <cell r="R3225" t="str">
            <v>Seller Fulfilled</v>
          </cell>
          <cell r="S3225" t="str">
            <v>Walmart Fulfilled</v>
          </cell>
          <cell r="T3225" t="str">
            <v>7KT9BRKYZMXT</v>
          </cell>
          <cell r="U3225" t="str">
            <v>20764608054899</v>
          </cell>
        </row>
        <row r="3226">
          <cell r="A3226" t="str">
            <v>1706-BOX</v>
          </cell>
          <cell r="B3226">
            <v>427646563</v>
          </cell>
          <cell r="C3226" t="str">
            <v>BAZIC Ballpoint 10 Pure Neon Color Stick Pens, 1.0 mm, (10/Pack), 24-Pack</v>
          </cell>
          <cell r="D3226" t="str">
            <v>ACTIVE</v>
          </cell>
          <cell r="E3226" t="str">
            <v>PUBLISHED</v>
          </cell>
          <cell r="F3226" t="str">
            <v>Offer end date has passed</v>
          </cell>
          <cell r="G3226" t="str">
            <v>Office &amp; Stationery</v>
          </cell>
          <cell r="H3226" t="str">
            <v>Pens</v>
          </cell>
          <cell r="I3226">
            <v>38.49</v>
          </cell>
          <cell r="J3226" t="str">
            <v>USD</v>
          </cell>
          <cell r="K3226" t="str">
            <v>Base</v>
          </cell>
          <cell r="L3226">
            <v>38.49</v>
          </cell>
          <cell r="M3226">
            <v>2039719</v>
          </cell>
          <cell r="N3226">
            <v>2039723</v>
          </cell>
          <cell r="O3226">
            <v>2.88</v>
          </cell>
          <cell r="P3226">
            <v>26.22</v>
          </cell>
          <cell r="Q3226">
            <v>1</v>
          </cell>
          <cell r="R3226" t="str">
            <v>Seller Fulfilled</v>
          </cell>
          <cell r="S3226" t="str">
            <v>Walmart Fulfilled</v>
          </cell>
          <cell r="T3226" t="str">
            <v>59XO0Q9XW6PW</v>
          </cell>
          <cell r="U3226" t="str">
            <v>20764608055148</v>
          </cell>
        </row>
        <row r="3227">
          <cell r="A3227" t="str">
            <v>17107-BOX</v>
          </cell>
          <cell r="B3227">
            <v>18043161536</v>
          </cell>
          <cell r="C3227" t="str">
            <v>BAZIC Frizz Erasable Gel Pens, 0.7mm Medium Point, Assorted Colors Ink, Comfort Grip, 12-Pack</v>
          </cell>
          <cell r="D3227" t="str">
            <v>ACTIVE</v>
          </cell>
          <cell r="E3227" t="str">
            <v>PUBLISHED</v>
          </cell>
          <cell r="G3227" t="str">
            <v>Office &amp; Stationery</v>
          </cell>
          <cell r="H3227" t="str">
            <v>Pens</v>
          </cell>
          <cell r="I3227">
            <v>42</v>
          </cell>
          <cell r="J3227" t="str">
            <v>USD</v>
          </cell>
          <cell r="K3227" t="str">
            <v>Base</v>
          </cell>
          <cell r="L3227">
            <v>42</v>
          </cell>
          <cell r="M3227">
            <v>2039719</v>
          </cell>
          <cell r="N3227">
            <v>2039723</v>
          </cell>
          <cell r="O3227" t="str">
            <v>NETWORK_GEO</v>
          </cell>
          <cell r="P3227">
            <v>14.58</v>
          </cell>
          <cell r="Q3227">
            <v>1</v>
          </cell>
          <cell r="R3227" t="str">
            <v>Seller Fulfilled</v>
          </cell>
          <cell r="S3227" t="str">
            <v>Seller Fulfilled</v>
          </cell>
          <cell r="T3227" t="str">
            <v>26EEAJC8KAQQ</v>
          </cell>
          <cell r="U3227" t="str">
            <v>20764608055230</v>
          </cell>
        </row>
        <row r="3228">
          <cell r="A3228" t="str">
            <v>1754-BOX</v>
          </cell>
          <cell r="B3228">
            <v>947419258</v>
          </cell>
          <cell r="C3228" t="str">
            <v>BAZIC Ballpoint Pen Pure Red Color Stick Pens, 1.0 mm, (12/Pack), 24-Pack</v>
          </cell>
          <cell r="D3228" t="str">
            <v>ACTIVE</v>
          </cell>
          <cell r="E3228" t="str">
            <v>PUBLISHED</v>
          </cell>
          <cell r="F3228" t="str">
            <v>Shipping information is not found</v>
          </cell>
          <cell r="G3228" t="str">
            <v>Office &amp; Stationery</v>
          </cell>
          <cell r="H3228" t="str">
            <v>Index Cards</v>
          </cell>
          <cell r="I3228">
            <v>65</v>
          </cell>
          <cell r="J3228" t="str">
            <v>USD</v>
          </cell>
          <cell r="K3228" t="str">
            <v>Base</v>
          </cell>
          <cell r="L3228" t="str">
            <v>Yes</v>
          </cell>
          <cell r="M3228">
            <v>2039719</v>
          </cell>
          <cell r="N3228">
            <v>2039744</v>
          </cell>
          <cell r="O3228" t="str">
            <v>NETWORK_GEO</v>
          </cell>
          <cell r="P3228">
            <v>11.92</v>
          </cell>
          <cell r="Q3228">
            <v>1</v>
          </cell>
          <cell r="R3228" t="str">
            <v>Seller Fulfilled</v>
          </cell>
          <cell r="S3228" t="str">
            <v>Seller Fulfilled</v>
          </cell>
          <cell r="T3228" t="str">
            <v>7HWZ4B6618GW</v>
          </cell>
          <cell r="U3228" t="str">
            <v>20764608005570</v>
          </cell>
        </row>
        <row r="3229">
          <cell r="A3229" t="str">
            <v>1769-EACH</v>
          </cell>
          <cell r="B3229">
            <v>24883916</v>
          </cell>
          <cell r="C3229" t="str">
            <v>BAZIC Ixion Assorted Color Retractable Ballpoint Pens, 1.0mm (5/Pack), 1-Pack</v>
          </cell>
          <cell r="D3229" t="str">
            <v>ACTIVE</v>
          </cell>
          <cell r="E3229" t="str">
            <v>PUBLISHED</v>
          </cell>
          <cell r="F3229" t="str">
            <v>Compliance - Childrenâ€™s Product Policy,No Match Found - Adjusted to your last submitted price</v>
          </cell>
          <cell r="G3229" t="str">
            <v>Office &amp; Stationery</v>
          </cell>
          <cell r="H3229" t="str">
            <v>Writing Pads</v>
          </cell>
          <cell r="I3229">
            <v>9.75</v>
          </cell>
          <cell r="J3229" t="str">
            <v>USD</v>
          </cell>
          <cell r="K3229" t="str">
            <v>Base</v>
          </cell>
          <cell r="L3229" t="str">
            <v>Yes</v>
          </cell>
          <cell r="M3229">
            <v>2039719</v>
          </cell>
          <cell r="N3229">
            <v>2039758</v>
          </cell>
          <cell r="O3229" t="str">
            <v>NETWORK_GEO</v>
          </cell>
          <cell r="P3229">
            <v>0.5</v>
          </cell>
          <cell r="Q3229">
            <v>1</v>
          </cell>
          <cell r="R3229" t="str">
            <v>Seller Fulfilled</v>
          </cell>
          <cell r="S3229" t="str">
            <v>Seller Fulfilled</v>
          </cell>
          <cell r="T3229" t="str">
            <v>508HYPM3OW4M</v>
          </cell>
          <cell r="U3229" t="str">
            <v>00764608005989</v>
          </cell>
        </row>
        <row r="3230">
          <cell r="A3230" t="str">
            <v>2045-EACH</v>
          </cell>
          <cell r="B3230">
            <v>319423579</v>
          </cell>
          <cell r="C3230" t="str">
            <v>BAZIC Washable Clear School Glue 1 Gallon, Liquid Glues Making Slime, 1-Pack</v>
          </cell>
          <cell r="D3230" t="str">
            <v>ACTIVE</v>
          </cell>
          <cell r="E3230" t="str">
            <v>PUBLISHED</v>
          </cell>
          <cell r="F3230" t="str">
            <v>Offer end date has passed</v>
          </cell>
          <cell r="G3230" t="str">
            <v>Office &amp; Stationery</v>
          </cell>
          <cell r="H3230" t="str">
            <v>Chalkboard Erasers</v>
          </cell>
          <cell r="I3230">
            <v>10</v>
          </cell>
          <cell r="J3230" t="str">
            <v>USD</v>
          </cell>
          <cell r="K3230" t="str">
            <v>Base</v>
          </cell>
          <cell r="L3230" t="str">
            <v>Yes</v>
          </cell>
          <cell r="M3230">
            <v>2039872</v>
          </cell>
          <cell r="N3230">
            <v>2039721</v>
          </cell>
          <cell r="O3230" t="str">
            <v>NETWORK_GEO</v>
          </cell>
          <cell r="P3230">
            <v>0.41</v>
          </cell>
          <cell r="Q3230">
            <v>1</v>
          </cell>
          <cell r="R3230" t="str">
            <v>WFS Eligible</v>
          </cell>
          <cell r="S3230" t="str">
            <v>Seller Fulfilled</v>
          </cell>
          <cell r="T3230" t="str">
            <v>5TR7AHE9QNJA</v>
          </cell>
          <cell r="U3230" t="str">
            <v>00464064830681</v>
          </cell>
        </row>
        <row r="3231">
          <cell r="A3231" t="str">
            <v>213-BOX</v>
          </cell>
          <cell r="B3231">
            <v>921012329</v>
          </cell>
          <cell r="C3231" t="str">
            <v>BAZIC 1.5 inch Book Rings Binder Rings Loose Leaf Binder Ring (8/Pack), 24-Packs</v>
          </cell>
          <cell r="D3231" t="str">
            <v>ARCHIVED</v>
          </cell>
          <cell r="E3231" t="str">
            <v>UNPUBLISHED</v>
          </cell>
          <cell r="F3231" t="str">
            <v>Offer end date has passed,Price Adjusted</v>
          </cell>
          <cell r="G3231" t="str">
            <v>Office &amp; Stationery</v>
          </cell>
          <cell r="H3231" t="str">
            <v>Rubber Bands</v>
          </cell>
          <cell r="I3231">
            <v>7.99</v>
          </cell>
          <cell r="J3231" t="str">
            <v>USD</v>
          </cell>
          <cell r="K3231" t="str">
            <v>Promo price</v>
          </cell>
          <cell r="L3231" t="str">
            <v>Yes</v>
          </cell>
          <cell r="M3231">
            <v>2038710</v>
          </cell>
          <cell r="N3231">
            <v>2039906</v>
          </cell>
          <cell r="O3231" t="str">
            <v>NETWORK_GEO</v>
          </cell>
          <cell r="P3231">
            <v>0.52</v>
          </cell>
          <cell r="Q3231">
            <v>1</v>
          </cell>
          <cell r="R3231" t="str">
            <v>WFS Eligible</v>
          </cell>
          <cell r="S3231" t="str">
            <v>Walmart Fulfilled</v>
          </cell>
          <cell r="T3231" t="str">
            <v>0RVAVR13YGDF</v>
          </cell>
          <cell r="U3231" t="str">
            <v>00764608061008</v>
          </cell>
        </row>
        <row r="3232">
          <cell r="A3232" t="str">
            <v>2516-BOX</v>
          </cell>
          <cell r="B3232">
            <v>141940546</v>
          </cell>
          <cell r="C3232" t="str">
            <v>Bazic Products 303007-24 Premium Crayons - Pack of 8</v>
          </cell>
          <cell r="D3232" t="str">
            <v>ACTIVE</v>
          </cell>
          <cell r="E3232" t="str">
            <v>PUBLISHED</v>
          </cell>
          <cell r="F3232" t="str">
            <v>Offer end date has passed</v>
          </cell>
          <cell r="G3232" t="str">
            <v>Crafts</v>
          </cell>
          <cell r="H3232" t="str">
            <v>Coloring Books</v>
          </cell>
          <cell r="I3232">
            <v>38.99</v>
          </cell>
          <cell r="J3232" t="str">
            <v>USD</v>
          </cell>
          <cell r="K3232" t="str">
            <v>Base</v>
          </cell>
          <cell r="L3232" t="str">
            <v>Yes</v>
          </cell>
          <cell r="M3232">
            <v>2039722</v>
          </cell>
          <cell r="N3232">
            <v>2038710</v>
          </cell>
          <cell r="O3232" t="str">
            <v>NETWORK_GEO</v>
          </cell>
          <cell r="P3232">
            <v>7.08</v>
          </cell>
          <cell r="Q3232">
            <v>1</v>
          </cell>
          <cell r="R3232" t="str">
            <v>Seller Fulfilled</v>
          </cell>
          <cell r="S3232" t="str">
            <v>Seller Fulfilled</v>
          </cell>
          <cell r="T3232" t="str">
            <v>4UAKFBRQS680</v>
          </cell>
          <cell r="U3232" t="str">
            <v>20805219633582</v>
          </cell>
        </row>
        <row r="3233">
          <cell r="A3233" t="str">
            <v>3000-BOX</v>
          </cell>
          <cell r="B3233">
            <v>957681770</v>
          </cell>
          <cell r="C3233" t="str">
            <v>BAZIC 8-Digit Desktop Calculator, Standard Function Desk Handheld Calculators, LCD Display, Sensitive Button, Standard Function Desk Calculators, Office School, Black Color, 12-Pack</v>
          </cell>
          <cell r="D3233" t="str">
            <v>ARCHIVED</v>
          </cell>
          <cell r="E3233" t="str">
            <v>UNPUBLISHED</v>
          </cell>
          <cell r="F3233" t="str">
            <v>Offer end date has passed</v>
          </cell>
          <cell r="G3233" t="str">
            <v>Crafts</v>
          </cell>
          <cell r="H3233" t="str">
            <v>Coloring Books</v>
          </cell>
          <cell r="I3233">
            <v>13.99</v>
          </cell>
          <cell r="J3233" t="str">
            <v>USD</v>
          </cell>
          <cell r="K3233" t="str">
            <v>Base</v>
          </cell>
          <cell r="L3233" t="str">
            <v>Yes</v>
          </cell>
          <cell r="M3233">
            <v>2039735</v>
          </cell>
          <cell r="N3233">
            <v>2038710</v>
          </cell>
          <cell r="O3233" t="str">
            <v>NETWORK_GEO</v>
          </cell>
          <cell r="P3233">
            <v>0.72</v>
          </cell>
          <cell r="Q3233">
            <v>1</v>
          </cell>
          <cell r="R3233" t="str">
            <v>Seller Fulfilled</v>
          </cell>
          <cell r="S3233" t="str">
            <v>Seller Fulfilled</v>
          </cell>
          <cell r="T3233" t="str">
            <v>71SQ1K1IJO95</v>
          </cell>
          <cell r="U3233" t="str">
            <v>00814625070801</v>
          </cell>
        </row>
        <row r="3234">
          <cell r="A3234" t="str">
            <v>3015-SET2</v>
          </cell>
          <cell r="B3234">
            <v>379224227</v>
          </cell>
          <cell r="C3234" t="str">
            <v>Crucigrama-Sopas De Letras IV, 2 Titles, Spanish Word Search Find Words, 2-Pack</v>
          </cell>
          <cell r="D3234" t="str">
            <v>ARCHIVED</v>
          </cell>
          <cell r="E3234" t="str">
            <v>SYSTEM_PROBLEM</v>
          </cell>
          <cell r="F3234" t="str">
            <v>Compliance - Other</v>
          </cell>
          <cell r="G3234" t="str">
            <v>default</v>
          </cell>
          <cell r="H3234" t="str">
            <v>default</v>
          </cell>
          <cell r="I3234">
            <v>8.99</v>
          </cell>
          <cell r="J3234" t="str">
            <v>USD</v>
          </cell>
          <cell r="K3234" t="str">
            <v>Base</v>
          </cell>
          <cell r="L3234" t="str">
            <v>Yes</v>
          </cell>
          <cell r="M3234">
            <v>2038710</v>
          </cell>
          <cell r="N3234">
            <v>2038710</v>
          </cell>
          <cell r="O3234" t="str">
            <v>NETWORK_GEO</v>
          </cell>
          <cell r="P3234">
            <v>10.9</v>
          </cell>
          <cell r="Q3234">
            <v>1</v>
          </cell>
          <cell r="R3234" t="str">
            <v>Seller Fulfilled</v>
          </cell>
          <cell r="S3234" t="str">
            <v>Seller Fulfilled</v>
          </cell>
          <cell r="T3234" t="str">
            <v>5YMFXBAOEE3K</v>
          </cell>
          <cell r="U3234" t="str">
            <v>20810056728230</v>
          </cell>
        </row>
        <row r="3235">
          <cell r="A3235" t="str">
            <v>3137-EACH</v>
          </cell>
          <cell r="B3235">
            <v>28643326</v>
          </cell>
          <cell r="C3235" t="str">
            <v>BAZIC 1 Inch White 3-Ring View Binder w/ 2-Pockets [3137]</v>
          </cell>
          <cell r="D3235" t="str">
            <v>ACTIVE</v>
          </cell>
          <cell r="E3235" t="str">
            <v>PUBLISHED</v>
          </cell>
          <cell r="G3235" t="str">
            <v>Office &amp; Stationery</v>
          </cell>
          <cell r="H3235" t="str">
            <v>Binders</v>
          </cell>
          <cell r="I3235">
            <v>16.09</v>
          </cell>
          <cell r="J3235" t="str">
            <v>USD</v>
          </cell>
          <cell r="K3235" t="str">
            <v>Base</v>
          </cell>
          <cell r="L3235">
            <v>16.09</v>
          </cell>
          <cell r="M3235">
            <v>2039738</v>
          </cell>
          <cell r="N3235">
            <v>2039720</v>
          </cell>
          <cell r="O3235" t="str">
            <v>NETWORK_GEO</v>
          </cell>
          <cell r="P3235">
            <v>0.24</v>
          </cell>
          <cell r="Q3235">
            <v>1</v>
          </cell>
          <cell r="R3235" t="str">
            <v>Seller Fulfilled</v>
          </cell>
          <cell r="S3235" t="str">
            <v>Seller Fulfilled</v>
          </cell>
          <cell r="T3235" t="str">
            <v>1KSVJTDS3R1L</v>
          </cell>
          <cell r="U3235" t="str">
            <v>00461231352175</v>
          </cell>
        </row>
        <row r="3236">
          <cell r="A3236" t="str">
            <v>3159-CASE</v>
          </cell>
          <cell r="B3236">
            <v>798993287</v>
          </cell>
          <cell r="C3236" t="str">
            <v>BAZIC Solid Color 2 Pocket Paper Portfolios, 3 Prong Fastener Clip Poly Folders, 48-Pack</v>
          </cell>
          <cell r="D3236" t="str">
            <v>ACTIVE</v>
          </cell>
          <cell r="E3236" t="str">
            <v>PUBLISHED</v>
          </cell>
          <cell r="F3236" t="str">
            <v>Offer end date has passed</v>
          </cell>
          <cell r="G3236" t="str">
            <v>Office &amp; Stationery</v>
          </cell>
          <cell r="H3236" t="str">
            <v>Pocket Folders</v>
          </cell>
          <cell r="I3236">
            <v>69.489999999999995</v>
          </cell>
          <cell r="J3236" t="str">
            <v>USD</v>
          </cell>
          <cell r="K3236" t="str">
            <v>Base</v>
          </cell>
          <cell r="L3236">
            <v>69.489999999999995</v>
          </cell>
          <cell r="M3236">
            <v>2039742</v>
          </cell>
          <cell r="N3236" t="str">
            <v>NETWORK_GEO</v>
          </cell>
          <cell r="O3236">
            <v>7.54</v>
          </cell>
          <cell r="P3236">
            <v>6.92</v>
          </cell>
          <cell r="Q3236">
            <v>1</v>
          </cell>
          <cell r="R3236" t="str">
            <v>Seller Fulfilled</v>
          </cell>
          <cell r="S3236" t="str">
            <v>Seller Fulfilled</v>
          </cell>
          <cell r="T3236" t="str">
            <v>7FKCKSPS5ADI</v>
          </cell>
          <cell r="U3236" t="str">
            <v>10764608007645</v>
          </cell>
        </row>
        <row r="3237">
          <cell r="A3237" t="str">
            <v>316-EACH</v>
          </cell>
          <cell r="B3237">
            <v>34987525</v>
          </cell>
          <cell r="C3237" t="str">
            <v>BAZIC 12" (30cm) Stainless Steel Ruler w/ Non Skid Back</v>
          </cell>
          <cell r="D3237" t="str">
            <v>ACTIVE</v>
          </cell>
          <cell r="E3237" t="str">
            <v>PUBLISHED</v>
          </cell>
          <cell r="F3237" t="str">
            <v>Offer end date has passed,Price Adjusted</v>
          </cell>
          <cell r="G3237" t="str">
            <v>Crafts</v>
          </cell>
          <cell r="H3237" t="str">
            <v>Art Pencils</v>
          </cell>
          <cell r="I3237">
            <v>48</v>
          </cell>
          <cell r="J3237" t="str">
            <v>USD</v>
          </cell>
          <cell r="K3237" t="str">
            <v>Base</v>
          </cell>
          <cell r="L3237" t="str">
            <v>Yes</v>
          </cell>
          <cell r="M3237">
            <v>2039731</v>
          </cell>
          <cell r="N3237">
            <v>2039720</v>
          </cell>
          <cell r="O3237" t="str">
            <v>NETWORK_GEO</v>
          </cell>
          <cell r="P3237">
            <v>3.9</v>
          </cell>
          <cell r="Q3237">
            <v>1</v>
          </cell>
          <cell r="R3237" t="str">
            <v>Seller Fulfilled</v>
          </cell>
          <cell r="S3237" t="str">
            <v>Seller Fulfilled</v>
          </cell>
          <cell r="T3237" t="str">
            <v>52SCSLMFAR4H</v>
          </cell>
          <cell r="U3237" t="str">
            <v>10764608007676</v>
          </cell>
        </row>
        <row r="3238">
          <cell r="A3238" t="str">
            <v>3311-CASE</v>
          </cell>
          <cell r="B3238">
            <v>768702315</v>
          </cell>
          <cell r="C3238" t="str">
            <v>BAZIC Modeling Clay 2 Color, Assorted Colors, Non Toxic (10oz/Pack), 36-Pack</v>
          </cell>
          <cell r="D3238" t="str">
            <v>ACTIVE</v>
          </cell>
          <cell r="E3238" t="str">
            <v>UNPUBLISHED</v>
          </cell>
          <cell r="F3238" t="str">
            <v>Reasonable price requirements are not met,Reasonable Price Not Satisfied</v>
          </cell>
          <cell r="G3238" t="str">
            <v>Crafts</v>
          </cell>
          <cell r="H3238" t="str">
            <v>Art Pencils</v>
          </cell>
          <cell r="I3238">
            <v>15.99</v>
          </cell>
          <cell r="J3238" t="str">
            <v>USD</v>
          </cell>
          <cell r="K3238" t="str">
            <v>Base</v>
          </cell>
          <cell r="L3238" t="str">
            <v>Yes</v>
          </cell>
          <cell r="M3238">
            <v>2039741</v>
          </cell>
          <cell r="N3238">
            <v>2039720</v>
          </cell>
          <cell r="O3238" t="str">
            <v>NETWORK_GEO</v>
          </cell>
          <cell r="P3238">
            <v>0.87</v>
          </cell>
          <cell r="Q3238">
            <v>1</v>
          </cell>
          <cell r="R3238" t="str">
            <v>Seller Fulfilled</v>
          </cell>
          <cell r="S3238" t="str">
            <v>WFS Eligible</v>
          </cell>
          <cell r="T3238" t="str">
            <v>1Z65WZ8B363Q</v>
          </cell>
          <cell r="U3238" t="str">
            <v>00465296642592</v>
          </cell>
        </row>
        <row r="3239">
          <cell r="A3239" t="str">
            <v>3482-BOX</v>
          </cell>
          <cell r="B3239">
            <v>184523231</v>
          </cell>
          <cell r="C3239" t="str">
            <v>BAZIC Glitter Shaker 6 Neon Color, Halloween Sparkling Powder (30g/Pack), 24-Packs</v>
          </cell>
          <cell r="D3239" t="str">
            <v>ACTIVE</v>
          </cell>
          <cell r="E3239" t="str">
            <v>PUBLISHED</v>
          </cell>
          <cell r="F3239" t="str">
            <v>Offer end date has passed,Reasonable price requirements are not met,Reasonable Price Not Satisfied</v>
          </cell>
          <cell r="G3239" t="str">
            <v>Office &amp; Stationery</v>
          </cell>
          <cell r="H3239" t="str">
            <v>Envelopes</v>
          </cell>
          <cell r="I3239">
            <v>233.99</v>
          </cell>
          <cell r="J3239" t="str">
            <v>USD</v>
          </cell>
          <cell r="K3239" t="str">
            <v>Base</v>
          </cell>
          <cell r="L3239" t="str">
            <v>Yes</v>
          </cell>
          <cell r="M3239">
            <v>2038710</v>
          </cell>
          <cell r="N3239">
            <v>2038710</v>
          </cell>
          <cell r="O3239" t="str">
            <v>NETWORK_GEO</v>
          </cell>
          <cell r="P3239">
            <v>33.200000000000003</v>
          </cell>
          <cell r="Q3239">
            <v>1</v>
          </cell>
          <cell r="R3239" t="str">
            <v>Seller Fulfilled</v>
          </cell>
          <cell r="S3239" t="str">
            <v>Seller Fulfilled</v>
          </cell>
          <cell r="T3239" t="str">
            <v>55TH3KLGQW11</v>
          </cell>
          <cell r="U3239" t="str">
            <v>20764608082199</v>
          </cell>
        </row>
        <row r="3240">
          <cell r="A3240" t="str">
            <v>3497-EACH</v>
          </cell>
          <cell r="B3240">
            <v>976101380</v>
          </cell>
          <cell r="C3240" t="str">
            <v>BAZIC Glitter Shaker 1 LB Iridescent Multicolor Color, Halloween Sparkling Powder, 1-Pack</v>
          </cell>
          <cell r="D3240" t="str">
            <v>ACTIVE</v>
          </cell>
          <cell r="E3240" t="str">
            <v>PUBLISHED</v>
          </cell>
          <cell r="F3240" t="str">
            <v>Offer end date has passed</v>
          </cell>
          <cell r="G3240" t="str">
            <v>Office &amp; Stationery</v>
          </cell>
          <cell r="H3240" t="str">
            <v>Packing Tapes</v>
          </cell>
          <cell r="I3240">
            <v>94</v>
          </cell>
          <cell r="J3240" t="str">
            <v>USD</v>
          </cell>
          <cell r="K3240" t="str">
            <v>Base</v>
          </cell>
          <cell r="L3240" t="str">
            <v>Yes</v>
          </cell>
          <cell r="M3240">
            <v>2038710</v>
          </cell>
          <cell r="N3240">
            <v>2038710</v>
          </cell>
          <cell r="O3240" t="str">
            <v>NETWORK_GEO</v>
          </cell>
          <cell r="P3240">
            <v>20.36</v>
          </cell>
          <cell r="Q3240">
            <v>1</v>
          </cell>
          <cell r="R3240" t="str">
            <v>Seller Fulfilled</v>
          </cell>
          <cell r="S3240" t="str">
            <v>Seller Fulfilled</v>
          </cell>
          <cell r="T3240" t="str">
            <v>0WA6J3DMBZFX</v>
          </cell>
          <cell r="U3240" t="str">
            <v>20764608009219</v>
          </cell>
        </row>
        <row r="3241">
          <cell r="A3241" t="str">
            <v>3828-EACH</v>
          </cell>
          <cell r="B3241">
            <v>503223663</v>
          </cell>
          <cell r="C3241" t="str">
            <v>BAZIC Products Includes Punctuation Alphabet &amp; Numbers Stickers, 72 Count</v>
          </cell>
          <cell r="D3241" t="str">
            <v>ACTIVE</v>
          </cell>
          <cell r="E3241" t="str">
            <v>PUBLISHED</v>
          </cell>
          <cell r="F3241" t="str">
            <v>Offer end date has passed</v>
          </cell>
          <cell r="G3241" t="str">
            <v>Office &amp; Stationery</v>
          </cell>
          <cell r="H3241" t="str">
            <v>Masking Tapes</v>
          </cell>
          <cell r="I3241">
            <v>12.69</v>
          </cell>
          <cell r="J3241" t="str">
            <v>USD</v>
          </cell>
          <cell r="K3241" t="str">
            <v>Base</v>
          </cell>
          <cell r="L3241" t="str">
            <v>Yes</v>
          </cell>
          <cell r="M3241">
            <v>2038710</v>
          </cell>
          <cell r="N3241">
            <v>2038710</v>
          </cell>
          <cell r="O3241" t="str">
            <v>NETWORK_GEO</v>
          </cell>
          <cell r="P3241">
            <v>0.44</v>
          </cell>
          <cell r="Q3241">
            <v>1</v>
          </cell>
          <cell r="R3241" t="str">
            <v>Seller Fulfilled</v>
          </cell>
          <cell r="S3241" t="str">
            <v>Seller Fulfilled</v>
          </cell>
          <cell r="T3241" t="str">
            <v>0YMU20KU41SB</v>
          </cell>
          <cell r="U3241" t="str">
            <v>00468304449534</v>
          </cell>
        </row>
        <row r="3242">
          <cell r="A3242" t="str">
            <v>510-PACK2</v>
          </cell>
          <cell r="B3242">
            <v>1264245985</v>
          </cell>
          <cell r="C3242" t="str">
            <v>BAZIC 50 Sheets 8.5" x 11" White Copy Paper Laser Printing (50/Pack), 2-Packs</v>
          </cell>
          <cell r="D3242" t="str">
            <v>ACTIVE</v>
          </cell>
          <cell r="E3242" t="str">
            <v>PUBLISHED</v>
          </cell>
          <cell r="F3242" t="str">
            <v>Offer end date has passed</v>
          </cell>
          <cell r="G3242" t="str">
            <v>Home &amp; Garden</v>
          </cell>
          <cell r="H3242" t="str">
            <v>Plaques &amp; Signs</v>
          </cell>
          <cell r="I3242">
            <v>8</v>
          </cell>
          <cell r="J3242" t="str">
            <v>USD</v>
          </cell>
          <cell r="K3242" t="str">
            <v>Base</v>
          </cell>
          <cell r="L3242" t="str">
            <v>Yes</v>
          </cell>
          <cell r="M3242">
            <v>2039724</v>
          </cell>
          <cell r="N3242">
            <v>2038710</v>
          </cell>
          <cell r="O3242" t="str">
            <v>NETWORK_GEO</v>
          </cell>
          <cell r="P3242">
            <v>0.11</v>
          </cell>
          <cell r="Q3242">
            <v>1</v>
          </cell>
          <cell r="R3242" t="str">
            <v>Seller Fulfilled</v>
          </cell>
          <cell r="S3242" t="str">
            <v>Seller Fulfilled</v>
          </cell>
          <cell r="T3242" t="str">
            <v>5B7PGSI39C7C</v>
          </cell>
          <cell r="U3242" t="str">
            <v>00764608043585</v>
          </cell>
        </row>
        <row r="3243">
          <cell r="A3243" t="str">
            <v>5114-BOX</v>
          </cell>
          <cell r="B3243">
            <v>406170638</v>
          </cell>
          <cell r="C3243" t="str">
            <v>BAZIC Sticky Notes 3x5 Lined Ruled Neon Color, (70 Sheets/Pack), 24-Pack</v>
          </cell>
          <cell r="D3243" t="str">
            <v>ACTIVE</v>
          </cell>
          <cell r="E3243" t="str">
            <v>PUBLISHED</v>
          </cell>
          <cell r="F3243" t="str">
            <v>Listing &amp; Content:UPC Mismatch:Wrong-Item:Unpublish-Auto</v>
          </cell>
          <cell r="G3243" t="str">
            <v>Home &amp; Garden</v>
          </cell>
          <cell r="H3243" t="str">
            <v>Plaques &amp; Signs</v>
          </cell>
          <cell r="I3243">
            <v>8.26</v>
          </cell>
          <cell r="J3243" t="str">
            <v>USD</v>
          </cell>
          <cell r="K3243" t="str">
            <v>Base</v>
          </cell>
          <cell r="L3243" t="str">
            <v>Yes</v>
          </cell>
          <cell r="M3243">
            <v>2039904</v>
          </cell>
          <cell r="N3243">
            <v>2038710</v>
          </cell>
          <cell r="O3243" t="str">
            <v>ALWAYS_TWO_DAY</v>
          </cell>
          <cell r="P3243">
            <v>0.245</v>
          </cell>
          <cell r="Q3243">
            <v>1</v>
          </cell>
          <cell r="R3243" t="str">
            <v>Walmart Fulfilled</v>
          </cell>
          <cell r="S3243" t="str">
            <v>Seller Fulfilled</v>
          </cell>
          <cell r="T3243" t="str">
            <v>6LRM68QLHO5F</v>
          </cell>
          <cell r="U3243" t="str">
            <v>00465310166691</v>
          </cell>
        </row>
        <row r="3244">
          <cell r="A3244" t="str">
            <v>593-CASE</v>
          </cell>
          <cell r="B3244">
            <v>463121807</v>
          </cell>
          <cell r="C3244" t="str">
            <v>BAZIC Yellow Foam Board 20" X 30", Colored Foam Boards 3/16 Inch Thickness, 25-Pack</v>
          </cell>
          <cell r="D3244" t="str">
            <v>ARCHIVED</v>
          </cell>
          <cell r="E3244" t="str">
            <v>UNPUBLISHED</v>
          </cell>
          <cell r="F3244" t="str">
            <v>Offer end date has passed,No Match Found - Adjusted to your last submitted price</v>
          </cell>
          <cell r="G3244" t="str">
            <v>Home &amp; Garden</v>
          </cell>
          <cell r="H3244" t="str">
            <v>Plaques &amp; Signs</v>
          </cell>
          <cell r="I3244">
            <v>8.24</v>
          </cell>
          <cell r="J3244" t="str">
            <v>USD</v>
          </cell>
          <cell r="K3244" t="str">
            <v>Base</v>
          </cell>
          <cell r="L3244" t="str">
            <v>Yes</v>
          </cell>
          <cell r="M3244">
            <v>2038710</v>
          </cell>
          <cell r="N3244">
            <v>2038710</v>
          </cell>
          <cell r="O3244" t="str">
            <v>NETWORK_GEO</v>
          </cell>
          <cell r="P3244">
            <v>0.25</v>
          </cell>
          <cell r="Q3244">
            <v>1</v>
          </cell>
          <cell r="R3244" t="str">
            <v>Seller Fulfilled</v>
          </cell>
          <cell r="S3244" t="str">
            <v>Seller Fulfilled</v>
          </cell>
          <cell r="T3244" t="str">
            <v>5ARG04SDDPO5</v>
          </cell>
          <cell r="U3244" t="str">
            <v>00463789699825</v>
          </cell>
        </row>
        <row r="3245">
          <cell r="A3245" t="str">
            <v>717-EACH</v>
          </cell>
          <cell r="B3245">
            <v>24869640</v>
          </cell>
          <cell r="C3245" t="str">
            <v>BAZIC Reward Incentive Wood Pencils, Latex Free Eraser, (8/Pack), 1-Pack</v>
          </cell>
          <cell r="D3245" t="str">
            <v>ACTIVE</v>
          </cell>
          <cell r="E3245" t="str">
            <v>PUBLISHED</v>
          </cell>
          <cell r="G3245" t="str">
            <v>Office &amp; Stationery</v>
          </cell>
          <cell r="H3245" t="str">
            <v>Pencils</v>
          </cell>
          <cell r="I3245">
            <v>7.58</v>
          </cell>
          <cell r="J3245" t="str">
            <v>USD</v>
          </cell>
          <cell r="K3245" t="str">
            <v>Base</v>
          </cell>
          <cell r="L3245">
            <v>7.58</v>
          </cell>
          <cell r="M3245">
            <v>2039720</v>
          </cell>
          <cell r="N3245">
            <v>2039746</v>
          </cell>
          <cell r="O3245" t="str">
            <v>NETWORK_GEO</v>
          </cell>
          <cell r="P3245">
            <v>0.13500000000000001</v>
          </cell>
          <cell r="Q3245">
            <v>1</v>
          </cell>
          <cell r="R3245" t="str">
            <v>Walmart Fulfilled</v>
          </cell>
          <cell r="S3245" t="str">
            <v>Seller Fulfilled</v>
          </cell>
          <cell r="T3245" t="str">
            <v>1HR4LGSKGG9S</v>
          </cell>
          <cell r="U3245" t="str">
            <v>00764608012130</v>
          </cell>
        </row>
        <row r="3246">
          <cell r="A3246" t="str">
            <v>793-PACK2</v>
          </cell>
          <cell r="B3246">
            <v>619847866</v>
          </cell>
          <cell r="C3246" t="str">
            <v>BAZIC Ceramics Mechanical Pencil Lead Refills 2B 0.5mm (36 Count/Pack), 2-Packs</v>
          </cell>
          <cell r="D3246" t="str">
            <v>ACTIVE</v>
          </cell>
          <cell r="E3246" t="str">
            <v>PUBLISHED</v>
          </cell>
          <cell r="F3246" t="str">
            <v>Offer end date has passed</v>
          </cell>
          <cell r="G3246" t="str">
            <v>Office &amp; Stationery</v>
          </cell>
          <cell r="H3246" t="str">
            <v>Mechanical Pencil Refills</v>
          </cell>
          <cell r="I3246">
            <v>8.35</v>
          </cell>
          <cell r="J3246" t="str">
            <v>USD</v>
          </cell>
          <cell r="K3246" t="str">
            <v>Base</v>
          </cell>
          <cell r="L3246">
            <v>8.35</v>
          </cell>
          <cell r="M3246">
            <v>2039720</v>
          </cell>
          <cell r="N3246">
            <v>2039746</v>
          </cell>
          <cell r="O3246" t="str">
            <v>NETWORK_GEO</v>
          </cell>
          <cell r="P3246">
            <v>0.06</v>
          </cell>
          <cell r="Q3246">
            <v>1</v>
          </cell>
          <cell r="R3246" t="str">
            <v>Seller Fulfilled</v>
          </cell>
          <cell r="S3246" t="str">
            <v>Seller Fulfilled</v>
          </cell>
          <cell r="T3246" t="str">
            <v>2EPX22ZNRGTL</v>
          </cell>
          <cell r="U3246" t="str">
            <v>00764608012192</v>
          </cell>
        </row>
        <row r="3247">
          <cell r="A3247" t="str">
            <v>805-SET6</v>
          </cell>
          <cell r="B3247">
            <v>829888858</v>
          </cell>
          <cell r="C3247" t="str">
            <v>BAZIC Products Durable Polyester Pencil Cases, Assorted Colors, 6 Pack</v>
          </cell>
          <cell r="D3247" t="str">
            <v>ACTIVE</v>
          </cell>
          <cell r="E3247" t="str">
            <v>PUBLISHED</v>
          </cell>
          <cell r="F3247" t="str">
            <v>Compliance - Childrenâ€™s Product Policy,Current Offer At Or Below Target</v>
          </cell>
          <cell r="G3247" t="str">
            <v>Office &amp; Stationery</v>
          </cell>
          <cell r="H3247" t="str">
            <v>Markers</v>
          </cell>
          <cell r="I3247">
            <v>8.99</v>
          </cell>
          <cell r="J3247" t="str">
            <v>USD</v>
          </cell>
          <cell r="K3247" t="str">
            <v>Base</v>
          </cell>
          <cell r="L3247" t="str">
            <v>Yes</v>
          </cell>
          <cell r="M3247">
            <v>2039750</v>
          </cell>
          <cell r="N3247">
            <v>2039746</v>
          </cell>
          <cell r="O3247" t="str">
            <v>NETWORK_GEO</v>
          </cell>
          <cell r="P3247">
            <v>0.22</v>
          </cell>
          <cell r="Q3247">
            <v>1</v>
          </cell>
          <cell r="R3247" t="str">
            <v>Seller Fulfilled</v>
          </cell>
          <cell r="S3247" t="str">
            <v>Seller Fulfilled</v>
          </cell>
          <cell r="T3247" t="str">
            <v>4HP14HAJRA2V</v>
          </cell>
          <cell r="U3247" t="str">
            <v>00764608012208</v>
          </cell>
        </row>
        <row r="3248">
          <cell r="A3248" t="str">
            <v>9010-CASE</v>
          </cell>
          <cell r="B3248">
            <v>713164479</v>
          </cell>
          <cell r="C3248" t="str">
            <v>BAZIC Printed Duct Tape Polka Dot Pattern 1.88" X 5 Yards, 24-Pack</v>
          </cell>
          <cell r="D3248" t="str">
            <v>ARCHIVED</v>
          </cell>
          <cell r="E3248" t="str">
            <v>UNPUBLISHED</v>
          </cell>
          <cell r="F3248" t="str">
            <v>Offer end date has passed</v>
          </cell>
          <cell r="G3248" t="str">
            <v>Office &amp; Stationery</v>
          </cell>
          <cell r="H3248" t="str">
            <v>Markers</v>
          </cell>
          <cell r="I3248">
            <v>11.48</v>
          </cell>
          <cell r="J3248" t="str">
            <v>USD</v>
          </cell>
          <cell r="K3248" t="str">
            <v>Base</v>
          </cell>
          <cell r="L3248" t="str">
            <v>Yes</v>
          </cell>
          <cell r="M3248">
            <v>2042502</v>
          </cell>
          <cell r="N3248">
            <v>2039746</v>
          </cell>
          <cell r="O3248" t="str">
            <v>NETWORK_GEO</v>
          </cell>
          <cell r="P3248">
            <v>0.27</v>
          </cell>
          <cell r="Q3248">
            <v>1</v>
          </cell>
          <cell r="R3248" t="str">
            <v>Seller Fulfilled</v>
          </cell>
          <cell r="S3248" t="str">
            <v>Seller Fulfilled</v>
          </cell>
          <cell r="T3248" t="str">
            <v>3WPPCB2A7TO1</v>
          </cell>
          <cell r="U3248" t="str">
            <v>00764608012291</v>
          </cell>
        </row>
        <row r="3249">
          <cell r="A3249" t="str">
            <v>954-CASE</v>
          </cell>
          <cell r="B3249">
            <v>526528478</v>
          </cell>
          <cell r="C3249" t="str">
            <v>BAZIC General Purpose Masking Tape 1.41" X 2160" (60 Yards), 24-Pack</v>
          </cell>
          <cell r="D3249" t="str">
            <v>ACTIVE</v>
          </cell>
          <cell r="E3249" t="str">
            <v>PUBLISHED</v>
          </cell>
          <cell r="F3249" t="str">
            <v>Compliance - Childrenâ€™s Product Policy,Price Adjusted</v>
          </cell>
          <cell r="G3249" t="str">
            <v>Office &amp; Stationery</v>
          </cell>
          <cell r="H3249" t="str">
            <v>Dry Erase Markers</v>
          </cell>
          <cell r="I3249">
            <v>13.89</v>
          </cell>
          <cell r="J3249" t="str">
            <v>USD</v>
          </cell>
          <cell r="K3249" t="str">
            <v>Base</v>
          </cell>
          <cell r="L3249" t="str">
            <v>Yes</v>
          </cell>
          <cell r="M3249">
            <v>2038710</v>
          </cell>
          <cell r="N3249">
            <v>2039746</v>
          </cell>
          <cell r="O3249" t="str">
            <v>NETWORK_GEO</v>
          </cell>
          <cell r="P3249">
            <v>0.46</v>
          </cell>
          <cell r="Q3249">
            <v>1</v>
          </cell>
          <cell r="R3249" t="str">
            <v>Seller Fulfilled</v>
          </cell>
          <cell r="S3249" t="str">
            <v>Seller Fulfilled</v>
          </cell>
          <cell r="T3249" t="str">
            <v>2NCLHK1C98MD</v>
          </cell>
          <cell r="U3249" t="str">
            <v>00764608012710</v>
          </cell>
        </row>
        <row r="3250">
          <cell r="A3250" t="str">
            <v>S-3-PACK4</v>
          </cell>
          <cell r="B3250">
            <v>957858650</v>
          </cell>
          <cell r="C3250" t="str">
            <v>BAZIC Garage Sale Sign 9"X12", Plastic Signs Waterproof Indoor, 4-Pack</v>
          </cell>
          <cell r="D3250" t="str">
            <v>ACTIVE</v>
          </cell>
          <cell r="E3250" t="str">
            <v>PUBLISHED</v>
          </cell>
          <cell r="F3250" t="str">
            <v>Offer end date has passed</v>
          </cell>
          <cell r="G3250" t="str">
            <v>Books, Music &amp; Movies</v>
          </cell>
          <cell r="H3250" t="str">
            <v>Books</v>
          </cell>
          <cell r="I3250">
            <v>57.5</v>
          </cell>
          <cell r="J3250" t="str">
            <v>USD</v>
          </cell>
          <cell r="K3250" t="str">
            <v>Base</v>
          </cell>
          <cell r="L3250" t="str">
            <v>Yes</v>
          </cell>
          <cell r="M3250">
            <v>2038710</v>
          </cell>
          <cell r="N3250">
            <v>2038013</v>
          </cell>
          <cell r="O3250" t="str">
            <v>NETWORK_GEO</v>
          </cell>
          <cell r="P3250">
            <v>10.5</v>
          </cell>
          <cell r="Q3250">
            <v>1</v>
          </cell>
          <cell r="R3250" t="str">
            <v>Seller Fulfilled</v>
          </cell>
          <cell r="S3250" t="str">
            <v>Seller Fulfilled</v>
          </cell>
          <cell r="T3250" t="str">
            <v>6TEHZE69GXDU</v>
          </cell>
          <cell r="U3250" t="str">
            <v>20814625013550</v>
          </cell>
        </row>
        <row r="3251">
          <cell r="A3251" t="str">
            <v>S-30-EACH</v>
          </cell>
          <cell r="B3251">
            <v>856185762</v>
          </cell>
          <cell r="C3251" t="str">
            <v>BAZIC 9" X 12" No Soliciting Sign [S-30]</v>
          </cell>
          <cell r="D3251" t="str">
            <v>ACTIVE</v>
          </cell>
          <cell r="E3251" t="str">
            <v>PUBLISHED</v>
          </cell>
          <cell r="F3251" t="str">
            <v>Reasonable price requirements are not met</v>
          </cell>
          <cell r="G3251" t="str">
            <v>Home &amp; Garden</v>
          </cell>
          <cell r="H3251" t="str">
            <v>Plaques &amp; Signs</v>
          </cell>
          <cell r="I3251">
            <v>8.08</v>
          </cell>
          <cell r="J3251" t="str">
            <v>USD</v>
          </cell>
          <cell r="K3251" t="str">
            <v>Base</v>
          </cell>
          <cell r="L3251" t="str">
            <v>Yes</v>
          </cell>
          <cell r="M3251">
            <v>2038710</v>
          </cell>
          <cell r="N3251">
            <v>2039913</v>
          </cell>
          <cell r="O3251" t="str">
            <v>NETWORK_GEO</v>
          </cell>
          <cell r="P3251">
            <v>2.42</v>
          </cell>
          <cell r="Q3251">
            <v>1</v>
          </cell>
          <cell r="R3251" t="str">
            <v>Seller Fulfilled</v>
          </cell>
          <cell r="S3251" t="str">
            <v>Seller Fulfilled</v>
          </cell>
          <cell r="T3251" t="str">
            <v>1AHYYC1VY2Z9</v>
          </cell>
          <cell r="U3251" t="str">
            <v>10764608016210</v>
          </cell>
        </row>
        <row r="3252">
          <cell r="A3252" t="str">
            <v>1036-CASE</v>
          </cell>
          <cell r="B3252">
            <v>264529716</v>
          </cell>
          <cell r="C3252" t="str">
            <v>BAZIC School Backpack Basic 16" Fuchsia, School Bag for Students, 12-Pack</v>
          </cell>
          <cell r="D3252" t="str">
            <v>ACTIVE</v>
          </cell>
          <cell r="E3252" t="str">
            <v>PUBLISHED</v>
          </cell>
          <cell r="F3252" t="str">
            <v>Offer end date has passed</v>
          </cell>
          <cell r="G3252" t="str">
            <v>Office &amp; Stationery</v>
          </cell>
          <cell r="H3252" t="str">
            <v>Correction Tape</v>
          </cell>
          <cell r="I3252">
            <v>20.89</v>
          </cell>
          <cell r="J3252" t="str">
            <v>USD</v>
          </cell>
          <cell r="K3252" t="str">
            <v>Base</v>
          </cell>
          <cell r="L3252" t="str">
            <v>Yes</v>
          </cell>
          <cell r="M3252">
            <v>2038980</v>
          </cell>
          <cell r="N3252">
            <v>2039913</v>
          </cell>
          <cell r="O3252" t="str">
            <v>NETWORK_GEO</v>
          </cell>
          <cell r="P3252">
            <v>0.61</v>
          </cell>
          <cell r="Q3252">
            <v>1</v>
          </cell>
          <cell r="R3252" t="str">
            <v>Seller Fulfilled</v>
          </cell>
          <cell r="S3252" t="str">
            <v>Seller Fulfilled</v>
          </cell>
          <cell r="T3252" t="str">
            <v>4Y6CL2EXMB55</v>
          </cell>
          <cell r="U3252" t="str">
            <v>00764608016374</v>
          </cell>
        </row>
        <row r="3253">
          <cell r="A3253" t="str">
            <v>1290-BOX</v>
          </cell>
          <cell r="B3253">
            <v>911955977</v>
          </cell>
          <cell r="C3253" t="str">
            <v>BAZIC Permanent Marker Fine Line Assorted Color Markers (8/Pack), 24-Packs</v>
          </cell>
          <cell r="D3253" t="str">
            <v>ACTIVE</v>
          </cell>
          <cell r="E3253" t="str">
            <v>PUBLISHED</v>
          </cell>
          <cell r="F3253" t="str">
            <v>Offer end date has passed,Price Adjusted</v>
          </cell>
          <cell r="G3253" t="str">
            <v>Office &amp; Stationery</v>
          </cell>
          <cell r="H3253" t="str">
            <v>Pens</v>
          </cell>
          <cell r="I3253">
            <v>15.06</v>
          </cell>
          <cell r="J3253" t="str">
            <v>USD</v>
          </cell>
          <cell r="K3253" t="str">
            <v>Base</v>
          </cell>
          <cell r="L3253" t="str">
            <v>Yes</v>
          </cell>
          <cell r="M3253">
            <v>2039746</v>
          </cell>
          <cell r="N3253">
            <v>2039719</v>
          </cell>
          <cell r="O3253" t="str">
            <v>NETWORK_GEO</v>
          </cell>
          <cell r="P3253">
            <v>0.43</v>
          </cell>
          <cell r="Q3253">
            <v>1</v>
          </cell>
          <cell r="R3253" t="str">
            <v>WFS Eligible</v>
          </cell>
          <cell r="S3253" t="str">
            <v>Seller Fulfilled</v>
          </cell>
          <cell r="T3253" t="str">
            <v>61O1Y9CSHR9F</v>
          </cell>
          <cell r="U3253" t="str">
            <v>00465886231991</v>
          </cell>
        </row>
        <row r="3254">
          <cell r="A3254" t="str">
            <v>1928-SET3</v>
          </cell>
          <cell r="B3254">
            <v>28147211</v>
          </cell>
          <cell r="C3254" t="str">
            <v>BAZIC Pencil Sharpener Dual Blades w/ Triangle Receptacle, (2/Pack), 3-Pack</v>
          </cell>
          <cell r="D3254" t="str">
            <v>ACTIVE</v>
          </cell>
          <cell r="E3254" t="str">
            <v>PUBLISHED</v>
          </cell>
          <cell r="G3254" t="str">
            <v>Office &amp; Stationery</v>
          </cell>
          <cell r="H3254" t="str">
            <v>Manual Pencil Sharpeners</v>
          </cell>
          <cell r="I3254">
            <v>9.67</v>
          </cell>
          <cell r="J3254" t="str">
            <v>USD</v>
          </cell>
          <cell r="K3254" t="str">
            <v>Base</v>
          </cell>
          <cell r="L3254">
            <v>9.67</v>
          </cell>
          <cell r="M3254">
            <v>2039751</v>
          </cell>
          <cell r="N3254">
            <v>2039719</v>
          </cell>
          <cell r="O3254" t="str">
            <v>NETWORK_GEO</v>
          </cell>
          <cell r="P3254">
            <v>2.4</v>
          </cell>
          <cell r="Q3254">
            <v>1</v>
          </cell>
          <cell r="R3254" t="str">
            <v>Seller Fulfilled</v>
          </cell>
          <cell r="S3254" t="str">
            <v>Seller Fulfilled</v>
          </cell>
          <cell r="T3254" t="str">
            <v>2F3UGIMSE9MJ</v>
          </cell>
          <cell r="U3254" t="str">
            <v>10764608170165</v>
          </cell>
        </row>
        <row r="3255">
          <cell r="A3255" t="str">
            <v>2013-EACH</v>
          </cell>
          <cell r="B3255">
            <v>35005849</v>
          </cell>
          <cell r="C3255" t="str">
            <v>BAZIC Jumbo White Glue 7.62Oz (225 ml), Adhesive Bond Slime Making, 1-Pack</v>
          </cell>
          <cell r="D3255" t="str">
            <v>ACTIVE</v>
          </cell>
          <cell r="E3255" t="str">
            <v>PUBLISHED</v>
          </cell>
          <cell r="F3255" t="str">
            <v>Reasonable price requirements are not met</v>
          </cell>
          <cell r="G3255" t="str">
            <v>Office &amp; Stationery</v>
          </cell>
          <cell r="H3255" t="str">
            <v>Glue</v>
          </cell>
          <cell r="I3255">
            <v>9.49</v>
          </cell>
          <cell r="J3255" t="str">
            <v>USD</v>
          </cell>
          <cell r="K3255" t="str">
            <v>Base</v>
          </cell>
          <cell r="L3255">
            <v>9.49</v>
          </cell>
          <cell r="M3255">
            <v>2039872</v>
          </cell>
          <cell r="N3255">
            <v>2039719</v>
          </cell>
          <cell r="O3255" t="str">
            <v>NETWORK_GEO</v>
          </cell>
          <cell r="P3255">
            <v>6.97</v>
          </cell>
          <cell r="Q3255">
            <v>1</v>
          </cell>
          <cell r="R3255" t="str">
            <v>Seller Fulfilled</v>
          </cell>
          <cell r="S3255" t="str">
            <v>Seller Fulfilled</v>
          </cell>
          <cell r="T3255" t="str">
            <v>770WINV2CCBM</v>
          </cell>
          <cell r="U3255" t="str">
            <v>20764608171060</v>
          </cell>
        </row>
        <row r="3256">
          <cell r="A3256" t="str">
            <v>2022-EACH</v>
          </cell>
          <cell r="B3256">
            <v>35036524</v>
          </cell>
          <cell r="C3256" t="str">
            <v>BAZIC Washable Disappearing Purple Glue Stick 21g, Acid Free (2/Pack), 1-Pack</v>
          </cell>
          <cell r="D3256" t="str">
            <v>ACTIVE</v>
          </cell>
          <cell r="E3256" t="str">
            <v>PUBLISHED</v>
          </cell>
          <cell r="F3256"/>
          <cell r="G3256" t="str">
            <v>Office &amp; Stationery</v>
          </cell>
          <cell r="H3256" t="str">
            <v>Pens</v>
          </cell>
          <cell r="I3256">
            <v>41.52</v>
          </cell>
          <cell r="J3256" t="str">
            <v>USD</v>
          </cell>
          <cell r="K3256" t="str">
            <v>Base</v>
          </cell>
          <cell r="L3256" t="str">
            <v>Yes</v>
          </cell>
          <cell r="M3256">
            <v>2039872</v>
          </cell>
          <cell r="N3256">
            <v>2039719</v>
          </cell>
          <cell r="O3256" t="str">
            <v>NETWORK_GEO</v>
          </cell>
          <cell r="P3256">
            <v>1.8</v>
          </cell>
          <cell r="Q3256">
            <v>1</v>
          </cell>
          <cell r="R3256" t="str">
            <v>Seller Fulfilled</v>
          </cell>
          <cell r="S3256" t="str">
            <v>Seller Fulfilled</v>
          </cell>
          <cell r="T3256" t="str">
            <v>4ACRTD36D921</v>
          </cell>
          <cell r="U3256" t="str">
            <v>10764608017170</v>
          </cell>
        </row>
        <row r="3257">
          <cell r="A3257" t="str">
            <v>2027-BOX</v>
          </cell>
          <cell r="B3257">
            <v>751719654</v>
          </cell>
          <cell r="C3257" t="str">
            <v>BAZIC Glue Stick 8g/0.28Oz, White Glue Sticks, Acid Free (6/Pack), 24-Packs</v>
          </cell>
          <cell r="D3257" t="str">
            <v>ARCHIVED</v>
          </cell>
          <cell r="E3257" t="str">
            <v>UNPUBLISHED</v>
          </cell>
          <cell r="F3257" t="str">
            <v>Offer end date has passed</v>
          </cell>
          <cell r="G3257" t="str">
            <v>Office &amp; Stationery</v>
          </cell>
          <cell r="H3257" t="str">
            <v>Glue</v>
          </cell>
          <cell r="I3257">
            <v>54.49</v>
          </cell>
          <cell r="J3257" t="str">
            <v>USD</v>
          </cell>
          <cell r="K3257" t="str">
            <v>Base</v>
          </cell>
          <cell r="L3257" t="str">
            <v>Yes</v>
          </cell>
          <cell r="M3257">
            <v>2038710</v>
          </cell>
          <cell r="N3257">
            <v>2039719</v>
          </cell>
          <cell r="O3257">
            <v>6.52</v>
          </cell>
          <cell r="P3257">
            <v>2.9</v>
          </cell>
          <cell r="Q3257">
            <v>1</v>
          </cell>
          <cell r="R3257" t="str">
            <v>Seller Fulfilled</v>
          </cell>
          <cell r="S3257" t="str">
            <v>Seller Fulfilled</v>
          </cell>
          <cell r="T3257" t="str">
            <v>6P2LMVV9NA90</v>
          </cell>
          <cell r="U3257" t="str">
            <v>10764608017224</v>
          </cell>
        </row>
        <row r="3258">
          <cell r="A3258" t="str">
            <v>2095-EACH</v>
          </cell>
          <cell r="B3258">
            <v>6915355627</v>
          </cell>
          <cell r="C3258" t="str">
            <v>Bazic 3.9 x 0.27 in. Dual Temperature Mini Hot Melt Glue Sticks, 50 Per Bag</v>
          </cell>
          <cell r="D3258" t="str">
            <v>ACTIVE</v>
          </cell>
          <cell r="E3258" t="str">
            <v>PUBLISHED</v>
          </cell>
          <cell r="F3258"/>
          <cell r="G3258" t="str">
            <v>Office &amp; Stationery</v>
          </cell>
          <cell r="H3258" t="str">
            <v>Pens</v>
          </cell>
          <cell r="I3258">
            <v>8.75</v>
          </cell>
          <cell r="J3258" t="str">
            <v>USD</v>
          </cell>
          <cell r="K3258" t="str">
            <v>Base</v>
          </cell>
          <cell r="L3258" t="str">
            <v>Yes</v>
          </cell>
          <cell r="M3258">
            <v>2038710</v>
          </cell>
          <cell r="N3258">
            <v>2039719</v>
          </cell>
          <cell r="O3258" t="str">
            <v>NETWORK_GEO</v>
          </cell>
          <cell r="P3258">
            <v>7.0000000000000007E-2</v>
          </cell>
          <cell r="Q3258">
            <v>1</v>
          </cell>
          <cell r="R3258" t="str">
            <v>Seller Fulfilled</v>
          </cell>
          <cell r="S3258" t="str">
            <v>Seller Fulfilled</v>
          </cell>
          <cell r="T3258" t="str">
            <v>0ZP1X431NQT7</v>
          </cell>
          <cell r="U3258" t="str">
            <v>00764608017296</v>
          </cell>
        </row>
        <row r="3259">
          <cell r="A3259" t="str">
            <v>210-BOX</v>
          </cell>
          <cell r="B3259">
            <v>938515879</v>
          </cell>
          <cell r="C3259" t="str">
            <v>BAZIC Push Pins Jumbo Plastic Head, Assorted Color (25/pack), 24-Packs</v>
          </cell>
          <cell r="D3259" t="str">
            <v>ACTIVE</v>
          </cell>
          <cell r="E3259" t="str">
            <v>PUBLISHED</v>
          </cell>
          <cell r="F3259" t="str">
            <v>Offer end date has passed,Min. Allowed Seller Price Reached</v>
          </cell>
          <cell r="G3259" t="str">
            <v>Office &amp; Stationery</v>
          </cell>
          <cell r="H3259" t="str">
            <v>Pens</v>
          </cell>
          <cell r="I3259">
            <v>42.01</v>
          </cell>
          <cell r="J3259" t="str">
            <v>USD</v>
          </cell>
          <cell r="K3259" t="str">
            <v>Base</v>
          </cell>
          <cell r="L3259" t="str">
            <v>Yes</v>
          </cell>
          <cell r="M3259">
            <v>2048507</v>
          </cell>
          <cell r="N3259">
            <v>2039719</v>
          </cell>
          <cell r="O3259" t="str">
            <v>NETWORK_GEO</v>
          </cell>
          <cell r="P3259">
            <v>2.46</v>
          </cell>
          <cell r="Q3259">
            <v>1</v>
          </cell>
          <cell r="R3259" t="str">
            <v>Seller Fulfilled</v>
          </cell>
          <cell r="S3259" t="str">
            <v>Seller Fulfilled</v>
          </cell>
          <cell r="T3259" t="str">
            <v>12R8X8F16CL4</v>
          </cell>
          <cell r="U3259" t="str">
            <v>10764608017385</v>
          </cell>
        </row>
        <row r="3260">
          <cell r="A3260" t="str">
            <v>2209-BOX</v>
          </cell>
          <cell r="B3260">
            <v>583140805</v>
          </cell>
          <cell r="C3260" t="str">
            <v>BAZIC Erasers Rainbow Eraser, Latex Free Large Block Eraser, 96-Count</v>
          </cell>
          <cell r="D3260" t="str">
            <v>ACTIVE</v>
          </cell>
          <cell r="E3260" t="str">
            <v>PUBLISHED</v>
          </cell>
          <cell r="G3260" t="str">
            <v>Office &amp; Stationery</v>
          </cell>
          <cell r="H3260" t="str">
            <v>Pencil &amp; Pen Erasers</v>
          </cell>
          <cell r="I3260">
            <v>37.590000000000003</v>
          </cell>
          <cell r="J3260" t="str">
            <v>USD</v>
          </cell>
          <cell r="K3260" t="str">
            <v>Base</v>
          </cell>
          <cell r="L3260">
            <v>41.25</v>
          </cell>
          <cell r="M3260">
            <v>2039721</v>
          </cell>
          <cell r="N3260">
            <v>2039719</v>
          </cell>
          <cell r="O3260" t="str">
            <v>NETWORK_GEO</v>
          </cell>
          <cell r="P3260">
            <v>2.16</v>
          </cell>
          <cell r="Q3260">
            <v>1</v>
          </cell>
          <cell r="R3260" t="str">
            <v>Seller Fulfilled</v>
          </cell>
          <cell r="S3260" t="str">
            <v>Seller Fulfilled</v>
          </cell>
          <cell r="T3260" t="str">
            <v>501OFWC743YB</v>
          </cell>
          <cell r="U3260" t="str">
            <v>10764608017767</v>
          </cell>
        </row>
        <row r="3261">
          <cell r="A3261" t="str">
            <v>3166-BOX</v>
          </cell>
          <cell r="B3261">
            <v>409299485</v>
          </cell>
          <cell r="C3261" t="str">
            <v>BAZIC Plastic File Folder, Letter Size Document File Envelopes, 24-Pack</v>
          </cell>
          <cell r="D3261" t="str">
            <v>ACTIVE</v>
          </cell>
          <cell r="E3261" t="str">
            <v>PUBLISHED</v>
          </cell>
          <cell r="F3261" t="str">
            <v>Reasonable price requirements are not met,Reasonable Price Not Satisfied</v>
          </cell>
          <cell r="G3261" t="str">
            <v>Office &amp; Stationery</v>
          </cell>
          <cell r="H3261" t="str">
            <v>File Folders</v>
          </cell>
          <cell r="I3261">
            <v>74.489999999999995</v>
          </cell>
          <cell r="J3261" t="str">
            <v>USD</v>
          </cell>
          <cell r="K3261" t="str">
            <v>Base</v>
          </cell>
          <cell r="L3261">
            <v>74.489999999999995</v>
          </cell>
          <cell r="M3261">
            <v>2039742</v>
          </cell>
          <cell r="N3261">
            <v>2039893</v>
          </cell>
          <cell r="O3261" t="str">
            <v>NETWORK_GEO</v>
          </cell>
          <cell r="P3261">
            <v>20.399999999999999</v>
          </cell>
          <cell r="Q3261">
            <v>1</v>
          </cell>
          <cell r="R3261" t="str">
            <v>Seller Fulfilled</v>
          </cell>
          <cell r="S3261" t="str">
            <v>Seller Fulfilled</v>
          </cell>
          <cell r="T3261" t="str">
            <v>4QOK4QQ1I5RD</v>
          </cell>
          <cell r="U3261" t="str">
            <v>20764608018129</v>
          </cell>
        </row>
        <row r="3262">
          <cell r="A3262" t="str">
            <v>3195-BOX</v>
          </cell>
          <cell r="B3262">
            <v>577016612</v>
          </cell>
          <cell r="C3262" t="str">
            <v>BAZIC Plastic Envelope Poly Envelopes, Clear Folder Snap Closure, 48 Count</v>
          </cell>
          <cell r="D3262" t="str">
            <v>ACTIVE</v>
          </cell>
          <cell r="E3262" t="str">
            <v>PUBLISHED</v>
          </cell>
          <cell r="F3262" t="str">
            <v>Offer end date has passed,Price Adjusted</v>
          </cell>
          <cell r="G3262" t="str">
            <v>Office &amp; Stationery</v>
          </cell>
          <cell r="H3262" t="str">
            <v>Manual Pencil Sharpeners</v>
          </cell>
          <cell r="I3262">
            <v>7.69</v>
          </cell>
          <cell r="J3262" t="str">
            <v>USD</v>
          </cell>
          <cell r="K3262" t="str">
            <v>Base</v>
          </cell>
          <cell r="L3262" t="str">
            <v>Yes</v>
          </cell>
          <cell r="M3262">
            <v>2038710</v>
          </cell>
          <cell r="N3262">
            <v>2039751</v>
          </cell>
          <cell r="O3262" t="str">
            <v>ALWAYS_TWO_DAY</v>
          </cell>
          <cell r="P3262">
            <v>0.1</v>
          </cell>
          <cell r="Q3262">
            <v>1</v>
          </cell>
          <cell r="R3262" t="str">
            <v>Walmart Fulfilled</v>
          </cell>
          <cell r="S3262" t="str">
            <v>Seller Fulfilled</v>
          </cell>
          <cell r="T3262" t="str">
            <v>5T02QVHA4A7C</v>
          </cell>
          <cell r="U3262" t="str">
            <v>00764608019061</v>
          </cell>
        </row>
        <row r="3263">
          <cell r="A3263" t="str">
            <v>3331-EACH</v>
          </cell>
          <cell r="B3263">
            <v>313386971</v>
          </cell>
          <cell r="C3263" t="str">
            <v>BAZIC Modeling Clay Black Color 1LB, Non Toxic, Bulk for Classroom, 1-Pack</v>
          </cell>
          <cell r="D3263" t="str">
            <v>ACTIVE</v>
          </cell>
          <cell r="E3263" t="str">
            <v>PUBLISHED</v>
          </cell>
          <cell r="F3263" t="str">
            <v>Offer end date has passed</v>
          </cell>
          <cell r="G3263" t="str">
            <v>Office &amp; Stationery</v>
          </cell>
          <cell r="H3263" t="str">
            <v>Manual Pencil Sharpeners</v>
          </cell>
          <cell r="I3263">
            <v>12.08</v>
          </cell>
          <cell r="J3263" t="str">
            <v>USD</v>
          </cell>
          <cell r="K3263" t="str">
            <v>Base</v>
          </cell>
          <cell r="L3263" t="str">
            <v>Yes</v>
          </cell>
          <cell r="M3263">
            <v>2039741</v>
          </cell>
          <cell r="N3263">
            <v>2039751</v>
          </cell>
          <cell r="O3263" t="str">
            <v>NETWORK_GEO</v>
          </cell>
          <cell r="P3263">
            <v>0.32</v>
          </cell>
          <cell r="Q3263">
            <v>1</v>
          </cell>
          <cell r="R3263" t="str">
            <v>Seller Fulfilled</v>
          </cell>
          <cell r="S3263" t="str">
            <v>Seller Fulfilled</v>
          </cell>
          <cell r="T3263" t="str">
            <v>71GDSPMSISSH</v>
          </cell>
          <cell r="U3263" t="str">
            <v>00764608019313</v>
          </cell>
        </row>
        <row r="3264">
          <cell r="A3264" t="str">
            <v>3456-A-CASE</v>
          </cell>
          <cell r="B3264">
            <v>606029852</v>
          </cell>
          <cell r="C3264" t="str">
            <v>BAZIC Glitter Glue Silver Gold Iridescent Metallic Color for Slime (4oz/Pack), 36-Packs</v>
          </cell>
          <cell r="D3264" t="str">
            <v>ARCHIVED</v>
          </cell>
          <cell r="E3264" t="str">
            <v>UNPUBLISHED</v>
          </cell>
          <cell r="F3264" t="str">
            <v>Offer end date has passed</v>
          </cell>
          <cell r="G3264" t="str">
            <v>Office &amp; Stationery</v>
          </cell>
          <cell r="H3264" t="str">
            <v>Glue</v>
          </cell>
          <cell r="I3264">
            <v>38.33</v>
          </cell>
          <cell r="J3264" t="str">
            <v>USD</v>
          </cell>
          <cell r="K3264" t="str">
            <v>Base</v>
          </cell>
          <cell r="L3264" t="str">
            <v>Yes</v>
          </cell>
          <cell r="M3264">
            <v>2039872</v>
          </cell>
          <cell r="N3264">
            <v>2039872</v>
          </cell>
          <cell r="O3264" t="str">
            <v>NETWORK_GEO</v>
          </cell>
          <cell r="P3264">
            <v>1</v>
          </cell>
          <cell r="Q3264">
            <v>1</v>
          </cell>
          <cell r="R3264" t="str">
            <v>Seller Fulfilled</v>
          </cell>
          <cell r="S3264" t="str">
            <v>Seller Fulfilled</v>
          </cell>
          <cell r="T3264" t="str">
            <v>0Y5Z5GNBOZ20</v>
          </cell>
          <cell r="U3264" t="str">
            <v>10764608020002</v>
          </cell>
        </row>
        <row r="3265">
          <cell r="A3265" t="str">
            <v>3492-CASE</v>
          </cell>
          <cell r="B3265">
            <v>400057942</v>
          </cell>
          <cell r="C3265" t="str">
            <v>BAZIC 1lb / 16 oz Purple Glitter</v>
          </cell>
          <cell r="D3265" t="str">
            <v>ACTIVE</v>
          </cell>
          <cell r="E3265" t="str">
            <v>PUBLISHED</v>
          </cell>
          <cell r="F3265" t="str">
            <v>Offer end date has passed</v>
          </cell>
          <cell r="G3265" t="str">
            <v>Office &amp; Stationery</v>
          </cell>
          <cell r="H3265" t="str">
            <v>Glue</v>
          </cell>
          <cell r="I3265">
            <v>8.57</v>
          </cell>
          <cell r="J3265" t="str">
            <v>USD</v>
          </cell>
          <cell r="K3265" t="str">
            <v>Base</v>
          </cell>
          <cell r="L3265" t="str">
            <v>Yes</v>
          </cell>
          <cell r="M3265">
            <v>2038710</v>
          </cell>
          <cell r="N3265">
            <v>2039872</v>
          </cell>
          <cell r="O3265" t="str">
            <v>NETWORK_GEO</v>
          </cell>
          <cell r="P3265">
            <v>0.16</v>
          </cell>
          <cell r="Q3265">
            <v>1</v>
          </cell>
          <cell r="R3265" t="str">
            <v>Seller Fulfilled</v>
          </cell>
          <cell r="S3265" t="str">
            <v>WFS Eligible</v>
          </cell>
          <cell r="T3265" t="str">
            <v>12WNYHTE4P57</v>
          </cell>
          <cell r="U3265" t="str">
            <v>00466457700700</v>
          </cell>
        </row>
        <row r="3266">
          <cell r="A3266" t="str">
            <v>3866-CASE</v>
          </cell>
          <cell r="B3266">
            <v>326115052</v>
          </cell>
          <cell r="C3266" t="str">
            <v>BAZIC Heart Sticker Rolls, Reward Stickers Motivational Gift for Kids (486/Pack), 24-Packs</v>
          </cell>
          <cell r="D3266" t="str">
            <v>ARCHIVED</v>
          </cell>
          <cell r="E3266" t="str">
            <v>UNPUBLISHED</v>
          </cell>
          <cell r="F3266" t="str">
            <v>Offer end date has passed</v>
          </cell>
          <cell r="G3266" t="str">
            <v>Office &amp; Stationery</v>
          </cell>
          <cell r="H3266" t="str">
            <v>Markers</v>
          </cell>
          <cell r="I3266">
            <v>296</v>
          </cell>
          <cell r="J3266" t="str">
            <v>USD</v>
          </cell>
          <cell r="K3266" t="str">
            <v>Base</v>
          </cell>
          <cell r="L3266" t="str">
            <v>Yes</v>
          </cell>
          <cell r="M3266">
            <v>2038710</v>
          </cell>
          <cell r="N3266">
            <v>2039746</v>
          </cell>
          <cell r="O3266" t="str">
            <v>NETWORK_GEO</v>
          </cell>
          <cell r="P3266">
            <v>23.15</v>
          </cell>
          <cell r="Q3266">
            <v>1</v>
          </cell>
          <cell r="R3266" t="str">
            <v>Seller Fulfilled</v>
          </cell>
          <cell r="S3266" t="str">
            <v>Seller Fulfilled</v>
          </cell>
          <cell r="T3266" t="str">
            <v>7361732JSZE6</v>
          </cell>
          <cell r="U3266" t="str">
            <v>20764608200883</v>
          </cell>
        </row>
        <row r="3267">
          <cell r="A3267" t="str">
            <v>4150-CASE</v>
          </cell>
          <cell r="B3267">
            <v>832409829</v>
          </cell>
          <cell r="C3267" t="str">
            <v>BAZIC 3 Ring Binder 2" View Binders Slant D Ring Burgundy, Hold 500 Sheets, 12-Count</v>
          </cell>
          <cell r="D3267" t="str">
            <v>ACTIVE</v>
          </cell>
          <cell r="E3267" t="str">
            <v>PUBLISHED</v>
          </cell>
          <cell r="G3267" t="str">
            <v>Office &amp; Stationery</v>
          </cell>
          <cell r="H3267" t="str">
            <v>Binders</v>
          </cell>
          <cell r="I3267">
            <v>90.49</v>
          </cell>
          <cell r="J3267" t="str">
            <v>USD</v>
          </cell>
          <cell r="K3267" t="str">
            <v>Base</v>
          </cell>
          <cell r="L3267">
            <v>90.49</v>
          </cell>
          <cell r="M3267">
            <v>2039738</v>
          </cell>
          <cell r="N3267">
            <v>2039872</v>
          </cell>
          <cell r="O3267" t="str">
            <v>NETWORK_GEO</v>
          </cell>
          <cell r="P3267">
            <v>0.31</v>
          </cell>
          <cell r="Q3267">
            <v>1</v>
          </cell>
          <cell r="R3267" t="str">
            <v>Seller Fulfilled</v>
          </cell>
          <cell r="S3267" t="str">
            <v>Seller Fulfilled</v>
          </cell>
          <cell r="T3267" t="str">
            <v>2VFXIX0YXAV2</v>
          </cell>
          <cell r="U3267" t="str">
            <v>00764608020241</v>
          </cell>
        </row>
        <row r="3268">
          <cell r="A3268" t="str">
            <v>50810-CASE</v>
          </cell>
          <cell r="B3268">
            <v>249885817</v>
          </cell>
          <cell r="C3268" t="str">
            <v>UNICORNS Coloring Book 4-Title, for Learning Drawing Coloring, 48-Pack</v>
          </cell>
          <cell r="D3268" t="str">
            <v>ACTIVE</v>
          </cell>
          <cell r="E3268" t="str">
            <v>PUBLISHED</v>
          </cell>
          <cell r="G3268" t="str">
            <v>Crafts</v>
          </cell>
          <cell r="H3268" t="str">
            <v>Coloring Books</v>
          </cell>
          <cell r="I3268">
            <v>97.49</v>
          </cell>
          <cell r="J3268" t="str">
            <v>USD</v>
          </cell>
          <cell r="K3268" t="str">
            <v>Base</v>
          </cell>
          <cell r="L3268">
            <v>97.49</v>
          </cell>
          <cell r="M3268">
            <v>2038710</v>
          </cell>
          <cell r="N3268">
            <v>2039872</v>
          </cell>
          <cell r="O3268" t="str">
            <v>NETWORK_GEO</v>
          </cell>
          <cell r="P3268">
            <v>1.26</v>
          </cell>
          <cell r="Q3268">
            <v>1</v>
          </cell>
          <cell r="R3268" t="str">
            <v>Seller Fulfilled</v>
          </cell>
          <cell r="S3268" t="str">
            <v>Seller Fulfilled</v>
          </cell>
          <cell r="T3268" t="str">
            <v>2FVBDPKQ5AC2</v>
          </cell>
          <cell r="U3268" t="str">
            <v>00764608020418</v>
          </cell>
        </row>
        <row r="3269">
          <cell r="A3269" t="str">
            <v>5190-PACK2</v>
          </cell>
          <cell r="B3269">
            <v>1705231567</v>
          </cell>
          <cell r="C3269" t="str">
            <v>BAZIC 25 Sheets Pastel Color Multipurpose Paper 8.5"x11", Colored Copy Paper Fax Laser Printing (25/Pack), 2-Packs</v>
          </cell>
          <cell r="D3269" t="str">
            <v>ACTIVE</v>
          </cell>
          <cell r="E3269" t="str">
            <v>PUBLISHED</v>
          </cell>
          <cell r="F3269" t="str">
            <v>Reasonable price requirements are not met,Reasonable Price Not Satisfied</v>
          </cell>
          <cell r="G3269" t="str">
            <v>Office &amp; Stationery</v>
          </cell>
          <cell r="H3269" t="str">
            <v>Glue</v>
          </cell>
          <cell r="I3269">
            <v>8.89</v>
          </cell>
          <cell r="J3269" t="str">
            <v>USD</v>
          </cell>
          <cell r="K3269" t="str">
            <v>Base</v>
          </cell>
          <cell r="L3269" t="str">
            <v>Yes</v>
          </cell>
          <cell r="M3269">
            <v>2039724</v>
          </cell>
          <cell r="N3269">
            <v>2039872</v>
          </cell>
          <cell r="O3269" t="str">
            <v>NETWORK_GEO</v>
          </cell>
          <cell r="P3269">
            <v>0.15</v>
          </cell>
          <cell r="Q3269">
            <v>1</v>
          </cell>
          <cell r="R3269" t="str">
            <v>Seller Fulfilled</v>
          </cell>
          <cell r="S3269" t="str">
            <v>Walmart Fulfilled</v>
          </cell>
          <cell r="T3269" t="str">
            <v>25OM4G9SNJKG</v>
          </cell>
          <cell r="U3269" t="str">
            <v>00764608020524</v>
          </cell>
        </row>
        <row r="3270">
          <cell r="A3270" t="str">
            <v>5436-CASE</v>
          </cell>
          <cell r="B3270">
            <v>348765799</v>
          </cell>
          <cell r="C3270" t="str">
            <v>BAZIC Poly Bubble Mailers 8.5" x 11.25" #2 Padded Shipping Envelope, 100 Count</v>
          </cell>
          <cell r="D3270" t="str">
            <v>ACTIVE</v>
          </cell>
          <cell r="E3270" t="str">
            <v>PUBLISHED</v>
          </cell>
          <cell r="F3270" t="str">
            <v>Offer end date has passed</v>
          </cell>
          <cell r="G3270" t="str">
            <v>Crafts</v>
          </cell>
          <cell r="H3270" t="str">
            <v>Glue Gun Sticks</v>
          </cell>
          <cell r="I3270">
            <v>305.99</v>
          </cell>
          <cell r="J3270" t="str">
            <v>USD</v>
          </cell>
          <cell r="K3270" t="str">
            <v>Base</v>
          </cell>
          <cell r="L3270" t="str">
            <v>Yes</v>
          </cell>
          <cell r="M3270">
            <v>2038710</v>
          </cell>
          <cell r="N3270">
            <v>2038710</v>
          </cell>
          <cell r="O3270" t="str">
            <v>NETWORK_GEO</v>
          </cell>
          <cell r="P3270">
            <v>29.48</v>
          </cell>
          <cell r="Q3270">
            <v>1</v>
          </cell>
          <cell r="R3270" t="str">
            <v>Seller Fulfilled</v>
          </cell>
          <cell r="S3270" t="str">
            <v>Seller Fulfilled</v>
          </cell>
          <cell r="T3270" t="str">
            <v>11VB98HZ2KHV</v>
          </cell>
          <cell r="U3270" t="str">
            <v>20764608020900</v>
          </cell>
        </row>
        <row r="3271">
          <cell r="A3271" t="str">
            <v>6003-BOX</v>
          </cell>
          <cell r="B3271">
            <v>684466525</v>
          </cell>
          <cell r="C3271" t="str">
            <v>BAZIC Chalkboard Eraser, Wood Felt Blackboard Whiteboard Erasers, 24-Pack</v>
          </cell>
          <cell r="D3271" t="str">
            <v>ACTIVE</v>
          </cell>
          <cell r="E3271" t="str">
            <v>PUBLISHED</v>
          </cell>
          <cell r="F3271" t="str">
            <v>Reasonable price requirements are not met</v>
          </cell>
          <cell r="G3271" t="str">
            <v>Office &amp; Stationery</v>
          </cell>
          <cell r="H3271" t="str">
            <v>Chalkboard Erasers</v>
          </cell>
          <cell r="I3271">
            <v>41.57</v>
          </cell>
          <cell r="J3271" t="str">
            <v>USD</v>
          </cell>
          <cell r="K3271" t="str">
            <v>Base</v>
          </cell>
          <cell r="L3271">
            <v>41.57</v>
          </cell>
          <cell r="M3271">
            <v>2039721</v>
          </cell>
          <cell r="N3271">
            <v>2039907</v>
          </cell>
          <cell r="O3271" t="str">
            <v>NETWORK_GEO</v>
          </cell>
          <cell r="P3271">
            <v>24.7</v>
          </cell>
          <cell r="Q3271">
            <v>1</v>
          </cell>
          <cell r="R3271" t="str">
            <v>Seller Fulfilled</v>
          </cell>
          <cell r="S3271" t="str">
            <v>Seller Fulfilled</v>
          </cell>
          <cell r="T3271" t="str">
            <v>1D0C0G7D5FHJ</v>
          </cell>
          <cell r="U3271" t="str">
            <v>20764608021303</v>
          </cell>
        </row>
        <row r="3272">
          <cell r="A3272" t="str">
            <v>604-SET3</v>
          </cell>
          <cell r="B3272">
            <v>34968112</v>
          </cell>
          <cell r="C3272" t="str">
            <v>BAZIC Desktop Stapler, Durable Metal Staplers Standard (26/6), 3-Pack</v>
          </cell>
          <cell r="D3272" t="str">
            <v>ACTIVE</v>
          </cell>
          <cell r="E3272" t="str">
            <v>PUBLISHED</v>
          </cell>
          <cell r="F3272" t="str">
            <v>Offer end date has passed</v>
          </cell>
          <cell r="G3272" t="str">
            <v>Office &amp; Stationery</v>
          </cell>
          <cell r="H3272" t="str">
            <v>Pocket Folders</v>
          </cell>
          <cell r="I3272">
            <v>24</v>
          </cell>
          <cell r="J3272" t="str">
            <v>USD</v>
          </cell>
          <cell r="K3272" t="str">
            <v>Base</v>
          </cell>
          <cell r="L3272" t="str">
            <v>Yes</v>
          </cell>
          <cell r="M3272">
            <v>2039910</v>
          </cell>
          <cell r="N3272">
            <v>2039742</v>
          </cell>
          <cell r="O3272" t="str">
            <v>NETWORK_GEO</v>
          </cell>
          <cell r="P3272">
            <v>102</v>
          </cell>
          <cell r="Q3272">
            <v>1</v>
          </cell>
          <cell r="R3272" t="str">
            <v>Seller Fulfilled</v>
          </cell>
          <cell r="S3272" t="str">
            <v>Seller Fulfilled</v>
          </cell>
          <cell r="T3272" t="str">
            <v>4W7YV08PYRJD</v>
          </cell>
          <cell r="U3272" t="str">
            <v>00764608021811</v>
          </cell>
        </row>
        <row r="3273">
          <cell r="A3273" t="str">
            <v>697-SET6</v>
          </cell>
          <cell r="B3273">
            <v>52618735</v>
          </cell>
          <cell r="C3273" t="str">
            <v>Bazic Fancy Stapler Set Case Pack 24</v>
          </cell>
          <cell r="D3273" t="str">
            <v>ARCHIVED</v>
          </cell>
          <cell r="E3273" t="str">
            <v>UNPUBLISHED</v>
          </cell>
          <cell r="F3273" t="str">
            <v>Offer end date has passed</v>
          </cell>
          <cell r="G3273" t="str">
            <v>Office &amp; Stationery</v>
          </cell>
          <cell r="H3273" t="str">
            <v>Desk Staplers</v>
          </cell>
          <cell r="I3273">
            <v>19.489999999999998</v>
          </cell>
          <cell r="J3273" t="str">
            <v>USD</v>
          </cell>
          <cell r="K3273" t="str">
            <v>Base</v>
          </cell>
          <cell r="L3273" t="str">
            <v>Yes</v>
          </cell>
          <cell r="M3273">
            <v>2039910</v>
          </cell>
          <cell r="N3273">
            <v>2039750</v>
          </cell>
          <cell r="O3273">
            <v>0.98</v>
          </cell>
          <cell r="P3273">
            <v>25</v>
          </cell>
          <cell r="Q3273">
            <v>1</v>
          </cell>
          <cell r="R3273" t="str">
            <v>Seller Fulfilled</v>
          </cell>
          <cell r="S3273" t="str">
            <v>Seller Fulfilled</v>
          </cell>
          <cell r="T3273" t="str">
            <v>17I2KXDO9PR2</v>
          </cell>
          <cell r="U3273" t="str">
            <v>20764608021952</v>
          </cell>
        </row>
        <row r="3274">
          <cell r="A3274" t="str">
            <v>978-EACH</v>
          </cell>
          <cell r="B3274">
            <v>22077781</v>
          </cell>
          <cell r="C3274" t="str">
            <v>BAZIC Silver Duct Tape 1.88" X 10 Yards, Tear by Hand, 1-Pack</v>
          </cell>
          <cell r="D3274" t="str">
            <v>ACTIVE</v>
          </cell>
          <cell r="E3274" t="str">
            <v>PUBLISHED</v>
          </cell>
          <cell r="G3274" t="str">
            <v>Office &amp; Stationery</v>
          </cell>
          <cell r="H3274" t="str">
            <v>Duct Tapes</v>
          </cell>
          <cell r="I3274">
            <v>7.69</v>
          </cell>
          <cell r="J3274" t="str">
            <v>USD</v>
          </cell>
          <cell r="K3274" t="str">
            <v>Base</v>
          </cell>
          <cell r="L3274" t="str">
            <v>Yes</v>
          </cell>
          <cell r="M3274">
            <v>2042502</v>
          </cell>
          <cell r="N3274">
            <v>2039896</v>
          </cell>
          <cell r="O3274" t="str">
            <v>NETWORK_GEO</v>
          </cell>
          <cell r="P3274">
            <v>3.48</v>
          </cell>
          <cell r="Q3274">
            <v>1</v>
          </cell>
          <cell r="R3274" t="str">
            <v>Seller Fulfilled</v>
          </cell>
          <cell r="S3274" t="str">
            <v>Seller Fulfilled</v>
          </cell>
          <cell r="T3274" t="str">
            <v>136DMXZ7M1N8</v>
          </cell>
          <cell r="U3274" t="str">
            <v>10764608023232</v>
          </cell>
        </row>
        <row r="3275">
          <cell r="A3275" t="str">
            <v>979-SET6</v>
          </cell>
          <cell r="B3275">
            <v>22077821</v>
          </cell>
          <cell r="C3275" t="str">
            <v>BAZIC Colored Duct Tape 1.88" X 10 Yards, Assorted Color Duct Tapes, 6-Pack</v>
          </cell>
          <cell r="D3275" t="str">
            <v>ACTIVE</v>
          </cell>
          <cell r="E3275" t="str">
            <v>PUBLISHED</v>
          </cell>
          <cell r="G3275" t="str">
            <v>Office &amp; Stationery</v>
          </cell>
          <cell r="H3275" t="str">
            <v>Duct Tapes</v>
          </cell>
          <cell r="I3275">
            <v>14.79</v>
          </cell>
          <cell r="J3275" t="str">
            <v>USD</v>
          </cell>
          <cell r="K3275" t="str">
            <v>Base</v>
          </cell>
          <cell r="L3275">
            <v>14.79</v>
          </cell>
          <cell r="M3275">
            <v>2042502</v>
          </cell>
          <cell r="N3275">
            <v>2039735</v>
          </cell>
          <cell r="O3275" t="str">
            <v>NETWORK_GEO</v>
          </cell>
          <cell r="P3275">
            <v>2.58</v>
          </cell>
          <cell r="Q3275">
            <v>1</v>
          </cell>
          <cell r="R3275" t="str">
            <v>Seller Fulfilled</v>
          </cell>
          <cell r="S3275" t="str">
            <v>Seller Fulfilled</v>
          </cell>
          <cell r="T3275" t="str">
            <v>7GVH5SLLWTWJ</v>
          </cell>
          <cell r="U3275" t="str">
            <v>10764608030131</v>
          </cell>
        </row>
        <row r="3276">
          <cell r="A3276" t="str">
            <v>981-EACH</v>
          </cell>
          <cell r="B3276">
            <v>30445458</v>
          </cell>
          <cell r="C3276" t="str">
            <v>BAZIC Double Sided Foam Mounting Tape 0.5" X 200", Total 2-Count</v>
          </cell>
          <cell r="D3276" t="str">
            <v>ACTIVE</v>
          </cell>
          <cell r="E3276" t="str">
            <v>PUBLISHED</v>
          </cell>
          <cell r="F3276" t="str">
            <v>Offer end date has passed</v>
          </cell>
          <cell r="G3276" t="str">
            <v>Office &amp; Stationery</v>
          </cell>
          <cell r="H3276" t="str">
            <v>Calculators</v>
          </cell>
          <cell r="I3276">
            <v>8.35</v>
          </cell>
          <cell r="J3276" t="str">
            <v>USD</v>
          </cell>
          <cell r="K3276" t="str">
            <v>Base</v>
          </cell>
          <cell r="L3276" t="str">
            <v>Yes</v>
          </cell>
          <cell r="M3276">
            <v>2038710</v>
          </cell>
          <cell r="N3276">
            <v>2039735</v>
          </cell>
          <cell r="O3276" t="str">
            <v>NETWORK_GEO</v>
          </cell>
          <cell r="P3276">
            <v>0.1</v>
          </cell>
          <cell r="Q3276">
            <v>1</v>
          </cell>
          <cell r="R3276" t="str">
            <v>Seller Fulfilled</v>
          </cell>
          <cell r="S3276" t="str">
            <v>Seller Fulfilled</v>
          </cell>
          <cell r="T3276" t="str">
            <v>2PXSNYRN753S</v>
          </cell>
          <cell r="U3276" t="str">
            <v>00764608030134</v>
          </cell>
        </row>
        <row r="3277">
          <cell r="A3277" t="str">
            <v>L-23-EACH</v>
          </cell>
          <cell r="B3277">
            <v>272168129</v>
          </cell>
          <cell r="C3277" t="str">
            <v>BAZIC 12" X 16" Business Hours Sign, Open Closed Signs for Business Store Office Door Window Restaurants Bars Retail Salon Shops, 1-Pack</v>
          </cell>
          <cell r="D3277" t="str">
            <v>ACTIVE</v>
          </cell>
          <cell r="E3277" t="str">
            <v>PUBLISHED</v>
          </cell>
          <cell r="F3277" t="str">
            <v>Offer end date has passed</v>
          </cell>
          <cell r="G3277" t="str">
            <v>Office &amp; Stationery</v>
          </cell>
          <cell r="H3277" t="str">
            <v>Index Dividers</v>
          </cell>
          <cell r="I3277">
            <v>15.5</v>
          </cell>
          <cell r="J3277" t="str">
            <v>USD</v>
          </cell>
          <cell r="K3277" t="str">
            <v>Base</v>
          </cell>
          <cell r="L3277" t="str">
            <v>Yes</v>
          </cell>
          <cell r="M3277">
            <v>2038710</v>
          </cell>
          <cell r="N3277">
            <v>2039889</v>
          </cell>
          <cell r="O3277" t="str">
            <v>ALWAYS_TWO_DAY</v>
          </cell>
          <cell r="P3277">
            <v>0.82499999999999996</v>
          </cell>
          <cell r="Q3277">
            <v>1</v>
          </cell>
          <cell r="R3277" t="str">
            <v>Walmart Fulfilled</v>
          </cell>
          <cell r="S3277" t="str">
            <v>Seller Fulfilled</v>
          </cell>
          <cell r="T3277" t="str">
            <v>409PRVPV46S8</v>
          </cell>
          <cell r="U3277" t="str">
            <v>00461393896821</v>
          </cell>
        </row>
        <row r="3278">
          <cell r="A3278" t="str">
            <v>1216-BOX</v>
          </cell>
          <cell r="B3278">
            <v>762084446</v>
          </cell>
          <cell r="C3278" t="str">
            <v>BAZIC Permanent Marker Chisel Tip, Wide Assorted Color Markers (3/Pack), 24-Pack</v>
          </cell>
          <cell r="D3278" t="str">
            <v>ACTIVE</v>
          </cell>
          <cell r="E3278" t="str">
            <v>PUBLISHED</v>
          </cell>
          <cell r="G3278" t="str">
            <v>Office &amp; Stationery</v>
          </cell>
          <cell r="H3278" t="str">
            <v>Markers</v>
          </cell>
          <cell r="I3278">
            <v>52.49</v>
          </cell>
          <cell r="J3278" t="str">
            <v>USD</v>
          </cell>
          <cell r="K3278" t="str">
            <v>Base</v>
          </cell>
          <cell r="L3278" t="str">
            <v>Yes</v>
          </cell>
          <cell r="M3278">
            <v>2039746</v>
          </cell>
          <cell r="N3278">
            <v>2039738</v>
          </cell>
          <cell r="O3278" t="str">
            <v>NETWORK_GEO</v>
          </cell>
          <cell r="P3278">
            <v>18</v>
          </cell>
          <cell r="Q3278">
            <v>1</v>
          </cell>
          <cell r="R3278" t="str">
            <v>Seller Fulfilled</v>
          </cell>
          <cell r="S3278" t="str">
            <v>Seller Fulfilled</v>
          </cell>
          <cell r="T3278" t="str">
            <v>1JWS9ZMLD8XU</v>
          </cell>
          <cell r="U3278" t="str">
            <v>20764608031753</v>
          </cell>
        </row>
        <row r="3279">
          <cell r="A3279" t="str">
            <v>1245-PACK2</v>
          </cell>
          <cell r="B3279">
            <v>976940399</v>
          </cell>
          <cell r="C3279" t="str">
            <v>BAZIC Permanent Marker Chisel Tip, Jumbo Assorted Color Markers (3/Pack), 2-Packs</v>
          </cell>
          <cell r="D3279" t="str">
            <v>ACTIVE</v>
          </cell>
          <cell r="E3279" t="str">
            <v>PUBLISHED</v>
          </cell>
          <cell r="G3279" t="str">
            <v>Office &amp; Stationery</v>
          </cell>
          <cell r="H3279" t="str">
            <v>Markers</v>
          </cell>
          <cell r="I3279">
            <v>9.99</v>
          </cell>
          <cell r="J3279" t="str">
            <v>USD</v>
          </cell>
          <cell r="K3279" t="str">
            <v>Base</v>
          </cell>
          <cell r="L3279">
            <v>9.99</v>
          </cell>
          <cell r="M3279">
            <v>2039746</v>
          </cell>
          <cell r="N3279">
            <v>2039738</v>
          </cell>
          <cell r="O3279" t="str">
            <v>NETWORK_GEO</v>
          </cell>
          <cell r="P3279">
            <v>2.84</v>
          </cell>
          <cell r="Q3279">
            <v>1</v>
          </cell>
          <cell r="R3279" t="str">
            <v>Seller Fulfilled</v>
          </cell>
          <cell r="S3279" t="str">
            <v>Seller Fulfilled</v>
          </cell>
          <cell r="T3279" t="str">
            <v>18WXVRHD9G3P</v>
          </cell>
          <cell r="U3279" t="str">
            <v>00462268803265</v>
          </cell>
        </row>
        <row r="3280">
          <cell r="A3280" t="str">
            <v>1633-BOX</v>
          </cell>
          <cell r="B3280">
            <v>388756582</v>
          </cell>
          <cell r="C3280" t="str">
            <v>BAZIC Correction Tape 5 mm x 236" Mini Instant Corrections, 24-Pack</v>
          </cell>
          <cell r="D3280" t="str">
            <v>ACTIVE</v>
          </cell>
          <cell r="E3280" t="str">
            <v>PUBLISHED</v>
          </cell>
          <cell r="F3280" t="str">
            <v>Offer end date has passed,Price Adjusted</v>
          </cell>
          <cell r="G3280" t="str">
            <v>Crafts</v>
          </cell>
          <cell r="H3280" t="str">
            <v>Clays &amp; Doughs</v>
          </cell>
          <cell r="I3280">
            <v>12.25</v>
          </cell>
          <cell r="J3280" t="str">
            <v>USD</v>
          </cell>
          <cell r="K3280" t="str">
            <v>Base</v>
          </cell>
          <cell r="L3280" t="str">
            <v>Yes</v>
          </cell>
          <cell r="M3280">
            <v>2039913</v>
          </cell>
          <cell r="N3280">
            <v>2039741</v>
          </cell>
          <cell r="O3280" t="str">
            <v>NETWORK_GEO</v>
          </cell>
          <cell r="P3280">
            <v>1.05</v>
          </cell>
          <cell r="Q3280">
            <v>1</v>
          </cell>
          <cell r="R3280" t="str">
            <v>Seller Fulfilled</v>
          </cell>
          <cell r="S3280" t="str">
            <v>Seller Fulfilled</v>
          </cell>
          <cell r="T3280" t="str">
            <v>20NR1WYGNYUD</v>
          </cell>
          <cell r="U3280" t="str">
            <v>00764608033203</v>
          </cell>
        </row>
        <row r="3281">
          <cell r="A3281" t="str">
            <v>17024-BOX</v>
          </cell>
          <cell r="B3281">
            <v>748509927</v>
          </cell>
          <cell r="C3281" t="str">
            <v>BAZIC GX-8 Blue Oil Gel Ink Pen, 1.0 mm Medium Point, (12/Pack), 12-Pack</v>
          </cell>
          <cell r="D3281" t="str">
            <v>ARCHIVED</v>
          </cell>
          <cell r="E3281" t="str">
            <v>UNPUBLISHED</v>
          </cell>
          <cell r="F3281" t="str">
            <v>Offer end date has passed,Price Adjusted</v>
          </cell>
          <cell r="G3281" t="str">
            <v>Office &amp; Stationery</v>
          </cell>
          <cell r="H3281" t="str">
            <v>Pens</v>
          </cell>
          <cell r="I3281">
            <v>34.83</v>
          </cell>
          <cell r="J3281" t="str">
            <v>USD</v>
          </cell>
          <cell r="K3281" t="str">
            <v>Base</v>
          </cell>
          <cell r="L3281" t="str">
            <v>No</v>
          </cell>
          <cell r="M3281">
            <v>2039719</v>
          </cell>
          <cell r="N3281">
            <v>2039731</v>
          </cell>
          <cell r="O3281" t="str">
            <v>NETWORK_GEO</v>
          </cell>
          <cell r="P3281">
            <v>1.32</v>
          </cell>
          <cell r="Q3281">
            <v>1</v>
          </cell>
          <cell r="R3281" t="str">
            <v>Seller Fulfilled</v>
          </cell>
          <cell r="S3281" t="str">
            <v>Seller Fulfilled</v>
          </cell>
          <cell r="T3281" t="str">
            <v>6Q1RXMMH19A2</v>
          </cell>
          <cell r="U3281" t="str">
            <v>00764608003336</v>
          </cell>
        </row>
        <row r="3282">
          <cell r="A3282" t="str">
            <v>17031-EACH</v>
          </cell>
          <cell r="B3282">
            <v>26624524</v>
          </cell>
          <cell r="C3282" t="str">
            <v>BAZIC GeLuxe Gel Ink Roller Pen, Black Color, 1.0 mm Medium Point (6/Pack), 1-Pack</v>
          </cell>
          <cell r="D3282" t="str">
            <v>ACTIVE</v>
          </cell>
          <cell r="E3282" t="str">
            <v>PUBLISHED</v>
          </cell>
          <cell r="F3282" t="str">
            <v>Offer end date has passed,Price Adjusted</v>
          </cell>
          <cell r="G3282" t="str">
            <v>Office &amp; Stationery</v>
          </cell>
          <cell r="H3282" t="str">
            <v>Labels</v>
          </cell>
          <cell r="I3282">
            <v>25.95</v>
          </cell>
          <cell r="J3282" t="str">
            <v>USD</v>
          </cell>
          <cell r="K3282" t="str">
            <v>Base</v>
          </cell>
          <cell r="L3282" t="str">
            <v>Yes</v>
          </cell>
          <cell r="M3282">
            <v>2039719</v>
          </cell>
          <cell r="N3282">
            <v>2038061</v>
          </cell>
          <cell r="O3282" t="str">
            <v>NETWORK_GEO</v>
          </cell>
          <cell r="P3282">
            <v>1.1599999999999999</v>
          </cell>
          <cell r="Q3282">
            <v>1</v>
          </cell>
          <cell r="R3282" t="str">
            <v>Seller Fulfilled</v>
          </cell>
          <cell r="S3282" t="str">
            <v>Seller Fulfilled</v>
          </cell>
          <cell r="T3282" t="str">
            <v>4LPPYKC859PI</v>
          </cell>
          <cell r="U3282" t="str">
            <v>10764608038076</v>
          </cell>
        </row>
        <row r="3283">
          <cell r="A3283" t="str">
            <v>1728-PACK4</v>
          </cell>
          <cell r="B3283">
            <v>5719931457</v>
          </cell>
          <cell r="C3283" t="str">
            <v>BAZIC Lira 0.7mm Rollerball Pen, Black Ink Fine Point Liquid Ink Pens (3/Pack), 4-Packs</v>
          </cell>
          <cell r="D3283" t="str">
            <v>ACTIVE</v>
          </cell>
          <cell r="E3283" t="str">
            <v>PUBLISHED</v>
          </cell>
          <cell r="F3283"/>
          <cell r="G3283" t="str">
            <v>Office &amp; Stationery</v>
          </cell>
          <cell r="H3283" t="str">
            <v>Binders</v>
          </cell>
          <cell r="I3283">
            <v>57.15</v>
          </cell>
          <cell r="J3283" t="str">
            <v>USD</v>
          </cell>
          <cell r="K3283" t="str">
            <v>Base</v>
          </cell>
          <cell r="L3283" t="str">
            <v>Yes</v>
          </cell>
          <cell r="M3283">
            <v>2039719</v>
          </cell>
          <cell r="N3283">
            <v>2039738</v>
          </cell>
          <cell r="O3283" t="str">
            <v>NETWORK_GEO</v>
          </cell>
          <cell r="P3283">
            <v>10.220000000000001</v>
          </cell>
          <cell r="Q3283">
            <v>1</v>
          </cell>
          <cell r="R3283" t="str">
            <v>Seller Fulfilled</v>
          </cell>
          <cell r="S3283" t="str">
            <v>Seller Fulfilled</v>
          </cell>
          <cell r="T3283" t="str">
            <v>76UNLURV2BGG</v>
          </cell>
          <cell r="U3283" t="str">
            <v>20764608041226</v>
          </cell>
        </row>
        <row r="3284">
          <cell r="A3284" t="str">
            <v>1733-BOX</v>
          </cell>
          <cell r="B3284">
            <v>152731523</v>
          </cell>
          <cell r="C3284" t="str">
            <v>BAZIC Ballpoint Reward Pen w/ Finger Topper, Black ink 1.0 mm, (2/Pack), 24-Pack</v>
          </cell>
          <cell r="D3284" t="str">
            <v>ARCHIVED</v>
          </cell>
          <cell r="E3284" t="str">
            <v>UNPUBLISHED</v>
          </cell>
          <cell r="F3284" t="str">
            <v>Offer end date has passed,Price Adjusted</v>
          </cell>
          <cell r="G3284" t="str">
            <v>Office &amp; Stationery</v>
          </cell>
          <cell r="H3284" t="str">
            <v>Binders</v>
          </cell>
          <cell r="I3284">
            <v>61.99</v>
          </cell>
          <cell r="J3284" t="str">
            <v>USD</v>
          </cell>
          <cell r="K3284" t="str">
            <v>Base</v>
          </cell>
          <cell r="L3284" t="str">
            <v>Yes</v>
          </cell>
          <cell r="M3284">
            <v>2039719</v>
          </cell>
          <cell r="N3284">
            <v>2039738</v>
          </cell>
          <cell r="O3284" t="str">
            <v>NETWORK_GEO</v>
          </cell>
          <cell r="P3284">
            <v>10.28</v>
          </cell>
          <cell r="Q3284">
            <v>1</v>
          </cell>
          <cell r="R3284" t="str">
            <v>Seller Fulfilled</v>
          </cell>
          <cell r="S3284" t="str">
            <v>Seller Fulfilled</v>
          </cell>
          <cell r="T3284" t="str">
            <v>75PRMDBLB3T1</v>
          </cell>
          <cell r="U3284" t="str">
            <v>20764608041455</v>
          </cell>
        </row>
        <row r="3285">
          <cell r="A3285" t="str">
            <v>204-BOX</v>
          </cell>
          <cell r="B3285">
            <v>746681735</v>
          </cell>
          <cell r="C3285" t="str">
            <v>BAZIC Paper Clips Regular 33mm, Small Color Paper Clip (200/Pack), 24-Packs</v>
          </cell>
          <cell r="D3285" t="str">
            <v>ACTIVE</v>
          </cell>
          <cell r="E3285" t="str">
            <v>PUBLISHED</v>
          </cell>
          <cell r="F3285" t="str">
            <v>Compliance - Made In USA</v>
          </cell>
          <cell r="G3285" t="str">
            <v>Office &amp; Stationery</v>
          </cell>
          <cell r="H3285" t="str">
            <v>Paper Clips</v>
          </cell>
          <cell r="I3285">
            <v>28.39</v>
          </cell>
          <cell r="J3285" t="str">
            <v>USD</v>
          </cell>
          <cell r="K3285" t="str">
            <v>Base</v>
          </cell>
          <cell r="L3285">
            <v>28.39</v>
          </cell>
          <cell r="M3285">
            <v>2039905</v>
          </cell>
          <cell r="N3285">
            <v>2038710</v>
          </cell>
          <cell r="O3285">
            <v>5.86</v>
          </cell>
          <cell r="P3285">
            <v>0.13</v>
          </cell>
          <cell r="Q3285">
            <v>1</v>
          </cell>
          <cell r="R3285" t="str">
            <v>WFS Eligible</v>
          </cell>
          <cell r="S3285" t="str">
            <v>Walmart Fulfilled</v>
          </cell>
          <cell r="T3285" t="str">
            <v>20PAHERV3SNM</v>
          </cell>
          <cell r="U3285" t="str">
            <v>00764608050132</v>
          </cell>
        </row>
        <row r="3286">
          <cell r="A3286" t="str">
            <v>2080-BOX</v>
          </cell>
          <cell r="B3286">
            <v>255882173</v>
          </cell>
          <cell r="C3286" t="str">
            <v>BAZIC Permanent Glue Tape 8 mm x 8.75 Yard, Double Sided Roller Tapes, 24-Pack</v>
          </cell>
          <cell r="D3286" t="str">
            <v>ACTIVE</v>
          </cell>
          <cell r="E3286" t="str">
            <v>PUBLISHED</v>
          </cell>
          <cell r="F3286" t="str">
            <v>Compliance - Childrenâ€™s Product Policy,No Match Found - Adjusted to your last submitted price</v>
          </cell>
          <cell r="G3286" t="str">
            <v>Office &amp; Stationery</v>
          </cell>
          <cell r="H3286" t="str">
            <v>Poster Boards</v>
          </cell>
          <cell r="I3286">
            <v>27.25</v>
          </cell>
          <cell r="J3286" t="str">
            <v>USD</v>
          </cell>
          <cell r="K3286" t="str">
            <v>Base</v>
          </cell>
          <cell r="L3286" t="str">
            <v>Yes</v>
          </cell>
          <cell r="M3286">
            <v>2038710</v>
          </cell>
          <cell r="N3286">
            <v>2039749</v>
          </cell>
          <cell r="O3286" t="str">
            <v>NETWORK_GEO</v>
          </cell>
          <cell r="P3286">
            <v>4.84</v>
          </cell>
          <cell r="Q3286">
            <v>1</v>
          </cell>
          <cell r="R3286" t="str">
            <v>Seller Fulfilled</v>
          </cell>
          <cell r="S3286" t="str">
            <v>Walmart Fulfilled</v>
          </cell>
          <cell r="T3286" t="str">
            <v>4S7GCIHZ93OY</v>
          </cell>
          <cell r="U3286" t="str">
            <v>20764608050280</v>
          </cell>
        </row>
        <row r="3287">
          <cell r="A3287" t="str">
            <v>2152-CASE</v>
          </cell>
          <cell r="B3287">
            <v>16695617808</v>
          </cell>
          <cell r="C3287" t="str">
            <v>BAZIC Binder Dividers White Paper Divider w/ 5 Writable Color Tabs, 11 Hole Punch (5/Pack), 288-Packs</v>
          </cell>
          <cell r="D3287" t="str">
            <v>ACTIVE</v>
          </cell>
          <cell r="E3287" t="str">
            <v>PUBLISHED</v>
          </cell>
          <cell r="F3287" t="str">
            <v>Offer end date has passed</v>
          </cell>
          <cell r="G3287" t="str">
            <v>Office &amp; Stationery</v>
          </cell>
          <cell r="H3287" t="str">
            <v>Writing Pads</v>
          </cell>
          <cell r="I3287">
            <v>49.99</v>
          </cell>
          <cell r="J3287" t="str">
            <v>USD</v>
          </cell>
          <cell r="K3287" t="str">
            <v>Base</v>
          </cell>
          <cell r="L3287" t="str">
            <v>Yes</v>
          </cell>
          <cell r="M3287">
            <v>2039889</v>
          </cell>
          <cell r="N3287">
            <v>2039758</v>
          </cell>
          <cell r="O3287" t="str">
            <v>ALWAYS_TWO_DAY</v>
          </cell>
          <cell r="P3287">
            <v>8.5</v>
          </cell>
          <cell r="Q3287">
            <v>1</v>
          </cell>
          <cell r="R3287" t="str">
            <v>WFS Eligible</v>
          </cell>
          <cell r="S3287" t="str">
            <v>Seller Fulfilled</v>
          </cell>
          <cell r="T3287" t="str">
            <v>7FT9Q831NVNO</v>
          </cell>
          <cell r="U3287" t="str">
            <v>00466776712378</v>
          </cell>
        </row>
        <row r="3288">
          <cell r="A3288" t="str">
            <v>2233-PACK2</v>
          </cell>
          <cell r="B3288">
            <v>112366011</v>
          </cell>
          <cell r="C3288" t="str">
            <v>BAZIC Pink Erasers Bevel + Pencil Top Erasers Set, 30-Count</v>
          </cell>
          <cell r="D3288" t="str">
            <v>ACTIVE</v>
          </cell>
          <cell r="E3288" t="str">
            <v>PUBLISHED</v>
          </cell>
          <cell r="F3288" t="str">
            <v>Offer end date has passed,No Match Found - Adjusted to your last submitted price</v>
          </cell>
          <cell r="G3288" t="str">
            <v>Office &amp; Stationery</v>
          </cell>
          <cell r="H3288" t="str">
            <v>Pencil &amp; Pen Erasers</v>
          </cell>
          <cell r="I3288">
            <v>8.99</v>
          </cell>
          <cell r="J3288" t="str">
            <v>USD</v>
          </cell>
          <cell r="K3288" t="str">
            <v>Base</v>
          </cell>
          <cell r="L3288">
            <v>8.99</v>
          </cell>
          <cell r="M3288">
            <v>2039721</v>
          </cell>
          <cell r="N3288">
            <v>2038710</v>
          </cell>
          <cell r="O3288">
            <v>0.45</v>
          </cell>
          <cell r="P3288">
            <v>27.24</v>
          </cell>
          <cell r="Q3288">
            <v>1</v>
          </cell>
          <cell r="R3288" t="str">
            <v>Seller Fulfilled</v>
          </cell>
          <cell r="S3288" t="str">
            <v>Seller Fulfilled</v>
          </cell>
          <cell r="T3288" t="str">
            <v>49B0OLJU8ZSG</v>
          </cell>
          <cell r="U3288" t="str">
            <v>20764608050730</v>
          </cell>
        </row>
        <row r="3289">
          <cell r="A3289" t="str">
            <v>2409-EACH</v>
          </cell>
          <cell r="B3289">
            <v>122614638</v>
          </cell>
          <cell r="C3289" t="str">
            <v>4 Sidewalk Chalk  1 Chalk Holder [2409]</v>
          </cell>
          <cell r="D3289" t="str">
            <v>ACTIVE</v>
          </cell>
          <cell r="E3289" t="str">
            <v>PUBLISHED</v>
          </cell>
          <cell r="G3289" t="str">
            <v>Office &amp; Stationery</v>
          </cell>
          <cell r="H3289" t="str">
            <v>Sidewalk Chalks</v>
          </cell>
          <cell r="I3289">
            <v>7.99</v>
          </cell>
          <cell r="J3289" t="str">
            <v>USD</v>
          </cell>
          <cell r="K3289" t="str">
            <v>Base</v>
          </cell>
          <cell r="L3289">
            <v>7.99</v>
          </cell>
          <cell r="M3289">
            <v>2038710</v>
          </cell>
          <cell r="N3289">
            <v>2039723</v>
          </cell>
          <cell r="O3289" t="str">
            <v>NETWORK_GEO</v>
          </cell>
          <cell r="P3289">
            <v>18.399999999999999</v>
          </cell>
          <cell r="Q3289">
            <v>1</v>
          </cell>
          <cell r="R3289" t="str">
            <v>Seller Fulfilled</v>
          </cell>
          <cell r="S3289" t="str">
            <v>Seller Fulfilled</v>
          </cell>
          <cell r="T3289" t="str">
            <v>4J44TNQZAAXT</v>
          </cell>
          <cell r="U3289" t="str">
            <v>20764608005181</v>
          </cell>
        </row>
        <row r="3290">
          <cell r="A3290" t="str">
            <v>3141-EACH</v>
          </cell>
          <cell r="B3290">
            <v>28150839</v>
          </cell>
          <cell r="C3290" t="str">
            <v>BAZIC 3 Ring Binder 1/2" Economy View Binders Black, Hold 100 Sheets, 1-Count</v>
          </cell>
          <cell r="D3290" t="str">
            <v>ACTIVE</v>
          </cell>
          <cell r="E3290" t="str">
            <v>PUBLISHED</v>
          </cell>
          <cell r="F3290" t="str">
            <v>Reasonable price requirements are not met</v>
          </cell>
          <cell r="G3290" t="str">
            <v>Office &amp; Stationery</v>
          </cell>
          <cell r="H3290" t="str">
            <v>Binders</v>
          </cell>
          <cell r="I3290">
            <v>12.25</v>
          </cell>
          <cell r="J3290" t="str">
            <v>USD</v>
          </cell>
          <cell r="K3290" t="str">
            <v>Base</v>
          </cell>
          <cell r="L3290">
            <v>12.25</v>
          </cell>
          <cell r="M3290">
            <v>2039738</v>
          </cell>
          <cell r="N3290">
            <v>2039724</v>
          </cell>
          <cell r="O3290" t="str">
            <v>NETWORK_GEO</v>
          </cell>
          <cell r="P3290">
            <v>6.7</v>
          </cell>
          <cell r="Q3290">
            <v>1</v>
          </cell>
          <cell r="R3290" t="str">
            <v>Seller Fulfilled</v>
          </cell>
          <cell r="S3290" t="str">
            <v>Seller Fulfilled</v>
          </cell>
          <cell r="T3290" t="str">
            <v>70IY04XP7SO3</v>
          </cell>
          <cell r="U3290" t="str">
            <v>10764608051907</v>
          </cell>
        </row>
        <row r="3291">
          <cell r="A3291" t="str">
            <v>3473-BOX</v>
          </cell>
          <cell r="B3291">
            <v>271022275</v>
          </cell>
          <cell r="C3291" t="str">
            <v>BAZIC Glitter Shaker 6 Color, Halloween Sparkling Powder (12g/Pack), 24-Packs</v>
          </cell>
          <cell r="D3291" t="str">
            <v>ARCHIVED</v>
          </cell>
          <cell r="E3291" t="str">
            <v>UNPUBLISHED</v>
          </cell>
          <cell r="F3291" t="str">
            <v>Offer end date has passed</v>
          </cell>
          <cell r="G3291" t="str">
            <v>Office &amp; Stationery</v>
          </cell>
          <cell r="H3291" t="str">
            <v>Flash Cards</v>
          </cell>
          <cell r="I3291">
            <v>8.9</v>
          </cell>
          <cell r="J3291" t="str">
            <v>USD</v>
          </cell>
          <cell r="K3291" t="str">
            <v>Base</v>
          </cell>
          <cell r="L3291" t="str">
            <v>Yes</v>
          </cell>
          <cell r="M3291">
            <v>2038710</v>
          </cell>
          <cell r="N3291">
            <v>2039914</v>
          </cell>
          <cell r="O3291" t="str">
            <v>ALWAYS_TWO_DAY</v>
          </cell>
          <cell r="P3291">
            <v>0.43</v>
          </cell>
          <cell r="Q3291">
            <v>1</v>
          </cell>
          <cell r="R3291" t="str">
            <v>Walmart Fulfilled</v>
          </cell>
          <cell r="S3291" t="str">
            <v>Seller Fulfilled</v>
          </cell>
          <cell r="T3291" t="str">
            <v>0TR1SXOU9C2S</v>
          </cell>
          <cell r="U3291" t="str">
            <v>00461158709267</v>
          </cell>
        </row>
        <row r="3292">
          <cell r="A3292" t="str">
            <v>3911-BOX</v>
          </cell>
          <cell r="B3292">
            <v>945999170</v>
          </cell>
          <cell r="C3292" t="str">
            <v>BAZIC Watercolor w/ Brush, 12 Colors Non-Toxic Paint Set, 24-Pack</v>
          </cell>
          <cell r="D3292" t="str">
            <v>ACTIVE</v>
          </cell>
          <cell r="E3292" t="str">
            <v>PUBLISHED</v>
          </cell>
          <cell r="F3292"/>
          <cell r="G3292" t="str">
            <v>Office &amp; Stationery</v>
          </cell>
          <cell r="H3292" t="str">
            <v>Flash Cards</v>
          </cell>
          <cell r="I3292">
            <v>8.5</v>
          </cell>
          <cell r="J3292" t="str">
            <v>USD</v>
          </cell>
          <cell r="K3292" t="str">
            <v>Base</v>
          </cell>
          <cell r="L3292" t="str">
            <v>Yes</v>
          </cell>
          <cell r="M3292">
            <v>2039748</v>
          </cell>
          <cell r="N3292">
            <v>2039914</v>
          </cell>
          <cell r="O3292" t="str">
            <v>ALWAYS_TWO_DAY</v>
          </cell>
          <cell r="P3292">
            <v>0.63500000000000001</v>
          </cell>
          <cell r="Q3292">
            <v>1</v>
          </cell>
          <cell r="R3292" t="str">
            <v>Walmart Fulfilled</v>
          </cell>
          <cell r="S3292" t="str">
            <v>Seller Fulfilled</v>
          </cell>
          <cell r="T3292" t="str">
            <v>66VUVJU1DUYV</v>
          </cell>
          <cell r="U3292" t="str">
            <v>00467642509092</v>
          </cell>
        </row>
        <row r="3293">
          <cell r="A3293" t="str">
            <v>5033-PACK2</v>
          </cell>
          <cell r="B3293">
            <v>6047470176</v>
          </cell>
          <cell r="C3293" t="str">
            <v>BAZIC White Tri-Fold Presentation Corrugated Display Board 36" x 48", 2-Pack</v>
          </cell>
          <cell r="D3293" t="str">
            <v>ACTIVE</v>
          </cell>
          <cell r="E3293" t="str">
            <v>PUBLISHED</v>
          </cell>
          <cell r="G3293" t="str">
            <v>Office &amp; Stationery</v>
          </cell>
          <cell r="H3293" t="str">
            <v>Presentation Boards</v>
          </cell>
          <cell r="I3293">
            <v>31.99</v>
          </cell>
          <cell r="J3293" t="str">
            <v>USD</v>
          </cell>
          <cell r="K3293" t="str">
            <v>Base</v>
          </cell>
          <cell r="L3293">
            <v>31.99</v>
          </cell>
          <cell r="M3293">
            <v>2039885</v>
          </cell>
          <cell r="N3293">
            <v>2039907</v>
          </cell>
          <cell r="O3293" t="str">
            <v>NETWORK_GEO</v>
          </cell>
          <cell r="P3293">
            <v>0.63500000000000001</v>
          </cell>
          <cell r="Q3293">
            <v>1</v>
          </cell>
          <cell r="R3293" t="str">
            <v>WFS Eligible</v>
          </cell>
          <cell r="S3293" t="str">
            <v>Seller Fulfilled</v>
          </cell>
          <cell r="T3293" t="str">
            <v>4DK1U21H35Z7</v>
          </cell>
          <cell r="U3293" t="str">
            <v>00764608060919</v>
          </cell>
        </row>
        <row r="3294">
          <cell r="A3294" t="str">
            <v>5054-SET5</v>
          </cell>
          <cell r="B3294">
            <v>27963601</v>
          </cell>
          <cell r="C3294" t="str">
            <v>BAZIC Mini Marble Notebook, 4.5"x3.25" 80 Sheets, Assorted Colors, 10 Count</v>
          </cell>
          <cell r="D3294" t="str">
            <v>ACTIVE</v>
          </cell>
          <cell r="E3294" t="str">
            <v>PUBLISHED</v>
          </cell>
          <cell r="F3294" t="str">
            <v>Offer end date has passed</v>
          </cell>
          <cell r="G3294" t="str">
            <v>Crafts</v>
          </cell>
          <cell r="H3294" t="str">
            <v>Coloring Books</v>
          </cell>
          <cell r="I3294">
            <v>79.5</v>
          </cell>
          <cell r="J3294" t="str">
            <v>USD</v>
          </cell>
          <cell r="K3294" t="str">
            <v>Base</v>
          </cell>
          <cell r="L3294" t="str">
            <v>Yes</v>
          </cell>
          <cell r="M3294">
            <v>2038710</v>
          </cell>
          <cell r="N3294">
            <v>2038710</v>
          </cell>
          <cell r="O3294" t="str">
            <v>NETWORK_GEO</v>
          </cell>
          <cell r="P3294">
            <v>10.78</v>
          </cell>
          <cell r="Q3294">
            <v>1</v>
          </cell>
          <cell r="R3294" t="str">
            <v>Seller Fulfilled</v>
          </cell>
          <cell r="S3294" t="str">
            <v>WFS Eligible</v>
          </cell>
          <cell r="T3294" t="str">
            <v>2V56PH64URPG</v>
          </cell>
          <cell r="U3294" t="str">
            <v>20808219611604</v>
          </cell>
        </row>
        <row r="3295">
          <cell r="A3295" t="str">
            <v>5067-EACH</v>
          </cell>
          <cell r="B3295">
            <v>27876976</v>
          </cell>
          <cell r="C3295" t="str">
            <v>BAZIC Self Seal White Envelope 4 1/8" x 9 1/2" #10 Mailing Envelopes, 40-Count</v>
          </cell>
          <cell r="D3295" t="str">
            <v>RETIRED</v>
          </cell>
          <cell r="E3295" t="str">
            <v>UNPUBLISHED</v>
          </cell>
          <cell r="F3295" t="str">
            <v>Offer end date has passed</v>
          </cell>
          <cell r="G3295" t="str">
            <v>Home &amp; Garden</v>
          </cell>
          <cell r="H3295" t="str">
            <v>Clothes Pins</v>
          </cell>
          <cell r="I3295">
            <v>42.99</v>
          </cell>
          <cell r="J3295" t="str">
            <v>USD</v>
          </cell>
          <cell r="K3295" t="str">
            <v>Base</v>
          </cell>
          <cell r="L3295" t="str">
            <v>Yes</v>
          </cell>
          <cell r="M3295">
            <v>2038710</v>
          </cell>
          <cell r="N3295">
            <v>2038710</v>
          </cell>
          <cell r="O3295" t="str">
            <v>NETWORK_GEO</v>
          </cell>
          <cell r="P3295">
            <v>1.66</v>
          </cell>
          <cell r="Q3295">
            <v>1</v>
          </cell>
          <cell r="R3295" t="str">
            <v>Seller Fulfilled</v>
          </cell>
          <cell r="S3295" t="str">
            <v>Walmart Fulfilled</v>
          </cell>
          <cell r="T3295" t="str">
            <v>0Y1XA08N0WHX</v>
          </cell>
          <cell r="U3295" t="str">
            <v>10764608068097</v>
          </cell>
        </row>
        <row r="3296">
          <cell r="A3296" t="str">
            <v>5162-PACK2</v>
          </cell>
          <cell r="B3296">
            <v>894736057</v>
          </cell>
          <cell r="C3296" t="str">
            <v>BAZIC Sticky Notes 3x3 Neon Assorted Colors Post Self Stick Note (1080 Sheets/Pack), 2-Packs</v>
          </cell>
          <cell r="D3296" t="str">
            <v>ACTIVE</v>
          </cell>
          <cell r="E3296" t="str">
            <v>PUBLISHED</v>
          </cell>
          <cell r="F3296" t="str">
            <v>Offer end date has passed</v>
          </cell>
          <cell r="G3296" t="str">
            <v>Office &amp; Stationery</v>
          </cell>
          <cell r="H3296" t="str">
            <v>Desk Staplers</v>
          </cell>
          <cell r="I3296">
            <v>26.99</v>
          </cell>
          <cell r="J3296" t="str">
            <v>USD</v>
          </cell>
          <cell r="K3296" t="str">
            <v>Base</v>
          </cell>
          <cell r="L3296" t="str">
            <v>Yes</v>
          </cell>
          <cell r="M3296">
            <v>2039904</v>
          </cell>
          <cell r="N3296">
            <v>2039910</v>
          </cell>
          <cell r="O3296" t="str">
            <v>NETWORK_GEO</v>
          </cell>
          <cell r="P3296">
            <v>1.86</v>
          </cell>
          <cell r="Q3296">
            <v>1</v>
          </cell>
          <cell r="R3296" t="str">
            <v>Seller Fulfilled</v>
          </cell>
          <cell r="S3296" t="str">
            <v>Seller Fulfilled</v>
          </cell>
          <cell r="T3296" t="str">
            <v>4R19O3UN4KDC</v>
          </cell>
          <cell r="U3296" t="str">
            <v>00764608006962</v>
          </cell>
        </row>
        <row r="3297">
          <cell r="A3297" t="str">
            <v>577-EACH</v>
          </cell>
          <cell r="B3297">
            <v>651705926</v>
          </cell>
          <cell r="C3297" t="str">
            <v>BAZIC 80 Ct. 6" X 9" White Paper Gregg Ruled Steno Book [577]</v>
          </cell>
          <cell r="D3297" t="str">
            <v>ACTIVE</v>
          </cell>
          <cell r="E3297" t="str">
            <v>PUBLISHED</v>
          </cell>
          <cell r="F3297" t="str">
            <v>Offer end date has passed,Price Adjusted</v>
          </cell>
          <cell r="G3297" t="str">
            <v>Office &amp; Stationery</v>
          </cell>
          <cell r="H3297" t="str">
            <v>Writing Notebooks &amp; Sketch Books</v>
          </cell>
          <cell r="I3297">
            <v>8.49</v>
          </cell>
          <cell r="J3297" t="str">
            <v>USD</v>
          </cell>
          <cell r="K3297" t="str">
            <v>Base</v>
          </cell>
          <cell r="L3297">
            <v>8.49</v>
          </cell>
          <cell r="M3297">
            <v>2039723</v>
          </cell>
          <cell r="N3297">
            <v>2039750</v>
          </cell>
          <cell r="O3297">
            <v>0.41</v>
          </cell>
          <cell r="P3297">
            <v>3.2</v>
          </cell>
          <cell r="Q3297">
            <v>1</v>
          </cell>
          <cell r="R3297" t="str">
            <v>Seller Fulfilled</v>
          </cell>
          <cell r="S3297" t="str">
            <v>Seller Fulfilled</v>
          </cell>
          <cell r="T3297" t="str">
            <v>2EQ4YO4KGJ8R</v>
          </cell>
          <cell r="U3297" t="str">
            <v>10764608008024</v>
          </cell>
        </row>
        <row r="3298">
          <cell r="A3298" t="str">
            <v>L-53-BOX</v>
          </cell>
          <cell r="B3298">
            <v>842786860</v>
          </cell>
          <cell r="C3298" t="str">
            <v>BAZIC No Intercambios No Se Devuelve El Dinero Sign 12"X16", No Exchange No Refunds, 24-Pack</v>
          </cell>
          <cell r="D3298" t="str">
            <v>ARCHIVED</v>
          </cell>
          <cell r="E3298" t="str">
            <v>UNPUBLISHED</v>
          </cell>
          <cell r="F3298" t="str">
            <v>Offer end date has passed</v>
          </cell>
          <cell r="G3298" t="str">
            <v>Home &amp; Garden</v>
          </cell>
          <cell r="H3298" t="str">
            <v>Plaques &amp; Signs</v>
          </cell>
          <cell r="I3298">
            <v>28.49</v>
          </cell>
          <cell r="J3298" t="str">
            <v>USD</v>
          </cell>
          <cell r="K3298" t="str">
            <v>Base</v>
          </cell>
          <cell r="L3298" t="str">
            <v>Yes</v>
          </cell>
          <cell r="M3298">
            <v>2038710</v>
          </cell>
          <cell r="N3298">
            <v>2042502</v>
          </cell>
          <cell r="O3298">
            <v>2.5</v>
          </cell>
          <cell r="P3298">
            <v>0.86</v>
          </cell>
          <cell r="Q3298">
            <v>1</v>
          </cell>
          <cell r="R3298" t="str">
            <v>Seller Fulfilled</v>
          </cell>
          <cell r="S3298" t="str">
            <v>Seller Fulfilled</v>
          </cell>
          <cell r="T3298" t="str">
            <v>2HKD6HJZ1KXD</v>
          </cell>
          <cell r="U3298" t="str">
            <v>00764608090053</v>
          </cell>
        </row>
        <row r="3299">
          <cell r="A3299" t="str">
            <v>1032-CASE</v>
          </cell>
          <cell r="B3299">
            <v>277341714</v>
          </cell>
          <cell r="C3299" t="str">
            <v>BAZIC School Backpack Basic 16" Red, School Bag for Students, 12-Pack</v>
          </cell>
          <cell r="D3299" t="str">
            <v>ACTIVE</v>
          </cell>
          <cell r="E3299" t="str">
            <v>PUBLISHED</v>
          </cell>
          <cell r="G3299" t="str">
            <v>Travel, Luggage &amp; Accessories</v>
          </cell>
          <cell r="H3299" t="str">
            <v>Backpacks</v>
          </cell>
          <cell r="I3299">
            <v>93.49</v>
          </cell>
          <cell r="J3299" t="str">
            <v>USD</v>
          </cell>
          <cell r="K3299" t="str">
            <v>Base</v>
          </cell>
          <cell r="L3299">
            <v>93.49</v>
          </cell>
          <cell r="M3299">
            <v>2038980</v>
          </cell>
          <cell r="N3299">
            <v>2038710</v>
          </cell>
          <cell r="O3299" t="str">
            <v>NETWORK_GEO</v>
          </cell>
          <cell r="P3299">
            <v>0.66</v>
          </cell>
          <cell r="Q3299">
            <v>1</v>
          </cell>
          <cell r="R3299" t="str">
            <v>Seller Fulfilled</v>
          </cell>
          <cell r="S3299" t="str">
            <v>Seller Fulfilled</v>
          </cell>
          <cell r="T3299" t="str">
            <v>6V8WUF34GBLW</v>
          </cell>
          <cell r="U3299" t="str">
            <v>00463160900335</v>
          </cell>
        </row>
        <row r="3300">
          <cell r="A3300" t="str">
            <v>1057-CASE</v>
          </cell>
          <cell r="B3300">
            <v>376340761</v>
          </cell>
          <cell r="C3300" t="str">
            <v>BAZIC School Backpack Classic 17" Purple, School Bag for Students, 12-Pack</v>
          </cell>
          <cell r="D3300" t="str">
            <v>ACTIVE</v>
          </cell>
          <cell r="E3300" t="str">
            <v>PUBLISHED</v>
          </cell>
          <cell r="F3300" t="str">
            <v>Offer end date has passed</v>
          </cell>
          <cell r="G3300" t="str">
            <v>Travel, Luggage &amp; Accessories</v>
          </cell>
          <cell r="H3300" t="str">
            <v>Backpacks</v>
          </cell>
          <cell r="I3300">
            <v>120.39</v>
          </cell>
          <cell r="J3300" t="str">
            <v>USD</v>
          </cell>
          <cell r="K3300" t="str">
            <v>Base</v>
          </cell>
          <cell r="L3300">
            <v>120.39</v>
          </cell>
          <cell r="M3300">
            <v>2038980</v>
          </cell>
          <cell r="N3300">
            <v>2038710</v>
          </cell>
          <cell r="O3300">
            <v>9.94</v>
          </cell>
          <cell r="P3300">
            <v>0.42</v>
          </cell>
          <cell r="Q3300">
            <v>1</v>
          </cell>
          <cell r="R3300" t="str">
            <v>Seller Fulfilled</v>
          </cell>
          <cell r="S3300" t="str">
            <v>Seller Fulfilled</v>
          </cell>
          <cell r="T3300" t="str">
            <v>3H1XD142U1DL</v>
          </cell>
          <cell r="U3300" t="str">
            <v>00466724825617</v>
          </cell>
        </row>
        <row r="3301">
          <cell r="A3301" t="str">
            <v>1062-EACH</v>
          </cell>
          <cell r="B3301">
            <v>306909820</v>
          </cell>
          <cell r="C3301" t="str">
            <v>(Price/Each)BAZIC Products BAZ1062 17In Mustard Classic Backpack</v>
          </cell>
          <cell r="D3301" t="str">
            <v>ACTIVE</v>
          </cell>
          <cell r="E3301" t="str">
            <v>PUBLISHED</v>
          </cell>
          <cell r="F3301" t="str">
            <v>Offer end date has passed</v>
          </cell>
          <cell r="G3301" t="str">
            <v>Office &amp; Stationery</v>
          </cell>
          <cell r="H3301" t="str">
            <v>Packing Tapes</v>
          </cell>
          <cell r="I3301">
            <v>35.75</v>
          </cell>
          <cell r="J3301" t="str">
            <v>USD</v>
          </cell>
          <cell r="K3301" t="str">
            <v>Base</v>
          </cell>
          <cell r="L3301" t="str">
            <v>Yes</v>
          </cell>
          <cell r="M3301">
            <v>2038980</v>
          </cell>
          <cell r="N3301">
            <v>2038710</v>
          </cell>
          <cell r="O3301" t="str">
            <v>NETWORK_GEO</v>
          </cell>
          <cell r="P3301">
            <v>4.0999999999999996</v>
          </cell>
          <cell r="Q3301">
            <v>1</v>
          </cell>
          <cell r="R3301" t="str">
            <v>Seller Fulfilled</v>
          </cell>
          <cell r="S3301" t="str">
            <v>Seller Fulfilled</v>
          </cell>
          <cell r="T3301" t="str">
            <v>4UJHMUII9RG5</v>
          </cell>
          <cell r="U3301" t="str">
            <v>10764608009373</v>
          </cell>
        </row>
        <row r="3302">
          <cell r="A3302" t="str">
            <v>1207-CASE</v>
          </cell>
          <cell r="B3302">
            <v>688902211</v>
          </cell>
          <cell r="C3302" t="str">
            <v>BAZIC Dry Erase Set, Marker + Board Eraser + Cleaner, Whiteboard Markers Set, 12-Packs</v>
          </cell>
          <cell r="D3302" t="str">
            <v>ACTIVE</v>
          </cell>
          <cell r="E3302" t="str">
            <v>PUBLISHED</v>
          </cell>
          <cell r="G3302" t="str">
            <v>Office &amp; Stationery</v>
          </cell>
          <cell r="H3302" t="str">
            <v>Dry Erase Markers</v>
          </cell>
          <cell r="I3302">
            <v>81.489999999999995</v>
          </cell>
          <cell r="J3302" t="str">
            <v>USD</v>
          </cell>
          <cell r="K3302" t="str">
            <v>Base</v>
          </cell>
          <cell r="L3302">
            <v>81.489999999999995</v>
          </cell>
          <cell r="M3302">
            <v>2039746</v>
          </cell>
          <cell r="N3302">
            <v>2038710</v>
          </cell>
          <cell r="O3302" t="str">
            <v>NETWORK_GEO</v>
          </cell>
          <cell r="P3302">
            <v>0.18</v>
          </cell>
          <cell r="Q3302">
            <v>1</v>
          </cell>
          <cell r="R3302" t="str">
            <v>Seller Fulfilled</v>
          </cell>
          <cell r="S3302" t="str">
            <v>Seller Fulfilled</v>
          </cell>
          <cell r="T3302" t="str">
            <v>2FMU0XK5HF50</v>
          </cell>
          <cell r="U3302" t="str">
            <v>00764608009376</v>
          </cell>
        </row>
        <row r="3303">
          <cell r="A3303" t="str">
            <v>1614-PACK2</v>
          </cell>
          <cell r="B3303">
            <v>663758760</v>
          </cell>
          <cell r="C3303" t="str">
            <v>BAZIC Correction Fluid White Out, Bristle Brush &amp; Metal Tip (2/Pack), 2-Packs</v>
          </cell>
          <cell r="D3303" t="str">
            <v>ACTIVE</v>
          </cell>
          <cell r="E3303" t="str">
            <v>PUBLISHED</v>
          </cell>
          <cell r="G3303" t="str">
            <v>Office &amp; Stationery</v>
          </cell>
          <cell r="H3303" t="str">
            <v>Correction Fluid</v>
          </cell>
          <cell r="I3303">
            <v>8.68</v>
          </cell>
          <cell r="J3303" t="str">
            <v>USD</v>
          </cell>
          <cell r="K3303" t="str">
            <v>Base</v>
          </cell>
          <cell r="L3303">
            <v>8.68</v>
          </cell>
          <cell r="M3303">
            <v>2039913</v>
          </cell>
          <cell r="N3303">
            <v>2038710</v>
          </cell>
          <cell r="O3303" t="str">
            <v>NETWORK_GEO</v>
          </cell>
          <cell r="P3303">
            <v>3.93</v>
          </cell>
          <cell r="Q3303">
            <v>1</v>
          </cell>
          <cell r="R3303" t="str">
            <v>Seller Fulfilled</v>
          </cell>
          <cell r="S3303" t="str">
            <v>Seller Fulfilled</v>
          </cell>
          <cell r="T3303" t="str">
            <v>6ZX7WIW4YQUF</v>
          </cell>
          <cell r="U3303" t="str">
            <v>00462026546564</v>
          </cell>
        </row>
        <row r="3304">
          <cell r="A3304" t="str">
            <v>17101-EACH</v>
          </cell>
          <cell r="B3304">
            <v>18056118021</v>
          </cell>
          <cell r="C3304" t="str">
            <v>BAZIC Frizz Erasable Gel Pens, 0.7mm Medium Point, Blue Ink, 2 Per Pack, 1-Pack</v>
          </cell>
          <cell r="D3304" t="str">
            <v>ACTIVE</v>
          </cell>
          <cell r="E3304" t="str">
            <v>PUBLISHED</v>
          </cell>
          <cell r="G3304" t="str">
            <v>Office &amp; Stationery</v>
          </cell>
          <cell r="H3304" t="str">
            <v>Pens</v>
          </cell>
          <cell r="I3304">
            <v>7.69</v>
          </cell>
          <cell r="J3304" t="str">
            <v>USD</v>
          </cell>
          <cell r="K3304" t="str">
            <v>Base</v>
          </cell>
          <cell r="L3304">
            <v>7.69</v>
          </cell>
          <cell r="M3304">
            <v>2039719</v>
          </cell>
          <cell r="N3304">
            <v>2038710</v>
          </cell>
          <cell r="O3304" t="str">
            <v>NETWORK_GEO</v>
          </cell>
          <cell r="P3304">
            <v>0.11</v>
          </cell>
          <cell r="Q3304">
            <v>1</v>
          </cell>
          <cell r="R3304" t="str">
            <v>Seller Fulfilled</v>
          </cell>
          <cell r="S3304" t="str">
            <v>Seller Fulfilled</v>
          </cell>
          <cell r="T3304" t="str">
            <v>6KEP4R5I3JCW</v>
          </cell>
          <cell r="U3304" t="str">
            <v>00764608043523</v>
          </cell>
        </row>
        <row r="3305">
          <cell r="A3305" t="str">
            <v>1833-SET4</v>
          </cell>
          <cell r="B3305">
            <v>1039094681</v>
          </cell>
          <cell r="C3305" t="str">
            <v>BAZIC Standard Size Monochromos Paperboard Clipboard w/ Low Profile Clip [1833]</v>
          </cell>
          <cell r="D3305" t="str">
            <v>ARCHIVED</v>
          </cell>
          <cell r="E3305" t="str">
            <v>UNPUBLISHED</v>
          </cell>
          <cell r="F3305" t="str">
            <v>Offer end date has passed</v>
          </cell>
          <cell r="G3305" t="str">
            <v>Home &amp; Garden</v>
          </cell>
          <cell r="H3305" t="str">
            <v>Plaques &amp; Signs</v>
          </cell>
          <cell r="I3305">
            <v>7.14</v>
          </cell>
          <cell r="J3305" t="str">
            <v>USD</v>
          </cell>
          <cell r="K3305" t="str">
            <v>Base</v>
          </cell>
          <cell r="L3305" t="str">
            <v>Yes</v>
          </cell>
          <cell r="M3305">
            <v>2039893</v>
          </cell>
          <cell r="N3305">
            <v>2038710</v>
          </cell>
          <cell r="O3305" t="str">
            <v>NETWORK_GEO</v>
          </cell>
          <cell r="P3305">
            <v>0.06</v>
          </cell>
          <cell r="Q3305">
            <v>1</v>
          </cell>
          <cell r="R3305" t="str">
            <v>Seller Fulfilled</v>
          </cell>
          <cell r="S3305" t="str">
            <v>Seller Fulfilled</v>
          </cell>
          <cell r="T3305" t="str">
            <v>70XKXP8RZTWG</v>
          </cell>
          <cell r="U3305" t="str">
            <v>00764608043189</v>
          </cell>
        </row>
        <row r="3306">
          <cell r="A3306" t="str">
            <v>2025-PACK2</v>
          </cell>
          <cell r="B3306">
            <v>201202939</v>
          </cell>
          <cell r="C3306" t="str">
            <v>BAZIC Glue Stick 21g/0.7 Oz, Acid Free Glue (3/Pack), 2-Packs</v>
          </cell>
          <cell r="D3306" t="str">
            <v>ACTIVE</v>
          </cell>
          <cell r="E3306" t="str">
            <v>PUBLISHED</v>
          </cell>
          <cell r="F3306" t="str">
            <v>Offer end date has passed</v>
          </cell>
          <cell r="G3306" t="str">
            <v>Art</v>
          </cell>
          <cell r="H3306" t="str">
            <v>Photographic Art</v>
          </cell>
          <cell r="I3306">
            <v>9.75</v>
          </cell>
          <cell r="J3306" t="str">
            <v>USD</v>
          </cell>
          <cell r="K3306" t="str">
            <v>Base</v>
          </cell>
          <cell r="L3306">
            <v>9.75</v>
          </cell>
          <cell r="M3306">
            <v>2038710</v>
          </cell>
          <cell r="N3306" t="str">
            <v>NETWORK_GEO</v>
          </cell>
          <cell r="O3306">
            <v>0.57999999999999996</v>
          </cell>
          <cell r="P3306">
            <v>11.5</v>
          </cell>
          <cell r="Q3306">
            <v>1</v>
          </cell>
          <cell r="R3306" t="str">
            <v>Seller Fulfilled</v>
          </cell>
          <cell r="S3306" t="str">
            <v>Seller Fulfilled</v>
          </cell>
          <cell r="T3306" t="str">
            <v>3SU6APY1523A</v>
          </cell>
          <cell r="U3306" t="str">
            <v>20764608010581</v>
          </cell>
        </row>
        <row r="3307">
          <cell r="A3307" t="str">
            <v>2227-BOX</v>
          </cell>
          <cell r="B3307">
            <v>346420166</v>
          </cell>
          <cell r="C3307" t="str">
            <v>BAZIC Pink Eraser Latex Free Bevel Erasers Block Erasers (4/Pack), 24-Packs</v>
          </cell>
          <cell r="D3307" t="str">
            <v>ACTIVE</v>
          </cell>
          <cell r="E3307" t="str">
            <v>PUBLISHED</v>
          </cell>
          <cell r="F3307" t="str">
            <v>Reasonable price requirements are not met</v>
          </cell>
          <cell r="G3307" t="str">
            <v>Office &amp; Stationery</v>
          </cell>
          <cell r="H3307" t="str">
            <v>Pencil &amp; Pen Erasers</v>
          </cell>
          <cell r="I3307">
            <v>23.5</v>
          </cell>
          <cell r="J3307" t="str">
            <v>USD</v>
          </cell>
          <cell r="K3307" t="str">
            <v>Base</v>
          </cell>
          <cell r="L3307">
            <v>23.5</v>
          </cell>
          <cell r="M3307">
            <v>2039721</v>
          </cell>
          <cell r="N3307">
            <v>2038980</v>
          </cell>
          <cell r="O3307" t="str">
            <v>NETWORK_GEO</v>
          </cell>
          <cell r="P3307">
            <v>4.68</v>
          </cell>
          <cell r="Q3307">
            <v>1</v>
          </cell>
          <cell r="R3307" t="str">
            <v>Seller Fulfilled</v>
          </cell>
          <cell r="S3307" t="str">
            <v>Seller Fulfilled</v>
          </cell>
          <cell r="T3307" t="str">
            <v>4RMH7C93J0VA</v>
          </cell>
          <cell r="U3307" t="str">
            <v>00764608010808</v>
          </cell>
        </row>
        <row r="3308">
          <cell r="A3308" t="str">
            <v>2237-BOX</v>
          </cell>
          <cell r="B3308">
            <v>18510002066</v>
          </cell>
          <cell r="C3308" t="str">
            <v>BAZIC Products Neon Eraser Top, Latex Free Pencil Tops Erasers (120/Box), Total 1440 Count</v>
          </cell>
          <cell r="D3308" t="str">
            <v>ACTIVE</v>
          </cell>
          <cell r="E3308" t="str">
            <v>PUBLISHED</v>
          </cell>
          <cell r="F3308" t="str">
            <v>Offer end date has passed</v>
          </cell>
          <cell r="G3308" t="str">
            <v>Office &amp; Stationery</v>
          </cell>
          <cell r="H3308" t="str">
            <v>Pencil &amp; Pen Erasers</v>
          </cell>
          <cell r="I3308">
            <v>39.75</v>
          </cell>
          <cell r="J3308" t="str">
            <v>USD</v>
          </cell>
          <cell r="K3308" t="str">
            <v>Base</v>
          </cell>
          <cell r="L3308">
            <v>39.75</v>
          </cell>
          <cell r="M3308">
            <v>2039721</v>
          </cell>
          <cell r="N3308">
            <v>2038980</v>
          </cell>
          <cell r="O3308">
            <v>6.96</v>
          </cell>
          <cell r="P3308">
            <v>0.84</v>
          </cell>
          <cell r="Q3308">
            <v>1</v>
          </cell>
          <cell r="R3308" t="str">
            <v>Seller Fulfilled</v>
          </cell>
          <cell r="S3308" t="str">
            <v>Seller Fulfilled</v>
          </cell>
          <cell r="T3308" t="str">
            <v>38A1QJI7Z1PJ</v>
          </cell>
          <cell r="U3308" t="str">
            <v>00764608011058</v>
          </cell>
        </row>
        <row r="3309">
          <cell r="A3309" t="str">
            <v>3013-CASE</v>
          </cell>
          <cell r="B3309">
            <v>5225423231</v>
          </cell>
          <cell r="C3309" t="str">
            <v>BAZIC 8-Digit Dual Power Calculator Pocket Size, Solar Powered &amp; Battery, Black Color, 288-Packs</v>
          </cell>
          <cell r="D3309" t="str">
            <v>ACTIVE</v>
          </cell>
          <cell r="E3309" t="str">
            <v>PUBLISHED</v>
          </cell>
          <cell r="F3309" t="str">
            <v>Offer end date has passed</v>
          </cell>
          <cell r="G3309" t="str">
            <v>Office &amp; Stationery</v>
          </cell>
          <cell r="H3309" t="str">
            <v>Dry Erase Markers</v>
          </cell>
          <cell r="I3309">
            <v>52.22</v>
          </cell>
          <cell r="J3309" t="str">
            <v>USD</v>
          </cell>
          <cell r="K3309" t="str">
            <v>Base</v>
          </cell>
          <cell r="L3309" t="str">
            <v>Yes</v>
          </cell>
          <cell r="M3309">
            <v>2039735</v>
          </cell>
          <cell r="N3309">
            <v>2039746</v>
          </cell>
          <cell r="O3309" t="str">
            <v>NETWORK_GEO</v>
          </cell>
          <cell r="P3309">
            <v>2.06</v>
          </cell>
          <cell r="Q3309">
            <v>1</v>
          </cell>
          <cell r="R3309" t="str">
            <v>Seller Fulfilled</v>
          </cell>
          <cell r="S3309" t="str">
            <v>Seller Fulfilled</v>
          </cell>
          <cell r="T3309" t="str">
            <v>2R4IYT7TBXG3</v>
          </cell>
          <cell r="U3309" t="str">
            <v>10764608012588</v>
          </cell>
        </row>
        <row r="3310">
          <cell r="A3310" t="str">
            <v>3100-CASE</v>
          </cell>
          <cell r="B3310">
            <v>325690250</v>
          </cell>
          <cell r="C3310" t="str">
            <v>BAZIC Manila File Folder 1/3 Cut Letter Size, Left Right Center Tabs, 576-Count</v>
          </cell>
          <cell r="D3310" t="str">
            <v>ACTIVE</v>
          </cell>
          <cell r="E3310" t="str">
            <v>PUBLISHED</v>
          </cell>
          <cell r="G3310" t="str">
            <v>Office &amp; Stationery</v>
          </cell>
          <cell r="H3310" t="str">
            <v>File Folders</v>
          </cell>
          <cell r="I3310">
            <v>141.25</v>
          </cell>
          <cell r="J3310" t="str">
            <v>USD</v>
          </cell>
          <cell r="K3310" t="str">
            <v>Base</v>
          </cell>
          <cell r="L3310">
            <v>141.25</v>
          </cell>
          <cell r="M3310">
            <v>2039742</v>
          </cell>
          <cell r="N3310">
            <v>2039746</v>
          </cell>
          <cell r="O3310" t="str">
            <v>NETWORK_GEO</v>
          </cell>
          <cell r="P3310">
            <v>0.93</v>
          </cell>
          <cell r="Q3310">
            <v>1</v>
          </cell>
          <cell r="R3310" t="str">
            <v>Seller Fulfilled</v>
          </cell>
          <cell r="S3310" t="str">
            <v>Seller Fulfilled</v>
          </cell>
          <cell r="T3310" t="str">
            <v>3V9O6A6ZFSNK</v>
          </cell>
          <cell r="U3310" t="str">
            <v>00468318327712</v>
          </cell>
        </row>
        <row r="3311">
          <cell r="A3311" t="str">
            <v>3110-SET6</v>
          </cell>
          <cell r="B3311">
            <v>30451569</v>
          </cell>
          <cell r="C3311" t="str">
            <v>BAZIC 2 Pockets Poly Folder Portfolio, 3 Hole Document Folders, 6-Pack</v>
          </cell>
          <cell r="D3311" t="str">
            <v>ACTIVE</v>
          </cell>
          <cell r="E3311" t="str">
            <v>PUBLISHED</v>
          </cell>
          <cell r="F3311" t="str">
            <v>Compliance - Childrenâ€™s Product Policy,No Match Found - Adjusted to your last submitted price</v>
          </cell>
          <cell r="G3311" t="str">
            <v>Office &amp; Stationery</v>
          </cell>
          <cell r="H3311" t="str">
            <v>Pens</v>
          </cell>
          <cell r="I3311">
            <v>42.99</v>
          </cell>
          <cell r="J3311" t="str">
            <v>USD</v>
          </cell>
          <cell r="K3311" t="str">
            <v>Base</v>
          </cell>
          <cell r="L3311" t="str">
            <v>Yes</v>
          </cell>
          <cell r="M3311">
            <v>2039742</v>
          </cell>
          <cell r="N3311">
            <v>2039719</v>
          </cell>
          <cell r="O3311" t="str">
            <v>NETWORK_GEO</v>
          </cell>
          <cell r="P3311">
            <v>2.6</v>
          </cell>
          <cell r="Q3311">
            <v>1</v>
          </cell>
          <cell r="R3311" t="str">
            <v>Seller Fulfilled</v>
          </cell>
          <cell r="S3311" t="str">
            <v>Seller Fulfilled</v>
          </cell>
          <cell r="T3311" t="str">
            <v>62VO2TK23ORP</v>
          </cell>
          <cell r="U3311" t="str">
            <v>10764608170851</v>
          </cell>
        </row>
        <row r="3312">
          <cell r="A3312" t="str">
            <v>5121-BOX</v>
          </cell>
          <cell r="B3312">
            <v>477665691</v>
          </cell>
          <cell r="C3312" t="str">
            <v>BAZIC Sticky Notes 4x6 Lined Ruled Assorted Color, (50 Sheets/Pack), 24-Pack</v>
          </cell>
          <cell r="D3312" t="str">
            <v>ACTIVE</v>
          </cell>
          <cell r="E3312" t="str">
            <v>PUBLISHED</v>
          </cell>
          <cell r="F3312" t="str">
            <v>Offer end date has passed</v>
          </cell>
          <cell r="G3312" t="str">
            <v>Office &amp; Stationery</v>
          </cell>
          <cell r="H3312" t="str">
            <v>Pens</v>
          </cell>
          <cell r="I3312">
            <v>51.99</v>
          </cell>
          <cell r="J3312" t="str">
            <v>USD</v>
          </cell>
          <cell r="K3312" t="str">
            <v>Base</v>
          </cell>
          <cell r="L3312" t="str">
            <v>Yes</v>
          </cell>
          <cell r="M3312">
            <v>2039904</v>
          </cell>
          <cell r="N3312">
            <v>2039719</v>
          </cell>
          <cell r="O3312" t="str">
            <v>NETWORK_GEO</v>
          </cell>
          <cell r="P3312">
            <v>1.64</v>
          </cell>
          <cell r="Q3312">
            <v>1</v>
          </cell>
          <cell r="R3312" t="str">
            <v>Seller Fulfilled</v>
          </cell>
          <cell r="S3312" t="str">
            <v>Seller Fulfilled</v>
          </cell>
          <cell r="T3312" t="str">
            <v>3VVUX1HGOR9V</v>
          </cell>
          <cell r="U3312" t="str">
            <v>10764608017248</v>
          </cell>
        </row>
        <row r="3313">
          <cell r="A3313" t="str">
            <v>5472-CASE</v>
          </cell>
          <cell r="B3313">
            <v>994524703</v>
          </cell>
          <cell r="C3313" t="str">
            <v>BAZIC Poly Cover Composition Book 80 Sheet 5"x7", Assorted Color, 48-Pack</v>
          </cell>
          <cell r="D3313" t="str">
            <v>ACTIVE</v>
          </cell>
          <cell r="E3313" t="str">
            <v>PUBLISHED</v>
          </cell>
          <cell r="F3313" t="str">
            <v>Offer end date has passed</v>
          </cell>
          <cell r="G3313" t="str">
            <v>Office &amp; Stationery</v>
          </cell>
          <cell r="H3313" t="str">
            <v>Composition Notebooks</v>
          </cell>
          <cell r="I3313">
            <v>80.989999999999995</v>
          </cell>
          <cell r="J3313" t="str">
            <v>USD</v>
          </cell>
          <cell r="K3313" t="str">
            <v>Base</v>
          </cell>
          <cell r="L3313">
            <v>80.989999999999995</v>
          </cell>
          <cell r="M3313">
            <v>2038710</v>
          </cell>
          <cell r="N3313">
            <v>2039719</v>
          </cell>
          <cell r="O3313">
            <v>12.98</v>
          </cell>
          <cell r="P3313">
            <v>0.11</v>
          </cell>
          <cell r="Q3313">
            <v>1</v>
          </cell>
          <cell r="R3313" t="str">
            <v>Seller Fulfilled</v>
          </cell>
          <cell r="S3313" t="str">
            <v>Seller Fulfilled</v>
          </cell>
          <cell r="T3313" t="str">
            <v>3WHZR7DYPH02</v>
          </cell>
          <cell r="U3313" t="str">
            <v>00764608017357</v>
          </cell>
        </row>
        <row r="3314">
          <cell r="A3314" t="str">
            <v>6021-CASE</v>
          </cell>
          <cell r="B3314">
            <v>1081418482</v>
          </cell>
          <cell r="C3314" t="str">
            <v>BAZIC Magnetic Dry Erase Board 11"x14" Whiteboard, Dry Erase Marker and Magnet, 12-Pack</v>
          </cell>
          <cell r="D3314" t="str">
            <v>ACTIVE</v>
          </cell>
          <cell r="E3314" t="str">
            <v>PUBLISHED</v>
          </cell>
          <cell r="F3314" t="str">
            <v>Offer end date has passed</v>
          </cell>
          <cell r="G3314" t="str">
            <v>Office &amp; Stationery</v>
          </cell>
          <cell r="H3314" t="str">
            <v>Whiteboards</v>
          </cell>
          <cell r="I3314">
            <v>105.49</v>
          </cell>
          <cell r="J3314" t="str">
            <v>USD</v>
          </cell>
          <cell r="K3314" t="str">
            <v>Base</v>
          </cell>
          <cell r="L3314">
            <v>105.49</v>
          </cell>
          <cell r="M3314">
            <v>2039885</v>
          </cell>
          <cell r="N3314">
            <v>2039751</v>
          </cell>
          <cell r="O3314">
            <v>8.3000000000000007</v>
          </cell>
          <cell r="P3314">
            <v>0.06</v>
          </cell>
          <cell r="Q3314">
            <v>1</v>
          </cell>
          <cell r="R3314" t="str">
            <v>Seller Fulfilled</v>
          </cell>
          <cell r="S3314" t="str">
            <v>Seller Fulfilled</v>
          </cell>
          <cell r="T3314" t="str">
            <v>4WS4Z81B2KFM</v>
          </cell>
          <cell r="U3314" t="str">
            <v>00764608019399</v>
          </cell>
        </row>
        <row r="3315">
          <cell r="A3315" t="str">
            <v>6030-PACK2</v>
          </cell>
          <cell r="B3315">
            <v>109895270</v>
          </cell>
          <cell r="C3315" t="str">
            <v>BAZIC Dry Erase Lap Board &amp; Cork Bulletin &amp; Marker, 8.5x11 Inch, 2-Pack</v>
          </cell>
          <cell r="D3315" t="str">
            <v>ACTIVE</v>
          </cell>
          <cell r="E3315" t="str">
            <v>PUBLISHED</v>
          </cell>
          <cell r="F3315" t="str">
            <v>Offer end date has passed</v>
          </cell>
          <cell r="G3315" t="str">
            <v>Office &amp; Stationery</v>
          </cell>
          <cell r="H3315" t="str">
            <v>Whiteboards</v>
          </cell>
          <cell r="I3315">
            <v>10.88</v>
          </cell>
          <cell r="J3315" t="str">
            <v>USD</v>
          </cell>
          <cell r="K3315" t="str">
            <v>Base</v>
          </cell>
          <cell r="L3315">
            <v>10.88</v>
          </cell>
          <cell r="M3315">
            <v>2039885</v>
          </cell>
          <cell r="N3315">
            <v>2039872</v>
          </cell>
          <cell r="O3315">
            <v>0.64</v>
          </cell>
          <cell r="P3315">
            <v>0.13</v>
          </cell>
          <cell r="Q3315">
            <v>1</v>
          </cell>
          <cell r="R3315" t="str">
            <v>Seller Fulfilled</v>
          </cell>
          <cell r="S3315" t="str">
            <v>Seller Fulfilled</v>
          </cell>
          <cell r="T3315" t="str">
            <v>1JM1F5XN0Z1K</v>
          </cell>
          <cell r="U3315" t="str">
            <v>00764608020296</v>
          </cell>
        </row>
        <row r="3316">
          <cell r="A3316" t="str">
            <v>723-BOX</v>
          </cell>
          <cell r="B3316">
            <v>14317769255</v>
          </cell>
          <cell r="C3316" t="str">
            <v>BAZIC Mechanical Pencil Electra Core 0.5mm, Latex Free Eraser (5/Pack), 24-Packs</v>
          </cell>
          <cell r="D3316" t="str">
            <v>ACTIVE</v>
          </cell>
          <cell r="E3316" t="str">
            <v>PUBLISHED</v>
          </cell>
          <cell r="F3316" t="str">
            <v>Listing &amp; Content:UPC Mismatch:Wrong-Item:Unpublish-Auto,No Match Found - Adjusted to your last submitted price</v>
          </cell>
          <cell r="G3316" t="str">
            <v>Office &amp; Stationery</v>
          </cell>
          <cell r="H3316" t="str">
            <v>Tape Runners</v>
          </cell>
          <cell r="I3316">
            <v>9.99</v>
          </cell>
          <cell r="J3316" t="str">
            <v>USD</v>
          </cell>
          <cell r="K3316" t="str">
            <v>Base</v>
          </cell>
          <cell r="L3316" t="str">
            <v>Yes</v>
          </cell>
          <cell r="M3316">
            <v>2039720</v>
          </cell>
          <cell r="N3316">
            <v>2038710</v>
          </cell>
          <cell r="O3316" t="str">
            <v>NETWORK_GEO</v>
          </cell>
          <cell r="P3316">
            <v>0.21</v>
          </cell>
          <cell r="Q3316">
            <v>1</v>
          </cell>
          <cell r="R3316" t="str">
            <v>Seller Fulfilled</v>
          </cell>
          <cell r="S3316" t="str">
            <v>Seller Fulfilled</v>
          </cell>
          <cell r="T3316" t="str">
            <v>3I4YK3NWBOLJ</v>
          </cell>
          <cell r="U3316" t="str">
            <v>00764608020807</v>
          </cell>
        </row>
        <row r="3317">
          <cell r="A3317" t="str">
            <v>802-SET6</v>
          </cell>
          <cell r="B3317">
            <v>24871732</v>
          </cell>
          <cell r="C3317" t="str">
            <v>BAZIC 3 Ring Pencil Pouch, School Student Office, Assorted Color, 4-Pack</v>
          </cell>
          <cell r="D3317" t="str">
            <v>RETIRED</v>
          </cell>
          <cell r="E3317" t="str">
            <v>UNPUBLISHED</v>
          </cell>
          <cell r="F3317" t="str">
            <v>Offer end date has passed,Price Adjusted</v>
          </cell>
          <cell r="G3317" t="str">
            <v>Office &amp; Stationery</v>
          </cell>
          <cell r="H3317" t="str">
            <v>Paper Clips</v>
          </cell>
          <cell r="I3317">
            <v>11.01</v>
          </cell>
          <cell r="J3317" t="str">
            <v>USD</v>
          </cell>
          <cell r="K3317" t="str">
            <v>Base</v>
          </cell>
          <cell r="L3317" t="str">
            <v>Yes</v>
          </cell>
          <cell r="M3317">
            <v>2039750</v>
          </cell>
          <cell r="N3317">
            <v>2039905</v>
          </cell>
          <cell r="O3317" t="str">
            <v>NETWORK_GEO</v>
          </cell>
          <cell r="P3317">
            <v>0.48</v>
          </cell>
          <cell r="Q3317">
            <v>1</v>
          </cell>
          <cell r="R3317" t="str">
            <v>Seller Fulfilled</v>
          </cell>
          <cell r="S3317" t="str">
            <v>Seller Fulfilled</v>
          </cell>
          <cell r="T3317" t="str">
            <v>2HQ0UP6GXNN5</v>
          </cell>
          <cell r="U3317" t="str">
            <v>00462217236120</v>
          </cell>
        </row>
        <row r="3318">
          <cell r="A3318" t="str">
            <v>8258-EACH</v>
          </cell>
          <cell r="B3318">
            <v>5920923475</v>
          </cell>
          <cell r="C3318" t="str">
            <v>BAZIC Kraft Bubble Mailers #5 10.5"x15" Self Seal Closure, Padded Cushion Envelope, Total 1 Count</v>
          </cell>
          <cell r="D3318" t="str">
            <v>ACTIVE</v>
          </cell>
          <cell r="E3318" t="str">
            <v>PUBLISHED</v>
          </cell>
          <cell r="F3318" t="str">
            <v>Reasonable price requirements are not met</v>
          </cell>
          <cell r="G3318" t="str">
            <v>Office &amp; Stationery</v>
          </cell>
          <cell r="H3318" t="str">
            <v>Mailers</v>
          </cell>
          <cell r="I3318">
            <v>6.59</v>
          </cell>
          <cell r="J3318" t="str">
            <v>USD</v>
          </cell>
          <cell r="K3318" t="str">
            <v>Base</v>
          </cell>
          <cell r="L3318">
            <v>6.59</v>
          </cell>
          <cell r="M3318">
            <v>2038710</v>
          </cell>
          <cell r="N3318">
            <v>2039721</v>
          </cell>
          <cell r="O3318" t="str">
            <v>NETWORK_GEO</v>
          </cell>
          <cell r="P3318">
            <v>16.8</v>
          </cell>
          <cell r="Q3318">
            <v>1</v>
          </cell>
          <cell r="R3318" t="str">
            <v>Seller Fulfilled</v>
          </cell>
          <cell r="S3318" t="str">
            <v>Seller Fulfilled</v>
          </cell>
          <cell r="T3318" t="str">
            <v>21S2OWWHLMGH</v>
          </cell>
          <cell r="U3318" t="str">
            <v>20764608022515</v>
          </cell>
        </row>
        <row r="3319">
          <cell r="A3319" t="str">
            <v>945-SET8</v>
          </cell>
          <cell r="B3319">
            <v>54161738</v>
          </cell>
          <cell r="C3319" t="str">
            <v>BAZIC Colored Duct Tape 1.88"x54.6 Yards, 8-Pack</v>
          </cell>
          <cell r="D3319" t="str">
            <v>ACTIVE</v>
          </cell>
          <cell r="E3319" t="str">
            <v>PUBLISHED</v>
          </cell>
          <cell r="G3319" t="str">
            <v>Office &amp; Stationery</v>
          </cell>
          <cell r="H3319" t="str">
            <v>Duct Tapes</v>
          </cell>
          <cell r="I3319">
            <v>17.59</v>
          </cell>
          <cell r="J3319" t="str">
            <v>USD</v>
          </cell>
          <cell r="K3319" t="str">
            <v>Base</v>
          </cell>
          <cell r="L3319">
            <v>17.59</v>
          </cell>
          <cell r="M3319">
            <v>2042502</v>
          </cell>
          <cell r="N3319">
            <v>2039721</v>
          </cell>
          <cell r="O3319" t="str">
            <v>NETWORK_GEO</v>
          </cell>
          <cell r="P3319">
            <v>1.26</v>
          </cell>
          <cell r="Q3319">
            <v>1</v>
          </cell>
          <cell r="R3319" t="str">
            <v>Seller Fulfilled</v>
          </cell>
          <cell r="S3319" t="str">
            <v>Seller Fulfilled</v>
          </cell>
          <cell r="T3319" t="str">
            <v>4GSZF3NM8JYB</v>
          </cell>
          <cell r="U3319" t="str">
            <v>10764608022600</v>
          </cell>
        </row>
        <row r="3320">
          <cell r="A3320" t="str">
            <v>L-32-EACH</v>
          </cell>
          <cell r="B3320">
            <v>505003690</v>
          </cell>
          <cell r="C3320" t="str">
            <v>BAZIC No Fumar Sign 12"x16", Spanish No Smoking Waterproof Indoor Signage, 1-Pack</v>
          </cell>
          <cell r="D3320" t="str">
            <v>ARCHIVED</v>
          </cell>
          <cell r="E3320" t="str">
            <v>UNPUBLISHED</v>
          </cell>
          <cell r="F3320" t="str">
            <v>Offer end date has passed</v>
          </cell>
          <cell r="G3320" t="str">
            <v>Home &amp; Garden</v>
          </cell>
          <cell r="H3320" t="str">
            <v>Plaques &amp; Signs</v>
          </cell>
          <cell r="I3320">
            <v>5.99</v>
          </cell>
          <cell r="J3320" t="str">
            <v>USD</v>
          </cell>
          <cell r="K3320" t="str">
            <v>Base</v>
          </cell>
          <cell r="L3320" t="str">
            <v>Yes</v>
          </cell>
          <cell r="M3320">
            <v>2038710</v>
          </cell>
          <cell r="N3320">
            <v>2048507</v>
          </cell>
          <cell r="O3320" t="str">
            <v>NETWORK_GEO</v>
          </cell>
          <cell r="P3320">
            <v>3.92</v>
          </cell>
          <cell r="Q3320">
            <v>1</v>
          </cell>
          <cell r="R3320" t="str">
            <v>Seller Fulfilled</v>
          </cell>
          <cell r="S3320" t="str">
            <v>Seller Fulfilled</v>
          </cell>
          <cell r="T3320" t="str">
            <v>56ZTKD1I8D5F</v>
          </cell>
          <cell r="U3320" t="str">
            <v>10764608002299</v>
          </cell>
        </row>
        <row r="3321">
          <cell r="A3321" t="str">
            <v>111-PACK2</v>
          </cell>
          <cell r="B3321">
            <v>15669563566</v>
          </cell>
          <cell r="C3321" t="str">
            <v>BAZIC Carton Cutter Box Cutter Retractable Blade, Utility Knife Set Cardboard Cutter (2/Pack), 2-Packs</v>
          </cell>
          <cell r="D3321" t="str">
            <v>ACTIVE</v>
          </cell>
          <cell r="E3321" t="str">
            <v>PUBLISHED</v>
          </cell>
          <cell r="F3321" t="str">
            <v>Offer end date has passed,Price Adjusted</v>
          </cell>
          <cell r="G3321" t="str">
            <v>Office &amp; Stationery</v>
          </cell>
          <cell r="H3321" t="str">
            <v>Binder Clips</v>
          </cell>
          <cell r="I3321">
            <v>55.75</v>
          </cell>
          <cell r="J3321" t="str">
            <v>USD</v>
          </cell>
          <cell r="K3321" t="str">
            <v>Base</v>
          </cell>
          <cell r="L3321" t="str">
            <v>Yes</v>
          </cell>
          <cell r="M3321">
            <v>2038710</v>
          </cell>
          <cell r="N3321">
            <v>2039905</v>
          </cell>
          <cell r="O3321" t="str">
            <v>NETWORK_GEO</v>
          </cell>
          <cell r="P3321">
            <v>8.9600000000000009</v>
          </cell>
          <cell r="Q3321">
            <v>1</v>
          </cell>
          <cell r="R3321" t="str">
            <v>Seller Fulfilled</v>
          </cell>
          <cell r="S3321" t="str">
            <v>CA</v>
          </cell>
          <cell r="T3321" t="str">
            <v>2UZURLXLRG1D</v>
          </cell>
          <cell r="U3321" t="str">
            <v>20764608002678</v>
          </cell>
        </row>
        <row r="3322">
          <cell r="A3322" t="str">
            <v>1271-BOX</v>
          </cell>
          <cell r="B3322">
            <v>585973486</v>
          </cell>
          <cell r="C3322" t="str">
            <v>Bazic Products 303001-144 Chisel Tip Dry-Erase Markers, Black</v>
          </cell>
          <cell r="D3322" t="str">
            <v>ACTIVE</v>
          </cell>
          <cell r="E3322" t="str">
            <v>PUBLISHED</v>
          </cell>
          <cell r="F3322" t="str">
            <v>Offer end date has passed</v>
          </cell>
          <cell r="G3322" t="str">
            <v>Office &amp; Stationery</v>
          </cell>
          <cell r="H3322" t="str">
            <v>Calculators</v>
          </cell>
          <cell r="I3322">
            <v>89.42</v>
          </cell>
          <cell r="J3322" t="str">
            <v>USD</v>
          </cell>
          <cell r="K3322" t="str">
            <v>Base</v>
          </cell>
          <cell r="L3322" t="str">
            <v>Yes</v>
          </cell>
          <cell r="M3322">
            <v>2039746</v>
          </cell>
          <cell r="N3322">
            <v>2039735</v>
          </cell>
          <cell r="O3322" t="str">
            <v>NETWORK_GEO</v>
          </cell>
          <cell r="P3322">
            <v>4.6399999999999997</v>
          </cell>
          <cell r="Q3322">
            <v>1</v>
          </cell>
          <cell r="R3322" t="str">
            <v>Seller Fulfilled</v>
          </cell>
          <cell r="S3322" t="str">
            <v>Seller Fulfilled</v>
          </cell>
          <cell r="T3322" t="str">
            <v>352LQXULPIBR</v>
          </cell>
          <cell r="U3322" t="str">
            <v>10764608030124</v>
          </cell>
        </row>
        <row r="3323">
          <cell r="A3323" t="str">
            <v>1278-EACH</v>
          </cell>
          <cell r="B3323">
            <v>1238641067</v>
          </cell>
          <cell r="C3323" t="str">
            <v>BAZIC Classico Brush Markers 20 Colors, Fine Line Washable Coloring Marker, Non Toxic Art Supplies (20/Pack), 1-Pack</v>
          </cell>
          <cell r="D3323" t="str">
            <v>ARCHIVED</v>
          </cell>
          <cell r="E3323" t="str">
            <v>UNPUBLISHED</v>
          </cell>
          <cell r="F3323" t="str">
            <v>Offer end date has passed</v>
          </cell>
          <cell r="G3323" t="str">
            <v>Office &amp; Stationery</v>
          </cell>
          <cell r="H3323" t="str">
            <v>Rulers</v>
          </cell>
          <cell r="I3323">
            <v>11.49</v>
          </cell>
          <cell r="J3323" t="str">
            <v>USD</v>
          </cell>
          <cell r="K3323" t="str">
            <v>Base</v>
          </cell>
          <cell r="L3323" t="str">
            <v>Yes</v>
          </cell>
          <cell r="M3323">
            <v>2039746</v>
          </cell>
          <cell r="N3323">
            <v>2039731</v>
          </cell>
          <cell r="O3323" t="str">
            <v>NETWORK_GEO</v>
          </cell>
          <cell r="P3323">
            <v>0.34</v>
          </cell>
          <cell r="Q3323">
            <v>1</v>
          </cell>
          <cell r="R3323" t="str">
            <v>Seller Fulfilled</v>
          </cell>
          <cell r="S3323" t="str">
            <v>Seller Fulfilled</v>
          </cell>
          <cell r="T3323" t="str">
            <v>3WLNCUBZLJPU</v>
          </cell>
          <cell r="U3323" t="str">
            <v>00465852882318</v>
          </cell>
        </row>
        <row r="3324">
          <cell r="A3324" t="str">
            <v>17021-EACH</v>
          </cell>
          <cell r="B3324">
            <v>25282085</v>
          </cell>
          <cell r="C3324" t="str">
            <v>BAZIC GX-8 Blue Oil Gel Ink Pen, 1.0 mm Medium Point, (6/Pack), 1-Pack</v>
          </cell>
          <cell r="D3324" t="str">
            <v>ARCHIVED</v>
          </cell>
          <cell r="E3324" t="str">
            <v>UNPUBLISHED</v>
          </cell>
          <cell r="F3324" t="str">
            <v>Offer end date has passed</v>
          </cell>
          <cell r="G3324" t="str">
            <v>Office &amp; Stationery</v>
          </cell>
          <cell r="H3324" t="str">
            <v>Envelopes</v>
          </cell>
          <cell r="I3324">
            <v>21.99</v>
          </cell>
          <cell r="J3324" t="str">
            <v>USD</v>
          </cell>
          <cell r="K3324" t="str">
            <v>Base</v>
          </cell>
          <cell r="L3324" t="str">
            <v>Yes</v>
          </cell>
          <cell r="M3324">
            <v>2039719</v>
          </cell>
          <cell r="N3324">
            <v>2038710</v>
          </cell>
          <cell r="O3324" t="str">
            <v>NETWORK_GEO</v>
          </cell>
          <cell r="P3324">
            <v>1.02</v>
          </cell>
          <cell r="Q3324">
            <v>1</v>
          </cell>
          <cell r="R3324" t="str">
            <v>Seller Fulfilled</v>
          </cell>
          <cell r="S3324" t="str">
            <v>Seller Fulfilled</v>
          </cell>
          <cell r="T3324" t="str">
            <v>5RZ3QCSVY6GY</v>
          </cell>
          <cell r="U3324" t="str">
            <v>00764608031193</v>
          </cell>
        </row>
        <row r="3325">
          <cell r="A3325" t="str">
            <v>1770-EACH</v>
          </cell>
          <cell r="B3325">
            <v>24883960</v>
          </cell>
          <cell r="C3325" t="str">
            <v>BAZIC Ixion Black Color Retractable Ballpoint Pens, 1.0mm (5/Pack), 1-Pack</v>
          </cell>
          <cell r="D3325" t="str">
            <v>ACTIVE</v>
          </cell>
          <cell r="E3325" t="str">
            <v>PUBLISHED</v>
          </cell>
          <cell r="G3325" t="str">
            <v>Office &amp; Stationery</v>
          </cell>
          <cell r="H3325" t="str">
            <v>Pens</v>
          </cell>
          <cell r="I3325">
            <v>7.49</v>
          </cell>
          <cell r="J3325" t="str">
            <v>USD</v>
          </cell>
          <cell r="K3325" t="str">
            <v>Base</v>
          </cell>
          <cell r="L3325">
            <v>7.49</v>
          </cell>
          <cell r="M3325">
            <v>2039719</v>
          </cell>
          <cell r="N3325">
            <v>2039742</v>
          </cell>
          <cell r="O3325" t="str">
            <v>NETWORK_GEO</v>
          </cell>
          <cell r="P3325">
            <v>0.79</v>
          </cell>
          <cell r="Q3325">
            <v>1</v>
          </cell>
          <cell r="R3325" t="str">
            <v>Seller Fulfilled</v>
          </cell>
          <cell r="S3325" t="str">
            <v>Seller Fulfilled</v>
          </cell>
          <cell r="T3325" t="str">
            <v>1K4VW26ZQOP4</v>
          </cell>
          <cell r="U3325" t="str">
            <v>00764608031698</v>
          </cell>
        </row>
        <row r="3326">
          <cell r="A3326" t="str">
            <v>2007-CASE</v>
          </cell>
          <cell r="B3326">
            <v>638608379</v>
          </cell>
          <cell r="C3326" t="str">
            <v>BAZIC Super Glue 3g/0.10 Oz, Small Tube Clear Adhesive Fluid Liquid Bonding for Office &amp; (6/Pack), 144-Packs</v>
          </cell>
          <cell r="D3326" t="str">
            <v>ACTIVE</v>
          </cell>
          <cell r="E3326" t="str">
            <v>UNPUBLISHED</v>
          </cell>
          <cell r="F3326" t="str">
            <v>Reasonable price requirements are not met,Reasonable Price Not Satisfied</v>
          </cell>
          <cell r="G3326" t="str">
            <v>Office &amp; Stationery</v>
          </cell>
          <cell r="H3326" t="str">
            <v>Envelopes</v>
          </cell>
          <cell r="I3326">
            <v>14.5</v>
          </cell>
          <cell r="J3326" t="str">
            <v>USD</v>
          </cell>
          <cell r="K3326" t="str">
            <v>Base</v>
          </cell>
          <cell r="L3326" t="str">
            <v>Yes</v>
          </cell>
          <cell r="M3326">
            <v>2039872</v>
          </cell>
          <cell r="N3326">
            <v>2038710</v>
          </cell>
          <cell r="O3326" t="str">
            <v>NETWORK_GEO</v>
          </cell>
          <cell r="P3326">
            <v>0.32</v>
          </cell>
          <cell r="Q3326">
            <v>1</v>
          </cell>
          <cell r="R3326" t="str">
            <v>Seller Fulfilled</v>
          </cell>
          <cell r="S3326" t="str">
            <v>Seller Fulfilled</v>
          </cell>
          <cell r="T3326" t="str">
            <v>3XLQ5FOO3E9X</v>
          </cell>
          <cell r="U3326" t="str">
            <v>00469842801679</v>
          </cell>
        </row>
        <row r="3327">
          <cell r="A3327" t="str">
            <v>2344-BOX</v>
          </cell>
          <cell r="B3327">
            <v>541949353</v>
          </cell>
          <cell r="C3327" t="str">
            <v>BAZIC Highlighter Marker Pen, Chisel Tip Liquid Marker (4/Pack), 24-Packs</v>
          </cell>
          <cell r="D3327" t="str">
            <v>ACTIVE</v>
          </cell>
          <cell r="E3327" t="str">
            <v>PUBLISHED</v>
          </cell>
          <cell r="F3327" t="str">
            <v>Offer end date has passed</v>
          </cell>
          <cell r="G3327" t="str">
            <v>Office &amp; Stationery</v>
          </cell>
          <cell r="H3327" t="str">
            <v>Highlighters</v>
          </cell>
          <cell r="I3327">
            <v>58.49</v>
          </cell>
          <cell r="J3327" t="str">
            <v>USD</v>
          </cell>
          <cell r="K3327" t="str">
            <v>Base</v>
          </cell>
          <cell r="L3327" t="str">
            <v>Yes</v>
          </cell>
          <cell r="M3327">
            <v>2039896</v>
          </cell>
          <cell r="N3327">
            <v>2039741</v>
          </cell>
          <cell r="O3327">
            <v>4.38</v>
          </cell>
          <cell r="P3327">
            <v>13.86</v>
          </cell>
          <cell r="Q3327">
            <v>1</v>
          </cell>
          <cell r="R3327" t="str">
            <v>Seller Fulfilled</v>
          </cell>
          <cell r="S3327" t="str">
            <v>Seller Fulfilled</v>
          </cell>
          <cell r="T3327" t="str">
            <v>3LOE4YSEDSW9</v>
          </cell>
          <cell r="U3327" t="str">
            <v>20764608033054</v>
          </cell>
        </row>
        <row r="3328">
          <cell r="A3328" t="str">
            <v>3167-CASE</v>
          </cell>
          <cell r="B3328">
            <v>469964876</v>
          </cell>
          <cell r="C3328" t="str">
            <v>BAZIC 3 Ring Binder 1" Economy View Binders Pastel Color, 175 Sheets, 24-Count</v>
          </cell>
          <cell r="D3328" t="str">
            <v>ACTIVE</v>
          </cell>
          <cell r="E3328" t="str">
            <v>PUBLISHED</v>
          </cell>
          <cell r="F3328" t="str">
            <v>Offer end date has passed</v>
          </cell>
          <cell r="G3328" t="str">
            <v>Crafts</v>
          </cell>
          <cell r="H3328" t="str">
            <v>Clays &amp; Doughs</v>
          </cell>
          <cell r="I3328">
            <v>16</v>
          </cell>
          <cell r="J3328" t="str">
            <v>USD</v>
          </cell>
          <cell r="K3328" t="str">
            <v>Base</v>
          </cell>
          <cell r="L3328" t="str">
            <v>Yes</v>
          </cell>
          <cell r="M3328">
            <v>2039738</v>
          </cell>
          <cell r="N3328">
            <v>2039741</v>
          </cell>
          <cell r="O3328" t="str">
            <v>NETWORK_GEO</v>
          </cell>
          <cell r="P3328">
            <v>2.09</v>
          </cell>
          <cell r="Q3328">
            <v>1</v>
          </cell>
          <cell r="R3328" t="str">
            <v>Seller Fulfilled</v>
          </cell>
          <cell r="S3328" t="str">
            <v>Seller Fulfilled</v>
          </cell>
          <cell r="T3328" t="str">
            <v>0UGNZ06G4K2H</v>
          </cell>
          <cell r="U3328" t="str">
            <v>00462412747445</v>
          </cell>
        </row>
        <row r="3329">
          <cell r="A3329" t="str">
            <v>3202-SET3</v>
          </cell>
          <cell r="B3329">
            <v>25262483</v>
          </cell>
          <cell r="C3329" t="str">
            <v>BAZIC Portable 3-Hole Paper Punch [3202]</v>
          </cell>
          <cell r="D3329" t="str">
            <v>ACTIVE</v>
          </cell>
          <cell r="E3329" t="str">
            <v>PUBLISHED</v>
          </cell>
          <cell r="G3329" t="str">
            <v>Office &amp; Stationery</v>
          </cell>
          <cell r="H3329" t="str">
            <v>Paper Hole Punches</v>
          </cell>
          <cell r="I3329">
            <v>16.989999999999998</v>
          </cell>
          <cell r="J3329" t="str">
            <v>USD</v>
          </cell>
          <cell r="K3329" t="str">
            <v>Base</v>
          </cell>
          <cell r="L3329">
            <v>16.989999999999998</v>
          </cell>
          <cell r="M3329">
            <v>2048506</v>
          </cell>
          <cell r="N3329">
            <v>2039741</v>
          </cell>
          <cell r="O3329" t="str">
            <v>NETWORK_GEO</v>
          </cell>
          <cell r="P3329">
            <v>5.82</v>
          </cell>
          <cell r="Q3329">
            <v>1</v>
          </cell>
          <cell r="R3329" t="str">
            <v>Seller Fulfilled</v>
          </cell>
          <cell r="S3329" t="str">
            <v>Seller Fulfilled</v>
          </cell>
          <cell r="T3329" t="str">
            <v>6JKMW0GMTLJB</v>
          </cell>
          <cell r="U3329" t="str">
            <v>20764608033566</v>
          </cell>
        </row>
        <row r="3330">
          <cell r="A3330" t="str">
            <v>3446-BOX</v>
          </cell>
          <cell r="B3330">
            <v>650316592</v>
          </cell>
          <cell r="C3330" t="str">
            <v>BAZIC Glitter Shaker Neon Metallic, Halloween Sparkling Powder, 12-Packs</v>
          </cell>
          <cell r="D3330" t="str">
            <v>ACTIVE</v>
          </cell>
          <cell r="E3330" t="str">
            <v>PUBLISHED</v>
          </cell>
          <cell r="F3330" t="str">
            <v>Compliance - Childrenâ€™s Product Policy,Price Adjusted</v>
          </cell>
          <cell r="G3330" t="str">
            <v>Crafts</v>
          </cell>
          <cell r="H3330" t="str">
            <v>Clays &amp; Doughs</v>
          </cell>
          <cell r="I3330">
            <v>19.5</v>
          </cell>
          <cell r="J3330" t="str">
            <v>USD</v>
          </cell>
          <cell r="K3330" t="str">
            <v>Base</v>
          </cell>
          <cell r="L3330" t="str">
            <v>Yes</v>
          </cell>
          <cell r="M3330">
            <v>2038710</v>
          </cell>
          <cell r="N3330">
            <v>2039741</v>
          </cell>
          <cell r="O3330" t="str">
            <v>NETWORK_GEO</v>
          </cell>
          <cell r="P3330">
            <v>0.84</v>
          </cell>
          <cell r="Q3330">
            <v>1</v>
          </cell>
          <cell r="R3330" t="str">
            <v>Seller Fulfilled</v>
          </cell>
          <cell r="S3330" t="str">
            <v>Seller Fulfilled</v>
          </cell>
          <cell r="T3330" t="str">
            <v>2ZXQCAX5WI6H</v>
          </cell>
          <cell r="U3330" t="str">
            <v>00468224812364</v>
          </cell>
        </row>
        <row r="3331">
          <cell r="A3331" t="str">
            <v>3463-A-CASE</v>
          </cell>
          <cell r="B3331">
            <v>492517305</v>
          </cell>
          <cell r="C3331" t="str">
            <v>BAZIC 6 Colors 4 Oz. (120 mL) Classic Color Glitter Glue, Washable Sparkling Glowing Slime Colors, Home Classroom Activity Kids Artist, 36-Pack</v>
          </cell>
          <cell r="D3331" t="str">
            <v>ARCHIVED</v>
          </cell>
          <cell r="E3331" t="str">
            <v>UNPUBLISHED</v>
          </cell>
          <cell r="F3331" t="str">
            <v>Offer end date has passed,Price Adjusted</v>
          </cell>
          <cell r="G3331" t="str">
            <v>Crafts</v>
          </cell>
          <cell r="H3331" t="str">
            <v>Glitter</v>
          </cell>
          <cell r="I3331">
            <v>54.19</v>
          </cell>
          <cell r="J3331" t="str">
            <v>USD</v>
          </cell>
          <cell r="K3331" t="str">
            <v>Base</v>
          </cell>
          <cell r="L3331" t="str">
            <v>Yes</v>
          </cell>
          <cell r="M3331">
            <v>2039872</v>
          </cell>
          <cell r="N3331">
            <v>2039894</v>
          </cell>
          <cell r="O3331">
            <v>11.82</v>
          </cell>
          <cell r="P3331">
            <v>2.92</v>
          </cell>
          <cell r="Q3331">
            <v>1</v>
          </cell>
          <cell r="R3331" t="str">
            <v>Seller Fulfilled</v>
          </cell>
          <cell r="S3331" t="str">
            <v>Seller Fulfilled</v>
          </cell>
          <cell r="T3331" t="str">
            <v>124HS1U3N1V5</v>
          </cell>
          <cell r="U3331" t="str">
            <v>00764608034354</v>
          </cell>
        </row>
        <row r="3332">
          <cell r="A3332" t="str">
            <v>4107-EACH</v>
          </cell>
          <cell r="B3332">
            <v>24874473</v>
          </cell>
          <cell r="C3332" t="str">
            <v>BAZIC 1/2" Purple 3-Ring View Binder w/ 2-Pockets</v>
          </cell>
          <cell r="D3332" t="str">
            <v>ACTIVE</v>
          </cell>
          <cell r="E3332" t="str">
            <v>PUBLISHED</v>
          </cell>
          <cell r="F3332" t="str">
            <v>Offer end date has passed</v>
          </cell>
          <cell r="G3332" t="str">
            <v>Office &amp; Stationery</v>
          </cell>
          <cell r="H3332" t="str">
            <v>Binders</v>
          </cell>
          <cell r="I3332">
            <v>9.7799999999999994</v>
          </cell>
          <cell r="J3332" t="str">
            <v>USD</v>
          </cell>
          <cell r="K3332" t="str">
            <v>Base</v>
          </cell>
          <cell r="L3332">
            <v>9.7799999999999994</v>
          </cell>
          <cell r="M3332">
            <v>2039738</v>
          </cell>
          <cell r="N3332">
            <v>2039748</v>
          </cell>
          <cell r="O3332">
            <v>0.71499999999999997</v>
          </cell>
          <cell r="P3332">
            <v>0.05</v>
          </cell>
          <cell r="Q3332">
            <v>1</v>
          </cell>
          <cell r="R3332" t="str">
            <v>Seller Fulfilled</v>
          </cell>
          <cell r="S3332" t="str">
            <v>WFS Eligible</v>
          </cell>
          <cell r="T3332" t="str">
            <v>6BRQMO3HC6G3</v>
          </cell>
          <cell r="U3332" t="str">
            <v>00764608034736</v>
          </cell>
        </row>
        <row r="3333">
          <cell r="A3333" t="str">
            <v>5021-CASE</v>
          </cell>
          <cell r="B3333">
            <v>341391627</v>
          </cell>
          <cell r="C3333" t="str">
            <v>BAZIC Poster Board Black 22" X 28", Bulk Boards for School Craft, 25-Pack</v>
          </cell>
          <cell r="D3333" t="str">
            <v>ACTIVE</v>
          </cell>
          <cell r="E3333" t="str">
            <v>PUBLISHED</v>
          </cell>
          <cell r="G3333" t="str">
            <v>Office &amp; Stationery</v>
          </cell>
          <cell r="H3333" t="str">
            <v>Poster Boards</v>
          </cell>
          <cell r="I3333">
            <v>29.92</v>
          </cell>
          <cell r="J3333" t="str">
            <v>USD</v>
          </cell>
          <cell r="K3333" t="str">
            <v>Base</v>
          </cell>
          <cell r="L3333">
            <v>29.92</v>
          </cell>
          <cell r="M3333">
            <v>2039749</v>
          </cell>
          <cell r="N3333">
            <v>2038710</v>
          </cell>
          <cell r="O3333" t="str">
            <v>NETWORK_GEO</v>
          </cell>
          <cell r="P3333">
            <v>0.16</v>
          </cell>
          <cell r="Q3333">
            <v>1</v>
          </cell>
          <cell r="R3333" t="str">
            <v>Seller Fulfilled</v>
          </cell>
          <cell r="S3333" t="str">
            <v>Seller Fulfilled</v>
          </cell>
          <cell r="T3333" t="str">
            <v>530H2WD4THJ5</v>
          </cell>
          <cell r="U3333" t="str">
            <v>00764608034835</v>
          </cell>
        </row>
        <row r="3334">
          <cell r="A3334" t="str">
            <v>540-EACH</v>
          </cell>
          <cell r="B3334">
            <v>37983646</v>
          </cell>
          <cell r="C3334" t="str">
            <v>BAZIC Poster Board 22" X 14" Assorted Colored Poster Board Paper for School Craft Project (3/Pack), 1-Pack</v>
          </cell>
          <cell r="D3334" t="str">
            <v>ACTIVE</v>
          </cell>
          <cell r="E3334" t="str">
            <v>PUBLISHED</v>
          </cell>
          <cell r="F3334"/>
          <cell r="G3334" t="str">
            <v>Crafts</v>
          </cell>
          <cell r="H3334" t="str">
            <v>Art Paints &amp; Pigment Powders</v>
          </cell>
          <cell r="I3334">
            <v>9.99</v>
          </cell>
          <cell r="J3334" t="str">
            <v>USD</v>
          </cell>
          <cell r="K3334" t="str">
            <v>Base</v>
          </cell>
          <cell r="L3334" t="str">
            <v>Yes</v>
          </cell>
          <cell r="M3334">
            <v>2039749</v>
          </cell>
          <cell r="N3334">
            <v>2039748</v>
          </cell>
          <cell r="O3334" t="str">
            <v>NETWORK_GEO</v>
          </cell>
          <cell r="P3334">
            <v>0.52</v>
          </cell>
          <cell r="Q3334">
            <v>1</v>
          </cell>
          <cell r="R3334" t="str">
            <v>Seller Fulfilled</v>
          </cell>
          <cell r="S3334" t="str">
            <v>Seller Fulfilled</v>
          </cell>
          <cell r="T3334" t="str">
            <v>3ZYSCHKKV04J</v>
          </cell>
          <cell r="U3334" t="str">
            <v>00462388411715</v>
          </cell>
        </row>
        <row r="3335">
          <cell r="A3335" t="str">
            <v>5451-CASE</v>
          </cell>
          <cell r="B3335">
            <v>553559571</v>
          </cell>
          <cell r="C3335" t="str">
            <v>BAZIC White Catalog Mailing Envelope 9" x 12" Self Seal Envelopes, 240-Count</v>
          </cell>
          <cell r="D3335" t="str">
            <v>ACTIVE</v>
          </cell>
          <cell r="E3335" t="str">
            <v>PUBLISHED</v>
          </cell>
          <cell r="G3335" t="str">
            <v>Office &amp; Stationery</v>
          </cell>
          <cell r="H3335" t="str">
            <v>Envelopes</v>
          </cell>
          <cell r="I3335">
            <v>47.62</v>
          </cell>
          <cell r="J3335" t="str">
            <v>USD</v>
          </cell>
          <cell r="K3335" t="str">
            <v>Base</v>
          </cell>
          <cell r="L3335" t="str">
            <v>Yes</v>
          </cell>
          <cell r="M3335">
            <v>2038710</v>
          </cell>
          <cell r="N3335">
            <v>2039747</v>
          </cell>
          <cell r="O3335" t="str">
            <v>NETWORK_GEO</v>
          </cell>
          <cell r="P3335">
            <v>3.34</v>
          </cell>
          <cell r="Q3335">
            <v>1</v>
          </cell>
          <cell r="R3335" t="str">
            <v>Seller Fulfilled</v>
          </cell>
          <cell r="S3335" t="str">
            <v>Seller Fulfilled</v>
          </cell>
          <cell r="T3335" t="str">
            <v>6ICIHLSNOBPE</v>
          </cell>
          <cell r="U3335" t="str">
            <v>10764608039868</v>
          </cell>
        </row>
        <row r="3336">
          <cell r="A3336" t="str">
            <v>547-EACH</v>
          </cell>
          <cell r="B3336">
            <v>35245485</v>
          </cell>
          <cell r="C3336" t="str">
            <v>BAZIC 30 CT. 9" x 12" Tracing Paper Pad [547]</v>
          </cell>
          <cell r="D3336" t="str">
            <v>ACTIVE</v>
          </cell>
          <cell r="E3336" t="str">
            <v>PUBLISHED</v>
          </cell>
          <cell r="F3336" t="str">
            <v>Offer end date has passed</v>
          </cell>
          <cell r="G3336" t="str">
            <v>Office &amp; Stationery</v>
          </cell>
          <cell r="H3336" t="str">
            <v>Binders</v>
          </cell>
          <cell r="I3336">
            <v>36.5</v>
          </cell>
          <cell r="J3336" t="str">
            <v>USD</v>
          </cell>
          <cell r="K3336" t="str">
            <v>Base</v>
          </cell>
          <cell r="L3336" t="str">
            <v>Yes</v>
          </cell>
          <cell r="M3336">
            <v>2039754</v>
          </cell>
          <cell r="N3336">
            <v>2039738</v>
          </cell>
          <cell r="O3336" t="str">
            <v>NETWORK_GEO</v>
          </cell>
          <cell r="P3336">
            <v>8.66</v>
          </cell>
          <cell r="Q3336">
            <v>1</v>
          </cell>
          <cell r="R3336" t="str">
            <v>Seller Fulfilled</v>
          </cell>
          <cell r="S3336" t="str">
            <v>Seller Fulfilled</v>
          </cell>
          <cell r="T3336" t="str">
            <v>45BECF04OGR8</v>
          </cell>
          <cell r="U3336" t="str">
            <v>20764608041066</v>
          </cell>
        </row>
        <row r="3337">
          <cell r="A3337" t="str">
            <v>5493-CASE</v>
          </cell>
          <cell r="B3337">
            <v>892543304</v>
          </cell>
          <cell r="C3337" t="str">
            <v>BAZIC Chevron Composition Book College Ruled, 100 Sheets, Assorted Color, 48-Pack</v>
          </cell>
          <cell r="D3337" t="str">
            <v>ACTIVE</v>
          </cell>
          <cell r="E3337" t="str">
            <v>PUBLISHED</v>
          </cell>
          <cell r="F3337" t="str">
            <v>Offer end date has passed</v>
          </cell>
          <cell r="G3337" t="str">
            <v>Office &amp; Stationery</v>
          </cell>
          <cell r="H3337" t="str">
            <v>Binders</v>
          </cell>
          <cell r="I3337">
            <v>15.5</v>
          </cell>
          <cell r="J3337" t="str">
            <v>USD</v>
          </cell>
          <cell r="K3337" t="str">
            <v>Base</v>
          </cell>
          <cell r="L3337" t="str">
            <v>Yes</v>
          </cell>
          <cell r="M3337">
            <v>2038710</v>
          </cell>
          <cell r="N3337">
            <v>2039738</v>
          </cell>
          <cell r="O3337" t="str">
            <v>NETWORK_GEO</v>
          </cell>
          <cell r="P3337">
            <v>0.73</v>
          </cell>
          <cell r="Q3337">
            <v>1</v>
          </cell>
          <cell r="R3337" t="str">
            <v>WFS Eligible</v>
          </cell>
          <cell r="S3337" t="str">
            <v>Walmart Fulfilled</v>
          </cell>
          <cell r="T3337" t="str">
            <v>6WM4GDLE2YKM</v>
          </cell>
          <cell r="U3337" t="str">
            <v>00764608041253</v>
          </cell>
        </row>
        <row r="3338">
          <cell r="A3338" t="str">
            <v>8242-CASE</v>
          </cell>
          <cell r="B3338">
            <v>16553865842</v>
          </cell>
          <cell r="C3338" t="str">
            <v>BAZIC Catalog Envelope 10" x 13" Gummed Seal Eyelet Closure, 144-Count</v>
          </cell>
          <cell r="D3338" t="str">
            <v>ACTIVE</v>
          </cell>
          <cell r="E3338" t="str">
            <v>PUBLISHED</v>
          </cell>
          <cell r="F3338" t="str">
            <v>Offer end date has passed,Price Adjusted</v>
          </cell>
          <cell r="G3338" t="str">
            <v>Office &amp; Stationery</v>
          </cell>
          <cell r="H3338" t="str">
            <v>Composition Notebooks</v>
          </cell>
          <cell r="I3338">
            <v>32.5</v>
          </cell>
          <cell r="J3338" t="str">
            <v>USD</v>
          </cell>
          <cell r="K3338" t="str">
            <v>Base</v>
          </cell>
          <cell r="L3338" t="str">
            <v>Yes</v>
          </cell>
          <cell r="M3338">
            <v>2038710</v>
          </cell>
          <cell r="N3338">
            <v>2038710</v>
          </cell>
          <cell r="O3338" t="str">
            <v>NETWORK_GEO</v>
          </cell>
          <cell r="P3338">
            <v>5.42</v>
          </cell>
          <cell r="Q3338">
            <v>1</v>
          </cell>
          <cell r="R3338" t="str">
            <v>Seller Fulfilled</v>
          </cell>
          <cell r="S3338" t="str">
            <v>Seller Fulfilled</v>
          </cell>
          <cell r="T3338" t="str">
            <v>36BL6EI1OX3T</v>
          </cell>
          <cell r="U3338" t="str">
            <v>10764608050542</v>
          </cell>
        </row>
        <row r="3339">
          <cell r="A3339" t="str">
            <v>907-EACH</v>
          </cell>
          <cell r="B3339">
            <v>37428506</v>
          </cell>
          <cell r="C3339" t="str">
            <v>BAZIC Transparent Tape 3/4" X 1296", Glossy Finish, Bulk Total 12-Count</v>
          </cell>
          <cell r="D3339" t="str">
            <v>ACTIVE</v>
          </cell>
          <cell r="E3339" t="str">
            <v>PUBLISHED</v>
          </cell>
          <cell r="F3339" t="str">
            <v>Offer end date has passed</v>
          </cell>
          <cell r="G3339" t="str">
            <v>Crafts</v>
          </cell>
          <cell r="H3339" t="str">
            <v>Construction Paper</v>
          </cell>
          <cell r="I3339">
            <v>8.49</v>
          </cell>
          <cell r="J3339" t="str">
            <v>USD</v>
          </cell>
          <cell r="K3339" t="str">
            <v>Base</v>
          </cell>
          <cell r="L3339" t="str">
            <v>Yes</v>
          </cell>
          <cell r="M3339">
            <v>2039729</v>
          </cell>
          <cell r="N3339">
            <v>2038710</v>
          </cell>
          <cell r="O3339" t="str">
            <v>NETWORK_GEO</v>
          </cell>
          <cell r="P3339">
            <v>0.39</v>
          </cell>
          <cell r="Q3339">
            <v>1</v>
          </cell>
          <cell r="R3339" t="str">
            <v>Seller Fulfilled</v>
          </cell>
          <cell r="S3339" t="str">
            <v>Seller Fulfilled</v>
          </cell>
          <cell r="T3339" t="str">
            <v>6SEWH1Y1O615</v>
          </cell>
          <cell r="U3339" t="str">
            <v>00764608005064</v>
          </cell>
        </row>
        <row r="3340">
          <cell r="A3340" t="str">
            <v>142-EACH</v>
          </cell>
          <cell r="B3340">
            <v>43324337</v>
          </cell>
          <cell r="C3340" t="str">
            <v>BAZIC Cutter Replacement Blades with Tube (8/Tube) [142]</v>
          </cell>
          <cell r="D3340" t="str">
            <v>ACTIVE</v>
          </cell>
          <cell r="E3340" t="str">
            <v>PUBLISHED</v>
          </cell>
          <cell r="F3340" t="str">
            <v>Offer end date has passed</v>
          </cell>
          <cell r="G3340" t="str">
            <v>Crafts</v>
          </cell>
          <cell r="H3340" t="str">
            <v>Replacement Cutting Blades</v>
          </cell>
          <cell r="I3340">
            <v>7.49</v>
          </cell>
          <cell r="J3340" t="str">
            <v>USD</v>
          </cell>
          <cell r="K3340" t="str">
            <v>Base</v>
          </cell>
          <cell r="L3340" t="str">
            <v>Yes</v>
          </cell>
          <cell r="M3340">
            <v>2038710</v>
          </cell>
          <cell r="N3340">
            <v>2038710</v>
          </cell>
          <cell r="O3340">
            <v>0.1</v>
          </cell>
          <cell r="P3340">
            <v>12.14</v>
          </cell>
          <cell r="Q3340">
            <v>1</v>
          </cell>
          <cell r="R3340" t="str">
            <v>Seller Fulfilled</v>
          </cell>
          <cell r="S3340" t="str">
            <v>Seller Fulfilled</v>
          </cell>
          <cell r="T3340" t="str">
            <v>2HVHYFCTFVPJ</v>
          </cell>
          <cell r="U3340" t="str">
            <v>20764608050679</v>
          </cell>
        </row>
        <row r="3341">
          <cell r="A3341" t="str">
            <v>17010-EACH</v>
          </cell>
          <cell r="B3341">
            <v>17246019142</v>
          </cell>
          <cell r="C3341" t="str">
            <v>BAZIC Jetz Fuse Tech Gel Ink Pen, Assorted Colors, 1.4 mm Bold Point (5/Pack), 144-Pack</v>
          </cell>
          <cell r="D3341" t="str">
            <v>ARCHIVED</v>
          </cell>
          <cell r="E3341" t="str">
            <v>UNPUBLISHED</v>
          </cell>
          <cell r="F3341" t="str">
            <v>Offer end date has passed</v>
          </cell>
          <cell r="G3341" t="str">
            <v>Office &amp; Stationery</v>
          </cell>
          <cell r="H3341" t="str">
            <v>Record Books &amp; Ledgers</v>
          </cell>
          <cell r="I3341">
            <v>44.89</v>
          </cell>
          <cell r="J3341" t="str">
            <v>USD</v>
          </cell>
          <cell r="K3341" t="str">
            <v>Base</v>
          </cell>
          <cell r="L3341" t="str">
            <v>Yes</v>
          </cell>
          <cell r="M3341">
            <v>2039719</v>
          </cell>
          <cell r="N3341">
            <v>2038710</v>
          </cell>
          <cell r="O3341" t="str">
            <v>NETWORK_GEO</v>
          </cell>
          <cell r="P3341">
            <v>5.32</v>
          </cell>
          <cell r="Q3341">
            <v>1</v>
          </cell>
          <cell r="R3341" t="str">
            <v>Seller Fulfilled</v>
          </cell>
          <cell r="S3341" t="str">
            <v>Seller Fulfilled</v>
          </cell>
          <cell r="T3341" t="str">
            <v>5OCFP6093G09</v>
          </cell>
          <cell r="U3341" t="str">
            <v>10764608050740</v>
          </cell>
        </row>
        <row r="3342">
          <cell r="A3342" t="str">
            <v>17109-CASE</v>
          </cell>
          <cell r="B3342">
            <v>18062206854</v>
          </cell>
          <cell r="C3342" t="str">
            <v>BAZIC Frizz Retractable Erasable Gel Pens, 0.7mm Medium Point, Assorted Colors Inks, Comfort Grip, 144-Pack</v>
          </cell>
          <cell r="D3342" t="str">
            <v>ACTIVE</v>
          </cell>
          <cell r="E3342" t="str">
            <v>UNPUBLISHED</v>
          </cell>
          <cell r="F3342" t="str">
            <v>Reasonable price requirements are not met</v>
          </cell>
          <cell r="G3342" t="str">
            <v>Office &amp; Stationery</v>
          </cell>
          <cell r="H3342" t="str">
            <v>Record Books &amp; Ledgers</v>
          </cell>
          <cell r="I3342">
            <v>41.24</v>
          </cell>
          <cell r="J3342" t="str">
            <v>USD</v>
          </cell>
          <cell r="K3342" t="str">
            <v>Base</v>
          </cell>
          <cell r="L3342" t="str">
            <v>Yes</v>
          </cell>
          <cell r="M3342">
            <v>2039719</v>
          </cell>
          <cell r="N3342">
            <v>2038710</v>
          </cell>
          <cell r="O3342" t="str">
            <v>NETWORK_GEO</v>
          </cell>
          <cell r="P3342">
            <v>9.84</v>
          </cell>
          <cell r="Q3342">
            <v>1</v>
          </cell>
          <cell r="R3342" t="str">
            <v>Seller Fulfilled</v>
          </cell>
          <cell r="S3342" t="str">
            <v>Seller Fulfilled</v>
          </cell>
          <cell r="T3342" t="str">
            <v>5B4HXXJ5N4KJ</v>
          </cell>
          <cell r="U3342" t="str">
            <v>40764608050772</v>
          </cell>
        </row>
        <row r="3343">
          <cell r="A3343" t="str">
            <v>1738-EACH</v>
          </cell>
          <cell r="B3343">
            <v>24889329</v>
          </cell>
          <cell r="C3343" t="str">
            <v>BAZIC Ballpoint Prima Black Blue Red Stick Pens, Soft Grip 1.0 mm, (8/Pack), 1-Pack</v>
          </cell>
          <cell r="D3343" t="str">
            <v>ACTIVE</v>
          </cell>
          <cell r="E3343" t="str">
            <v>PUBLISHED</v>
          </cell>
          <cell r="F3343" t="str">
            <v>Offer end date has passed</v>
          </cell>
          <cell r="G3343" t="str">
            <v>Office &amp; Stationery</v>
          </cell>
          <cell r="H3343" t="str">
            <v>Filler Paper</v>
          </cell>
          <cell r="I3343">
            <v>7.36</v>
          </cell>
          <cell r="J3343" t="str">
            <v>USD</v>
          </cell>
          <cell r="K3343" t="str">
            <v>Base</v>
          </cell>
          <cell r="L3343" t="str">
            <v>Yes</v>
          </cell>
          <cell r="M3343">
            <v>2039719</v>
          </cell>
          <cell r="N3343">
            <v>2039724</v>
          </cell>
          <cell r="O3343" t="str">
            <v>NETWORK_GEO</v>
          </cell>
          <cell r="P3343">
            <v>0.16</v>
          </cell>
          <cell r="Q3343">
            <v>1</v>
          </cell>
          <cell r="R3343" t="str">
            <v>Seller Fulfilled</v>
          </cell>
          <cell r="S3343" t="str">
            <v>Seller Fulfilled</v>
          </cell>
          <cell r="T3343" t="str">
            <v>5BCSZPRHNLRC</v>
          </cell>
          <cell r="U3343" t="str">
            <v>00764608050828</v>
          </cell>
        </row>
        <row r="3344">
          <cell r="A3344" t="str">
            <v>1909-BOX</v>
          </cell>
          <cell r="B3344">
            <v>316683046</v>
          </cell>
          <cell r="C3344" t="str">
            <v>BAZIC Noah Xtreme Oval Sharpener w/ Receptacle, (3/Pack), 24-Pack</v>
          </cell>
          <cell r="D3344" t="str">
            <v>ACTIVE</v>
          </cell>
          <cell r="E3344" t="str">
            <v>PUBLISHED</v>
          </cell>
          <cell r="F3344" t="str">
            <v>Offer end date has passed</v>
          </cell>
          <cell r="G3344" t="str">
            <v>Office &amp; Stationery</v>
          </cell>
          <cell r="H3344" t="str">
            <v>Index Tabs</v>
          </cell>
          <cell r="I3344">
            <v>8.49</v>
          </cell>
          <cell r="J3344" t="str">
            <v>USD</v>
          </cell>
          <cell r="K3344" t="str">
            <v>Base</v>
          </cell>
          <cell r="L3344" t="str">
            <v>Yes</v>
          </cell>
          <cell r="M3344">
            <v>2039751</v>
          </cell>
          <cell r="N3344">
            <v>2039889</v>
          </cell>
          <cell r="O3344" t="str">
            <v>NETWORK_GEO</v>
          </cell>
          <cell r="P3344">
            <v>0.04</v>
          </cell>
          <cell r="Q3344">
            <v>1</v>
          </cell>
          <cell r="R3344" t="str">
            <v>Seller Fulfilled</v>
          </cell>
          <cell r="S3344" t="str">
            <v>Seller Fulfilled</v>
          </cell>
          <cell r="T3344" t="str">
            <v>6XVIZB99P4SO</v>
          </cell>
          <cell r="U3344" t="str">
            <v>00764608051535</v>
          </cell>
        </row>
        <row r="3345">
          <cell r="A3345" t="str">
            <v>2017-EACH</v>
          </cell>
          <cell r="B3345">
            <v>28583112</v>
          </cell>
          <cell r="C3345" t="str">
            <v>BAZIC White Glue 1.25 Oz. (37mL), All Purpose Adhesive Bond Photo DIY Craft Slime Making, for Office School Home Art Projects, (2/Pack), 1-Packâ€¦</v>
          </cell>
          <cell r="D3345" t="str">
            <v>ARCHIVED</v>
          </cell>
          <cell r="E3345" t="str">
            <v>SYSTEM_PROBLEM</v>
          </cell>
          <cell r="F3345" t="str">
            <v>Compliance - Childrenâ€™s Product Policy</v>
          </cell>
          <cell r="G3345" t="str">
            <v>Office &amp; Stationery</v>
          </cell>
          <cell r="H3345" t="str">
            <v>Sticky Notes</v>
          </cell>
          <cell r="I3345">
            <v>31.29</v>
          </cell>
          <cell r="J3345" t="str">
            <v>USD</v>
          </cell>
          <cell r="K3345" t="str">
            <v>Base</v>
          </cell>
          <cell r="L3345" t="str">
            <v>Yes</v>
          </cell>
          <cell r="M3345">
            <v>2039872</v>
          </cell>
          <cell r="N3345">
            <v>2039904</v>
          </cell>
          <cell r="O3345" t="str">
            <v>NETWORK_GEO</v>
          </cell>
          <cell r="P3345">
            <v>1.08</v>
          </cell>
          <cell r="Q3345">
            <v>1</v>
          </cell>
          <cell r="R3345" t="str">
            <v>Seller Fulfilled</v>
          </cell>
          <cell r="S3345" t="str">
            <v>Seller Fulfilled</v>
          </cell>
          <cell r="T3345" t="str">
            <v>2GGWJWTNTDYT</v>
          </cell>
          <cell r="U3345" t="str">
            <v>10764608051570</v>
          </cell>
        </row>
        <row r="3346">
          <cell r="A3346" t="str">
            <v>2506-EACH</v>
          </cell>
          <cell r="B3346">
            <v>27880108</v>
          </cell>
          <cell r="C3346" t="str">
            <v>BAZIC 8 Color Twistable Crayons, Twist Up Propelling Crayon, 1-Pack</v>
          </cell>
          <cell r="D3346" t="str">
            <v>ACTIVE</v>
          </cell>
          <cell r="E3346" t="str">
            <v>PUBLISHED</v>
          </cell>
          <cell r="F3346" t="str">
            <v>Offer end date has passed</v>
          </cell>
          <cell r="G3346" t="str">
            <v>Crafts</v>
          </cell>
          <cell r="H3346" t="str">
            <v>Construction Paper</v>
          </cell>
          <cell r="I3346">
            <v>7.19</v>
          </cell>
          <cell r="J3346" t="str">
            <v>USD</v>
          </cell>
          <cell r="K3346" t="str">
            <v>Promo price</v>
          </cell>
          <cell r="L3346" t="str">
            <v>Yes</v>
          </cell>
          <cell r="M3346">
            <v>2039722</v>
          </cell>
          <cell r="N3346">
            <v>2038710</v>
          </cell>
          <cell r="O3346" t="str">
            <v>ALWAYS_TWO_DAY</v>
          </cell>
          <cell r="P3346">
            <v>0.4</v>
          </cell>
          <cell r="Q3346">
            <v>1</v>
          </cell>
          <cell r="R3346" t="str">
            <v>Walmart Fulfilled</v>
          </cell>
          <cell r="S3346" t="str">
            <v>Seller Fulfilled</v>
          </cell>
          <cell r="T3346" t="str">
            <v>4PZ35JU9R2IH</v>
          </cell>
          <cell r="U3346" t="str">
            <v>00764608005286</v>
          </cell>
        </row>
        <row r="3347">
          <cell r="A3347" t="str">
            <v>2706-BOX</v>
          </cell>
          <cell r="B3347">
            <v>1914433338</v>
          </cell>
          <cell r="C3347" t="str">
            <v>BAZIC Magnifying Glass 2X, Round 3" Magnifier for Seniors Reading Insect Inspection School Science, 12-Packs</v>
          </cell>
          <cell r="D3347" t="str">
            <v>ACTIVE</v>
          </cell>
          <cell r="E3347" t="str">
            <v>SYSTEM_PROBLEM</v>
          </cell>
          <cell r="F3347" t="str">
            <v>Compliance - Consumer Protection,Current Offer At Or Below Target</v>
          </cell>
          <cell r="G3347" t="str">
            <v>Crafts</v>
          </cell>
          <cell r="H3347" t="str">
            <v>Coloring Books</v>
          </cell>
          <cell r="I3347">
            <v>11.19</v>
          </cell>
          <cell r="J3347" t="str">
            <v>USD</v>
          </cell>
          <cell r="K3347" t="str">
            <v>Base</v>
          </cell>
          <cell r="L3347" t="str">
            <v>Yes</v>
          </cell>
          <cell r="M3347">
            <v>2038710</v>
          </cell>
          <cell r="N3347">
            <v>2038710</v>
          </cell>
          <cell r="O3347" t="str">
            <v>NETWORK_GEO</v>
          </cell>
          <cell r="P3347">
            <v>0.56000000000000005</v>
          </cell>
          <cell r="Q3347">
            <v>1</v>
          </cell>
          <cell r="R3347" t="str">
            <v>Seller Fulfilled</v>
          </cell>
          <cell r="S3347" t="str">
            <v>Seller Fulfilled</v>
          </cell>
          <cell r="T3347" t="str">
            <v>0SNPC2WCP3H1</v>
          </cell>
          <cell r="U3347" t="str">
            <v>00088908357006</v>
          </cell>
        </row>
        <row r="3348">
          <cell r="A3348" t="str">
            <v>322-SET6</v>
          </cell>
          <cell r="B3348">
            <v>52618326</v>
          </cell>
          <cell r="C3348" t="str">
            <v>BAZIC Jeweltones Color Plastic Ruler 12" (30cm), School Supplies, 6-Pack</v>
          </cell>
          <cell r="D3348" t="str">
            <v>ACTIVE</v>
          </cell>
          <cell r="E3348" t="str">
            <v>SYSTEM_PROBLEM</v>
          </cell>
          <cell r="F3348" t="str">
            <v>Compliance - Childrenâ€™s Product Policy</v>
          </cell>
          <cell r="G3348" t="str">
            <v>Office &amp; Stationery</v>
          </cell>
          <cell r="H3348" t="str">
            <v>Composition Notebooks</v>
          </cell>
          <cell r="I3348">
            <v>17.5</v>
          </cell>
          <cell r="J3348" t="str">
            <v>USD</v>
          </cell>
          <cell r="K3348" t="str">
            <v>Base</v>
          </cell>
          <cell r="L3348" t="str">
            <v>Yes</v>
          </cell>
          <cell r="M3348">
            <v>2039731</v>
          </cell>
          <cell r="N3348">
            <v>2038710</v>
          </cell>
          <cell r="O3348" t="str">
            <v>NETWORK_GEO</v>
          </cell>
          <cell r="P3348">
            <v>0.17</v>
          </cell>
          <cell r="Q3348">
            <v>1</v>
          </cell>
          <cell r="R3348" t="str">
            <v>Seller Fulfilled</v>
          </cell>
          <cell r="S3348" t="str">
            <v>Seller Fulfilled</v>
          </cell>
          <cell r="T3348" t="str">
            <v>2APHKDPD2S07</v>
          </cell>
          <cell r="U3348" t="str">
            <v>00450414383815</v>
          </cell>
        </row>
        <row r="3349">
          <cell r="A3349" t="str">
            <v>3494-CASE</v>
          </cell>
          <cell r="B3349">
            <v>452622119</v>
          </cell>
          <cell r="C3349" t="str">
            <v>BAZIC Glitter Shaker 1 LB Gold Metallic Color, Halloween Sparkling Powder, 12-Pack</v>
          </cell>
          <cell r="D3349" t="str">
            <v>ACTIVE</v>
          </cell>
          <cell r="E3349" t="str">
            <v>PUBLISHED</v>
          </cell>
          <cell r="F3349" t="str">
            <v>Offer end date has passed,Price Adjusted</v>
          </cell>
          <cell r="G3349" t="str">
            <v>Office &amp; Stationery</v>
          </cell>
          <cell r="H3349" t="str">
            <v>Flash Cards</v>
          </cell>
          <cell r="I3349">
            <v>8.75</v>
          </cell>
          <cell r="J3349" t="str">
            <v>USD</v>
          </cell>
          <cell r="K3349" t="str">
            <v>Base</v>
          </cell>
          <cell r="L3349" t="str">
            <v>Yes</v>
          </cell>
          <cell r="M3349">
            <v>2038710</v>
          </cell>
          <cell r="N3349">
            <v>2039914</v>
          </cell>
          <cell r="O3349" t="str">
            <v>NETWORK_GEO</v>
          </cell>
          <cell r="P3349">
            <v>0.2</v>
          </cell>
          <cell r="Q3349">
            <v>1</v>
          </cell>
          <cell r="R3349" t="str">
            <v>Seller Fulfilled</v>
          </cell>
          <cell r="S3349" t="str">
            <v>Seller Fulfilled</v>
          </cell>
          <cell r="T3349" t="str">
            <v>4YNCMV6BLF9G</v>
          </cell>
          <cell r="U3349" t="str">
            <v>00764608056011</v>
          </cell>
        </row>
        <row r="3350">
          <cell r="A3350" t="str">
            <v>4442-BOX</v>
          </cell>
          <cell r="B3350">
            <v>129548174</v>
          </cell>
          <cell r="C3350" t="str">
            <v>BAZIC 8" Pastel Stainless Steel Scissors, Soft Grip, Sharp Scissor Blades, 24-Pack</v>
          </cell>
          <cell r="D3350" t="str">
            <v>ARCHIVED</v>
          </cell>
          <cell r="E3350" t="str">
            <v>UNPUBLISHED</v>
          </cell>
          <cell r="F3350" t="str">
            <v>Offer end date has passed</v>
          </cell>
          <cell r="G3350" t="str">
            <v>Office &amp; Stationery</v>
          </cell>
          <cell r="H3350" t="str">
            <v>Desk Staplers</v>
          </cell>
          <cell r="I3350">
            <v>48.17</v>
          </cell>
          <cell r="J3350" t="str">
            <v>USD</v>
          </cell>
          <cell r="K3350" t="str">
            <v>Base</v>
          </cell>
          <cell r="L3350" t="str">
            <v>Yes</v>
          </cell>
          <cell r="M3350">
            <v>2039728</v>
          </cell>
          <cell r="N3350">
            <v>2039910</v>
          </cell>
          <cell r="O3350" t="str">
            <v>NETWORK_GEO</v>
          </cell>
          <cell r="P3350">
            <v>3.38</v>
          </cell>
          <cell r="Q3350">
            <v>1</v>
          </cell>
          <cell r="R3350" t="str">
            <v>Seller Fulfilled</v>
          </cell>
          <cell r="S3350" t="str">
            <v>Seller Fulfilled</v>
          </cell>
          <cell r="T3350" t="str">
            <v>3Z68KSINRXWZ</v>
          </cell>
          <cell r="U3350" t="str">
            <v>10764608006006</v>
          </cell>
        </row>
        <row r="3351">
          <cell r="A3351" t="str">
            <v>5104-PACK2</v>
          </cell>
          <cell r="B3351">
            <v>855756453</v>
          </cell>
          <cell r="C3351" t="str">
            <v>BAZIC Self Stick Canary Sticky Notes, 3x3, Yellow 100 Sheets 2 Pack</v>
          </cell>
          <cell r="D3351" t="str">
            <v>ACTIVE</v>
          </cell>
          <cell r="E3351" t="str">
            <v>PUBLISHED</v>
          </cell>
          <cell r="G3351" t="str">
            <v>Office &amp; Stationery</v>
          </cell>
          <cell r="H3351" t="str">
            <v>Sticky Notes</v>
          </cell>
          <cell r="I3351">
            <v>7.47</v>
          </cell>
          <cell r="J3351" t="str">
            <v>USD</v>
          </cell>
          <cell r="K3351" t="str">
            <v>Base</v>
          </cell>
          <cell r="L3351">
            <v>7.47</v>
          </cell>
          <cell r="M3351">
            <v>2039904</v>
          </cell>
          <cell r="N3351">
            <v>2039721</v>
          </cell>
          <cell r="O3351" t="str">
            <v>NETWORK_GEO</v>
          </cell>
          <cell r="P3351">
            <v>14.4</v>
          </cell>
          <cell r="Q3351">
            <v>1</v>
          </cell>
          <cell r="R3351" t="str">
            <v>Seller Fulfilled</v>
          </cell>
          <cell r="S3351" t="str">
            <v>Seller Fulfilled</v>
          </cell>
          <cell r="T3351" t="str">
            <v>4Z2D1ALR365Z</v>
          </cell>
          <cell r="U3351" t="str">
            <v>20764608060067</v>
          </cell>
        </row>
        <row r="3352">
          <cell r="A3352" t="str">
            <v>530-PACK2</v>
          </cell>
          <cell r="B3352">
            <v>214605640</v>
          </cell>
          <cell r="C3352" t="str">
            <v>BAZIC White Poster Board 22" X 14", For School Craft, (3/Pack), 2-Packs</v>
          </cell>
          <cell r="D3352" t="str">
            <v>ACTIVE</v>
          </cell>
          <cell r="E3352" t="str">
            <v>PUBLISHED</v>
          </cell>
          <cell r="F3352" t="str">
            <v>Listing &amp; Content:UPC Mismatch:Wrong-Item:Unpublish-Auto,Price Adjusted</v>
          </cell>
          <cell r="G3352" t="str">
            <v>Office &amp; Stationery</v>
          </cell>
          <cell r="H3352" t="str">
            <v>Desk Stapler Staples</v>
          </cell>
          <cell r="I3352">
            <v>10.25</v>
          </cell>
          <cell r="J3352" t="str">
            <v>USD</v>
          </cell>
          <cell r="K3352" t="str">
            <v>Base</v>
          </cell>
          <cell r="L3352" t="str">
            <v>Yes</v>
          </cell>
          <cell r="M3352">
            <v>2039749</v>
          </cell>
          <cell r="N3352">
            <v>2039911</v>
          </cell>
          <cell r="O3352" t="str">
            <v>NETWORK_GEO</v>
          </cell>
          <cell r="P3352">
            <v>0.48</v>
          </cell>
          <cell r="Q3352">
            <v>1</v>
          </cell>
          <cell r="R3352" t="str">
            <v>WFS Eligible</v>
          </cell>
          <cell r="S3352" t="str">
            <v>Seller Fulfilled</v>
          </cell>
          <cell r="T3352" t="str">
            <v>4L3LRAZEFL43</v>
          </cell>
          <cell r="U3352" t="str">
            <v>00468341676177</v>
          </cell>
        </row>
        <row r="3353">
          <cell r="A3353" t="str">
            <v>5487-CASE</v>
          </cell>
          <cell r="B3353">
            <v>16669168777</v>
          </cell>
          <cell r="C3353" t="str">
            <v>BAZIC Spiral Notebook, 1 Subject, Wide Ruled Paper 8" x 10-1/2", 70 Sheets, Assorted Pastel Color, 24-Pack</v>
          </cell>
          <cell r="D3353" t="str">
            <v>ACTIVE</v>
          </cell>
          <cell r="E3353" t="str">
            <v>PUBLISHED</v>
          </cell>
          <cell r="F3353" t="str">
            <v>Offer end date has passed</v>
          </cell>
          <cell r="G3353" t="str">
            <v>Office &amp; Stationery</v>
          </cell>
          <cell r="H3353" t="str">
            <v>Mechanical Pencils</v>
          </cell>
          <cell r="I3353">
            <v>516.76</v>
          </cell>
          <cell r="J3353" t="str">
            <v>USD</v>
          </cell>
          <cell r="K3353" t="str">
            <v>Base</v>
          </cell>
          <cell r="L3353" t="str">
            <v>Yes</v>
          </cell>
          <cell r="M3353">
            <v>2039723</v>
          </cell>
          <cell r="N3353">
            <v>2039720</v>
          </cell>
          <cell r="O3353" t="str">
            <v>NETWORK_GEO</v>
          </cell>
          <cell r="P3353">
            <v>26.76</v>
          </cell>
          <cell r="Q3353">
            <v>1</v>
          </cell>
          <cell r="R3353" t="str">
            <v>Seller Fulfilled</v>
          </cell>
          <cell r="S3353" t="str">
            <v>Seller Fulfilled</v>
          </cell>
          <cell r="T3353" t="str">
            <v>0SEYHHAZMAZX</v>
          </cell>
          <cell r="U3353" t="str">
            <v>20764608007062</v>
          </cell>
        </row>
        <row r="3354">
          <cell r="A3354" t="str">
            <v>624-BOX</v>
          </cell>
          <cell r="B3354">
            <v>384896101</v>
          </cell>
          <cell r="C3354" t="str">
            <v>BAZIC Desktop Stapler with 50 Staples (26/6), Assorted Pastel Color Standard Stapler, 15 Sheet Capacity, Ergonomic Jam Free, 24-Packs</v>
          </cell>
          <cell r="D3354" t="str">
            <v>ACTIVE</v>
          </cell>
          <cell r="E3354" t="str">
            <v>PUBLISHED</v>
          </cell>
          <cell r="F3354" t="str">
            <v>Offer end date has passed,Price Adjusted</v>
          </cell>
          <cell r="G3354" t="str">
            <v>Office &amp; Stationery</v>
          </cell>
          <cell r="H3354" t="str">
            <v>Desk Staplers</v>
          </cell>
          <cell r="I3354">
            <v>73.489999999999995</v>
          </cell>
          <cell r="J3354" t="str">
            <v>USD</v>
          </cell>
          <cell r="K3354" t="str">
            <v>Base</v>
          </cell>
          <cell r="L3354" t="str">
            <v>Yes</v>
          </cell>
          <cell r="M3354">
            <v>2039910</v>
          </cell>
          <cell r="N3354">
            <v>2038710</v>
          </cell>
          <cell r="O3354">
            <v>4.74</v>
          </cell>
          <cell r="P3354">
            <v>13.76</v>
          </cell>
          <cell r="Q3354">
            <v>1</v>
          </cell>
          <cell r="R3354" t="str">
            <v>Seller Fulfilled</v>
          </cell>
          <cell r="S3354" t="str">
            <v>Seller Fulfilled</v>
          </cell>
          <cell r="T3354" t="str">
            <v>41C2XZZLMKQQ</v>
          </cell>
          <cell r="U3354" t="str">
            <v>20814625070706</v>
          </cell>
        </row>
        <row r="3355">
          <cell r="A3355" t="str">
            <v>750-CASE</v>
          </cell>
          <cell r="B3355">
            <v>239346712</v>
          </cell>
          <cell r="C3355" t="str">
            <v>Activity &amp; Coloring KAPPA Let Me Play Book 2-Title for Drawing, 48-Pack</v>
          </cell>
          <cell r="D3355" t="str">
            <v>ACTIVE</v>
          </cell>
          <cell r="E3355" t="str">
            <v>PUBLISHED</v>
          </cell>
          <cell r="F3355" t="str">
            <v>Offer end date has passed</v>
          </cell>
          <cell r="G3355" t="str">
            <v>Office &amp; Stationery</v>
          </cell>
          <cell r="H3355" t="str">
            <v>Mechanical Pencils</v>
          </cell>
          <cell r="I3355">
            <v>35.17</v>
          </cell>
          <cell r="J3355" t="str">
            <v>USD</v>
          </cell>
          <cell r="K3355" t="str">
            <v>Base</v>
          </cell>
          <cell r="L3355" t="str">
            <v>Yes</v>
          </cell>
          <cell r="M3355">
            <v>2038710</v>
          </cell>
          <cell r="N3355">
            <v>2039720</v>
          </cell>
          <cell r="O3355" t="str">
            <v>NETWORK_GEO</v>
          </cell>
          <cell r="P3355">
            <v>1.18</v>
          </cell>
          <cell r="Q3355">
            <v>1</v>
          </cell>
          <cell r="R3355" t="str">
            <v>Seller Fulfilled</v>
          </cell>
          <cell r="S3355" t="str">
            <v>Seller Fulfilled</v>
          </cell>
          <cell r="T3355" t="str">
            <v>4FM42A1XZCGI</v>
          </cell>
          <cell r="U3355" t="str">
            <v>10764608007102</v>
          </cell>
        </row>
        <row r="3356">
          <cell r="A3356" t="str">
            <v>765-BOX</v>
          </cell>
          <cell r="B3356">
            <v>305340688</v>
          </cell>
          <cell r="C3356" t="str">
            <v>BAZIC 12 Colored Pencils, Pencil Set for Art Drawing Sketching, 24-Pack</v>
          </cell>
          <cell r="D3356" t="str">
            <v>ACTIVE</v>
          </cell>
          <cell r="E3356" t="str">
            <v>PUBLISHED</v>
          </cell>
          <cell r="F3356" t="str">
            <v>Offer end date has passed,Price Adjusted</v>
          </cell>
          <cell r="G3356" t="str">
            <v>Crafts</v>
          </cell>
          <cell r="H3356" t="str">
            <v>Art Pencils</v>
          </cell>
          <cell r="I3356">
            <v>46.52</v>
          </cell>
          <cell r="J3356" t="str">
            <v>USD</v>
          </cell>
          <cell r="K3356" t="str">
            <v>Base</v>
          </cell>
          <cell r="L3356">
            <v>46.52</v>
          </cell>
          <cell r="M3356">
            <v>2039720</v>
          </cell>
          <cell r="N3356">
            <v>2039720</v>
          </cell>
          <cell r="O3356">
            <v>4</v>
          </cell>
          <cell r="P3356">
            <v>2.2000000000000002</v>
          </cell>
          <cell r="Q3356">
            <v>1</v>
          </cell>
          <cell r="R3356" t="str">
            <v>Seller Fulfilled</v>
          </cell>
          <cell r="S3356" t="str">
            <v>Seller Fulfilled</v>
          </cell>
          <cell r="T3356" t="str">
            <v>1118CESZ3B1T</v>
          </cell>
          <cell r="U3356" t="str">
            <v>10764608007270</v>
          </cell>
        </row>
        <row r="3357">
          <cell r="A3357" t="str">
            <v>8257-EACH</v>
          </cell>
          <cell r="B3357">
            <v>5933757527</v>
          </cell>
          <cell r="C3357" t="str">
            <v>BAZIC Kraft Bubble Mailers #4 9.5"x10.5" Self Seal Closure, Padded Cushion Envelope, Total 1 Count</v>
          </cell>
          <cell r="D3357" t="str">
            <v>ACTIVE</v>
          </cell>
          <cell r="E3357" t="str">
            <v>PUBLISHED</v>
          </cell>
          <cell r="F3357" t="str">
            <v>Offer end date has passed</v>
          </cell>
          <cell r="G3357" t="str">
            <v>Office &amp; Stationery</v>
          </cell>
          <cell r="H3357" t="str">
            <v>Mailers</v>
          </cell>
          <cell r="I3357">
            <v>6.59</v>
          </cell>
          <cell r="J3357" t="str">
            <v>USD</v>
          </cell>
          <cell r="K3357" t="str">
            <v>Base</v>
          </cell>
          <cell r="L3357">
            <v>6.59</v>
          </cell>
          <cell r="M3357">
            <v>2038710</v>
          </cell>
          <cell r="N3357" t="str">
            <v>NETWORK_GEO</v>
          </cell>
          <cell r="O3357">
            <v>0.06</v>
          </cell>
          <cell r="P3357">
            <v>0.03</v>
          </cell>
          <cell r="Q3357">
            <v>1</v>
          </cell>
          <cell r="R3357" t="str">
            <v>Seller Fulfilled</v>
          </cell>
          <cell r="S3357" t="str">
            <v>Walmart Fulfilled</v>
          </cell>
          <cell r="T3357" t="str">
            <v>2G7R4FF45W61</v>
          </cell>
          <cell r="U3357" t="str">
            <v>00810056728229</v>
          </cell>
        </row>
        <row r="3358">
          <cell r="A3358" t="str">
            <v>851-CASE</v>
          </cell>
          <cell r="B3358">
            <v>806320377</v>
          </cell>
          <cell r="C3358" t="str">
            <v>BAZIC Plastic Pencil Case, Ruler Length Utility Box, Clear Color, 12-Pack</v>
          </cell>
          <cell r="D3358" t="str">
            <v>ACTIVE</v>
          </cell>
          <cell r="E3358" t="str">
            <v>PUBLISHED</v>
          </cell>
          <cell r="F3358" t="str">
            <v>Offer end date has passed</v>
          </cell>
          <cell r="G3358" t="str">
            <v>Office &amp; Stationery</v>
          </cell>
          <cell r="H3358" t="str">
            <v>Pencil Cases</v>
          </cell>
          <cell r="I3358">
            <v>44.99</v>
          </cell>
          <cell r="J3358" t="str">
            <v>USD</v>
          </cell>
          <cell r="K3358" t="str">
            <v>Base</v>
          </cell>
          <cell r="L3358">
            <v>44.99</v>
          </cell>
          <cell r="M3358">
            <v>2039750</v>
          </cell>
          <cell r="N3358">
            <v>2039720</v>
          </cell>
          <cell r="O3358">
            <v>6.44</v>
          </cell>
          <cell r="P3358">
            <v>0.2</v>
          </cell>
          <cell r="Q3358">
            <v>1</v>
          </cell>
          <cell r="R3358" t="str">
            <v>Seller Fulfilled</v>
          </cell>
          <cell r="S3358" t="str">
            <v>Seller Fulfilled</v>
          </cell>
          <cell r="T3358" t="str">
            <v>5LTW0X90J67A</v>
          </cell>
          <cell r="U3358" t="str">
            <v>00764608007310</v>
          </cell>
        </row>
        <row r="3359">
          <cell r="A3359" t="str">
            <v>928-BOX</v>
          </cell>
          <cell r="B3359">
            <v>459799853</v>
          </cell>
          <cell r="C3359" t="str">
            <v>BAZIC Crystal Clear Tape Refill 3/4" X 1000", Glossy Finish, (3/Pack), 24-Pack</v>
          </cell>
          <cell r="D3359" t="str">
            <v>ACTIVE</v>
          </cell>
          <cell r="E3359" t="str">
            <v>PUBLISHED</v>
          </cell>
          <cell r="F3359" t="str">
            <v>Offer end date has passed</v>
          </cell>
          <cell r="G3359" t="str">
            <v>Office &amp; Stationery</v>
          </cell>
          <cell r="H3359" t="str">
            <v>Mechanical Pencils</v>
          </cell>
          <cell r="I3359">
            <v>48.75</v>
          </cell>
          <cell r="J3359" t="str">
            <v>USD</v>
          </cell>
          <cell r="K3359" t="str">
            <v>Base</v>
          </cell>
          <cell r="L3359" t="str">
            <v>Yes</v>
          </cell>
          <cell r="M3359">
            <v>2038710</v>
          </cell>
          <cell r="N3359">
            <v>2039720</v>
          </cell>
          <cell r="O3359" t="str">
            <v>NETWORK_GEO</v>
          </cell>
          <cell r="P3359">
            <v>1.6</v>
          </cell>
          <cell r="Q3359">
            <v>1</v>
          </cell>
          <cell r="R3359" t="str">
            <v>Seller Fulfilled</v>
          </cell>
          <cell r="S3359" t="str">
            <v>Seller Fulfilled</v>
          </cell>
          <cell r="T3359" t="str">
            <v>68D3O88ZQ34X</v>
          </cell>
          <cell r="U3359" t="str">
            <v>10764608007331</v>
          </cell>
        </row>
        <row r="3360">
          <cell r="A3360" t="str">
            <v>S-50-EACH</v>
          </cell>
          <cell r="B3360">
            <v>175545453</v>
          </cell>
          <cell r="C3360" t="str">
            <v>BAZIC 9" X 12" Abierto &amp; Cerrado Sign on Back, Open &amp; Closed Signs, Double Sides Plastic Vinyl, Business Store Office Door Window Restaurants Bars Retail Salon Shops, Waterproof Indoor Outdoor, 1-Pack</v>
          </cell>
          <cell r="D3360" t="str">
            <v>ACTIVE</v>
          </cell>
          <cell r="E3360" t="str">
            <v>PUBLISHED</v>
          </cell>
          <cell r="G3360" t="str">
            <v>Business &amp; Industrial</v>
          </cell>
          <cell r="H3360" t="str">
            <v>Safety &amp; Caution Tape</v>
          </cell>
          <cell r="I3360">
            <v>7</v>
          </cell>
          <cell r="J3360" t="str">
            <v>USD</v>
          </cell>
          <cell r="K3360" t="str">
            <v>Base</v>
          </cell>
          <cell r="L3360" t="str">
            <v>Yes</v>
          </cell>
          <cell r="M3360">
            <v>2038710</v>
          </cell>
          <cell r="N3360">
            <v>2038710</v>
          </cell>
          <cell r="O3360" t="str">
            <v>NETWORK_GEO</v>
          </cell>
          <cell r="P3360">
            <v>0.57999999999999996</v>
          </cell>
          <cell r="Q3360">
            <v>1</v>
          </cell>
          <cell r="R3360" t="str">
            <v>Seller Fulfilled</v>
          </cell>
          <cell r="S3360" t="str">
            <v>Seller Fulfilled</v>
          </cell>
          <cell r="T3360" t="str">
            <v>2RM3QJQ7LN6B</v>
          </cell>
          <cell r="U3360" t="str">
            <v>00088908747005</v>
          </cell>
        </row>
        <row r="3361">
          <cell r="A3361" t="str">
            <v>S-53-EACH</v>
          </cell>
          <cell r="B3361">
            <v>563397468</v>
          </cell>
          <cell r="C3361" t="str">
            <v>BAZIC 9" X 12" No Intercambios No Se Devuelve El Dinero Sign, No Exchange No Refunds No Business Store Policy Retail Shops, Plastic Vinyl Signs, Waterproof Indoor Outdoor, 1-Pack</v>
          </cell>
          <cell r="D3361" t="str">
            <v>ACTIVE</v>
          </cell>
          <cell r="E3361" t="str">
            <v>PUBLISHED</v>
          </cell>
          <cell r="F3361" t="str">
            <v>Offer end date has passed</v>
          </cell>
          <cell r="G3361" t="str">
            <v>Home &amp; Garden</v>
          </cell>
          <cell r="H3361" t="str">
            <v>Plaques &amp; Signs</v>
          </cell>
          <cell r="I3361">
            <v>7.75</v>
          </cell>
          <cell r="J3361" t="str">
            <v>USD</v>
          </cell>
          <cell r="K3361" t="str">
            <v>Base</v>
          </cell>
          <cell r="L3361" t="str">
            <v>Yes</v>
          </cell>
          <cell r="M3361">
            <v>2038710</v>
          </cell>
          <cell r="N3361" t="str">
            <v>NETWORK_GEO</v>
          </cell>
          <cell r="O3361">
            <v>0.06</v>
          </cell>
          <cell r="P3361">
            <v>0.88</v>
          </cell>
          <cell r="Q3361">
            <v>1</v>
          </cell>
          <cell r="R3361" t="str">
            <v>Seller Fulfilled</v>
          </cell>
          <cell r="S3361" t="str">
            <v>Walmart Fulfilled</v>
          </cell>
          <cell r="T3361" t="str">
            <v>2QMYRPQOU7IQ</v>
          </cell>
          <cell r="U3361" t="str">
            <v>00462283607763</v>
          </cell>
        </row>
        <row r="3362">
          <cell r="A3362" t="str">
            <v>1011-CASE</v>
          </cell>
          <cell r="B3362">
            <v>585434774</v>
          </cell>
          <cell r="C3362" t="str">
            <v>BAZIC Clear Backpack Clair 17", Transparent See Through Bag Waterproof, Large Capacity, 24-Pack</v>
          </cell>
          <cell r="D3362" t="str">
            <v>ACTIVE</v>
          </cell>
          <cell r="E3362" t="str">
            <v>PUBLISHED</v>
          </cell>
          <cell r="F3362" t="str">
            <v>Offer end date has passed</v>
          </cell>
          <cell r="G3362" t="str">
            <v>Travel, Luggage &amp; Accessories</v>
          </cell>
          <cell r="H3362" t="str">
            <v>Backpacks</v>
          </cell>
          <cell r="I3362">
            <v>200.41</v>
          </cell>
          <cell r="J3362" t="str">
            <v>USD</v>
          </cell>
          <cell r="K3362" t="str">
            <v>Base</v>
          </cell>
          <cell r="L3362">
            <v>200.41</v>
          </cell>
          <cell r="M3362">
            <v>2038980</v>
          </cell>
          <cell r="N3362">
            <v>2039720</v>
          </cell>
          <cell r="O3362">
            <v>21</v>
          </cell>
          <cell r="P3362">
            <v>0.46</v>
          </cell>
          <cell r="Q3362">
            <v>1</v>
          </cell>
          <cell r="R3362" t="str">
            <v>Seller Fulfilled</v>
          </cell>
          <cell r="S3362" t="str">
            <v>WFS Eligible</v>
          </cell>
          <cell r="T3362" t="str">
            <v>6L7NKR7TA3TW</v>
          </cell>
          <cell r="U3362" t="str">
            <v>00465135176615</v>
          </cell>
        </row>
        <row r="3363">
          <cell r="A3363" t="str">
            <v>1615-BOX</v>
          </cell>
          <cell r="B3363">
            <v>341867123</v>
          </cell>
          <cell r="C3363" t="str">
            <v>BAZIC Correction Pen White Out 3 ml, Precise Metal Tip (3/Pack), 24-Packs</v>
          </cell>
          <cell r="D3363" t="str">
            <v>ACTIVE</v>
          </cell>
          <cell r="E3363" t="str">
            <v>PUBLISHED</v>
          </cell>
          <cell r="F3363" t="str">
            <v>Reasonable price requirements are not met,Reasonable Price Not Satisfied</v>
          </cell>
          <cell r="G3363" t="str">
            <v>Office &amp; Stationery</v>
          </cell>
          <cell r="H3363" t="str">
            <v>Pencil Cases</v>
          </cell>
          <cell r="I3363">
            <v>41.89</v>
          </cell>
          <cell r="J3363" t="str">
            <v>USD</v>
          </cell>
          <cell r="K3363" t="str">
            <v>Base</v>
          </cell>
          <cell r="L3363" t="str">
            <v>Yes</v>
          </cell>
          <cell r="M3363">
            <v>2039913</v>
          </cell>
          <cell r="N3363">
            <v>2039750</v>
          </cell>
          <cell r="O3363" t="str">
            <v>NETWORK_GEO</v>
          </cell>
          <cell r="P3363">
            <v>3.34</v>
          </cell>
          <cell r="Q3363">
            <v>1</v>
          </cell>
          <cell r="R3363" t="str">
            <v>Seller Fulfilled</v>
          </cell>
          <cell r="S3363" t="str">
            <v>Seller Fulfilled</v>
          </cell>
          <cell r="T3363" t="str">
            <v>298FRPK8IIT2</v>
          </cell>
          <cell r="U3363" t="str">
            <v>20764608008168</v>
          </cell>
        </row>
        <row r="3364">
          <cell r="A3364" t="str">
            <v>1631-SET4</v>
          </cell>
          <cell r="B3364">
            <v>52777871</v>
          </cell>
          <cell r="C3364" t="str">
            <v>BAZIC Correction Tape 5 mm x 236" Mini Instant Corrections, 4-Pack</v>
          </cell>
          <cell r="D3364" t="str">
            <v>ACTIVE</v>
          </cell>
          <cell r="E3364" t="str">
            <v>PUBLISHED</v>
          </cell>
          <cell r="F3364" t="str">
            <v>Offer end date has passed</v>
          </cell>
          <cell r="G3364" t="str">
            <v>Office &amp; Stationery</v>
          </cell>
          <cell r="H3364" t="str">
            <v>Correction Tape</v>
          </cell>
          <cell r="I3364">
            <v>9.89</v>
          </cell>
          <cell r="J3364" t="str">
            <v>USD</v>
          </cell>
          <cell r="K3364" t="str">
            <v>Base</v>
          </cell>
          <cell r="L3364">
            <v>9.89</v>
          </cell>
          <cell r="M3364">
            <v>2039913</v>
          </cell>
          <cell r="N3364">
            <v>2042502</v>
          </cell>
          <cell r="O3364">
            <v>0.23</v>
          </cell>
          <cell r="P3364">
            <v>5.16</v>
          </cell>
          <cell r="Q3364">
            <v>1</v>
          </cell>
          <cell r="R3364" t="str">
            <v>Seller Fulfilled</v>
          </cell>
          <cell r="S3364" t="str">
            <v>Seller Fulfilled</v>
          </cell>
          <cell r="T3364" t="str">
            <v>78DY26A875B8</v>
          </cell>
          <cell r="U3364" t="str">
            <v>00764608090060</v>
          </cell>
        </row>
        <row r="3365">
          <cell r="A3365" t="str">
            <v>17059-BOX</v>
          </cell>
          <cell r="B3365">
            <v>510843190</v>
          </cell>
          <cell r="C3365" t="str">
            <v>BAZIC Fiero Assorted Color Fiber Tip Fineliner Pen, 0.4mm (4/Pack), 24-Pack</v>
          </cell>
          <cell r="D3365" t="str">
            <v>ACTIVE</v>
          </cell>
          <cell r="E3365" t="str">
            <v>PUBLISHED</v>
          </cell>
          <cell r="F3365" t="str">
            <v>Shipping information is not found,Reasonable price requirements are not met,Reasonable Price Not Satisfied</v>
          </cell>
          <cell r="G3365" t="str">
            <v>Office &amp; Stationery</v>
          </cell>
          <cell r="H3365" t="str">
            <v>Duct Tapes</v>
          </cell>
          <cell r="I3365">
            <v>62.75</v>
          </cell>
          <cell r="J3365" t="str">
            <v>USD</v>
          </cell>
          <cell r="K3365" t="str">
            <v>Base</v>
          </cell>
          <cell r="L3365" t="str">
            <v>Yes</v>
          </cell>
          <cell r="M3365">
            <v>2039719</v>
          </cell>
          <cell r="N3365">
            <v>2042502</v>
          </cell>
          <cell r="O3365" t="str">
            <v>NETWORK_GEO</v>
          </cell>
          <cell r="P3365">
            <v>7.18</v>
          </cell>
          <cell r="Q3365">
            <v>1</v>
          </cell>
          <cell r="R3365" t="str">
            <v>Seller Fulfilled</v>
          </cell>
          <cell r="S3365" t="str">
            <v>Walmart Fulfilled</v>
          </cell>
          <cell r="T3365" t="str">
            <v>79WAN59TODD3</v>
          </cell>
          <cell r="U3365" t="str">
            <v>20764608009097</v>
          </cell>
        </row>
        <row r="3366">
          <cell r="A3366" t="str">
            <v>1950-EACH</v>
          </cell>
          <cell r="B3366">
            <v>18040610133</v>
          </cell>
          <cell r="C3366" t="str">
            <v>BAZIC 3-Hole Pencil Sharpener, Standard Jumbo &amp; Super Jumbo Triple Hole Handheld Manual Sharpeners, Assorted 4-Pack</v>
          </cell>
          <cell r="D3366" t="str">
            <v>ACTIVE</v>
          </cell>
          <cell r="E3366" t="str">
            <v>PUBLISHED</v>
          </cell>
          <cell r="G3366" t="str">
            <v>Office &amp; Stationery</v>
          </cell>
          <cell r="H3366" t="str">
            <v>Manual Pencil Sharpeners</v>
          </cell>
          <cell r="I3366">
            <v>7.58</v>
          </cell>
          <cell r="J3366" t="str">
            <v>USD</v>
          </cell>
          <cell r="K3366" t="str">
            <v>Base</v>
          </cell>
          <cell r="L3366">
            <v>7.58</v>
          </cell>
          <cell r="M3366">
            <v>2039751</v>
          </cell>
          <cell r="N3366">
            <v>2038710</v>
          </cell>
          <cell r="O3366" t="str">
            <v>NETWORK_GEO</v>
          </cell>
          <cell r="P3366">
            <v>0.54</v>
          </cell>
          <cell r="Q3366">
            <v>1</v>
          </cell>
          <cell r="R3366" t="str">
            <v>Seller Fulfilled</v>
          </cell>
          <cell r="S3366" t="str">
            <v>Seller Fulfilled</v>
          </cell>
          <cell r="T3366" t="str">
            <v>28JRLA14KO0P</v>
          </cell>
          <cell r="U3366" t="str">
            <v>00764608009567</v>
          </cell>
        </row>
        <row r="3367">
          <cell r="A3367" t="str">
            <v>2008-BOX</v>
          </cell>
          <cell r="B3367">
            <v>140832094</v>
          </cell>
          <cell r="C3367" t="str">
            <v>BAZIC Super Glue Pen Precision Tip Applicator 3g/0.10Oz Adhesive Fluid, 24-Pack</v>
          </cell>
          <cell r="D3367" t="str">
            <v>ACTIVE</v>
          </cell>
          <cell r="E3367" t="str">
            <v>PUBLISHED</v>
          </cell>
          <cell r="F3367" t="str">
            <v>Reasonable price requirements are not met,Reasonable Price Not Satisfied</v>
          </cell>
          <cell r="G3367" t="str">
            <v>Office &amp; Stationery</v>
          </cell>
          <cell r="H3367" t="str">
            <v>Duct Tapes</v>
          </cell>
          <cell r="I3367">
            <v>32.89</v>
          </cell>
          <cell r="J3367" t="str">
            <v>USD</v>
          </cell>
          <cell r="K3367" t="str">
            <v>Base</v>
          </cell>
          <cell r="L3367" t="str">
            <v>Yes</v>
          </cell>
          <cell r="M3367">
            <v>2039872</v>
          </cell>
          <cell r="N3367">
            <v>2042502</v>
          </cell>
          <cell r="O3367" t="str">
            <v>NETWORK_GEO</v>
          </cell>
          <cell r="P3367">
            <v>4</v>
          </cell>
          <cell r="Q3367">
            <v>1</v>
          </cell>
          <cell r="R3367" t="str">
            <v>Seller Fulfilled</v>
          </cell>
          <cell r="S3367" t="str">
            <v>Seller Fulfilled</v>
          </cell>
          <cell r="T3367" t="str">
            <v>3Y7ZTYVVKSCG</v>
          </cell>
          <cell r="U3367" t="str">
            <v>00465449022134</v>
          </cell>
        </row>
        <row r="3368">
          <cell r="A3368" t="str">
            <v>2022-BOX</v>
          </cell>
          <cell r="B3368">
            <v>656826131</v>
          </cell>
          <cell r="C3368" t="str">
            <v>BAZIC Washable Disappearing Purple Glue Stick 21g, Acid Free (2/Pack), 24-Packs</v>
          </cell>
          <cell r="D3368" t="str">
            <v>ACTIVE</v>
          </cell>
          <cell r="E3368" t="str">
            <v>PUBLISHED</v>
          </cell>
          <cell r="F3368" t="str">
            <v>Reasonable price requirements are not met,Reasonable Price Not Satisfied</v>
          </cell>
          <cell r="G3368" t="str">
            <v>Office &amp; Stationery</v>
          </cell>
          <cell r="H3368" t="str">
            <v>Glue</v>
          </cell>
          <cell r="I3368">
            <v>34.64</v>
          </cell>
          <cell r="J3368" t="str">
            <v>USD</v>
          </cell>
          <cell r="K3368" t="str">
            <v>Base</v>
          </cell>
          <cell r="L3368">
            <v>34.64</v>
          </cell>
          <cell r="M3368">
            <v>2039872</v>
          </cell>
          <cell r="N3368">
            <v>2038710</v>
          </cell>
          <cell r="O3368" t="str">
            <v>NETWORK_GEO</v>
          </cell>
          <cell r="P3368">
            <v>3.02</v>
          </cell>
          <cell r="Q3368">
            <v>1</v>
          </cell>
          <cell r="R3368" t="str">
            <v>Seller Fulfilled</v>
          </cell>
          <cell r="S3368" t="str">
            <v>Seller Fulfilled</v>
          </cell>
          <cell r="T3368" t="str">
            <v>51RFSMDNV23Q</v>
          </cell>
          <cell r="U3368" t="str">
            <v>10764608009809</v>
          </cell>
        </row>
        <row r="3369">
          <cell r="A3369" t="str">
            <v>2044-PACK2</v>
          </cell>
          <cell r="B3369">
            <v>231326438</v>
          </cell>
          <cell r="C3369" t="str">
            <v>BAZIC Washable Clear School Glue 5 oz for Making Slime Art Crafts, 2-Packs</v>
          </cell>
          <cell r="D3369" t="str">
            <v>ACTIVE</v>
          </cell>
          <cell r="E3369" t="str">
            <v>PUBLISHED</v>
          </cell>
          <cell r="F3369" t="str">
            <v>Offer end date has passed</v>
          </cell>
          <cell r="G3369" t="str">
            <v>Office &amp; Stationery</v>
          </cell>
          <cell r="H3369" t="str">
            <v>Glue</v>
          </cell>
          <cell r="I3369">
            <v>12.25</v>
          </cell>
          <cell r="J3369" t="str">
            <v>USD</v>
          </cell>
          <cell r="K3369" t="str">
            <v>Base</v>
          </cell>
          <cell r="L3369">
            <v>12.25</v>
          </cell>
          <cell r="M3369">
            <v>2039872</v>
          </cell>
          <cell r="N3369">
            <v>2038710</v>
          </cell>
          <cell r="O3369">
            <v>102</v>
          </cell>
          <cell r="P3369">
            <v>0.11</v>
          </cell>
          <cell r="Q3369">
            <v>1</v>
          </cell>
          <cell r="R3369" t="str">
            <v>Seller Fulfilled</v>
          </cell>
          <cell r="S3369" t="str">
            <v>Seller Fulfilled</v>
          </cell>
          <cell r="T3369" t="str">
            <v>0Y0EDR7MEPPB</v>
          </cell>
          <cell r="U3369" t="str">
            <v>00764608043691</v>
          </cell>
        </row>
        <row r="3370">
          <cell r="A3370" t="str">
            <v>2326-EACH</v>
          </cell>
          <cell r="B3370">
            <v>24902494</v>
          </cell>
          <cell r="C3370" t="str">
            <v>BAZIC Yellow Highlighter Desk Style Chisel Tip Marker (3/Pack), 1-Pack</v>
          </cell>
          <cell r="D3370" t="str">
            <v>ACTIVE</v>
          </cell>
          <cell r="E3370" t="str">
            <v>PUBLISHED</v>
          </cell>
          <cell r="F3370" t="str">
            <v>Offer end date has passed</v>
          </cell>
          <cell r="G3370" t="str">
            <v>Home &amp; Garden</v>
          </cell>
          <cell r="H3370" t="str">
            <v>Plaques &amp; Signs</v>
          </cell>
          <cell r="I3370">
            <v>7.01</v>
          </cell>
          <cell r="J3370" t="str">
            <v>USD</v>
          </cell>
          <cell r="K3370" t="str">
            <v>Base</v>
          </cell>
          <cell r="L3370" t="str">
            <v>Yes</v>
          </cell>
          <cell r="M3370">
            <v>2039896</v>
          </cell>
          <cell r="N3370">
            <v>2038710</v>
          </cell>
          <cell r="O3370" t="str">
            <v>NETWORK_GEO</v>
          </cell>
          <cell r="P3370">
            <v>0.06</v>
          </cell>
          <cell r="Q3370">
            <v>1</v>
          </cell>
          <cell r="R3370" t="str">
            <v>Seller Fulfilled</v>
          </cell>
          <cell r="S3370" t="str">
            <v>Seller Fulfilled</v>
          </cell>
          <cell r="T3370" t="str">
            <v>2OJMLZB6XUIR</v>
          </cell>
          <cell r="U3370" t="str">
            <v>00764608043202</v>
          </cell>
        </row>
        <row r="3371">
          <cell r="A3371" t="str">
            <v>3144-SET4</v>
          </cell>
          <cell r="B3371">
            <v>2346688163</v>
          </cell>
          <cell r="C3371" t="str">
            <v>BAZIC 2 Pockets Paper Folder Portfolio, Document Folders, 4-Pack</v>
          </cell>
          <cell r="D3371" t="str">
            <v>ARCHIVED</v>
          </cell>
          <cell r="E3371" t="str">
            <v>UNPUBLISHED</v>
          </cell>
          <cell r="F3371" t="str">
            <v>Offer end date has passed</v>
          </cell>
          <cell r="G3371" t="str">
            <v>Home &amp; Garden</v>
          </cell>
          <cell r="H3371" t="str">
            <v>Plaques &amp; Signs</v>
          </cell>
          <cell r="I3371">
            <v>20.32</v>
          </cell>
          <cell r="J3371" t="str">
            <v>USD</v>
          </cell>
          <cell r="K3371" t="str">
            <v>Base</v>
          </cell>
          <cell r="L3371" t="str">
            <v>Yes</v>
          </cell>
          <cell r="M3371">
            <v>2039742</v>
          </cell>
          <cell r="N3371">
            <v>2038710</v>
          </cell>
          <cell r="O3371" t="str">
            <v>NETWORK_GEO</v>
          </cell>
          <cell r="P3371">
            <v>1.34</v>
          </cell>
          <cell r="Q3371">
            <v>1</v>
          </cell>
          <cell r="R3371" t="str">
            <v>Seller Fulfilled</v>
          </cell>
          <cell r="S3371" t="str">
            <v>Seller Fulfilled</v>
          </cell>
          <cell r="T3371" t="str">
            <v>3K4UCZBF9CAS</v>
          </cell>
          <cell r="U3371" t="str">
            <v>10764608043261</v>
          </cell>
        </row>
        <row r="3372">
          <cell r="A3372" t="str">
            <v>335-BOX</v>
          </cell>
          <cell r="B3372">
            <v>414448653</v>
          </cell>
          <cell r="C3372" t="str">
            <v>BAZIC 4-Piece Geometry Ruler Combination Sets, School Supplies, 24-Pack</v>
          </cell>
          <cell r="D3372" t="str">
            <v>ACTIVE</v>
          </cell>
          <cell r="E3372" t="str">
            <v>SYSTEM_PROBLEM</v>
          </cell>
          <cell r="F3372" t="str">
            <v>Compliance - Childrenâ€™s Product Policy,No Match Found - Adjusted to your last submitted price</v>
          </cell>
          <cell r="G3372" t="str">
            <v>Home &amp; Garden</v>
          </cell>
          <cell r="H3372" t="str">
            <v>Plaques &amp; Signs</v>
          </cell>
          <cell r="I3372">
            <v>7.19</v>
          </cell>
          <cell r="J3372" t="str">
            <v>USD</v>
          </cell>
          <cell r="K3372" t="str">
            <v>Base</v>
          </cell>
          <cell r="L3372" t="str">
            <v>Yes</v>
          </cell>
          <cell r="M3372">
            <v>2039731</v>
          </cell>
          <cell r="N3372">
            <v>2038710</v>
          </cell>
          <cell r="O3372" t="str">
            <v>NETWORK_GEO</v>
          </cell>
          <cell r="P3372">
            <v>0.06</v>
          </cell>
          <cell r="Q3372">
            <v>1</v>
          </cell>
          <cell r="R3372" t="str">
            <v>Seller Fulfilled</v>
          </cell>
          <cell r="S3372" t="str">
            <v>WFS Eligible</v>
          </cell>
          <cell r="T3372" t="str">
            <v>5PLIZDJ238BO</v>
          </cell>
          <cell r="U3372" t="str">
            <v>00764608043271</v>
          </cell>
        </row>
        <row r="3373">
          <cell r="A3373" t="str">
            <v>37200-CASE</v>
          </cell>
          <cell r="B3373">
            <v>5212032920</v>
          </cell>
          <cell r="C3373" t="str">
            <v>Kappa Companion Fill-Ins Puzzle Book 2 Titles, Words Number Logic Practicing Training Book, 48-Pack</v>
          </cell>
          <cell r="D3373" t="str">
            <v>ACTIVE</v>
          </cell>
          <cell r="E3373" t="str">
            <v>PUBLISHED</v>
          </cell>
          <cell r="F3373"/>
          <cell r="G3373" t="str">
            <v>Home &amp; Garden</v>
          </cell>
          <cell r="H3373" t="str">
            <v>Plaques &amp; Signs</v>
          </cell>
          <cell r="I3373">
            <v>8.24</v>
          </cell>
          <cell r="J3373" t="str">
            <v>USD</v>
          </cell>
          <cell r="K3373" t="str">
            <v>Base</v>
          </cell>
          <cell r="L3373" t="str">
            <v>Yes</v>
          </cell>
          <cell r="M3373">
            <v>2038710</v>
          </cell>
          <cell r="N3373">
            <v>2038710</v>
          </cell>
          <cell r="O3373" t="str">
            <v>NETWORK_GEO</v>
          </cell>
          <cell r="P3373">
            <v>0.25</v>
          </cell>
          <cell r="Q3373">
            <v>1</v>
          </cell>
          <cell r="R3373" t="str">
            <v>Seller Fulfilled</v>
          </cell>
          <cell r="S3373" t="str">
            <v>Seller Fulfilled</v>
          </cell>
          <cell r="T3373" t="str">
            <v>5S618HDLJ6G8</v>
          </cell>
          <cell r="U3373" t="str">
            <v>00468028934019</v>
          </cell>
        </row>
        <row r="3374">
          <cell r="A3374" t="str">
            <v>3817-EACH</v>
          </cell>
          <cell r="B3374">
            <v>30493684</v>
          </cell>
          <cell r="C3374" t="str">
            <v>BAZIC White Label 8.5"X11" Address Stickers for Printer (10/Pack), 1-Pack</v>
          </cell>
          <cell r="D3374" t="str">
            <v>ACTIVE</v>
          </cell>
          <cell r="E3374" t="str">
            <v>PUBLISHED</v>
          </cell>
          <cell r="F3374" t="str">
            <v>Price Adjusted,Price Adjusted</v>
          </cell>
          <cell r="G3374" t="str">
            <v>Travel, Luggage &amp; Accessories</v>
          </cell>
          <cell r="H3374" t="str">
            <v>Backpacks</v>
          </cell>
          <cell r="I3374">
            <v>113.99</v>
          </cell>
          <cell r="J3374" t="str">
            <v>USD</v>
          </cell>
          <cell r="K3374" t="str">
            <v>Base</v>
          </cell>
          <cell r="L3374" t="str">
            <v>Yes</v>
          </cell>
          <cell r="M3374">
            <v>2038061</v>
          </cell>
          <cell r="N3374">
            <v>2038980</v>
          </cell>
          <cell r="O3374" t="str">
            <v>NETWORK_GEO</v>
          </cell>
          <cell r="P3374">
            <v>8.66</v>
          </cell>
          <cell r="Q3374">
            <v>1</v>
          </cell>
          <cell r="R3374" t="str">
            <v>Seller Fulfilled</v>
          </cell>
          <cell r="S3374" t="str">
            <v>Seller Fulfilled</v>
          </cell>
          <cell r="T3374" t="str">
            <v>48ORX52DNWAO</v>
          </cell>
          <cell r="U3374" t="str">
            <v>20764608010406</v>
          </cell>
        </row>
        <row r="3375">
          <cell r="A3375" t="str">
            <v>3941+5040-EACH</v>
          </cell>
          <cell r="B3375">
            <v>1291588199</v>
          </cell>
          <cell r="C3375" t="str">
            <v>BAZIC 16" X 12" Finger Paint Paper Pad 20 Sheets + Assorted Color 40ml Finger Paint Set, Art Supplies DIY Projects Painting Activity, Set of 2 pack</v>
          </cell>
          <cell r="D3375" t="str">
            <v>ACTIVE</v>
          </cell>
          <cell r="E3375" t="str">
            <v>PUBLISHED</v>
          </cell>
          <cell r="F3375" t="str">
            <v>Offer end date has passed,Price Adjusted</v>
          </cell>
          <cell r="G3375" t="str">
            <v>Travel, Luggage &amp; Accessories</v>
          </cell>
          <cell r="H3375" t="str">
            <v>Backpacks</v>
          </cell>
          <cell r="I3375">
            <v>91.84</v>
          </cell>
          <cell r="J3375" t="str">
            <v>USD</v>
          </cell>
          <cell r="K3375" t="str">
            <v>Base</v>
          </cell>
          <cell r="L3375" t="str">
            <v>Yes</v>
          </cell>
          <cell r="M3375">
            <v>2038710</v>
          </cell>
          <cell r="N3375">
            <v>2038980</v>
          </cell>
          <cell r="O3375" t="str">
            <v>NETWORK_GEO</v>
          </cell>
          <cell r="P3375">
            <v>11.2</v>
          </cell>
          <cell r="Q3375">
            <v>1</v>
          </cell>
          <cell r="R3375" t="str">
            <v>Seller Fulfilled</v>
          </cell>
          <cell r="S3375" t="str">
            <v>Seller Fulfilled</v>
          </cell>
          <cell r="T3375" t="str">
            <v>22TPGSDVN14N</v>
          </cell>
          <cell r="U3375" t="str">
            <v>20764608010628</v>
          </cell>
        </row>
        <row r="3376">
          <cell r="A3376" t="str">
            <v>4443-BOX</v>
          </cell>
          <cell r="B3376">
            <v>1422335004</v>
          </cell>
          <cell r="C3376" t="str">
            <v>BAZIC 8" Pastel Stainless Steel Scissors, Straight Handle Sharp Blades, 24-Pack</v>
          </cell>
          <cell r="D3376" t="str">
            <v>ACTIVE</v>
          </cell>
          <cell r="E3376" t="str">
            <v>PUBLISHED</v>
          </cell>
          <cell r="F3376" t="str">
            <v>Listing &amp; Content:UPC Mismatch:Wrong-Item:Unpublish-Auto,Price Adjusted</v>
          </cell>
          <cell r="G3376" t="str">
            <v>Office &amp; Stationery</v>
          </cell>
          <cell r="H3376" t="str">
            <v>Markers</v>
          </cell>
          <cell r="I3376">
            <v>44.25</v>
          </cell>
          <cell r="J3376" t="str">
            <v>USD</v>
          </cell>
          <cell r="K3376" t="str">
            <v>Base</v>
          </cell>
          <cell r="L3376" t="str">
            <v>Yes</v>
          </cell>
          <cell r="M3376">
            <v>2039728</v>
          </cell>
          <cell r="N3376">
            <v>2039746</v>
          </cell>
          <cell r="O3376" t="str">
            <v>NETWORK_GEO</v>
          </cell>
          <cell r="P3376">
            <v>5.4</v>
          </cell>
          <cell r="Q3376">
            <v>1</v>
          </cell>
          <cell r="R3376" t="str">
            <v>Seller Fulfilled</v>
          </cell>
          <cell r="S3376" t="str">
            <v>WFS Eligible</v>
          </cell>
          <cell r="T3376" t="str">
            <v>5MDDZC8J5RIC</v>
          </cell>
          <cell r="U3376" t="str">
            <v>10764608012250</v>
          </cell>
        </row>
        <row r="3377">
          <cell r="A3377" t="str">
            <v>4881436-CASE</v>
          </cell>
          <cell r="B3377">
            <v>839558354</v>
          </cell>
          <cell r="C3377" t="str">
            <v>MINNIE Coloring Book 1-Title, Fun Game Workbook for Learning Drawing Coloring, Holiday Gift for Activity at Classroom Home, 36-Pack</v>
          </cell>
          <cell r="D3377" t="str">
            <v>ACTIVE</v>
          </cell>
          <cell r="E3377" t="str">
            <v>UNPUBLISHED</v>
          </cell>
          <cell r="F3377" t="str">
            <v>Listing &amp; Content:UPC Mismatch:Wrong-Item:Unpublish-Auto</v>
          </cell>
          <cell r="G3377" t="str">
            <v>Office &amp; Stationery</v>
          </cell>
          <cell r="H3377" t="str">
            <v>Dry Erase Markers</v>
          </cell>
          <cell r="I3377">
            <v>10.11</v>
          </cell>
          <cell r="J3377" t="str">
            <v>USD</v>
          </cell>
          <cell r="K3377" t="str">
            <v>Base</v>
          </cell>
          <cell r="L3377" t="str">
            <v>Yes</v>
          </cell>
          <cell r="M3377">
            <v>2038710</v>
          </cell>
          <cell r="N3377">
            <v>2039746</v>
          </cell>
          <cell r="O3377" t="str">
            <v>NETWORK_GEO</v>
          </cell>
          <cell r="P3377">
            <v>0.36</v>
          </cell>
          <cell r="Q3377">
            <v>1</v>
          </cell>
          <cell r="R3377" t="str">
            <v>Seller Fulfilled</v>
          </cell>
          <cell r="S3377" t="str">
            <v>Seller Fulfilled</v>
          </cell>
          <cell r="T3377" t="str">
            <v>1FO8QZRD9AKW</v>
          </cell>
          <cell r="U3377" t="str">
            <v>00462457153539</v>
          </cell>
        </row>
        <row r="3378">
          <cell r="A3378" t="str">
            <v>5045-PACK2</v>
          </cell>
          <cell r="B3378">
            <v>188510173</v>
          </cell>
          <cell r="C3378" t="str">
            <v>BAZIC Sketch Book 30 Ct. 8.5" X 11" Spiral Side Sketchbook Drawing Pads, 2-Pack</v>
          </cell>
          <cell r="D3378" t="str">
            <v>ACTIVE</v>
          </cell>
          <cell r="E3378" t="str">
            <v>PUBLISHED</v>
          </cell>
          <cell r="F3378" t="str">
            <v>Offer end date has passed</v>
          </cell>
          <cell r="G3378" t="str">
            <v>Office &amp; Stationery</v>
          </cell>
          <cell r="H3378" t="str">
            <v>Markers</v>
          </cell>
          <cell r="I3378">
            <v>6.99</v>
          </cell>
          <cell r="J3378" t="str">
            <v>USD</v>
          </cell>
          <cell r="K3378" t="str">
            <v>Base</v>
          </cell>
          <cell r="L3378" t="str">
            <v>Yes</v>
          </cell>
          <cell r="M3378">
            <v>2039723</v>
          </cell>
          <cell r="N3378">
            <v>2039746</v>
          </cell>
          <cell r="O3378" t="str">
            <v>NETWORK_GEO</v>
          </cell>
          <cell r="P3378">
            <v>0.24</v>
          </cell>
          <cell r="Q3378">
            <v>1</v>
          </cell>
          <cell r="R3378" t="str">
            <v>WFS Eligible</v>
          </cell>
          <cell r="S3378" t="str">
            <v>Seller Fulfilled</v>
          </cell>
          <cell r="T3378" t="str">
            <v>15VOUFN0MDRT</v>
          </cell>
          <cell r="U3378" t="str">
            <v>00764608012826</v>
          </cell>
        </row>
        <row r="3379">
          <cell r="A3379" t="str">
            <v>577-CASE</v>
          </cell>
          <cell r="B3379">
            <v>627436987</v>
          </cell>
          <cell r="C3379" t="str">
            <v>BAZIC Perforated Writing Pad, 80 Sheets 6"x9" White Gregg Ruled Steno Book, 48-Pack</v>
          </cell>
          <cell r="D3379" t="str">
            <v>ACTIVE</v>
          </cell>
          <cell r="E3379" t="str">
            <v>PUBLISHED</v>
          </cell>
          <cell r="G3379" t="str">
            <v>Office &amp; Stationery</v>
          </cell>
          <cell r="H3379" t="str">
            <v>Writing Notebooks &amp; Sketch Books</v>
          </cell>
          <cell r="I3379">
            <v>67.98</v>
          </cell>
          <cell r="J3379" t="str">
            <v>USD</v>
          </cell>
          <cell r="K3379" t="str">
            <v>Base</v>
          </cell>
          <cell r="L3379">
            <v>67.98</v>
          </cell>
          <cell r="M3379">
            <v>2039723</v>
          </cell>
          <cell r="N3379">
            <v>2039746</v>
          </cell>
          <cell r="O3379" t="str">
            <v>NETWORK_GEO</v>
          </cell>
          <cell r="P3379">
            <v>0.18</v>
          </cell>
          <cell r="Q3379">
            <v>1</v>
          </cell>
          <cell r="R3379" t="str">
            <v>Seller Fulfilled</v>
          </cell>
          <cell r="S3379" t="str">
            <v>Seller Fulfilled</v>
          </cell>
          <cell r="T3379" t="str">
            <v>613D6XPHP97M</v>
          </cell>
          <cell r="U3379" t="str">
            <v>00764608012918</v>
          </cell>
        </row>
        <row r="3380">
          <cell r="A3380" t="str">
            <v>596-PACK2</v>
          </cell>
          <cell r="B3380">
            <v>584443463</v>
          </cell>
          <cell r="C3380" t="str">
            <v>BAZIC Ruled Index Cards 3" X 5" 150 Count, Neon Color Ruled (75/Pack), 2-Packs</v>
          </cell>
          <cell r="D3380" t="str">
            <v>ACTIVE</v>
          </cell>
          <cell r="E3380" t="str">
            <v>PUBLISHED</v>
          </cell>
          <cell r="G3380" t="str">
            <v>Office &amp; Stationery</v>
          </cell>
          <cell r="H3380" t="str">
            <v>Index Cards</v>
          </cell>
          <cell r="I3380">
            <v>10.29</v>
          </cell>
          <cell r="J3380" t="str">
            <v>USD</v>
          </cell>
          <cell r="K3380" t="str">
            <v>Base</v>
          </cell>
          <cell r="L3380">
            <v>10.29</v>
          </cell>
          <cell r="M3380">
            <v>2039744</v>
          </cell>
          <cell r="N3380">
            <v>2039746</v>
          </cell>
          <cell r="O3380" t="str">
            <v>NETWORK_GEO</v>
          </cell>
          <cell r="P3380">
            <v>4.7</v>
          </cell>
          <cell r="Q3380">
            <v>1</v>
          </cell>
          <cell r="R3380" t="str">
            <v>Seller Fulfilled</v>
          </cell>
          <cell r="S3380" t="str">
            <v>Seller Fulfilled</v>
          </cell>
          <cell r="T3380" t="str">
            <v>2YZPVMD5HT7O</v>
          </cell>
          <cell r="U3380" t="str">
            <v>10764608012953</v>
          </cell>
        </row>
        <row r="3381">
          <cell r="A3381" t="str">
            <v>6015-SET4</v>
          </cell>
          <cell r="B3381">
            <v>24420930</v>
          </cell>
          <cell r="C3381" t="str">
            <v>BAZIC Dry Erase Lap Board &amp; Marker, 8.5x11 Inch Whiteboards, 4-Pack</v>
          </cell>
          <cell r="D3381" t="str">
            <v>ACTIVE</v>
          </cell>
          <cell r="E3381" t="str">
            <v>PUBLISHED</v>
          </cell>
          <cell r="F3381" t="str">
            <v>Offer end date has passed</v>
          </cell>
          <cell r="G3381" t="str">
            <v>Office &amp; Stationery</v>
          </cell>
          <cell r="H3381" t="str">
            <v>Dry Erase Markers</v>
          </cell>
          <cell r="I3381">
            <v>39.92</v>
          </cell>
          <cell r="J3381" t="str">
            <v>USD</v>
          </cell>
          <cell r="K3381" t="str">
            <v>Base</v>
          </cell>
          <cell r="L3381" t="str">
            <v>Yes</v>
          </cell>
          <cell r="M3381">
            <v>2039885</v>
          </cell>
          <cell r="N3381">
            <v>2039746</v>
          </cell>
          <cell r="O3381" t="str">
            <v>NETWORK_GEO</v>
          </cell>
          <cell r="P3381">
            <v>3.31</v>
          </cell>
          <cell r="Q3381">
            <v>1</v>
          </cell>
          <cell r="R3381" t="str">
            <v>Seller Fulfilled</v>
          </cell>
          <cell r="S3381" t="str">
            <v>Seller Fulfilled</v>
          </cell>
          <cell r="T3381" t="str">
            <v>0XHVHE7Q7AMH</v>
          </cell>
          <cell r="U3381" t="str">
            <v>10764608012977</v>
          </cell>
        </row>
        <row r="3382">
          <cell r="A3382" t="str">
            <v>619-BOX</v>
          </cell>
          <cell r="B3382">
            <v>800140545</v>
          </cell>
          <cell r="C3382" t="str">
            <v>BAZIC Mini Stand-Up Stapler w/500 Staples, Standard (26/6), 24-Pack</v>
          </cell>
          <cell r="D3382" t="str">
            <v>ACTIVE</v>
          </cell>
          <cell r="E3382" t="str">
            <v>PUBLISHED</v>
          </cell>
          <cell r="F3382" t="str">
            <v>Reasonable price requirements are not met</v>
          </cell>
          <cell r="G3382" t="str">
            <v>Office &amp; Stationery</v>
          </cell>
          <cell r="H3382" t="str">
            <v>Desk Staplers</v>
          </cell>
          <cell r="I3382">
            <v>48.53</v>
          </cell>
          <cell r="J3382" t="str">
            <v>USD</v>
          </cell>
          <cell r="K3382" t="str">
            <v>Base</v>
          </cell>
          <cell r="L3382">
            <v>48.53</v>
          </cell>
          <cell r="M3382">
            <v>2039910</v>
          </cell>
          <cell r="N3382">
            <v>2039913</v>
          </cell>
          <cell r="O3382" t="str">
            <v>NETWORK_GEO</v>
          </cell>
          <cell r="P3382">
            <v>8.06</v>
          </cell>
          <cell r="Q3382">
            <v>1</v>
          </cell>
          <cell r="R3382" t="str">
            <v>Seller Fulfilled</v>
          </cell>
          <cell r="S3382" t="str">
            <v>Seller Fulfilled</v>
          </cell>
          <cell r="T3382" t="str">
            <v>32DBEBP8DUF3</v>
          </cell>
          <cell r="U3382" t="str">
            <v>20764608016378</v>
          </cell>
        </row>
        <row r="3383">
          <cell r="A3383" t="str">
            <v>6301-EACH</v>
          </cell>
          <cell r="B3383">
            <v>314487097</v>
          </cell>
          <cell r="C3383" t="str">
            <v>Bazic Products 6301 Date Stamp &amp; Ink Pad, Black</v>
          </cell>
          <cell r="D3383" t="str">
            <v>ACTIVE</v>
          </cell>
          <cell r="E3383" t="str">
            <v>PUBLISHED</v>
          </cell>
          <cell r="F3383" t="str">
            <v>Listing &amp; Content:UPC Mismatch:Wrong-Item:Unpublish-Auto</v>
          </cell>
          <cell r="G3383" t="str">
            <v>Crafts</v>
          </cell>
          <cell r="H3383" t="str">
            <v>Stamps &amp; Stamp Sets</v>
          </cell>
          <cell r="I3383">
            <v>7.09</v>
          </cell>
          <cell r="J3383" t="str">
            <v>USD</v>
          </cell>
          <cell r="K3383" t="str">
            <v>Base</v>
          </cell>
          <cell r="L3383">
            <v>7.09</v>
          </cell>
          <cell r="M3383">
            <v>2038710</v>
          </cell>
          <cell r="N3383">
            <v>2039719</v>
          </cell>
          <cell r="O3383">
            <v>0.1</v>
          </cell>
          <cell r="P3383">
            <v>1.82</v>
          </cell>
          <cell r="Q3383">
            <v>1</v>
          </cell>
          <cell r="R3383" t="str">
            <v>Seller Fulfilled</v>
          </cell>
          <cell r="S3383" t="str">
            <v>Seller Fulfilled</v>
          </cell>
          <cell r="T3383" t="str">
            <v>1BX15YMLS8KN</v>
          </cell>
          <cell r="U3383" t="str">
            <v>10764608170066</v>
          </cell>
        </row>
        <row r="3384">
          <cell r="A3384" t="str">
            <v>63359-EACH</v>
          </cell>
          <cell r="B3384">
            <v>15323162901</v>
          </cell>
          <cell r="C3384" t="str">
            <v>Minecraft 80pg Coloring Book</v>
          </cell>
          <cell r="D3384" t="str">
            <v>ACTIVE</v>
          </cell>
          <cell r="E3384" t="str">
            <v>PUBLISHED</v>
          </cell>
          <cell r="F3384" t="str">
            <v>Offer end date has passed</v>
          </cell>
          <cell r="G3384" t="str">
            <v>Crafts</v>
          </cell>
          <cell r="H3384" t="str">
            <v>Coloring Books</v>
          </cell>
          <cell r="I3384">
            <v>8.15</v>
          </cell>
          <cell r="J3384" t="str">
            <v>USD</v>
          </cell>
          <cell r="K3384" t="str">
            <v>Base</v>
          </cell>
          <cell r="L3384">
            <v>8.15</v>
          </cell>
          <cell r="M3384">
            <v>2038710</v>
          </cell>
          <cell r="N3384">
            <v>2039719</v>
          </cell>
          <cell r="O3384">
            <v>0.28000000000000003</v>
          </cell>
          <cell r="P3384">
            <v>17.93</v>
          </cell>
          <cell r="Q3384">
            <v>1</v>
          </cell>
          <cell r="R3384" t="str">
            <v>Seller Fulfilled</v>
          </cell>
          <cell r="S3384" t="str">
            <v>Seller Fulfilled</v>
          </cell>
          <cell r="T3384" t="str">
            <v>26NHYSNWCXQV</v>
          </cell>
          <cell r="U3384" t="str">
            <v>20764608170100</v>
          </cell>
        </row>
        <row r="3385">
          <cell r="A3385" t="str">
            <v>72321-CASE</v>
          </cell>
          <cell r="B3385">
            <v>321106470</v>
          </cell>
          <cell r="C3385" t="str">
            <v>Big Print Find-A-Word Digest Puzzle Books 2 Titles, 8.5"x5" Word Search Puzzle Books, 48-Pack</v>
          </cell>
          <cell r="D3385" t="str">
            <v>ACTIVE</v>
          </cell>
          <cell r="E3385" t="str">
            <v>PUBLISHED</v>
          </cell>
          <cell r="F3385" t="str">
            <v>Offer end date has passed</v>
          </cell>
          <cell r="G3385" t="str">
            <v>Books, Music &amp; Movies</v>
          </cell>
          <cell r="H3385" t="str">
            <v>Books</v>
          </cell>
          <cell r="I3385">
            <v>47.99</v>
          </cell>
          <cell r="J3385" t="str">
            <v>USD</v>
          </cell>
          <cell r="K3385" t="str">
            <v>Base</v>
          </cell>
          <cell r="L3385">
            <v>47.99</v>
          </cell>
          <cell r="M3385">
            <v>2038013</v>
          </cell>
          <cell r="N3385">
            <v>2039719</v>
          </cell>
          <cell r="O3385">
            <v>10.66</v>
          </cell>
          <cell r="P3385">
            <v>2.58</v>
          </cell>
          <cell r="Q3385">
            <v>1</v>
          </cell>
          <cell r="R3385" t="str">
            <v>Seller Fulfilled</v>
          </cell>
          <cell r="S3385" t="str">
            <v>Seller Fulfilled</v>
          </cell>
          <cell r="T3385" t="str">
            <v>68DLOQ7AGQCP</v>
          </cell>
          <cell r="U3385" t="str">
            <v>10764608170493</v>
          </cell>
        </row>
        <row r="3386">
          <cell r="A3386" t="str">
            <v>766-A-EACH</v>
          </cell>
          <cell r="B3386">
            <v>535435786</v>
          </cell>
          <cell r="C3386" t="str">
            <v>BAZIC #2 HB Premium Yellow Pencils, Latex Free Eraser (10/Pack), 1-Pack</v>
          </cell>
          <cell r="D3386" t="str">
            <v>ACTIVE</v>
          </cell>
          <cell r="E3386" t="str">
            <v>PUBLISHED</v>
          </cell>
          <cell r="F3386" t="str">
            <v>Offer end date has passed</v>
          </cell>
          <cell r="G3386" t="str">
            <v>Office &amp; Stationery</v>
          </cell>
          <cell r="H3386" t="str">
            <v>Pens</v>
          </cell>
          <cell r="I3386">
            <v>16</v>
          </cell>
          <cell r="J3386" t="str">
            <v>USD</v>
          </cell>
          <cell r="K3386" t="str">
            <v>Base</v>
          </cell>
          <cell r="L3386" t="str">
            <v>Yes</v>
          </cell>
          <cell r="M3386">
            <v>2039721</v>
          </cell>
          <cell r="N3386">
            <v>2039719</v>
          </cell>
          <cell r="O3386" t="str">
            <v>NETWORK_GEO</v>
          </cell>
          <cell r="P3386">
            <v>0.48</v>
          </cell>
          <cell r="Q3386">
            <v>1</v>
          </cell>
          <cell r="R3386" t="str">
            <v>Seller Fulfilled</v>
          </cell>
          <cell r="S3386" t="str">
            <v>Seller Fulfilled</v>
          </cell>
          <cell r="T3386" t="str">
            <v>5OFQSRCLSYZR</v>
          </cell>
          <cell r="U3386" t="str">
            <v>00764608170922</v>
          </cell>
        </row>
        <row r="3387">
          <cell r="A3387" t="str">
            <v>796-EACH</v>
          </cell>
          <cell r="B3387">
            <v>52618167</v>
          </cell>
          <cell r="C3387" t="str">
            <v>BAZIC Mechanical Pencil Electra Core 0.5mm, Latex Free Eraser, 12-count</v>
          </cell>
          <cell r="D3387" t="str">
            <v>ACTIVE</v>
          </cell>
          <cell r="E3387" t="str">
            <v>PUBLISHED</v>
          </cell>
          <cell r="F3387" t="str">
            <v>Reasonable price requirements are not met,Reasonable Price Not Satisfied</v>
          </cell>
          <cell r="G3387" t="str">
            <v>Office &amp; Stationery</v>
          </cell>
          <cell r="H3387" t="str">
            <v>Mechanical Pencils</v>
          </cell>
          <cell r="I3387">
            <v>8.4600000000000009</v>
          </cell>
          <cell r="J3387" t="str">
            <v>USD</v>
          </cell>
          <cell r="K3387" t="str">
            <v>Base</v>
          </cell>
          <cell r="L3387">
            <v>8.4600000000000009</v>
          </cell>
          <cell r="M3387">
            <v>2039720</v>
          </cell>
          <cell r="N3387">
            <v>2039719</v>
          </cell>
          <cell r="O3387" t="str">
            <v>NETWORK_GEO</v>
          </cell>
          <cell r="P3387">
            <v>10.119999999999999</v>
          </cell>
          <cell r="Q3387">
            <v>1</v>
          </cell>
          <cell r="R3387" t="str">
            <v>Seller Fulfilled</v>
          </cell>
          <cell r="S3387" t="str">
            <v>Walmart Fulfilled</v>
          </cell>
          <cell r="T3387" t="str">
            <v>5U2QZPRBSL2A</v>
          </cell>
          <cell r="U3387" t="str">
            <v>20764608017122</v>
          </cell>
        </row>
        <row r="3388">
          <cell r="A3388" t="str">
            <v>8285-EACH</v>
          </cell>
          <cell r="B3388">
            <v>16906762644</v>
          </cell>
          <cell r="C3388" t="str">
            <v>BAZIC Natural Kraft Paper Roll 30" X 14 ft. Brown Gift Wrap Paper 1-Roll</v>
          </cell>
          <cell r="D3388" t="str">
            <v>ACTIVE</v>
          </cell>
          <cell r="E3388" t="str">
            <v>PUBLISHED</v>
          </cell>
          <cell r="G3388" t="str">
            <v>Office &amp; Stationery</v>
          </cell>
          <cell r="H3388" t="str">
            <v>Kraft Paper</v>
          </cell>
          <cell r="I3388">
            <v>8.02</v>
          </cell>
          <cell r="J3388" t="str">
            <v>USD</v>
          </cell>
          <cell r="K3388" t="str">
            <v>Base</v>
          </cell>
          <cell r="L3388">
            <v>8.02</v>
          </cell>
          <cell r="M3388">
            <v>2038710</v>
          </cell>
          <cell r="N3388">
            <v>2039719</v>
          </cell>
          <cell r="O3388" t="str">
            <v>NETWORK_GEO</v>
          </cell>
          <cell r="P3388">
            <v>0.1</v>
          </cell>
          <cell r="Q3388">
            <v>1</v>
          </cell>
          <cell r="R3388" t="str">
            <v>Seller Fulfilled</v>
          </cell>
          <cell r="S3388" t="str">
            <v>Seller Fulfilled</v>
          </cell>
          <cell r="T3388" t="str">
            <v>4LXIMIT1YAMB</v>
          </cell>
          <cell r="U3388" t="str">
            <v>00764608017210</v>
          </cell>
        </row>
        <row r="3389">
          <cell r="A3389" t="str">
            <v>1062-CASE</v>
          </cell>
          <cell r="B3389">
            <v>622799290</v>
          </cell>
          <cell r="C3389" t="str">
            <v>BAZIC School Backpack Classic 17" Mustard, School Bag for Students, 12-Pack</v>
          </cell>
          <cell r="D3389" t="str">
            <v>ACTIVE</v>
          </cell>
          <cell r="E3389" t="str">
            <v>PUBLISHED</v>
          </cell>
          <cell r="F3389" t="str">
            <v>Offer end date has passed</v>
          </cell>
          <cell r="G3389" t="str">
            <v>Office &amp; Stationery</v>
          </cell>
          <cell r="H3389" t="str">
            <v>Pens</v>
          </cell>
          <cell r="I3389">
            <v>7.99</v>
          </cell>
          <cell r="J3389" t="str">
            <v>USD</v>
          </cell>
          <cell r="K3389" t="str">
            <v>Base</v>
          </cell>
          <cell r="L3389" t="str">
            <v>Yes</v>
          </cell>
          <cell r="M3389">
            <v>2038980</v>
          </cell>
          <cell r="N3389">
            <v>2039719</v>
          </cell>
          <cell r="O3389" t="str">
            <v>NETWORK_GEO</v>
          </cell>
          <cell r="P3389">
            <v>0.13</v>
          </cell>
          <cell r="Q3389">
            <v>1</v>
          </cell>
          <cell r="R3389" t="str">
            <v>Seller Fulfilled</v>
          </cell>
          <cell r="S3389" t="str">
            <v>Seller Fulfilled</v>
          </cell>
          <cell r="T3389" t="str">
            <v>57UZGXNP964Z</v>
          </cell>
          <cell r="U3389" t="str">
            <v>00764608017425</v>
          </cell>
        </row>
        <row r="3390">
          <cell r="A3390" t="str">
            <v>1225-BOX</v>
          </cell>
          <cell r="B3390">
            <v>656900347</v>
          </cell>
          <cell r="C3390" t="str">
            <v>BAZIC Washable Markers 8 Color Jumbo Coloring Marker (8/Pack), 24-Packs</v>
          </cell>
          <cell r="D3390" t="str">
            <v>ACTIVE</v>
          </cell>
          <cell r="E3390" t="str">
            <v>PUBLISHED</v>
          </cell>
          <cell r="F3390" t="str">
            <v>Offer end date has passed,Price Adjusted</v>
          </cell>
          <cell r="G3390" t="str">
            <v>Office &amp; Stationery</v>
          </cell>
          <cell r="H3390" t="str">
            <v>Pens</v>
          </cell>
          <cell r="I3390">
            <v>44.75</v>
          </cell>
          <cell r="J3390" t="str">
            <v>USD</v>
          </cell>
          <cell r="K3390" t="str">
            <v>Base</v>
          </cell>
          <cell r="L3390" t="str">
            <v>Yes</v>
          </cell>
          <cell r="M3390">
            <v>2039746</v>
          </cell>
          <cell r="N3390">
            <v>2039719</v>
          </cell>
          <cell r="O3390" t="str">
            <v>NETWORK_GEO</v>
          </cell>
          <cell r="P3390">
            <v>3.36</v>
          </cell>
          <cell r="Q3390">
            <v>1</v>
          </cell>
          <cell r="R3390" t="str">
            <v>Seller Fulfilled</v>
          </cell>
          <cell r="S3390" t="str">
            <v>Seller Fulfilled</v>
          </cell>
          <cell r="T3390" t="str">
            <v>5L2QKWBHFDAF</v>
          </cell>
          <cell r="U3390" t="str">
            <v>10764608017439</v>
          </cell>
        </row>
        <row r="3391">
          <cell r="A3391" t="str">
            <v>1257-PACK2</v>
          </cell>
          <cell r="B3391">
            <v>245715353</v>
          </cell>
          <cell r="C3391" t="str">
            <v>BAZIC Dry Erase Marker Assorted Color Chisel Tip Whiteboard Markers (4/Pack), 2-Packs</v>
          </cell>
          <cell r="D3391" t="str">
            <v>ACTIVE</v>
          </cell>
          <cell r="E3391" t="str">
            <v>PUBLISHED</v>
          </cell>
          <cell r="F3391" t="str">
            <v>Offer end date has passed</v>
          </cell>
          <cell r="G3391" t="str">
            <v>Office &amp; Stationery</v>
          </cell>
          <cell r="H3391" t="str">
            <v>Form Holders &amp; Clipboards</v>
          </cell>
          <cell r="I3391">
            <v>19.09</v>
          </cell>
          <cell r="J3391" t="str">
            <v>USD</v>
          </cell>
          <cell r="K3391" t="str">
            <v>Base</v>
          </cell>
          <cell r="L3391" t="str">
            <v>Yes</v>
          </cell>
          <cell r="M3391">
            <v>2039746</v>
          </cell>
          <cell r="N3391">
            <v>2039893</v>
          </cell>
          <cell r="O3391" t="str">
            <v>NETWORK_GEO</v>
          </cell>
          <cell r="P3391">
            <v>1.84</v>
          </cell>
          <cell r="Q3391">
            <v>1</v>
          </cell>
          <cell r="R3391" t="str">
            <v>Seller Fulfilled</v>
          </cell>
          <cell r="S3391" t="str">
            <v>Seller Fulfilled</v>
          </cell>
          <cell r="T3391" t="str">
            <v>4SVL24YHOVJR</v>
          </cell>
          <cell r="U3391" t="str">
            <v>00469960143279</v>
          </cell>
        </row>
        <row r="3392">
          <cell r="A3392" t="str">
            <v>1297-BOX</v>
          </cell>
          <cell r="B3392">
            <v>17708453841</v>
          </cell>
          <cell r="C3392" t="str">
            <v>BAZIC Dry Erase Marker Assorted Color Fine Tip, Whiteboard Pen, Low Odor (12/Box), 12-Pack</v>
          </cell>
          <cell r="D3392" t="str">
            <v>ACTIVE</v>
          </cell>
          <cell r="E3392" t="str">
            <v>PUBLISHED</v>
          </cell>
          <cell r="F3392" t="str">
            <v>Offer end date has passed</v>
          </cell>
          <cell r="G3392" t="str">
            <v>Office &amp; Stationery</v>
          </cell>
          <cell r="H3392" t="str">
            <v>Form Holders &amp; Clipboards</v>
          </cell>
          <cell r="I3392">
            <v>22.99</v>
          </cell>
          <cell r="J3392" t="str">
            <v>USD</v>
          </cell>
          <cell r="K3392" t="str">
            <v>Base</v>
          </cell>
          <cell r="L3392" t="str">
            <v>Yes</v>
          </cell>
          <cell r="M3392">
            <v>2039746</v>
          </cell>
          <cell r="N3392">
            <v>2039893</v>
          </cell>
          <cell r="O3392" t="str">
            <v>NETWORK_GEO</v>
          </cell>
          <cell r="P3392">
            <v>2.25</v>
          </cell>
          <cell r="Q3392">
            <v>1</v>
          </cell>
          <cell r="R3392" t="str">
            <v>Seller Fulfilled</v>
          </cell>
          <cell r="S3392" t="str">
            <v>Seller Fulfilled</v>
          </cell>
          <cell r="T3392" t="str">
            <v>1DA3QJJ8LBO2</v>
          </cell>
          <cell r="U3392" t="str">
            <v>00764608018125</v>
          </cell>
        </row>
        <row r="3393">
          <cell r="A3393" t="str">
            <v>17049-BOX</v>
          </cell>
          <cell r="B3393">
            <v>606206142</v>
          </cell>
          <cell r="C3393" t="str">
            <v>BAZIC Spencer Red Retractable Pen w/ Cushion Grip (5/Pack) 1.0 mm,  24-Pack</v>
          </cell>
          <cell r="D3393" t="str">
            <v>ARCHIVED</v>
          </cell>
          <cell r="E3393" t="str">
            <v>UNPUBLISHED</v>
          </cell>
          <cell r="F3393" t="str">
            <v>Offer end date has passed</v>
          </cell>
          <cell r="G3393" t="str">
            <v>Office &amp; Stationery</v>
          </cell>
          <cell r="H3393" t="str">
            <v>Manual Pencil Sharpeners</v>
          </cell>
          <cell r="I3393">
            <v>27.26</v>
          </cell>
          <cell r="J3393" t="str">
            <v>USD</v>
          </cell>
          <cell r="K3393" t="str">
            <v>Base</v>
          </cell>
          <cell r="L3393" t="str">
            <v>Yes</v>
          </cell>
          <cell r="M3393">
            <v>2039719</v>
          </cell>
          <cell r="N3393">
            <v>2039751</v>
          </cell>
          <cell r="O3393" t="str">
            <v>NETWORK_GEO</v>
          </cell>
          <cell r="P3393">
            <v>1.74</v>
          </cell>
          <cell r="Q3393">
            <v>1</v>
          </cell>
          <cell r="R3393" t="str">
            <v>Seller Fulfilled</v>
          </cell>
          <cell r="S3393" t="str">
            <v>Seller Fulfilled</v>
          </cell>
          <cell r="T3393" t="str">
            <v>3VQIWJC9XGKK</v>
          </cell>
          <cell r="U3393" t="str">
            <v>10764608019266</v>
          </cell>
        </row>
        <row r="3394">
          <cell r="A3394" t="str">
            <v>1712-CASE</v>
          </cell>
          <cell r="B3394">
            <v>628354721</v>
          </cell>
          <cell r="C3394" t="str">
            <v>BAZIC Elara Fuse Tech Ink Retractable Pen, 1.0 mm Medium Point Black Ink, Gradient Barrel (3/Pack), 144-Pack</v>
          </cell>
          <cell r="D3394" t="str">
            <v>ACTIVE</v>
          </cell>
          <cell r="E3394" t="str">
            <v>UNPUBLISHED</v>
          </cell>
          <cell r="F3394" t="str">
            <v>Reasonable price requirements are not met,Reasonable Price Not Satisfied</v>
          </cell>
          <cell r="G3394" t="str">
            <v>Office &amp; Stationery</v>
          </cell>
          <cell r="H3394" t="str">
            <v>Glue</v>
          </cell>
          <cell r="I3394">
            <v>10.25</v>
          </cell>
          <cell r="J3394" t="str">
            <v>USD</v>
          </cell>
          <cell r="K3394" t="str">
            <v>Base</v>
          </cell>
          <cell r="L3394" t="str">
            <v>Yes</v>
          </cell>
          <cell r="M3394">
            <v>2039719</v>
          </cell>
          <cell r="N3394">
            <v>2039872</v>
          </cell>
          <cell r="O3394" t="str">
            <v>NETWORK_GEO</v>
          </cell>
          <cell r="P3394">
            <v>1</v>
          </cell>
          <cell r="Q3394">
            <v>1</v>
          </cell>
          <cell r="R3394" t="str">
            <v>Seller Fulfilled</v>
          </cell>
          <cell r="S3394" t="str">
            <v>Walmart Fulfilled</v>
          </cell>
          <cell r="T3394" t="str">
            <v>6WZUYPHXY6YO</v>
          </cell>
          <cell r="U3394" t="str">
            <v>00463043331263</v>
          </cell>
        </row>
        <row r="3395">
          <cell r="A3395" t="str">
            <v>1721-EACH</v>
          </cell>
          <cell r="B3395">
            <v>863137762</v>
          </cell>
          <cell r="C3395" t="str">
            <v>BAZIC Royal Assorted Color Rollerball Pen 0.7mm w/ Regulator, (3/Pack), 1-Pack</v>
          </cell>
          <cell r="D3395" t="str">
            <v>ACTIVE</v>
          </cell>
          <cell r="E3395" t="str">
            <v>UNPUBLISHED</v>
          </cell>
          <cell r="F3395" t="str">
            <v>Reasonable price requirements are not met,Reasonable Price Not Satisfied</v>
          </cell>
          <cell r="G3395" t="str">
            <v>Office &amp; Stationery</v>
          </cell>
          <cell r="H3395" t="str">
            <v>Pens</v>
          </cell>
          <cell r="I3395">
            <v>7.99</v>
          </cell>
          <cell r="J3395" t="str">
            <v>USD</v>
          </cell>
          <cell r="K3395" t="str">
            <v>Base</v>
          </cell>
          <cell r="L3395" t="str">
            <v>Yes</v>
          </cell>
          <cell r="M3395">
            <v>2039719</v>
          </cell>
          <cell r="N3395">
            <v>2038710</v>
          </cell>
          <cell r="O3395">
            <v>0.1</v>
          </cell>
          <cell r="P3395">
            <v>0.04</v>
          </cell>
          <cell r="Q3395">
            <v>1</v>
          </cell>
          <cell r="R3395" t="str">
            <v>Seller Fulfilled</v>
          </cell>
          <cell r="S3395" t="str">
            <v>Walmart Fulfilled</v>
          </cell>
          <cell r="T3395" t="str">
            <v>3IZ2DEZXFW4I</v>
          </cell>
          <cell r="U3395" t="str">
            <v>00764608020852</v>
          </cell>
        </row>
        <row r="3396">
          <cell r="A3396" t="str">
            <v>2507-EACH</v>
          </cell>
          <cell r="B3396">
            <v>27924549</v>
          </cell>
          <cell r="C3396" t="str">
            <v>BAZIC 12 Color Twistable Crayons, Twist-Up Propelling Crayon, 1-Pack</v>
          </cell>
          <cell r="D3396" t="str">
            <v>ACTIVE</v>
          </cell>
          <cell r="E3396" t="str">
            <v>SYSTEM_PROBLEM</v>
          </cell>
          <cell r="F3396" t="str">
            <v>IP-Trademark PCP</v>
          </cell>
          <cell r="G3396" t="str">
            <v>Crafts</v>
          </cell>
          <cell r="H3396" t="str">
            <v>Crayons</v>
          </cell>
          <cell r="I3396">
            <v>7.09</v>
          </cell>
          <cell r="J3396" t="str">
            <v>USD</v>
          </cell>
          <cell r="K3396" t="str">
            <v>Base</v>
          </cell>
          <cell r="L3396" t="str">
            <v>Yes</v>
          </cell>
          <cell r="M3396">
            <v>2039722</v>
          </cell>
          <cell r="N3396">
            <v>2039907</v>
          </cell>
          <cell r="O3396" t="str">
            <v>NETWORK_GEO</v>
          </cell>
          <cell r="P3396">
            <v>35.82</v>
          </cell>
          <cell r="Q3396">
            <v>1</v>
          </cell>
          <cell r="R3396" t="str">
            <v>Seller Fulfilled</v>
          </cell>
          <cell r="S3396" t="str">
            <v>Seller Fulfilled</v>
          </cell>
          <cell r="T3396" t="str">
            <v>2KWIDLIG663R</v>
          </cell>
          <cell r="U3396" t="str">
            <v>20764608021327</v>
          </cell>
        </row>
        <row r="3397">
          <cell r="A3397" t="str">
            <v>3009-BOX</v>
          </cell>
          <cell r="B3397">
            <v>342555721</v>
          </cell>
          <cell r="C3397" t="str">
            <v>BAZIC 8-Digit Dual Power Calculator Pocket Size, Solar Powered &amp; Battery, 24-Pack</v>
          </cell>
          <cell r="D3397" t="str">
            <v>ACTIVE</v>
          </cell>
          <cell r="E3397" t="str">
            <v>PUBLISHED</v>
          </cell>
          <cell r="G3397" t="str">
            <v>Office &amp; Stationery</v>
          </cell>
          <cell r="H3397" t="str">
            <v>Calculators</v>
          </cell>
          <cell r="I3397">
            <v>68.989999999999995</v>
          </cell>
          <cell r="J3397" t="str">
            <v>USD</v>
          </cell>
          <cell r="K3397" t="str">
            <v>Base</v>
          </cell>
          <cell r="L3397">
            <v>68.989999999999995</v>
          </cell>
          <cell r="M3397">
            <v>2039735</v>
          </cell>
          <cell r="N3397">
            <v>2039742</v>
          </cell>
          <cell r="O3397" t="str">
            <v>NETWORK_GEO</v>
          </cell>
          <cell r="P3397">
            <v>2.1800000000000002</v>
          </cell>
          <cell r="Q3397">
            <v>1</v>
          </cell>
          <cell r="R3397" t="str">
            <v>Seller Fulfilled</v>
          </cell>
          <cell r="S3397" t="str">
            <v>Seller Fulfilled</v>
          </cell>
          <cell r="T3397" t="str">
            <v>6RJYY72Y3PLW</v>
          </cell>
          <cell r="U3397" t="str">
            <v>00764608021828</v>
          </cell>
        </row>
        <row r="3398">
          <cell r="A3398" t="str">
            <v>3103-CASE</v>
          </cell>
          <cell r="B3398">
            <v>600450915</v>
          </cell>
          <cell r="C3398" t="str">
            <v>BAZIC Manila File Folder 1/3 Cut Letter Size, Left Right Center Tabs, 288-Count</v>
          </cell>
          <cell r="D3398" t="str">
            <v>ACTIVE</v>
          </cell>
          <cell r="E3398" t="str">
            <v>PUBLISHED</v>
          </cell>
          <cell r="F3398" t="str">
            <v>Offer end date has passed</v>
          </cell>
          <cell r="G3398" t="str">
            <v>Office &amp; Stationery</v>
          </cell>
          <cell r="H3398" t="str">
            <v>Pencil &amp; Pen Erasers</v>
          </cell>
          <cell r="I3398">
            <v>8.02</v>
          </cell>
          <cell r="J3398" t="str">
            <v>USD</v>
          </cell>
          <cell r="K3398" t="str">
            <v>Base</v>
          </cell>
          <cell r="L3398" t="str">
            <v>Yes</v>
          </cell>
          <cell r="M3398">
            <v>2039742</v>
          </cell>
          <cell r="N3398">
            <v>2039721</v>
          </cell>
          <cell r="O3398" t="str">
            <v>NETWORK_GEO</v>
          </cell>
          <cell r="P3398">
            <v>0.22</v>
          </cell>
          <cell r="Q3398">
            <v>1</v>
          </cell>
          <cell r="R3398" t="str">
            <v>Seller Fulfilled</v>
          </cell>
          <cell r="S3398" t="str">
            <v>Seller Fulfilled</v>
          </cell>
          <cell r="T3398" t="str">
            <v>7FC4MM72UEVB</v>
          </cell>
          <cell r="U3398" t="str">
            <v>00465904513504</v>
          </cell>
        </row>
        <row r="3399">
          <cell r="A3399" t="str">
            <v>3177-CASE</v>
          </cell>
          <cell r="B3399">
            <v>654430285</v>
          </cell>
          <cell r="C3399" t="str">
            <v>BAZIC Expanding File Folder 13 Pockets w/ A-Z Tab Monthly, Document Envelopes 6-Pack</v>
          </cell>
          <cell r="D3399" t="str">
            <v>ACTIVE</v>
          </cell>
          <cell r="E3399" t="str">
            <v>PUBLISHED</v>
          </cell>
          <cell r="F3399" t="str">
            <v>Offer end date has passed</v>
          </cell>
          <cell r="G3399" t="str">
            <v>Office &amp; Stationery</v>
          </cell>
          <cell r="H3399" t="str">
            <v>Paper Clips</v>
          </cell>
          <cell r="I3399">
            <v>39.75</v>
          </cell>
          <cell r="J3399" t="str">
            <v>USD</v>
          </cell>
          <cell r="K3399" t="str">
            <v>Base</v>
          </cell>
          <cell r="L3399" t="str">
            <v>Yes</v>
          </cell>
          <cell r="M3399">
            <v>2039742</v>
          </cell>
          <cell r="N3399">
            <v>2039905</v>
          </cell>
          <cell r="O3399" t="str">
            <v>NETWORK_GEO</v>
          </cell>
          <cell r="P3399">
            <v>6.02</v>
          </cell>
          <cell r="Q3399">
            <v>1</v>
          </cell>
          <cell r="R3399" t="str">
            <v>Seller Fulfilled</v>
          </cell>
          <cell r="S3399" t="str">
            <v>Seller Fulfilled</v>
          </cell>
          <cell r="T3399" t="str">
            <v>4R6LOBCFXYCH</v>
          </cell>
          <cell r="U3399" t="str">
            <v>10764608002220</v>
          </cell>
        </row>
        <row r="3400">
          <cell r="A3400" t="str">
            <v>3334-PACK2</v>
          </cell>
          <cell r="B3400">
            <v>179804750</v>
          </cell>
          <cell r="C3400" t="str">
            <v>BAZIC Modeling Clay Cream Color 1LB, Non Toxic, Bulk for Classroom, 2-Packs</v>
          </cell>
          <cell r="D3400" t="str">
            <v>ARCHIVED</v>
          </cell>
          <cell r="E3400" t="str">
            <v>UNPUBLISHED</v>
          </cell>
          <cell r="F3400" t="str">
            <v>Offer end date has passed,No Match Found - Adjusted to your last submitted price</v>
          </cell>
          <cell r="G3400" t="str">
            <v>Office &amp; Stationery</v>
          </cell>
          <cell r="H3400" t="str">
            <v>Highlighters</v>
          </cell>
          <cell r="I3400">
            <v>12.99</v>
          </cell>
          <cell r="J3400" t="str">
            <v>USD</v>
          </cell>
          <cell r="K3400" t="str">
            <v>Base</v>
          </cell>
          <cell r="L3400" t="str">
            <v>No</v>
          </cell>
          <cell r="M3400">
            <v>2039741</v>
          </cell>
          <cell r="N3400">
            <v>2039896</v>
          </cell>
          <cell r="O3400" t="str">
            <v>NETWORK_GEO</v>
          </cell>
          <cell r="P3400">
            <v>0.4</v>
          </cell>
          <cell r="Q3400">
            <v>1</v>
          </cell>
          <cell r="R3400" t="str">
            <v>Seller Fulfilled</v>
          </cell>
          <cell r="S3400" t="str">
            <v>Seller Fulfilled</v>
          </cell>
          <cell r="T3400" t="str">
            <v>1HHSU1QXBAKK</v>
          </cell>
          <cell r="U3400" t="str">
            <v>00764608023327</v>
          </cell>
        </row>
        <row r="3401">
          <cell r="A3401" t="str">
            <v>3336-EACH</v>
          </cell>
          <cell r="B3401">
            <v>688014840</v>
          </cell>
          <cell r="C3401" t="str">
            <v>BAZIC Modeling Clay Green Color 1LB, Non Toxic, Bulk for Classroom, 1-Pack</v>
          </cell>
          <cell r="D3401" t="str">
            <v>ACTIVE</v>
          </cell>
          <cell r="E3401" t="str">
            <v>PUBLISHED</v>
          </cell>
          <cell r="F3401" t="str">
            <v>Offer end date has passed</v>
          </cell>
          <cell r="G3401" t="str">
            <v>Crafts</v>
          </cell>
          <cell r="H3401" t="str">
            <v>Crayons</v>
          </cell>
          <cell r="I3401">
            <v>7.09</v>
          </cell>
          <cell r="J3401" t="str">
            <v>USD</v>
          </cell>
          <cell r="K3401" t="str">
            <v>Base</v>
          </cell>
          <cell r="L3401" t="str">
            <v>Yes</v>
          </cell>
          <cell r="M3401">
            <v>2039741</v>
          </cell>
          <cell r="N3401">
            <v>2039722</v>
          </cell>
          <cell r="O3401">
            <v>1.05</v>
          </cell>
          <cell r="P3401">
            <v>0.28000000000000003</v>
          </cell>
          <cell r="Q3401">
            <v>1</v>
          </cell>
          <cell r="R3401" t="str">
            <v>Seller Fulfilled</v>
          </cell>
          <cell r="S3401" t="str">
            <v>Seller Fulfilled</v>
          </cell>
          <cell r="T3401" t="str">
            <v>10UX4O0W9778</v>
          </cell>
          <cell r="U3401" t="str">
            <v>00764608025079</v>
          </cell>
        </row>
        <row r="3402">
          <cell r="A3402" t="str">
            <v>38150-CASE</v>
          </cell>
          <cell r="B3402">
            <v>156854440</v>
          </cell>
          <cell r="C3402" t="str">
            <v>Treasury of Illustrated Hardcover Storybooks, 8 Title: Peter Pan, Beauty and the Beast, Treasure Island, Alice in Wonderland, Fun Books for Gift, 48-Pack</v>
          </cell>
          <cell r="D3402" t="str">
            <v>ACTIVE</v>
          </cell>
          <cell r="E3402" t="str">
            <v>UNPUBLISHED</v>
          </cell>
          <cell r="F3402" t="str">
            <v>Reasonable price requirements are not met,Reasonable Price Not Satisfied</v>
          </cell>
          <cell r="G3402" t="str">
            <v>Office &amp; Stationery</v>
          </cell>
          <cell r="H3402" t="str">
            <v>Calculators</v>
          </cell>
          <cell r="I3402">
            <v>64.52</v>
          </cell>
          <cell r="J3402" t="str">
            <v>USD</v>
          </cell>
          <cell r="K3402" t="str">
            <v>Base</v>
          </cell>
          <cell r="L3402" t="str">
            <v>Yes</v>
          </cell>
          <cell r="M3402">
            <v>2038710</v>
          </cell>
          <cell r="N3402">
            <v>2039735</v>
          </cell>
          <cell r="O3402" t="str">
            <v>NETWORK_GEO</v>
          </cell>
          <cell r="P3402">
            <v>2.78</v>
          </cell>
          <cell r="Q3402">
            <v>1</v>
          </cell>
          <cell r="R3402" t="str">
            <v>Seller Fulfilled</v>
          </cell>
          <cell r="S3402" t="str">
            <v>Seller Fulfilled</v>
          </cell>
          <cell r="T3402" t="str">
            <v>4IMA5Z3UGBAN</v>
          </cell>
          <cell r="U3402" t="str">
            <v>10764608030094</v>
          </cell>
        </row>
        <row r="3403">
          <cell r="A3403" t="str">
            <v>3988-EACH</v>
          </cell>
          <cell r="B3403">
            <v>826943842</v>
          </cell>
          <cell r="C3403" t="str">
            <v>BAZIC Round Nylon Bristle Brush, Jumbo Paintbrushes (4/pack), 1-Pack</v>
          </cell>
          <cell r="D3403" t="str">
            <v>ACTIVE</v>
          </cell>
          <cell r="E3403" t="str">
            <v>PUBLISHED</v>
          </cell>
          <cell r="F3403"/>
          <cell r="G3403" t="str">
            <v>Crafts</v>
          </cell>
          <cell r="H3403" t="str">
            <v>Art Stencils &amp; Templates</v>
          </cell>
          <cell r="I3403">
            <v>8.99</v>
          </cell>
          <cell r="J3403" t="str">
            <v>USD</v>
          </cell>
          <cell r="K3403" t="str">
            <v>Base</v>
          </cell>
          <cell r="L3403" t="str">
            <v>Yes</v>
          </cell>
          <cell r="M3403">
            <v>2039747</v>
          </cell>
          <cell r="N3403">
            <v>2038710</v>
          </cell>
          <cell r="O3403" t="str">
            <v>NETWORK_GEO</v>
          </cell>
          <cell r="P3403">
            <v>0.16</v>
          </cell>
          <cell r="Q3403">
            <v>1</v>
          </cell>
          <cell r="R3403" t="str">
            <v>Seller Fulfilled</v>
          </cell>
          <cell r="S3403" t="str">
            <v>Seller Fulfilled</v>
          </cell>
          <cell r="T3403" t="str">
            <v>6NFG7YDKALT3</v>
          </cell>
          <cell r="U3403" t="str">
            <v>00764608003022</v>
          </cell>
        </row>
        <row r="3404">
          <cell r="A3404" t="str">
            <v>5016-CASE</v>
          </cell>
          <cell r="B3404">
            <v>391471223</v>
          </cell>
          <cell r="C3404" t="str">
            <v>BAZIC Poster Board Red 22" X 28", Bulk Boards for School Craft, 25-Pack</v>
          </cell>
          <cell r="D3404" t="str">
            <v>ACTIVE</v>
          </cell>
          <cell r="E3404" t="str">
            <v>PUBLISHED</v>
          </cell>
          <cell r="F3404" t="str">
            <v>Offer end date has passed</v>
          </cell>
          <cell r="G3404" t="str">
            <v>Office &amp; Stationery</v>
          </cell>
          <cell r="H3404" t="str">
            <v>File Folders</v>
          </cell>
          <cell r="I3404">
            <v>83.25</v>
          </cell>
          <cell r="J3404" t="str">
            <v>USD</v>
          </cell>
          <cell r="K3404" t="str">
            <v>Base</v>
          </cell>
          <cell r="L3404" t="str">
            <v>Yes</v>
          </cell>
          <cell r="M3404">
            <v>2039749</v>
          </cell>
          <cell r="N3404">
            <v>2039742</v>
          </cell>
          <cell r="O3404" t="str">
            <v>NETWORK_GEO</v>
          </cell>
          <cell r="P3404">
            <v>17.98</v>
          </cell>
          <cell r="Q3404">
            <v>1</v>
          </cell>
          <cell r="R3404" t="str">
            <v>Seller Fulfilled</v>
          </cell>
          <cell r="S3404" t="str">
            <v>Seller Fulfilled</v>
          </cell>
          <cell r="T3404" t="str">
            <v>1AMYV1MZIR83</v>
          </cell>
          <cell r="U3404" t="str">
            <v>20764608031036</v>
          </cell>
        </row>
        <row r="3405">
          <cell r="A3405" t="str">
            <v>5078-CASE</v>
          </cell>
          <cell r="B3405">
            <v>375825107</v>
          </cell>
          <cell r="C3405" t="str">
            <v>BAZIC Filler Paper Loose Leaf Papers 125 Sheet, College Ruled, 24-Pack</v>
          </cell>
          <cell r="D3405" t="str">
            <v>ARCHIVED</v>
          </cell>
          <cell r="E3405" t="str">
            <v>UNPUBLISHED</v>
          </cell>
          <cell r="F3405" t="str">
            <v>Offer end date has passed</v>
          </cell>
          <cell r="G3405" t="str">
            <v>Office &amp; Stationery</v>
          </cell>
          <cell r="H3405" t="str">
            <v>Binders</v>
          </cell>
          <cell r="I3405">
            <v>30.5</v>
          </cell>
          <cell r="J3405" t="str">
            <v>USD</v>
          </cell>
          <cell r="K3405" t="str">
            <v>Base</v>
          </cell>
          <cell r="L3405" t="str">
            <v>Yes</v>
          </cell>
          <cell r="M3405">
            <v>2039724</v>
          </cell>
          <cell r="N3405">
            <v>2039738</v>
          </cell>
          <cell r="O3405" t="str">
            <v>ALWAYS_TWO_DAY</v>
          </cell>
          <cell r="P3405">
            <v>5.57</v>
          </cell>
          <cell r="Q3405">
            <v>1</v>
          </cell>
          <cell r="R3405" t="str">
            <v>Walmart Fulfilled</v>
          </cell>
          <cell r="S3405" t="str">
            <v>Seller Fulfilled</v>
          </cell>
          <cell r="T3405" t="str">
            <v>23DXJTZLNGQO</v>
          </cell>
          <cell r="U3405" t="str">
            <v>00465804749386</v>
          </cell>
        </row>
        <row r="3406">
          <cell r="A3406" t="str">
            <v>5081-CASE</v>
          </cell>
          <cell r="B3406">
            <v>646868302</v>
          </cell>
          <cell r="C3406" t="str">
            <v>BAZIC All Purpose Order Book, 50 Sets 8 3/8"x10 11/16" 2-Part Carbonless, 12-Packs</v>
          </cell>
          <cell r="D3406" t="str">
            <v>ACTIVE</v>
          </cell>
          <cell r="E3406" t="str">
            <v>PUBLISHED</v>
          </cell>
          <cell r="F3406" t="str">
            <v>Compliance - Childrenâ€™s Product Policy,Price Adjusted</v>
          </cell>
          <cell r="G3406" t="str">
            <v>Office &amp; Stationery</v>
          </cell>
          <cell r="H3406" t="str">
            <v>File Folders</v>
          </cell>
          <cell r="I3406">
            <v>36.090000000000003</v>
          </cell>
          <cell r="J3406" t="str">
            <v>USD</v>
          </cell>
          <cell r="K3406" t="str">
            <v>Base</v>
          </cell>
          <cell r="L3406" t="str">
            <v>Yes</v>
          </cell>
          <cell r="M3406">
            <v>2038710</v>
          </cell>
          <cell r="N3406">
            <v>2039742</v>
          </cell>
          <cell r="O3406" t="str">
            <v>NETWORK_GEO</v>
          </cell>
          <cell r="P3406">
            <v>4.18</v>
          </cell>
          <cell r="Q3406">
            <v>1</v>
          </cell>
          <cell r="R3406" t="str">
            <v>Seller Fulfilled</v>
          </cell>
          <cell r="S3406" t="str">
            <v>Seller Fulfilled</v>
          </cell>
          <cell r="T3406" t="str">
            <v>3UTX2LEZ0LXX</v>
          </cell>
          <cell r="U3406" t="str">
            <v>20764608031777</v>
          </cell>
        </row>
        <row r="3407">
          <cell r="A3407" t="str">
            <v>5451-EACH</v>
          </cell>
          <cell r="B3407">
            <v>101862471</v>
          </cell>
          <cell r="C3407" t="str">
            <v>BAZIC White Catalog Mailing Envelope 9" x 12" Self Seal Envelopes, 5-Count</v>
          </cell>
          <cell r="D3407" t="str">
            <v>ACTIVE</v>
          </cell>
          <cell r="E3407" t="str">
            <v>PUBLISHED</v>
          </cell>
          <cell r="F3407" t="str">
            <v>Offer end date has passed,No Match Found - Adjusted to your last submitted price</v>
          </cell>
          <cell r="G3407" t="str">
            <v>Office &amp; Stationery</v>
          </cell>
          <cell r="H3407" t="str">
            <v>Envelopes</v>
          </cell>
          <cell r="I3407">
            <v>7.47</v>
          </cell>
          <cell r="J3407" t="str">
            <v>USD</v>
          </cell>
          <cell r="K3407" t="str">
            <v>Base</v>
          </cell>
          <cell r="L3407">
            <v>7.47</v>
          </cell>
          <cell r="M3407">
            <v>2038710</v>
          </cell>
          <cell r="N3407">
            <v>2039741</v>
          </cell>
          <cell r="O3407">
            <v>1</v>
          </cell>
          <cell r="P3407">
            <v>2.09</v>
          </cell>
          <cell r="Q3407">
            <v>1</v>
          </cell>
          <cell r="R3407" t="str">
            <v>Seller Fulfilled</v>
          </cell>
          <cell r="S3407" t="str">
            <v>Seller Fulfilled</v>
          </cell>
          <cell r="T3407" t="str">
            <v>5MILQOXDR3GX</v>
          </cell>
          <cell r="U3407" t="str">
            <v>00461798047507</v>
          </cell>
        </row>
        <row r="3408">
          <cell r="A3408" t="str">
            <v>709-PACK2</v>
          </cell>
          <cell r="B3408">
            <v>5026971772</v>
          </cell>
          <cell r="C3408" t="str">
            <v>BAZIC Pre-Sharpened #2 HB Jumbo Pencils, Latex Free Eraser (12 Count/Pack), 2-Packs</v>
          </cell>
          <cell r="D3408" t="str">
            <v>ARCHIVED</v>
          </cell>
          <cell r="E3408" t="str">
            <v>UNPUBLISHED</v>
          </cell>
          <cell r="F3408" t="str">
            <v>Offer end date has passed</v>
          </cell>
          <cell r="G3408" t="str">
            <v>Crafts</v>
          </cell>
          <cell r="H3408" t="str">
            <v>Clays &amp; Doughs</v>
          </cell>
          <cell r="I3408">
            <v>12.01</v>
          </cell>
          <cell r="J3408" t="str">
            <v>USD</v>
          </cell>
          <cell r="K3408" t="str">
            <v>Base</v>
          </cell>
          <cell r="L3408" t="str">
            <v>Yes</v>
          </cell>
          <cell r="M3408">
            <v>2039720</v>
          </cell>
          <cell r="N3408">
            <v>2039741</v>
          </cell>
          <cell r="O3408" t="str">
            <v>NETWORK_GEO</v>
          </cell>
          <cell r="P3408">
            <v>1.05</v>
          </cell>
          <cell r="Q3408">
            <v>1</v>
          </cell>
          <cell r="R3408" t="str">
            <v>Seller Fulfilled</v>
          </cell>
          <cell r="S3408" t="str">
            <v>Seller Fulfilled</v>
          </cell>
          <cell r="T3408" t="str">
            <v>46FKVN0RZSBQ</v>
          </cell>
          <cell r="U3408" t="str">
            <v>00764608033364</v>
          </cell>
        </row>
        <row r="3409">
          <cell r="A3409" t="str">
            <v>766-A-BOX</v>
          </cell>
          <cell r="B3409">
            <v>5187573525</v>
          </cell>
          <cell r="C3409" t="str">
            <v>BAZIC #2 HB Premium Yellow Pencils, Latex Free Eraser (10/Pack), 24-Pack</v>
          </cell>
          <cell r="D3409" t="str">
            <v>ACTIVE</v>
          </cell>
          <cell r="E3409" t="str">
            <v>PUBLISHED</v>
          </cell>
          <cell r="G3409" t="str">
            <v>Office &amp; Stationery</v>
          </cell>
          <cell r="H3409" t="str">
            <v>Pencils</v>
          </cell>
          <cell r="I3409">
            <v>38.64</v>
          </cell>
          <cell r="J3409" t="str">
            <v>USD</v>
          </cell>
          <cell r="K3409" t="str">
            <v>Base</v>
          </cell>
          <cell r="L3409">
            <v>38.64</v>
          </cell>
          <cell r="M3409">
            <v>2039720</v>
          </cell>
          <cell r="N3409">
            <v>2039741</v>
          </cell>
          <cell r="O3409" t="str">
            <v>NETWORK_GEO</v>
          </cell>
          <cell r="P3409">
            <v>8.34</v>
          </cell>
          <cell r="Q3409">
            <v>1</v>
          </cell>
          <cell r="R3409" t="str">
            <v>Seller Fulfilled</v>
          </cell>
          <cell r="S3409" t="str">
            <v>Seller Fulfilled</v>
          </cell>
          <cell r="T3409" t="str">
            <v>7IZTY319U9K7</v>
          </cell>
          <cell r="U3409" t="str">
            <v>10764608033477</v>
          </cell>
        </row>
        <row r="3410">
          <cell r="A3410" t="str">
            <v>791-EACH</v>
          </cell>
          <cell r="B3410">
            <v>145899969</v>
          </cell>
          <cell r="C3410" t="str">
            <v>BAZIC Ceramics Mechanical Pencil Lead Refills 2B 0.9mm (36 Count/Pack), 1-Pack</v>
          </cell>
          <cell r="D3410" t="str">
            <v>ACTIVE</v>
          </cell>
          <cell r="E3410" t="str">
            <v>PUBLISHED</v>
          </cell>
          <cell r="F3410" t="str">
            <v>Offer end date has passed</v>
          </cell>
          <cell r="G3410" t="str">
            <v>Office &amp; Stationery</v>
          </cell>
          <cell r="H3410" t="str">
            <v>Mechanical Pencil Refills</v>
          </cell>
          <cell r="I3410">
            <v>7.47</v>
          </cell>
          <cell r="J3410" t="str">
            <v>USD</v>
          </cell>
          <cell r="K3410" t="str">
            <v>Base</v>
          </cell>
          <cell r="L3410" t="str">
            <v>Yes</v>
          </cell>
          <cell r="M3410">
            <v>2039720</v>
          </cell>
          <cell r="N3410">
            <v>2038710</v>
          </cell>
          <cell r="O3410">
            <v>0.06</v>
          </cell>
          <cell r="P3410">
            <v>0.06</v>
          </cell>
          <cell r="Q3410">
            <v>1</v>
          </cell>
          <cell r="R3410" t="str">
            <v>Seller Fulfilled</v>
          </cell>
          <cell r="S3410" t="str">
            <v>Seller Fulfilled</v>
          </cell>
          <cell r="T3410" t="str">
            <v>6FQF7PH95JR5</v>
          </cell>
          <cell r="U3410" t="str">
            <v>00764608034392</v>
          </cell>
        </row>
        <row r="3411">
          <cell r="A3411" t="str">
            <v>8243-CASE</v>
          </cell>
          <cell r="B3411">
            <v>16916824093</v>
          </cell>
          <cell r="C3411" t="str">
            <v>BAZIC Catalog Envelope 6" x 9" Gummed Seal Eyelet Closure, 1000-Count</v>
          </cell>
          <cell r="D3411" t="str">
            <v>ACTIVE</v>
          </cell>
          <cell r="E3411" t="str">
            <v>PUBLISHED</v>
          </cell>
          <cell r="F3411" t="str">
            <v>Offer end date has passed</v>
          </cell>
          <cell r="G3411" t="str">
            <v>Crafts</v>
          </cell>
          <cell r="H3411" t="str">
            <v>Coloring Books</v>
          </cell>
          <cell r="I3411">
            <v>104.99</v>
          </cell>
          <cell r="J3411" t="str">
            <v>USD</v>
          </cell>
          <cell r="K3411" t="str">
            <v>Base</v>
          </cell>
          <cell r="L3411" t="str">
            <v>Yes</v>
          </cell>
          <cell r="M3411">
            <v>2038710</v>
          </cell>
          <cell r="N3411">
            <v>2038710</v>
          </cell>
          <cell r="O3411" t="str">
            <v>NETWORK_GEO</v>
          </cell>
          <cell r="P3411">
            <v>22.26</v>
          </cell>
          <cell r="Q3411">
            <v>1</v>
          </cell>
          <cell r="R3411" t="str">
            <v>Seller Fulfilled</v>
          </cell>
          <cell r="S3411" t="str">
            <v>Seller Fulfilled</v>
          </cell>
          <cell r="T3411" t="str">
            <v>2CCDAFT96ATA</v>
          </cell>
          <cell r="U3411" t="str">
            <v>20030099381500</v>
          </cell>
        </row>
        <row r="3412">
          <cell r="A3412" t="str">
            <v>8250-EACH</v>
          </cell>
          <cell r="B3412">
            <v>16560360618</v>
          </cell>
          <cell r="C3412" t="str">
            <v>BAZIC Kraft Bubble Mailers #000 4"x7.25" Padded Cushion Envelope, 5-Count</v>
          </cell>
          <cell r="D3412" t="str">
            <v>ACTIVE</v>
          </cell>
          <cell r="E3412" t="str">
            <v>PUBLISHED</v>
          </cell>
          <cell r="F3412" t="str">
            <v>Offer end date has passed</v>
          </cell>
          <cell r="G3412" t="str">
            <v>Crafts</v>
          </cell>
          <cell r="H3412" t="str">
            <v>Art Brushes</v>
          </cell>
          <cell r="I3412">
            <v>8.68</v>
          </cell>
          <cell r="J3412" t="str">
            <v>USD</v>
          </cell>
          <cell r="K3412" t="str">
            <v>Base</v>
          </cell>
          <cell r="L3412" t="str">
            <v>Yes</v>
          </cell>
          <cell r="M3412">
            <v>2038710</v>
          </cell>
          <cell r="N3412">
            <v>2039747</v>
          </cell>
          <cell r="O3412" t="str">
            <v>NETWORK_GEO</v>
          </cell>
          <cell r="P3412">
            <v>0.12</v>
          </cell>
          <cell r="Q3412">
            <v>1</v>
          </cell>
          <cell r="R3412" t="str">
            <v>Seller Fulfilled</v>
          </cell>
          <cell r="S3412" t="str">
            <v>Seller Fulfilled</v>
          </cell>
          <cell r="T3412" t="str">
            <v>459BI27O27P0</v>
          </cell>
          <cell r="U3412" t="str">
            <v>00764608039885</v>
          </cell>
        </row>
        <row r="3413">
          <cell r="A3413" t="str">
            <v>972-EACH</v>
          </cell>
          <cell r="B3413">
            <v>22077785</v>
          </cell>
          <cell r="C3413" t="str">
            <v>BAZIC 1.88" X 60 Yards White Duct Tape [972]</v>
          </cell>
          <cell r="D3413" t="str">
            <v>ACTIVE</v>
          </cell>
          <cell r="E3413" t="str">
            <v>PUBLISHED</v>
          </cell>
          <cell r="F3413" t="str">
            <v>Offer end date has passed</v>
          </cell>
          <cell r="G3413" t="str">
            <v>Office &amp; Stationery</v>
          </cell>
          <cell r="H3413" t="str">
            <v>Binders</v>
          </cell>
          <cell r="I3413">
            <v>25.5</v>
          </cell>
          <cell r="J3413" t="str">
            <v>USD</v>
          </cell>
          <cell r="K3413" t="str">
            <v>Base</v>
          </cell>
          <cell r="L3413" t="str">
            <v>Yes</v>
          </cell>
          <cell r="M3413">
            <v>2042502</v>
          </cell>
          <cell r="N3413">
            <v>2039738</v>
          </cell>
          <cell r="O3413" t="str">
            <v>NETWORK_GEO</v>
          </cell>
          <cell r="P3413">
            <v>2.72</v>
          </cell>
          <cell r="Q3413">
            <v>1</v>
          </cell>
          <cell r="R3413" t="str">
            <v>Seller Fulfilled</v>
          </cell>
          <cell r="S3413" t="str">
            <v>Seller Fulfilled</v>
          </cell>
          <cell r="T3413" t="str">
            <v>7IKIMTF1S1WW</v>
          </cell>
          <cell r="U3413" t="str">
            <v>00462873101329</v>
          </cell>
        </row>
        <row r="3414">
          <cell r="A3414" t="str">
            <v>L-50-EACH</v>
          </cell>
          <cell r="B3414">
            <v>534270623</v>
          </cell>
          <cell r="C3414" t="str">
            <v>BAZIC 12" X 16" Abierto &amp; Cerrado Sign on Back, Open &amp; Closed Signs, Double Sides Plastic Vinyl, Business Store Office Window Restaurants Bars Retail Salon Shop, Waterproof Indoor Outdoor, 1-Pack</v>
          </cell>
          <cell r="D3414" t="str">
            <v>ACTIVE</v>
          </cell>
          <cell r="E3414" t="str">
            <v>PUBLISHED</v>
          </cell>
          <cell r="G3414" t="str">
            <v>Home &amp; Garden</v>
          </cell>
          <cell r="H3414" t="str">
            <v>Plaques &amp; Signs</v>
          </cell>
          <cell r="I3414">
            <v>7.36</v>
          </cell>
          <cell r="J3414" t="str">
            <v>USD</v>
          </cell>
          <cell r="K3414" t="str">
            <v>Base</v>
          </cell>
          <cell r="L3414">
            <v>7.36</v>
          </cell>
          <cell r="M3414">
            <v>2038710</v>
          </cell>
          <cell r="N3414">
            <v>2039738</v>
          </cell>
          <cell r="O3414" t="str">
            <v>NETWORK_GEO</v>
          </cell>
          <cell r="P3414">
            <v>1.48</v>
          </cell>
          <cell r="Q3414">
            <v>1</v>
          </cell>
          <cell r="R3414" t="str">
            <v>Seller Fulfilled</v>
          </cell>
          <cell r="S3414" t="str">
            <v>Seller Fulfilled</v>
          </cell>
          <cell r="T3414" t="str">
            <v>0SKFB73HUCCT</v>
          </cell>
          <cell r="U3414" t="str">
            <v>00465145367508</v>
          </cell>
        </row>
        <row r="3415">
          <cell r="A3415" t="str">
            <v>1611-PACK2</v>
          </cell>
          <cell r="B3415">
            <v>366771160</v>
          </cell>
          <cell r="C3415" t="str">
            <v>BAZIC Correction Liquid White Out 22 ml, Foam Brush &amp; Metal Tip, 2-Pack</v>
          </cell>
          <cell r="D3415" t="str">
            <v>ACTIVE</v>
          </cell>
          <cell r="E3415" t="str">
            <v>PUBLISHED</v>
          </cell>
          <cell r="F3415" t="str">
            <v>Offer end date has passed</v>
          </cell>
          <cell r="G3415" t="str">
            <v>Office &amp; Stationery</v>
          </cell>
          <cell r="H3415" t="str">
            <v>Poster Boards</v>
          </cell>
          <cell r="I3415">
            <v>23.99</v>
          </cell>
          <cell r="J3415" t="str">
            <v>USD</v>
          </cell>
          <cell r="K3415" t="str">
            <v>Base</v>
          </cell>
          <cell r="L3415" t="str">
            <v>Yes</v>
          </cell>
          <cell r="M3415">
            <v>2039913</v>
          </cell>
          <cell r="N3415">
            <v>2039749</v>
          </cell>
          <cell r="O3415" t="str">
            <v>NETWORK_GEO</v>
          </cell>
          <cell r="P3415">
            <v>4.74</v>
          </cell>
          <cell r="Q3415">
            <v>1</v>
          </cell>
          <cell r="R3415" t="str">
            <v>Seller Fulfilled</v>
          </cell>
          <cell r="S3415" t="str">
            <v>Walmart Fulfilled</v>
          </cell>
          <cell r="T3415" t="str">
            <v>52X9TRNHE1XF</v>
          </cell>
          <cell r="U3415" t="str">
            <v>20764608050167</v>
          </cell>
        </row>
        <row r="3416">
          <cell r="A3416" t="str">
            <v>17035-EACH</v>
          </cell>
          <cell r="B3416">
            <v>716266698</v>
          </cell>
          <cell r="C3416" t="str">
            <v>BAZIC Skylar Fineliner Pen, Fine Tip 0.4mm Pens, Black Ink, 4 Count, 1-Pack</v>
          </cell>
          <cell r="D3416" t="str">
            <v>ACTIVE</v>
          </cell>
          <cell r="E3416" t="str">
            <v>PUBLISHED</v>
          </cell>
          <cell r="G3416" t="str">
            <v>Office &amp; Stationery</v>
          </cell>
          <cell r="H3416" t="str">
            <v>Pens</v>
          </cell>
          <cell r="I3416">
            <v>7.8</v>
          </cell>
          <cell r="J3416" t="str">
            <v>USD</v>
          </cell>
          <cell r="K3416" t="str">
            <v>Base</v>
          </cell>
          <cell r="L3416">
            <v>7.8</v>
          </cell>
          <cell r="M3416">
            <v>2039719</v>
          </cell>
          <cell r="N3416">
            <v>2039723</v>
          </cell>
          <cell r="O3416" t="str">
            <v>NETWORK_GEO</v>
          </cell>
          <cell r="P3416">
            <v>20.97</v>
          </cell>
          <cell r="Q3416">
            <v>1</v>
          </cell>
          <cell r="R3416" t="str">
            <v>WFS Eligible</v>
          </cell>
          <cell r="S3416" t="str">
            <v>Seller Fulfilled</v>
          </cell>
          <cell r="T3416" t="str">
            <v>1OK0VOO4QI96</v>
          </cell>
          <cell r="U3416" t="str">
            <v>20764608050457</v>
          </cell>
        </row>
        <row r="3417">
          <cell r="A3417" t="str">
            <v>17087-BOX</v>
          </cell>
          <cell r="B3417">
            <v>5129242878</v>
          </cell>
          <cell r="C3417" t="str">
            <v>BAZIC Essence Gel Pen, Medium Point 1.0mm Black Pen, Comfort Grip, 12 Count, 12-Packs</v>
          </cell>
          <cell r="D3417" t="str">
            <v>ACTIVE</v>
          </cell>
          <cell r="E3417" t="str">
            <v>PUBLISHED</v>
          </cell>
          <cell r="F3417" t="str">
            <v>Offer end date has passed,Price Adjusted</v>
          </cell>
          <cell r="G3417" t="str">
            <v>Office &amp; Stationery</v>
          </cell>
          <cell r="H3417" t="str">
            <v>Pens</v>
          </cell>
          <cell r="I3417">
            <v>46.49</v>
          </cell>
          <cell r="J3417" t="str">
            <v>USD</v>
          </cell>
          <cell r="K3417" t="str">
            <v>Base</v>
          </cell>
          <cell r="L3417">
            <v>46.49</v>
          </cell>
          <cell r="M3417">
            <v>2039719</v>
          </cell>
          <cell r="N3417">
            <v>2038710</v>
          </cell>
          <cell r="O3417">
            <v>2.98</v>
          </cell>
          <cell r="P3417">
            <v>16.22</v>
          </cell>
          <cell r="Q3417">
            <v>1</v>
          </cell>
          <cell r="R3417" t="str">
            <v>Seller Fulfilled</v>
          </cell>
          <cell r="S3417" t="str">
            <v>Walmart Fulfilled</v>
          </cell>
          <cell r="T3417" t="str">
            <v>3QXYKXE0JELX</v>
          </cell>
          <cell r="U3417" t="str">
            <v>20764608050464</v>
          </cell>
        </row>
        <row r="3418">
          <cell r="A3418" t="str">
            <v>1908-SET4</v>
          </cell>
          <cell r="B3418">
            <v>16402407233</v>
          </cell>
          <cell r="C3418" t="str">
            <v>BAZIC Pencil Sharpener Dual Blades, Standard &amp; Jumbo Size Crayons, 4-Pack</v>
          </cell>
          <cell r="D3418" t="str">
            <v>ACTIVE</v>
          </cell>
          <cell r="E3418" t="str">
            <v>PUBLISHED</v>
          </cell>
          <cell r="F3418" t="str">
            <v>Compliance - Childrenâ€™s Product Policy,Price Adjusted</v>
          </cell>
          <cell r="G3418" t="str">
            <v>Office &amp; Stationery</v>
          </cell>
          <cell r="H3418" t="str">
            <v>Poster Boards</v>
          </cell>
          <cell r="I3418">
            <v>40.75</v>
          </cell>
          <cell r="J3418" t="str">
            <v>USD</v>
          </cell>
          <cell r="K3418" t="str">
            <v>Base</v>
          </cell>
          <cell r="L3418" t="str">
            <v>Yes</v>
          </cell>
          <cell r="M3418">
            <v>2039751</v>
          </cell>
          <cell r="N3418">
            <v>2039749</v>
          </cell>
          <cell r="O3418" t="str">
            <v>NETWORK_GEO</v>
          </cell>
          <cell r="P3418">
            <v>4.9800000000000004</v>
          </cell>
          <cell r="Q3418">
            <v>1</v>
          </cell>
          <cell r="R3418" t="str">
            <v>Seller Fulfilled</v>
          </cell>
          <cell r="S3418" t="str">
            <v>Seller Fulfilled</v>
          </cell>
          <cell r="T3418" t="str">
            <v>4EWUQI19DD8Y</v>
          </cell>
          <cell r="U3418" t="str">
            <v>20764608050556</v>
          </cell>
        </row>
        <row r="3419">
          <cell r="A3419" t="str">
            <v>2081-BOX</v>
          </cell>
          <cell r="B3419">
            <v>9960259613</v>
          </cell>
          <cell r="C3419" t="str">
            <v>BAZIC TinyBond Permanent Glue Tape 8 mm x 5.47 Yard, Double Sided Mini Adhesive Tape Rollers, 24-Pack</v>
          </cell>
          <cell r="D3419" t="str">
            <v>ACTIVE</v>
          </cell>
          <cell r="E3419" t="str">
            <v>PUBLISHED</v>
          </cell>
          <cell r="G3419" t="str">
            <v>Office &amp; Stationery</v>
          </cell>
          <cell r="H3419" t="str">
            <v>Transparent Tapes</v>
          </cell>
          <cell r="I3419">
            <v>38.32</v>
          </cell>
          <cell r="J3419" t="str">
            <v>USD</v>
          </cell>
          <cell r="K3419" t="str">
            <v>Base</v>
          </cell>
          <cell r="L3419">
            <v>38.32</v>
          </cell>
          <cell r="M3419">
            <v>2039729</v>
          </cell>
          <cell r="N3419">
            <v>2038710</v>
          </cell>
          <cell r="O3419" t="str">
            <v>NETWORK_GEO</v>
          </cell>
          <cell r="P3419">
            <v>0.83</v>
          </cell>
          <cell r="Q3419">
            <v>1</v>
          </cell>
          <cell r="R3419" t="str">
            <v>Seller Fulfilled</v>
          </cell>
          <cell r="S3419" t="str">
            <v>Seller Fulfilled</v>
          </cell>
          <cell r="T3419" t="str">
            <v>6B7RVPX21RSY</v>
          </cell>
          <cell r="U3419" t="str">
            <v>00468228512741</v>
          </cell>
        </row>
        <row r="3420">
          <cell r="A3420" t="str">
            <v>2112-EACH</v>
          </cell>
          <cell r="B3420">
            <v>16441702525</v>
          </cell>
          <cell r="C3420" t="str">
            <v>BAZIC 2 Pockets Poly Folder, 3 Prong Fastener Clip, Green Color, 1-Count</v>
          </cell>
          <cell r="D3420" t="str">
            <v>ACTIVE</v>
          </cell>
          <cell r="E3420" t="str">
            <v>UNPUBLISHED</v>
          </cell>
          <cell r="F3420" t="str">
            <v>PRICING_ERROR,PRICING_ERROR</v>
          </cell>
          <cell r="G3420" t="str">
            <v>Office &amp; Stationery</v>
          </cell>
          <cell r="H3420" t="str">
            <v>Pocket Folders</v>
          </cell>
          <cell r="I3420">
            <v>7</v>
          </cell>
          <cell r="J3420" t="str">
            <v>USD</v>
          </cell>
          <cell r="K3420" t="str">
            <v>Base</v>
          </cell>
          <cell r="L3420" t="str">
            <v>Yes</v>
          </cell>
          <cell r="M3420">
            <v>2039742</v>
          </cell>
          <cell r="N3420">
            <v>2039724</v>
          </cell>
          <cell r="O3420">
            <v>0.12</v>
          </cell>
          <cell r="P3420">
            <v>21.38</v>
          </cell>
          <cell r="Q3420">
            <v>1</v>
          </cell>
          <cell r="R3420" t="str">
            <v>Seller Fulfilled</v>
          </cell>
          <cell r="S3420" t="str">
            <v>Seller Fulfilled</v>
          </cell>
          <cell r="T3420" t="str">
            <v>3AVCOSQ512A8</v>
          </cell>
          <cell r="U3420" t="str">
            <v>20764608050785</v>
          </cell>
        </row>
        <row r="3421">
          <cell r="A3421" t="str">
            <v>2401-PACK4</v>
          </cell>
          <cell r="B3421">
            <v>1437895569</v>
          </cell>
          <cell r="C3421" t="str">
            <v>BAZIC Jumbo Sidewalk Chalk (15/Bucket), Outdoor Coloring, 4-Bucket</v>
          </cell>
          <cell r="D3421" t="str">
            <v>ACTIVE</v>
          </cell>
          <cell r="E3421" t="str">
            <v>PUBLISHED</v>
          </cell>
          <cell r="F3421" t="str">
            <v>Offer end date has passed,Price Adjusted</v>
          </cell>
          <cell r="G3421" t="str">
            <v>Office &amp; Stationery</v>
          </cell>
          <cell r="H3421" t="str">
            <v>Record Books &amp; Ledgers</v>
          </cell>
          <cell r="I3421">
            <v>40.03</v>
          </cell>
          <cell r="J3421" t="str">
            <v>USD</v>
          </cell>
          <cell r="K3421" t="str">
            <v>Base</v>
          </cell>
          <cell r="L3421" t="str">
            <v>Yes</v>
          </cell>
          <cell r="M3421">
            <v>2038710</v>
          </cell>
          <cell r="N3421">
            <v>2038710</v>
          </cell>
          <cell r="O3421" t="str">
            <v>NETWORK_GEO</v>
          </cell>
          <cell r="P3421">
            <v>9.7550000000000008</v>
          </cell>
          <cell r="Q3421">
            <v>1</v>
          </cell>
          <cell r="R3421" t="str">
            <v>WFS Eligible</v>
          </cell>
          <cell r="S3421" t="str">
            <v>Seller Fulfilled</v>
          </cell>
          <cell r="T3421" t="str">
            <v>2SJ7N2SP4Y80</v>
          </cell>
          <cell r="U3421" t="str">
            <v>20764608050815</v>
          </cell>
        </row>
        <row r="3422">
          <cell r="A3422" t="str">
            <v>267-PACK2</v>
          </cell>
          <cell r="B3422">
            <v>5358135003</v>
          </cell>
          <cell r="C3422" t="str">
            <v>BAZIC Binder Clips Large 2 Inch (51mm) Black, Paper Clips (12/Pack), 2-Packs</v>
          </cell>
          <cell r="D3422" t="str">
            <v>ACTIVE</v>
          </cell>
          <cell r="E3422" t="str">
            <v>PUBLISHED</v>
          </cell>
          <cell r="F3422" t="str">
            <v>Reasonable price requirements are not met</v>
          </cell>
          <cell r="G3422" t="str">
            <v>Office &amp; Stationery</v>
          </cell>
          <cell r="H3422" t="str">
            <v>Binder Clips</v>
          </cell>
          <cell r="I3422">
            <v>18.98</v>
          </cell>
          <cell r="J3422" t="str">
            <v>USD</v>
          </cell>
          <cell r="K3422" t="str">
            <v>Base</v>
          </cell>
          <cell r="L3422">
            <v>18.98</v>
          </cell>
          <cell r="M3422">
            <v>2039905</v>
          </cell>
          <cell r="N3422">
            <v>2038710</v>
          </cell>
          <cell r="O3422" t="str">
            <v>NETWORK_GEO</v>
          </cell>
          <cell r="P3422">
            <v>7.2</v>
          </cell>
          <cell r="Q3422">
            <v>1</v>
          </cell>
          <cell r="R3422" t="str">
            <v>Seller Fulfilled</v>
          </cell>
          <cell r="S3422" t="str">
            <v>Seller Fulfilled</v>
          </cell>
          <cell r="T3422" t="str">
            <v>2ESCDDYG6VLL</v>
          </cell>
          <cell r="U3422" t="str">
            <v>20805219531574</v>
          </cell>
        </row>
        <row r="3423">
          <cell r="A3423" t="str">
            <v>304-PACK2</v>
          </cell>
          <cell r="B3423">
            <v>323998213</v>
          </cell>
          <cell r="C3423" t="str">
            <v>BAZIC Plastic Protractor Semicircular 6 Inch 180 Degrees, 2-Packs</v>
          </cell>
          <cell r="D3423" t="str">
            <v>ACTIVE</v>
          </cell>
          <cell r="E3423" t="str">
            <v>PUBLISHED</v>
          </cell>
          <cell r="F3423" t="str">
            <v>Offer end date has passed</v>
          </cell>
          <cell r="G3423" t="str">
            <v>Office &amp; Stationery</v>
          </cell>
          <cell r="H3423" t="str">
            <v>Envelopes</v>
          </cell>
          <cell r="I3423">
            <v>7.99</v>
          </cell>
          <cell r="J3423" t="str">
            <v>USD</v>
          </cell>
          <cell r="K3423" t="str">
            <v>Base</v>
          </cell>
          <cell r="L3423" t="str">
            <v>Yes</v>
          </cell>
          <cell r="M3423">
            <v>2039733</v>
          </cell>
          <cell r="N3423">
            <v>2038710</v>
          </cell>
          <cell r="O3423" t="str">
            <v>NETWORK_GEO</v>
          </cell>
          <cell r="P3423">
            <v>1</v>
          </cell>
          <cell r="Q3423">
            <v>1</v>
          </cell>
          <cell r="R3423" t="str">
            <v>Seller Fulfilled</v>
          </cell>
          <cell r="S3423" t="str">
            <v>Seller Fulfilled</v>
          </cell>
          <cell r="T3423" t="str">
            <v>56GJP3IZ99ZO</v>
          </cell>
          <cell r="U3423" t="str">
            <v>00764608054512</v>
          </cell>
        </row>
        <row r="3424">
          <cell r="A3424" t="str">
            <v>3134-A-CASE</v>
          </cell>
          <cell r="B3424">
            <v>522390374</v>
          </cell>
          <cell r="C3424" t="str">
            <v>BAZIC 3 Ring Binder 1" Economy Binders White, Hold 175 Sheets, 24-Count</v>
          </cell>
          <cell r="D3424" t="str">
            <v>ACTIVE</v>
          </cell>
          <cell r="E3424" t="str">
            <v>PUBLISHED</v>
          </cell>
          <cell r="F3424" t="str">
            <v>Offer end date has passed,Price Adjusted</v>
          </cell>
          <cell r="G3424" t="str">
            <v>Crafts</v>
          </cell>
          <cell r="H3424" t="str">
            <v>Coloring Books</v>
          </cell>
          <cell r="I3424">
            <v>59.99</v>
          </cell>
          <cell r="J3424" t="str">
            <v>USD</v>
          </cell>
          <cell r="K3424" t="str">
            <v>Base</v>
          </cell>
          <cell r="L3424" t="str">
            <v>Yes</v>
          </cell>
          <cell r="M3424">
            <v>2039738</v>
          </cell>
          <cell r="N3424">
            <v>2038710</v>
          </cell>
          <cell r="O3424" t="str">
            <v>NETWORK_GEO</v>
          </cell>
          <cell r="P3424">
            <v>13.74</v>
          </cell>
          <cell r="Q3424">
            <v>1</v>
          </cell>
          <cell r="R3424" t="str">
            <v>Seller Fulfilled</v>
          </cell>
          <cell r="S3424" t="str">
            <v>Seller Fulfilled</v>
          </cell>
          <cell r="T3424" t="str">
            <v>36QCQSZQ6XR1</v>
          </cell>
          <cell r="U3424" t="str">
            <v>20088908558001</v>
          </cell>
        </row>
        <row r="3425">
          <cell r="A3425" t="str">
            <v>3203-CASE</v>
          </cell>
          <cell r="B3425">
            <v>807406076</v>
          </cell>
          <cell r="C3425" t="str">
            <v>BAZIC Quality Desktop Paper Punch 3 Hole 1/4" w/ Chip Tray Holder, 12-Pack</v>
          </cell>
          <cell r="D3425" t="str">
            <v>ACTIVE</v>
          </cell>
          <cell r="E3425" t="str">
            <v>PUBLISHED</v>
          </cell>
          <cell r="G3425" t="str">
            <v>Office &amp; Stationery</v>
          </cell>
          <cell r="H3425" t="str">
            <v>Paper Hole Punches</v>
          </cell>
          <cell r="I3425">
            <v>134.49</v>
          </cell>
          <cell r="J3425" t="str">
            <v>USD</v>
          </cell>
          <cell r="K3425" t="str">
            <v>Base</v>
          </cell>
          <cell r="L3425">
            <v>134.49</v>
          </cell>
          <cell r="M3425">
            <v>2048506</v>
          </cell>
          <cell r="N3425">
            <v>2039723</v>
          </cell>
          <cell r="O3425" t="str">
            <v>NETWORK_GEO</v>
          </cell>
          <cell r="P3425">
            <v>2.895</v>
          </cell>
          <cell r="Q3425">
            <v>1</v>
          </cell>
          <cell r="R3425" t="str">
            <v>WFS Eligible</v>
          </cell>
          <cell r="S3425" t="str">
            <v>Walmart Fulfilled</v>
          </cell>
          <cell r="T3425" t="str">
            <v>1MYPC1RE0TJK</v>
          </cell>
          <cell r="U3425" t="str">
            <v>00468148046135</v>
          </cell>
        </row>
        <row r="3426">
          <cell r="A3426" t="str">
            <v>3459-A-CASE</v>
          </cell>
          <cell r="B3426">
            <v>332507056</v>
          </cell>
          <cell r="C3426" t="str">
            <v>BAZIC Glitter Glue Silver Gold Iridescent Metallic, Non-Toxic (6.76oz/Pack), 24-Packs</v>
          </cell>
          <cell r="D3426" t="str">
            <v>ACTIVE</v>
          </cell>
          <cell r="E3426" t="str">
            <v>PUBLISHED</v>
          </cell>
          <cell r="F3426" t="str">
            <v>Offer end date has passed,No Match Found - Adjusted to your last submitted price</v>
          </cell>
          <cell r="G3426" t="str">
            <v>Crafts</v>
          </cell>
          <cell r="H3426" t="str">
            <v>Glitter</v>
          </cell>
          <cell r="I3426">
            <v>45.2</v>
          </cell>
          <cell r="J3426" t="str">
            <v>USD</v>
          </cell>
          <cell r="K3426" t="str">
            <v>Base</v>
          </cell>
          <cell r="L3426">
            <v>45.2</v>
          </cell>
          <cell r="M3426">
            <v>2038710</v>
          </cell>
          <cell r="N3426">
            <v>2038710</v>
          </cell>
          <cell r="O3426">
            <v>12</v>
          </cell>
          <cell r="P3426">
            <v>2.42</v>
          </cell>
          <cell r="Q3426">
            <v>1</v>
          </cell>
          <cell r="R3426" t="str">
            <v>Seller Fulfilled</v>
          </cell>
          <cell r="S3426" t="str">
            <v>Walmart Fulfilled</v>
          </cell>
          <cell r="T3426" t="str">
            <v>5F7X27PJFLMT</v>
          </cell>
          <cell r="U3426" t="str">
            <v>10764608063023</v>
          </cell>
        </row>
        <row r="3427">
          <cell r="A3427" t="str">
            <v>5039-CASE</v>
          </cell>
          <cell r="B3427">
            <v>486915968</v>
          </cell>
          <cell r="C3427" t="str">
            <v>BAZIC Perforated Writing Pad, 50 Sheets 8.5"x11.75", White, Total 72 Count</v>
          </cell>
          <cell r="D3427" t="str">
            <v>ACTIVE</v>
          </cell>
          <cell r="E3427" t="str">
            <v>PUBLISHED</v>
          </cell>
          <cell r="F3427" t="str">
            <v>Offer end date has passed</v>
          </cell>
          <cell r="G3427" t="str">
            <v>Office &amp; Stationery</v>
          </cell>
          <cell r="H3427" t="str">
            <v>Writing Notebooks &amp; Sketch Books</v>
          </cell>
          <cell r="I3427">
            <v>148.75</v>
          </cell>
          <cell r="J3427" t="str">
            <v>USD</v>
          </cell>
          <cell r="K3427" t="str">
            <v>Base</v>
          </cell>
          <cell r="L3427">
            <v>148.75</v>
          </cell>
          <cell r="M3427">
            <v>2039723</v>
          </cell>
          <cell r="N3427">
            <v>2039720</v>
          </cell>
          <cell r="O3427">
            <v>35.28</v>
          </cell>
          <cell r="P3427">
            <v>0.62</v>
          </cell>
          <cell r="Q3427">
            <v>1</v>
          </cell>
          <cell r="R3427" t="str">
            <v>Seller Fulfilled</v>
          </cell>
          <cell r="S3427" t="str">
            <v>Seller Fulfilled</v>
          </cell>
          <cell r="T3427" t="str">
            <v>6XMWLW5SEC94</v>
          </cell>
          <cell r="U3427" t="str">
            <v>00467874045672</v>
          </cell>
        </row>
        <row r="3428">
          <cell r="A3428" t="str">
            <v>5064-CASE</v>
          </cell>
          <cell r="B3428">
            <v>410486861</v>
          </cell>
          <cell r="C3428" t="str">
            <v>BAZIC Security Self Seal Envelope 4 1/8" x 9 1/2" #10 Tint Mailing Envelopes 2500-Count</v>
          </cell>
          <cell r="D3428" t="str">
            <v>RETIRED</v>
          </cell>
          <cell r="E3428" t="str">
            <v>UNPUBLISHED</v>
          </cell>
          <cell r="F3428" t="str">
            <v>Offer end date has passed,No Match Found - Adjusted to your last submitted price</v>
          </cell>
          <cell r="G3428" t="str">
            <v>Office &amp; Stationery</v>
          </cell>
          <cell r="H3428" t="str">
            <v>Pencils</v>
          </cell>
          <cell r="I3428">
            <v>34.79</v>
          </cell>
          <cell r="J3428" t="str">
            <v>USD</v>
          </cell>
          <cell r="K3428" t="str">
            <v>Base</v>
          </cell>
          <cell r="L3428" t="str">
            <v>Yes</v>
          </cell>
          <cell r="M3428">
            <v>2038710</v>
          </cell>
          <cell r="N3428">
            <v>2039720</v>
          </cell>
          <cell r="O3428" t="str">
            <v>NETWORK_GEO</v>
          </cell>
          <cell r="P3428">
            <v>3.48</v>
          </cell>
          <cell r="Q3428">
            <v>1</v>
          </cell>
          <cell r="R3428" t="str">
            <v>Seller Fulfilled</v>
          </cell>
          <cell r="S3428" t="str">
            <v>Seller Fulfilled</v>
          </cell>
          <cell r="T3428" t="str">
            <v>41VUI848UF79</v>
          </cell>
          <cell r="U3428" t="str">
            <v>30764608007663</v>
          </cell>
        </row>
        <row r="3429">
          <cell r="A3429" t="str">
            <v>5071-CASE</v>
          </cell>
          <cell r="B3429">
            <v>282662657</v>
          </cell>
          <cell r="C3429" t="str">
            <v>BAZIC Catalog Envelope 6" x 9" Gummed Seal Eyelet Closure, 1000-Count</v>
          </cell>
          <cell r="D3429" t="str">
            <v>ARCHIVED</v>
          </cell>
          <cell r="E3429" t="str">
            <v>UNPUBLISHED</v>
          </cell>
          <cell r="F3429" t="str">
            <v>Offer end date has passed,No Match Found - Adjusted to your last submitted price</v>
          </cell>
          <cell r="G3429" t="str">
            <v>Office &amp; Stationery</v>
          </cell>
          <cell r="H3429" t="str">
            <v>Mechanical Pencil Refills</v>
          </cell>
          <cell r="I3429">
            <v>8.25</v>
          </cell>
          <cell r="J3429" t="str">
            <v>USD</v>
          </cell>
          <cell r="K3429" t="str">
            <v>Base</v>
          </cell>
          <cell r="L3429" t="str">
            <v>Yes</v>
          </cell>
          <cell r="M3429">
            <v>2038710</v>
          </cell>
          <cell r="N3429">
            <v>2039720</v>
          </cell>
          <cell r="O3429" t="str">
            <v>NETWORK_GEO</v>
          </cell>
          <cell r="P3429">
            <v>0.06</v>
          </cell>
          <cell r="Q3429">
            <v>1</v>
          </cell>
          <cell r="R3429" t="str">
            <v>Seller Fulfilled</v>
          </cell>
          <cell r="S3429" t="str">
            <v>Seller Fulfilled</v>
          </cell>
          <cell r="T3429" t="str">
            <v>10VJN2UAZDZI</v>
          </cell>
          <cell r="U3429" t="str">
            <v>00764608007914</v>
          </cell>
        </row>
        <row r="3430">
          <cell r="A3430" t="str">
            <v>541-CASE</v>
          </cell>
          <cell r="B3430">
            <v>828105756</v>
          </cell>
          <cell r="C3430" t="str">
            <v>BAZIC Poster Board Assorted Color 22" X 14", For Crafting (5/Pack), 48-Pack</v>
          </cell>
          <cell r="D3430" t="str">
            <v>ACTIVE</v>
          </cell>
          <cell r="E3430" t="str">
            <v>PUBLISHED</v>
          </cell>
          <cell r="F3430" t="str">
            <v>Offer end date has passed</v>
          </cell>
          <cell r="G3430" t="str">
            <v>Office &amp; Stationery</v>
          </cell>
          <cell r="H3430" t="str">
            <v>Poster Boards</v>
          </cell>
          <cell r="I3430">
            <v>142.5</v>
          </cell>
          <cell r="J3430" t="str">
            <v>USD</v>
          </cell>
          <cell r="K3430" t="str">
            <v>Base</v>
          </cell>
          <cell r="L3430">
            <v>142.5</v>
          </cell>
          <cell r="M3430">
            <v>2039749</v>
          </cell>
          <cell r="N3430">
            <v>2038710</v>
          </cell>
          <cell r="O3430">
            <v>23.46</v>
          </cell>
          <cell r="P3430">
            <v>2.39</v>
          </cell>
          <cell r="Q3430">
            <v>1</v>
          </cell>
          <cell r="R3430" t="str">
            <v>Seller Fulfilled</v>
          </cell>
          <cell r="S3430" t="str">
            <v>Seller Fulfilled</v>
          </cell>
          <cell r="T3430" t="str">
            <v>4IWDD71F4RR9</v>
          </cell>
          <cell r="U3430" t="str">
            <v>00461782600626</v>
          </cell>
        </row>
        <row r="3431">
          <cell r="A3431" t="str">
            <v>543-CASE</v>
          </cell>
          <cell r="B3431">
            <v>486397085</v>
          </cell>
          <cell r="C3431" t="str">
            <v>BAZIC Manuscript Writing Pad 50 Sheet 10.5"x8" Handwriting Workbook, 48-Pack</v>
          </cell>
          <cell r="D3431" t="str">
            <v>ACTIVE</v>
          </cell>
          <cell r="E3431" t="str">
            <v>PUBLISHED</v>
          </cell>
          <cell r="F3431" t="str">
            <v>Offer end date has passed,No Match Found - Adjusted to your last submitted price</v>
          </cell>
          <cell r="G3431" t="str">
            <v>Office &amp; Stationery</v>
          </cell>
          <cell r="H3431" t="str">
            <v>Envelopes</v>
          </cell>
          <cell r="I3431">
            <v>9.99</v>
          </cell>
          <cell r="J3431" t="str">
            <v>USD</v>
          </cell>
          <cell r="K3431" t="str">
            <v>Base</v>
          </cell>
          <cell r="L3431" t="str">
            <v>Yes</v>
          </cell>
          <cell r="M3431">
            <v>2038013</v>
          </cell>
          <cell r="N3431">
            <v>2038710</v>
          </cell>
          <cell r="O3431" t="str">
            <v>NETWORK_GEO</v>
          </cell>
          <cell r="P3431">
            <v>0.53</v>
          </cell>
          <cell r="Q3431">
            <v>1</v>
          </cell>
          <cell r="R3431" t="str">
            <v>Seller Fulfilled</v>
          </cell>
          <cell r="S3431" t="str">
            <v>Seller Fulfilled</v>
          </cell>
          <cell r="T3431" t="str">
            <v>6GKCJB0BIXLW</v>
          </cell>
          <cell r="U3431" t="str">
            <v>00764608082140</v>
          </cell>
        </row>
        <row r="3432">
          <cell r="A3432" t="str">
            <v>5437-EACH</v>
          </cell>
          <cell r="B3432">
            <v>421133111</v>
          </cell>
          <cell r="C3432" t="str">
            <v>BAZIC Poly Bubble Mailers 10.5" x 15" #5 Padded Shipping Envelope, 25-Count</v>
          </cell>
          <cell r="D3432" t="str">
            <v>ACTIVE</v>
          </cell>
          <cell r="E3432" t="str">
            <v>PUBLISHED</v>
          </cell>
          <cell r="G3432" t="str">
            <v>Office &amp; Stationery</v>
          </cell>
          <cell r="H3432" t="str">
            <v>Mailers</v>
          </cell>
          <cell r="I3432">
            <v>29.5</v>
          </cell>
          <cell r="J3432" t="str">
            <v>USD</v>
          </cell>
          <cell r="K3432" t="str">
            <v>Base</v>
          </cell>
          <cell r="L3432">
            <v>29.5</v>
          </cell>
          <cell r="M3432">
            <v>2038710</v>
          </cell>
          <cell r="N3432">
            <v>2038710</v>
          </cell>
          <cell r="O3432" t="str">
            <v>NETWORK_GEO</v>
          </cell>
          <cell r="P3432">
            <v>22.26</v>
          </cell>
          <cell r="Q3432">
            <v>1</v>
          </cell>
          <cell r="R3432" t="str">
            <v>Seller Fulfilled</v>
          </cell>
          <cell r="S3432" t="str">
            <v>Seller Fulfilled</v>
          </cell>
          <cell r="T3432" t="str">
            <v>75LL5YL8M6HZ</v>
          </cell>
          <cell r="U3432" t="str">
            <v>20764608082434</v>
          </cell>
        </row>
        <row r="3433">
          <cell r="A3433" t="str">
            <v>5602-PACK2</v>
          </cell>
          <cell r="B3433">
            <v>14606568348</v>
          </cell>
          <cell r="C3433" t="str">
            <v>BAZIC Sight Words Flash Cards, Early Reading, Learn Recognize Words Vocabulary Cards (36/Pack), 2-Pack</v>
          </cell>
          <cell r="D3433" t="str">
            <v>ACTIVE</v>
          </cell>
          <cell r="E3433" t="str">
            <v>PUBLISHED</v>
          </cell>
          <cell r="F3433" t="str">
            <v>Offer end date has passed</v>
          </cell>
          <cell r="G3433" t="str">
            <v>Office &amp; Stationery</v>
          </cell>
          <cell r="H3433" t="str">
            <v>Envelopes</v>
          </cell>
          <cell r="I3433">
            <v>8.25</v>
          </cell>
          <cell r="J3433" t="str">
            <v>USD</v>
          </cell>
          <cell r="K3433" t="str">
            <v>Base</v>
          </cell>
          <cell r="L3433" t="str">
            <v>Yes</v>
          </cell>
          <cell r="M3433">
            <v>2039914</v>
          </cell>
          <cell r="N3433">
            <v>2038710</v>
          </cell>
          <cell r="O3433" t="str">
            <v>NETWORK_GEO</v>
          </cell>
          <cell r="P3433">
            <v>0.13</v>
          </cell>
          <cell r="Q3433">
            <v>1</v>
          </cell>
          <cell r="R3433" t="str">
            <v>Seller Fulfilled</v>
          </cell>
          <cell r="S3433" t="str">
            <v>Seller Fulfilled</v>
          </cell>
          <cell r="T3433" t="str">
            <v>0UKF7QUFOQCS</v>
          </cell>
          <cell r="U3433" t="str">
            <v>00764608082508</v>
          </cell>
        </row>
        <row r="3434">
          <cell r="A3434" t="str">
            <v>6801-BOX</v>
          </cell>
          <cell r="B3434">
            <v>399575102</v>
          </cell>
          <cell r="C3434" t="str">
            <v>BAZIC Natural Craft Stick (100/Pack) / Box Qty - 24</v>
          </cell>
          <cell r="D3434" t="str">
            <v>ACTIVE</v>
          </cell>
          <cell r="E3434" t="str">
            <v>PUBLISHED</v>
          </cell>
          <cell r="F3434" t="str">
            <v>Offer end date has passed</v>
          </cell>
          <cell r="G3434" t="str">
            <v>Office &amp; Stationery</v>
          </cell>
          <cell r="H3434" t="str">
            <v>Masking Tapes</v>
          </cell>
          <cell r="I3434">
            <v>51.25</v>
          </cell>
          <cell r="J3434" t="str">
            <v>USD</v>
          </cell>
          <cell r="K3434" t="str">
            <v>Base</v>
          </cell>
          <cell r="L3434" t="str">
            <v>Yes</v>
          </cell>
          <cell r="M3434">
            <v>2038710</v>
          </cell>
          <cell r="N3434">
            <v>2038710</v>
          </cell>
          <cell r="O3434" t="str">
            <v>NETWORK_GEO</v>
          </cell>
          <cell r="P3434">
            <v>9.24</v>
          </cell>
          <cell r="Q3434">
            <v>1</v>
          </cell>
          <cell r="R3434" t="str">
            <v>Seller Fulfilled</v>
          </cell>
          <cell r="S3434" t="str">
            <v>Seller Fulfilled</v>
          </cell>
          <cell r="T3434" t="str">
            <v>2I66ZEZ7V939</v>
          </cell>
          <cell r="U3434" t="str">
            <v>20764608009530</v>
          </cell>
        </row>
        <row r="3435">
          <cell r="A3435" t="str">
            <v>744-BOX</v>
          </cell>
          <cell r="B3435">
            <v>354980380</v>
          </cell>
          <cell r="C3435" t="str">
            <v>BAZIC Drawing Sketching Pencil Set, for Beginner Artist (6/Pack), 24-Pack</v>
          </cell>
          <cell r="D3435" t="str">
            <v>ACTIVE</v>
          </cell>
          <cell r="E3435" t="str">
            <v>PUBLISHED</v>
          </cell>
          <cell r="G3435" t="str">
            <v>Crafts</v>
          </cell>
          <cell r="H3435" t="str">
            <v>Art Pencils</v>
          </cell>
          <cell r="I3435">
            <v>40.380000000000003</v>
          </cell>
          <cell r="J3435" t="str">
            <v>USD</v>
          </cell>
          <cell r="K3435" t="str">
            <v>Base</v>
          </cell>
          <cell r="L3435">
            <v>40.380000000000003</v>
          </cell>
          <cell r="M3435">
            <v>2039720</v>
          </cell>
          <cell r="N3435">
            <v>2042502</v>
          </cell>
          <cell r="O3435" t="str">
            <v>NETWORK_GEO</v>
          </cell>
          <cell r="P3435">
            <v>0.84</v>
          </cell>
          <cell r="Q3435">
            <v>1</v>
          </cell>
          <cell r="R3435" t="str">
            <v>Seller Fulfilled</v>
          </cell>
          <cell r="S3435" t="str">
            <v>Walmart Fulfilled</v>
          </cell>
          <cell r="T3435" t="str">
            <v>2AJNR8JZHKHS</v>
          </cell>
          <cell r="U3435" t="str">
            <v>00764608009727</v>
          </cell>
        </row>
        <row r="3436">
          <cell r="A3436" t="str">
            <v>979-CASE</v>
          </cell>
          <cell r="B3436">
            <v>433429737</v>
          </cell>
          <cell r="C3436" t="str">
            <v>BAZIC Colored Duct Tape 1.88" X 10 Yards, Assorted Color Duct Tapes, 36-Pack</v>
          </cell>
          <cell r="D3436" t="str">
            <v>ACTIVE</v>
          </cell>
          <cell r="E3436" t="str">
            <v>PUBLISHED</v>
          </cell>
          <cell r="F3436" t="str">
            <v>Offer end date has passed</v>
          </cell>
          <cell r="G3436" t="str">
            <v>Home &amp; Garden</v>
          </cell>
          <cell r="H3436" t="str">
            <v>Plaques &amp; Signs</v>
          </cell>
          <cell r="I3436">
            <v>7.36</v>
          </cell>
          <cell r="J3436" t="str">
            <v>USD</v>
          </cell>
          <cell r="K3436" t="str">
            <v>Base</v>
          </cell>
          <cell r="L3436" t="str">
            <v>Yes</v>
          </cell>
          <cell r="M3436">
            <v>2042502</v>
          </cell>
          <cell r="N3436">
            <v>2038710</v>
          </cell>
          <cell r="O3436" t="str">
            <v>NETWORK_GEO</v>
          </cell>
          <cell r="P3436">
            <v>0.11</v>
          </cell>
          <cell r="Q3436">
            <v>1</v>
          </cell>
          <cell r="R3436" t="str">
            <v>Seller Fulfilled</v>
          </cell>
          <cell r="S3436" t="str">
            <v>Seller Fulfilled</v>
          </cell>
          <cell r="T3436" t="str">
            <v>4D0SJM0DTCT3</v>
          </cell>
          <cell r="U3436" t="str">
            <v>00764608043776</v>
          </cell>
        </row>
        <row r="3437">
          <cell r="A3437" t="str">
            <v>L-23-BOX</v>
          </cell>
          <cell r="B3437">
            <v>683060770</v>
          </cell>
          <cell r="C3437" t="str">
            <v>BAZIC Business Hours Sign 12"x16", Sign For Business Store Office, 24-Pack</v>
          </cell>
          <cell r="D3437" t="str">
            <v>ACTIVE</v>
          </cell>
          <cell r="E3437" t="str">
            <v>PUBLISHED</v>
          </cell>
          <cell r="F3437" t="str">
            <v>Republish (For Walmart internal use only: 00),No Match Found - Adjusted to your last submitted price</v>
          </cell>
          <cell r="G3437" t="str">
            <v>Home &amp; Garden</v>
          </cell>
          <cell r="H3437" t="str">
            <v>Plaques &amp; Signs</v>
          </cell>
          <cell r="I3437">
            <v>10.27</v>
          </cell>
          <cell r="J3437" t="str">
            <v>USD</v>
          </cell>
          <cell r="K3437" t="str">
            <v>Base</v>
          </cell>
          <cell r="L3437" t="str">
            <v>Yes</v>
          </cell>
          <cell r="M3437">
            <v>2038710</v>
          </cell>
          <cell r="N3437">
            <v>2038710</v>
          </cell>
          <cell r="O3437" t="str">
            <v>NETWORK_GEO</v>
          </cell>
          <cell r="P3437">
            <v>0.25</v>
          </cell>
          <cell r="Q3437">
            <v>1</v>
          </cell>
          <cell r="R3437" t="str">
            <v>Seller Fulfilled</v>
          </cell>
          <cell r="S3437" t="str">
            <v>Seller Fulfilled</v>
          </cell>
          <cell r="T3437" t="str">
            <v>0X41ACVH6GWU</v>
          </cell>
          <cell r="U3437" t="str">
            <v>00469612115265</v>
          </cell>
        </row>
        <row r="3438">
          <cell r="A3438" t="str">
            <v>1212-EACH</v>
          </cell>
          <cell r="B3438">
            <v>30442947</v>
          </cell>
          <cell r="C3438" t="str">
            <v>Bazic Washable Water Based Chalk Marker Chisel &amp; Bullet Tip Assorted Colors 8/Pack (BAZ1212)</v>
          </cell>
          <cell r="D3438" t="str">
            <v>ACTIVE</v>
          </cell>
          <cell r="E3438" t="str">
            <v>PUBLISHED</v>
          </cell>
          <cell r="F3438" t="str">
            <v>Offer end date has passed</v>
          </cell>
          <cell r="G3438" t="str">
            <v>Travel, Luggage &amp; Accessories</v>
          </cell>
          <cell r="H3438" t="str">
            <v>Backpacks</v>
          </cell>
          <cell r="I3438">
            <v>18.010000000000002</v>
          </cell>
          <cell r="J3438" t="str">
            <v>USD</v>
          </cell>
          <cell r="K3438" t="str">
            <v>Base</v>
          </cell>
          <cell r="L3438" t="str">
            <v>Yes</v>
          </cell>
          <cell r="M3438">
            <v>2039746</v>
          </cell>
          <cell r="N3438">
            <v>2038980</v>
          </cell>
          <cell r="O3438" t="str">
            <v>NETWORK_GEO</v>
          </cell>
          <cell r="P3438">
            <v>0.75</v>
          </cell>
          <cell r="Q3438">
            <v>1</v>
          </cell>
          <cell r="R3438" t="str">
            <v>Seller Fulfilled</v>
          </cell>
          <cell r="S3438" t="str">
            <v>Walmart Fulfilled</v>
          </cell>
          <cell r="T3438" t="str">
            <v>6DL2VBA0LDYD</v>
          </cell>
          <cell r="U3438" t="str">
            <v>00764608010617</v>
          </cell>
        </row>
        <row r="3439">
          <cell r="A3439" t="str">
            <v>1285-EACH</v>
          </cell>
          <cell r="B3439">
            <v>754754215</v>
          </cell>
          <cell r="C3439" t="str">
            <v>BAZIC 6 Colors Washable Scented Markers [1285]</v>
          </cell>
          <cell r="D3439" t="str">
            <v>ACTIVE</v>
          </cell>
          <cell r="E3439" t="str">
            <v>PUBLISHED</v>
          </cell>
          <cell r="F3439" t="str">
            <v>Offer end date has passed</v>
          </cell>
          <cell r="G3439" t="str">
            <v>Office &amp; Stationery</v>
          </cell>
          <cell r="H3439" t="str">
            <v>Markers</v>
          </cell>
          <cell r="I3439">
            <v>7.59</v>
          </cell>
          <cell r="J3439" t="str">
            <v>USD</v>
          </cell>
          <cell r="K3439" t="str">
            <v>Base</v>
          </cell>
          <cell r="L3439" t="str">
            <v>Yes</v>
          </cell>
          <cell r="M3439">
            <v>2039746</v>
          </cell>
          <cell r="N3439">
            <v>2038980</v>
          </cell>
          <cell r="O3439">
            <v>0.2</v>
          </cell>
          <cell r="P3439">
            <v>1</v>
          </cell>
          <cell r="Q3439">
            <v>1</v>
          </cell>
          <cell r="R3439" t="str">
            <v>Seller Fulfilled</v>
          </cell>
          <cell r="S3439" t="str">
            <v>Seller Fulfilled</v>
          </cell>
          <cell r="T3439" t="str">
            <v>47IWXRDVF5K3</v>
          </cell>
          <cell r="U3439" t="str">
            <v>00764608011096</v>
          </cell>
        </row>
        <row r="3440">
          <cell r="A3440" t="str">
            <v>17049-EACH</v>
          </cell>
          <cell r="B3440">
            <v>186626009</v>
          </cell>
          <cell r="C3440" t="str">
            <v>BAZIC Ballpoint Spencer Red Retractable Pen Soft Grip 1.0 mm, (5/Pack), 1-Pack</v>
          </cell>
          <cell r="D3440" t="str">
            <v>ACTIVE</v>
          </cell>
          <cell r="E3440" t="str">
            <v>PUBLISHED</v>
          </cell>
          <cell r="F3440"/>
          <cell r="G3440" t="str">
            <v>Tools &amp; Hardware</v>
          </cell>
          <cell r="H3440" t="str">
            <v>Utility Knives</v>
          </cell>
          <cell r="I3440">
            <v>51.99</v>
          </cell>
          <cell r="J3440" t="str">
            <v>USD</v>
          </cell>
          <cell r="K3440" t="str">
            <v>Base</v>
          </cell>
          <cell r="L3440" t="str">
            <v>Yes</v>
          </cell>
          <cell r="M3440">
            <v>2039719</v>
          </cell>
          <cell r="N3440">
            <v>2038710</v>
          </cell>
          <cell r="O3440" t="str">
            <v>NETWORK_GEO</v>
          </cell>
          <cell r="P3440">
            <v>3.58</v>
          </cell>
          <cell r="Q3440">
            <v>1</v>
          </cell>
          <cell r="R3440" t="str">
            <v>Seller Fulfilled</v>
          </cell>
          <cell r="S3440" t="str">
            <v>Seller Fulfilled</v>
          </cell>
          <cell r="T3440" t="str">
            <v>3V4I1XV7YX94</v>
          </cell>
          <cell r="U3440" t="str">
            <v>10764608001117</v>
          </cell>
        </row>
        <row r="3441">
          <cell r="A3441" t="str">
            <v>17064-EACH</v>
          </cell>
          <cell r="B3441">
            <v>51437433</v>
          </cell>
          <cell r="C3441" t="str">
            <v>BAZIC Frizz Erasable Gel Pen 0.7mm Red Color, Pen Mistake Eraser, 1-Pack</v>
          </cell>
          <cell r="D3441" t="str">
            <v>ARCHIVED</v>
          </cell>
          <cell r="E3441" t="str">
            <v>UNPUBLISHED</v>
          </cell>
          <cell r="F3441" t="str">
            <v>Offer end date has passed</v>
          </cell>
          <cell r="G3441" t="str">
            <v>Tools &amp; Hardware</v>
          </cell>
          <cell r="H3441" t="str">
            <v>Utility Knives</v>
          </cell>
          <cell r="I3441">
            <v>7.99</v>
          </cell>
          <cell r="J3441" t="str">
            <v>USD</v>
          </cell>
          <cell r="K3441" t="str">
            <v>Base</v>
          </cell>
          <cell r="L3441" t="str">
            <v>Yes</v>
          </cell>
          <cell r="M3441">
            <v>2039719</v>
          </cell>
          <cell r="N3441">
            <v>2038710</v>
          </cell>
          <cell r="O3441" t="str">
            <v>NETWORK_GEO</v>
          </cell>
          <cell r="P3441">
            <v>0.12</v>
          </cell>
          <cell r="Q3441">
            <v>1</v>
          </cell>
          <cell r="R3441" t="str">
            <v>Seller Fulfilled</v>
          </cell>
          <cell r="S3441" t="str">
            <v>Seller Fulfilled</v>
          </cell>
          <cell r="T3441" t="str">
            <v>4XHJDOQAO7W3</v>
          </cell>
          <cell r="U3441" t="str">
            <v>00764608001127</v>
          </cell>
        </row>
        <row r="3442">
          <cell r="A3442" t="str">
            <v>17089-CASE</v>
          </cell>
          <cell r="B3442">
            <v>5134637045</v>
          </cell>
          <cell r="C3442" t="str">
            <v>BAZIC Essence Gel Pen, Medium Point 1.0mm Red Pen, Comfort Grip, 12 Count, 72-Packs</v>
          </cell>
          <cell r="D3442" t="str">
            <v>ACTIVE</v>
          </cell>
          <cell r="E3442" t="str">
            <v>PUBLISHED</v>
          </cell>
          <cell r="F3442" t="str">
            <v>Reasonable price requirements are not met,Reasonable Price Not Satisfied</v>
          </cell>
          <cell r="G3442" t="str">
            <v>Office &amp; Stationery</v>
          </cell>
          <cell r="H3442" t="str">
            <v>Pens</v>
          </cell>
          <cell r="I3442">
            <v>229.94</v>
          </cell>
          <cell r="J3442" t="str">
            <v>USD</v>
          </cell>
          <cell r="K3442" t="str">
            <v>Base</v>
          </cell>
          <cell r="L3442">
            <v>229.94</v>
          </cell>
          <cell r="M3442">
            <v>2039719</v>
          </cell>
          <cell r="N3442">
            <v>2038710</v>
          </cell>
          <cell r="O3442" t="str">
            <v>NETWORK_GEO</v>
          </cell>
          <cell r="P3442">
            <v>20.58</v>
          </cell>
          <cell r="Q3442">
            <v>1</v>
          </cell>
          <cell r="R3442" t="str">
            <v>Seller Fulfilled</v>
          </cell>
          <cell r="S3442" t="str">
            <v>Seller Fulfilled</v>
          </cell>
          <cell r="T3442" t="str">
            <v>6CN8MBEP9SW4</v>
          </cell>
          <cell r="U3442" t="str">
            <v>20814625012157</v>
          </cell>
        </row>
        <row r="3443">
          <cell r="A3443" t="str">
            <v>2007-BOX</v>
          </cell>
          <cell r="B3443">
            <v>353413889</v>
          </cell>
          <cell r="C3443" t="str">
            <v>BAZIC Super Glue 3g/0.10Oz, Clear Adhesive Fluid Liquid (6/Pack), 24-Packs</v>
          </cell>
          <cell r="D3443" t="str">
            <v>ACTIVE</v>
          </cell>
          <cell r="E3443" t="str">
            <v>PUBLISHED</v>
          </cell>
          <cell r="G3443" t="str">
            <v>Office &amp; Stationery</v>
          </cell>
          <cell r="H3443" t="str">
            <v>Glue</v>
          </cell>
          <cell r="I3443">
            <v>57.49</v>
          </cell>
          <cell r="J3443" t="str">
            <v>USD</v>
          </cell>
          <cell r="K3443" t="str">
            <v>Base</v>
          </cell>
          <cell r="L3443" t="str">
            <v>Yes</v>
          </cell>
          <cell r="M3443">
            <v>2039872</v>
          </cell>
          <cell r="N3443">
            <v>2039746</v>
          </cell>
          <cell r="O3443" t="str">
            <v>NETWORK_GEO</v>
          </cell>
          <cell r="P3443">
            <v>3.78</v>
          </cell>
          <cell r="Q3443">
            <v>1</v>
          </cell>
          <cell r="R3443" t="str">
            <v>Seller Fulfilled</v>
          </cell>
          <cell r="S3443" t="str">
            <v>Walmart Fulfilled</v>
          </cell>
          <cell r="T3443" t="str">
            <v>3K8A64EY71O4</v>
          </cell>
          <cell r="U3443" t="str">
            <v>10764608012670</v>
          </cell>
        </row>
        <row r="3444">
          <cell r="A3444" t="str">
            <v>2027-PACK2</v>
          </cell>
          <cell r="B3444">
            <v>313875557</v>
          </cell>
          <cell r="C3444" t="str">
            <v>BAZIC Glue Stick 8g/0.28Oz, White Glue Sticks, Acid Free (6/Pack), 2-Packs</v>
          </cell>
          <cell r="D3444" t="str">
            <v>ARCHIVED</v>
          </cell>
          <cell r="E3444" t="str">
            <v>UNPUBLISHED</v>
          </cell>
          <cell r="F3444" t="str">
            <v>Offer end date has passed</v>
          </cell>
          <cell r="G3444" t="str">
            <v>Office &amp; Stationery</v>
          </cell>
          <cell r="H3444" t="str">
            <v>Correction Fluid</v>
          </cell>
          <cell r="I3444">
            <v>6.99</v>
          </cell>
          <cell r="J3444" t="str">
            <v>USD</v>
          </cell>
          <cell r="K3444" t="str">
            <v>Base</v>
          </cell>
          <cell r="L3444" t="str">
            <v>Yes</v>
          </cell>
          <cell r="M3444">
            <v>2039872</v>
          </cell>
          <cell r="N3444">
            <v>2039913</v>
          </cell>
          <cell r="O3444" t="str">
            <v>NETWORK_GEO</v>
          </cell>
          <cell r="P3444">
            <v>8.5000000000000006E-2</v>
          </cell>
          <cell r="Q3444">
            <v>1</v>
          </cell>
          <cell r="R3444" t="str">
            <v>Walmart Fulfilled</v>
          </cell>
          <cell r="S3444" t="str">
            <v>Walmart Fulfilled</v>
          </cell>
          <cell r="T3444" t="str">
            <v>5CXMT6211WPC</v>
          </cell>
          <cell r="U3444" t="str">
            <v>00764608016152</v>
          </cell>
        </row>
        <row r="3445">
          <cell r="A3445" t="str">
            <v>2042-CASE</v>
          </cell>
          <cell r="B3445">
            <v>954810719</v>
          </cell>
          <cell r="C3445" t="str">
            <v>BAZIC Glue Stick 8g/0.28 Oz, White Glue Sticks, Multi-Purpose Acid Free (4/Pack), 144-Packs</v>
          </cell>
          <cell r="D3445" t="str">
            <v>ACTIVE</v>
          </cell>
          <cell r="E3445" t="str">
            <v>UNPUBLISHED</v>
          </cell>
          <cell r="F3445" t="str">
            <v>Reasonable price requirements are not met,Reasonable Price Not Satisfied</v>
          </cell>
          <cell r="G3445" t="str">
            <v>Office &amp; Stationery</v>
          </cell>
          <cell r="H3445" t="str">
            <v>Glue</v>
          </cell>
          <cell r="I3445">
            <v>296.49</v>
          </cell>
          <cell r="J3445" t="str">
            <v>USD</v>
          </cell>
          <cell r="K3445" t="str">
            <v>Base</v>
          </cell>
          <cell r="L3445" t="str">
            <v>Yes</v>
          </cell>
          <cell r="M3445">
            <v>2039872</v>
          </cell>
          <cell r="N3445">
            <v>2039719</v>
          </cell>
          <cell r="O3445" t="str">
            <v>NETWORK_GEO</v>
          </cell>
          <cell r="P3445">
            <v>3.4</v>
          </cell>
          <cell r="Q3445">
            <v>1</v>
          </cell>
          <cell r="R3445" t="str">
            <v>Seller Fulfilled</v>
          </cell>
          <cell r="S3445" t="str">
            <v>Seller Fulfilled</v>
          </cell>
          <cell r="T3445" t="str">
            <v>34CPNS1RXR5C</v>
          </cell>
          <cell r="U3445" t="str">
            <v>10764608170073</v>
          </cell>
        </row>
        <row r="3446">
          <cell r="A3446" t="str">
            <v>2197-CASE</v>
          </cell>
          <cell r="B3446">
            <v>435797527</v>
          </cell>
          <cell r="C3446" t="str">
            <v>BAZIC Foldable Utility Cart Portable Rolling Folding Cart 16"x18"x15", w/ Lid Cover, 70 Lbs Capacity, 3-Pack</v>
          </cell>
          <cell r="D3446" t="str">
            <v>ACTIVE</v>
          </cell>
          <cell r="E3446" t="str">
            <v>PUBLISHED</v>
          </cell>
          <cell r="F3446" t="str">
            <v>PRICING_ERROR,PRICING_ERROR</v>
          </cell>
          <cell r="G3446" t="str">
            <v>Office &amp; Stationery</v>
          </cell>
          <cell r="H3446" t="str">
            <v>Pens</v>
          </cell>
          <cell r="I3446">
            <v>53.5</v>
          </cell>
          <cell r="J3446" t="str">
            <v>USD</v>
          </cell>
          <cell r="K3446" t="str">
            <v>Base</v>
          </cell>
          <cell r="L3446" t="str">
            <v>Yes</v>
          </cell>
          <cell r="M3446">
            <v>2038710</v>
          </cell>
          <cell r="N3446">
            <v>2039719</v>
          </cell>
          <cell r="O3446" t="str">
            <v>NETWORK_GEO</v>
          </cell>
          <cell r="P3446">
            <v>3.38</v>
          </cell>
          <cell r="Q3446">
            <v>1</v>
          </cell>
          <cell r="R3446" t="str">
            <v>Seller Fulfilled</v>
          </cell>
          <cell r="S3446" t="str">
            <v>Seller Fulfilled</v>
          </cell>
          <cell r="T3446" t="str">
            <v>5WD3PAUZ1V6O</v>
          </cell>
          <cell r="U3446" t="str">
            <v>10764608017422</v>
          </cell>
        </row>
        <row r="3447">
          <cell r="A3447" t="str">
            <v>2518-BOX</v>
          </cell>
          <cell r="B3447">
            <v>485489647</v>
          </cell>
          <cell r="C3447" t="str">
            <v>BAZIC Crayons Jumbo 8 Color, Non Toxic Drawing Crayon (8/Pack), 24-Packs</v>
          </cell>
          <cell r="D3447" t="str">
            <v>ACTIVE</v>
          </cell>
          <cell r="E3447" t="str">
            <v>PUBLISHED</v>
          </cell>
          <cell r="G3447" t="str">
            <v>Crafts</v>
          </cell>
          <cell r="H3447" t="str">
            <v>Crayons</v>
          </cell>
          <cell r="I3447">
            <v>26.72</v>
          </cell>
          <cell r="J3447" t="str">
            <v>USD</v>
          </cell>
          <cell r="K3447" t="str">
            <v>Base</v>
          </cell>
          <cell r="L3447">
            <v>26.72</v>
          </cell>
          <cell r="M3447">
            <v>2039722</v>
          </cell>
          <cell r="N3447">
            <v>2039893</v>
          </cell>
          <cell r="O3447" t="str">
            <v>NETWORK_GEO</v>
          </cell>
          <cell r="P3447">
            <v>102</v>
          </cell>
          <cell r="Q3447">
            <v>1</v>
          </cell>
          <cell r="R3447" t="str">
            <v>Seller Fulfilled</v>
          </cell>
          <cell r="S3447" t="str">
            <v>Seller Fulfilled</v>
          </cell>
          <cell r="T3447" t="str">
            <v>5SCTPBB7JSHT</v>
          </cell>
          <cell r="U3447" t="str">
            <v>20764608018037</v>
          </cell>
        </row>
        <row r="3448">
          <cell r="A3448" t="str">
            <v>272-PACK2</v>
          </cell>
          <cell r="B3448">
            <v>905092005</v>
          </cell>
          <cell r="C3448" t="str">
            <v>BAZIC Binder Clips Large 2 Inch (51mm) Assorted Color Paper Clip (4/Pack), 2-Packs</v>
          </cell>
          <cell r="D3448" t="str">
            <v>ACTIVE</v>
          </cell>
          <cell r="E3448" t="str">
            <v>PUBLISHED</v>
          </cell>
          <cell r="G3448" t="str">
            <v>Office &amp; Stationery</v>
          </cell>
          <cell r="H3448" t="str">
            <v>Binder Clips</v>
          </cell>
          <cell r="I3448">
            <v>10.75</v>
          </cell>
          <cell r="J3448" t="str">
            <v>USD</v>
          </cell>
          <cell r="K3448" t="str">
            <v>Base</v>
          </cell>
          <cell r="L3448">
            <v>10.75</v>
          </cell>
          <cell r="M3448">
            <v>2039905</v>
          </cell>
          <cell r="N3448">
            <v>2039893</v>
          </cell>
          <cell r="O3448" t="str">
            <v>NETWORK_GEO</v>
          </cell>
          <cell r="P3448">
            <v>14.44</v>
          </cell>
          <cell r="Q3448">
            <v>1</v>
          </cell>
          <cell r="R3448" t="str">
            <v>Seller Fulfilled</v>
          </cell>
          <cell r="S3448" t="str">
            <v>Seller Fulfilled</v>
          </cell>
          <cell r="T3448" t="str">
            <v>3WK46MG68RID</v>
          </cell>
          <cell r="U3448" t="str">
            <v>20764608018280</v>
          </cell>
        </row>
        <row r="3449">
          <cell r="A3449" t="str">
            <v>3175-EACH</v>
          </cell>
          <cell r="B3449">
            <v>23446207</v>
          </cell>
          <cell r="C3449" t="str">
            <v>BAZIC 3 Ring Binder 3" View Binders Slant D Ring White, Hold 600 Sheets, 1-Count</v>
          </cell>
          <cell r="D3449" t="str">
            <v>ACTIVE</v>
          </cell>
          <cell r="E3449" t="str">
            <v>PUBLISHED</v>
          </cell>
          <cell r="F3449" t="str">
            <v>Offer end date has passed</v>
          </cell>
          <cell r="G3449" t="str">
            <v>Office &amp; Stationery</v>
          </cell>
          <cell r="H3449" t="str">
            <v>Manual Pencil Sharpeners</v>
          </cell>
          <cell r="I3449">
            <v>7.99</v>
          </cell>
          <cell r="J3449" t="str">
            <v>USD</v>
          </cell>
          <cell r="K3449" t="str">
            <v>Base</v>
          </cell>
          <cell r="L3449" t="str">
            <v>Yes</v>
          </cell>
          <cell r="M3449">
            <v>2039738</v>
          </cell>
          <cell r="N3449">
            <v>2039751</v>
          </cell>
          <cell r="O3449" t="str">
            <v>NETWORK_GEO</v>
          </cell>
          <cell r="P3449">
            <v>0.09</v>
          </cell>
          <cell r="Q3449">
            <v>1</v>
          </cell>
          <cell r="R3449" t="str">
            <v>Seller Fulfilled</v>
          </cell>
          <cell r="S3449" t="str">
            <v>Seller Fulfilled</v>
          </cell>
          <cell r="T3449" t="str">
            <v>6XN1OJURBQ8W</v>
          </cell>
          <cell r="U3449" t="str">
            <v>00764608019177</v>
          </cell>
        </row>
        <row r="3450">
          <cell r="A3450" t="str">
            <v>3337-CASE</v>
          </cell>
          <cell r="B3450">
            <v>655690720</v>
          </cell>
          <cell r="C3450" t="str">
            <v>BAZIC Modeling Clay Orange Color 1LB, Non Toxic, Bulk for Classroom, 24-Pack</v>
          </cell>
          <cell r="D3450" t="str">
            <v>ACTIVE</v>
          </cell>
          <cell r="E3450" t="str">
            <v>PUBLISHED</v>
          </cell>
          <cell r="F3450" t="str">
            <v>Offer end date has passed</v>
          </cell>
          <cell r="G3450" t="str">
            <v>Crafts</v>
          </cell>
          <cell r="H3450" t="str">
            <v>Clays &amp; Doughs</v>
          </cell>
          <cell r="I3450">
            <v>90.75</v>
          </cell>
          <cell r="J3450" t="str">
            <v>USD</v>
          </cell>
          <cell r="K3450" t="str">
            <v>Base</v>
          </cell>
          <cell r="L3450">
            <v>90.75</v>
          </cell>
          <cell r="M3450">
            <v>2039741</v>
          </cell>
          <cell r="N3450">
            <v>2039751</v>
          </cell>
          <cell r="O3450" t="str">
            <v>NETWORK_GEO</v>
          </cell>
          <cell r="P3450">
            <v>0.1</v>
          </cell>
          <cell r="Q3450">
            <v>1</v>
          </cell>
          <cell r="R3450" t="str">
            <v>Seller Fulfilled</v>
          </cell>
          <cell r="S3450" t="str">
            <v>Seller Fulfilled</v>
          </cell>
          <cell r="T3450" t="str">
            <v>5SBGG75RT9PL</v>
          </cell>
          <cell r="U3450" t="str">
            <v>00764608019450</v>
          </cell>
        </row>
        <row r="3451">
          <cell r="A3451" t="str">
            <v>5050-CASE</v>
          </cell>
          <cell r="B3451">
            <v>750249325</v>
          </cell>
          <cell r="C3451" t="str">
            <v>Bazic Products 301003-48 C&amp;R Marble Composition Book, Black - 100 Sheets</v>
          </cell>
          <cell r="D3451" t="str">
            <v>ACTIVE</v>
          </cell>
          <cell r="E3451" t="str">
            <v>PUBLISHED</v>
          </cell>
          <cell r="F3451" t="str">
            <v>Offer end date has passed,No Match Found - Adjusted to your last submitted price</v>
          </cell>
          <cell r="G3451" t="str">
            <v>Office &amp; Stationery</v>
          </cell>
          <cell r="H3451" t="str">
            <v>Glue</v>
          </cell>
          <cell r="I3451">
            <v>7.99</v>
          </cell>
          <cell r="J3451" t="str">
            <v>USD</v>
          </cell>
          <cell r="K3451" t="str">
            <v>Base</v>
          </cell>
          <cell r="L3451" t="str">
            <v>No</v>
          </cell>
          <cell r="M3451">
            <v>2038710</v>
          </cell>
          <cell r="N3451">
            <v>2039872</v>
          </cell>
          <cell r="O3451" t="str">
            <v>ALWAYS_TWO_DAY</v>
          </cell>
          <cell r="P3451">
            <v>0.11</v>
          </cell>
          <cell r="Q3451">
            <v>1</v>
          </cell>
          <cell r="R3451" t="str">
            <v>Walmart Fulfilled</v>
          </cell>
          <cell r="S3451" t="str">
            <v>Seller Fulfilled</v>
          </cell>
          <cell r="T3451" t="str">
            <v>2IV8DY790U73</v>
          </cell>
          <cell r="U3451" t="str">
            <v>00764608020074</v>
          </cell>
        </row>
        <row r="3452">
          <cell r="A3452" t="str">
            <v>5093-EACH</v>
          </cell>
          <cell r="B3452">
            <v>38175274</v>
          </cell>
          <cell r="C3452" t="str">
            <v>BAZIC Primary Journal Composition Book Green Marble, 50 Sheet Writing Grade 1 Notebook Journal Comp Notebooks for Kids Elementary School, 1-Pack</v>
          </cell>
          <cell r="D3452" t="str">
            <v>ARCHIVED</v>
          </cell>
          <cell r="E3452" t="str">
            <v>SYSTEM_PROBLEM</v>
          </cell>
          <cell r="F3452" t="str">
            <v>Compliance - Childrenâ€™s Product Policy</v>
          </cell>
          <cell r="G3452" t="str">
            <v>Office &amp; Stationery</v>
          </cell>
          <cell r="H3452" t="str">
            <v>Glue</v>
          </cell>
          <cell r="I3452">
            <v>151.02000000000001</v>
          </cell>
          <cell r="J3452" t="str">
            <v>USD</v>
          </cell>
          <cell r="K3452" t="str">
            <v>Base</v>
          </cell>
          <cell r="L3452" t="str">
            <v>Yes</v>
          </cell>
          <cell r="M3452">
            <v>2038710</v>
          </cell>
          <cell r="N3452">
            <v>2039872</v>
          </cell>
          <cell r="O3452" t="str">
            <v>NETWORK_GEO</v>
          </cell>
          <cell r="P3452">
            <v>15.26</v>
          </cell>
          <cell r="Q3452">
            <v>1</v>
          </cell>
          <cell r="R3452" t="str">
            <v>Seller Fulfilled</v>
          </cell>
          <cell r="S3452" t="str">
            <v>Walmart Fulfilled</v>
          </cell>
          <cell r="T3452" t="str">
            <v>5RCL9ZR5Z5M1</v>
          </cell>
          <cell r="U3452" t="str">
            <v>20764608020085</v>
          </cell>
        </row>
        <row r="3453">
          <cell r="A3453" t="str">
            <v>5132-PACK2</v>
          </cell>
          <cell r="B3453">
            <v>781046498</v>
          </cell>
          <cell r="C3453" t="str">
            <v>BAZIC Sticky Notes 1.5x2 Neon Color Post, Self Stick Note (280 Sheets/Pack), 2-Packs</v>
          </cell>
          <cell r="D3453" t="str">
            <v>ACTIVE</v>
          </cell>
          <cell r="E3453" t="str">
            <v>PUBLISHED</v>
          </cell>
          <cell r="F3453" t="str">
            <v>Price Adjusted,Price Adjusted</v>
          </cell>
          <cell r="G3453" t="str">
            <v>Office &amp; Stationery</v>
          </cell>
          <cell r="H3453" t="str">
            <v>Glue</v>
          </cell>
          <cell r="I3453">
            <v>7.69</v>
          </cell>
          <cell r="J3453" t="str">
            <v>USD</v>
          </cell>
          <cell r="K3453" t="str">
            <v>Base</v>
          </cell>
          <cell r="L3453" t="str">
            <v>Yes</v>
          </cell>
          <cell r="M3453">
            <v>2039904</v>
          </cell>
          <cell r="N3453">
            <v>2039872</v>
          </cell>
          <cell r="O3453" t="str">
            <v>ALWAYS_TWO_DAY</v>
          </cell>
          <cell r="P3453">
            <v>0.19</v>
          </cell>
          <cell r="Q3453">
            <v>1</v>
          </cell>
          <cell r="R3453" t="str">
            <v>Walmart Fulfilled</v>
          </cell>
          <cell r="S3453" t="str">
            <v>Seller Fulfilled</v>
          </cell>
          <cell r="T3453" t="str">
            <v>0Y9L0Y2X3IGP</v>
          </cell>
          <cell r="U3453" t="str">
            <v>00764608020517</v>
          </cell>
        </row>
        <row r="3454">
          <cell r="A3454" t="str">
            <v>516-PACK4</v>
          </cell>
          <cell r="B3454">
            <v>639435158</v>
          </cell>
          <cell r="C3454" t="str">
            <v>BAZIC Ruled Index Cards 3" X 5" 400 Count, White Flashcards (100/Pack), 4-Packs</v>
          </cell>
          <cell r="D3454" t="str">
            <v>ACTIVE</v>
          </cell>
          <cell r="E3454" t="str">
            <v>PUBLISHED</v>
          </cell>
          <cell r="F3454" t="str">
            <v>Reasonable price requirements are not met</v>
          </cell>
          <cell r="G3454" t="str">
            <v>Office &amp; Stationery</v>
          </cell>
          <cell r="H3454" t="str">
            <v>Index Cards</v>
          </cell>
          <cell r="I3454">
            <v>16.5</v>
          </cell>
          <cell r="J3454" t="str">
            <v>USD</v>
          </cell>
          <cell r="K3454" t="str">
            <v>Base</v>
          </cell>
          <cell r="L3454">
            <v>16.5</v>
          </cell>
          <cell r="M3454">
            <v>2039744</v>
          </cell>
          <cell r="N3454">
            <v>2038710</v>
          </cell>
          <cell r="O3454" t="str">
            <v>NETWORK_GEO</v>
          </cell>
          <cell r="P3454">
            <v>14.64</v>
          </cell>
          <cell r="Q3454">
            <v>1</v>
          </cell>
          <cell r="R3454" t="str">
            <v>Seller Fulfilled</v>
          </cell>
          <cell r="S3454" t="str">
            <v>Seller Fulfilled</v>
          </cell>
          <cell r="T3454" t="str">
            <v>7BQM52Y6X8TD</v>
          </cell>
          <cell r="U3454" t="str">
            <v>20764608021006</v>
          </cell>
        </row>
        <row r="3455">
          <cell r="A3455" t="str">
            <v>576-CASE</v>
          </cell>
          <cell r="B3455">
            <v>12816708214</v>
          </cell>
          <cell r="C3455" t="str">
            <v>BAZIC Ruled White Index Cards Fashion Poly Cover w/ Ring 3" X 5", 100 Count, Cute Floral Cover, 24-Pack</v>
          </cell>
          <cell r="D3455" t="str">
            <v>ACTIVE</v>
          </cell>
          <cell r="E3455" t="str">
            <v>PUBLISHED</v>
          </cell>
          <cell r="F3455" t="str">
            <v>Compliance - Childrenâ€™s Product Policy,Current Offer At Or Below Target</v>
          </cell>
          <cell r="G3455" t="str">
            <v>Office &amp; Stationery</v>
          </cell>
          <cell r="H3455" t="str">
            <v>File Folders</v>
          </cell>
          <cell r="I3455">
            <v>12.99</v>
          </cell>
          <cell r="J3455" t="str">
            <v>USD</v>
          </cell>
          <cell r="K3455" t="str">
            <v>Base</v>
          </cell>
          <cell r="L3455" t="str">
            <v>Yes</v>
          </cell>
          <cell r="M3455">
            <v>2039744</v>
          </cell>
          <cell r="N3455">
            <v>2039742</v>
          </cell>
          <cell r="O3455" t="str">
            <v>NETWORK_GEO</v>
          </cell>
          <cell r="P3455">
            <v>0.72</v>
          </cell>
          <cell r="Q3455">
            <v>1</v>
          </cell>
          <cell r="R3455" t="str">
            <v>Seller Fulfilled</v>
          </cell>
          <cell r="S3455" t="str">
            <v>Seller Fulfilled</v>
          </cell>
          <cell r="T3455" t="str">
            <v>7BVFLFYEOBC2</v>
          </cell>
          <cell r="U3455" t="str">
            <v>00764608021385</v>
          </cell>
        </row>
        <row r="3456">
          <cell r="A3456" t="str">
            <v>700-EACH</v>
          </cell>
          <cell r="B3456">
            <v>305941386</v>
          </cell>
          <cell r="C3456" t="str">
            <v>BAZIC Pre-Sharpened Yellow Golf Pencils #2 HB, Bulk Pack (144/Pack), 1-Pack</v>
          </cell>
          <cell r="D3456" t="str">
            <v>ACTIVE</v>
          </cell>
          <cell r="E3456" t="str">
            <v>PUBLISHED</v>
          </cell>
          <cell r="G3456" t="str">
            <v>Office &amp; Stationery</v>
          </cell>
          <cell r="H3456" t="str">
            <v>Pencils</v>
          </cell>
          <cell r="I3456">
            <v>13.25</v>
          </cell>
          <cell r="J3456" t="str">
            <v>USD</v>
          </cell>
          <cell r="K3456" t="str">
            <v>Base</v>
          </cell>
          <cell r="L3456">
            <v>13.25</v>
          </cell>
          <cell r="M3456">
            <v>2039720</v>
          </cell>
          <cell r="N3456">
            <v>2039742</v>
          </cell>
          <cell r="O3456" t="str">
            <v>NETWORK_GEO</v>
          </cell>
          <cell r="P3456">
            <v>6.9</v>
          </cell>
          <cell r="Q3456">
            <v>1</v>
          </cell>
          <cell r="R3456" t="str">
            <v>Seller Fulfilled</v>
          </cell>
          <cell r="S3456" t="str">
            <v>Seller Fulfilled</v>
          </cell>
          <cell r="T3456" t="str">
            <v>6KXJDCPWDGTC</v>
          </cell>
          <cell r="U3456" t="str">
            <v>20764608021396</v>
          </cell>
        </row>
        <row r="3457">
          <cell r="A3457" t="str">
            <v>70771-CASE</v>
          </cell>
          <cell r="B3457">
            <v>17472301604</v>
          </cell>
          <cell r="C3457" t="str">
            <v>Color &amp; Copy Books 4 Title, Fun Workbook for Learning Drawing Coloring, 48-Pack</v>
          </cell>
          <cell r="D3457" t="str">
            <v>ACTIVE</v>
          </cell>
          <cell r="E3457" t="str">
            <v>PUBLISHED</v>
          </cell>
          <cell r="F3457" t="str">
            <v>Offer end date has passed</v>
          </cell>
          <cell r="G3457" t="str">
            <v>Office &amp; Stationery</v>
          </cell>
          <cell r="H3457" t="str">
            <v>Pocket Folders</v>
          </cell>
          <cell r="I3457">
            <v>38.380000000000003</v>
          </cell>
          <cell r="J3457" t="str">
            <v>USD</v>
          </cell>
          <cell r="K3457" t="str">
            <v>Base</v>
          </cell>
          <cell r="L3457" t="str">
            <v>Yes</v>
          </cell>
          <cell r="M3457">
            <v>2038710</v>
          </cell>
          <cell r="N3457">
            <v>2039742</v>
          </cell>
          <cell r="O3457" t="str">
            <v>NETWORK_GEO</v>
          </cell>
          <cell r="P3457">
            <v>6.7</v>
          </cell>
          <cell r="Q3457">
            <v>1</v>
          </cell>
          <cell r="R3457" t="str">
            <v>Seller Fulfilled</v>
          </cell>
          <cell r="S3457" t="str">
            <v>Seller Fulfilled</v>
          </cell>
          <cell r="T3457" t="str">
            <v>2M51QPCH4XJ5</v>
          </cell>
          <cell r="U3457" t="str">
            <v>20764608021723</v>
          </cell>
        </row>
        <row r="3458">
          <cell r="A3458" t="str">
            <v>721-PACK2</v>
          </cell>
          <cell r="B3458">
            <v>496441422</v>
          </cell>
          <cell r="C3458" t="str">
            <v>BAZIC Marc Mechanical Pencil 0.7mm Soft Grip, (3/Pack), 2-Packs</v>
          </cell>
          <cell r="D3458" t="str">
            <v>ARCHIVED</v>
          </cell>
          <cell r="E3458" t="str">
            <v>UNPUBLISHED</v>
          </cell>
          <cell r="F3458" t="str">
            <v>Offer end date has passed</v>
          </cell>
          <cell r="G3458" t="str">
            <v>Office &amp; Stationery</v>
          </cell>
          <cell r="H3458" t="str">
            <v>Mechanical Pencils</v>
          </cell>
          <cell r="I3458">
            <v>8.49</v>
          </cell>
          <cell r="J3458" t="str">
            <v>USD</v>
          </cell>
          <cell r="K3458" t="str">
            <v>Base</v>
          </cell>
          <cell r="L3458" t="str">
            <v>Yes</v>
          </cell>
          <cell r="M3458">
            <v>2039720</v>
          </cell>
          <cell r="N3458">
            <v>2039738</v>
          </cell>
          <cell r="O3458">
            <v>0.22</v>
          </cell>
          <cell r="P3458">
            <v>6.52</v>
          </cell>
          <cell r="Q3458">
            <v>1</v>
          </cell>
          <cell r="R3458" t="str">
            <v>Seller Fulfilled</v>
          </cell>
          <cell r="S3458" t="str">
            <v>Seller Fulfilled</v>
          </cell>
          <cell r="T3458" t="str">
            <v>7GT9CE1OLCMD</v>
          </cell>
          <cell r="U3458" t="str">
            <v>00764608021958</v>
          </cell>
        </row>
        <row r="3459">
          <cell r="A3459" t="str">
            <v>765-PACK2</v>
          </cell>
          <cell r="B3459">
            <v>610790461</v>
          </cell>
          <cell r="C3459" t="str">
            <v>BAZIC 12 Colored Pencils, Pencil Set for Art Drawing Sketching, 2-Packs</v>
          </cell>
          <cell r="D3459" t="str">
            <v>ACTIVE</v>
          </cell>
          <cell r="E3459" t="str">
            <v>PUBLISHED</v>
          </cell>
          <cell r="G3459" t="str">
            <v>Crafts</v>
          </cell>
          <cell r="H3459" t="str">
            <v>Art Pencils</v>
          </cell>
          <cell r="I3459">
            <v>8.68</v>
          </cell>
          <cell r="J3459" t="str">
            <v>USD</v>
          </cell>
          <cell r="K3459" t="str">
            <v>Base</v>
          </cell>
          <cell r="L3459">
            <v>8.68</v>
          </cell>
          <cell r="M3459">
            <v>2039720</v>
          </cell>
          <cell r="N3459">
            <v>2039721</v>
          </cell>
          <cell r="O3459" t="str">
            <v>ALWAYS_TWO_DAY</v>
          </cell>
          <cell r="P3459">
            <v>0.245</v>
          </cell>
          <cell r="Q3459">
            <v>1</v>
          </cell>
          <cell r="R3459" t="str">
            <v>Walmart Fulfilled</v>
          </cell>
          <cell r="S3459" t="str">
            <v>Seller Fulfilled</v>
          </cell>
          <cell r="T3459" t="str">
            <v>638X9VD97AKG</v>
          </cell>
          <cell r="U3459" t="str">
            <v>00764608022054</v>
          </cell>
        </row>
        <row r="3460">
          <cell r="A3460" t="str">
            <v>920-PACK2</v>
          </cell>
          <cell r="B3460">
            <v>303007578</v>
          </cell>
          <cell r="C3460" t="str">
            <v>BAZIC Clear Packaging Tape Packing Tape 1.88"x54.6 Yards, 2-Packs</v>
          </cell>
          <cell r="D3460" t="str">
            <v>ACTIVE</v>
          </cell>
          <cell r="E3460" t="str">
            <v>PUBLISHED</v>
          </cell>
          <cell r="F3460"/>
          <cell r="G3460" t="str">
            <v>Office &amp; Stationery</v>
          </cell>
          <cell r="H3460" t="str">
            <v>Pencil &amp; Pen Erasers</v>
          </cell>
          <cell r="I3460">
            <v>11.5</v>
          </cell>
          <cell r="J3460" t="str">
            <v>USD</v>
          </cell>
          <cell r="K3460" t="str">
            <v>Base</v>
          </cell>
          <cell r="L3460" t="str">
            <v>Yes</v>
          </cell>
          <cell r="M3460">
            <v>2038710</v>
          </cell>
          <cell r="N3460">
            <v>2039721</v>
          </cell>
          <cell r="O3460" t="str">
            <v>NETWORK_GEO</v>
          </cell>
          <cell r="P3460">
            <v>0.48</v>
          </cell>
          <cell r="Q3460">
            <v>1</v>
          </cell>
          <cell r="R3460" t="str">
            <v>WFS Eligible</v>
          </cell>
          <cell r="S3460" t="str">
            <v>Seller Fulfilled</v>
          </cell>
          <cell r="T3460" t="str">
            <v>3OWPPEXPH10K</v>
          </cell>
          <cell r="U3460" t="str">
            <v>00466004755689</v>
          </cell>
        </row>
        <row r="3461">
          <cell r="A3461" t="str">
            <v>924-PACK6</v>
          </cell>
          <cell r="B3461">
            <v>1311489823</v>
          </cell>
          <cell r="C3461" t="str">
            <v>BAZIC Clear Packing Tape 2.83" X 109.3 Yards, Wide Shipping Mailing Moving Sealing Tapes Refill Rolls, 6-Pack</v>
          </cell>
          <cell r="D3461" t="str">
            <v>ACTIVE</v>
          </cell>
          <cell r="E3461" t="str">
            <v>PUBLISHED</v>
          </cell>
          <cell r="F3461" t="str">
            <v>Compliance - Childrenâ€™s Product Policy,No Match Found - Adjusted to your last submitted price</v>
          </cell>
          <cell r="G3461" t="str">
            <v>Office &amp; Stationery</v>
          </cell>
          <cell r="H3461" t="str">
            <v>Pencil &amp; Pen Erasers</v>
          </cell>
          <cell r="I3461">
            <v>6.99</v>
          </cell>
          <cell r="J3461" t="str">
            <v>USD</v>
          </cell>
          <cell r="K3461" t="str">
            <v>Base</v>
          </cell>
          <cell r="L3461" t="str">
            <v>Yes</v>
          </cell>
          <cell r="M3461">
            <v>2038710</v>
          </cell>
          <cell r="N3461">
            <v>2039721</v>
          </cell>
          <cell r="O3461" t="str">
            <v>NETWORK_GEO</v>
          </cell>
          <cell r="P3461">
            <v>0.02</v>
          </cell>
          <cell r="Q3461">
            <v>1</v>
          </cell>
          <cell r="R3461" t="str">
            <v>Seller Fulfilled</v>
          </cell>
          <cell r="S3461" t="str">
            <v>Seller Fulfilled</v>
          </cell>
          <cell r="T3461" t="str">
            <v>5WJC8KC3HUN4</v>
          </cell>
          <cell r="U3461" t="str">
            <v>00764608022603</v>
          </cell>
        </row>
        <row r="3462">
          <cell r="A3462" t="str">
            <v>1052-CASE</v>
          </cell>
          <cell r="B3462">
            <v>734630937</v>
          </cell>
          <cell r="C3462" t="str">
            <v>BAZIC School Backpack Classic 17" Red, School Bag for Students, 12-Pack</v>
          </cell>
          <cell r="D3462" t="str">
            <v>ACTIVE</v>
          </cell>
          <cell r="E3462" t="str">
            <v>PUBLISHED</v>
          </cell>
          <cell r="G3462" t="str">
            <v>Travel, Luggage &amp; Accessories</v>
          </cell>
          <cell r="H3462" t="str">
            <v>Backpacks</v>
          </cell>
          <cell r="I3462">
            <v>120.59</v>
          </cell>
          <cell r="J3462" t="str">
            <v>USD</v>
          </cell>
          <cell r="K3462" t="str">
            <v>Base</v>
          </cell>
          <cell r="L3462">
            <v>120.59</v>
          </cell>
          <cell r="M3462">
            <v>2038980</v>
          </cell>
          <cell r="N3462">
            <v>2039896</v>
          </cell>
          <cell r="O3462" t="str">
            <v>NETWORK_GEO</v>
          </cell>
          <cell r="P3462">
            <v>0.09</v>
          </cell>
          <cell r="Q3462">
            <v>1</v>
          </cell>
          <cell r="R3462" t="str">
            <v>Seller Fulfilled</v>
          </cell>
          <cell r="S3462" t="str">
            <v>Seller Fulfilled</v>
          </cell>
          <cell r="T3462" t="str">
            <v>3T0JQBG8R054</v>
          </cell>
          <cell r="U3462" t="str">
            <v>00764608023099</v>
          </cell>
        </row>
        <row r="3463">
          <cell r="A3463" t="str">
            <v>1245-EACH</v>
          </cell>
          <cell r="B3463">
            <v>29892701</v>
          </cell>
          <cell r="C3463" t="str">
            <v>BAZIC Permanent Marker Chisel Tip, Jumbo Assorted Color Markers (3/Pack), 1-Pack</v>
          </cell>
          <cell r="D3463" t="str">
            <v>ACTIVE</v>
          </cell>
          <cell r="E3463" t="str">
            <v>PUBLISHED</v>
          </cell>
          <cell r="F3463" t="str">
            <v>Offer end date has passed</v>
          </cell>
          <cell r="G3463" t="str">
            <v>Office &amp; Stationery</v>
          </cell>
          <cell r="H3463" t="str">
            <v>Chalkboard Chalk</v>
          </cell>
          <cell r="I3463">
            <v>8.99</v>
          </cell>
          <cell r="J3463" t="str">
            <v>USD</v>
          </cell>
          <cell r="K3463" t="str">
            <v>Base</v>
          </cell>
          <cell r="L3463" t="str">
            <v>Yes</v>
          </cell>
          <cell r="M3463">
            <v>2039746</v>
          </cell>
          <cell r="N3463">
            <v>2039739</v>
          </cell>
          <cell r="O3463" t="str">
            <v>NETWORK_GEO</v>
          </cell>
          <cell r="P3463">
            <v>0.26</v>
          </cell>
          <cell r="Q3463">
            <v>1</v>
          </cell>
          <cell r="R3463" t="str">
            <v>Seller Fulfilled</v>
          </cell>
          <cell r="S3463" t="str">
            <v>Seller Fulfilled</v>
          </cell>
          <cell r="T3463" t="str">
            <v>2DT4CHKQ3J7X</v>
          </cell>
          <cell r="U3463" t="str">
            <v>00764608024034</v>
          </cell>
        </row>
        <row r="3464">
          <cell r="A3464" t="str">
            <v>139-SET2</v>
          </cell>
          <cell r="B3464">
            <v>30469432</v>
          </cell>
          <cell r="C3464" t="str">
            <v>BAZIC Utility Knife Box Cutter 18 mm Wide Blade w/ Steel Top, 2-Pack</v>
          </cell>
          <cell r="D3464" t="str">
            <v>ACTIVE</v>
          </cell>
          <cell r="E3464" t="str">
            <v>PUBLISHED</v>
          </cell>
          <cell r="G3464" t="str">
            <v>Tools &amp; Hardware</v>
          </cell>
          <cell r="H3464" t="str">
            <v>Utility Knives</v>
          </cell>
          <cell r="I3464">
            <v>9.27</v>
          </cell>
          <cell r="J3464" t="str">
            <v>USD</v>
          </cell>
          <cell r="K3464" t="str">
            <v>Base</v>
          </cell>
          <cell r="L3464" t="str">
            <v>Yes</v>
          </cell>
          <cell r="M3464">
            <v>2038710</v>
          </cell>
          <cell r="N3464">
            <v>2039735</v>
          </cell>
          <cell r="O3464" t="str">
            <v>NETWORK_GEO</v>
          </cell>
          <cell r="P3464">
            <v>0.34</v>
          </cell>
          <cell r="Q3464">
            <v>1</v>
          </cell>
          <cell r="R3464" t="str">
            <v>Seller Fulfilled</v>
          </cell>
          <cell r="S3464" t="str">
            <v>Seller Fulfilled</v>
          </cell>
          <cell r="T3464" t="str">
            <v>5TOM8ISQ4G8W</v>
          </cell>
          <cell r="U3464" t="str">
            <v>00764608030080</v>
          </cell>
        </row>
        <row r="3465">
          <cell r="A3465" t="str">
            <v>1631-BOX</v>
          </cell>
          <cell r="B3465">
            <v>372665375</v>
          </cell>
          <cell r="C3465" t="str">
            <v>BAZIC Correction Tape 5 mm x 236" Mini Instant Corrections, 24-Pack</v>
          </cell>
          <cell r="D3465" t="str">
            <v>ACTIVE</v>
          </cell>
          <cell r="E3465" t="str">
            <v>PUBLISHED</v>
          </cell>
          <cell r="G3465" t="str">
            <v>Office &amp; Stationery</v>
          </cell>
          <cell r="H3465" t="str">
            <v>Correction Tape</v>
          </cell>
          <cell r="I3465">
            <v>37.49</v>
          </cell>
          <cell r="J3465" t="str">
            <v>USD</v>
          </cell>
          <cell r="K3465" t="str">
            <v>Base</v>
          </cell>
          <cell r="L3465" t="str">
            <v>Yes</v>
          </cell>
          <cell r="M3465">
            <v>2039913</v>
          </cell>
          <cell r="N3465">
            <v>2039738</v>
          </cell>
          <cell r="O3465" t="str">
            <v>ALWAYS_TWO_DAY</v>
          </cell>
          <cell r="P3465">
            <v>1.51</v>
          </cell>
          <cell r="Q3465">
            <v>1</v>
          </cell>
          <cell r="R3465" t="str">
            <v>Walmart Fulfilled</v>
          </cell>
          <cell r="S3465" t="str">
            <v>Seller Fulfilled</v>
          </cell>
          <cell r="T3465" t="str">
            <v>44NESR7KCDYU</v>
          </cell>
          <cell r="U3465" t="str">
            <v>00460015768270</v>
          </cell>
        </row>
        <row r="3466">
          <cell r="A3466" t="str">
            <v>17105-EACH</v>
          </cell>
          <cell r="B3466">
            <v>18045565163</v>
          </cell>
          <cell r="C3466" t="str">
            <v>BAZIC Frizz Erasable Gel Pens, 0.7mm Medium Point, Blue Ink, Comfort Grip, 1-Pack</v>
          </cell>
          <cell r="D3466" t="str">
            <v>ACTIVE</v>
          </cell>
          <cell r="E3466" t="str">
            <v>PUBLISHED</v>
          </cell>
          <cell r="F3466" t="str">
            <v>Reasonable price requirements are not met</v>
          </cell>
          <cell r="G3466" t="str">
            <v>Office &amp; Stationery</v>
          </cell>
          <cell r="H3466" t="str">
            <v>Pens</v>
          </cell>
          <cell r="I3466">
            <v>7</v>
          </cell>
          <cell r="J3466" t="str">
            <v>USD</v>
          </cell>
          <cell r="K3466" t="str">
            <v>Base</v>
          </cell>
          <cell r="L3466">
            <v>7</v>
          </cell>
          <cell r="M3466">
            <v>2039719</v>
          </cell>
          <cell r="N3466">
            <v>2039738</v>
          </cell>
          <cell r="O3466" t="str">
            <v>NETWORK_GEO</v>
          </cell>
          <cell r="P3466">
            <v>8.64</v>
          </cell>
          <cell r="Q3466">
            <v>1</v>
          </cell>
          <cell r="R3466" t="str">
            <v>Seller Fulfilled</v>
          </cell>
          <cell r="S3466" t="str">
            <v>Seller Fulfilled</v>
          </cell>
          <cell r="T3466" t="str">
            <v>3CBP88G4JJOJ</v>
          </cell>
          <cell r="U3466" t="str">
            <v>20764608031913</v>
          </cell>
        </row>
        <row r="3467">
          <cell r="A3467" t="str">
            <v>1813-SET6</v>
          </cell>
          <cell r="B3467">
            <v>51968606</v>
          </cell>
          <cell r="C3467" t="str">
            <v>BAZIC Chevron Paperboard Clipboard w/ Low Profile Clip, 12.5" x 9" A4 Letter Size Eco-Friendly Low Profile Clip, Business Office School Teacher Student College, Assorted 6 Colors, 6-Pack</v>
          </cell>
          <cell r="D3467" t="str">
            <v>ARCHIVED</v>
          </cell>
          <cell r="E3467" t="str">
            <v>UNPUBLISHED</v>
          </cell>
          <cell r="F3467" t="str">
            <v>Offer end date has passed</v>
          </cell>
          <cell r="G3467" t="str">
            <v>Office &amp; Stationery</v>
          </cell>
          <cell r="H3467" t="str">
            <v>Rulers</v>
          </cell>
          <cell r="I3467">
            <v>7.39</v>
          </cell>
          <cell r="J3467" t="str">
            <v>USD</v>
          </cell>
          <cell r="K3467" t="str">
            <v>Base</v>
          </cell>
          <cell r="L3467" t="str">
            <v>Yes</v>
          </cell>
          <cell r="M3467">
            <v>2039893</v>
          </cell>
          <cell r="N3467">
            <v>2039731</v>
          </cell>
          <cell r="O3467" t="str">
            <v>NETWORK_GEO</v>
          </cell>
          <cell r="P3467">
            <v>0.13</v>
          </cell>
          <cell r="Q3467">
            <v>1</v>
          </cell>
          <cell r="R3467" t="str">
            <v>Seller Fulfilled</v>
          </cell>
          <cell r="S3467" t="str">
            <v>Seller Fulfilled</v>
          </cell>
          <cell r="T3467" t="str">
            <v>682I3WRTCSMG</v>
          </cell>
          <cell r="U3467" t="str">
            <v>00464141192275</v>
          </cell>
        </row>
        <row r="3468">
          <cell r="A3468" t="str">
            <v>203-BOX</v>
          </cell>
          <cell r="B3468">
            <v>300270288</v>
          </cell>
          <cell r="C3468" t="str">
            <v>BAZIC Paper Clips 100mm Mega Jumbo Size, Color Coated Paper Clip Paperclips (10/Pack), 24-Packs</v>
          </cell>
          <cell r="D3468" t="str">
            <v>ARCHIVED</v>
          </cell>
          <cell r="E3468" t="str">
            <v>UNPUBLISHED</v>
          </cell>
          <cell r="F3468" t="str">
            <v>Offer end date has passed,Price Adjusted</v>
          </cell>
          <cell r="G3468" t="str">
            <v>Crafts</v>
          </cell>
          <cell r="H3468" t="str">
            <v>Play Doughs</v>
          </cell>
          <cell r="I3468">
            <v>38.99</v>
          </cell>
          <cell r="J3468" t="str">
            <v>USD</v>
          </cell>
          <cell r="K3468" t="str">
            <v>Base</v>
          </cell>
          <cell r="L3468" t="str">
            <v>Yes</v>
          </cell>
          <cell r="M3468">
            <v>2039905</v>
          </cell>
          <cell r="N3468">
            <v>2039741</v>
          </cell>
          <cell r="O3468" t="str">
            <v>NETWORK_GEO</v>
          </cell>
          <cell r="P3468">
            <v>13.9</v>
          </cell>
          <cell r="Q3468">
            <v>1</v>
          </cell>
          <cell r="R3468" t="str">
            <v>Seller Fulfilled</v>
          </cell>
          <cell r="S3468" t="str">
            <v>Seller Fulfilled</v>
          </cell>
          <cell r="T3468" t="str">
            <v>59VADAY887XD</v>
          </cell>
          <cell r="U3468" t="str">
            <v>20764608033047</v>
          </cell>
        </row>
        <row r="3469">
          <cell r="A3469" t="str">
            <v>2204-PACK4</v>
          </cell>
          <cell r="B3469">
            <v>5479615345</v>
          </cell>
          <cell r="C3469" t="str">
            <v>BAZIC Eraser Top, Latex Free Pencil Tops Erasers (50/Pack), 4-Packs</v>
          </cell>
          <cell r="D3469" t="str">
            <v>ACTIVE</v>
          </cell>
          <cell r="E3469" t="str">
            <v>PUBLISHED</v>
          </cell>
          <cell r="G3469" t="str">
            <v>Office &amp; Stationery</v>
          </cell>
          <cell r="H3469" t="str">
            <v>Pencil &amp; Pen Erasers</v>
          </cell>
          <cell r="I3469">
            <v>13.25</v>
          </cell>
          <cell r="J3469" t="str">
            <v>USD</v>
          </cell>
          <cell r="K3469" t="str">
            <v>Base</v>
          </cell>
          <cell r="L3469">
            <v>13.5</v>
          </cell>
          <cell r="M3469">
            <v>2039721</v>
          </cell>
          <cell r="N3469">
            <v>2039741</v>
          </cell>
          <cell r="O3469" t="str">
            <v>NETWORK_GEO</v>
          </cell>
          <cell r="P3469">
            <v>25.58</v>
          </cell>
          <cell r="Q3469">
            <v>1</v>
          </cell>
          <cell r="R3469" t="str">
            <v>Seller Fulfilled</v>
          </cell>
          <cell r="S3469" t="str">
            <v>Seller Fulfilled</v>
          </cell>
          <cell r="T3469" t="str">
            <v>1KZO4HVFWA77</v>
          </cell>
          <cell r="U3469" t="str">
            <v>20764608033467</v>
          </cell>
        </row>
        <row r="3470">
          <cell r="A3470" t="str">
            <v>2220-BOX</v>
          </cell>
          <cell r="B3470">
            <v>18534110408</v>
          </cell>
          <cell r="C3470" t="str">
            <v>BAZIC Products Pink Eraser, Latex Free Bevel Erasers, Large Size Block Erasers, 12 Count Per Box, Total 144 Count</v>
          </cell>
          <cell r="D3470" t="str">
            <v>ACTIVE</v>
          </cell>
          <cell r="E3470" t="str">
            <v>PUBLISHED</v>
          </cell>
          <cell r="G3470" t="str">
            <v>Office &amp; Stationery</v>
          </cell>
          <cell r="H3470" t="str">
            <v>Pencil &amp; Pen Erasers</v>
          </cell>
          <cell r="I3470">
            <v>26.49</v>
          </cell>
          <cell r="J3470" t="str">
            <v>USD</v>
          </cell>
          <cell r="K3470" t="str">
            <v>Base</v>
          </cell>
          <cell r="L3470">
            <v>26.49</v>
          </cell>
          <cell r="M3470">
            <v>2039721</v>
          </cell>
          <cell r="N3470">
            <v>2039741</v>
          </cell>
          <cell r="O3470" t="str">
            <v>NETWORK_GEO</v>
          </cell>
          <cell r="P3470">
            <v>0.24</v>
          </cell>
          <cell r="Q3470">
            <v>1</v>
          </cell>
          <cell r="R3470" t="str">
            <v>Seller Fulfilled</v>
          </cell>
          <cell r="S3470" t="str">
            <v>Seller Fulfilled</v>
          </cell>
          <cell r="T3470" t="str">
            <v>30465GGSJNMD</v>
          </cell>
          <cell r="U3470" t="str">
            <v>00764608033524</v>
          </cell>
        </row>
        <row r="3471">
          <cell r="A3471" t="str">
            <v>2514-BOX</v>
          </cell>
          <cell r="B3471">
            <v>426047052</v>
          </cell>
          <cell r="C3471" t="str">
            <v>BAZIC Crayons 16 Color (Total 768-Count), Non Toxic Drawing Crayon</v>
          </cell>
          <cell r="D3471" t="str">
            <v>ARCHIVED</v>
          </cell>
          <cell r="E3471" t="str">
            <v>UNPUBLISHED</v>
          </cell>
          <cell r="F3471" t="str">
            <v>Offer end date has passed</v>
          </cell>
          <cell r="G3471" t="str">
            <v>Crafts</v>
          </cell>
          <cell r="H3471" t="str">
            <v>Clays &amp; Doughs</v>
          </cell>
          <cell r="I3471">
            <v>9.99</v>
          </cell>
          <cell r="J3471" t="str">
            <v>USD</v>
          </cell>
          <cell r="K3471" t="str">
            <v>Base</v>
          </cell>
          <cell r="L3471" t="str">
            <v>Yes</v>
          </cell>
          <cell r="M3471">
            <v>2039722</v>
          </cell>
          <cell r="N3471">
            <v>2039741</v>
          </cell>
          <cell r="O3471" t="str">
            <v>NETWORK_GEO</v>
          </cell>
          <cell r="P3471">
            <v>0.22</v>
          </cell>
          <cell r="Q3471">
            <v>1</v>
          </cell>
          <cell r="R3471" t="str">
            <v>Seller Fulfilled</v>
          </cell>
          <cell r="S3471" t="str">
            <v>Seller Fulfilled</v>
          </cell>
          <cell r="T3471" t="str">
            <v>2DDOUTI5E3X0</v>
          </cell>
          <cell r="U3471" t="str">
            <v>00764608033531</v>
          </cell>
        </row>
        <row r="3472">
          <cell r="A3472" t="str">
            <v>276-BOX</v>
          </cell>
          <cell r="B3472">
            <v>15096222128</v>
          </cell>
          <cell r="C3472" t="str">
            <v>BAZIC Binder Clips Small Assorted Color 3/4" (19mm), Paper Clamps Metal Clips (16/Pack), 24-Packs</v>
          </cell>
          <cell r="D3472" t="str">
            <v>ACTIVE</v>
          </cell>
          <cell r="E3472" t="str">
            <v>PUBLISHED</v>
          </cell>
          <cell r="F3472" t="str">
            <v>Offer end date has passed</v>
          </cell>
          <cell r="G3472" t="str">
            <v>Office &amp; Stationery</v>
          </cell>
          <cell r="H3472" t="str">
            <v>Binder Clips</v>
          </cell>
          <cell r="I3472">
            <v>41.49</v>
          </cell>
          <cell r="J3472" t="str">
            <v>USD</v>
          </cell>
          <cell r="K3472" t="str">
            <v>Base</v>
          </cell>
          <cell r="L3472" t="str">
            <v>Yes</v>
          </cell>
          <cell r="M3472">
            <v>2039905</v>
          </cell>
          <cell r="N3472">
            <v>2038710</v>
          </cell>
          <cell r="O3472">
            <v>2.94</v>
          </cell>
          <cell r="P3472" t="str">
            <v>"LB"</v>
          </cell>
          <cell r="Q3472">
            <v>1</v>
          </cell>
          <cell r="R3472" t="str">
            <v>Seller Fulfilled</v>
          </cell>
          <cell r="S3472" t="str">
            <v>Seller Fulfilled</v>
          </cell>
          <cell r="T3472" t="str">
            <v>6WK5GAXRZGHW</v>
          </cell>
          <cell r="U3472" t="str">
            <v>20764608034358</v>
          </cell>
        </row>
        <row r="3473">
          <cell r="A3473" t="str">
            <v>3202-BOX</v>
          </cell>
          <cell r="B3473">
            <v>990378828</v>
          </cell>
          <cell r="C3473" t="str">
            <v>BAZIC Desktop Portable Paper Punch 3 Hole 1/4" w/ 10" Ruler Guide, 12-Pack</v>
          </cell>
          <cell r="D3473" t="str">
            <v>ACTIVE</v>
          </cell>
          <cell r="E3473" t="str">
            <v>PUBLISHED</v>
          </cell>
          <cell r="F3473" t="str">
            <v>Offer end date has passed</v>
          </cell>
          <cell r="G3473" t="str">
            <v>Office &amp; Stationery</v>
          </cell>
          <cell r="H3473" t="str">
            <v>Paper Hole Punches</v>
          </cell>
          <cell r="I3473">
            <v>55.99</v>
          </cell>
          <cell r="J3473" t="str">
            <v>USD</v>
          </cell>
          <cell r="K3473" t="str">
            <v>Base</v>
          </cell>
          <cell r="L3473">
            <v>55.99</v>
          </cell>
          <cell r="M3473">
            <v>2048506</v>
          </cell>
          <cell r="N3473">
            <v>2039905</v>
          </cell>
          <cell r="O3473">
            <v>3.78</v>
          </cell>
          <cell r="P3473">
            <v>1.28</v>
          </cell>
          <cell r="Q3473">
            <v>1</v>
          </cell>
          <cell r="R3473" t="str">
            <v>Seller Fulfilled</v>
          </cell>
          <cell r="S3473" t="str">
            <v>Seller Fulfilled</v>
          </cell>
          <cell r="T3473" t="str">
            <v>77IE0LY7CTIE</v>
          </cell>
          <cell r="U3473" t="str">
            <v>10764608034399</v>
          </cell>
        </row>
        <row r="3474">
          <cell r="A3474" t="str">
            <v>3357-EACH</v>
          </cell>
          <cell r="B3474">
            <v>9679653612</v>
          </cell>
          <cell r="C3474" t="str">
            <v>BAZIC Air Dry Modeling Clay 6 Natural/Earth Color 3 oz, Non Toxic, 1-Pack</v>
          </cell>
          <cell r="D3474" t="str">
            <v>ACTIVE</v>
          </cell>
          <cell r="E3474" t="str">
            <v>PUBLISHED</v>
          </cell>
          <cell r="F3474" t="str">
            <v>Offer end date has passed</v>
          </cell>
          <cell r="G3474" t="str">
            <v>Crafts</v>
          </cell>
          <cell r="H3474" t="str">
            <v>Clays &amp; Doughs</v>
          </cell>
          <cell r="I3474">
            <v>8.99</v>
          </cell>
          <cell r="J3474" t="str">
            <v>USD</v>
          </cell>
          <cell r="K3474" t="str">
            <v>Base</v>
          </cell>
          <cell r="L3474">
            <v>8.99</v>
          </cell>
          <cell r="M3474">
            <v>2039741</v>
          </cell>
          <cell r="N3474">
            <v>2038710</v>
          </cell>
          <cell r="O3474">
            <v>0.21</v>
          </cell>
          <cell r="P3474">
            <v>2.56</v>
          </cell>
          <cell r="Q3474">
            <v>1</v>
          </cell>
          <cell r="R3474" t="str">
            <v>Seller Fulfilled</v>
          </cell>
          <cell r="S3474" t="str">
            <v>WFS Eligible</v>
          </cell>
          <cell r="T3474" t="str">
            <v>6ZM7WDWGQWFA</v>
          </cell>
          <cell r="U3474" t="str">
            <v>10764608034818</v>
          </cell>
        </row>
        <row r="3475">
          <cell r="A3475" t="str">
            <v>3823-BOX</v>
          </cell>
          <cell r="B3475">
            <v>222025193</v>
          </cell>
          <cell r="C3475" t="str">
            <v>BAZIC 2" Metallic Color Alphabet &amp; Numbers Stickers (72/Pack) / Box Qty - 24</v>
          </cell>
          <cell r="D3475" t="str">
            <v>ACTIVE</v>
          </cell>
          <cell r="E3475" t="str">
            <v>PUBLISHED</v>
          </cell>
          <cell r="F3475" t="str">
            <v>Offer end date has passed</v>
          </cell>
          <cell r="G3475" t="str">
            <v>Crafts</v>
          </cell>
          <cell r="H3475" t="str">
            <v>Glitter</v>
          </cell>
          <cell r="I3475">
            <v>22</v>
          </cell>
          <cell r="J3475" t="str">
            <v>USD</v>
          </cell>
          <cell r="K3475" t="str">
            <v>Base</v>
          </cell>
          <cell r="L3475" t="str">
            <v>Yes</v>
          </cell>
          <cell r="M3475">
            <v>2038710</v>
          </cell>
          <cell r="N3475">
            <v>2038710</v>
          </cell>
          <cell r="O3475" t="str">
            <v>NETWORK_GEO</v>
          </cell>
          <cell r="P3475">
            <v>1.1200000000000001</v>
          </cell>
          <cell r="Q3475">
            <v>1</v>
          </cell>
          <cell r="R3475" t="str">
            <v>Seller Fulfilled</v>
          </cell>
          <cell r="S3475" t="str">
            <v>Seller Fulfilled</v>
          </cell>
          <cell r="T3475" t="str">
            <v>4II02WWEIK5D</v>
          </cell>
          <cell r="U3475" t="str">
            <v>00764608034958</v>
          </cell>
        </row>
        <row r="3476">
          <cell r="A3476" t="str">
            <v>3860-EACH</v>
          </cell>
          <cell r="B3476">
            <v>53450220</v>
          </cell>
          <cell r="C3476" t="str">
            <v>BAZIC Car Series Assorted Sticker (80/Bag) [3860]</v>
          </cell>
          <cell r="D3476" t="str">
            <v>ACTIVE</v>
          </cell>
          <cell r="E3476" t="str">
            <v>PUBLISHED</v>
          </cell>
          <cell r="F3476" t="str">
            <v>Offer end date has passed</v>
          </cell>
          <cell r="G3476" t="str">
            <v>Crafts</v>
          </cell>
          <cell r="H3476" t="str">
            <v>Art Paints &amp; Pigment Powders</v>
          </cell>
          <cell r="I3476">
            <v>14.98</v>
          </cell>
          <cell r="J3476" t="str">
            <v>USD</v>
          </cell>
          <cell r="K3476" t="str">
            <v>Base</v>
          </cell>
          <cell r="L3476" t="str">
            <v>Yes</v>
          </cell>
          <cell r="M3476">
            <v>2038710</v>
          </cell>
          <cell r="N3476">
            <v>2039748</v>
          </cell>
          <cell r="O3476" t="str">
            <v>NETWORK_GEO</v>
          </cell>
          <cell r="P3476">
            <v>0.54</v>
          </cell>
          <cell r="Q3476">
            <v>1</v>
          </cell>
          <cell r="R3476" t="str">
            <v>Seller Fulfilled</v>
          </cell>
          <cell r="S3476" t="str">
            <v>Seller Fulfilled</v>
          </cell>
          <cell r="T3476" t="str">
            <v>6A854YUEDZMQ</v>
          </cell>
          <cell r="U3476" t="str">
            <v>00764608039137</v>
          </cell>
        </row>
        <row r="3477">
          <cell r="A3477" t="str">
            <v>3940-CASE</v>
          </cell>
          <cell r="B3477">
            <v>338643974</v>
          </cell>
          <cell r="C3477" t="str">
            <v>BAZIC Finger Paint Set 240ml, Non Toxic, Kids Age 3+ (3/Pack), 48-Packs</v>
          </cell>
          <cell r="D3477" t="str">
            <v>ARCHIVED</v>
          </cell>
          <cell r="E3477" t="str">
            <v>UNPUBLISHED</v>
          </cell>
          <cell r="F3477" t="str">
            <v>Offer end date has passed</v>
          </cell>
          <cell r="G3477" t="str">
            <v>Office &amp; Stationery</v>
          </cell>
          <cell r="H3477" t="str">
            <v>Scissors</v>
          </cell>
          <cell r="I3477">
            <v>33.99</v>
          </cell>
          <cell r="J3477" t="str">
            <v>USD</v>
          </cell>
          <cell r="K3477" t="str">
            <v>Base</v>
          </cell>
          <cell r="L3477" t="str">
            <v>Yes</v>
          </cell>
          <cell r="M3477">
            <v>2038710</v>
          </cell>
          <cell r="N3477">
            <v>2039728</v>
          </cell>
          <cell r="O3477" t="str">
            <v>NETWORK_GEO</v>
          </cell>
          <cell r="P3477">
            <v>1.55</v>
          </cell>
          <cell r="Q3477">
            <v>1</v>
          </cell>
          <cell r="R3477" t="str">
            <v>Seller Fulfilled</v>
          </cell>
          <cell r="S3477" t="str">
            <v>Seller Fulfilled</v>
          </cell>
          <cell r="T3477" t="str">
            <v>1PWH3X2CTU69</v>
          </cell>
          <cell r="U3477" t="str">
            <v>10764608044039</v>
          </cell>
        </row>
        <row r="3478">
          <cell r="A3478" t="str">
            <v>3993-EACH</v>
          </cell>
          <cell r="B3478">
            <v>1920516752</v>
          </cell>
          <cell r="C3478" t="str">
            <v>Bazic 3993 Assorted Paint Brush with Wood Handle Set, 25 Piece</v>
          </cell>
          <cell r="D3478" t="str">
            <v>ARCHIVED</v>
          </cell>
          <cell r="E3478" t="str">
            <v>UNPUBLISHED</v>
          </cell>
          <cell r="F3478" t="str">
            <v>Offer end date has passed</v>
          </cell>
          <cell r="G3478" t="str">
            <v>Office &amp; Stationery</v>
          </cell>
          <cell r="H3478" t="str">
            <v>Math Tool Kits</v>
          </cell>
          <cell r="I3478">
            <v>15.75</v>
          </cell>
          <cell r="J3478" t="str">
            <v>USD</v>
          </cell>
          <cell r="K3478" t="str">
            <v>Base</v>
          </cell>
          <cell r="L3478" t="str">
            <v>Yes</v>
          </cell>
          <cell r="M3478">
            <v>2039747</v>
          </cell>
          <cell r="N3478">
            <v>2038710</v>
          </cell>
          <cell r="O3478" t="str">
            <v>ALWAYS_TWO_DAY</v>
          </cell>
          <cell r="P3478">
            <v>0.85</v>
          </cell>
          <cell r="Q3478">
            <v>1</v>
          </cell>
          <cell r="R3478" t="str">
            <v>Walmart Fulfilled</v>
          </cell>
          <cell r="S3478" t="str">
            <v>Walmart Fulfilled</v>
          </cell>
          <cell r="T3478" t="str">
            <v>22OP8JIUEGTT</v>
          </cell>
          <cell r="U3478" t="str">
            <v>00764608004524</v>
          </cell>
        </row>
        <row r="3479">
          <cell r="A3479" t="str">
            <v>4143-PACK2</v>
          </cell>
          <cell r="B3479">
            <v>314742625</v>
          </cell>
          <cell r="C3479" t="str">
            <v>BAZIC 3 Ring Binder 1.5" Economy View Binders Red, Round Ring Hold 280 Sheets, 2-Count</v>
          </cell>
          <cell r="D3479" t="str">
            <v>ACTIVE</v>
          </cell>
          <cell r="E3479" t="str">
            <v>PUBLISHED</v>
          </cell>
          <cell r="G3479" t="str">
            <v>Office &amp; Stationery</v>
          </cell>
          <cell r="H3479" t="str">
            <v>Binders</v>
          </cell>
          <cell r="I3479">
            <v>22.99</v>
          </cell>
          <cell r="J3479" t="str">
            <v>USD</v>
          </cell>
          <cell r="K3479" t="str">
            <v>Base</v>
          </cell>
          <cell r="L3479">
            <v>22.99</v>
          </cell>
          <cell r="M3479">
            <v>2039738</v>
          </cell>
          <cell r="N3479">
            <v>2039749</v>
          </cell>
          <cell r="O3479" t="str">
            <v>NETWORK_GEO</v>
          </cell>
          <cell r="P3479">
            <v>4.9000000000000004</v>
          </cell>
          <cell r="Q3479">
            <v>1</v>
          </cell>
          <cell r="R3479" t="str">
            <v>Seller Fulfilled</v>
          </cell>
          <cell r="S3479" t="str">
            <v>Seller Fulfilled</v>
          </cell>
          <cell r="T3479" t="str">
            <v>7ACZI42PT3FM</v>
          </cell>
          <cell r="U3479" t="str">
            <v>20764608050198</v>
          </cell>
        </row>
        <row r="3480">
          <cell r="A3480" t="str">
            <v>4146-CASE</v>
          </cell>
          <cell r="B3480">
            <v>624760214</v>
          </cell>
          <cell r="C3480" t="str">
            <v>BAZIC 3 Ring Binder 1.5" Economy View Binders Fuchsia, 12-Count</v>
          </cell>
          <cell r="D3480" t="str">
            <v>ACTIVE</v>
          </cell>
          <cell r="E3480" t="str">
            <v>PUBLISHED</v>
          </cell>
          <cell r="G3480" t="str">
            <v>Office &amp; Stationery</v>
          </cell>
          <cell r="H3480" t="str">
            <v>Binders</v>
          </cell>
          <cell r="I3480">
            <v>41.24</v>
          </cell>
          <cell r="J3480" t="str">
            <v>USD</v>
          </cell>
          <cell r="K3480" t="str">
            <v>Base</v>
          </cell>
          <cell r="L3480">
            <v>41.24</v>
          </cell>
          <cell r="M3480">
            <v>2039738</v>
          </cell>
          <cell r="N3480">
            <v>2039749</v>
          </cell>
          <cell r="O3480" t="str">
            <v>ALWAYS_TWO_DAY</v>
          </cell>
          <cell r="P3480">
            <v>0.23499999999999999</v>
          </cell>
          <cell r="Q3480">
            <v>1</v>
          </cell>
          <cell r="R3480" t="str">
            <v>Walmart Fulfilled</v>
          </cell>
          <cell r="S3480" t="str">
            <v>Seller Fulfilled</v>
          </cell>
          <cell r="T3480" t="str">
            <v>3FE39ESVOPF6</v>
          </cell>
          <cell r="U3480" t="str">
            <v>00764608050279</v>
          </cell>
        </row>
        <row r="3481">
          <cell r="A3481" t="str">
            <v>5050-PACK2</v>
          </cell>
          <cell r="B3481">
            <v>479800933</v>
          </cell>
          <cell r="C3481" t="str">
            <v>BAZIC Composition Book Black Marble College Ruled 100 Sheet Notebook, 2-Packs</v>
          </cell>
          <cell r="D3481" t="str">
            <v>ACTIVE</v>
          </cell>
          <cell r="E3481" t="str">
            <v>PUBLISHED</v>
          </cell>
          <cell r="F3481" t="str">
            <v>Compliance - Childrenâ€™s Product Policy,No Match Found - Adjusted to your last submitted price</v>
          </cell>
          <cell r="G3481" t="str">
            <v>Office &amp; Stationery</v>
          </cell>
          <cell r="H3481" t="str">
            <v>Presentation Boards</v>
          </cell>
          <cell r="I3481">
            <v>15.25</v>
          </cell>
          <cell r="J3481" t="str">
            <v>USD</v>
          </cell>
          <cell r="K3481" t="str">
            <v>Base</v>
          </cell>
          <cell r="L3481" t="str">
            <v>Yes</v>
          </cell>
          <cell r="M3481">
            <v>2038710</v>
          </cell>
          <cell r="N3481">
            <v>2039885</v>
          </cell>
          <cell r="O3481" t="str">
            <v>NETWORK_GEO</v>
          </cell>
          <cell r="P3481">
            <v>1.29</v>
          </cell>
          <cell r="Q3481">
            <v>1</v>
          </cell>
          <cell r="R3481" t="str">
            <v>Seller Fulfilled</v>
          </cell>
          <cell r="S3481" t="str">
            <v>Seller Fulfilled</v>
          </cell>
          <cell r="T3481" t="str">
            <v>0U9F9WJ40V00</v>
          </cell>
          <cell r="U3481" t="str">
            <v>00764608050330</v>
          </cell>
        </row>
        <row r="3482">
          <cell r="A3482" t="str">
            <v>6229-SET4</v>
          </cell>
          <cell r="B3482">
            <v>54438625</v>
          </cell>
          <cell r="C3482" t="str">
            <v>Fan Tab U Lus Board Books Board Books, 4 Titles, Fun Early Learning Story Book Picture Book for Toddler Children Bedtime Reading Home Classroom, 4-Pack</v>
          </cell>
          <cell r="D3482" t="str">
            <v>ARCHIVED</v>
          </cell>
          <cell r="E3482" t="str">
            <v>UNPUBLISHED</v>
          </cell>
          <cell r="F3482" t="str">
            <v>Offer end date has passed,Price Adjusted By BCAP</v>
          </cell>
          <cell r="G3482" t="str">
            <v>Office &amp; Stationery</v>
          </cell>
          <cell r="H3482" t="str">
            <v>Writing Notebooks &amp; Sketch Books</v>
          </cell>
          <cell r="I3482">
            <v>14.89</v>
          </cell>
          <cell r="J3482" t="str">
            <v>USD</v>
          </cell>
          <cell r="K3482" t="str">
            <v>Base</v>
          </cell>
          <cell r="L3482" t="str">
            <v>No</v>
          </cell>
          <cell r="M3482">
            <v>2038013</v>
          </cell>
          <cell r="N3482">
            <v>2039723</v>
          </cell>
          <cell r="O3482" t="str">
            <v>NETWORK_GEO</v>
          </cell>
          <cell r="P3482">
            <v>0.96</v>
          </cell>
          <cell r="Q3482">
            <v>1</v>
          </cell>
          <cell r="R3482" t="str">
            <v>Seller Fulfilled</v>
          </cell>
          <cell r="S3482" t="str">
            <v>Seller Fulfilled</v>
          </cell>
          <cell r="T3482" t="str">
            <v>5ME4RVR2RT7M</v>
          </cell>
          <cell r="U3482" t="str">
            <v>00464515373361</v>
          </cell>
        </row>
        <row r="3483">
          <cell r="A3483" t="str">
            <v>8240-EACH</v>
          </cell>
          <cell r="B3483">
            <v>16541807188</v>
          </cell>
          <cell r="C3483" t="str">
            <v>BAZIC Catalog Envelope 6" x 9" Gummed Seal Eyelet Closure, 5-Count</v>
          </cell>
          <cell r="D3483" t="str">
            <v>ACTIVE</v>
          </cell>
          <cell r="E3483" t="str">
            <v>PUBLISHED</v>
          </cell>
          <cell r="G3483" t="str">
            <v>Office &amp; Stationery</v>
          </cell>
          <cell r="H3483" t="str">
            <v>Envelopes</v>
          </cell>
          <cell r="I3483">
            <v>7.49</v>
          </cell>
          <cell r="J3483" t="str">
            <v>USD</v>
          </cell>
          <cell r="K3483" t="str">
            <v>Base</v>
          </cell>
          <cell r="L3483">
            <v>7.49</v>
          </cell>
          <cell r="M3483">
            <v>2038710</v>
          </cell>
          <cell r="N3483">
            <v>2038710</v>
          </cell>
          <cell r="O3483" t="str">
            <v>ALWAYS_TWO_DAY</v>
          </cell>
          <cell r="P3483">
            <v>1.425</v>
          </cell>
          <cell r="Q3483">
            <v>1</v>
          </cell>
          <cell r="R3483" t="str">
            <v>Walmart Fulfilled</v>
          </cell>
          <cell r="S3483" t="str">
            <v>Seller Fulfilled</v>
          </cell>
          <cell r="T3483" t="str">
            <v>4CNKNXMPZDDC</v>
          </cell>
          <cell r="U3483" t="str">
            <v>00764608050538</v>
          </cell>
        </row>
        <row r="3484">
          <cell r="A3484" t="str">
            <v>9010-SET6</v>
          </cell>
          <cell r="B3484">
            <v>399019961</v>
          </cell>
          <cell r="C3484" t="str">
            <v>BAZIC Printed Duct Tape Polka Dot Pattern 1.88" X 5 Yards, 6-Pack</v>
          </cell>
          <cell r="D3484" t="str">
            <v>ARCHIVED</v>
          </cell>
          <cell r="E3484" t="str">
            <v>UNPUBLISHED</v>
          </cell>
          <cell r="F3484" t="str">
            <v>Offer end date has passed</v>
          </cell>
          <cell r="G3484" t="str">
            <v>Office &amp; Stationery</v>
          </cell>
          <cell r="H3484" t="str">
            <v>Standard Forms &amp; Applications</v>
          </cell>
          <cell r="I3484">
            <v>13.25</v>
          </cell>
          <cell r="J3484" t="str">
            <v>USD</v>
          </cell>
          <cell r="K3484" t="str">
            <v>Base</v>
          </cell>
          <cell r="L3484" t="str">
            <v>No</v>
          </cell>
          <cell r="M3484">
            <v>2042502</v>
          </cell>
          <cell r="N3484">
            <v>2038710</v>
          </cell>
          <cell r="O3484" t="str">
            <v>NETWORK_GEO</v>
          </cell>
          <cell r="P3484">
            <v>0.78</v>
          </cell>
          <cell r="Q3484">
            <v>1</v>
          </cell>
          <cell r="R3484" t="str">
            <v>Seller Fulfilled</v>
          </cell>
          <cell r="S3484" t="str">
            <v>Walmart Fulfilled</v>
          </cell>
          <cell r="T3484" t="str">
            <v>52NM0U7WYK8Z</v>
          </cell>
          <cell r="U3484" t="str">
            <v>00764608050774</v>
          </cell>
        </row>
        <row r="3485">
          <cell r="A3485" t="str">
            <v>1223-BOX</v>
          </cell>
          <cell r="B3485">
            <v>518589764</v>
          </cell>
          <cell r="C3485" t="str">
            <v>BAZIC Washable Markers 10 Color Jumbo Coloring Marker (10/Pack), 24-Packs</v>
          </cell>
          <cell r="D3485" t="str">
            <v>ACTIVE</v>
          </cell>
          <cell r="E3485" t="str">
            <v>PUBLISHED</v>
          </cell>
          <cell r="F3485" t="str">
            <v>Compliance - Childrenâ€™s Product Policy,No Match Found - Adjusted to your last submitted price</v>
          </cell>
          <cell r="G3485" t="str">
            <v>Office &amp; Stationery</v>
          </cell>
          <cell r="H3485" t="str">
            <v>Record Books &amp; Ledgers</v>
          </cell>
          <cell r="I3485">
            <v>11.99</v>
          </cell>
          <cell r="J3485" t="str">
            <v>USD</v>
          </cell>
          <cell r="K3485" t="str">
            <v>Base</v>
          </cell>
          <cell r="L3485" t="str">
            <v>Yes</v>
          </cell>
          <cell r="M3485">
            <v>2039746</v>
          </cell>
          <cell r="N3485">
            <v>2038710</v>
          </cell>
          <cell r="O3485" t="str">
            <v>ALWAYS_TWO_DAY</v>
          </cell>
          <cell r="P3485">
            <v>0.745</v>
          </cell>
          <cell r="Q3485">
            <v>1</v>
          </cell>
          <cell r="R3485" t="str">
            <v>Walmart Fulfilled</v>
          </cell>
          <cell r="S3485" t="str">
            <v>Seller Fulfilled</v>
          </cell>
          <cell r="T3485" t="str">
            <v>2M1ZR82EGLTW</v>
          </cell>
          <cell r="U3485" t="str">
            <v>00764608050804</v>
          </cell>
        </row>
        <row r="3486">
          <cell r="A3486" t="str">
            <v>1257-EACH</v>
          </cell>
          <cell r="B3486">
            <v>189321958</v>
          </cell>
          <cell r="C3486" t="str">
            <v>BAZIC Dry Erase Marker Assorted Color Chisel Tip Whiteboard Markers (4/Pack), 1-Pack</v>
          </cell>
          <cell r="D3486" t="str">
            <v>ACTIVE</v>
          </cell>
          <cell r="E3486" t="str">
            <v>PUBLISHED</v>
          </cell>
          <cell r="F3486" t="str">
            <v>Compliance - Childrenâ€™s Product Policy,Min. Allowed Seller Price Reached</v>
          </cell>
          <cell r="G3486" t="str">
            <v>Office &amp; Stationery</v>
          </cell>
          <cell r="H3486" t="str">
            <v>School &amp; Office Paper</v>
          </cell>
          <cell r="I3486">
            <v>5.3</v>
          </cell>
          <cell r="J3486" t="str">
            <v>USD</v>
          </cell>
          <cell r="K3486" t="str">
            <v>Promo price</v>
          </cell>
          <cell r="L3486" t="str">
            <v>Yes</v>
          </cell>
          <cell r="M3486">
            <v>2039746</v>
          </cell>
          <cell r="N3486">
            <v>2039724</v>
          </cell>
          <cell r="O3486" t="str">
            <v>ALWAYS_TWO_DAY</v>
          </cell>
          <cell r="P3486">
            <v>0.48</v>
          </cell>
          <cell r="Q3486">
            <v>1</v>
          </cell>
          <cell r="R3486" t="str">
            <v>Walmart Fulfilled</v>
          </cell>
          <cell r="S3486" t="str">
            <v>Walmart Fulfilled</v>
          </cell>
          <cell r="T3486" t="str">
            <v>4VCV8D34Q0Q0</v>
          </cell>
          <cell r="U3486" t="str">
            <v>00764608005101</v>
          </cell>
        </row>
        <row r="3487">
          <cell r="A3487" t="str">
            <v>1296-BOX</v>
          </cell>
          <cell r="B3487">
            <v>17717507822</v>
          </cell>
          <cell r="C3487" t="str">
            <v>BAZIC Dry Erase Marker Black Color Fine Tip, Whiteboard Pen, Low Odor (12/Box), 12-Pack</v>
          </cell>
          <cell r="D3487" t="str">
            <v>ACTIVE</v>
          </cell>
          <cell r="E3487" t="str">
            <v>PUBLISHED</v>
          </cell>
          <cell r="F3487" t="str">
            <v>Offer end date has passed</v>
          </cell>
          <cell r="G3487" t="str">
            <v>Office &amp; Stationery</v>
          </cell>
          <cell r="H3487" t="str">
            <v>Index Tabs</v>
          </cell>
          <cell r="I3487">
            <v>8.57</v>
          </cell>
          <cell r="J3487" t="str">
            <v>USD</v>
          </cell>
          <cell r="K3487" t="str">
            <v>Base</v>
          </cell>
          <cell r="L3487" t="str">
            <v>Yes</v>
          </cell>
          <cell r="M3487">
            <v>2039746</v>
          </cell>
          <cell r="N3487">
            <v>2039889</v>
          </cell>
          <cell r="O3487" t="str">
            <v>NETWORK_GEO</v>
          </cell>
          <cell r="P3487">
            <v>0.04</v>
          </cell>
          <cell r="Q3487">
            <v>1</v>
          </cell>
          <cell r="R3487" t="str">
            <v>Seller Fulfilled</v>
          </cell>
          <cell r="S3487" t="str">
            <v>Walmart Fulfilled</v>
          </cell>
          <cell r="T3487" t="str">
            <v>4G0T93SR0A6D</v>
          </cell>
          <cell r="U3487" t="str">
            <v>00469722554541</v>
          </cell>
        </row>
        <row r="3488">
          <cell r="A3488" t="str">
            <v>148-SET6</v>
          </cell>
          <cell r="B3488">
            <v>2323446650</v>
          </cell>
          <cell r="C3488" t="str">
            <v>BAZIC Utility Knife Box Cutter 18mm, 9mm Blade, Retractable Snap-Off Razor Blades (2/Pack), 6-Pack</v>
          </cell>
          <cell r="D3488" t="str">
            <v>ACTIVE</v>
          </cell>
          <cell r="E3488" t="str">
            <v>PUBLISHED</v>
          </cell>
          <cell r="G3488" t="str">
            <v>Tools &amp; Hardware</v>
          </cell>
          <cell r="H3488" t="str">
            <v>Utility Knives</v>
          </cell>
          <cell r="I3488">
            <v>17.5</v>
          </cell>
          <cell r="J3488" t="str">
            <v>USD</v>
          </cell>
          <cell r="K3488" t="str">
            <v>Base</v>
          </cell>
          <cell r="L3488">
            <v>17.5</v>
          </cell>
          <cell r="M3488">
            <v>2038710</v>
          </cell>
          <cell r="N3488">
            <v>2038710</v>
          </cell>
          <cell r="O3488" t="str">
            <v>NETWORK_GEO</v>
          </cell>
          <cell r="P3488">
            <v>8.34</v>
          </cell>
          <cell r="Q3488">
            <v>1</v>
          </cell>
          <cell r="R3488" t="str">
            <v>Seller Fulfilled</v>
          </cell>
          <cell r="S3488" t="str">
            <v>WFS Eligible</v>
          </cell>
          <cell r="T3488" t="str">
            <v>44MJHU1ZUEX2</v>
          </cell>
          <cell r="U3488" t="str">
            <v>20764608005266</v>
          </cell>
        </row>
        <row r="3489">
          <cell r="A3489" t="str">
            <v>17089-PACK4</v>
          </cell>
          <cell r="B3489">
            <v>5161762666</v>
          </cell>
          <cell r="C3489" t="str">
            <v>BAZIC Essence Gel Pen, Medium Point 1.0mm Red Pen, Comfort Grip, 12 Count, 4-Packs</v>
          </cell>
          <cell r="D3489" t="str">
            <v>ACTIVE</v>
          </cell>
          <cell r="E3489" t="str">
            <v>PUBLISHED</v>
          </cell>
          <cell r="F3489" t="str">
            <v>Offer end date has passed</v>
          </cell>
          <cell r="G3489" t="str">
            <v>Office &amp; Stationery</v>
          </cell>
          <cell r="H3489" t="str">
            <v>Pens</v>
          </cell>
          <cell r="I3489">
            <v>17.989999999999998</v>
          </cell>
          <cell r="J3489" t="str">
            <v>USD</v>
          </cell>
          <cell r="K3489" t="str">
            <v>Base</v>
          </cell>
          <cell r="L3489">
            <v>17.989999999999998</v>
          </cell>
          <cell r="M3489">
            <v>2039719</v>
          </cell>
          <cell r="N3489">
            <v>2038710</v>
          </cell>
          <cell r="O3489">
            <v>0.92</v>
          </cell>
          <cell r="P3489">
            <v>0.28000000000000003</v>
          </cell>
          <cell r="Q3489">
            <v>1</v>
          </cell>
          <cell r="R3489" t="str">
            <v>Seller Fulfilled</v>
          </cell>
          <cell r="S3489" t="str">
            <v>Seller Fulfilled</v>
          </cell>
          <cell r="T3489" t="str">
            <v>6PFG09UTOOIS</v>
          </cell>
          <cell r="U3489" t="str">
            <v>00805219531693</v>
          </cell>
        </row>
        <row r="3490">
          <cell r="A3490" t="str">
            <v>1903-EACH</v>
          </cell>
          <cell r="B3490">
            <v>30297480</v>
          </cell>
          <cell r="C3490" t="str">
            <v>BAZIC Pencil Sharpener Dual Blades w/ Receptacle, (4/Pack), 1-Pack</v>
          </cell>
          <cell r="D3490" t="str">
            <v>ACTIVE</v>
          </cell>
          <cell r="E3490" t="str">
            <v>PUBLISHED</v>
          </cell>
          <cell r="G3490" t="str">
            <v>Office &amp; Stationery</v>
          </cell>
          <cell r="H3490" t="str">
            <v>Manual Pencil Sharpeners</v>
          </cell>
          <cell r="I3490">
            <v>7.99</v>
          </cell>
          <cell r="J3490" t="str">
            <v>USD</v>
          </cell>
          <cell r="K3490" t="str">
            <v>Base</v>
          </cell>
          <cell r="L3490">
            <v>7.99</v>
          </cell>
          <cell r="M3490">
            <v>2039751</v>
          </cell>
          <cell r="N3490">
            <v>2039744</v>
          </cell>
          <cell r="O3490" t="str">
            <v>NETWORK_GEO</v>
          </cell>
          <cell r="P3490">
            <v>15.22</v>
          </cell>
          <cell r="Q3490">
            <v>1</v>
          </cell>
          <cell r="R3490" t="str">
            <v>Seller Fulfilled</v>
          </cell>
          <cell r="S3490" t="str">
            <v>Seller Fulfilled</v>
          </cell>
          <cell r="T3490" t="str">
            <v>5SAZ7GET3A3N</v>
          </cell>
          <cell r="U3490" t="str">
            <v>20764608005396</v>
          </cell>
        </row>
        <row r="3491">
          <cell r="A3491" t="str">
            <v>2010-CASE</v>
          </cell>
          <cell r="B3491">
            <v>202724362</v>
          </cell>
          <cell r="C3491" t="str">
            <v>BAZIC Contact Cement Adhesive Glue 1 Oz. (30mL), Super Stong Bonds to Tile Rubber Wood Metal Formica Plastic, 144-Pack</v>
          </cell>
          <cell r="D3491" t="str">
            <v>ACTIVE</v>
          </cell>
          <cell r="E3491" t="str">
            <v>PUBLISHED</v>
          </cell>
          <cell r="F3491" t="str">
            <v>Offer end date has passed</v>
          </cell>
          <cell r="G3491" t="str">
            <v>Office &amp; Stationery</v>
          </cell>
          <cell r="H3491" t="str">
            <v>Composition Notebooks</v>
          </cell>
          <cell r="I3491">
            <v>165.99</v>
          </cell>
          <cell r="J3491" t="str">
            <v>USD</v>
          </cell>
          <cell r="K3491" t="str">
            <v>Base</v>
          </cell>
          <cell r="L3491" t="str">
            <v>Yes</v>
          </cell>
          <cell r="M3491">
            <v>2039872</v>
          </cell>
          <cell r="N3491">
            <v>2038710</v>
          </cell>
          <cell r="O3491" t="str">
            <v>NETWORK_GEO</v>
          </cell>
          <cell r="P3491">
            <v>32.94</v>
          </cell>
          <cell r="Q3491">
            <v>1</v>
          </cell>
          <cell r="R3491" t="str">
            <v>Seller Fulfilled</v>
          </cell>
          <cell r="S3491" t="str">
            <v>Seller Fulfilled</v>
          </cell>
          <cell r="T3491" t="str">
            <v>1IDHORHZ2U41</v>
          </cell>
          <cell r="U3491" t="str">
            <v>20764608054929</v>
          </cell>
        </row>
        <row r="3492">
          <cell r="A3492" t="str">
            <v>223-BOX</v>
          </cell>
          <cell r="B3492">
            <v>983481357</v>
          </cell>
          <cell r="C3492" t="str">
            <v>BAZIC Paper Clips Regular 33mm, Silver Color Paper Clip (200/Pack), 24-Packs</v>
          </cell>
          <cell r="D3492" t="str">
            <v>ACTIVE</v>
          </cell>
          <cell r="E3492" t="str">
            <v>PUBLISHED</v>
          </cell>
          <cell r="F3492" t="str">
            <v>Offer end date has passed,Current Offer At Or Below Target</v>
          </cell>
          <cell r="G3492" t="str">
            <v>Office &amp; Stationery</v>
          </cell>
          <cell r="H3492" t="str">
            <v>Writing Notebooks &amp; Sketch Books</v>
          </cell>
          <cell r="I3492">
            <v>50.5</v>
          </cell>
          <cell r="J3492" t="str">
            <v>USD</v>
          </cell>
          <cell r="K3492" t="str">
            <v>Base</v>
          </cell>
          <cell r="L3492" t="str">
            <v>Yes</v>
          </cell>
          <cell r="M3492">
            <v>2039905</v>
          </cell>
          <cell r="N3492">
            <v>2039723</v>
          </cell>
          <cell r="O3492" t="str">
            <v>NETWORK_GEO</v>
          </cell>
          <cell r="P3492">
            <v>1.5</v>
          </cell>
          <cell r="Q3492">
            <v>1</v>
          </cell>
          <cell r="R3492" t="str">
            <v>Seller Fulfilled</v>
          </cell>
          <cell r="S3492" t="str">
            <v>Seller Fulfilled</v>
          </cell>
          <cell r="T3492" t="str">
            <v>23NJ998AI0UX</v>
          </cell>
          <cell r="U3492" t="str">
            <v>00764608055021</v>
          </cell>
        </row>
        <row r="3493">
          <cell r="A3493" t="str">
            <v>2343-BOX</v>
          </cell>
          <cell r="B3493">
            <v>541986679</v>
          </cell>
          <cell r="C3493" t="str">
            <v>BAZIC Highlighter Marker Pen, Chisel Tip Liquid Marker (3/Pack), 24-Packs</v>
          </cell>
          <cell r="D3493" t="str">
            <v>ACTIVE</v>
          </cell>
          <cell r="E3493" t="str">
            <v>PUBLISHED</v>
          </cell>
          <cell r="F3493" t="str">
            <v>Offer end date has passed</v>
          </cell>
          <cell r="G3493" t="str">
            <v>Office &amp; Stationery</v>
          </cell>
          <cell r="H3493" t="str">
            <v>Writing Notebooks &amp; Sketch Books</v>
          </cell>
          <cell r="I3493">
            <v>66.75</v>
          </cell>
          <cell r="J3493" t="str">
            <v>USD</v>
          </cell>
          <cell r="K3493" t="str">
            <v>Base</v>
          </cell>
          <cell r="L3493" t="str">
            <v>Yes</v>
          </cell>
          <cell r="M3493">
            <v>2039896</v>
          </cell>
          <cell r="N3493">
            <v>2039723</v>
          </cell>
          <cell r="O3493" t="str">
            <v>NETWORK_GEO</v>
          </cell>
          <cell r="P3493">
            <v>14.58</v>
          </cell>
          <cell r="Q3493">
            <v>1</v>
          </cell>
          <cell r="R3493" t="str">
            <v>Seller Fulfilled</v>
          </cell>
          <cell r="S3493" t="str">
            <v>Seller Fulfilled</v>
          </cell>
          <cell r="T3493" t="str">
            <v>2VP8KGKOQ2KP</v>
          </cell>
          <cell r="U3493" t="str">
            <v>20764608055254</v>
          </cell>
        </row>
        <row r="3494">
          <cell r="A3494" t="str">
            <v>3004-BOX</v>
          </cell>
          <cell r="B3494">
            <v>237791613</v>
          </cell>
          <cell r="C3494" t="str">
            <v>BAZIC Pocket Size Calculator 8-Digit Flip Cover, LCD Display, 24-Pack</v>
          </cell>
          <cell r="D3494" t="str">
            <v>ACTIVE</v>
          </cell>
          <cell r="E3494" t="str">
            <v>PUBLISHED</v>
          </cell>
          <cell r="F3494" t="str">
            <v>Offer end date has passed</v>
          </cell>
          <cell r="G3494" t="str">
            <v>Office &amp; Stationery</v>
          </cell>
          <cell r="H3494" t="str">
            <v>Calculators</v>
          </cell>
          <cell r="I3494">
            <v>48.06</v>
          </cell>
          <cell r="J3494" t="str">
            <v>USD</v>
          </cell>
          <cell r="K3494" t="str">
            <v>Base</v>
          </cell>
          <cell r="L3494">
            <v>48.06</v>
          </cell>
          <cell r="M3494">
            <v>2039735</v>
          </cell>
          <cell r="N3494" t="str">
            <v>NETWORK_GEO</v>
          </cell>
          <cell r="O3494">
            <v>3.02</v>
          </cell>
          <cell r="P3494">
            <v>0.54</v>
          </cell>
          <cell r="Q3494">
            <v>1</v>
          </cell>
          <cell r="R3494" t="str">
            <v>Seller Fulfilled</v>
          </cell>
          <cell r="S3494" t="str">
            <v>Seller Fulfilled</v>
          </cell>
          <cell r="T3494" t="str">
            <v>4CYC0HC3KCO8</v>
          </cell>
          <cell r="U3494" t="str">
            <v>00764608060070</v>
          </cell>
        </row>
        <row r="3495">
          <cell r="A3495" t="str">
            <v>3118-EACH</v>
          </cell>
          <cell r="B3495">
            <v>24897104</v>
          </cell>
          <cell r="C3495" t="str">
            <v>BAZIC 3-Ring Binder Dividers w/ 8-Insertable Color Tabs [3118]</v>
          </cell>
          <cell r="D3495" t="str">
            <v>ACTIVE</v>
          </cell>
          <cell r="E3495" t="str">
            <v>PUBLISHED</v>
          </cell>
          <cell r="F3495" t="str">
            <v>Offer end date has passed</v>
          </cell>
          <cell r="G3495" t="str">
            <v>Office &amp; Stationery</v>
          </cell>
          <cell r="H3495" t="str">
            <v>Whiteboards</v>
          </cell>
          <cell r="I3495">
            <v>38.5</v>
          </cell>
          <cell r="J3495" t="str">
            <v>USD</v>
          </cell>
          <cell r="K3495" t="str">
            <v>Base</v>
          </cell>
          <cell r="L3495" t="str">
            <v>Yes</v>
          </cell>
          <cell r="M3495">
            <v>2039889</v>
          </cell>
          <cell r="N3495">
            <v>2039885</v>
          </cell>
          <cell r="O3495" t="str">
            <v>NETWORK_GEO</v>
          </cell>
          <cell r="P3495">
            <v>5</v>
          </cell>
          <cell r="Q3495">
            <v>1</v>
          </cell>
          <cell r="R3495" t="str">
            <v>Seller Fulfilled</v>
          </cell>
          <cell r="S3495" t="str">
            <v>Seller Fulfilled</v>
          </cell>
          <cell r="T3495" t="str">
            <v>1U1IX53AH6MX</v>
          </cell>
          <cell r="U3495" t="str">
            <v>00464132993591</v>
          </cell>
        </row>
        <row r="3496">
          <cell r="A3496" t="str">
            <v>3336-CASE</v>
          </cell>
          <cell r="B3496">
            <v>336854839</v>
          </cell>
          <cell r="C3496" t="str">
            <v>BAZIC Modeling Clay Green Color 1LB, Non Toxic, Bulk for Classroom, 24-Pack</v>
          </cell>
          <cell r="D3496" t="str">
            <v>ACTIVE</v>
          </cell>
          <cell r="E3496" t="str">
            <v>PUBLISHED</v>
          </cell>
          <cell r="F3496" t="str">
            <v>Offer end date has passed</v>
          </cell>
          <cell r="G3496" t="str">
            <v>Office &amp; Stationery</v>
          </cell>
          <cell r="H3496" t="str">
            <v>Desk Staplers</v>
          </cell>
          <cell r="I3496">
            <v>66.430000000000007</v>
          </cell>
          <cell r="J3496" t="str">
            <v>USD</v>
          </cell>
          <cell r="K3496" t="str">
            <v>Base</v>
          </cell>
          <cell r="L3496" t="str">
            <v>Yes</v>
          </cell>
          <cell r="M3496">
            <v>2039741</v>
          </cell>
          <cell r="N3496">
            <v>2039910</v>
          </cell>
          <cell r="O3496" t="str">
            <v>NETWORK_GEO</v>
          </cell>
          <cell r="P3496">
            <v>6.24</v>
          </cell>
          <cell r="Q3496">
            <v>1</v>
          </cell>
          <cell r="R3496" t="str">
            <v>Seller Fulfilled</v>
          </cell>
          <cell r="S3496" t="str">
            <v>Walmart Fulfilled</v>
          </cell>
          <cell r="T3496" t="str">
            <v>40VTJHI8EZK1</v>
          </cell>
          <cell r="U3496" t="str">
            <v>20764608006980</v>
          </cell>
        </row>
        <row r="3497">
          <cell r="A3497" t="str">
            <v>3442-BOX</v>
          </cell>
          <cell r="B3497">
            <v>427911880</v>
          </cell>
          <cell r="C3497" t="str">
            <v>BAZIC Glitter Shaker 4 Color, Halloween Sparkling Powde, 24-Packs</v>
          </cell>
          <cell r="D3497" t="str">
            <v>ACTIVE</v>
          </cell>
          <cell r="E3497" t="str">
            <v>UNPUBLISHED</v>
          </cell>
          <cell r="F3497" t="str">
            <v>Reasonable price requirements are not met,Reasonable Price Not Satisfied</v>
          </cell>
          <cell r="G3497" t="str">
            <v>Office &amp; Stationery</v>
          </cell>
          <cell r="H3497" t="str">
            <v>Pencils</v>
          </cell>
          <cell r="I3497">
            <v>35.520000000000003</v>
          </cell>
          <cell r="J3497" t="str">
            <v>USD</v>
          </cell>
          <cell r="K3497" t="str">
            <v>Base</v>
          </cell>
          <cell r="L3497" t="str">
            <v>Yes</v>
          </cell>
          <cell r="M3497">
            <v>2038710</v>
          </cell>
          <cell r="N3497">
            <v>2039720</v>
          </cell>
          <cell r="O3497" t="str">
            <v>NETWORK_GEO</v>
          </cell>
          <cell r="P3497">
            <v>2.83</v>
          </cell>
          <cell r="Q3497">
            <v>1</v>
          </cell>
          <cell r="R3497" t="str">
            <v>Seller Fulfilled</v>
          </cell>
          <cell r="S3497" t="str">
            <v>Seller Fulfilled</v>
          </cell>
          <cell r="T3497" t="str">
            <v>6B51W7TA5X9K</v>
          </cell>
          <cell r="U3497" t="str">
            <v>00467470476016</v>
          </cell>
        </row>
        <row r="3498">
          <cell r="A3498" t="str">
            <v>3822-SET6</v>
          </cell>
          <cell r="B3498">
            <v>809734356</v>
          </cell>
          <cell r="C3498" t="str">
            <v>BAZIC Alphabet Numbers Stickers 6 Colors, 2" A to Z 0 to 9 Sticker (72/Pack), 6-Packs</v>
          </cell>
          <cell r="D3498" t="str">
            <v>ACTIVE</v>
          </cell>
          <cell r="E3498" t="str">
            <v>PUBLISHED</v>
          </cell>
          <cell r="F3498" t="str">
            <v>Offer end date has passed</v>
          </cell>
          <cell r="G3498" t="str">
            <v>Crafts</v>
          </cell>
          <cell r="H3498" t="str">
            <v>Stickers</v>
          </cell>
          <cell r="I3498">
            <v>12.06</v>
          </cell>
          <cell r="J3498" t="str">
            <v>USD</v>
          </cell>
          <cell r="K3498" t="str">
            <v>Base</v>
          </cell>
          <cell r="L3498">
            <v>12.06</v>
          </cell>
          <cell r="M3498">
            <v>2038710</v>
          </cell>
          <cell r="N3498">
            <v>2039720</v>
          </cell>
          <cell r="O3498">
            <v>0.56999999999999995</v>
          </cell>
          <cell r="P3498">
            <v>0.15</v>
          </cell>
          <cell r="Q3498">
            <v>1</v>
          </cell>
          <cell r="R3498" t="str">
            <v>Seller Fulfilled</v>
          </cell>
          <cell r="S3498" t="str">
            <v>Seller Fulfilled</v>
          </cell>
          <cell r="T3498" t="str">
            <v>3QHYU8AQYV0L</v>
          </cell>
          <cell r="U3498" t="str">
            <v>00469204743012</v>
          </cell>
        </row>
        <row r="3499">
          <cell r="A3499" t="str">
            <v>3930-PACK2</v>
          </cell>
          <cell r="B3499">
            <v>331503462</v>
          </cell>
          <cell r="C3499" t="str">
            <v>BAZIC Poster Paint w/ Brush 4.5oz/133ml, 6 Color Non-Toxic Paint, 2-Packs</v>
          </cell>
          <cell r="D3499" t="str">
            <v>ACTIVE</v>
          </cell>
          <cell r="E3499" t="str">
            <v>PUBLISHED</v>
          </cell>
          <cell r="F3499" t="str">
            <v>Offer end date has passed,No Match Found - Adjusted to your last submitted price</v>
          </cell>
          <cell r="G3499" t="str">
            <v>Books, Music &amp; Movies</v>
          </cell>
          <cell r="H3499" t="str">
            <v>Books</v>
          </cell>
          <cell r="I3499">
            <v>71</v>
          </cell>
          <cell r="J3499" t="str">
            <v>USD</v>
          </cell>
          <cell r="K3499" t="str">
            <v>Base</v>
          </cell>
          <cell r="L3499" t="str">
            <v>Yes</v>
          </cell>
          <cell r="M3499">
            <v>2039748</v>
          </cell>
          <cell r="N3499">
            <v>2038013</v>
          </cell>
          <cell r="O3499" t="str">
            <v>NETWORK_GEO</v>
          </cell>
          <cell r="P3499">
            <v>14.72</v>
          </cell>
          <cell r="Q3499">
            <v>1</v>
          </cell>
          <cell r="R3499" t="str">
            <v>Seller Fulfilled</v>
          </cell>
          <cell r="S3499" t="str">
            <v>Seller Fulfilled</v>
          </cell>
          <cell r="T3499" t="str">
            <v>35VDUWUH68K7</v>
          </cell>
          <cell r="U3499" t="str">
            <v>20810056727523</v>
          </cell>
        </row>
        <row r="3500">
          <cell r="A3500" t="str">
            <v>45723-CASE</v>
          </cell>
          <cell r="B3500">
            <v>117429478</v>
          </cell>
          <cell r="C3500" t="str">
            <v>BATMAN Coloring Book 1 Title, Activity Drawing, 80 Pages, 36-Pack</v>
          </cell>
          <cell r="D3500" t="str">
            <v>ACTIVE</v>
          </cell>
          <cell r="E3500" t="str">
            <v>UNPUBLISHED</v>
          </cell>
          <cell r="F3500" t="str">
            <v>Reasonable price requirements are not met,Reasonable Price Not Satisfied</v>
          </cell>
          <cell r="G3500" t="str">
            <v>Crafts</v>
          </cell>
          <cell r="H3500" t="str">
            <v>Coloring Books</v>
          </cell>
          <cell r="I3500">
            <v>76.489999999999995</v>
          </cell>
          <cell r="J3500" t="str">
            <v>USD</v>
          </cell>
          <cell r="K3500" t="str">
            <v>Base</v>
          </cell>
          <cell r="L3500" t="str">
            <v>Yes</v>
          </cell>
          <cell r="M3500">
            <v>2038710</v>
          </cell>
          <cell r="N3500">
            <v>2038710</v>
          </cell>
          <cell r="O3500">
            <v>10.52</v>
          </cell>
          <cell r="P3500">
            <v>10.1</v>
          </cell>
          <cell r="Q3500">
            <v>1</v>
          </cell>
          <cell r="R3500" t="str">
            <v>Seller Fulfilled</v>
          </cell>
          <cell r="S3500" t="str">
            <v>Seller Fulfilled</v>
          </cell>
          <cell r="T3500" t="str">
            <v>2IE29IQHZV99</v>
          </cell>
          <cell r="U3500" t="str">
            <v>20810056727813</v>
          </cell>
        </row>
        <row r="3501">
          <cell r="A3501" t="str">
            <v>501-BOX</v>
          </cell>
          <cell r="B3501">
            <v>733991948</v>
          </cell>
          <cell r="C3501" t="str">
            <v>BAZIC Top Bound Spiral Memo Books 4"x6", 50 Sheet, Assorted Color, 48-Count</v>
          </cell>
          <cell r="D3501" t="str">
            <v>ACTIVE</v>
          </cell>
          <cell r="E3501" t="str">
            <v>PUBLISHED</v>
          </cell>
          <cell r="F3501" t="str">
            <v>Offer end date has passed</v>
          </cell>
          <cell r="G3501" t="str">
            <v>Office &amp; Stationery</v>
          </cell>
          <cell r="H3501" t="str">
            <v>Writing Notebooks &amp; Sketch Books</v>
          </cell>
          <cell r="I3501">
            <v>33.99</v>
          </cell>
          <cell r="J3501" t="str">
            <v>USD</v>
          </cell>
          <cell r="K3501" t="str">
            <v>Base</v>
          </cell>
          <cell r="L3501">
            <v>33.99</v>
          </cell>
          <cell r="M3501">
            <v>2039723</v>
          </cell>
          <cell r="N3501">
            <v>2039720</v>
          </cell>
          <cell r="O3501">
            <v>6.34</v>
          </cell>
          <cell r="P3501">
            <v>0.08</v>
          </cell>
          <cell r="Q3501">
            <v>1</v>
          </cell>
          <cell r="R3501" t="str">
            <v>Seller Fulfilled</v>
          </cell>
          <cell r="S3501" t="str">
            <v>Seller Fulfilled</v>
          </cell>
          <cell r="T3501" t="str">
            <v>7DMGN2I99AKO</v>
          </cell>
          <cell r="U3501" t="str">
            <v>00764608007525</v>
          </cell>
        </row>
        <row r="3502">
          <cell r="A3502" t="str">
            <v>517-PACK2</v>
          </cell>
          <cell r="B3502">
            <v>613813066</v>
          </cell>
          <cell r="C3502" t="str">
            <v>BAZIC Ruled Index Cards 3" X 5" 200 Count, Assorted Color Ruled (100/Pack), 2-Packs</v>
          </cell>
          <cell r="D3502" t="str">
            <v>ACTIVE</v>
          </cell>
          <cell r="E3502" t="str">
            <v>PUBLISHED</v>
          </cell>
          <cell r="F3502" t="str">
            <v>Offer end date has passed</v>
          </cell>
          <cell r="G3502" t="str">
            <v>Office &amp; Stationery</v>
          </cell>
          <cell r="H3502" t="str">
            <v>Mechanical Pencils</v>
          </cell>
          <cell r="I3502">
            <v>11.65</v>
          </cell>
          <cell r="J3502" t="str">
            <v>USD</v>
          </cell>
          <cell r="K3502" t="str">
            <v>Base</v>
          </cell>
          <cell r="L3502" t="str">
            <v>Yes</v>
          </cell>
          <cell r="M3502">
            <v>2039744</v>
          </cell>
          <cell r="N3502">
            <v>2039720</v>
          </cell>
          <cell r="O3502" t="str">
            <v>NETWORK_GEO</v>
          </cell>
          <cell r="P3502">
            <v>1.84</v>
          </cell>
          <cell r="Q3502">
            <v>1</v>
          </cell>
          <cell r="R3502" t="str">
            <v>Seller Fulfilled</v>
          </cell>
          <cell r="S3502" t="str">
            <v>Seller Fulfilled</v>
          </cell>
          <cell r="T3502" t="str">
            <v>1WL29VTVWASX</v>
          </cell>
          <cell r="U3502" t="str">
            <v>00764608007532</v>
          </cell>
        </row>
        <row r="3503">
          <cell r="A3503" t="str">
            <v>5520-CASE</v>
          </cell>
          <cell r="B3503">
            <v>17912271586</v>
          </cell>
          <cell r="C3503" t="str">
            <v>BAZIC Spiral Notebook, 1 Subject, College Ruled Paper 8" x 10-1/2", 70 Sheets Yellow Cover, 24-Count</v>
          </cell>
          <cell r="D3503" t="str">
            <v>ACTIVE</v>
          </cell>
          <cell r="E3503" t="str">
            <v>PUBLISHED</v>
          </cell>
          <cell r="G3503" t="str">
            <v>Office &amp; Stationery</v>
          </cell>
          <cell r="H3503" t="str">
            <v>Writing Notebooks &amp; Sketch Books</v>
          </cell>
          <cell r="I3503">
            <v>53.39</v>
          </cell>
          <cell r="J3503" t="str">
            <v>USD</v>
          </cell>
          <cell r="K3503" t="str">
            <v>Base</v>
          </cell>
          <cell r="L3503">
            <v>53.39</v>
          </cell>
          <cell r="M3503">
            <v>2039723</v>
          </cell>
          <cell r="N3503">
            <v>2039720</v>
          </cell>
          <cell r="O3503" t="str">
            <v>NETWORK_GEO</v>
          </cell>
          <cell r="P3503">
            <v>13.45</v>
          </cell>
          <cell r="Q3503">
            <v>1</v>
          </cell>
          <cell r="R3503" t="str">
            <v>Seller Fulfilled</v>
          </cell>
          <cell r="S3503" t="str">
            <v>Seller Fulfilled</v>
          </cell>
          <cell r="T3503" t="str">
            <v>5YDMG9MIE9ER</v>
          </cell>
          <cell r="U3503" t="str">
            <v>20764608007581</v>
          </cell>
        </row>
        <row r="3504">
          <cell r="A3504" t="str">
            <v>5521-CASE</v>
          </cell>
          <cell r="B3504">
            <v>17963655628</v>
          </cell>
          <cell r="C3504" t="str">
            <v>BAZIC Spiral Notebook, 1 Subject, College Ruled Paper 8" x 10-1/2", 70 Sheets Blue Cover, 24-Count</v>
          </cell>
          <cell r="D3504" t="str">
            <v>ACTIVE</v>
          </cell>
          <cell r="E3504" t="str">
            <v>PUBLISHED</v>
          </cell>
          <cell r="F3504" t="str">
            <v>Offer end date has passed,Reasonable price requirements are not met,Reasonable Price Not Satisfied</v>
          </cell>
          <cell r="G3504" t="str">
            <v>Office &amp; Stationery</v>
          </cell>
          <cell r="H3504" t="str">
            <v>Writing Notebooks &amp; Sketch Books</v>
          </cell>
          <cell r="I3504">
            <v>61.99</v>
          </cell>
          <cell r="J3504" t="str">
            <v>USD</v>
          </cell>
          <cell r="K3504" t="str">
            <v>Base</v>
          </cell>
          <cell r="L3504">
            <v>61.99</v>
          </cell>
          <cell r="M3504">
            <v>2039723</v>
          </cell>
          <cell r="N3504" t="str">
            <v>NETWORK_GEO</v>
          </cell>
          <cell r="O3504">
            <v>14.58</v>
          </cell>
          <cell r="P3504">
            <v>35.86</v>
          </cell>
          <cell r="Q3504">
            <v>1</v>
          </cell>
          <cell r="R3504" t="str">
            <v>Seller Fulfilled</v>
          </cell>
          <cell r="S3504" t="str">
            <v>Seller Fulfilled</v>
          </cell>
          <cell r="T3504" t="str">
            <v>2K1ZO1VRN4PW</v>
          </cell>
          <cell r="U3504" t="str">
            <v>20764608007796</v>
          </cell>
        </row>
        <row r="3505">
          <cell r="A3505" t="str">
            <v>601-BOX</v>
          </cell>
          <cell r="B3505">
            <v>795076853</v>
          </cell>
          <cell r="C3505" t="str">
            <v>BAZIC Mini Stapler w/500 Staples, Standard (26/6) Built-in Staple Remover,24-Pack</v>
          </cell>
          <cell r="D3505" t="str">
            <v>ACTIVE</v>
          </cell>
          <cell r="E3505" t="str">
            <v>PUBLISHED</v>
          </cell>
          <cell r="F3505" t="str">
            <v>Offer end date has passed</v>
          </cell>
          <cell r="G3505" t="str">
            <v>Office &amp; Stationery</v>
          </cell>
          <cell r="H3505" t="str">
            <v>Mechanical Pencil Refills</v>
          </cell>
          <cell r="I3505">
            <v>7.99</v>
          </cell>
          <cell r="J3505" t="str">
            <v>USD</v>
          </cell>
          <cell r="K3505" t="str">
            <v>Base</v>
          </cell>
          <cell r="L3505" t="str">
            <v>No</v>
          </cell>
          <cell r="M3505">
            <v>2039910</v>
          </cell>
          <cell r="N3505">
            <v>2039720</v>
          </cell>
          <cell r="O3505" t="str">
            <v>NETWORK_GEO</v>
          </cell>
          <cell r="P3505">
            <v>0.08</v>
          </cell>
          <cell r="Q3505">
            <v>1</v>
          </cell>
          <cell r="R3505" t="str">
            <v>WFS Eligible</v>
          </cell>
          <cell r="S3505" t="str">
            <v>Seller Fulfilled</v>
          </cell>
          <cell r="T3505" t="str">
            <v>6ZBBPMQLKA80</v>
          </cell>
          <cell r="U3505" t="str">
            <v>00764608007815</v>
          </cell>
        </row>
        <row r="3506">
          <cell r="A3506" t="str">
            <v>6090-EACH</v>
          </cell>
          <cell r="B3506">
            <v>638230003</v>
          </cell>
          <cell r="C3506" t="str">
            <v>Bazic Dry Erase Pocket Assorted Colors 10/Pack (BAZ6090)</v>
          </cell>
          <cell r="D3506" t="str">
            <v>ACTIVE</v>
          </cell>
          <cell r="E3506" t="str">
            <v>PUBLISHED</v>
          </cell>
          <cell r="F3506" t="str">
            <v>Offer end date has passed</v>
          </cell>
          <cell r="G3506" t="str">
            <v>Office &amp; Stationery</v>
          </cell>
          <cell r="H3506" t="str">
            <v>Pencil Cases</v>
          </cell>
          <cell r="I3506">
            <v>11.1</v>
          </cell>
          <cell r="J3506" t="str">
            <v>USD</v>
          </cell>
          <cell r="K3506" t="str">
            <v>Base</v>
          </cell>
          <cell r="L3506" t="str">
            <v>Yes</v>
          </cell>
          <cell r="M3506">
            <v>2039907</v>
          </cell>
          <cell r="N3506">
            <v>2039750</v>
          </cell>
          <cell r="O3506" t="str">
            <v>NETWORK_GEO</v>
          </cell>
          <cell r="P3506">
            <v>0.4</v>
          </cell>
          <cell r="Q3506">
            <v>1</v>
          </cell>
          <cell r="R3506" t="str">
            <v>WFS Eligible</v>
          </cell>
          <cell r="S3506" t="str">
            <v>Seller Fulfilled</v>
          </cell>
          <cell r="T3506" t="str">
            <v>4GS49P1RW48W</v>
          </cell>
          <cell r="U3506" t="str">
            <v>00764608008089</v>
          </cell>
        </row>
        <row r="3507">
          <cell r="A3507" t="str">
            <v>680-CASE</v>
          </cell>
          <cell r="B3507">
            <v>891456707</v>
          </cell>
          <cell r="C3507" t="str">
            <v>BAZIC Desktop Stapler &amp; Staple Remover &amp; 1250 Staples, 12-Pack</v>
          </cell>
          <cell r="D3507" t="str">
            <v>ACTIVE</v>
          </cell>
          <cell r="E3507" t="str">
            <v>PUBLISHED</v>
          </cell>
          <cell r="F3507" t="str">
            <v>Offer end date has passed</v>
          </cell>
          <cell r="G3507" t="str">
            <v>Office &amp; Stationery</v>
          </cell>
          <cell r="H3507" t="str">
            <v>Pencil Cases</v>
          </cell>
          <cell r="I3507">
            <v>58</v>
          </cell>
          <cell r="J3507" t="str">
            <v>USD</v>
          </cell>
          <cell r="K3507" t="str">
            <v>Base</v>
          </cell>
          <cell r="L3507" t="str">
            <v>Yes</v>
          </cell>
          <cell r="M3507">
            <v>2039910</v>
          </cell>
          <cell r="N3507">
            <v>2039750</v>
          </cell>
          <cell r="O3507" t="str">
            <v>NETWORK_GEO</v>
          </cell>
          <cell r="P3507">
            <v>4.5</v>
          </cell>
          <cell r="Q3507">
            <v>1</v>
          </cell>
          <cell r="R3507" t="str">
            <v>Seller Fulfilled</v>
          </cell>
          <cell r="S3507" t="str">
            <v>Seller Fulfilled</v>
          </cell>
          <cell r="T3507" t="str">
            <v>5MDU13DE2FL3</v>
          </cell>
          <cell r="U3507" t="str">
            <v>20764608008359</v>
          </cell>
        </row>
        <row r="3508">
          <cell r="A3508" t="str">
            <v>707-BOX</v>
          </cell>
          <cell r="B3508">
            <v>435200321</v>
          </cell>
          <cell r="C3508" t="str">
            <v>BAZIC Electra Noir Mechanical Pencil 0.7mm, (8/Pack), 24-Pack</v>
          </cell>
          <cell r="D3508" t="str">
            <v>ACTIVE</v>
          </cell>
          <cell r="E3508" t="str">
            <v>PUBLISHED</v>
          </cell>
          <cell r="F3508" t="str">
            <v>Offer end date has passed</v>
          </cell>
          <cell r="G3508" t="str">
            <v>Office &amp; Stationery</v>
          </cell>
          <cell r="H3508" t="str">
            <v>Mechanical Pencils</v>
          </cell>
          <cell r="I3508">
            <v>45.76</v>
          </cell>
          <cell r="J3508" t="str">
            <v>USD</v>
          </cell>
          <cell r="K3508" t="str">
            <v>Base</v>
          </cell>
          <cell r="L3508">
            <v>45.76</v>
          </cell>
          <cell r="M3508">
            <v>2039720</v>
          </cell>
          <cell r="N3508">
            <v>2042502</v>
          </cell>
          <cell r="O3508">
            <v>2.66</v>
          </cell>
          <cell r="P3508">
            <v>5.16</v>
          </cell>
          <cell r="Q3508">
            <v>1</v>
          </cell>
          <cell r="R3508" t="str">
            <v>Seller Fulfilled</v>
          </cell>
          <cell r="S3508" t="str">
            <v>Seller Fulfilled</v>
          </cell>
          <cell r="T3508" t="str">
            <v>19G72ROUQ918</v>
          </cell>
          <cell r="U3508" t="str">
            <v>00764608090008</v>
          </cell>
        </row>
        <row r="3509">
          <cell r="A3509" t="str">
            <v>72000-CASE</v>
          </cell>
          <cell r="B3509">
            <v>172359241</v>
          </cell>
          <cell r="C3509" t="str">
            <v>6x6 Children Board Books III /Case Qty - 48</v>
          </cell>
          <cell r="D3509" t="str">
            <v>ARCHIVED</v>
          </cell>
          <cell r="E3509" t="str">
            <v>SYSTEM_PROBLEM</v>
          </cell>
          <cell r="F3509" t="str">
            <v>Compliance - Childrenâ€™s Product Policy</v>
          </cell>
          <cell r="G3509" t="str">
            <v>Office &amp; Stationery</v>
          </cell>
          <cell r="H3509" t="str">
            <v>Transparent Tapes</v>
          </cell>
          <cell r="I3509">
            <v>39.090000000000003</v>
          </cell>
          <cell r="J3509" t="str">
            <v>USD</v>
          </cell>
          <cell r="K3509" t="str">
            <v>Base</v>
          </cell>
          <cell r="L3509" t="str">
            <v>Yes</v>
          </cell>
          <cell r="M3509">
            <v>2039923</v>
          </cell>
          <cell r="N3509">
            <v>2039729</v>
          </cell>
          <cell r="O3509" t="str">
            <v>NETWORK_GEO</v>
          </cell>
          <cell r="P3509">
            <v>4.0199999999999996</v>
          </cell>
          <cell r="Q3509">
            <v>1</v>
          </cell>
          <cell r="R3509" t="str">
            <v>Seller Fulfilled</v>
          </cell>
          <cell r="S3509" t="str">
            <v>Seller Fulfilled</v>
          </cell>
          <cell r="T3509" t="str">
            <v>5MYEJP7O3OLJ</v>
          </cell>
          <cell r="U3509" t="str">
            <v>10764608009021</v>
          </cell>
        </row>
        <row r="3510">
          <cell r="A3510" t="str">
            <v>729-EACH</v>
          </cell>
          <cell r="B3510">
            <v>30489978</v>
          </cell>
          <cell r="C3510" t="str">
            <v>BAZIC Yellow Mechanical Pencil 0.9mm, Latex Free Eraser, (4/Pack), 1-Pack</v>
          </cell>
          <cell r="D3510" t="str">
            <v>ARCHIVED</v>
          </cell>
          <cell r="E3510" t="str">
            <v>UNPUBLISHED</v>
          </cell>
          <cell r="F3510" t="str">
            <v>Offer end date has passed</v>
          </cell>
          <cell r="G3510" t="str">
            <v>Office &amp; Stationery</v>
          </cell>
          <cell r="H3510" t="str">
            <v>Duct Tapes</v>
          </cell>
          <cell r="I3510">
            <v>72.25</v>
          </cell>
          <cell r="J3510" t="str">
            <v>USD</v>
          </cell>
          <cell r="K3510" t="str">
            <v>Base</v>
          </cell>
          <cell r="L3510" t="str">
            <v>Yes</v>
          </cell>
          <cell r="M3510">
            <v>2039720</v>
          </cell>
          <cell r="N3510">
            <v>2042502</v>
          </cell>
          <cell r="O3510" t="str">
            <v>NETWORK_GEO</v>
          </cell>
          <cell r="P3510">
            <v>10.88</v>
          </cell>
          <cell r="Q3510">
            <v>1</v>
          </cell>
          <cell r="R3510" t="str">
            <v>Seller Fulfilled</v>
          </cell>
          <cell r="S3510" t="str">
            <v>Walmart Fulfilled</v>
          </cell>
          <cell r="T3510" t="str">
            <v>5IFZTT8EID4X</v>
          </cell>
          <cell r="U3510" t="str">
            <v>20764608009714</v>
          </cell>
        </row>
        <row r="3511">
          <cell r="A3511" t="str">
            <v>739-SET6</v>
          </cell>
          <cell r="B3511">
            <v>460335464</v>
          </cell>
          <cell r="C3511" t="str">
            <v>BAZIC Prism Mechanical Pencil 0.9mm w/ Refill 2B Ceramic Lead, 6-Pack</v>
          </cell>
          <cell r="D3511" t="str">
            <v>ACTIVE</v>
          </cell>
          <cell r="E3511" t="str">
            <v>PUBLISHED</v>
          </cell>
          <cell r="F3511" t="str">
            <v>PRICING_ERROR,PRICING_ERROR</v>
          </cell>
          <cell r="G3511" t="str">
            <v>Office &amp; Stationery</v>
          </cell>
          <cell r="H3511" t="str">
            <v>Mechanical Pencils</v>
          </cell>
          <cell r="I3511">
            <v>13.49</v>
          </cell>
          <cell r="J3511" t="str">
            <v>USD</v>
          </cell>
          <cell r="K3511" t="str">
            <v>Base</v>
          </cell>
          <cell r="L3511">
            <v>13.49</v>
          </cell>
          <cell r="M3511">
            <v>2039720</v>
          </cell>
          <cell r="N3511">
            <v>2038710</v>
          </cell>
          <cell r="O3511">
            <v>0.31</v>
          </cell>
          <cell r="P3511">
            <v>0.11</v>
          </cell>
          <cell r="Q3511">
            <v>1</v>
          </cell>
          <cell r="R3511" t="str">
            <v>Seller Fulfilled</v>
          </cell>
          <cell r="S3511" t="str">
            <v>Seller Fulfilled</v>
          </cell>
          <cell r="T3511" t="str">
            <v>24KA706SMFR6</v>
          </cell>
          <cell r="U3511" t="str">
            <v>00764608043592</v>
          </cell>
        </row>
        <row r="3512">
          <cell r="A3512" t="str">
            <v>757-EACH</v>
          </cell>
          <cell r="B3512">
            <v>17707502525</v>
          </cell>
          <cell r="C3512" t="str">
            <v>BAZIC Mechanical Pencil Saige Chroma 0.7mm, Smooth Writing Pencils (4/Pack), 1-Pack</v>
          </cell>
          <cell r="D3512" t="str">
            <v>ACTIVE</v>
          </cell>
          <cell r="E3512" t="str">
            <v>PUBLISHED</v>
          </cell>
          <cell r="G3512" t="str">
            <v>Office &amp; Stationery</v>
          </cell>
          <cell r="H3512" t="str">
            <v>Mechanical Pencils</v>
          </cell>
          <cell r="I3512">
            <v>7.47</v>
          </cell>
          <cell r="J3512" t="str">
            <v>USD</v>
          </cell>
          <cell r="K3512" t="str">
            <v>Base</v>
          </cell>
          <cell r="L3512">
            <v>7.47</v>
          </cell>
          <cell r="M3512">
            <v>2039720</v>
          </cell>
          <cell r="N3512">
            <v>2038710</v>
          </cell>
          <cell r="O3512" t="str">
            <v>NETWORK_GEO</v>
          </cell>
          <cell r="P3512">
            <v>0.11</v>
          </cell>
          <cell r="Q3512">
            <v>1</v>
          </cell>
          <cell r="R3512" t="str">
            <v>Seller Fulfilled</v>
          </cell>
          <cell r="S3512" t="str">
            <v>Seller Fulfilled</v>
          </cell>
          <cell r="T3512" t="str">
            <v>7F1VET291QEL</v>
          </cell>
          <cell r="U3512" t="str">
            <v>00764608043608</v>
          </cell>
        </row>
        <row r="3513">
          <cell r="A3513" t="str">
            <v>803-SET4</v>
          </cell>
          <cell r="B3513">
            <v>23331681</v>
          </cell>
          <cell r="C3513" t="str">
            <v>BAZIC 3 Ring Pencil Pouch, Mesh Window, Assorted Color, 4-Pack</v>
          </cell>
          <cell r="D3513" t="str">
            <v>ACTIVE</v>
          </cell>
          <cell r="E3513" t="str">
            <v>PUBLISHED</v>
          </cell>
          <cell r="F3513" t="str">
            <v>Offer end date has passed,Price Adjusted</v>
          </cell>
          <cell r="G3513" t="str">
            <v>Home &amp; Garden</v>
          </cell>
          <cell r="H3513" t="str">
            <v>Plaques &amp; Signs</v>
          </cell>
          <cell r="I3513">
            <v>7.99</v>
          </cell>
          <cell r="J3513" t="str">
            <v>USD</v>
          </cell>
          <cell r="K3513" t="str">
            <v>Base</v>
          </cell>
          <cell r="L3513" t="str">
            <v>Yes</v>
          </cell>
          <cell r="M3513">
            <v>2039750</v>
          </cell>
          <cell r="N3513">
            <v>2038710</v>
          </cell>
          <cell r="O3513" t="str">
            <v>NETWORK_GEO</v>
          </cell>
          <cell r="P3513">
            <v>0.18</v>
          </cell>
          <cell r="Q3513">
            <v>1</v>
          </cell>
          <cell r="R3513" t="str">
            <v>Seller Fulfilled</v>
          </cell>
          <cell r="S3513" t="str">
            <v>Walmart Fulfilled</v>
          </cell>
          <cell r="T3513" t="str">
            <v>79BN0M9Y64V8</v>
          </cell>
          <cell r="U3513" t="str">
            <v>00764608043769</v>
          </cell>
        </row>
        <row r="3514">
          <cell r="A3514" t="str">
            <v>814-CASE</v>
          </cell>
          <cell r="B3514">
            <v>18534110410</v>
          </cell>
          <cell r="C3514" t="str">
            <v>BAZIC Products Clear Pencil Pouch for 3 Ring Binder, 9 Holes Binder Pouches Binder Pockets with Slide Seal, 10" x 7", Pack of 144</v>
          </cell>
          <cell r="D3514" t="str">
            <v>ACTIVE</v>
          </cell>
          <cell r="E3514" t="str">
            <v>PUBLISHED</v>
          </cell>
          <cell r="F3514" t="str">
            <v>Offer end date has passed</v>
          </cell>
          <cell r="G3514" t="str">
            <v>Crafts</v>
          </cell>
          <cell r="H3514" t="str">
            <v>Coloring Books</v>
          </cell>
          <cell r="I3514">
            <v>59.94</v>
          </cell>
          <cell r="J3514" t="str">
            <v>USD</v>
          </cell>
          <cell r="K3514" t="str">
            <v>Base</v>
          </cell>
          <cell r="L3514" t="str">
            <v>Yes</v>
          </cell>
          <cell r="M3514">
            <v>2038356</v>
          </cell>
          <cell r="N3514">
            <v>2038710</v>
          </cell>
          <cell r="O3514" t="str">
            <v>NETWORK_GEO</v>
          </cell>
          <cell r="P3514">
            <v>13.74</v>
          </cell>
          <cell r="Q3514">
            <v>1</v>
          </cell>
          <cell r="R3514" t="str">
            <v>Seller Fulfilled</v>
          </cell>
          <cell r="S3514" t="str">
            <v>Seller Fulfilled</v>
          </cell>
          <cell r="T3514" t="str">
            <v>3EW11D62WFKN</v>
          </cell>
          <cell r="U3514" t="str">
            <v>20088908170708</v>
          </cell>
        </row>
        <row r="3515">
          <cell r="A3515" t="str">
            <v>903-PACK2</v>
          </cell>
          <cell r="B3515">
            <v>148822537</v>
          </cell>
          <cell r="C3515" t="str">
            <v>BAZIC Invisible Tape w/ Dispenser 3/4" X 500", Matte Finish, (3/Pack), 2-Packs</v>
          </cell>
          <cell r="D3515" t="str">
            <v>ACTIVE</v>
          </cell>
          <cell r="E3515" t="str">
            <v>PUBLISHED</v>
          </cell>
          <cell r="G3515" t="str">
            <v>Office &amp; Stationery</v>
          </cell>
          <cell r="H3515" t="str">
            <v>Adhesive Tapes</v>
          </cell>
          <cell r="I3515">
            <v>8.09</v>
          </cell>
          <cell r="J3515" t="str">
            <v>USD</v>
          </cell>
          <cell r="K3515" t="str">
            <v>Base</v>
          </cell>
          <cell r="L3515">
            <v>8.09</v>
          </cell>
          <cell r="M3515">
            <v>2038710</v>
          </cell>
          <cell r="N3515">
            <v>2038980</v>
          </cell>
          <cell r="O3515" t="str">
            <v>NETWORK_GEO</v>
          </cell>
          <cell r="P3515">
            <v>1.26</v>
          </cell>
          <cell r="Q3515">
            <v>1</v>
          </cell>
          <cell r="R3515" t="str">
            <v>WFS Eligible</v>
          </cell>
          <cell r="S3515" t="str">
            <v>Seller Fulfilled</v>
          </cell>
          <cell r="T3515" t="str">
            <v>1ZEX2B31T399</v>
          </cell>
          <cell r="U3515" t="str">
            <v>00764608010303</v>
          </cell>
        </row>
        <row r="3516">
          <cell r="A3516" t="str">
            <v>1104-EACH</v>
          </cell>
          <cell r="B3516">
            <v>5207222469</v>
          </cell>
          <cell r="C3516" t="str">
            <v>VALENCIA 16" Space Cats Backpack, BAZIC x SYDNEY Fashion Backpack Shoulder Bag Casual Travel Bag Hiking Daypack</v>
          </cell>
          <cell r="D3516" t="str">
            <v>ARCHIVED</v>
          </cell>
          <cell r="E3516" t="str">
            <v>UNPUBLISHED</v>
          </cell>
          <cell r="F3516" t="str">
            <v>Offer end date has passed</v>
          </cell>
          <cell r="G3516" t="str">
            <v>Travel, Luggage &amp; Accessories</v>
          </cell>
          <cell r="H3516" t="str">
            <v>Backpacks</v>
          </cell>
          <cell r="I3516">
            <v>46.99</v>
          </cell>
          <cell r="J3516" t="str">
            <v>USD</v>
          </cell>
          <cell r="K3516" t="str">
            <v>Base</v>
          </cell>
          <cell r="L3516" t="str">
            <v>Yes</v>
          </cell>
          <cell r="M3516">
            <v>2038980</v>
          </cell>
          <cell r="N3516">
            <v>2038980</v>
          </cell>
          <cell r="O3516">
            <v>0.84</v>
          </cell>
          <cell r="P3516">
            <v>0.65</v>
          </cell>
          <cell r="Q3516">
            <v>1</v>
          </cell>
          <cell r="R3516" t="str">
            <v>Seller Fulfilled</v>
          </cell>
          <cell r="S3516" t="str">
            <v>Seller Fulfilled</v>
          </cell>
          <cell r="T3516" t="str">
            <v>2RVDJRPHB9O4</v>
          </cell>
          <cell r="U3516" t="str">
            <v>00764608010358</v>
          </cell>
        </row>
        <row r="3517">
          <cell r="A3517" t="str">
            <v>1288-EACH</v>
          </cell>
          <cell r="B3517">
            <v>1938077880</v>
          </cell>
          <cell r="C3517" t="str">
            <v>BAZIC Dry Erase Marker Assorted Color Chisel Tip, Whiteboard Pen Marcador, Low Odor Markers White Board Pens (3/Pack), 1-Pack</v>
          </cell>
          <cell r="D3517" t="str">
            <v>ARCHIVED</v>
          </cell>
          <cell r="E3517" t="str">
            <v>UNPUBLISHED</v>
          </cell>
          <cell r="F3517" t="str">
            <v>Offer end date has passed,Current Offer At Or Below Target</v>
          </cell>
          <cell r="G3517" t="str">
            <v>Travel, Luggage &amp; Accessories</v>
          </cell>
          <cell r="H3517" t="str">
            <v>Backpacks</v>
          </cell>
          <cell r="I3517">
            <v>106.99</v>
          </cell>
          <cell r="J3517" t="str">
            <v>USD</v>
          </cell>
          <cell r="K3517" t="str">
            <v>Base</v>
          </cell>
          <cell r="L3517" t="str">
            <v>Yes</v>
          </cell>
          <cell r="M3517">
            <v>2039746</v>
          </cell>
          <cell r="N3517">
            <v>2038980</v>
          </cell>
          <cell r="O3517" t="str">
            <v>NETWORK_GEO</v>
          </cell>
          <cell r="P3517">
            <v>10.84</v>
          </cell>
          <cell r="Q3517">
            <v>1</v>
          </cell>
          <cell r="R3517" t="str">
            <v>Seller Fulfilled</v>
          </cell>
          <cell r="S3517" t="str">
            <v>Seller Fulfilled</v>
          </cell>
          <cell r="T3517" t="str">
            <v>20OINPHBSTLF</v>
          </cell>
          <cell r="U3517" t="str">
            <v>20764608010512</v>
          </cell>
        </row>
        <row r="3518">
          <cell r="A3518" t="str">
            <v>1718-BOX</v>
          </cell>
          <cell r="B3518">
            <v>810030486</v>
          </cell>
          <cell r="C3518" t="str">
            <v>BAZIC Ballpoint 4-Color Retractable Pen Soft Grip, 1.0mm, (2/Pack), 24-Pack</v>
          </cell>
          <cell r="D3518" t="str">
            <v>ACTIVE</v>
          </cell>
          <cell r="E3518" t="str">
            <v>PUBLISHED</v>
          </cell>
          <cell r="F3518" t="str">
            <v>Offer end date has passed</v>
          </cell>
          <cell r="G3518" t="str">
            <v>Office &amp; Stationery</v>
          </cell>
          <cell r="H3518" t="str">
            <v>Pens</v>
          </cell>
          <cell r="I3518">
            <v>36.46</v>
          </cell>
          <cell r="J3518" t="str">
            <v>USD</v>
          </cell>
          <cell r="K3518" t="str">
            <v>Base</v>
          </cell>
          <cell r="L3518">
            <v>36.46</v>
          </cell>
          <cell r="M3518">
            <v>2039719</v>
          </cell>
          <cell r="N3518">
            <v>2038980</v>
          </cell>
          <cell r="O3518">
            <v>1.78</v>
          </cell>
          <cell r="P3518">
            <v>15.4</v>
          </cell>
          <cell r="Q3518">
            <v>1</v>
          </cell>
          <cell r="R3518" t="str">
            <v>Seller Fulfilled</v>
          </cell>
          <cell r="S3518" t="str">
            <v>Seller Fulfilled</v>
          </cell>
          <cell r="T3518" t="str">
            <v>71XMSWG6Q3MO</v>
          </cell>
          <cell r="U3518" t="str">
            <v>20764608011069</v>
          </cell>
        </row>
        <row r="3519">
          <cell r="A3519" t="str">
            <v>1776-EACH</v>
          </cell>
          <cell r="B3519">
            <v>24873524</v>
          </cell>
          <cell r="C3519" t="str">
            <v>BAZIC Norte Black Needle Tip Rollerball Pen 0.5mm, (3/Pack), 1-Pack</v>
          </cell>
          <cell r="D3519" t="str">
            <v>ACTIVE</v>
          </cell>
          <cell r="E3519" t="str">
            <v>PUBLISHED</v>
          </cell>
          <cell r="F3519" t="str">
            <v>Listing &amp; Content:UPC Mismatch:Wrong-Item:Unpublish-Auto</v>
          </cell>
          <cell r="G3519" t="str">
            <v>Office &amp; Stationery</v>
          </cell>
          <cell r="H3519" t="str">
            <v>Dry Erase Markers</v>
          </cell>
          <cell r="I3519">
            <v>12.08</v>
          </cell>
          <cell r="J3519" t="str">
            <v>USD</v>
          </cell>
          <cell r="K3519" t="str">
            <v>Base</v>
          </cell>
          <cell r="L3519" t="str">
            <v>Yes</v>
          </cell>
          <cell r="M3519">
            <v>2039719</v>
          </cell>
          <cell r="N3519">
            <v>2039746</v>
          </cell>
          <cell r="O3519" t="str">
            <v>NETWORK_GEO</v>
          </cell>
          <cell r="P3519">
            <v>0.24</v>
          </cell>
          <cell r="Q3519">
            <v>1</v>
          </cell>
          <cell r="R3519" t="str">
            <v>Seller Fulfilled</v>
          </cell>
          <cell r="S3519" t="str">
            <v>Seller Fulfilled</v>
          </cell>
          <cell r="T3519" t="str">
            <v>2RGUF38HN79T</v>
          </cell>
          <cell r="U3519" t="str">
            <v>00461057536902</v>
          </cell>
        </row>
        <row r="3520">
          <cell r="A3520" t="str">
            <v>2092-BOX</v>
          </cell>
          <cell r="B3520">
            <v>412876609</v>
          </cell>
          <cell r="C3520" t="str">
            <v>BAZIC Hot Melt Glue Sticks Dual Temp 3.9" x 0.43" (10/Pack), 24-Packs</v>
          </cell>
          <cell r="D3520" t="str">
            <v>ACTIVE</v>
          </cell>
          <cell r="E3520" t="str">
            <v>PUBLISHED</v>
          </cell>
          <cell r="G3520" t="str">
            <v>Crafts</v>
          </cell>
          <cell r="H3520" t="str">
            <v>Glue Gun Sticks</v>
          </cell>
          <cell r="I3520">
            <v>34.64</v>
          </cell>
          <cell r="J3520" t="str">
            <v>USD</v>
          </cell>
          <cell r="K3520" t="str">
            <v>Base</v>
          </cell>
          <cell r="L3520">
            <v>34.64</v>
          </cell>
          <cell r="M3520">
            <v>2038710</v>
          </cell>
          <cell r="N3520">
            <v>2039746</v>
          </cell>
          <cell r="O3520" t="str">
            <v>NETWORK_GEO</v>
          </cell>
          <cell r="P3520">
            <v>1.2</v>
          </cell>
          <cell r="Q3520">
            <v>1</v>
          </cell>
          <cell r="R3520" t="str">
            <v>Seller Fulfilled</v>
          </cell>
          <cell r="S3520" t="str">
            <v>Seller Fulfilled</v>
          </cell>
          <cell r="T3520" t="str">
            <v>44434AYQAC8H</v>
          </cell>
          <cell r="U3520" t="str">
            <v>00764608012406</v>
          </cell>
        </row>
        <row r="3521">
          <cell r="A3521" t="str">
            <v>2235-CASE</v>
          </cell>
          <cell r="B3521">
            <v>287531265</v>
          </cell>
          <cell r="C3521" t="str">
            <v>BAZIC Pink Eraser Latex Free Bevel Erasers Block Erasers, 288 Count</v>
          </cell>
          <cell r="D3521" t="str">
            <v>ACTIVE</v>
          </cell>
          <cell r="E3521" t="str">
            <v>PUBLISHED</v>
          </cell>
          <cell r="G3521" t="str">
            <v>Office &amp; Stationery</v>
          </cell>
          <cell r="H3521" t="str">
            <v>Pencil &amp; Pen Erasers</v>
          </cell>
          <cell r="I3521">
            <v>52.79</v>
          </cell>
          <cell r="J3521" t="str">
            <v>USD</v>
          </cell>
          <cell r="K3521" t="str">
            <v>Base</v>
          </cell>
          <cell r="L3521">
            <v>52.79</v>
          </cell>
          <cell r="M3521">
            <v>2039721</v>
          </cell>
          <cell r="N3521">
            <v>2039746</v>
          </cell>
          <cell r="O3521" t="str">
            <v>NETWORK_GEO</v>
          </cell>
          <cell r="P3521">
            <v>0.11</v>
          </cell>
          <cell r="Q3521">
            <v>1</v>
          </cell>
          <cell r="R3521" t="str">
            <v>Seller Fulfilled</v>
          </cell>
          <cell r="S3521" t="str">
            <v>Seller Fulfilled</v>
          </cell>
          <cell r="T3521" t="str">
            <v>2DYP0BEJBHW1</v>
          </cell>
          <cell r="U3521" t="str">
            <v>00764608012413</v>
          </cell>
        </row>
        <row r="3522">
          <cell r="A3522" t="str">
            <v>2332-BOX</v>
          </cell>
          <cell r="B3522">
            <v>715484154</v>
          </cell>
          <cell r="C3522" t="str">
            <v>BAZIC Yellow Highlighter Desk Style Chisel Tip Unscented Marker, 144-Count</v>
          </cell>
          <cell r="D3522" t="str">
            <v>ACTIVE</v>
          </cell>
          <cell r="E3522" t="str">
            <v>UNPUBLISHED</v>
          </cell>
          <cell r="F3522" t="str">
            <v>Reasonable price requirements are not met,Reasonable Price Not Satisfied</v>
          </cell>
          <cell r="G3522" t="str">
            <v>Office &amp; Stationery</v>
          </cell>
          <cell r="H3522" t="str">
            <v>Markers</v>
          </cell>
          <cell r="I3522">
            <v>54.5</v>
          </cell>
          <cell r="J3522" t="str">
            <v>USD</v>
          </cell>
          <cell r="K3522" t="str">
            <v>Base</v>
          </cell>
          <cell r="L3522" t="str">
            <v>Yes</v>
          </cell>
          <cell r="M3522">
            <v>2039896</v>
          </cell>
          <cell r="N3522">
            <v>2039746</v>
          </cell>
          <cell r="O3522" t="str">
            <v>NETWORK_GEO</v>
          </cell>
          <cell r="P3522">
            <v>4.1399999999999997</v>
          </cell>
          <cell r="Q3522">
            <v>1</v>
          </cell>
          <cell r="R3522" t="str">
            <v>Seller Fulfilled</v>
          </cell>
          <cell r="S3522" t="str">
            <v>Seller Fulfilled</v>
          </cell>
          <cell r="T3522" t="str">
            <v>70XMZ6X4BQGY</v>
          </cell>
          <cell r="U3522" t="str">
            <v>10764608012427</v>
          </cell>
        </row>
        <row r="3523">
          <cell r="A3523" t="str">
            <v>251-CASE</v>
          </cell>
          <cell r="B3523">
            <v>5324109602</v>
          </cell>
          <cell r="C3523" t="str">
            <v>BAZIC Brass Plated Fasteners 1 Inch, Round Head Paper Fastener Brads (100/Pack), 144-Pack</v>
          </cell>
          <cell r="D3523" t="str">
            <v>ACTIVE</v>
          </cell>
          <cell r="E3523" t="str">
            <v>PUBLISHED</v>
          </cell>
          <cell r="G3523" t="str">
            <v>Office &amp; Stationery</v>
          </cell>
          <cell r="H3523" t="str">
            <v>File &amp; Paper Fasteners</v>
          </cell>
          <cell r="I3523">
            <v>259.49</v>
          </cell>
          <cell r="J3523" t="str">
            <v>USD</v>
          </cell>
          <cell r="K3523" t="str">
            <v>Base</v>
          </cell>
          <cell r="L3523">
            <v>259.49</v>
          </cell>
          <cell r="M3523">
            <v>2039905</v>
          </cell>
          <cell r="N3523">
            <v>2039746</v>
          </cell>
          <cell r="O3523" t="str">
            <v>NETWORK_GEO</v>
          </cell>
          <cell r="P3523">
            <v>0.14000000000000001</v>
          </cell>
          <cell r="Q3523">
            <v>1</v>
          </cell>
          <cell r="R3523" t="str">
            <v>Seller Fulfilled</v>
          </cell>
          <cell r="S3523" t="str">
            <v>Seller Fulfilled</v>
          </cell>
          <cell r="T3523" t="str">
            <v>1YQQ5U4I54IW</v>
          </cell>
          <cell r="U3523" t="str">
            <v>00764608012468</v>
          </cell>
        </row>
        <row r="3524">
          <cell r="A3524" t="str">
            <v>2553-CASE</v>
          </cell>
          <cell r="B3524">
            <v>485427529</v>
          </cell>
          <cell r="C3524" t="str">
            <v>BAZIC Oil Pastels Set 25 Colors, Soft Pastels for Artists Drawing Blending, 72-Packs</v>
          </cell>
          <cell r="D3524" t="str">
            <v>ACTIVE</v>
          </cell>
          <cell r="E3524" t="str">
            <v>UNPUBLISHED</v>
          </cell>
          <cell r="F3524" t="str">
            <v>Reasonable price requirements are not met,Reasonable Price Not Satisfied</v>
          </cell>
          <cell r="G3524" t="str">
            <v>Office &amp; Stationery</v>
          </cell>
          <cell r="H3524" t="str">
            <v>Dry Erase Markers</v>
          </cell>
          <cell r="I3524">
            <v>8.99</v>
          </cell>
          <cell r="J3524" t="str">
            <v>USD</v>
          </cell>
          <cell r="K3524" t="str">
            <v>Base</v>
          </cell>
          <cell r="L3524" t="str">
            <v>Yes</v>
          </cell>
          <cell r="M3524">
            <v>2039748</v>
          </cell>
          <cell r="N3524">
            <v>2039746</v>
          </cell>
          <cell r="O3524" t="str">
            <v>NETWORK_GEO</v>
          </cell>
          <cell r="P3524">
            <v>0.16</v>
          </cell>
          <cell r="Q3524">
            <v>1</v>
          </cell>
          <cell r="R3524" t="str">
            <v>Seller Fulfilled</v>
          </cell>
          <cell r="S3524" t="str">
            <v>Seller Fulfilled</v>
          </cell>
          <cell r="T3524" t="str">
            <v>443FYITZ0AS5</v>
          </cell>
          <cell r="U3524" t="str">
            <v>00764608012567</v>
          </cell>
        </row>
        <row r="3525">
          <cell r="A3525" t="str">
            <v>3103-EACH</v>
          </cell>
          <cell r="B3525">
            <v>34236931</v>
          </cell>
          <cell r="C3525" t="str">
            <v>BAZIC Manila File Folder 1/3 Cut Letter Size, Left Right Center Tabs, 6-Count</v>
          </cell>
          <cell r="D3525" t="str">
            <v>ACTIVE</v>
          </cell>
          <cell r="E3525" t="str">
            <v>PUBLISHED</v>
          </cell>
          <cell r="F3525" t="str">
            <v>Offer end date has passed</v>
          </cell>
          <cell r="G3525" t="str">
            <v>Office &amp; Stationery</v>
          </cell>
          <cell r="H3525" t="str">
            <v>Correction Fluid</v>
          </cell>
          <cell r="I3525">
            <v>8.69</v>
          </cell>
          <cell r="J3525" t="str">
            <v>USD</v>
          </cell>
          <cell r="K3525" t="str">
            <v>Base</v>
          </cell>
          <cell r="L3525" t="str">
            <v>Yes</v>
          </cell>
          <cell r="M3525">
            <v>2039742</v>
          </cell>
          <cell r="N3525">
            <v>2039913</v>
          </cell>
          <cell r="O3525" t="str">
            <v>NETWORK_GEO</v>
          </cell>
          <cell r="P3525">
            <v>0.09</v>
          </cell>
          <cell r="Q3525">
            <v>1</v>
          </cell>
          <cell r="R3525" t="str">
            <v>Seller Fulfilled</v>
          </cell>
          <cell r="S3525" t="str">
            <v>Seller Fulfilled</v>
          </cell>
          <cell r="T3525" t="str">
            <v>16DDVKLVT4W4</v>
          </cell>
          <cell r="U3525" t="str">
            <v>00764608016169</v>
          </cell>
        </row>
        <row r="3526">
          <cell r="A3526" t="str">
            <v>3351-SET6</v>
          </cell>
          <cell r="B3526">
            <v>404995678</v>
          </cell>
          <cell r="C3526" t="str">
            <v>BAZIC Air Dry Modeling Clay 6 Neon Color 12 oz, Non Toxic, 6-Pack</v>
          </cell>
          <cell r="D3526" t="str">
            <v>ACTIVE</v>
          </cell>
          <cell r="E3526" t="str">
            <v>PUBLISHED</v>
          </cell>
          <cell r="F3526" t="str">
            <v>Reasonable price requirements are not met</v>
          </cell>
          <cell r="G3526" t="str">
            <v>Crafts</v>
          </cell>
          <cell r="H3526" t="str">
            <v>Clays &amp; Doughs</v>
          </cell>
          <cell r="I3526">
            <v>17.29</v>
          </cell>
          <cell r="J3526" t="str">
            <v>USD</v>
          </cell>
          <cell r="K3526" t="str">
            <v>Base</v>
          </cell>
          <cell r="L3526">
            <v>17.29</v>
          </cell>
          <cell r="M3526">
            <v>2039741</v>
          </cell>
          <cell r="N3526">
            <v>2039719</v>
          </cell>
          <cell r="O3526" t="str">
            <v>NETWORK_GEO</v>
          </cell>
          <cell r="P3526">
            <v>2.16</v>
          </cell>
          <cell r="Q3526">
            <v>1</v>
          </cell>
          <cell r="R3526" t="str">
            <v>Seller Fulfilled</v>
          </cell>
          <cell r="S3526" t="str">
            <v>Seller Fulfilled</v>
          </cell>
          <cell r="T3526" t="str">
            <v>6M4XWK9X8TLT</v>
          </cell>
          <cell r="U3526" t="str">
            <v>10764608170615</v>
          </cell>
        </row>
        <row r="3527">
          <cell r="A3527" t="str">
            <v>3465-A-SET4</v>
          </cell>
          <cell r="B3527">
            <v>138416930</v>
          </cell>
          <cell r="C3527" t="str">
            <v>BAZIC Glitter Glue 4 Color, Non-Toxic (6.76oz/Pack), 4-Packs</v>
          </cell>
          <cell r="D3527" t="str">
            <v>ACTIVE</v>
          </cell>
          <cell r="E3527" t="str">
            <v>PUBLISHED</v>
          </cell>
          <cell r="F3527" t="str">
            <v>Offer end date has passed,No Match Found - Adjusted to your last submitted price</v>
          </cell>
          <cell r="G3527" t="str">
            <v>Office &amp; Stationery</v>
          </cell>
          <cell r="H3527" t="str">
            <v>Pens</v>
          </cell>
          <cell r="I3527">
            <v>170.16</v>
          </cell>
          <cell r="J3527" t="str">
            <v>USD</v>
          </cell>
          <cell r="K3527" t="str">
            <v>Base</v>
          </cell>
          <cell r="L3527" t="str">
            <v>Yes</v>
          </cell>
          <cell r="M3527">
            <v>2038710</v>
          </cell>
          <cell r="N3527">
            <v>2039719</v>
          </cell>
          <cell r="O3527" t="str">
            <v>NETWORK_GEO</v>
          </cell>
          <cell r="P3527">
            <v>14.16</v>
          </cell>
          <cell r="Q3527">
            <v>1</v>
          </cell>
          <cell r="R3527" t="str">
            <v>Seller Fulfilled</v>
          </cell>
          <cell r="S3527" t="str">
            <v>Seller Fulfilled</v>
          </cell>
          <cell r="T3527" t="str">
            <v>0ZTD4SAYSM8D</v>
          </cell>
          <cell r="U3527" t="str">
            <v>20764608017283</v>
          </cell>
        </row>
        <row r="3528">
          <cell r="A3528" t="str">
            <v>3866-EACH</v>
          </cell>
          <cell r="B3528">
            <v>304584131</v>
          </cell>
          <cell r="C3528" t="str">
            <v>BAZIC Heart Sticker Rolls (486/Roll) [3866]</v>
          </cell>
          <cell r="D3528" t="str">
            <v>ARCHIVED</v>
          </cell>
          <cell r="E3528" t="str">
            <v>UNPUBLISHED</v>
          </cell>
          <cell r="F3528" t="str">
            <v>Offer end date has passed</v>
          </cell>
          <cell r="G3528" t="str">
            <v>Crafts</v>
          </cell>
          <cell r="H3528" t="str">
            <v>Stickers</v>
          </cell>
          <cell r="I3528">
            <v>7.49</v>
          </cell>
          <cell r="J3528" t="str">
            <v>USD</v>
          </cell>
          <cell r="K3528" t="str">
            <v>Base</v>
          </cell>
          <cell r="L3528" t="str">
            <v>Yes</v>
          </cell>
          <cell r="M3528">
            <v>2038710</v>
          </cell>
          <cell r="N3528">
            <v>2039719</v>
          </cell>
          <cell r="O3528">
            <v>0.23</v>
          </cell>
          <cell r="P3528">
            <v>0.08</v>
          </cell>
          <cell r="Q3528">
            <v>1</v>
          </cell>
          <cell r="R3528" t="str">
            <v>Seller Fulfilled</v>
          </cell>
          <cell r="S3528" t="str">
            <v>Walmart Fulfilled</v>
          </cell>
          <cell r="T3528" t="str">
            <v>2CQRGKX40IYF</v>
          </cell>
          <cell r="U3528" t="str">
            <v>00764608017784</v>
          </cell>
        </row>
        <row r="3529">
          <cell r="A3529" t="str">
            <v>3867-EACH</v>
          </cell>
          <cell r="B3529">
            <v>543891016</v>
          </cell>
          <cell r="C3529" t="str">
            <v>BAZIC Polka Dot Sticker Rolls (1056/Roll) [3867]</v>
          </cell>
          <cell r="D3529" t="str">
            <v>ARCHIVED</v>
          </cell>
          <cell r="E3529" t="str">
            <v>UNPUBLISHED</v>
          </cell>
          <cell r="F3529" t="str">
            <v>Offer end date has passed</v>
          </cell>
          <cell r="G3529" t="str">
            <v>Office &amp; Stationery</v>
          </cell>
          <cell r="H3529" t="str">
            <v>Form Holders &amp; Clipboards</v>
          </cell>
          <cell r="I3529">
            <v>13.78</v>
          </cell>
          <cell r="J3529" t="str">
            <v>USD</v>
          </cell>
          <cell r="K3529" t="str">
            <v>Base</v>
          </cell>
          <cell r="L3529" t="str">
            <v>Yes</v>
          </cell>
          <cell r="M3529">
            <v>2038710</v>
          </cell>
          <cell r="N3529">
            <v>2039893</v>
          </cell>
          <cell r="O3529" t="str">
            <v>NETWORK_GEO</v>
          </cell>
          <cell r="P3529">
            <v>0.46</v>
          </cell>
          <cell r="Q3529">
            <v>1</v>
          </cell>
          <cell r="R3529" t="str">
            <v>Seller Fulfilled</v>
          </cell>
          <cell r="S3529" t="str">
            <v>Seller Fulfilled</v>
          </cell>
          <cell r="T3529" t="str">
            <v>2L640PYL9SJL</v>
          </cell>
          <cell r="U3529" t="str">
            <v>00764608018033</v>
          </cell>
        </row>
        <row r="3530">
          <cell r="A3530" t="str">
            <v>3981-EACH</v>
          </cell>
          <cell r="B3530">
            <v>294670347</v>
          </cell>
          <cell r="C3530" t="str">
            <v>BAZIC Flat Natural Hair Paint Brush Set, (5/pack), 1-Pack</v>
          </cell>
          <cell r="D3530" t="str">
            <v>ACTIVE</v>
          </cell>
          <cell r="E3530" t="str">
            <v>UNPUBLISHED</v>
          </cell>
          <cell r="F3530" t="str">
            <v>Listing &amp; Content:Duplicate Offer or Listing:Unpublish-Auto</v>
          </cell>
          <cell r="G3530" t="str">
            <v>Crafts</v>
          </cell>
          <cell r="H3530" t="str">
            <v>Art Brushes</v>
          </cell>
          <cell r="I3530">
            <v>7.69</v>
          </cell>
          <cell r="J3530" t="str">
            <v>USD</v>
          </cell>
          <cell r="K3530" t="str">
            <v>Base</v>
          </cell>
          <cell r="L3530" t="str">
            <v>Yes</v>
          </cell>
          <cell r="M3530">
            <v>2039747</v>
          </cell>
          <cell r="N3530">
            <v>2039893</v>
          </cell>
          <cell r="O3530">
            <v>0.06</v>
          </cell>
          <cell r="P3530">
            <v>18.100000000000001</v>
          </cell>
          <cell r="Q3530">
            <v>1</v>
          </cell>
          <cell r="R3530" t="str">
            <v>Seller Fulfilled</v>
          </cell>
          <cell r="S3530" t="str">
            <v>Seller Fulfilled</v>
          </cell>
          <cell r="T3530" t="str">
            <v>5X8I4V2XP4RT</v>
          </cell>
          <cell r="U3530" t="str">
            <v>20764608018327</v>
          </cell>
        </row>
        <row r="3531">
          <cell r="A3531" t="str">
            <v>4103-CASE</v>
          </cell>
          <cell r="B3531">
            <v>882166147</v>
          </cell>
          <cell r="C3531" t="str">
            <v>BAZIC 3 Ring Binder 1/2" Economy View Binders Red, Hold 100 Sheets, 12-Count</v>
          </cell>
          <cell r="D3531" t="str">
            <v>ACTIVE</v>
          </cell>
          <cell r="E3531" t="str">
            <v>PUBLISHED</v>
          </cell>
          <cell r="F3531" t="str">
            <v>Reasonable price requirements are not met,Reasonable Price Not Satisfied</v>
          </cell>
          <cell r="G3531" t="str">
            <v>Office &amp; Stationery</v>
          </cell>
          <cell r="H3531" t="str">
            <v>Binders</v>
          </cell>
          <cell r="I3531">
            <v>33.89</v>
          </cell>
          <cell r="J3531" t="str">
            <v>USD</v>
          </cell>
          <cell r="K3531" t="str">
            <v>Base</v>
          </cell>
          <cell r="L3531">
            <v>33.89</v>
          </cell>
          <cell r="M3531">
            <v>2039738</v>
          </cell>
          <cell r="N3531">
            <v>2039872</v>
          </cell>
          <cell r="O3531" t="str">
            <v>NETWORK_GEO</v>
          </cell>
          <cell r="P3531">
            <v>29.86</v>
          </cell>
          <cell r="Q3531">
            <v>1</v>
          </cell>
          <cell r="R3531" t="str">
            <v>Seller Fulfilled</v>
          </cell>
          <cell r="S3531" t="str">
            <v>Seller Fulfilled</v>
          </cell>
          <cell r="T3531" t="str">
            <v>2PWW3UTY09F6</v>
          </cell>
          <cell r="U3531" t="str">
            <v>20764608020238</v>
          </cell>
        </row>
        <row r="3532">
          <cell r="A3532" t="str">
            <v>4413-BOX</v>
          </cell>
          <cell r="B3532">
            <v>337274645</v>
          </cell>
          <cell r="C3532" t="str">
            <v>BAZIC 5" Soft Grip Pointed Tip Stainless Steel Scissors, Straight Handle, 24-Pack</v>
          </cell>
          <cell r="D3532" t="str">
            <v>ACTIVE</v>
          </cell>
          <cell r="E3532" t="str">
            <v>PUBLISHED</v>
          </cell>
          <cell r="F3532" t="str">
            <v>Offer end date has passed</v>
          </cell>
          <cell r="G3532" t="str">
            <v>Office &amp; Stationery</v>
          </cell>
          <cell r="H3532" t="str">
            <v>Scissors</v>
          </cell>
          <cell r="I3532">
            <v>32.950000000000003</v>
          </cell>
          <cell r="J3532" t="str">
            <v>USD</v>
          </cell>
          <cell r="K3532" t="str">
            <v>Base</v>
          </cell>
          <cell r="L3532">
            <v>32.950000000000003</v>
          </cell>
          <cell r="M3532">
            <v>2039728</v>
          </cell>
          <cell r="N3532">
            <v>2039872</v>
          </cell>
          <cell r="O3532">
            <v>2.1800000000000002</v>
          </cell>
          <cell r="P3532">
            <v>0.28000000000000003</v>
          </cell>
          <cell r="Q3532">
            <v>1</v>
          </cell>
          <cell r="R3532" t="str">
            <v>Seller Fulfilled</v>
          </cell>
          <cell r="S3532" t="str">
            <v>Seller Fulfilled</v>
          </cell>
          <cell r="T3532" t="str">
            <v>1GI8O1KEMDT7</v>
          </cell>
          <cell r="U3532" t="str">
            <v>00764608020272</v>
          </cell>
        </row>
        <row r="3533">
          <cell r="A3533" t="str">
            <v>5024-CASE</v>
          </cell>
          <cell r="B3533">
            <v>878940304</v>
          </cell>
          <cell r="C3533" t="str">
            <v>BAZIC Poster Board Brown 22" X 28", Bulk Boards for School Craft, 25-Pack</v>
          </cell>
          <cell r="D3533" t="str">
            <v>ACTIVE</v>
          </cell>
          <cell r="E3533" t="str">
            <v>PUBLISHED</v>
          </cell>
          <cell r="F3533" t="str">
            <v>Reasonable price requirements are not met</v>
          </cell>
          <cell r="G3533" t="str">
            <v>Office &amp; Stationery</v>
          </cell>
          <cell r="H3533" t="str">
            <v>Poster Boards</v>
          </cell>
          <cell r="I3533">
            <v>30</v>
          </cell>
          <cell r="J3533" t="str">
            <v>USD</v>
          </cell>
          <cell r="K3533" t="str">
            <v>Base</v>
          </cell>
          <cell r="L3533">
            <v>30</v>
          </cell>
          <cell r="M3533">
            <v>2039749</v>
          </cell>
          <cell r="N3533">
            <v>2039872</v>
          </cell>
          <cell r="O3533" t="str">
            <v>NETWORK_GEO</v>
          </cell>
          <cell r="P3533">
            <v>4.66</v>
          </cell>
          <cell r="Q3533">
            <v>1</v>
          </cell>
          <cell r="R3533" t="str">
            <v>Seller Fulfilled</v>
          </cell>
          <cell r="S3533" t="str">
            <v>Seller Fulfilled</v>
          </cell>
          <cell r="T3533" t="str">
            <v>65I5SNZKVLS4</v>
          </cell>
          <cell r="U3533" t="str">
            <v>10764608020422</v>
          </cell>
        </row>
        <row r="3534">
          <cell r="A3534" t="str">
            <v>51029-CASE</v>
          </cell>
          <cell r="B3534">
            <v>18709509959</v>
          </cell>
          <cell r="C3534" t="str">
            <v>Winnie the Pooh Coloring Book 1 Title, Fun Game Workbook for Learning Drawing Coloring, 80 Pages, 36-Pack</v>
          </cell>
          <cell r="D3534" t="str">
            <v>ACTIVE</v>
          </cell>
          <cell r="E3534" t="str">
            <v>PUBLISHED</v>
          </cell>
          <cell r="F3534" t="str">
            <v>Reasonable price requirements are not met,Reasonable Price Not Satisfied</v>
          </cell>
          <cell r="G3534" t="str">
            <v>Crafts</v>
          </cell>
          <cell r="H3534" t="str">
            <v>Glue Gun Sticks</v>
          </cell>
          <cell r="I3534">
            <v>9.18</v>
          </cell>
          <cell r="J3534" t="str">
            <v>USD</v>
          </cell>
          <cell r="K3534" t="str">
            <v>Base</v>
          </cell>
          <cell r="L3534" t="str">
            <v>No</v>
          </cell>
          <cell r="M3534">
            <v>2038710</v>
          </cell>
          <cell r="N3534">
            <v>2038710</v>
          </cell>
          <cell r="O3534" t="str">
            <v>NETWORK_GEO</v>
          </cell>
          <cell r="P3534">
            <v>0.19</v>
          </cell>
          <cell r="Q3534">
            <v>1</v>
          </cell>
          <cell r="R3534" t="str">
            <v>Seller Fulfilled</v>
          </cell>
          <cell r="S3534" t="str">
            <v>Seller Fulfilled</v>
          </cell>
          <cell r="T3534" t="str">
            <v>6KYQKO65CQKO</v>
          </cell>
          <cell r="U3534" t="str">
            <v>00764608020906</v>
          </cell>
        </row>
        <row r="3535">
          <cell r="A3535" t="str">
            <v>6301-PACK2</v>
          </cell>
          <cell r="B3535">
            <v>445180478</v>
          </cell>
          <cell r="C3535" t="str">
            <v>BAZIC Date Stamp &amp; Black Ink Pad, 12 Years of Dates, Nickel-Plated Steel Stamps, 2-Pack</v>
          </cell>
          <cell r="D3535" t="str">
            <v>ACTIVE</v>
          </cell>
          <cell r="E3535" t="str">
            <v>PUBLISHED</v>
          </cell>
          <cell r="F3535" t="str">
            <v>Offer end date has passed</v>
          </cell>
          <cell r="G3535" t="str">
            <v>Office &amp; Stationery</v>
          </cell>
          <cell r="H3535" t="str">
            <v>Pocket Folders</v>
          </cell>
          <cell r="I3535">
            <v>39.92</v>
          </cell>
          <cell r="J3535" t="str">
            <v>USD</v>
          </cell>
          <cell r="K3535" t="str">
            <v>Base</v>
          </cell>
          <cell r="L3535" t="str">
            <v>Yes</v>
          </cell>
          <cell r="M3535">
            <v>2038710</v>
          </cell>
          <cell r="N3535">
            <v>2039742</v>
          </cell>
          <cell r="O3535" t="str">
            <v>NETWORK_GEO</v>
          </cell>
          <cell r="P3535">
            <v>5.22</v>
          </cell>
          <cell r="Q3535">
            <v>1</v>
          </cell>
          <cell r="R3535" t="str">
            <v>Seller Fulfilled</v>
          </cell>
          <cell r="S3535" t="str">
            <v>Walmart Fulfilled</v>
          </cell>
          <cell r="T3535" t="str">
            <v>4RSYZP0YYA69</v>
          </cell>
          <cell r="U3535" t="str">
            <v>20764608021570</v>
          </cell>
        </row>
        <row r="3536">
          <cell r="A3536" t="str">
            <v>700-CASE</v>
          </cell>
          <cell r="B3536">
            <v>102342634</v>
          </cell>
          <cell r="C3536" t="str">
            <v>BAZIC Pre-Sharpened Yellow Golf Pencils #2 HB, Bulk Pack (144/Pack), 12-Pack</v>
          </cell>
          <cell r="D3536" t="str">
            <v>ACTIVE</v>
          </cell>
          <cell r="E3536" t="str">
            <v>PUBLISHED</v>
          </cell>
          <cell r="F3536" t="str">
            <v>Offer end date has passed</v>
          </cell>
          <cell r="G3536" t="str">
            <v>Office &amp; Stationery</v>
          </cell>
          <cell r="H3536" t="str">
            <v>Highlighters</v>
          </cell>
          <cell r="I3536">
            <v>8.02</v>
          </cell>
          <cell r="J3536" t="str">
            <v>USD</v>
          </cell>
          <cell r="K3536" t="str">
            <v>Base</v>
          </cell>
          <cell r="L3536" t="str">
            <v>Yes</v>
          </cell>
          <cell r="M3536">
            <v>2039720</v>
          </cell>
          <cell r="N3536">
            <v>2039896</v>
          </cell>
          <cell r="O3536" t="str">
            <v>NETWORK_GEO</v>
          </cell>
          <cell r="P3536">
            <v>0.19</v>
          </cell>
          <cell r="Q3536">
            <v>1</v>
          </cell>
          <cell r="R3536" t="str">
            <v>Seller Fulfilled</v>
          </cell>
          <cell r="S3536" t="str">
            <v>Walmart Fulfilled</v>
          </cell>
          <cell r="T3536" t="str">
            <v>5NRQESM0T3AF</v>
          </cell>
          <cell r="U3536" t="str">
            <v>00764608023440</v>
          </cell>
        </row>
        <row r="3537">
          <cell r="A3537" t="str">
            <v>811-SET4</v>
          </cell>
          <cell r="B3537">
            <v>30305222</v>
          </cell>
          <cell r="C3537" t="str">
            <v>BAZIC 3 Ring Pencil Pouch, Clear Window, Classic Color, 4-Pack</v>
          </cell>
          <cell r="D3537" t="str">
            <v>ACTIVE</v>
          </cell>
          <cell r="E3537" t="str">
            <v>PUBLISHED</v>
          </cell>
          <cell r="G3537" t="str">
            <v>Office &amp; Stationery</v>
          </cell>
          <cell r="H3537" t="str">
            <v>Pencil Cases</v>
          </cell>
          <cell r="I3537">
            <v>12.25</v>
          </cell>
          <cell r="J3537" t="str">
            <v>USD</v>
          </cell>
          <cell r="K3537" t="str">
            <v>Base</v>
          </cell>
          <cell r="L3537">
            <v>12.25</v>
          </cell>
          <cell r="M3537">
            <v>2039750</v>
          </cell>
          <cell r="N3537">
            <v>2039905</v>
          </cell>
          <cell r="O3537" t="str">
            <v>NETWORK_GEO</v>
          </cell>
          <cell r="P3537">
            <v>1.9</v>
          </cell>
          <cell r="Q3537">
            <v>1</v>
          </cell>
          <cell r="R3537" t="str">
            <v>Seller Fulfilled</v>
          </cell>
          <cell r="S3537" t="str">
            <v>Seller Fulfilled</v>
          </cell>
          <cell r="T3537" t="str">
            <v>0YU3ULCPEK3V</v>
          </cell>
          <cell r="U3537" t="str">
            <v>10764608002510</v>
          </cell>
        </row>
        <row r="3538">
          <cell r="A3538" t="str">
            <v>923-EACH</v>
          </cell>
          <cell r="B3538">
            <v>28484239</v>
          </cell>
          <cell r="C3538" t="str">
            <v>BAZIC Tan Packaging Tape Packing Tape 1.88"x109.3 Yards, 1-Pack</v>
          </cell>
          <cell r="D3538" t="str">
            <v>ACTIVE</v>
          </cell>
          <cell r="E3538" t="str">
            <v>PUBLISHED</v>
          </cell>
          <cell r="G3538" t="str">
            <v>Office &amp; Stationery</v>
          </cell>
          <cell r="H3538" t="str">
            <v>Packing Tapes</v>
          </cell>
          <cell r="I3538">
            <v>8.69</v>
          </cell>
          <cell r="J3538" t="str">
            <v>USD</v>
          </cell>
          <cell r="K3538" t="str">
            <v>Base</v>
          </cell>
          <cell r="L3538">
            <v>8.69</v>
          </cell>
          <cell r="M3538">
            <v>2038710</v>
          </cell>
          <cell r="N3538">
            <v>2039748</v>
          </cell>
          <cell r="O3538" t="str">
            <v>NETWORK_GEO</v>
          </cell>
          <cell r="P3538">
            <v>6.52</v>
          </cell>
          <cell r="Q3538">
            <v>1</v>
          </cell>
          <cell r="R3538" t="str">
            <v>Seller Fulfilled</v>
          </cell>
          <cell r="S3538" t="str">
            <v>Walmart Fulfilled</v>
          </cell>
          <cell r="T3538" t="str">
            <v>2RHWAKZVWDBM</v>
          </cell>
          <cell r="U3538" t="str">
            <v>10764608025502</v>
          </cell>
        </row>
        <row r="3539">
          <cell r="A3539" t="str">
            <v>1815-SET4</v>
          </cell>
          <cell r="B3539">
            <v>462898806</v>
          </cell>
          <cell r="C3539" t="str">
            <v>BAZIC Standard Size Vintage Hardboard Clipboard w/ Low Profile Clip [1815]</v>
          </cell>
          <cell r="D3539" t="str">
            <v>ARCHIVED</v>
          </cell>
          <cell r="E3539" t="str">
            <v>UNPUBLISHED</v>
          </cell>
          <cell r="F3539" t="str">
            <v>Listing &amp; Content:UPC Mismatch:Wrong-Item:Unpublish-Auto,Offer end date has passed,Price Adjusted</v>
          </cell>
          <cell r="G3539" t="str">
            <v>Office &amp; Stationery</v>
          </cell>
          <cell r="H3539" t="str">
            <v>Form Holders &amp; Clipboards</v>
          </cell>
          <cell r="I3539">
            <v>19.989999999999998</v>
          </cell>
          <cell r="J3539" t="str">
            <v>USD</v>
          </cell>
          <cell r="K3539" t="str">
            <v>Base</v>
          </cell>
          <cell r="L3539" t="str">
            <v>Yes</v>
          </cell>
          <cell r="M3539">
            <v>2039893</v>
          </cell>
          <cell r="N3539">
            <v>2039748</v>
          </cell>
          <cell r="O3539">
            <v>1.68</v>
          </cell>
          <cell r="P3539" t="str">
            <v>"LB"</v>
          </cell>
          <cell r="Q3539">
            <v>1</v>
          </cell>
          <cell r="R3539" t="str">
            <v>Seller Fulfilled</v>
          </cell>
          <cell r="S3539" t="str">
            <v>Seller Fulfilled</v>
          </cell>
          <cell r="T3539" t="str">
            <v>3YKOY326BB75</v>
          </cell>
          <cell r="U3539" t="str">
            <v>20764608025509</v>
          </cell>
        </row>
        <row r="3540">
          <cell r="A3540" t="str">
            <v>2173-CASE</v>
          </cell>
          <cell r="B3540">
            <v>857539693</v>
          </cell>
          <cell r="C3540" t="str">
            <v>BAZIC 2 Pockets Paper Folder, Chevron Portfolio, Letter Size Folders Holder for Office Business Document Papers Organizer, Assorted Color, 48-Pack</v>
          </cell>
          <cell r="D3540" t="str">
            <v>ARCHIVED</v>
          </cell>
          <cell r="E3540" t="str">
            <v>UNPUBLISHED</v>
          </cell>
          <cell r="F3540" t="str">
            <v>Offer end date has passed</v>
          </cell>
          <cell r="G3540" t="str">
            <v>Office &amp; Stationery</v>
          </cell>
          <cell r="H3540" t="str">
            <v>File Folders</v>
          </cell>
          <cell r="I3540">
            <v>50.79</v>
          </cell>
          <cell r="J3540" t="str">
            <v>USD</v>
          </cell>
          <cell r="K3540" t="str">
            <v>Base</v>
          </cell>
          <cell r="L3540" t="str">
            <v>Yes</v>
          </cell>
          <cell r="M3540">
            <v>2039742</v>
          </cell>
          <cell r="N3540">
            <v>2038710</v>
          </cell>
          <cell r="O3540">
            <v>5.28</v>
          </cell>
          <cell r="P3540">
            <v>1.19</v>
          </cell>
          <cell r="Q3540">
            <v>1</v>
          </cell>
          <cell r="R3540" t="str">
            <v>Seller Fulfilled</v>
          </cell>
          <cell r="S3540" t="str">
            <v>Walmart Fulfilled</v>
          </cell>
          <cell r="T3540" t="str">
            <v>6ZMZVJN6IEG3</v>
          </cell>
          <cell r="U3540" t="str">
            <v>00462555713352</v>
          </cell>
        </row>
        <row r="3541">
          <cell r="A3541" t="str">
            <v>2232-BOX</v>
          </cell>
          <cell r="B3541">
            <v>857659793</v>
          </cell>
          <cell r="C3541" t="str">
            <v>BAZIC Erasers Oval Eraser Latex Free, 96-Count</v>
          </cell>
          <cell r="D3541" t="str">
            <v>ACTIVE</v>
          </cell>
          <cell r="E3541" t="str">
            <v>PUBLISHED</v>
          </cell>
          <cell r="G3541" t="str">
            <v>Office &amp; Stationery</v>
          </cell>
          <cell r="H3541" t="str">
            <v>Pencil &amp; Pen Erasers</v>
          </cell>
          <cell r="I3541">
            <v>43</v>
          </cell>
          <cell r="J3541" t="str">
            <v>USD</v>
          </cell>
          <cell r="K3541" t="str">
            <v>Base</v>
          </cell>
          <cell r="L3541">
            <v>43</v>
          </cell>
          <cell r="M3541">
            <v>2039721</v>
          </cell>
          <cell r="N3541">
            <v>2039905</v>
          </cell>
          <cell r="O3541" t="str">
            <v>NETWORK_GEO</v>
          </cell>
          <cell r="P3541">
            <v>0.48</v>
          </cell>
          <cell r="Q3541">
            <v>1</v>
          </cell>
          <cell r="R3541" t="str">
            <v>Seller Fulfilled</v>
          </cell>
          <cell r="S3541" t="str">
            <v>Walmart Fulfilled</v>
          </cell>
          <cell r="T3541" t="str">
            <v>1P53EYCARA7C</v>
          </cell>
          <cell r="U3541" t="str">
            <v>00464383547611</v>
          </cell>
        </row>
        <row r="3542">
          <cell r="A3542" t="str">
            <v>2300-BOX</v>
          </cell>
          <cell r="B3542">
            <v>582614329</v>
          </cell>
          <cell r="C3542" t="str">
            <v>BAZIC Neon Yellow Highlighter Chisel Tip Unscented Marker (5/Pack), 24-Packs</v>
          </cell>
          <cell r="D3542" t="str">
            <v>ACTIVE</v>
          </cell>
          <cell r="E3542" t="str">
            <v>PUBLISHED</v>
          </cell>
          <cell r="F3542" t="str">
            <v>Compliance - Childrenâ€™s Product Policy,Price Adjusted</v>
          </cell>
          <cell r="G3542" t="str">
            <v>Office &amp; Stationery</v>
          </cell>
          <cell r="H3542" t="str">
            <v>Highlighters</v>
          </cell>
          <cell r="I3542">
            <v>44.64</v>
          </cell>
          <cell r="J3542" t="str">
            <v>USD</v>
          </cell>
          <cell r="K3542" t="str">
            <v>Base</v>
          </cell>
          <cell r="L3542">
            <v>44.64</v>
          </cell>
          <cell r="M3542">
            <v>2039896</v>
          </cell>
          <cell r="N3542" t="str">
            <v>NETWORK_GEO</v>
          </cell>
          <cell r="O3542">
            <v>3.4</v>
          </cell>
          <cell r="P3542">
            <v>4.8600000000000003</v>
          </cell>
          <cell r="Q3542">
            <v>1</v>
          </cell>
          <cell r="R3542" t="str">
            <v>Seller Fulfilled</v>
          </cell>
          <cell r="S3542" t="str">
            <v>Seller Fulfilled</v>
          </cell>
          <cell r="T3542" t="str">
            <v>7FRDZ8CCDD92</v>
          </cell>
          <cell r="U3542" t="str">
            <v>10764608003074</v>
          </cell>
        </row>
        <row r="3543">
          <cell r="A3543" t="str">
            <v>2320-BOX</v>
          </cell>
          <cell r="B3543">
            <v>788641827</v>
          </cell>
          <cell r="C3543" t="str">
            <v>BAZIC Yellow Highlighter Desk Style Chisel Tip Marker (3/Pack), 24-Packs</v>
          </cell>
          <cell r="D3543" t="str">
            <v>ACTIVE</v>
          </cell>
          <cell r="E3543" t="str">
            <v>PUBLISHED</v>
          </cell>
          <cell r="G3543" t="str">
            <v>Office &amp; Stationery</v>
          </cell>
          <cell r="H3543" t="str">
            <v>Highlighters</v>
          </cell>
          <cell r="I3543">
            <v>43.5</v>
          </cell>
          <cell r="J3543" t="str">
            <v>USD</v>
          </cell>
          <cell r="K3543" t="str">
            <v>Base</v>
          </cell>
          <cell r="L3543">
            <v>43.5</v>
          </cell>
          <cell r="M3543">
            <v>2039896</v>
          </cell>
          <cell r="N3543">
            <v>2039889</v>
          </cell>
          <cell r="O3543" t="str">
            <v>NETWORK_GEO</v>
          </cell>
          <cell r="P3543">
            <v>5.8</v>
          </cell>
          <cell r="Q3543">
            <v>1</v>
          </cell>
          <cell r="R3543" t="str">
            <v>Seller Fulfilled</v>
          </cell>
          <cell r="S3543" t="str">
            <v>Seller Fulfilled</v>
          </cell>
          <cell r="T3543" t="str">
            <v>392BP4OHYZ77</v>
          </cell>
          <cell r="U3543" t="str">
            <v>10764608031077</v>
          </cell>
        </row>
        <row r="3544">
          <cell r="A3544" t="str">
            <v>2512-BOX</v>
          </cell>
          <cell r="B3544">
            <v>592582704</v>
          </cell>
          <cell r="C3544" t="str">
            <v>BAZIC Super Jumbo Crayons 8 Color, Non Toxic Crayon (8/Pack), 24-Packs</v>
          </cell>
          <cell r="D3544" t="str">
            <v>ACTIVE</v>
          </cell>
          <cell r="E3544" t="str">
            <v>PUBLISHED</v>
          </cell>
          <cell r="F3544" t="str">
            <v>Offer end date has passed</v>
          </cell>
          <cell r="G3544" t="str">
            <v>Office &amp; Stationery</v>
          </cell>
          <cell r="H3544" t="str">
            <v>Binders</v>
          </cell>
          <cell r="I3544">
            <v>108</v>
          </cell>
          <cell r="J3544" t="str">
            <v>USD</v>
          </cell>
          <cell r="K3544" t="str">
            <v>Base</v>
          </cell>
          <cell r="L3544" t="str">
            <v>Yes</v>
          </cell>
          <cell r="M3544">
            <v>2039722</v>
          </cell>
          <cell r="N3544">
            <v>2039738</v>
          </cell>
          <cell r="O3544" t="str">
            <v>NETWORK_GEO</v>
          </cell>
          <cell r="P3544">
            <v>15.16</v>
          </cell>
          <cell r="Q3544">
            <v>1</v>
          </cell>
          <cell r="R3544" t="str">
            <v>Seller Fulfilled</v>
          </cell>
          <cell r="S3544" t="str">
            <v>Seller Fulfilled</v>
          </cell>
          <cell r="T3544" t="str">
            <v>2KO2PIIMCQEY</v>
          </cell>
          <cell r="U3544" t="str">
            <v>20764608031289</v>
          </cell>
        </row>
        <row r="3545">
          <cell r="A3545" t="str">
            <v>3167-EA-BL</v>
          </cell>
          <cell r="B3545">
            <v>5099751235</v>
          </cell>
          <cell r="C3545" t="str">
            <v>BAZIC 3 Ring Binder 1" Economy View Binders Pastel Blue Color, Hold 175 Sheets, 1-Count</v>
          </cell>
          <cell r="D3545" t="str">
            <v>ACTIVE</v>
          </cell>
          <cell r="E3545" t="str">
            <v>PUBLISHED</v>
          </cell>
          <cell r="F3545" t="str">
            <v>Offer end date has passed</v>
          </cell>
          <cell r="G3545" t="str">
            <v>Office &amp; Stationery</v>
          </cell>
          <cell r="H3545" t="str">
            <v>Binders</v>
          </cell>
          <cell r="I3545">
            <v>41.25</v>
          </cell>
          <cell r="J3545" t="str">
            <v>USD</v>
          </cell>
          <cell r="K3545" t="str">
            <v>Base</v>
          </cell>
          <cell r="L3545" t="str">
            <v>Yes</v>
          </cell>
          <cell r="M3545">
            <v>2039738</v>
          </cell>
          <cell r="N3545">
            <v>2039738</v>
          </cell>
          <cell r="O3545" t="str">
            <v>NETWORK_GEO</v>
          </cell>
          <cell r="P3545">
            <v>8.76</v>
          </cell>
          <cell r="Q3545">
            <v>1</v>
          </cell>
          <cell r="R3545" t="str">
            <v>Seller Fulfilled</v>
          </cell>
          <cell r="S3545" t="str">
            <v>Seller Fulfilled</v>
          </cell>
          <cell r="T3545" t="str">
            <v>54ZZMFOYQYTK</v>
          </cell>
          <cell r="U3545" t="str">
            <v>20764608031906</v>
          </cell>
        </row>
        <row r="3546">
          <cell r="A3546" t="str">
            <v>3186-PACK4</v>
          </cell>
          <cell r="B3546">
            <v>487304958</v>
          </cell>
          <cell r="C3546" t="str">
            <v>BAZIC Binder Dividers 12 Preprinted JAN to DEC Months Tabs (12/Pack), 4-Pack</v>
          </cell>
          <cell r="D3546" t="str">
            <v>ARCHIVED</v>
          </cell>
          <cell r="E3546" t="str">
            <v>UNPUBLISHED</v>
          </cell>
          <cell r="F3546" t="str">
            <v>Offer end date has passed</v>
          </cell>
          <cell r="G3546" t="str">
            <v>Office &amp; Stationery</v>
          </cell>
          <cell r="H3546" t="str">
            <v>Binders</v>
          </cell>
          <cell r="I3546">
            <v>14.99</v>
          </cell>
          <cell r="J3546" t="str">
            <v>USD</v>
          </cell>
          <cell r="K3546" t="str">
            <v>Base</v>
          </cell>
          <cell r="L3546" t="str">
            <v>No</v>
          </cell>
          <cell r="M3546">
            <v>2039889</v>
          </cell>
          <cell r="N3546">
            <v>2039738</v>
          </cell>
          <cell r="O3546" t="str">
            <v>NETWORK_GEO</v>
          </cell>
          <cell r="P3546">
            <v>0.88</v>
          </cell>
          <cell r="Q3546">
            <v>1</v>
          </cell>
          <cell r="R3546" t="str">
            <v>Seller Fulfilled</v>
          </cell>
          <cell r="S3546" t="str">
            <v>Seller Fulfilled</v>
          </cell>
          <cell r="T3546" t="str">
            <v>5A75K2O3HVR5</v>
          </cell>
          <cell r="U3546" t="str">
            <v>00764608031933</v>
          </cell>
        </row>
        <row r="3547">
          <cell r="A3547" t="str">
            <v>3464-A-CASE</v>
          </cell>
          <cell r="B3547">
            <v>253421540</v>
          </cell>
          <cell r="C3547" t="str">
            <v>BAZIC Glitter Glue Neon Color, Non-Toxic for Slime (4oz/Pack), 36-Packs</v>
          </cell>
          <cell r="D3547" t="str">
            <v>RETIRED</v>
          </cell>
          <cell r="E3547" t="str">
            <v>UNPUBLISHED</v>
          </cell>
          <cell r="F3547" t="str">
            <v>Offer end date has passed</v>
          </cell>
          <cell r="G3547" t="str">
            <v>Crafts</v>
          </cell>
          <cell r="H3547" t="str">
            <v>Glitter</v>
          </cell>
          <cell r="I3547">
            <v>68.489999999999995</v>
          </cell>
          <cell r="J3547" t="str">
            <v>USD</v>
          </cell>
          <cell r="K3547" t="str">
            <v>Base</v>
          </cell>
          <cell r="L3547" t="str">
            <v>Yes</v>
          </cell>
          <cell r="M3547">
            <v>2038710</v>
          </cell>
          <cell r="N3547">
            <v>2039748</v>
          </cell>
          <cell r="O3547">
            <v>23.26</v>
          </cell>
          <cell r="P3547">
            <v>0.03</v>
          </cell>
          <cell r="Q3547">
            <v>1</v>
          </cell>
          <cell r="R3547" t="str">
            <v>Seller Fulfilled</v>
          </cell>
          <cell r="S3547" t="str">
            <v>Walmart Fulfilled</v>
          </cell>
          <cell r="T3547" t="str">
            <v>5NCP92XKRI75</v>
          </cell>
          <cell r="U3547" t="str">
            <v>00764608034033</v>
          </cell>
        </row>
        <row r="3548">
          <cell r="A3548" t="str">
            <v>3986-EACH</v>
          </cell>
          <cell r="B3548">
            <v>410355463</v>
          </cell>
          <cell r="C3548" t="str">
            <v>Bazic 2352897 Kids Paint Brush Set - 9 per Pack - Case of 24 - Pack of 24</v>
          </cell>
          <cell r="D3548" t="str">
            <v>ACTIVE</v>
          </cell>
          <cell r="E3548" t="str">
            <v>PUBLISHED</v>
          </cell>
          <cell r="F3548" t="str">
            <v>Offer end date has passed</v>
          </cell>
          <cell r="G3548" t="str">
            <v>Crafts</v>
          </cell>
          <cell r="H3548" t="str">
            <v>Art Brushes</v>
          </cell>
          <cell r="I3548">
            <v>7.69</v>
          </cell>
          <cell r="J3548" t="str">
            <v>USD</v>
          </cell>
          <cell r="K3548" t="str">
            <v>Base</v>
          </cell>
          <cell r="L3548">
            <v>7.69</v>
          </cell>
          <cell r="M3548">
            <v>2039747</v>
          </cell>
          <cell r="N3548">
            <v>2038710</v>
          </cell>
          <cell r="O3548">
            <v>0.13</v>
          </cell>
          <cell r="P3548">
            <v>0.3</v>
          </cell>
          <cell r="Q3548">
            <v>1</v>
          </cell>
          <cell r="R3548" t="str">
            <v>Seller Fulfilled</v>
          </cell>
          <cell r="S3548" t="str">
            <v>Seller Fulfilled</v>
          </cell>
          <cell r="T3548" t="str">
            <v>4RTSZLL4VDYG</v>
          </cell>
          <cell r="U3548" t="str">
            <v>00764608034347</v>
          </cell>
        </row>
        <row r="3549">
          <cell r="A3549" t="str">
            <v>503-CASE</v>
          </cell>
          <cell r="B3549">
            <v>699928262</v>
          </cell>
          <cell r="C3549" t="str">
            <v>BAZIC Small Notebook Memo Size Pad, 3"x5" Spiral Top Bound, 50 Sheets Wirebound Pocket Notebooks, Total 288 count</v>
          </cell>
          <cell r="D3549" t="str">
            <v>ACTIVE</v>
          </cell>
          <cell r="E3549" t="str">
            <v>PUBLISHED</v>
          </cell>
          <cell r="F3549" t="str">
            <v>Offer end date has passed</v>
          </cell>
          <cell r="G3549" t="str">
            <v>Office &amp; Stationery</v>
          </cell>
          <cell r="H3549" t="str">
            <v>Writing Notebooks &amp; Sketch Books</v>
          </cell>
          <cell r="I3549">
            <v>138.75</v>
          </cell>
          <cell r="J3549" t="str">
            <v>USD</v>
          </cell>
          <cell r="K3549" t="str">
            <v>Base</v>
          </cell>
          <cell r="L3549">
            <v>138.75</v>
          </cell>
          <cell r="M3549">
            <v>2039723</v>
          </cell>
          <cell r="N3549">
            <v>2039748</v>
          </cell>
          <cell r="O3549">
            <v>23.96</v>
          </cell>
          <cell r="P3549">
            <v>1.56</v>
          </cell>
          <cell r="Q3549">
            <v>1</v>
          </cell>
          <cell r="R3549" t="str">
            <v>Seller Fulfilled</v>
          </cell>
          <cell r="S3549" t="str">
            <v>Seller Fulfilled</v>
          </cell>
          <cell r="T3549" t="str">
            <v>6WQGEXTYAQ6C</v>
          </cell>
          <cell r="U3549" t="str">
            <v>10764608034481</v>
          </cell>
        </row>
        <row r="3550">
          <cell r="A3550" t="str">
            <v>5075-EACH</v>
          </cell>
          <cell r="B3550">
            <v>38173744</v>
          </cell>
          <cell r="C3550" t="str">
            <v>BAZIC 50 Sets 5 9/16" x 8 7/16" 2-Part Carbonless Sales Order Book</v>
          </cell>
          <cell r="D3550" t="str">
            <v>ACTIVE</v>
          </cell>
          <cell r="E3550" t="str">
            <v>PUBLISHED</v>
          </cell>
          <cell r="F3550" t="str">
            <v>Offer end date has passed</v>
          </cell>
          <cell r="G3550" t="str">
            <v>Office &amp; Stationery</v>
          </cell>
          <cell r="H3550" t="str">
            <v>Record Books &amp; Ledgers</v>
          </cell>
          <cell r="I3550">
            <v>7.89</v>
          </cell>
          <cell r="J3550" t="str">
            <v>USD</v>
          </cell>
          <cell r="K3550" t="str">
            <v>Base</v>
          </cell>
          <cell r="L3550">
            <v>7.89</v>
          </cell>
          <cell r="M3550">
            <v>2038710</v>
          </cell>
          <cell r="N3550">
            <v>2039748</v>
          </cell>
          <cell r="O3550">
            <v>0.41499999999999998</v>
          </cell>
          <cell r="P3550">
            <v>0.26</v>
          </cell>
          <cell r="Q3550">
            <v>1</v>
          </cell>
          <cell r="R3550" t="str">
            <v>Seller Fulfilled</v>
          </cell>
          <cell r="S3550" t="str">
            <v>Seller Fulfilled</v>
          </cell>
          <cell r="T3550" t="str">
            <v>66UL1BQQIWYS</v>
          </cell>
          <cell r="U3550" t="str">
            <v>00764608034484</v>
          </cell>
        </row>
        <row r="3551">
          <cell r="A3551" t="str">
            <v>555-EACH</v>
          </cell>
          <cell r="B3551">
            <v>25252414</v>
          </cell>
          <cell r="C3551" t="str">
            <v>BAZIC Perforated Writing Pad, 50 Sheets 5x8 Inch, Canary Jr., Total 2 Count</v>
          </cell>
          <cell r="D3551" t="str">
            <v>ACTIVE</v>
          </cell>
          <cell r="E3551" t="str">
            <v>PUBLISHED</v>
          </cell>
          <cell r="G3551" t="str">
            <v>Office &amp; Stationery</v>
          </cell>
          <cell r="H3551" t="str">
            <v>Writing Pads</v>
          </cell>
          <cell r="I3551">
            <v>8.49</v>
          </cell>
          <cell r="J3551" t="str">
            <v>USD</v>
          </cell>
          <cell r="K3551" t="str">
            <v>Base</v>
          </cell>
          <cell r="L3551">
            <v>8.49</v>
          </cell>
          <cell r="M3551">
            <v>2039758</v>
          </cell>
          <cell r="N3551">
            <v>2038710</v>
          </cell>
          <cell r="O3551" t="str">
            <v>NETWORK_GEO</v>
          </cell>
          <cell r="P3551">
            <v>14.02</v>
          </cell>
          <cell r="Q3551">
            <v>1</v>
          </cell>
          <cell r="R3551" t="str">
            <v>Seller Fulfilled</v>
          </cell>
          <cell r="S3551" t="str">
            <v>Seller Fulfilled</v>
          </cell>
          <cell r="T3551" t="str">
            <v>5NO0HM42KCXW</v>
          </cell>
          <cell r="U3551" t="str">
            <v>20764608034976</v>
          </cell>
        </row>
        <row r="3552">
          <cell r="A3552" t="str">
            <v>572-EACH</v>
          </cell>
          <cell r="B3552">
            <v>27703933</v>
          </cell>
          <cell r="C3552" t="str">
            <v>BAZIC Self Seal White Envelope 3 5/8" x 6 1/2" #6 Mailing Envelopes, 100-Count</v>
          </cell>
          <cell r="D3552" t="str">
            <v>ACTIVE</v>
          </cell>
          <cell r="E3552" t="str">
            <v>PUBLISHED</v>
          </cell>
          <cell r="F3552" t="str">
            <v>Reasonable price requirements are not met,Reasonable Price Not Satisfied</v>
          </cell>
          <cell r="G3552" t="str">
            <v>Office &amp; Stationery</v>
          </cell>
          <cell r="H3552" t="str">
            <v>Labels</v>
          </cell>
          <cell r="I3552">
            <v>29.99</v>
          </cell>
          <cell r="J3552" t="str">
            <v>USD</v>
          </cell>
          <cell r="K3552" t="str">
            <v>Base</v>
          </cell>
          <cell r="L3552" t="str">
            <v>Yes</v>
          </cell>
          <cell r="M3552">
            <v>2038710</v>
          </cell>
          <cell r="N3552">
            <v>2038061</v>
          </cell>
          <cell r="O3552" t="str">
            <v>NETWORK_GEO</v>
          </cell>
          <cell r="P3552">
            <v>0.82</v>
          </cell>
          <cell r="Q3552">
            <v>1</v>
          </cell>
          <cell r="R3552" t="str">
            <v>Seller Fulfilled</v>
          </cell>
          <cell r="S3552" t="str">
            <v>WFS Eligible</v>
          </cell>
          <cell r="T3552" t="str">
            <v>2NJMF418AO24</v>
          </cell>
          <cell r="U3552" t="str">
            <v>10764608038038</v>
          </cell>
        </row>
        <row r="3553">
          <cell r="A3553" t="str">
            <v>583-PACK2</v>
          </cell>
          <cell r="B3553">
            <v>902612736</v>
          </cell>
          <cell r="C3553" t="str">
            <v>BAZIC Construction Paper Pad 96 Sheets 9" X 12" Assorted Colors, 2-Pack</v>
          </cell>
          <cell r="D3553" t="str">
            <v>ACTIVE</v>
          </cell>
          <cell r="E3553" t="str">
            <v>PUBLISHED</v>
          </cell>
          <cell r="G3553" t="str">
            <v>Crafts</v>
          </cell>
          <cell r="H3553" t="str">
            <v>Construction Paper</v>
          </cell>
          <cell r="I3553">
            <v>16.54</v>
          </cell>
          <cell r="J3553" t="str">
            <v>USD</v>
          </cell>
          <cell r="K3553" t="str">
            <v>Base</v>
          </cell>
          <cell r="L3553">
            <v>16.54</v>
          </cell>
          <cell r="M3553">
            <v>2038710</v>
          </cell>
          <cell r="N3553">
            <v>2038710</v>
          </cell>
          <cell r="O3553" t="str">
            <v>ALWAYS_TWO_DAY</v>
          </cell>
          <cell r="P3553">
            <v>0.1</v>
          </cell>
          <cell r="Q3553">
            <v>1</v>
          </cell>
          <cell r="R3553" t="str">
            <v>Walmart Fulfilled</v>
          </cell>
          <cell r="S3553" t="str">
            <v>WFS Eligible</v>
          </cell>
          <cell r="T3553" t="str">
            <v>0W82OCD508F1</v>
          </cell>
          <cell r="U3553" t="str">
            <v>00764608039984</v>
          </cell>
        </row>
        <row r="3554">
          <cell r="A3554" t="str">
            <v>6017-CASE</v>
          </cell>
          <cell r="B3554">
            <v>694444374</v>
          </cell>
          <cell r="C3554" t="str">
            <v>BAZIC Dry Erase Lap Board 9"x12" &amp; Marker, Double Sided, 24-Pack</v>
          </cell>
          <cell r="D3554" t="str">
            <v>ACTIVE</v>
          </cell>
          <cell r="E3554" t="str">
            <v>PUBLISHED</v>
          </cell>
          <cell r="G3554" t="str">
            <v>Office &amp; Stationery</v>
          </cell>
          <cell r="H3554" t="str">
            <v>Whiteboards</v>
          </cell>
          <cell r="I3554">
            <v>41.68</v>
          </cell>
          <cell r="J3554" t="str">
            <v>USD</v>
          </cell>
          <cell r="K3554" t="str">
            <v>Base</v>
          </cell>
          <cell r="L3554">
            <v>41.68</v>
          </cell>
          <cell r="M3554">
            <v>2039885</v>
          </cell>
          <cell r="N3554">
            <v>2039738</v>
          </cell>
          <cell r="O3554" t="str">
            <v>NETWORK_GEO</v>
          </cell>
          <cell r="P3554">
            <v>0.78</v>
          </cell>
          <cell r="Q3554">
            <v>1</v>
          </cell>
          <cell r="R3554" t="str">
            <v>Seller Fulfilled</v>
          </cell>
          <cell r="S3554" t="str">
            <v>Seller Fulfilled</v>
          </cell>
          <cell r="T3554" t="str">
            <v>4SFI4Y8FT7Q0</v>
          </cell>
          <cell r="U3554" t="str">
            <v>00764608041437</v>
          </cell>
        </row>
        <row r="3555">
          <cell r="A3555" t="str">
            <v>6120-EACH</v>
          </cell>
          <cell r="B3555">
            <v>389314025</v>
          </cell>
          <cell r="C3555" t="str">
            <v>BAZIC 2 Oz./ 56.70 g Assorted Sizes Black Color Rubber Bands [6120]</v>
          </cell>
          <cell r="D3555" t="str">
            <v>ACTIVE</v>
          </cell>
          <cell r="E3555" t="str">
            <v>PUBLISHED</v>
          </cell>
          <cell r="G3555" t="str">
            <v>Office &amp; Stationery</v>
          </cell>
          <cell r="H3555" t="str">
            <v>Rubber Bands</v>
          </cell>
          <cell r="I3555">
            <v>7.49</v>
          </cell>
          <cell r="J3555" t="str">
            <v>USD</v>
          </cell>
          <cell r="K3555" t="str">
            <v>Base</v>
          </cell>
          <cell r="L3555">
            <v>7.49</v>
          </cell>
          <cell r="M3555">
            <v>2039906</v>
          </cell>
          <cell r="N3555">
            <v>2038710</v>
          </cell>
          <cell r="O3555" t="str">
            <v>NETWORK_GEO</v>
          </cell>
          <cell r="P3555">
            <v>4.12</v>
          </cell>
          <cell r="Q3555">
            <v>1</v>
          </cell>
          <cell r="R3555" t="str">
            <v>Seller Fulfilled</v>
          </cell>
          <cell r="S3555" t="str">
            <v>Seller Fulfilled</v>
          </cell>
          <cell r="T3555" t="str">
            <v>3OFB4WBX8EXI</v>
          </cell>
          <cell r="U3555" t="str">
            <v>10764608004538</v>
          </cell>
        </row>
        <row r="3556">
          <cell r="A3556" t="str">
            <v>804-BOX-1</v>
          </cell>
          <cell r="B3556">
            <v>109952342</v>
          </cell>
          <cell r="C3556" t="str">
            <v>BAZIC 3 Ring Pencil Pouch, Mesh Window, Bright Assorted Color, 24-Pack</v>
          </cell>
          <cell r="D3556" t="str">
            <v>ACTIVE</v>
          </cell>
          <cell r="E3556" t="str">
            <v>PUBLISHED</v>
          </cell>
          <cell r="G3556" t="str">
            <v>Office &amp; Stationery</v>
          </cell>
          <cell r="H3556" t="str">
            <v>Pencil Cases</v>
          </cell>
          <cell r="I3556">
            <v>38.25</v>
          </cell>
          <cell r="J3556" t="str">
            <v>USD</v>
          </cell>
          <cell r="K3556" t="str">
            <v>Base</v>
          </cell>
          <cell r="L3556">
            <v>38.25</v>
          </cell>
          <cell r="M3556">
            <v>2039750</v>
          </cell>
          <cell r="N3556">
            <v>2038710</v>
          </cell>
          <cell r="O3556" t="str">
            <v>NETWORK_GEO</v>
          </cell>
          <cell r="P3556">
            <v>1.1499999999999999</v>
          </cell>
          <cell r="Q3556">
            <v>1</v>
          </cell>
          <cell r="R3556" t="str">
            <v>WFS Eligible</v>
          </cell>
          <cell r="S3556" t="str">
            <v>Walmart Fulfilled</v>
          </cell>
          <cell r="T3556" t="str">
            <v>6A0WDPNGXQTG</v>
          </cell>
          <cell r="U3556" t="str">
            <v>00461762824639</v>
          </cell>
        </row>
        <row r="3557">
          <cell r="A3557" t="str">
            <v>850-SET4</v>
          </cell>
          <cell r="B3557">
            <v>35032190</v>
          </cell>
          <cell r="C3557" t="str">
            <v>Bazic Organizer Utility Box Multipurpose 12"  Astd</v>
          </cell>
          <cell r="D3557" t="str">
            <v>ACTIVE</v>
          </cell>
          <cell r="E3557" t="str">
            <v>PUBLISHED</v>
          </cell>
          <cell r="F3557" t="str">
            <v>Reasonable price requirements are not met,Reasonable Price Not Satisfied</v>
          </cell>
          <cell r="G3557" t="str">
            <v>Office &amp; Stationery</v>
          </cell>
          <cell r="H3557" t="str">
            <v>Pencil Cases</v>
          </cell>
          <cell r="I3557">
            <v>25.29</v>
          </cell>
          <cell r="J3557" t="str">
            <v>USD</v>
          </cell>
          <cell r="K3557" t="str">
            <v>Base</v>
          </cell>
          <cell r="L3557">
            <v>25.29</v>
          </cell>
          <cell r="M3557">
            <v>2039750</v>
          </cell>
          <cell r="N3557">
            <v>2038710</v>
          </cell>
          <cell r="O3557" t="str">
            <v>NETWORK_GEO</v>
          </cell>
          <cell r="P3557">
            <v>0.28000000000000003</v>
          </cell>
          <cell r="Q3557">
            <v>1</v>
          </cell>
          <cell r="R3557" t="str">
            <v>Seller Fulfilled</v>
          </cell>
          <cell r="S3557" t="str">
            <v>Seller Fulfilled</v>
          </cell>
          <cell r="T3557" t="str">
            <v>1HT97DKSH6FU</v>
          </cell>
          <cell r="U3557" t="str">
            <v>00805219499238</v>
          </cell>
        </row>
        <row r="3558">
          <cell r="A3558" t="str">
            <v>924-CASE</v>
          </cell>
          <cell r="B3558">
            <v>681810937</v>
          </cell>
          <cell r="C3558" t="str">
            <v>BAZIC Clear Packaging Tape Packing Tape 2.83" X 109.3 Yards, Wide 24-Pack</v>
          </cell>
          <cell r="D3558" t="str">
            <v>ACTIVE</v>
          </cell>
          <cell r="E3558" t="str">
            <v>PUBLISHED</v>
          </cell>
          <cell r="F3558" t="str">
            <v>Offer end date has passed,No Match Found - Adjusted to your last submitted price</v>
          </cell>
          <cell r="G3558" t="str">
            <v>Office &amp; Stationery</v>
          </cell>
          <cell r="H3558" t="str">
            <v>Packing Tapes</v>
          </cell>
          <cell r="I3558">
            <v>66.87</v>
          </cell>
          <cell r="J3558" t="str">
            <v>USD</v>
          </cell>
          <cell r="K3558" t="str">
            <v>Base</v>
          </cell>
          <cell r="L3558">
            <v>66.87</v>
          </cell>
          <cell r="M3558">
            <v>2038710</v>
          </cell>
          <cell r="N3558">
            <v>2038710</v>
          </cell>
          <cell r="O3558">
            <v>20.62</v>
          </cell>
          <cell r="P3558">
            <v>13.94</v>
          </cell>
          <cell r="Q3558">
            <v>1</v>
          </cell>
          <cell r="R3558" t="str">
            <v>Seller Fulfilled</v>
          </cell>
          <cell r="S3558" t="str">
            <v>Seller Fulfilled</v>
          </cell>
          <cell r="T3558" t="str">
            <v>15CATNH2Y9TT</v>
          </cell>
          <cell r="U3558" t="str">
            <v>20764608050471</v>
          </cell>
        </row>
        <row r="3559">
          <cell r="A3559" t="str">
            <v>927-EACH</v>
          </cell>
          <cell r="B3559">
            <v>43409088</v>
          </cell>
          <cell r="C3559" t="str">
            <v>BAZIC 3/4" X 1296" Crystal Clear Tape w/ Dispenser [927]</v>
          </cell>
          <cell r="D3559" t="str">
            <v>ACTIVE</v>
          </cell>
          <cell r="E3559" t="str">
            <v>PUBLISHED</v>
          </cell>
          <cell r="F3559"/>
          <cell r="G3559" t="str">
            <v>Crafts</v>
          </cell>
          <cell r="H3559" t="str">
            <v>Coloring Books</v>
          </cell>
          <cell r="I3559">
            <v>17</v>
          </cell>
          <cell r="J3559" t="str">
            <v>USD</v>
          </cell>
          <cell r="K3559" t="str">
            <v>Base</v>
          </cell>
          <cell r="L3559" t="str">
            <v>Yes</v>
          </cell>
          <cell r="M3559">
            <v>2039729</v>
          </cell>
          <cell r="N3559">
            <v>2038710</v>
          </cell>
          <cell r="O3559" t="str">
            <v>NETWORK_GEO</v>
          </cell>
          <cell r="P3559">
            <v>1.07</v>
          </cell>
          <cell r="Q3559">
            <v>1</v>
          </cell>
          <cell r="R3559" t="str">
            <v>Seller Fulfilled</v>
          </cell>
          <cell r="S3559" t="str">
            <v>Seller Fulfilled</v>
          </cell>
          <cell r="T3559" t="str">
            <v>7463N0WWKIZO</v>
          </cell>
          <cell r="U3559" t="str">
            <v>00814625050810</v>
          </cell>
        </row>
        <row r="3560">
          <cell r="A3560" t="str">
            <v>L-53-EACH</v>
          </cell>
          <cell r="B3560">
            <v>815089898</v>
          </cell>
          <cell r="C3560" t="str">
            <v>BAZIC No Intercambios No Se Devuelve El Dinero Sign 12"X16", No Exchange No Refunds, 1-Pack</v>
          </cell>
          <cell r="D3560" t="str">
            <v>ARCHIVED</v>
          </cell>
          <cell r="E3560" t="str">
            <v>UNPUBLISHED</v>
          </cell>
          <cell r="F3560" t="str">
            <v>Offer end date has passed</v>
          </cell>
          <cell r="G3560" t="str">
            <v>Home &amp; Garden</v>
          </cell>
          <cell r="H3560" t="str">
            <v>Plaques &amp; Signs</v>
          </cell>
          <cell r="I3560">
            <v>6.49</v>
          </cell>
          <cell r="J3560" t="str">
            <v>USD</v>
          </cell>
          <cell r="K3560" t="str">
            <v>Base</v>
          </cell>
          <cell r="L3560" t="str">
            <v>Yes</v>
          </cell>
          <cell r="M3560">
            <v>2038710</v>
          </cell>
          <cell r="N3560">
            <v>2038710</v>
          </cell>
          <cell r="O3560">
            <v>0.11</v>
          </cell>
          <cell r="P3560">
            <v>5.9</v>
          </cell>
          <cell r="Q3560">
            <v>1</v>
          </cell>
          <cell r="R3560" t="str">
            <v>Seller Fulfilled</v>
          </cell>
          <cell r="S3560" t="str">
            <v>Seller Fulfilled</v>
          </cell>
          <cell r="T3560" t="str">
            <v>2NVOJ2M2W32E</v>
          </cell>
          <cell r="U3560" t="str">
            <v>20764608054509</v>
          </cell>
        </row>
        <row r="3561">
          <cell r="A3561" t="str">
            <v>1053-CASE</v>
          </cell>
          <cell r="B3561">
            <v>583100004</v>
          </cell>
          <cell r="C3561" t="str">
            <v>BAZIC School Backpack Classic 17" Green, School Bag for Students, 12-Pack</v>
          </cell>
          <cell r="D3561" t="str">
            <v>ACTIVE</v>
          </cell>
          <cell r="E3561" t="str">
            <v>PUBLISHED</v>
          </cell>
          <cell r="F3561"/>
          <cell r="G3561" t="str">
            <v>Office &amp; Stationery</v>
          </cell>
          <cell r="H3561" t="str">
            <v>Filler Paper</v>
          </cell>
          <cell r="I3561">
            <v>85.99</v>
          </cell>
          <cell r="J3561" t="str">
            <v>USD</v>
          </cell>
          <cell r="K3561" t="str">
            <v>Base</v>
          </cell>
          <cell r="L3561" t="str">
            <v>Yes</v>
          </cell>
          <cell r="M3561">
            <v>2038980</v>
          </cell>
          <cell r="N3561">
            <v>2039724</v>
          </cell>
          <cell r="O3561" t="str">
            <v>NETWORK_GEO</v>
          </cell>
          <cell r="P3561">
            <v>24.82</v>
          </cell>
          <cell r="Q3561">
            <v>1</v>
          </cell>
          <cell r="R3561" t="str">
            <v>Seller Fulfilled</v>
          </cell>
          <cell r="S3561" t="str">
            <v>Seller Fulfilled</v>
          </cell>
          <cell r="T3561" t="str">
            <v>6W58QMWAMRXC</v>
          </cell>
          <cell r="U3561" t="str">
            <v>20764608005679</v>
          </cell>
        </row>
        <row r="3562">
          <cell r="A3562" t="str">
            <v>1053-EACH</v>
          </cell>
          <cell r="B3562">
            <v>942922376</v>
          </cell>
          <cell r="C3562" t="str">
            <v>BAZIC School Backpack Classic 17" Green, School Bag for Students, 1-Pack</v>
          </cell>
          <cell r="D3562" t="str">
            <v>ACTIVE</v>
          </cell>
          <cell r="E3562" t="str">
            <v>PUBLISHED</v>
          </cell>
          <cell r="F3562" t="str">
            <v>Offer end date has passed,Price Adjusted</v>
          </cell>
          <cell r="G3562" t="str">
            <v>Office &amp; Stationery</v>
          </cell>
          <cell r="H3562" t="str">
            <v>Chalkboard Erasers</v>
          </cell>
          <cell r="I3562">
            <v>7.99</v>
          </cell>
          <cell r="J3562" t="str">
            <v>USD</v>
          </cell>
          <cell r="K3562" t="str">
            <v>Base</v>
          </cell>
          <cell r="L3562" t="str">
            <v>Yes</v>
          </cell>
          <cell r="M3562">
            <v>2038980</v>
          </cell>
          <cell r="N3562">
            <v>2039721</v>
          </cell>
          <cell r="O3562" t="str">
            <v>NETWORK_GEO</v>
          </cell>
          <cell r="P3562">
            <v>0.08</v>
          </cell>
          <cell r="Q3562">
            <v>1</v>
          </cell>
          <cell r="R3562" t="str">
            <v>Seller Fulfilled</v>
          </cell>
          <cell r="S3562" t="str">
            <v>Seller Fulfilled</v>
          </cell>
          <cell r="T3562" t="str">
            <v>17E006DF0KNK</v>
          </cell>
          <cell r="U3562" t="str">
            <v>00764608060056</v>
          </cell>
        </row>
        <row r="3563">
          <cell r="A3563" t="str">
            <v>1055-EACH</v>
          </cell>
          <cell r="B3563">
            <v>706140479</v>
          </cell>
          <cell r="C3563" t="str">
            <v>BAZIC School Backpack Classic 17" Cyan, School Bag for Students, 1-Pack</v>
          </cell>
          <cell r="D3563" t="str">
            <v>ARCHIVED</v>
          </cell>
          <cell r="E3563" t="str">
            <v>UNPUBLISHED</v>
          </cell>
          <cell r="F3563" t="str">
            <v>Offer end date has passed</v>
          </cell>
          <cell r="G3563" t="str">
            <v>Office &amp; Stationery</v>
          </cell>
          <cell r="H3563" t="str">
            <v>Sheet Protectors</v>
          </cell>
          <cell r="I3563">
            <v>62.25</v>
          </cell>
          <cell r="J3563" t="str">
            <v>USD</v>
          </cell>
          <cell r="K3563" t="str">
            <v>Base</v>
          </cell>
          <cell r="L3563" t="str">
            <v>Yes</v>
          </cell>
          <cell r="M3563">
            <v>2038980</v>
          </cell>
          <cell r="N3563">
            <v>2039907</v>
          </cell>
          <cell r="O3563" t="str">
            <v>NETWORK_GEO</v>
          </cell>
          <cell r="P3563">
            <v>7.46</v>
          </cell>
          <cell r="Q3563">
            <v>1</v>
          </cell>
          <cell r="R3563" t="str">
            <v>Seller Fulfilled</v>
          </cell>
          <cell r="S3563" t="str">
            <v>Seller Fulfilled</v>
          </cell>
          <cell r="T3563" t="str">
            <v>2S19XOU8WQC4</v>
          </cell>
          <cell r="U3563" t="str">
            <v>20764608060906</v>
          </cell>
        </row>
        <row r="3564">
          <cell r="A3564" t="str">
            <v>1213-BOX</v>
          </cell>
          <cell r="B3564">
            <v>858040972</v>
          </cell>
          <cell r="C3564" t="str">
            <v>BAZIC Permanent Marker Jumbo Chisel Tip 8mm Black Markers (2/Pack), 24-Packs</v>
          </cell>
          <cell r="D3564" t="str">
            <v>ACTIVE</v>
          </cell>
          <cell r="E3564" t="str">
            <v>PUBLISHED</v>
          </cell>
          <cell r="G3564" t="str">
            <v>Office &amp; Stationery</v>
          </cell>
          <cell r="H3564" t="str">
            <v>Markers</v>
          </cell>
          <cell r="I3564">
            <v>52.49</v>
          </cell>
          <cell r="J3564" t="str">
            <v>USD</v>
          </cell>
          <cell r="K3564" t="str">
            <v>Base</v>
          </cell>
          <cell r="L3564" t="str">
            <v>Yes</v>
          </cell>
          <cell r="M3564">
            <v>2039746</v>
          </cell>
          <cell r="N3564">
            <v>2039910</v>
          </cell>
          <cell r="O3564" t="str">
            <v>NETWORK_GEO</v>
          </cell>
          <cell r="P3564">
            <v>6.96</v>
          </cell>
          <cell r="Q3564">
            <v>1</v>
          </cell>
          <cell r="R3564" t="str">
            <v>Seller Fulfilled</v>
          </cell>
          <cell r="S3564" t="str">
            <v>Seller Fulfilled</v>
          </cell>
          <cell r="T3564" t="str">
            <v>65XQ2O2GVQ1Z</v>
          </cell>
          <cell r="U3564" t="str">
            <v>20764608006812</v>
          </cell>
        </row>
        <row r="3565">
          <cell r="A3565" t="str">
            <v>1259-BOX</v>
          </cell>
          <cell r="B3565">
            <v>623575052</v>
          </cell>
          <cell r="C3565" t="str">
            <v>BAZIC Dry Erase Marker Bright Color Chisel Tip Whiteboard Markers (6/Pack), 12-Packs</v>
          </cell>
          <cell r="D3565" t="str">
            <v>ACTIVE</v>
          </cell>
          <cell r="E3565" t="str">
            <v>PUBLISHED</v>
          </cell>
          <cell r="F3565" t="str">
            <v>Offer end date has passed</v>
          </cell>
          <cell r="G3565" t="str">
            <v>Office &amp; Stationery</v>
          </cell>
          <cell r="H3565" t="str">
            <v>Pencils</v>
          </cell>
          <cell r="I3565">
            <v>7.99</v>
          </cell>
          <cell r="J3565" t="str">
            <v>USD</v>
          </cell>
          <cell r="K3565" t="str">
            <v>Base</v>
          </cell>
          <cell r="L3565" t="str">
            <v>Yes</v>
          </cell>
          <cell r="M3565">
            <v>2039746</v>
          </cell>
          <cell r="N3565">
            <v>2039720</v>
          </cell>
          <cell r="O3565" t="str">
            <v>NETWORK_GEO</v>
          </cell>
          <cell r="P3565">
            <v>0.12</v>
          </cell>
          <cell r="Q3565">
            <v>1</v>
          </cell>
          <cell r="R3565" t="str">
            <v>Seller Fulfilled</v>
          </cell>
          <cell r="S3565" t="str">
            <v>Seller Fulfilled</v>
          </cell>
          <cell r="T3565" t="str">
            <v>3JMGPCYW4O21</v>
          </cell>
          <cell r="U3565" t="str">
            <v>00764608007464</v>
          </cell>
        </row>
        <row r="3566">
          <cell r="A3566" t="str">
            <v>1502-BOX</v>
          </cell>
          <cell r="B3566">
            <v>191788470</v>
          </cell>
          <cell r="C3566" t="str">
            <v>BAZIC Pencil Grip Soft Gel Pen Grip, Assorted Color (8/Pack), 24-Packs</v>
          </cell>
          <cell r="D3566" t="str">
            <v>ACTIVE</v>
          </cell>
          <cell r="E3566" t="str">
            <v>PUBLISHED</v>
          </cell>
          <cell r="F3566" t="str">
            <v>Offer end date has passed</v>
          </cell>
          <cell r="G3566" t="str">
            <v>Office &amp; Stationery</v>
          </cell>
          <cell r="H3566" t="str">
            <v>Pens</v>
          </cell>
          <cell r="I3566">
            <v>30.01</v>
          </cell>
          <cell r="J3566" t="str">
            <v>USD</v>
          </cell>
          <cell r="K3566" t="str">
            <v>Base</v>
          </cell>
          <cell r="L3566">
            <v>30.01</v>
          </cell>
          <cell r="M3566">
            <v>2039719</v>
          </cell>
          <cell r="N3566">
            <v>2042502</v>
          </cell>
          <cell r="O3566">
            <v>1.44</v>
          </cell>
          <cell r="P3566">
            <v>3.24</v>
          </cell>
          <cell r="Q3566">
            <v>1</v>
          </cell>
          <cell r="R3566" t="str">
            <v>Seller Fulfilled</v>
          </cell>
          <cell r="S3566" t="str">
            <v>Seller Fulfilled</v>
          </cell>
          <cell r="T3566" t="str">
            <v>3CY59IOWXXGN</v>
          </cell>
          <cell r="U3566" t="str">
            <v>20764608090019</v>
          </cell>
        </row>
        <row r="3567">
          <cell r="A3567" t="str">
            <v>1804-CASE</v>
          </cell>
          <cell r="B3567">
            <v>856830163</v>
          </cell>
          <cell r="C3567" t="str">
            <v>BAZIC Wood Clipboard Legal Size 15.5"x 9" Sturdy Spring Clip, 24-Pack</v>
          </cell>
          <cell r="D3567" t="str">
            <v>ACTIVE</v>
          </cell>
          <cell r="E3567" t="str">
            <v>PUBLISHED</v>
          </cell>
          <cell r="F3567" t="str">
            <v>Reasonable price requirements are not met</v>
          </cell>
          <cell r="G3567" t="str">
            <v>Office &amp; Stationery</v>
          </cell>
          <cell r="H3567" t="str">
            <v>Form Holders &amp; Clipboards</v>
          </cell>
          <cell r="I3567">
            <v>46.74</v>
          </cell>
          <cell r="J3567" t="str">
            <v>USD</v>
          </cell>
          <cell r="K3567" t="str">
            <v>Base</v>
          </cell>
          <cell r="L3567">
            <v>46.74</v>
          </cell>
          <cell r="M3567">
            <v>2039893</v>
          </cell>
          <cell r="N3567">
            <v>2039729</v>
          </cell>
          <cell r="O3567" t="str">
            <v>NETWORK_GEO</v>
          </cell>
          <cell r="P3567">
            <v>0.42</v>
          </cell>
          <cell r="Q3567">
            <v>1</v>
          </cell>
          <cell r="R3567" t="str">
            <v>Seller Fulfilled</v>
          </cell>
          <cell r="S3567" t="str">
            <v>Seller Fulfilled</v>
          </cell>
          <cell r="T3567" t="str">
            <v>17WZQ6DIUZYB</v>
          </cell>
          <cell r="U3567" t="str">
            <v>10764608009045</v>
          </cell>
        </row>
        <row r="3568">
          <cell r="A3568" t="str">
            <v>1943-EACH</v>
          </cell>
          <cell r="B3568">
            <v>18467721456</v>
          </cell>
          <cell r="C3568" t="str">
            <v>BAZIC Products Manual Pencil Sharpeners with Eraser, 1 Unit, Compact Small Colorful Erasers, One Hole</v>
          </cell>
          <cell r="D3568" t="str">
            <v>ACTIVE</v>
          </cell>
          <cell r="E3568" t="str">
            <v>PUBLISHED</v>
          </cell>
          <cell r="G3568" t="str">
            <v>Office &amp; Stationery</v>
          </cell>
          <cell r="H3568" t="str">
            <v>Manual Pencil Sharpeners</v>
          </cell>
          <cell r="I3568">
            <v>6.99</v>
          </cell>
          <cell r="J3568" t="str">
            <v>USD</v>
          </cell>
          <cell r="K3568" t="str">
            <v>Base</v>
          </cell>
          <cell r="L3568">
            <v>6.99</v>
          </cell>
          <cell r="M3568">
            <v>2039751</v>
          </cell>
          <cell r="N3568">
            <v>2038710</v>
          </cell>
          <cell r="O3568" t="str">
            <v>NETWORK_GEO</v>
          </cell>
          <cell r="P3568">
            <v>3.72</v>
          </cell>
          <cell r="Q3568">
            <v>1</v>
          </cell>
          <cell r="R3568" t="str">
            <v>Seller Fulfilled</v>
          </cell>
          <cell r="S3568" t="str">
            <v>Seller Fulfilled</v>
          </cell>
          <cell r="T3568" t="str">
            <v>1EZROZFCVXBD</v>
          </cell>
          <cell r="U3568" t="str">
            <v>00461839505362</v>
          </cell>
        </row>
        <row r="3569">
          <cell r="A3569" t="str">
            <v>2054-BOX</v>
          </cell>
          <cell r="B3569">
            <v>879908885</v>
          </cell>
          <cell r="C3569" t="str">
            <v>BAZIC Premium Glue Stick 21g/0.7 Oz, Acid Free, Glue Sticks, Total 12-Count</v>
          </cell>
          <cell r="D3569" t="str">
            <v>ACTIVE</v>
          </cell>
          <cell r="E3569" t="str">
            <v>PUBLISHED</v>
          </cell>
          <cell r="F3569" t="str">
            <v>Offer end date has passed,No Match Found - Adjusted to your last submitted price</v>
          </cell>
          <cell r="G3569" t="str">
            <v>Home &amp; Garden</v>
          </cell>
          <cell r="H3569" t="str">
            <v>Plaques &amp; Signs</v>
          </cell>
          <cell r="I3569">
            <v>27.76</v>
          </cell>
          <cell r="J3569" t="str">
            <v>USD</v>
          </cell>
          <cell r="K3569" t="str">
            <v>Base</v>
          </cell>
          <cell r="L3569" t="str">
            <v>Yes</v>
          </cell>
          <cell r="M3569">
            <v>2039872</v>
          </cell>
          <cell r="N3569">
            <v>2038710</v>
          </cell>
          <cell r="O3569" t="str">
            <v>NETWORK_GEO</v>
          </cell>
          <cell r="P3569">
            <v>2.52</v>
          </cell>
          <cell r="Q3569">
            <v>1</v>
          </cell>
          <cell r="R3569" t="str">
            <v>Seller Fulfilled</v>
          </cell>
          <cell r="S3569" t="str">
            <v>Seller Fulfilled</v>
          </cell>
          <cell r="T3569" t="str">
            <v>1RN69Q8G8PZ1</v>
          </cell>
          <cell r="U3569" t="str">
            <v>10764608043728</v>
          </cell>
        </row>
        <row r="3570">
          <cell r="A3570" t="str">
            <v>3014-CASE</v>
          </cell>
          <cell r="B3570">
            <v>5182984214</v>
          </cell>
          <cell r="C3570" t="str">
            <v>BAZIC 8-Digit Dual Power Calculator Pocket Size, Solar Powered &amp; Battery, Assorted Pastel Colors, 144-Packs</v>
          </cell>
          <cell r="D3570" t="str">
            <v>ACTIVE</v>
          </cell>
          <cell r="E3570" t="str">
            <v>PUBLISHED</v>
          </cell>
          <cell r="F3570"/>
          <cell r="G3570" t="str">
            <v>Home &amp; Garden</v>
          </cell>
          <cell r="H3570" t="str">
            <v>Plaques &amp; Signs</v>
          </cell>
          <cell r="I3570">
            <v>7.49</v>
          </cell>
          <cell r="J3570" t="str">
            <v>USD</v>
          </cell>
          <cell r="K3570" t="str">
            <v>Base</v>
          </cell>
          <cell r="L3570" t="str">
            <v>Yes</v>
          </cell>
          <cell r="M3570">
            <v>2039735</v>
          </cell>
          <cell r="N3570">
            <v>2038710</v>
          </cell>
          <cell r="O3570" t="str">
            <v>NETWORK_GEO</v>
          </cell>
          <cell r="P3570">
            <v>0.04</v>
          </cell>
          <cell r="Q3570">
            <v>1</v>
          </cell>
          <cell r="R3570" t="str">
            <v>Seller Fulfilled</v>
          </cell>
          <cell r="S3570" t="str">
            <v>Seller Fulfilled</v>
          </cell>
          <cell r="T3570" t="str">
            <v>28UIEFJZQ8V8</v>
          </cell>
          <cell r="U3570" t="str">
            <v>00764608043042</v>
          </cell>
        </row>
        <row r="3571">
          <cell r="A3571" t="str">
            <v>3345-CASE</v>
          </cell>
          <cell r="B3571">
            <v>893393526</v>
          </cell>
          <cell r="C3571" t="str">
            <v>BAZIC Modeling Clay Stick 24 Color 1LB, Non Toxic, 24-Pack</v>
          </cell>
          <cell r="D3571" t="str">
            <v>ARCHIVED</v>
          </cell>
          <cell r="E3571" t="str">
            <v>UNPUBLISHED</v>
          </cell>
          <cell r="F3571" t="str">
            <v>Offer end date has passed</v>
          </cell>
          <cell r="G3571" t="str">
            <v>Travel, Luggage &amp; Accessories</v>
          </cell>
          <cell r="H3571" t="str">
            <v>Backpacks</v>
          </cell>
          <cell r="I3571">
            <v>15.73</v>
          </cell>
          <cell r="J3571" t="str">
            <v>USD</v>
          </cell>
          <cell r="K3571" t="str">
            <v>Base</v>
          </cell>
          <cell r="L3571" t="str">
            <v>Yes</v>
          </cell>
          <cell r="M3571">
            <v>2039741</v>
          </cell>
          <cell r="N3571">
            <v>2038980</v>
          </cell>
          <cell r="O3571" t="str">
            <v>NETWORK_GEO</v>
          </cell>
          <cell r="P3571">
            <v>0.65</v>
          </cell>
          <cell r="Q3571">
            <v>1</v>
          </cell>
          <cell r="R3571" t="str">
            <v>Seller Fulfilled</v>
          </cell>
          <cell r="S3571" t="str">
            <v>Seller Fulfilled</v>
          </cell>
          <cell r="T3571" t="str">
            <v>0WVUAW0IB9ZC</v>
          </cell>
          <cell r="U3571" t="str">
            <v>00764608010327</v>
          </cell>
        </row>
        <row r="3572">
          <cell r="A3572" t="str">
            <v>3441-BOX</v>
          </cell>
          <cell r="B3572">
            <v>316450468</v>
          </cell>
          <cell r="C3572" t="str">
            <v>BAZIC Glitter Shaker 5 Neon Color, Halloween Sparkling Powder, 24-Packs</v>
          </cell>
          <cell r="D3572" t="str">
            <v>ACTIVE</v>
          </cell>
          <cell r="E3572" t="str">
            <v>PUBLISHED</v>
          </cell>
          <cell r="F3572" t="str">
            <v>Offer end date has passed,Price Adjusted</v>
          </cell>
          <cell r="G3572" t="str">
            <v>Office &amp; Stationery</v>
          </cell>
          <cell r="H3572" t="str">
            <v>Markers</v>
          </cell>
          <cell r="I3572">
            <v>9.01</v>
          </cell>
          <cell r="J3572" t="str">
            <v>USD</v>
          </cell>
          <cell r="K3572" t="str">
            <v>Base</v>
          </cell>
          <cell r="L3572" t="str">
            <v>Yes</v>
          </cell>
          <cell r="M3572">
            <v>2038710</v>
          </cell>
          <cell r="N3572">
            <v>2039746</v>
          </cell>
          <cell r="O3572" t="str">
            <v>NETWORK_GEO</v>
          </cell>
          <cell r="P3572">
            <v>0.33</v>
          </cell>
          <cell r="Q3572">
            <v>1</v>
          </cell>
          <cell r="R3572" t="str">
            <v>WFS Eligible</v>
          </cell>
          <cell r="S3572" t="str">
            <v>Seller Fulfilled</v>
          </cell>
          <cell r="T3572" t="str">
            <v>6VUCRE05XTNM</v>
          </cell>
          <cell r="U3572" t="str">
            <v>00467017814400</v>
          </cell>
        </row>
        <row r="3573">
          <cell r="A3573" t="str">
            <v>3441-SET2</v>
          </cell>
          <cell r="B3573">
            <v>53450804</v>
          </cell>
          <cell r="C3573" t="str">
            <v>BAZIC Glitter Shaker 5 Neon Color, Halloween Sparkling Powder, 2-Packs</v>
          </cell>
          <cell r="D3573" t="str">
            <v>ACTIVE</v>
          </cell>
          <cell r="E3573" t="str">
            <v>PUBLISHED</v>
          </cell>
          <cell r="G3573" t="str">
            <v>Crafts</v>
          </cell>
          <cell r="H3573" t="str">
            <v>Glitter</v>
          </cell>
          <cell r="I3573">
            <v>8.99</v>
          </cell>
          <cell r="J3573" t="str">
            <v>USD</v>
          </cell>
          <cell r="K3573" t="str">
            <v>Base</v>
          </cell>
          <cell r="L3573">
            <v>8.99</v>
          </cell>
          <cell r="M3573">
            <v>2038710</v>
          </cell>
          <cell r="N3573">
            <v>2039746</v>
          </cell>
          <cell r="O3573" t="str">
            <v>NETWORK_GEO</v>
          </cell>
          <cell r="P3573">
            <v>0.12</v>
          </cell>
          <cell r="Q3573">
            <v>1</v>
          </cell>
          <cell r="R3573" t="str">
            <v>Seller Fulfilled</v>
          </cell>
          <cell r="S3573" t="str">
            <v>Seller Fulfilled</v>
          </cell>
          <cell r="T3573" t="str">
            <v>3JHA9W47O0K7</v>
          </cell>
          <cell r="U3573" t="str">
            <v>00764608012482</v>
          </cell>
        </row>
        <row r="3574">
          <cell r="A3574" t="str">
            <v>3470-EACH</v>
          </cell>
          <cell r="B3574">
            <v>822813116</v>
          </cell>
          <cell r="C3574" t="str">
            <v>BAZIC Glitter Shaker Halloween Sparkling Powder (40g/Pack), 1-Pack</v>
          </cell>
          <cell r="D3574" t="str">
            <v>RETIRED</v>
          </cell>
          <cell r="E3574" t="str">
            <v>UNPUBLISHED</v>
          </cell>
          <cell r="F3574" t="str">
            <v>Offer end date has passed</v>
          </cell>
          <cell r="G3574" t="str">
            <v>Office &amp; Stationery</v>
          </cell>
          <cell r="H3574" t="str">
            <v>Dry Erase Markers</v>
          </cell>
          <cell r="I3574">
            <v>7.8</v>
          </cell>
          <cell r="J3574" t="str">
            <v>USD</v>
          </cell>
          <cell r="K3574" t="str">
            <v>Base</v>
          </cell>
          <cell r="L3574" t="str">
            <v>No</v>
          </cell>
          <cell r="M3574">
            <v>2038710</v>
          </cell>
          <cell r="N3574">
            <v>2039746</v>
          </cell>
          <cell r="O3574" t="str">
            <v>ALWAYS_TWO_DAY</v>
          </cell>
          <cell r="P3574">
            <v>8.5000000000000006E-2</v>
          </cell>
          <cell r="Q3574">
            <v>1</v>
          </cell>
          <cell r="R3574" t="str">
            <v>Walmart Fulfilled</v>
          </cell>
          <cell r="S3574" t="str">
            <v>Seller Fulfilled</v>
          </cell>
          <cell r="T3574" t="str">
            <v>5MQW0LFR28N6</v>
          </cell>
          <cell r="U3574" t="str">
            <v>00764608012550</v>
          </cell>
        </row>
        <row r="3575">
          <cell r="A3575" t="str">
            <v>3870-BOX</v>
          </cell>
          <cell r="B3575">
            <v>749667311</v>
          </cell>
          <cell r="C3575" t="str">
            <v>BAZIC Reward Sticker Book Jumbo 700+ Stickers, Incentive Stickers for Kids, 24-Packs</v>
          </cell>
          <cell r="D3575" t="str">
            <v>ACTIVE</v>
          </cell>
          <cell r="E3575" t="str">
            <v>PUBLISHED</v>
          </cell>
          <cell r="F3575" t="str">
            <v>Offer end date has passed</v>
          </cell>
          <cell r="G3575" t="str">
            <v>Office &amp; Stationery</v>
          </cell>
          <cell r="H3575" t="str">
            <v>Pens</v>
          </cell>
          <cell r="I3575">
            <v>173.35</v>
          </cell>
          <cell r="J3575" t="str">
            <v>USD</v>
          </cell>
          <cell r="K3575" t="str">
            <v>Base</v>
          </cell>
          <cell r="L3575" t="str">
            <v>Yes</v>
          </cell>
          <cell r="M3575">
            <v>2038710</v>
          </cell>
          <cell r="N3575">
            <v>2039719</v>
          </cell>
          <cell r="O3575" t="str">
            <v>NETWORK_GEO</v>
          </cell>
          <cell r="P3575">
            <v>19.41</v>
          </cell>
          <cell r="Q3575">
            <v>1</v>
          </cell>
          <cell r="R3575" t="str">
            <v>Seller Fulfilled</v>
          </cell>
          <cell r="S3575" t="str">
            <v>Seller Fulfilled</v>
          </cell>
          <cell r="T3575" t="str">
            <v>3KXML387Y58J</v>
          </cell>
          <cell r="U3575" t="str">
            <v>20764608170339</v>
          </cell>
        </row>
        <row r="3576">
          <cell r="A3576" t="str">
            <v>3912-EACH</v>
          </cell>
          <cell r="B3576">
            <v>552397654</v>
          </cell>
          <cell r="C3576" t="str">
            <v>BAZIC Watercolor w/ Brush &amp; Mixing Palette, 16 Color Non-Toxic, 1-Pack</v>
          </cell>
          <cell r="D3576" t="str">
            <v>ACTIVE</v>
          </cell>
          <cell r="E3576" t="str">
            <v>PUBLISHED</v>
          </cell>
          <cell r="F3576"/>
          <cell r="G3576" t="str">
            <v>Office &amp; Stationery</v>
          </cell>
          <cell r="H3576" t="str">
            <v>Pens</v>
          </cell>
          <cell r="I3576">
            <v>10.99</v>
          </cell>
          <cell r="J3576" t="str">
            <v>USD</v>
          </cell>
          <cell r="K3576" t="str">
            <v>Base</v>
          </cell>
          <cell r="L3576" t="str">
            <v>Yes</v>
          </cell>
          <cell r="M3576">
            <v>2039748</v>
          </cell>
          <cell r="N3576">
            <v>2039719</v>
          </cell>
          <cell r="O3576" t="str">
            <v>NETWORK_GEO</v>
          </cell>
          <cell r="P3576">
            <v>0.16</v>
          </cell>
          <cell r="Q3576">
            <v>1</v>
          </cell>
          <cell r="R3576" t="str">
            <v>Seller Fulfilled</v>
          </cell>
          <cell r="S3576" t="str">
            <v>Seller Fulfilled</v>
          </cell>
          <cell r="T3576" t="str">
            <v>415SOF90CLTL</v>
          </cell>
          <cell r="U3576" t="str">
            <v>00465807308061</v>
          </cell>
        </row>
        <row r="3577">
          <cell r="A3577" t="str">
            <v>501-SET3</v>
          </cell>
          <cell r="B3577">
            <v>24889632</v>
          </cell>
          <cell r="C3577" t="str">
            <v>BAZIC Top Bound Spiral Memo Books 4"x6", 50 Sheets, Assorted Color, 6-Count</v>
          </cell>
          <cell r="D3577" t="str">
            <v>ACTIVE</v>
          </cell>
          <cell r="E3577" t="str">
            <v>PUBLISHED</v>
          </cell>
          <cell r="F3577" t="str">
            <v>Offer end date has passed</v>
          </cell>
          <cell r="G3577" t="str">
            <v>Office &amp; Stationery</v>
          </cell>
          <cell r="H3577" t="str">
            <v>Pens</v>
          </cell>
          <cell r="I3577">
            <v>51.99</v>
          </cell>
          <cell r="J3577" t="str">
            <v>USD</v>
          </cell>
          <cell r="K3577" t="str">
            <v>Base</v>
          </cell>
          <cell r="L3577" t="str">
            <v>Yes</v>
          </cell>
          <cell r="M3577">
            <v>2039723</v>
          </cell>
          <cell r="N3577">
            <v>2039719</v>
          </cell>
          <cell r="O3577" t="str">
            <v>NETWORK_GEO</v>
          </cell>
          <cell r="P3577">
            <v>1.86</v>
          </cell>
          <cell r="Q3577">
            <v>1</v>
          </cell>
          <cell r="R3577" t="str">
            <v>Seller Fulfilled</v>
          </cell>
          <cell r="S3577" t="str">
            <v>Seller Fulfilled</v>
          </cell>
          <cell r="T3577" t="str">
            <v>72HZI96L3NUP</v>
          </cell>
          <cell r="U3577" t="str">
            <v>10764608017934</v>
          </cell>
        </row>
        <row r="3578">
          <cell r="A3578" t="str">
            <v>511-CASE</v>
          </cell>
          <cell r="B3578">
            <v>424660619</v>
          </cell>
          <cell r="C3578" t="str">
            <v>BAZIC Ruled Index Cards Book 3"X5" 1800 Count, Assorted Color Ruled Lined Flashcards</v>
          </cell>
          <cell r="D3578" t="str">
            <v>ACTIVE</v>
          </cell>
          <cell r="E3578" t="str">
            <v>PUBLISHED</v>
          </cell>
          <cell r="F3578" t="str">
            <v>Offer end date has passed</v>
          </cell>
          <cell r="G3578" t="str">
            <v>Office &amp; Stationery</v>
          </cell>
          <cell r="H3578" t="str">
            <v>Glue</v>
          </cell>
          <cell r="I3578">
            <v>8.57</v>
          </cell>
          <cell r="J3578" t="str">
            <v>USD</v>
          </cell>
          <cell r="K3578" t="str">
            <v>Base</v>
          </cell>
          <cell r="L3578" t="str">
            <v>Yes</v>
          </cell>
          <cell r="M3578">
            <v>2039744</v>
          </cell>
          <cell r="N3578">
            <v>2039872</v>
          </cell>
          <cell r="O3578" t="str">
            <v>NETWORK_GEO</v>
          </cell>
          <cell r="P3578">
            <v>0.08</v>
          </cell>
          <cell r="Q3578">
            <v>1</v>
          </cell>
          <cell r="R3578" t="str">
            <v>Seller Fulfilled</v>
          </cell>
          <cell r="S3578" t="str">
            <v>Seller Fulfilled</v>
          </cell>
          <cell r="T3578" t="str">
            <v>2DQSMXISCBSP</v>
          </cell>
          <cell r="U3578" t="str">
            <v>00464258567003</v>
          </cell>
        </row>
        <row r="3579">
          <cell r="A3579" t="str">
            <v>511-PACK2</v>
          </cell>
          <cell r="B3579">
            <v>457440812</v>
          </cell>
          <cell r="C3579" t="str">
            <v>BAZIC Ruled Index Cards Single, Assorted, 50 Cards Count, 2 Packs</v>
          </cell>
          <cell r="D3579" t="str">
            <v>ACTIVE</v>
          </cell>
          <cell r="E3579" t="str">
            <v>PUBLISHED</v>
          </cell>
          <cell r="F3579" t="str">
            <v>Offer end date has passed,No Match Found - Adjusted to your last submitted price</v>
          </cell>
          <cell r="G3579" t="str">
            <v>Office &amp; Stationery</v>
          </cell>
          <cell r="H3579" t="str">
            <v>Glue</v>
          </cell>
          <cell r="I3579">
            <v>9.01</v>
          </cell>
          <cell r="J3579" t="str">
            <v>USD</v>
          </cell>
          <cell r="K3579" t="str">
            <v>Base</v>
          </cell>
          <cell r="L3579" t="str">
            <v>Yes</v>
          </cell>
          <cell r="M3579">
            <v>2039744</v>
          </cell>
          <cell r="N3579">
            <v>2039872</v>
          </cell>
          <cell r="O3579" t="str">
            <v>NETWORK_GEO</v>
          </cell>
          <cell r="P3579">
            <v>0.38</v>
          </cell>
          <cell r="Q3579">
            <v>1</v>
          </cell>
          <cell r="R3579" t="str">
            <v>Seller Fulfilled</v>
          </cell>
          <cell r="S3579" t="str">
            <v>WFS Eligible</v>
          </cell>
          <cell r="T3579" t="str">
            <v>51MJ3PVKQ6YH</v>
          </cell>
          <cell r="U3579" t="str">
            <v>00464055828413</v>
          </cell>
        </row>
        <row r="3580">
          <cell r="A3580" t="str">
            <v>5114-SET4</v>
          </cell>
          <cell r="B3580">
            <v>279822126</v>
          </cell>
          <cell r="C3580" t="str">
            <v>BAZIC Sticky Notes 3x5 Lined Ruled Neon Color, (70 Sheets/Pack), 4-Pack</v>
          </cell>
          <cell r="D3580" t="str">
            <v>ACTIVE</v>
          </cell>
          <cell r="E3580" t="str">
            <v>PUBLISHED</v>
          </cell>
          <cell r="F3580" t="str">
            <v>Offer end date has passed,No Match Found - Adjusted to your last submitted price</v>
          </cell>
          <cell r="G3580" t="str">
            <v>Office &amp; Stationery</v>
          </cell>
          <cell r="H3580" t="str">
            <v>Sticky Notes</v>
          </cell>
          <cell r="I3580">
            <v>10.99</v>
          </cell>
          <cell r="J3580" t="str">
            <v>USD</v>
          </cell>
          <cell r="K3580" t="str">
            <v>Base</v>
          </cell>
          <cell r="L3580">
            <v>10.99</v>
          </cell>
          <cell r="M3580">
            <v>2039904</v>
          </cell>
          <cell r="N3580" t="str">
            <v>NETWORK_GEO</v>
          </cell>
          <cell r="O3580">
            <v>0.4</v>
          </cell>
          <cell r="P3580">
            <v>0.28000000000000003</v>
          </cell>
          <cell r="Q3580">
            <v>1</v>
          </cell>
          <cell r="R3580" t="str">
            <v>Seller Fulfilled</v>
          </cell>
          <cell r="S3580" t="str">
            <v>Seller Fulfilled</v>
          </cell>
          <cell r="T3580" t="str">
            <v>6Y15ROY1X42W</v>
          </cell>
          <cell r="U3580" t="str">
            <v>00462342960440</v>
          </cell>
        </row>
        <row r="3581">
          <cell r="A3581" t="str">
            <v>5471-SET6</v>
          </cell>
          <cell r="B3581">
            <v>53462434</v>
          </cell>
          <cell r="C3581" t="str">
            <v>BAZIC College-Ruled Composition Book, 5" x 7", Assorted Colors, 80 Sheets, 6 Count</v>
          </cell>
          <cell r="D3581" t="str">
            <v>ACTIVE</v>
          </cell>
          <cell r="E3581" t="str">
            <v>PUBLISHED</v>
          </cell>
          <cell r="F3581"/>
          <cell r="G3581" t="str">
            <v>Office &amp; Stationery</v>
          </cell>
          <cell r="H3581" t="str">
            <v>Index Dividers</v>
          </cell>
          <cell r="I3581">
            <v>8.69</v>
          </cell>
          <cell r="J3581" t="str">
            <v>USD</v>
          </cell>
          <cell r="K3581" t="str">
            <v>Base</v>
          </cell>
          <cell r="L3581" t="str">
            <v>Yes</v>
          </cell>
          <cell r="M3581">
            <v>2038710</v>
          </cell>
          <cell r="N3581">
            <v>2039889</v>
          </cell>
          <cell r="O3581" t="str">
            <v>NETWORK_GEO</v>
          </cell>
          <cell r="P3581">
            <v>0.1</v>
          </cell>
          <cell r="Q3581">
            <v>1</v>
          </cell>
          <cell r="R3581" t="str">
            <v>Seller Fulfilled</v>
          </cell>
          <cell r="S3581" t="str">
            <v>Seller Fulfilled</v>
          </cell>
          <cell r="T3581" t="str">
            <v>0SHONZACDT2D</v>
          </cell>
          <cell r="U3581" t="str">
            <v>00764608021521</v>
          </cell>
        </row>
        <row r="3582">
          <cell r="A3582" t="str">
            <v>6043-CASE</v>
          </cell>
          <cell r="B3582">
            <v>1435979651</v>
          </cell>
          <cell r="C3582" t="str">
            <v>BAZIC Magnetic Dry Erase Board Tile 11.5"x11.5" Whiteboard, Markers and Magnets 12-Pack</v>
          </cell>
          <cell r="D3582" t="str">
            <v>ARCHIVED</v>
          </cell>
          <cell r="E3582" t="str">
            <v>UNPUBLISHED</v>
          </cell>
          <cell r="F3582" t="str">
            <v>Offer end date has passed</v>
          </cell>
          <cell r="G3582" t="str">
            <v>Office &amp; Stationery</v>
          </cell>
          <cell r="H3582" t="str">
            <v>Pencil &amp; Pen Erasers</v>
          </cell>
          <cell r="I3582">
            <v>10</v>
          </cell>
          <cell r="J3582" t="str">
            <v>USD</v>
          </cell>
          <cell r="K3582" t="str">
            <v>Base</v>
          </cell>
          <cell r="L3582" t="str">
            <v>Yes</v>
          </cell>
          <cell r="M3582">
            <v>2039885</v>
          </cell>
          <cell r="N3582">
            <v>2039721</v>
          </cell>
          <cell r="O3582" t="str">
            <v>NETWORK_GEO</v>
          </cell>
          <cell r="P3582">
            <v>0.435</v>
          </cell>
          <cell r="Q3582">
            <v>1</v>
          </cell>
          <cell r="R3582" t="str">
            <v>WFS Eligible</v>
          </cell>
          <cell r="S3582" t="str">
            <v>Seller Fulfilled</v>
          </cell>
          <cell r="T3582" t="str">
            <v>52UMPW5N5G4I</v>
          </cell>
          <cell r="U3582" t="str">
            <v>00465367223880</v>
          </cell>
        </row>
        <row r="3583">
          <cell r="A3583">
            <v>6790</v>
          </cell>
          <cell r="B3583">
            <v>539265721</v>
          </cell>
          <cell r="C3583" t="str">
            <v>Non-Contact Infrared Digital Thermometer for Adults &amp; Kids â€“ Fast, Accurate, Touchless Forehead Thermometer with LCD Display</v>
          </cell>
          <cell r="D3583" t="str">
            <v>ARCHIVED</v>
          </cell>
          <cell r="E3583" t="str">
            <v>UNPUBLISHED</v>
          </cell>
          <cell r="F3583" t="str">
            <v>Offer end date has passed,Reasonable price requirements are not met,Reasonable Price Not Satisfied</v>
          </cell>
          <cell r="G3583" t="str">
            <v>Office &amp; Stationery</v>
          </cell>
          <cell r="H3583" t="str">
            <v>Highlighters</v>
          </cell>
          <cell r="I3583">
            <v>8.1</v>
          </cell>
          <cell r="J3583" t="str">
            <v>USD</v>
          </cell>
          <cell r="K3583" t="str">
            <v>Base</v>
          </cell>
          <cell r="L3583" t="str">
            <v>Yes</v>
          </cell>
          <cell r="M3583">
            <v>2038767</v>
          </cell>
          <cell r="N3583">
            <v>2039896</v>
          </cell>
          <cell r="O3583" t="str">
            <v>NETWORK_GEO</v>
          </cell>
          <cell r="P3583">
            <v>102</v>
          </cell>
          <cell r="Q3583">
            <v>1</v>
          </cell>
          <cell r="R3583" t="str">
            <v>Seller Fulfilled</v>
          </cell>
          <cell r="S3583" t="str">
            <v>Seller Fulfilled</v>
          </cell>
          <cell r="T3583" t="str">
            <v>7G86BVRJRY6A</v>
          </cell>
          <cell r="U3583" t="str">
            <v>00764608023198</v>
          </cell>
        </row>
        <row r="3584">
          <cell r="A3584" t="str">
            <v>8254-EACH</v>
          </cell>
          <cell r="B3584">
            <v>5928551484</v>
          </cell>
          <cell r="C3584" t="str">
            <v>BAZIC Kraft Bubble Mailers #000 4"x7.25" Self Seal Closure, Padded Cushion Envelope, 1 Count</v>
          </cell>
          <cell r="D3584" t="str">
            <v>ACTIVE</v>
          </cell>
          <cell r="E3584" t="str">
            <v>PUBLISHED</v>
          </cell>
          <cell r="F3584" t="str">
            <v>Shipping information is not found,No online price found for the item,Offer end date has passed,Reasonable Price Not Satisfied</v>
          </cell>
          <cell r="G3584" t="str">
            <v>Office &amp; Stationery</v>
          </cell>
          <cell r="H3584" t="str">
            <v>Mailers</v>
          </cell>
          <cell r="I3584">
            <v>6.37</v>
          </cell>
          <cell r="J3584" t="str">
            <v>USD</v>
          </cell>
          <cell r="K3584" t="str">
            <v>Base</v>
          </cell>
          <cell r="L3584">
            <v>6.37</v>
          </cell>
          <cell r="M3584">
            <v>2038710</v>
          </cell>
          <cell r="N3584">
            <v>2039722</v>
          </cell>
          <cell r="O3584">
            <v>0.02</v>
          </cell>
          <cell r="P3584" t="str">
            <v>"LB"</v>
          </cell>
          <cell r="Q3584">
            <v>1</v>
          </cell>
          <cell r="R3584" t="str">
            <v>Seller Fulfilled</v>
          </cell>
          <cell r="S3584" t="str">
            <v>Seller Fulfilled</v>
          </cell>
          <cell r="T3584" t="str">
            <v>1CZ91A9FF45B</v>
          </cell>
          <cell r="U3584" t="str">
            <v>20764608025066</v>
          </cell>
        </row>
        <row r="3585">
          <cell r="A3585" t="str">
            <v>S-2-BOX</v>
          </cell>
          <cell r="B3585">
            <v>565282103</v>
          </cell>
          <cell r="C3585" t="str">
            <v>BAZIC For Sale Sign 9"X12" (2-Line), Model Year Phone Number, 24-Pack</v>
          </cell>
          <cell r="D3585" t="str">
            <v>ACTIVE</v>
          </cell>
          <cell r="E3585" t="str">
            <v>PUBLISHED</v>
          </cell>
          <cell r="F3585" t="str">
            <v>Offer end date has passed</v>
          </cell>
          <cell r="G3585" t="str">
            <v>Office &amp; Stationery</v>
          </cell>
          <cell r="H3585" t="str">
            <v>Binder Clips</v>
          </cell>
          <cell r="I3585">
            <v>7.99</v>
          </cell>
          <cell r="J3585" t="str">
            <v>USD</v>
          </cell>
          <cell r="K3585" t="str">
            <v>Base</v>
          </cell>
          <cell r="L3585" t="str">
            <v>Yes</v>
          </cell>
          <cell r="M3585">
            <v>2038710</v>
          </cell>
          <cell r="N3585">
            <v>2039905</v>
          </cell>
          <cell r="O3585" t="str">
            <v>NETWORK_GEO</v>
          </cell>
          <cell r="P3585">
            <v>0.14000000000000001</v>
          </cell>
          <cell r="Q3585">
            <v>1</v>
          </cell>
          <cell r="R3585" t="str">
            <v>Seller Fulfilled</v>
          </cell>
          <cell r="S3585" t="str">
            <v>Walmart Fulfilled</v>
          </cell>
          <cell r="T3585" t="str">
            <v>11A951SBNUNV</v>
          </cell>
          <cell r="U3585" t="str">
            <v>00764608002636</v>
          </cell>
        </row>
        <row r="3586">
          <cell r="A3586" t="str">
            <v>1210-BOX</v>
          </cell>
          <cell r="B3586">
            <v>120138308</v>
          </cell>
          <cell r="C3586" t="str">
            <v>BAZIC Permanent Marker Fine Line Assorted Color Markers (5/Pack), 24-Packs</v>
          </cell>
          <cell r="D3586" t="str">
            <v>ACTIVE</v>
          </cell>
          <cell r="E3586" t="str">
            <v>PUBLISHED</v>
          </cell>
          <cell r="F3586" t="str">
            <v>Compliance - Consumer Protection,No Match Found - Adjusted to your last submitted price</v>
          </cell>
          <cell r="G3586" t="str">
            <v>Office &amp; Stationery</v>
          </cell>
          <cell r="H3586" t="str">
            <v>Markers</v>
          </cell>
          <cell r="I3586">
            <v>42.88</v>
          </cell>
          <cell r="J3586" t="str">
            <v>USD</v>
          </cell>
          <cell r="K3586" t="str">
            <v>Base</v>
          </cell>
          <cell r="L3586">
            <v>42.88</v>
          </cell>
          <cell r="M3586">
            <v>2039746</v>
          </cell>
          <cell r="N3586">
            <v>2038710</v>
          </cell>
          <cell r="O3586">
            <v>3.12</v>
          </cell>
          <cell r="P3586">
            <v>1.2</v>
          </cell>
          <cell r="Q3586">
            <v>1</v>
          </cell>
          <cell r="R3586" t="str">
            <v>Seller Fulfilled</v>
          </cell>
          <cell r="S3586" t="str">
            <v>Seller Fulfilled</v>
          </cell>
          <cell r="T3586" t="str">
            <v>0Y07IEOXP105</v>
          </cell>
          <cell r="U3586" t="str">
            <v>00764608027134</v>
          </cell>
        </row>
        <row r="3587">
          <cell r="A3587" t="str">
            <v>12153-SET2</v>
          </cell>
          <cell r="B3587">
            <v>53455829</v>
          </cell>
          <cell r="C3587" t="str">
            <v>JUMBO MY FIRST Coloring Book [12153]</v>
          </cell>
          <cell r="D3587" t="str">
            <v>ACTIVE</v>
          </cell>
          <cell r="E3587" t="str">
            <v>PUBLISHED</v>
          </cell>
          <cell r="G3587" t="str">
            <v>Crafts</v>
          </cell>
          <cell r="H3587" t="str">
            <v>Coloring Books</v>
          </cell>
          <cell r="I3587">
            <v>12.09</v>
          </cell>
          <cell r="J3587" t="str">
            <v>USD</v>
          </cell>
          <cell r="K3587" t="str">
            <v>Base</v>
          </cell>
          <cell r="L3587">
            <v>12.09</v>
          </cell>
          <cell r="M3587">
            <v>2038710</v>
          </cell>
          <cell r="N3587">
            <v>2039734</v>
          </cell>
          <cell r="O3587" t="str">
            <v>NETWORK_GEO</v>
          </cell>
          <cell r="P3587">
            <v>1.58</v>
          </cell>
          <cell r="Q3587">
            <v>1</v>
          </cell>
          <cell r="R3587" t="str">
            <v>Seller Fulfilled</v>
          </cell>
          <cell r="S3587" t="str">
            <v>Seller Fulfilled</v>
          </cell>
          <cell r="T3587" t="str">
            <v>3KG5WKCHKGUX</v>
          </cell>
          <cell r="U3587" t="str">
            <v>10764608028060</v>
          </cell>
        </row>
        <row r="3588">
          <cell r="A3588" t="str">
            <v>1284-BOX</v>
          </cell>
          <cell r="B3588">
            <v>1175045844</v>
          </cell>
          <cell r="C3588" t="str">
            <v>BAZIC Dry Erase Marker Assorted Color Chisel Tip, Whiteboard Pen Marcador, Low Odor Markers White Board Pens (4/Pack), 24-Packs</v>
          </cell>
          <cell r="D3588" t="str">
            <v>ARCHIVED</v>
          </cell>
          <cell r="E3588" t="str">
            <v>UNPUBLISHED</v>
          </cell>
          <cell r="F3588" t="str">
            <v>Offer end date has passed,Price Adjusted</v>
          </cell>
          <cell r="G3588" t="str">
            <v>Office &amp; Stationery</v>
          </cell>
          <cell r="H3588" t="str">
            <v>Calculators</v>
          </cell>
          <cell r="I3588">
            <v>15.99</v>
          </cell>
          <cell r="J3588" t="str">
            <v>USD</v>
          </cell>
          <cell r="K3588" t="str">
            <v>Base</v>
          </cell>
          <cell r="L3588" t="str">
            <v>Yes</v>
          </cell>
          <cell r="M3588">
            <v>2039746</v>
          </cell>
          <cell r="N3588">
            <v>2039735</v>
          </cell>
          <cell r="O3588" t="str">
            <v>NETWORK_GEO</v>
          </cell>
          <cell r="P3588">
            <v>0.68</v>
          </cell>
          <cell r="Q3588">
            <v>1</v>
          </cell>
          <cell r="R3588" t="str">
            <v>Seller Fulfilled</v>
          </cell>
          <cell r="S3588" t="str">
            <v>Seller Fulfilled</v>
          </cell>
          <cell r="T3588" t="str">
            <v>733V3DZ1JYXS</v>
          </cell>
          <cell r="U3588" t="str">
            <v>00764608030097</v>
          </cell>
        </row>
        <row r="3589">
          <cell r="A3589" t="str">
            <v>130-SET4</v>
          </cell>
          <cell r="B3589">
            <v>30409448</v>
          </cell>
          <cell r="C3589" t="str">
            <v>BAZIC 9 mm Snap-Off Cutter w/ Cushion Grip [130]</v>
          </cell>
          <cell r="D3589" t="str">
            <v>ACTIVE</v>
          </cell>
          <cell r="E3589" t="str">
            <v>PUBLISHED</v>
          </cell>
          <cell r="F3589" t="str">
            <v>Offer end date has passed</v>
          </cell>
          <cell r="G3589" t="str">
            <v>Crafts</v>
          </cell>
          <cell r="H3589" t="str">
            <v>Art Stencils &amp; Templates</v>
          </cell>
          <cell r="I3589">
            <v>42.25</v>
          </cell>
          <cell r="J3589" t="str">
            <v>USD</v>
          </cell>
          <cell r="K3589" t="str">
            <v>Base</v>
          </cell>
          <cell r="L3589" t="str">
            <v>Yes</v>
          </cell>
          <cell r="M3589">
            <v>2038710</v>
          </cell>
          <cell r="N3589">
            <v>2038710</v>
          </cell>
          <cell r="O3589" t="str">
            <v>NETWORK_GEO</v>
          </cell>
          <cell r="P3589">
            <v>4.3</v>
          </cell>
          <cell r="Q3589">
            <v>1</v>
          </cell>
          <cell r="R3589" t="str">
            <v>Seller Fulfilled</v>
          </cell>
          <cell r="S3589" t="str">
            <v>CA</v>
          </cell>
          <cell r="T3589" t="str">
            <v>6E4HPANTWKZL</v>
          </cell>
          <cell r="U3589" t="str">
            <v>10764608003029</v>
          </cell>
        </row>
        <row r="3590">
          <cell r="A3590" t="str">
            <v>17034-EACH</v>
          </cell>
          <cell r="B3590">
            <v>17295406667</v>
          </cell>
          <cell r="C3590" t="str">
            <v>BAZIC GeLuxe Gel Ink Roller Pen, Assorted Glitter Colors, 1.0 mm Medium Point (6/Pack), 1-Pack</v>
          </cell>
          <cell r="D3590" t="str">
            <v>ACTIVE</v>
          </cell>
          <cell r="E3590" t="str">
            <v>PUBLISHED</v>
          </cell>
          <cell r="G3590" t="str">
            <v>Office &amp; Stationery</v>
          </cell>
          <cell r="H3590" t="str">
            <v>Pens</v>
          </cell>
          <cell r="I3590">
            <v>7.8</v>
          </cell>
          <cell r="J3590" t="str">
            <v>USD</v>
          </cell>
          <cell r="K3590" t="str">
            <v>Base</v>
          </cell>
          <cell r="L3590">
            <v>7.8</v>
          </cell>
          <cell r="M3590">
            <v>2039719</v>
          </cell>
          <cell r="N3590">
            <v>2039731</v>
          </cell>
          <cell r="O3590" t="str">
            <v>NETWORK_GEO</v>
          </cell>
          <cell r="P3590">
            <v>0.17</v>
          </cell>
          <cell r="Q3590">
            <v>1</v>
          </cell>
          <cell r="R3590" t="str">
            <v>Seller Fulfilled</v>
          </cell>
          <cell r="S3590" t="str">
            <v>Seller Fulfilled</v>
          </cell>
          <cell r="T3590" t="str">
            <v>4NZGKL69XX2A</v>
          </cell>
          <cell r="U3590" t="str">
            <v>00764608003107</v>
          </cell>
        </row>
        <row r="3591">
          <cell r="A3591" t="str">
            <v>1827-EACH</v>
          </cell>
          <cell r="B3591">
            <v>9044106391</v>
          </cell>
          <cell r="C3591" t="str">
            <v>Bazic PVC Standard Clipboard with Low Profile Clip, Pastel Color</v>
          </cell>
          <cell r="D3591" t="str">
            <v>ACTIVE</v>
          </cell>
          <cell r="E3591" t="str">
            <v>UNPUBLISHED</v>
          </cell>
          <cell r="F3591" t="str">
            <v>PRICING_ERROR,PRICING_ERROR</v>
          </cell>
          <cell r="G3591" t="str">
            <v>Office &amp; Stationery</v>
          </cell>
          <cell r="H3591" t="str">
            <v>Binders</v>
          </cell>
          <cell r="I3591">
            <v>9.51</v>
          </cell>
          <cell r="J3591" t="str">
            <v>USD</v>
          </cell>
          <cell r="K3591" t="str">
            <v>Base</v>
          </cell>
          <cell r="L3591" t="str">
            <v>Yes</v>
          </cell>
          <cell r="M3591">
            <v>2039893</v>
          </cell>
          <cell r="N3591">
            <v>2039738</v>
          </cell>
          <cell r="O3591" t="str">
            <v>ALWAYS_TWO_DAY</v>
          </cell>
          <cell r="P3591">
            <v>0.71499999999999997</v>
          </cell>
          <cell r="Q3591">
            <v>1</v>
          </cell>
          <cell r="R3591" t="str">
            <v>Walmart Fulfilled</v>
          </cell>
          <cell r="S3591" t="str">
            <v>Seller Fulfilled</v>
          </cell>
          <cell r="T3591" t="str">
            <v>2NEF6ER0YA3F</v>
          </cell>
          <cell r="U3591" t="str">
            <v>00466613071354</v>
          </cell>
        </row>
        <row r="3592">
          <cell r="A3592" t="str">
            <v>1927-SET3</v>
          </cell>
          <cell r="B3592">
            <v>28147203</v>
          </cell>
          <cell r="C3592" t="str">
            <v>BAZIC Pencil Sharpener Dual Blades w/ Square Receptacle, (2/Pack), 3-Pack</v>
          </cell>
          <cell r="D3592" t="str">
            <v>ACTIVE</v>
          </cell>
          <cell r="E3592" t="str">
            <v>PUBLISHED</v>
          </cell>
          <cell r="F3592"/>
          <cell r="G3592" t="str">
            <v>Office &amp; Stationery</v>
          </cell>
          <cell r="H3592" t="str">
            <v>Envelopes</v>
          </cell>
          <cell r="I3592">
            <v>7.36</v>
          </cell>
          <cell r="J3592" t="str">
            <v>USD</v>
          </cell>
          <cell r="K3592" t="str">
            <v>Base</v>
          </cell>
          <cell r="L3592" t="str">
            <v>Yes</v>
          </cell>
          <cell r="M3592">
            <v>2039751</v>
          </cell>
          <cell r="N3592">
            <v>2038710</v>
          </cell>
          <cell r="O3592" t="str">
            <v>NETWORK_GEO</v>
          </cell>
          <cell r="P3592">
            <v>0.08</v>
          </cell>
          <cell r="Q3592">
            <v>1</v>
          </cell>
          <cell r="R3592" t="str">
            <v>Seller Fulfilled</v>
          </cell>
          <cell r="S3592" t="str">
            <v>Seller Fulfilled</v>
          </cell>
          <cell r="T3592" t="str">
            <v>3EJXVUIMW03N</v>
          </cell>
          <cell r="U3592" t="str">
            <v>00764608031872</v>
          </cell>
        </row>
        <row r="3593">
          <cell r="A3593" t="str">
            <v>2202-PACK2</v>
          </cell>
          <cell r="B3593">
            <v>611165635</v>
          </cell>
          <cell r="C3593" t="str">
            <v>BAZIC Eraser Top, Latex Free Pencil Tops Erasers (20/Pack), 2-Packs</v>
          </cell>
          <cell r="D3593" t="str">
            <v>ACTIVE</v>
          </cell>
          <cell r="E3593" t="str">
            <v>PUBLISHED</v>
          </cell>
          <cell r="F3593" t="str">
            <v>Offer end date has passed</v>
          </cell>
          <cell r="G3593" t="str">
            <v>Crafts</v>
          </cell>
          <cell r="H3593" t="str">
            <v>Clays &amp; Doughs</v>
          </cell>
          <cell r="I3593">
            <v>16</v>
          </cell>
          <cell r="J3593" t="str">
            <v>USD</v>
          </cell>
          <cell r="K3593" t="str">
            <v>Base</v>
          </cell>
          <cell r="L3593" t="str">
            <v>Yes</v>
          </cell>
          <cell r="M3593">
            <v>2039721</v>
          </cell>
          <cell r="N3593">
            <v>2039741</v>
          </cell>
          <cell r="O3593" t="str">
            <v>NETWORK_GEO</v>
          </cell>
          <cell r="P3593">
            <v>2.09</v>
          </cell>
          <cell r="Q3593">
            <v>1</v>
          </cell>
          <cell r="R3593" t="str">
            <v>Seller Fulfilled</v>
          </cell>
          <cell r="S3593" t="str">
            <v>Seller Fulfilled</v>
          </cell>
          <cell r="T3593" t="str">
            <v>1AQ407HHWLUM</v>
          </cell>
          <cell r="U3593" t="str">
            <v>00468916893299</v>
          </cell>
        </row>
        <row r="3594">
          <cell r="A3594" t="str">
            <v>2233-EACH</v>
          </cell>
          <cell r="B3594">
            <v>195595208</v>
          </cell>
          <cell r="C3594" t="str">
            <v>BAZIC Pink Erasers Bevel + Pencil Top Erasers Set, 15-Count</v>
          </cell>
          <cell r="D3594" t="str">
            <v>ACTIVE</v>
          </cell>
          <cell r="E3594" t="str">
            <v>PUBLISHED</v>
          </cell>
          <cell r="F3594" t="str">
            <v>Offer end date has passed,Price Adjusted</v>
          </cell>
          <cell r="G3594" t="str">
            <v>Office &amp; Stationery</v>
          </cell>
          <cell r="H3594" t="str">
            <v>Pencil &amp; Pen Erasers</v>
          </cell>
          <cell r="I3594">
            <v>8</v>
          </cell>
          <cell r="J3594" t="str">
            <v>USD</v>
          </cell>
          <cell r="K3594" t="str">
            <v>Base</v>
          </cell>
          <cell r="L3594">
            <v>8</v>
          </cell>
          <cell r="M3594">
            <v>2039721</v>
          </cell>
          <cell r="N3594">
            <v>2039741</v>
          </cell>
          <cell r="O3594">
            <v>0.26</v>
          </cell>
          <cell r="P3594">
            <v>15.14</v>
          </cell>
          <cell r="Q3594">
            <v>1</v>
          </cell>
          <cell r="R3594" t="str">
            <v>Seller Fulfilled</v>
          </cell>
          <cell r="S3594" t="str">
            <v>Seller Fulfilled</v>
          </cell>
          <cell r="T3594" t="str">
            <v>21T1EIHB5PL0</v>
          </cell>
          <cell r="U3594" t="str">
            <v>10764608033446</v>
          </cell>
        </row>
        <row r="3595">
          <cell r="A3595" t="str">
            <v>2326-BOX</v>
          </cell>
          <cell r="B3595">
            <v>680471673</v>
          </cell>
          <cell r="C3595" t="str">
            <v>BAZIC Yellow Highlighter Desk Style Chisel Tip Marker (3/Pack), 24-Packs</v>
          </cell>
          <cell r="D3595" t="str">
            <v>ACTIVE</v>
          </cell>
          <cell r="E3595" t="str">
            <v>PUBLISHED</v>
          </cell>
          <cell r="F3595" t="str">
            <v>Offer end date has passed</v>
          </cell>
          <cell r="G3595" t="str">
            <v>Office &amp; Stationery</v>
          </cell>
          <cell r="H3595" t="str">
            <v>Highlighters</v>
          </cell>
          <cell r="I3595">
            <v>48.69</v>
          </cell>
          <cell r="J3595" t="str">
            <v>USD</v>
          </cell>
          <cell r="K3595" t="str">
            <v>Base</v>
          </cell>
          <cell r="L3595">
            <v>48.69</v>
          </cell>
          <cell r="M3595">
            <v>2039896</v>
          </cell>
          <cell r="N3595">
            <v>2039894</v>
          </cell>
          <cell r="O3595">
            <v>3.52</v>
          </cell>
          <cell r="P3595">
            <v>7.64</v>
          </cell>
          <cell r="Q3595">
            <v>1</v>
          </cell>
          <cell r="R3595" t="str">
            <v>Seller Fulfilled</v>
          </cell>
          <cell r="S3595" t="str">
            <v>Seller Fulfilled</v>
          </cell>
          <cell r="T3595" t="str">
            <v>6N4LFGEDQMZT</v>
          </cell>
          <cell r="U3595" t="str">
            <v>10764608034344</v>
          </cell>
        </row>
        <row r="3596">
          <cell r="A3596" t="str">
            <v>2409-SET4-1</v>
          </cell>
          <cell r="B3596">
            <v>5465795784</v>
          </cell>
          <cell r="C3596" t="str">
            <v>BAZIC Jumbo Sidewalk Chalks &amp; Chalk Holders, 4 Colors Chalks with 1 Plastic Holder, Outdoor Fun Activity Art Coloring, 4-Packs</v>
          </cell>
          <cell r="D3596" t="str">
            <v>ACTIVE</v>
          </cell>
          <cell r="E3596" t="str">
            <v>PUBLISHED</v>
          </cell>
          <cell r="F3596" t="str">
            <v>Offer end date has passed</v>
          </cell>
          <cell r="G3596" t="str">
            <v>Office &amp; Stationery</v>
          </cell>
          <cell r="H3596" t="str">
            <v>Sidewalk Chalks</v>
          </cell>
          <cell r="I3596">
            <v>19.59</v>
          </cell>
          <cell r="J3596" t="str">
            <v>USD</v>
          </cell>
          <cell r="K3596" t="str">
            <v>Base</v>
          </cell>
          <cell r="L3596">
            <v>17</v>
          </cell>
          <cell r="M3596">
            <v>2038710</v>
          </cell>
          <cell r="N3596">
            <v>2039872</v>
          </cell>
          <cell r="O3596">
            <v>1.1200000000000001</v>
          </cell>
          <cell r="P3596">
            <v>0.37</v>
          </cell>
          <cell r="Q3596">
            <v>1</v>
          </cell>
          <cell r="R3596" t="str">
            <v>Seller Fulfilled</v>
          </cell>
          <cell r="S3596" t="str">
            <v>Seller Fulfilled</v>
          </cell>
          <cell r="T3596" t="str">
            <v>533QZP4TDL2R</v>
          </cell>
          <cell r="U3596" t="str">
            <v>00764608034576</v>
          </cell>
        </row>
        <row r="3597">
          <cell r="A3597" t="str">
            <v>3124-EACH</v>
          </cell>
          <cell r="B3597">
            <v>38170627</v>
          </cell>
          <cell r="C3597" t="str">
            <v>BAZIC Plastic File Folder Case w/Handle, Letter Size File Holder, 1-Pack</v>
          </cell>
          <cell r="D3597" t="str">
            <v>ACTIVE</v>
          </cell>
          <cell r="E3597" t="str">
            <v>PUBLISHED</v>
          </cell>
          <cell r="F3597"/>
          <cell r="G3597" t="str">
            <v>Office &amp; Stationery</v>
          </cell>
          <cell r="H3597" t="str">
            <v>Labels</v>
          </cell>
          <cell r="I3597">
            <v>7.36</v>
          </cell>
          <cell r="J3597" t="str">
            <v>USD</v>
          </cell>
          <cell r="K3597" t="str">
            <v>Base</v>
          </cell>
          <cell r="L3597" t="str">
            <v>No</v>
          </cell>
          <cell r="M3597">
            <v>2038710</v>
          </cell>
          <cell r="N3597">
            <v>2038061</v>
          </cell>
          <cell r="O3597" t="str">
            <v>NETWORK_GEO</v>
          </cell>
          <cell r="P3597">
            <v>0.06</v>
          </cell>
          <cell r="Q3597">
            <v>1</v>
          </cell>
          <cell r="R3597" t="str">
            <v>Seller Fulfilled</v>
          </cell>
          <cell r="S3597" t="str">
            <v>Seller Fulfilled</v>
          </cell>
          <cell r="T3597" t="str">
            <v>5SHY7VBTV481</v>
          </cell>
          <cell r="U3597" t="str">
            <v>00764608038055</v>
          </cell>
        </row>
        <row r="3598">
          <cell r="A3598" t="str">
            <v>3129-BOX</v>
          </cell>
          <cell r="B3598">
            <v>864986824</v>
          </cell>
          <cell r="C3598" t="str">
            <v>BAZIC Presentation Book 10-Pockets Binder w/ Plastic Clear Sleeves, 24-Pack</v>
          </cell>
          <cell r="D3598" t="str">
            <v>ACTIVE</v>
          </cell>
          <cell r="E3598" t="str">
            <v>PUBLISHED</v>
          </cell>
          <cell r="F3598" t="str">
            <v>Offer end date has passed</v>
          </cell>
          <cell r="G3598" t="str">
            <v>Crafts</v>
          </cell>
          <cell r="H3598" t="str">
            <v>Art Paints &amp; Pigment Powders</v>
          </cell>
          <cell r="I3598">
            <v>8.99</v>
          </cell>
          <cell r="J3598" t="str">
            <v>USD</v>
          </cell>
          <cell r="K3598" t="str">
            <v>Base</v>
          </cell>
          <cell r="L3598" t="str">
            <v>Yes</v>
          </cell>
          <cell r="M3598">
            <v>2038356</v>
          </cell>
          <cell r="N3598">
            <v>2039748</v>
          </cell>
          <cell r="O3598" t="str">
            <v>NETWORK_GEO</v>
          </cell>
          <cell r="P3598">
            <v>0.26</v>
          </cell>
          <cell r="Q3598">
            <v>1</v>
          </cell>
          <cell r="R3598" t="str">
            <v>Seller Fulfilled</v>
          </cell>
          <cell r="S3598" t="str">
            <v>Seller Fulfilled</v>
          </cell>
          <cell r="T3598" t="str">
            <v>5GFDTZJAJ1S9</v>
          </cell>
          <cell r="U3598" t="str">
            <v>00764608039205</v>
          </cell>
        </row>
        <row r="3599">
          <cell r="A3599" t="str">
            <v>318-BOX</v>
          </cell>
          <cell r="B3599">
            <v>352423453</v>
          </cell>
          <cell r="C3599" t="str">
            <v>BAZIC Shatter Resistant Ruler 12" (30cm), Inches Centimeter Metric Measuring Rulers, Students School Supplies, 24-Pack</v>
          </cell>
          <cell r="D3599" t="str">
            <v>ARCHIVED</v>
          </cell>
          <cell r="E3599" t="str">
            <v>SYSTEM_PROBLEM</v>
          </cell>
          <cell r="F3599" t="str">
            <v>Compliance - Childrenâ€™s Product Policy</v>
          </cell>
          <cell r="G3599" t="str">
            <v>Crafts</v>
          </cell>
          <cell r="H3599" t="str">
            <v>Art Paints &amp; Pigment Powders</v>
          </cell>
          <cell r="I3599">
            <v>9.5</v>
          </cell>
          <cell r="J3599" t="str">
            <v>USD</v>
          </cell>
          <cell r="K3599" t="str">
            <v>Base</v>
          </cell>
          <cell r="L3599" t="str">
            <v>Yes</v>
          </cell>
          <cell r="M3599">
            <v>2039731</v>
          </cell>
          <cell r="N3599">
            <v>2039748</v>
          </cell>
          <cell r="O3599" t="str">
            <v>NETWORK_GEO</v>
          </cell>
          <cell r="P3599">
            <v>0.41</v>
          </cell>
          <cell r="Q3599">
            <v>1</v>
          </cell>
          <cell r="R3599" t="str">
            <v>Seller Fulfilled</v>
          </cell>
          <cell r="S3599" t="str">
            <v>Seller Fulfilled</v>
          </cell>
          <cell r="T3599" t="str">
            <v>1I3T1240YPJ6</v>
          </cell>
          <cell r="U3599" t="str">
            <v>00764608039304</v>
          </cell>
        </row>
        <row r="3600">
          <cell r="A3600" t="str">
            <v>323-BOX</v>
          </cell>
          <cell r="B3600">
            <v>5522859872</v>
          </cell>
          <cell r="C3600" t="str">
            <v>BAZIC Plastic Clear Rulers 12 inch (30cm), Inches Centimeter Metric Long Straight Edge Ruler, 24-Pack</v>
          </cell>
          <cell r="D3600" t="str">
            <v>ACTIVE</v>
          </cell>
          <cell r="E3600" t="str">
            <v>PUBLISHED</v>
          </cell>
          <cell r="G3600" t="str">
            <v>Office &amp; Stationery</v>
          </cell>
          <cell r="H3600" t="str">
            <v>Rulers</v>
          </cell>
          <cell r="I3600">
            <v>17.989999999999998</v>
          </cell>
          <cell r="J3600" t="str">
            <v>USD</v>
          </cell>
          <cell r="K3600" t="str">
            <v>Base</v>
          </cell>
          <cell r="L3600" t="str">
            <v>Yes</v>
          </cell>
          <cell r="M3600">
            <v>2039731</v>
          </cell>
          <cell r="N3600">
            <v>2039738</v>
          </cell>
          <cell r="O3600" t="str">
            <v>NETWORK_GEO</v>
          </cell>
          <cell r="P3600">
            <v>2.8</v>
          </cell>
          <cell r="Q3600">
            <v>1</v>
          </cell>
          <cell r="R3600" t="str">
            <v>Seller Fulfilled</v>
          </cell>
          <cell r="S3600" t="str">
            <v>Seller Fulfilled</v>
          </cell>
          <cell r="T3600" t="str">
            <v>21NCUOXPVHY8</v>
          </cell>
          <cell r="U3600" t="str">
            <v>00462593251199</v>
          </cell>
        </row>
        <row r="3601">
          <cell r="A3601" t="str">
            <v>3825-EACH</v>
          </cell>
          <cell r="B3601">
            <v>999295946</v>
          </cell>
          <cell r="C3601" t="str">
            <v>BAZIC Alphabet Numbers Stickers Color 1" A to Z 0 to 9 Sticker (346/Pack), 1-Pack</v>
          </cell>
          <cell r="D3601" t="str">
            <v>ACTIVE</v>
          </cell>
          <cell r="E3601" t="str">
            <v>PUBLISHED</v>
          </cell>
          <cell r="F3601" t="str">
            <v>Offer end date has passed</v>
          </cell>
          <cell r="G3601" t="str">
            <v>Office &amp; Stationery</v>
          </cell>
          <cell r="H3601" t="str">
            <v>Binders</v>
          </cell>
          <cell r="I3601">
            <v>13.5</v>
          </cell>
          <cell r="J3601" t="str">
            <v>USD</v>
          </cell>
          <cell r="K3601" t="str">
            <v>Base</v>
          </cell>
          <cell r="L3601" t="str">
            <v>Yes</v>
          </cell>
          <cell r="M3601">
            <v>2038710</v>
          </cell>
          <cell r="N3601">
            <v>2039738</v>
          </cell>
          <cell r="O3601" t="str">
            <v>NETWORK_GEO</v>
          </cell>
          <cell r="P3601">
            <v>0.8</v>
          </cell>
          <cell r="Q3601">
            <v>1</v>
          </cell>
          <cell r="R3601" t="str">
            <v>Seller Fulfilled</v>
          </cell>
          <cell r="S3601" t="str">
            <v>Seller Fulfilled</v>
          </cell>
          <cell r="T3601" t="str">
            <v>5FL3OHS4LQ4Z</v>
          </cell>
          <cell r="U3601" t="str">
            <v>00764608041420</v>
          </cell>
        </row>
        <row r="3602">
          <cell r="A3602" t="str">
            <v>72786-CASE</v>
          </cell>
          <cell r="B3602">
            <v>743933496</v>
          </cell>
          <cell r="C3602" t="str">
            <v>Neon Glitter Animals Coloring Books 4-Title, Fun Game Workbook for Kids, 48-Pack</v>
          </cell>
          <cell r="D3602" t="str">
            <v>ARCHIVED</v>
          </cell>
          <cell r="E3602" t="str">
            <v>UNPUBLISHED</v>
          </cell>
          <cell r="F3602" t="str">
            <v>Offer end date has passed,Price Adjusted</v>
          </cell>
          <cell r="G3602" t="str">
            <v>Crafts</v>
          </cell>
          <cell r="H3602" t="str">
            <v>Coloring Books</v>
          </cell>
          <cell r="I3602">
            <v>9.19</v>
          </cell>
          <cell r="J3602" t="str">
            <v>USD</v>
          </cell>
          <cell r="K3602" t="str">
            <v>Base</v>
          </cell>
          <cell r="L3602" t="str">
            <v>Yes</v>
          </cell>
          <cell r="M3602">
            <v>2038710</v>
          </cell>
          <cell r="N3602">
            <v>2038710</v>
          </cell>
          <cell r="O3602" t="str">
            <v>NETWORK_GEO</v>
          </cell>
          <cell r="P3602">
            <v>0.66</v>
          </cell>
          <cell r="Q3602">
            <v>1</v>
          </cell>
          <cell r="R3602" t="str">
            <v>Seller Fulfilled</v>
          </cell>
          <cell r="S3602" t="str">
            <v>Seller Fulfilled</v>
          </cell>
          <cell r="T3602" t="str">
            <v>747EKJL48FE0</v>
          </cell>
          <cell r="U3602" t="str">
            <v>00805219488157</v>
          </cell>
        </row>
        <row r="3603">
          <cell r="A3603" t="str">
            <v>746-BOX</v>
          </cell>
          <cell r="B3603">
            <v>985450553</v>
          </cell>
          <cell r="C3603" t="str">
            <v>BAZIC Multi Point Pencil Paisley w/ Latex Free Eraser, (8/Pack), 24-Pack</v>
          </cell>
          <cell r="D3603" t="str">
            <v>ACTIVE</v>
          </cell>
          <cell r="E3603" t="str">
            <v>PUBLISHED</v>
          </cell>
          <cell r="F3603" t="str">
            <v>Offer end date has passed</v>
          </cell>
          <cell r="G3603" t="str">
            <v>Crafts</v>
          </cell>
          <cell r="H3603" t="str">
            <v>Coloring Books</v>
          </cell>
          <cell r="I3603">
            <v>7.99</v>
          </cell>
          <cell r="J3603" t="str">
            <v>USD</v>
          </cell>
          <cell r="K3603" t="str">
            <v>Base</v>
          </cell>
          <cell r="L3603" t="str">
            <v>No</v>
          </cell>
          <cell r="M3603">
            <v>2039720</v>
          </cell>
          <cell r="N3603">
            <v>2038710</v>
          </cell>
          <cell r="O3603" t="str">
            <v>NETWORK_GEO</v>
          </cell>
          <cell r="P3603">
            <v>0.26</v>
          </cell>
          <cell r="Q3603">
            <v>1</v>
          </cell>
          <cell r="R3603" t="str">
            <v>Seller Fulfilled</v>
          </cell>
          <cell r="S3603" t="str">
            <v>Walmart Fulfilled</v>
          </cell>
          <cell r="T3603" t="str">
            <v>4M2IDX7283WL</v>
          </cell>
          <cell r="U3603" t="str">
            <v>00805219494271</v>
          </cell>
        </row>
        <row r="3604">
          <cell r="A3604" t="str">
            <v>8007-CASE</v>
          </cell>
          <cell r="B3604">
            <v>5496412109</v>
          </cell>
          <cell r="C3604" t="str">
            <v>BAZIC Back to School Kit 33 Count Bundle Box for Student K-12, Composition Book Portfolio Pencils Sharpener Binder Pouch, SPEC COLOR MAY VARY, 1-Pack</v>
          </cell>
          <cell r="D3604" t="str">
            <v>ACTIVE</v>
          </cell>
          <cell r="E3604" t="str">
            <v>PUBLISHED</v>
          </cell>
          <cell r="F3604" t="str">
            <v>Offer end date has passed</v>
          </cell>
          <cell r="G3604" t="str">
            <v>Crafts</v>
          </cell>
          <cell r="H3604" t="str">
            <v>Coloring Books</v>
          </cell>
          <cell r="I3604">
            <v>17.989999999999998</v>
          </cell>
          <cell r="J3604" t="str">
            <v>USD</v>
          </cell>
          <cell r="K3604" t="str">
            <v>Base</v>
          </cell>
          <cell r="L3604" t="str">
            <v>Yes</v>
          </cell>
          <cell r="M3604">
            <v>2038710</v>
          </cell>
          <cell r="N3604">
            <v>2038710</v>
          </cell>
          <cell r="O3604" t="str">
            <v>NETWORK_GEO</v>
          </cell>
          <cell r="P3604">
            <v>1.04</v>
          </cell>
          <cell r="Q3604">
            <v>1</v>
          </cell>
          <cell r="R3604" t="str">
            <v>Seller Fulfilled</v>
          </cell>
          <cell r="S3604" t="str">
            <v>Walmart Fulfilled</v>
          </cell>
          <cell r="T3604" t="str">
            <v>2SES8AS2ENNK</v>
          </cell>
          <cell r="U3604" t="str">
            <v>00814625050827</v>
          </cell>
        </row>
        <row r="3605">
          <cell r="A3605" t="str">
            <v>9012-SET6</v>
          </cell>
          <cell r="B3605">
            <v>749498554</v>
          </cell>
          <cell r="C3605" t="str">
            <v>BAZIC Printed Duct Tape Plaid Pattern 1.88" X 5 Yards, 6-Pack</v>
          </cell>
          <cell r="D3605" t="str">
            <v>ARCHIVED</v>
          </cell>
          <cell r="E3605" t="str">
            <v>UNPUBLISHED</v>
          </cell>
          <cell r="F3605" t="str">
            <v>Offer end date has passed</v>
          </cell>
          <cell r="G3605" t="str">
            <v>Office &amp; Stationery</v>
          </cell>
          <cell r="H3605" t="str">
            <v>Sticky Notes</v>
          </cell>
          <cell r="I3605">
            <v>8.99</v>
          </cell>
          <cell r="J3605" t="str">
            <v>USD</v>
          </cell>
          <cell r="K3605" t="str">
            <v>Base</v>
          </cell>
          <cell r="L3605" t="str">
            <v>Yes</v>
          </cell>
          <cell r="M3605">
            <v>2042502</v>
          </cell>
          <cell r="N3605">
            <v>2039904</v>
          </cell>
          <cell r="O3605" t="str">
            <v>NETWORK_GEO</v>
          </cell>
          <cell r="P3605">
            <v>0.4</v>
          </cell>
          <cell r="Q3605">
            <v>1</v>
          </cell>
          <cell r="R3605" t="str">
            <v>Seller Fulfilled</v>
          </cell>
          <cell r="S3605" t="str">
            <v>Seller Fulfilled</v>
          </cell>
          <cell r="T3605" t="str">
            <v>1VRPO9OYVNYF</v>
          </cell>
          <cell r="U3605" t="str">
            <v>00764608051054</v>
          </cell>
        </row>
        <row r="3606">
          <cell r="A3606" t="str">
            <v>973-EACH</v>
          </cell>
          <cell r="B3606">
            <v>22077786</v>
          </cell>
          <cell r="C3606" t="str">
            <v>BAZIC 1.88" X 60 Yards Blue Duct Tape [973]</v>
          </cell>
          <cell r="D3606" t="str">
            <v>ACTIVE</v>
          </cell>
          <cell r="E3606" t="str">
            <v>PUBLISHED</v>
          </cell>
          <cell r="G3606" t="str">
            <v>Office &amp; Stationery</v>
          </cell>
          <cell r="H3606" t="str">
            <v>Duct Tapes</v>
          </cell>
          <cell r="I3606">
            <v>15.99</v>
          </cell>
          <cell r="J3606" t="str">
            <v>USD</v>
          </cell>
          <cell r="K3606" t="str">
            <v>Base</v>
          </cell>
          <cell r="L3606" t="str">
            <v>Yes</v>
          </cell>
          <cell r="M3606">
            <v>2042502</v>
          </cell>
          <cell r="N3606">
            <v>2039904</v>
          </cell>
          <cell r="O3606" t="str">
            <v>NETWORK_GEO</v>
          </cell>
          <cell r="P3606">
            <v>0.32</v>
          </cell>
          <cell r="Q3606">
            <v>1</v>
          </cell>
          <cell r="R3606" t="str">
            <v>Seller Fulfilled</v>
          </cell>
          <cell r="S3606" t="str">
            <v>Seller Fulfilled</v>
          </cell>
          <cell r="T3606" t="str">
            <v>61HADB2JOHK4</v>
          </cell>
          <cell r="U3606" t="str">
            <v>00764608051061</v>
          </cell>
        </row>
        <row r="3607">
          <cell r="A3607" t="str">
            <v>1207-PACK2</v>
          </cell>
          <cell r="B3607">
            <v>963813341</v>
          </cell>
          <cell r="C3607" t="str">
            <v>BAZIC Dry Erase Set, Marker + Board Eraser + Cleaner, Chisel Tip Whiteboard Pen, 2-Packs</v>
          </cell>
          <cell r="D3607" t="str">
            <v>ACTIVE</v>
          </cell>
          <cell r="E3607" t="str">
            <v>PUBLISHED</v>
          </cell>
          <cell r="F3607" t="str">
            <v>Offer end date has passed</v>
          </cell>
          <cell r="G3607" t="str">
            <v>Office &amp; Stationery</v>
          </cell>
          <cell r="H3607" t="str">
            <v>Dry Erase Markers</v>
          </cell>
          <cell r="I3607">
            <v>25.29</v>
          </cell>
          <cell r="J3607" t="str">
            <v>USD</v>
          </cell>
          <cell r="K3607" t="str">
            <v>Base</v>
          </cell>
          <cell r="L3607">
            <v>25.29</v>
          </cell>
          <cell r="M3607">
            <v>2039746</v>
          </cell>
          <cell r="N3607">
            <v>2038710</v>
          </cell>
          <cell r="O3607">
            <v>0.81</v>
          </cell>
          <cell r="P3607">
            <v>0.86</v>
          </cell>
          <cell r="Q3607">
            <v>1</v>
          </cell>
          <cell r="R3607" t="str">
            <v>Seller Fulfilled</v>
          </cell>
          <cell r="S3607" t="str">
            <v>WFS Eligible</v>
          </cell>
          <cell r="T3607" t="str">
            <v>77QGS9H18E9V</v>
          </cell>
          <cell r="U3607" t="str">
            <v>00764608054369</v>
          </cell>
        </row>
        <row r="3608">
          <cell r="A3608" t="str">
            <v>1236-EACH</v>
          </cell>
          <cell r="B3608">
            <v>54432471</v>
          </cell>
          <cell r="C3608" t="str">
            <v>BAZIC 6 Metallic Colors Markers [1236]</v>
          </cell>
          <cell r="D3608" t="str">
            <v>ACTIVE</v>
          </cell>
          <cell r="E3608" t="str">
            <v>PUBLISHED</v>
          </cell>
          <cell r="F3608" t="str">
            <v>Reasonable price requirements are not met,Reasonable Price Not Satisfied</v>
          </cell>
          <cell r="G3608" t="str">
            <v>Office &amp; Stationery</v>
          </cell>
          <cell r="H3608" t="str">
            <v>Markers</v>
          </cell>
          <cell r="I3608">
            <v>9.89</v>
          </cell>
          <cell r="J3608" t="str">
            <v>USD</v>
          </cell>
          <cell r="K3608" t="str">
            <v>Base</v>
          </cell>
          <cell r="L3608">
            <v>9.89</v>
          </cell>
          <cell r="M3608">
            <v>2039746</v>
          </cell>
          <cell r="N3608">
            <v>2039754</v>
          </cell>
          <cell r="O3608" t="str">
            <v>NETWORK_GEO</v>
          </cell>
          <cell r="P3608">
            <v>10.7</v>
          </cell>
          <cell r="Q3608">
            <v>1</v>
          </cell>
          <cell r="R3608" t="str">
            <v>Seller Fulfilled</v>
          </cell>
          <cell r="S3608" t="str">
            <v>Walmart Fulfilled</v>
          </cell>
          <cell r="T3608" t="str">
            <v>14WN7MW7YRB7</v>
          </cell>
          <cell r="U3608" t="str">
            <v>20764608005471</v>
          </cell>
        </row>
        <row r="3609">
          <cell r="A3609" t="str">
            <v>1290-EACH</v>
          </cell>
          <cell r="B3609">
            <v>729170287</v>
          </cell>
          <cell r="C3609" t="str">
            <v>BAZIC Bright Colors Fine Tip Permanent Markers w/ Pocket Clip (8/Pack) [1290]</v>
          </cell>
          <cell r="D3609" t="str">
            <v>ACTIVE</v>
          </cell>
          <cell r="E3609" t="str">
            <v>PUBLISHED</v>
          </cell>
          <cell r="F3609"/>
          <cell r="G3609" t="str">
            <v>Office &amp; Stationery</v>
          </cell>
          <cell r="H3609" t="str">
            <v>Flash Cards</v>
          </cell>
          <cell r="I3609">
            <v>43</v>
          </cell>
          <cell r="J3609" t="str">
            <v>USD</v>
          </cell>
          <cell r="K3609" t="str">
            <v>Base</v>
          </cell>
          <cell r="L3609" t="str">
            <v>Yes</v>
          </cell>
          <cell r="M3609">
            <v>2039746</v>
          </cell>
          <cell r="N3609">
            <v>2039914</v>
          </cell>
          <cell r="O3609" t="str">
            <v>NETWORK_GEO</v>
          </cell>
          <cell r="P3609">
            <v>5.22</v>
          </cell>
          <cell r="Q3609">
            <v>1</v>
          </cell>
          <cell r="R3609" t="str">
            <v>Seller Fulfilled</v>
          </cell>
          <cell r="S3609" t="str">
            <v>Seller Fulfilled</v>
          </cell>
          <cell r="T3609" t="str">
            <v>4O6QTHT2TI0O</v>
          </cell>
          <cell r="U3609" t="str">
            <v>10764608005481</v>
          </cell>
        </row>
        <row r="3610">
          <cell r="A3610" t="str">
            <v>17018-A-EACH</v>
          </cell>
          <cell r="B3610">
            <v>26624540</v>
          </cell>
          <cell r="C3610" t="str">
            <v>BAZIC Fiero Red Fiber Tip Fineliner Pen, 0.4mm Extra Fine Tip (4/Pack), 1-Pack</v>
          </cell>
          <cell r="D3610" t="str">
            <v>ACTIVE</v>
          </cell>
          <cell r="E3610" t="str">
            <v>PUBLISHED</v>
          </cell>
          <cell r="F3610" t="str">
            <v>Offer end date has passed</v>
          </cell>
          <cell r="G3610" t="str">
            <v>Office &amp; Stationery</v>
          </cell>
          <cell r="H3610" t="str">
            <v>Composition Notebooks</v>
          </cell>
          <cell r="I3610">
            <v>28.19</v>
          </cell>
          <cell r="J3610" t="str">
            <v>USD</v>
          </cell>
          <cell r="K3610" t="str">
            <v>Base</v>
          </cell>
          <cell r="L3610" t="str">
            <v>Yes</v>
          </cell>
          <cell r="M3610">
            <v>2039719</v>
          </cell>
          <cell r="N3610">
            <v>2038710</v>
          </cell>
          <cell r="O3610" t="str">
            <v>NETWORK_GEO</v>
          </cell>
          <cell r="P3610">
            <v>4.2</v>
          </cell>
          <cell r="Q3610">
            <v>1</v>
          </cell>
          <cell r="R3610" t="str">
            <v>Seller Fulfilled</v>
          </cell>
          <cell r="S3610" t="str">
            <v>Seller Fulfilled</v>
          </cell>
          <cell r="T3610" t="str">
            <v>52JH3FB75ZP0</v>
          </cell>
          <cell r="U3610" t="str">
            <v>00764608055168</v>
          </cell>
        </row>
        <row r="3611">
          <cell r="A3611" t="str">
            <v>17026-BOX</v>
          </cell>
          <cell r="B3611">
            <v>934910186</v>
          </cell>
          <cell r="C3611" t="str">
            <v>BAZIC G-Flex Assorted Color Fuse Tech Ink Pen, 0.7 mm Medium Point, (4/Pack), 24-Pack</v>
          </cell>
          <cell r="D3611" t="str">
            <v>ACTIVE</v>
          </cell>
          <cell r="E3611" t="str">
            <v>PUBLISHED</v>
          </cell>
          <cell r="F3611" t="str">
            <v>Offer end date has passed,Current Offer At Or Below Target</v>
          </cell>
          <cell r="G3611" t="str">
            <v>Office &amp; Stationery</v>
          </cell>
          <cell r="H3611" t="str">
            <v>Writing Notebooks &amp; Sketch Books</v>
          </cell>
          <cell r="I3611">
            <v>10.98</v>
          </cell>
          <cell r="J3611" t="str">
            <v>USD</v>
          </cell>
          <cell r="K3611" t="str">
            <v>Base</v>
          </cell>
          <cell r="L3611" t="str">
            <v>Yes</v>
          </cell>
          <cell r="M3611">
            <v>2039719</v>
          </cell>
          <cell r="N3611">
            <v>2039723</v>
          </cell>
          <cell r="O3611" t="str">
            <v>NETWORK_GEO</v>
          </cell>
          <cell r="P3611">
            <v>0.57999999999999996</v>
          </cell>
          <cell r="Q3611">
            <v>1</v>
          </cell>
          <cell r="R3611" t="str">
            <v>Seller Fulfilled</v>
          </cell>
          <cell r="S3611" t="str">
            <v>Seller Fulfilled</v>
          </cell>
          <cell r="T3611" t="str">
            <v>2U3YBK85UBP3</v>
          </cell>
          <cell r="U3611" t="str">
            <v>00764608055229</v>
          </cell>
        </row>
        <row r="3612">
          <cell r="A3612" t="str">
            <v>1813-CASE</v>
          </cell>
          <cell r="B3612">
            <v>718143447</v>
          </cell>
          <cell r="C3612" t="str">
            <v>BAZIC Chevron Paperboard Clipboard w/ Low Profile Clip, 12.5" x 9" A4 Letter Size Eco-Friendly Low Profile Clip, Business Office School Teacher Student College, Assorted 6 Colors, 48-Pack</v>
          </cell>
          <cell r="D3612" t="str">
            <v>ARCHIVED</v>
          </cell>
          <cell r="E3612" t="str">
            <v>UNPUBLISHED</v>
          </cell>
          <cell r="F3612" t="str">
            <v>Offer end date has passed</v>
          </cell>
          <cell r="G3612" t="str">
            <v>Office &amp; Stationery</v>
          </cell>
          <cell r="H3612" t="str">
            <v>Filler Paper</v>
          </cell>
          <cell r="I3612">
            <v>20.99</v>
          </cell>
          <cell r="J3612" t="str">
            <v>USD</v>
          </cell>
          <cell r="K3612" t="str">
            <v>Base</v>
          </cell>
          <cell r="L3612" t="str">
            <v>Yes</v>
          </cell>
          <cell r="M3612">
            <v>2039893</v>
          </cell>
          <cell r="N3612">
            <v>2039724</v>
          </cell>
          <cell r="O3612" t="str">
            <v>ALWAYS_TWO_DAY</v>
          </cell>
          <cell r="P3612">
            <v>4.2</v>
          </cell>
          <cell r="Q3612">
            <v>1</v>
          </cell>
          <cell r="R3612" t="str">
            <v>Walmart Fulfilled</v>
          </cell>
          <cell r="S3612" t="str">
            <v>Seller Fulfilled</v>
          </cell>
          <cell r="T3612" t="str">
            <v>1H3OAC38J115</v>
          </cell>
          <cell r="U3612" t="str">
            <v>00466109691707</v>
          </cell>
        </row>
        <row r="3613">
          <cell r="A3613" t="str">
            <v>1933-BOX</v>
          </cell>
          <cell r="B3613">
            <v>895356782</v>
          </cell>
          <cell r="C3613" t="str">
            <v>BAZIC Pencil Sharpener Dual Blades w/ Square Receptacle, 24-Pack</v>
          </cell>
          <cell r="D3613" t="str">
            <v>ACTIVE</v>
          </cell>
          <cell r="E3613" t="str">
            <v>PUBLISHED</v>
          </cell>
          <cell r="G3613" t="str">
            <v>Office &amp; Stationery</v>
          </cell>
          <cell r="H3613" t="str">
            <v>Manual Pencil Sharpeners</v>
          </cell>
          <cell r="I3613">
            <v>27.26</v>
          </cell>
          <cell r="J3613" t="str">
            <v>USD</v>
          </cell>
          <cell r="K3613" t="str">
            <v>Base</v>
          </cell>
          <cell r="L3613">
            <v>27.26</v>
          </cell>
          <cell r="M3613">
            <v>2039751</v>
          </cell>
          <cell r="N3613">
            <v>2038710</v>
          </cell>
          <cell r="O3613" t="str">
            <v>NETWORK_GEO</v>
          </cell>
          <cell r="P3613">
            <v>26.54</v>
          </cell>
          <cell r="Q3613">
            <v>1</v>
          </cell>
          <cell r="R3613" t="str">
            <v>Seller Fulfilled</v>
          </cell>
          <cell r="S3613" t="str">
            <v>Seller Fulfilled</v>
          </cell>
          <cell r="T3613" t="str">
            <v>481HRQ0LCFM0</v>
          </cell>
          <cell r="U3613" t="str">
            <v>20764608005839</v>
          </cell>
        </row>
        <row r="3614">
          <cell r="A3614" t="str">
            <v>2138-CASE</v>
          </cell>
          <cell r="B3614">
            <v>616960119</v>
          </cell>
          <cell r="C3614" t="str">
            <v>BAZIC 2 Pockets Poly Folder, Bubble Portfolio Document Folders, 48-Pack</v>
          </cell>
          <cell r="D3614" t="str">
            <v>ACTIVE</v>
          </cell>
          <cell r="E3614" t="str">
            <v>PUBLISHED</v>
          </cell>
          <cell r="F3614"/>
          <cell r="G3614" t="str">
            <v>Office &amp; Stationery</v>
          </cell>
          <cell r="H3614" t="str">
            <v>Whiteboards</v>
          </cell>
          <cell r="I3614">
            <v>57.3</v>
          </cell>
          <cell r="J3614" t="str">
            <v>USD</v>
          </cell>
          <cell r="K3614" t="str">
            <v>Base</v>
          </cell>
          <cell r="L3614" t="str">
            <v>Yes</v>
          </cell>
          <cell r="M3614">
            <v>2039742</v>
          </cell>
          <cell r="N3614">
            <v>2039885</v>
          </cell>
          <cell r="O3614" t="str">
            <v>NETWORK_GEO</v>
          </cell>
          <cell r="P3614">
            <v>6.72</v>
          </cell>
          <cell r="Q3614">
            <v>1</v>
          </cell>
          <cell r="R3614" t="str">
            <v>Seller Fulfilled</v>
          </cell>
          <cell r="S3614" t="str">
            <v>Seller Fulfilled</v>
          </cell>
          <cell r="T3614" t="str">
            <v>24ZA17NALHBD</v>
          </cell>
          <cell r="U3614" t="str">
            <v>20764608060531</v>
          </cell>
        </row>
        <row r="3615">
          <cell r="A3615" t="str">
            <v>230-PACK2</v>
          </cell>
          <cell r="B3615">
            <v>572759342</v>
          </cell>
          <cell r="C3615" t="str">
            <v>BAZIC Push Pins Silver Flat Head Steel Thumb Tacks (200/pack), 2-Packs</v>
          </cell>
          <cell r="D3615" t="str">
            <v>ACTIVE</v>
          </cell>
          <cell r="E3615" t="str">
            <v>PUBLISHED</v>
          </cell>
          <cell r="F3615" t="str">
            <v>Reasonable price requirements are not met,Reasonable Price Not Satisfied</v>
          </cell>
          <cell r="G3615" t="str">
            <v>Office &amp; Stationery</v>
          </cell>
          <cell r="H3615" t="str">
            <v>Pins &amp; Tacks</v>
          </cell>
          <cell r="I3615">
            <v>8.99</v>
          </cell>
          <cell r="J3615" t="str">
            <v>USD</v>
          </cell>
          <cell r="K3615" t="str">
            <v>Base</v>
          </cell>
          <cell r="L3615">
            <v>8.99</v>
          </cell>
          <cell r="M3615">
            <v>2048507</v>
          </cell>
          <cell r="N3615">
            <v>2038710</v>
          </cell>
          <cell r="O3615" t="str">
            <v>NETWORK_GEO</v>
          </cell>
          <cell r="P3615">
            <v>4.38</v>
          </cell>
          <cell r="Q3615">
            <v>1</v>
          </cell>
          <cell r="R3615" t="str">
            <v>Seller Fulfilled</v>
          </cell>
          <cell r="S3615" t="str">
            <v>Seller Fulfilled</v>
          </cell>
          <cell r="T3615" t="str">
            <v>5EXV6MNMFMC4</v>
          </cell>
          <cell r="U3615" t="str">
            <v>20088908400003</v>
          </cell>
        </row>
        <row r="3616">
          <cell r="A3616" t="str">
            <v>3015-CASE</v>
          </cell>
          <cell r="B3616">
            <v>407622009</v>
          </cell>
          <cell r="C3616" t="str">
            <v>Crucigrama-Sopas De Letras IV, 2 Titles, Spanish Word Search Find Words 48-Pack</v>
          </cell>
          <cell r="D3616" t="str">
            <v>ARCHIVED</v>
          </cell>
          <cell r="E3616" t="str">
            <v>UNPUBLISHED</v>
          </cell>
          <cell r="F3616" t="str">
            <v>Offer end date has passed</v>
          </cell>
          <cell r="G3616" t="str">
            <v>Crafts</v>
          </cell>
          <cell r="H3616" t="str">
            <v>Coloring Books</v>
          </cell>
          <cell r="I3616">
            <v>10.99</v>
          </cell>
          <cell r="J3616" t="str">
            <v>USD</v>
          </cell>
          <cell r="K3616" t="str">
            <v>Base</v>
          </cell>
          <cell r="L3616" t="str">
            <v>Yes</v>
          </cell>
          <cell r="M3616">
            <v>2038708</v>
          </cell>
          <cell r="N3616">
            <v>2038710</v>
          </cell>
          <cell r="O3616" t="str">
            <v>NETWORK_GEO</v>
          </cell>
          <cell r="P3616">
            <v>0.57999999999999996</v>
          </cell>
          <cell r="Q3616">
            <v>1</v>
          </cell>
          <cell r="R3616" t="str">
            <v>Seller Fulfilled</v>
          </cell>
          <cell r="S3616" t="str">
            <v>Seller Fulfilled</v>
          </cell>
          <cell r="T3616" t="str">
            <v>5YCZDAPDB9JB</v>
          </cell>
          <cell r="U3616" t="str">
            <v>00088908170513</v>
          </cell>
        </row>
        <row r="3617">
          <cell r="A3617" t="str">
            <v>3189-SET6</v>
          </cell>
          <cell r="B3617">
            <v>138342258</v>
          </cell>
          <cell r="C3617" t="str">
            <v>BAZIC Plastic Envelope Poly Envelopes, Coupon Size Folder, 18 Counts</v>
          </cell>
          <cell r="D3617" t="str">
            <v>ACTIVE</v>
          </cell>
          <cell r="E3617" t="str">
            <v>PUBLISHED</v>
          </cell>
          <cell r="F3617" t="str">
            <v>Offer end date has passed</v>
          </cell>
          <cell r="G3617" t="str">
            <v>Office &amp; Stationery</v>
          </cell>
          <cell r="H3617" t="str">
            <v>Mechanical Pencils</v>
          </cell>
          <cell r="I3617">
            <v>8.99</v>
          </cell>
          <cell r="J3617" t="str">
            <v>USD</v>
          </cell>
          <cell r="K3617" t="str">
            <v>Base</v>
          </cell>
          <cell r="L3617" t="str">
            <v>Yes</v>
          </cell>
          <cell r="M3617">
            <v>2038710</v>
          </cell>
          <cell r="N3617">
            <v>2039720</v>
          </cell>
          <cell r="O3617" t="str">
            <v>NETWORK_GEO</v>
          </cell>
          <cell r="P3617">
            <v>0.09</v>
          </cell>
          <cell r="Q3617">
            <v>1</v>
          </cell>
          <cell r="R3617" t="str">
            <v>Seller Fulfilled</v>
          </cell>
          <cell r="S3617" t="str">
            <v>Seller Fulfilled</v>
          </cell>
          <cell r="T3617" t="str">
            <v>2KEZG6KL4V40</v>
          </cell>
          <cell r="U3617" t="str">
            <v>00764608007082</v>
          </cell>
        </row>
        <row r="3618">
          <cell r="A3618" t="str">
            <v>3348-CASE</v>
          </cell>
          <cell r="B3618">
            <v>2718876372</v>
          </cell>
          <cell r="C3618" t="str">
            <v>BAZIC Modeling Clay Sticks 4.8 Oz, 4 Natural Earth Colors, Non-Toxic, 72-Pack</v>
          </cell>
          <cell r="D3618" t="str">
            <v>ACTIVE</v>
          </cell>
          <cell r="E3618" t="str">
            <v>PUBLISHED</v>
          </cell>
          <cell r="G3618" t="str">
            <v>Crafts</v>
          </cell>
          <cell r="H3618" t="str">
            <v>Clays &amp; Doughs</v>
          </cell>
          <cell r="I3618">
            <v>96</v>
          </cell>
          <cell r="J3618" t="str">
            <v>USD</v>
          </cell>
          <cell r="K3618" t="str">
            <v>Base</v>
          </cell>
          <cell r="L3618">
            <v>96</v>
          </cell>
          <cell r="M3618">
            <v>2039741</v>
          </cell>
          <cell r="N3618">
            <v>2039721</v>
          </cell>
          <cell r="O3618" t="str">
            <v>NETWORK_GEO</v>
          </cell>
          <cell r="P3618">
            <v>4.04</v>
          </cell>
          <cell r="Q3618">
            <v>1</v>
          </cell>
          <cell r="R3618" t="str">
            <v>Seller Fulfilled</v>
          </cell>
          <cell r="S3618" t="str">
            <v>Seller Fulfilled</v>
          </cell>
          <cell r="T3618" t="str">
            <v>0TBUDPKF311E</v>
          </cell>
          <cell r="U3618" t="str">
            <v>10764608007300</v>
          </cell>
        </row>
        <row r="3619">
          <cell r="A3619" t="str">
            <v>3405-EACH</v>
          </cell>
          <cell r="B3619">
            <v>51764366</v>
          </cell>
          <cell r="C3619" t="str">
            <v>BAZIC 16 Ct. Semi Moist Watercolor with Brush (3405)</v>
          </cell>
          <cell r="D3619" t="str">
            <v>ARCHIVED</v>
          </cell>
          <cell r="E3619" t="str">
            <v>UNPUBLISHED</v>
          </cell>
          <cell r="F3619" t="str">
            <v>Offer end date has passed</v>
          </cell>
          <cell r="G3619" t="str">
            <v>Crafts</v>
          </cell>
          <cell r="H3619" t="str">
            <v>Art Pencils</v>
          </cell>
          <cell r="I3619">
            <v>45.99</v>
          </cell>
          <cell r="J3619" t="str">
            <v>USD</v>
          </cell>
          <cell r="K3619" t="str">
            <v>Base</v>
          </cell>
          <cell r="L3619" t="str">
            <v>Yes</v>
          </cell>
          <cell r="M3619">
            <v>2039748</v>
          </cell>
          <cell r="N3619">
            <v>2039720</v>
          </cell>
          <cell r="O3619" t="str">
            <v>NETWORK_GEO</v>
          </cell>
          <cell r="P3619">
            <v>7.12</v>
          </cell>
          <cell r="Q3619">
            <v>1</v>
          </cell>
          <cell r="R3619" t="str">
            <v>Seller Fulfilled</v>
          </cell>
          <cell r="S3619" t="str">
            <v>Seller Fulfilled</v>
          </cell>
          <cell r="T3619" t="str">
            <v>1M38JTEEIGTE</v>
          </cell>
          <cell r="U3619" t="str">
            <v>10764608007836</v>
          </cell>
        </row>
        <row r="3620">
          <cell r="A3620" t="str">
            <v>3465-A-CASE</v>
          </cell>
          <cell r="B3620">
            <v>971861278</v>
          </cell>
          <cell r="C3620" t="str">
            <v>BAZIC Glitter Glue 4 Color, Non-Toxic (6.76oz/Pack), 24-Packs</v>
          </cell>
          <cell r="D3620" t="str">
            <v>ACTIVE</v>
          </cell>
          <cell r="E3620" t="str">
            <v>PUBLISHED</v>
          </cell>
          <cell r="F3620" t="str">
            <v>Offer end date has passed</v>
          </cell>
          <cell r="G3620" t="str">
            <v>Office &amp; Stationery</v>
          </cell>
          <cell r="H3620" t="str">
            <v>Composition Notebooks</v>
          </cell>
          <cell r="I3620">
            <v>32.89</v>
          </cell>
          <cell r="J3620" t="str">
            <v>USD</v>
          </cell>
          <cell r="K3620" t="str">
            <v>Base</v>
          </cell>
          <cell r="L3620" t="str">
            <v>Yes</v>
          </cell>
          <cell r="M3620">
            <v>2038710</v>
          </cell>
          <cell r="N3620">
            <v>2038710</v>
          </cell>
          <cell r="O3620" t="str">
            <v>ALWAYS_TWO_DAY</v>
          </cell>
          <cell r="P3620">
            <v>5.0599999999999996</v>
          </cell>
          <cell r="Q3620">
            <v>1</v>
          </cell>
          <cell r="R3620" t="str">
            <v>Walmart Fulfilled</v>
          </cell>
          <cell r="S3620" t="str">
            <v>Seller Fulfilled</v>
          </cell>
          <cell r="T3620" t="str">
            <v>6XNBVOHHBYGX</v>
          </cell>
          <cell r="U3620" t="str">
            <v>00764608080054</v>
          </cell>
        </row>
        <row r="3621">
          <cell r="A3621" t="str">
            <v>4002-EACH</v>
          </cell>
          <cell r="B3621">
            <v>110289074</v>
          </cell>
          <cell r="C3621" t="str">
            <v>BAZIC Wrist Coil Wrist Band Key Chain, Key Ring Holder (5/Pack), 1-Pack</v>
          </cell>
          <cell r="D3621" t="str">
            <v>ACTIVE</v>
          </cell>
          <cell r="E3621" t="str">
            <v>PUBLISHED</v>
          </cell>
          <cell r="G3621" t="str">
            <v>Clothing, Shoes &amp; Accessories</v>
          </cell>
          <cell r="H3621" t="str">
            <v>Keychains</v>
          </cell>
          <cell r="I3621">
            <v>6.99</v>
          </cell>
          <cell r="J3621" t="str">
            <v>USD</v>
          </cell>
          <cell r="K3621" t="str">
            <v>Base</v>
          </cell>
          <cell r="L3621">
            <v>6.99</v>
          </cell>
          <cell r="M3621">
            <v>2038710</v>
          </cell>
          <cell r="N3621">
            <v>2038710</v>
          </cell>
          <cell r="O3621" t="str">
            <v>NETWORK_GEO</v>
          </cell>
          <cell r="P3621">
            <v>1.38</v>
          </cell>
          <cell r="Q3621">
            <v>1</v>
          </cell>
          <cell r="R3621" t="str">
            <v>Seller Fulfilled</v>
          </cell>
          <cell r="S3621" t="str">
            <v>Seller Fulfilled</v>
          </cell>
          <cell r="T3621" t="str">
            <v>5RCPFDZA39IB</v>
          </cell>
          <cell r="U3621" t="str">
            <v>20764608082540</v>
          </cell>
        </row>
        <row r="3622">
          <cell r="A3622" t="str">
            <v>4575936-CASE</v>
          </cell>
          <cell r="B3622">
            <v>287144966</v>
          </cell>
          <cell r="C3622" t="str">
            <v>AVENGERS Coloring Book 2 Title, Activity Drawing, 80 Pages, 36-Pack</v>
          </cell>
          <cell r="D3622" t="str">
            <v>ACTIVE</v>
          </cell>
          <cell r="E3622" t="str">
            <v>PUBLISHED</v>
          </cell>
          <cell r="F3622" t="str">
            <v>Offer end date has passed</v>
          </cell>
          <cell r="G3622" t="str">
            <v>Office &amp; Stationery</v>
          </cell>
          <cell r="H3622" t="str">
            <v>Pencil Cases</v>
          </cell>
          <cell r="I3622">
            <v>15</v>
          </cell>
          <cell r="J3622" t="str">
            <v>USD</v>
          </cell>
          <cell r="K3622" t="str">
            <v>Base</v>
          </cell>
          <cell r="L3622" t="str">
            <v>Yes</v>
          </cell>
          <cell r="M3622">
            <v>2038710</v>
          </cell>
          <cell r="N3622">
            <v>2039750</v>
          </cell>
          <cell r="O3622" t="str">
            <v>ALWAYS_TWO_DAY</v>
          </cell>
          <cell r="P3622">
            <v>0.92</v>
          </cell>
          <cell r="Q3622">
            <v>1</v>
          </cell>
          <cell r="R3622" t="str">
            <v>Walmart Fulfilled</v>
          </cell>
          <cell r="S3622" t="str">
            <v>Seller Fulfilled</v>
          </cell>
          <cell r="T3622" t="str">
            <v>5X3WB1EX8UQP</v>
          </cell>
          <cell r="U3622" t="str">
            <v>00764608008416</v>
          </cell>
        </row>
        <row r="3623">
          <cell r="A3623" t="str">
            <v>5172-PACK6</v>
          </cell>
          <cell r="B3623">
            <v>5313078724</v>
          </cell>
          <cell r="C3623" t="str">
            <v>BAZIC Neon Page Markers Dispensers 0.5x1.7 Sign Here PET Arrow Flag (100 Flags/Pack), 6-Packs</v>
          </cell>
          <cell r="D3623" t="str">
            <v>ACTIVE</v>
          </cell>
          <cell r="E3623" t="str">
            <v>PUBLISHED</v>
          </cell>
          <cell r="F3623" t="str">
            <v>Offer end date has passed</v>
          </cell>
          <cell r="G3623" t="str">
            <v>Business &amp; Industrial</v>
          </cell>
          <cell r="H3623" t="str">
            <v>Safety &amp; Caution Tape</v>
          </cell>
          <cell r="I3623">
            <v>181.59</v>
          </cell>
          <cell r="J3623" t="str">
            <v>USD</v>
          </cell>
          <cell r="K3623" t="str">
            <v>Base</v>
          </cell>
          <cell r="L3623" t="str">
            <v>Yes</v>
          </cell>
          <cell r="M3623">
            <v>2039889</v>
          </cell>
          <cell r="N3623">
            <v>2038710</v>
          </cell>
          <cell r="O3623" t="str">
            <v>NETWORK_GEO</v>
          </cell>
          <cell r="P3623">
            <v>26.32</v>
          </cell>
          <cell r="Q3623">
            <v>1</v>
          </cell>
          <cell r="R3623" t="str">
            <v>Seller Fulfilled</v>
          </cell>
          <cell r="S3623" t="str">
            <v>Seller Fulfilled</v>
          </cell>
          <cell r="T3623" t="str">
            <v>5HQNSWUHL1BA</v>
          </cell>
          <cell r="U3623" t="str">
            <v>20764608090217</v>
          </cell>
        </row>
        <row r="3624">
          <cell r="A3624" t="str">
            <v>521-PACK4</v>
          </cell>
          <cell r="B3624">
            <v>1314068689</v>
          </cell>
          <cell r="C3624" t="str">
            <v>BAZIC Ruled Color Coded Index Card 3" X 5", Ruled Lined Card, 400 Count</v>
          </cell>
          <cell r="D3624" t="str">
            <v>ACTIVE</v>
          </cell>
          <cell r="E3624" t="str">
            <v>PUBLISHED</v>
          </cell>
          <cell r="F3624" t="str">
            <v>Reasonable price requirements are not met</v>
          </cell>
          <cell r="G3624" t="str">
            <v>Office &amp; Stationery</v>
          </cell>
          <cell r="H3624" t="str">
            <v>Index Cards</v>
          </cell>
          <cell r="I3624">
            <v>10.39</v>
          </cell>
          <cell r="J3624" t="str">
            <v>USD</v>
          </cell>
          <cell r="K3624" t="str">
            <v>Base</v>
          </cell>
          <cell r="L3624" t="str">
            <v>Yes</v>
          </cell>
          <cell r="M3624">
            <v>2039744</v>
          </cell>
          <cell r="N3624">
            <v>2039729</v>
          </cell>
          <cell r="O3624" t="str">
            <v>NETWORK_GEO</v>
          </cell>
          <cell r="P3624">
            <v>30.68</v>
          </cell>
          <cell r="Q3624">
            <v>1</v>
          </cell>
          <cell r="R3624" t="str">
            <v>Seller Fulfilled</v>
          </cell>
          <cell r="S3624" t="str">
            <v>Seller Fulfilled</v>
          </cell>
          <cell r="T3624" t="str">
            <v>5S7D7JO6JRFQ</v>
          </cell>
          <cell r="U3624" t="str">
            <v>20764608009387</v>
          </cell>
        </row>
        <row r="3625">
          <cell r="A3625" t="str">
            <v>6002-BOX</v>
          </cell>
          <cell r="B3625">
            <v>382822520</v>
          </cell>
          <cell r="C3625" t="str">
            <v>BAZIC Dry Erase Spray, Low-Odor Whiteboard Cleaner 4 oz, 12-Pack</v>
          </cell>
          <cell r="D3625" t="str">
            <v>ACTIVE</v>
          </cell>
          <cell r="E3625" t="str">
            <v>PUBLISHED</v>
          </cell>
          <cell r="F3625" t="str">
            <v>Listing &amp; Content:UPC Mismatch:Wrong-Item:Unpublish-Auto,Price Adjusted</v>
          </cell>
          <cell r="G3625" t="str">
            <v>Office &amp; Stationery</v>
          </cell>
          <cell r="H3625" t="str">
            <v>Duct Tapes</v>
          </cell>
          <cell r="I3625">
            <v>85.99</v>
          </cell>
          <cell r="J3625" t="str">
            <v>USD</v>
          </cell>
          <cell r="K3625" t="str">
            <v>Base</v>
          </cell>
          <cell r="L3625" t="str">
            <v>Yes</v>
          </cell>
          <cell r="M3625">
            <v>2039721</v>
          </cell>
          <cell r="N3625">
            <v>2042502</v>
          </cell>
          <cell r="O3625" t="str">
            <v>NETWORK_GEO</v>
          </cell>
          <cell r="P3625">
            <v>11.04</v>
          </cell>
          <cell r="Q3625">
            <v>1</v>
          </cell>
          <cell r="R3625" t="str">
            <v>Seller Fulfilled</v>
          </cell>
          <cell r="S3625" t="str">
            <v>Seller Fulfilled</v>
          </cell>
          <cell r="T3625" t="str">
            <v>6IM1Z58WKIMG</v>
          </cell>
          <cell r="U3625" t="str">
            <v>20764608009707</v>
          </cell>
        </row>
        <row r="3626">
          <cell r="A3626" t="str">
            <v>6004-CASE</v>
          </cell>
          <cell r="B3626">
            <v>846104690</v>
          </cell>
          <cell r="C3626" t="str">
            <v>BAZIC Whiteboard Eraser Peel-Away 12 Layers, Dry Erasr, 144-Packs</v>
          </cell>
          <cell r="D3626" t="str">
            <v>ACTIVE</v>
          </cell>
          <cell r="E3626" t="str">
            <v>PUBLISHED</v>
          </cell>
          <cell r="G3626" t="str">
            <v>Office &amp; Stationery</v>
          </cell>
          <cell r="H3626" t="str">
            <v>Chalkboard Erasers</v>
          </cell>
          <cell r="I3626">
            <v>425</v>
          </cell>
          <cell r="J3626" t="str">
            <v>USD</v>
          </cell>
          <cell r="K3626" t="str">
            <v>Base</v>
          </cell>
          <cell r="L3626">
            <v>425</v>
          </cell>
          <cell r="M3626">
            <v>2039721</v>
          </cell>
          <cell r="N3626">
            <v>2042502</v>
          </cell>
          <cell r="O3626" t="str">
            <v>NETWORK_GEO</v>
          </cell>
          <cell r="P3626">
            <v>1.06</v>
          </cell>
          <cell r="Q3626">
            <v>1</v>
          </cell>
          <cell r="R3626" t="str">
            <v>Seller Fulfilled</v>
          </cell>
          <cell r="S3626" t="str">
            <v>Seller Fulfilled</v>
          </cell>
          <cell r="T3626" t="str">
            <v>2D4NLDSZAH8P</v>
          </cell>
          <cell r="U3626" t="str">
            <v>00764608009741</v>
          </cell>
        </row>
        <row r="3627">
          <cell r="A3627" t="str">
            <v>601-SET6</v>
          </cell>
          <cell r="B3627">
            <v>34996545</v>
          </cell>
          <cell r="C3627" t="str">
            <v>BAZIC Mini Standard (26/6) Stapler w/ 500 Ct. Staples [601]</v>
          </cell>
          <cell r="D3627" t="str">
            <v>ACTIVE</v>
          </cell>
          <cell r="E3627" t="str">
            <v>PUBLISHED</v>
          </cell>
          <cell r="G3627" t="str">
            <v>Office &amp; Stationery</v>
          </cell>
          <cell r="H3627" t="str">
            <v>Desk Staplers</v>
          </cell>
          <cell r="I3627">
            <v>16.39</v>
          </cell>
          <cell r="J3627" t="str">
            <v>USD</v>
          </cell>
          <cell r="K3627" t="str">
            <v>Base</v>
          </cell>
          <cell r="L3627" t="str">
            <v>Yes</v>
          </cell>
          <cell r="M3627">
            <v>2039910</v>
          </cell>
          <cell r="N3627">
            <v>2042502</v>
          </cell>
          <cell r="O3627" t="str">
            <v>NETWORK_GEO</v>
          </cell>
          <cell r="P3627">
            <v>2.3199999999999998</v>
          </cell>
          <cell r="Q3627">
            <v>1</v>
          </cell>
          <cell r="R3627" t="str">
            <v>Seller Fulfilled</v>
          </cell>
          <cell r="S3627" t="str">
            <v>Seller Fulfilled</v>
          </cell>
          <cell r="T3627" t="str">
            <v>7ADRA5QES2CI</v>
          </cell>
          <cell r="U3627" t="str">
            <v>00463583470279</v>
          </cell>
        </row>
        <row r="3628">
          <cell r="A3628" t="str">
            <v>6110-CASE</v>
          </cell>
          <cell r="B3628">
            <v>523029781</v>
          </cell>
          <cell r="C3628" t="str">
            <v>BAZIC Rubber Bands Assorted Sizes &amp; Color, 2 Oz./ 56.70g, Made in USA, 36-Pack</v>
          </cell>
          <cell r="D3628" t="str">
            <v>ACTIVE</v>
          </cell>
          <cell r="E3628" t="str">
            <v>PUBLISHED</v>
          </cell>
          <cell r="F3628" t="str">
            <v>Offer end date has passed,No Match Found - Adjusted to your last submitted price</v>
          </cell>
          <cell r="G3628" t="str">
            <v>Office &amp; Stationery</v>
          </cell>
          <cell r="H3628" t="str">
            <v>Adhesive Tape Dispensers</v>
          </cell>
          <cell r="I3628">
            <v>22.99</v>
          </cell>
          <cell r="J3628" t="str">
            <v>USD</v>
          </cell>
          <cell r="K3628" t="str">
            <v>Base</v>
          </cell>
          <cell r="L3628" t="str">
            <v>Yes</v>
          </cell>
          <cell r="M3628">
            <v>2039906</v>
          </cell>
          <cell r="N3628">
            <v>2038710</v>
          </cell>
          <cell r="O3628" t="str">
            <v>NETWORK_GEO</v>
          </cell>
          <cell r="P3628">
            <v>1.4</v>
          </cell>
          <cell r="Q3628">
            <v>1</v>
          </cell>
          <cell r="R3628" t="str">
            <v>Seller Fulfilled</v>
          </cell>
          <cell r="S3628" t="str">
            <v>Walmart Fulfilled</v>
          </cell>
          <cell r="T3628" t="str">
            <v>7GIFNACJJK2V</v>
          </cell>
          <cell r="U3628" t="str">
            <v>00764608009925</v>
          </cell>
        </row>
        <row r="3629">
          <cell r="A3629" t="str">
            <v>640000-SET4</v>
          </cell>
          <cell r="B3629">
            <v>185713779</v>
          </cell>
          <cell r="C3629" t="str">
            <v>SESAME STREET Workbooks 4 Titles, for Learning Drawing Coloring, 32 Pages, 4-Pack</v>
          </cell>
          <cell r="D3629" t="str">
            <v>ACTIVE</v>
          </cell>
          <cell r="E3629" t="str">
            <v>PUBLISHED</v>
          </cell>
          <cell r="F3629" t="str">
            <v>Offer end date has passed</v>
          </cell>
          <cell r="G3629" t="str">
            <v>Crafts</v>
          </cell>
          <cell r="H3629" t="str">
            <v>Coloring Books</v>
          </cell>
          <cell r="I3629">
            <v>12.69</v>
          </cell>
          <cell r="J3629" t="str">
            <v>USD</v>
          </cell>
          <cell r="K3629" t="str">
            <v>Base</v>
          </cell>
          <cell r="L3629">
            <v>12.69</v>
          </cell>
          <cell r="M3629">
            <v>2038710</v>
          </cell>
          <cell r="N3629">
            <v>2038710</v>
          </cell>
          <cell r="O3629">
            <v>0.63</v>
          </cell>
          <cell r="P3629">
            <v>0.06</v>
          </cell>
          <cell r="Q3629">
            <v>1</v>
          </cell>
          <cell r="R3629" t="str">
            <v>Seller Fulfilled</v>
          </cell>
          <cell r="S3629" t="str">
            <v>Seller Fulfilled</v>
          </cell>
          <cell r="T3629" t="str">
            <v>7L0R64KRU6RS</v>
          </cell>
          <cell r="U3629" t="str">
            <v>00764608043110</v>
          </cell>
        </row>
        <row r="3630">
          <cell r="A3630" t="str">
            <v>8257-CASE</v>
          </cell>
          <cell r="B3630">
            <v>5674582318</v>
          </cell>
          <cell r="C3630" t="str">
            <v>BAZIC Kraft Bubble Mailers #4 9.5"x10.5" Self Seal Closure, Padded Cushion Envelope, Total 25 Count</v>
          </cell>
          <cell r="D3630" t="str">
            <v>ACTIVE</v>
          </cell>
          <cell r="E3630" t="str">
            <v>PUBLISHED</v>
          </cell>
          <cell r="G3630" t="str">
            <v>Office &amp; Stationery</v>
          </cell>
          <cell r="H3630" t="str">
            <v>Mailers</v>
          </cell>
          <cell r="I3630">
            <v>26.5</v>
          </cell>
          <cell r="J3630" t="str">
            <v>USD</v>
          </cell>
          <cell r="K3630" t="str">
            <v>Base</v>
          </cell>
          <cell r="L3630">
            <v>26.5</v>
          </cell>
          <cell r="M3630">
            <v>2038710</v>
          </cell>
          <cell r="N3630">
            <v>2038980</v>
          </cell>
          <cell r="O3630" t="str">
            <v>NETWORK_GEO</v>
          </cell>
          <cell r="P3630">
            <v>8.5</v>
          </cell>
          <cell r="Q3630">
            <v>1</v>
          </cell>
          <cell r="R3630" t="str">
            <v>Seller Fulfilled</v>
          </cell>
          <cell r="S3630" t="str">
            <v>Walmart Fulfilled</v>
          </cell>
          <cell r="T3630" t="str">
            <v>5UIT1BWKV941</v>
          </cell>
          <cell r="U3630" t="str">
            <v>20764608010345</v>
          </cell>
        </row>
        <row r="3631">
          <cell r="A3631" t="str">
            <v>9013-CASE</v>
          </cell>
          <cell r="B3631">
            <v>600820792</v>
          </cell>
          <cell r="C3631" t="str">
            <v>BAZIC Printed Duct Tape Lace Ribbon Pattern 1.88" X 5 Yards, 24-Pack</v>
          </cell>
          <cell r="D3631" t="str">
            <v>ARCHIVED</v>
          </cell>
          <cell r="E3631" t="str">
            <v>UNPUBLISHED</v>
          </cell>
          <cell r="F3631" t="str">
            <v>Offer end date has passed</v>
          </cell>
          <cell r="G3631" t="str">
            <v>Office &amp; Stationery</v>
          </cell>
          <cell r="H3631" t="str">
            <v>Markers</v>
          </cell>
          <cell r="I3631">
            <v>89.42</v>
          </cell>
          <cell r="J3631" t="str">
            <v>USD</v>
          </cell>
          <cell r="K3631" t="str">
            <v>Base</v>
          </cell>
          <cell r="L3631" t="str">
            <v>Yes</v>
          </cell>
          <cell r="M3631">
            <v>2038710</v>
          </cell>
          <cell r="N3631">
            <v>2039746</v>
          </cell>
          <cell r="O3631" t="str">
            <v>NETWORK_GEO</v>
          </cell>
          <cell r="P3631">
            <v>5.0199999999999996</v>
          </cell>
          <cell r="Q3631">
            <v>1</v>
          </cell>
          <cell r="R3631" t="str">
            <v>Seller Fulfilled</v>
          </cell>
          <cell r="S3631" t="str">
            <v>Seller Fulfilled</v>
          </cell>
          <cell r="T3631" t="str">
            <v>5OK2NCHNJZOL</v>
          </cell>
          <cell r="U3631" t="str">
            <v>20764608012158</v>
          </cell>
        </row>
        <row r="3632">
          <cell r="A3632" t="str">
            <v>915-EACH</v>
          </cell>
          <cell r="B3632">
            <v>53466926</v>
          </cell>
          <cell r="C3632" t="str">
            <v>BAZIC 1.88" x 54.6 Yards Super Clear Heavy Duty Shipping Packaging Tape [915]</v>
          </cell>
          <cell r="D3632" t="str">
            <v>ACTIVE</v>
          </cell>
          <cell r="E3632" t="str">
            <v>PUBLISHED</v>
          </cell>
          <cell r="F3632" t="str">
            <v>Offer end date has passed</v>
          </cell>
          <cell r="G3632" t="str">
            <v>Office &amp; Stationery</v>
          </cell>
          <cell r="H3632" t="str">
            <v>Markers</v>
          </cell>
          <cell r="I3632">
            <v>60.39</v>
          </cell>
          <cell r="J3632" t="str">
            <v>USD</v>
          </cell>
          <cell r="K3632" t="str">
            <v>Base</v>
          </cell>
          <cell r="L3632" t="str">
            <v>Yes</v>
          </cell>
          <cell r="M3632">
            <v>2038710</v>
          </cell>
          <cell r="N3632">
            <v>2039746</v>
          </cell>
          <cell r="O3632" t="str">
            <v>NETWORK_GEO</v>
          </cell>
          <cell r="P3632">
            <v>3.96</v>
          </cell>
          <cell r="Q3632">
            <v>1</v>
          </cell>
          <cell r="R3632" t="str">
            <v>Seller Fulfilled</v>
          </cell>
          <cell r="S3632" t="str">
            <v>Seller Fulfilled</v>
          </cell>
          <cell r="T3632" t="str">
            <v>6GVXYY5MF876</v>
          </cell>
          <cell r="U3632" t="str">
            <v>10764608012168</v>
          </cell>
        </row>
        <row r="3633">
          <cell r="A3633" t="str">
            <v>950-EACH</v>
          </cell>
          <cell r="B3633">
            <v>22134384</v>
          </cell>
          <cell r="C3633" t="str">
            <v>BAZIC General Purpose Masking Tape 0.71" X 2160" (60 Yards), 1-Pack</v>
          </cell>
          <cell r="D3633" t="str">
            <v>ACTIVE</v>
          </cell>
          <cell r="E3633" t="str">
            <v>PUBLISHED</v>
          </cell>
          <cell r="F3633" t="str">
            <v>Offer end date has passed,Current Offer At Or Below Target</v>
          </cell>
          <cell r="G3633" t="str">
            <v>Office &amp; Stationery</v>
          </cell>
          <cell r="H3633" t="str">
            <v>Masking Tapes</v>
          </cell>
          <cell r="I3633">
            <v>8.49</v>
          </cell>
          <cell r="J3633" t="str">
            <v>USD</v>
          </cell>
          <cell r="K3633" t="str">
            <v>Base</v>
          </cell>
          <cell r="L3633">
            <v>8.49</v>
          </cell>
          <cell r="M3633">
            <v>2038710</v>
          </cell>
          <cell r="N3633" t="str">
            <v>NETWORK_GEO</v>
          </cell>
          <cell r="O3633">
            <v>0.22</v>
          </cell>
          <cell r="P3633">
            <v>1.74</v>
          </cell>
          <cell r="Q3633">
            <v>1</v>
          </cell>
          <cell r="R3633" t="str">
            <v>Seller Fulfilled</v>
          </cell>
          <cell r="S3633" t="str">
            <v>Seller Fulfilled</v>
          </cell>
          <cell r="T3633" t="str">
            <v>1X43VBFFQ65S</v>
          </cell>
          <cell r="U3633" t="str">
            <v>10764608012199</v>
          </cell>
        </row>
        <row r="3634">
          <cell r="A3634" t="str">
            <v>S-13-BOX</v>
          </cell>
          <cell r="B3634">
            <v>903826688</v>
          </cell>
          <cell r="C3634" t="str">
            <v>BAZIC No Trespassing Sign 9"X12", Waterproof Indoor Signage, 24-Pack</v>
          </cell>
          <cell r="D3634" t="str">
            <v>ACTIVE</v>
          </cell>
          <cell r="E3634" t="str">
            <v>PUBLISHED</v>
          </cell>
          <cell r="G3634" t="str">
            <v>Home &amp; Garden</v>
          </cell>
          <cell r="H3634" t="str">
            <v>Plaques &amp; Signs</v>
          </cell>
          <cell r="I3634">
            <v>20.64</v>
          </cell>
          <cell r="J3634" t="str">
            <v>USD</v>
          </cell>
          <cell r="K3634" t="str">
            <v>Base</v>
          </cell>
          <cell r="L3634">
            <v>20.64</v>
          </cell>
          <cell r="M3634">
            <v>2038710</v>
          </cell>
          <cell r="N3634">
            <v>2039746</v>
          </cell>
          <cell r="O3634" t="str">
            <v>NETWORK_GEO</v>
          </cell>
          <cell r="P3634">
            <v>0.28999999999999998</v>
          </cell>
          <cell r="Q3634">
            <v>1</v>
          </cell>
          <cell r="R3634" t="str">
            <v>Seller Fulfilled</v>
          </cell>
          <cell r="S3634" t="str">
            <v>Walmart Fulfilled</v>
          </cell>
          <cell r="T3634" t="str">
            <v>62ZZLA4RYGQX</v>
          </cell>
          <cell r="U3634" t="str">
            <v>00469769403994</v>
          </cell>
        </row>
        <row r="3635">
          <cell r="A3635" t="str">
            <v>1032-EACH</v>
          </cell>
          <cell r="B3635">
            <v>485420050</v>
          </cell>
          <cell r="C3635" t="str">
            <v>BAZIC 1032 Basic Backpack, Red, 16"</v>
          </cell>
          <cell r="D3635" t="str">
            <v>ACTIVE</v>
          </cell>
          <cell r="E3635" t="str">
            <v>PUBLISHED</v>
          </cell>
          <cell r="F3635" t="str">
            <v>Offer end date has passed</v>
          </cell>
          <cell r="G3635" t="str">
            <v>Office &amp; Stationery</v>
          </cell>
          <cell r="H3635" t="str">
            <v>Correction Tape</v>
          </cell>
          <cell r="I3635">
            <v>41.03</v>
          </cell>
          <cell r="J3635" t="str">
            <v>USD</v>
          </cell>
          <cell r="K3635" t="str">
            <v>Base</v>
          </cell>
          <cell r="L3635" t="str">
            <v>Yes</v>
          </cell>
          <cell r="M3635">
            <v>2038980</v>
          </cell>
          <cell r="N3635">
            <v>2039913</v>
          </cell>
          <cell r="O3635" t="str">
            <v>NETWORK_GEO</v>
          </cell>
          <cell r="P3635">
            <v>1.1000000000000001</v>
          </cell>
          <cell r="Q3635">
            <v>1</v>
          </cell>
          <cell r="R3635" t="str">
            <v>Seller Fulfilled</v>
          </cell>
          <cell r="S3635" t="str">
            <v>Seller Fulfilled</v>
          </cell>
          <cell r="T3635" t="str">
            <v>1B2SVYP5S53C</v>
          </cell>
          <cell r="U3635" t="str">
            <v>10764608016333</v>
          </cell>
        </row>
        <row r="3636">
          <cell r="A3636" t="str">
            <v>1248-EACH</v>
          </cell>
          <cell r="B3636">
            <v>34993663</v>
          </cell>
          <cell r="C3636" t="str">
            <v>BAZIC Permanent Marker Chisel Tip, Black Color Markers, (3/Pack), 1-Pack</v>
          </cell>
          <cell r="D3636" t="str">
            <v>ACTIVE</v>
          </cell>
          <cell r="E3636" t="str">
            <v>PUBLISHED</v>
          </cell>
          <cell r="F3636" t="str">
            <v>Offer end date has passed</v>
          </cell>
          <cell r="G3636" t="str">
            <v>Office &amp; Stationery</v>
          </cell>
          <cell r="H3636" t="str">
            <v>Markers</v>
          </cell>
          <cell r="I3636">
            <v>6.89</v>
          </cell>
          <cell r="J3636" t="str">
            <v>USD</v>
          </cell>
          <cell r="K3636" t="str">
            <v>Base</v>
          </cell>
          <cell r="L3636">
            <v>6.89</v>
          </cell>
          <cell r="M3636">
            <v>2039746</v>
          </cell>
          <cell r="N3636">
            <v>2039719</v>
          </cell>
          <cell r="O3636">
            <v>0.12</v>
          </cell>
          <cell r="P3636">
            <v>17.93</v>
          </cell>
          <cell r="Q3636">
            <v>1</v>
          </cell>
          <cell r="R3636" t="str">
            <v>Seller Fulfilled</v>
          </cell>
          <cell r="S3636" t="str">
            <v>Seller Fulfilled</v>
          </cell>
          <cell r="T3636" t="str">
            <v>2H56D69ZQA0N</v>
          </cell>
          <cell r="U3636" t="str">
            <v>20764608170094</v>
          </cell>
        </row>
        <row r="3637">
          <cell r="A3637" t="str">
            <v>2005-PACK2</v>
          </cell>
          <cell r="B3637">
            <v>425856700</v>
          </cell>
          <cell r="C3637" t="str">
            <v>BAZIC Single Use Super Glue 1g/0.036 Oz, Clear Adhesive Fluid (6/Pack), 2-Packss</v>
          </cell>
          <cell r="D3637" t="str">
            <v>ACTIVE</v>
          </cell>
          <cell r="E3637" t="str">
            <v>PUBLISHED</v>
          </cell>
          <cell r="F3637" t="str">
            <v>Offer end date has passed,Price Adjusted</v>
          </cell>
          <cell r="G3637" t="str">
            <v>Office &amp; Stationery</v>
          </cell>
          <cell r="H3637" t="str">
            <v>Glue</v>
          </cell>
          <cell r="I3637">
            <v>8.57</v>
          </cell>
          <cell r="J3637" t="str">
            <v>USD</v>
          </cell>
          <cell r="K3637" t="str">
            <v>Base</v>
          </cell>
          <cell r="L3637">
            <v>8.57</v>
          </cell>
          <cell r="M3637">
            <v>2039872</v>
          </cell>
          <cell r="N3637">
            <v>2039719</v>
          </cell>
          <cell r="O3637">
            <v>0.08</v>
          </cell>
          <cell r="P3637">
            <v>2.2599999999999998</v>
          </cell>
          <cell r="Q3637">
            <v>1</v>
          </cell>
          <cell r="R3637" t="str">
            <v>Seller Fulfilled</v>
          </cell>
          <cell r="S3637" t="str">
            <v>Seller Fulfilled</v>
          </cell>
          <cell r="T3637" t="str">
            <v>70SVU8KDK7R6</v>
          </cell>
          <cell r="U3637" t="str">
            <v>10764608170240</v>
          </cell>
        </row>
        <row r="3638">
          <cell r="A3638" t="str">
            <v>213-PACK2</v>
          </cell>
          <cell r="B3638">
            <v>234296044</v>
          </cell>
          <cell r="C3638" t="str">
            <v>BAZIC Loose Leaf Binder Ring 1.5" Book Rings Binder Rings (8/Pack), 2-Packs</v>
          </cell>
          <cell r="D3638" t="str">
            <v>ARCHIVED</v>
          </cell>
          <cell r="E3638" t="str">
            <v>UNPUBLISHED</v>
          </cell>
          <cell r="F3638" t="str">
            <v>Offer end date has passed,No Match Found - Adjusted to your last submitted price</v>
          </cell>
          <cell r="G3638" t="str">
            <v>Office &amp; Stationery</v>
          </cell>
          <cell r="H3638" t="str">
            <v>Pens</v>
          </cell>
          <cell r="I3638">
            <v>8.5</v>
          </cell>
          <cell r="J3638" t="str">
            <v>USD</v>
          </cell>
          <cell r="K3638" t="str">
            <v>Base</v>
          </cell>
          <cell r="L3638" t="str">
            <v>Yes</v>
          </cell>
          <cell r="M3638">
            <v>2038710</v>
          </cell>
          <cell r="N3638">
            <v>2039719</v>
          </cell>
          <cell r="O3638" t="str">
            <v>NETWORK_GEO</v>
          </cell>
          <cell r="P3638">
            <v>0.1</v>
          </cell>
          <cell r="Q3638">
            <v>1</v>
          </cell>
          <cell r="R3638" t="str">
            <v>Seller Fulfilled</v>
          </cell>
          <cell r="S3638" t="str">
            <v>Seller Fulfilled</v>
          </cell>
          <cell r="T3638" t="str">
            <v>396167PRNUYV</v>
          </cell>
          <cell r="U3638" t="str">
            <v>00764608170311</v>
          </cell>
        </row>
        <row r="3639">
          <cell r="A3639" t="str">
            <v>2319-SET2</v>
          </cell>
          <cell r="B3639">
            <v>24902726</v>
          </cell>
          <cell r="C3639" t="str">
            <v>BAZIC Highlighter Assorted Color Desk Style Chisel Tip Marker (3/Pack), 2-Packs</v>
          </cell>
          <cell r="D3639" t="str">
            <v>ACTIVE</v>
          </cell>
          <cell r="E3639" t="str">
            <v>PUBLISHED</v>
          </cell>
          <cell r="F3639"/>
          <cell r="G3639" t="str">
            <v>Office &amp; Stationery</v>
          </cell>
          <cell r="H3639" t="str">
            <v>Pens</v>
          </cell>
          <cell r="I3639">
            <v>10.99</v>
          </cell>
          <cell r="J3639" t="str">
            <v>USD</v>
          </cell>
          <cell r="K3639" t="str">
            <v>Base</v>
          </cell>
          <cell r="L3639" t="str">
            <v>Yes</v>
          </cell>
          <cell r="M3639">
            <v>2039896</v>
          </cell>
          <cell r="N3639">
            <v>2039719</v>
          </cell>
          <cell r="O3639" t="str">
            <v>NETWORK_GEO</v>
          </cell>
          <cell r="P3639">
            <v>0.24</v>
          </cell>
          <cell r="Q3639">
            <v>1</v>
          </cell>
          <cell r="R3639" t="str">
            <v>Seller Fulfilled</v>
          </cell>
          <cell r="S3639" t="str">
            <v>Seller Fulfilled</v>
          </cell>
          <cell r="T3639" t="str">
            <v>7L32KK1LTDNO</v>
          </cell>
          <cell r="U3639" t="str">
            <v>00764608017180</v>
          </cell>
        </row>
        <row r="3640">
          <cell r="A3640" t="str">
            <v>2506-CASE</v>
          </cell>
          <cell r="B3640">
            <v>367550947</v>
          </cell>
          <cell r="C3640" t="str">
            <v>Bazic Products 2506 8 Color Propelling Crayons-Pack of 144</v>
          </cell>
          <cell r="D3640" t="str">
            <v>RETIRED</v>
          </cell>
          <cell r="E3640" t="str">
            <v>UNPUBLISHED</v>
          </cell>
          <cell r="F3640" t="str">
            <v>Shipping information is not found,No online price found for the item,Offer end date has passed,Reasonable Price Not Satisfied</v>
          </cell>
          <cell r="G3640" t="str">
            <v>Office &amp; Stationery</v>
          </cell>
          <cell r="H3640" t="str">
            <v>Pens</v>
          </cell>
          <cell r="I3640">
            <v>11.1</v>
          </cell>
          <cell r="J3640" t="str">
            <v>USD</v>
          </cell>
          <cell r="K3640" t="str">
            <v>Base</v>
          </cell>
          <cell r="L3640" t="str">
            <v>Yes</v>
          </cell>
          <cell r="M3640">
            <v>2039722</v>
          </cell>
          <cell r="N3640">
            <v>2039719</v>
          </cell>
          <cell r="O3640" t="str">
            <v>NETWORK_GEO</v>
          </cell>
          <cell r="P3640">
            <v>0.32</v>
          </cell>
          <cell r="Q3640">
            <v>1</v>
          </cell>
          <cell r="R3640" t="str">
            <v>Seller Fulfilled</v>
          </cell>
          <cell r="S3640" t="str">
            <v>Seller Fulfilled</v>
          </cell>
          <cell r="T3640" t="str">
            <v>1QYIVFUTWE91</v>
          </cell>
          <cell r="U3640" t="str">
            <v>00467628194809</v>
          </cell>
        </row>
        <row r="3641">
          <cell r="A3641" t="str">
            <v>3167-EA-PP</v>
          </cell>
          <cell r="B3641">
            <v>5097213016</v>
          </cell>
          <cell r="C3641" t="str">
            <v>BAZIC 3 Ring Binder 1" Economy View Binders Pastel Purple Color, Hold 175 Sheets, 1-Count</v>
          </cell>
          <cell r="D3641" t="str">
            <v>ACTIVE</v>
          </cell>
          <cell r="E3641" t="str">
            <v>PUBLISHED</v>
          </cell>
          <cell r="F3641" t="str">
            <v>Offer end date has passed,Price Adjusted</v>
          </cell>
          <cell r="G3641" t="str">
            <v>Office &amp; Stationery</v>
          </cell>
          <cell r="H3641" t="str">
            <v>Binders</v>
          </cell>
          <cell r="I3641">
            <v>9.01</v>
          </cell>
          <cell r="J3641" t="str">
            <v>USD</v>
          </cell>
          <cell r="K3641" t="str">
            <v>Base</v>
          </cell>
          <cell r="L3641">
            <v>9.01</v>
          </cell>
          <cell r="M3641">
            <v>2039738</v>
          </cell>
          <cell r="N3641">
            <v>2039719</v>
          </cell>
          <cell r="O3641">
            <v>0.71499999999999997</v>
          </cell>
          <cell r="P3641">
            <v>3.04</v>
          </cell>
          <cell r="Q3641">
            <v>1</v>
          </cell>
          <cell r="R3641" t="str">
            <v>Seller Fulfilled</v>
          </cell>
          <cell r="S3641" t="str">
            <v>Seller Fulfilled</v>
          </cell>
          <cell r="T3641" t="str">
            <v>42G0IBATJL6P</v>
          </cell>
          <cell r="U3641" t="str">
            <v>10764608017330</v>
          </cell>
        </row>
        <row r="3642">
          <cell r="A3642" t="str">
            <v>3434-BOX</v>
          </cell>
          <cell r="B3642">
            <v>124282714</v>
          </cell>
          <cell r="C3642" t="str">
            <v>BAZIC Jumbo Craft Sticks Colored Wood, Large Non Toxic Stick, 1200-Count</v>
          </cell>
          <cell r="D3642" t="str">
            <v>ARCHIVED</v>
          </cell>
          <cell r="E3642" t="str">
            <v>UNPUBLISHED</v>
          </cell>
          <cell r="F3642" t="str">
            <v>Offer end date has passed</v>
          </cell>
          <cell r="G3642" t="str">
            <v>Crafts</v>
          </cell>
          <cell r="H3642" t="str">
            <v>Craft Sticks</v>
          </cell>
          <cell r="I3642">
            <v>46.49</v>
          </cell>
          <cell r="J3642" t="str">
            <v>USD</v>
          </cell>
          <cell r="K3642" t="str">
            <v>Base</v>
          </cell>
          <cell r="L3642" t="str">
            <v>Yes</v>
          </cell>
          <cell r="M3642">
            <v>2039894</v>
          </cell>
          <cell r="N3642">
            <v>2039719</v>
          </cell>
          <cell r="O3642">
            <v>7.64</v>
          </cell>
          <cell r="P3642">
            <v>2.1800000000000002</v>
          </cell>
          <cell r="Q3642">
            <v>1</v>
          </cell>
          <cell r="R3642" t="str">
            <v>Seller Fulfilled</v>
          </cell>
          <cell r="S3642" t="str">
            <v>Seller Fulfilled</v>
          </cell>
          <cell r="T3642" t="str">
            <v>2G71SCONLA9I</v>
          </cell>
          <cell r="U3642" t="str">
            <v>10764608017811</v>
          </cell>
        </row>
        <row r="3643">
          <cell r="A3643" t="str">
            <v>3920-EACH</v>
          </cell>
          <cell r="B3643">
            <v>501306772</v>
          </cell>
          <cell r="C3643" t="str">
            <v>BAZIC Kids Paint Set 12 Colors 60ml Non-Toxic Vibrant Colors 1-Pack</v>
          </cell>
          <cell r="D3643" t="str">
            <v>ACTIVE</v>
          </cell>
          <cell r="E3643" t="str">
            <v>PUBLISHED</v>
          </cell>
          <cell r="F3643"/>
          <cell r="G3643" t="str">
            <v>Office &amp; Stationery</v>
          </cell>
          <cell r="H3643" t="str">
            <v>Form Holders &amp; Clipboards</v>
          </cell>
          <cell r="I3643">
            <v>67.290000000000006</v>
          </cell>
          <cell r="J3643" t="str">
            <v>USD</v>
          </cell>
          <cell r="K3643" t="str">
            <v>Base</v>
          </cell>
          <cell r="L3643" t="str">
            <v>Yes</v>
          </cell>
          <cell r="M3643">
            <v>2039748</v>
          </cell>
          <cell r="N3643">
            <v>2039893</v>
          </cell>
          <cell r="O3643" t="str">
            <v>NETWORK_GEO</v>
          </cell>
          <cell r="P3643">
            <v>10.74</v>
          </cell>
          <cell r="Q3643">
            <v>1</v>
          </cell>
          <cell r="R3643" t="str">
            <v>Seller Fulfilled</v>
          </cell>
          <cell r="S3643" t="str">
            <v>Seller Fulfilled</v>
          </cell>
          <cell r="T3643" t="str">
            <v>41P3ID2324M9</v>
          </cell>
          <cell r="U3643" t="str">
            <v>20764608018051</v>
          </cell>
        </row>
        <row r="3644">
          <cell r="A3644" t="str">
            <v>49427-EACH</v>
          </cell>
          <cell r="B3644">
            <v>1920807187</v>
          </cell>
          <cell r="C3644" t="str">
            <v>Stitch Coloring Book 1 Title, Fun Game Workbook for Learning Drawing Coloring, 1-Pack</v>
          </cell>
          <cell r="D3644" t="str">
            <v>ACTIVE</v>
          </cell>
          <cell r="E3644" t="str">
            <v>PUBLISHED</v>
          </cell>
          <cell r="F3644" t="str">
            <v>IP-Variants,Price Adjusted</v>
          </cell>
          <cell r="G3644" t="str">
            <v>Office &amp; Stationery</v>
          </cell>
          <cell r="H3644" t="str">
            <v>Paper Clips</v>
          </cell>
          <cell r="I3644">
            <v>42.25</v>
          </cell>
          <cell r="J3644" t="str">
            <v>USD</v>
          </cell>
          <cell r="K3644" t="str">
            <v>Base</v>
          </cell>
          <cell r="L3644" t="str">
            <v>Yes</v>
          </cell>
          <cell r="M3644">
            <v>2038710</v>
          </cell>
          <cell r="N3644">
            <v>2039905</v>
          </cell>
          <cell r="O3644" t="str">
            <v>NETWORK_GEO</v>
          </cell>
          <cell r="P3644">
            <v>5.86</v>
          </cell>
          <cell r="Q3644">
            <v>1</v>
          </cell>
          <cell r="R3644" t="str">
            <v>Seller Fulfilled</v>
          </cell>
          <cell r="S3644" t="str">
            <v>Seller Fulfilled</v>
          </cell>
          <cell r="T3644" t="str">
            <v>6X8JG6Z3B2XV</v>
          </cell>
          <cell r="U3644" t="str">
            <v>10764608002046</v>
          </cell>
        </row>
        <row r="3645">
          <cell r="A3645" t="str">
            <v>5106-SET4</v>
          </cell>
          <cell r="B3645">
            <v>54445020</v>
          </cell>
          <cell r="C3645" t="str">
            <v>BAZIC Sticky Notes 3x3 Neon Assorted Colors, (80 Sheets/Pack), 4-Pack</v>
          </cell>
          <cell r="D3645" t="str">
            <v>ACTIVE</v>
          </cell>
          <cell r="E3645" t="str">
            <v>PUBLISHED</v>
          </cell>
          <cell r="G3645" t="str">
            <v>Office &amp; Stationery</v>
          </cell>
          <cell r="H3645" t="str">
            <v>Sticky Notes</v>
          </cell>
          <cell r="I3645">
            <v>8.99</v>
          </cell>
          <cell r="J3645" t="str">
            <v>USD</v>
          </cell>
          <cell r="K3645" t="str">
            <v>Base</v>
          </cell>
          <cell r="L3645">
            <v>8.99</v>
          </cell>
          <cell r="M3645">
            <v>2039904</v>
          </cell>
          <cell r="N3645">
            <v>2038710</v>
          </cell>
          <cell r="O3645" t="str">
            <v>NETWORK_GEO</v>
          </cell>
          <cell r="P3645">
            <v>1.58</v>
          </cell>
          <cell r="Q3645">
            <v>1</v>
          </cell>
          <cell r="R3645" t="str">
            <v>Seller Fulfilled</v>
          </cell>
          <cell r="S3645" t="str">
            <v>Walmart Fulfilled</v>
          </cell>
          <cell r="T3645" t="str">
            <v>6E57OU0LI007</v>
          </cell>
          <cell r="U3645" t="str">
            <v>10764608020804</v>
          </cell>
        </row>
        <row r="3646">
          <cell r="A3646" t="str">
            <v>583-CASE</v>
          </cell>
          <cell r="B3646">
            <v>656434474</v>
          </cell>
          <cell r="C3646" t="str">
            <v>BAZIC Construction Paper Pad 96 Sheets 9"x12" Assorted Colors, 24-Pack</v>
          </cell>
          <cell r="D3646" t="str">
            <v>ACTIVE</v>
          </cell>
          <cell r="E3646" t="str">
            <v>PUBLISHED</v>
          </cell>
          <cell r="F3646" t="str">
            <v>Reasonable price requirements are not met,Reasonable Price Not Satisfied</v>
          </cell>
          <cell r="G3646" t="str">
            <v>Crafts</v>
          </cell>
          <cell r="H3646" t="str">
            <v>Construction Paper</v>
          </cell>
          <cell r="I3646">
            <v>112.29</v>
          </cell>
          <cell r="J3646" t="str">
            <v>USD</v>
          </cell>
          <cell r="K3646" t="str">
            <v>Base</v>
          </cell>
          <cell r="L3646">
            <v>112.29</v>
          </cell>
          <cell r="M3646">
            <v>2038710</v>
          </cell>
          <cell r="N3646">
            <v>2038710</v>
          </cell>
          <cell r="O3646" t="str">
            <v>NETWORK_GEO</v>
          </cell>
          <cell r="P3646">
            <v>29.94</v>
          </cell>
          <cell r="Q3646">
            <v>1</v>
          </cell>
          <cell r="R3646" t="str">
            <v>Seller Fulfilled</v>
          </cell>
          <cell r="S3646" t="str">
            <v>Seller Fulfilled</v>
          </cell>
          <cell r="T3646" t="str">
            <v>5RHXDUYGJXNQ</v>
          </cell>
          <cell r="U3646" t="str">
            <v>20764608020931</v>
          </cell>
        </row>
        <row r="3647">
          <cell r="A3647" t="str">
            <v>6053-CASE</v>
          </cell>
          <cell r="B3647">
            <v>1340085460</v>
          </cell>
          <cell r="C3647" t="str">
            <v>BAZIC Aluminum Framed Magnetic Dry Erase and Cork Combo Board 16" X 20", Black Marker, Magnets, 6-Pack</v>
          </cell>
          <cell r="D3647" t="str">
            <v>ACTIVE</v>
          </cell>
          <cell r="E3647" t="str">
            <v>PUBLISHED</v>
          </cell>
          <cell r="G3647" t="str">
            <v>Office &amp; Stationery</v>
          </cell>
          <cell r="H3647" t="str">
            <v>Whiteboards</v>
          </cell>
          <cell r="I3647">
            <v>57.3</v>
          </cell>
          <cell r="J3647" t="str">
            <v>USD</v>
          </cell>
          <cell r="K3647" t="str">
            <v>Base</v>
          </cell>
          <cell r="L3647">
            <v>57.3</v>
          </cell>
          <cell r="M3647">
            <v>2039885</v>
          </cell>
          <cell r="N3647">
            <v>2038710</v>
          </cell>
          <cell r="O3647" t="str">
            <v>NETWORK_GEO</v>
          </cell>
          <cell r="P3647">
            <v>28.64</v>
          </cell>
          <cell r="Q3647">
            <v>1</v>
          </cell>
          <cell r="R3647" t="str">
            <v>Seller Fulfilled</v>
          </cell>
          <cell r="S3647" t="str">
            <v>Seller Fulfilled</v>
          </cell>
          <cell r="T3647" t="str">
            <v>2J0BHYT1ST4K</v>
          </cell>
          <cell r="U3647" t="str">
            <v>20764608021020</v>
          </cell>
        </row>
        <row r="3648">
          <cell r="A3648" t="str">
            <v>70513-SET2</v>
          </cell>
          <cell r="B3648">
            <v>971253803</v>
          </cell>
          <cell r="C3648" t="str">
            <v>Activity &amp; Coloring KAPPA Mermaids &amp; Ballerinas Book 2-Title for Drawing, 2-Pack</v>
          </cell>
          <cell r="D3648" t="str">
            <v>ACTIVE</v>
          </cell>
          <cell r="E3648" t="str">
            <v>PUBLISHED</v>
          </cell>
          <cell r="G3648" t="str">
            <v>Crafts</v>
          </cell>
          <cell r="H3648" t="str">
            <v>Coloring Books</v>
          </cell>
          <cell r="I3648">
            <v>9.19</v>
          </cell>
          <cell r="J3648" t="str">
            <v>USD</v>
          </cell>
          <cell r="K3648" t="str">
            <v>Base</v>
          </cell>
          <cell r="L3648">
            <v>9.19</v>
          </cell>
          <cell r="M3648">
            <v>2038710</v>
          </cell>
          <cell r="N3648">
            <v>2038710</v>
          </cell>
          <cell r="O3648" t="str">
            <v>NETWORK_GEO</v>
          </cell>
          <cell r="P3648">
            <v>5.48</v>
          </cell>
          <cell r="Q3648">
            <v>1</v>
          </cell>
          <cell r="R3648" t="str">
            <v>Seller Fulfilled</v>
          </cell>
          <cell r="S3648" t="str">
            <v>Seller Fulfilled</v>
          </cell>
          <cell r="T3648" t="str">
            <v>3002PXCH0I4J</v>
          </cell>
          <cell r="U3648" t="str">
            <v>00464909018557</v>
          </cell>
        </row>
        <row r="3649">
          <cell r="A3649" t="str">
            <v>708-EACH</v>
          </cell>
          <cell r="B3649">
            <v>24871497</v>
          </cell>
          <cell r="C3649" t="str">
            <v>BAZIC Electra Mechanical Pencil 0.7mm, Latex Free Eraser, (5/Pack), 1-Pack</v>
          </cell>
          <cell r="D3649" t="str">
            <v>ACTIVE</v>
          </cell>
          <cell r="E3649" t="str">
            <v>PUBLISHED</v>
          </cell>
          <cell r="F3649" t="str">
            <v>Offer end date has passed,Min. Allowed Seller Price Reached</v>
          </cell>
          <cell r="G3649" t="str">
            <v>Office &amp; Stationery</v>
          </cell>
          <cell r="H3649" t="str">
            <v>Mechanical Pencils</v>
          </cell>
          <cell r="I3649">
            <v>7.99</v>
          </cell>
          <cell r="J3649" t="str">
            <v>USD</v>
          </cell>
          <cell r="K3649" t="str">
            <v>Base</v>
          </cell>
          <cell r="L3649" t="str">
            <v>Yes</v>
          </cell>
          <cell r="M3649">
            <v>2039720</v>
          </cell>
          <cell r="N3649" t="str">
            <v>NETWORK_GEO</v>
          </cell>
          <cell r="O3649">
            <v>0.09</v>
          </cell>
          <cell r="P3649">
            <v>0.14000000000000001</v>
          </cell>
          <cell r="Q3649">
            <v>1</v>
          </cell>
          <cell r="R3649" t="str">
            <v>Seller Fulfilled</v>
          </cell>
          <cell r="S3649" t="str">
            <v>WFS Eligible</v>
          </cell>
          <cell r="T3649" t="str">
            <v>37X64C2OKE2F</v>
          </cell>
          <cell r="U3649" t="str">
            <v>00764608002131</v>
          </cell>
        </row>
        <row r="3650">
          <cell r="A3650" t="str">
            <v>730-BOX</v>
          </cell>
          <cell r="B3650">
            <v>524433884</v>
          </cell>
          <cell r="C3650" t="str">
            <v>BAZIC Multi Point Pencil Sport w/ Latex Free Eraser, (8/Pack), 24-Pack</v>
          </cell>
          <cell r="D3650" t="str">
            <v>ACTIVE</v>
          </cell>
          <cell r="E3650" t="str">
            <v>PUBLISHED</v>
          </cell>
          <cell r="F3650" t="str">
            <v>Reasonable price requirements are not met,Reasonable Price Not Satisfied</v>
          </cell>
          <cell r="G3650" t="str">
            <v>Office &amp; Stationery</v>
          </cell>
          <cell r="H3650" t="str">
            <v>Index Dividers</v>
          </cell>
          <cell r="I3650">
            <v>7.99</v>
          </cell>
          <cell r="J3650" t="str">
            <v>USD</v>
          </cell>
          <cell r="K3650" t="str">
            <v>Base</v>
          </cell>
          <cell r="L3650" t="str">
            <v>Yes</v>
          </cell>
          <cell r="M3650">
            <v>2039721</v>
          </cell>
          <cell r="N3650">
            <v>2039889</v>
          </cell>
          <cell r="O3650" t="str">
            <v>NETWORK_GEO</v>
          </cell>
          <cell r="P3650">
            <v>0.1</v>
          </cell>
          <cell r="Q3650">
            <v>1</v>
          </cell>
          <cell r="R3650" t="str">
            <v>Seller Fulfilled</v>
          </cell>
          <cell r="S3650" t="str">
            <v>Seller Fulfilled</v>
          </cell>
          <cell r="T3650" t="str">
            <v>7GTB4OA3KV2F</v>
          </cell>
          <cell r="U3650" t="str">
            <v>00764608021507</v>
          </cell>
        </row>
        <row r="3651">
          <cell r="A3651" t="str">
            <v>8005-CASE</v>
          </cell>
          <cell r="B3651">
            <v>672257253</v>
          </cell>
          <cell r="C3651" t="str">
            <v>BAZIC School Kit Supplies Kit 86 Count, Bazic Products School Supplies Composition Books for Student 3-6 Grades, Spec May Vary, 1-Pack</v>
          </cell>
          <cell r="D3651" t="str">
            <v>ACTIVE</v>
          </cell>
          <cell r="E3651" t="str">
            <v>PUBLISHED</v>
          </cell>
          <cell r="F3651" t="str">
            <v>Offer end date has passed</v>
          </cell>
          <cell r="G3651" t="str">
            <v>Office &amp; Stationery</v>
          </cell>
          <cell r="H3651" t="str">
            <v>Index Dividers</v>
          </cell>
          <cell r="I3651">
            <v>305.5</v>
          </cell>
          <cell r="J3651" t="str">
            <v>USD</v>
          </cell>
          <cell r="K3651" t="str">
            <v>Base</v>
          </cell>
          <cell r="L3651" t="str">
            <v>Yes</v>
          </cell>
          <cell r="M3651">
            <v>2038710</v>
          </cell>
          <cell r="N3651">
            <v>2039889</v>
          </cell>
          <cell r="O3651" t="str">
            <v>NETWORK_GEO</v>
          </cell>
          <cell r="P3651">
            <v>36</v>
          </cell>
          <cell r="Q3651">
            <v>1</v>
          </cell>
          <cell r="R3651" t="str">
            <v>Seller Fulfilled</v>
          </cell>
          <cell r="S3651" t="str">
            <v>Seller Fulfilled</v>
          </cell>
          <cell r="T3651" t="str">
            <v>68G8D0KKWRK5</v>
          </cell>
          <cell r="U3651" t="str">
            <v>20764608021525</v>
          </cell>
        </row>
        <row r="3652">
          <cell r="A3652" t="str">
            <v>841-SET4</v>
          </cell>
          <cell r="B3652">
            <v>53426609</v>
          </cell>
          <cell r="C3652" t="str">
            <v>BAZIC Plastic Pencil Case Utility Storage Box, Bright Color, 4-Pack</v>
          </cell>
          <cell r="D3652" t="str">
            <v>ACTIVE</v>
          </cell>
          <cell r="E3652" t="str">
            <v>PUBLISHED</v>
          </cell>
          <cell r="F3652" t="str">
            <v>Offer end date has passed</v>
          </cell>
          <cell r="G3652" t="str">
            <v>Office &amp; Stationery</v>
          </cell>
          <cell r="H3652" t="str">
            <v>Pocket Folders</v>
          </cell>
          <cell r="I3652">
            <v>10.99</v>
          </cell>
          <cell r="J3652" t="str">
            <v>USD</v>
          </cell>
          <cell r="K3652" t="str">
            <v>Base</v>
          </cell>
          <cell r="L3652" t="str">
            <v>Yes</v>
          </cell>
          <cell r="M3652">
            <v>2039750</v>
          </cell>
          <cell r="N3652">
            <v>2039742</v>
          </cell>
          <cell r="O3652" t="str">
            <v>NETWORK_GEO</v>
          </cell>
          <cell r="P3652">
            <v>0.77500000000000002</v>
          </cell>
          <cell r="Q3652">
            <v>1</v>
          </cell>
          <cell r="R3652" t="str">
            <v>WFS Eligible</v>
          </cell>
          <cell r="S3652" t="str">
            <v>Seller Fulfilled</v>
          </cell>
          <cell r="T3652" t="str">
            <v>1T1DPR684CVU</v>
          </cell>
          <cell r="U3652" t="str">
            <v>00764608021743</v>
          </cell>
        </row>
        <row r="3653">
          <cell r="A3653" t="str">
            <v>977-PACK4</v>
          </cell>
          <cell r="B3653">
            <v>358347027</v>
          </cell>
          <cell r="C3653" t="str">
            <v>BAZIC Silver Duct Tape 1.88" X 30 Yards, Tear by Hand, 4-Pack</v>
          </cell>
          <cell r="D3653" t="str">
            <v>ACTIVE</v>
          </cell>
          <cell r="E3653" t="str">
            <v>PUBLISHED</v>
          </cell>
          <cell r="F3653" t="str">
            <v>Offer end date has passed</v>
          </cell>
          <cell r="G3653" t="str">
            <v>Office &amp; Stationery</v>
          </cell>
          <cell r="H3653" t="str">
            <v>Pencil &amp; Pen Erasers</v>
          </cell>
          <cell r="I3653">
            <v>41.99</v>
          </cell>
          <cell r="J3653" t="str">
            <v>USD</v>
          </cell>
          <cell r="K3653" t="str">
            <v>Base</v>
          </cell>
          <cell r="L3653" t="str">
            <v>Yes</v>
          </cell>
          <cell r="M3653">
            <v>2042502</v>
          </cell>
          <cell r="N3653">
            <v>2039721</v>
          </cell>
          <cell r="O3653" t="str">
            <v>NETWORK_GEO</v>
          </cell>
          <cell r="P3653">
            <v>4.0599999999999996</v>
          </cell>
          <cell r="Q3653">
            <v>1</v>
          </cell>
          <cell r="R3653" t="str">
            <v>Seller Fulfilled</v>
          </cell>
          <cell r="S3653" t="str">
            <v>Seller Fulfilled</v>
          </cell>
          <cell r="T3653" t="str">
            <v>5S82R0INW19I</v>
          </cell>
          <cell r="U3653" t="str">
            <v>10764608022167</v>
          </cell>
        </row>
        <row r="3654">
          <cell r="A3654" t="str">
            <v>S-46-EACH</v>
          </cell>
          <cell r="B3654">
            <v>40771203</v>
          </cell>
          <cell r="C3654" t="str">
            <v>Basic Products BAZIC 9" X 12" for Rent Sign</v>
          </cell>
          <cell r="D3654" t="str">
            <v>ARCHIVED</v>
          </cell>
          <cell r="E3654" t="str">
            <v>UNPUBLISHED</v>
          </cell>
          <cell r="F3654" t="str">
            <v>Offer end date has passed</v>
          </cell>
          <cell r="G3654" t="str">
            <v>Office &amp; Stationery</v>
          </cell>
          <cell r="H3654" t="str">
            <v>Pencil &amp; Pen Erasers</v>
          </cell>
          <cell r="I3654">
            <v>9.99</v>
          </cell>
          <cell r="J3654" t="str">
            <v>USD</v>
          </cell>
          <cell r="K3654" t="str">
            <v>Base</v>
          </cell>
          <cell r="L3654" t="str">
            <v>Yes</v>
          </cell>
          <cell r="M3654">
            <v>2038710</v>
          </cell>
          <cell r="N3654">
            <v>2039721</v>
          </cell>
          <cell r="O3654" t="str">
            <v>NETWORK_GEO</v>
          </cell>
          <cell r="P3654">
            <v>0.45</v>
          </cell>
          <cell r="Q3654">
            <v>1</v>
          </cell>
          <cell r="R3654" t="str">
            <v>WFS Eligible</v>
          </cell>
          <cell r="S3654" t="str">
            <v>Seller Fulfilled</v>
          </cell>
          <cell r="T3654" t="str">
            <v>2W4CEIED8XDH</v>
          </cell>
          <cell r="U3654" t="str">
            <v>00461123660111</v>
          </cell>
        </row>
        <row r="3655">
          <cell r="A3655" t="str">
            <v>1058-CASE</v>
          </cell>
          <cell r="B3655">
            <v>394446799</v>
          </cell>
          <cell r="C3655" t="str">
            <v>BAZIC School Backpack Classic 17" Orange, School Bag for Students, 12-Pack</v>
          </cell>
          <cell r="D3655" t="str">
            <v>ARCHIVED</v>
          </cell>
          <cell r="E3655" t="str">
            <v>UNPUBLISHED</v>
          </cell>
          <cell r="F3655" t="str">
            <v>Offer end date has passed</v>
          </cell>
          <cell r="G3655" t="str">
            <v>Office &amp; Stationery</v>
          </cell>
          <cell r="H3655" t="str">
            <v>Sidewalk Chalks</v>
          </cell>
          <cell r="I3655">
            <v>8.25</v>
          </cell>
          <cell r="J3655" t="str">
            <v>USD</v>
          </cell>
          <cell r="K3655" t="str">
            <v>Base</v>
          </cell>
          <cell r="L3655" t="str">
            <v>Yes</v>
          </cell>
          <cell r="M3655">
            <v>2038980</v>
          </cell>
          <cell r="N3655">
            <v>2038710</v>
          </cell>
          <cell r="O3655" t="str">
            <v>NETWORK_GEO</v>
          </cell>
          <cell r="P3655">
            <v>0.36499999999999999</v>
          </cell>
          <cell r="Q3655">
            <v>1</v>
          </cell>
          <cell r="R3655" t="str">
            <v>WFS Eligible</v>
          </cell>
          <cell r="S3655" t="str">
            <v>Seller Fulfilled</v>
          </cell>
          <cell r="T3655" t="str">
            <v>740CARYDJI77</v>
          </cell>
          <cell r="U3655" t="str">
            <v>00764608024096</v>
          </cell>
        </row>
        <row r="3656">
          <cell r="A3656" t="str">
            <v>1105-EACH</v>
          </cell>
          <cell r="B3656">
            <v>5211216378</v>
          </cell>
          <cell r="C3656" t="str">
            <v>VALENCIA 16" Unicorns Backpack, BAZIC x SYDNEY Fashion Backpack Shoulder Bag Casual Travel Bag Hiking Daypack</v>
          </cell>
          <cell r="D3656" t="str">
            <v>ARCHIVED</v>
          </cell>
          <cell r="E3656" t="str">
            <v>UNPUBLISHED</v>
          </cell>
          <cell r="F3656" t="str">
            <v>Offer end date has passed</v>
          </cell>
          <cell r="G3656" t="str">
            <v>Office &amp; Stationery</v>
          </cell>
          <cell r="H3656" t="str">
            <v>Binders</v>
          </cell>
          <cell r="I3656">
            <v>79.739999999999995</v>
          </cell>
          <cell r="J3656" t="str">
            <v>USD</v>
          </cell>
          <cell r="K3656" t="str">
            <v>Base</v>
          </cell>
          <cell r="L3656" t="str">
            <v>Yes</v>
          </cell>
          <cell r="M3656">
            <v>2038980</v>
          </cell>
          <cell r="N3656">
            <v>2039738</v>
          </cell>
          <cell r="O3656" t="str">
            <v>NETWORK_GEO</v>
          </cell>
          <cell r="P3656">
            <v>14.22</v>
          </cell>
          <cell r="Q3656">
            <v>1</v>
          </cell>
          <cell r="R3656" t="str">
            <v>Seller Fulfilled</v>
          </cell>
          <cell r="S3656" t="str">
            <v>Seller Fulfilled</v>
          </cell>
          <cell r="T3656" t="str">
            <v>15X1RZ49J3T6</v>
          </cell>
          <cell r="U3656" t="str">
            <v>20764608031265</v>
          </cell>
        </row>
        <row r="3657">
          <cell r="A3657" t="str">
            <v>1735-EACH</v>
          </cell>
          <cell r="B3657">
            <v>24889296</v>
          </cell>
          <cell r="C3657" t="str">
            <v>BAZIC Royal Red Color Rollerball Pen 0.7mm w/ Regulator, (3/Pack), 1-Pack</v>
          </cell>
          <cell r="D3657" t="str">
            <v>ARCHIVED</v>
          </cell>
          <cell r="E3657" t="str">
            <v>UNPUBLISHED</v>
          </cell>
          <cell r="F3657" t="str">
            <v>Offer end date has passed</v>
          </cell>
          <cell r="G3657" t="str">
            <v>Office &amp; Stationery</v>
          </cell>
          <cell r="H3657" t="str">
            <v>Binders</v>
          </cell>
          <cell r="I3657">
            <v>11.99</v>
          </cell>
          <cell r="J3657" t="str">
            <v>USD</v>
          </cell>
          <cell r="K3657" t="str">
            <v>Base</v>
          </cell>
          <cell r="L3657" t="str">
            <v>Yes</v>
          </cell>
          <cell r="M3657">
            <v>2039719</v>
          </cell>
          <cell r="N3657">
            <v>2039738</v>
          </cell>
          <cell r="O3657" t="str">
            <v>NETWORK_GEO</v>
          </cell>
          <cell r="P3657">
            <v>0.68</v>
          </cell>
          <cell r="Q3657">
            <v>1</v>
          </cell>
          <cell r="R3657" t="str">
            <v>Seller Fulfilled</v>
          </cell>
          <cell r="S3657" t="str">
            <v>Seller Fulfilled</v>
          </cell>
          <cell r="T3657" t="str">
            <v>30S9YL7YV3XJ</v>
          </cell>
          <cell r="U3657" t="str">
            <v>00764608031414</v>
          </cell>
        </row>
        <row r="3658">
          <cell r="A3658" t="str">
            <v>2029-EACH</v>
          </cell>
          <cell r="B3658">
            <v>32595642</v>
          </cell>
          <cell r="C3658" t="str">
            <v>BAZIC Washable Dual Tip Glue Pen 1Oz (29.5 mL), Two-Way Applicator, 1-Pack</v>
          </cell>
          <cell r="D3658" t="str">
            <v>ARCHIVED</v>
          </cell>
          <cell r="E3658" t="str">
            <v>UNPUBLISHED</v>
          </cell>
          <cell r="F3658" t="str">
            <v>Offer end date has passed</v>
          </cell>
          <cell r="G3658" t="str">
            <v>Office &amp; Stationery</v>
          </cell>
          <cell r="H3658" t="str">
            <v>Binders</v>
          </cell>
          <cell r="I3658">
            <v>61.59</v>
          </cell>
          <cell r="J3658" t="str">
            <v>USD</v>
          </cell>
          <cell r="K3658" t="str">
            <v>Base</v>
          </cell>
          <cell r="L3658" t="str">
            <v>Yes</v>
          </cell>
          <cell r="M3658">
            <v>2039872</v>
          </cell>
          <cell r="N3658">
            <v>2039738</v>
          </cell>
          <cell r="O3658" t="str">
            <v>NETWORK_GEO</v>
          </cell>
          <cell r="P3658">
            <v>14.14</v>
          </cell>
          <cell r="Q3658">
            <v>1</v>
          </cell>
          <cell r="R3658" t="str">
            <v>Seller Fulfilled</v>
          </cell>
          <cell r="S3658" t="str">
            <v>Seller Fulfilled</v>
          </cell>
          <cell r="T3658" t="str">
            <v>4NTOX7YKIG10</v>
          </cell>
          <cell r="U3658" t="str">
            <v>20764608031500</v>
          </cell>
        </row>
        <row r="3659">
          <cell r="A3659" t="str">
            <v>2080-SET3</v>
          </cell>
          <cell r="B3659">
            <v>35019495</v>
          </cell>
          <cell r="C3659" t="str">
            <v>BAZIC 8 mm x 8 m Permanent Glue Tape 1 Pack [2080]</v>
          </cell>
          <cell r="D3659" t="str">
            <v>ACTIVE</v>
          </cell>
          <cell r="E3659" t="str">
            <v>PUBLISHED</v>
          </cell>
          <cell r="G3659" t="str">
            <v>Office &amp; Stationery</v>
          </cell>
          <cell r="H3659" t="str">
            <v>Tape Runners</v>
          </cell>
          <cell r="I3659">
            <v>10.99</v>
          </cell>
          <cell r="J3659" t="str">
            <v>USD</v>
          </cell>
          <cell r="K3659" t="str">
            <v>Base</v>
          </cell>
          <cell r="L3659">
            <v>10.99</v>
          </cell>
          <cell r="M3659">
            <v>2038710</v>
          </cell>
          <cell r="N3659">
            <v>2039742</v>
          </cell>
          <cell r="O3659" t="str">
            <v>NETWORK_GEO</v>
          </cell>
          <cell r="P3659">
            <v>0.78</v>
          </cell>
          <cell r="Q3659">
            <v>1</v>
          </cell>
          <cell r="R3659" t="str">
            <v>Seller Fulfilled</v>
          </cell>
          <cell r="S3659" t="str">
            <v>Seller Fulfilled</v>
          </cell>
          <cell r="T3659" t="str">
            <v>6HBFDQXRLFMW</v>
          </cell>
          <cell r="U3659" t="str">
            <v>00764608031964</v>
          </cell>
        </row>
        <row r="3660">
          <cell r="A3660" t="str">
            <v>267-CASE</v>
          </cell>
          <cell r="B3660">
            <v>614763576</v>
          </cell>
          <cell r="C3660" t="str">
            <v>BAZIC Binder Clips Large 2 Inch (51mm) Black, Paper Clips (12/Pack), 12-Packs</v>
          </cell>
          <cell r="D3660" t="str">
            <v>ACTIVE</v>
          </cell>
          <cell r="E3660" t="str">
            <v>PUBLISHED</v>
          </cell>
          <cell r="F3660" t="str">
            <v>Offer end date has passed</v>
          </cell>
          <cell r="G3660" t="str">
            <v>Crafts</v>
          </cell>
          <cell r="H3660" t="str">
            <v>Clays &amp; Doughs</v>
          </cell>
          <cell r="I3660">
            <v>13.99</v>
          </cell>
          <cell r="J3660" t="str">
            <v>USD</v>
          </cell>
          <cell r="K3660" t="str">
            <v>Base</v>
          </cell>
          <cell r="L3660" t="str">
            <v>Yes</v>
          </cell>
          <cell r="M3660">
            <v>2039905</v>
          </cell>
          <cell r="N3660">
            <v>2039741</v>
          </cell>
          <cell r="O3660" t="str">
            <v>NETWORK_GEO</v>
          </cell>
          <cell r="P3660">
            <v>1.05</v>
          </cell>
          <cell r="Q3660">
            <v>1</v>
          </cell>
          <cell r="R3660" t="str">
            <v>Seller Fulfilled</v>
          </cell>
          <cell r="S3660" t="str">
            <v>WFS Eligible</v>
          </cell>
          <cell r="T3660" t="str">
            <v>0WJBK83GK93Q</v>
          </cell>
          <cell r="U3660" t="str">
            <v>00764608033210</v>
          </cell>
        </row>
        <row r="3661">
          <cell r="A3661" t="str">
            <v>3012-BOX</v>
          </cell>
          <cell r="B3661">
            <v>495420982</v>
          </cell>
          <cell r="C3661" t="str">
            <v>BAZIC 12-Digit Dual Power Desktop Calculator, Solar &amp; Battery, 12-Pack</v>
          </cell>
          <cell r="D3661" t="str">
            <v>ACTIVE</v>
          </cell>
          <cell r="E3661" t="str">
            <v>PUBLISHED</v>
          </cell>
          <cell r="F3661" t="str">
            <v>Reasonable price requirements are not met,Reasonable Price Not Satisfied</v>
          </cell>
          <cell r="G3661" t="str">
            <v>Crafts</v>
          </cell>
          <cell r="H3661" t="str">
            <v>Clays &amp; Doughs</v>
          </cell>
          <cell r="I3661">
            <v>15.99</v>
          </cell>
          <cell r="J3661" t="str">
            <v>USD</v>
          </cell>
          <cell r="K3661" t="str">
            <v>Base</v>
          </cell>
          <cell r="L3661" t="str">
            <v>Yes</v>
          </cell>
          <cell r="M3661">
            <v>2039735</v>
          </cell>
          <cell r="N3661">
            <v>2039741</v>
          </cell>
          <cell r="O3661" t="str">
            <v>NETWORK_GEO</v>
          </cell>
          <cell r="P3661">
            <v>2.09</v>
          </cell>
          <cell r="Q3661">
            <v>1</v>
          </cell>
          <cell r="R3661" t="str">
            <v>Seller Fulfilled</v>
          </cell>
          <cell r="S3661" t="str">
            <v>Seller Fulfilled</v>
          </cell>
          <cell r="T3661" t="str">
            <v>2DOHNPV5V88E</v>
          </cell>
          <cell r="U3661" t="str">
            <v>00465788265216</v>
          </cell>
        </row>
        <row r="3662">
          <cell r="A3662" t="str">
            <v>3356-PACK4</v>
          </cell>
          <cell r="B3662">
            <v>9703410877</v>
          </cell>
          <cell r="C3662" t="str">
            <v>BAZIC Air Dry Modeling Clay 6 Pastel Color 3 oz, Non Toxic, 4-Pack</v>
          </cell>
          <cell r="D3662" t="str">
            <v>ACTIVE</v>
          </cell>
          <cell r="E3662" t="str">
            <v>PUBLISHED</v>
          </cell>
          <cell r="F3662" t="str">
            <v>Offer end date has passed</v>
          </cell>
          <cell r="G3662" t="str">
            <v>Crafts</v>
          </cell>
          <cell r="H3662" t="str">
            <v>Clays &amp; Doughs</v>
          </cell>
          <cell r="I3662">
            <v>18.989999999999998</v>
          </cell>
          <cell r="J3662" t="str">
            <v>USD</v>
          </cell>
          <cell r="K3662" t="str">
            <v>Base</v>
          </cell>
          <cell r="L3662">
            <v>18.989999999999998</v>
          </cell>
          <cell r="M3662">
            <v>2039741</v>
          </cell>
          <cell r="N3662">
            <v>2038710</v>
          </cell>
          <cell r="O3662">
            <v>0.84</v>
          </cell>
          <cell r="P3662">
            <v>1.32</v>
          </cell>
          <cell r="Q3662">
            <v>1</v>
          </cell>
          <cell r="R3662" t="str">
            <v>Seller Fulfilled</v>
          </cell>
          <cell r="S3662" t="str">
            <v>Seller Fulfilled</v>
          </cell>
          <cell r="T3662" t="str">
            <v>1KITZA92IGK1</v>
          </cell>
          <cell r="U3662" t="str">
            <v>10764608034733</v>
          </cell>
        </row>
        <row r="3663">
          <cell r="A3663" t="str">
            <v>4106-CASE</v>
          </cell>
          <cell r="B3663">
            <v>905816578</v>
          </cell>
          <cell r="C3663" t="str">
            <v>BAZIC 3 Ring Binder 1/2" Economy View Binders Fuchsia, Hold 100 Sheets, 12-Count</v>
          </cell>
          <cell r="D3663" t="str">
            <v>ACTIVE</v>
          </cell>
          <cell r="E3663" t="str">
            <v>PUBLISHED</v>
          </cell>
          <cell r="G3663" t="str">
            <v>Office &amp; Stationery</v>
          </cell>
          <cell r="H3663" t="str">
            <v>Binders</v>
          </cell>
          <cell r="I3663">
            <v>42.16</v>
          </cell>
          <cell r="J3663" t="str">
            <v>USD</v>
          </cell>
          <cell r="K3663" t="str">
            <v>Base</v>
          </cell>
          <cell r="L3663">
            <v>42.16</v>
          </cell>
          <cell r="M3663">
            <v>2039738</v>
          </cell>
          <cell r="N3663">
            <v>2039748</v>
          </cell>
          <cell r="O3663" t="str">
            <v>NETWORK_GEO</v>
          </cell>
          <cell r="P3663">
            <v>3.4</v>
          </cell>
          <cell r="Q3663">
            <v>1</v>
          </cell>
          <cell r="R3663" t="str">
            <v>Seller Fulfilled</v>
          </cell>
          <cell r="S3663" t="str">
            <v>Seller Fulfilled</v>
          </cell>
          <cell r="T3663" t="str">
            <v>3PJ70UHMJBC8</v>
          </cell>
          <cell r="U3663" t="str">
            <v>10764608039110</v>
          </cell>
        </row>
        <row r="3664">
          <cell r="A3664" t="str">
            <v>5153-EACH</v>
          </cell>
          <cell r="B3664">
            <v>54482147</v>
          </cell>
          <cell r="C3664" t="str">
            <v>BAZIC Neon Page Markers 1x1.7 Neon Index Tabs, (150 Flags/Pack), 1-Pack</v>
          </cell>
          <cell r="D3664" t="str">
            <v>ACTIVE</v>
          </cell>
          <cell r="E3664" t="str">
            <v>PUBLISHED</v>
          </cell>
          <cell r="G3664" t="str">
            <v>Office &amp; Stationery</v>
          </cell>
          <cell r="H3664" t="str">
            <v>Index Tabs</v>
          </cell>
          <cell r="I3664">
            <v>7.47</v>
          </cell>
          <cell r="J3664" t="str">
            <v>USD</v>
          </cell>
          <cell r="K3664" t="str">
            <v>Base</v>
          </cell>
          <cell r="L3664">
            <v>7.47</v>
          </cell>
          <cell r="M3664">
            <v>2039889</v>
          </cell>
          <cell r="N3664">
            <v>2039748</v>
          </cell>
          <cell r="O3664" t="str">
            <v>NETWORK_GEO</v>
          </cell>
          <cell r="P3664">
            <v>0.37</v>
          </cell>
          <cell r="Q3664">
            <v>1</v>
          </cell>
          <cell r="R3664" t="str">
            <v>Seller Fulfilled</v>
          </cell>
          <cell r="S3664" t="str">
            <v>Seller Fulfilled</v>
          </cell>
          <cell r="T3664" t="str">
            <v>4H0JJQZRLF5H</v>
          </cell>
          <cell r="U3664" t="str">
            <v>00764608039212</v>
          </cell>
        </row>
        <row r="3665">
          <cell r="A3665" t="str">
            <v>528-EACH</v>
          </cell>
          <cell r="B3665">
            <v>28156037</v>
          </cell>
          <cell r="C3665" t="str">
            <v>BAZIC Construction Paper Pad 32 Sheet 9"x12" Assorted Colors, 1-Pack</v>
          </cell>
          <cell r="D3665" t="str">
            <v>ACTIVE</v>
          </cell>
          <cell r="E3665" t="str">
            <v>PUBLISHED</v>
          </cell>
          <cell r="F3665" t="str">
            <v>Offer end date has passed</v>
          </cell>
          <cell r="G3665" t="str">
            <v>Crafts</v>
          </cell>
          <cell r="H3665" t="str">
            <v>Art Brushes</v>
          </cell>
          <cell r="I3665">
            <v>10.11</v>
          </cell>
          <cell r="J3665" t="str">
            <v>USD</v>
          </cell>
          <cell r="K3665" t="str">
            <v>Base</v>
          </cell>
          <cell r="L3665" t="str">
            <v>Yes</v>
          </cell>
          <cell r="M3665">
            <v>2038710</v>
          </cell>
          <cell r="N3665">
            <v>2039747</v>
          </cell>
          <cell r="O3665" t="str">
            <v>NETWORK_GEO</v>
          </cell>
          <cell r="P3665">
            <v>0.18</v>
          </cell>
          <cell r="Q3665">
            <v>1</v>
          </cell>
          <cell r="R3665" t="str">
            <v>Seller Fulfilled</v>
          </cell>
          <cell r="S3665" t="str">
            <v>Seller Fulfilled</v>
          </cell>
          <cell r="T3665" t="str">
            <v>1MNF1ECUJHJL</v>
          </cell>
          <cell r="U3665" t="str">
            <v>00764608039915</v>
          </cell>
        </row>
        <row r="3666">
          <cell r="A3666" t="str">
            <v>600-BOX</v>
          </cell>
          <cell r="B3666">
            <v>964627950</v>
          </cell>
          <cell r="C3666" t="str">
            <v>BAZIC Mini Stapler w/500 Staples, Standard (26/6) Built-in Staple Remover,24-Pack</v>
          </cell>
          <cell r="D3666" t="str">
            <v>ACTIVE</v>
          </cell>
          <cell r="E3666" t="str">
            <v>PUBLISHED</v>
          </cell>
          <cell r="F3666" t="str">
            <v>Offer end date has passed</v>
          </cell>
          <cell r="G3666" t="str">
            <v>Office &amp; Stationery</v>
          </cell>
          <cell r="H3666" t="str">
            <v>Scissors</v>
          </cell>
          <cell r="I3666">
            <v>349.13</v>
          </cell>
          <cell r="J3666" t="str">
            <v>USD</v>
          </cell>
          <cell r="K3666" t="str">
            <v>Base</v>
          </cell>
          <cell r="L3666" t="str">
            <v>Yes</v>
          </cell>
          <cell r="M3666">
            <v>2039910</v>
          </cell>
          <cell r="N3666">
            <v>2039728</v>
          </cell>
          <cell r="O3666" t="str">
            <v>NETWORK_GEO</v>
          </cell>
          <cell r="P3666">
            <v>34.200000000000003</v>
          </cell>
          <cell r="Q3666">
            <v>1</v>
          </cell>
          <cell r="R3666" t="str">
            <v>Seller Fulfilled</v>
          </cell>
          <cell r="S3666" t="str">
            <v>Seller Fulfilled</v>
          </cell>
          <cell r="T3666" t="str">
            <v>32FWNNTTTTIH</v>
          </cell>
          <cell r="U3666" t="str">
            <v>20764608044203</v>
          </cell>
        </row>
        <row r="3667">
          <cell r="A3667" t="str">
            <v>6006-CASE</v>
          </cell>
          <cell r="B3667">
            <v>347190255</v>
          </cell>
          <cell r="C3667" t="str">
            <v>BAZIC Magnetic Whiteboard Eraser w/ Foam Comfort Grip, 7" X 3.46", Assorted Color White Board Erasers, 144-Packs</v>
          </cell>
          <cell r="D3667" t="str">
            <v>ACTIVE</v>
          </cell>
          <cell r="E3667" t="str">
            <v>PUBLISHED</v>
          </cell>
          <cell r="F3667" t="str">
            <v>Shipping information is not found,No online price found for the item,Offer end date has passed</v>
          </cell>
          <cell r="G3667" t="str">
            <v>Office &amp; Stationery</v>
          </cell>
          <cell r="H3667" t="str">
            <v>Presentation Boards</v>
          </cell>
          <cell r="I3667">
            <v>27.99</v>
          </cell>
          <cell r="J3667" t="str">
            <v>USD</v>
          </cell>
          <cell r="K3667" t="str">
            <v>Base</v>
          </cell>
          <cell r="L3667" t="str">
            <v>Yes</v>
          </cell>
          <cell r="M3667">
            <v>2039721</v>
          </cell>
          <cell r="N3667">
            <v>2039885</v>
          </cell>
          <cell r="O3667" t="str">
            <v>NETWORK_GEO</v>
          </cell>
          <cell r="P3667">
            <v>3</v>
          </cell>
          <cell r="Q3667">
            <v>1</v>
          </cell>
          <cell r="R3667" t="str">
            <v>WFS Eligible</v>
          </cell>
          <cell r="S3667" t="str">
            <v>Seller Fulfilled</v>
          </cell>
          <cell r="T3667" t="str">
            <v>33MHONNJYCXE</v>
          </cell>
          <cell r="U3667" t="str">
            <v>00468252819922</v>
          </cell>
        </row>
        <row r="3668">
          <cell r="A3668" t="str">
            <v>706-CASE</v>
          </cell>
          <cell r="B3668">
            <v>1645626327</v>
          </cell>
          <cell r="C3668" t="str">
            <v>BAZIC 2.0mm Mechanical Lead Pencil with 4 Ceramic Lead Refills, HB 2B 4B 6B Lead, 144-Packs</v>
          </cell>
          <cell r="D3668" t="str">
            <v>ACTIVE</v>
          </cell>
          <cell r="E3668" t="str">
            <v>PUBLISHED</v>
          </cell>
          <cell r="F3668"/>
          <cell r="G3668" t="str">
            <v>Office &amp; Stationery</v>
          </cell>
          <cell r="H3668" t="str">
            <v>Writing Notebooks &amp; Sketch Books</v>
          </cell>
          <cell r="I3668">
            <v>7.99</v>
          </cell>
          <cell r="J3668" t="str">
            <v>USD</v>
          </cell>
          <cell r="K3668" t="str">
            <v>Base</v>
          </cell>
          <cell r="L3668" t="str">
            <v>Yes</v>
          </cell>
          <cell r="M3668">
            <v>2039720</v>
          </cell>
          <cell r="N3668">
            <v>2039723</v>
          </cell>
          <cell r="O3668" t="str">
            <v>NETWORK_GEO</v>
          </cell>
          <cell r="P3668">
            <v>0.32</v>
          </cell>
          <cell r="Q3668">
            <v>1</v>
          </cell>
          <cell r="R3668" t="str">
            <v>Seller Fulfilled</v>
          </cell>
          <cell r="S3668" t="str">
            <v>Seller Fulfilled</v>
          </cell>
          <cell r="T3668" t="str">
            <v>52VUWB3ZGVJS</v>
          </cell>
          <cell r="U3668" t="str">
            <v>00764608050439</v>
          </cell>
        </row>
        <row r="3669">
          <cell r="A3669" t="str">
            <v>70702-CASE</v>
          </cell>
          <cell r="B3669">
            <v>262712101</v>
          </cell>
          <cell r="C3669" t="str">
            <v>My Unicorn World Coloring Book 2 Titles, Fun Game Workbook for Learning Drawing Coloring, Gift for Kids Toddler Activity at Classroom Home, 80 Pages,48-Pack</v>
          </cell>
          <cell r="D3669" t="str">
            <v>ARCHIVED</v>
          </cell>
          <cell r="E3669" t="str">
            <v>UNPUBLISHED</v>
          </cell>
          <cell r="F3669" t="str">
            <v>Offer end date has passed,Price Adjusted</v>
          </cell>
          <cell r="G3669" t="str">
            <v>Office &amp; Stationery</v>
          </cell>
          <cell r="H3669" t="str">
            <v>Composition Notebooks</v>
          </cell>
          <cell r="I3669">
            <v>13.99</v>
          </cell>
          <cell r="J3669" t="str">
            <v>USD</v>
          </cell>
          <cell r="K3669" t="str">
            <v>Base</v>
          </cell>
          <cell r="L3669" t="str">
            <v>Yes</v>
          </cell>
          <cell r="M3669">
            <v>2038710</v>
          </cell>
          <cell r="N3669">
            <v>2038710</v>
          </cell>
          <cell r="O3669" t="str">
            <v>ALWAYS_TWO_DAY</v>
          </cell>
          <cell r="P3669">
            <v>0.05</v>
          </cell>
          <cell r="Q3669">
            <v>1</v>
          </cell>
          <cell r="R3669" t="str">
            <v>WFS Eligible</v>
          </cell>
          <cell r="S3669" t="str">
            <v>Seller Fulfilled</v>
          </cell>
          <cell r="T3669" t="str">
            <v>2J9CRSQX67JK</v>
          </cell>
          <cell r="U3669" t="str">
            <v>00764608050545</v>
          </cell>
        </row>
        <row r="3670">
          <cell r="A3670" t="str">
            <v>733-BOX</v>
          </cell>
          <cell r="B3670">
            <v>967530353</v>
          </cell>
          <cell r="C3670" t="str">
            <v>BAZIC Polaris Mechanical Pencil 0.7mm w/ Refill 2B Ceramic Lead, 24-Pack</v>
          </cell>
          <cell r="D3670" t="str">
            <v>ACTIVE</v>
          </cell>
          <cell r="E3670" t="str">
            <v>PUBLISHED</v>
          </cell>
          <cell r="F3670" t="str">
            <v>Offer end date has passed</v>
          </cell>
          <cell r="G3670" t="str">
            <v>Office &amp; Stationery</v>
          </cell>
          <cell r="H3670" t="str">
            <v>Mechanical Pencils</v>
          </cell>
          <cell r="I3670">
            <v>44.59</v>
          </cell>
          <cell r="J3670" t="str">
            <v>USD</v>
          </cell>
          <cell r="K3670" t="str">
            <v>Base</v>
          </cell>
          <cell r="L3670">
            <v>44.59</v>
          </cell>
          <cell r="M3670">
            <v>2039720</v>
          </cell>
          <cell r="N3670">
            <v>2038710</v>
          </cell>
          <cell r="O3670" t="str">
            <v>ALWAYS_TWO_DAY</v>
          </cell>
          <cell r="P3670">
            <v>0.47</v>
          </cell>
          <cell r="Q3670">
            <v>1</v>
          </cell>
          <cell r="R3670" t="str">
            <v>WFS Eligible</v>
          </cell>
          <cell r="S3670" t="str">
            <v>Seller Fulfilled</v>
          </cell>
          <cell r="T3670" t="str">
            <v>2I4EBD1PSK9M</v>
          </cell>
          <cell r="U3670" t="str">
            <v>00764608050675</v>
          </cell>
        </row>
        <row r="3671">
          <cell r="A3671" t="str">
            <v>74700-SET2</v>
          </cell>
          <cell r="B3671">
            <v>123437182</v>
          </cell>
          <cell r="C3671" t="str">
            <v>KAPPA Big &amp; Easy Coloring For Beginners 2-Title, for Learning Drawing Coloring, 2-Pack</v>
          </cell>
          <cell r="D3671" t="str">
            <v>ACTIVE</v>
          </cell>
          <cell r="E3671" t="str">
            <v>PUBLISHED</v>
          </cell>
          <cell r="F3671" t="str">
            <v>Offer end date has passed,No Match Found - Adjusted to your last submitted price</v>
          </cell>
          <cell r="G3671" t="str">
            <v>Office &amp; Stationery</v>
          </cell>
          <cell r="H3671" t="str">
            <v>Composition Notebooks</v>
          </cell>
          <cell r="I3671">
            <v>165.99</v>
          </cell>
          <cell r="J3671" t="str">
            <v>USD</v>
          </cell>
          <cell r="K3671" t="str">
            <v>Base</v>
          </cell>
          <cell r="L3671" t="str">
            <v>Yes</v>
          </cell>
          <cell r="M3671">
            <v>2038710</v>
          </cell>
          <cell r="N3671">
            <v>2038710</v>
          </cell>
          <cell r="O3671" t="str">
            <v>NETWORK_GEO</v>
          </cell>
          <cell r="P3671">
            <v>33</v>
          </cell>
          <cell r="Q3671">
            <v>1</v>
          </cell>
          <cell r="R3671" t="str">
            <v>Seller Fulfilled</v>
          </cell>
          <cell r="S3671" t="str">
            <v>Seller Fulfilled</v>
          </cell>
          <cell r="T3671" t="str">
            <v>40051K41HRXZ</v>
          </cell>
          <cell r="U3671" t="str">
            <v>20764608005075</v>
          </cell>
        </row>
        <row r="3672">
          <cell r="A3672" t="str">
            <v>9006-SET6</v>
          </cell>
          <cell r="B3672">
            <v>867851595</v>
          </cell>
          <cell r="C3672" t="str">
            <v>BAZIC Printed Duct Tape Zebra Animal Pattern 1.88" X 5 Yards, 6-Pack</v>
          </cell>
          <cell r="D3672" t="str">
            <v>ARCHIVED</v>
          </cell>
          <cell r="E3672" t="str">
            <v>UNPUBLISHED</v>
          </cell>
          <cell r="F3672" t="str">
            <v>Offer end date has passed</v>
          </cell>
          <cell r="G3672" t="str">
            <v>Office &amp; Stationery</v>
          </cell>
          <cell r="H3672" t="str">
            <v>Duct Tapes</v>
          </cell>
          <cell r="I3672">
            <v>17.489999999999998</v>
          </cell>
          <cell r="J3672" t="str">
            <v>USD</v>
          </cell>
          <cell r="K3672" t="str">
            <v>Base</v>
          </cell>
          <cell r="L3672" t="str">
            <v>Yes</v>
          </cell>
          <cell r="M3672">
            <v>2042502</v>
          </cell>
          <cell r="N3672">
            <v>2039904</v>
          </cell>
          <cell r="O3672">
            <v>5.16</v>
          </cell>
          <cell r="P3672">
            <v>0.17</v>
          </cell>
          <cell r="Q3672">
            <v>1</v>
          </cell>
          <cell r="R3672" t="str">
            <v>Seller Fulfilled</v>
          </cell>
          <cell r="S3672" t="str">
            <v>Seller Fulfilled</v>
          </cell>
          <cell r="T3672" t="str">
            <v>6FPKN03V1XEU</v>
          </cell>
          <cell r="U3672" t="str">
            <v>00764608051122</v>
          </cell>
        </row>
        <row r="3673">
          <cell r="A3673" t="str">
            <v>956-EACH</v>
          </cell>
          <cell r="B3673">
            <v>22678567</v>
          </cell>
          <cell r="C3673" t="str">
            <v>BAZIC General Purpose Masking Tape 1.88" X 2160" (60 Yards), 1-Pack</v>
          </cell>
          <cell r="D3673" t="str">
            <v>ACTIVE</v>
          </cell>
          <cell r="E3673" t="str">
            <v>PUBLISHED</v>
          </cell>
          <cell r="F3673" t="str">
            <v>Offer end date has passed</v>
          </cell>
          <cell r="G3673" t="str">
            <v>Office &amp; Stationery</v>
          </cell>
          <cell r="H3673" t="str">
            <v>Index Tabs</v>
          </cell>
          <cell r="I3673">
            <v>9.25</v>
          </cell>
          <cell r="J3673" t="str">
            <v>USD</v>
          </cell>
          <cell r="K3673" t="str">
            <v>Base</v>
          </cell>
          <cell r="L3673" t="str">
            <v>No</v>
          </cell>
          <cell r="M3673">
            <v>2038710</v>
          </cell>
          <cell r="N3673">
            <v>2039889</v>
          </cell>
          <cell r="O3673" t="str">
            <v>NETWORK_GEO</v>
          </cell>
          <cell r="P3673">
            <v>0.2</v>
          </cell>
          <cell r="Q3673">
            <v>1</v>
          </cell>
          <cell r="R3673" t="str">
            <v>Seller Fulfilled</v>
          </cell>
          <cell r="S3673" t="str">
            <v>Seller Fulfilled</v>
          </cell>
          <cell r="T3673" t="str">
            <v>319GRHBV83QA</v>
          </cell>
          <cell r="U3673" t="str">
            <v>00466043434439</v>
          </cell>
        </row>
        <row r="3674">
          <cell r="A3674" t="str">
            <v>980-BOX</v>
          </cell>
          <cell r="B3674">
            <v>224005151</v>
          </cell>
          <cell r="C3674" t="str">
            <v>BAZIC Double Sided Foam Mounting Tape 1" X 200", 24-Pack</v>
          </cell>
          <cell r="D3674" t="str">
            <v>ACTIVE</v>
          </cell>
          <cell r="E3674" t="str">
            <v>PUBLISHED</v>
          </cell>
          <cell r="G3674" t="str">
            <v>Office &amp; Stationery</v>
          </cell>
          <cell r="H3674" t="str">
            <v>Mounting Tapes</v>
          </cell>
          <cell r="I3674">
            <v>40.79</v>
          </cell>
          <cell r="J3674" t="str">
            <v>USD</v>
          </cell>
          <cell r="K3674" t="str">
            <v>Base</v>
          </cell>
          <cell r="L3674">
            <v>40.79</v>
          </cell>
          <cell r="M3674">
            <v>2038710</v>
          </cell>
          <cell r="N3674">
            <v>2039904</v>
          </cell>
          <cell r="O3674" t="str">
            <v>NETWORK_GEO</v>
          </cell>
          <cell r="P3674">
            <v>2.16</v>
          </cell>
          <cell r="Q3674">
            <v>1</v>
          </cell>
          <cell r="R3674" t="str">
            <v>Seller Fulfilled</v>
          </cell>
          <cell r="S3674" t="str">
            <v>Seller Fulfilled</v>
          </cell>
          <cell r="T3674" t="str">
            <v>23OBHQW5S60L</v>
          </cell>
          <cell r="U3674" t="str">
            <v>00468947360579</v>
          </cell>
        </row>
        <row r="3675">
          <cell r="A3675" t="str">
            <v>S-53-PACK4</v>
          </cell>
          <cell r="B3675">
            <v>802893401</v>
          </cell>
          <cell r="C3675" t="str">
            <v>BAZIC No Intercambios No Se Devuelve El Dinero Sign, No Exchange No Refunds Signs, 4-Pack</v>
          </cell>
          <cell r="D3675" t="str">
            <v>ACTIVE</v>
          </cell>
          <cell r="E3675" t="str">
            <v>PUBLISHED</v>
          </cell>
          <cell r="F3675" t="str">
            <v>Offer end date has passed</v>
          </cell>
          <cell r="G3675" t="str">
            <v>Home &amp; Garden</v>
          </cell>
          <cell r="H3675" t="str">
            <v>Plaques &amp; Signs</v>
          </cell>
          <cell r="I3675">
            <v>8.24</v>
          </cell>
          <cell r="J3675" t="str">
            <v>USD</v>
          </cell>
          <cell r="K3675" t="str">
            <v>Base</v>
          </cell>
          <cell r="L3675">
            <v>8.24</v>
          </cell>
          <cell r="M3675">
            <v>2038710</v>
          </cell>
          <cell r="N3675">
            <v>2038710</v>
          </cell>
          <cell r="O3675">
            <v>0.25</v>
          </cell>
          <cell r="P3675">
            <v>9.24</v>
          </cell>
          <cell r="Q3675">
            <v>1</v>
          </cell>
          <cell r="R3675" t="str">
            <v>Seller Fulfilled</v>
          </cell>
          <cell r="S3675" t="str">
            <v>Seller Fulfilled</v>
          </cell>
          <cell r="T3675" t="str">
            <v>3RDBCG2ICWZ9</v>
          </cell>
          <cell r="U3675" t="str">
            <v>20764608054035</v>
          </cell>
        </row>
        <row r="3676">
          <cell r="A3676" t="str">
            <v>1270-EACH</v>
          </cell>
          <cell r="B3676">
            <v>30476293</v>
          </cell>
          <cell r="C3676" t="str">
            <v>BAZIC Dry Erase Marker Assorted Color Chisel Tip Whiteboard Markers (12/Pack), 1-Pack</v>
          </cell>
          <cell r="D3676" t="str">
            <v>ACTIVE</v>
          </cell>
          <cell r="E3676" t="str">
            <v>PUBLISHED</v>
          </cell>
          <cell r="G3676" t="str">
            <v>Office &amp; Stationery</v>
          </cell>
          <cell r="H3676" t="str">
            <v>Dry Erase Markers</v>
          </cell>
          <cell r="I3676">
            <v>15.75</v>
          </cell>
          <cell r="J3676" t="str">
            <v>USD</v>
          </cell>
          <cell r="K3676" t="str">
            <v>Base</v>
          </cell>
          <cell r="L3676" t="str">
            <v>Yes</v>
          </cell>
          <cell r="M3676">
            <v>2039746</v>
          </cell>
          <cell r="N3676">
            <v>2039758</v>
          </cell>
          <cell r="O3676" t="str">
            <v>NETWORK_GEO</v>
          </cell>
          <cell r="P3676">
            <v>2.4</v>
          </cell>
          <cell r="Q3676">
            <v>1</v>
          </cell>
          <cell r="R3676" t="str">
            <v>Seller Fulfilled</v>
          </cell>
          <cell r="S3676" t="str">
            <v>Seller Fulfilled</v>
          </cell>
          <cell r="T3676" t="str">
            <v>1L8IFR4E491W</v>
          </cell>
          <cell r="U3676" t="str">
            <v>00463764040277</v>
          </cell>
        </row>
        <row r="3677">
          <cell r="A3677" t="str">
            <v>17013-BOX</v>
          </cell>
          <cell r="B3677">
            <v>445434462</v>
          </cell>
          <cell r="C3677" t="str">
            <v>BAZIC Maxxon Fuse Tech Gel Ink Pen, Assorted Colors, 1.4 mm Bold Point (4/Pack), 24-Pack</v>
          </cell>
          <cell r="D3677" t="str">
            <v>ARCHIVED</v>
          </cell>
          <cell r="E3677" t="str">
            <v>UNPUBLISHED</v>
          </cell>
          <cell r="F3677" t="str">
            <v>Offer end date has passed</v>
          </cell>
          <cell r="G3677" t="str">
            <v>Office &amp; Stationery</v>
          </cell>
          <cell r="H3677" t="str">
            <v>Writing Notebooks &amp; Sketch Books</v>
          </cell>
          <cell r="I3677">
            <v>8.99</v>
          </cell>
          <cell r="J3677" t="str">
            <v>USD</v>
          </cell>
          <cell r="K3677" t="str">
            <v>Base</v>
          </cell>
          <cell r="L3677" t="str">
            <v>No</v>
          </cell>
          <cell r="M3677">
            <v>2039719</v>
          </cell>
          <cell r="N3677">
            <v>2039723</v>
          </cell>
          <cell r="O3677" t="str">
            <v>NETWORK_GEO</v>
          </cell>
          <cell r="P3677">
            <v>0.41</v>
          </cell>
          <cell r="Q3677">
            <v>1</v>
          </cell>
          <cell r="R3677" t="str">
            <v>Seller Fulfilled</v>
          </cell>
          <cell r="S3677" t="str">
            <v>Seller Fulfilled</v>
          </cell>
          <cell r="T3677" t="str">
            <v>2882VRFWB2OC</v>
          </cell>
          <cell r="U3677" t="str">
            <v>00764608005774</v>
          </cell>
        </row>
        <row r="3678">
          <cell r="A3678" t="str">
            <v>17013-EACH</v>
          </cell>
          <cell r="B3678">
            <v>35493959</v>
          </cell>
          <cell r="C3678" t="str">
            <v>BAZIC Maxxon Fuse Tech Gel Ink Pen, Assorted Colors, 1.4 mm Bold Point (4/Pack), 1-Pack</v>
          </cell>
          <cell r="D3678" t="str">
            <v>ARCHIVED</v>
          </cell>
          <cell r="E3678" t="str">
            <v>UNPUBLISHED</v>
          </cell>
          <cell r="F3678" t="str">
            <v>Offer end date has passed</v>
          </cell>
          <cell r="G3678" t="str">
            <v>Office &amp; Stationery</v>
          </cell>
          <cell r="H3678" t="str">
            <v>Composition Notebooks</v>
          </cell>
          <cell r="I3678">
            <v>28.99</v>
          </cell>
          <cell r="J3678" t="str">
            <v>USD</v>
          </cell>
          <cell r="K3678" t="str">
            <v>Base</v>
          </cell>
          <cell r="L3678" t="str">
            <v>Yes</v>
          </cell>
          <cell r="M3678">
            <v>2039719</v>
          </cell>
          <cell r="N3678">
            <v>2038710</v>
          </cell>
          <cell r="O3678" t="str">
            <v>NETWORK_GEO</v>
          </cell>
          <cell r="P3678">
            <v>7.13</v>
          </cell>
          <cell r="Q3678">
            <v>1</v>
          </cell>
          <cell r="R3678" t="str">
            <v>Seller Fulfilled</v>
          </cell>
          <cell r="S3678" t="str">
            <v>Walmart Fulfilled</v>
          </cell>
          <cell r="T3678" t="str">
            <v>2Z0OXK6UR6RN</v>
          </cell>
          <cell r="U3678" t="str">
            <v>00764608005798</v>
          </cell>
        </row>
        <row r="3679">
          <cell r="A3679" t="str">
            <v>1734-EACH</v>
          </cell>
          <cell r="B3679">
            <v>30426482</v>
          </cell>
          <cell r="C3679" t="str">
            <v>BAZIC Essence Gel Pen 0.7mm Assorted Color, Comfort Grip, (6/Pack), 1-Pack</v>
          </cell>
          <cell r="D3679" t="str">
            <v>ACTIVE</v>
          </cell>
          <cell r="E3679" t="str">
            <v>PUBLISHED</v>
          </cell>
          <cell r="F3679" t="str">
            <v>Offer end date has passed,Price Adjusted</v>
          </cell>
          <cell r="G3679" t="str">
            <v>Tools &amp; Hardware</v>
          </cell>
          <cell r="H3679" t="str">
            <v>Dowels</v>
          </cell>
          <cell r="I3679">
            <v>50.63</v>
          </cell>
          <cell r="J3679" t="str">
            <v>USD</v>
          </cell>
          <cell r="K3679" t="str">
            <v>Base</v>
          </cell>
          <cell r="L3679" t="str">
            <v>Yes</v>
          </cell>
          <cell r="M3679">
            <v>2039719</v>
          </cell>
          <cell r="N3679">
            <v>2038710</v>
          </cell>
          <cell r="O3679" t="str">
            <v>NETWORK_GEO</v>
          </cell>
          <cell r="P3679">
            <v>4.5</v>
          </cell>
          <cell r="Q3679">
            <v>1</v>
          </cell>
          <cell r="R3679" t="str">
            <v>Seller Fulfilled</v>
          </cell>
          <cell r="S3679" t="str">
            <v>Seller Fulfilled</v>
          </cell>
          <cell r="T3679" t="str">
            <v>25T1T3RU8UTD</v>
          </cell>
          <cell r="U3679" t="str">
            <v>10764608068103</v>
          </cell>
        </row>
        <row r="3680">
          <cell r="A3680" t="str">
            <v>1796-EACH</v>
          </cell>
          <cell r="B3680">
            <v>36462463</v>
          </cell>
          <cell r="C3680" t="str">
            <v>BAZIC Essence Gel Pen 1.0mm Glitter Color, Comfort Grip, (6/Pack), 1-Pack</v>
          </cell>
          <cell r="D3680" t="str">
            <v>ACTIVE</v>
          </cell>
          <cell r="E3680" t="str">
            <v>PUBLISHED</v>
          </cell>
          <cell r="G3680" t="str">
            <v>Office &amp; Stationery</v>
          </cell>
          <cell r="H3680" t="str">
            <v>Pens</v>
          </cell>
          <cell r="I3680">
            <v>6.99</v>
          </cell>
          <cell r="J3680" t="str">
            <v>USD</v>
          </cell>
          <cell r="K3680" t="str">
            <v>Base</v>
          </cell>
          <cell r="L3680">
            <v>6.99</v>
          </cell>
          <cell r="M3680">
            <v>2039719</v>
          </cell>
          <cell r="N3680">
            <v>2038710</v>
          </cell>
          <cell r="O3680" t="str">
            <v>NETWORK_GEO</v>
          </cell>
          <cell r="P3680">
            <v>0.25</v>
          </cell>
          <cell r="Q3680">
            <v>1</v>
          </cell>
          <cell r="R3680" t="str">
            <v>Seller Fulfilled</v>
          </cell>
          <cell r="S3680" t="str">
            <v>Seller Fulfilled</v>
          </cell>
          <cell r="T3680" t="str">
            <v>4MVF79AZJ1PI</v>
          </cell>
          <cell r="U3680" t="str">
            <v>00463086069956</v>
          </cell>
        </row>
        <row r="3681">
          <cell r="A3681" t="str">
            <v>18834-CASE</v>
          </cell>
          <cell r="B3681">
            <v>525800858</v>
          </cell>
          <cell r="C3681" t="str">
            <v>Mandalas Coloring Book for Adults 6-Title, for Learning Drawing Coloring, 48-Pack</v>
          </cell>
          <cell r="D3681" t="str">
            <v>ARCHIVED</v>
          </cell>
          <cell r="E3681" t="str">
            <v>UNPUBLISHED</v>
          </cell>
          <cell r="F3681" t="str">
            <v>Offer end date has passed</v>
          </cell>
          <cell r="G3681" t="str">
            <v>Office &amp; Stationery</v>
          </cell>
          <cell r="H3681" t="str">
            <v>Mechanical Pencils</v>
          </cell>
          <cell r="I3681">
            <v>15.59</v>
          </cell>
          <cell r="J3681" t="str">
            <v>USD</v>
          </cell>
          <cell r="K3681" t="str">
            <v>Base</v>
          </cell>
          <cell r="L3681" t="str">
            <v>Yes</v>
          </cell>
          <cell r="M3681">
            <v>2038710</v>
          </cell>
          <cell r="N3681">
            <v>2039721</v>
          </cell>
          <cell r="O3681" t="str">
            <v>NETWORK_GEO</v>
          </cell>
          <cell r="P3681">
            <v>0.32</v>
          </cell>
          <cell r="Q3681">
            <v>1</v>
          </cell>
          <cell r="R3681" t="str">
            <v>Seller Fulfilled</v>
          </cell>
          <cell r="S3681" t="str">
            <v>Seller Fulfilled</v>
          </cell>
          <cell r="T3681" t="str">
            <v>6CU0DEPC8474</v>
          </cell>
          <cell r="U3681" t="str">
            <v>00467517734802</v>
          </cell>
        </row>
        <row r="3682">
          <cell r="A3682" t="str">
            <v>2052-PACK2</v>
          </cell>
          <cell r="B3682">
            <v>931103150</v>
          </cell>
          <cell r="C3682" t="str">
            <v>BAZIC Premium Jumbo Glue Stick 36g/1.27 Oz, Acid Free, Glue Sticks, 2-Packs</v>
          </cell>
          <cell r="D3682" t="str">
            <v>ACTIVE</v>
          </cell>
          <cell r="E3682" t="str">
            <v>PUBLISHED</v>
          </cell>
          <cell r="G3682" t="str">
            <v>Office &amp; Stationery</v>
          </cell>
          <cell r="H3682" t="str">
            <v>Glue</v>
          </cell>
          <cell r="I3682">
            <v>9.99</v>
          </cell>
          <cell r="J3682" t="str">
            <v>USD</v>
          </cell>
          <cell r="K3682" t="str">
            <v>Base</v>
          </cell>
          <cell r="L3682">
            <v>9.99</v>
          </cell>
          <cell r="M3682">
            <v>2039872</v>
          </cell>
          <cell r="N3682">
            <v>2039720</v>
          </cell>
          <cell r="O3682" t="str">
            <v>NETWORK_GEO</v>
          </cell>
          <cell r="P3682">
            <v>1.76</v>
          </cell>
          <cell r="Q3682">
            <v>1</v>
          </cell>
          <cell r="R3682" t="str">
            <v>Seller Fulfilled</v>
          </cell>
          <cell r="S3682" t="str">
            <v>Seller Fulfilled</v>
          </cell>
          <cell r="T3682" t="str">
            <v>4VWCYCR7HOXD</v>
          </cell>
          <cell r="U3682" t="str">
            <v>10764608007928</v>
          </cell>
        </row>
        <row r="3683">
          <cell r="A3683" t="str">
            <v>2121-EACH</v>
          </cell>
          <cell r="B3683">
            <v>14426614389</v>
          </cell>
          <cell r="C3683" t="str">
            <v>BAZIC Expanding File Folder 13 Pockets w/A-Z Tab Monthly Tabs, Morandi Document Organizer, 1 Unit, Random Color</v>
          </cell>
          <cell r="D3683" t="str">
            <v>ACTIVE</v>
          </cell>
          <cell r="E3683" t="str">
            <v>UNPUBLISHED</v>
          </cell>
          <cell r="F3683" t="str">
            <v>PRICING_ERROR,PRICING_ERROR</v>
          </cell>
          <cell r="G3683" t="str">
            <v>Office &amp; Stationery</v>
          </cell>
          <cell r="H3683" t="str">
            <v>Mailers</v>
          </cell>
          <cell r="I3683">
            <v>62</v>
          </cell>
          <cell r="J3683" t="str">
            <v>USD</v>
          </cell>
          <cell r="K3683" t="str">
            <v>Base</v>
          </cell>
          <cell r="L3683" t="str">
            <v>Yes</v>
          </cell>
          <cell r="M3683">
            <v>2039742</v>
          </cell>
          <cell r="N3683">
            <v>2038710</v>
          </cell>
          <cell r="O3683" t="str">
            <v>NETWORK_GEO</v>
          </cell>
          <cell r="P3683">
            <v>14</v>
          </cell>
          <cell r="Q3683">
            <v>1</v>
          </cell>
          <cell r="R3683" t="str">
            <v>Seller Fulfilled</v>
          </cell>
          <cell r="S3683" t="str">
            <v>Seller Fulfilled</v>
          </cell>
          <cell r="T3683" t="str">
            <v>2JG80YMTAYR7</v>
          </cell>
          <cell r="U3683" t="str">
            <v>20764608082533</v>
          </cell>
        </row>
        <row r="3684">
          <cell r="A3684" t="str">
            <v>2183-EACH</v>
          </cell>
          <cell r="B3684">
            <v>425849792</v>
          </cell>
          <cell r="C3684" t="str">
            <v>BAZIC 2 Pockets Paper Folder, Premium Leatherette Portfolio, 25-Count</v>
          </cell>
          <cell r="D3684" t="str">
            <v>ACTIVE</v>
          </cell>
          <cell r="E3684" t="str">
            <v>PUBLISHED</v>
          </cell>
          <cell r="G3684" t="str">
            <v>Office &amp; Stationery</v>
          </cell>
          <cell r="H3684" t="str">
            <v>Pocket Folders</v>
          </cell>
          <cell r="I3684">
            <v>21</v>
          </cell>
          <cell r="J3684" t="str">
            <v>USD</v>
          </cell>
          <cell r="K3684" t="str">
            <v>Base</v>
          </cell>
          <cell r="L3684">
            <v>21</v>
          </cell>
          <cell r="M3684">
            <v>2039742</v>
          </cell>
          <cell r="N3684">
            <v>2038710</v>
          </cell>
          <cell r="O3684" t="str">
            <v>NETWORK_GEO</v>
          </cell>
          <cell r="P3684">
            <v>1.92</v>
          </cell>
          <cell r="Q3684">
            <v>1</v>
          </cell>
          <cell r="R3684" t="str">
            <v>Seller Fulfilled</v>
          </cell>
          <cell r="S3684" t="str">
            <v>Walmart Fulfilled</v>
          </cell>
          <cell r="T3684" t="str">
            <v>5OG6WQR9UINC</v>
          </cell>
          <cell r="U3684" t="str">
            <v>00461526876515</v>
          </cell>
        </row>
        <row r="3685">
          <cell r="A3685" t="str">
            <v>23156-SET2</v>
          </cell>
          <cell r="B3685">
            <v>851338763</v>
          </cell>
          <cell r="C3685" t="str">
            <v>Find A Word Puzzles Books, 2 Titles, Word Search Finds Words Books, 2-Pack</v>
          </cell>
          <cell r="D3685" t="str">
            <v>ACTIVE</v>
          </cell>
          <cell r="E3685" t="str">
            <v>PUBLISHED</v>
          </cell>
          <cell r="F3685" t="str">
            <v>Offer end date has passed</v>
          </cell>
          <cell r="G3685" t="str">
            <v>Office &amp; Stationery</v>
          </cell>
          <cell r="H3685" t="str">
            <v>Duct Tapes</v>
          </cell>
          <cell r="I3685">
            <v>34.5</v>
          </cell>
          <cell r="J3685" t="str">
            <v>USD</v>
          </cell>
          <cell r="K3685" t="str">
            <v>Base</v>
          </cell>
          <cell r="L3685" t="str">
            <v>Yes</v>
          </cell>
          <cell r="M3685">
            <v>2038013</v>
          </cell>
          <cell r="N3685">
            <v>2042502</v>
          </cell>
          <cell r="O3685" t="str">
            <v>NETWORK_GEO</v>
          </cell>
          <cell r="P3685">
            <v>3.28</v>
          </cell>
          <cell r="Q3685">
            <v>1</v>
          </cell>
          <cell r="R3685" t="str">
            <v>Seller Fulfilled</v>
          </cell>
          <cell r="S3685" t="str">
            <v>Walmart Fulfilled</v>
          </cell>
          <cell r="T3685" t="str">
            <v>12GRGA1C9PW5</v>
          </cell>
          <cell r="U3685" t="str">
            <v>00463515223409</v>
          </cell>
        </row>
        <row r="3686">
          <cell r="A3686" t="str">
            <v>2322-CASE</v>
          </cell>
          <cell r="B3686">
            <v>3755247459</v>
          </cell>
          <cell r="C3686" t="str">
            <v>BAZIC Mini Pastel Highlighters w/ Pocket Clip, Chisel Tip, 4 Count Unscented, Assorted, 144-Pack</v>
          </cell>
          <cell r="D3686" t="str">
            <v>ACTIVE</v>
          </cell>
          <cell r="E3686" t="str">
            <v>PUBLISHED</v>
          </cell>
          <cell r="F3686" t="str">
            <v>Offer end date has passed</v>
          </cell>
          <cell r="G3686" t="str">
            <v>Office &amp; Stationery</v>
          </cell>
          <cell r="H3686" t="str">
            <v>Highlighters</v>
          </cell>
          <cell r="I3686">
            <v>154.76</v>
          </cell>
          <cell r="J3686" t="str">
            <v>USD</v>
          </cell>
          <cell r="K3686" t="str">
            <v>Base</v>
          </cell>
          <cell r="L3686">
            <v>154.76</v>
          </cell>
          <cell r="M3686">
            <v>2039896</v>
          </cell>
          <cell r="N3686">
            <v>2038710</v>
          </cell>
          <cell r="O3686">
            <v>22</v>
          </cell>
          <cell r="P3686">
            <v>2.5</v>
          </cell>
          <cell r="Q3686">
            <v>1</v>
          </cell>
          <cell r="R3686" t="str">
            <v>Seller Fulfilled</v>
          </cell>
          <cell r="S3686" t="str">
            <v>Seller Fulfilled</v>
          </cell>
          <cell r="T3686" t="str">
            <v>61KN89FGWOBS</v>
          </cell>
          <cell r="U3686" t="str">
            <v>10764608043797</v>
          </cell>
        </row>
        <row r="3687">
          <cell r="A3687" t="str">
            <v>3104-SET6</v>
          </cell>
          <cell r="B3687">
            <v>114134152</v>
          </cell>
          <cell r="C3687" t="str">
            <v>BAZIC Plastic File Folder, Legal Size Document Holder Envelopes, 6-Pack</v>
          </cell>
          <cell r="D3687" t="str">
            <v>ACTIVE</v>
          </cell>
          <cell r="E3687" t="str">
            <v>PUBLISHED</v>
          </cell>
          <cell r="F3687"/>
          <cell r="G3687" t="str">
            <v>Travel, Luggage &amp; Accessories</v>
          </cell>
          <cell r="H3687" t="str">
            <v>Backpacks</v>
          </cell>
          <cell r="I3687">
            <v>22.99</v>
          </cell>
          <cell r="J3687" t="str">
            <v>USD</v>
          </cell>
          <cell r="K3687" t="str">
            <v>Base</v>
          </cell>
          <cell r="L3687" t="str">
            <v>Yes</v>
          </cell>
          <cell r="M3687">
            <v>2039742</v>
          </cell>
          <cell r="N3687">
            <v>2038980</v>
          </cell>
          <cell r="O3687" t="str">
            <v>NETWORK_GEO</v>
          </cell>
          <cell r="P3687">
            <v>1</v>
          </cell>
          <cell r="Q3687">
            <v>1</v>
          </cell>
          <cell r="R3687" t="str">
            <v>Seller Fulfilled</v>
          </cell>
          <cell r="S3687" t="str">
            <v>Seller Fulfilled</v>
          </cell>
          <cell r="T3687" t="str">
            <v>36Y24YJOJTDT</v>
          </cell>
          <cell r="U3687" t="str">
            <v>00764608010112</v>
          </cell>
        </row>
        <row r="3688">
          <cell r="A3688" t="str">
            <v>3871-BOX</v>
          </cell>
          <cell r="B3688">
            <v>426781351</v>
          </cell>
          <cell r="C3688" t="str">
            <v>BAZIC Holographic Reward Sticker (144/Pack) / Box Qty - 24</v>
          </cell>
          <cell r="D3688" t="str">
            <v>ACTIVE</v>
          </cell>
          <cell r="E3688" t="str">
            <v>PUBLISHED</v>
          </cell>
          <cell r="F3688" t="str">
            <v>Reasonable price requirements are not met,Reasonable Price Not Satisfied</v>
          </cell>
          <cell r="G3688" t="str">
            <v>Office &amp; Stationery</v>
          </cell>
          <cell r="H3688" t="str">
            <v>Dry Erase Markers</v>
          </cell>
          <cell r="I3688">
            <v>6.99</v>
          </cell>
          <cell r="J3688" t="str">
            <v>USD</v>
          </cell>
          <cell r="K3688" t="str">
            <v>Base</v>
          </cell>
          <cell r="L3688" t="str">
            <v>Yes</v>
          </cell>
          <cell r="M3688">
            <v>2038710</v>
          </cell>
          <cell r="N3688">
            <v>2039746</v>
          </cell>
          <cell r="O3688" t="str">
            <v>ALWAYS_TWO_DAY</v>
          </cell>
          <cell r="P3688">
            <v>0.125</v>
          </cell>
          <cell r="Q3688">
            <v>1</v>
          </cell>
          <cell r="R3688" t="str">
            <v>Walmart Fulfilled</v>
          </cell>
          <cell r="S3688" t="str">
            <v>WFS Eligible</v>
          </cell>
          <cell r="T3688" t="str">
            <v>77K57SNX32V7</v>
          </cell>
          <cell r="U3688" t="str">
            <v>00764608012024</v>
          </cell>
        </row>
        <row r="3689">
          <cell r="A3689" t="str">
            <v>49175-EACH</v>
          </cell>
          <cell r="B3689">
            <v>311993458</v>
          </cell>
          <cell r="C3689" t="str">
            <v>PEPPA PIG Coloring Book 1 Title, Activity Drawing, 80 Pages, 1-Pack</v>
          </cell>
          <cell r="D3689" t="str">
            <v>ACTIVE</v>
          </cell>
          <cell r="E3689" t="str">
            <v>PUBLISHED</v>
          </cell>
          <cell r="G3689" t="str">
            <v>Crafts</v>
          </cell>
          <cell r="H3689" t="str">
            <v>Coloring Books</v>
          </cell>
          <cell r="I3689">
            <v>7.59</v>
          </cell>
          <cell r="J3689" t="str">
            <v>USD</v>
          </cell>
          <cell r="K3689" t="str">
            <v>Base</v>
          </cell>
          <cell r="L3689" t="str">
            <v>Yes</v>
          </cell>
          <cell r="M3689">
            <v>2038710</v>
          </cell>
          <cell r="N3689">
            <v>2038710</v>
          </cell>
          <cell r="O3689" t="str">
            <v>NETWORK_GEO</v>
          </cell>
          <cell r="P3689">
            <v>0.93</v>
          </cell>
          <cell r="Q3689">
            <v>1</v>
          </cell>
          <cell r="R3689" t="str">
            <v>Seller Fulfilled</v>
          </cell>
          <cell r="S3689" t="str">
            <v>Seller Fulfilled</v>
          </cell>
          <cell r="T3689" t="str">
            <v>71F1SP7H10KB</v>
          </cell>
          <cell r="U3689" t="str">
            <v>00814625012122</v>
          </cell>
        </row>
        <row r="3690">
          <cell r="A3690" t="str">
            <v>510-CASE</v>
          </cell>
          <cell r="B3690">
            <v>348603826</v>
          </cell>
          <cell r="C3690" t="str">
            <v>BAZIC 50 Sheets 8.5" x 11" White Copy Paper Laser Printing (50/Pack), 50-Packs</v>
          </cell>
          <cell r="D3690" t="str">
            <v>ACTIVE</v>
          </cell>
          <cell r="E3690" t="str">
            <v>PUBLISHED</v>
          </cell>
          <cell r="F3690" t="str">
            <v>Offer end date has passed</v>
          </cell>
          <cell r="G3690" t="str">
            <v>Office &amp; Stationery</v>
          </cell>
          <cell r="H3690" t="str">
            <v>Markers</v>
          </cell>
          <cell r="I3690">
            <v>8.5</v>
          </cell>
          <cell r="J3690" t="str">
            <v>USD</v>
          </cell>
          <cell r="K3690" t="str">
            <v>Base</v>
          </cell>
          <cell r="L3690" t="str">
            <v>Yes</v>
          </cell>
          <cell r="M3690">
            <v>2039724</v>
          </cell>
          <cell r="N3690">
            <v>2039746</v>
          </cell>
          <cell r="O3690" t="str">
            <v>NETWORK_GEO</v>
          </cell>
          <cell r="P3690">
            <v>0.5</v>
          </cell>
          <cell r="Q3690">
            <v>1</v>
          </cell>
          <cell r="R3690" t="str">
            <v>Seller Fulfilled</v>
          </cell>
          <cell r="S3690" t="str">
            <v>Seller Fulfilled</v>
          </cell>
          <cell r="T3690" t="str">
            <v>4PW4HBEY013R</v>
          </cell>
          <cell r="U3690" t="str">
            <v>00764608012284</v>
          </cell>
        </row>
        <row r="3691">
          <cell r="A3691" t="str">
            <v>5400-CASE</v>
          </cell>
          <cell r="B3691">
            <v>981634862</v>
          </cell>
          <cell r="C3691" t="str">
            <v>BAZIC Neon Green Foam Board 20" X 30", Colored Foam Boards 3/16 Inch Thickness, 25-Pack</v>
          </cell>
          <cell r="D3691" t="str">
            <v>ARCHIVED</v>
          </cell>
          <cell r="E3691" t="str">
            <v>UNPUBLISHED</v>
          </cell>
          <cell r="F3691" t="str">
            <v>Offer end date has passed</v>
          </cell>
          <cell r="G3691" t="str">
            <v>Business &amp; Industrial</v>
          </cell>
          <cell r="H3691" t="str">
            <v>Foam Board</v>
          </cell>
          <cell r="I3691">
            <v>80.36</v>
          </cell>
          <cell r="J3691" t="str">
            <v>USD</v>
          </cell>
          <cell r="K3691" t="str">
            <v>Base</v>
          </cell>
          <cell r="L3691" t="str">
            <v>Yes</v>
          </cell>
          <cell r="M3691">
            <v>2038710</v>
          </cell>
          <cell r="N3691">
            <v>2038710</v>
          </cell>
          <cell r="O3691" t="str">
            <v>NETWORK_GEO</v>
          </cell>
          <cell r="P3691">
            <v>3.96</v>
          </cell>
          <cell r="Q3691">
            <v>1</v>
          </cell>
          <cell r="R3691" t="str">
            <v>Seller Fulfilled</v>
          </cell>
          <cell r="S3691" t="str">
            <v>Seller Fulfilled</v>
          </cell>
          <cell r="T3691" t="str">
            <v>520LZT0161DE</v>
          </cell>
          <cell r="U3691" t="str">
            <v>10764608001490</v>
          </cell>
        </row>
        <row r="3692">
          <cell r="A3692" t="str">
            <v>5601-CASE</v>
          </cell>
          <cell r="B3692">
            <v>14633115001</v>
          </cell>
          <cell r="C3692" t="str">
            <v>BAZIC Money Flash Cards Learn to Count Money, Recognize Bills and Coins USA Currency (36/Pack), 72-Pack</v>
          </cell>
          <cell r="D3692" t="str">
            <v>ACTIVE</v>
          </cell>
          <cell r="E3692" t="str">
            <v>PUBLISHED</v>
          </cell>
          <cell r="F3692" t="str">
            <v>Offer end date has passed,Min. Allowed Seller Price Reached</v>
          </cell>
          <cell r="G3692" t="str">
            <v>Office &amp; Stationery</v>
          </cell>
          <cell r="H3692" t="str">
            <v>Pens</v>
          </cell>
          <cell r="I3692">
            <v>8.99</v>
          </cell>
          <cell r="J3692" t="str">
            <v>USD</v>
          </cell>
          <cell r="K3692" t="str">
            <v>Base</v>
          </cell>
          <cell r="L3692" t="str">
            <v>Yes</v>
          </cell>
          <cell r="M3692">
            <v>2039914</v>
          </cell>
          <cell r="N3692">
            <v>2039719</v>
          </cell>
          <cell r="O3692" t="str">
            <v>NETWORK_GEO</v>
          </cell>
          <cell r="P3692">
            <v>0.18</v>
          </cell>
          <cell r="Q3692">
            <v>1</v>
          </cell>
          <cell r="R3692" t="str">
            <v>Seller Fulfilled</v>
          </cell>
          <cell r="S3692" t="str">
            <v>Seller Fulfilled</v>
          </cell>
          <cell r="T3692" t="str">
            <v>70CQBXN2XSV9</v>
          </cell>
          <cell r="U3692" t="str">
            <v>00764608170618</v>
          </cell>
        </row>
        <row r="3693">
          <cell r="A3693" t="str">
            <v>573-EACH</v>
          </cell>
          <cell r="B3693">
            <v>24880886</v>
          </cell>
          <cell r="C3693" t="str">
            <v>BAZIC Security Self Seal Envelope 3 5/8" x 6 1/2" #6 Tint Mailing Envelopes, 80-Count</v>
          </cell>
          <cell r="D3693" t="str">
            <v>ACTIVE</v>
          </cell>
          <cell r="E3693" t="str">
            <v>PUBLISHED</v>
          </cell>
          <cell r="F3693" t="str">
            <v>Offer end date has passed</v>
          </cell>
          <cell r="G3693" t="str">
            <v>Office &amp; Stationery</v>
          </cell>
          <cell r="H3693" t="str">
            <v>Pens</v>
          </cell>
          <cell r="I3693">
            <v>7.99</v>
          </cell>
          <cell r="J3693" t="str">
            <v>USD</v>
          </cell>
          <cell r="K3693" t="str">
            <v>Base</v>
          </cell>
          <cell r="L3693" t="str">
            <v>Yes</v>
          </cell>
          <cell r="M3693">
            <v>2038710</v>
          </cell>
          <cell r="N3693">
            <v>2039719</v>
          </cell>
          <cell r="O3693" t="str">
            <v>NETWORK_GEO</v>
          </cell>
          <cell r="P3693">
            <v>0.1</v>
          </cell>
          <cell r="Q3693">
            <v>1</v>
          </cell>
          <cell r="R3693" t="str">
            <v>Seller Fulfilled</v>
          </cell>
          <cell r="S3693" t="str">
            <v>Seller Fulfilled</v>
          </cell>
          <cell r="T3693" t="str">
            <v>33KV1SIKE10N</v>
          </cell>
          <cell r="U3693" t="str">
            <v>00764608017074</v>
          </cell>
        </row>
        <row r="3694">
          <cell r="A3694" t="str">
            <v>719-EACH</v>
          </cell>
          <cell r="B3694">
            <v>462817027</v>
          </cell>
          <cell r="C3694" t="str">
            <v>BAZIC Crown 0.7 mm Mechanical Pencil, Soft Grip Latex Free Eraser (3/Pack), 1-Pack</v>
          </cell>
          <cell r="D3694" t="str">
            <v>ACTIVE</v>
          </cell>
          <cell r="E3694" t="str">
            <v>PUBLISHED</v>
          </cell>
          <cell r="F3694" t="str">
            <v>Listing &amp; Content:UPC Mismatch:Wrong-Item:Unpublish-Auto</v>
          </cell>
          <cell r="G3694" t="str">
            <v>Office &amp; Stationery</v>
          </cell>
          <cell r="H3694" t="str">
            <v>Pens</v>
          </cell>
          <cell r="I3694">
            <v>164.77</v>
          </cell>
          <cell r="J3694" t="str">
            <v>USD</v>
          </cell>
          <cell r="K3694" t="str">
            <v>Base</v>
          </cell>
          <cell r="L3694" t="str">
            <v>Yes</v>
          </cell>
          <cell r="M3694">
            <v>2039720</v>
          </cell>
          <cell r="N3694">
            <v>2039719</v>
          </cell>
          <cell r="O3694" t="str">
            <v>NETWORK_GEO</v>
          </cell>
          <cell r="P3694">
            <v>18.760000000000002</v>
          </cell>
          <cell r="Q3694">
            <v>1</v>
          </cell>
          <cell r="R3694" t="str">
            <v>Seller Fulfilled</v>
          </cell>
          <cell r="S3694" t="str">
            <v>Seller Fulfilled</v>
          </cell>
          <cell r="T3694" t="str">
            <v>6XZKFW63DN48</v>
          </cell>
          <cell r="U3694" t="str">
            <v>20764608170872</v>
          </cell>
        </row>
        <row r="3695">
          <cell r="A3695" t="str">
            <v>801-CASE</v>
          </cell>
          <cell r="B3695">
            <v>208747100</v>
          </cell>
          <cell r="C3695" t="str">
            <v>BAZIC 3 Ring Pencil Pouch, School Student Office, Assorted Color, 144-Pack</v>
          </cell>
          <cell r="D3695" t="str">
            <v>ACTIVE</v>
          </cell>
          <cell r="E3695" t="str">
            <v>SYSTEM_PROBLEM</v>
          </cell>
          <cell r="F3695" t="str">
            <v>Compliance - Childrenâ€™s Product Policy,No Match Found - Adjusted to your last submitted price</v>
          </cell>
          <cell r="G3695" t="str">
            <v>Office &amp; Stationery</v>
          </cell>
          <cell r="H3695" t="str">
            <v>Pens</v>
          </cell>
          <cell r="I3695">
            <v>45.71</v>
          </cell>
          <cell r="J3695" t="str">
            <v>USD</v>
          </cell>
          <cell r="K3695" t="str">
            <v>Base</v>
          </cell>
          <cell r="L3695" t="str">
            <v>Yes</v>
          </cell>
          <cell r="M3695">
            <v>2039750</v>
          </cell>
          <cell r="N3695">
            <v>2039719</v>
          </cell>
          <cell r="O3695" t="str">
            <v>NETWORK_GEO</v>
          </cell>
          <cell r="P3695">
            <v>1.88</v>
          </cell>
          <cell r="Q3695">
            <v>1</v>
          </cell>
          <cell r="R3695" t="str">
            <v>Seller Fulfilled</v>
          </cell>
          <cell r="S3695" t="str">
            <v>Seller Fulfilled</v>
          </cell>
          <cell r="T3695" t="str">
            <v>3YYBN5D7EMQX</v>
          </cell>
          <cell r="U3695" t="str">
            <v>10764608017293</v>
          </cell>
        </row>
        <row r="3696">
          <cell r="A3696" t="str">
            <v>8201-CASE</v>
          </cell>
          <cell r="B3696">
            <v>16528953580</v>
          </cell>
          <cell r="C3696" t="str">
            <v>BAZIC Security Self Seal Envelope 3 5/8" x 6 1/2" #6 Tint Mailing Envelopes, 1320-Count</v>
          </cell>
          <cell r="D3696" t="str">
            <v>ACTIVE</v>
          </cell>
          <cell r="E3696" t="str">
            <v>PUBLISHED</v>
          </cell>
          <cell r="F3696" t="str">
            <v>Compliance - Childrenâ€™s Product Policy</v>
          </cell>
          <cell r="G3696" t="str">
            <v>Office &amp; Stationery</v>
          </cell>
          <cell r="H3696" t="str">
            <v>Manual Pencil Sharpeners</v>
          </cell>
          <cell r="I3696">
            <v>8</v>
          </cell>
          <cell r="J3696" t="str">
            <v>USD</v>
          </cell>
          <cell r="K3696" t="str">
            <v>Base</v>
          </cell>
          <cell r="L3696" t="str">
            <v>Yes</v>
          </cell>
          <cell r="M3696">
            <v>2038710</v>
          </cell>
          <cell r="N3696">
            <v>2039751</v>
          </cell>
          <cell r="O3696" t="str">
            <v>NETWORK_GEO</v>
          </cell>
          <cell r="P3696">
            <v>0.14000000000000001</v>
          </cell>
          <cell r="Q3696">
            <v>1</v>
          </cell>
          <cell r="R3696" t="str">
            <v>Seller Fulfilled</v>
          </cell>
          <cell r="S3696" t="str">
            <v>Seller Fulfilled</v>
          </cell>
          <cell r="T3696" t="str">
            <v>4JGYY09TH53R</v>
          </cell>
          <cell r="U3696" t="str">
            <v>00764608019412</v>
          </cell>
        </row>
        <row r="3697">
          <cell r="A3697" t="str">
            <v>1037-EACH</v>
          </cell>
          <cell r="B3697">
            <v>546600894</v>
          </cell>
          <cell r="C3697" t="str">
            <v>BAZIC School Backpack Basic 16" Purple, School Bag for Students, 1-Pack</v>
          </cell>
          <cell r="D3697" t="str">
            <v>ACTIVE</v>
          </cell>
          <cell r="E3697" t="str">
            <v>PUBLISHED</v>
          </cell>
          <cell r="F3697" t="str">
            <v>DP_Data Quality_Minimum Information Bar</v>
          </cell>
          <cell r="G3697" t="str">
            <v>Travel, Luggage &amp; Accessories</v>
          </cell>
          <cell r="H3697" t="str">
            <v>Backpacks</v>
          </cell>
          <cell r="I3697">
            <v>12.2</v>
          </cell>
          <cell r="J3697" t="str">
            <v>USD</v>
          </cell>
          <cell r="K3697" t="str">
            <v>Base</v>
          </cell>
          <cell r="L3697">
            <v>12.2</v>
          </cell>
          <cell r="M3697">
            <v>2038980</v>
          </cell>
          <cell r="N3697">
            <v>2039751</v>
          </cell>
          <cell r="O3697" t="str">
            <v>NETWORK_GEO</v>
          </cell>
          <cell r="P3697">
            <v>2.74</v>
          </cell>
          <cell r="Q3697">
            <v>1</v>
          </cell>
          <cell r="R3697" t="str">
            <v>Seller Fulfilled</v>
          </cell>
          <cell r="S3697" t="str">
            <v>Seller Fulfilled</v>
          </cell>
          <cell r="T3697" t="str">
            <v>1HFEAWRG261A</v>
          </cell>
          <cell r="U3697" t="str">
            <v>10764608019440</v>
          </cell>
        </row>
        <row r="3698">
          <cell r="A3698" t="str">
            <v>12009-SET2</v>
          </cell>
          <cell r="B3698">
            <v>53432917</v>
          </cell>
          <cell r="C3698" t="str">
            <v>MY FIRST Coloring &amp; Activity Book 2-Title, for Learning Drawing Coloring, 2-Pack</v>
          </cell>
          <cell r="D3698" t="str">
            <v>ACTIVE</v>
          </cell>
          <cell r="E3698" t="str">
            <v>PUBLISHED</v>
          </cell>
          <cell r="F3698" t="str">
            <v>Offer end date has passed</v>
          </cell>
          <cell r="G3698" t="str">
            <v>Crafts</v>
          </cell>
          <cell r="H3698" t="str">
            <v>Coloring Books</v>
          </cell>
          <cell r="I3698">
            <v>10.25</v>
          </cell>
          <cell r="J3698" t="str">
            <v>USD</v>
          </cell>
          <cell r="K3698" t="str">
            <v>Base</v>
          </cell>
          <cell r="L3698">
            <v>10.25</v>
          </cell>
          <cell r="M3698">
            <v>2038710</v>
          </cell>
          <cell r="N3698">
            <v>2039751</v>
          </cell>
          <cell r="O3698" t="str">
            <v>NETWORK_GEO</v>
          </cell>
          <cell r="P3698">
            <v>0.1</v>
          </cell>
          <cell r="Q3698">
            <v>1</v>
          </cell>
          <cell r="R3698" t="str">
            <v>Seller Fulfilled</v>
          </cell>
          <cell r="S3698" t="str">
            <v>Seller Fulfilled</v>
          </cell>
          <cell r="T3698" t="str">
            <v>5XC4KCRLCDMS</v>
          </cell>
          <cell r="U3698" t="str">
            <v>00764608019443</v>
          </cell>
        </row>
        <row r="3699">
          <cell r="A3699" t="str">
            <v>1234-EACH</v>
          </cell>
          <cell r="B3699">
            <v>145995432</v>
          </cell>
          <cell r="C3699" t="str">
            <v>BAZIC 8 Double-Tip Washable Markers [1234]</v>
          </cell>
          <cell r="D3699" t="str">
            <v>ACTIVE</v>
          </cell>
          <cell r="E3699" t="str">
            <v>PUBLISHED</v>
          </cell>
          <cell r="F3699" t="str">
            <v>Offer end date has passed</v>
          </cell>
          <cell r="G3699" t="str">
            <v>Office &amp; Stationery</v>
          </cell>
          <cell r="H3699" t="str">
            <v>Manual Pencil Sharpeners</v>
          </cell>
          <cell r="I3699">
            <v>211</v>
          </cell>
          <cell r="J3699" t="str">
            <v>USD</v>
          </cell>
          <cell r="K3699" t="str">
            <v>Base</v>
          </cell>
          <cell r="L3699" t="str">
            <v>Yes</v>
          </cell>
          <cell r="M3699">
            <v>2039746</v>
          </cell>
          <cell r="N3699">
            <v>2039751</v>
          </cell>
          <cell r="O3699" t="str">
            <v>NETWORK_GEO</v>
          </cell>
          <cell r="P3699">
            <v>14.33</v>
          </cell>
          <cell r="Q3699">
            <v>1</v>
          </cell>
          <cell r="R3699" t="str">
            <v>Seller Fulfilled</v>
          </cell>
          <cell r="S3699" t="str">
            <v>Seller Fulfilled</v>
          </cell>
          <cell r="T3699" t="str">
            <v>6JFZGMPIW3LW</v>
          </cell>
          <cell r="U3699" t="str">
            <v>20764608019508</v>
          </cell>
        </row>
        <row r="3700">
          <cell r="A3700" t="str">
            <v>1236-PACK2</v>
          </cell>
          <cell r="B3700">
            <v>476999913</v>
          </cell>
          <cell r="C3700" t="str">
            <v>BAZIC Permanent Markers Metallic 6 Color, Fine Line Glitter (6/Pack), 2-Packs</v>
          </cell>
          <cell r="D3700" t="str">
            <v>ACTIVE</v>
          </cell>
          <cell r="E3700" t="str">
            <v>PUBLISHED</v>
          </cell>
          <cell r="G3700" t="str">
            <v>Office &amp; Stationery</v>
          </cell>
          <cell r="H3700" t="str">
            <v>Markers</v>
          </cell>
          <cell r="I3700">
            <v>13.63</v>
          </cell>
          <cell r="J3700" t="str">
            <v>USD</v>
          </cell>
          <cell r="K3700" t="str">
            <v>Base</v>
          </cell>
          <cell r="L3700">
            <v>13.63</v>
          </cell>
          <cell r="M3700">
            <v>2039746</v>
          </cell>
          <cell r="N3700">
            <v>2039872</v>
          </cell>
          <cell r="O3700" t="str">
            <v>NETWORK_GEO</v>
          </cell>
          <cell r="P3700">
            <v>11.08</v>
          </cell>
          <cell r="Q3700">
            <v>1</v>
          </cell>
          <cell r="R3700" t="str">
            <v>Seller Fulfilled</v>
          </cell>
          <cell r="S3700" t="str">
            <v>Seller Fulfilled</v>
          </cell>
          <cell r="T3700" t="str">
            <v>3RS0XFWD8ZR8</v>
          </cell>
          <cell r="U3700" t="str">
            <v>20764608020016</v>
          </cell>
        </row>
        <row r="3701">
          <cell r="A3701" t="str">
            <v>1273-BOX</v>
          </cell>
          <cell r="B3701">
            <v>468510623</v>
          </cell>
          <cell r="C3701" t="str">
            <v>BAZIC Permanent Marker Chisel Tip, Assorted Color Markers Total 144 Count</v>
          </cell>
          <cell r="D3701" t="str">
            <v>ACTIVE</v>
          </cell>
          <cell r="E3701" t="str">
            <v>PUBLISHED</v>
          </cell>
          <cell r="F3701" t="str">
            <v>Offer end date has passed</v>
          </cell>
          <cell r="G3701" t="str">
            <v>Office &amp; Stationery</v>
          </cell>
          <cell r="H3701" t="str">
            <v>Glue</v>
          </cell>
          <cell r="I3701">
            <v>8.57</v>
          </cell>
          <cell r="J3701" t="str">
            <v>USD</v>
          </cell>
          <cell r="K3701" t="str">
            <v>Base</v>
          </cell>
          <cell r="L3701" t="str">
            <v>Yes</v>
          </cell>
          <cell r="M3701">
            <v>2039746</v>
          </cell>
          <cell r="N3701">
            <v>2039872</v>
          </cell>
          <cell r="O3701" t="str">
            <v>NETWORK_GEO</v>
          </cell>
          <cell r="P3701">
            <v>0.11</v>
          </cell>
          <cell r="Q3701">
            <v>1</v>
          </cell>
          <cell r="R3701" t="str">
            <v>Seller Fulfilled</v>
          </cell>
          <cell r="S3701" t="str">
            <v>Seller Fulfilled</v>
          </cell>
          <cell r="T3701" t="str">
            <v>3KSDWL2I4WRQ</v>
          </cell>
          <cell r="U3701" t="str">
            <v>00468361921165</v>
          </cell>
        </row>
        <row r="3702">
          <cell r="A3702" t="str">
            <v>17108-CASE</v>
          </cell>
          <cell r="B3702">
            <v>18058405962</v>
          </cell>
          <cell r="C3702" t="str">
            <v>BAZIC Frizz Retractable Erasable Gel Pens, 0.7mm Medium Point, Black Ink, Comfort Grip, 144-Pack</v>
          </cell>
          <cell r="D3702" t="str">
            <v>ACTIVE</v>
          </cell>
          <cell r="E3702" t="str">
            <v>PUBLISHED</v>
          </cell>
          <cell r="F3702" t="str">
            <v>Offer end date has passed</v>
          </cell>
          <cell r="G3702" t="str">
            <v>Office &amp; Stationery</v>
          </cell>
          <cell r="H3702" t="str">
            <v>Pens</v>
          </cell>
          <cell r="I3702">
            <v>177.25</v>
          </cell>
          <cell r="J3702" t="str">
            <v>USD</v>
          </cell>
          <cell r="K3702" t="str">
            <v>Base</v>
          </cell>
          <cell r="L3702">
            <v>177.25</v>
          </cell>
          <cell r="M3702">
            <v>2039719</v>
          </cell>
          <cell r="N3702">
            <v>2039746</v>
          </cell>
          <cell r="O3702" t="str">
            <v>NETWORK_GEO</v>
          </cell>
          <cell r="P3702">
            <v>23.15</v>
          </cell>
          <cell r="Q3702">
            <v>1</v>
          </cell>
          <cell r="R3702" t="str">
            <v>Seller Fulfilled</v>
          </cell>
          <cell r="S3702" t="str">
            <v>Seller Fulfilled</v>
          </cell>
          <cell r="T3702" t="str">
            <v>1GR3FHMVDB2X</v>
          </cell>
          <cell r="U3702" t="str">
            <v>00764608200889</v>
          </cell>
        </row>
        <row r="3703">
          <cell r="A3703" t="str">
            <v>2177-CASE</v>
          </cell>
          <cell r="B3703">
            <v>2611328980</v>
          </cell>
          <cell r="C3703" t="str">
            <v>BAZIC 2 Pockets Paper File Folder, Laminated Glossy 3 Hole Portfolio, Assorted Classic Colors Letter Size, 48-Pack</v>
          </cell>
          <cell r="D3703" t="str">
            <v>ACTIVE</v>
          </cell>
          <cell r="E3703" t="str">
            <v>PUBLISHED</v>
          </cell>
          <cell r="F3703" t="str">
            <v>Reasonable price requirements are not met,Reasonable Price Not Satisfied</v>
          </cell>
          <cell r="G3703" t="str">
            <v>Office &amp; Stationery</v>
          </cell>
          <cell r="H3703" t="str">
            <v>File Folders</v>
          </cell>
          <cell r="I3703">
            <v>34.42</v>
          </cell>
          <cell r="J3703" t="str">
            <v>USD</v>
          </cell>
          <cell r="K3703" t="str">
            <v>Base</v>
          </cell>
          <cell r="L3703">
            <v>34.42</v>
          </cell>
          <cell r="M3703">
            <v>2039742</v>
          </cell>
          <cell r="N3703">
            <v>2039872</v>
          </cell>
          <cell r="O3703" t="str">
            <v>NETWORK_GEO</v>
          </cell>
          <cell r="P3703">
            <v>14.5</v>
          </cell>
          <cell r="Q3703">
            <v>1</v>
          </cell>
          <cell r="R3703" t="str">
            <v>Seller Fulfilled</v>
          </cell>
          <cell r="S3703" t="str">
            <v>Walmart Fulfilled</v>
          </cell>
          <cell r="T3703" t="str">
            <v>7HQ5GAPAJXYF</v>
          </cell>
          <cell r="U3703" t="str">
            <v>20764608020115</v>
          </cell>
        </row>
        <row r="3704">
          <cell r="A3704" t="str">
            <v>2225-EACH</v>
          </cell>
          <cell r="B3704">
            <v>24869533</v>
          </cell>
          <cell r="C3704" t="str">
            <v>BAZIC Erasers + Pencil Top Erasers Set, Bevel Arrowhead Tops, 12-Count</v>
          </cell>
          <cell r="D3704" t="str">
            <v>ACTIVE</v>
          </cell>
          <cell r="E3704" t="str">
            <v>PUBLISHED</v>
          </cell>
          <cell r="F3704" t="str">
            <v>Reasonable price requirements are not met</v>
          </cell>
          <cell r="G3704" t="str">
            <v>Office &amp; Stationery</v>
          </cell>
          <cell r="H3704" t="str">
            <v>Pencil &amp; Pen Erasers</v>
          </cell>
          <cell r="I3704">
            <v>7.99</v>
          </cell>
          <cell r="J3704" t="str">
            <v>USD</v>
          </cell>
          <cell r="K3704" t="str">
            <v>Base</v>
          </cell>
          <cell r="L3704" t="str">
            <v>No</v>
          </cell>
          <cell r="M3704">
            <v>2039721</v>
          </cell>
          <cell r="N3704">
            <v>2039872</v>
          </cell>
          <cell r="O3704" t="str">
            <v>NETWORK_GEO</v>
          </cell>
          <cell r="P3704">
            <v>31.1</v>
          </cell>
          <cell r="Q3704">
            <v>1</v>
          </cell>
          <cell r="R3704" t="str">
            <v>Seller Fulfilled</v>
          </cell>
          <cell r="S3704" t="str">
            <v>Walmart Fulfilled</v>
          </cell>
          <cell r="T3704" t="str">
            <v>4DPQKSJUCM52</v>
          </cell>
          <cell r="U3704" t="str">
            <v>20764608020122</v>
          </cell>
        </row>
        <row r="3705">
          <cell r="A3705" t="str">
            <v>223-PACK2</v>
          </cell>
          <cell r="B3705">
            <v>502224284</v>
          </cell>
          <cell r="C3705" t="str">
            <v>BAZIC Paper Clips Regular 33mm, Silver Color Paper Clip (200/Pack), 2-Packs</v>
          </cell>
          <cell r="D3705" t="str">
            <v>ACTIVE</v>
          </cell>
          <cell r="E3705" t="str">
            <v>PUBLISHED</v>
          </cell>
          <cell r="F3705" t="str">
            <v>Offer end date has passed</v>
          </cell>
          <cell r="G3705" t="str">
            <v>Office &amp; Stationery</v>
          </cell>
          <cell r="H3705" t="str">
            <v>Glue</v>
          </cell>
          <cell r="I3705">
            <v>9.99</v>
          </cell>
          <cell r="J3705" t="str">
            <v>USD</v>
          </cell>
          <cell r="K3705" t="str">
            <v>Base</v>
          </cell>
          <cell r="L3705" t="str">
            <v>Yes</v>
          </cell>
          <cell r="M3705">
            <v>2039905</v>
          </cell>
          <cell r="N3705">
            <v>2039872</v>
          </cell>
          <cell r="O3705" t="str">
            <v>NETWORK_GEO</v>
          </cell>
          <cell r="P3705">
            <v>0.6</v>
          </cell>
          <cell r="Q3705">
            <v>1</v>
          </cell>
          <cell r="R3705" t="str">
            <v>Seller Fulfilled</v>
          </cell>
          <cell r="S3705" t="str">
            <v>Seller Fulfilled</v>
          </cell>
          <cell r="T3705" t="str">
            <v>4QCU7RPWEL35</v>
          </cell>
          <cell r="U3705" t="str">
            <v>00764608020715</v>
          </cell>
        </row>
        <row r="3706">
          <cell r="A3706" t="str">
            <v>272-EACH</v>
          </cell>
          <cell r="B3706">
            <v>609894071</v>
          </cell>
          <cell r="C3706" t="str">
            <v>BAZIC Large 2" (51mm) Assorted Color Binder Clip (4/Pack) [272]</v>
          </cell>
          <cell r="D3706" t="str">
            <v>ACTIVE</v>
          </cell>
          <cell r="E3706" t="str">
            <v>PUBLISHED</v>
          </cell>
          <cell r="F3706" t="str">
            <v>Offer end date has passed,Price Adjusted</v>
          </cell>
          <cell r="G3706" t="str">
            <v>Office &amp; Stationery</v>
          </cell>
          <cell r="H3706" t="str">
            <v>Glue</v>
          </cell>
          <cell r="I3706">
            <v>14.75</v>
          </cell>
          <cell r="J3706" t="str">
            <v>USD</v>
          </cell>
          <cell r="K3706" t="str">
            <v>Base</v>
          </cell>
          <cell r="L3706" t="str">
            <v>Yes</v>
          </cell>
          <cell r="M3706">
            <v>2039905</v>
          </cell>
          <cell r="N3706">
            <v>2039872</v>
          </cell>
          <cell r="O3706" t="str">
            <v>NETWORK_GEO</v>
          </cell>
          <cell r="P3706">
            <v>1.17</v>
          </cell>
          <cell r="Q3706">
            <v>1</v>
          </cell>
          <cell r="R3706" t="str">
            <v>Seller Fulfilled</v>
          </cell>
          <cell r="S3706" t="str">
            <v>Seller Fulfilled</v>
          </cell>
          <cell r="T3706" t="str">
            <v>397TFGV4KERM</v>
          </cell>
          <cell r="U3706" t="str">
            <v>00764608020722</v>
          </cell>
        </row>
        <row r="3707">
          <cell r="A3707" t="str">
            <v>3180-SET6</v>
          </cell>
          <cell r="B3707">
            <v>33786933</v>
          </cell>
          <cell r="C3707" t="str">
            <v>BAZIC Plastic File Folder Poly Envelopes, A4 Size Document Holder, 6-Pack</v>
          </cell>
          <cell r="D3707" t="str">
            <v>ACTIVE</v>
          </cell>
          <cell r="E3707" t="str">
            <v>PUBLISHED</v>
          </cell>
          <cell r="F3707" t="str">
            <v>Offer end date has passed,Current Offer At Or Below Target</v>
          </cell>
          <cell r="G3707" t="str">
            <v>Office &amp; Stationery</v>
          </cell>
          <cell r="H3707" t="str">
            <v>Pocket Folders</v>
          </cell>
          <cell r="I3707">
            <v>9.59</v>
          </cell>
          <cell r="J3707" t="str">
            <v>USD</v>
          </cell>
          <cell r="K3707" t="str">
            <v>Base</v>
          </cell>
          <cell r="L3707" t="str">
            <v>Yes</v>
          </cell>
          <cell r="M3707">
            <v>2039742</v>
          </cell>
          <cell r="N3707">
            <v>2039742</v>
          </cell>
          <cell r="O3707" t="str">
            <v>ALWAYS_TWO_DAY</v>
          </cell>
          <cell r="P3707">
            <v>0.78</v>
          </cell>
          <cell r="Q3707">
            <v>1</v>
          </cell>
          <cell r="R3707" t="str">
            <v>Walmart Fulfilled</v>
          </cell>
          <cell r="S3707" t="str">
            <v>Seller Fulfilled</v>
          </cell>
          <cell r="T3707" t="str">
            <v>5DKDVPEAE0ZR</v>
          </cell>
          <cell r="U3707" t="str">
            <v>00764608021705</v>
          </cell>
        </row>
        <row r="3708">
          <cell r="A3708" t="str">
            <v>3332-PACK2</v>
          </cell>
          <cell r="B3708">
            <v>379690996</v>
          </cell>
          <cell r="C3708" t="str">
            <v>BAZIC Modeling Clay Blue Color 1 LB, Non Toxic Dough for Crafting, 2-Packs</v>
          </cell>
          <cell r="D3708" t="str">
            <v>ACTIVE</v>
          </cell>
          <cell r="E3708" t="str">
            <v>PUBLISHED</v>
          </cell>
          <cell r="G3708" t="str">
            <v>Crafts</v>
          </cell>
          <cell r="H3708" t="str">
            <v>Clays &amp; Doughs</v>
          </cell>
          <cell r="I3708">
            <v>17.89</v>
          </cell>
          <cell r="J3708" t="str">
            <v>USD</v>
          </cell>
          <cell r="K3708" t="str">
            <v>Base</v>
          </cell>
          <cell r="L3708">
            <v>17.89</v>
          </cell>
          <cell r="M3708">
            <v>2039741</v>
          </cell>
          <cell r="N3708">
            <v>2039742</v>
          </cell>
          <cell r="O3708" t="str">
            <v>ALWAYS_TWO_DAY</v>
          </cell>
          <cell r="P3708">
            <v>0.77500000000000002</v>
          </cell>
          <cell r="Q3708">
            <v>1</v>
          </cell>
          <cell r="R3708" t="str">
            <v>Walmart Fulfilled</v>
          </cell>
          <cell r="S3708" t="str">
            <v>Seller Fulfilled</v>
          </cell>
          <cell r="T3708" t="str">
            <v>6VH6K64Q0RYA</v>
          </cell>
          <cell r="U3708" t="str">
            <v>00764608021729</v>
          </cell>
        </row>
        <row r="3709">
          <cell r="A3709" t="str">
            <v>3335-PACK2</v>
          </cell>
          <cell r="B3709">
            <v>601279627</v>
          </cell>
          <cell r="C3709" t="str">
            <v>BAZIC Modeling Clay Gray Color 1 LB, Non Toxic Dough for Crafting, 2-Packs</v>
          </cell>
          <cell r="D3709" t="str">
            <v>ACTIVE</v>
          </cell>
          <cell r="E3709" t="str">
            <v>PUBLISHED</v>
          </cell>
          <cell r="F3709" t="str">
            <v>Compliance - Childrenâ€™s Product Policy</v>
          </cell>
          <cell r="G3709" t="str">
            <v>Office &amp; Stationery</v>
          </cell>
          <cell r="H3709" t="str">
            <v>Pencil &amp; Pen Erasers</v>
          </cell>
          <cell r="I3709">
            <v>30.02</v>
          </cell>
          <cell r="J3709" t="str">
            <v>USD</v>
          </cell>
          <cell r="K3709" t="str">
            <v>Base</v>
          </cell>
          <cell r="L3709" t="str">
            <v>Yes</v>
          </cell>
          <cell r="M3709">
            <v>2039741</v>
          </cell>
          <cell r="N3709">
            <v>2039721</v>
          </cell>
          <cell r="O3709" t="str">
            <v>NETWORK_GEO</v>
          </cell>
          <cell r="P3709">
            <v>5.98</v>
          </cell>
          <cell r="Q3709">
            <v>1</v>
          </cell>
          <cell r="R3709" t="str">
            <v>Seller Fulfilled</v>
          </cell>
          <cell r="S3709" t="str">
            <v>Seller Fulfilled</v>
          </cell>
          <cell r="T3709" t="str">
            <v>5490KX37J9DT</v>
          </cell>
          <cell r="U3709" t="str">
            <v>10764608022051</v>
          </cell>
        </row>
        <row r="3710">
          <cell r="A3710" t="str">
            <v>3346-EACH</v>
          </cell>
          <cell r="B3710">
            <v>2850996642</v>
          </cell>
          <cell r="C3710" t="str">
            <v>Bazic 3346 4.8 oz 8 Primary Color Modeling Clay Sticks</v>
          </cell>
          <cell r="D3710" t="str">
            <v>ACTIVE</v>
          </cell>
          <cell r="E3710" t="str">
            <v>PUBLISHED</v>
          </cell>
          <cell r="G3710" t="str">
            <v>Crafts</v>
          </cell>
          <cell r="H3710" t="str">
            <v>Clays &amp; Doughs</v>
          </cell>
          <cell r="I3710">
            <v>7.47</v>
          </cell>
          <cell r="J3710" t="str">
            <v>USD</v>
          </cell>
          <cell r="K3710" t="str">
            <v>Base</v>
          </cell>
          <cell r="L3710">
            <v>7.47</v>
          </cell>
          <cell r="M3710">
            <v>2039741</v>
          </cell>
          <cell r="N3710">
            <v>2039721</v>
          </cell>
          <cell r="O3710" t="str">
            <v>NETWORK_GEO</v>
          </cell>
          <cell r="P3710">
            <v>2.08</v>
          </cell>
          <cell r="Q3710">
            <v>1</v>
          </cell>
          <cell r="R3710" t="str">
            <v>Seller Fulfilled</v>
          </cell>
          <cell r="S3710" t="str">
            <v>Seller Fulfilled</v>
          </cell>
          <cell r="T3710" t="str">
            <v>28Z9XNSL9FN9</v>
          </cell>
          <cell r="U3710" t="str">
            <v>10764608022389</v>
          </cell>
        </row>
        <row r="3711">
          <cell r="A3711" t="str">
            <v>8252-CASE</v>
          </cell>
          <cell r="B3711">
            <v>16543468875</v>
          </cell>
          <cell r="C3711" t="str">
            <v>BAZIC Kraft Bubble Mailers #2 8.5"x11.25" Padded Cushion Envelope, 72-Count</v>
          </cell>
          <cell r="D3711" t="str">
            <v>ACTIVE</v>
          </cell>
          <cell r="E3711" t="str">
            <v>PUBLISHED</v>
          </cell>
          <cell r="F3711" t="str">
            <v>Offer end date has passed,No Match Found - Adjusted to your last submitted price</v>
          </cell>
          <cell r="G3711" t="str">
            <v>Office &amp; Stationery</v>
          </cell>
          <cell r="H3711" t="str">
            <v>Pencil &amp; Pen Erasers</v>
          </cell>
          <cell r="I3711">
            <v>39.39</v>
          </cell>
          <cell r="J3711" t="str">
            <v>USD</v>
          </cell>
          <cell r="K3711" t="str">
            <v>Base</v>
          </cell>
          <cell r="L3711" t="str">
            <v>Yes</v>
          </cell>
          <cell r="M3711">
            <v>2038710</v>
          </cell>
          <cell r="N3711">
            <v>2039721</v>
          </cell>
          <cell r="O3711" t="str">
            <v>NETWORK_GEO</v>
          </cell>
          <cell r="P3711">
            <v>3.14</v>
          </cell>
          <cell r="Q3711">
            <v>1</v>
          </cell>
          <cell r="R3711" t="str">
            <v>Seller Fulfilled</v>
          </cell>
          <cell r="S3711" t="str">
            <v>Seller Fulfilled</v>
          </cell>
          <cell r="T3711" t="str">
            <v>4FJK2OVIHNYA</v>
          </cell>
          <cell r="U3711" t="str">
            <v>10764608022501</v>
          </cell>
        </row>
        <row r="3712">
          <cell r="A3712" t="str">
            <v>S-1-BOX</v>
          </cell>
          <cell r="B3712">
            <v>444795952</v>
          </cell>
          <cell r="C3712" t="str">
            <v>BAZIC For Sale Sign 9"X12", Plastic Signs, Waterproof Indoor Signage, 24-Pack</v>
          </cell>
          <cell r="D3712" t="str">
            <v>ACTIVE</v>
          </cell>
          <cell r="E3712" t="str">
            <v>PUBLISHED</v>
          </cell>
          <cell r="F3712" t="str">
            <v>Offer end date has passed</v>
          </cell>
          <cell r="G3712" t="str">
            <v>Home &amp; Garden</v>
          </cell>
          <cell r="H3712" t="str">
            <v>Plaques &amp; Signs</v>
          </cell>
          <cell r="I3712">
            <v>20.64</v>
          </cell>
          <cell r="J3712" t="str">
            <v>USD</v>
          </cell>
          <cell r="K3712" t="str">
            <v>Base</v>
          </cell>
          <cell r="L3712">
            <v>20.64</v>
          </cell>
          <cell r="M3712">
            <v>2038710</v>
          </cell>
          <cell r="N3712">
            <v>2039722</v>
          </cell>
          <cell r="O3712">
            <v>1.36</v>
          </cell>
          <cell r="P3712">
            <v>0.38</v>
          </cell>
          <cell r="Q3712">
            <v>1</v>
          </cell>
          <cell r="R3712" t="str">
            <v>Seller Fulfilled</v>
          </cell>
          <cell r="S3712" t="str">
            <v>Seller Fulfilled</v>
          </cell>
          <cell r="T3712" t="str">
            <v>5BW30KNAM09N</v>
          </cell>
          <cell r="U3712" t="str">
            <v>00764608025147</v>
          </cell>
        </row>
        <row r="3713">
          <cell r="A3713" t="str">
            <v>S-15-EACH</v>
          </cell>
          <cell r="B3713">
            <v>196443367</v>
          </cell>
          <cell r="C3713" t="str">
            <v>BAZIC No Smoking Sign 9"X12", Plastic Vinyl Signs for Public Spaces Coffee Shops Restaurants Store, Waterproof Indoor Signage, 1-Pack</v>
          </cell>
          <cell r="D3713" t="str">
            <v>ACTIVE</v>
          </cell>
          <cell r="E3713" t="str">
            <v>PUBLISHED</v>
          </cell>
          <cell r="G3713" t="str">
            <v>Home &amp; Garden</v>
          </cell>
          <cell r="H3713" t="str">
            <v>Plaques &amp; Signs</v>
          </cell>
          <cell r="I3713">
            <v>6.49</v>
          </cell>
          <cell r="J3713" t="str">
            <v>USD</v>
          </cell>
          <cell r="K3713" t="str">
            <v>Base</v>
          </cell>
          <cell r="L3713" t="str">
            <v>Yes</v>
          </cell>
          <cell r="M3713">
            <v>2038710</v>
          </cell>
          <cell r="N3713">
            <v>2039734</v>
          </cell>
          <cell r="O3713" t="str">
            <v>ALWAYS_TWO_DAY</v>
          </cell>
          <cell r="P3713">
            <v>0.495</v>
          </cell>
          <cell r="Q3713">
            <v>1</v>
          </cell>
          <cell r="R3713" t="str">
            <v>Walmart Fulfilled</v>
          </cell>
          <cell r="S3713" t="str">
            <v>Seller Fulfilled</v>
          </cell>
          <cell r="T3713" t="str">
            <v>6BO3GBXLGL5W</v>
          </cell>
          <cell r="U3713" t="str">
            <v>00764608028070</v>
          </cell>
        </row>
        <row r="3714">
          <cell r="A3714" t="str">
            <v>1238-CASE</v>
          </cell>
          <cell r="B3714">
            <v>553844883</v>
          </cell>
          <cell r="C3714" t="str">
            <v>BAZIC Brush Markers 12 Classic Colors, Fine Line Washable Coloring Marker (12/Pack), 72-Packs</v>
          </cell>
          <cell r="D3714" t="str">
            <v>ACTIVE</v>
          </cell>
          <cell r="E3714" t="str">
            <v>PUBLISHED</v>
          </cell>
          <cell r="F3714" t="str">
            <v>Offer end date has passed,Price Adjusted</v>
          </cell>
          <cell r="G3714" t="str">
            <v>Office &amp; Stationery</v>
          </cell>
          <cell r="H3714" t="str">
            <v>Sheet Protectors</v>
          </cell>
          <cell r="I3714">
            <v>54.5</v>
          </cell>
          <cell r="J3714" t="str">
            <v>USD</v>
          </cell>
          <cell r="K3714" t="str">
            <v>Base</v>
          </cell>
          <cell r="L3714" t="str">
            <v>Yes</v>
          </cell>
          <cell r="M3714">
            <v>2038710</v>
          </cell>
          <cell r="N3714">
            <v>2039907</v>
          </cell>
          <cell r="O3714" t="str">
            <v>ALWAYS_TWO_DAY</v>
          </cell>
          <cell r="P3714">
            <v>11.07</v>
          </cell>
          <cell r="Q3714">
            <v>1</v>
          </cell>
          <cell r="R3714" t="str">
            <v>Walmart Fulfilled</v>
          </cell>
          <cell r="S3714" t="str">
            <v>Seller Fulfilled</v>
          </cell>
          <cell r="T3714" t="str">
            <v>6KMDXP0JG64K</v>
          </cell>
          <cell r="U3714" t="str">
            <v>20764608031012</v>
          </cell>
        </row>
        <row r="3715">
          <cell r="A3715" t="str">
            <v>1274-PACK2</v>
          </cell>
          <cell r="B3715">
            <v>421553849</v>
          </cell>
          <cell r="C3715" t="str">
            <v>BAZIC Black Color Chisel Tip Desk Style Permanent Marker, Total 24 Count</v>
          </cell>
          <cell r="D3715" t="str">
            <v>ACTIVE</v>
          </cell>
          <cell r="E3715" t="str">
            <v>PUBLISHED</v>
          </cell>
          <cell r="F3715" t="str">
            <v>Offer end date has passed</v>
          </cell>
          <cell r="G3715" t="str">
            <v>Office &amp; Stationery</v>
          </cell>
          <cell r="H3715" t="str">
            <v>Index Dividers</v>
          </cell>
          <cell r="I3715">
            <v>13.99</v>
          </cell>
          <cell r="J3715" t="str">
            <v>USD</v>
          </cell>
          <cell r="K3715" t="str">
            <v>Base</v>
          </cell>
          <cell r="L3715" t="str">
            <v>No</v>
          </cell>
          <cell r="M3715">
            <v>2039746</v>
          </cell>
          <cell r="N3715">
            <v>2039889</v>
          </cell>
          <cell r="O3715" t="str">
            <v>NETWORK_GEO</v>
          </cell>
          <cell r="P3715">
            <v>0.72</v>
          </cell>
          <cell r="Q3715">
            <v>1</v>
          </cell>
          <cell r="R3715" t="str">
            <v>WFS Eligible</v>
          </cell>
          <cell r="S3715" t="str">
            <v>Seller Fulfilled</v>
          </cell>
          <cell r="T3715" t="str">
            <v>7JTTZZJJ4ITD</v>
          </cell>
          <cell r="U3715" t="str">
            <v>00463455984330</v>
          </cell>
        </row>
        <row r="3716">
          <cell r="A3716" t="str">
            <v>17012-EACH</v>
          </cell>
          <cell r="B3716">
            <v>35474782</v>
          </cell>
          <cell r="C3716" t="str">
            <v>BAZIC Maxxon Fuse Tech Gel Ink Pen, Black Color, 1.4 mm Bold Point (4/Pack), 1-Pack</v>
          </cell>
          <cell r="D3716" t="str">
            <v>ARCHIVED</v>
          </cell>
          <cell r="E3716" t="str">
            <v>UNPUBLISHED</v>
          </cell>
          <cell r="F3716" t="str">
            <v>Offer end date has passed</v>
          </cell>
          <cell r="G3716" t="str">
            <v>Office &amp; Stationery</v>
          </cell>
          <cell r="H3716" t="str">
            <v>File Folders</v>
          </cell>
          <cell r="I3716">
            <v>23.99</v>
          </cell>
          <cell r="J3716" t="str">
            <v>USD</v>
          </cell>
          <cell r="K3716" t="str">
            <v>Base</v>
          </cell>
          <cell r="L3716" t="str">
            <v>Yes</v>
          </cell>
          <cell r="M3716">
            <v>2039719</v>
          </cell>
          <cell r="N3716">
            <v>2039742</v>
          </cell>
          <cell r="O3716" t="str">
            <v>NETWORK_GEO</v>
          </cell>
          <cell r="P3716">
            <v>1.31</v>
          </cell>
          <cell r="Q3716">
            <v>1</v>
          </cell>
          <cell r="R3716" t="str">
            <v>Seller Fulfilled</v>
          </cell>
          <cell r="S3716" t="str">
            <v>Seller Fulfilled</v>
          </cell>
          <cell r="T3716" t="str">
            <v>5MMSIMBR18BQ</v>
          </cell>
          <cell r="U3716" t="str">
            <v>00764608031124</v>
          </cell>
        </row>
        <row r="3717">
          <cell r="A3717" t="str">
            <v>2029-BOX</v>
          </cell>
          <cell r="B3717">
            <v>650822885</v>
          </cell>
          <cell r="C3717" t="str">
            <v>BAZIC Washable Dual Tip Glue Pen 1Oz (29.5 mL), Two-Way Applicator, 24-Pack</v>
          </cell>
          <cell r="D3717" t="str">
            <v>ARCHIVED</v>
          </cell>
          <cell r="E3717" t="str">
            <v>UNPUBLISHED</v>
          </cell>
          <cell r="F3717" t="str">
            <v>Offer end date has passed</v>
          </cell>
          <cell r="G3717" t="str">
            <v>Office &amp; Stationery</v>
          </cell>
          <cell r="H3717" t="str">
            <v>Binders</v>
          </cell>
          <cell r="I3717">
            <v>16.09</v>
          </cell>
          <cell r="J3717" t="str">
            <v>USD</v>
          </cell>
          <cell r="K3717" t="str">
            <v>Base</v>
          </cell>
          <cell r="L3717" t="str">
            <v>Yes</v>
          </cell>
          <cell r="M3717">
            <v>2038710</v>
          </cell>
          <cell r="N3717">
            <v>2039738</v>
          </cell>
          <cell r="O3717" t="str">
            <v>ALWAYS_TWO_DAY</v>
          </cell>
          <cell r="P3717">
            <v>1.18</v>
          </cell>
          <cell r="Q3717">
            <v>1</v>
          </cell>
          <cell r="R3717" t="str">
            <v>Walmart Fulfilled</v>
          </cell>
          <cell r="S3717" t="str">
            <v>Walmart Fulfilled</v>
          </cell>
          <cell r="T3717" t="str">
            <v>1JHIU67Y38AW</v>
          </cell>
          <cell r="U3717" t="str">
            <v>00764608031285</v>
          </cell>
        </row>
        <row r="3718">
          <cell r="A3718" t="str">
            <v>2070-EACH</v>
          </cell>
          <cell r="B3718">
            <v>325262164</v>
          </cell>
          <cell r="C3718" t="str">
            <v>BAZIC Wood Glue 4Oz (118 mL), Natural Super Strong Bond Adhesive, 1-Pack</v>
          </cell>
          <cell r="D3718" t="str">
            <v>ACTIVE</v>
          </cell>
          <cell r="E3718" t="str">
            <v>PUBLISHED</v>
          </cell>
          <cell r="F3718" t="str">
            <v>Listing &amp; Content:UPC Mismatch:Wrong-Item:Unpublish-Auto,Current Offer At Or Below Target</v>
          </cell>
          <cell r="G3718" t="str">
            <v>Office &amp; Stationery</v>
          </cell>
          <cell r="H3718" t="str">
            <v>Pocket Folders</v>
          </cell>
          <cell r="I3718">
            <v>37.99</v>
          </cell>
          <cell r="J3718" t="str">
            <v>USD</v>
          </cell>
          <cell r="K3718" t="str">
            <v>Base</v>
          </cell>
          <cell r="L3718" t="str">
            <v>Yes</v>
          </cell>
          <cell r="M3718">
            <v>2039872</v>
          </cell>
          <cell r="N3718">
            <v>2039742</v>
          </cell>
          <cell r="O3718" t="str">
            <v>NETWORK_GEO</v>
          </cell>
          <cell r="P3718">
            <v>4.2</v>
          </cell>
          <cell r="Q3718">
            <v>1</v>
          </cell>
          <cell r="R3718" t="str">
            <v>Seller Fulfilled</v>
          </cell>
          <cell r="S3718" t="str">
            <v>Seller Fulfilled</v>
          </cell>
          <cell r="T3718" t="str">
            <v>2XFB250LTY3O</v>
          </cell>
          <cell r="U3718" t="str">
            <v>20764608031715</v>
          </cell>
        </row>
        <row r="3719">
          <cell r="A3719" t="str">
            <v>2091-PACK2</v>
          </cell>
          <cell r="B3719">
            <v>997095153</v>
          </cell>
          <cell r="C3719" t="str">
            <v>BAZIC Hot Melt Glue Sticks Dual Temp 3.9" x 0.27" (100/Pack), 2-Packs</v>
          </cell>
          <cell r="D3719" t="str">
            <v>ACTIVE</v>
          </cell>
          <cell r="E3719" t="str">
            <v>PUBLISHED</v>
          </cell>
          <cell r="F3719" t="str">
            <v>Offer end date has passed</v>
          </cell>
          <cell r="G3719" t="str">
            <v>Books, Music &amp; Movies</v>
          </cell>
          <cell r="H3719" t="str">
            <v>Books</v>
          </cell>
          <cell r="I3719">
            <v>66.989999999999995</v>
          </cell>
          <cell r="J3719" t="str">
            <v>USD</v>
          </cell>
          <cell r="K3719" t="str">
            <v>Base</v>
          </cell>
          <cell r="L3719" t="str">
            <v>Yes</v>
          </cell>
          <cell r="M3719">
            <v>2038710</v>
          </cell>
          <cell r="N3719">
            <v>2038013</v>
          </cell>
          <cell r="O3719" t="str">
            <v>NETWORK_GEO</v>
          </cell>
          <cell r="P3719">
            <v>13.86</v>
          </cell>
          <cell r="Q3719">
            <v>1</v>
          </cell>
          <cell r="R3719" t="str">
            <v>Seller Fulfilled</v>
          </cell>
          <cell r="S3719" t="str">
            <v>Seller Fulfilled</v>
          </cell>
          <cell r="T3719" t="str">
            <v>53EV5GJ4AQPD</v>
          </cell>
          <cell r="U3719" t="str">
            <v>20088908317417</v>
          </cell>
        </row>
        <row r="3720">
          <cell r="A3720" t="str">
            <v>2207-PACK2</v>
          </cell>
          <cell r="B3720">
            <v>573550943</v>
          </cell>
          <cell r="C3720" t="str">
            <v>BAZIC Erasers Neon Bevel Eraser, Latex Free Erasers Set, 12-Count</v>
          </cell>
          <cell r="D3720" t="str">
            <v>ACTIVE</v>
          </cell>
          <cell r="E3720" t="str">
            <v>PUBLISHED</v>
          </cell>
          <cell r="F3720" t="str">
            <v>Offer end date has passed</v>
          </cell>
          <cell r="G3720" t="str">
            <v>Office &amp; Stationery</v>
          </cell>
          <cell r="H3720" t="str">
            <v>Pencil &amp; Pen Erasers</v>
          </cell>
          <cell r="I3720">
            <v>9.25</v>
          </cell>
          <cell r="J3720" t="str">
            <v>USD</v>
          </cell>
          <cell r="K3720" t="str">
            <v>Base</v>
          </cell>
          <cell r="L3720">
            <v>9.25</v>
          </cell>
          <cell r="M3720">
            <v>2039721</v>
          </cell>
          <cell r="N3720">
            <v>2038710</v>
          </cell>
          <cell r="O3720">
            <v>0.44</v>
          </cell>
          <cell r="P3720">
            <v>3</v>
          </cell>
          <cell r="Q3720">
            <v>1</v>
          </cell>
          <cell r="R3720" t="str">
            <v>Seller Fulfilled</v>
          </cell>
          <cell r="S3720" t="str">
            <v>Walmart Fulfilled</v>
          </cell>
          <cell r="T3720" t="str">
            <v>3QSGP7F3Z6I8</v>
          </cell>
          <cell r="U3720" t="str">
            <v>00764608034361</v>
          </cell>
        </row>
        <row r="3721">
          <cell r="A3721" t="str">
            <v>2220-EACH</v>
          </cell>
          <cell r="B3721">
            <v>18467771323</v>
          </cell>
          <cell r="C3721" t="str">
            <v>BAZIC Products Pink Eraser, Latex Free Bevel Erasers, Large Size Block Erasers, 12 Count Per Box</v>
          </cell>
          <cell r="D3721" t="str">
            <v>ACTIVE</v>
          </cell>
          <cell r="E3721" t="str">
            <v>PUBLISHED</v>
          </cell>
          <cell r="F3721" t="str">
            <v>Offer end date has passed</v>
          </cell>
          <cell r="G3721" t="str">
            <v>Office &amp; Stationery</v>
          </cell>
          <cell r="H3721" t="str">
            <v>Pencil &amp; Pen Erasers</v>
          </cell>
          <cell r="I3721">
            <v>7.69</v>
          </cell>
          <cell r="J3721" t="str">
            <v>USD</v>
          </cell>
          <cell r="K3721" t="str">
            <v>Base</v>
          </cell>
          <cell r="L3721">
            <v>7.69</v>
          </cell>
          <cell r="M3721">
            <v>2039721</v>
          </cell>
          <cell r="N3721">
            <v>2038710</v>
          </cell>
          <cell r="O3721">
            <v>0.56000000000000005</v>
          </cell>
          <cell r="P3721">
            <v>1.32</v>
          </cell>
          <cell r="Q3721">
            <v>1</v>
          </cell>
          <cell r="R3721" t="str">
            <v>Seller Fulfilled</v>
          </cell>
          <cell r="S3721" t="str">
            <v>WFS Eligible</v>
          </cell>
          <cell r="T3721" t="str">
            <v>529CRN12VY8I</v>
          </cell>
          <cell r="U3721" t="str">
            <v>10764608034801</v>
          </cell>
        </row>
        <row r="3722">
          <cell r="A3722" t="str">
            <v>3347-CASE</v>
          </cell>
          <cell r="B3722">
            <v>1189397418</v>
          </cell>
          <cell r="C3722" t="str">
            <v>BAZIC Modeling Clay Sticks 4.8 Oz, 4 Fluorescent Colors, Non-Toxic, 72-Pack</v>
          </cell>
          <cell r="D3722" t="str">
            <v>ACTIVE</v>
          </cell>
          <cell r="E3722" t="str">
            <v>PUBLISHED</v>
          </cell>
          <cell r="F3722" t="str">
            <v>Reasonable price requirements are not met,Reasonable Price Not Satisfied</v>
          </cell>
          <cell r="G3722" t="str">
            <v>Crafts</v>
          </cell>
          <cell r="H3722" t="str">
            <v>Glitter</v>
          </cell>
          <cell r="I3722">
            <v>111.93</v>
          </cell>
          <cell r="J3722" t="str">
            <v>USD</v>
          </cell>
          <cell r="K3722" t="str">
            <v>Base</v>
          </cell>
          <cell r="L3722" t="str">
            <v>Yes</v>
          </cell>
          <cell r="M3722">
            <v>2039741</v>
          </cell>
          <cell r="N3722">
            <v>2038710</v>
          </cell>
          <cell r="O3722" t="str">
            <v>NETWORK_GEO</v>
          </cell>
          <cell r="P3722">
            <v>13.98</v>
          </cell>
          <cell r="Q3722">
            <v>1</v>
          </cell>
          <cell r="R3722" t="str">
            <v>Seller Fulfilled</v>
          </cell>
          <cell r="S3722" t="str">
            <v>Seller Fulfilled</v>
          </cell>
          <cell r="T3722" t="str">
            <v>2KBQXFKILZ0S</v>
          </cell>
          <cell r="U3722" t="str">
            <v>20764608034914</v>
          </cell>
        </row>
        <row r="3723">
          <cell r="A3723" t="str">
            <v>3477-EACH</v>
          </cell>
          <cell r="B3723">
            <v>743578411</v>
          </cell>
          <cell r="C3723" t="str">
            <v>BAZIC Glitter Shaker Green Color, Halloween Sparkling Powder (12g/Pack), 1-Pack</v>
          </cell>
          <cell r="D3723" t="str">
            <v>ARCHIVED</v>
          </cell>
          <cell r="E3723" t="str">
            <v>UNPUBLISHED</v>
          </cell>
          <cell r="F3723" t="str">
            <v>Offer end date has passed</v>
          </cell>
          <cell r="G3723" t="str">
            <v>Crafts</v>
          </cell>
          <cell r="H3723" t="str">
            <v>Art Brushes</v>
          </cell>
          <cell r="I3723">
            <v>43.35</v>
          </cell>
          <cell r="J3723" t="str">
            <v>USD</v>
          </cell>
          <cell r="K3723" t="str">
            <v>Base</v>
          </cell>
          <cell r="L3723" t="str">
            <v>Yes</v>
          </cell>
          <cell r="M3723">
            <v>2038710</v>
          </cell>
          <cell r="N3723">
            <v>2039747</v>
          </cell>
          <cell r="O3723" t="str">
            <v>NETWORK_GEO</v>
          </cell>
          <cell r="P3723">
            <v>1.54</v>
          </cell>
          <cell r="Q3723">
            <v>1</v>
          </cell>
          <cell r="R3723" t="str">
            <v>Seller Fulfilled</v>
          </cell>
          <cell r="S3723" t="str">
            <v>Seller Fulfilled</v>
          </cell>
          <cell r="T3723" t="str">
            <v>64HG1JLXI1LS</v>
          </cell>
          <cell r="U3723" t="str">
            <v>10764608039820</v>
          </cell>
        </row>
        <row r="3724">
          <cell r="A3724" t="str">
            <v>3490-EACH</v>
          </cell>
          <cell r="B3724">
            <v>517618349</v>
          </cell>
          <cell r="C3724" t="str">
            <v>BAZIC Glitter Shaker 1 LB Red Color, Halloween Sparkling Powder, 1-Pack</v>
          </cell>
          <cell r="D3724" t="str">
            <v>ACTIVE</v>
          </cell>
          <cell r="E3724" t="str">
            <v>PUBLISHED</v>
          </cell>
          <cell r="F3724" t="str">
            <v>Offer end date has passed</v>
          </cell>
          <cell r="G3724" t="str">
            <v>Office &amp; Stationery</v>
          </cell>
          <cell r="H3724" t="str">
            <v>Binders</v>
          </cell>
          <cell r="I3724">
            <v>12.99</v>
          </cell>
          <cell r="J3724" t="str">
            <v>USD</v>
          </cell>
          <cell r="K3724" t="str">
            <v>Base</v>
          </cell>
          <cell r="L3724" t="str">
            <v>Yes</v>
          </cell>
          <cell r="M3724">
            <v>2038710</v>
          </cell>
          <cell r="N3724">
            <v>2039738</v>
          </cell>
          <cell r="O3724" t="str">
            <v>NETWORK_GEO</v>
          </cell>
          <cell r="P3724">
            <v>0.74</v>
          </cell>
          <cell r="Q3724">
            <v>1</v>
          </cell>
          <cell r="R3724" t="str">
            <v>Seller Fulfilled</v>
          </cell>
          <cell r="S3724" t="str">
            <v>Seller Fulfilled</v>
          </cell>
          <cell r="T3724" t="str">
            <v>1CSXQMD3C9M7</v>
          </cell>
          <cell r="U3724" t="str">
            <v>00764608041710</v>
          </cell>
        </row>
        <row r="3725">
          <cell r="A3725" t="str">
            <v>3491-EACH</v>
          </cell>
          <cell r="B3725">
            <v>283660974</v>
          </cell>
          <cell r="C3725" t="str">
            <v>BAZIC Glitter Shaker 1 LB Purple Color, Halloween Sparkling Powder, 1-Pack</v>
          </cell>
          <cell r="D3725" t="str">
            <v>ACTIVE</v>
          </cell>
          <cell r="E3725" t="str">
            <v>PUBLISHED</v>
          </cell>
          <cell r="F3725" t="str">
            <v>Offer end date has passed,Price Adjusted</v>
          </cell>
          <cell r="G3725" t="str">
            <v>Home &amp; Garden</v>
          </cell>
          <cell r="H3725" t="str">
            <v>Plaques &amp; Signs</v>
          </cell>
          <cell r="I3725">
            <v>8.9</v>
          </cell>
          <cell r="J3725" t="str">
            <v>USD</v>
          </cell>
          <cell r="K3725" t="str">
            <v>Base</v>
          </cell>
          <cell r="L3725" t="str">
            <v>Yes</v>
          </cell>
          <cell r="M3725">
            <v>2038710</v>
          </cell>
          <cell r="N3725">
            <v>2038710</v>
          </cell>
          <cell r="O3725" t="str">
            <v>NETWORK_GEO</v>
          </cell>
          <cell r="P3725">
            <v>0.11</v>
          </cell>
          <cell r="Q3725">
            <v>1</v>
          </cell>
          <cell r="R3725" t="str">
            <v>Seller Fulfilled</v>
          </cell>
          <cell r="S3725" t="str">
            <v>Walmart Fulfilled</v>
          </cell>
          <cell r="T3725" t="str">
            <v>4HZN2S9HNIZA</v>
          </cell>
          <cell r="U3725" t="str">
            <v>00466677497831</v>
          </cell>
        </row>
        <row r="3726">
          <cell r="A3726" t="str">
            <v>3801-EACH</v>
          </cell>
          <cell r="B3726">
            <v>26620877</v>
          </cell>
          <cell r="C3726" t="str">
            <v>BAZIC Mailing Label 4 1/2"X2 1/2" Shipping Labels, 25-Count</v>
          </cell>
          <cell r="D3726" t="str">
            <v>ACTIVE</v>
          </cell>
          <cell r="E3726" t="str">
            <v>PUBLISHED</v>
          </cell>
          <cell r="F3726" t="str">
            <v>Offer end date has passed</v>
          </cell>
          <cell r="G3726" t="str">
            <v>Office &amp; Stationery</v>
          </cell>
          <cell r="H3726" t="str">
            <v>Scissors</v>
          </cell>
          <cell r="I3726">
            <v>51</v>
          </cell>
          <cell r="J3726" t="str">
            <v>USD</v>
          </cell>
          <cell r="K3726" t="str">
            <v>Base</v>
          </cell>
          <cell r="L3726" t="str">
            <v>Yes</v>
          </cell>
          <cell r="M3726">
            <v>2038061</v>
          </cell>
          <cell r="N3726">
            <v>2039728</v>
          </cell>
          <cell r="O3726" t="str">
            <v>NETWORK_GEO</v>
          </cell>
          <cell r="P3726">
            <v>4.22</v>
          </cell>
          <cell r="Q3726">
            <v>1</v>
          </cell>
          <cell r="R3726" t="str">
            <v>Seller Fulfilled</v>
          </cell>
          <cell r="S3726" t="str">
            <v>Walmart Fulfilled</v>
          </cell>
          <cell r="T3726" t="str">
            <v>13E2AXHTB9BS</v>
          </cell>
          <cell r="U3726" t="str">
            <v>10764608044121</v>
          </cell>
        </row>
        <row r="3727">
          <cell r="A3727" t="str">
            <v>3867-CASE</v>
          </cell>
          <cell r="B3727">
            <v>862278755</v>
          </cell>
          <cell r="C3727" t="str">
            <v>BAZIC Polka Dot Sticker Rolls, Reward Stickers Motivational Gift for Kids (1056/Pack), 24-Packs</v>
          </cell>
          <cell r="D3727" t="str">
            <v>ARCHIVED</v>
          </cell>
          <cell r="E3727" t="str">
            <v>UNPUBLISHED</v>
          </cell>
          <cell r="F3727" t="str">
            <v>Offer end date has passed</v>
          </cell>
          <cell r="G3727" t="str">
            <v>Office &amp; Stationery</v>
          </cell>
          <cell r="H3727" t="str">
            <v>Writing Pads</v>
          </cell>
          <cell r="I3727">
            <v>22</v>
          </cell>
          <cell r="J3727" t="str">
            <v>USD</v>
          </cell>
          <cell r="K3727" t="str">
            <v>Base</v>
          </cell>
          <cell r="L3727" t="str">
            <v>Yes</v>
          </cell>
          <cell r="M3727">
            <v>2038710</v>
          </cell>
          <cell r="N3727">
            <v>2039758</v>
          </cell>
          <cell r="O3727" t="str">
            <v>ALWAYS_TWO_DAY</v>
          </cell>
          <cell r="P3727">
            <v>5.7850000000000001</v>
          </cell>
          <cell r="Q3727">
            <v>1</v>
          </cell>
          <cell r="R3727" t="str">
            <v>Walmart Fulfilled</v>
          </cell>
          <cell r="S3727" t="str">
            <v>Seller Fulfilled</v>
          </cell>
          <cell r="T3727" t="str">
            <v>31FRK1S20YDN</v>
          </cell>
          <cell r="U3727" t="str">
            <v>00764608050385</v>
          </cell>
        </row>
        <row r="3728">
          <cell r="A3728" t="str">
            <v>4917636-CASE</v>
          </cell>
          <cell r="B3728">
            <v>5210311158</v>
          </cell>
          <cell r="C3728" t="str">
            <v>PJ MASKS Coloring Book 1 Title, for Learning Activity Drawing, 80 Pages, 36-Pack</v>
          </cell>
          <cell r="D3728" t="str">
            <v>ARCHIVED</v>
          </cell>
          <cell r="E3728" t="str">
            <v>UNPUBLISHED</v>
          </cell>
          <cell r="F3728" t="str">
            <v>Offer end date has passed</v>
          </cell>
          <cell r="G3728" t="str">
            <v>Office &amp; Stationery</v>
          </cell>
          <cell r="H3728" t="str">
            <v>Composition Notebooks</v>
          </cell>
          <cell r="I3728">
            <v>16.989999999999998</v>
          </cell>
          <cell r="J3728" t="str">
            <v>USD</v>
          </cell>
          <cell r="K3728" t="str">
            <v>Base</v>
          </cell>
          <cell r="L3728" t="str">
            <v>Yes</v>
          </cell>
          <cell r="M3728">
            <v>2038710</v>
          </cell>
          <cell r="N3728">
            <v>2038710</v>
          </cell>
          <cell r="O3728" t="str">
            <v>NETWORK_GEO</v>
          </cell>
          <cell r="P3728">
            <v>1.42</v>
          </cell>
          <cell r="Q3728">
            <v>1</v>
          </cell>
          <cell r="R3728" t="str">
            <v>Seller Fulfilled</v>
          </cell>
          <cell r="S3728" t="str">
            <v>Seller Fulfilled</v>
          </cell>
          <cell r="T3728" t="str">
            <v>2OIJ92UNFQEB</v>
          </cell>
          <cell r="U3728" t="str">
            <v>00468710307398</v>
          </cell>
        </row>
        <row r="3729">
          <cell r="A3729" t="str">
            <v>5132-EACH</v>
          </cell>
          <cell r="B3729">
            <v>254802369</v>
          </cell>
          <cell r="C3729" t="str">
            <v>BAZIC Sticky Notes 1.5x2 Neon Color, (280 Sheets/Pack), 1-Pack</v>
          </cell>
          <cell r="D3729" t="str">
            <v>ACTIVE</v>
          </cell>
          <cell r="E3729" t="str">
            <v>PUBLISHED</v>
          </cell>
          <cell r="G3729" t="str">
            <v>Office &amp; Stationery</v>
          </cell>
          <cell r="H3729" t="str">
            <v>Sticky Notes</v>
          </cell>
          <cell r="I3729">
            <v>6.49</v>
          </cell>
          <cell r="J3729" t="str">
            <v>USD</v>
          </cell>
          <cell r="K3729" t="str">
            <v>Base</v>
          </cell>
          <cell r="L3729">
            <v>6.49</v>
          </cell>
          <cell r="M3729">
            <v>2039904</v>
          </cell>
          <cell r="N3729">
            <v>2038710</v>
          </cell>
          <cell r="O3729" t="str">
            <v>NETWORK_GEO</v>
          </cell>
          <cell r="P3729">
            <v>24.88</v>
          </cell>
          <cell r="Q3729">
            <v>1</v>
          </cell>
          <cell r="R3729" t="str">
            <v>Seller Fulfilled</v>
          </cell>
          <cell r="S3729" t="str">
            <v>Seller Fulfilled</v>
          </cell>
          <cell r="T3729" t="str">
            <v>1WC9K0E38IS1</v>
          </cell>
          <cell r="U3729" t="str">
            <v>20764608050891</v>
          </cell>
        </row>
        <row r="3730">
          <cell r="A3730" t="str">
            <v>53169-CASE</v>
          </cell>
          <cell r="B3730">
            <v>5213709309</v>
          </cell>
          <cell r="C3730" t="str">
            <v>TRANSFORMERS Coloring Book 1 Title, for Learning Activity Drawing, 80 Pages, 36-Pack</v>
          </cell>
          <cell r="D3730" t="str">
            <v>ARCHIVED</v>
          </cell>
          <cell r="E3730" t="str">
            <v>UNPUBLISHED</v>
          </cell>
          <cell r="F3730" t="str">
            <v>Offer end date has passed</v>
          </cell>
          <cell r="G3730" t="str">
            <v>Office &amp; Stationery</v>
          </cell>
          <cell r="H3730" t="str">
            <v>Composition Notebooks</v>
          </cell>
          <cell r="I3730">
            <v>11.69</v>
          </cell>
          <cell r="J3730" t="str">
            <v>USD</v>
          </cell>
          <cell r="K3730" t="str">
            <v>Base</v>
          </cell>
          <cell r="L3730" t="str">
            <v>Yes</v>
          </cell>
          <cell r="M3730">
            <v>2038710</v>
          </cell>
          <cell r="N3730">
            <v>2038710</v>
          </cell>
          <cell r="O3730" t="str">
            <v>ALWAYS_TWO_DAY</v>
          </cell>
          <cell r="P3730">
            <v>2.6150000000000002</v>
          </cell>
          <cell r="Q3730">
            <v>1</v>
          </cell>
          <cell r="R3730" t="str">
            <v>Walmart Fulfilled</v>
          </cell>
          <cell r="S3730" t="str">
            <v>Walmart Fulfilled</v>
          </cell>
          <cell r="T3730" t="str">
            <v>4JY7YC2UXB21</v>
          </cell>
          <cell r="U3730" t="str">
            <v>00764608005095</v>
          </cell>
        </row>
        <row r="3731">
          <cell r="A3731" t="str">
            <v>6081-EACH</v>
          </cell>
          <cell r="B3731">
            <v>5182767188</v>
          </cell>
          <cell r="C3731" t="str">
            <v>BAZIC Products RUSTIQUE Wood Frame Magnetic Chalkboard 20" x 30" Chalk Marker &amp; Magnets (BAZ6081)</v>
          </cell>
          <cell r="D3731" t="str">
            <v>ACTIVE</v>
          </cell>
          <cell r="E3731" t="str">
            <v>PUBLISHED</v>
          </cell>
          <cell r="G3731" t="str">
            <v>Office &amp; Stationery</v>
          </cell>
          <cell r="H3731" t="str">
            <v>Chalkboards</v>
          </cell>
          <cell r="I3731">
            <v>47.43</v>
          </cell>
          <cell r="J3731" t="str">
            <v>USD</v>
          </cell>
          <cell r="K3731" t="str">
            <v>Base</v>
          </cell>
          <cell r="L3731">
            <v>47.43</v>
          </cell>
          <cell r="M3731">
            <v>2039885</v>
          </cell>
          <cell r="N3731">
            <v>2039744</v>
          </cell>
          <cell r="O3731" t="str">
            <v>NETWORK_GEO</v>
          </cell>
          <cell r="P3731">
            <v>10.66</v>
          </cell>
          <cell r="Q3731">
            <v>1</v>
          </cell>
          <cell r="R3731" t="str">
            <v>Seller Fulfilled</v>
          </cell>
          <cell r="S3731" t="str">
            <v>Seller Fulfilled</v>
          </cell>
          <cell r="T3731" t="str">
            <v>5YMFMZSKJ7AG</v>
          </cell>
          <cell r="U3731" t="str">
            <v>20764608005211</v>
          </cell>
        </row>
        <row r="3732">
          <cell r="A3732" t="str">
            <v>70856-SET4</v>
          </cell>
          <cell r="B3732">
            <v>17472401540</v>
          </cell>
          <cell r="C3732" t="str">
            <v>Dot to Dot Book 4 Title, Fun Workbook for Learning Drawing Coloring, 4-Pack</v>
          </cell>
          <cell r="D3732" t="str">
            <v>ACTIVE</v>
          </cell>
          <cell r="E3732" t="str">
            <v>PUBLISHED</v>
          </cell>
          <cell r="F3732" t="str">
            <v>Republish (For Walmart internal use only: 00),Reasonable Price Not Satisfied</v>
          </cell>
          <cell r="G3732" t="str">
            <v>Office &amp; Stationery</v>
          </cell>
          <cell r="H3732" t="str">
            <v>Flash Cards</v>
          </cell>
          <cell r="I3732">
            <v>8.99</v>
          </cell>
          <cell r="J3732" t="str">
            <v>USD</v>
          </cell>
          <cell r="K3732" t="str">
            <v>Base</v>
          </cell>
          <cell r="L3732" t="str">
            <v>No</v>
          </cell>
          <cell r="M3732">
            <v>2038710</v>
          </cell>
          <cell r="N3732">
            <v>2039914</v>
          </cell>
          <cell r="O3732" t="str">
            <v>NETWORK_GEO</v>
          </cell>
          <cell r="P3732">
            <v>0.19</v>
          </cell>
          <cell r="Q3732">
            <v>1</v>
          </cell>
          <cell r="R3732" t="str">
            <v>Seller Fulfilled</v>
          </cell>
          <cell r="S3732" t="str">
            <v>WFS Eligible</v>
          </cell>
          <cell r="T3732" t="str">
            <v>21PZQTPR414G</v>
          </cell>
          <cell r="U3732" t="str">
            <v>00764608005323</v>
          </cell>
        </row>
        <row r="3733">
          <cell r="A3733" t="str">
            <v>749-CASE</v>
          </cell>
          <cell r="B3733">
            <v>7104403045</v>
          </cell>
          <cell r="C3733" t="str">
            <v>BAZIC Pencil Wood Pre-Sharpened #2 HB Triangle Pencils, Latex Free Eraser (12/Pack), 144-Packs</v>
          </cell>
          <cell r="D3733" t="str">
            <v>ACTIVE</v>
          </cell>
          <cell r="E3733" t="str">
            <v>PUBLISHED</v>
          </cell>
          <cell r="F3733" t="str">
            <v>Offer end date has passed</v>
          </cell>
          <cell r="G3733" t="str">
            <v>Office &amp; Stationery</v>
          </cell>
          <cell r="H3733" t="str">
            <v>School &amp; Office Paper</v>
          </cell>
          <cell r="I3733">
            <v>53.99</v>
          </cell>
          <cell r="J3733" t="str">
            <v>USD</v>
          </cell>
          <cell r="K3733" t="str">
            <v>Base</v>
          </cell>
          <cell r="L3733" t="str">
            <v>Yes</v>
          </cell>
          <cell r="M3733">
            <v>2039720</v>
          </cell>
          <cell r="N3733">
            <v>2039724</v>
          </cell>
          <cell r="O3733" t="str">
            <v>NETWORK_GEO</v>
          </cell>
          <cell r="P3733">
            <v>14.25</v>
          </cell>
          <cell r="Q3733">
            <v>1</v>
          </cell>
          <cell r="R3733" t="str">
            <v>Seller Fulfilled</v>
          </cell>
          <cell r="S3733" t="str">
            <v>Seller Fulfilled</v>
          </cell>
          <cell r="T3733" t="str">
            <v>4T6Y80RLSQKK</v>
          </cell>
          <cell r="U3733" t="str">
            <v>00460326701133</v>
          </cell>
        </row>
        <row r="3734">
          <cell r="A3734" t="str">
            <v>8280-CASE</v>
          </cell>
          <cell r="B3734">
            <v>16929464098</v>
          </cell>
          <cell r="C3734" t="str">
            <v>BAZIC Bubble Cushion Wrap 12" x 60" Air Bubble Roll, 36-Pack</v>
          </cell>
          <cell r="D3734" t="str">
            <v>ACTIVE</v>
          </cell>
          <cell r="E3734" t="str">
            <v>PUBLISHED</v>
          </cell>
          <cell r="F3734" t="str">
            <v>Offer end date has passed</v>
          </cell>
          <cell r="G3734" t="str">
            <v>Office &amp; Stationery</v>
          </cell>
          <cell r="H3734" t="str">
            <v>Bubble Wrap</v>
          </cell>
          <cell r="I3734">
            <v>86.5</v>
          </cell>
          <cell r="J3734" t="str">
            <v>USD</v>
          </cell>
          <cell r="K3734" t="str">
            <v>Base</v>
          </cell>
          <cell r="L3734">
            <v>88.99</v>
          </cell>
          <cell r="M3734">
            <v>2038710</v>
          </cell>
          <cell r="N3734">
            <v>2038710</v>
          </cell>
          <cell r="O3734">
            <v>24</v>
          </cell>
          <cell r="P3734" t="str">
            <v>"LB"</v>
          </cell>
          <cell r="Q3734">
            <v>1</v>
          </cell>
          <cell r="R3734" t="str">
            <v>Seller Fulfilled</v>
          </cell>
          <cell r="S3734" t="str">
            <v>WFS Eligible</v>
          </cell>
          <cell r="T3734" t="str">
            <v>70LCF00Y1SIS</v>
          </cell>
          <cell r="U3734" t="str">
            <v>20764608054578</v>
          </cell>
        </row>
        <row r="3735">
          <cell r="A3735" t="str">
            <v>L-42-BOX</v>
          </cell>
          <cell r="B3735">
            <v>394848201</v>
          </cell>
          <cell r="C3735" t="str">
            <v>BAZIC Tow Away Sign 12"x16", No Parking Unauthorized Vehicles, Waterproof, 24-Pack</v>
          </cell>
          <cell r="D3735" t="str">
            <v>ACTIVE</v>
          </cell>
          <cell r="E3735" t="str">
            <v>PUBLISHED</v>
          </cell>
          <cell r="G3735" t="str">
            <v>Home &amp; Garden</v>
          </cell>
          <cell r="H3735" t="str">
            <v>Plaques &amp; Signs</v>
          </cell>
          <cell r="I3735">
            <v>29.49</v>
          </cell>
          <cell r="J3735" t="str">
            <v>USD</v>
          </cell>
          <cell r="K3735" t="str">
            <v>Base</v>
          </cell>
          <cell r="L3735" t="str">
            <v>Yes</v>
          </cell>
          <cell r="M3735">
            <v>2038710</v>
          </cell>
          <cell r="N3735">
            <v>2039723</v>
          </cell>
          <cell r="O3735" t="str">
            <v>NETWORK_GEO</v>
          </cell>
          <cell r="P3735">
            <v>3.6</v>
          </cell>
          <cell r="Q3735">
            <v>1</v>
          </cell>
          <cell r="R3735" t="str">
            <v>Seller Fulfilled</v>
          </cell>
          <cell r="S3735" t="str">
            <v>Seller Fulfilled</v>
          </cell>
          <cell r="T3735" t="str">
            <v>20U5O2B0LLSI</v>
          </cell>
          <cell r="U3735" t="str">
            <v>00465807310576</v>
          </cell>
        </row>
        <row r="3736">
          <cell r="A3736" t="str">
            <v>17070-BOX</v>
          </cell>
          <cell r="B3736">
            <v>566131526</v>
          </cell>
          <cell r="C3736" t="str">
            <v>BAZIC G-Flex 10 Color Oil Gel Ink Pen, 0.7 mm, Soft Grip (10/Pack), 12-Pack</v>
          </cell>
          <cell r="D3736" t="str">
            <v>ACTIVE</v>
          </cell>
          <cell r="E3736" t="str">
            <v>PUBLISHED</v>
          </cell>
          <cell r="F3736" t="str">
            <v>Compliance - Childrenâ€™s Product Policy,No Match Found - Adjusted to your last submitted price</v>
          </cell>
          <cell r="G3736" t="str">
            <v>Office &amp; Stationery</v>
          </cell>
          <cell r="H3736" t="str">
            <v>Pens</v>
          </cell>
          <cell r="I3736">
            <v>55.49</v>
          </cell>
          <cell r="J3736" t="str">
            <v>USD</v>
          </cell>
          <cell r="K3736" t="str">
            <v>Base</v>
          </cell>
          <cell r="L3736" t="str">
            <v>Yes</v>
          </cell>
          <cell r="M3736">
            <v>2039719</v>
          </cell>
          <cell r="N3736">
            <v>2039723</v>
          </cell>
          <cell r="O3736">
            <v>2.72</v>
          </cell>
          <cell r="P3736">
            <v>37.700000000000003</v>
          </cell>
          <cell r="Q3736">
            <v>1</v>
          </cell>
          <cell r="R3736" t="str">
            <v>Seller Fulfilled</v>
          </cell>
          <cell r="S3736" t="str">
            <v>Seller Fulfilled</v>
          </cell>
          <cell r="T3736" t="str">
            <v>0TKAX1SQVNZU</v>
          </cell>
          <cell r="U3736" t="str">
            <v>20764608005518</v>
          </cell>
        </row>
        <row r="3737">
          <cell r="A3737" t="str">
            <v>2070-PACK2</v>
          </cell>
          <cell r="B3737">
            <v>471132930</v>
          </cell>
          <cell r="C3737" t="str">
            <v>BAZIC Wood Glue 4Oz (118 mL), Natural Super Strong Bond Adhesive, 2-Packs</v>
          </cell>
          <cell r="D3737" t="str">
            <v>ACTIVE</v>
          </cell>
          <cell r="E3737" t="str">
            <v>PUBLISHED</v>
          </cell>
          <cell r="F3737" t="str">
            <v>Compliance - Childrenâ€™s Product Policy,Price Adjusted</v>
          </cell>
          <cell r="G3737" t="str">
            <v>Office &amp; Stationery</v>
          </cell>
          <cell r="H3737" t="str">
            <v>Composition Notebooks</v>
          </cell>
          <cell r="I3737">
            <v>17.989999999999998</v>
          </cell>
          <cell r="J3737" t="str">
            <v>USD</v>
          </cell>
          <cell r="K3737" t="str">
            <v>Base</v>
          </cell>
          <cell r="L3737" t="str">
            <v>Yes</v>
          </cell>
          <cell r="M3737">
            <v>2039872</v>
          </cell>
          <cell r="N3737">
            <v>2038710</v>
          </cell>
          <cell r="O3737" t="str">
            <v>ALWAYS_TWO_DAY</v>
          </cell>
          <cell r="P3737">
            <v>3.4350000000000001</v>
          </cell>
          <cell r="Q3737">
            <v>1</v>
          </cell>
          <cell r="R3737" t="str">
            <v>Walmart Fulfilled</v>
          </cell>
          <cell r="S3737" t="str">
            <v>Seller Fulfilled</v>
          </cell>
          <cell r="T3737" t="str">
            <v>6U4UV9MX0QSJ</v>
          </cell>
          <cell r="U3737" t="str">
            <v>00764608005583</v>
          </cell>
        </row>
        <row r="3738">
          <cell r="A3738" t="str">
            <v>2163-CASE</v>
          </cell>
          <cell r="B3738">
            <v>546299428</v>
          </cell>
          <cell r="C3738" t="str">
            <v>Fairy Tales Girls Mix Coloring &amp; Activity Books 2-Titles, Gift for Kids, 48-Pack</v>
          </cell>
          <cell r="D3738" t="str">
            <v>ARCHIVED</v>
          </cell>
          <cell r="E3738" t="str">
            <v>UNPUBLISHED</v>
          </cell>
          <cell r="F3738" t="str">
            <v>Offer end date has passed</v>
          </cell>
          <cell r="G3738" t="str">
            <v>Office &amp; Stationery</v>
          </cell>
          <cell r="H3738" t="str">
            <v>Filler Paper</v>
          </cell>
          <cell r="I3738">
            <v>119.99</v>
          </cell>
          <cell r="J3738" t="str">
            <v>USD</v>
          </cell>
          <cell r="K3738" t="str">
            <v>Base</v>
          </cell>
          <cell r="L3738" t="str">
            <v>Yes</v>
          </cell>
          <cell r="M3738">
            <v>2038710</v>
          </cell>
          <cell r="N3738">
            <v>2039724</v>
          </cell>
          <cell r="O3738" t="str">
            <v>NETWORK_GEO</v>
          </cell>
          <cell r="P3738">
            <v>25.08</v>
          </cell>
          <cell r="Q3738">
            <v>1</v>
          </cell>
          <cell r="R3738" t="str">
            <v>Seller Fulfilled</v>
          </cell>
          <cell r="S3738" t="str">
            <v>Seller Fulfilled</v>
          </cell>
          <cell r="T3738" t="str">
            <v>1G325U3EZ5LT</v>
          </cell>
          <cell r="U3738" t="str">
            <v>20764608005686</v>
          </cell>
        </row>
        <row r="3739">
          <cell r="A3739" t="str">
            <v>222-EACH</v>
          </cell>
          <cell r="B3739">
            <v>42867173</v>
          </cell>
          <cell r="C3739" t="str">
            <v>BAZIC Paper Clips Jumbo 50mm, Silver Color Paper Clip (100/Pack), 1-Pack</v>
          </cell>
          <cell r="D3739" t="str">
            <v>ACTIVE</v>
          </cell>
          <cell r="E3739" t="str">
            <v>PUBLISHED</v>
          </cell>
          <cell r="F3739" t="str">
            <v>Offer end date has passed</v>
          </cell>
          <cell r="G3739" t="str">
            <v>Office &amp; Stationery</v>
          </cell>
          <cell r="H3739" t="str">
            <v>Composition Notebooks</v>
          </cell>
          <cell r="I3739">
            <v>58.89</v>
          </cell>
          <cell r="J3739" t="str">
            <v>USD</v>
          </cell>
          <cell r="K3739" t="str">
            <v>Base</v>
          </cell>
          <cell r="L3739" t="str">
            <v>Yes</v>
          </cell>
          <cell r="M3739">
            <v>2039905</v>
          </cell>
          <cell r="N3739">
            <v>2038710</v>
          </cell>
          <cell r="O3739" t="str">
            <v>NETWORK_GEO</v>
          </cell>
          <cell r="P3739">
            <v>16.239999999999998</v>
          </cell>
          <cell r="Q3739">
            <v>1</v>
          </cell>
          <cell r="R3739" t="str">
            <v>Seller Fulfilled</v>
          </cell>
          <cell r="S3739" t="str">
            <v>Seller Fulfilled</v>
          </cell>
          <cell r="T3739" t="str">
            <v>0YKT5DJZN9LX</v>
          </cell>
          <cell r="U3739" t="str">
            <v>20764608005815</v>
          </cell>
        </row>
        <row r="3740">
          <cell r="A3740" t="str">
            <v>23149-CASE</v>
          </cell>
          <cell r="B3740">
            <v>940182921</v>
          </cell>
          <cell r="C3740" t="str">
            <v>Sudoku II Puzzle Book, 2 Titles, Number Match, Easy to Hard, 48-Pack</v>
          </cell>
          <cell r="D3740" t="str">
            <v>ACTIVE</v>
          </cell>
          <cell r="E3740" t="str">
            <v>PUBLISHED</v>
          </cell>
          <cell r="F3740" t="str">
            <v>Offer end date has passed</v>
          </cell>
          <cell r="G3740" t="str">
            <v>Business &amp; Industrial</v>
          </cell>
          <cell r="H3740" t="str">
            <v>Foam Board</v>
          </cell>
          <cell r="I3740">
            <v>181.99</v>
          </cell>
          <cell r="J3740" t="str">
            <v>USD</v>
          </cell>
          <cell r="K3740" t="str">
            <v>Base</v>
          </cell>
          <cell r="L3740" t="str">
            <v>Yes</v>
          </cell>
          <cell r="M3740">
            <v>2038013</v>
          </cell>
          <cell r="N3740">
            <v>2038710</v>
          </cell>
          <cell r="O3740" t="str">
            <v>NETWORK_GEO</v>
          </cell>
          <cell r="P3740">
            <v>17.78</v>
          </cell>
          <cell r="Q3740">
            <v>1</v>
          </cell>
          <cell r="R3740" t="str">
            <v>Seller Fulfilled</v>
          </cell>
          <cell r="S3740" t="str">
            <v>Seller Fulfilled</v>
          </cell>
          <cell r="T3740" t="str">
            <v>1MOV3IF2XFWU</v>
          </cell>
          <cell r="U3740" t="str">
            <v>20764608005891</v>
          </cell>
        </row>
        <row r="3741">
          <cell r="A3741" t="str">
            <v>3174-EACH</v>
          </cell>
          <cell r="B3741">
            <v>23446206</v>
          </cell>
          <cell r="C3741" t="str">
            <v>BAZIC 3 inch Black Slant-D Ring View Binder w/ 2 Pockets [3174]</v>
          </cell>
          <cell r="D3741" t="str">
            <v>ACTIVE</v>
          </cell>
          <cell r="E3741" t="str">
            <v>PUBLISHED</v>
          </cell>
          <cell r="F3741" t="str">
            <v>Compliance - Childrenâ€™s Product Policy</v>
          </cell>
          <cell r="G3741" t="str">
            <v>Office &amp; Stationery</v>
          </cell>
          <cell r="H3741" t="str">
            <v>Binders</v>
          </cell>
          <cell r="I3741">
            <v>22.49</v>
          </cell>
          <cell r="J3741" t="str">
            <v>USD</v>
          </cell>
          <cell r="K3741" t="str">
            <v>Base</v>
          </cell>
          <cell r="L3741">
            <v>22.49</v>
          </cell>
          <cell r="M3741">
            <v>2039738</v>
          </cell>
          <cell r="N3741">
            <v>2038710</v>
          </cell>
          <cell r="O3741">
            <v>1.42</v>
          </cell>
          <cell r="P3741">
            <v>10.08</v>
          </cell>
          <cell r="Q3741">
            <v>1</v>
          </cell>
          <cell r="R3741" t="str">
            <v>Seller Fulfilled</v>
          </cell>
          <cell r="S3741" t="str">
            <v>Seller Fulfilled</v>
          </cell>
          <cell r="T3741" t="str">
            <v>3SPE0C766GNM</v>
          </cell>
          <cell r="U3741" t="str">
            <v>20764608060401</v>
          </cell>
        </row>
        <row r="3742">
          <cell r="A3742" t="str">
            <v>3496-EACH</v>
          </cell>
          <cell r="B3742">
            <v>652883538</v>
          </cell>
          <cell r="C3742" t="str">
            <v>BAZIC Glitter Shaker 1 LB Iridescent Metallic Color, Halloween Sparkling Powder, 1-Pack</v>
          </cell>
          <cell r="D3742" t="str">
            <v>ACTIVE</v>
          </cell>
          <cell r="E3742" t="str">
            <v>UNPUBLISHED</v>
          </cell>
          <cell r="F3742" t="str">
            <v>Reasonable price requirements are not met,Reasonable Price Not Satisfied</v>
          </cell>
          <cell r="G3742" t="str">
            <v>Office &amp; Stationery</v>
          </cell>
          <cell r="H3742" t="str">
            <v>Whiteboards</v>
          </cell>
          <cell r="I3742">
            <v>103.99</v>
          </cell>
          <cell r="J3742" t="str">
            <v>USD</v>
          </cell>
          <cell r="K3742" t="str">
            <v>Base</v>
          </cell>
          <cell r="L3742" t="str">
            <v>Yes</v>
          </cell>
          <cell r="M3742">
            <v>2038710</v>
          </cell>
          <cell r="N3742">
            <v>2039885</v>
          </cell>
          <cell r="O3742" t="str">
            <v>NETWORK_GEO</v>
          </cell>
          <cell r="P3742">
            <v>15.52</v>
          </cell>
          <cell r="Q3742">
            <v>1</v>
          </cell>
          <cell r="R3742" t="str">
            <v>Seller Fulfilled</v>
          </cell>
          <cell r="S3742" t="str">
            <v>Seller Fulfilled</v>
          </cell>
          <cell r="T3742" t="str">
            <v>66KQYO1J1DFP</v>
          </cell>
          <cell r="U3742" t="str">
            <v>20764608060517</v>
          </cell>
        </row>
        <row r="3743">
          <cell r="A3743" t="str">
            <v>3990-EACH</v>
          </cell>
          <cell r="B3743">
            <v>961604050</v>
          </cell>
          <cell r="C3743" t="str">
            <v>DDI 2363672 Paint Brush Sets, Assorted Tips - 7 per Pack - Case of 144</v>
          </cell>
          <cell r="D3743" t="str">
            <v>ACTIVE</v>
          </cell>
          <cell r="E3743" t="str">
            <v>UNPUBLISHED</v>
          </cell>
          <cell r="F3743" t="str">
            <v>Listing &amp; Content:UPC Mismatch:Wrong-Item:Unpublish-Auto</v>
          </cell>
          <cell r="G3743" t="str">
            <v>Office &amp; Stationery</v>
          </cell>
          <cell r="H3743" t="str">
            <v>Desk Stapler Staples</v>
          </cell>
          <cell r="I3743">
            <v>12.5</v>
          </cell>
          <cell r="J3743" t="str">
            <v>USD</v>
          </cell>
          <cell r="K3743" t="str">
            <v>Base</v>
          </cell>
          <cell r="L3743" t="str">
            <v>Yes</v>
          </cell>
          <cell r="M3743">
            <v>2039747</v>
          </cell>
          <cell r="N3743">
            <v>2039911</v>
          </cell>
          <cell r="O3743" t="str">
            <v>NETWORK_GEO</v>
          </cell>
          <cell r="P3743">
            <v>0.76</v>
          </cell>
          <cell r="Q3743">
            <v>1</v>
          </cell>
          <cell r="R3743" t="str">
            <v>Seller Fulfilled</v>
          </cell>
          <cell r="S3743" t="str">
            <v>Seller Fulfilled</v>
          </cell>
          <cell r="T3743" t="str">
            <v>1EEAU6EMJJG9</v>
          </cell>
          <cell r="U3743" t="str">
            <v>00468432978982</v>
          </cell>
        </row>
        <row r="3744">
          <cell r="A3744" t="str">
            <v>4399-EACH</v>
          </cell>
          <cell r="B3744">
            <v>197634288</v>
          </cell>
          <cell r="C3744" t="str">
            <v>U.S. Stamp and Sign Open/Closed Sign (U.S. Stamp and Sign), Blue, 6" x 11.5"</v>
          </cell>
          <cell r="D3744" t="str">
            <v>ACTIVE</v>
          </cell>
          <cell r="E3744" t="str">
            <v>PUBLISHED</v>
          </cell>
          <cell r="F3744" t="str">
            <v>Reasonable price requirements are not met,Reasonable Price Not Satisfied</v>
          </cell>
          <cell r="G3744" t="str">
            <v>Home &amp; Garden</v>
          </cell>
          <cell r="H3744" t="str">
            <v>Plaques &amp; Signs</v>
          </cell>
          <cell r="I3744">
            <v>6.59</v>
          </cell>
          <cell r="J3744" t="str">
            <v>USD</v>
          </cell>
          <cell r="K3744" t="str">
            <v>Base</v>
          </cell>
          <cell r="L3744">
            <v>6.59</v>
          </cell>
          <cell r="M3744">
            <v>2038710</v>
          </cell>
          <cell r="N3744">
            <v>2038710</v>
          </cell>
          <cell r="O3744" t="str">
            <v>NETWORK_GEO</v>
          </cell>
          <cell r="P3744">
            <v>9.68</v>
          </cell>
          <cell r="Q3744">
            <v>1</v>
          </cell>
          <cell r="R3744" t="str">
            <v>Seller Fulfilled</v>
          </cell>
          <cell r="S3744" t="str">
            <v>Seller Fulfilled</v>
          </cell>
          <cell r="T3744" t="str">
            <v>4UMTO4HW7K9D</v>
          </cell>
          <cell r="U3744" t="str">
            <v>20805219630819</v>
          </cell>
        </row>
        <row r="3745">
          <cell r="A3745" t="str">
            <v>451-BOX</v>
          </cell>
          <cell r="B3745">
            <v>897997712</v>
          </cell>
          <cell r="C3745" t="str">
            <v>BAZIC Math Geometry Set 9 Pieces for Students, Storage Box, 24-Pack</v>
          </cell>
          <cell r="D3745" t="str">
            <v>ACTIVE</v>
          </cell>
          <cell r="E3745" t="str">
            <v>PUBLISHED</v>
          </cell>
          <cell r="F3745" t="str">
            <v>Offer end date has passed</v>
          </cell>
          <cell r="G3745" t="str">
            <v>Office &amp; Stationery</v>
          </cell>
          <cell r="H3745" t="str">
            <v>Math Tool Kits</v>
          </cell>
          <cell r="I3745">
            <v>83.49</v>
          </cell>
          <cell r="J3745" t="str">
            <v>USD</v>
          </cell>
          <cell r="K3745" t="str">
            <v>Base</v>
          </cell>
          <cell r="L3745">
            <v>83.49</v>
          </cell>
          <cell r="M3745">
            <v>2038710</v>
          </cell>
          <cell r="N3745">
            <v>2039720</v>
          </cell>
          <cell r="O3745">
            <v>6.56</v>
          </cell>
          <cell r="P3745">
            <v>0.08</v>
          </cell>
          <cell r="Q3745">
            <v>1</v>
          </cell>
          <cell r="R3745" t="str">
            <v>Seller Fulfilled</v>
          </cell>
          <cell r="S3745" t="str">
            <v>Seller Fulfilled</v>
          </cell>
          <cell r="T3745" t="str">
            <v>2U9G6TGURKXD</v>
          </cell>
          <cell r="U3745" t="str">
            <v>00764608007037</v>
          </cell>
        </row>
        <row r="3746">
          <cell r="A3746" t="str">
            <v>5043-PACK4</v>
          </cell>
          <cell r="B3746">
            <v>5402510942</v>
          </cell>
          <cell r="C3746" t="str">
            <v>BAZIC Sketch Pad 50 Sheet 6" X 8" Top Spiral Sketchbook Drawing Pads, 4-Pack</v>
          </cell>
          <cell r="D3746" t="str">
            <v>ACTIVE</v>
          </cell>
          <cell r="E3746" t="str">
            <v>PUBLISHED</v>
          </cell>
          <cell r="G3746" t="str">
            <v>Office &amp; Stationery</v>
          </cell>
          <cell r="H3746" t="str">
            <v>Writing Notebooks &amp; Sketch Books</v>
          </cell>
          <cell r="I3746">
            <v>15.49</v>
          </cell>
          <cell r="J3746" t="str">
            <v>USD</v>
          </cell>
          <cell r="K3746" t="str">
            <v>Base</v>
          </cell>
          <cell r="L3746">
            <v>15.49</v>
          </cell>
          <cell r="M3746">
            <v>2039723</v>
          </cell>
          <cell r="N3746">
            <v>2039720</v>
          </cell>
          <cell r="O3746" t="str">
            <v>NETWORK_GEO</v>
          </cell>
          <cell r="P3746">
            <v>0.42</v>
          </cell>
          <cell r="Q3746">
            <v>1</v>
          </cell>
          <cell r="R3746" t="str">
            <v>Seller Fulfilled</v>
          </cell>
          <cell r="S3746" t="str">
            <v>Seller Fulfilled</v>
          </cell>
          <cell r="T3746" t="str">
            <v>26LPI2RSKYX4</v>
          </cell>
          <cell r="U3746" t="str">
            <v>00764608007068</v>
          </cell>
        </row>
        <row r="3747">
          <cell r="A3747" t="str">
            <v>514-SET4</v>
          </cell>
          <cell r="B3747">
            <v>24902200</v>
          </cell>
          <cell r="C3747" t="str">
            <v>BAZIC 100 Ct. Quad-Ruled 4-1" Spiral Notebook [514]</v>
          </cell>
          <cell r="D3747" t="str">
            <v>ACTIVE</v>
          </cell>
          <cell r="E3747" t="str">
            <v>PUBLISHED</v>
          </cell>
          <cell r="F3747" t="str">
            <v>Offer end date has passed,Price Adjusted</v>
          </cell>
          <cell r="G3747" t="str">
            <v>Office &amp; Stationery</v>
          </cell>
          <cell r="H3747" t="str">
            <v>Mechanical Pencils</v>
          </cell>
          <cell r="I3747">
            <v>9.01</v>
          </cell>
          <cell r="J3747" t="str">
            <v>USD</v>
          </cell>
          <cell r="K3747" t="str">
            <v>Base</v>
          </cell>
          <cell r="L3747" t="str">
            <v>Yes</v>
          </cell>
          <cell r="M3747">
            <v>2039723</v>
          </cell>
          <cell r="N3747">
            <v>2039720</v>
          </cell>
          <cell r="O3747" t="str">
            <v>NETWORK_GEO</v>
          </cell>
          <cell r="P3747">
            <v>0.21</v>
          </cell>
          <cell r="Q3747">
            <v>1</v>
          </cell>
          <cell r="R3747" t="str">
            <v>Seller Fulfilled</v>
          </cell>
          <cell r="S3747" t="str">
            <v>Seller Fulfilled</v>
          </cell>
          <cell r="T3747" t="str">
            <v>1EPTAEJY1F1H</v>
          </cell>
          <cell r="U3747" t="str">
            <v>00462098373280</v>
          </cell>
        </row>
        <row r="3748">
          <cell r="A3748" t="str">
            <v>519-CASE</v>
          </cell>
          <cell r="B3748">
            <v>173077033</v>
          </cell>
          <cell r="C3748" t="str">
            <v>BAZIC 50 Ct. Spiral Bound Index Cards. 3x5 Perforated Flash Cards for School, Stationery, or Office Supplies (White. Case of 36)</v>
          </cell>
          <cell r="D3748" t="str">
            <v>ACTIVE</v>
          </cell>
          <cell r="E3748" t="str">
            <v>SYSTEM_PROBLEM</v>
          </cell>
          <cell r="F3748" t="str">
            <v>Compliance - Childrenâ€™s Product Policy,No Match Found - Adjusted to your last submitted price</v>
          </cell>
          <cell r="G3748" t="str">
            <v>Office &amp; Stationery</v>
          </cell>
          <cell r="H3748" t="str">
            <v>Index Cards</v>
          </cell>
          <cell r="I3748">
            <v>48.39</v>
          </cell>
          <cell r="J3748" t="str">
            <v>USD</v>
          </cell>
          <cell r="K3748" t="str">
            <v>Base</v>
          </cell>
          <cell r="L3748" t="str">
            <v>Yes</v>
          </cell>
          <cell r="M3748">
            <v>2039744</v>
          </cell>
          <cell r="N3748">
            <v>2038710</v>
          </cell>
          <cell r="O3748" t="str">
            <v>NETWORK_GEO</v>
          </cell>
          <cell r="P3748">
            <v>11.48</v>
          </cell>
          <cell r="Q3748">
            <v>1</v>
          </cell>
          <cell r="R3748" t="str">
            <v>Seller Fulfilled</v>
          </cell>
          <cell r="S3748" t="str">
            <v>Seller Fulfilled</v>
          </cell>
          <cell r="T3748" t="str">
            <v>1KXH9EYOJE0O</v>
          </cell>
          <cell r="U3748" t="str">
            <v>20814625070904</v>
          </cell>
        </row>
        <row r="3749">
          <cell r="A3749" t="str">
            <v>72751-CASE</v>
          </cell>
          <cell r="B3749">
            <v>491524210</v>
          </cell>
          <cell r="C3749" t="str">
            <v>Sudoku Puzzle Books, 2 Titles 8" x 5" Digest Size, Number Match, 48-Pack</v>
          </cell>
          <cell r="D3749" t="str">
            <v>ARCHIVED</v>
          </cell>
          <cell r="E3749" t="str">
            <v>UNPUBLISHED</v>
          </cell>
          <cell r="F3749" t="str">
            <v>Offer end date has passed</v>
          </cell>
          <cell r="G3749" t="str">
            <v>Office &amp; Stationery</v>
          </cell>
          <cell r="H3749" t="str">
            <v>Pencils</v>
          </cell>
          <cell r="I3749">
            <v>7.29</v>
          </cell>
          <cell r="J3749" t="str">
            <v>USD</v>
          </cell>
          <cell r="K3749" t="str">
            <v>Base</v>
          </cell>
          <cell r="L3749" t="str">
            <v>No</v>
          </cell>
          <cell r="M3749">
            <v>2038710</v>
          </cell>
          <cell r="N3749">
            <v>2039720</v>
          </cell>
          <cell r="O3749" t="str">
            <v>NETWORK_GEO</v>
          </cell>
          <cell r="P3749">
            <v>0.11</v>
          </cell>
          <cell r="Q3749">
            <v>1</v>
          </cell>
          <cell r="R3749" t="str">
            <v>Seller Fulfilled</v>
          </cell>
          <cell r="S3749" t="str">
            <v>Seller Fulfilled</v>
          </cell>
          <cell r="T3749" t="str">
            <v>5WJ13T4AZ0RM</v>
          </cell>
          <cell r="U3749" t="str">
            <v>00764608007143</v>
          </cell>
        </row>
        <row r="3750">
          <cell r="A3750" t="str">
            <v>763-PACK2</v>
          </cell>
          <cell r="B3750">
            <v>537495708</v>
          </cell>
          <cell r="C3750" t="str">
            <v>BAZIC #2 HB Premium Wood Pencils, Latex Free Eraser, (12/Pack), 2-Packs</v>
          </cell>
          <cell r="D3750" t="str">
            <v>ACTIVE</v>
          </cell>
          <cell r="E3750" t="str">
            <v>PUBLISHED</v>
          </cell>
          <cell r="G3750" t="str">
            <v>Office &amp; Stationery</v>
          </cell>
          <cell r="H3750" t="str">
            <v>Pencils</v>
          </cell>
          <cell r="I3750">
            <v>8.09</v>
          </cell>
          <cell r="J3750" t="str">
            <v>USD</v>
          </cell>
          <cell r="K3750" t="str">
            <v>Base</v>
          </cell>
          <cell r="L3750" t="str">
            <v>No</v>
          </cell>
          <cell r="M3750">
            <v>2039720</v>
          </cell>
          <cell r="N3750">
            <v>2039720</v>
          </cell>
          <cell r="O3750" t="str">
            <v>NETWORK_GEO</v>
          </cell>
          <cell r="P3750">
            <v>15.8</v>
          </cell>
          <cell r="Q3750">
            <v>1</v>
          </cell>
          <cell r="R3750" t="str">
            <v>Seller Fulfilled</v>
          </cell>
          <cell r="S3750" t="str">
            <v>CA</v>
          </cell>
          <cell r="T3750" t="str">
            <v>51QH4PUW6PCX</v>
          </cell>
          <cell r="U3750" t="str">
            <v>20764608007239</v>
          </cell>
        </row>
        <row r="3751">
          <cell r="A3751" t="str">
            <v>1038-EACH</v>
          </cell>
          <cell r="B3751">
            <v>884305258</v>
          </cell>
          <cell r="C3751" t="str">
            <v>BAZIC School Backpack Basic 16" Orange, Lightweight School Bag for Students Kids Girls Boys Travel, Fit 13-inch Laptop Notebook Text Book, 1-Pack</v>
          </cell>
          <cell r="D3751" t="str">
            <v>ARCHIVED</v>
          </cell>
          <cell r="E3751" t="str">
            <v>SYSTEM_PROBLEM</v>
          </cell>
          <cell r="F3751" t="str">
            <v>Compliance - Childrenâ€™s Product Policy</v>
          </cell>
          <cell r="G3751" t="str">
            <v>Travel, Luggage &amp; Accessories</v>
          </cell>
          <cell r="H3751" t="str">
            <v>Backpacks</v>
          </cell>
          <cell r="I3751">
            <v>12.79</v>
          </cell>
          <cell r="J3751" t="str">
            <v>USD</v>
          </cell>
          <cell r="K3751" t="str">
            <v>Base</v>
          </cell>
          <cell r="L3751" t="str">
            <v>Yes</v>
          </cell>
          <cell r="M3751">
            <v>2038980</v>
          </cell>
          <cell r="N3751">
            <v>2038013</v>
          </cell>
          <cell r="O3751">
            <v>0.65</v>
          </cell>
          <cell r="P3751">
            <v>10.74</v>
          </cell>
          <cell r="Q3751">
            <v>1</v>
          </cell>
          <cell r="R3751" t="str">
            <v>Seller Fulfilled</v>
          </cell>
          <cell r="S3751" t="str">
            <v>Seller Fulfilled</v>
          </cell>
          <cell r="T3751" t="str">
            <v>28FAIPHVVMXV</v>
          </cell>
          <cell r="U3751" t="str">
            <v>20810056723228</v>
          </cell>
        </row>
        <row r="3752">
          <cell r="A3752" t="str">
            <v>12009-CASE</v>
          </cell>
          <cell r="B3752">
            <v>142566575</v>
          </cell>
          <cell r="C3752" t="str">
            <v>MY FIRST Coloring &amp; Activity Book 2-Title, for Learning Drawing Coloring, 48-Pack</v>
          </cell>
          <cell r="D3752" t="str">
            <v>ACTIVE</v>
          </cell>
          <cell r="E3752" t="str">
            <v>PUBLISHED</v>
          </cell>
          <cell r="F3752" t="str">
            <v>Listing &amp; Content:UPC Mismatch:Wrong-Item:Unpublish-Auto,Price Adjusted</v>
          </cell>
          <cell r="G3752" t="str">
            <v>Office &amp; Stationery</v>
          </cell>
          <cell r="H3752" t="str">
            <v>Pencils</v>
          </cell>
          <cell r="I3752">
            <v>8.49</v>
          </cell>
          <cell r="J3752" t="str">
            <v>USD</v>
          </cell>
          <cell r="K3752" t="str">
            <v>Base</v>
          </cell>
          <cell r="L3752" t="str">
            <v>Yes</v>
          </cell>
          <cell r="M3752">
            <v>2038710</v>
          </cell>
          <cell r="N3752">
            <v>2039720</v>
          </cell>
          <cell r="O3752" t="str">
            <v>NETWORK_GEO</v>
          </cell>
          <cell r="P3752">
            <v>0.17</v>
          </cell>
          <cell r="Q3752">
            <v>1</v>
          </cell>
          <cell r="R3752" t="str">
            <v>Seller Fulfilled</v>
          </cell>
          <cell r="S3752" t="str">
            <v>Seller Fulfilled</v>
          </cell>
          <cell r="T3752" t="str">
            <v>5739TD5VA7KM</v>
          </cell>
          <cell r="U3752" t="str">
            <v>00764608007495</v>
          </cell>
        </row>
        <row r="3753">
          <cell r="A3753" t="str">
            <v>12146-CASE</v>
          </cell>
          <cell r="B3753">
            <v>136639686</v>
          </cell>
          <cell r="C3753" t="str">
            <v>JUMBO FAIRIES / MERMAIDS Coloring &amp; Activity Book 2-Title, Fun Game Workbook for Learning Drawing Coloring, Gift for Kids Toddler Activity at Classroom Home, 48-Pack</v>
          </cell>
          <cell r="D3753" t="str">
            <v>ACTIVE</v>
          </cell>
          <cell r="E3753" t="str">
            <v>PUBLISHED</v>
          </cell>
          <cell r="G3753" t="str">
            <v>Crafts</v>
          </cell>
          <cell r="H3753" t="str">
            <v>Coloring Books</v>
          </cell>
          <cell r="I3753">
            <v>104.5</v>
          </cell>
          <cell r="J3753" t="str">
            <v>USD</v>
          </cell>
          <cell r="K3753" t="str">
            <v>Base</v>
          </cell>
          <cell r="L3753">
            <v>104.5</v>
          </cell>
          <cell r="M3753">
            <v>2038710</v>
          </cell>
          <cell r="N3753">
            <v>2039720</v>
          </cell>
          <cell r="O3753" t="str">
            <v>NETWORK_GEO</v>
          </cell>
          <cell r="P3753">
            <v>2.76</v>
          </cell>
          <cell r="Q3753">
            <v>1</v>
          </cell>
          <cell r="R3753" t="str">
            <v>Seller Fulfilled</v>
          </cell>
          <cell r="S3753" t="str">
            <v>Seller Fulfilled</v>
          </cell>
          <cell r="T3753" t="str">
            <v>6IFN5KDH0Z5U</v>
          </cell>
          <cell r="U3753" t="str">
            <v>00764608007563</v>
          </cell>
        </row>
        <row r="3754">
          <cell r="A3754" t="str">
            <v>1775-BOX</v>
          </cell>
          <cell r="B3754">
            <v>521570131</v>
          </cell>
          <cell r="C3754" t="str">
            <v>BAZIC Norte Assorted Color Needle Tip Rollerball Pen 0.5mm (3/Pack), 24-Pack</v>
          </cell>
          <cell r="D3754" t="str">
            <v>ACTIVE</v>
          </cell>
          <cell r="E3754" t="str">
            <v>PUBLISHED</v>
          </cell>
          <cell r="F3754" t="str">
            <v>Listing &amp; Content:UPC Mismatch:Wrong-Item:Unpublish-Auto,Price Adjusted</v>
          </cell>
          <cell r="G3754" t="str">
            <v>Office &amp; Stationery</v>
          </cell>
          <cell r="H3754" t="str">
            <v>Mechanical Pencils</v>
          </cell>
          <cell r="I3754">
            <v>10.33</v>
          </cell>
          <cell r="J3754" t="str">
            <v>USD</v>
          </cell>
          <cell r="K3754" t="str">
            <v>Base</v>
          </cell>
          <cell r="L3754" t="str">
            <v>Yes</v>
          </cell>
          <cell r="M3754">
            <v>2039719</v>
          </cell>
          <cell r="N3754">
            <v>2039720</v>
          </cell>
          <cell r="O3754" t="str">
            <v>NETWORK_GEO</v>
          </cell>
          <cell r="P3754">
            <v>0.34</v>
          </cell>
          <cell r="Q3754">
            <v>1</v>
          </cell>
          <cell r="R3754" t="str">
            <v>Seller Fulfilled</v>
          </cell>
          <cell r="S3754" t="str">
            <v>Seller Fulfilled</v>
          </cell>
          <cell r="T3754" t="str">
            <v>65ULJPUVY7PK</v>
          </cell>
          <cell r="U3754" t="str">
            <v>00461927254172</v>
          </cell>
        </row>
        <row r="3755">
          <cell r="A3755" t="str">
            <v>2014-PACK2</v>
          </cell>
          <cell r="B3755">
            <v>238841742</v>
          </cell>
          <cell r="C3755" t="str">
            <v>BAZIC White Glue 4Oz (118 mL), Adhesive Bond Slime Making, 2-Packs</v>
          </cell>
          <cell r="D3755" t="str">
            <v>ACTIVE</v>
          </cell>
          <cell r="E3755" t="str">
            <v>PUBLISHED</v>
          </cell>
          <cell r="F3755" t="str">
            <v>Offer end date has passed,No Match Found - Adjusted to your last submitted price</v>
          </cell>
          <cell r="G3755" t="str">
            <v>Office &amp; Stationery</v>
          </cell>
          <cell r="H3755" t="str">
            <v>Pencil Cases</v>
          </cell>
          <cell r="I3755">
            <v>170.82</v>
          </cell>
          <cell r="J3755" t="str">
            <v>USD</v>
          </cell>
          <cell r="K3755" t="str">
            <v>Base</v>
          </cell>
          <cell r="L3755" t="str">
            <v>Yes</v>
          </cell>
          <cell r="M3755">
            <v>2039872</v>
          </cell>
          <cell r="N3755">
            <v>2039750</v>
          </cell>
          <cell r="O3755" t="str">
            <v>NETWORK_GEO</v>
          </cell>
          <cell r="P3755">
            <v>16</v>
          </cell>
          <cell r="Q3755">
            <v>1</v>
          </cell>
          <cell r="R3755" t="str">
            <v>Seller Fulfilled</v>
          </cell>
          <cell r="S3755" t="str">
            <v>Seller Fulfilled</v>
          </cell>
          <cell r="T3755" t="str">
            <v>1R9T1GRG1K89</v>
          </cell>
          <cell r="U3755" t="str">
            <v>20764608008083</v>
          </cell>
        </row>
        <row r="3756">
          <cell r="A3756" t="str">
            <v>2333-BOX</v>
          </cell>
          <cell r="B3756">
            <v>510431236</v>
          </cell>
          <cell r="C3756" t="str">
            <v>BAZIC Highlighter Double Tip Chisel Tip Unscented Marker (5/Pack), 24-Packs</v>
          </cell>
          <cell r="D3756" t="str">
            <v>ACTIVE</v>
          </cell>
          <cell r="E3756" t="str">
            <v>PUBLISHED</v>
          </cell>
          <cell r="F3756" t="str">
            <v>Listing &amp; Content:UPC Mismatch:Wrong-Item:Unpublish-Auto,No Match Found - Adjusted to your last submitted price</v>
          </cell>
          <cell r="G3756" t="str">
            <v>Office &amp; Stationery</v>
          </cell>
          <cell r="H3756" t="str">
            <v>Binder Pockets</v>
          </cell>
          <cell r="I3756">
            <v>27.5</v>
          </cell>
          <cell r="J3756" t="str">
            <v>USD</v>
          </cell>
          <cell r="K3756" t="str">
            <v>Base</v>
          </cell>
          <cell r="L3756" t="str">
            <v>Yes</v>
          </cell>
          <cell r="M3756">
            <v>2039896</v>
          </cell>
          <cell r="N3756">
            <v>2038356</v>
          </cell>
          <cell r="O3756" t="str">
            <v>NETWORK_GEO</v>
          </cell>
          <cell r="P3756">
            <v>1.8</v>
          </cell>
          <cell r="Q3756">
            <v>1</v>
          </cell>
          <cell r="R3756" t="str">
            <v>Seller Fulfilled</v>
          </cell>
          <cell r="S3756" t="str">
            <v>Seller Fulfilled</v>
          </cell>
          <cell r="T3756" t="str">
            <v>4I97CLO04H6E</v>
          </cell>
          <cell r="U3756" t="str">
            <v>10764608008147</v>
          </cell>
        </row>
        <row r="3757">
          <cell r="A3757" t="str">
            <v>2518-EACH</v>
          </cell>
          <cell r="B3757">
            <v>155883100</v>
          </cell>
          <cell r="C3757" t="str">
            <v>BAZIC 8 Color Premium Jumbo Crayons [2518]</v>
          </cell>
          <cell r="D3757" t="str">
            <v>ACTIVE</v>
          </cell>
          <cell r="E3757" t="str">
            <v>PUBLISHED</v>
          </cell>
          <cell r="F3757" t="str">
            <v>Offer end date has passed</v>
          </cell>
          <cell r="G3757" t="str">
            <v>Crafts</v>
          </cell>
          <cell r="H3757" t="str">
            <v>Crayons</v>
          </cell>
          <cell r="I3757">
            <v>7.99</v>
          </cell>
          <cell r="J3757" t="str">
            <v>USD</v>
          </cell>
          <cell r="K3757" t="str">
            <v>Base</v>
          </cell>
          <cell r="L3757">
            <v>7.99</v>
          </cell>
          <cell r="M3757">
            <v>2039722</v>
          </cell>
          <cell r="N3757">
            <v>2042502</v>
          </cell>
          <cell r="O3757">
            <v>0.2</v>
          </cell>
          <cell r="P3757">
            <v>20</v>
          </cell>
          <cell r="Q3757">
            <v>1</v>
          </cell>
          <cell r="R3757" t="str">
            <v>Seller Fulfilled</v>
          </cell>
          <cell r="S3757" t="str">
            <v>WFS Eligible</v>
          </cell>
          <cell r="T3757" t="str">
            <v>7ATOX0R718JK</v>
          </cell>
          <cell r="U3757" t="str">
            <v>20764608090118</v>
          </cell>
        </row>
        <row r="3758">
          <cell r="A3758" t="str">
            <v>3143-SET6</v>
          </cell>
          <cell r="B3758">
            <v>25293567</v>
          </cell>
          <cell r="C3758" t="str">
            <v>BAZIC 2 Pockets Paper Folder, Laminated Portfolio 3 Hole Punched, 6-Pack</v>
          </cell>
          <cell r="D3758" t="str">
            <v>ACTIVE</v>
          </cell>
          <cell r="E3758" t="str">
            <v>PUBLISHED</v>
          </cell>
          <cell r="F3758" t="str">
            <v>Offer end date has passed</v>
          </cell>
          <cell r="G3758" t="str">
            <v>Office &amp; Stationery</v>
          </cell>
          <cell r="H3758" t="str">
            <v>Adhesive Tape Dispensers</v>
          </cell>
          <cell r="I3758">
            <v>40.5</v>
          </cell>
          <cell r="J3758" t="str">
            <v>USD</v>
          </cell>
          <cell r="K3758" t="str">
            <v>Base</v>
          </cell>
          <cell r="L3758" t="str">
            <v>Yes</v>
          </cell>
          <cell r="M3758">
            <v>2039742</v>
          </cell>
          <cell r="N3758">
            <v>2038710</v>
          </cell>
          <cell r="O3758" t="str">
            <v>NETWORK_GEO</v>
          </cell>
          <cell r="P3758">
            <v>12.32</v>
          </cell>
          <cell r="Q3758">
            <v>1</v>
          </cell>
          <cell r="R3758" t="str">
            <v>Seller Fulfilled</v>
          </cell>
          <cell r="S3758" t="str">
            <v>Seller Fulfilled</v>
          </cell>
          <cell r="T3758" t="str">
            <v>3TVYO1QQ9IUS</v>
          </cell>
          <cell r="U3758" t="str">
            <v>20764608009400</v>
          </cell>
        </row>
        <row r="3759">
          <cell r="A3759" t="str">
            <v>3170-SET6</v>
          </cell>
          <cell r="B3759">
            <v>30421405</v>
          </cell>
          <cell r="C3759" t="str">
            <v>BAZIC FIle Folder Report Cover w/ Swing Lock, Plastic Translucent, 6-Pack</v>
          </cell>
          <cell r="D3759" t="str">
            <v>ACTIVE</v>
          </cell>
          <cell r="E3759" t="str">
            <v>PUBLISHED</v>
          </cell>
          <cell r="F3759" t="str">
            <v>Offer end date has passed</v>
          </cell>
          <cell r="G3759" t="str">
            <v>Office &amp; Stationery</v>
          </cell>
          <cell r="H3759" t="str">
            <v>Duct Tapes</v>
          </cell>
          <cell r="I3759">
            <v>15.99</v>
          </cell>
          <cell r="J3759" t="str">
            <v>USD</v>
          </cell>
          <cell r="K3759" t="str">
            <v>Base</v>
          </cell>
          <cell r="L3759" t="str">
            <v>Yes</v>
          </cell>
          <cell r="M3759">
            <v>2039907</v>
          </cell>
          <cell r="N3759">
            <v>2042502</v>
          </cell>
          <cell r="O3759" t="str">
            <v>NETWORK_GEO</v>
          </cell>
          <cell r="P3759">
            <v>1</v>
          </cell>
          <cell r="Q3759">
            <v>1</v>
          </cell>
          <cell r="R3759" t="str">
            <v>Seller Fulfilled</v>
          </cell>
          <cell r="S3759" t="str">
            <v>Seller Fulfilled</v>
          </cell>
          <cell r="T3759" t="str">
            <v>76HJZ4U78RXC</v>
          </cell>
          <cell r="U3759" t="str">
            <v>00764608009758</v>
          </cell>
        </row>
        <row r="3760">
          <cell r="A3760" t="str">
            <v>3334-CASE</v>
          </cell>
          <cell r="B3760">
            <v>822193999</v>
          </cell>
          <cell r="C3760" t="str">
            <v>BAZIC Modeling Clay Cream Color 1LB, Non Toxic, Bulk for Classroom, 24-Pack</v>
          </cell>
          <cell r="D3760" t="str">
            <v>ARCHIVED</v>
          </cell>
          <cell r="E3760" t="str">
            <v>UNPUBLISHED</v>
          </cell>
          <cell r="F3760" t="str">
            <v>Offer end date has passed,No Match Found - Adjusted to your last submitted price</v>
          </cell>
          <cell r="G3760" t="str">
            <v>Office &amp; Stationery</v>
          </cell>
          <cell r="H3760" t="str">
            <v>Adhesive Tape Dispensers</v>
          </cell>
          <cell r="I3760">
            <v>15.99</v>
          </cell>
          <cell r="J3760" t="str">
            <v>USD</v>
          </cell>
          <cell r="K3760" t="str">
            <v>Base</v>
          </cell>
          <cell r="L3760" t="str">
            <v>Yes</v>
          </cell>
          <cell r="M3760">
            <v>2039741</v>
          </cell>
          <cell r="N3760">
            <v>2038710</v>
          </cell>
          <cell r="O3760" t="str">
            <v>NETWORK_GEO</v>
          </cell>
          <cell r="P3760">
            <v>0.97</v>
          </cell>
          <cell r="Q3760">
            <v>1</v>
          </cell>
          <cell r="R3760" t="str">
            <v>Seller Fulfilled</v>
          </cell>
          <cell r="S3760" t="str">
            <v>Seller Fulfilled</v>
          </cell>
          <cell r="T3760" t="str">
            <v>4N091ENFCXKO</v>
          </cell>
          <cell r="U3760" t="str">
            <v>00764608009918</v>
          </cell>
        </row>
        <row r="3761">
          <cell r="A3761" t="str">
            <v>336-PACK2</v>
          </cell>
          <cell r="B3761">
            <v>406141236</v>
          </cell>
          <cell r="C3761" t="str">
            <v>BAZIC Jeweltones Color Plastic Ruler 12" (30cm), Inches Centimeter Rulers (4/Pack), 2-Packs</v>
          </cell>
          <cell r="D3761" t="str">
            <v>ACTIVE</v>
          </cell>
          <cell r="E3761" t="str">
            <v>PUBLISHED</v>
          </cell>
          <cell r="F3761" t="str">
            <v>Offer end date has passed</v>
          </cell>
          <cell r="G3761" t="str">
            <v>Office &amp; Stationery</v>
          </cell>
          <cell r="H3761" t="str">
            <v>Rulers</v>
          </cell>
          <cell r="I3761">
            <v>8.68</v>
          </cell>
          <cell r="J3761" t="str">
            <v>USD</v>
          </cell>
          <cell r="K3761" t="str">
            <v>Base</v>
          </cell>
          <cell r="L3761">
            <v>8.68</v>
          </cell>
          <cell r="M3761">
            <v>2039731</v>
          </cell>
          <cell r="N3761">
            <v>2038710</v>
          </cell>
          <cell r="O3761">
            <v>0.32</v>
          </cell>
          <cell r="P3761">
            <v>2.48</v>
          </cell>
          <cell r="Q3761">
            <v>1</v>
          </cell>
          <cell r="R3761" t="str">
            <v>Seller Fulfilled</v>
          </cell>
          <cell r="S3761" t="str">
            <v>Seller Fulfilled</v>
          </cell>
          <cell r="T3761" t="str">
            <v>11QZ2ZJ8RT8P</v>
          </cell>
          <cell r="U3761" t="str">
            <v>10764608043568</v>
          </cell>
        </row>
        <row r="3762">
          <cell r="A3762" t="str">
            <v>4170-CASE</v>
          </cell>
          <cell r="B3762">
            <v>10198723873</v>
          </cell>
          <cell r="C3762" t="str">
            <v>BAZIC 3 Ring Binder 1" View Binders Slant D Ring White, PVC-Free, Hold 220 Sheets, 12-Count</v>
          </cell>
          <cell r="D3762" t="str">
            <v>ACTIVE</v>
          </cell>
          <cell r="E3762" t="str">
            <v>PUBLISHED</v>
          </cell>
          <cell r="F3762" t="str">
            <v>Offer end date has passed</v>
          </cell>
          <cell r="G3762" t="str">
            <v>Office &amp; Stationery</v>
          </cell>
          <cell r="H3762" t="str">
            <v>Binders</v>
          </cell>
          <cell r="I3762">
            <v>40.03</v>
          </cell>
          <cell r="J3762" t="str">
            <v>USD</v>
          </cell>
          <cell r="K3762" t="str">
            <v>Base</v>
          </cell>
          <cell r="L3762">
            <v>40.03</v>
          </cell>
          <cell r="M3762">
            <v>2039738</v>
          </cell>
          <cell r="N3762">
            <v>2038980</v>
          </cell>
          <cell r="O3762">
            <v>9.9600000000000009</v>
          </cell>
          <cell r="P3762">
            <v>0.84</v>
          </cell>
          <cell r="Q3762">
            <v>1</v>
          </cell>
          <cell r="R3762" t="str">
            <v>Seller Fulfilled</v>
          </cell>
          <cell r="S3762" t="str">
            <v>Seller Fulfilled</v>
          </cell>
          <cell r="T3762" t="str">
            <v>3VNRXE02DKSJ</v>
          </cell>
          <cell r="U3762" t="str">
            <v>00764608011041</v>
          </cell>
        </row>
        <row r="3763">
          <cell r="A3763" t="str">
            <v>5102-EACH</v>
          </cell>
          <cell r="B3763">
            <v>27900679</v>
          </cell>
          <cell r="C3763" t="str">
            <v>BAZIC Sticky Notes 3x3 Bright Assorted Colors, (200 Sheets/Pack), 1-Pack</v>
          </cell>
          <cell r="D3763" t="str">
            <v>ACTIVE</v>
          </cell>
          <cell r="E3763" t="str">
            <v>PUBLISHED</v>
          </cell>
          <cell r="F3763" t="str">
            <v>Reasonable price requirements are not met,Reasonable Price Not Satisfied</v>
          </cell>
          <cell r="G3763" t="str">
            <v>Office &amp; Stationery</v>
          </cell>
          <cell r="H3763" t="str">
            <v>Sticky Notes</v>
          </cell>
          <cell r="I3763">
            <v>7.69</v>
          </cell>
          <cell r="J3763" t="str">
            <v>USD</v>
          </cell>
          <cell r="K3763" t="str">
            <v>Base</v>
          </cell>
          <cell r="L3763">
            <v>7.69</v>
          </cell>
          <cell r="M3763">
            <v>2039904</v>
          </cell>
          <cell r="N3763">
            <v>2038710</v>
          </cell>
          <cell r="O3763" t="str">
            <v>NETWORK_GEO</v>
          </cell>
          <cell r="P3763">
            <v>3.66</v>
          </cell>
          <cell r="Q3763">
            <v>1</v>
          </cell>
          <cell r="R3763" t="str">
            <v>Seller Fulfilled</v>
          </cell>
          <cell r="S3763" t="str">
            <v>Seller Fulfilled</v>
          </cell>
          <cell r="T3763" t="str">
            <v>7HSZ52DDOE9W</v>
          </cell>
          <cell r="U3763" t="str">
            <v>10764608001148</v>
          </cell>
        </row>
        <row r="3764">
          <cell r="A3764" t="str">
            <v>5131-EACH</v>
          </cell>
          <cell r="B3764">
            <v>54444804</v>
          </cell>
          <cell r="C3764" t="str">
            <v>BAZIC Sticky Notes 1.5x2 Assorted Color, (400 Sheets/Pack), 1-Pack</v>
          </cell>
          <cell r="D3764" t="str">
            <v>ACTIVE</v>
          </cell>
          <cell r="E3764" t="str">
            <v>PUBLISHED</v>
          </cell>
          <cell r="F3764"/>
          <cell r="G3764" t="str">
            <v>Office &amp; Stationery</v>
          </cell>
          <cell r="H3764" t="str">
            <v>Markers</v>
          </cell>
          <cell r="I3764">
            <v>31.33</v>
          </cell>
          <cell r="J3764" t="str">
            <v>USD</v>
          </cell>
          <cell r="K3764" t="str">
            <v>Base</v>
          </cell>
          <cell r="L3764" t="str">
            <v>Yes</v>
          </cell>
          <cell r="M3764">
            <v>2039904</v>
          </cell>
          <cell r="N3764">
            <v>2039746</v>
          </cell>
          <cell r="O3764" t="str">
            <v>NETWORK_GEO</v>
          </cell>
          <cell r="P3764">
            <v>2.3199999999999998</v>
          </cell>
          <cell r="Q3764">
            <v>1</v>
          </cell>
          <cell r="R3764" t="str">
            <v>Seller Fulfilled</v>
          </cell>
          <cell r="S3764" t="str">
            <v>Walmart Fulfilled</v>
          </cell>
          <cell r="T3764" t="str">
            <v>5Z122KA7Y44N</v>
          </cell>
          <cell r="U3764" t="str">
            <v>10764608012649</v>
          </cell>
        </row>
        <row r="3765">
          <cell r="A3765" t="str">
            <v>527-EACH</v>
          </cell>
          <cell r="B3765">
            <v>30258161</v>
          </cell>
          <cell r="C3765" t="str">
            <v>BAZIC 16 Ct. 18" X 12" Construction Paper Pad [527]</v>
          </cell>
          <cell r="D3765" t="str">
            <v>ACTIVE</v>
          </cell>
          <cell r="E3765" t="str">
            <v>PUBLISHED</v>
          </cell>
          <cell r="F3765" t="str">
            <v>Offer end date has passed,Current Offer At Or Below Target</v>
          </cell>
          <cell r="G3765" t="str">
            <v>Crafts</v>
          </cell>
          <cell r="H3765" t="str">
            <v>Construction Paper</v>
          </cell>
          <cell r="I3765">
            <v>8.69</v>
          </cell>
          <cell r="J3765" t="str">
            <v>USD</v>
          </cell>
          <cell r="K3765" t="str">
            <v>Base</v>
          </cell>
          <cell r="L3765">
            <v>8.69</v>
          </cell>
          <cell r="M3765">
            <v>2038710</v>
          </cell>
          <cell r="N3765" t="str">
            <v>ALWAYS_TWO_DAY</v>
          </cell>
          <cell r="O3765">
            <v>0.505</v>
          </cell>
          <cell r="P3765">
            <v>0.12</v>
          </cell>
          <cell r="Q3765">
            <v>1</v>
          </cell>
          <cell r="R3765" t="str">
            <v>Seller Fulfilled</v>
          </cell>
          <cell r="S3765" t="str">
            <v>Seller Fulfilled</v>
          </cell>
          <cell r="T3765" t="str">
            <v>5I2T20WK8X9K</v>
          </cell>
          <cell r="U3765" t="str">
            <v>00764608012888</v>
          </cell>
        </row>
        <row r="3766">
          <cell r="A3766" t="str">
            <v>5460-CASE</v>
          </cell>
          <cell r="B3766">
            <v>778646088</v>
          </cell>
          <cell r="C3766" t="str">
            <v>BAZIC Small Poly Cover 4"x5.5" Spiral Fat Book, 150 Sheets, Assorted Color, 48-Pack</v>
          </cell>
          <cell r="D3766" t="str">
            <v>ACTIVE</v>
          </cell>
          <cell r="E3766" t="str">
            <v>PUBLISHED</v>
          </cell>
          <cell r="F3766" t="str">
            <v>Compliance - Childrenâ€™s Product Policy</v>
          </cell>
          <cell r="G3766" t="str">
            <v>Office &amp; Stationery</v>
          </cell>
          <cell r="H3766" t="str">
            <v>Writing Notebooks &amp; Sketch Books</v>
          </cell>
          <cell r="I3766">
            <v>59.94</v>
          </cell>
          <cell r="J3766" t="str">
            <v>USD</v>
          </cell>
          <cell r="K3766" t="str">
            <v>Base</v>
          </cell>
          <cell r="L3766">
            <v>59.94</v>
          </cell>
          <cell r="M3766">
            <v>2039723</v>
          </cell>
          <cell r="N3766">
            <v>2039719</v>
          </cell>
          <cell r="O3766">
            <v>14.82</v>
          </cell>
          <cell r="P3766">
            <v>3.84</v>
          </cell>
          <cell r="Q3766">
            <v>1</v>
          </cell>
          <cell r="R3766" t="str">
            <v>Seller Fulfilled</v>
          </cell>
          <cell r="S3766" t="str">
            <v>Seller Fulfilled</v>
          </cell>
          <cell r="T3766" t="str">
            <v>55IMO1OLF18J</v>
          </cell>
          <cell r="U3766" t="str">
            <v>10764608170509</v>
          </cell>
        </row>
        <row r="3767">
          <cell r="A3767" t="str">
            <v>5460-SET8</v>
          </cell>
          <cell r="B3767">
            <v>53462407</v>
          </cell>
          <cell r="C3767" t="str">
            <v>BAZIC 150 Ct. 4" X 5.5" Poly Cover Spiral Fat Book [5460]</v>
          </cell>
          <cell r="D3767" t="str">
            <v>ACTIVE</v>
          </cell>
          <cell r="E3767" t="str">
            <v>PUBLISHED</v>
          </cell>
          <cell r="F3767" t="str">
            <v>Offer end date has passed</v>
          </cell>
          <cell r="G3767" t="str">
            <v>Office &amp; Stationery</v>
          </cell>
          <cell r="H3767" t="str">
            <v>Pens</v>
          </cell>
          <cell r="I3767">
            <v>30.68</v>
          </cell>
          <cell r="J3767" t="str">
            <v>USD</v>
          </cell>
          <cell r="K3767" t="str">
            <v>Base</v>
          </cell>
          <cell r="L3767" t="str">
            <v>Yes</v>
          </cell>
          <cell r="M3767">
            <v>2039723</v>
          </cell>
          <cell r="N3767">
            <v>2039719</v>
          </cell>
          <cell r="O3767" t="str">
            <v>NETWORK_GEO</v>
          </cell>
          <cell r="P3767">
            <v>1.78</v>
          </cell>
          <cell r="Q3767">
            <v>1</v>
          </cell>
          <cell r="R3767" t="str">
            <v>Seller Fulfilled</v>
          </cell>
          <cell r="S3767" t="str">
            <v>Seller Fulfilled</v>
          </cell>
          <cell r="T3767" t="str">
            <v>3915VGUJWWYG</v>
          </cell>
          <cell r="U3767" t="str">
            <v>10764608017187</v>
          </cell>
        </row>
        <row r="3768">
          <cell r="A3768" t="str">
            <v>5514-SET4</v>
          </cell>
          <cell r="B3768">
            <v>979405066</v>
          </cell>
          <cell r="C3768" t="str">
            <v>BAZIC Composition Book Wide Ruled 80 Sheet Assorted Color Marble Notebook, 4-Pack</v>
          </cell>
          <cell r="D3768" t="str">
            <v>ARCHIVED</v>
          </cell>
          <cell r="E3768" t="str">
            <v>UNPUBLISHED</v>
          </cell>
          <cell r="F3768" t="str">
            <v>Offer end date has passed</v>
          </cell>
          <cell r="G3768" t="str">
            <v>Office &amp; Stationery</v>
          </cell>
          <cell r="H3768" t="str">
            <v>Pens</v>
          </cell>
          <cell r="I3768">
            <v>7.99</v>
          </cell>
          <cell r="J3768" t="str">
            <v>USD</v>
          </cell>
          <cell r="K3768" t="str">
            <v>Base</v>
          </cell>
          <cell r="L3768" t="str">
            <v>Yes</v>
          </cell>
          <cell r="M3768">
            <v>2039723</v>
          </cell>
          <cell r="N3768">
            <v>2039719</v>
          </cell>
          <cell r="O3768" t="str">
            <v>NETWORK_GEO</v>
          </cell>
          <cell r="P3768">
            <v>0.09</v>
          </cell>
          <cell r="Q3768">
            <v>1</v>
          </cell>
          <cell r="R3768" t="str">
            <v>Seller Fulfilled</v>
          </cell>
          <cell r="S3768" t="str">
            <v>Walmart Fulfilled</v>
          </cell>
          <cell r="T3768" t="str">
            <v>23HAWP2D19LR</v>
          </cell>
          <cell r="U3768" t="str">
            <v>00764608017760</v>
          </cell>
        </row>
        <row r="3769">
          <cell r="A3769" t="str">
            <v>557-PACK2</v>
          </cell>
          <cell r="B3769">
            <v>583483485</v>
          </cell>
          <cell r="C3769" t="str">
            <v>BAZIC Ruled Index Cards 4" X 6" 200 Count, White Color Ruled</v>
          </cell>
          <cell r="D3769" t="str">
            <v>ACTIVE</v>
          </cell>
          <cell r="E3769" t="str">
            <v>PUBLISHED</v>
          </cell>
          <cell r="F3769" t="str">
            <v>Offer end date has passed</v>
          </cell>
          <cell r="G3769" t="str">
            <v>Office &amp; Stationery</v>
          </cell>
          <cell r="H3769" t="str">
            <v>Pens</v>
          </cell>
          <cell r="I3769">
            <v>41.84</v>
          </cell>
          <cell r="J3769" t="str">
            <v>USD</v>
          </cell>
          <cell r="K3769" t="str">
            <v>Base</v>
          </cell>
          <cell r="L3769" t="str">
            <v>Yes</v>
          </cell>
          <cell r="M3769">
            <v>2039744</v>
          </cell>
          <cell r="N3769">
            <v>2039719</v>
          </cell>
          <cell r="O3769" t="str">
            <v>NETWORK_GEO</v>
          </cell>
          <cell r="P3769">
            <v>1.88</v>
          </cell>
          <cell r="Q3769">
            <v>1</v>
          </cell>
          <cell r="R3769" t="str">
            <v>Seller Fulfilled</v>
          </cell>
          <cell r="S3769" t="str">
            <v>Seller Fulfilled</v>
          </cell>
          <cell r="T3769" t="str">
            <v>3ZRU7VI0IBZS</v>
          </cell>
          <cell r="U3769" t="str">
            <v>10764608017958</v>
          </cell>
        </row>
        <row r="3770">
          <cell r="A3770" t="str">
            <v>598-CASE</v>
          </cell>
          <cell r="B3770">
            <v>486001907</v>
          </cell>
          <cell r="C3770" t="str">
            <v>BAZIC Perforated Writing Pad, 50 Sheets 8.5"x11.75", White, 48-Pack</v>
          </cell>
          <cell r="D3770" t="str">
            <v>ACTIVE</v>
          </cell>
          <cell r="E3770" t="str">
            <v>UNPUBLISHED</v>
          </cell>
          <cell r="F3770" t="str">
            <v>Reasonable price requirements are not met,Reasonable Price Not Satisfied</v>
          </cell>
          <cell r="G3770" t="str">
            <v>Office &amp; Stationery</v>
          </cell>
          <cell r="H3770" t="str">
            <v>Writing Pads</v>
          </cell>
          <cell r="I3770">
            <v>148.38999999999999</v>
          </cell>
          <cell r="J3770" t="str">
            <v>USD</v>
          </cell>
          <cell r="K3770" t="str">
            <v>Base</v>
          </cell>
          <cell r="L3770" t="str">
            <v>Yes</v>
          </cell>
          <cell r="M3770">
            <v>2039758</v>
          </cell>
          <cell r="N3770">
            <v>2039893</v>
          </cell>
          <cell r="O3770">
            <v>24.44</v>
          </cell>
          <cell r="P3770">
            <v>9.84</v>
          </cell>
          <cell r="Q3770">
            <v>1</v>
          </cell>
          <cell r="R3770" t="str">
            <v>Seller Fulfilled</v>
          </cell>
          <cell r="S3770" t="str">
            <v>Seller Fulfilled</v>
          </cell>
          <cell r="T3770" t="str">
            <v>5QKSCD0XFUH3</v>
          </cell>
          <cell r="U3770" t="str">
            <v>20764608018099</v>
          </cell>
        </row>
        <row r="3771">
          <cell r="A3771" t="str">
            <v>599-CASE</v>
          </cell>
          <cell r="B3771">
            <v>501893675</v>
          </cell>
          <cell r="C3771" t="str">
            <v>BAZIC Desk Pad Calendar Undated 12-Months 11" X 17" Customize Planner, 48-Pack</v>
          </cell>
          <cell r="D3771" t="str">
            <v>ACTIVE</v>
          </cell>
          <cell r="E3771" t="str">
            <v>PUBLISHED</v>
          </cell>
          <cell r="F3771" t="str">
            <v>Reasonable price requirements are not met,Reasonable Price Not Satisfied</v>
          </cell>
          <cell r="G3771" t="str">
            <v>Office &amp; Stationery</v>
          </cell>
          <cell r="H3771" t="str">
            <v>Manual Pencil Sharpeners</v>
          </cell>
          <cell r="I3771">
            <v>26.3</v>
          </cell>
          <cell r="J3771" t="str">
            <v>USD</v>
          </cell>
          <cell r="K3771" t="str">
            <v>Base</v>
          </cell>
          <cell r="L3771" t="str">
            <v>Yes</v>
          </cell>
          <cell r="M3771">
            <v>2038710</v>
          </cell>
          <cell r="N3771">
            <v>2039751</v>
          </cell>
          <cell r="O3771" t="str">
            <v>NETWORK_GEO</v>
          </cell>
          <cell r="P3771">
            <v>1.48</v>
          </cell>
          <cell r="Q3771">
            <v>1</v>
          </cell>
          <cell r="R3771" t="str">
            <v>Seller Fulfilled</v>
          </cell>
          <cell r="S3771" t="str">
            <v>Seller Fulfilled</v>
          </cell>
          <cell r="T3771" t="str">
            <v>1GB84PUAI3UX</v>
          </cell>
          <cell r="U3771" t="str">
            <v>10764608019341</v>
          </cell>
        </row>
        <row r="3772">
          <cell r="A3772" t="str">
            <v>608-EACH</v>
          </cell>
          <cell r="B3772">
            <v>33772121</v>
          </cell>
          <cell r="C3772" t="str">
            <v>BAZIC 5000 Ct. Standard (26/6) Staples [608]</v>
          </cell>
          <cell r="D3772" t="str">
            <v>ACTIVE</v>
          </cell>
          <cell r="E3772" t="str">
            <v>PUBLISHED</v>
          </cell>
          <cell r="F3772" t="str">
            <v>Offer end date has passed,Price Adjusted</v>
          </cell>
          <cell r="G3772" t="str">
            <v>Crafts</v>
          </cell>
          <cell r="H3772" t="str">
            <v>Glue Gun Sticks</v>
          </cell>
          <cell r="I3772">
            <v>54</v>
          </cell>
          <cell r="J3772" t="str">
            <v>USD</v>
          </cell>
          <cell r="K3772" t="str">
            <v>Base</v>
          </cell>
          <cell r="L3772" t="str">
            <v>Yes</v>
          </cell>
          <cell r="M3772">
            <v>2039911</v>
          </cell>
          <cell r="N3772">
            <v>2038710</v>
          </cell>
          <cell r="O3772" t="str">
            <v>NETWORK_GEO</v>
          </cell>
          <cell r="P3772">
            <v>5.54</v>
          </cell>
          <cell r="Q3772">
            <v>1</v>
          </cell>
          <cell r="R3772" t="str">
            <v>Seller Fulfilled</v>
          </cell>
          <cell r="S3772" t="str">
            <v>Seller Fulfilled</v>
          </cell>
          <cell r="T3772" t="str">
            <v>0TXM4XAGV9H2</v>
          </cell>
          <cell r="U3772" t="str">
            <v>10764608020927</v>
          </cell>
        </row>
        <row r="3773">
          <cell r="A3773" t="str">
            <v>624-SET6</v>
          </cell>
          <cell r="B3773">
            <v>54433894</v>
          </cell>
          <cell r="C3773" t="str">
            <v>BAZIC Desktop Stapler with 50 Staples (26/6), Assorted Pastel Color Standard Stapler, 15 Sheet Capacity, Ergonomic Jam Free, 6-Pack</v>
          </cell>
          <cell r="D3773" t="str">
            <v>ACTIVE</v>
          </cell>
          <cell r="E3773" t="str">
            <v>UNPUBLISHED</v>
          </cell>
          <cell r="F3773" t="str">
            <v>Listing &amp; Content:UPC Mismatch:Wrong-Item:ATOM (For Walmart internal use only: VOCIPF-123251)</v>
          </cell>
          <cell r="G3773" t="str">
            <v>Office &amp; Stationery</v>
          </cell>
          <cell r="H3773" t="str">
            <v>Desk Staplers</v>
          </cell>
          <cell r="I3773">
            <v>18.5</v>
          </cell>
          <cell r="J3773" t="str">
            <v>USD</v>
          </cell>
          <cell r="K3773" t="str">
            <v>Base</v>
          </cell>
          <cell r="L3773" t="str">
            <v>Yes</v>
          </cell>
          <cell r="M3773">
            <v>2039910</v>
          </cell>
          <cell r="N3773">
            <v>2039721</v>
          </cell>
          <cell r="O3773" t="str">
            <v>NETWORK_GEO</v>
          </cell>
          <cell r="P3773">
            <v>13.96</v>
          </cell>
          <cell r="Q3773">
            <v>1</v>
          </cell>
          <cell r="R3773" t="str">
            <v>Seller Fulfilled</v>
          </cell>
          <cell r="S3773" t="str">
            <v>Seller Fulfilled</v>
          </cell>
          <cell r="T3773" t="str">
            <v>749BAGQ4LMVD</v>
          </cell>
          <cell r="U3773" t="str">
            <v>20764608022355</v>
          </cell>
        </row>
        <row r="3774">
          <cell r="A3774" t="str">
            <v>707-EACH</v>
          </cell>
          <cell r="B3774">
            <v>34979679</v>
          </cell>
          <cell r="C3774" t="str">
            <v>BAZIC Electra Noir Mechanical Pencil 0.7mm, (8/Pack), 1-Pack</v>
          </cell>
          <cell r="D3774" t="str">
            <v>ACTIVE</v>
          </cell>
          <cell r="E3774" t="str">
            <v>PUBLISHED</v>
          </cell>
          <cell r="F3774" t="str">
            <v>Offer end date has passed</v>
          </cell>
          <cell r="G3774" t="str">
            <v>Office &amp; Stationery</v>
          </cell>
          <cell r="H3774" t="str">
            <v>Highlighters</v>
          </cell>
          <cell r="I3774">
            <v>49.82</v>
          </cell>
          <cell r="J3774" t="str">
            <v>USD</v>
          </cell>
          <cell r="K3774" t="str">
            <v>Base</v>
          </cell>
          <cell r="L3774" t="str">
            <v>Yes</v>
          </cell>
          <cell r="M3774">
            <v>2039720</v>
          </cell>
          <cell r="N3774">
            <v>2039896</v>
          </cell>
          <cell r="O3774" t="str">
            <v>NETWORK_GEO</v>
          </cell>
          <cell r="P3774">
            <v>5.4</v>
          </cell>
          <cell r="Q3774">
            <v>1</v>
          </cell>
          <cell r="R3774" t="str">
            <v>Seller Fulfilled</v>
          </cell>
          <cell r="S3774" t="str">
            <v>Seller Fulfilled</v>
          </cell>
          <cell r="T3774" t="str">
            <v>1MTM71I1MBPL</v>
          </cell>
          <cell r="U3774" t="str">
            <v>10764608023324</v>
          </cell>
        </row>
        <row r="3775">
          <cell r="A3775" t="str">
            <v>9012-CASE</v>
          </cell>
          <cell r="B3775">
            <v>230184904</v>
          </cell>
          <cell r="C3775" t="str">
            <v>BAZIC Printed Duct Tape Plaid Pattern 1.88" X 5 Yards, 24-Pack</v>
          </cell>
          <cell r="D3775" t="str">
            <v>ARCHIVED</v>
          </cell>
          <cell r="E3775" t="str">
            <v>UNPUBLISHED</v>
          </cell>
          <cell r="F3775" t="str">
            <v>Offer end date has passed</v>
          </cell>
          <cell r="G3775" t="str">
            <v>Office &amp; Stationery</v>
          </cell>
          <cell r="H3775" t="str">
            <v>Highlighters</v>
          </cell>
          <cell r="I3775">
            <v>219.44</v>
          </cell>
          <cell r="J3775" t="str">
            <v>USD</v>
          </cell>
          <cell r="K3775" t="str">
            <v>Base</v>
          </cell>
          <cell r="L3775" t="str">
            <v>Yes</v>
          </cell>
          <cell r="M3775">
            <v>2038710</v>
          </cell>
          <cell r="N3775">
            <v>2039896</v>
          </cell>
          <cell r="O3775" t="str">
            <v>NETWORK_GEO</v>
          </cell>
          <cell r="P3775">
            <v>25.76</v>
          </cell>
          <cell r="Q3775">
            <v>1</v>
          </cell>
          <cell r="R3775" t="str">
            <v>Seller Fulfilled</v>
          </cell>
          <cell r="S3775" t="str">
            <v>Seller Fulfilled</v>
          </cell>
          <cell r="T3775" t="str">
            <v>3Y2ZQFM5L5TW</v>
          </cell>
          <cell r="U3775" t="str">
            <v>20764608023505</v>
          </cell>
        </row>
        <row r="3776">
          <cell r="A3776" t="str">
            <v>L-17-BOX</v>
          </cell>
          <cell r="B3776">
            <v>465152371</v>
          </cell>
          <cell r="C3776" t="str">
            <v>BAZIC Exit Sign 12"x16", Plastic Signs, Waterproof Indoor Signage, 24-Pack</v>
          </cell>
          <cell r="D3776" t="str">
            <v>ACTIVE</v>
          </cell>
          <cell r="E3776" t="str">
            <v>PUBLISHED</v>
          </cell>
          <cell r="F3776" t="str">
            <v>Offer end date has passed</v>
          </cell>
          <cell r="G3776" t="str">
            <v>Office &amp; Stationery</v>
          </cell>
          <cell r="H3776" t="str">
            <v>File &amp; Paper Fasteners</v>
          </cell>
          <cell r="I3776">
            <v>152.22999999999999</v>
          </cell>
          <cell r="J3776" t="str">
            <v>USD</v>
          </cell>
          <cell r="K3776" t="str">
            <v>Base</v>
          </cell>
          <cell r="L3776" t="str">
            <v>Yes</v>
          </cell>
          <cell r="M3776">
            <v>2038710</v>
          </cell>
          <cell r="N3776">
            <v>2039905</v>
          </cell>
          <cell r="O3776" t="str">
            <v>NETWORK_GEO</v>
          </cell>
          <cell r="P3776">
            <v>18</v>
          </cell>
          <cell r="Q3776">
            <v>1</v>
          </cell>
          <cell r="R3776" t="str">
            <v>Seller Fulfilled</v>
          </cell>
          <cell r="S3776" t="str">
            <v>Seller Fulfilled</v>
          </cell>
          <cell r="T3776" t="str">
            <v>778239U9GNQ1</v>
          </cell>
          <cell r="U3776" t="str">
            <v>20764608002517</v>
          </cell>
        </row>
        <row r="3777">
          <cell r="A3777" t="str">
            <v>S-16-EACH</v>
          </cell>
          <cell r="B3777">
            <v>30285102</v>
          </cell>
          <cell r="C3777" t="str">
            <v>BAZIC Yard Sale Sign 9"X12", Waterproof Indoor Advertising Signage, 1-Pack</v>
          </cell>
          <cell r="D3777" t="str">
            <v>ACTIVE</v>
          </cell>
          <cell r="E3777" t="str">
            <v>PUBLISHED</v>
          </cell>
          <cell r="F3777" t="str">
            <v>Reasonable price requirements are not met,Reasonable Price Not Satisfied</v>
          </cell>
          <cell r="G3777" t="str">
            <v>Home &amp; Garden</v>
          </cell>
          <cell r="H3777" t="str">
            <v>Plaques &amp; Signs</v>
          </cell>
          <cell r="I3777">
            <v>7.14</v>
          </cell>
          <cell r="J3777" t="str">
            <v>USD</v>
          </cell>
          <cell r="K3777" t="str">
            <v>Base</v>
          </cell>
          <cell r="L3777">
            <v>7.14</v>
          </cell>
          <cell r="M3777">
            <v>2038710</v>
          </cell>
          <cell r="N3777">
            <v>2039748</v>
          </cell>
          <cell r="O3777" t="str">
            <v>NETWORK_GEO</v>
          </cell>
          <cell r="P3777">
            <v>34.340000000000003</v>
          </cell>
          <cell r="Q3777">
            <v>1</v>
          </cell>
          <cell r="R3777" t="str">
            <v>Seller Fulfilled</v>
          </cell>
          <cell r="S3777" t="str">
            <v>Seller Fulfilled</v>
          </cell>
          <cell r="T3777" t="str">
            <v>6N9CVVUYEAQU</v>
          </cell>
          <cell r="U3777" t="str">
            <v>20764608025530</v>
          </cell>
        </row>
        <row r="3778">
          <cell r="A3778" t="str">
            <v>17008-CASE</v>
          </cell>
          <cell r="B3778">
            <v>5268305509</v>
          </cell>
          <cell r="C3778" t="str">
            <v>BAZIC Arrow Ballpoint Pens, 1.0 mm Medium Point Assorted Colors Stick Pen, 10 Count, 144-Pack</v>
          </cell>
          <cell r="D3778" t="str">
            <v>ACTIVE</v>
          </cell>
          <cell r="E3778" t="str">
            <v>UNPUBLISHED</v>
          </cell>
          <cell r="F3778" t="str">
            <v>Reasonable price requirements are not met,Reasonable Price Not Satisfied</v>
          </cell>
          <cell r="G3778" t="str">
            <v>Office &amp; Stationery</v>
          </cell>
          <cell r="H3778" t="str">
            <v>Math Compasses</v>
          </cell>
          <cell r="I3778">
            <v>10</v>
          </cell>
          <cell r="J3778" t="str">
            <v>USD</v>
          </cell>
          <cell r="K3778" t="str">
            <v>Base</v>
          </cell>
          <cell r="L3778" t="str">
            <v>Yes</v>
          </cell>
          <cell r="M3778">
            <v>2039719</v>
          </cell>
          <cell r="N3778">
            <v>2039734</v>
          </cell>
          <cell r="O3778" t="str">
            <v>NETWORK_GEO</v>
          </cell>
          <cell r="P3778">
            <v>0.32</v>
          </cell>
          <cell r="Q3778">
            <v>1</v>
          </cell>
          <cell r="R3778" t="str">
            <v>Seller Fulfilled</v>
          </cell>
          <cell r="S3778" t="str">
            <v>Seller Fulfilled</v>
          </cell>
          <cell r="T3778" t="str">
            <v>2MBPB69L7IBE</v>
          </cell>
          <cell r="U3778" t="str">
            <v>00467620316667</v>
          </cell>
        </row>
        <row r="3779">
          <cell r="A3779" t="str">
            <v>2237-EACH</v>
          </cell>
          <cell r="B3779">
            <v>18469419174</v>
          </cell>
          <cell r="C3779" t="str">
            <v>BAZIC Products Neon Eraser Top, Latex Free Pencil Tops Erasers (120/Box), Total 144 Count</v>
          </cell>
          <cell r="D3779" t="str">
            <v>ACTIVE</v>
          </cell>
          <cell r="E3779" t="str">
            <v>PUBLISHED</v>
          </cell>
          <cell r="F3779" t="str">
            <v>Offer end date has passed</v>
          </cell>
          <cell r="G3779" t="str">
            <v>Office &amp; Stationery</v>
          </cell>
          <cell r="H3779" t="str">
            <v>File Folders</v>
          </cell>
          <cell r="I3779">
            <v>8.49</v>
          </cell>
          <cell r="J3779" t="str">
            <v>USD</v>
          </cell>
          <cell r="K3779" t="str">
            <v>Base</v>
          </cell>
          <cell r="L3779" t="str">
            <v>No</v>
          </cell>
          <cell r="M3779">
            <v>2039721</v>
          </cell>
          <cell r="N3779">
            <v>2039742</v>
          </cell>
          <cell r="O3779" t="str">
            <v>NETWORK_GEO</v>
          </cell>
          <cell r="P3779">
            <v>0.36</v>
          </cell>
          <cell r="Q3779">
            <v>1</v>
          </cell>
          <cell r="R3779" t="str">
            <v>Seller Fulfilled</v>
          </cell>
          <cell r="S3779" t="str">
            <v>Seller Fulfilled</v>
          </cell>
          <cell r="T3779" t="str">
            <v>57UPKCP164FR</v>
          </cell>
          <cell r="U3779" t="str">
            <v>00764608031032</v>
          </cell>
        </row>
        <row r="3780">
          <cell r="A3780" t="str">
            <v>2322-EACH</v>
          </cell>
          <cell r="B3780">
            <v>2154096474</v>
          </cell>
          <cell r="C3780" t="str">
            <v>BAZIC Mini Pastel Highlighters w/ Pocket Clip, Chisel Tip, 4 Count Unscented, Assorted, 1-Pack</v>
          </cell>
          <cell r="D3780" t="str">
            <v>ACTIVE</v>
          </cell>
          <cell r="E3780" t="str">
            <v>PUBLISHED</v>
          </cell>
          <cell r="F3780" t="str">
            <v>Offer end date has passed</v>
          </cell>
          <cell r="G3780" t="str">
            <v>Office &amp; Stationery</v>
          </cell>
          <cell r="H3780" t="str">
            <v>Highlighters</v>
          </cell>
          <cell r="I3780">
            <v>7.69</v>
          </cell>
          <cell r="J3780" t="str">
            <v>USD</v>
          </cell>
          <cell r="K3780" t="str">
            <v>Base</v>
          </cell>
          <cell r="L3780">
            <v>7.69</v>
          </cell>
          <cell r="M3780">
            <v>2039896</v>
          </cell>
          <cell r="N3780">
            <v>2039731</v>
          </cell>
          <cell r="O3780">
            <v>0.13</v>
          </cell>
          <cell r="P3780">
            <v>4.32</v>
          </cell>
          <cell r="Q3780">
            <v>1</v>
          </cell>
          <cell r="R3780" t="str">
            <v>Seller Fulfilled</v>
          </cell>
          <cell r="S3780" t="str">
            <v>Seller Fulfilled</v>
          </cell>
          <cell r="T3780" t="str">
            <v>4556RK9XVNEG</v>
          </cell>
          <cell r="U3780" t="str">
            <v>10764608003135</v>
          </cell>
        </row>
        <row r="3781">
          <cell r="A3781" t="str">
            <v>3121-SET6</v>
          </cell>
          <cell r="B3781">
            <v>54434968</v>
          </cell>
          <cell r="C3781" t="str">
            <v>BAZIC 3 Ring Binder 1" Poly Binders Swirl Color Soft Cover, Hold 175 Sheets, 6-Count</v>
          </cell>
          <cell r="D3781" t="str">
            <v>ACTIVE</v>
          </cell>
          <cell r="E3781" t="str">
            <v>PUBLISHED</v>
          </cell>
          <cell r="F3781" t="str">
            <v>Offer end date has passed,Price Adjusted</v>
          </cell>
          <cell r="G3781" t="str">
            <v>Office &amp; Stationery</v>
          </cell>
          <cell r="H3781" t="str">
            <v>Binders</v>
          </cell>
          <cell r="I3781">
            <v>18.489999999999998</v>
          </cell>
          <cell r="J3781" t="str">
            <v>USD</v>
          </cell>
          <cell r="K3781" t="str">
            <v>Base</v>
          </cell>
          <cell r="L3781" t="str">
            <v>Yes</v>
          </cell>
          <cell r="M3781">
            <v>2039738</v>
          </cell>
          <cell r="N3781">
            <v>2039738</v>
          </cell>
          <cell r="O3781" t="str">
            <v>NETWORK_GEO</v>
          </cell>
          <cell r="P3781">
            <v>1.44</v>
          </cell>
          <cell r="Q3781">
            <v>1</v>
          </cell>
          <cell r="R3781" t="str">
            <v>Seller Fulfilled</v>
          </cell>
          <cell r="S3781" t="str">
            <v>Seller Fulfilled</v>
          </cell>
          <cell r="T3781" t="str">
            <v>1146LYZN7IE0</v>
          </cell>
          <cell r="U3781" t="str">
            <v>00469231025631</v>
          </cell>
        </row>
        <row r="3782">
          <cell r="A3782" t="str">
            <v>3196-BOX</v>
          </cell>
          <cell r="B3782">
            <v>705004682</v>
          </cell>
          <cell r="C3782" t="str">
            <v>BAZIC Plastic Envelope Poly Envelopes, Clear Folder Snap Closur, 48 Count</v>
          </cell>
          <cell r="D3782" t="str">
            <v>ACTIVE</v>
          </cell>
          <cell r="E3782" t="str">
            <v>UNPUBLISHED</v>
          </cell>
          <cell r="F3782" t="str">
            <v>Reasonable price requirements are not met</v>
          </cell>
          <cell r="G3782" t="str">
            <v>Office &amp; Stationery</v>
          </cell>
          <cell r="H3782" t="str">
            <v>Envelopes</v>
          </cell>
          <cell r="I3782">
            <v>60.99</v>
          </cell>
          <cell r="J3782" t="str">
            <v>USD</v>
          </cell>
          <cell r="K3782" t="str">
            <v>Base</v>
          </cell>
          <cell r="L3782" t="str">
            <v>No</v>
          </cell>
          <cell r="M3782">
            <v>2038710</v>
          </cell>
          <cell r="N3782">
            <v>2039907</v>
          </cell>
          <cell r="O3782" t="str">
            <v>NETWORK_GEO</v>
          </cell>
          <cell r="P3782">
            <v>33</v>
          </cell>
          <cell r="Q3782">
            <v>1</v>
          </cell>
          <cell r="R3782" t="str">
            <v>Seller Fulfilled</v>
          </cell>
          <cell r="S3782" t="str">
            <v>Seller Fulfilled</v>
          </cell>
          <cell r="T3782" t="str">
            <v>3Z786OLHIUMW</v>
          </cell>
          <cell r="U3782" t="str">
            <v>20764608031975</v>
          </cell>
        </row>
        <row r="3783">
          <cell r="A3783" t="str">
            <v>323-EACH</v>
          </cell>
          <cell r="B3783">
            <v>35015192</v>
          </cell>
          <cell r="C3783" t="str">
            <v>BAZIC Plastic Clear Rulers 12 inch (30cm), Inches Centimeter Metric Long Straight Edge Ruler, 1-Pack</v>
          </cell>
          <cell r="D3783" t="str">
            <v>ACTIVE</v>
          </cell>
          <cell r="E3783" t="str">
            <v>PUBLISHED</v>
          </cell>
          <cell r="G3783" t="str">
            <v>Office &amp; Stationery</v>
          </cell>
          <cell r="H3783" t="str">
            <v>Rulers</v>
          </cell>
          <cell r="I3783">
            <v>5.99</v>
          </cell>
          <cell r="J3783" t="str">
            <v>USD</v>
          </cell>
          <cell r="K3783" t="str">
            <v>Base</v>
          </cell>
          <cell r="L3783">
            <v>5.99</v>
          </cell>
          <cell r="M3783">
            <v>2039731</v>
          </cell>
          <cell r="N3783">
            <v>2039741</v>
          </cell>
          <cell r="O3783" t="str">
            <v>NETWORK_GEO</v>
          </cell>
          <cell r="P3783">
            <v>1.05</v>
          </cell>
          <cell r="Q3783">
            <v>1</v>
          </cell>
          <cell r="R3783" t="str">
            <v>Seller Fulfilled</v>
          </cell>
          <cell r="S3783" t="str">
            <v>Seller Fulfilled</v>
          </cell>
          <cell r="T3783" t="str">
            <v>79X9ST2KVR6W</v>
          </cell>
          <cell r="U3783" t="str">
            <v>00764608033371</v>
          </cell>
        </row>
        <row r="3784">
          <cell r="A3784" t="str">
            <v>3305-SET4</v>
          </cell>
          <cell r="B3784">
            <v>5208047303</v>
          </cell>
          <cell r="C3784" t="str">
            <v>Bazic 3305 7.76 oz 4-Fluorescent Color Modeling Dough</v>
          </cell>
          <cell r="D3784" t="str">
            <v>ARCHIVED</v>
          </cell>
          <cell r="E3784" t="str">
            <v>UNPUBLISHED</v>
          </cell>
          <cell r="F3784" t="str">
            <v>Offer end date has passed</v>
          </cell>
          <cell r="G3784" t="str">
            <v>Crafts</v>
          </cell>
          <cell r="H3784" t="str">
            <v>Clays &amp; Doughs</v>
          </cell>
          <cell r="I3784">
            <v>14.5</v>
          </cell>
          <cell r="J3784" t="str">
            <v>USD</v>
          </cell>
          <cell r="K3784" t="str">
            <v>Base</v>
          </cell>
          <cell r="L3784" t="str">
            <v>Yes</v>
          </cell>
          <cell r="M3784">
            <v>2039741</v>
          </cell>
          <cell r="N3784">
            <v>2039741</v>
          </cell>
          <cell r="O3784" t="str">
            <v>NETWORK_GEO</v>
          </cell>
          <cell r="P3784">
            <v>0.79</v>
          </cell>
          <cell r="Q3784">
            <v>1</v>
          </cell>
          <cell r="R3784" t="str">
            <v>Seller Fulfilled</v>
          </cell>
          <cell r="S3784" t="str">
            <v>Seller Fulfilled</v>
          </cell>
          <cell r="T3784" t="str">
            <v>67V8XNZV1FSY</v>
          </cell>
          <cell r="U3784" t="str">
            <v>00764608033517</v>
          </cell>
        </row>
        <row r="3785">
          <cell r="A3785" t="str">
            <v>3414-SET6</v>
          </cell>
          <cell r="B3785">
            <v>26621150</v>
          </cell>
          <cell r="C3785" t="str">
            <v>Asst Size Artist Paint Brushes Set Five different sizes 5 Per Pack - (Color may very) Random Color</v>
          </cell>
          <cell r="D3785" t="str">
            <v>ARCHIVED</v>
          </cell>
          <cell r="E3785" t="str">
            <v>UNPUBLISHED</v>
          </cell>
          <cell r="F3785" t="str">
            <v>Offer end date has passed</v>
          </cell>
          <cell r="G3785" t="str">
            <v>Crafts</v>
          </cell>
          <cell r="H3785" t="str">
            <v>Glitter</v>
          </cell>
          <cell r="I3785">
            <v>20.69</v>
          </cell>
          <cell r="J3785" t="str">
            <v>USD</v>
          </cell>
          <cell r="K3785" t="str">
            <v>Base</v>
          </cell>
          <cell r="L3785" t="str">
            <v>Yes</v>
          </cell>
          <cell r="M3785">
            <v>2039747</v>
          </cell>
          <cell r="N3785">
            <v>2038710</v>
          </cell>
          <cell r="O3785" t="str">
            <v>NETWORK_GEO</v>
          </cell>
          <cell r="P3785">
            <v>1.86</v>
          </cell>
          <cell r="Q3785">
            <v>1</v>
          </cell>
          <cell r="R3785" t="str">
            <v>Seller Fulfilled</v>
          </cell>
          <cell r="S3785" t="str">
            <v>Seller Fulfilled</v>
          </cell>
          <cell r="T3785" t="str">
            <v>4Y6PACHJWXPX</v>
          </cell>
          <cell r="U3785" t="str">
            <v>00764608034651</v>
          </cell>
        </row>
        <row r="3786">
          <cell r="A3786" t="str">
            <v>3864-BOX</v>
          </cell>
          <cell r="B3786">
            <v>214390836</v>
          </cell>
          <cell r="C3786" t="str">
            <v>BAZIC Glitter Reward Sticker 3456-Counts, Smile Face Stars Stickers for Gifting</v>
          </cell>
          <cell r="D3786" t="str">
            <v>ACTIVE</v>
          </cell>
          <cell r="E3786" t="str">
            <v>PUBLISHED</v>
          </cell>
          <cell r="F3786" t="str">
            <v>Offer end date has passed</v>
          </cell>
          <cell r="G3786" t="str">
            <v>Crafts</v>
          </cell>
          <cell r="H3786" t="str">
            <v>Stickers</v>
          </cell>
          <cell r="I3786">
            <v>31.49</v>
          </cell>
          <cell r="J3786" t="str">
            <v>USD</v>
          </cell>
          <cell r="K3786" t="str">
            <v>Base</v>
          </cell>
          <cell r="L3786" t="str">
            <v>Yes</v>
          </cell>
          <cell r="M3786">
            <v>2038710</v>
          </cell>
          <cell r="N3786">
            <v>2038710</v>
          </cell>
          <cell r="O3786">
            <v>0.94</v>
          </cell>
          <cell r="P3786">
            <v>1.34</v>
          </cell>
          <cell r="Q3786">
            <v>1</v>
          </cell>
          <cell r="R3786" t="str">
            <v>Seller Fulfilled</v>
          </cell>
          <cell r="S3786" t="str">
            <v>Seller Fulfilled</v>
          </cell>
          <cell r="T3786" t="str">
            <v>65SFUIY39FH8</v>
          </cell>
          <cell r="U3786" t="str">
            <v>10764608034740</v>
          </cell>
        </row>
        <row r="3787">
          <cell r="A3787" t="str">
            <v>4439-SET4</v>
          </cell>
          <cell r="B3787">
            <v>493683066</v>
          </cell>
          <cell r="C3787" t="str">
            <v>BAZIC 8" Classic Left Handed Bent Stainless Steel Scissors [4439]</v>
          </cell>
          <cell r="D3787" t="str">
            <v>ACTIVE</v>
          </cell>
          <cell r="E3787" t="str">
            <v>PUBLISHED</v>
          </cell>
          <cell r="G3787" t="str">
            <v>Office &amp; Stationery</v>
          </cell>
          <cell r="H3787" t="str">
            <v>Scissors</v>
          </cell>
          <cell r="I3787">
            <v>14.49</v>
          </cell>
          <cell r="J3787" t="str">
            <v>USD</v>
          </cell>
          <cell r="K3787" t="str">
            <v>Base</v>
          </cell>
          <cell r="L3787">
            <v>14.49</v>
          </cell>
          <cell r="M3787">
            <v>2039728</v>
          </cell>
          <cell r="N3787">
            <v>2038061</v>
          </cell>
          <cell r="O3787" t="str">
            <v>NETWORK_GEO</v>
          </cell>
          <cell r="P3787">
            <v>0.98</v>
          </cell>
          <cell r="Q3787">
            <v>1</v>
          </cell>
          <cell r="R3787" t="str">
            <v>Seller Fulfilled</v>
          </cell>
          <cell r="S3787" t="str">
            <v>Seller Fulfilled</v>
          </cell>
          <cell r="T3787" t="str">
            <v>3TOZE8A9H33S</v>
          </cell>
          <cell r="U3787" t="str">
            <v>10764608038069</v>
          </cell>
        </row>
        <row r="3788">
          <cell r="A3788" t="str">
            <v>49923-EA+734-SET2+2520-EA</v>
          </cell>
          <cell r="B3788">
            <v>5412274174</v>
          </cell>
          <cell r="C3788" t="str">
            <v>Pony Coloring and Activity Book Set, Include 3 Books &amp; Jumbo Crayons, Learning Drawing</v>
          </cell>
          <cell r="D3788" t="str">
            <v>ACTIVE</v>
          </cell>
          <cell r="E3788" t="str">
            <v>PUBLISHED</v>
          </cell>
          <cell r="F3788"/>
          <cell r="G3788" t="str">
            <v>Crafts</v>
          </cell>
          <cell r="H3788" t="str">
            <v>Stickers</v>
          </cell>
          <cell r="I3788">
            <v>41.57</v>
          </cell>
          <cell r="J3788" t="str">
            <v>USD</v>
          </cell>
          <cell r="K3788" t="str">
            <v>Base</v>
          </cell>
          <cell r="L3788" t="str">
            <v>Yes</v>
          </cell>
          <cell r="M3788">
            <v>2038710</v>
          </cell>
          <cell r="N3788">
            <v>2038710</v>
          </cell>
          <cell r="O3788" t="str">
            <v>NETWORK_GEO</v>
          </cell>
          <cell r="P3788">
            <v>4.18</v>
          </cell>
          <cell r="Q3788">
            <v>1</v>
          </cell>
          <cell r="R3788" t="str">
            <v>Seller Fulfilled</v>
          </cell>
          <cell r="S3788" t="str">
            <v>Seller Fulfilled</v>
          </cell>
          <cell r="T3788" t="str">
            <v>2SWB7E5PCLWK</v>
          </cell>
          <cell r="U3788" t="str">
            <v>20764608038622</v>
          </cell>
        </row>
        <row r="3789">
          <cell r="A3789" t="str">
            <v>5081-EACH</v>
          </cell>
          <cell r="B3789">
            <v>34983487</v>
          </cell>
          <cell r="C3789" t="str">
            <v>BAZIC 50 Sets 8 3/8" x 10 11/16" 2-Part Carbonless All Purpose Order Book [5081]</v>
          </cell>
          <cell r="D3789" t="str">
            <v>ACTIVE</v>
          </cell>
          <cell r="E3789" t="str">
            <v>PUBLISHED</v>
          </cell>
          <cell r="F3789" t="str">
            <v>Offer end date has passed</v>
          </cell>
          <cell r="G3789" t="str">
            <v>Office &amp; Stationery</v>
          </cell>
          <cell r="H3789" t="str">
            <v>Record Books &amp; Ledgers</v>
          </cell>
          <cell r="I3789">
            <v>11.89</v>
          </cell>
          <cell r="J3789" t="str">
            <v>USD</v>
          </cell>
          <cell r="K3789" t="str">
            <v>Base</v>
          </cell>
          <cell r="L3789">
            <v>11.89</v>
          </cell>
          <cell r="M3789">
            <v>2038710</v>
          </cell>
          <cell r="N3789">
            <v>2038710</v>
          </cell>
          <cell r="O3789">
            <v>0.78</v>
          </cell>
          <cell r="P3789">
            <v>0.23</v>
          </cell>
          <cell r="Q3789">
            <v>1</v>
          </cell>
          <cell r="R3789" t="str">
            <v>Seller Fulfilled</v>
          </cell>
          <cell r="S3789" t="str">
            <v>Seller Fulfilled</v>
          </cell>
          <cell r="T3789" t="str">
            <v>14BRHN10HY0P</v>
          </cell>
          <cell r="U3789" t="str">
            <v>00764608038666</v>
          </cell>
        </row>
        <row r="3790">
          <cell r="A3790" t="str">
            <v>5083436-CASE</v>
          </cell>
          <cell r="B3790">
            <v>15153400488</v>
          </cell>
          <cell r="C3790" t="str">
            <v>Spidey &amp; Friends Coloring Book 1 Title, Fun Game Workbook for Learning Drawing Coloring, 80 Pages, 36-Pack</v>
          </cell>
          <cell r="D3790" t="str">
            <v>ACTIVE</v>
          </cell>
          <cell r="E3790" t="str">
            <v>PUBLISHED</v>
          </cell>
          <cell r="F3790" t="str">
            <v>Offer end date has passed</v>
          </cell>
          <cell r="G3790" t="str">
            <v>Crafts</v>
          </cell>
          <cell r="H3790" t="str">
            <v>Coloring Books</v>
          </cell>
          <cell r="I3790">
            <v>76.489999999999995</v>
          </cell>
          <cell r="J3790" t="str">
            <v>USD</v>
          </cell>
          <cell r="K3790" t="str">
            <v>Base</v>
          </cell>
          <cell r="L3790">
            <v>76.489999999999995</v>
          </cell>
          <cell r="M3790">
            <v>2038710</v>
          </cell>
          <cell r="N3790">
            <v>2038710</v>
          </cell>
          <cell r="O3790">
            <v>10.56</v>
          </cell>
          <cell r="P3790">
            <v>0.23</v>
          </cell>
          <cell r="Q3790">
            <v>1</v>
          </cell>
          <cell r="R3790" t="str">
            <v>Seller Fulfilled</v>
          </cell>
          <cell r="S3790" t="str">
            <v>Seller Fulfilled</v>
          </cell>
          <cell r="T3790" t="str">
            <v>36L0XDV6QLFT</v>
          </cell>
          <cell r="U3790" t="str">
            <v>00764608038673</v>
          </cell>
        </row>
        <row r="3791">
          <cell r="A3791" t="str">
            <v>6120-CASE</v>
          </cell>
          <cell r="B3791">
            <v>992339379</v>
          </cell>
          <cell r="C3791" t="str">
            <v>BAZIC Black Color Rubber Bands 2 Oz./ 56.70 g Assorted Sizes, Made in USA, 36-Pack</v>
          </cell>
          <cell r="D3791" t="str">
            <v>ACTIVE</v>
          </cell>
          <cell r="E3791" t="str">
            <v>PUBLISHED</v>
          </cell>
          <cell r="F3791" t="str">
            <v>Compliance - Childrenâ€™s Product Policy,No Match Found - Adjusted to your last submitted price</v>
          </cell>
          <cell r="G3791" t="str">
            <v>Crafts</v>
          </cell>
          <cell r="H3791" t="str">
            <v>Art Paints &amp; Pigment Powders</v>
          </cell>
          <cell r="I3791">
            <v>78.989999999999995</v>
          </cell>
          <cell r="J3791" t="str">
            <v>USD</v>
          </cell>
          <cell r="K3791" t="str">
            <v>Base</v>
          </cell>
          <cell r="L3791" t="str">
            <v>Yes</v>
          </cell>
          <cell r="M3791">
            <v>2039906</v>
          </cell>
          <cell r="N3791">
            <v>2039748</v>
          </cell>
          <cell r="O3791" t="str">
            <v>NETWORK_GEO</v>
          </cell>
          <cell r="P3791">
            <v>10.66</v>
          </cell>
          <cell r="Q3791">
            <v>1</v>
          </cell>
          <cell r="R3791" t="str">
            <v>Seller Fulfilled</v>
          </cell>
          <cell r="S3791" t="str">
            <v>Seller Fulfilled</v>
          </cell>
          <cell r="T3791" t="str">
            <v>6GYDFZANOITD</v>
          </cell>
          <cell r="U3791" t="str">
            <v>10764608039301</v>
          </cell>
        </row>
        <row r="3792">
          <cell r="A3792" t="str">
            <v>7008-SET4</v>
          </cell>
          <cell r="B3792">
            <v>12351374786</v>
          </cell>
          <cell r="C3792" t="str">
            <v>Spanish Story Books, 4 Titles, Paperback, Fun Early Learning Story Book Picture Book for Bedtime Reading Home School Classroom, 4-Pack</v>
          </cell>
          <cell r="D3792" t="str">
            <v>ACTIVE</v>
          </cell>
          <cell r="E3792" t="str">
            <v>PUBLISHED</v>
          </cell>
          <cell r="G3792" t="str">
            <v>Books, Music &amp; Movies</v>
          </cell>
          <cell r="H3792" t="str">
            <v>Books</v>
          </cell>
          <cell r="I3792">
            <v>19</v>
          </cell>
          <cell r="J3792" t="str">
            <v>USD</v>
          </cell>
          <cell r="K3792" t="str">
            <v>Base</v>
          </cell>
          <cell r="L3792">
            <v>19</v>
          </cell>
          <cell r="M3792">
            <v>2038013</v>
          </cell>
          <cell r="N3792">
            <v>2039747</v>
          </cell>
          <cell r="O3792">
            <v>1.04</v>
          </cell>
          <cell r="P3792">
            <v>0.06</v>
          </cell>
          <cell r="Q3792">
            <v>1</v>
          </cell>
          <cell r="R3792" t="str">
            <v>Seller Fulfilled</v>
          </cell>
          <cell r="S3792" t="str">
            <v>Seller Fulfilled</v>
          </cell>
          <cell r="T3792" t="str">
            <v>6YITBIV0XQAQ</v>
          </cell>
          <cell r="U3792" t="str">
            <v>00764608039816</v>
          </cell>
        </row>
        <row r="3793">
          <cell r="A3793" t="str">
            <v>742-BOX</v>
          </cell>
          <cell r="B3793">
            <v>849566092</v>
          </cell>
          <cell r="C3793" t="str">
            <v>BAZIC Tritech Mechanical Pencil 0.7mm w/ Refill 2B Ceramic Lead, 24-Pack</v>
          </cell>
          <cell r="D3793" t="str">
            <v>ACTIVE</v>
          </cell>
          <cell r="E3793" t="str">
            <v>PUBLISHED</v>
          </cell>
          <cell r="F3793" t="str">
            <v>Offer end date has passed</v>
          </cell>
          <cell r="G3793" t="str">
            <v>Crafts</v>
          </cell>
          <cell r="H3793" t="str">
            <v>Art Palettes</v>
          </cell>
          <cell r="I3793">
            <v>36.6</v>
          </cell>
          <cell r="J3793" t="str">
            <v>USD</v>
          </cell>
          <cell r="K3793" t="str">
            <v>Base</v>
          </cell>
          <cell r="L3793" t="str">
            <v>Yes</v>
          </cell>
          <cell r="M3793">
            <v>2039720</v>
          </cell>
          <cell r="N3793">
            <v>2038710</v>
          </cell>
          <cell r="O3793" t="str">
            <v>NETWORK_GEO</v>
          </cell>
          <cell r="P3793">
            <v>2.78</v>
          </cell>
          <cell r="Q3793">
            <v>1</v>
          </cell>
          <cell r="R3793" t="str">
            <v>Seller Fulfilled</v>
          </cell>
          <cell r="S3793" t="str">
            <v>Seller Fulfilled</v>
          </cell>
          <cell r="T3793" t="str">
            <v>5T7Q8WNYKWSG</v>
          </cell>
          <cell r="U3793" t="str">
            <v>10764608039998</v>
          </cell>
        </row>
        <row r="3794">
          <cell r="A3794" t="str">
            <v>836-BOX</v>
          </cell>
          <cell r="B3794">
            <v>262841475</v>
          </cell>
          <cell r="C3794" t="str">
            <v>BAZIC 8" Double Deck Organizer, Plastic Pencil Case, Assorted Color, 24-Pack</v>
          </cell>
          <cell r="D3794" t="str">
            <v>ACTIVE</v>
          </cell>
          <cell r="E3794" t="str">
            <v>PUBLISHED</v>
          </cell>
          <cell r="G3794" t="str">
            <v>Office &amp; Stationery</v>
          </cell>
          <cell r="H3794" t="str">
            <v>Pencil Cases</v>
          </cell>
          <cell r="I3794">
            <v>62.59</v>
          </cell>
          <cell r="J3794" t="str">
            <v>USD</v>
          </cell>
          <cell r="K3794" t="str">
            <v>Base</v>
          </cell>
          <cell r="L3794" t="str">
            <v>Yes</v>
          </cell>
          <cell r="M3794">
            <v>2039750</v>
          </cell>
          <cell r="N3794">
            <v>2039738</v>
          </cell>
          <cell r="O3794" t="str">
            <v>NETWORK_GEO</v>
          </cell>
          <cell r="P3794">
            <v>8.84</v>
          </cell>
          <cell r="Q3794">
            <v>1</v>
          </cell>
          <cell r="R3794" t="str">
            <v>Seller Fulfilled</v>
          </cell>
          <cell r="S3794" t="str">
            <v>Seller Fulfilled</v>
          </cell>
          <cell r="T3794" t="str">
            <v>221LC9XMKVW8</v>
          </cell>
          <cell r="U3794" t="str">
            <v>20764608041035</v>
          </cell>
        </row>
        <row r="3795">
          <cell r="A3795" t="str">
            <v>1102-EACH</v>
          </cell>
          <cell r="B3795">
            <v>5207222470</v>
          </cell>
          <cell r="C3795" t="str">
            <v>VALENCIA 16" Iridescent Backpack, BAZIC x SYDNEY Fashion Backpack Shoulder Bag Casual Travel Bag Hiking Daypack</v>
          </cell>
          <cell r="D3795" t="str">
            <v>ARCHIVED</v>
          </cell>
          <cell r="E3795" t="str">
            <v>UNPUBLISHED</v>
          </cell>
          <cell r="F3795" t="str">
            <v>Offer end date has passed</v>
          </cell>
          <cell r="G3795" t="str">
            <v>Office &amp; Stationery</v>
          </cell>
          <cell r="H3795" t="str">
            <v>Binders</v>
          </cell>
          <cell r="I3795">
            <v>69.59</v>
          </cell>
          <cell r="J3795" t="str">
            <v>USD</v>
          </cell>
          <cell r="K3795" t="str">
            <v>Base</v>
          </cell>
          <cell r="L3795" t="str">
            <v>Yes</v>
          </cell>
          <cell r="M3795">
            <v>2038980</v>
          </cell>
          <cell r="N3795">
            <v>2039738</v>
          </cell>
          <cell r="O3795" t="str">
            <v>NETWORK_GEO</v>
          </cell>
          <cell r="P3795">
            <v>9.9600000000000009</v>
          </cell>
          <cell r="Q3795">
            <v>1</v>
          </cell>
          <cell r="R3795" t="str">
            <v>Seller Fulfilled</v>
          </cell>
          <cell r="S3795" t="str">
            <v>Seller Fulfilled</v>
          </cell>
          <cell r="T3795" t="str">
            <v>6ZQ0YQCE6935</v>
          </cell>
          <cell r="U3795" t="str">
            <v>20764608041714</v>
          </cell>
        </row>
        <row r="3796">
          <cell r="A3796" t="str">
            <v>1247-PACK2</v>
          </cell>
          <cell r="B3796">
            <v>232268428</v>
          </cell>
          <cell r="C3796" t="str">
            <v>BAZIC Permanent Marker Chisel Tip, Assorted Color Markers, (3/Pack), 2-Packs</v>
          </cell>
          <cell r="D3796" t="str">
            <v>ACTIVE</v>
          </cell>
          <cell r="E3796" t="str">
            <v>PUBLISHED</v>
          </cell>
          <cell r="G3796" t="str">
            <v>Office &amp; Stationery</v>
          </cell>
          <cell r="H3796" t="str">
            <v>Markers</v>
          </cell>
          <cell r="I3796">
            <v>8.68</v>
          </cell>
          <cell r="J3796" t="str">
            <v>USD</v>
          </cell>
          <cell r="K3796" t="str">
            <v>Base</v>
          </cell>
          <cell r="L3796">
            <v>8.68</v>
          </cell>
          <cell r="M3796">
            <v>2039746</v>
          </cell>
          <cell r="N3796">
            <v>2039728</v>
          </cell>
          <cell r="O3796" t="str">
            <v>NETWORK_GEO</v>
          </cell>
          <cell r="P3796">
            <v>2.1800000000000002</v>
          </cell>
          <cell r="Q3796">
            <v>1</v>
          </cell>
          <cell r="R3796" t="str">
            <v>Seller Fulfilled</v>
          </cell>
          <cell r="S3796" t="str">
            <v>Seller Fulfilled</v>
          </cell>
          <cell r="T3796" t="str">
            <v>4GT29SS1L0W6</v>
          </cell>
          <cell r="U3796" t="str">
            <v>10764608044138</v>
          </cell>
        </row>
        <row r="3797">
          <cell r="A3797" t="str">
            <v>1260-CASE</v>
          </cell>
          <cell r="B3797">
            <v>16110702468</v>
          </cell>
          <cell r="C3797" t="str">
            <v>BAZIC Permanent Marker Chisel Tip, Assorted Color Markers (4/Pack), 144-Packs</v>
          </cell>
          <cell r="D3797" t="str">
            <v>ACTIVE</v>
          </cell>
          <cell r="E3797" t="str">
            <v>PUBLISHED</v>
          </cell>
          <cell r="G3797" t="str">
            <v>Office &amp; Stationery</v>
          </cell>
          <cell r="H3797" t="str">
            <v>Markers</v>
          </cell>
          <cell r="I3797">
            <v>323.99</v>
          </cell>
          <cell r="J3797" t="str">
            <v>USD</v>
          </cell>
          <cell r="K3797" t="str">
            <v>Base</v>
          </cell>
          <cell r="L3797">
            <v>323.99</v>
          </cell>
          <cell r="M3797">
            <v>2039746</v>
          </cell>
          <cell r="N3797">
            <v>2039749</v>
          </cell>
          <cell r="O3797" t="str">
            <v>NETWORK_GEO</v>
          </cell>
          <cell r="P3797">
            <v>4.8</v>
          </cell>
          <cell r="Q3797">
            <v>1</v>
          </cell>
          <cell r="R3797" t="str">
            <v>Seller Fulfilled</v>
          </cell>
          <cell r="S3797" t="str">
            <v>WFS Eligible</v>
          </cell>
          <cell r="T3797" t="str">
            <v>3MUFQG3863KS</v>
          </cell>
          <cell r="U3797" t="str">
            <v>20764608050242</v>
          </cell>
        </row>
        <row r="3798">
          <cell r="A3798" t="str">
            <v>1287-PACK2</v>
          </cell>
          <cell r="B3798">
            <v>1320368297</v>
          </cell>
          <cell r="C3798" t="str">
            <v>BAZIC Dry Erase Marker Bright Color Chisel Tip, Whiteboard Pen Marcador, Low Odor Markers White Board Pens (3/Pack), 2-Packs</v>
          </cell>
          <cell r="D3798" t="str">
            <v>ARCHIVED</v>
          </cell>
          <cell r="E3798" t="str">
            <v>UNPUBLISHED</v>
          </cell>
          <cell r="F3798" t="str">
            <v>Offer end date has passed</v>
          </cell>
          <cell r="G3798" t="str">
            <v>Office &amp; Stationery</v>
          </cell>
          <cell r="H3798" t="str">
            <v>Poster Boards</v>
          </cell>
          <cell r="I3798">
            <v>28.5</v>
          </cell>
          <cell r="J3798" t="str">
            <v>USD</v>
          </cell>
          <cell r="K3798" t="str">
            <v>Base</v>
          </cell>
          <cell r="L3798" t="str">
            <v>Yes</v>
          </cell>
          <cell r="M3798">
            <v>2039746</v>
          </cell>
          <cell r="N3798">
            <v>2039749</v>
          </cell>
          <cell r="O3798" t="str">
            <v>NETWORK_GEO</v>
          </cell>
          <cell r="P3798">
            <v>4.78</v>
          </cell>
          <cell r="Q3798">
            <v>1</v>
          </cell>
          <cell r="R3798" t="str">
            <v>Seller Fulfilled</v>
          </cell>
          <cell r="S3798" t="str">
            <v>Seller Fulfilled</v>
          </cell>
          <cell r="T3798" t="str">
            <v>181B93VGENH5</v>
          </cell>
          <cell r="U3798" t="str">
            <v>20764608050259</v>
          </cell>
        </row>
        <row r="3799">
          <cell r="A3799" t="str">
            <v>1803-PACK4</v>
          </cell>
          <cell r="B3799">
            <v>710077660</v>
          </cell>
          <cell r="C3799" t="str">
            <v>BAZIC Wood Clipboard 12.5" x 9" Sturdy Spring Clip Hardboard, 4-Pack</v>
          </cell>
          <cell r="D3799" t="str">
            <v>ACTIVE</v>
          </cell>
          <cell r="E3799" t="str">
            <v>PUBLISHED</v>
          </cell>
          <cell r="F3799" t="str">
            <v>Offer end date has passed</v>
          </cell>
          <cell r="G3799" t="str">
            <v>Office &amp; Stationery</v>
          </cell>
          <cell r="H3799" t="str">
            <v>Writing Notebooks &amp; Sketch Books</v>
          </cell>
          <cell r="I3799">
            <v>68.89</v>
          </cell>
          <cell r="J3799" t="str">
            <v>USD</v>
          </cell>
          <cell r="K3799" t="str">
            <v>Base</v>
          </cell>
          <cell r="L3799" t="str">
            <v>Yes</v>
          </cell>
          <cell r="M3799">
            <v>2039893</v>
          </cell>
          <cell r="N3799">
            <v>2039723</v>
          </cell>
          <cell r="O3799" t="str">
            <v>NETWORK_GEO</v>
          </cell>
          <cell r="P3799">
            <v>22.54</v>
          </cell>
          <cell r="Q3799">
            <v>1</v>
          </cell>
          <cell r="R3799" t="str">
            <v>Seller Fulfilled</v>
          </cell>
          <cell r="S3799" t="str">
            <v>Seller Fulfilled</v>
          </cell>
          <cell r="T3799" t="str">
            <v>3C9UCFLDCEQH</v>
          </cell>
          <cell r="U3799" t="str">
            <v>20764608050433</v>
          </cell>
        </row>
        <row r="3800">
          <cell r="A3800" t="str">
            <v>1933-SET6</v>
          </cell>
          <cell r="B3800">
            <v>54482388</v>
          </cell>
          <cell r="C3800" t="str">
            <v>BAZIC Pencil Sharpener Dual Blades w/ Square Receptacle, 6-Pack</v>
          </cell>
          <cell r="D3800" t="str">
            <v>ACTIVE</v>
          </cell>
          <cell r="E3800" t="str">
            <v>PUBLISHED</v>
          </cell>
          <cell r="F3800" t="str">
            <v>Compliance - Consumer Protection,Price Adjusted</v>
          </cell>
          <cell r="G3800" t="str">
            <v>Office &amp; Stationery</v>
          </cell>
          <cell r="H3800" t="str">
            <v>Envelopes</v>
          </cell>
          <cell r="I3800">
            <v>6.96</v>
          </cell>
          <cell r="J3800" t="str">
            <v>USD</v>
          </cell>
          <cell r="K3800" t="str">
            <v>Base</v>
          </cell>
          <cell r="L3800" t="str">
            <v>Yes</v>
          </cell>
          <cell r="M3800">
            <v>2039751</v>
          </cell>
          <cell r="N3800">
            <v>2038710</v>
          </cell>
          <cell r="O3800" t="str">
            <v>ALWAYS_TWO_DAY</v>
          </cell>
          <cell r="P3800">
            <v>5.42</v>
          </cell>
          <cell r="Q3800">
            <v>1</v>
          </cell>
          <cell r="R3800" t="str">
            <v>WFS Eligible</v>
          </cell>
          <cell r="S3800" t="str">
            <v>Seller Fulfilled</v>
          </cell>
          <cell r="T3800" t="str">
            <v>6L6KLEB7OC3P</v>
          </cell>
          <cell r="U3800" t="str">
            <v>00764608050477</v>
          </cell>
        </row>
        <row r="3801">
          <cell r="A3801" t="str">
            <v>2090-BOX</v>
          </cell>
          <cell r="B3801">
            <v>914394183</v>
          </cell>
          <cell r="C3801" t="str">
            <v>BAZIC Hot Melt Glue Sticks Dual Temp 3.9" x 0.27" (20/Pack), 24-Packs</v>
          </cell>
          <cell r="D3801" t="str">
            <v>ACTIVE</v>
          </cell>
          <cell r="E3801" t="str">
            <v>PUBLISHED</v>
          </cell>
          <cell r="F3801" t="str">
            <v>Reasonable price requirements are not met,Reasonable Price Not Satisfied</v>
          </cell>
          <cell r="G3801" t="str">
            <v>Crafts</v>
          </cell>
          <cell r="H3801" t="str">
            <v>Glue Gun Sticks</v>
          </cell>
          <cell r="I3801">
            <v>34.64</v>
          </cell>
          <cell r="J3801" t="str">
            <v>USD</v>
          </cell>
          <cell r="K3801" t="str">
            <v>Base</v>
          </cell>
          <cell r="L3801">
            <v>34.64</v>
          </cell>
          <cell r="M3801">
            <v>2038710</v>
          </cell>
          <cell r="N3801">
            <v>2038710</v>
          </cell>
          <cell r="O3801" t="str">
            <v>NETWORK_GEO</v>
          </cell>
          <cell r="P3801">
            <v>35.64</v>
          </cell>
          <cell r="Q3801">
            <v>1</v>
          </cell>
          <cell r="R3801" t="str">
            <v>Seller Fulfilled</v>
          </cell>
          <cell r="S3801" t="str">
            <v>Seller Fulfilled</v>
          </cell>
          <cell r="T3801" t="str">
            <v>69ZGB8A7FGIS</v>
          </cell>
          <cell r="U3801" t="str">
            <v>20764608050518</v>
          </cell>
        </row>
        <row r="3802">
          <cell r="A3802" t="str">
            <v>3182-CASE</v>
          </cell>
          <cell r="B3802">
            <v>336949797</v>
          </cell>
          <cell r="C3802" t="str">
            <v>BAZIC Index Card Case w/ 5 Tab Divider 3"x5", 100 Cards Capacity, 36-Pack</v>
          </cell>
          <cell r="D3802" t="str">
            <v>ACTIVE</v>
          </cell>
          <cell r="E3802" t="str">
            <v>PUBLISHED</v>
          </cell>
          <cell r="F3802" t="str">
            <v>Republish (For Walmart internal use only: 00)</v>
          </cell>
          <cell r="G3802" t="str">
            <v>Office &amp; Stationery</v>
          </cell>
          <cell r="H3802" t="str">
            <v>Index Cards</v>
          </cell>
          <cell r="I3802">
            <v>48.49</v>
          </cell>
          <cell r="J3802" t="str">
            <v>USD</v>
          </cell>
          <cell r="K3802" t="str">
            <v>Base</v>
          </cell>
          <cell r="L3802">
            <v>48.49</v>
          </cell>
          <cell r="M3802">
            <v>2039744</v>
          </cell>
          <cell r="N3802">
            <v>2038710</v>
          </cell>
          <cell r="O3802" t="str">
            <v>NETWORK_GEO</v>
          </cell>
          <cell r="P3802">
            <v>10.9</v>
          </cell>
          <cell r="Q3802">
            <v>1</v>
          </cell>
          <cell r="R3802" t="str">
            <v>Seller Fulfilled</v>
          </cell>
          <cell r="S3802" t="str">
            <v>Seller Fulfilled</v>
          </cell>
          <cell r="T3802" t="str">
            <v>2GAPSGUADXYB</v>
          </cell>
          <cell r="U3802" t="str">
            <v>20805219510296</v>
          </cell>
        </row>
        <row r="3803">
          <cell r="A3803" t="str">
            <v>3185-CASE</v>
          </cell>
          <cell r="B3803">
            <v>231118820</v>
          </cell>
          <cell r="C3803" t="str">
            <v>BAZIC Binder Dividers w/ 12 Preprinted A to Z Letter Tabs, 11 Hole Punch Plastic Index Divider with Tab (12/Pack), 144-Packs</v>
          </cell>
          <cell r="D3803" t="str">
            <v>ARCHIVED</v>
          </cell>
          <cell r="E3803" t="str">
            <v>UNPUBLISHED</v>
          </cell>
          <cell r="F3803" t="str">
            <v>Offer end date has passed</v>
          </cell>
          <cell r="G3803" t="str">
            <v>Office &amp; Stationery</v>
          </cell>
          <cell r="H3803" t="str">
            <v>Index Tabs</v>
          </cell>
          <cell r="I3803">
            <v>8.35</v>
          </cell>
          <cell r="J3803" t="str">
            <v>USD</v>
          </cell>
          <cell r="K3803" t="str">
            <v>Base</v>
          </cell>
          <cell r="L3803" t="str">
            <v>Yes</v>
          </cell>
          <cell r="M3803">
            <v>2039742</v>
          </cell>
          <cell r="N3803">
            <v>2039889</v>
          </cell>
          <cell r="O3803" t="str">
            <v>NETWORK_GEO</v>
          </cell>
          <cell r="P3803">
            <v>0.04</v>
          </cell>
          <cell r="Q3803">
            <v>1</v>
          </cell>
          <cell r="R3803" t="str">
            <v>Seller Fulfilled</v>
          </cell>
          <cell r="S3803" t="str">
            <v>Seller Fulfilled</v>
          </cell>
          <cell r="T3803" t="str">
            <v>6ESLF4WM4FUU</v>
          </cell>
          <cell r="U3803" t="str">
            <v>00467789841130</v>
          </cell>
        </row>
        <row r="3804">
          <cell r="A3804" t="str">
            <v>3190-PACK4</v>
          </cell>
          <cell r="B3804">
            <v>189122265</v>
          </cell>
          <cell r="C3804" t="str">
            <v>BAZIC 3 Ring Binder 1/2" Economy View Binders Blue, Hold 175 Sheets, 4-Count</v>
          </cell>
          <cell r="D3804" t="str">
            <v>ACTIVE</v>
          </cell>
          <cell r="E3804" t="str">
            <v>PUBLISHED</v>
          </cell>
          <cell r="G3804" t="str">
            <v>Office &amp; Stationery</v>
          </cell>
          <cell r="H3804" t="str">
            <v>Binders</v>
          </cell>
          <cell r="I3804">
            <v>21.75</v>
          </cell>
          <cell r="J3804" t="str">
            <v>USD</v>
          </cell>
          <cell r="K3804" t="str">
            <v>Base</v>
          </cell>
          <cell r="L3804">
            <v>21.75</v>
          </cell>
          <cell r="M3804">
            <v>2039738</v>
          </cell>
          <cell r="N3804">
            <v>2039904</v>
          </cell>
          <cell r="O3804" t="str">
            <v>NETWORK_GEO</v>
          </cell>
          <cell r="P3804">
            <v>2.3199999999999998</v>
          </cell>
          <cell r="Q3804">
            <v>1</v>
          </cell>
          <cell r="R3804" t="str">
            <v>Seller Fulfilled</v>
          </cell>
          <cell r="S3804" t="str">
            <v>Seller Fulfilled</v>
          </cell>
          <cell r="T3804" t="str">
            <v>5VJ5VE8MZIIT</v>
          </cell>
          <cell r="U3804" t="str">
            <v>00469083161501</v>
          </cell>
        </row>
        <row r="3805">
          <cell r="A3805" t="str">
            <v>3302-SET3</v>
          </cell>
          <cell r="B3805">
            <v>5271866605</v>
          </cell>
          <cell r="C3805" t="str">
            <v>Bazic 3302 4 oz Primary Color Modeling Dough - Pack of 4</v>
          </cell>
          <cell r="D3805" t="str">
            <v>ACTIVE</v>
          </cell>
          <cell r="E3805" t="str">
            <v>PUBLISHED</v>
          </cell>
          <cell r="G3805" t="str">
            <v>Crafts</v>
          </cell>
          <cell r="H3805" t="str">
            <v>Clays &amp; Doughs</v>
          </cell>
          <cell r="I3805">
            <v>20.99</v>
          </cell>
          <cell r="J3805" t="str">
            <v>USD</v>
          </cell>
          <cell r="K3805" t="str">
            <v>Base</v>
          </cell>
          <cell r="L3805">
            <v>20.99</v>
          </cell>
          <cell r="M3805">
            <v>2039741</v>
          </cell>
          <cell r="N3805">
            <v>2038710</v>
          </cell>
          <cell r="O3805" t="str">
            <v>NETWORK_GEO</v>
          </cell>
          <cell r="P3805">
            <v>9.1999999999999993</v>
          </cell>
          <cell r="Q3805">
            <v>1</v>
          </cell>
          <cell r="R3805" t="str">
            <v>Seller Fulfilled</v>
          </cell>
          <cell r="S3805" t="str">
            <v>Seller Fulfilled</v>
          </cell>
          <cell r="T3805" t="str">
            <v>1U6DML6N12Y0</v>
          </cell>
          <cell r="U3805" t="str">
            <v>20764608054523</v>
          </cell>
        </row>
        <row r="3806">
          <cell r="A3806" t="str">
            <v>3333-CASE</v>
          </cell>
          <cell r="B3806">
            <v>272261831</v>
          </cell>
          <cell r="C3806" t="str">
            <v>BAZIC Modeling Clay Brown Color 1LB, Non Toxic, Bulk for Classroom, 24-Pack</v>
          </cell>
          <cell r="D3806" t="str">
            <v>ACTIVE</v>
          </cell>
          <cell r="E3806" t="str">
            <v>PUBLISHED</v>
          </cell>
          <cell r="F3806" t="str">
            <v>Offer end date has passed</v>
          </cell>
          <cell r="G3806" t="str">
            <v>Crafts</v>
          </cell>
          <cell r="H3806" t="str">
            <v>Clays &amp; Doughs</v>
          </cell>
          <cell r="I3806">
            <v>77.790000000000006</v>
          </cell>
          <cell r="J3806" t="str">
            <v>USD</v>
          </cell>
          <cell r="K3806" t="str">
            <v>Base</v>
          </cell>
          <cell r="L3806">
            <v>77.790000000000006</v>
          </cell>
          <cell r="M3806">
            <v>2039741</v>
          </cell>
          <cell r="N3806">
            <v>2038710</v>
          </cell>
          <cell r="O3806">
            <v>24.94</v>
          </cell>
          <cell r="P3806">
            <v>4</v>
          </cell>
          <cell r="Q3806">
            <v>1</v>
          </cell>
          <cell r="R3806" t="str">
            <v>Seller Fulfilled</v>
          </cell>
          <cell r="S3806" t="str">
            <v>Seller Fulfilled</v>
          </cell>
          <cell r="T3806" t="str">
            <v>6GZG6RP5V3K2</v>
          </cell>
          <cell r="U3806" t="str">
            <v>CUSTOM</v>
          </cell>
        </row>
        <row r="3807">
          <cell r="A3807" t="str">
            <v>3941-EACH</v>
          </cell>
          <cell r="B3807">
            <v>587857549</v>
          </cell>
          <cell r="C3807" t="str">
            <v>BAZIC Finger Paint Set 160ml, Non Toxic, Kids Age 3+ (4/Pack), 1-Pack</v>
          </cell>
          <cell r="D3807" t="str">
            <v>ACTIVE</v>
          </cell>
          <cell r="E3807" t="str">
            <v>PUBLISHED</v>
          </cell>
          <cell r="F3807" t="str">
            <v>Offer end date has passed</v>
          </cell>
          <cell r="G3807" t="str">
            <v>Crafts</v>
          </cell>
          <cell r="H3807" t="str">
            <v>Finger Paints</v>
          </cell>
          <cell r="I3807">
            <v>8.99</v>
          </cell>
          <cell r="J3807" t="str">
            <v>USD</v>
          </cell>
          <cell r="K3807" t="str">
            <v>Base</v>
          </cell>
          <cell r="L3807">
            <v>8.99</v>
          </cell>
          <cell r="M3807">
            <v>2039748</v>
          </cell>
          <cell r="N3807">
            <v>2038710</v>
          </cell>
          <cell r="O3807" t="str">
            <v>NETWORK_GEO</v>
          </cell>
          <cell r="P3807">
            <v>0.3</v>
          </cell>
          <cell r="Q3807">
            <v>1</v>
          </cell>
          <cell r="R3807" t="str">
            <v>Seller Fulfilled</v>
          </cell>
          <cell r="S3807" t="str">
            <v>Seller Fulfilled</v>
          </cell>
          <cell r="T3807" t="str">
            <v>1DGV8G7XL7EH</v>
          </cell>
          <cell r="U3807" t="str">
            <v>00764608054970</v>
          </cell>
        </row>
        <row r="3808">
          <cell r="A3808" t="str">
            <v>522-SET4</v>
          </cell>
          <cell r="B3808">
            <v>12802664593</v>
          </cell>
          <cell r="C3808" t="str">
            <v>BAZIC Ruled White Index Cards Poly Cover w/ Ring 3" X 5", 100 Count, Assorted Colors, 4-Pack</v>
          </cell>
          <cell r="D3808" t="str">
            <v>ACTIVE</v>
          </cell>
          <cell r="E3808" t="str">
            <v>PUBLISHED</v>
          </cell>
          <cell r="F3808" t="str">
            <v>Offer end date has passed</v>
          </cell>
          <cell r="G3808" t="str">
            <v>Office &amp; Stationery</v>
          </cell>
          <cell r="H3808" t="str">
            <v>Writing Notebooks &amp; Sketch Books</v>
          </cell>
          <cell r="I3808">
            <v>95</v>
          </cell>
          <cell r="J3808" t="str">
            <v>USD</v>
          </cell>
          <cell r="K3808" t="str">
            <v>Base</v>
          </cell>
          <cell r="L3808" t="str">
            <v>Yes</v>
          </cell>
          <cell r="M3808">
            <v>2039744</v>
          </cell>
          <cell r="N3808">
            <v>2039723</v>
          </cell>
          <cell r="O3808" t="str">
            <v>NETWORK_GEO</v>
          </cell>
          <cell r="P3808">
            <v>18.3</v>
          </cell>
          <cell r="Q3808">
            <v>1</v>
          </cell>
          <cell r="R3808" t="str">
            <v>Seller Fulfilled</v>
          </cell>
          <cell r="S3808" t="str">
            <v>Seller Fulfilled</v>
          </cell>
          <cell r="T3808" t="str">
            <v>65NUZM517NXO</v>
          </cell>
          <cell r="U3808" t="str">
            <v>20764608005716</v>
          </cell>
        </row>
        <row r="3809">
          <cell r="A3809" t="str">
            <v>5476-SET2</v>
          </cell>
          <cell r="B3809">
            <v>512062517</v>
          </cell>
          <cell r="C3809" t="str">
            <v>BAZIC College Ruled Poly Cover Spiral Notebook 100 Sheet 5" x 7", Assorted Color, 2-Pack</v>
          </cell>
          <cell r="D3809" t="str">
            <v>ARCHIVED</v>
          </cell>
          <cell r="E3809" t="str">
            <v>UNPUBLISHED</v>
          </cell>
          <cell r="F3809" t="str">
            <v>Offer end date has passed</v>
          </cell>
          <cell r="G3809" t="str">
            <v>Office &amp; Stationery</v>
          </cell>
          <cell r="H3809" t="str">
            <v>Writing Notebooks &amp; Sketch Books</v>
          </cell>
          <cell r="I3809">
            <v>9.99</v>
          </cell>
          <cell r="J3809" t="str">
            <v>USD</v>
          </cell>
          <cell r="K3809" t="str">
            <v>Base</v>
          </cell>
          <cell r="L3809" t="str">
            <v>No</v>
          </cell>
          <cell r="M3809">
            <v>2039723</v>
          </cell>
          <cell r="N3809">
            <v>2039723</v>
          </cell>
          <cell r="O3809" t="str">
            <v>NETWORK_GEO</v>
          </cell>
          <cell r="P3809">
            <v>0.5</v>
          </cell>
          <cell r="Q3809">
            <v>1</v>
          </cell>
          <cell r="R3809" t="str">
            <v>Seller Fulfilled</v>
          </cell>
          <cell r="S3809" t="str">
            <v>Seller Fulfilled</v>
          </cell>
          <cell r="T3809" t="str">
            <v>64UWP7KP7ZM0</v>
          </cell>
          <cell r="U3809" t="str">
            <v>00764608005972</v>
          </cell>
        </row>
        <row r="3810">
          <cell r="A3810" t="str">
            <v>575-PACK4</v>
          </cell>
          <cell r="B3810">
            <v>5407552042</v>
          </cell>
          <cell r="C3810" t="str">
            <v>BAZIC Security Self Seal Envelope 4 1/8" x 9 1/2" #10 Tint Mailing Envelopes, 40-Count, 4-Packs</v>
          </cell>
          <cell r="D3810" t="str">
            <v>ACTIVE</v>
          </cell>
          <cell r="E3810" t="str">
            <v>PUBLISHED</v>
          </cell>
          <cell r="F3810" t="str">
            <v>Offer end date has passed</v>
          </cell>
          <cell r="G3810" t="str">
            <v>Office &amp; Stationery</v>
          </cell>
          <cell r="H3810" t="str">
            <v>Whiteboards</v>
          </cell>
          <cell r="I3810">
            <v>27.71</v>
          </cell>
          <cell r="J3810" t="str">
            <v>USD</v>
          </cell>
          <cell r="K3810" t="str">
            <v>Base</v>
          </cell>
          <cell r="L3810" t="str">
            <v>Yes</v>
          </cell>
          <cell r="M3810">
            <v>2038710</v>
          </cell>
          <cell r="N3810">
            <v>2039885</v>
          </cell>
          <cell r="O3810" t="str">
            <v>NETWORK_GEO</v>
          </cell>
          <cell r="P3810">
            <v>2.7</v>
          </cell>
          <cell r="Q3810">
            <v>1</v>
          </cell>
          <cell r="R3810" t="str">
            <v>Seller Fulfilled</v>
          </cell>
          <cell r="S3810" t="str">
            <v>Seller Fulfilled</v>
          </cell>
          <cell r="T3810" t="str">
            <v>1NFI6AN6BR7X</v>
          </cell>
          <cell r="U3810" t="str">
            <v>00466197151817</v>
          </cell>
        </row>
        <row r="3811">
          <cell r="A3811" t="str">
            <v>596-CASE</v>
          </cell>
          <cell r="B3811">
            <v>521400461</v>
          </cell>
          <cell r="C3811" t="str">
            <v>BAZIC Ruled Index Cards 3"X5" 2700 Count, Neon Ruled Lined Flashcards</v>
          </cell>
          <cell r="D3811" t="str">
            <v>ACTIVE</v>
          </cell>
          <cell r="E3811" t="str">
            <v>PUBLISHED</v>
          </cell>
          <cell r="F3811" t="str">
            <v>Reasonable price requirements are not met,Reasonable Price Not Satisfied</v>
          </cell>
          <cell r="G3811" t="str">
            <v>Office &amp; Stationery</v>
          </cell>
          <cell r="H3811" t="str">
            <v>Whiteboards</v>
          </cell>
          <cell r="I3811">
            <v>37.25</v>
          </cell>
          <cell r="J3811" t="str">
            <v>USD</v>
          </cell>
          <cell r="K3811" t="str">
            <v>Base</v>
          </cell>
          <cell r="L3811" t="str">
            <v>Yes</v>
          </cell>
          <cell r="M3811">
            <v>2039744</v>
          </cell>
          <cell r="N3811">
            <v>2039885</v>
          </cell>
          <cell r="O3811" t="str">
            <v>NETWORK_GEO</v>
          </cell>
          <cell r="P3811">
            <v>4.4000000000000004</v>
          </cell>
          <cell r="Q3811">
            <v>1</v>
          </cell>
          <cell r="R3811" t="str">
            <v>Seller Fulfilled</v>
          </cell>
          <cell r="S3811" t="str">
            <v>Seller Fulfilled</v>
          </cell>
          <cell r="T3811" t="str">
            <v>30VG26GN4DHU</v>
          </cell>
          <cell r="U3811" t="str">
            <v>20764608060159</v>
          </cell>
        </row>
        <row r="3812">
          <cell r="A3812" t="str">
            <v>6018-EA+1200-EA</v>
          </cell>
          <cell r="B3812">
            <v>1647259150</v>
          </cell>
          <cell r="C3812" t="str">
            <v>BAZIC Dry Erase Lap Board + 4 Black Marker, Double Sided Whiteboard Primary Ruled Lined &amp; Blank, 1-Pack</v>
          </cell>
          <cell r="D3812" t="str">
            <v>ACTIVE</v>
          </cell>
          <cell r="E3812" t="str">
            <v>PUBLISHED</v>
          </cell>
          <cell r="G3812" t="str">
            <v>Office &amp; Stationery</v>
          </cell>
          <cell r="H3812" t="str">
            <v>Whiteboards</v>
          </cell>
          <cell r="I3812">
            <v>10.99</v>
          </cell>
          <cell r="J3812" t="str">
            <v>USD</v>
          </cell>
          <cell r="K3812" t="str">
            <v>Base</v>
          </cell>
          <cell r="L3812">
            <v>10.99</v>
          </cell>
          <cell r="M3812">
            <v>2039885</v>
          </cell>
          <cell r="N3812">
            <v>2038710</v>
          </cell>
          <cell r="O3812" t="str">
            <v>NETWORK_GEO</v>
          </cell>
          <cell r="P3812">
            <v>0.02</v>
          </cell>
          <cell r="Q3812">
            <v>1</v>
          </cell>
          <cell r="R3812" t="str">
            <v>WFS Eligible</v>
          </cell>
          <cell r="S3812" t="str">
            <v>Seller Fulfilled</v>
          </cell>
          <cell r="T3812" t="str">
            <v>7L63EMOL8BNR</v>
          </cell>
          <cell r="U3812" t="str">
            <v>00464451804783</v>
          </cell>
        </row>
        <row r="3813">
          <cell r="A3813" t="str">
            <v>620-SET4</v>
          </cell>
          <cell r="B3813">
            <v>53460455</v>
          </cell>
          <cell r="C3813" t="str">
            <v>BAZIC Compact Stand-Up Standard (26/6) Stapler w/ 500 Ct. Staples [620]</v>
          </cell>
          <cell r="D3813" t="str">
            <v>ACTIVE</v>
          </cell>
          <cell r="E3813" t="str">
            <v>PUBLISHED</v>
          </cell>
          <cell r="G3813" t="str">
            <v>Office &amp; Stationery</v>
          </cell>
          <cell r="H3813" t="str">
            <v>Desk Staplers</v>
          </cell>
          <cell r="I3813">
            <v>23.86</v>
          </cell>
          <cell r="J3813" t="str">
            <v>USD</v>
          </cell>
          <cell r="K3813" t="str">
            <v>Base</v>
          </cell>
          <cell r="L3813">
            <v>23.86</v>
          </cell>
          <cell r="M3813">
            <v>2039910</v>
          </cell>
          <cell r="N3813">
            <v>2038710</v>
          </cell>
          <cell r="O3813" t="str">
            <v>NETWORK_GEO</v>
          </cell>
          <cell r="P3813">
            <v>0.23499999999999999</v>
          </cell>
          <cell r="Q3813">
            <v>1</v>
          </cell>
          <cell r="R3813" t="str">
            <v>WFS Eligible</v>
          </cell>
          <cell r="S3813" t="str">
            <v>Seller Fulfilled</v>
          </cell>
          <cell r="T3813" t="str">
            <v>78EP5QW3PMCH</v>
          </cell>
          <cell r="U3813" t="str">
            <v>00764608068038</v>
          </cell>
        </row>
        <row r="3814">
          <cell r="A3814" t="str">
            <v>63081-SET2</v>
          </cell>
          <cell r="B3814">
            <v>13643054938</v>
          </cell>
          <cell r="C3814" t="str">
            <v>Moana 2 Coloring Book 2 Titles, Fun Game Workbook for Learning Drawing Coloring, 80 Pages, 2-Pack</v>
          </cell>
          <cell r="D3814" t="str">
            <v>ACTIVE</v>
          </cell>
          <cell r="E3814" t="str">
            <v>PUBLISHED</v>
          </cell>
          <cell r="F3814" t="str">
            <v>Offer end date has passed,Current Offer At Or Below Target</v>
          </cell>
          <cell r="G3814" t="str">
            <v>Tools &amp; Hardware</v>
          </cell>
          <cell r="H3814" t="str">
            <v>Dowels</v>
          </cell>
          <cell r="I3814">
            <v>7.8</v>
          </cell>
          <cell r="J3814" t="str">
            <v>USD</v>
          </cell>
          <cell r="K3814" t="str">
            <v>Base</v>
          </cell>
          <cell r="L3814" t="str">
            <v>Yes</v>
          </cell>
          <cell r="M3814">
            <v>2038710</v>
          </cell>
          <cell r="N3814">
            <v>2038710</v>
          </cell>
          <cell r="O3814" t="str">
            <v>ALWAYS_TWO_DAY</v>
          </cell>
          <cell r="P3814">
            <v>0.2</v>
          </cell>
          <cell r="Q3814">
            <v>1</v>
          </cell>
          <cell r="R3814" t="str">
            <v>Walmart Fulfilled</v>
          </cell>
          <cell r="S3814" t="str">
            <v>Seller Fulfilled</v>
          </cell>
          <cell r="T3814" t="str">
            <v>6Q5X2QY1LXWG</v>
          </cell>
          <cell r="U3814" t="str">
            <v>00764608068120</v>
          </cell>
        </row>
        <row r="3815">
          <cell r="A3815" t="str">
            <v>72322-SET2</v>
          </cell>
          <cell r="B3815">
            <v>341673171</v>
          </cell>
          <cell r="C3815" t="str">
            <v>Sudoku Digest Puzzle Books 2 Titles, Brain Workout Number Match, 2-Pack</v>
          </cell>
          <cell r="D3815" t="str">
            <v>ARCHIVED</v>
          </cell>
          <cell r="E3815" t="str">
            <v>UNPUBLISHED</v>
          </cell>
          <cell r="F3815" t="str">
            <v>Offer end date has passed,No Match Found - Adjusted to your last submitted price</v>
          </cell>
          <cell r="G3815" t="str">
            <v>Office &amp; Stationery</v>
          </cell>
          <cell r="H3815" t="str">
            <v>Desk Staplers</v>
          </cell>
          <cell r="I3815">
            <v>30</v>
          </cell>
          <cell r="J3815" t="str">
            <v>USD</v>
          </cell>
          <cell r="K3815" t="str">
            <v>Base</v>
          </cell>
          <cell r="L3815" t="str">
            <v>Yes</v>
          </cell>
          <cell r="M3815">
            <v>2038013</v>
          </cell>
          <cell r="N3815">
            <v>2039910</v>
          </cell>
          <cell r="O3815" t="str">
            <v>NETWORK_GEO</v>
          </cell>
          <cell r="P3815">
            <v>1.37</v>
          </cell>
          <cell r="Q3815">
            <v>1</v>
          </cell>
          <cell r="R3815" t="str">
            <v>Seller Fulfilled</v>
          </cell>
          <cell r="S3815" t="str">
            <v>Seller Fulfilled</v>
          </cell>
          <cell r="T3815" t="str">
            <v>5EI1XWZQL2GX</v>
          </cell>
          <cell r="U3815" t="str">
            <v>00764608006993</v>
          </cell>
        </row>
        <row r="3816">
          <cell r="A3816" t="str">
            <v>755-BOX</v>
          </cell>
          <cell r="B3816">
            <v>814848464</v>
          </cell>
          <cell r="C3816" t="str">
            <v>BAZIC Electra Mechanical Pencil 0.7mm, Latex Free Eraser, Total 144-count</v>
          </cell>
          <cell r="D3816" t="str">
            <v>ACTIVE</v>
          </cell>
          <cell r="E3816" t="str">
            <v>PUBLISHED</v>
          </cell>
          <cell r="F3816" t="str">
            <v>Offer end date has passed,Price Adjusted</v>
          </cell>
          <cell r="G3816" t="str">
            <v>Office &amp; Stationery</v>
          </cell>
          <cell r="H3816" t="str">
            <v>Pencils</v>
          </cell>
          <cell r="I3816">
            <v>89.53</v>
          </cell>
          <cell r="J3816" t="str">
            <v>USD</v>
          </cell>
          <cell r="K3816" t="str">
            <v>Base</v>
          </cell>
          <cell r="L3816" t="str">
            <v>Yes</v>
          </cell>
          <cell r="M3816">
            <v>2039720</v>
          </cell>
          <cell r="N3816">
            <v>2039720</v>
          </cell>
          <cell r="O3816" t="str">
            <v>NETWORK_GEO</v>
          </cell>
          <cell r="P3816">
            <v>9.08</v>
          </cell>
          <cell r="Q3816">
            <v>1</v>
          </cell>
          <cell r="R3816" t="str">
            <v>Seller Fulfilled</v>
          </cell>
          <cell r="S3816" t="str">
            <v>Seller Fulfilled</v>
          </cell>
          <cell r="T3816" t="str">
            <v>6K9AR3EOKXQB</v>
          </cell>
          <cell r="U3816" t="str">
            <v>20764608007000</v>
          </cell>
        </row>
        <row r="3817">
          <cell r="A3817" t="str">
            <v>80282-SET4</v>
          </cell>
          <cell r="B3817">
            <v>638009005</v>
          </cell>
          <cell r="C3817" t="str">
            <v>Bible Story &amp; Activity Books 4-Title, Fun Game Workbook for Learning Drawing, 4-Pack</v>
          </cell>
          <cell r="D3817" t="str">
            <v>RETIRED</v>
          </cell>
          <cell r="E3817" t="str">
            <v>UNPUBLISHED</v>
          </cell>
          <cell r="F3817" t="str">
            <v>Offer end date has passed</v>
          </cell>
          <cell r="G3817" t="str">
            <v>Office &amp; Stationery</v>
          </cell>
          <cell r="H3817" t="str">
            <v>Mechanical Pencils</v>
          </cell>
          <cell r="I3817">
            <v>8.89</v>
          </cell>
          <cell r="J3817" t="str">
            <v>USD</v>
          </cell>
          <cell r="K3817" t="str">
            <v>Base</v>
          </cell>
          <cell r="L3817" t="str">
            <v>Yes</v>
          </cell>
          <cell r="M3817">
            <v>2038710</v>
          </cell>
          <cell r="N3817">
            <v>2039720</v>
          </cell>
          <cell r="O3817" t="str">
            <v>NETWORK_GEO</v>
          </cell>
          <cell r="P3817">
            <v>0.04</v>
          </cell>
          <cell r="Q3817">
            <v>1</v>
          </cell>
          <cell r="R3817" t="str">
            <v>Seller Fulfilled</v>
          </cell>
          <cell r="S3817" t="str">
            <v>Seller Fulfilled</v>
          </cell>
          <cell r="T3817" t="str">
            <v>2JGLANE95KQL</v>
          </cell>
          <cell r="U3817" t="str">
            <v>00764608007013</v>
          </cell>
        </row>
        <row r="3818">
          <cell r="A3818" t="str">
            <v>906-EACH</v>
          </cell>
          <cell r="B3818">
            <v>37428514</v>
          </cell>
          <cell r="C3818" t="str">
            <v>Bazic Invisible Tape Refill 3/4" x 27.8 yds 12 Rolls/Pack (BAZ906)</v>
          </cell>
          <cell r="D3818" t="str">
            <v>ACTIVE</v>
          </cell>
          <cell r="E3818" t="str">
            <v>PUBLISHED</v>
          </cell>
          <cell r="F3818" t="str">
            <v>Offer end date has passed</v>
          </cell>
          <cell r="G3818" t="str">
            <v>Crafts</v>
          </cell>
          <cell r="H3818" t="str">
            <v>Art Pencils</v>
          </cell>
          <cell r="I3818">
            <v>34.99</v>
          </cell>
          <cell r="J3818" t="str">
            <v>USD</v>
          </cell>
          <cell r="K3818" t="str">
            <v>Base</v>
          </cell>
          <cell r="L3818" t="str">
            <v>Yes</v>
          </cell>
          <cell r="M3818">
            <v>2039729</v>
          </cell>
          <cell r="N3818">
            <v>2039720</v>
          </cell>
          <cell r="O3818" t="str">
            <v>NETWORK_GEO</v>
          </cell>
          <cell r="P3818">
            <v>3.72</v>
          </cell>
          <cell r="Q3818">
            <v>1</v>
          </cell>
          <cell r="R3818" t="str">
            <v>Seller Fulfilled</v>
          </cell>
          <cell r="S3818" t="str">
            <v>Seller Fulfilled</v>
          </cell>
          <cell r="T3818" t="str">
            <v>7ALWEO3TJXA9</v>
          </cell>
          <cell r="U3818" t="str">
            <v>10764608007607</v>
          </cell>
        </row>
        <row r="3819">
          <cell r="A3819" t="str">
            <v>977-CASE</v>
          </cell>
          <cell r="B3819">
            <v>174547342</v>
          </cell>
          <cell r="C3819" t="str">
            <v>BAZIC Silver Duct Tape 1.88" X 30 Yards, Tear by Hand, 24-Pack</v>
          </cell>
          <cell r="D3819" t="str">
            <v>ACTIVE</v>
          </cell>
          <cell r="E3819" t="str">
            <v>PUBLISHED</v>
          </cell>
          <cell r="F3819" t="str">
            <v>Reasonable price requirements are not met</v>
          </cell>
          <cell r="G3819" t="str">
            <v>Office &amp; Stationery</v>
          </cell>
          <cell r="H3819" t="str">
            <v>Duct Tapes</v>
          </cell>
          <cell r="I3819">
            <v>106.49</v>
          </cell>
          <cell r="J3819" t="str">
            <v>USD</v>
          </cell>
          <cell r="K3819" t="str">
            <v>Base</v>
          </cell>
          <cell r="L3819">
            <v>106.49</v>
          </cell>
          <cell r="M3819">
            <v>2042502</v>
          </cell>
          <cell r="N3819">
            <v>2039720</v>
          </cell>
          <cell r="O3819" t="str">
            <v>NETWORK_GEO</v>
          </cell>
          <cell r="P3819">
            <v>1.74</v>
          </cell>
          <cell r="Q3819">
            <v>1</v>
          </cell>
          <cell r="R3819" t="str">
            <v>Seller Fulfilled</v>
          </cell>
          <cell r="S3819" t="str">
            <v>Seller Fulfilled</v>
          </cell>
          <cell r="T3819" t="str">
            <v>735K94PLPFVR</v>
          </cell>
          <cell r="U3819" t="str">
            <v>10764608007829</v>
          </cell>
        </row>
        <row r="3820">
          <cell r="A3820" t="str">
            <v>1035-CASE</v>
          </cell>
          <cell r="B3820">
            <v>454455868</v>
          </cell>
          <cell r="C3820" t="str">
            <v>BAZIC School Backpack Basic 16" Cyan, Lightweight School Bag for Students Kids Girls Boys Travel, Fit 13-inch Laptop Notebook Text Book, 12-Pack</v>
          </cell>
          <cell r="D3820" t="str">
            <v>ARCHIVED</v>
          </cell>
          <cell r="E3820" t="str">
            <v>SYSTEM_PROBLEM</v>
          </cell>
          <cell r="F3820" t="str">
            <v>Compliance - Childrenâ€™s Product Policy</v>
          </cell>
          <cell r="G3820" t="str">
            <v>Office &amp; Stationery</v>
          </cell>
          <cell r="H3820" t="str">
            <v>Pencil Cases</v>
          </cell>
          <cell r="I3820">
            <v>12.99</v>
          </cell>
          <cell r="J3820" t="str">
            <v>USD</v>
          </cell>
          <cell r="K3820" t="str">
            <v>Base</v>
          </cell>
          <cell r="L3820" t="str">
            <v>Yes</v>
          </cell>
          <cell r="M3820">
            <v>2038980</v>
          </cell>
          <cell r="N3820">
            <v>2039750</v>
          </cell>
          <cell r="O3820" t="str">
            <v>NETWORK_GEO</v>
          </cell>
          <cell r="P3820">
            <v>0.6</v>
          </cell>
          <cell r="Q3820">
            <v>1</v>
          </cell>
          <cell r="R3820" t="str">
            <v>Seller Fulfilled</v>
          </cell>
          <cell r="S3820" t="str">
            <v>Seller Fulfilled</v>
          </cell>
          <cell r="T3820" t="str">
            <v>7HTYG6CH8O5Q</v>
          </cell>
          <cell r="U3820" t="str">
            <v>00764608008065</v>
          </cell>
        </row>
        <row r="3821">
          <cell r="A3821" t="str">
            <v>1103-EACH</v>
          </cell>
          <cell r="B3821">
            <v>5207122826</v>
          </cell>
          <cell r="C3821" t="str">
            <v>VALENCIA 16" Space Backpack, BAZIC x SYDNEY Fashion Backpack Shoulder Bag Casual Travel Bag Hiking Daypack</v>
          </cell>
          <cell r="D3821" t="str">
            <v>ARCHIVED</v>
          </cell>
          <cell r="E3821" t="str">
            <v>UNPUBLISHED</v>
          </cell>
          <cell r="F3821" t="str">
            <v>Offer end date has passed</v>
          </cell>
          <cell r="G3821" t="str">
            <v>Office &amp; Stationery</v>
          </cell>
          <cell r="H3821" t="str">
            <v>Pencil Cases</v>
          </cell>
          <cell r="I3821">
            <v>10.89</v>
          </cell>
          <cell r="J3821" t="str">
            <v>USD</v>
          </cell>
          <cell r="K3821" t="str">
            <v>Promo price</v>
          </cell>
          <cell r="L3821" t="str">
            <v>Yes</v>
          </cell>
          <cell r="M3821">
            <v>2038980</v>
          </cell>
          <cell r="N3821">
            <v>2039750</v>
          </cell>
          <cell r="O3821" t="str">
            <v>ALWAYS_TWO_DAY</v>
          </cell>
          <cell r="P3821">
            <v>0.4</v>
          </cell>
          <cell r="Q3821">
            <v>1</v>
          </cell>
          <cell r="R3821" t="str">
            <v>Walmart Fulfilled</v>
          </cell>
          <cell r="S3821" t="str">
            <v>Seller Fulfilled</v>
          </cell>
          <cell r="T3821" t="str">
            <v>1S965471T1E5</v>
          </cell>
          <cell r="U3821" t="str">
            <v>00764608008119</v>
          </cell>
        </row>
        <row r="3822">
          <cell r="A3822" t="str">
            <v>1238-BOX</v>
          </cell>
          <cell r="B3822">
            <v>804656488</v>
          </cell>
          <cell r="C3822" t="str">
            <v>BAZIC Brush Markers 12 Classic Colors, Fine Line Washable Coloring Marker (12/Pack), 12-Packs</v>
          </cell>
          <cell r="D3822" t="str">
            <v>ACTIVE</v>
          </cell>
          <cell r="E3822" t="str">
            <v>PUBLISHED</v>
          </cell>
          <cell r="F3822" t="str">
            <v>Offer end date has passed</v>
          </cell>
          <cell r="G3822" t="str">
            <v>Office &amp; Stationery</v>
          </cell>
          <cell r="H3822" t="str">
            <v>Pencil Cases</v>
          </cell>
          <cell r="I3822">
            <v>14.99</v>
          </cell>
          <cell r="J3822" t="str">
            <v>USD</v>
          </cell>
          <cell r="K3822" t="str">
            <v>Base</v>
          </cell>
          <cell r="L3822" t="str">
            <v>No</v>
          </cell>
          <cell r="M3822">
            <v>2039746</v>
          </cell>
          <cell r="N3822">
            <v>2039750</v>
          </cell>
          <cell r="O3822" t="str">
            <v>NETWORK_GEO</v>
          </cell>
          <cell r="P3822">
            <v>1.63</v>
          </cell>
          <cell r="Q3822">
            <v>1</v>
          </cell>
          <cell r="R3822" t="str">
            <v>Seller Fulfilled</v>
          </cell>
          <cell r="S3822" t="str">
            <v>Seller Fulfilled</v>
          </cell>
          <cell r="T3822" t="str">
            <v>2X2KMG4H906U</v>
          </cell>
          <cell r="U3822" t="str">
            <v>00764608008379</v>
          </cell>
        </row>
        <row r="3823">
          <cell r="A3823" t="str">
            <v>1250-EACH</v>
          </cell>
          <cell r="B3823">
            <v>24250930</v>
          </cell>
          <cell r="C3823" t="str">
            <v>BAZIC Dry Erase Marker Assorted Color Chisel Tip Whiteboard Markers (3/Pack), 1-Pack</v>
          </cell>
          <cell r="D3823" t="str">
            <v>ACTIVE</v>
          </cell>
          <cell r="E3823" t="str">
            <v>PUBLISHED</v>
          </cell>
          <cell r="F3823" t="str">
            <v>Offer end date has passed</v>
          </cell>
          <cell r="G3823" t="str">
            <v>Office &amp; Stationery</v>
          </cell>
          <cell r="H3823" t="str">
            <v>Duct Tapes</v>
          </cell>
          <cell r="I3823">
            <v>31.99</v>
          </cell>
          <cell r="J3823" t="str">
            <v>USD</v>
          </cell>
          <cell r="K3823" t="str">
            <v>Base</v>
          </cell>
          <cell r="L3823" t="str">
            <v>Yes</v>
          </cell>
          <cell r="M3823">
            <v>2039746</v>
          </cell>
          <cell r="N3823">
            <v>2042502</v>
          </cell>
          <cell r="O3823" t="str">
            <v>NETWORK_GEO</v>
          </cell>
          <cell r="P3823">
            <v>2.16</v>
          </cell>
          <cell r="Q3823">
            <v>1</v>
          </cell>
          <cell r="R3823" t="str">
            <v>Seller Fulfilled</v>
          </cell>
          <cell r="S3823" t="str">
            <v>Seller Fulfilled</v>
          </cell>
          <cell r="T3823" t="str">
            <v>2RCNVQFJOLZN</v>
          </cell>
          <cell r="U3823" t="str">
            <v>00462215593720</v>
          </cell>
        </row>
        <row r="3824">
          <cell r="A3824" t="str">
            <v>1612-PACK2</v>
          </cell>
          <cell r="B3824">
            <v>859052512</v>
          </cell>
          <cell r="C3824" t="str">
            <v>BAZIC Correction Fluid 20 ml, Foam Brush White Out (2/Pack), 2-Packs</v>
          </cell>
          <cell r="D3824" t="str">
            <v>ACTIVE</v>
          </cell>
          <cell r="E3824" t="str">
            <v>PUBLISHED</v>
          </cell>
          <cell r="F3824" t="str">
            <v>Offer end date has passed,Price Adjusted</v>
          </cell>
          <cell r="G3824" t="str">
            <v>Office &amp; Stationery</v>
          </cell>
          <cell r="H3824" t="str">
            <v>Correction Fluid</v>
          </cell>
          <cell r="I3824">
            <v>9.99</v>
          </cell>
          <cell r="J3824" t="str">
            <v>USD</v>
          </cell>
          <cell r="K3824" t="str">
            <v>Base</v>
          </cell>
          <cell r="L3824">
            <v>9.99</v>
          </cell>
          <cell r="M3824">
            <v>2039913</v>
          </cell>
          <cell r="N3824">
            <v>2038710</v>
          </cell>
          <cell r="O3824">
            <v>0.32500000000000001</v>
          </cell>
          <cell r="P3824">
            <v>21.6</v>
          </cell>
          <cell r="Q3824">
            <v>1</v>
          </cell>
          <cell r="R3824" t="str">
            <v>Seller Fulfilled</v>
          </cell>
          <cell r="S3824" t="str">
            <v>WFS Eligible</v>
          </cell>
          <cell r="T3824" t="str">
            <v>67U39W4PE5OP</v>
          </cell>
          <cell r="U3824" t="str">
            <v>00764608009192</v>
          </cell>
        </row>
        <row r="3825">
          <cell r="A3825" t="str">
            <v>17039-EACH</v>
          </cell>
          <cell r="B3825">
            <v>54432449</v>
          </cell>
          <cell r="C3825" t="str">
            <v>BAZIC Washable Fiber Tip Pen, 24 Color Fineliner Pens, (24/Pack), 1-Pack</v>
          </cell>
          <cell r="D3825" t="str">
            <v>ACTIVE</v>
          </cell>
          <cell r="E3825" t="str">
            <v>PUBLISHED</v>
          </cell>
          <cell r="F3825" t="str">
            <v>Compliance - Childrenâ€™s Product Policy,No Match Found - Adjusted to your last submitted price</v>
          </cell>
          <cell r="G3825" t="str">
            <v>Office &amp; Stationery</v>
          </cell>
          <cell r="H3825" t="str">
            <v>Packing Tapes</v>
          </cell>
          <cell r="I3825">
            <v>7.99</v>
          </cell>
          <cell r="J3825" t="str">
            <v>USD</v>
          </cell>
          <cell r="K3825" t="str">
            <v>Base</v>
          </cell>
          <cell r="L3825" t="str">
            <v>Yes</v>
          </cell>
          <cell r="M3825">
            <v>2039719</v>
          </cell>
          <cell r="N3825">
            <v>2038710</v>
          </cell>
          <cell r="O3825" t="str">
            <v>ALWAYS_TWO_DAY</v>
          </cell>
          <cell r="P3825">
            <v>0.52500000000000002</v>
          </cell>
          <cell r="Q3825">
            <v>1</v>
          </cell>
          <cell r="R3825" t="str">
            <v>Walmart Fulfilled</v>
          </cell>
          <cell r="S3825" t="str">
            <v>Seller Fulfilled</v>
          </cell>
          <cell r="T3825" t="str">
            <v>2G5XXMM38FP5</v>
          </cell>
          <cell r="U3825" t="str">
            <v>00764608009239</v>
          </cell>
        </row>
        <row r="3826">
          <cell r="A3826" t="str">
            <v>1741-BOX</v>
          </cell>
          <cell r="B3826">
            <v>882602369</v>
          </cell>
          <cell r="C3826" t="str">
            <v>BAZIC Ballpoint Nova Assorted Color Stick Pens, 1.0mm, (12/Pack), 24-Pack</v>
          </cell>
          <cell r="D3826" t="str">
            <v>ACTIVE</v>
          </cell>
          <cell r="E3826" t="str">
            <v>PUBLISHED</v>
          </cell>
          <cell r="G3826" t="str">
            <v>Office &amp; Stationery</v>
          </cell>
          <cell r="H3826" t="str">
            <v>Pens</v>
          </cell>
          <cell r="I3826">
            <v>31.34</v>
          </cell>
          <cell r="J3826" t="str">
            <v>USD</v>
          </cell>
          <cell r="K3826" t="str">
            <v>Base</v>
          </cell>
          <cell r="L3826">
            <v>31.34</v>
          </cell>
          <cell r="M3826">
            <v>2039719</v>
          </cell>
          <cell r="N3826">
            <v>2038710</v>
          </cell>
          <cell r="O3826" t="str">
            <v>NETWORK_GEO</v>
          </cell>
          <cell r="P3826">
            <v>9.32</v>
          </cell>
          <cell r="Q3826">
            <v>1</v>
          </cell>
          <cell r="R3826" t="str">
            <v>Seller Fulfilled</v>
          </cell>
          <cell r="S3826" t="str">
            <v>Seller Fulfilled</v>
          </cell>
          <cell r="T3826" t="str">
            <v>2Q6DNE817PQR</v>
          </cell>
          <cell r="U3826" t="str">
            <v>10764608009250</v>
          </cell>
        </row>
        <row r="3827">
          <cell r="A3827" t="str">
            <v>1907-BOX</v>
          </cell>
          <cell r="B3827">
            <v>510543720</v>
          </cell>
          <cell r="C3827" t="str">
            <v>BAZIC Pencil Sharpener Dual Blades, Standard &amp; Jumbo Size (2/Pack), 24-Packs</v>
          </cell>
          <cell r="D3827" t="str">
            <v>ACTIVE</v>
          </cell>
          <cell r="E3827" t="str">
            <v>PUBLISHED</v>
          </cell>
          <cell r="F3827" t="str">
            <v>Offer end date has passed,No Match Found - Adjusted to your last submitted price</v>
          </cell>
          <cell r="G3827" t="str">
            <v>Office &amp; Stationery</v>
          </cell>
          <cell r="H3827" t="str">
            <v>Manual Pencil Sharpeners</v>
          </cell>
          <cell r="I3827">
            <v>37.96</v>
          </cell>
          <cell r="J3827" t="str">
            <v>USD</v>
          </cell>
          <cell r="K3827" t="str">
            <v>Base</v>
          </cell>
          <cell r="L3827">
            <v>37.96</v>
          </cell>
          <cell r="M3827">
            <v>2039751</v>
          </cell>
          <cell r="N3827">
            <v>2039724</v>
          </cell>
          <cell r="O3827">
            <v>3.06</v>
          </cell>
          <cell r="P3827">
            <v>4.75</v>
          </cell>
          <cell r="Q3827">
            <v>1</v>
          </cell>
          <cell r="R3827" t="str">
            <v>Seller Fulfilled</v>
          </cell>
          <cell r="S3827" t="str">
            <v>Seller Fulfilled</v>
          </cell>
          <cell r="T3827" t="str">
            <v>6SCA8UVAUEBL</v>
          </cell>
          <cell r="U3827" t="str">
            <v>00728872835758</v>
          </cell>
        </row>
        <row r="3828">
          <cell r="A3828" t="str">
            <v>2222-BOX</v>
          </cell>
          <cell r="B3828">
            <v>6665251264</v>
          </cell>
          <cell r="C3828" t="str">
            <v>BAZIC Scented Erasers, Latex Free, Assorted Fruity Scents for Drawing Art School Office(5/Pack), 24-Packs</v>
          </cell>
          <cell r="D3828" t="str">
            <v>ACTIVE</v>
          </cell>
          <cell r="E3828" t="str">
            <v>SYSTEM_PROBLEM</v>
          </cell>
          <cell r="F3828" t="str">
            <v>Compliance - Childrenâ€™s Product Policy,No Match Found - Adjusted to your last submitted price</v>
          </cell>
          <cell r="G3828" t="str">
            <v>Office &amp; Stationery</v>
          </cell>
          <cell r="H3828" t="str">
            <v>Masking Tapes</v>
          </cell>
          <cell r="I3828">
            <v>11.09</v>
          </cell>
          <cell r="J3828" t="str">
            <v>USD</v>
          </cell>
          <cell r="K3828" t="str">
            <v>Base</v>
          </cell>
          <cell r="L3828" t="str">
            <v>Yes</v>
          </cell>
          <cell r="M3828">
            <v>2039721</v>
          </cell>
          <cell r="N3828">
            <v>2038710</v>
          </cell>
          <cell r="O3828" t="str">
            <v>NETWORK_GEO</v>
          </cell>
          <cell r="P3828">
            <v>0.44</v>
          </cell>
          <cell r="Q3828">
            <v>1</v>
          </cell>
          <cell r="R3828" t="str">
            <v>Seller Fulfilled</v>
          </cell>
          <cell r="S3828" t="str">
            <v>Seller Fulfilled</v>
          </cell>
          <cell r="T3828" t="str">
            <v>523OG9B459ZC</v>
          </cell>
          <cell r="U3828" t="str">
            <v>00466483250040</v>
          </cell>
        </row>
        <row r="3829">
          <cell r="A3829" t="str">
            <v>2520-EACH</v>
          </cell>
          <cell r="B3829">
            <v>30342521</v>
          </cell>
          <cell r="C3829" t="str">
            <v>BAZIC 12 Color Double-Ended Premium Super Jumbo Crayons [2520]</v>
          </cell>
          <cell r="D3829" t="str">
            <v>ACTIVE</v>
          </cell>
          <cell r="E3829" t="str">
            <v>PUBLISHED</v>
          </cell>
          <cell r="F3829" t="str">
            <v>Offer end date has passed</v>
          </cell>
          <cell r="G3829" t="str">
            <v>Home &amp; Garden</v>
          </cell>
          <cell r="H3829" t="str">
            <v>Plaques &amp; Signs</v>
          </cell>
          <cell r="I3829">
            <v>27.76</v>
          </cell>
          <cell r="J3829" t="str">
            <v>USD</v>
          </cell>
          <cell r="K3829" t="str">
            <v>Base</v>
          </cell>
          <cell r="L3829" t="str">
            <v>Yes</v>
          </cell>
          <cell r="M3829">
            <v>2039722</v>
          </cell>
          <cell r="N3829">
            <v>2038710</v>
          </cell>
          <cell r="O3829" t="str">
            <v>NETWORK_GEO</v>
          </cell>
          <cell r="P3829">
            <v>2.5</v>
          </cell>
          <cell r="Q3829">
            <v>1</v>
          </cell>
          <cell r="R3829" t="str">
            <v>Seller Fulfilled</v>
          </cell>
          <cell r="S3829" t="str">
            <v>Seller Fulfilled</v>
          </cell>
          <cell r="T3829" t="str">
            <v>38V9KJG011L5</v>
          </cell>
          <cell r="U3829" t="str">
            <v>10764608043605</v>
          </cell>
        </row>
        <row r="3830">
          <cell r="A3830" t="str">
            <v>266-BOX</v>
          </cell>
          <cell r="B3830">
            <v>972617659</v>
          </cell>
          <cell r="C3830" t="str">
            <v>BAZIC Binder Clips Medium 1 1/4" (32mm) Black, Paper Clip(12/Pack), 12-Packs</v>
          </cell>
          <cell r="D3830" t="str">
            <v>ACTIVE</v>
          </cell>
          <cell r="E3830" t="str">
            <v>PUBLISHED</v>
          </cell>
          <cell r="F3830" t="str">
            <v>Offer end date has passed</v>
          </cell>
          <cell r="G3830" t="str">
            <v>Office &amp; Stationery</v>
          </cell>
          <cell r="H3830" t="str">
            <v>Binder Clips</v>
          </cell>
          <cell r="I3830">
            <v>25.49</v>
          </cell>
          <cell r="J3830" t="str">
            <v>USD</v>
          </cell>
          <cell r="K3830" t="str">
            <v>Base</v>
          </cell>
          <cell r="L3830">
            <v>25.49</v>
          </cell>
          <cell r="M3830">
            <v>2039905</v>
          </cell>
          <cell r="N3830">
            <v>2038710</v>
          </cell>
          <cell r="O3830">
            <v>2.81</v>
          </cell>
          <cell r="P3830">
            <v>2.5</v>
          </cell>
          <cell r="Q3830">
            <v>1</v>
          </cell>
          <cell r="R3830" t="str">
            <v>Seller Fulfilled</v>
          </cell>
          <cell r="S3830" t="str">
            <v>Seller Fulfilled</v>
          </cell>
          <cell r="T3830" t="str">
            <v>37YS3ZFJ91VN</v>
          </cell>
          <cell r="U3830" t="str">
            <v>10764608043759</v>
          </cell>
        </row>
        <row r="3831">
          <cell r="A3831" t="str">
            <v>2806-SET4</v>
          </cell>
          <cell r="B3831">
            <v>156429055</v>
          </cell>
          <cell r="C3831" t="str">
            <v>BAZIC Scale-Arm Compass w/ #2 Wood Pencil [2806]</v>
          </cell>
          <cell r="D3831" t="str">
            <v>ACTIVE</v>
          </cell>
          <cell r="E3831" t="str">
            <v>PUBLISHED</v>
          </cell>
          <cell r="F3831" t="str">
            <v>Compliance - Childrenâ€™s Product Policy</v>
          </cell>
          <cell r="G3831" t="str">
            <v>Tools &amp; Hardware</v>
          </cell>
          <cell r="H3831" t="str">
            <v>Utility Knives</v>
          </cell>
          <cell r="I3831">
            <v>175.33</v>
          </cell>
          <cell r="J3831" t="str">
            <v>USD</v>
          </cell>
          <cell r="K3831" t="str">
            <v>Base</v>
          </cell>
          <cell r="L3831" t="str">
            <v>Yes</v>
          </cell>
          <cell r="M3831">
            <v>2039734</v>
          </cell>
          <cell r="N3831">
            <v>2038710</v>
          </cell>
          <cell r="O3831" t="str">
            <v>NETWORK_GEO</v>
          </cell>
          <cell r="P3831">
            <v>22.3</v>
          </cell>
          <cell r="Q3831">
            <v>1</v>
          </cell>
          <cell r="R3831" t="str">
            <v>Seller Fulfilled</v>
          </cell>
          <cell r="S3831" t="str">
            <v>CA</v>
          </cell>
          <cell r="T3831" t="str">
            <v>0TRBNFCTVCB2</v>
          </cell>
          <cell r="U3831" t="str">
            <v>20764608001114</v>
          </cell>
        </row>
        <row r="3832">
          <cell r="A3832" t="str">
            <v>2808-SET4</v>
          </cell>
          <cell r="B3832">
            <v>204684621</v>
          </cell>
          <cell r="C3832" t="str">
            <v>BAZIC Geometry Math Compass Set Scale-Arm, 6" Protractor, 4-Pack</v>
          </cell>
          <cell r="D3832" t="str">
            <v>ACTIVE</v>
          </cell>
          <cell r="E3832" t="str">
            <v>PUBLISHED</v>
          </cell>
          <cell r="F3832" t="str">
            <v>Offer end date has passed</v>
          </cell>
          <cell r="G3832" t="str">
            <v>Office &amp; Stationery</v>
          </cell>
          <cell r="H3832" t="str">
            <v>Dry Erase Markers</v>
          </cell>
          <cell r="I3832">
            <v>29.99</v>
          </cell>
          <cell r="J3832" t="str">
            <v>USD</v>
          </cell>
          <cell r="K3832" t="str">
            <v>Base</v>
          </cell>
          <cell r="L3832" t="str">
            <v>Yes</v>
          </cell>
          <cell r="M3832">
            <v>2039734</v>
          </cell>
          <cell r="N3832">
            <v>2039746</v>
          </cell>
          <cell r="O3832" t="str">
            <v>NETWORK_GEO</v>
          </cell>
          <cell r="P3832">
            <v>2.3199999999999998</v>
          </cell>
          <cell r="Q3832">
            <v>1</v>
          </cell>
          <cell r="R3832" t="str">
            <v>Seller Fulfilled</v>
          </cell>
          <cell r="S3832" t="str">
            <v>Seller Fulfilled</v>
          </cell>
          <cell r="T3832" t="str">
            <v>0WSP6I4UVI6Y</v>
          </cell>
          <cell r="U3832" t="str">
            <v>10764608012014</v>
          </cell>
        </row>
        <row r="3833">
          <cell r="A3833" t="str">
            <v>3146-CASE</v>
          </cell>
          <cell r="B3833">
            <v>215014882</v>
          </cell>
          <cell r="C3833" t="str">
            <v>BAZIC 2 Pockets Paper Folder 3-Prong Fastener Clip, Laminated Portfolio 48-Pack</v>
          </cell>
          <cell r="D3833" t="str">
            <v>ACTIVE</v>
          </cell>
          <cell r="E3833" t="str">
            <v>PUBLISHED</v>
          </cell>
          <cell r="F3833" t="str">
            <v>Offer end date has passed,No Match Found - Adjusted to your last submitted price</v>
          </cell>
          <cell r="G3833" t="str">
            <v>Office &amp; Stationery</v>
          </cell>
          <cell r="H3833" t="str">
            <v>Pocket Folders</v>
          </cell>
          <cell r="I3833">
            <v>56.99</v>
          </cell>
          <cell r="J3833" t="str">
            <v>USD</v>
          </cell>
          <cell r="K3833" t="str">
            <v>Base</v>
          </cell>
          <cell r="L3833">
            <v>56.99</v>
          </cell>
          <cell r="M3833">
            <v>2039742</v>
          </cell>
          <cell r="N3833" t="str">
            <v>NETWORK_GEO</v>
          </cell>
          <cell r="O3833">
            <v>7.5</v>
          </cell>
          <cell r="P3833">
            <v>14</v>
          </cell>
          <cell r="Q3833">
            <v>1</v>
          </cell>
          <cell r="R3833" t="str">
            <v>Seller Fulfilled</v>
          </cell>
          <cell r="S3833" t="str">
            <v>Seller Fulfilled</v>
          </cell>
          <cell r="T3833" t="str">
            <v>3AX65B2XYNXK</v>
          </cell>
          <cell r="U3833" t="str">
            <v>20814625012621</v>
          </cell>
        </row>
        <row r="3834">
          <cell r="A3834" t="str">
            <v>3354-SET6</v>
          </cell>
          <cell r="B3834">
            <v>9667066679</v>
          </cell>
          <cell r="C3834" t="str">
            <v>BAZIC Air Dry Modeling Clay 6 Pastel Color 12 oz, Non Toxic, 6-Pack</v>
          </cell>
          <cell r="D3834" t="str">
            <v>ACTIVE</v>
          </cell>
          <cell r="E3834" t="str">
            <v>PUBLISHED</v>
          </cell>
          <cell r="F3834"/>
          <cell r="G3834" t="str">
            <v>Office &amp; Stationery</v>
          </cell>
          <cell r="H3834" t="str">
            <v>Markers</v>
          </cell>
          <cell r="I3834">
            <v>9.01</v>
          </cell>
          <cell r="J3834" t="str">
            <v>USD</v>
          </cell>
          <cell r="K3834" t="str">
            <v>Base</v>
          </cell>
          <cell r="L3834" t="str">
            <v>Yes</v>
          </cell>
          <cell r="M3834">
            <v>2039741</v>
          </cell>
          <cell r="N3834">
            <v>2039746</v>
          </cell>
          <cell r="O3834" t="str">
            <v>NETWORK_GEO</v>
          </cell>
          <cell r="P3834">
            <v>0.37</v>
          </cell>
          <cell r="Q3834">
            <v>1</v>
          </cell>
          <cell r="R3834" t="str">
            <v>Seller Fulfilled</v>
          </cell>
          <cell r="S3834" t="str">
            <v>Seller Fulfilled</v>
          </cell>
          <cell r="T3834" t="str">
            <v>61AGT1SRQ360</v>
          </cell>
          <cell r="U3834" t="str">
            <v>00462881207907</v>
          </cell>
        </row>
        <row r="3835">
          <cell r="A3835" t="str">
            <v>3482-EACH</v>
          </cell>
          <cell r="B3835">
            <v>446488849</v>
          </cell>
          <cell r="C3835" t="str">
            <v>BAZIC Glitter Shaker 6 Neon Color, Halloween Sparkling Powder (30g/Pack), 1-Pack</v>
          </cell>
          <cell r="D3835" t="str">
            <v>ACTIVE</v>
          </cell>
          <cell r="E3835" t="str">
            <v>PUBLISHED</v>
          </cell>
          <cell r="F3835" t="str">
            <v>Offer end date has passed,Min. Allowed Seller Price Reached</v>
          </cell>
          <cell r="G3835" t="str">
            <v>Crafts</v>
          </cell>
          <cell r="H3835" t="str">
            <v>Glitter</v>
          </cell>
          <cell r="I3835">
            <v>7.58</v>
          </cell>
          <cell r="J3835" t="str">
            <v>USD</v>
          </cell>
          <cell r="K3835" t="str">
            <v>Base</v>
          </cell>
          <cell r="L3835">
            <v>7.58</v>
          </cell>
          <cell r="M3835">
            <v>2038710</v>
          </cell>
          <cell r="N3835" t="str">
            <v>NETWORK_GEO</v>
          </cell>
          <cell r="O3835">
            <v>0.14000000000000001</v>
          </cell>
          <cell r="P3835">
            <v>6.06</v>
          </cell>
          <cell r="Q3835">
            <v>1</v>
          </cell>
          <cell r="R3835" t="str">
            <v>Seller Fulfilled</v>
          </cell>
          <cell r="S3835" t="str">
            <v>Seller Fulfilled</v>
          </cell>
          <cell r="T3835" t="str">
            <v>5OE6B36Z4R6T</v>
          </cell>
          <cell r="U3835" t="str">
            <v>10764608012786</v>
          </cell>
        </row>
        <row r="3836">
          <cell r="A3836" t="str">
            <v>3816-EACH</v>
          </cell>
          <cell r="B3836">
            <v>26601761</v>
          </cell>
          <cell r="C3836" t="str">
            <v>BAZIC 8.5" X 5.5" Shipping Labels (20/Pack) [3816]</v>
          </cell>
          <cell r="D3836" t="str">
            <v>ACTIVE</v>
          </cell>
          <cell r="E3836" t="str">
            <v>PUBLISHED</v>
          </cell>
          <cell r="F3836" t="str">
            <v>Offer end date has passed</v>
          </cell>
          <cell r="G3836" t="str">
            <v>Office &amp; Stationery</v>
          </cell>
          <cell r="H3836" t="str">
            <v>Markers</v>
          </cell>
          <cell r="I3836">
            <v>7.36</v>
          </cell>
          <cell r="J3836" t="str">
            <v>USD</v>
          </cell>
          <cell r="K3836" t="str">
            <v>Base</v>
          </cell>
          <cell r="L3836" t="str">
            <v>Yes</v>
          </cell>
          <cell r="M3836">
            <v>2038061</v>
          </cell>
          <cell r="N3836">
            <v>2039746</v>
          </cell>
          <cell r="O3836" t="str">
            <v>NETWORK_GEO</v>
          </cell>
          <cell r="P3836">
            <v>0.13</v>
          </cell>
          <cell r="Q3836">
            <v>1</v>
          </cell>
          <cell r="R3836" t="str">
            <v>Seller Fulfilled</v>
          </cell>
          <cell r="S3836" t="str">
            <v>Seller Fulfilled</v>
          </cell>
          <cell r="T3836" t="str">
            <v>750MIFE5YG1W</v>
          </cell>
          <cell r="U3836" t="str">
            <v>00764608012802</v>
          </cell>
        </row>
        <row r="3837">
          <cell r="A3837" t="str">
            <v>5171-PACK2</v>
          </cell>
          <cell r="B3837">
            <v>932428515</v>
          </cell>
          <cell r="C3837" t="str">
            <v>BAZIC Neon Page Markers Dispensers 0.5x1.7 Arrow Flag Tabs, (100 Flags/Pack), 2-Packs</v>
          </cell>
          <cell r="D3837" t="str">
            <v>ACTIVE</v>
          </cell>
          <cell r="E3837" t="str">
            <v>PUBLISHED</v>
          </cell>
          <cell r="F3837" t="str">
            <v>Offer end date has passed</v>
          </cell>
          <cell r="G3837" t="str">
            <v>Office &amp; Stationery</v>
          </cell>
          <cell r="H3837" t="str">
            <v>Correction Fluid</v>
          </cell>
          <cell r="I3837">
            <v>7.99</v>
          </cell>
          <cell r="J3837" t="str">
            <v>USD</v>
          </cell>
          <cell r="K3837" t="str">
            <v>Base</v>
          </cell>
          <cell r="L3837" t="str">
            <v>Yes</v>
          </cell>
          <cell r="M3837">
            <v>2038710</v>
          </cell>
          <cell r="N3837">
            <v>2039913</v>
          </cell>
          <cell r="O3837" t="str">
            <v>NETWORK_GEO</v>
          </cell>
          <cell r="P3837">
            <v>0.06</v>
          </cell>
          <cell r="Q3837">
            <v>1</v>
          </cell>
          <cell r="R3837" t="str">
            <v>Seller Fulfilled</v>
          </cell>
          <cell r="S3837" t="str">
            <v>Seller Fulfilled</v>
          </cell>
          <cell r="T3837" t="str">
            <v>1NYP5UFHHMP4</v>
          </cell>
          <cell r="U3837" t="str">
            <v>00764608016114</v>
          </cell>
        </row>
        <row r="3838">
          <cell r="A3838" t="str">
            <v>53157-EACH</v>
          </cell>
          <cell r="B3838">
            <v>1723996061</v>
          </cell>
          <cell r="C3838" t="str">
            <v>LIGHTYEAR Coloring Book 1 Title, for Learning Activity Drawing, 80 Pages, 1-Pack</v>
          </cell>
          <cell r="D3838" t="str">
            <v>ACTIVE</v>
          </cell>
          <cell r="E3838" t="str">
            <v>PUBLISHED</v>
          </cell>
          <cell r="F3838" t="str">
            <v>Offer end date has passed</v>
          </cell>
          <cell r="G3838" t="str">
            <v>Crafts</v>
          </cell>
          <cell r="H3838" t="str">
            <v>Coloring Books</v>
          </cell>
          <cell r="I3838">
            <v>8.49</v>
          </cell>
          <cell r="J3838" t="str">
            <v>USD</v>
          </cell>
          <cell r="K3838" t="str">
            <v>Base</v>
          </cell>
          <cell r="L3838">
            <v>8.49</v>
          </cell>
          <cell r="M3838">
            <v>2038710</v>
          </cell>
          <cell r="N3838">
            <v>2039719</v>
          </cell>
          <cell r="O3838">
            <v>0.28000000000000003</v>
          </cell>
          <cell r="P3838">
            <v>3.72</v>
          </cell>
          <cell r="Q3838">
            <v>1</v>
          </cell>
          <cell r="R3838" t="str">
            <v>Seller Fulfilled</v>
          </cell>
          <cell r="S3838" t="str">
            <v>Seller Fulfilled</v>
          </cell>
          <cell r="T3838" t="str">
            <v>3X5DFIKIFUDK</v>
          </cell>
          <cell r="U3838" t="str">
            <v>10764608170387</v>
          </cell>
        </row>
        <row r="3839">
          <cell r="A3839" t="str">
            <v>5425-CASE</v>
          </cell>
          <cell r="B3839">
            <v>741949374</v>
          </cell>
          <cell r="C3839" t="str">
            <v>BAZIC Poly Bubble Mailers 6"x9.25" #0 Self Seal Closure, Metallic Color 48-Pack</v>
          </cell>
          <cell r="D3839" t="str">
            <v>ARCHIVED</v>
          </cell>
          <cell r="E3839" t="str">
            <v>UNPUBLISHED</v>
          </cell>
          <cell r="F3839" t="str">
            <v>Offer end date has passed</v>
          </cell>
          <cell r="G3839" t="str">
            <v>Office &amp; Stationery</v>
          </cell>
          <cell r="H3839" t="str">
            <v>Pens</v>
          </cell>
          <cell r="I3839">
            <v>15.99</v>
          </cell>
          <cell r="J3839" t="str">
            <v>USD</v>
          </cell>
          <cell r="K3839" t="str">
            <v>Base</v>
          </cell>
          <cell r="L3839" t="str">
            <v>Yes</v>
          </cell>
          <cell r="M3839">
            <v>2038710</v>
          </cell>
          <cell r="N3839">
            <v>2039719</v>
          </cell>
          <cell r="O3839" t="str">
            <v>NETWORK_GEO</v>
          </cell>
          <cell r="P3839">
            <v>0.56000000000000005</v>
          </cell>
          <cell r="Q3839">
            <v>1</v>
          </cell>
          <cell r="R3839" t="str">
            <v>Seller Fulfilled</v>
          </cell>
          <cell r="S3839" t="str">
            <v>Seller Fulfilled</v>
          </cell>
          <cell r="T3839" t="str">
            <v>4JW4RUZAXP2W</v>
          </cell>
          <cell r="U3839" t="str">
            <v>00764608170861</v>
          </cell>
        </row>
        <row r="3840">
          <cell r="A3840" t="str">
            <v>5512-CASE</v>
          </cell>
          <cell r="B3840">
            <v>838842085</v>
          </cell>
          <cell r="C3840" t="str">
            <v>BAZIC Composition Book Wide Ruled 80 Sheet Black Marble Notebook, 48-Pack</v>
          </cell>
          <cell r="D3840" t="str">
            <v>ARCHIVED</v>
          </cell>
          <cell r="E3840" t="str">
            <v>UNPUBLISHED</v>
          </cell>
          <cell r="F3840" t="str">
            <v>Offer end date has passed</v>
          </cell>
          <cell r="G3840" t="str">
            <v>Office &amp; Stationery</v>
          </cell>
          <cell r="H3840" t="str">
            <v>Composition Notebooks</v>
          </cell>
          <cell r="I3840">
            <v>80.989999999999995</v>
          </cell>
          <cell r="J3840" t="str">
            <v>USD</v>
          </cell>
          <cell r="K3840" t="str">
            <v>Base</v>
          </cell>
          <cell r="L3840" t="str">
            <v>Yes</v>
          </cell>
          <cell r="M3840">
            <v>2038710</v>
          </cell>
          <cell r="N3840">
            <v>2039719</v>
          </cell>
          <cell r="O3840">
            <v>26.22</v>
          </cell>
          <cell r="P3840">
            <v>2.46</v>
          </cell>
          <cell r="Q3840">
            <v>1</v>
          </cell>
          <cell r="R3840" t="str">
            <v>Seller Fulfilled</v>
          </cell>
          <cell r="S3840" t="str">
            <v>Seller Fulfilled</v>
          </cell>
          <cell r="T3840" t="str">
            <v>3MV2UF0VV02D</v>
          </cell>
          <cell r="U3840" t="str">
            <v>10764608017255</v>
          </cell>
        </row>
        <row r="3841">
          <cell r="A3841" t="str">
            <v>5526-CASE</v>
          </cell>
          <cell r="B3841">
            <v>17900609948</v>
          </cell>
          <cell r="C3841" t="str">
            <v>BAZIC Spiral Notebook, 1 Subject, Wide Ruled Paper 8" x 10-1/2", 70 Sheets Red Cover, 24-Count</v>
          </cell>
          <cell r="D3841" t="str">
            <v>ACTIVE</v>
          </cell>
          <cell r="E3841" t="str">
            <v>PUBLISHED</v>
          </cell>
          <cell r="F3841" t="str">
            <v>Reasonable price requirements are not met,Reasonable Price Not Satisfied</v>
          </cell>
          <cell r="G3841" t="str">
            <v>Office &amp; Stationery</v>
          </cell>
          <cell r="H3841" t="str">
            <v>Writing Notebooks &amp; Sketch Books</v>
          </cell>
          <cell r="I3841">
            <v>40.29</v>
          </cell>
          <cell r="J3841" t="str">
            <v>USD</v>
          </cell>
          <cell r="K3841" t="str">
            <v>Base</v>
          </cell>
          <cell r="L3841">
            <v>40.29</v>
          </cell>
          <cell r="M3841">
            <v>2039723</v>
          </cell>
          <cell r="N3841">
            <v>2039719</v>
          </cell>
          <cell r="O3841" t="str">
            <v>NETWORK_GEO</v>
          </cell>
          <cell r="P3841">
            <v>2.46</v>
          </cell>
          <cell r="Q3841">
            <v>1</v>
          </cell>
          <cell r="R3841" t="str">
            <v>Seller Fulfilled</v>
          </cell>
          <cell r="S3841" t="str">
            <v>Seller Fulfilled</v>
          </cell>
          <cell r="T3841" t="str">
            <v>709RL26N7Q5E</v>
          </cell>
          <cell r="U3841" t="str">
            <v>10764608017392</v>
          </cell>
        </row>
        <row r="3842">
          <cell r="A3842" t="str">
            <v>565-CASE</v>
          </cell>
          <cell r="B3842">
            <v>597467682</v>
          </cell>
          <cell r="C3842" t="str">
            <v>Bazic Products 301016-36 C&amp;R Filler Paper- 100 Sheets</v>
          </cell>
          <cell r="D3842" t="str">
            <v>ACTIVE</v>
          </cell>
          <cell r="E3842" t="str">
            <v>PUBLISHED</v>
          </cell>
          <cell r="F3842" t="str">
            <v>Compliance - Childrenâ€™s Product Policy,No Match Found - Adjusted to your last submitted price</v>
          </cell>
          <cell r="G3842" t="str">
            <v>Office &amp; Stationery</v>
          </cell>
          <cell r="H3842" t="str">
            <v>Pens</v>
          </cell>
          <cell r="I3842">
            <v>6.99</v>
          </cell>
          <cell r="J3842" t="str">
            <v>USD</v>
          </cell>
          <cell r="K3842" t="str">
            <v>Base</v>
          </cell>
          <cell r="L3842" t="str">
            <v>No</v>
          </cell>
          <cell r="M3842">
            <v>2039724</v>
          </cell>
          <cell r="N3842">
            <v>2039719</v>
          </cell>
          <cell r="O3842" t="str">
            <v>ALWAYS_TWO_DAY</v>
          </cell>
          <cell r="P3842">
            <v>0.06</v>
          </cell>
          <cell r="Q3842">
            <v>1</v>
          </cell>
          <cell r="R3842" t="str">
            <v>Walmart Fulfilled</v>
          </cell>
          <cell r="S3842" t="str">
            <v>Seller Fulfilled</v>
          </cell>
          <cell r="T3842" t="str">
            <v>5OOS8FHU11U1</v>
          </cell>
          <cell r="U3842" t="str">
            <v>00764608017531</v>
          </cell>
        </row>
        <row r="3843">
          <cell r="A3843" t="str">
            <v>573-CASE</v>
          </cell>
          <cell r="B3843">
            <v>789403087</v>
          </cell>
          <cell r="C3843" t="str">
            <v>BAZIC #6 3/4 Self-Seal Security Envelope (80/Pack), Case of 24</v>
          </cell>
          <cell r="D3843" t="str">
            <v>ACTIVE</v>
          </cell>
          <cell r="E3843" t="str">
            <v>PUBLISHED</v>
          </cell>
          <cell r="F3843" t="str">
            <v>Offer end date has passed</v>
          </cell>
          <cell r="G3843" t="str">
            <v>Office &amp; Stationery</v>
          </cell>
          <cell r="H3843" t="str">
            <v>Pens</v>
          </cell>
          <cell r="I3843">
            <v>44.08</v>
          </cell>
          <cell r="J3843" t="str">
            <v>USD</v>
          </cell>
          <cell r="K3843" t="str">
            <v>Base</v>
          </cell>
          <cell r="L3843" t="str">
            <v>Yes</v>
          </cell>
          <cell r="M3843">
            <v>2038710</v>
          </cell>
          <cell r="N3843">
            <v>2039719</v>
          </cell>
          <cell r="O3843" t="str">
            <v>NETWORK_GEO</v>
          </cell>
          <cell r="P3843">
            <v>2.58</v>
          </cell>
          <cell r="Q3843">
            <v>1</v>
          </cell>
          <cell r="R3843" t="str">
            <v>Seller Fulfilled</v>
          </cell>
          <cell r="S3843" t="str">
            <v>Seller Fulfilled</v>
          </cell>
          <cell r="T3843" t="str">
            <v>70U762H8ELJ7</v>
          </cell>
          <cell r="U3843" t="str">
            <v>10764608017880</v>
          </cell>
        </row>
        <row r="3844">
          <cell r="A3844" t="str">
            <v>579-CASE</v>
          </cell>
          <cell r="B3844">
            <v>387187023</v>
          </cell>
          <cell r="C3844" t="str">
            <v>BAZIC College Ruled 5 Subject Spiral Notebooks 150 Sheets, Assorted Color, 24-Pack</v>
          </cell>
          <cell r="D3844" t="str">
            <v>ACTIVE</v>
          </cell>
          <cell r="E3844" t="str">
            <v>PUBLISHED</v>
          </cell>
          <cell r="F3844" t="str">
            <v>Offer end date has passed</v>
          </cell>
          <cell r="G3844" t="str">
            <v>Crafts</v>
          </cell>
          <cell r="H3844" t="str">
            <v>Coloring Books</v>
          </cell>
          <cell r="I3844">
            <v>9.01</v>
          </cell>
          <cell r="J3844" t="str">
            <v>USD</v>
          </cell>
          <cell r="K3844" t="str">
            <v>Base</v>
          </cell>
          <cell r="L3844" t="str">
            <v>Yes</v>
          </cell>
          <cell r="M3844">
            <v>2038710</v>
          </cell>
          <cell r="N3844">
            <v>2038710</v>
          </cell>
          <cell r="O3844" t="str">
            <v>NETWORK_GEO</v>
          </cell>
          <cell r="P3844">
            <v>0.04</v>
          </cell>
          <cell r="Q3844">
            <v>1</v>
          </cell>
          <cell r="R3844" t="str">
            <v>Seller Fulfilled</v>
          </cell>
          <cell r="S3844" t="str">
            <v>Seller Fulfilled</v>
          </cell>
          <cell r="T3844" t="str">
            <v>38N4AB8P657N</v>
          </cell>
          <cell r="U3844" t="str">
            <v>00088908181311</v>
          </cell>
        </row>
        <row r="3845">
          <cell r="A3845" t="str">
            <v>6001-BOX</v>
          </cell>
          <cell r="B3845">
            <v>626083760</v>
          </cell>
          <cell r="C3845" t="str">
            <v>BAZIC Dry Erase Spray, Low-Odor Whiteboard Cleaner 8 oz, 12-Pack</v>
          </cell>
          <cell r="D3845" t="str">
            <v>ACTIVE</v>
          </cell>
          <cell r="E3845" t="str">
            <v>PUBLISHED</v>
          </cell>
          <cell r="F3845" t="str">
            <v>Compliance - Childrenâ€™s Product Policy,Price Adjusted</v>
          </cell>
          <cell r="G3845" t="str">
            <v>Office &amp; Stationery</v>
          </cell>
          <cell r="H3845" t="str">
            <v>Manual Pencil Sharpeners</v>
          </cell>
          <cell r="I3845">
            <v>36.21</v>
          </cell>
          <cell r="J3845" t="str">
            <v>USD</v>
          </cell>
          <cell r="K3845" t="str">
            <v>Base</v>
          </cell>
          <cell r="L3845" t="str">
            <v>Yes</v>
          </cell>
          <cell r="M3845">
            <v>2039721</v>
          </cell>
          <cell r="N3845">
            <v>2039751</v>
          </cell>
          <cell r="O3845" t="str">
            <v>NETWORK_GEO</v>
          </cell>
          <cell r="P3845">
            <v>1.64</v>
          </cell>
          <cell r="Q3845">
            <v>1</v>
          </cell>
          <cell r="R3845" t="str">
            <v>Seller Fulfilled</v>
          </cell>
          <cell r="S3845" t="str">
            <v>Seller Fulfilled</v>
          </cell>
          <cell r="T3845" t="str">
            <v>4AG8G9PHB5AV</v>
          </cell>
          <cell r="U3845" t="str">
            <v>10764608019167</v>
          </cell>
        </row>
        <row r="3846">
          <cell r="A3846" t="str">
            <v>727-PACK2</v>
          </cell>
          <cell r="B3846">
            <v>957237772</v>
          </cell>
          <cell r="C3846" t="str">
            <v>BAZIC Mechanical Pencil 0.9mm HB Spencer Soft Grip (3/Pack), 2-Packs</v>
          </cell>
          <cell r="D3846" t="str">
            <v>ARCHIVED</v>
          </cell>
          <cell r="E3846" t="str">
            <v>UNPUBLISHED</v>
          </cell>
          <cell r="F3846" t="str">
            <v>Offer end date has passed,No Match Found - Adjusted to your last submitted price</v>
          </cell>
          <cell r="G3846" t="str">
            <v>Office &amp; Stationery</v>
          </cell>
          <cell r="H3846" t="str">
            <v>Glue</v>
          </cell>
          <cell r="I3846">
            <v>8.99</v>
          </cell>
          <cell r="J3846" t="str">
            <v>USD</v>
          </cell>
          <cell r="K3846" t="str">
            <v>Base</v>
          </cell>
          <cell r="L3846" t="str">
            <v>Yes</v>
          </cell>
          <cell r="M3846">
            <v>2039720</v>
          </cell>
          <cell r="N3846">
            <v>2039872</v>
          </cell>
          <cell r="O3846" t="str">
            <v>NETWORK_GEO</v>
          </cell>
          <cell r="P3846">
            <v>0.19</v>
          </cell>
          <cell r="Q3846">
            <v>1</v>
          </cell>
          <cell r="R3846" t="str">
            <v>Seller Fulfilled</v>
          </cell>
          <cell r="S3846" t="str">
            <v>Seller Fulfilled</v>
          </cell>
          <cell r="T3846" t="str">
            <v>1IB9BB4P6LMH</v>
          </cell>
          <cell r="U3846" t="str">
            <v>00764608020425</v>
          </cell>
        </row>
        <row r="3847">
          <cell r="A3847" t="str">
            <v>915-PACK6</v>
          </cell>
          <cell r="B3847">
            <v>1853183943</v>
          </cell>
          <cell r="C3847" t="str">
            <v>BAZIC Super Clear Heavy Duty Packing Tape 1.88" x 54.6 Yards, Shipping Mailing Moving Sealing Tapes, 6-Pack</v>
          </cell>
          <cell r="D3847" t="str">
            <v>ACTIVE</v>
          </cell>
          <cell r="E3847" t="str">
            <v>PUBLISHED</v>
          </cell>
          <cell r="F3847" t="str">
            <v>Offer end date has passed</v>
          </cell>
          <cell r="G3847" t="str">
            <v>Office &amp; Stationery</v>
          </cell>
          <cell r="H3847" t="str">
            <v>Sheet Protectors</v>
          </cell>
          <cell r="I3847">
            <v>18.25</v>
          </cell>
          <cell r="J3847" t="str">
            <v>USD</v>
          </cell>
          <cell r="K3847" t="str">
            <v>Base</v>
          </cell>
          <cell r="L3847" t="str">
            <v>Yes</v>
          </cell>
          <cell r="M3847">
            <v>2038710</v>
          </cell>
          <cell r="N3847">
            <v>2039907</v>
          </cell>
          <cell r="O3847" t="str">
            <v>NETWORK_GEO</v>
          </cell>
          <cell r="P3847">
            <v>1.44</v>
          </cell>
          <cell r="Q3847">
            <v>1</v>
          </cell>
          <cell r="R3847" t="str">
            <v>Seller Fulfilled</v>
          </cell>
          <cell r="S3847" t="str">
            <v>Walmart Fulfilled</v>
          </cell>
          <cell r="T3847" t="str">
            <v>35YIHY9PCFCO</v>
          </cell>
          <cell r="U3847" t="str">
            <v>00764608021316</v>
          </cell>
        </row>
        <row r="3848">
          <cell r="A3848" t="str">
            <v>S-15-PACK4</v>
          </cell>
          <cell r="B3848">
            <v>358751775</v>
          </cell>
          <cell r="C3848" t="str">
            <v>BAZIC No Smoking Sign 9"X12", Plastic Vinyl Signs Waterproof Indoor Signage, 4-Pack</v>
          </cell>
          <cell r="D3848" t="str">
            <v>ACTIVE</v>
          </cell>
          <cell r="E3848" t="str">
            <v>PUBLISHED</v>
          </cell>
          <cell r="F3848" t="str">
            <v>Offer end date has passed</v>
          </cell>
          <cell r="G3848" t="str">
            <v>Office &amp; Stationery</v>
          </cell>
          <cell r="H3848" t="str">
            <v>Pocket Folders</v>
          </cell>
          <cell r="I3848">
            <v>38.380000000000003</v>
          </cell>
          <cell r="J3848" t="str">
            <v>USD</v>
          </cell>
          <cell r="K3848" t="str">
            <v>Base</v>
          </cell>
          <cell r="L3848" t="str">
            <v>Yes</v>
          </cell>
          <cell r="M3848">
            <v>2038710</v>
          </cell>
          <cell r="N3848">
            <v>2039742</v>
          </cell>
          <cell r="O3848" t="str">
            <v>NETWORK_GEO</v>
          </cell>
          <cell r="P3848">
            <v>6.74</v>
          </cell>
          <cell r="Q3848">
            <v>1</v>
          </cell>
          <cell r="R3848" t="str">
            <v>Seller Fulfilled</v>
          </cell>
          <cell r="S3848" t="str">
            <v>Seller Fulfilled</v>
          </cell>
          <cell r="T3848" t="str">
            <v>6E928TTA9U69</v>
          </cell>
          <cell r="U3848" t="str">
            <v>20764608021709</v>
          </cell>
        </row>
        <row r="3849">
          <cell r="A3849" t="str">
            <v>1109-EACH</v>
          </cell>
          <cell r="B3849">
            <v>5213074036</v>
          </cell>
          <cell r="C3849" t="str">
            <v>CAVALLERO 17" Brushed Floral Backpack, BAZIC x SYDNEY Fashion Backpack Shoulder Bag Casual Travel Bag Hiking Daypack</v>
          </cell>
          <cell r="D3849" t="str">
            <v>ARCHIVED</v>
          </cell>
          <cell r="E3849" t="str">
            <v>UNPUBLISHED</v>
          </cell>
          <cell r="F3849" t="str">
            <v>Offer end date has passed</v>
          </cell>
          <cell r="G3849" t="str">
            <v>Office &amp; Stationery</v>
          </cell>
          <cell r="H3849" t="str">
            <v>Highlighters</v>
          </cell>
          <cell r="I3849">
            <v>45.79</v>
          </cell>
          <cell r="J3849" t="str">
            <v>USD</v>
          </cell>
          <cell r="K3849" t="str">
            <v>Base</v>
          </cell>
          <cell r="L3849" t="str">
            <v>Yes</v>
          </cell>
          <cell r="M3849">
            <v>2038980</v>
          </cell>
          <cell r="N3849">
            <v>2039896</v>
          </cell>
          <cell r="O3849" t="str">
            <v>NETWORK_GEO</v>
          </cell>
          <cell r="P3849">
            <v>3.76</v>
          </cell>
          <cell r="Q3849">
            <v>1</v>
          </cell>
          <cell r="R3849" t="str">
            <v>Seller Fulfilled</v>
          </cell>
          <cell r="S3849" t="str">
            <v>Seller Fulfilled</v>
          </cell>
          <cell r="T3849" t="str">
            <v>1JC7DAE7WG5A</v>
          </cell>
          <cell r="U3849" t="str">
            <v>10764608023454</v>
          </cell>
        </row>
        <row r="3850">
          <cell r="A3850" t="str">
            <v>1803-CASE</v>
          </cell>
          <cell r="B3850">
            <v>542698272</v>
          </cell>
          <cell r="C3850" t="str">
            <v>BAZIC Wood Clipboard 12.5" x 9" Sturdy Spring Clip Hardboard, 24-Pack</v>
          </cell>
          <cell r="D3850" t="str">
            <v>ACTIVE</v>
          </cell>
          <cell r="E3850" t="str">
            <v>PUBLISHED</v>
          </cell>
          <cell r="G3850" t="str">
            <v>Office &amp; Stationery</v>
          </cell>
          <cell r="H3850" t="str">
            <v>Form Holders &amp; Clipboards</v>
          </cell>
          <cell r="I3850">
            <v>62.5</v>
          </cell>
          <cell r="J3850" t="str">
            <v>USD</v>
          </cell>
          <cell r="K3850" t="str">
            <v>Base</v>
          </cell>
          <cell r="L3850" t="str">
            <v>No</v>
          </cell>
          <cell r="M3850">
            <v>2039893</v>
          </cell>
          <cell r="N3850">
            <v>2039738</v>
          </cell>
          <cell r="O3850" t="str">
            <v>NETWORK_GEO</v>
          </cell>
          <cell r="P3850">
            <v>14.1</v>
          </cell>
          <cell r="Q3850">
            <v>1</v>
          </cell>
          <cell r="R3850" t="str">
            <v>Seller Fulfilled</v>
          </cell>
          <cell r="S3850" t="str">
            <v>Seller Fulfilled</v>
          </cell>
          <cell r="T3850" t="str">
            <v>2J78W534138F</v>
          </cell>
          <cell r="U3850" t="str">
            <v>20764608031272</v>
          </cell>
        </row>
        <row r="3851">
          <cell r="A3851" t="str">
            <v>1917-EACH</v>
          </cell>
          <cell r="B3851">
            <v>30409914</v>
          </cell>
          <cell r="C3851" t="str">
            <v>BAZIC Pencil Sharpener Round Single Hole Blade, Total 12 Count</v>
          </cell>
          <cell r="D3851" t="str">
            <v>ACTIVE</v>
          </cell>
          <cell r="E3851" t="str">
            <v>PUBLISHED</v>
          </cell>
          <cell r="F3851" t="str">
            <v>Offer end date has passed,Price Adjusted</v>
          </cell>
          <cell r="G3851" t="str">
            <v>Office &amp; Stationery</v>
          </cell>
          <cell r="H3851" t="str">
            <v>Pocket Folders</v>
          </cell>
          <cell r="I3851">
            <v>24.75</v>
          </cell>
          <cell r="J3851" t="str">
            <v>USD</v>
          </cell>
          <cell r="K3851" t="str">
            <v>Base</v>
          </cell>
          <cell r="L3851" t="str">
            <v>Yes</v>
          </cell>
          <cell r="M3851">
            <v>2039751</v>
          </cell>
          <cell r="N3851">
            <v>2039742</v>
          </cell>
          <cell r="O3851" t="str">
            <v>NETWORK_GEO</v>
          </cell>
          <cell r="P3851">
            <v>1.73</v>
          </cell>
          <cell r="Q3851">
            <v>1</v>
          </cell>
          <cell r="R3851" t="str">
            <v>Seller Fulfilled</v>
          </cell>
          <cell r="S3851" t="str">
            <v>Seller Fulfilled</v>
          </cell>
          <cell r="T3851" t="str">
            <v>5RHMRS3XCQ93</v>
          </cell>
          <cell r="U3851" t="str">
            <v>00764608031636</v>
          </cell>
        </row>
        <row r="3852">
          <cell r="A3852" t="str">
            <v>1945-EACH</v>
          </cell>
          <cell r="B3852">
            <v>18450322349</v>
          </cell>
          <cell r="C3852" t="str">
            <v>BAZIC Products Manual Pencil Sharpeners &amp; Eraser, 1 Unit, Colorful 2 Sharpening Holes Sharpener with Eraser, Dual Hole</v>
          </cell>
          <cell r="D3852" t="str">
            <v>ACTIVE</v>
          </cell>
          <cell r="E3852" t="str">
            <v>PUBLISHED</v>
          </cell>
          <cell r="F3852" t="str">
            <v>Offer end date has passed</v>
          </cell>
          <cell r="G3852" t="str">
            <v>Office &amp; Stationery</v>
          </cell>
          <cell r="H3852" t="str">
            <v>Paper Hole Punches</v>
          </cell>
          <cell r="I3852">
            <v>9.25</v>
          </cell>
          <cell r="J3852" t="str">
            <v>USD</v>
          </cell>
          <cell r="K3852" t="str">
            <v>Base</v>
          </cell>
          <cell r="L3852" t="str">
            <v>Yes</v>
          </cell>
          <cell r="M3852">
            <v>2039751</v>
          </cell>
          <cell r="N3852">
            <v>2048506</v>
          </cell>
          <cell r="O3852" t="str">
            <v>NETWORK_GEO</v>
          </cell>
          <cell r="P3852">
            <v>0.26</v>
          </cell>
          <cell r="Q3852">
            <v>1</v>
          </cell>
          <cell r="R3852" t="str">
            <v>Seller Fulfilled</v>
          </cell>
          <cell r="S3852" t="str">
            <v>Seller Fulfilled</v>
          </cell>
          <cell r="T3852" t="str">
            <v>5XFXPLWZ4202</v>
          </cell>
          <cell r="U3852" t="str">
            <v>00463632952954</v>
          </cell>
        </row>
        <row r="3853">
          <cell r="A3853" t="str">
            <v>2172-CASE</v>
          </cell>
          <cell r="B3853">
            <v>200152549</v>
          </cell>
          <cell r="C3853" t="str">
            <v>BAZIC 2 Pockets Paper Folder, Polka Dot Portfolio, Document Folders, 48-Pack</v>
          </cell>
          <cell r="D3853" t="str">
            <v>ACTIVE</v>
          </cell>
          <cell r="E3853" t="str">
            <v>PUBLISHED</v>
          </cell>
          <cell r="F3853" t="str">
            <v>Offer end date has passed</v>
          </cell>
          <cell r="G3853" t="str">
            <v>Office &amp; Stationery</v>
          </cell>
          <cell r="H3853" t="str">
            <v>Pocket Folders</v>
          </cell>
          <cell r="I3853">
            <v>55.99</v>
          </cell>
          <cell r="J3853" t="str">
            <v>USD</v>
          </cell>
          <cell r="K3853" t="str">
            <v>Base</v>
          </cell>
          <cell r="L3853">
            <v>55.99</v>
          </cell>
          <cell r="M3853">
            <v>2039742</v>
          </cell>
          <cell r="N3853">
            <v>2038710</v>
          </cell>
          <cell r="O3853">
            <v>6.7</v>
          </cell>
          <cell r="P3853">
            <v>0.6</v>
          </cell>
          <cell r="Q3853">
            <v>1</v>
          </cell>
          <cell r="R3853" t="str">
            <v>Seller Fulfilled</v>
          </cell>
          <cell r="S3853" t="str">
            <v>Seller Fulfilled</v>
          </cell>
          <cell r="T3853" t="str">
            <v>4UXDA39KUXBD</v>
          </cell>
          <cell r="U3853" t="str">
            <v>00088908331600</v>
          </cell>
        </row>
        <row r="3854">
          <cell r="A3854" t="str">
            <v>2252-SET4</v>
          </cell>
          <cell r="B3854">
            <v>5465371196</v>
          </cell>
          <cell r="C3854" t="str">
            <v>BAZIC 3D Erasers, Wildlife Mini Animals Pencil Eraser (4/Pack), for Bulk Party Favors, Prizes, 4-Packs</v>
          </cell>
          <cell r="D3854" t="str">
            <v>ACTIVE</v>
          </cell>
          <cell r="E3854" t="str">
            <v>PUBLISHED</v>
          </cell>
          <cell r="F3854"/>
          <cell r="G3854" t="str">
            <v>Office &amp; Stationery</v>
          </cell>
          <cell r="H3854" t="str">
            <v>Rulers</v>
          </cell>
          <cell r="I3854">
            <v>11.69</v>
          </cell>
          <cell r="J3854" t="str">
            <v>USD</v>
          </cell>
          <cell r="K3854" t="str">
            <v>Base</v>
          </cell>
          <cell r="L3854" t="str">
            <v>Yes</v>
          </cell>
          <cell r="M3854">
            <v>2039721</v>
          </cell>
          <cell r="N3854">
            <v>2039731</v>
          </cell>
          <cell r="O3854" t="str">
            <v>NETWORK_GEO</v>
          </cell>
          <cell r="P3854">
            <v>0.45</v>
          </cell>
          <cell r="Q3854">
            <v>1</v>
          </cell>
          <cell r="R3854" t="str">
            <v>Seller Fulfilled</v>
          </cell>
          <cell r="S3854" t="str">
            <v>Seller Fulfilled</v>
          </cell>
          <cell r="T3854" t="str">
            <v>1JT7QXH3KK5R</v>
          </cell>
          <cell r="U3854" t="str">
            <v>00466944035650</v>
          </cell>
        </row>
        <row r="3855">
          <cell r="A3855" t="str">
            <v>2403-EACH</v>
          </cell>
          <cell r="B3855">
            <v>30470452</v>
          </cell>
          <cell r="C3855" t="str">
            <v>BAZIC White Chalk, Standard Size Blackboard Chalkboard Chalks, Great Game Activity (20/Bucket)</v>
          </cell>
          <cell r="D3855" t="str">
            <v>ACTIVE</v>
          </cell>
          <cell r="E3855" t="str">
            <v>PUBLISHED</v>
          </cell>
          <cell r="F3855" t="str">
            <v>Offer end date has passed</v>
          </cell>
          <cell r="G3855" t="str">
            <v>Office &amp; Stationery</v>
          </cell>
          <cell r="H3855" t="str">
            <v>Rulers</v>
          </cell>
          <cell r="I3855">
            <v>41.57</v>
          </cell>
          <cell r="J3855" t="str">
            <v>USD</v>
          </cell>
          <cell r="K3855" t="str">
            <v>Base</v>
          </cell>
          <cell r="L3855" t="str">
            <v>Yes</v>
          </cell>
          <cell r="M3855">
            <v>2039739</v>
          </cell>
          <cell r="N3855">
            <v>2039731</v>
          </cell>
          <cell r="O3855" t="str">
            <v>NETWORK_GEO</v>
          </cell>
          <cell r="P3855">
            <v>5.68</v>
          </cell>
          <cell r="Q3855">
            <v>1</v>
          </cell>
          <cell r="R3855" t="str">
            <v>Seller Fulfilled</v>
          </cell>
          <cell r="S3855" t="str">
            <v>Seller Fulfilled</v>
          </cell>
          <cell r="T3855" t="str">
            <v>2RDLRUOK3B5I</v>
          </cell>
          <cell r="U3855" t="str">
            <v>10764608003333</v>
          </cell>
        </row>
        <row r="3856">
          <cell r="A3856" t="str">
            <v>3304-CASE</v>
          </cell>
          <cell r="B3856">
            <v>5272163567</v>
          </cell>
          <cell r="C3856" t="str">
            <v>BAZIC Modeling Dough 7.76 Oz, 8 Primary Colors, Non Toxic w/ Mold Caps, 24-Pack</v>
          </cell>
          <cell r="D3856" t="str">
            <v>ACTIVE</v>
          </cell>
          <cell r="E3856" t="str">
            <v>PUBLISHED</v>
          </cell>
          <cell r="G3856" t="str">
            <v>Crafts</v>
          </cell>
          <cell r="H3856" t="str">
            <v>Clays &amp; Doughs</v>
          </cell>
          <cell r="I3856">
            <v>40.5</v>
          </cell>
          <cell r="J3856" t="str">
            <v>USD</v>
          </cell>
          <cell r="K3856" t="str">
            <v>Base</v>
          </cell>
          <cell r="L3856">
            <v>40.5</v>
          </cell>
          <cell r="M3856">
            <v>2039741</v>
          </cell>
          <cell r="N3856">
            <v>2039741</v>
          </cell>
          <cell r="O3856" t="str">
            <v>NETWORK_GEO</v>
          </cell>
          <cell r="P3856">
            <v>24.94</v>
          </cell>
          <cell r="Q3856">
            <v>1</v>
          </cell>
          <cell r="R3856" t="str">
            <v>Seller Fulfilled</v>
          </cell>
          <cell r="S3856" t="str">
            <v>Seller Fulfilled</v>
          </cell>
          <cell r="T3856" t="str">
            <v>7GQN2V7YM011</v>
          </cell>
          <cell r="U3856" t="str">
            <v>20764608033399</v>
          </cell>
        </row>
        <row r="3857">
          <cell r="A3857" t="str">
            <v>3495-EACH</v>
          </cell>
          <cell r="B3857">
            <v>337520664</v>
          </cell>
          <cell r="C3857" t="str">
            <v>BAZIC Glitter Shaker 1 lb Silver Metallic Color, Halloween Sparkling Powder, 1-Pack</v>
          </cell>
          <cell r="D3857" t="str">
            <v>ACTIVE</v>
          </cell>
          <cell r="E3857" t="str">
            <v>PUBLISHED</v>
          </cell>
          <cell r="F3857"/>
          <cell r="G3857" t="str">
            <v>Crafts</v>
          </cell>
          <cell r="H3857" t="str">
            <v>Clays &amp; Doughs</v>
          </cell>
          <cell r="I3857">
            <v>15</v>
          </cell>
          <cell r="J3857" t="str">
            <v>USD</v>
          </cell>
          <cell r="K3857" t="str">
            <v>Base</v>
          </cell>
          <cell r="L3857" t="str">
            <v>Yes</v>
          </cell>
          <cell r="M3857">
            <v>2038710</v>
          </cell>
          <cell r="N3857">
            <v>2039741</v>
          </cell>
          <cell r="O3857" t="str">
            <v>NETWORK_GEO</v>
          </cell>
          <cell r="P3857">
            <v>1.36</v>
          </cell>
          <cell r="Q3857">
            <v>1</v>
          </cell>
          <cell r="R3857" t="str">
            <v>Seller Fulfilled</v>
          </cell>
          <cell r="S3857" t="str">
            <v>Seller Fulfilled</v>
          </cell>
          <cell r="T3857" t="str">
            <v>2HQ5VUWRDM6X</v>
          </cell>
          <cell r="U3857" t="str">
            <v>00463569318823</v>
          </cell>
        </row>
        <row r="3858">
          <cell r="A3858" t="str">
            <v>5033-EACH</v>
          </cell>
          <cell r="B3858">
            <v>24268980</v>
          </cell>
          <cell r="C3858" t="str">
            <v>BAZIC White Tri-Fold Corrugated Presentation Board 36" X 48", 1-Pack</v>
          </cell>
          <cell r="D3858" t="str">
            <v>ACTIVE</v>
          </cell>
          <cell r="E3858" t="str">
            <v>PUBLISHED</v>
          </cell>
          <cell r="F3858" t="str">
            <v>Offer end date has passed</v>
          </cell>
          <cell r="G3858" t="str">
            <v>Office &amp; Stationery</v>
          </cell>
          <cell r="H3858" t="str">
            <v>Presentation Boards</v>
          </cell>
          <cell r="I3858">
            <v>13.99</v>
          </cell>
          <cell r="J3858" t="str">
            <v>USD</v>
          </cell>
          <cell r="K3858" t="str">
            <v>Base</v>
          </cell>
          <cell r="L3858">
            <v>13.99</v>
          </cell>
          <cell r="M3858">
            <v>2039885</v>
          </cell>
          <cell r="N3858">
            <v>2039747</v>
          </cell>
          <cell r="O3858">
            <v>1.29</v>
          </cell>
          <cell r="P3858">
            <v>0.12</v>
          </cell>
          <cell r="Q3858">
            <v>1</v>
          </cell>
          <cell r="R3858" t="str">
            <v>Seller Fulfilled</v>
          </cell>
          <cell r="S3858" t="str">
            <v>Walmart Fulfilled</v>
          </cell>
          <cell r="T3858" t="str">
            <v>5WFKYIKS4UJO</v>
          </cell>
          <cell r="U3858" t="str">
            <v>00764608034132</v>
          </cell>
        </row>
        <row r="3859">
          <cell r="A3859" t="str">
            <v>5044-PACK2</v>
          </cell>
          <cell r="B3859">
            <v>451537336</v>
          </cell>
          <cell r="C3859" t="str">
            <v>BAZIC Sketch Pad 30 Sheets 9" X 12" Top Spiral Sketchbook Drawing Pads, 2-Pack</v>
          </cell>
          <cell r="D3859" t="str">
            <v>ACTIVE</v>
          </cell>
          <cell r="E3859" t="str">
            <v>PUBLISHED</v>
          </cell>
          <cell r="F3859" t="str">
            <v>Offer end date has passed</v>
          </cell>
          <cell r="G3859" t="str">
            <v>Office &amp; Stationery</v>
          </cell>
          <cell r="H3859" t="str">
            <v>Writing Notebooks &amp; Sketch Books</v>
          </cell>
          <cell r="I3859">
            <v>13.99</v>
          </cell>
          <cell r="J3859" t="str">
            <v>USD</v>
          </cell>
          <cell r="K3859" t="str">
            <v>Base</v>
          </cell>
          <cell r="L3859">
            <v>13.99</v>
          </cell>
          <cell r="M3859">
            <v>2039723</v>
          </cell>
          <cell r="N3859">
            <v>2038710</v>
          </cell>
          <cell r="O3859">
            <v>0.96</v>
          </cell>
          <cell r="P3859">
            <v>7.0000000000000007E-2</v>
          </cell>
          <cell r="Q3859">
            <v>1</v>
          </cell>
          <cell r="R3859" t="str">
            <v>Seller Fulfilled</v>
          </cell>
          <cell r="S3859" t="str">
            <v>Seller Fulfilled</v>
          </cell>
          <cell r="T3859" t="str">
            <v>26ZM4N102QUV</v>
          </cell>
          <cell r="U3859" t="str">
            <v>00764608038734</v>
          </cell>
        </row>
        <row r="3860">
          <cell r="A3860" t="str">
            <v>5077-A-EACH</v>
          </cell>
          <cell r="B3860">
            <v>53455525</v>
          </cell>
          <cell r="C3860" t="str">
            <v>BAZIC 50 Sets 8 3/8 x 10 11/16 2-Part Carbonless Purchase Order Book [5077]</v>
          </cell>
          <cell r="D3860" t="str">
            <v>ACTIVE</v>
          </cell>
          <cell r="E3860" t="str">
            <v>UNPUBLISHED</v>
          </cell>
          <cell r="F3860" t="str">
            <v>Reasonable price requirements are not met,Reasonable Price Not Satisfied</v>
          </cell>
          <cell r="G3860" t="str">
            <v>Crafts</v>
          </cell>
          <cell r="H3860" t="str">
            <v>Art Paints &amp; Pigment Powders</v>
          </cell>
          <cell r="I3860">
            <v>15.99</v>
          </cell>
          <cell r="J3860" t="str">
            <v>USD</v>
          </cell>
          <cell r="K3860" t="str">
            <v>Base</v>
          </cell>
          <cell r="L3860" t="str">
            <v>Yes</v>
          </cell>
          <cell r="M3860">
            <v>2038710</v>
          </cell>
          <cell r="N3860">
            <v>2038710</v>
          </cell>
          <cell r="O3860" t="str">
            <v>NETWORK_GEO</v>
          </cell>
          <cell r="P3860">
            <v>0.74</v>
          </cell>
          <cell r="Q3860">
            <v>1</v>
          </cell>
          <cell r="R3860" t="str">
            <v>Seller Fulfilled</v>
          </cell>
          <cell r="S3860" t="str">
            <v>Seller Fulfilled</v>
          </cell>
          <cell r="T3860" t="str">
            <v>14NJ3AGNSFGD</v>
          </cell>
          <cell r="U3860" t="str">
            <v>00764608039144</v>
          </cell>
        </row>
        <row r="3861">
          <cell r="A3861" t="str">
            <v>510-EACH</v>
          </cell>
          <cell r="B3861">
            <v>26827925</v>
          </cell>
          <cell r="C3861" t="str">
            <v>BAZIC 50 Sheets 8.5" x 11" White Copy Paper Laser Printing (50/Pack), 1-Pack</v>
          </cell>
          <cell r="D3861" t="str">
            <v>ACTIVE</v>
          </cell>
          <cell r="E3861" t="str">
            <v>PUBLISHED</v>
          </cell>
          <cell r="F3861" t="str">
            <v>Offer end date has passed</v>
          </cell>
          <cell r="G3861" t="str">
            <v>Office &amp; Stationery</v>
          </cell>
          <cell r="H3861" t="str">
            <v>Binders</v>
          </cell>
          <cell r="I3861">
            <v>19.489999999999998</v>
          </cell>
          <cell r="J3861" t="str">
            <v>USD</v>
          </cell>
          <cell r="K3861" t="str">
            <v>Base</v>
          </cell>
          <cell r="L3861" t="str">
            <v>Yes</v>
          </cell>
          <cell r="M3861">
            <v>2039724</v>
          </cell>
          <cell r="N3861">
            <v>2039738</v>
          </cell>
          <cell r="O3861" t="str">
            <v>NETWORK_GEO</v>
          </cell>
          <cell r="P3861">
            <v>1.38</v>
          </cell>
          <cell r="Q3861">
            <v>1</v>
          </cell>
          <cell r="R3861" t="str">
            <v>Seller Fulfilled</v>
          </cell>
          <cell r="S3861" t="str">
            <v>WFS Eligible</v>
          </cell>
          <cell r="T3861" t="str">
            <v>224BUDK0OEXK</v>
          </cell>
          <cell r="U3861" t="str">
            <v>00764608041611</v>
          </cell>
        </row>
        <row r="3862">
          <cell r="A3862" t="str">
            <v>53169-EACH</v>
          </cell>
          <cell r="B3862">
            <v>5174437116</v>
          </cell>
          <cell r="C3862" t="str">
            <v>Regent Products 53169 Transformers Display Box Coloring Book - 24 Piece</v>
          </cell>
          <cell r="D3862" t="str">
            <v>ARCHIVED</v>
          </cell>
          <cell r="E3862" t="str">
            <v>UNPUBLISHED</v>
          </cell>
          <cell r="F3862" t="str">
            <v>Offer end date has passed</v>
          </cell>
          <cell r="G3862" t="str">
            <v>Office &amp; Stationery</v>
          </cell>
          <cell r="H3862" t="str">
            <v>Scissors</v>
          </cell>
          <cell r="I3862">
            <v>34.770000000000003</v>
          </cell>
          <cell r="J3862" t="str">
            <v>USD</v>
          </cell>
          <cell r="K3862" t="str">
            <v>Base</v>
          </cell>
          <cell r="L3862" t="str">
            <v>Yes</v>
          </cell>
          <cell r="M3862">
            <v>2038710</v>
          </cell>
          <cell r="N3862">
            <v>2039728</v>
          </cell>
          <cell r="O3862" t="str">
            <v>NETWORK_GEO</v>
          </cell>
          <cell r="P3862">
            <v>2.16</v>
          </cell>
          <cell r="Q3862">
            <v>1</v>
          </cell>
          <cell r="R3862" t="str">
            <v>Seller Fulfilled</v>
          </cell>
          <cell r="S3862" t="str">
            <v>Seller Fulfilled</v>
          </cell>
          <cell r="T3862" t="str">
            <v>1HE412TXC89M</v>
          </cell>
          <cell r="U3862" t="str">
            <v>10764608044107</v>
          </cell>
        </row>
        <row r="3863">
          <cell r="A3863" t="str">
            <v>539-CASE</v>
          </cell>
          <cell r="B3863">
            <v>527136838</v>
          </cell>
          <cell r="C3863" t="str">
            <v>BAZIC Ruled Index Cards 5"X8" 1200 Count, White Ruled Lined Flashcards</v>
          </cell>
          <cell r="D3863" t="str">
            <v>ACTIVE</v>
          </cell>
          <cell r="E3863" t="str">
            <v>PUBLISHED</v>
          </cell>
          <cell r="F3863" t="str">
            <v>Offer end date has passed</v>
          </cell>
          <cell r="G3863" t="str">
            <v>Crafts</v>
          </cell>
          <cell r="H3863" t="str">
            <v>Coloring Books</v>
          </cell>
          <cell r="I3863">
            <v>7.99</v>
          </cell>
          <cell r="J3863" t="str">
            <v>USD</v>
          </cell>
          <cell r="K3863" t="str">
            <v>Base</v>
          </cell>
          <cell r="L3863" t="str">
            <v>Yes</v>
          </cell>
          <cell r="M3863">
            <v>2039744</v>
          </cell>
          <cell r="N3863">
            <v>2038710</v>
          </cell>
          <cell r="O3863" t="str">
            <v>NETWORK_GEO</v>
          </cell>
          <cell r="P3863">
            <v>0.66</v>
          </cell>
          <cell r="Q3863">
            <v>1</v>
          </cell>
          <cell r="R3863" t="str">
            <v>Seller Fulfilled</v>
          </cell>
          <cell r="S3863" t="str">
            <v>Seller Fulfilled</v>
          </cell>
          <cell r="T3863" t="str">
            <v>2V826Q8LD9O1</v>
          </cell>
          <cell r="U3863" t="str">
            <v>00805219447567</v>
          </cell>
        </row>
        <row r="3864">
          <cell r="A3864" t="str">
            <v>5492-CASE</v>
          </cell>
          <cell r="B3864">
            <v>270383453</v>
          </cell>
          <cell r="C3864" t="str">
            <v>BAZIC Polka Dot Composition Book College Ruled, 100 Sheets, Assorted Color, 48-Pack</v>
          </cell>
          <cell r="D3864" t="str">
            <v>ACTIVE</v>
          </cell>
          <cell r="E3864" t="str">
            <v>PUBLISHED</v>
          </cell>
          <cell r="F3864" t="str">
            <v>Offer end date has passed,No Match Found - Adjusted to your last submitted price</v>
          </cell>
          <cell r="G3864" t="str">
            <v>Office &amp; Stationery</v>
          </cell>
          <cell r="H3864" t="str">
            <v>Composition Notebooks</v>
          </cell>
          <cell r="I3864">
            <v>123.99</v>
          </cell>
          <cell r="J3864" t="str">
            <v>USD</v>
          </cell>
          <cell r="K3864" t="str">
            <v>Base</v>
          </cell>
          <cell r="L3864">
            <v>123.99</v>
          </cell>
          <cell r="M3864">
            <v>2038710</v>
          </cell>
          <cell r="N3864" t="str">
            <v>NETWORK_GEO</v>
          </cell>
          <cell r="O3864">
            <v>32.94</v>
          </cell>
          <cell r="P3864">
            <v>3.72</v>
          </cell>
          <cell r="Q3864">
            <v>1</v>
          </cell>
          <cell r="R3864" t="str">
            <v>Seller Fulfilled</v>
          </cell>
          <cell r="S3864" t="str">
            <v>Seller Fulfilled</v>
          </cell>
          <cell r="T3864" t="str">
            <v>4PMOX3XKVQO8</v>
          </cell>
          <cell r="U3864" t="str">
            <v>20764608050020</v>
          </cell>
        </row>
        <row r="3865">
          <cell r="A3865" t="str">
            <v>703-PACK2</v>
          </cell>
          <cell r="B3865">
            <v>920474301</v>
          </cell>
          <cell r="C3865" t="str">
            <v>BAZIC Mechanical Pencil 0.7mm Metro Soft Grip, Latex Free Eraser (3/Pack), 2-Packs</v>
          </cell>
          <cell r="D3865" t="str">
            <v>ARCHIVED</v>
          </cell>
          <cell r="E3865" t="str">
            <v>UNPUBLISHED</v>
          </cell>
          <cell r="F3865" t="str">
            <v>Offer end date has passed</v>
          </cell>
          <cell r="G3865" t="str">
            <v>Office &amp; Stationery</v>
          </cell>
          <cell r="H3865" t="str">
            <v>Coin Roll Wrappers</v>
          </cell>
          <cell r="I3865">
            <v>13.99</v>
          </cell>
          <cell r="J3865" t="str">
            <v>USD</v>
          </cell>
          <cell r="K3865" t="str">
            <v>Base</v>
          </cell>
          <cell r="L3865" t="str">
            <v>No</v>
          </cell>
          <cell r="M3865">
            <v>2039720</v>
          </cell>
          <cell r="N3865">
            <v>2038710</v>
          </cell>
          <cell r="O3865" t="str">
            <v>NETWORK_GEO</v>
          </cell>
          <cell r="P3865">
            <v>0.25</v>
          </cell>
          <cell r="Q3865">
            <v>1</v>
          </cell>
          <cell r="R3865" t="str">
            <v>Seller Fulfilled</v>
          </cell>
          <cell r="S3865" t="str">
            <v>Seller Fulfilled</v>
          </cell>
          <cell r="T3865" t="str">
            <v>471C9SH2BMTZ</v>
          </cell>
          <cell r="U3865" t="str">
            <v>00467492455303</v>
          </cell>
        </row>
        <row r="3866">
          <cell r="A3866" t="str">
            <v>72752-CASE</v>
          </cell>
          <cell r="B3866">
            <v>721963292</v>
          </cell>
          <cell r="C3866" t="str">
            <v>Crossword Puzzle Books, 8" x 5" Digest Size 2 Titles, Word Search Find, 48-Pack</v>
          </cell>
          <cell r="D3866" t="str">
            <v>ACTIVE</v>
          </cell>
          <cell r="E3866" t="str">
            <v>PUBLISHED</v>
          </cell>
          <cell r="F3866" t="str">
            <v>Compliance - Childrenâ€™s Product Policy,No Match Found - Adjusted to your last submitted price</v>
          </cell>
          <cell r="G3866" t="str">
            <v>Office &amp; Stationery</v>
          </cell>
          <cell r="H3866" t="str">
            <v>Composition Notebooks</v>
          </cell>
          <cell r="I3866">
            <v>71.5</v>
          </cell>
          <cell r="J3866" t="str">
            <v>USD</v>
          </cell>
          <cell r="K3866" t="str">
            <v>Base</v>
          </cell>
          <cell r="L3866" t="str">
            <v>Yes</v>
          </cell>
          <cell r="M3866">
            <v>2038013</v>
          </cell>
          <cell r="N3866">
            <v>2038710</v>
          </cell>
          <cell r="O3866" t="str">
            <v>NETWORK_GEO</v>
          </cell>
          <cell r="P3866">
            <v>14.92</v>
          </cell>
          <cell r="Q3866">
            <v>1</v>
          </cell>
          <cell r="R3866" t="str">
            <v>Seller Fulfilled</v>
          </cell>
          <cell r="S3866" t="str">
            <v>Seller Fulfilled</v>
          </cell>
          <cell r="T3866" t="str">
            <v>1326WWYJ2850</v>
          </cell>
          <cell r="U3866" t="str">
            <v>20764608005372</v>
          </cell>
        </row>
        <row r="3867">
          <cell r="A3867" t="str">
            <v>72781-CASE</v>
          </cell>
          <cell r="B3867">
            <v>445954997</v>
          </cell>
          <cell r="C3867" t="str">
            <v>Neon Glitter Kids Coloring Books 4-Title, Fun Game Workbook for Kids, 48-Pack</v>
          </cell>
          <cell r="D3867" t="str">
            <v>ARCHIVED</v>
          </cell>
          <cell r="E3867" t="str">
            <v>UNPUBLISHED</v>
          </cell>
          <cell r="F3867" t="str">
            <v>Offer end date has passed,Price Adjusted</v>
          </cell>
          <cell r="G3867" t="str">
            <v>Office &amp; Stationery</v>
          </cell>
          <cell r="H3867" t="str">
            <v>Index Cards</v>
          </cell>
          <cell r="I3867">
            <v>11.25</v>
          </cell>
          <cell r="J3867" t="str">
            <v>USD</v>
          </cell>
          <cell r="K3867" t="str">
            <v>Base</v>
          </cell>
          <cell r="L3867" t="str">
            <v>Yes</v>
          </cell>
          <cell r="M3867">
            <v>2038710</v>
          </cell>
          <cell r="N3867">
            <v>2039744</v>
          </cell>
          <cell r="O3867" t="str">
            <v>ALWAYS_TWO_DAY</v>
          </cell>
          <cell r="P3867">
            <v>0.81</v>
          </cell>
          <cell r="Q3867">
            <v>1</v>
          </cell>
          <cell r="R3867" t="str">
            <v>Walmart Fulfilled</v>
          </cell>
          <cell r="S3867" t="str">
            <v>Seller Fulfilled</v>
          </cell>
          <cell r="T3867" t="str">
            <v>26OYZCLFVK30</v>
          </cell>
          <cell r="U3867" t="str">
            <v>00467636526036</v>
          </cell>
        </row>
        <row r="3868">
          <cell r="A3868" t="str">
            <v>753-SET4</v>
          </cell>
          <cell r="B3868">
            <v>24886145</v>
          </cell>
          <cell r="C3868" t="str">
            <v>BAZIC Mechanical Pencil Infinite Orion 0.7mm w/ Ceramic Lead Refills, Auto Lead Advance, 4-Pack</v>
          </cell>
          <cell r="D3868" t="str">
            <v>ACTIVE</v>
          </cell>
          <cell r="E3868" t="str">
            <v>PUBLISHED</v>
          </cell>
          <cell r="F3868" t="str">
            <v>Offer end date has passed,Price Adjusted</v>
          </cell>
          <cell r="G3868" t="str">
            <v>Business &amp; Industrial</v>
          </cell>
          <cell r="H3868" t="str">
            <v>Foam Board</v>
          </cell>
          <cell r="I3868">
            <v>91.99</v>
          </cell>
          <cell r="J3868" t="str">
            <v>USD</v>
          </cell>
          <cell r="K3868" t="str">
            <v>Base</v>
          </cell>
          <cell r="L3868" t="str">
            <v>Yes</v>
          </cell>
          <cell r="M3868">
            <v>2039720</v>
          </cell>
          <cell r="N3868">
            <v>2038710</v>
          </cell>
          <cell r="O3868" t="str">
            <v>NETWORK_GEO</v>
          </cell>
          <cell r="P3868">
            <v>9.4600000000000009</v>
          </cell>
          <cell r="Q3868">
            <v>1</v>
          </cell>
          <cell r="R3868" t="str">
            <v>Seller Fulfilled</v>
          </cell>
          <cell r="S3868" t="str">
            <v>Seller Fulfilled</v>
          </cell>
          <cell r="T3868" t="str">
            <v>1YX6E3EYFRIP</v>
          </cell>
          <cell r="U3868" t="str">
            <v>20764608054097</v>
          </cell>
        </row>
        <row r="3869">
          <cell r="A3869" t="str">
            <v>781-EACH</v>
          </cell>
          <cell r="B3869">
            <v>53452822</v>
          </cell>
          <cell r="C3869" t="str">
            <v>BAZIC Mechanical Pencil Lead Refills HB 0.7mm (160 Count/Pack), Pencil Lead Refill, 1-Pack</v>
          </cell>
          <cell r="D3869" t="str">
            <v>ACTIVE</v>
          </cell>
          <cell r="E3869" t="str">
            <v>PUBLISHED</v>
          </cell>
          <cell r="F3869" t="str">
            <v>Offer end date has passed,Price Adjusted</v>
          </cell>
          <cell r="G3869" t="str">
            <v>Office &amp; Stationery</v>
          </cell>
          <cell r="H3869" t="str">
            <v>Poster Boards</v>
          </cell>
          <cell r="I3869">
            <v>59</v>
          </cell>
          <cell r="J3869" t="str">
            <v>USD</v>
          </cell>
          <cell r="K3869" t="str">
            <v>Base</v>
          </cell>
          <cell r="L3869" t="str">
            <v>Yes</v>
          </cell>
          <cell r="M3869">
            <v>2039720</v>
          </cell>
          <cell r="N3869">
            <v>2039749</v>
          </cell>
          <cell r="O3869" t="str">
            <v>NETWORK_GEO</v>
          </cell>
          <cell r="P3869">
            <v>5.58</v>
          </cell>
          <cell r="Q3869">
            <v>1</v>
          </cell>
          <cell r="R3869" t="str">
            <v>Seller Fulfilled</v>
          </cell>
          <cell r="S3869" t="str">
            <v>Seller Fulfilled</v>
          </cell>
          <cell r="T3869" t="str">
            <v>6UUYGVRXOF8N</v>
          </cell>
          <cell r="U3869" t="str">
            <v>20764608054196</v>
          </cell>
        </row>
        <row r="3870">
          <cell r="A3870" t="str">
            <v>835-CASE</v>
          </cell>
          <cell r="B3870">
            <v>2565052450</v>
          </cell>
          <cell r="C3870" t="str">
            <v>Bazic Products 308007-24 8 in. Lucent Pencil Box</v>
          </cell>
          <cell r="D3870" t="str">
            <v>ACTIVE</v>
          </cell>
          <cell r="E3870" t="str">
            <v>PUBLISHED</v>
          </cell>
          <cell r="F3870" t="str">
            <v>Offer end date has passed</v>
          </cell>
          <cell r="G3870" t="str">
            <v>Office &amp; Stationery</v>
          </cell>
          <cell r="H3870" t="str">
            <v>Flash Cards</v>
          </cell>
          <cell r="I3870">
            <v>45.99</v>
          </cell>
          <cell r="J3870" t="str">
            <v>USD</v>
          </cell>
          <cell r="K3870" t="str">
            <v>Base</v>
          </cell>
          <cell r="L3870" t="str">
            <v>Yes</v>
          </cell>
          <cell r="M3870">
            <v>2039750</v>
          </cell>
          <cell r="N3870">
            <v>2039914</v>
          </cell>
          <cell r="O3870" t="str">
            <v>NETWORK_GEO</v>
          </cell>
          <cell r="P3870">
            <v>4.8</v>
          </cell>
          <cell r="Q3870">
            <v>1</v>
          </cell>
          <cell r="R3870" t="str">
            <v>Seller Fulfilled</v>
          </cell>
          <cell r="S3870" t="str">
            <v>Walmart Fulfilled</v>
          </cell>
          <cell r="T3870" t="str">
            <v>6YFV2YHIFL7K</v>
          </cell>
          <cell r="U3870" t="str">
            <v>10764608005498</v>
          </cell>
        </row>
        <row r="3871">
          <cell r="A3871" t="str">
            <v>9000-SET6</v>
          </cell>
          <cell r="B3871">
            <v>500354320</v>
          </cell>
          <cell r="C3871" t="str">
            <v>BAZIC Printed Duct Tape Heart Pattern 1.88" X 5 Yards, 6-Pack</v>
          </cell>
          <cell r="D3871" t="str">
            <v>ARCHIVED</v>
          </cell>
          <cell r="E3871" t="str">
            <v>UNPUBLISHED</v>
          </cell>
          <cell r="F3871" t="str">
            <v>Offer end date has passed</v>
          </cell>
          <cell r="G3871" t="str">
            <v>Office &amp; Stationery</v>
          </cell>
          <cell r="H3871" t="str">
            <v>Whiteboards</v>
          </cell>
          <cell r="I3871">
            <v>48</v>
          </cell>
          <cell r="J3871" t="str">
            <v>USD</v>
          </cell>
          <cell r="K3871" t="str">
            <v>Base</v>
          </cell>
          <cell r="L3871" t="str">
            <v>Yes</v>
          </cell>
          <cell r="M3871">
            <v>2042502</v>
          </cell>
          <cell r="N3871">
            <v>2039885</v>
          </cell>
          <cell r="O3871" t="str">
            <v>NETWORK_GEO</v>
          </cell>
          <cell r="P3871">
            <v>4.28</v>
          </cell>
          <cell r="Q3871">
            <v>1</v>
          </cell>
          <cell r="R3871" t="str">
            <v>Seller Fulfilled</v>
          </cell>
          <cell r="S3871" t="str">
            <v>Seller Fulfilled</v>
          </cell>
          <cell r="T3871" t="str">
            <v>50G4FQY0HG5K</v>
          </cell>
          <cell r="U3871" t="str">
            <v>20764608060104</v>
          </cell>
        </row>
        <row r="3872">
          <cell r="A3872" t="str">
            <v>971-CASE</v>
          </cell>
          <cell r="B3872">
            <v>524635957</v>
          </cell>
          <cell r="C3872" t="str">
            <v>BAZIC Black Duct Tape 1.88" X 60 Yards, Tear by Hand, 12-Pack</v>
          </cell>
          <cell r="D3872" t="str">
            <v>ACTIVE</v>
          </cell>
          <cell r="E3872" t="str">
            <v>PUBLISHED</v>
          </cell>
          <cell r="G3872" t="str">
            <v>Office &amp; Stationery</v>
          </cell>
          <cell r="H3872" t="str">
            <v>Duct Tapes</v>
          </cell>
          <cell r="I3872">
            <v>85.49</v>
          </cell>
          <cell r="J3872" t="str">
            <v>USD</v>
          </cell>
          <cell r="K3872" t="str">
            <v>Base</v>
          </cell>
          <cell r="L3872">
            <v>85.49</v>
          </cell>
          <cell r="M3872">
            <v>2042502</v>
          </cell>
          <cell r="N3872">
            <v>2039720</v>
          </cell>
          <cell r="O3872" t="str">
            <v>NETWORK_GEO</v>
          </cell>
          <cell r="P3872">
            <v>0.19</v>
          </cell>
          <cell r="Q3872">
            <v>1</v>
          </cell>
          <cell r="R3872" t="str">
            <v>Seller Fulfilled</v>
          </cell>
          <cell r="S3872" t="str">
            <v>Seller Fulfilled</v>
          </cell>
          <cell r="T3872" t="str">
            <v>6OFPB5R71ZM1</v>
          </cell>
          <cell r="U3872" t="str">
            <v>00467835885330</v>
          </cell>
        </row>
        <row r="3873">
          <cell r="A3873" t="str">
            <v>L-13-EACH</v>
          </cell>
          <cell r="B3873">
            <v>780416422</v>
          </cell>
          <cell r="C3873" t="str">
            <v>BAZIC No Trespassing Sign 12"x16", Private Property Restricted Area Authorized Plastic Signs for Home Store, Waterproof Indoor Signage, 1-Pack</v>
          </cell>
          <cell r="D3873" t="str">
            <v>ACTIVE</v>
          </cell>
          <cell r="E3873" t="str">
            <v>PUBLISHED</v>
          </cell>
          <cell r="G3873" t="str">
            <v>Home &amp; Garden</v>
          </cell>
          <cell r="H3873" t="str">
            <v>Plaques &amp; Signs</v>
          </cell>
          <cell r="I3873">
            <v>7.25</v>
          </cell>
          <cell r="J3873" t="str">
            <v>USD</v>
          </cell>
          <cell r="K3873" t="str">
            <v>Base</v>
          </cell>
          <cell r="L3873">
            <v>7.25</v>
          </cell>
          <cell r="M3873">
            <v>2038710</v>
          </cell>
          <cell r="N3873">
            <v>2039720</v>
          </cell>
          <cell r="O3873" t="str">
            <v>ALWAYS_TWO_DAY</v>
          </cell>
          <cell r="P3873">
            <v>4.45</v>
          </cell>
          <cell r="Q3873">
            <v>1</v>
          </cell>
          <cell r="R3873" t="str">
            <v>Walmart Fulfilled</v>
          </cell>
          <cell r="S3873" t="str">
            <v>Seller Fulfilled</v>
          </cell>
          <cell r="T3873" t="str">
            <v>5HS24YQLYGH4</v>
          </cell>
          <cell r="U3873" t="str">
            <v>10764608007614</v>
          </cell>
        </row>
        <row r="3874">
          <cell r="A3874" t="str">
            <v>1638-BOX</v>
          </cell>
          <cell r="B3874">
            <v>734517951</v>
          </cell>
          <cell r="C3874" t="str">
            <v>BAZIC Correction Tape White Out, Jumbo 5 mm x 394" Right Left Hand, 24-Pack</v>
          </cell>
          <cell r="D3874" t="str">
            <v>ACTIVE</v>
          </cell>
          <cell r="E3874" t="str">
            <v>PUBLISHED</v>
          </cell>
          <cell r="F3874" t="str">
            <v>Offer end date has passed,Price Adjusted</v>
          </cell>
          <cell r="G3874" t="str">
            <v>Office &amp; Stationery</v>
          </cell>
          <cell r="H3874" t="str">
            <v>Mechanical Pencils</v>
          </cell>
          <cell r="I3874">
            <v>7.99</v>
          </cell>
          <cell r="J3874" t="str">
            <v>USD</v>
          </cell>
          <cell r="K3874" t="str">
            <v>Base</v>
          </cell>
          <cell r="L3874" t="str">
            <v>Yes</v>
          </cell>
          <cell r="M3874">
            <v>2039913</v>
          </cell>
          <cell r="N3874">
            <v>2039720</v>
          </cell>
          <cell r="O3874" t="str">
            <v>NETWORK_GEO</v>
          </cell>
          <cell r="P3874">
            <v>7.0000000000000007E-2</v>
          </cell>
          <cell r="Q3874">
            <v>1</v>
          </cell>
          <cell r="R3874" t="str">
            <v>Seller Fulfilled</v>
          </cell>
          <cell r="S3874" t="str">
            <v>Seller Fulfilled</v>
          </cell>
          <cell r="T3874" t="str">
            <v>6U3YW9QULLJ5</v>
          </cell>
          <cell r="U3874" t="str">
            <v>00764608007716</v>
          </cell>
        </row>
        <row r="3875">
          <cell r="A3875" t="str">
            <v>17030-BOX</v>
          </cell>
          <cell r="B3875">
            <v>874528461</v>
          </cell>
          <cell r="C3875" t="str">
            <v>BAZIC G-Flex 4-Color Oil Gel Ink Pen, 0.7 mm, Soft Grip, (4/Pack), 24-Pack</v>
          </cell>
          <cell r="D3875" t="str">
            <v>ACTIVE</v>
          </cell>
          <cell r="E3875" t="str">
            <v>PUBLISHED</v>
          </cell>
          <cell r="F3875" t="str">
            <v>Offer end date has passed</v>
          </cell>
          <cell r="G3875" t="str">
            <v>Office &amp; Stationery</v>
          </cell>
          <cell r="H3875" t="str">
            <v>Mechanical Pencils</v>
          </cell>
          <cell r="I3875">
            <v>44.99</v>
          </cell>
          <cell r="J3875" t="str">
            <v>USD</v>
          </cell>
          <cell r="K3875" t="str">
            <v>Base</v>
          </cell>
          <cell r="L3875" t="str">
            <v>Yes</v>
          </cell>
          <cell r="M3875">
            <v>2039719</v>
          </cell>
          <cell r="N3875">
            <v>2039720</v>
          </cell>
          <cell r="O3875" t="str">
            <v>NETWORK_GEO</v>
          </cell>
          <cell r="P3875">
            <v>2.2400000000000002</v>
          </cell>
          <cell r="Q3875">
            <v>1</v>
          </cell>
          <cell r="R3875" t="str">
            <v>Seller Fulfilled</v>
          </cell>
          <cell r="S3875" t="str">
            <v>Seller Fulfilled</v>
          </cell>
          <cell r="T3875" t="str">
            <v>1BS9PETBX2LH</v>
          </cell>
          <cell r="U3875" t="str">
            <v>10764608007966</v>
          </cell>
        </row>
        <row r="3876">
          <cell r="A3876" t="str">
            <v>1752-BOX</v>
          </cell>
          <cell r="B3876">
            <v>118147857</v>
          </cell>
          <cell r="C3876" t="str">
            <v>BAZIC Ballpoint Pure Assorted Color Stick Pens, 1.0 mm, (12/Pack), 24-Pack</v>
          </cell>
          <cell r="D3876" t="str">
            <v>ACTIVE</v>
          </cell>
          <cell r="E3876" t="str">
            <v>PUBLISHED</v>
          </cell>
          <cell r="F3876" t="str">
            <v>Offer end date has passed</v>
          </cell>
          <cell r="G3876" t="str">
            <v>Office &amp; Stationery</v>
          </cell>
          <cell r="H3876" t="str">
            <v>Pencil Cases</v>
          </cell>
          <cell r="I3876">
            <v>47.83</v>
          </cell>
          <cell r="J3876" t="str">
            <v>USD</v>
          </cell>
          <cell r="K3876" t="str">
            <v>Base</v>
          </cell>
          <cell r="L3876" t="str">
            <v>Yes</v>
          </cell>
          <cell r="M3876">
            <v>2039719</v>
          </cell>
          <cell r="N3876">
            <v>2039750</v>
          </cell>
          <cell r="O3876" t="str">
            <v>NETWORK_GEO</v>
          </cell>
          <cell r="P3876">
            <v>3.22</v>
          </cell>
          <cell r="Q3876">
            <v>1</v>
          </cell>
          <cell r="R3876" t="str">
            <v>Seller Fulfilled</v>
          </cell>
          <cell r="S3876" t="str">
            <v>Seller Fulfilled</v>
          </cell>
          <cell r="T3876" t="str">
            <v>310461PZHF97</v>
          </cell>
          <cell r="U3876" t="str">
            <v>10764608008017</v>
          </cell>
        </row>
        <row r="3877">
          <cell r="A3877" t="str">
            <v>1816-SET4</v>
          </cell>
          <cell r="B3877">
            <v>535049869</v>
          </cell>
          <cell r="C3877" t="str">
            <v>4/PK BAZIC Retro Assorted Color Standard Size Hardboard Clipboard w/ Low Profile Clip</v>
          </cell>
          <cell r="D3877" t="str">
            <v>ACTIVE</v>
          </cell>
          <cell r="E3877" t="str">
            <v>PUBLISHED</v>
          </cell>
          <cell r="F3877" t="str">
            <v>Offer end date has passed,Price Adjusted</v>
          </cell>
          <cell r="G3877" t="str">
            <v>Office &amp; Stationery</v>
          </cell>
          <cell r="H3877" t="str">
            <v>Pencil Cases</v>
          </cell>
          <cell r="I3877">
            <v>197.85</v>
          </cell>
          <cell r="J3877" t="str">
            <v>USD</v>
          </cell>
          <cell r="K3877" t="str">
            <v>Base</v>
          </cell>
          <cell r="L3877" t="str">
            <v>Yes</v>
          </cell>
          <cell r="M3877">
            <v>2039893</v>
          </cell>
          <cell r="N3877">
            <v>2039750</v>
          </cell>
          <cell r="O3877" t="str">
            <v>NETWORK_GEO</v>
          </cell>
          <cell r="P3877">
            <v>15.9</v>
          </cell>
          <cell r="Q3877">
            <v>1</v>
          </cell>
          <cell r="R3877" t="str">
            <v>Seller Fulfilled</v>
          </cell>
          <cell r="S3877" t="str">
            <v>Seller Fulfilled</v>
          </cell>
          <cell r="T3877" t="str">
            <v>5M1KFNT1MFTU</v>
          </cell>
          <cell r="U3877" t="str">
            <v>20764608008038</v>
          </cell>
        </row>
        <row r="3878">
          <cell r="A3878" t="str">
            <v>1925-BOX</v>
          </cell>
          <cell r="B3878">
            <v>762632114</v>
          </cell>
          <cell r="C3878" t="str">
            <v>BAZIC Pencil Sharpener Dual Blades w/ Receptacle,(2/Pack), 24-Pack</v>
          </cell>
          <cell r="D3878" t="str">
            <v>ACTIVE</v>
          </cell>
          <cell r="E3878" t="str">
            <v>PUBLISHED</v>
          </cell>
          <cell r="F3878" t="str">
            <v>Offer end date has passed</v>
          </cell>
          <cell r="G3878" t="str">
            <v>Office &amp; Stationery</v>
          </cell>
          <cell r="H3878" t="str">
            <v>Pencil Cases</v>
          </cell>
          <cell r="I3878">
            <v>152.22999999999999</v>
          </cell>
          <cell r="J3878" t="str">
            <v>USD</v>
          </cell>
          <cell r="K3878" t="str">
            <v>Base</v>
          </cell>
          <cell r="L3878" t="str">
            <v>Yes</v>
          </cell>
          <cell r="M3878">
            <v>2039751</v>
          </cell>
          <cell r="N3878">
            <v>2039750</v>
          </cell>
          <cell r="O3878" t="str">
            <v>NETWORK_GEO</v>
          </cell>
          <cell r="P3878">
            <v>18.86</v>
          </cell>
          <cell r="Q3878">
            <v>1</v>
          </cell>
          <cell r="R3878" t="str">
            <v>Seller Fulfilled</v>
          </cell>
          <cell r="S3878" t="str">
            <v>Seller Fulfilled</v>
          </cell>
          <cell r="T3878" t="str">
            <v>4Y0L1V794N0J</v>
          </cell>
          <cell r="U3878" t="str">
            <v>20764608008069</v>
          </cell>
        </row>
        <row r="3879">
          <cell r="A3879" t="str">
            <v>2223-PACK2</v>
          </cell>
          <cell r="B3879">
            <v>684542487</v>
          </cell>
          <cell r="C3879" t="str">
            <v>BAZIC Erasers Vinyl Eraser, Latex Free (4/Pack), 2-Packs</v>
          </cell>
          <cell r="D3879" t="str">
            <v>ACTIVE</v>
          </cell>
          <cell r="E3879" t="str">
            <v>PUBLISHED</v>
          </cell>
          <cell r="F3879"/>
          <cell r="G3879" t="str">
            <v>Office &amp; Stationery</v>
          </cell>
          <cell r="H3879" t="str">
            <v>Pencil Cases</v>
          </cell>
          <cell r="I3879">
            <v>45.88</v>
          </cell>
          <cell r="J3879" t="str">
            <v>USD</v>
          </cell>
          <cell r="K3879" t="str">
            <v>Base</v>
          </cell>
          <cell r="L3879" t="str">
            <v>Yes</v>
          </cell>
          <cell r="M3879">
            <v>2039721</v>
          </cell>
          <cell r="N3879">
            <v>2039750</v>
          </cell>
          <cell r="O3879" t="str">
            <v>NETWORK_GEO</v>
          </cell>
          <cell r="P3879">
            <v>2.5249999999999999</v>
          </cell>
          <cell r="Q3879">
            <v>1</v>
          </cell>
          <cell r="R3879" t="str">
            <v>WFS Eligible</v>
          </cell>
          <cell r="S3879" t="str">
            <v>Seller Fulfilled</v>
          </cell>
          <cell r="T3879" t="str">
            <v>1SB0UA9PJ2OH</v>
          </cell>
          <cell r="U3879" t="str">
            <v>10764608008116</v>
          </cell>
        </row>
        <row r="3880">
          <cell r="A3880" t="str">
            <v>31518-SET2</v>
          </cell>
          <cell r="B3880">
            <v>939541005</v>
          </cell>
          <cell r="C3880" t="str">
            <v>KAPPA Just For Fun Word Finds Book 2 Titles, Hot Air Ballon Word Search, 2-Pack</v>
          </cell>
          <cell r="D3880" t="str">
            <v>ARCHIVED</v>
          </cell>
          <cell r="E3880" t="str">
            <v>UNPUBLISHED</v>
          </cell>
          <cell r="F3880" t="str">
            <v>Offer end date has passed</v>
          </cell>
          <cell r="G3880" t="str">
            <v>Office &amp; Stationery</v>
          </cell>
          <cell r="H3880" t="str">
            <v>Mailers</v>
          </cell>
          <cell r="I3880">
            <v>70.19</v>
          </cell>
          <cell r="J3880" t="str">
            <v>USD</v>
          </cell>
          <cell r="K3880" t="str">
            <v>Base</v>
          </cell>
          <cell r="L3880" t="str">
            <v>Yes</v>
          </cell>
          <cell r="M3880">
            <v>2038013</v>
          </cell>
          <cell r="N3880">
            <v>2038710</v>
          </cell>
          <cell r="O3880" t="str">
            <v>NETWORK_GEO</v>
          </cell>
          <cell r="P3880">
            <v>3.94</v>
          </cell>
          <cell r="Q3880">
            <v>1</v>
          </cell>
          <cell r="R3880" t="str">
            <v>Seller Fulfilled</v>
          </cell>
          <cell r="S3880" t="str">
            <v>Seller Fulfilled</v>
          </cell>
          <cell r="T3880" t="str">
            <v>54BQ97QIBPEU</v>
          </cell>
          <cell r="U3880" t="str">
            <v>20764608082724</v>
          </cell>
        </row>
        <row r="3881">
          <cell r="A3881" t="str">
            <v>3200-BOX</v>
          </cell>
          <cell r="B3881">
            <v>751625651</v>
          </cell>
          <cell r="C3881" t="str">
            <v>BAZIC Paper Punch 3 Hole 1/4" w/ Soft Grip Chip Tray Holder, 24-Pack</v>
          </cell>
          <cell r="D3881" t="str">
            <v>ACTIVE</v>
          </cell>
          <cell r="E3881" t="str">
            <v>UNPUBLISHED</v>
          </cell>
          <cell r="F3881" t="str">
            <v>Reasonable price requirements are not met,Reasonable Price Not Satisfied</v>
          </cell>
          <cell r="G3881" t="str">
            <v>Office &amp; Stationery</v>
          </cell>
          <cell r="H3881" t="str">
            <v>Packing Tapes</v>
          </cell>
          <cell r="I3881">
            <v>11.19</v>
          </cell>
          <cell r="J3881" t="str">
            <v>USD</v>
          </cell>
          <cell r="K3881" t="str">
            <v>Base</v>
          </cell>
          <cell r="L3881" t="str">
            <v>Yes</v>
          </cell>
          <cell r="M3881">
            <v>2048506</v>
          </cell>
          <cell r="N3881">
            <v>2038710</v>
          </cell>
          <cell r="O3881" t="str">
            <v>NETWORK_GEO</v>
          </cell>
          <cell r="P3881">
            <v>0.55000000000000004</v>
          </cell>
          <cell r="Q3881">
            <v>1</v>
          </cell>
          <cell r="R3881" t="str">
            <v>Seller Fulfilled</v>
          </cell>
          <cell r="S3881" t="str">
            <v>Seller Fulfilled</v>
          </cell>
          <cell r="T3881" t="str">
            <v>63BT7YC48O9B</v>
          </cell>
          <cell r="U3881" t="str">
            <v>00465963393376</v>
          </cell>
        </row>
        <row r="3882">
          <cell r="A3882" t="str">
            <v>3803-EACH</v>
          </cell>
          <cell r="B3882">
            <v>23503403</v>
          </cell>
          <cell r="C3882" t="str">
            <v>BAZIC Gold Foil Alphabet Label (378/Pack) [3803]</v>
          </cell>
          <cell r="D3882" t="str">
            <v>ACTIVE</v>
          </cell>
          <cell r="E3882" t="str">
            <v>PUBLISHED</v>
          </cell>
          <cell r="F3882" t="str">
            <v>Reasonable price requirements are not met</v>
          </cell>
          <cell r="G3882" t="str">
            <v>Office &amp; Stationery</v>
          </cell>
          <cell r="H3882" t="str">
            <v>Labels</v>
          </cell>
          <cell r="I3882">
            <v>7.36</v>
          </cell>
          <cell r="J3882" t="str">
            <v>USD</v>
          </cell>
          <cell r="K3882" t="str">
            <v>Base</v>
          </cell>
          <cell r="L3882">
            <v>7.36</v>
          </cell>
          <cell r="M3882">
            <v>2038061</v>
          </cell>
          <cell r="N3882">
            <v>2038710</v>
          </cell>
          <cell r="O3882" t="str">
            <v>NETWORK_GEO</v>
          </cell>
          <cell r="P3882">
            <v>3.62</v>
          </cell>
          <cell r="Q3882">
            <v>1</v>
          </cell>
          <cell r="R3882" t="str">
            <v>Seller Fulfilled</v>
          </cell>
          <cell r="S3882" t="str">
            <v>WFS Eligible</v>
          </cell>
          <cell r="T3882" t="str">
            <v>3RS6U8OT45VL</v>
          </cell>
          <cell r="U3882" t="str">
            <v>20764608009608</v>
          </cell>
        </row>
        <row r="3883">
          <cell r="A3883" t="str">
            <v>4125-CASE</v>
          </cell>
          <cell r="B3883">
            <v>851802924</v>
          </cell>
          <cell r="C3883" t="str">
            <v>BAZIC 3 Ring Binder 1" Economy View Binders Cyan, Hold 175 Sheets, 12-Count</v>
          </cell>
          <cell r="D3883" t="str">
            <v>ACTIVE</v>
          </cell>
          <cell r="E3883" t="str">
            <v>PUBLISHED</v>
          </cell>
          <cell r="F3883" t="str">
            <v>Offer end date has passed,Price Adjusted</v>
          </cell>
          <cell r="G3883" t="str">
            <v>Office &amp; Stationery</v>
          </cell>
          <cell r="H3883" t="str">
            <v>Duct Tapes</v>
          </cell>
          <cell r="I3883">
            <v>39.75</v>
          </cell>
          <cell r="J3883" t="str">
            <v>USD</v>
          </cell>
          <cell r="K3883" t="str">
            <v>Base</v>
          </cell>
          <cell r="L3883" t="str">
            <v>Yes</v>
          </cell>
          <cell r="M3883">
            <v>2039738</v>
          </cell>
          <cell r="N3883">
            <v>2042502</v>
          </cell>
          <cell r="O3883" t="str">
            <v>NETWORK_GEO</v>
          </cell>
          <cell r="P3883">
            <v>4</v>
          </cell>
          <cell r="Q3883">
            <v>1</v>
          </cell>
          <cell r="R3883" t="str">
            <v>Seller Fulfilled</v>
          </cell>
          <cell r="S3883" t="str">
            <v>Seller Fulfilled</v>
          </cell>
          <cell r="T3883" t="str">
            <v>5QN3PXOES01X</v>
          </cell>
          <cell r="U3883" t="str">
            <v>00467479805886</v>
          </cell>
        </row>
        <row r="3884">
          <cell r="A3884" t="str">
            <v>513-CASE</v>
          </cell>
          <cell r="B3884">
            <v>844571323</v>
          </cell>
          <cell r="C3884" t="str">
            <v>BAZIC Quad Ruled Index Cards 3"X5" 3600 Count, 4-1" Graph Ruled Lined Flashcards</v>
          </cell>
          <cell r="D3884" t="str">
            <v>ACTIVE</v>
          </cell>
          <cell r="E3884" t="str">
            <v>PUBLISHED</v>
          </cell>
          <cell r="F3884" t="str">
            <v>Reasonable price requirements are not met,Reasonable Price Not Satisfied</v>
          </cell>
          <cell r="G3884" t="str">
            <v>Office &amp; Stationery</v>
          </cell>
          <cell r="H3884" t="str">
            <v>Index Cards</v>
          </cell>
          <cell r="I3884">
            <v>66.989999999999995</v>
          </cell>
          <cell r="J3884" t="str">
            <v>USD</v>
          </cell>
          <cell r="K3884" t="str">
            <v>Base</v>
          </cell>
          <cell r="L3884">
            <v>66.989999999999995</v>
          </cell>
          <cell r="M3884">
            <v>2039744</v>
          </cell>
          <cell r="N3884">
            <v>2038710</v>
          </cell>
          <cell r="O3884" t="str">
            <v>NETWORK_GEO</v>
          </cell>
          <cell r="P3884">
            <v>7</v>
          </cell>
          <cell r="Q3884">
            <v>1</v>
          </cell>
          <cell r="R3884" t="str">
            <v>Seller Fulfilled</v>
          </cell>
          <cell r="S3884" t="str">
            <v>Seller Fulfilled</v>
          </cell>
          <cell r="T3884" t="str">
            <v>3OPB8MUY5SXE</v>
          </cell>
          <cell r="U3884" t="str">
            <v>10764608009816</v>
          </cell>
        </row>
        <row r="3885">
          <cell r="A3885" t="str">
            <v>550-PACK4</v>
          </cell>
          <cell r="B3885">
            <v>877527435</v>
          </cell>
          <cell r="C3885" t="str">
            <v>BAZIC Sketch Pad 40 Sheet 9"x12", Sketchbook Drawing Pads Sketching Paper, 4-Pack</v>
          </cell>
          <cell r="D3885" t="str">
            <v>ACTIVE</v>
          </cell>
          <cell r="E3885" t="str">
            <v>PUBLISHED</v>
          </cell>
          <cell r="G3885" t="str">
            <v>Office &amp; Stationery</v>
          </cell>
          <cell r="H3885" t="str">
            <v>Writing Notebooks &amp; Sketch Books</v>
          </cell>
          <cell r="I3885">
            <v>22.49</v>
          </cell>
          <cell r="J3885" t="str">
            <v>USD</v>
          </cell>
          <cell r="K3885" t="str">
            <v>Base</v>
          </cell>
          <cell r="L3885">
            <v>22.49</v>
          </cell>
          <cell r="M3885">
            <v>2039723</v>
          </cell>
          <cell r="N3885">
            <v>2038710</v>
          </cell>
          <cell r="O3885" t="str">
            <v>NETWORK_GEO</v>
          </cell>
          <cell r="P3885">
            <v>0.06</v>
          </cell>
          <cell r="Q3885">
            <v>1</v>
          </cell>
          <cell r="R3885" t="str">
            <v>Seller Fulfilled</v>
          </cell>
          <cell r="S3885" t="str">
            <v>Seller Fulfilled</v>
          </cell>
          <cell r="T3885" t="str">
            <v>4QOW4KZ51234</v>
          </cell>
          <cell r="U3885" t="str">
            <v>00764608043028</v>
          </cell>
        </row>
        <row r="3886">
          <cell r="A3886" t="str">
            <v>72749-CASE</v>
          </cell>
          <cell r="B3886">
            <v>432809511</v>
          </cell>
          <cell r="C3886" t="str">
            <v>Spiral Find A Word I Puzzle Books, 8" x 5" Digest Size 2 Titles, 48-Pack</v>
          </cell>
          <cell r="D3886" t="str">
            <v>ARCHIVED</v>
          </cell>
          <cell r="E3886" t="str">
            <v>UNPUBLISHED</v>
          </cell>
          <cell r="F3886" t="str">
            <v>Offer end date has passed</v>
          </cell>
          <cell r="G3886" t="str">
            <v>Crafts</v>
          </cell>
          <cell r="H3886" t="str">
            <v>Coloring Books</v>
          </cell>
          <cell r="I3886">
            <v>52.25</v>
          </cell>
          <cell r="J3886" t="str">
            <v>USD</v>
          </cell>
          <cell r="K3886" t="str">
            <v>Base</v>
          </cell>
          <cell r="L3886" t="str">
            <v>Yes</v>
          </cell>
          <cell r="M3886">
            <v>2038710</v>
          </cell>
          <cell r="N3886">
            <v>2038710</v>
          </cell>
          <cell r="O3886" t="str">
            <v>NETWORK_GEO</v>
          </cell>
          <cell r="P3886">
            <v>7.96</v>
          </cell>
          <cell r="Q3886">
            <v>1</v>
          </cell>
          <cell r="R3886" t="str">
            <v>Seller Fulfilled</v>
          </cell>
          <cell r="S3886" t="str">
            <v>Seller Fulfilled</v>
          </cell>
          <cell r="T3886" t="str">
            <v>3OKB1BL9QY6R</v>
          </cell>
          <cell r="U3886" t="str">
            <v>20088908110506</v>
          </cell>
        </row>
        <row r="3887">
          <cell r="A3887" t="str">
            <v>801-SET4</v>
          </cell>
          <cell r="B3887">
            <v>23331680</v>
          </cell>
          <cell r="C3887" t="str">
            <v>BAZIC 3 Ring Pencil Pouch, School Student Office, Assorted Color, 4-Pack</v>
          </cell>
          <cell r="D3887" t="str">
            <v>ACTIVE</v>
          </cell>
          <cell r="E3887" t="str">
            <v>SYSTEM_PROBLEM</v>
          </cell>
          <cell r="F3887" t="str">
            <v>Compliance - Childrenâ€™s Product Policy</v>
          </cell>
          <cell r="G3887" t="str">
            <v>Office &amp; Stationery</v>
          </cell>
          <cell r="H3887" t="str">
            <v>Markers</v>
          </cell>
          <cell r="I3887">
            <v>7.99</v>
          </cell>
          <cell r="J3887" t="str">
            <v>USD</v>
          </cell>
          <cell r="K3887" t="str">
            <v>Base</v>
          </cell>
          <cell r="L3887" t="str">
            <v>Yes</v>
          </cell>
          <cell r="M3887">
            <v>2039750</v>
          </cell>
          <cell r="N3887">
            <v>2039746</v>
          </cell>
          <cell r="O3887" t="str">
            <v>NETWORK_GEO</v>
          </cell>
          <cell r="P3887">
            <v>0.12</v>
          </cell>
          <cell r="Q3887">
            <v>1</v>
          </cell>
          <cell r="R3887" t="str">
            <v>Seller Fulfilled</v>
          </cell>
          <cell r="S3887" t="str">
            <v>Seller Fulfilled</v>
          </cell>
          <cell r="T3887" t="str">
            <v>2EIR87RWF8PF</v>
          </cell>
          <cell r="U3887" t="str">
            <v>00764608012475</v>
          </cell>
        </row>
        <row r="3888">
          <cell r="A3888" t="str">
            <v>1031-EACH</v>
          </cell>
          <cell r="B3888">
            <v>776801337</v>
          </cell>
          <cell r="C3888" t="str">
            <v>BAZIC 16" Blue Basic Collection Backpack</v>
          </cell>
          <cell r="D3888" t="str">
            <v>ACTIVE</v>
          </cell>
          <cell r="E3888" t="str">
            <v>PUBLISHED</v>
          </cell>
          <cell r="F3888" t="str">
            <v>Offer end date has passed</v>
          </cell>
          <cell r="G3888" t="str">
            <v>Travel, Luggage &amp; Accessories</v>
          </cell>
          <cell r="H3888" t="str">
            <v>Backpacks</v>
          </cell>
          <cell r="I3888">
            <v>12.2</v>
          </cell>
          <cell r="J3888" t="str">
            <v>USD</v>
          </cell>
          <cell r="K3888" t="str">
            <v>Base</v>
          </cell>
          <cell r="L3888">
            <v>12.2</v>
          </cell>
          <cell r="M3888">
            <v>2038980</v>
          </cell>
          <cell r="N3888">
            <v>2039746</v>
          </cell>
          <cell r="O3888">
            <v>0.65</v>
          </cell>
          <cell r="P3888">
            <v>3.22</v>
          </cell>
          <cell r="Q3888">
            <v>1</v>
          </cell>
          <cell r="R3888" t="str">
            <v>Seller Fulfilled</v>
          </cell>
          <cell r="S3888" t="str">
            <v>Seller Fulfilled</v>
          </cell>
          <cell r="T3888" t="str">
            <v>5ME6VQHCJOO5</v>
          </cell>
          <cell r="U3888" t="str">
            <v>10764608012892</v>
          </cell>
        </row>
        <row r="3889">
          <cell r="A3889" t="str">
            <v>1107-EACH</v>
          </cell>
          <cell r="B3889">
            <v>5177046897</v>
          </cell>
          <cell r="C3889" t="str">
            <v>CAVALLERO 17" Blue Camo Backpack, BAZIC x SYDNEY Fashion Backpack Shoulder Bag Casual Travel Bag Hiking Daypack</v>
          </cell>
          <cell r="D3889" t="str">
            <v>ARCHIVED</v>
          </cell>
          <cell r="E3889" t="str">
            <v>UNPUBLISHED</v>
          </cell>
          <cell r="F3889" t="str">
            <v>Offer end date has passed</v>
          </cell>
          <cell r="G3889" t="str">
            <v>Office &amp; Stationery</v>
          </cell>
          <cell r="H3889" t="str">
            <v>Markers</v>
          </cell>
          <cell r="I3889">
            <v>40.5</v>
          </cell>
          <cell r="J3889" t="str">
            <v>USD</v>
          </cell>
          <cell r="K3889" t="str">
            <v>Base</v>
          </cell>
          <cell r="L3889" t="str">
            <v>Yes</v>
          </cell>
          <cell r="M3889">
            <v>2038980</v>
          </cell>
          <cell r="N3889">
            <v>2039746</v>
          </cell>
          <cell r="O3889" t="str">
            <v>NETWORK_GEO</v>
          </cell>
          <cell r="P3889">
            <v>3.5</v>
          </cell>
          <cell r="Q3889">
            <v>1</v>
          </cell>
          <cell r="R3889" t="str">
            <v>Seller Fulfilled</v>
          </cell>
          <cell r="S3889" t="str">
            <v>Seller Fulfilled</v>
          </cell>
          <cell r="T3889" t="str">
            <v>5X7CZORR8GBR</v>
          </cell>
          <cell r="U3889" t="str">
            <v>10764608012922</v>
          </cell>
        </row>
        <row r="3890">
          <cell r="A3890" t="str">
            <v>1262-PACK2</v>
          </cell>
          <cell r="B3890">
            <v>826420967</v>
          </cell>
          <cell r="C3890" t="str">
            <v>BAZIC Permanent Marker Fine Line, Mini Assorted Color Markers (6/Pack), 2-Packs</v>
          </cell>
          <cell r="D3890" t="str">
            <v>ARCHIVED</v>
          </cell>
          <cell r="E3890" t="str">
            <v>UNPUBLISHED</v>
          </cell>
          <cell r="F3890" t="str">
            <v>Offer end date has passed</v>
          </cell>
          <cell r="G3890" t="str">
            <v>Office &amp; Stationery</v>
          </cell>
          <cell r="H3890" t="str">
            <v>Correction Fluid</v>
          </cell>
          <cell r="I3890">
            <v>7.99</v>
          </cell>
          <cell r="J3890" t="str">
            <v>USD</v>
          </cell>
          <cell r="K3890" t="str">
            <v>Base</v>
          </cell>
          <cell r="L3890" t="str">
            <v>Yes</v>
          </cell>
          <cell r="M3890">
            <v>2039746</v>
          </cell>
          <cell r="N3890">
            <v>2039913</v>
          </cell>
          <cell r="O3890" t="str">
            <v>NETWORK_GEO</v>
          </cell>
          <cell r="P3890">
            <v>0.15</v>
          </cell>
          <cell r="Q3890">
            <v>1</v>
          </cell>
          <cell r="R3890" t="str">
            <v>WFS Eligible</v>
          </cell>
          <cell r="S3890" t="str">
            <v>Seller Fulfilled</v>
          </cell>
          <cell r="T3890" t="str">
            <v>66A9SE0Z70V6</v>
          </cell>
          <cell r="U3890" t="str">
            <v>00764608016138</v>
          </cell>
        </row>
        <row r="3891">
          <cell r="A3891" t="str">
            <v>17018-A-BOX</v>
          </cell>
          <cell r="B3891">
            <v>839727682</v>
          </cell>
          <cell r="C3891" t="str">
            <v>BAZIC Fiero Red Fiber Tip Fineliner Pen, 0.4mm Extra Fine Tip (4/Pack), 24-Pack</v>
          </cell>
          <cell r="D3891" t="str">
            <v>ACTIVE</v>
          </cell>
          <cell r="E3891" t="str">
            <v>PUBLISHED</v>
          </cell>
          <cell r="G3891" t="str">
            <v>Office &amp; Stationery</v>
          </cell>
          <cell r="H3891" t="str">
            <v>Pens</v>
          </cell>
          <cell r="I3891">
            <v>45.51</v>
          </cell>
          <cell r="J3891" t="str">
            <v>USD</v>
          </cell>
          <cell r="K3891" t="str">
            <v>Base</v>
          </cell>
          <cell r="L3891">
            <v>45.51</v>
          </cell>
          <cell r="M3891">
            <v>2039719</v>
          </cell>
          <cell r="N3891">
            <v>2039719</v>
          </cell>
          <cell r="O3891" t="str">
            <v>NETWORK_GEO</v>
          </cell>
          <cell r="P3891">
            <v>0.15</v>
          </cell>
          <cell r="Q3891">
            <v>1</v>
          </cell>
          <cell r="R3891" t="str">
            <v>Seller Fulfilled</v>
          </cell>
          <cell r="S3891" t="str">
            <v>Seller Fulfilled</v>
          </cell>
          <cell r="T3891" t="str">
            <v>2YIWHJX4PYNC</v>
          </cell>
          <cell r="U3891" t="str">
            <v>00764608170274</v>
          </cell>
        </row>
        <row r="3892">
          <cell r="A3892" t="str">
            <v>1736-EACH</v>
          </cell>
          <cell r="B3892">
            <v>24889469</v>
          </cell>
          <cell r="C3892" t="str">
            <v>BAZIC Ballpoint Prima Black Stick Pens, Soft Grip 1.0 mm, (8/Pack), 1-Pack</v>
          </cell>
          <cell r="D3892" t="str">
            <v>ACTIVE</v>
          </cell>
          <cell r="E3892" t="str">
            <v>PUBLISHED</v>
          </cell>
          <cell r="F3892" t="str">
            <v>Compliance - Childrenâ€™s Product Policy,No Match Found - Adjusted to your last submitted price</v>
          </cell>
          <cell r="G3892" t="str">
            <v>Office &amp; Stationery</v>
          </cell>
          <cell r="H3892" t="str">
            <v>Pens</v>
          </cell>
          <cell r="I3892">
            <v>61.99</v>
          </cell>
          <cell r="J3892" t="str">
            <v>USD</v>
          </cell>
          <cell r="K3892" t="str">
            <v>Base</v>
          </cell>
          <cell r="L3892" t="str">
            <v>Yes</v>
          </cell>
          <cell r="M3892">
            <v>2039719</v>
          </cell>
          <cell r="N3892">
            <v>2039719</v>
          </cell>
          <cell r="O3892" t="str">
            <v>NETWORK_GEO</v>
          </cell>
          <cell r="P3892">
            <v>5.28</v>
          </cell>
          <cell r="Q3892">
            <v>1</v>
          </cell>
          <cell r="R3892" t="str">
            <v>Seller Fulfilled</v>
          </cell>
          <cell r="S3892" t="str">
            <v>Seller Fulfilled</v>
          </cell>
          <cell r="T3892" t="str">
            <v>3GMF5GDK1JXE</v>
          </cell>
          <cell r="U3892" t="str">
            <v>10764608170370</v>
          </cell>
        </row>
        <row r="3893">
          <cell r="A3893" t="str">
            <v>1801-SET4</v>
          </cell>
          <cell r="B3893">
            <v>119446954</v>
          </cell>
          <cell r="C3893" t="str">
            <v>BAZIC Plastic Clipboard Memo Size 9" x 6" Low Profile Clip Board, 4-Pack</v>
          </cell>
          <cell r="D3893" t="str">
            <v>ACTIVE</v>
          </cell>
          <cell r="E3893" t="str">
            <v>PUBLISHED</v>
          </cell>
          <cell r="F3893"/>
          <cell r="G3893" t="str">
            <v>Office &amp; Stationery</v>
          </cell>
          <cell r="H3893" t="str">
            <v>Pens</v>
          </cell>
          <cell r="I3893">
            <v>7.99</v>
          </cell>
          <cell r="J3893" t="str">
            <v>USD</v>
          </cell>
          <cell r="K3893" t="str">
            <v>Base</v>
          </cell>
          <cell r="L3893" t="str">
            <v>Yes</v>
          </cell>
          <cell r="M3893">
            <v>2039893</v>
          </cell>
          <cell r="N3893">
            <v>2039719</v>
          </cell>
          <cell r="O3893" t="str">
            <v>NETWORK_GEO</v>
          </cell>
          <cell r="P3893">
            <v>0.1</v>
          </cell>
          <cell r="Q3893">
            <v>1</v>
          </cell>
          <cell r="R3893" t="str">
            <v>Seller Fulfilled</v>
          </cell>
          <cell r="S3893" t="str">
            <v>Seller Fulfilled</v>
          </cell>
          <cell r="T3893" t="str">
            <v>315IVJPNMOF5</v>
          </cell>
          <cell r="U3893" t="str">
            <v>00764608170854</v>
          </cell>
        </row>
        <row r="3894">
          <cell r="A3894" t="str">
            <v>18834-SET6</v>
          </cell>
          <cell r="B3894">
            <v>430165260</v>
          </cell>
          <cell r="C3894" t="str">
            <v>Mandalas Coloring Book for Adults [18834]</v>
          </cell>
          <cell r="D3894" t="str">
            <v>ARCHIVED</v>
          </cell>
          <cell r="E3894" t="str">
            <v>UNPUBLISHED</v>
          </cell>
          <cell r="F3894" t="str">
            <v>Offer end date has passed</v>
          </cell>
          <cell r="G3894" t="str">
            <v>Office &amp; Stationery</v>
          </cell>
          <cell r="H3894" t="str">
            <v>Pens</v>
          </cell>
          <cell r="I3894">
            <v>11.48</v>
          </cell>
          <cell r="J3894" t="str">
            <v>USD</v>
          </cell>
          <cell r="K3894" t="str">
            <v>Base</v>
          </cell>
          <cell r="L3894" t="str">
            <v>Yes</v>
          </cell>
          <cell r="M3894">
            <v>2038710</v>
          </cell>
          <cell r="N3894">
            <v>2039719</v>
          </cell>
          <cell r="O3894" t="str">
            <v>NETWORK_GEO</v>
          </cell>
          <cell r="P3894">
            <v>0.23</v>
          </cell>
          <cell r="Q3894">
            <v>1</v>
          </cell>
          <cell r="R3894" t="str">
            <v>Seller Fulfilled</v>
          </cell>
          <cell r="S3894" t="str">
            <v>Seller Fulfilled</v>
          </cell>
          <cell r="T3894" t="str">
            <v>3FVQONYZZLER</v>
          </cell>
          <cell r="U3894" t="str">
            <v>00764608170885</v>
          </cell>
        </row>
        <row r="3895">
          <cell r="A3895" t="str">
            <v>1942-BOX</v>
          </cell>
          <cell r="B3895">
            <v>5378118483</v>
          </cell>
          <cell r="C3895" t="str">
            <v>BAZIC Pencil Sharpener with Eraser, Single Hole Manual Small Colorful Sharpeners (2/Pack), 24-Pack</v>
          </cell>
          <cell r="D3895" t="str">
            <v>ACTIVE</v>
          </cell>
          <cell r="E3895" t="str">
            <v>PUBLISHED</v>
          </cell>
          <cell r="F3895" t="str">
            <v>Offer end date has passed</v>
          </cell>
          <cell r="G3895" t="str">
            <v>Office &amp; Stationery</v>
          </cell>
          <cell r="H3895" t="str">
            <v>Manual Pencil Sharpeners</v>
          </cell>
          <cell r="I3895">
            <v>34.409999999999997</v>
          </cell>
          <cell r="J3895" t="str">
            <v>USD</v>
          </cell>
          <cell r="K3895" t="str">
            <v>Base</v>
          </cell>
          <cell r="L3895">
            <v>34.409999999999997</v>
          </cell>
          <cell r="M3895">
            <v>2039751</v>
          </cell>
          <cell r="N3895">
            <v>2039719</v>
          </cell>
          <cell r="O3895">
            <v>2.06</v>
          </cell>
          <cell r="P3895">
            <v>0.33</v>
          </cell>
          <cell r="Q3895">
            <v>1</v>
          </cell>
          <cell r="R3895" t="str">
            <v>Seller Fulfilled</v>
          </cell>
          <cell r="S3895" t="str">
            <v>Seller Fulfilled</v>
          </cell>
          <cell r="T3895" t="str">
            <v>11RU55RA4R87</v>
          </cell>
          <cell r="U3895" t="str">
            <v>00764608017111</v>
          </cell>
        </row>
        <row r="3896">
          <cell r="A3896" t="str">
            <v>2081-CASE</v>
          </cell>
          <cell r="B3896">
            <v>9976963724</v>
          </cell>
          <cell r="C3896" t="str">
            <v>BAZIC TinyBond Permanent Glue Tape 8 mm x 5.47 Yard, Double Sided Mini Adhesive Tape Rollers, 144-Pack</v>
          </cell>
          <cell r="D3896" t="str">
            <v>ACTIVE</v>
          </cell>
          <cell r="E3896" t="str">
            <v>PUBLISHED</v>
          </cell>
          <cell r="F3896" t="str">
            <v>Offer end date has passed</v>
          </cell>
          <cell r="G3896" t="str">
            <v>Office &amp; Stationery</v>
          </cell>
          <cell r="H3896" t="str">
            <v>Correction Tape</v>
          </cell>
          <cell r="I3896">
            <v>145.30000000000001</v>
          </cell>
          <cell r="J3896" t="str">
            <v>USD</v>
          </cell>
          <cell r="K3896" t="str">
            <v>Base</v>
          </cell>
          <cell r="L3896">
            <v>145.30000000000001</v>
          </cell>
          <cell r="M3896">
            <v>2039913</v>
          </cell>
          <cell r="N3896">
            <v>2039719</v>
          </cell>
          <cell r="O3896">
            <v>6.8</v>
          </cell>
          <cell r="P3896">
            <v>0.11</v>
          </cell>
          <cell r="Q3896">
            <v>1</v>
          </cell>
          <cell r="R3896" t="str">
            <v>Seller Fulfilled</v>
          </cell>
          <cell r="S3896" t="str">
            <v>Seller Fulfilled</v>
          </cell>
          <cell r="T3896" t="str">
            <v>2QHIR01LDKI1</v>
          </cell>
          <cell r="U3896" t="str">
            <v>00764608017227</v>
          </cell>
        </row>
        <row r="3897">
          <cell r="A3897" t="str">
            <v>2095-CASE</v>
          </cell>
          <cell r="B3897">
            <v>6932568884</v>
          </cell>
          <cell r="C3897" t="str">
            <v>BAZIC Hot Glue Gun Sticks Mini 3.9" x 0.27", Clear Dual Temp All Purpose Hot Melt Glue Stick (50/Pack), 72-Packs</v>
          </cell>
          <cell r="D3897" t="str">
            <v>ACTIVE</v>
          </cell>
          <cell r="E3897" t="str">
            <v>PUBLISHED</v>
          </cell>
          <cell r="G3897" t="str">
            <v>Crafts</v>
          </cell>
          <cell r="H3897" t="str">
            <v>Glue Gun Sticks</v>
          </cell>
          <cell r="I3897">
            <v>240.25</v>
          </cell>
          <cell r="J3897" t="str">
            <v>USD</v>
          </cell>
          <cell r="K3897" t="str">
            <v>Base</v>
          </cell>
          <cell r="L3897">
            <v>240.25</v>
          </cell>
          <cell r="M3897">
            <v>2038710</v>
          </cell>
          <cell r="N3897">
            <v>2039719</v>
          </cell>
          <cell r="O3897" t="str">
            <v>NETWORK_GEO</v>
          </cell>
          <cell r="P3897">
            <v>7.0000000000000007E-2</v>
          </cell>
          <cell r="Q3897">
            <v>1</v>
          </cell>
          <cell r="R3897" t="str">
            <v>Seller Fulfilled</v>
          </cell>
          <cell r="S3897" t="str">
            <v>Seller Fulfilled</v>
          </cell>
          <cell r="T3897" t="str">
            <v>5Z40FOF9S5K6</v>
          </cell>
          <cell r="U3897" t="str">
            <v>00764608017302</v>
          </cell>
        </row>
        <row r="3898">
          <cell r="A3898" t="str">
            <v>2185-CASE</v>
          </cell>
          <cell r="B3898">
            <v>862480260</v>
          </cell>
          <cell r="C3898" t="str">
            <v>BAZIC 2 Pockets Paper Folder, Premium Leatherette Portfolio, 125-Count</v>
          </cell>
          <cell r="D3898" t="str">
            <v>ACTIVE</v>
          </cell>
          <cell r="E3898" t="str">
            <v>PUBLISHED</v>
          </cell>
          <cell r="F3898" t="str">
            <v>Offer end date has passed</v>
          </cell>
          <cell r="G3898" t="str">
            <v>Home &amp; Garden</v>
          </cell>
          <cell r="H3898" t="str">
            <v>Bookcases</v>
          </cell>
          <cell r="I3898">
            <v>281.81</v>
          </cell>
          <cell r="J3898" t="str">
            <v>USD</v>
          </cell>
          <cell r="K3898" t="str">
            <v>Base</v>
          </cell>
          <cell r="L3898" t="str">
            <v>Yes</v>
          </cell>
          <cell r="M3898">
            <v>2039742</v>
          </cell>
          <cell r="N3898">
            <v>2038710</v>
          </cell>
          <cell r="O3898" t="str">
            <v>NETWORK_GEO</v>
          </cell>
          <cell r="P3898">
            <v>24.2</v>
          </cell>
          <cell r="Q3898">
            <v>1</v>
          </cell>
          <cell r="R3898" t="str">
            <v>Seller Fulfilled</v>
          </cell>
          <cell r="S3898" t="str">
            <v>Walmart Fulfilled</v>
          </cell>
          <cell r="T3898" t="str">
            <v>67F1QSYMYMZN</v>
          </cell>
          <cell r="U3898" t="str">
            <v>20764608200708</v>
          </cell>
        </row>
        <row r="3899">
          <cell r="A3899" t="str">
            <v>250-BOX</v>
          </cell>
          <cell r="B3899">
            <v>5319722895</v>
          </cell>
          <cell r="C3899" t="str">
            <v>BAZIC Brass Plated Fasteners 1/2 Inch, Round Head Paper Fastener Brads (100/Pack), 24-Pack</v>
          </cell>
          <cell r="D3899" t="str">
            <v>ACTIVE</v>
          </cell>
          <cell r="E3899" t="str">
            <v>PUBLISHED</v>
          </cell>
          <cell r="F3899" t="str">
            <v>Reasonable price requirements are not met,Reasonable Price Not Satisfied</v>
          </cell>
          <cell r="G3899" t="str">
            <v>Office &amp; Stationery</v>
          </cell>
          <cell r="H3899" t="str">
            <v>File &amp; Paper Fasteners</v>
          </cell>
          <cell r="I3899">
            <v>37.49</v>
          </cell>
          <cell r="J3899" t="str">
            <v>USD</v>
          </cell>
          <cell r="K3899" t="str">
            <v>Base</v>
          </cell>
          <cell r="L3899">
            <v>37.49</v>
          </cell>
          <cell r="M3899">
            <v>2039905</v>
          </cell>
          <cell r="N3899">
            <v>2039872</v>
          </cell>
          <cell r="O3899" t="str">
            <v>NETWORK_GEO</v>
          </cell>
          <cell r="P3899">
            <v>8</v>
          </cell>
          <cell r="Q3899">
            <v>1</v>
          </cell>
          <cell r="R3899" t="str">
            <v>Seller Fulfilled</v>
          </cell>
          <cell r="S3899" t="str">
            <v>Seller Fulfilled</v>
          </cell>
          <cell r="T3899" t="str">
            <v>2LJ90I408JWC</v>
          </cell>
          <cell r="U3899" t="str">
            <v>10764608020248</v>
          </cell>
        </row>
        <row r="3900">
          <cell r="A3900" t="str">
            <v>2519-EACH</v>
          </cell>
          <cell r="B3900">
            <v>26828131</v>
          </cell>
          <cell r="C3900" t="str">
            <v>BAZIC 12 Color Premium Jumbo Crayons [2519]</v>
          </cell>
          <cell r="D3900" t="str">
            <v>ACTIVE</v>
          </cell>
          <cell r="E3900" t="str">
            <v>PUBLISHED</v>
          </cell>
          <cell r="F3900" t="str">
            <v>Offer end date has passed</v>
          </cell>
          <cell r="G3900" t="str">
            <v>Office &amp; Stationery</v>
          </cell>
          <cell r="H3900" t="str">
            <v>Paper Clips</v>
          </cell>
          <cell r="I3900">
            <v>6.99</v>
          </cell>
          <cell r="J3900" t="str">
            <v>USD</v>
          </cell>
          <cell r="K3900" t="str">
            <v>Base</v>
          </cell>
          <cell r="L3900" t="str">
            <v>Yes</v>
          </cell>
          <cell r="M3900">
            <v>2039722</v>
          </cell>
          <cell r="N3900">
            <v>2039905</v>
          </cell>
          <cell r="O3900" t="str">
            <v>ALWAYS_TWO_DAY</v>
          </cell>
          <cell r="P3900">
            <v>0.18</v>
          </cell>
          <cell r="Q3900">
            <v>1</v>
          </cell>
          <cell r="R3900" t="str">
            <v>Walmart Fulfilled</v>
          </cell>
          <cell r="S3900" t="str">
            <v>Seller Fulfilled</v>
          </cell>
          <cell r="T3900" t="str">
            <v>2186SJ3KMRCL</v>
          </cell>
          <cell r="U3900" t="str">
            <v>00764608002032</v>
          </cell>
        </row>
        <row r="3901">
          <cell r="A3901" t="str">
            <v>3165-SET6</v>
          </cell>
          <cell r="B3901">
            <v>618209123</v>
          </cell>
          <cell r="C3901" t="str">
            <v>BAZIC Expanding Plastic File Folder 7 Pockets w/ A-Z Tab, 6-Pack</v>
          </cell>
          <cell r="D3901" t="str">
            <v>ARCHIVED</v>
          </cell>
          <cell r="E3901" t="str">
            <v>UNPUBLISHED</v>
          </cell>
          <cell r="F3901" t="str">
            <v>Offer end date has passed</v>
          </cell>
          <cell r="G3901" t="str">
            <v>Office &amp; Stationery</v>
          </cell>
          <cell r="H3901" t="str">
            <v>Glue</v>
          </cell>
          <cell r="I3901">
            <v>9.7899999999999991</v>
          </cell>
          <cell r="J3901" t="str">
            <v>USD</v>
          </cell>
          <cell r="K3901" t="str">
            <v>Base</v>
          </cell>
          <cell r="L3901" t="str">
            <v>Yes</v>
          </cell>
          <cell r="M3901">
            <v>2039742</v>
          </cell>
          <cell r="N3901">
            <v>2039872</v>
          </cell>
          <cell r="O3901" t="str">
            <v>NETWORK_GEO</v>
          </cell>
          <cell r="P3901">
            <v>0.24</v>
          </cell>
          <cell r="Q3901">
            <v>1</v>
          </cell>
          <cell r="R3901" t="str">
            <v>WFS Eligible</v>
          </cell>
          <cell r="S3901" t="str">
            <v>Seller Fulfilled</v>
          </cell>
          <cell r="T3901" t="str">
            <v>22Z9GHC6T2QW</v>
          </cell>
          <cell r="U3901" t="str">
            <v>00764608020302</v>
          </cell>
        </row>
        <row r="3902">
          <cell r="A3902" t="str">
            <v>38150-SET8</v>
          </cell>
          <cell r="B3902">
            <v>118515947</v>
          </cell>
          <cell r="C3902" t="str">
            <v>Treasury of Illustrated Classics Hardcover Storybooks</v>
          </cell>
          <cell r="D3902" t="str">
            <v>ACTIVE</v>
          </cell>
          <cell r="E3902" t="str">
            <v>PUBLISHED</v>
          </cell>
          <cell r="F3902" t="str">
            <v>Offer end date has passed,Price Adjusted</v>
          </cell>
          <cell r="G3902" t="str">
            <v>Office &amp; Stationery</v>
          </cell>
          <cell r="H3902" t="str">
            <v>Glue</v>
          </cell>
          <cell r="I3902">
            <v>111.99</v>
          </cell>
          <cell r="J3902" t="str">
            <v>USD</v>
          </cell>
          <cell r="K3902" t="str">
            <v>Base</v>
          </cell>
          <cell r="L3902" t="str">
            <v>Yes</v>
          </cell>
          <cell r="M3902">
            <v>2038710</v>
          </cell>
          <cell r="N3902">
            <v>2039872</v>
          </cell>
          <cell r="O3902" t="str">
            <v>NETWORK_GEO</v>
          </cell>
          <cell r="P3902">
            <v>19.399999999999999</v>
          </cell>
          <cell r="Q3902">
            <v>1</v>
          </cell>
          <cell r="R3902" t="str">
            <v>Seller Fulfilled</v>
          </cell>
          <cell r="S3902" t="str">
            <v>Seller Fulfilled</v>
          </cell>
          <cell r="T3902" t="str">
            <v>665F507PRXMX</v>
          </cell>
          <cell r="U3902" t="str">
            <v>20764608020443</v>
          </cell>
        </row>
        <row r="3903">
          <cell r="A3903" t="str">
            <v>4412-SET4</v>
          </cell>
          <cell r="B3903">
            <v>30482000</v>
          </cell>
          <cell r="C3903" t="str">
            <v>BAZIC 8" Classic Grip Stainless Steel Scissors [4412]</v>
          </cell>
          <cell r="D3903" t="str">
            <v>ACTIVE</v>
          </cell>
          <cell r="E3903" t="str">
            <v>PUBLISHED</v>
          </cell>
          <cell r="F3903" t="str">
            <v>Reasonable price requirements are not met,Reasonable Price Not Satisfied</v>
          </cell>
          <cell r="G3903" t="str">
            <v>Office &amp; Stationery</v>
          </cell>
          <cell r="H3903" t="str">
            <v>Scissors</v>
          </cell>
          <cell r="I3903">
            <v>11.19</v>
          </cell>
          <cell r="J3903" t="str">
            <v>USD</v>
          </cell>
          <cell r="K3903" t="str">
            <v>Base</v>
          </cell>
          <cell r="L3903">
            <v>11.19</v>
          </cell>
          <cell r="M3903">
            <v>2039728</v>
          </cell>
          <cell r="N3903">
            <v>2039872</v>
          </cell>
          <cell r="O3903" t="str">
            <v>NETWORK_GEO</v>
          </cell>
          <cell r="P3903">
            <v>31.62</v>
          </cell>
          <cell r="Q3903">
            <v>1</v>
          </cell>
          <cell r="R3903" t="str">
            <v>Seller Fulfilled</v>
          </cell>
          <cell r="S3903" t="str">
            <v>Seller Fulfilled</v>
          </cell>
          <cell r="T3903" t="str">
            <v>65I5O67KTNPC</v>
          </cell>
          <cell r="U3903" t="str">
            <v>20764608020511</v>
          </cell>
        </row>
        <row r="3904">
          <cell r="A3904" t="str">
            <v>4437-CASE</v>
          </cell>
          <cell r="B3904">
            <v>18447954402</v>
          </cell>
          <cell r="C3904" t="str">
            <v>BAZIC Products Craft Sewing Scissors 4" Stainless Steel Scissor, Straight Handle For Left and Right Hand, Set of 4 Colors, 288-Count</v>
          </cell>
          <cell r="D3904" t="str">
            <v>ACTIVE</v>
          </cell>
          <cell r="E3904" t="str">
            <v>PUBLISHED</v>
          </cell>
          <cell r="F3904" t="str">
            <v>PRICING_ERROR,PRICING_ERROR</v>
          </cell>
          <cell r="G3904" t="str">
            <v>Office &amp; Stationery</v>
          </cell>
          <cell r="H3904" t="str">
            <v>Office Book Rings</v>
          </cell>
          <cell r="I3904">
            <v>10.99</v>
          </cell>
          <cell r="J3904" t="str">
            <v>USD</v>
          </cell>
          <cell r="K3904" t="str">
            <v>Base</v>
          </cell>
          <cell r="L3904" t="str">
            <v>No</v>
          </cell>
          <cell r="M3904">
            <v>2039728</v>
          </cell>
          <cell r="N3904">
            <v>2038710</v>
          </cell>
          <cell r="O3904" t="str">
            <v>NETWORK_GEO</v>
          </cell>
          <cell r="P3904">
            <v>0.44</v>
          </cell>
          <cell r="Q3904">
            <v>1</v>
          </cell>
          <cell r="R3904" t="str">
            <v>Seller Fulfilled</v>
          </cell>
          <cell r="S3904" t="str">
            <v>Seller Fulfilled</v>
          </cell>
          <cell r="T3904" t="str">
            <v>3F8AWUVRGE2D</v>
          </cell>
          <cell r="U3904" t="str">
            <v>00467599782678</v>
          </cell>
        </row>
        <row r="3905">
          <cell r="A3905" t="str">
            <v>534-BOX</v>
          </cell>
          <cell r="B3905">
            <v>496693299</v>
          </cell>
          <cell r="C3905" t="str">
            <v>BAZIC Multiplication Flash Cards, Numbers Math Flashcards (36/Pack), 24-Packs</v>
          </cell>
          <cell r="D3905" t="str">
            <v>ACTIVE</v>
          </cell>
          <cell r="E3905" t="str">
            <v>PUBLISHED</v>
          </cell>
          <cell r="G3905" t="str">
            <v>Office &amp; Stationery</v>
          </cell>
          <cell r="H3905" t="str">
            <v>Flash Cards</v>
          </cell>
          <cell r="I3905">
            <v>45.5</v>
          </cell>
          <cell r="J3905" t="str">
            <v>USD</v>
          </cell>
          <cell r="K3905" t="str">
            <v>Base</v>
          </cell>
          <cell r="L3905">
            <v>45.5</v>
          </cell>
          <cell r="M3905">
            <v>2039914</v>
          </cell>
          <cell r="N3905">
            <v>2039896</v>
          </cell>
          <cell r="O3905" t="str">
            <v>NETWORK_GEO</v>
          </cell>
          <cell r="P3905">
            <v>0.12</v>
          </cell>
          <cell r="Q3905">
            <v>1</v>
          </cell>
          <cell r="R3905" t="str">
            <v>Seller Fulfilled</v>
          </cell>
          <cell r="S3905" t="str">
            <v>Seller Fulfilled</v>
          </cell>
          <cell r="T3905" t="str">
            <v>6F14ORX1ULJ4</v>
          </cell>
          <cell r="U3905" t="str">
            <v>00764608023006</v>
          </cell>
        </row>
        <row r="3906">
          <cell r="A3906" t="str">
            <v>5437-CASE</v>
          </cell>
          <cell r="B3906">
            <v>745260470</v>
          </cell>
          <cell r="C3906" t="str">
            <v>BAZIC Poly Bubble Mailers 10.5" x 15" #5 Padded Shipping Envelope, 100 Count</v>
          </cell>
          <cell r="D3906" t="str">
            <v>ACTIVE</v>
          </cell>
          <cell r="E3906" t="str">
            <v>PUBLISHED</v>
          </cell>
          <cell r="F3906" t="str">
            <v>Offer end date has passed</v>
          </cell>
          <cell r="G3906" t="str">
            <v>Office &amp; Stationery</v>
          </cell>
          <cell r="H3906" t="str">
            <v>Highlighters</v>
          </cell>
          <cell r="I3906">
            <v>11.75</v>
          </cell>
          <cell r="J3906" t="str">
            <v>USD</v>
          </cell>
          <cell r="K3906" t="str">
            <v>Base</v>
          </cell>
          <cell r="L3906" t="str">
            <v>Yes</v>
          </cell>
          <cell r="M3906">
            <v>2038710</v>
          </cell>
          <cell r="N3906">
            <v>2039896</v>
          </cell>
          <cell r="O3906" t="str">
            <v>ALWAYS_TWO_DAY</v>
          </cell>
          <cell r="P3906">
            <v>0.36</v>
          </cell>
          <cell r="Q3906">
            <v>1</v>
          </cell>
          <cell r="R3906" t="str">
            <v>Walmart Fulfilled</v>
          </cell>
          <cell r="S3906" t="str">
            <v>Seller Fulfilled</v>
          </cell>
          <cell r="T3906" t="str">
            <v>42F6M1MDH0CH</v>
          </cell>
          <cell r="U3906" t="str">
            <v>00764608023488</v>
          </cell>
        </row>
        <row r="3907">
          <cell r="A3907" t="str">
            <v>548-PACK2</v>
          </cell>
          <cell r="B3907">
            <v>623829285</v>
          </cell>
          <cell r="C3907" t="str">
            <v>BAZIC Alphabet Flash Cards, Picture ABCs Letters (36/Pack), 2-Packs</v>
          </cell>
          <cell r="D3907" t="str">
            <v>ACTIVE</v>
          </cell>
          <cell r="E3907" t="str">
            <v>PUBLISHED</v>
          </cell>
          <cell r="G3907" t="str">
            <v>Office &amp; Stationery</v>
          </cell>
          <cell r="H3907" t="str">
            <v>Flash Cards</v>
          </cell>
          <cell r="I3907">
            <v>8.99</v>
          </cell>
          <cell r="J3907" t="str">
            <v>USD</v>
          </cell>
          <cell r="K3907" t="str">
            <v>Base</v>
          </cell>
          <cell r="L3907">
            <v>8.99</v>
          </cell>
          <cell r="M3907">
            <v>2039914</v>
          </cell>
          <cell r="N3907">
            <v>2039722</v>
          </cell>
          <cell r="O3907" t="str">
            <v>NETWORK_GEO</v>
          </cell>
          <cell r="P3907">
            <v>23.14</v>
          </cell>
          <cell r="Q3907">
            <v>1</v>
          </cell>
          <cell r="R3907" t="str">
            <v>Seller Fulfilled</v>
          </cell>
          <cell r="S3907" t="str">
            <v>Seller Fulfilled</v>
          </cell>
          <cell r="T3907" t="str">
            <v>1ZG5NXBVUQAV</v>
          </cell>
          <cell r="U3907" t="str">
            <v>20764608025059</v>
          </cell>
        </row>
        <row r="3908">
          <cell r="A3908" t="str">
            <v>5489-SET6</v>
          </cell>
          <cell r="B3908">
            <v>16367810670</v>
          </cell>
          <cell r="C3908" t="str">
            <v>BAZIC Spiral Notebook, 1 Subject, Wide Ruled Paper 8" x 10-1/2", 70 Sheets Poly Cover, Assorted Color, 6-Pack</v>
          </cell>
          <cell r="D3908" t="str">
            <v>ACTIVE</v>
          </cell>
          <cell r="E3908" t="str">
            <v>PUBLISHED</v>
          </cell>
          <cell r="F3908" t="str">
            <v>Offer end date has passed</v>
          </cell>
          <cell r="G3908" t="str">
            <v>Crafts</v>
          </cell>
          <cell r="H3908" t="str">
            <v>Crayons</v>
          </cell>
          <cell r="I3908">
            <v>8.99</v>
          </cell>
          <cell r="J3908" t="str">
            <v>USD</v>
          </cell>
          <cell r="K3908" t="str">
            <v>Base</v>
          </cell>
          <cell r="L3908" t="str">
            <v>Yes</v>
          </cell>
          <cell r="M3908">
            <v>2039723</v>
          </cell>
          <cell r="N3908">
            <v>2039722</v>
          </cell>
          <cell r="O3908" t="str">
            <v>NETWORK_GEO</v>
          </cell>
          <cell r="P3908">
            <v>0.16</v>
          </cell>
          <cell r="Q3908">
            <v>1</v>
          </cell>
          <cell r="R3908" t="str">
            <v>Seller Fulfilled</v>
          </cell>
          <cell r="S3908" t="str">
            <v>WFS Eligible</v>
          </cell>
          <cell r="T3908" t="str">
            <v>5EJ7FJD4VXV7</v>
          </cell>
          <cell r="U3908" t="str">
            <v>00764608025055</v>
          </cell>
        </row>
        <row r="3909">
          <cell r="A3909" t="str">
            <v>567-PACK2</v>
          </cell>
          <cell r="B3909">
            <v>932312061</v>
          </cell>
          <cell r="C3909" t="str">
            <v>BAZIC Filler Paper Loose Leaf 150 Sheet, College Ruled 3 Hole Punched, 2-Packs</v>
          </cell>
          <cell r="D3909" t="str">
            <v>ACTIVE</v>
          </cell>
          <cell r="E3909" t="str">
            <v>PUBLISHED</v>
          </cell>
          <cell r="F3909" t="str">
            <v>Shipping information is not found</v>
          </cell>
          <cell r="G3909" t="str">
            <v>Office &amp; Stationery</v>
          </cell>
          <cell r="H3909" t="str">
            <v>Filler Paper</v>
          </cell>
          <cell r="I3909">
            <v>11.25</v>
          </cell>
          <cell r="J3909" t="str">
            <v>USD</v>
          </cell>
          <cell r="K3909" t="str">
            <v>Base</v>
          </cell>
          <cell r="L3909">
            <v>11.25</v>
          </cell>
          <cell r="M3909">
            <v>2039724</v>
          </cell>
          <cell r="N3909">
            <v>2039722</v>
          </cell>
          <cell r="O3909">
            <v>2.0499999999999998</v>
          </cell>
          <cell r="P3909" t="str">
            <v>"LB"</v>
          </cell>
          <cell r="Q3909">
            <v>1</v>
          </cell>
          <cell r="R3909" t="str">
            <v>Seller Fulfilled</v>
          </cell>
          <cell r="S3909" t="str">
            <v>Seller Fulfilled</v>
          </cell>
          <cell r="T3909" t="str">
            <v>3T6CN1569OKY</v>
          </cell>
          <cell r="U3909" t="str">
            <v>20764608025110</v>
          </cell>
        </row>
        <row r="3910">
          <cell r="A3910" t="str">
            <v>764-EACH</v>
          </cell>
          <cell r="B3910">
            <v>1942368439</v>
          </cell>
          <cell r="C3910" t="str">
            <v>BAZIC Pencil #2 HB Pencils, Latex Free Eraser, Premium Wood Yellow Pencils (20/Pack), 1-Pack</v>
          </cell>
          <cell r="D3910" t="str">
            <v>ARCHIVED</v>
          </cell>
          <cell r="E3910" t="str">
            <v>UNPUBLISHED</v>
          </cell>
          <cell r="F3910" t="str">
            <v>Offer end date has passed</v>
          </cell>
          <cell r="G3910" t="str">
            <v>Crafts</v>
          </cell>
          <cell r="H3910" t="str">
            <v>Crayons</v>
          </cell>
          <cell r="I3910">
            <v>8.99</v>
          </cell>
          <cell r="J3910" t="str">
            <v>USD</v>
          </cell>
          <cell r="K3910" t="str">
            <v>Base</v>
          </cell>
          <cell r="L3910" t="str">
            <v>Yes</v>
          </cell>
          <cell r="M3910">
            <v>2039720</v>
          </cell>
          <cell r="N3910">
            <v>2039722</v>
          </cell>
          <cell r="O3910" t="str">
            <v>NETWORK_GEO</v>
          </cell>
          <cell r="P3910">
            <v>0.21</v>
          </cell>
          <cell r="Q3910">
            <v>1</v>
          </cell>
          <cell r="R3910" t="str">
            <v>Seller Fulfilled</v>
          </cell>
          <cell r="S3910" t="str">
            <v>Seller Fulfilled</v>
          </cell>
          <cell r="T3910" t="str">
            <v>53GKYE5EOBUU</v>
          </cell>
          <cell r="U3910" t="str">
            <v>00764608025604</v>
          </cell>
        </row>
        <row r="3911">
          <cell r="A3911" t="str">
            <v>8025-CASE</v>
          </cell>
          <cell r="B3911">
            <v>5020047643</v>
          </cell>
          <cell r="C3911" t="str">
            <v>BAZIC Fashion Journaling Kit Set, Include Notebooks, Markers, Highlighters, Gel Pens, Pencil Pouches</v>
          </cell>
          <cell r="D3911" t="str">
            <v>RETIRED</v>
          </cell>
          <cell r="E3911" t="str">
            <v>UNPUBLISHED</v>
          </cell>
          <cell r="F3911" t="str">
            <v>Offer end date has passed</v>
          </cell>
          <cell r="G3911" t="str">
            <v>Office &amp; Stationery</v>
          </cell>
          <cell r="H3911" t="str">
            <v>Binders</v>
          </cell>
          <cell r="I3911">
            <v>104.25</v>
          </cell>
          <cell r="J3911" t="str">
            <v>USD</v>
          </cell>
          <cell r="K3911" t="str">
            <v>Base</v>
          </cell>
          <cell r="L3911" t="str">
            <v>Yes</v>
          </cell>
          <cell r="M3911">
            <v>2038710</v>
          </cell>
          <cell r="N3911">
            <v>2039738</v>
          </cell>
          <cell r="O3911" t="str">
            <v>NETWORK_GEO</v>
          </cell>
          <cell r="P3911">
            <v>18.079999999999998</v>
          </cell>
          <cell r="Q3911">
            <v>1</v>
          </cell>
          <cell r="R3911" t="str">
            <v>Seller Fulfilled</v>
          </cell>
          <cell r="S3911" t="str">
            <v>Seller Fulfilled</v>
          </cell>
          <cell r="T3911" t="str">
            <v>2MU4M1O9IO20</v>
          </cell>
          <cell r="U3911" t="str">
            <v>20764608031234</v>
          </cell>
        </row>
        <row r="3912">
          <cell r="A3912" t="str">
            <v>861-EACH</v>
          </cell>
          <cell r="B3912">
            <v>13122023121</v>
          </cell>
          <cell r="C3912" t="str">
            <v>BAZIC Folding Lap Desk with Storage, Foldable Desk Lap Table for Activity, Study, Travel, Eating, Assorted Colors, 1 RANDOM COLOR</v>
          </cell>
          <cell r="D3912" t="str">
            <v>ACTIVE</v>
          </cell>
          <cell r="E3912" t="str">
            <v>PUBLISHED</v>
          </cell>
          <cell r="F3912" t="str">
            <v>Offer end date has passed</v>
          </cell>
          <cell r="G3912" t="str">
            <v>Office &amp; Stationery</v>
          </cell>
          <cell r="H3912" t="str">
            <v>Pocket Folders</v>
          </cell>
          <cell r="I3912">
            <v>8.99</v>
          </cell>
          <cell r="J3912" t="str">
            <v>USD</v>
          </cell>
          <cell r="K3912" t="str">
            <v>Base</v>
          </cell>
          <cell r="L3912" t="str">
            <v>Yes</v>
          </cell>
          <cell r="M3912">
            <v>2038710</v>
          </cell>
          <cell r="N3912">
            <v>2039742</v>
          </cell>
          <cell r="O3912" t="str">
            <v>NETWORK_GEO</v>
          </cell>
          <cell r="P3912">
            <v>0.38</v>
          </cell>
          <cell r="Q3912">
            <v>1</v>
          </cell>
          <cell r="R3912" t="str">
            <v>Seller Fulfilled</v>
          </cell>
          <cell r="S3912" t="str">
            <v>Seller Fulfilled</v>
          </cell>
          <cell r="T3912" t="str">
            <v>5XNRC2WUYXHF</v>
          </cell>
          <cell r="U3912" t="str">
            <v>00764608031575</v>
          </cell>
        </row>
        <row r="3913">
          <cell r="A3913" t="str">
            <v>942-A-CASE</v>
          </cell>
          <cell r="B3913">
            <v>634582617</v>
          </cell>
          <cell r="C3913" t="str">
            <v>BAZIC Desktop Tape Dispenser w/ Tape Refill 3/4" x 250", 1" Core Non-Skid Base, 12-Pack</v>
          </cell>
          <cell r="D3913" t="str">
            <v>ACTIVE</v>
          </cell>
          <cell r="E3913" t="str">
            <v>PUBLISHED</v>
          </cell>
          <cell r="F3913" t="str">
            <v>Offer end date has passed</v>
          </cell>
          <cell r="G3913" t="str">
            <v>Crafts</v>
          </cell>
          <cell r="H3913" t="str">
            <v>Clays &amp; Doughs</v>
          </cell>
          <cell r="I3913">
            <v>13</v>
          </cell>
          <cell r="J3913" t="str">
            <v>USD</v>
          </cell>
          <cell r="K3913" t="str">
            <v>Base</v>
          </cell>
          <cell r="L3913" t="str">
            <v>Yes</v>
          </cell>
          <cell r="M3913">
            <v>2038710</v>
          </cell>
          <cell r="N3913">
            <v>2039741</v>
          </cell>
          <cell r="O3913" t="str">
            <v>NETWORK_GEO</v>
          </cell>
          <cell r="P3913">
            <v>1.05</v>
          </cell>
          <cell r="Q3913">
            <v>1</v>
          </cell>
          <cell r="R3913" t="str">
            <v>Seller Fulfilled</v>
          </cell>
          <cell r="S3913" t="str">
            <v>Seller Fulfilled</v>
          </cell>
          <cell r="T3913" t="str">
            <v>694T6Z952LZB</v>
          </cell>
          <cell r="U3913" t="str">
            <v>00764608033395</v>
          </cell>
        </row>
        <row r="3914">
          <cell r="A3914" t="str">
            <v>L-3-BOX</v>
          </cell>
          <cell r="B3914">
            <v>864898465</v>
          </cell>
          <cell r="C3914" t="str">
            <v>BAZIC Garage Sale Sign 12"x16", Waterproof Indoor Signage, 24-Pack</v>
          </cell>
          <cell r="D3914" t="str">
            <v>ACTIVE</v>
          </cell>
          <cell r="E3914" t="str">
            <v>PUBLISHED</v>
          </cell>
          <cell r="F3914" t="str">
            <v>Reasonable price requirements are not met,Reasonable Price Not Satisfied</v>
          </cell>
          <cell r="G3914" t="str">
            <v>Crafts</v>
          </cell>
          <cell r="H3914" t="str">
            <v>Clays &amp; Doughs</v>
          </cell>
          <cell r="I3914">
            <v>11.99</v>
          </cell>
          <cell r="J3914" t="str">
            <v>USD</v>
          </cell>
          <cell r="K3914" t="str">
            <v>Base</v>
          </cell>
          <cell r="L3914" t="str">
            <v>Yes</v>
          </cell>
          <cell r="M3914">
            <v>2038710</v>
          </cell>
          <cell r="N3914">
            <v>2039741</v>
          </cell>
          <cell r="O3914" t="str">
            <v>NETWORK_GEO</v>
          </cell>
          <cell r="P3914">
            <v>1.05</v>
          </cell>
          <cell r="Q3914">
            <v>1</v>
          </cell>
          <cell r="R3914" t="str">
            <v>Seller Fulfilled</v>
          </cell>
          <cell r="S3914" t="str">
            <v>Seller Fulfilled</v>
          </cell>
          <cell r="T3914" t="str">
            <v>5KE05UJ1LLQC</v>
          </cell>
          <cell r="U3914" t="str">
            <v>00764608033401</v>
          </cell>
        </row>
        <row r="3915">
          <cell r="A3915" t="str">
            <v>17011-CASE</v>
          </cell>
          <cell r="B3915">
            <v>320857716</v>
          </cell>
          <cell r="C3915" t="str">
            <v>BAZIC Jetz Fuse Tech Gel Ink Pen, Assorted Colors, 1.4 mm Bold Point (8/Pack), 72-Pack</v>
          </cell>
          <cell r="D3915" t="str">
            <v>ACTIVE</v>
          </cell>
          <cell r="E3915" t="str">
            <v>PUBLISHED</v>
          </cell>
          <cell r="F3915" t="str">
            <v>Offer end date has passed</v>
          </cell>
          <cell r="G3915" t="str">
            <v>Office &amp; Stationery</v>
          </cell>
          <cell r="H3915" t="str">
            <v>Pens</v>
          </cell>
          <cell r="I3915">
            <v>141.88999999999999</v>
          </cell>
          <cell r="J3915" t="str">
            <v>USD</v>
          </cell>
          <cell r="K3915" t="str">
            <v>Base</v>
          </cell>
          <cell r="L3915">
            <v>141.88999999999999</v>
          </cell>
          <cell r="M3915">
            <v>2039719</v>
          </cell>
          <cell r="N3915">
            <v>2038710</v>
          </cell>
          <cell r="O3915">
            <v>13.45</v>
          </cell>
          <cell r="P3915">
            <v>0.45</v>
          </cell>
          <cell r="Q3915">
            <v>1</v>
          </cell>
          <cell r="R3915" t="str">
            <v>Seller Fulfilled</v>
          </cell>
          <cell r="S3915" t="str">
            <v>WFS Eligible</v>
          </cell>
          <cell r="T3915" t="str">
            <v>6HNP94ZUVOOX</v>
          </cell>
          <cell r="U3915" t="str">
            <v>00764608034446</v>
          </cell>
        </row>
        <row r="3916">
          <cell r="A3916" t="str">
            <v>1703-BOX</v>
          </cell>
          <cell r="B3916">
            <v>322373377</v>
          </cell>
          <cell r="C3916" t="str">
            <v>BAZIC Taylor Assorted Color Rollerball Pen 0.7mm w/ Regulator, (3/Pack), 24-Pack</v>
          </cell>
          <cell r="D3916" t="str">
            <v>ACTIVE</v>
          </cell>
          <cell r="E3916" t="str">
            <v>PUBLISHED</v>
          </cell>
          <cell r="F3916" t="str">
            <v>Offer end date has passed,Price Adjusted</v>
          </cell>
          <cell r="G3916" t="str">
            <v>Crafts</v>
          </cell>
          <cell r="H3916" t="str">
            <v>Art Brushes</v>
          </cell>
          <cell r="I3916">
            <v>90.57</v>
          </cell>
          <cell r="J3916" t="str">
            <v>USD</v>
          </cell>
          <cell r="K3916" t="str">
            <v>Base</v>
          </cell>
          <cell r="L3916" t="str">
            <v>Yes</v>
          </cell>
          <cell r="M3916">
            <v>2039719</v>
          </cell>
          <cell r="N3916">
            <v>2039747</v>
          </cell>
          <cell r="O3916" t="str">
            <v>NETWORK_GEO</v>
          </cell>
          <cell r="P3916">
            <v>3.68</v>
          </cell>
          <cell r="Q3916">
            <v>1</v>
          </cell>
          <cell r="R3916" t="str">
            <v>Seller Fulfilled</v>
          </cell>
          <cell r="S3916" t="str">
            <v>Seller Fulfilled</v>
          </cell>
          <cell r="T3916" t="str">
            <v>19WS4ASC6EKO</v>
          </cell>
          <cell r="U3916" t="str">
            <v>10764608039929</v>
          </cell>
        </row>
        <row r="3917">
          <cell r="A3917" t="str">
            <v>1756-BOX</v>
          </cell>
          <cell r="B3917">
            <v>844011057</v>
          </cell>
          <cell r="C3917" t="str">
            <v>BAZIC Ballpoint Pen Pure Blue Color Stick Pens, 1.0 mm, (12/Pack), 24-Pack</v>
          </cell>
          <cell r="D3917" t="str">
            <v>ACTIVE</v>
          </cell>
          <cell r="E3917" t="str">
            <v>PUBLISHED</v>
          </cell>
          <cell r="F3917" t="str">
            <v>Offer end date has passed,No Match Found - Adjusted to your last submitted price</v>
          </cell>
          <cell r="G3917" t="str">
            <v>Office &amp; Stationery</v>
          </cell>
          <cell r="H3917" t="str">
            <v>Binders</v>
          </cell>
          <cell r="I3917">
            <v>49.39</v>
          </cell>
          <cell r="J3917" t="str">
            <v>USD</v>
          </cell>
          <cell r="K3917" t="str">
            <v>Base</v>
          </cell>
          <cell r="L3917" t="str">
            <v>Yes</v>
          </cell>
          <cell r="M3917">
            <v>2039719</v>
          </cell>
          <cell r="N3917">
            <v>2039738</v>
          </cell>
          <cell r="O3917" t="str">
            <v>NETWORK_GEO</v>
          </cell>
          <cell r="P3917">
            <v>9</v>
          </cell>
          <cell r="Q3917">
            <v>1</v>
          </cell>
          <cell r="R3917" t="str">
            <v>Seller Fulfilled</v>
          </cell>
          <cell r="S3917" t="str">
            <v>Seller Fulfilled</v>
          </cell>
          <cell r="T3917" t="str">
            <v>4ZQQ8SQ5ZYCG</v>
          </cell>
          <cell r="U3917" t="str">
            <v>20764608041264</v>
          </cell>
        </row>
        <row r="3918">
          <cell r="A3918" t="str">
            <v>2010-BOX</v>
          </cell>
          <cell r="B3918">
            <v>655280386</v>
          </cell>
          <cell r="C3918" t="str">
            <v>BAZIC Contact Cement Glue 1Oz Stong Bonds to Tile Rubber Wood Metal, 24-Pack</v>
          </cell>
          <cell r="D3918" t="str">
            <v>ACTIVE</v>
          </cell>
          <cell r="E3918" t="str">
            <v>PUBLISHED</v>
          </cell>
          <cell r="G3918" t="str">
            <v>Office &amp; Stationery</v>
          </cell>
          <cell r="H3918" t="str">
            <v>Glue</v>
          </cell>
          <cell r="I3918">
            <v>42.37</v>
          </cell>
          <cell r="J3918" t="str">
            <v>USD</v>
          </cell>
          <cell r="K3918" t="str">
            <v>Base</v>
          </cell>
          <cell r="L3918">
            <v>42.37</v>
          </cell>
          <cell r="M3918">
            <v>2039872</v>
          </cell>
          <cell r="N3918">
            <v>2039738</v>
          </cell>
          <cell r="O3918" t="str">
            <v>NETWORK_GEO</v>
          </cell>
          <cell r="P3918">
            <v>1.0900000000000001</v>
          </cell>
          <cell r="Q3918">
            <v>1</v>
          </cell>
          <cell r="R3918" t="str">
            <v>Seller Fulfilled</v>
          </cell>
          <cell r="S3918" t="str">
            <v>Seller Fulfilled</v>
          </cell>
          <cell r="T3918" t="str">
            <v>3OCXEGH8EIR5</v>
          </cell>
          <cell r="U3918" t="str">
            <v>00764608041512</v>
          </cell>
        </row>
        <row r="3919">
          <cell r="A3919" t="str">
            <v>206-EACH</v>
          </cell>
          <cell r="B3919">
            <v>33794055</v>
          </cell>
          <cell r="C3919" t="str">
            <v>BAZIC Assorted Color Push Pins (100/Pack) [206]</v>
          </cell>
          <cell r="D3919" t="str">
            <v>ACTIVE</v>
          </cell>
          <cell r="E3919" t="str">
            <v>PUBLISHED</v>
          </cell>
          <cell r="F3919" t="str">
            <v>Offer end date has passed</v>
          </cell>
          <cell r="G3919" t="str">
            <v>Office &amp; Stationery</v>
          </cell>
          <cell r="H3919" t="str">
            <v>Scissors</v>
          </cell>
          <cell r="I3919">
            <v>26.06</v>
          </cell>
          <cell r="J3919" t="str">
            <v>USD</v>
          </cell>
          <cell r="K3919" t="str">
            <v>Base</v>
          </cell>
          <cell r="L3919" t="str">
            <v>Yes</v>
          </cell>
          <cell r="M3919">
            <v>2048507</v>
          </cell>
          <cell r="N3919">
            <v>2039728</v>
          </cell>
          <cell r="O3919" t="str">
            <v>NETWORK_GEO</v>
          </cell>
          <cell r="P3919">
            <v>1.78</v>
          </cell>
          <cell r="Q3919">
            <v>1</v>
          </cell>
          <cell r="R3919" t="str">
            <v>Seller Fulfilled</v>
          </cell>
          <cell r="S3919" t="str">
            <v>Seller Fulfilled</v>
          </cell>
          <cell r="T3919" t="str">
            <v>3D4Q4ESPDEKL</v>
          </cell>
          <cell r="U3919" t="str">
            <v>10764608044299</v>
          </cell>
        </row>
        <row r="3920">
          <cell r="A3920" t="str">
            <v>2141-EACH</v>
          </cell>
          <cell r="B3920">
            <v>10773652929</v>
          </cell>
          <cell r="C3920" t="str">
            <v>BAZIC 2 Pockets Poly Folder Portfolio, 3 Prong Fastener Clip, RANDOM Pastel Color, 1 Count</v>
          </cell>
          <cell r="D3920" t="str">
            <v>ACTIVE</v>
          </cell>
          <cell r="E3920" t="str">
            <v>UNPUBLISHED</v>
          </cell>
          <cell r="F3920" t="str">
            <v>PRICING_ERROR,PRICING_ERROR</v>
          </cell>
          <cell r="G3920" t="str">
            <v>Office &amp; Stationery</v>
          </cell>
          <cell r="H3920" t="str">
            <v>File Folders</v>
          </cell>
          <cell r="I3920">
            <v>6.99</v>
          </cell>
          <cell r="J3920" t="str">
            <v>USD</v>
          </cell>
          <cell r="K3920" t="str">
            <v>Base</v>
          </cell>
          <cell r="L3920" t="str">
            <v>Yes</v>
          </cell>
          <cell r="M3920">
            <v>2039742</v>
          </cell>
          <cell r="N3920">
            <v>2038710</v>
          </cell>
          <cell r="O3920">
            <v>0.14000000000000001</v>
          </cell>
          <cell r="P3920">
            <v>3.4</v>
          </cell>
          <cell r="Q3920">
            <v>1</v>
          </cell>
          <cell r="R3920" t="str">
            <v>Seller Fulfilled</v>
          </cell>
          <cell r="S3920" t="str">
            <v>Seller Fulfilled</v>
          </cell>
          <cell r="T3920" t="str">
            <v>5V0H4QGPQYTI</v>
          </cell>
          <cell r="U3920" t="str">
            <v>20764608050006</v>
          </cell>
        </row>
        <row r="3921">
          <cell r="A3921" t="str">
            <v>231-PACK2</v>
          </cell>
          <cell r="B3921">
            <v>474707671</v>
          </cell>
          <cell r="C3921" t="str">
            <v>BAZIC Push Pins Color Flat Head Steel Thumb Tacks (150/pack), 2-Packs</v>
          </cell>
          <cell r="D3921" t="str">
            <v>ACTIVE</v>
          </cell>
          <cell r="E3921" t="str">
            <v>PUBLISHED</v>
          </cell>
          <cell r="F3921" t="str">
            <v>Offer end date has passed</v>
          </cell>
          <cell r="G3921" t="str">
            <v>Office &amp; Stationery</v>
          </cell>
          <cell r="H3921" t="str">
            <v>Writing Notebooks &amp; Sketch Books</v>
          </cell>
          <cell r="I3921">
            <v>50</v>
          </cell>
          <cell r="J3921" t="str">
            <v>USD</v>
          </cell>
          <cell r="K3921" t="str">
            <v>Base</v>
          </cell>
          <cell r="L3921" t="str">
            <v>Yes</v>
          </cell>
          <cell r="M3921">
            <v>2048507</v>
          </cell>
          <cell r="N3921">
            <v>2039723</v>
          </cell>
          <cell r="O3921" t="str">
            <v>NETWORK_GEO</v>
          </cell>
          <cell r="P3921">
            <v>7.74</v>
          </cell>
          <cell r="Q3921">
            <v>1</v>
          </cell>
          <cell r="R3921" t="str">
            <v>Seller Fulfilled</v>
          </cell>
          <cell r="S3921" t="str">
            <v>Seller Fulfilled</v>
          </cell>
          <cell r="T3921" t="str">
            <v>61LTCRI1PLHK</v>
          </cell>
          <cell r="U3921" t="str">
            <v>10764608005030</v>
          </cell>
        </row>
        <row r="3922">
          <cell r="A3922" t="str">
            <v>2347-BOX</v>
          </cell>
          <cell r="B3922">
            <v>1149179586</v>
          </cell>
          <cell r="C3922" t="str">
            <v>BAZIC Highlighter Gel Pen Bible Highlighter, No Bleed Pastel Highlighting Coloring Pen (5/Pack), 12-Packs</v>
          </cell>
          <cell r="D3922" t="str">
            <v>ACTIVE</v>
          </cell>
          <cell r="E3922" t="str">
            <v>PUBLISHED</v>
          </cell>
          <cell r="F3922" t="str">
            <v>Offer end date has passed</v>
          </cell>
          <cell r="G3922" t="str">
            <v>Office &amp; Stationery</v>
          </cell>
          <cell r="H3922" t="str">
            <v>Writing Notebooks &amp; Sketch Books</v>
          </cell>
          <cell r="I3922">
            <v>9.39</v>
          </cell>
          <cell r="J3922" t="str">
            <v>USD</v>
          </cell>
          <cell r="K3922" t="str">
            <v>Base</v>
          </cell>
          <cell r="L3922" t="str">
            <v>Yes</v>
          </cell>
          <cell r="M3922">
            <v>2039896</v>
          </cell>
          <cell r="N3922">
            <v>2039723</v>
          </cell>
          <cell r="O3922" t="str">
            <v>ALWAYS_TWO_DAY</v>
          </cell>
          <cell r="P3922">
            <v>0.67</v>
          </cell>
          <cell r="Q3922">
            <v>1</v>
          </cell>
          <cell r="R3922" t="str">
            <v>Walmart Fulfilled</v>
          </cell>
          <cell r="S3922" t="str">
            <v>Seller Fulfilled</v>
          </cell>
          <cell r="T3922" t="str">
            <v>2ZGPQV1H7XA0</v>
          </cell>
          <cell r="U3922" t="str">
            <v>00467285010214</v>
          </cell>
        </row>
        <row r="3923">
          <cell r="A3923" t="str">
            <v>2530-EACH</v>
          </cell>
          <cell r="B3923">
            <v>165178077</v>
          </cell>
          <cell r="C3923" t="str">
            <v>BAZIC 24 Color Washable Premium Crayons [2530]</v>
          </cell>
          <cell r="D3923" t="str">
            <v>ACTIVE</v>
          </cell>
          <cell r="E3923" t="str">
            <v>PUBLISHED</v>
          </cell>
          <cell r="F3923"/>
          <cell r="G3923" t="str">
            <v>Office &amp; Stationery</v>
          </cell>
          <cell r="H3923" t="str">
            <v>Sticky Notes</v>
          </cell>
          <cell r="I3923">
            <v>8.99</v>
          </cell>
          <cell r="J3923" t="str">
            <v>USD</v>
          </cell>
          <cell r="K3923" t="str">
            <v>Base</v>
          </cell>
          <cell r="L3923" t="str">
            <v>Yes</v>
          </cell>
          <cell r="M3923">
            <v>2039722</v>
          </cell>
          <cell r="N3923">
            <v>2039904</v>
          </cell>
          <cell r="O3923" t="str">
            <v>NETWORK_GEO</v>
          </cell>
          <cell r="P3923">
            <v>0.24</v>
          </cell>
          <cell r="Q3923">
            <v>1</v>
          </cell>
          <cell r="R3923" t="str">
            <v>Seller Fulfilled</v>
          </cell>
          <cell r="S3923" t="str">
            <v>Seller Fulfilled</v>
          </cell>
          <cell r="T3923" t="str">
            <v>6S0PBAS7ED5Y</v>
          </cell>
          <cell r="U3923" t="str">
            <v>00764608051085</v>
          </cell>
        </row>
        <row r="3924">
          <cell r="A3924" t="str">
            <v>3164-PACK4</v>
          </cell>
          <cell r="B3924">
            <v>176071722</v>
          </cell>
          <cell r="C3924" t="str">
            <v>BAZIC Expanding File Folder 7 Pockets, Letter Size Plastic File Folders, 4-Pack</v>
          </cell>
          <cell r="D3924" t="str">
            <v>ACTIVE</v>
          </cell>
          <cell r="E3924" t="str">
            <v>PUBLISHED</v>
          </cell>
          <cell r="G3924" t="str">
            <v>Office &amp; Stationery</v>
          </cell>
          <cell r="H3924" t="str">
            <v>File Folders</v>
          </cell>
          <cell r="I3924">
            <v>23.5</v>
          </cell>
          <cell r="J3924" t="str">
            <v>USD</v>
          </cell>
          <cell r="K3924" t="str">
            <v>Base</v>
          </cell>
          <cell r="L3924">
            <v>23.5</v>
          </cell>
          <cell r="M3924">
            <v>2039742</v>
          </cell>
          <cell r="N3924">
            <v>2039904</v>
          </cell>
          <cell r="O3924" t="str">
            <v>NETWORK_GEO</v>
          </cell>
          <cell r="P3924">
            <v>14.52</v>
          </cell>
          <cell r="Q3924">
            <v>1</v>
          </cell>
          <cell r="R3924" t="str">
            <v>Seller Fulfilled</v>
          </cell>
          <cell r="S3924" t="str">
            <v>Seller Fulfilled</v>
          </cell>
          <cell r="T3924" t="str">
            <v>5UPKWKYU0BJ6</v>
          </cell>
          <cell r="U3924" t="str">
            <v>20764608051614</v>
          </cell>
        </row>
        <row r="3925">
          <cell r="A3925" t="str">
            <v>3982-EACH</v>
          </cell>
          <cell r="B3925">
            <v>780814879</v>
          </cell>
          <cell r="C3925" t="str">
            <v>DDI 2344751 BAZIC Natural Hair Round Paint Brushes Case of 24</v>
          </cell>
          <cell r="D3925" t="str">
            <v>ACTIVE</v>
          </cell>
          <cell r="E3925" t="str">
            <v>PUBLISHED</v>
          </cell>
          <cell r="F3925" t="str">
            <v>Offer end date has passed</v>
          </cell>
          <cell r="G3925" t="str">
            <v>Office &amp; Stationery</v>
          </cell>
          <cell r="H3925" t="str">
            <v>Sticky Notes</v>
          </cell>
          <cell r="I3925">
            <v>77.540000000000006</v>
          </cell>
          <cell r="J3925" t="str">
            <v>USD</v>
          </cell>
          <cell r="K3925" t="str">
            <v>Base</v>
          </cell>
          <cell r="L3925" t="str">
            <v>Yes</v>
          </cell>
          <cell r="M3925">
            <v>2039747</v>
          </cell>
          <cell r="N3925">
            <v>2039904</v>
          </cell>
          <cell r="O3925" t="str">
            <v>NETWORK_GEO</v>
          </cell>
          <cell r="P3925">
            <v>13.48</v>
          </cell>
          <cell r="Q3925">
            <v>1</v>
          </cell>
          <cell r="R3925" t="str">
            <v>Seller Fulfilled</v>
          </cell>
          <cell r="S3925" t="str">
            <v>Walmart Fulfilled</v>
          </cell>
          <cell r="T3925" t="str">
            <v>158ZKQRH7AC0</v>
          </cell>
          <cell r="U3925" t="str">
            <v>20764608051621</v>
          </cell>
        </row>
        <row r="3926">
          <cell r="A3926" t="str">
            <v>4576136-SET2</v>
          </cell>
          <cell r="B3926">
            <v>214721004</v>
          </cell>
          <cell r="C3926" t="str">
            <v>MICKEY &amp; MINNIE Coloring Book 2 Titles, for Learning Drawing Coloring, 80 Pages,2-Pack</v>
          </cell>
          <cell r="D3926" t="str">
            <v>ACTIVE</v>
          </cell>
          <cell r="E3926" t="str">
            <v>PUBLISHED</v>
          </cell>
          <cell r="F3926" t="str">
            <v>Offer end date has passed,Price Adjusted</v>
          </cell>
          <cell r="G3926" t="str">
            <v>Office &amp; Stationery</v>
          </cell>
          <cell r="H3926" t="str">
            <v>Writing Notebooks &amp; Sketch Books</v>
          </cell>
          <cell r="I3926">
            <v>57</v>
          </cell>
          <cell r="J3926" t="str">
            <v>USD</v>
          </cell>
          <cell r="K3926" t="str">
            <v>Base</v>
          </cell>
          <cell r="L3926" t="str">
            <v>Yes</v>
          </cell>
          <cell r="M3926">
            <v>2038710</v>
          </cell>
          <cell r="N3926">
            <v>2039723</v>
          </cell>
          <cell r="O3926" t="str">
            <v>NETWORK_GEO</v>
          </cell>
          <cell r="P3926">
            <v>14.58</v>
          </cell>
          <cell r="Q3926">
            <v>1</v>
          </cell>
          <cell r="R3926" t="str">
            <v>Seller Fulfilled</v>
          </cell>
          <cell r="S3926" t="str">
            <v>Seller Fulfilled</v>
          </cell>
          <cell r="T3926" t="str">
            <v>3YGYIM9PN3WO</v>
          </cell>
          <cell r="U3926" t="str">
            <v>20764608055278</v>
          </cell>
        </row>
        <row r="3927">
          <cell r="A3927" t="str">
            <v>5520-EACH</v>
          </cell>
          <cell r="B3927">
            <v>17913121889</v>
          </cell>
          <cell r="C3927" t="str">
            <v>BAZIC Spiral Notebook, 1 Subject, College Ruled Paper 8" x 10-1/2", 70 Sheets Yellow Cover, 1 Count</v>
          </cell>
          <cell r="D3927" t="str">
            <v>ACTIVE</v>
          </cell>
          <cell r="E3927" t="str">
            <v>PUBLISHED</v>
          </cell>
          <cell r="F3927" t="str">
            <v>Offer end date has passed,Price Adjusted</v>
          </cell>
          <cell r="G3927" t="str">
            <v>Office &amp; Stationery</v>
          </cell>
          <cell r="H3927" t="str">
            <v>Chalkboard Erasers</v>
          </cell>
          <cell r="I3927">
            <v>39</v>
          </cell>
          <cell r="J3927" t="str">
            <v>USD</v>
          </cell>
          <cell r="K3927" t="str">
            <v>Base</v>
          </cell>
          <cell r="L3927" t="str">
            <v>Yes</v>
          </cell>
          <cell r="M3927">
            <v>2039723</v>
          </cell>
          <cell r="N3927">
            <v>2039721</v>
          </cell>
          <cell r="O3927" t="str">
            <v>NETWORK_GEO</v>
          </cell>
          <cell r="P3927">
            <v>2.12</v>
          </cell>
          <cell r="Q3927">
            <v>1</v>
          </cell>
          <cell r="R3927" t="str">
            <v>Seller Fulfilled</v>
          </cell>
          <cell r="S3927" t="str">
            <v>Seller Fulfilled</v>
          </cell>
          <cell r="T3927" t="str">
            <v>47BHHA87GTZ7</v>
          </cell>
          <cell r="U3927" t="str">
            <v>10764608060060</v>
          </cell>
        </row>
        <row r="3928">
          <cell r="A3928" t="str">
            <v>780-PACK2</v>
          </cell>
          <cell r="B3928">
            <v>700705738</v>
          </cell>
          <cell r="C3928" t="str">
            <v>BAZIC Mechanical Pencil Lead Refills HB 0.9mm (160 Count/Pack), 2-Packs</v>
          </cell>
          <cell r="D3928" t="str">
            <v>ACTIVE</v>
          </cell>
          <cell r="E3928" t="str">
            <v>PUBLISHED</v>
          </cell>
          <cell r="F3928" t="str">
            <v>Offer end date has passed</v>
          </cell>
          <cell r="G3928" t="str">
            <v>Office &amp; Stationery</v>
          </cell>
          <cell r="H3928" t="str">
            <v>Whiteboards</v>
          </cell>
          <cell r="I3928">
            <v>7.99</v>
          </cell>
          <cell r="J3928" t="str">
            <v>USD</v>
          </cell>
          <cell r="K3928" t="str">
            <v>Base</v>
          </cell>
          <cell r="L3928" t="str">
            <v>Yes</v>
          </cell>
          <cell r="M3928">
            <v>2039720</v>
          </cell>
          <cell r="N3928">
            <v>2039885</v>
          </cell>
          <cell r="O3928" t="str">
            <v>NETWORK_GEO</v>
          </cell>
          <cell r="P3928">
            <v>0.73499999999999999</v>
          </cell>
          <cell r="Q3928">
            <v>1</v>
          </cell>
          <cell r="R3928" t="str">
            <v>WFS Eligible</v>
          </cell>
          <cell r="S3928" t="str">
            <v>Seller Fulfilled</v>
          </cell>
          <cell r="T3928" t="str">
            <v>3SBGOE65NWCI</v>
          </cell>
          <cell r="U3928" t="str">
            <v>00466773584879</v>
          </cell>
        </row>
        <row r="3929">
          <cell r="A3929" t="str">
            <v>783-CASE</v>
          </cell>
          <cell r="B3929">
            <v>357009763</v>
          </cell>
          <cell r="C3929" t="str">
            <v>BAZIC Colored Pencils, 18 Assorted Colors, Pre-Sharpened Wood Free Coloring Pencils Set (18/Pack), 72-Packs</v>
          </cell>
          <cell r="D3929" t="str">
            <v>ACTIVE</v>
          </cell>
          <cell r="E3929" t="str">
            <v>PUBLISHED</v>
          </cell>
          <cell r="F3929" t="str">
            <v>Offer end date has passed</v>
          </cell>
          <cell r="G3929" t="str">
            <v>Office &amp; Stationery</v>
          </cell>
          <cell r="H3929" t="str">
            <v>Whiteboards</v>
          </cell>
          <cell r="I3929">
            <v>19.39</v>
          </cell>
          <cell r="J3929" t="str">
            <v>USD</v>
          </cell>
          <cell r="K3929" t="str">
            <v>Base</v>
          </cell>
          <cell r="L3929" t="str">
            <v>Yes</v>
          </cell>
          <cell r="M3929">
            <v>2039720</v>
          </cell>
          <cell r="N3929">
            <v>2039885</v>
          </cell>
          <cell r="O3929" t="str">
            <v>NETWORK_GEO</v>
          </cell>
          <cell r="P3929">
            <v>1</v>
          </cell>
          <cell r="Q3929">
            <v>1</v>
          </cell>
          <cell r="R3929" t="str">
            <v>Seller Fulfilled</v>
          </cell>
          <cell r="S3929" t="str">
            <v>Seller Fulfilled</v>
          </cell>
          <cell r="T3929" t="str">
            <v>18KAGDOJ6JQY</v>
          </cell>
          <cell r="U3929" t="str">
            <v>00764608060537</v>
          </cell>
        </row>
        <row r="3930">
          <cell r="A3930" t="str">
            <v>8010-EACH</v>
          </cell>
          <cell r="B3930">
            <v>1956610716</v>
          </cell>
          <cell r="C3930" t="str">
            <v>BAZIC Products Back To School Starter Pack 60 Count (BAZ8010)</v>
          </cell>
          <cell r="D3930" t="str">
            <v>ACTIVE</v>
          </cell>
          <cell r="E3930" t="str">
            <v>SYSTEM_PROBLEM</v>
          </cell>
          <cell r="F3930" t="str">
            <v>Compliance - Childrenâ€™s Product Policy</v>
          </cell>
          <cell r="G3930" t="str">
            <v>Office &amp; Stationery</v>
          </cell>
          <cell r="H3930" t="str">
            <v>Composition Notebooks</v>
          </cell>
          <cell r="I3930">
            <v>19.989999999999998</v>
          </cell>
          <cell r="J3930" t="str">
            <v>USD</v>
          </cell>
          <cell r="K3930" t="str">
            <v>Base</v>
          </cell>
          <cell r="L3930" t="str">
            <v>Yes</v>
          </cell>
          <cell r="M3930">
            <v>2038710</v>
          </cell>
          <cell r="N3930">
            <v>2038710</v>
          </cell>
          <cell r="O3930">
            <v>2.125</v>
          </cell>
          <cell r="P3930">
            <v>0.19</v>
          </cell>
          <cell r="Q3930">
            <v>1</v>
          </cell>
          <cell r="R3930" t="str">
            <v>Seller Fulfilled</v>
          </cell>
          <cell r="S3930" t="str">
            <v>WFS Eligible</v>
          </cell>
          <cell r="T3930" t="str">
            <v>1L8VMLJQWFAU</v>
          </cell>
          <cell r="U3930" t="str">
            <v>00468455612467</v>
          </cell>
        </row>
        <row r="3931">
          <cell r="A3931" t="str">
            <v>8211-EACH-1</v>
          </cell>
          <cell r="B3931">
            <v>27713408</v>
          </cell>
          <cell r="C3931" t="str">
            <v>BAZIC White Envelope #6 3/4 Gummed Seal 3 5/8 x 6 1/2 Mailing Envelopes, 100-Count</v>
          </cell>
          <cell r="D3931" t="str">
            <v>ACTIVE</v>
          </cell>
          <cell r="E3931" t="str">
            <v>PUBLISHED</v>
          </cell>
          <cell r="F3931" t="str">
            <v>Offer end date has passed</v>
          </cell>
          <cell r="G3931" t="str">
            <v>Crafts</v>
          </cell>
          <cell r="H3931" t="str">
            <v>Coloring Books</v>
          </cell>
          <cell r="I3931">
            <v>102</v>
          </cell>
          <cell r="J3931" t="str">
            <v>USD</v>
          </cell>
          <cell r="K3931" t="str">
            <v>Base</v>
          </cell>
          <cell r="L3931" t="str">
            <v>Yes</v>
          </cell>
          <cell r="M3931">
            <v>2038710</v>
          </cell>
          <cell r="N3931">
            <v>2038710</v>
          </cell>
          <cell r="O3931" t="str">
            <v>NETWORK_GEO</v>
          </cell>
          <cell r="P3931">
            <v>13.86</v>
          </cell>
          <cell r="Q3931">
            <v>1</v>
          </cell>
          <cell r="R3931" t="str">
            <v>Seller Fulfilled</v>
          </cell>
          <cell r="S3931" t="str">
            <v>Seller Fulfilled</v>
          </cell>
          <cell r="T3931" t="str">
            <v>1FWAK3BCXPLC</v>
          </cell>
          <cell r="U3931" t="str">
            <v>20088908170517</v>
          </cell>
        </row>
        <row r="3932">
          <cell r="A3932" t="str">
            <v>S-55-EACH</v>
          </cell>
          <cell r="B3932">
            <v>937545945</v>
          </cell>
          <cell r="C3932" t="str">
            <v>BAZIC Security Notice Sign</v>
          </cell>
          <cell r="D3932" t="str">
            <v>ARCHIVED</v>
          </cell>
          <cell r="E3932" t="str">
            <v>UNPUBLISHED</v>
          </cell>
          <cell r="F3932" t="str">
            <v>Offer end date has passed,Price Adjusted</v>
          </cell>
          <cell r="G3932" t="str">
            <v>Office &amp; Stationery</v>
          </cell>
          <cell r="H3932" t="str">
            <v>Mechanical Pencils</v>
          </cell>
          <cell r="I3932">
            <v>10.99</v>
          </cell>
          <cell r="J3932" t="str">
            <v>USD</v>
          </cell>
          <cell r="K3932" t="str">
            <v>Base</v>
          </cell>
          <cell r="L3932" t="str">
            <v>No</v>
          </cell>
          <cell r="M3932">
            <v>2038710</v>
          </cell>
          <cell r="N3932">
            <v>2039720</v>
          </cell>
          <cell r="O3932" t="str">
            <v>NETWORK_GEO</v>
          </cell>
          <cell r="P3932">
            <v>0.16</v>
          </cell>
          <cell r="Q3932">
            <v>1</v>
          </cell>
          <cell r="R3932" t="str">
            <v>Seller Fulfilled</v>
          </cell>
          <cell r="S3932" t="str">
            <v>Seller Fulfilled</v>
          </cell>
          <cell r="T3932" t="str">
            <v>18Q83IZC9U67</v>
          </cell>
          <cell r="U3932" t="str">
            <v>00469289541442</v>
          </cell>
        </row>
        <row r="3933">
          <cell r="A3933" t="str">
            <v>1635-SET4</v>
          </cell>
          <cell r="B3933">
            <v>464353754</v>
          </cell>
          <cell r="C3933" t="str">
            <v>BAZIC Correction Tape 5 mm x 236" Tapes Roller White Out, 4-Pack</v>
          </cell>
          <cell r="D3933" t="str">
            <v>ACTIVE</v>
          </cell>
          <cell r="E3933" t="str">
            <v>PUBLISHED</v>
          </cell>
          <cell r="G3933" t="str">
            <v>Office &amp; Stationery</v>
          </cell>
          <cell r="H3933" t="str">
            <v>Correction Tape</v>
          </cell>
          <cell r="I3933">
            <v>12.99</v>
          </cell>
          <cell r="J3933" t="str">
            <v>USD</v>
          </cell>
          <cell r="K3933" t="str">
            <v>Base</v>
          </cell>
          <cell r="L3933">
            <v>12.99</v>
          </cell>
          <cell r="M3933">
            <v>2039913</v>
          </cell>
          <cell r="N3933">
            <v>2039720</v>
          </cell>
          <cell r="O3933" t="str">
            <v>NETWORK_GEO</v>
          </cell>
          <cell r="P3933">
            <v>0.19</v>
          </cell>
          <cell r="Q3933">
            <v>1</v>
          </cell>
          <cell r="R3933" t="str">
            <v>Seller Fulfilled</v>
          </cell>
          <cell r="S3933" t="str">
            <v>Seller Fulfilled</v>
          </cell>
          <cell r="T3933" t="str">
            <v>1E0RAVWAW73V</v>
          </cell>
          <cell r="U3933" t="str">
            <v>00464055392396</v>
          </cell>
        </row>
        <row r="3934">
          <cell r="A3934" t="str">
            <v>1702-BOX</v>
          </cell>
          <cell r="B3934">
            <v>444462124</v>
          </cell>
          <cell r="C3934" t="str">
            <v>BAZIC Dayton Black Rollerball Pen 0.7mm w/ Regulator, (3/Pack), 24-Pack</v>
          </cell>
          <cell r="D3934" t="str">
            <v>ACTIVE</v>
          </cell>
          <cell r="E3934" t="str">
            <v>UNPUBLISHED</v>
          </cell>
          <cell r="F3934" t="str">
            <v>Reasonable price requirements are not met,Reasonable Price Not Satisfied</v>
          </cell>
          <cell r="G3934" t="str">
            <v>Office &amp; Stationery</v>
          </cell>
          <cell r="H3934" t="str">
            <v>Mechanical Pencil Refills</v>
          </cell>
          <cell r="I3934">
            <v>8.99</v>
          </cell>
          <cell r="J3934" t="str">
            <v>USD</v>
          </cell>
          <cell r="K3934" t="str">
            <v>Base</v>
          </cell>
          <cell r="L3934" t="str">
            <v>Yes</v>
          </cell>
          <cell r="M3934">
            <v>2039719</v>
          </cell>
          <cell r="N3934">
            <v>2039720</v>
          </cell>
          <cell r="O3934" t="str">
            <v>ALWAYS_TWO_DAY</v>
          </cell>
          <cell r="P3934">
            <v>0.15</v>
          </cell>
          <cell r="Q3934">
            <v>1</v>
          </cell>
          <cell r="R3934" t="str">
            <v>Walmart Fulfilled</v>
          </cell>
          <cell r="S3934" t="str">
            <v>Seller Fulfilled</v>
          </cell>
          <cell r="T3934" t="str">
            <v>5P3MXMYATPC2</v>
          </cell>
          <cell r="U3934" t="str">
            <v>00465606924851</v>
          </cell>
        </row>
        <row r="3935">
          <cell r="A3935" t="str">
            <v>1949-CASE</v>
          </cell>
          <cell r="B3935">
            <v>14895872585</v>
          </cell>
          <cell r="C3935" t="str">
            <v>BAZIC Pencil Sharpener Single Hole Blade w/ Receptacle, Assorted Color Bulk Sharpeners, Total 288 Count</v>
          </cell>
          <cell r="D3935" t="str">
            <v>ACTIVE</v>
          </cell>
          <cell r="E3935" t="str">
            <v>PUBLISHED</v>
          </cell>
          <cell r="F3935" t="str">
            <v>Offer end date has passed,No Match Found - Adjusted to your last submitted price</v>
          </cell>
          <cell r="G3935" t="str">
            <v>Office &amp; Stationery</v>
          </cell>
          <cell r="H3935" t="str">
            <v>Manual Pencil Sharpeners</v>
          </cell>
          <cell r="I3935">
            <v>141.99</v>
          </cell>
          <cell r="J3935" t="str">
            <v>USD</v>
          </cell>
          <cell r="K3935" t="str">
            <v>Base</v>
          </cell>
          <cell r="L3935">
            <v>141.99</v>
          </cell>
          <cell r="M3935">
            <v>2039751</v>
          </cell>
          <cell r="N3935">
            <v>2038710</v>
          </cell>
          <cell r="O3935">
            <v>8.86</v>
          </cell>
          <cell r="P3935">
            <v>0.68</v>
          </cell>
          <cell r="Q3935">
            <v>1</v>
          </cell>
          <cell r="R3935" t="str">
            <v>Seller Fulfilled</v>
          </cell>
          <cell r="S3935" t="str">
            <v>Seller Fulfilled</v>
          </cell>
          <cell r="T3935" t="str">
            <v>1JI332PLXKZM</v>
          </cell>
          <cell r="U3935" t="str">
            <v>00814625080169</v>
          </cell>
        </row>
        <row r="3936">
          <cell r="A3936" t="str">
            <v>2233-BOX</v>
          </cell>
          <cell r="B3936">
            <v>600416238</v>
          </cell>
          <cell r="C3936" t="str">
            <v>BAZIC Pink Erasers Bevel + Pencil Top Erasers Set, 360-Count</v>
          </cell>
          <cell r="D3936" t="str">
            <v>ACTIVE</v>
          </cell>
          <cell r="E3936" t="str">
            <v>PUBLISHED</v>
          </cell>
          <cell r="F3936" t="str">
            <v>Offer end date has passed</v>
          </cell>
          <cell r="G3936" t="str">
            <v>Crafts</v>
          </cell>
          <cell r="H3936" t="str">
            <v>Coloring Books</v>
          </cell>
          <cell r="I3936">
            <v>60.5</v>
          </cell>
          <cell r="J3936" t="str">
            <v>USD</v>
          </cell>
          <cell r="K3936" t="str">
            <v>Base</v>
          </cell>
          <cell r="L3936" t="str">
            <v>Yes</v>
          </cell>
          <cell r="M3936">
            <v>2039721</v>
          </cell>
          <cell r="N3936">
            <v>2038710</v>
          </cell>
          <cell r="O3936" t="str">
            <v>NETWORK_GEO</v>
          </cell>
          <cell r="P3936">
            <v>12.28</v>
          </cell>
          <cell r="Q3936">
            <v>1</v>
          </cell>
          <cell r="R3936" t="str">
            <v>Seller Fulfilled</v>
          </cell>
          <cell r="S3936" t="str">
            <v>Seller Fulfilled</v>
          </cell>
          <cell r="T3936" t="str">
            <v>6V56WNZXXLBC</v>
          </cell>
          <cell r="U3936" t="str">
            <v>20814625080415</v>
          </cell>
        </row>
        <row r="3937">
          <cell r="A3937" t="str">
            <v>2306-PACK2</v>
          </cell>
          <cell r="B3937">
            <v>326712186</v>
          </cell>
          <cell r="C3937" t="str">
            <v>BAZIC Mini Highlighter Value Pack, Chisel Tip, Assorted Colors, 5 Count, 2 Pack</v>
          </cell>
          <cell r="D3937" t="str">
            <v>ACTIVE</v>
          </cell>
          <cell r="E3937" t="str">
            <v>PUBLISHED</v>
          </cell>
          <cell r="F3937" t="str">
            <v>Offer end date has passed</v>
          </cell>
          <cell r="G3937" t="str">
            <v>Office &amp; Stationery</v>
          </cell>
          <cell r="H3937" t="str">
            <v>Highlighters</v>
          </cell>
          <cell r="I3937">
            <v>9.25</v>
          </cell>
          <cell r="J3937" t="str">
            <v>USD</v>
          </cell>
          <cell r="K3937" t="str">
            <v>Base</v>
          </cell>
          <cell r="L3937">
            <v>8.75</v>
          </cell>
          <cell r="M3937">
            <v>2039896</v>
          </cell>
          <cell r="N3937">
            <v>2038710</v>
          </cell>
          <cell r="O3937" t="str">
            <v>NETWORK_GEO</v>
          </cell>
          <cell r="P3937">
            <v>29.3</v>
          </cell>
          <cell r="Q3937">
            <v>1</v>
          </cell>
          <cell r="R3937" t="str">
            <v>Seller Fulfilled</v>
          </cell>
          <cell r="S3937" t="str">
            <v>Seller Fulfilled</v>
          </cell>
          <cell r="T3937" t="str">
            <v>231HV2HXS5KJ</v>
          </cell>
          <cell r="U3937" t="str">
            <v>00467887891860</v>
          </cell>
        </row>
        <row r="3938">
          <cell r="A3938" t="str">
            <v>2347-PACK2</v>
          </cell>
          <cell r="B3938">
            <v>2891708944</v>
          </cell>
          <cell r="C3938" t="str">
            <v>BAZIC Highlighter Gel Pen Bible Highlighter, No Bleed Pastel Highlighting Coloring Pen (5/Pack), 2-Packs</v>
          </cell>
          <cell r="D3938" t="str">
            <v>ACTIVE</v>
          </cell>
          <cell r="E3938" t="str">
            <v>PUBLISHED</v>
          </cell>
          <cell r="F3938" t="str">
            <v>Offer end date has passed</v>
          </cell>
          <cell r="G3938" t="str">
            <v>Office &amp; Stationery</v>
          </cell>
          <cell r="H3938" t="str">
            <v>Mailers</v>
          </cell>
          <cell r="I3938">
            <v>62.99</v>
          </cell>
          <cell r="J3938" t="str">
            <v>USD</v>
          </cell>
          <cell r="K3938" t="str">
            <v>Base</v>
          </cell>
          <cell r="L3938" t="str">
            <v>Yes</v>
          </cell>
          <cell r="M3938">
            <v>2039896</v>
          </cell>
          <cell r="N3938">
            <v>2038710</v>
          </cell>
          <cell r="O3938" t="str">
            <v>NETWORK_GEO</v>
          </cell>
          <cell r="P3938">
            <v>3.62</v>
          </cell>
          <cell r="Q3938">
            <v>1</v>
          </cell>
          <cell r="R3938" t="str">
            <v>Seller Fulfilled</v>
          </cell>
          <cell r="S3938" t="str">
            <v>Seller Fulfilled</v>
          </cell>
          <cell r="T3938" t="str">
            <v>5L5E4SR85VPG</v>
          </cell>
          <cell r="U3938" t="str">
            <v>20764608082717</v>
          </cell>
        </row>
        <row r="3939">
          <cell r="A3939" t="str">
            <v>3164-CASE</v>
          </cell>
          <cell r="B3939">
            <v>302108886</v>
          </cell>
          <cell r="C3939" t="str">
            <v>BAZIC Expanding File Folder 7 Pockets, Plastic Document Envelopes, 12-Pack</v>
          </cell>
          <cell r="D3939" t="str">
            <v>ACTIVE</v>
          </cell>
          <cell r="E3939" t="str">
            <v>PUBLISHED</v>
          </cell>
          <cell r="F3939" t="str">
            <v>Offer end date has passed</v>
          </cell>
          <cell r="G3939" t="str">
            <v>Office &amp; Stationery</v>
          </cell>
          <cell r="H3939" t="str">
            <v>Envelopes</v>
          </cell>
          <cell r="I3939">
            <v>8.49</v>
          </cell>
          <cell r="J3939" t="str">
            <v>USD</v>
          </cell>
          <cell r="K3939" t="str">
            <v>Base</v>
          </cell>
          <cell r="L3939" t="str">
            <v>Yes</v>
          </cell>
          <cell r="M3939">
            <v>2039742</v>
          </cell>
          <cell r="N3939">
            <v>2038710</v>
          </cell>
          <cell r="O3939" t="str">
            <v>NETWORK_GEO</v>
          </cell>
          <cell r="P3939">
            <v>0.12</v>
          </cell>
          <cell r="Q3939">
            <v>1</v>
          </cell>
          <cell r="R3939" t="str">
            <v>Seller Fulfilled</v>
          </cell>
          <cell r="S3939" t="str">
            <v>Seller Fulfilled</v>
          </cell>
          <cell r="T3939" t="str">
            <v>46NF0O058TKI</v>
          </cell>
          <cell r="U3939" t="str">
            <v>00764608082720</v>
          </cell>
        </row>
        <row r="3940">
          <cell r="A3940" t="str">
            <v>3423-BOX</v>
          </cell>
          <cell r="B3940">
            <v>277009014</v>
          </cell>
          <cell r="C3940" t="str">
            <v>BAZIC 6 Color 0.75 Oz (22.2 mL) Washable Poster Paint with Brush Case Pack 24</v>
          </cell>
          <cell r="D3940" t="str">
            <v>ARCHIVED</v>
          </cell>
          <cell r="E3940" t="str">
            <v>UNPUBLISHED</v>
          </cell>
          <cell r="F3940" t="str">
            <v>Offer end date has passed</v>
          </cell>
          <cell r="G3940" t="str">
            <v>Crafts</v>
          </cell>
          <cell r="H3940" t="str">
            <v>Art Paints &amp; Pigment Powders</v>
          </cell>
          <cell r="I3940">
            <v>55.79</v>
          </cell>
          <cell r="J3940" t="str">
            <v>USD</v>
          </cell>
          <cell r="K3940" t="str">
            <v>Base</v>
          </cell>
          <cell r="L3940" t="str">
            <v>Yes</v>
          </cell>
          <cell r="M3940">
            <v>2039748</v>
          </cell>
          <cell r="N3940">
            <v>2038710</v>
          </cell>
          <cell r="O3940" t="str">
            <v>NETWORK_GEO</v>
          </cell>
          <cell r="P3940">
            <v>13.64</v>
          </cell>
          <cell r="Q3940">
            <v>1</v>
          </cell>
          <cell r="R3940" t="str">
            <v>Seller Fulfilled</v>
          </cell>
          <cell r="S3940" t="str">
            <v>Seller Fulfilled</v>
          </cell>
          <cell r="T3940" t="str">
            <v>3ST1MMOPLIE8</v>
          </cell>
          <cell r="U3940" t="str">
            <v>20088908860005</v>
          </cell>
        </row>
        <row r="3941">
          <cell r="A3941" t="str">
            <v>3447-EACH</v>
          </cell>
          <cell r="B3941">
            <v>38168570</v>
          </cell>
          <cell r="C3941" t="str">
            <v>BAZIC 60g / 2.12 Oz. 6 Primary Color Glitter Shaker</v>
          </cell>
          <cell r="D3941" t="str">
            <v>ARCHIVED</v>
          </cell>
          <cell r="E3941" t="str">
            <v>UNPUBLISHED</v>
          </cell>
          <cell r="F3941" t="str">
            <v>Offer end date has passed</v>
          </cell>
          <cell r="G3941" t="str">
            <v>Crafts</v>
          </cell>
          <cell r="H3941" t="str">
            <v>Glitter</v>
          </cell>
          <cell r="I3941">
            <v>6.39</v>
          </cell>
          <cell r="J3941" t="str">
            <v>USD</v>
          </cell>
          <cell r="K3941" t="str">
            <v>Base</v>
          </cell>
          <cell r="L3941" t="str">
            <v>Yes</v>
          </cell>
          <cell r="M3941">
            <v>2039748</v>
          </cell>
          <cell r="N3941">
            <v>2042502</v>
          </cell>
          <cell r="O3941">
            <v>0.3</v>
          </cell>
          <cell r="P3941">
            <v>0.86</v>
          </cell>
          <cell r="Q3941">
            <v>1</v>
          </cell>
          <cell r="R3941" t="str">
            <v>Seller Fulfilled</v>
          </cell>
          <cell r="S3941" t="str">
            <v>Seller Fulfilled</v>
          </cell>
          <cell r="T3941" t="str">
            <v>71LZR5IDGC90</v>
          </cell>
          <cell r="U3941" t="str">
            <v>00764608090022</v>
          </cell>
        </row>
        <row r="3942">
          <cell r="A3942" t="str">
            <v>5514-SET8</v>
          </cell>
          <cell r="B3942">
            <v>1820063610</v>
          </cell>
          <cell r="C3942" t="str">
            <v>BAZIC Composition Book Wide Ruled 80 Sheet Assorted Color Marble Notebook, 8-Pack</v>
          </cell>
          <cell r="D3942" t="str">
            <v>RETIRED</v>
          </cell>
          <cell r="E3942" t="str">
            <v>UNPUBLISHED</v>
          </cell>
          <cell r="F3942" t="str">
            <v>Offer end date has passed</v>
          </cell>
          <cell r="G3942" t="str">
            <v>Office &amp; Stationery</v>
          </cell>
          <cell r="H3942" t="str">
            <v>Transparent Tapes</v>
          </cell>
          <cell r="I3942">
            <v>41.99</v>
          </cell>
          <cell r="J3942" t="str">
            <v>USD</v>
          </cell>
          <cell r="K3942" t="str">
            <v>Base</v>
          </cell>
          <cell r="L3942" t="str">
            <v>Yes</v>
          </cell>
          <cell r="M3942">
            <v>2038710</v>
          </cell>
          <cell r="N3942">
            <v>2039729</v>
          </cell>
          <cell r="O3942" t="str">
            <v>NETWORK_GEO</v>
          </cell>
          <cell r="P3942">
            <v>3.06</v>
          </cell>
          <cell r="Q3942">
            <v>1</v>
          </cell>
          <cell r="R3942" t="str">
            <v>Seller Fulfilled</v>
          </cell>
          <cell r="S3942" t="str">
            <v>Seller Fulfilled</v>
          </cell>
          <cell r="T3942" t="str">
            <v>1TO5WLVQQKK1</v>
          </cell>
          <cell r="U3942" t="str">
            <v>10764608009014</v>
          </cell>
        </row>
        <row r="3943">
          <cell r="A3943" t="str">
            <v>70726-SET2</v>
          </cell>
          <cell r="B3943">
            <v>249299647</v>
          </cell>
          <cell r="C3943" t="str">
            <v>FLAMINGO Coloring Book 2-Title, for Learning Drawing Coloring, 2-Pack</v>
          </cell>
          <cell r="D3943" t="str">
            <v>ARCHIVED</v>
          </cell>
          <cell r="E3943" t="str">
            <v>UNPUBLISHED</v>
          </cell>
          <cell r="F3943" t="str">
            <v>Offer end date has passed,Min. Allowed Seller Price Reached</v>
          </cell>
          <cell r="G3943" t="str">
            <v>Office &amp; Stationery</v>
          </cell>
          <cell r="H3943" t="str">
            <v>Packing Tapes</v>
          </cell>
          <cell r="I3943">
            <v>16.989999999999998</v>
          </cell>
          <cell r="J3943" t="str">
            <v>USD</v>
          </cell>
          <cell r="K3943" t="str">
            <v>Base</v>
          </cell>
          <cell r="L3943" t="str">
            <v>Yes</v>
          </cell>
          <cell r="M3943">
            <v>2038710</v>
          </cell>
          <cell r="N3943">
            <v>2038710</v>
          </cell>
          <cell r="O3943" t="str">
            <v>NETWORK_GEO</v>
          </cell>
          <cell r="P3943">
            <v>2.12</v>
          </cell>
          <cell r="Q3943">
            <v>1</v>
          </cell>
          <cell r="R3943" t="str">
            <v>Seller Fulfilled</v>
          </cell>
          <cell r="S3943" t="str">
            <v>Seller Fulfilled</v>
          </cell>
          <cell r="T3943" t="str">
            <v>6VZIM38WXVMV</v>
          </cell>
          <cell r="U3943" t="str">
            <v>00462166539297</v>
          </cell>
        </row>
        <row r="3944">
          <cell r="A3944" t="str">
            <v>740-PACK2</v>
          </cell>
          <cell r="B3944">
            <v>263895878</v>
          </cell>
          <cell r="C3944" t="str">
            <v>BAZIC Pencil Wood Pre-Sharpened #2 HB Triangle Pencils, Latex Free Eraser (4/Pack), 2-Packs</v>
          </cell>
          <cell r="D3944" t="str">
            <v>ACTIVE</v>
          </cell>
          <cell r="E3944" t="str">
            <v>PUBLISHED</v>
          </cell>
          <cell r="G3944" t="str">
            <v>Office &amp; Stationery</v>
          </cell>
          <cell r="H3944" t="str">
            <v>Pencils</v>
          </cell>
          <cell r="I3944">
            <v>8.35</v>
          </cell>
          <cell r="J3944" t="str">
            <v>USD</v>
          </cell>
          <cell r="K3944" t="str">
            <v>Base</v>
          </cell>
          <cell r="L3944">
            <v>8.35</v>
          </cell>
          <cell r="M3944">
            <v>2039720</v>
          </cell>
          <cell r="N3944">
            <v>2038710</v>
          </cell>
          <cell r="O3944" t="str">
            <v>NETWORK_GEO</v>
          </cell>
          <cell r="P3944">
            <v>0.11</v>
          </cell>
          <cell r="Q3944">
            <v>1</v>
          </cell>
          <cell r="R3944" t="str">
            <v>Seller Fulfilled</v>
          </cell>
          <cell r="S3944" t="str">
            <v>Seller Fulfilled</v>
          </cell>
          <cell r="T3944" t="str">
            <v>0RF6MMXGJP2F</v>
          </cell>
          <cell r="U3944" t="str">
            <v>00764608043660</v>
          </cell>
        </row>
        <row r="3945">
          <cell r="A3945" t="str">
            <v>750-SET2</v>
          </cell>
          <cell r="B3945">
            <v>41904851</v>
          </cell>
          <cell r="C3945" t="str">
            <v>Activity &amp; Coloring KAPPA Let Me Play Book 2-Title for Drawing, 2-Pack</v>
          </cell>
          <cell r="D3945" t="str">
            <v>ACTIVE</v>
          </cell>
          <cell r="E3945" t="str">
            <v>PUBLISHED</v>
          </cell>
          <cell r="F3945" t="str">
            <v>Offer end date has passed</v>
          </cell>
          <cell r="G3945" t="str">
            <v>Home &amp; Garden</v>
          </cell>
          <cell r="H3945" t="str">
            <v>Plaques &amp; Signs</v>
          </cell>
          <cell r="I3945">
            <v>20.64</v>
          </cell>
          <cell r="J3945" t="str">
            <v>USD</v>
          </cell>
          <cell r="K3945" t="str">
            <v>Base</v>
          </cell>
          <cell r="L3945" t="str">
            <v>Yes</v>
          </cell>
          <cell r="M3945">
            <v>2038710</v>
          </cell>
          <cell r="N3945">
            <v>2038710</v>
          </cell>
          <cell r="O3945" t="str">
            <v>NETWORK_GEO</v>
          </cell>
          <cell r="P3945">
            <v>1.42</v>
          </cell>
          <cell r="Q3945">
            <v>1</v>
          </cell>
          <cell r="R3945" t="str">
            <v>Seller Fulfilled</v>
          </cell>
          <cell r="S3945" t="str">
            <v>Seller Fulfilled</v>
          </cell>
          <cell r="T3945" t="str">
            <v>7H9HMIY2NJPD</v>
          </cell>
          <cell r="U3945" t="str">
            <v>10764608043216</v>
          </cell>
        </row>
        <row r="3946">
          <cell r="A3946" t="str">
            <v>768-EACH</v>
          </cell>
          <cell r="B3946">
            <v>28150895</v>
          </cell>
          <cell r="C3946" t="str">
            <v>BAZIC 24 Color Pencil [768]</v>
          </cell>
          <cell r="D3946" t="str">
            <v>ACTIVE</v>
          </cell>
          <cell r="E3946" t="str">
            <v>PUBLISHED</v>
          </cell>
          <cell r="F3946" t="str">
            <v>Compliance - Childrenâ€™s Product Policy</v>
          </cell>
          <cell r="G3946" t="str">
            <v>Crafts</v>
          </cell>
          <cell r="H3946" t="str">
            <v>Art Pencils</v>
          </cell>
          <cell r="I3946">
            <v>9.99</v>
          </cell>
          <cell r="J3946" t="str">
            <v>USD</v>
          </cell>
          <cell r="K3946" t="str">
            <v>Base</v>
          </cell>
          <cell r="L3946">
            <v>9.99</v>
          </cell>
          <cell r="M3946">
            <v>2039720</v>
          </cell>
          <cell r="N3946">
            <v>2038980</v>
          </cell>
          <cell r="O3946">
            <v>0.34</v>
          </cell>
          <cell r="P3946">
            <v>0.65</v>
          </cell>
          <cell r="Q3946">
            <v>1</v>
          </cell>
          <cell r="R3946" t="str">
            <v>Seller Fulfilled</v>
          </cell>
          <cell r="S3946" t="str">
            <v>Seller Fulfilled</v>
          </cell>
          <cell r="T3946" t="str">
            <v>4LYJL6DGTNAO</v>
          </cell>
          <cell r="U3946" t="str">
            <v>00764608010389</v>
          </cell>
        </row>
        <row r="3947">
          <cell r="A3947" t="str">
            <v>769-EACH</v>
          </cell>
          <cell r="B3947">
            <v>54482157</v>
          </cell>
          <cell r="C3947" t="str">
            <v>BAZIC 12 Mini Colored Pencils, Set for Art Drawing Sketching, 1-Pack</v>
          </cell>
          <cell r="D3947" t="str">
            <v>ACTIVE</v>
          </cell>
          <cell r="E3947" t="str">
            <v>PUBLISHED</v>
          </cell>
          <cell r="F3947" t="str">
            <v>Offer end date has passed,Min. Allowed Seller Price Reached</v>
          </cell>
          <cell r="G3947" t="str">
            <v>Travel, Luggage &amp; Accessories</v>
          </cell>
          <cell r="H3947" t="str">
            <v>Backpacks</v>
          </cell>
          <cell r="I3947">
            <v>90.74</v>
          </cell>
          <cell r="J3947" t="str">
            <v>USD</v>
          </cell>
          <cell r="K3947" t="str">
            <v>Base</v>
          </cell>
          <cell r="L3947" t="str">
            <v>Yes</v>
          </cell>
          <cell r="M3947">
            <v>2039720</v>
          </cell>
          <cell r="N3947">
            <v>2038980</v>
          </cell>
          <cell r="O3947" t="str">
            <v>NETWORK_GEO</v>
          </cell>
          <cell r="P3947">
            <v>11.5</v>
          </cell>
          <cell r="Q3947">
            <v>1</v>
          </cell>
          <cell r="R3947" t="str">
            <v>Seller Fulfilled</v>
          </cell>
          <cell r="S3947" t="str">
            <v>WFS Eligible</v>
          </cell>
          <cell r="T3947" t="str">
            <v>5NKNMLQSSEHU</v>
          </cell>
          <cell r="U3947" t="str">
            <v>20764608010536</v>
          </cell>
        </row>
        <row r="3948">
          <cell r="A3948" t="str">
            <v>8220-EACH</v>
          </cell>
          <cell r="B3948">
            <v>16531970117</v>
          </cell>
          <cell r="C3948" t="str">
            <v>BAZIC Security Self Seal Envelope 4 1/8" x 9 1/2" #10 Tint Mailing Envelopes 500-Count</v>
          </cell>
          <cell r="D3948" t="str">
            <v>ACTIVE</v>
          </cell>
          <cell r="E3948" t="str">
            <v>PUBLISHED</v>
          </cell>
          <cell r="F3948" t="str">
            <v>Offer end date has passed</v>
          </cell>
          <cell r="G3948" t="str">
            <v>Travel, Luggage &amp; Accessories</v>
          </cell>
          <cell r="H3948" t="str">
            <v>Backpacks</v>
          </cell>
          <cell r="I3948">
            <v>19.989999999999998</v>
          </cell>
          <cell r="J3948" t="str">
            <v>USD</v>
          </cell>
          <cell r="K3948" t="str">
            <v>Base</v>
          </cell>
          <cell r="L3948" t="str">
            <v>Yes</v>
          </cell>
          <cell r="M3948">
            <v>2038710</v>
          </cell>
          <cell r="N3948">
            <v>2038980</v>
          </cell>
          <cell r="O3948" t="str">
            <v>NETWORK_GEO</v>
          </cell>
          <cell r="P3948">
            <v>0.85</v>
          </cell>
          <cell r="Q3948">
            <v>1</v>
          </cell>
          <cell r="R3948" t="str">
            <v>Seller Fulfilled</v>
          </cell>
          <cell r="S3948" t="str">
            <v>Seller Fulfilled</v>
          </cell>
          <cell r="T3948" t="str">
            <v>3HVIBOU72HHW</v>
          </cell>
          <cell r="U3948" t="str">
            <v>00764608010532</v>
          </cell>
        </row>
        <row r="3949">
          <cell r="A3949" t="str">
            <v>976-CASE</v>
          </cell>
          <cell r="B3949">
            <v>975342444</v>
          </cell>
          <cell r="C3949" t="str">
            <v>BAZIC Yellow Duct Tape 1.88" X 60 Yards, Tear by Hand, 12-Pack</v>
          </cell>
          <cell r="D3949" t="str">
            <v>ACTIVE</v>
          </cell>
          <cell r="E3949" t="str">
            <v>PUBLISHED</v>
          </cell>
          <cell r="F3949" t="str">
            <v>Offer end date has passed</v>
          </cell>
          <cell r="G3949" t="str">
            <v>Office &amp; Stationery</v>
          </cell>
          <cell r="H3949" t="str">
            <v>Duct Tapes</v>
          </cell>
          <cell r="I3949">
            <v>58.84</v>
          </cell>
          <cell r="J3949" t="str">
            <v>USD</v>
          </cell>
          <cell r="K3949" t="str">
            <v>Base</v>
          </cell>
          <cell r="L3949">
            <v>58.84</v>
          </cell>
          <cell r="M3949">
            <v>2042502</v>
          </cell>
          <cell r="N3949">
            <v>2038980</v>
          </cell>
          <cell r="O3949">
            <v>11.44</v>
          </cell>
          <cell r="P3949">
            <v>11.5</v>
          </cell>
          <cell r="Q3949">
            <v>1</v>
          </cell>
          <cell r="R3949" t="str">
            <v>Seller Fulfilled</v>
          </cell>
          <cell r="S3949" t="str">
            <v>Seller Fulfilled</v>
          </cell>
          <cell r="T3949" t="str">
            <v>2VBFHLDFMBTA</v>
          </cell>
          <cell r="U3949" t="str">
            <v>20764608010550</v>
          </cell>
        </row>
        <row r="3950">
          <cell r="A3950" t="str">
            <v>L-12-BOX</v>
          </cell>
          <cell r="B3950">
            <v>580847491</v>
          </cell>
          <cell r="C3950" t="str">
            <v>BAZIC Keep Out Sign 12"x16", Waterproof Indoor Signage, 24-Pack</v>
          </cell>
          <cell r="D3950" t="str">
            <v>ACTIVE</v>
          </cell>
          <cell r="E3950" t="str">
            <v>PUBLISHED</v>
          </cell>
          <cell r="F3950" t="str">
            <v>Offer end date has passed</v>
          </cell>
          <cell r="G3950" t="str">
            <v>Home &amp; Garden</v>
          </cell>
          <cell r="H3950" t="str">
            <v>Plaques &amp; Signs</v>
          </cell>
          <cell r="I3950">
            <v>29.49</v>
          </cell>
          <cell r="J3950" t="str">
            <v>USD</v>
          </cell>
          <cell r="K3950" t="str">
            <v>Base</v>
          </cell>
          <cell r="L3950" t="str">
            <v>Yes</v>
          </cell>
          <cell r="M3950">
            <v>2038710</v>
          </cell>
          <cell r="N3950">
            <v>2038980</v>
          </cell>
          <cell r="O3950">
            <v>2.4</v>
          </cell>
          <cell r="P3950">
            <v>0.85</v>
          </cell>
          <cell r="Q3950">
            <v>1</v>
          </cell>
          <cell r="R3950" t="str">
            <v>Seller Fulfilled</v>
          </cell>
          <cell r="S3950" t="str">
            <v>Seller Fulfilled</v>
          </cell>
          <cell r="T3950" t="str">
            <v>1SG2L5TLXP5A</v>
          </cell>
          <cell r="U3950" t="str">
            <v>00764608010556</v>
          </cell>
        </row>
        <row r="3951">
          <cell r="A3951" t="str">
            <v>S-50-BOX</v>
          </cell>
          <cell r="B3951">
            <v>563862012</v>
          </cell>
          <cell r="C3951" t="str">
            <v>BAZIC Abierto &amp; Cerrado Sign on Back, Open &amp; Closed Sign 9"X12", Double Sides, 24-Pack</v>
          </cell>
          <cell r="D3951" t="str">
            <v>ACTIVE</v>
          </cell>
          <cell r="E3951" t="str">
            <v>PUBLISHED</v>
          </cell>
          <cell r="F3951" t="str">
            <v>Offer end date has passed,No Match Found - Adjusted to your last submitted price</v>
          </cell>
          <cell r="G3951" t="str">
            <v>Crafts</v>
          </cell>
          <cell r="H3951" t="str">
            <v>Craft Knives &amp; Cutters</v>
          </cell>
          <cell r="I3951">
            <v>8.99</v>
          </cell>
          <cell r="J3951" t="str">
            <v>USD</v>
          </cell>
          <cell r="K3951" t="str">
            <v>Base</v>
          </cell>
          <cell r="L3951" t="str">
            <v>Yes</v>
          </cell>
          <cell r="M3951">
            <v>2038710</v>
          </cell>
          <cell r="N3951">
            <v>2038710</v>
          </cell>
          <cell r="O3951" t="str">
            <v>NETWORK_GEO</v>
          </cell>
          <cell r="P3951">
            <v>0.24</v>
          </cell>
          <cell r="Q3951">
            <v>1</v>
          </cell>
          <cell r="R3951" t="str">
            <v>Seller Fulfilled</v>
          </cell>
          <cell r="S3951" t="str">
            <v>CA</v>
          </cell>
          <cell r="T3951" t="str">
            <v>572ZYYRR1S29</v>
          </cell>
          <cell r="U3951" t="str">
            <v>00467325386217</v>
          </cell>
        </row>
        <row r="3952">
          <cell r="A3952" t="str">
            <v>1289-PACK2</v>
          </cell>
          <cell r="B3952">
            <v>1638787177</v>
          </cell>
          <cell r="C3952" t="str">
            <v>BAZIC Dry Erase Marker Black Color Chisel Tip, Whiteboard Pen Marcador, Low Odor Markers White Board Pens (3/Pack), 2-Packs</v>
          </cell>
          <cell r="D3952" t="str">
            <v>ARCHIVED</v>
          </cell>
          <cell r="E3952" t="str">
            <v>UNPUBLISHED</v>
          </cell>
          <cell r="F3952" t="str">
            <v>Offer end date has passed</v>
          </cell>
          <cell r="G3952" t="str">
            <v>Crafts</v>
          </cell>
          <cell r="H3952" t="str">
            <v>Coloring Books</v>
          </cell>
          <cell r="I3952">
            <v>56.99</v>
          </cell>
          <cell r="J3952" t="str">
            <v>USD</v>
          </cell>
          <cell r="K3952" t="str">
            <v>Base</v>
          </cell>
          <cell r="L3952" t="str">
            <v>Yes</v>
          </cell>
          <cell r="M3952">
            <v>2039746</v>
          </cell>
          <cell r="N3952">
            <v>2038710</v>
          </cell>
          <cell r="O3952" t="str">
            <v>NETWORK_GEO</v>
          </cell>
          <cell r="P3952">
            <v>14.1</v>
          </cell>
          <cell r="Q3952">
            <v>1</v>
          </cell>
          <cell r="R3952" t="str">
            <v>Seller Fulfilled</v>
          </cell>
          <cell r="S3952" t="str">
            <v>Seller Fulfilled</v>
          </cell>
          <cell r="T3952" t="str">
            <v>6T4LMAILLKPU</v>
          </cell>
          <cell r="U3952" t="str">
            <v>20814625012003</v>
          </cell>
        </row>
        <row r="3953">
          <cell r="A3953" t="str">
            <v>1632-BOX</v>
          </cell>
          <cell r="B3953">
            <v>884957619</v>
          </cell>
          <cell r="C3953" t="str">
            <v>BAZIC Correction Tape 5 mm x 196" Mini Instant Corrections, 24-Pack</v>
          </cell>
          <cell r="D3953" t="str">
            <v>ACTIVE</v>
          </cell>
          <cell r="E3953" t="str">
            <v>PUBLISHED</v>
          </cell>
          <cell r="F3953" t="str">
            <v>Offer end date has passed</v>
          </cell>
          <cell r="G3953" t="str">
            <v>Office &amp; Stationery</v>
          </cell>
          <cell r="H3953" t="str">
            <v>Markers</v>
          </cell>
          <cell r="I3953">
            <v>42.25</v>
          </cell>
          <cell r="J3953" t="str">
            <v>USD</v>
          </cell>
          <cell r="K3953" t="str">
            <v>Base</v>
          </cell>
          <cell r="L3953" t="str">
            <v>Yes</v>
          </cell>
          <cell r="M3953">
            <v>2039913</v>
          </cell>
          <cell r="N3953">
            <v>2039746</v>
          </cell>
          <cell r="O3953" t="str">
            <v>NETWORK_GEO</v>
          </cell>
          <cell r="P3953">
            <v>3.5</v>
          </cell>
          <cell r="Q3953">
            <v>1</v>
          </cell>
          <cell r="R3953" t="str">
            <v>Seller Fulfilled</v>
          </cell>
          <cell r="S3953" t="str">
            <v>Seller Fulfilled</v>
          </cell>
          <cell r="T3953" t="str">
            <v>44ROWCVJHC3T</v>
          </cell>
          <cell r="U3953" t="str">
            <v>10764608012137</v>
          </cell>
        </row>
        <row r="3954">
          <cell r="A3954" t="str">
            <v>1635-BOX</v>
          </cell>
          <cell r="B3954">
            <v>384760863</v>
          </cell>
          <cell r="C3954" t="str">
            <v>BAZIC Correction Tape 5 mm x 236" Tapes Roller White Out, 24-Pack</v>
          </cell>
          <cell r="D3954" t="str">
            <v>ACTIVE</v>
          </cell>
          <cell r="E3954" t="str">
            <v>PUBLISHED</v>
          </cell>
          <cell r="G3954" t="str">
            <v>Office &amp; Stationery</v>
          </cell>
          <cell r="H3954" t="str">
            <v>Correction Tape</v>
          </cell>
          <cell r="I3954">
            <v>39.92</v>
          </cell>
          <cell r="J3954" t="str">
            <v>USD</v>
          </cell>
          <cell r="K3954" t="str">
            <v>Base</v>
          </cell>
          <cell r="L3954">
            <v>39.92</v>
          </cell>
          <cell r="M3954">
            <v>2039913</v>
          </cell>
          <cell r="N3954">
            <v>2038710</v>
          </cell>
          <cell r="O3954" t="str">
            <v>NETWORK_GEO</v>
          </cell>
          <cell r="P3954">
            <v>22.92</v>
          </cell>
          <cell r="Q3954">
            <v>1</v>
          </cell>
          <cell r="R3954" t="str">
            <v>Seller Fulfilled</v>
          </cell>
          <cell r="S3954" t="str">
            <v>Seller Fulfilled</v>
          </cell>
          <cell r="T3954" t="str">
            <v>2NLJ6SUPQUEI</v>
          </cell>
          <cell r="U3954" t="str">
            <v>20814625012140</v>
          </cell>
        </row>
        <row r="3955">
          <cell r="A3955" t="str">
            <v>1730-CASE</v>
          </cell>
          <cell r="B3955">
            <v>5973423446</v>
          </cell>
          <cell r="C3955" t="str">
            <v>BAZIC Callum 0.5mm Rollerball Pen, Blue Ink Needle Tip Fine Point Ink Pens (2/Pack), 144-Packs</v>
          </cell>
          <cell r="D3955" t="str">
            <v>ACTIVE</v>
          </cell>
          <cell r="E3955" t="str">
            <v>PUBLISHED</v>
          </cell>
          <cell r="G3955" t="str">
            <v>Office &amp; Stationery</v>
          </cell>
          <cell r="H3955" t="str">
            <v>Pens</v>
          </cell>
          <cell r="I3955">
            <v>168.62</v>
          </cell>
          <cell r="J3955" t="str">
            <v>USD</v>
          </cell>
          <cell r="K3955" t="str">
            <v>Base</v>
          </cell>
          <cell r="L3955">
            <v>168.62</v>
          </cell>
          <cell r="M3955">
            <v>2039719</v>
          </cell>
          <cell r="N3955">
            <v>2039746</v>
          </cell>
          <cell r="O3955" t="str">
            <v>NETWORK_GEO</v>
          </cell>
          <cell r="P3955">
            <v>5.7</v>
          </cell>
          <cell r="Q3955">
            <v>1</v>
          </cell>
          <cell r="R3955" t="str">
            <v>Seller Fulfilled</v>
          </cell>
          <cell r="S3955" t="str">
            <v>Seller Fulfilled</v>
          </cell>
          <cell r="T3955" t="str">
            <v>6CHLYX79I9HC</v>
          </cell>
          <cell r="U3955" t="str">
            <v>10764608012205</v>
          </cell>
        </row>
        <row r="3956">
          <cell r="A3956" t="str">
            <v>2000-EACH</v>
          </cell>
          <cell r="B3956">
            <v>927742861</v>
          </cell>
          <cell r="C3956" t="str">
            <v>BAZIC Super Glue Gel 0.5g Clear No Run Fast Dry Adhesive (5/Pack), 1-Pack</v>
          </cell>
          <cell r="D3956" t="str">
            <v>ACTIVE</v>
          </cell>
          <cell r="E3956" t="str">
            <v>PUBLISHED</v>
          </cell>
          <cell r="G3956" t="str">
            <v>Office &amp; Stationery</v>
          </cell>
          <cell r="H3956" t="str">
            <v>Glue</v>
          </cell>
          <cell r="I3956">
            <v>7.69</v>
          </cell>
          <cell r="J3956" t="str">
            <v>USD</v>
          </cell>
          <cell r="K3956" t="str">
            <v>Base</v>
          </cell>
          <cell r="L3956">
            <v>7.69</v>
          </cell>
          <cell r="M3956">
            <v>2039872</v>
          </cell>
          <cell r="N3956">
            <v>2039746</v>
          </cell>
          <cell r="O3956" t="str">
            <v>NETWORK_GEO</v>
          </cell>
          <cell r="P3956">
            <v>3.02</v>
          </cell>
          <cell r="Q3956">
            <v>1</v>
          </cell>
          <cell r="R3956" t="str">
            <v>Seller Fulfilled</v>
          </cell>
          <cell r="S3956" t="str">
            <v>Seller Fulfilled</v>
          </cell>
          <cell r="T3956" t="str">
            <v>5O6WV59000PT</v>
          </cell>
          <cell r="U3956" t="str">
            <v>10764608012595</v>
          </cell>
        </row>
        <row r="3957">
          <cell r="A3957" t="str">
            <v>2204-PACK2</v>
          </cell>
          <cell r="B3957">
            <v>936252141</v>
          </cell>
          <cell r="C3957" t="str">
            <v>BAZIC Eraser Top, Latex Free Pencil Tops Erasers (50/Pack), 2-Packs</v>
          </cell>
          <cell r="D3957" t="str">
            <v>ACTIVE</v>
          </cell>
          <cell r="E3957" t="str">
            <v>PUBLISHED</v>
          </cell>
          <cell r="F3957" t="str">
            <v>Offer end date has passed,Price Adjusted</v>
          </cell>
          <cell r="G3957" t="str">
            <v>Office &amp; Stationery</v>
          </cell>
          <cell r="H3957" t="str">
            <v>Markers</v>
          </cell>
          <cell r="I3957">
            <v>9.01</v>
          </cell>
          <cell r="J3957" t="str">
            <v>USD</v>
          </cell>
          <cell r="K3957" t="str">
            <v>Base</v>
          </cell>
          <cell r="L3957" t="str">
            <v>Yes</v>
          </cell>
          <cell r="M3957">
            <v>2039721</v>
          </cell>
          <cell r="N3957">
            <v>2039746</v>
          </cell>
          <cell r="O3957" t="str">
            <v>NETWORK_GEO</v>
          </cell>
          <cell r="P3957">
            <v>0.18</v>
          </cell>
          <cell r="Q3957">
            <v>1</v>
          </cell>
          <cell r="R3957" t="str">
            <v>Seller Fulfilled</v>
          </cell>
          <cell r="S3957" t="str">
            <v>Seller Fulfilled</v>
          </cell>
          <cell r="T3957" t="str">
            <v>4JVKK1GDKXCP</v>
          </cell>
          <cell r="U3957" t="str">
            <v>00465913432438</v>
          </cell>
        </row>
        <row r="3958">
          <cell r="A3958" t="str">
            <v>2325-BOX</v>
          </cell>
          <cell r="B3958">
            <v>983395452</v>
          </cell>
          <cell r="C3958" t="str">
            <v>BAZIC Highlighter Assorted Color Desk Style Chisel Tip Marker (3/Pack), 24-Packs</v>
          </cell>
          <cell r="D3958" t="str">
            <v>ACTIVE</v>
          </cell>
          <cell r="E3958" t="str">
            <v>PUBLISHED</v>
          </cell>
          <cell r="F3958" t="str">
            <v>Offer end date has passed</v>
          </cell>
          <cell r="G3958" t="str">
            <v>Office &amp; Stationery</v>
          </cell>
          <cell r="H3958" t="str">
            <v>Pens</v>
          </cell>
          <cell r="I3958">
            <v>30.01</v>
          </cell>
          <cell r="J3958" t="str">
            <v>USD</v>
          </cell>
          <cell r="K3958" t="str">
            <v>Base</v>
          </cell>
          <cell r="L3958" t="str">
            <v>Yes</v>
          </cell>
          <cell r="M3958">
            <v>2039896</v>
          </cell>
          <cell r="N3958">
            <v>2039719</v>
          </cell>
          <cell r="O3958" t="str">
            <v>NETWORK_GEO</v>
          </cell>
          <cell r="P3958">
            <v>1.44</v>
          </cell>
          <cell r="Q3958">
            <v>1</v>
          </cell>
          <cell r="R3958" t="str">
            <v>Seller Fulfilled</v>
          </cell>
          <cell r="S3958" t="str">
            <v>Seller Fulfilled</v>
          </cell>
          <cell r="T3958" t="str">
            <v>4AQJW3NI64T5</v>
          </cell>
          <cell r="U3958" t="str">
            <v>10764608015022</v>
          </cell>
        </row>
        <row r="3959">
          <cell r="A3959" t="str">
            <v>240-BOX</v>
          </cell>
          <cell r="B3959">
            <v>824352632</v>
          </cell>
          <cell r="C3959" t="str">
            <v>BAZIC Paper Clips &amp; Magnet Holder, Small Clip 28 mm (50/Pack), 24-Packs</v>
          </cell>
          <cell r="D3959" t="str">
            <v>ACTIVE</v>
          </cell>
          <cell r="E3959" t="str">
            <v>PUBLISHED</v>
          </cell>
          <cell r="G3959" t="str">
            <v>Office &amp; Stationery</v>
          </cell>
          <cell r="H3959" t="str">
            <v>Paper Clips</v>
          </cell>
          <cell r="I3959">
            <v>52.99</v>
          </cell>
          <cell r="J3959" t="str">
            <v>USD</v>
          </cell>
          <cell r="K3959" t="str">
            <v>Base</v>
          </cell>
          <cell r="L3959">
            <v>52.99</v>
          </cell>
          <cell r="M3959">
            <v>2039905</v>
          </cell>
          <cell r="N3959">
            <v>2039913</v>
          </cell>
          <cell r="O3959" t="str">
            <v>NETWORK_GEO</v>
          </cell>
          <cell r="P3959">
            <v>3.88</v>
          </cell>
          <cell r="Q3959">
            <v>1</v>
          </cell>
          <cell r="R3959" t="str">
            <v>Seller Fulfilled</v>
          </cell>
          <cell r="S3959" t="str">
            <v>Seller Fulfilled</v>
          </cell>
          <cell r="T3959" t="str">
            <v>2FGZB3292TQ8</v>
          </cell>
          <cell r="U3959" t="str">
            <v>10764608016135</v>
          </cell>
        </row>
        <row r="3960">
          <cell r="A3960" t="str">
            <v>2405-EACH</v>
          </cell>
          <cell r="B3960">
            <v>46335003</v>
          </cell>
          <cell r="C3960" t="str">
            <v>BAZIC Dustless White Chalk (24/Box) [2405]</v>
          </cell>
          <cell r="D3960" t="str">
            <v>ACTIVE</v>
          </cell>
          <cell r="E3960" t="str">
            <v>PUBLISHED</v>
          </cell>
          <cell r="F3960" t="str">
            <v>Offer end date has passed</v>
          </cell>
          <cell r="G3960" t="str">
            <v>Office &amp; Stationery</v>
          </cell>
          <cell r="H3960" t="str">
            <v>Chalkboard Chalk</v>
          </cell>
          <cell r="I3960">
            <v>8.99</v>
          </cell>
          <cell r="J3960" t="str">
            <v>USD</v>
          </cell>
          <cell r="K3960" t="str">
            <v>Base</v>
          </cell>
          <cell r="L3960" t="str">
            <v>Yes</v>
          </cell>
          <cell r="M3960">
            <v>2039739</v>
          </cell>
          <cell r="N3960">
            <v>2039719</v>
          </cell>
          <cell r="O3960">
            <v>0.6</v>
          </cell>
          <cell r="P3960">
            <v>2.74</v>
          </cell>
          <cell r="Q3960">
            <v>1</v>
          </cell>
          <cell r="R3960" t="str">
            <v>Seller Fulfilled</v>
          </cell>
          <cell r="S3960" t="str">
            <v>Seller Fulfilled</v>
          </cell>
          <cell r="T3960" t="str">
            <v>0W5R2G7HC6D8</v>
          </cell>
          <cell r="U3960" t="str">
            <v>10764608170127</v>
          </cell>
        </row>
        <row r="3961">
          <cell r="A3961" t="str">
            <v>307-SET4</v>
          </cell>
          <cell r="B3961">
            <v>24884264</v>
          </cell>
          <cell r="C3961" t="str">
            <v>BAZIC 5-Piece Math Geometry Ruler Combination Sets, School Supplies, 4-Packs</v>
          </cell>
          <cell r="D3961" t="str">
            <v>ACTIVE</v>
          </cell>
          <cell r="E3961" t="str">
            <v>SYSTEM_PROBLEM</v>
          </cell>
          <cell r="F3961" t="str">
            <v>Compliance - Childrenâ€™s Product Policy</v>
          </cell>
          <cell r="G3961" t="str">
            <v>Office &amp; Stationery</v>
          </cell>
          <cell r="H3961" t="str">
            <v>Rulers</v>
          </cell>
          <cell r="I3961">
            <v>16.29</v>
          </cell>
          <cell r="J3961" t="str">
            <v>USD</v>
          </cell>
          <cell r="K3961" t="str">
            <v>Base</v>
          </cell>
          <cell r="L3961" t="str">
            <v>Yes</v>
          </cell>
          <cell r="M3961">
            <v>2039731</v>
          </cell>
          <cell r="N3961">
            <v>2039719</v>
          </cell>
          <cell r="O3961" t="str">
            <v>NETWORK_GEO</v>
          </cell>
          <cell r="P3961">
            <v>2.2000000000000002</v>
          </cell>
          <cell r="Q3961">
            <v>1</v>
          </cell>
          <cell r="R3961" t="str">
            <v>Seller Fulfilled</v>
          </cell>
          <cell r="S3961" t="str">
            <v>Seller Fulfilled</v>
          </cell>
          <cell r="T3961" t="str">
            <v>2KKG8JJ2V1W4</v>
          </cell>
          <cell r="U3961" t="str">
            <v>10764608017750</v>
          </cell>
        </row>
        <row r="3962">
          <cell r="A3962" t="str">
            <v>3145-SET6</v>
          </cell>
          <cell r="B3962">
            <v>24939153</v>
          </cell>
          <cell r="C3962" t="str">
            <v>BAZIC 2 Pockets Paper Folder, 3 Prongs Fastener Clips Portfolio, 6-Pack</v>
          </cell>
          <cell r="D3962" t="str">
            <v>ARCHIVED</v>
          </cell>
          <cell r="E3962" t="str">
            <v>UNPUBLISHED</v>
          </cell>
          <cell r="F3962" t="str">
            <v>Offer end date has passed,Current Offer At Or Below Target</v>
          </cell>
          <cell r="G3962" t="str">
            <v>Office &amp; Stationery</v>
          </cell>
          <cell r="H3962" t="str">
            <v>Form Holders &amp; Clipboards</v>
          </cell>
          <cell r="I3962">
            <v>65</v>
          </cell>
          <cell r="J3962" t="str">
            <v>USD</v>
          </cell>
          <cell r="K3962" t="str">
            <v>Base</v>
          </cell>
          <cell r="L3962" t="str">
            <v>Yes</v>
          </cell>
          <cell r="M3962">
            <v>2039742</v>
          </cell>
          <cell r="N3962">
            <v>2039893</v>
          </cell>
          <cell r="O3962" t="str">
            <v>NETWORK_GEO</v>
          </cell>
          <cell r="P3962">
            <v>14.74</v>
          </cell>
          <cell r="Q3962">
            <v>1</v>
          </cell>
          <cell r="R3962" t="str">
            <v>Seller Fulfilled</v>
          </cell>
          <cell r="S3962" t="str">
            <v>Seller Fulfilled</v>
          </cell>
          <cell r="T3962" t="str">
            <v>1U9ZP3NR90KA</v>
          </cell>
          <cell r="U3962" t="str">
            <v>20764608018044</v>
          </cell>
        </row>
        <row r="3963">
          <cell r="A3963" t="str">
            <v>3178-SET6</v>
          </cell>
          <cell r="B3963">
            <v>34236933</v>
          </cell>
          <cell r="C3963" t="str">
            <v>BAZIC Expanding File Folder 7 Pockets A-Z Monthly Tab, Document Envelopes 6-Pack</v>
          </cell>
          <cell r="D3963" t="str">
            <v>ACTIVE</v>
          </cell>
          <cell r="E3963" t="str">
            <v>UNPUBLISHED</v>
          </cell>
          <cell r="F3963" t="str">
            <v>Listing &amp; Content:UPC Mismatch:Wrong-Item:Unpublish-Auto</v>
          </cell>
          <cell r="G3963" t="str">
            <v>Office &amp; Stationery</v>
          </cell>
          <cell r="H3963" t="str">
            <v>File Folders</v>
          </cell>
          <cell r="I3963">
            <v>25.99</v>
          </cell>
          <cell r="J3963" t="str">
            <v>USD</v>
          </cell>
          <cell r="K3963" t="str">
            <v>Base</v>
          </cell>
          <cell r="L3963" t="str">
            <v>Yes</v>
          </cell>
          <cell r="M3963">
            <v>2039742</v>
          </cell>
          <cell r="N3963">
            <v>2039751</v>
          </cell>
          <cell r="O3963" t="str">
            <v>NETWORK_GEO</v>
          </cell>
          <cell r="P3963">
            <v>0.08</v>
          </cell>
          <cell r="Q3963">
            <v>1</v>
          </cell>
          <cell r="R3963" t="str">
            <v>Seller Fulfilled</v>
          </cell>
          <cell r="S3963" t="str">
            <v>Seller Fulfilled</v>
          </cell>
          <cell r="T3963" t="str">
            <v>18LPNXMXUSIE</v>
          </cell>
          <cell r="U3963" t="str">
            <v>00764608019436</v>
          </cell>
        </row>
        <row r="3964">
          <cell r="A3964" t="str">
            <v>3408-EACH</v>
          </cell>
          <cell r="B3964">
            <v>34977789</v>
          </cell>
          <cell r="C3964" t="str">
            <v>BAZIC 12 Ct. Watercolor w/ Brush &amp; Mixing Palette Case of 72</v>
          </cell>
          <cell r="D3964" t="str">
            <v>ARCHIVED</v>
          </cell>
          <cell r="E3964" t="str">
            <v>UNPUBLISHED</v>
          </cell>
          <cell r="F3964" t="str">
            <v>An internal error occurred while publishing this item. Please re-ingest the item,Offer end date has passed,Active distributor not set for the item.</v>
          </cell>
          <cell r="G3964" t="str">
            <v>Office &amp; Stationery</v>
          </cell>
          <cell r="H3964" t="str">
            <v>Glue</v>
          </cell>
          <cell r="I3964">
            <v>10.51</v>
          </cell>
          <cell r="J3964" t="str">
            <v>USD</v>
          </cell>
          <cell r="K3964" t="str">
            <v>Base</v>
          </cell>
          <cell r="L3964" t="str">
            <v>Yes</v>
          </cell>
          <cell r="M3964">
            <v>2039756</v>
          </cell>
          <cell r="N3964">
            <v>2039872</v>
          </cell>
          <cell r="O3964" t="str">
            <v>NETWORK_GEO</v>
          </cell>
          <cell r="P3964">
            <v>0.64</v>
          </cell>
          <cell r="Q3964">
            <v>1</v>
          </cell>
          <cell r="R3964" t="str">
            <v>Seller Fulfilled</v>
          </cell>
          <cell r="S3964" t="str">
            <v>Seller Fulfilled</v>
          </cell>
          <cell r="T3964" t="str">
            <v>3UT3OAXKCHF9</v>
          </cell>
          <cell r="U3964" t="str">
            <v>00462388417427</v>
          </cell>
        </row>
        <row r="3965">
          <cell r="A3965" t="str">
            <v>3867-PACK2</v>
          </cell>
          <cell r="B3965">
            <v>643581152</v>
          </cell>
          <cell r="C3965" t="str">
            <v>BAZIC Polka Dot Sticker Rolls, Reward Stickers Motivational Gift for Kids (1056/Pack), 2-Packs</v>
          </cell>
          <cell r="D3965" t="str">
            <v>ARCHIVED</v>
          </cell>
          <cell r="E3965" t="str">
            <v>UNPUBLISHED</v>
          </cell>
          <cell r="F3965" t="str">
            <v>Offer end date has passed</v>
          </cell>
          <cell r="G3965" t="str">
            <v>Office &amp; Stationery</v>
          </cell>
          <cell r="H3965" t="str">
            <v>Glue</v>
          </cell>
          <cell r="I3965">
            <v>14.99</v>
          </cell>
          <cell r="J3965" t="str">
            <v>USD</v>
          </cell>
          <cell r="K3965" t="str">
            <v>Base</v>
          </cell>
          <cell r="L3965" t="str">
            <v>Yes</v>
          </cell>
          <cell r="M3965">
            <v>2038710</v>
          </cell>
          <cell r="N3965">
            <v>2039872</v>
          </cell>
          <cell r="O3965" t="str">
            <v>NETWORK_GEO</v>
          </cell>
          <cell r="P3965">
            <v>1.06</v>
          </cell>
          <cell r="Q3965">
            <v>1</v>
          </cell>
          <cell r="R3965" t="str">
            <v>Seller Fulfilled</v>
          </cell>
          <cell r="S3965" t="str">
            <v>Seller Fulfilled</v>
          </cell>
          <cell r="T3965" t="str">
            <v>4N0CUS81LGC1</v>
          </cell>
          <cell r="U3965" t="str">
            <v>10764608020545</v>
          </cell>
        </row>
        <row r="3966">
          <cell r="A3966" t="str">
            <v>45089-EACH</v>
          </cell>
          <cell r="B3966">
            <v>821379335</v>
          </cell>
          <cell r="C3966" t="str">
            <v>HOT WHEELS Coloring Book 1-Title, for Learning Drawing Coloring, 1-Pack</v>
          </cell>
          <cell r="D3966" t="str">
            <v>ACTIVE</v>
          </cell>
          <cell r="E3966" t="str">
            <v>PUBLISHED</v>
          </cell>
          <cell r="F3966" t="str">
            <v>Reasonable price requirements are not met,Reasonable Price Not Satisfied</v>
          </cell>
          <cell r="G3966" t="str">
            <v>Office &amp; Stationery</v>
          </cell>
          <cell r="H3966" t="str">
            <v>Highlighters</v>
          </cell>
          <cell r="I3966">
            <v>68.5</v>
          </cell>
          <cell r="J3966" t="str">
            <v>USD</v>
          </cell>
          <cell r="K3966" t="str">
            <v>Base</v>
          </cell>
          <cell r="L3966" t="str">
            <v>Yes</v>
          </cell>
          <cell r="M3966">
            <v>2038710</v>
          </cell>
          <cell r="N3966">
            <v>2039896</v>
          </cell>
          <cell r="O3966" t="str">
            <v>NETWORK_GEO</v>
          </cell>
          <cell r="P3966">
            <v>2.96</v>
          </cell>
          <cell r="Q3966">
            <v>1</v>
          </cell>
          <cell r="R3966" t="str">
            <v>Seller Fulfilled</v>
          </cell>
          <cell r="S3966" t="str">
            <v>Seller Fulfilled</v>
          </cell>
          <cell r="T3966" t="str">
            <v>69RJIMJ87D34</v>
          </cell>
          <cell r="U3966" t="str">
            <v>10764608023331</v>
          </cell>
        </row>
        <row r="3967">
          <cell r="A3967" t="str">
            <v>5056-CASE</v>
          </cell>
          <cell r="B3967">
            <v>377316805</v>
          </cell>
          <cell r="C3967" t="str">
            <v>BAZIC Poster Board Neon Blue 22" X 28", Bulk Boards for School Craft, 25-Pack</v>
          </cell>
          <cell r="D3967" t="str">
            <v>ACTIVE</v>
          </cell>
          <cell r="E3967" t="str">
            <v>PUBLISHED</v>
          </cell>
          <cell r="G3967" t="str">
            <v>Office &amp; Stationery</v>
          </cell>
          <cell r="H3967" t="str">
            <v>Poster Boards</v>
          </cell>
          <cell r="I3967">
            <v>25.4</v>
          </cell>
          <cell r="J3967" t="str">
            <v>USD</v>
          </cell>
          <cell r="K3967" t="str">
            <v>Base</v>
          </cell>
          <cell r="L3967">
            <v>25.4</v>
          </cell>
          <cell r="M3967">
            <v>2039749</v>
          </cell>
          <cell r="N3967">
            <v>2039722</v>
          </cell>
          <cell r="O3967" t="str">
            <v>NETWORK_GEO</v>
          </cell>
          <cell r="P3967">
            <v>4.76</v>
          </cell>
          <cell r="Q3967">
            <v>1</v>
          </cell>
          <cell r="R3967" t="str">
            <v>Seller Fulfilled</v>
          </cell>
          <cell r="S3967" t="str">
            <v>Seller Fulfilled</v>
          </cell>
          <cell r="T3967" t="str">
            <v>1UXMNG7QUVQ0</v>
          </cell>
          <cell r="U3967" t="str">
            <v>10764608025014</v>
          </cell>
        </row>
        <row r="3968">
          <cell r="A3968" t="str">
            <v>506-CASE</v>
          </cell>
          <cell r="B3968">
            <v>329258043</v>
          </cell>
          <cell r="C3968" t="str">
            <v>BAZIC Mini Construction Paper Pad 64 Sheet 6"x9" Assorted Colors, 48-Pack</v>
          </cell>
          <cell r="D3968" t="str">
            <v>ACTIVE</v>
          </cell>
          <cell r="E3968" t="str">
            <v>PUBLISHED</v>
          </cell>
          <cell r="F3968" t="str">
            <v>Offer end date has passed</v>
          </cell>
          <cell r="G3968" t="str">
            <v>Crafts</v>
          </cell>
          <cell r="H3968" t="str">
            <v>Crayons</v>
          </cell>
          <cell r="I3968">
            <v>7.99</v>
          </cell>
          <cell r="J3968" t="str">
            <v>USD</v>
          </cell>
          <cell r="K3968" t="str">
            <v>Base</v>
          </cell>
          <cell r="L3968" t="str">
            <v>Yes</v>
          </cell>
          <cell r="M3968">
            <v>2038710</v>
          </cell>
          <cell r="N3968">
            <v>2039722</v>
          </cell>
          <cell r="O3968" t="str">
            <v>NETWORK_GEO</v>
          </cell>
          <cell r="P3968">
            <v>0.2</v>
          </cell>
          <cell r="Q3968">
            <v>1</v>
          </cell>
          <cell r="R3968" t="str">
            <v>Seller Fulfilled</v>
          </cell>
          <cell r="S3968" t="str">
            <v>Seller Fulfilled</v>
          </cell>
          <cell r="T3968" t="str">
            <v>7G8X48CMOMO4</v>
          </cell>
          <cell r="U3968" t="str">
            <v>00764608025185</v>
          </cell>
        </row>
        <row r="3969">
          <cell r="A3969" t="str">
            <v>5412-CASE</v>
          </cell>
          <cell r="B3969">
            <v>285995294</v>
          </cell>
          <cell r="C3969" t="str">
            <v>BAZIC Poster Board Metallic Assorted Color 11" X 14", (5/Pack), 48-Pack</v>
          </cell>
          <cell r="D3969" t="str">
            <v>ACTIVE</v>
          </cell>
          <cell r="E3969" t="str">
            <v>PUBLISHED</v>
          </cell>
          <cell r="F3969" t="str">
            <v>Offer end date has passed</v>
          </cell>
          <cell r="G3969" t="str">
            <v>Office &amp; Stationery</v>
          </cell>
          <cell r="H3969" t="str">
            <v>Binder Clips</v>
          </cell>
          <cell r="I3969">
            <v>11.25</v>
          </cell>
          <cell r="J3969" t="str">
            <v>USD</v>
          </cell>
          <cell r="K3969" t="str">
            <v>Base</v>
          </cell>
          <cell r="L3969" t="str">
            <v>Yes</v>
          </cell>
          <cell r="M3969">
            <v>2039749</v>
          </cell>
          <cell r="N3969">
            <v>2039905</v>
          </cell>
          <cell r="O3969" t="str">
            <v>NETWORK_GEO</v>
          </cell>
          <cell r="P3969">
            <v>0.42</v>
          </cell>
          <cell r="Q3969">
            <v>1</v>
          </cell>
          <cell r="R3969" t="str">
            <v>Seller Fulfilled</v>
          </cell>
          <cell r="S3969" t="str">
            <v>Seller Fulfilled</v>
          </cell>
          <cell r="T3969" t="str">
            <v>1P4NOK4L8RJ8</v>
          </cell>
          <cell r="U3969" t="str">
            <v>00468046773522</v>
          </cell>
        </row>
        <row r="3970">
          <cell r="A3970" t="str">
            <v>581-SET6</v>
          </cell>
          <cell r="B3970">
            <v>25263954</v>
          </cell>
          <cell r="C3970" t="str">
            <v>Bazic Products 581 Wireless Notebooks, 1-subject, Medium/college Rule, Randomly Assorted Cover Color, (80) 10.5 X 7.5 Sheets</v>
          </cell>
          <cell r="D3970" t="str">
            <v>ACTIVE</v>
          </cell>
          <cell r="E3970" t="str">
            <v>PUBLISHED</v>
          </cell>
          <cell r="F3970" t="str">
            <v>Offer end date has passed</v>
          </cell>
          <cell r="G3970" t="str">
            <v>Office &amp; Stationery</v>
          </cell>
          <cell r="H3970" t="str">
            <v>Calculators</v>
          </cell>
          <cell r="I3970">
            <v>20.56</v>
          </cell>
          <cell r="J3970" t="str">
            <v>USD</v>
          </cell>
          <cell r="K3970" t="str">
            <v>Base</v>
          </cell>
          <cell r="L3970" t="str">
            <v>Yes</v>
          </cell>
          <cell r="M3970">
            <v>2038710</v>
          </cell>
          <cell r="N3970">
            <v>2039735</v>
          </cell>
          <cell r="O3970" t="str">
            <v>NETWORK_GEO</v>
          </cell>
          <cell r="P3970">
            <v>0.85</v>
          </cell>
          <cell r="Q3970">
            <v>1</v>
          </cell>
          <cell r="R3970" t="str">
            <v>Seller Fulfilled</v>
          </cell>
          <cell r="S3970" t="str">
            <v>Seller Fulfilled</v>
          </cell>
          <cell r="T3970" t="str">
            <v>21AXWAFZFZOF</v>
          </cell>
          <cell r="U3970" t="str">
            <v>00764608030028</v>
          </cell>
        </row>
        <row r="3971">
          <cell r="A3971" t="str">
            <v>6001-CASE</v>
          </cell>
          <cell r="B3971">
            <v>160599217</v>
          </cell>
          <cell r="C3971" t="str">
            <v>BAZIC Dry Erase Spray, Low-Odor Whiteboard Cleaner 8 oz, 48-Packs</v>
          </cell>
          <cell r="D3971" t="str">
            <v>ACTIVE</v>
          </cell>
          <cell r="E3971" t="str">
            <v>PUBLISHED</v>
          </cell>
          <cell r="F3971" t="str">
            <v>Listing &amp; Content:UPC Mismatch:Wrong-Item:Unpublish-Auto</v>
          </cell>
          <cell r="G3971" t="str">
            <v>Office &amp; Stationery</v>
          </cell>
          <cell r="H3971" t="str">
            <v>Calculators</v>
          </cell>
          <cell r="I3971">
            <v>253.87</v>
          </cell>
          <cell r="J3971" t="str">
            <v>USD</v>
          </cell>
          <cell r="K3971" t="str">
            <v>Base</v>
          </cell>
          <cell r="L3971" t="str">
            <v>Yes</v>
          </cell>
          <cell r="M3971">
            <v>2039885</v>
          </cell>
          <cell r="N3971">
            <v>2039735</v>
          </cell>
          <cell r="O3971" t="str">
            <v>NETWORK_GEO</v>
          </cell>
          <cell r="P3971">
            <v>18.18</v>
          </cell>
          <cell r="Q3971">
            <v>1</v>
          </cell>
          <cell r="R3971" t="str">
            <v>Seller Fulfilled</v>
          </cell>
          <cell r="S3971" t="str">
            <v>Seller Fulfilled</v>
          </cell>
          <cell r="T3971" t="str">
            <v>51DLCWLXQWAR</v>
          </cell>
          <cell r="U3971" t="str">
            <v>20764608030145</v>
          </cell>
        </row>
        <row r="3972">
          <cell r="A3972" t="str">
            <v>6018-EA+1204-EA</v>
          </cell>
          <cell r="B3972">
            <v>1435339364</v>
          </cell>
          <cell r="C3972" t="str">
            <v>BAZIC Dry Erase Lap Board + 4 Color Marker, Double Sided Whiteboard Primary Ruled Lined &amp; Blank, 1-Pack</v>
          </cell>
          <cell r="D3972" t="str">
            <v>ACTIVE</v>
          </cell>
          <cell r="E3972" t="str">
            <v>PUBLISHED</v>
          </cell>
          <cell r="G3972" t="str">
            <v>Office &amp; Stationery</v>
          </cell>
          <cell r="H3972" t="str">
            <v>Whiteboards</v>
          </cell>
          <cell r="I3972">
            <v>10.99</v>
          </cell>
          <cell r="J3972" t="str">
            <v>USD</v>
          </cell>
          <cell r="K3972" t="str">
            <v>Base</v>
          </cell>
          <cell r="L3972">
            <v>10.99</v>
          </cell>
          <cell r="M3972">
            <v>2039885</v>
          </cell>
          <cell r="N3972">
            <v>2039742</v>
          </cell>
          <cell r="O3972" t="str">
            <v>ALWAYS_TWO_DAY</v>
          </cell>
          <cell r="P3972">
            <v>0.77</v>
          </cell>
          <cell r="Q3972">
            <v>1</v>
          </cell>
          <cell r="R3972" t="str">
            <v>Walmart Fulfilled</v>
          </cell>
          <cell r="S3972" t="str">
            <v>Walmart Fulfilled</v>
          </cell>
          <cell r="T3972" t="str">
            <v>5H5OYKL7OA89</v>
          </cell>
          <cell r="U3972" t="str">
            <v>00764608031438</v>
          </cell>
        </row>
        <row r="3973">
          <cell r="A3973" t="str">
            <v>705-EACH</v>
          </cell>
          <cell r="B3973">
            <v>30399493</v>
          </cell>
          <cell r="C3973" t="str">
            <v>BAZIC Noir Mechanical Pencil 0.5mm, Latex Free Eraser, (4/Pack), 1-Pack</v>
          </cell>
          <cell r="D3973" t="str">
            <v>ARCHIVED</v>
          </cell>
          <cell r="E3973" t="str">
            <v>UNPUBLISHED</v>
          </cell>
          <cell r="F3973" t="str">
            <v>Offer end date has passed</v>
          </cell>
          <cell r="G3973" t="str">
            <v>Office &amp; Stationery</v>
          </cell>
          <cell r="H3973" t="str">
            <v>Report Covers</v>
          </cell>
          <cell r="I3973">
            <v>15.29</v>
          </cell>
          <cell r="J3973" t="str">
            <v>USD</v>
          </cell>
          <cell r="K3973" t="str">
            <v>Base</v>
          </cell>
          <cell r="L3973" t="str">
            <v>Yes</v>
          </cell>
          <cell r="M3973">
            <v>2039720</v>
          </cell>
          <cell r="N3973">
            <v>2039907</v>
          </cell>
          <cell r="O3973" t="str">
            <v>NETWORK_GEO</v>
          </cell>
          <cell r="P3973">
            <v>0.72</v>
          </cell>
          <cell r="Q3973">
            <v>1</v>
          </cell>
          <cell r="R3973" t="str">
            <v>Seller Fulfilled</v>
          </cell>
          <cell r="S3973" t="str">
            <v>Seller Fulfilled</v>
          </cell>
          <cell r="T3973" t="str">
            <v>3QLGP7J6FLBK</v>
          </cell>
          <cell r="U3973" t="str">
            <v>00764608031704</v>
          </cell>
        </row>
        <row r="3974">
          <cell r="A3974" t="str">
            <v>734-SET2</v>
          </cell>
          <cell r="B3974">
            <v>139119309</v>
          </cell>
          <cell r="C3974" t="str">
            <v>MY FIRST PONY Coloring &amp; Activity Book 2 Titles, Fun Game Workbook for Learning Drawing Coloring, Gift for Kids Toddler Activity at Classroom Home, 80 Pages, 2-Pack</v>
          </cell>
          <cell r="D3974" t="str">
            <v>ARCHIVED</v>
          </cell>
          <cell r="E3974" t="str">
            <v>UNPUBLISHED</v>
          </cell>
          <cell r="F3974" t="str">
            <v>Offer end date has passed</v>
          </cell>
          <cell r="G3974" t="str">
            <v>Office &amp; Stationery</v>
          </cell>
          <cell r="H3974" t="str">
            <v>Envelopes</v>
          </cell>
          <cell r="I3974">
            <v>15.25</v>
          </cell>
          <cell r="J3974" t="str">
            <v>USD</v>
          </cell>
          <cell r="K3974" t="str">
            <v>Base</v>
          </cell>
          <cell r="L3974" t="str">
            <v>Yes</v>
          </cell>
          <cell r="M3974">
            <v>2038710</v>
          </cell>
          <cell r="N3974">
            <v>2038710</v>
          </cell>
          <cell r="O3974" t="str">
            <v>NETWORK_GEO</v>
          </cell>
          <cell r="P3974">
            <v>0.52</v>
          </cell>
          <cell r="Q3974">
            <v>1</v>
          </cell>
          <cell r="R3974" t="str">
            <v>Seller Fulfilled</v>
          </cell>
          <cell r="S3974" t="str">
            <v>Seller Fulfilled</v>
          </cell>
          <cell r="T3974" t="str">
            <v>1DWEU4CP3JX5</v>
          </cell>
          <cell r="U3974" t="str">
            <v>00463471793701</v>
          </cell>
        </row>
        <row r="3975">
          <cell r="A3975" t="str">
            <v>737-EACH</v>
          </cell>
          <cell r="B3975">
            <v>422922194</v>
          </cell>
          <cell r="C3975" t="str">
            <v>BAZIC Mechanical Pencil 0.7mm Spinner, Latex Free Eraser, (3/Pack)</v>
          </cell>
          <cell r="D3975" t="str">
            <v>ACTIVE</v>
          </cell>
          <cell r="E3975" t="str">
            <v>UNPUBLISHED</v>
          </cell>
          <cell r="F3975" t="str">
            <v>Listing &amp; Content:UPC Mismatch:Wrong-Item:Unpublish-Auto</v>
          </cell>
          <cell r="G3975" t="str">
            <v>Office &amp; Stationery</v>
          </cell>
          <cell r="H3975" t="str">
            <v>Mechanical Pencils</v>
          </cell>
          <cell r="I3975">
            <v>7.69</v>
          </cell>
          <cell r="J3975" t="str">
            <v>USD</v>
          </cell>
          <cell r="K3975" t="str">
            <v>Base</v>
          </cell>
          <cell r="L3975" t="str">
            <v>Yes</v>
          </cell>
          <cell r="M3975">
            <v>2039720</v>
          </cell>
          <cell r="N3975">
            <v>2039741</v>
          </cell>
          <cell r="O3975">
            <v>0.1</v>
          </cell>
          <cell r="P3975">
            <v>24.94</v>
          </cell>
          <cell r="Q3975">
            <v>1</v>
          </cell>
          <cell r="R3975" t="str">
            <v>Seller Fulfilled</v>
          </cell>
          <cell r="S3975" t="str">
            <v>Seller Fulfilled</v>
          </cell>
          <cell r="T3975" t="str">
            <v>1W1SZN04IG7L</v>
          </cell>
          <cell r="U3975" t="str">
            <v>20764608033344</v>
          </cell>
        </row>
        <row r="3976">
          <cell r="A3976" t="str">
            <v>80343-CASE</v>
          </cell>
          <cell r="B3976">
            <v>17497412208</v>
          </cell>
          <cell r="C3976" t="str">
            <v>Bible Flexi Foil Word Search Puzzle Book - 7.5" x 5.25" 2 Titles, Find Words Books for Adults Teens, 48-Pack</v>
          </cell>
          <cell r="D3976" t="str">
            <v>ACTIVE</v>
          </cell>
          <cell r="E3976" t="str">
            <v>PUBLISHED</v>
          </cell>
          <cell r="F3976" t="str">
            <v>Offer end date has passed</v>
          </cell>
          <cell r="G3976" t="str">
            <v>Crafts</v>
          </cell>
          <cell r="H3976" t="str">
            <v>Coloring Books</v>
          </cell>
          <cell r="I3976">
            <v>47.62</v>
          </cell>
          <cell r="J3976" t="str">
            <v>USD</v>
          </cell>
          <cell r="K3976" t="str">
            <v>Base</v>
          </cell>
          <cell r="L3976">
            <v>47.62</v>
          </cell>
          <cell r="M3976">
            <v>2038710</v>
          </cell>
          <cell r="N3976">
            <v>2039741</v>
          </cell>
          <cell r="O3976">
            <v>9.36</v>
          </cell>
          <cell r="P3976">
            <v>27.34</v>
          </cell>
          <cell r="Q3976">
            <v>1</v>
          </cell>
          <cell r="R3976" t="str">
            <v>Seller Fulfilled</v>
          </cell>
          <cell r="S3976" t="str">
            <v>Seller Fulfilled</v>
          </cell>
          <cell r="T3976" t="str">
            <v>2JX0MYMGPMHW</v>
          </cell>
          <cell r="U3976" t="str">
            <v>20764608033450</v>
          </cell>
        </row>
        <row r="3977">
          <cell r="A3977" t="str">
            <v>839-SET4</v>
          </cell>
          <cell r="B3977">
            <v>53426422</v>
          </cell>
          <cell r="C3977" t="str">
            <v>BAZIC Plastic Pencil Case Utility Storage Box, Glitter Bright Color, 4-Pack</v>
          </cell>
          <cell r="D3977" t="str">
            <v>ACTIVE</v>
          </cell>
          <cell r="E3977" t="str">
            <v>PUBLISHED</v>
          </cell>
          <cell r="F3977" t="str">
            <v>Offer end date has passed</v>
          </cell>
          <cell r="G3977" t="str">
            <v>Office &amp; Stationery</v>
          </cell>
          <cell r="H3977" t="str">
            <v>Rulers</v>
          </cell>
          <cell r="I3977">
            <v>11.49</v>
          </cell>
          <cell r="J3977" t="str">
            <v>USD</v>
          </cell>
          <cell r="K3977" t="str">
            <v>Base</v>
          </cell>
          <cell r="L3977" t="str">
            <v>Yes</v>
          </cell>
          <cell r="M3977">
            <v>2039750</v>
          </cell>
          <cell r="N3977">
            <v>2039731</v>
          </cell>
          <cell r="O3977" t="str">
            <v>NETWORK_GEO</v>
          </cell>
          <cell r="P3977">
            <v>0.32</v>
          </cell>
          <cell r="Q3977">
            <v>1</v>
          </cell>
          <cell r="R3977" t="str">
            <v>Seller Fulfilled</v>
          </cell>
          <cell r="S3977" t="str">
            <v>Seller Fulfilled</v>
          </cell>
          <cell r="T3977" t="str">
            <v>2KZPFCOX0IWR</v>
          </cell>
          <cell r="U3977" t="str">
            <v>00464061412361</v>
          </cell>
        </row>
        <row r="3978">
          <cell r="A3978" t="str">
            <v>901-PACK2</v>
          </cell>
          <cell r="B3978">
            <v>505525412</v>
          </cell>
          <cell r="C3978" t="str">
            <v>BAZIC Invisible Tape w/ Dispenser 3/4" X 1296", Matte Finish, 2-Pack</v>
          </cell>
          <cell r="D3978" t="str">
            <v>ACTIVE</v>
          </cell>
          <cell r="E3978" t="str">
            <v>PUBLISHED</v>
          </cell>
          <cell r="F3978" t="str">
            <v>Compliance - Childrenâ€™s Product Policy</v>
          </cell>
          <cell r="G3978" t="str">
            <v>Crafts</v>
          </cell>
          <cell r="H3978" t="str">
            <v>Glitter</v>
          </cell>
          <cell r="I3978">
            <v>41.61</v>
          </cell>
          <cell r="J3978" t="str">
            <v>USD</v>
          </cell>
          <cell r="K3978" t="str">
            <v>Base</v>
          </cell>
          <cell r="L3978" t="str">
            <v>Yes</v>
          </cell>
          <cell r="M3978">
            <v>2039729</v>
          </cell>
          <cell r="N3978">
            <v>2038710</v>
          </cell>
          <cell r="O3978" t="str">
            <v>NETWORK_GEO</v>
          </cell>
          <cell r="P3978">
            <v>3.66</v>
          </cell>
          <cell r="Q3978">
            <v>1</v>
          </cell>
          <cell r="R3978" t="str">
            <v>Seller Fulfilled</v>
          </cell>
          <cell r="S3978" t="str">
            <v>Seller Fulfilled</v>
          </cell>
          <cell r="T3978" t="str">
            <v>3H7D5Z1OLS50</v>
          </cell>
          <cell r="U3978" t="str">
            <v>10764608034412</v>
          </cell>
        </row>
        <row r="3979">
          <cell r="A3979" t="str">
            <v>9020-PACK2</v>
          </cell>
          <cell r="B3979">
            <v>11824259476</v>
          </cell>
          <cell r="C3979" t="str">
            <v>BAZIC Yellow Caution Tape 3 Inch x 100 Feet Caution Tape Roll, 2 Rolls</v>
          </cell>
          <cell r="D3979" t="str">
            <v>ACTIVE</v>
          </cell>
          <cell r="E3979" t="str">
            <v>PUBLISHED</v>
          </cell>
          <cell r="F3979" t="str">
            <v>Compliance - Childrenâ€™s Product Policy,Min. Allowed Seller Price Reached</v>
          </cell>
          <cell r="G3979" t="str">
            <v>Crafts</v>
          </cell>
          <cell r="H3979" t="str">
            <v>Glitter</v>
          </cell>
          <cell r="I3979">
            <v>9.49</v>
          </cell>
          <cell r="J3979" t="str">
            <v>USD</v>
          </cell>
          <cell r="K3979" t="str">
            <v>Base</v>
          </cell>
          <cell r="L3979" t="str">
            <v>Yes</v>
          </cell>
          <cell r="M3979">
            <v>2038710</v>
          </cell>
          <cell r="N3979">
            <v>2038710</v>
          </cell>
          <cell r="O3979" t="str">
            <v>NETWORK_GEO</v>
          </cell>
          <cell r="P3979">
            <v>0.28000000000000003</v>
          </cell>
          <cell r="Q3979">
            <v>1</v>
          </cell>
          <cell r="R3979" t="str">
            <v>Seller Fulfilled</v>
          </cell>
          <cell r="S3979" t="str">
            <v>Seller Fulfilled</v>
          </cell>
          <cell r="T3979" t="str">
            <v>176GLIUFX8NW</v>
          </cell>
          <cell r="U3979" t="str">
            <v>00764608034415</v>
          </cell>
        </row>
        <row r="3980">
          <cell r="A3980" t="str">
            <v>974-PACK4</v>
          </cell>
          <cell r="B3980">
            <v>217545731</v>
          </cell>
          <cell r="C3980" t="str">
            <v>BAZIC Green Duct Tape 1.88" X 60 Yards, Tear by Hand, 4-Pack</v>
          </cell>
          <cell r="D3980" t="str">
            <v>ACTIVE</v>
          </cell>
          <cell r="E3980" t="str">
            <v>PUBLISHED</v>
          </cell>
          <cell r="F3980" t="str">
            <v>Offer end date has passed</v>
          </cell>
          <cell r="G3980" t="str">
            <v>Office &amp; Stationery</v>
          </cell>
          <cell r="H3980" t="str">
            <v>Duct Tapes</v>
          </cell>
          <cell r="I3980">
            <v>34.99</v>
          </cell>
          <cell r="J3980" t="str">
            <v>USD</v>
          </cell>
          <cell r="K3980" t="str">
            <v>Base</v>
          </cell>
          <cell r="L3980">
            <v>34.99</v>
          </cell>
          <cell r="M3980">
            <v>2042502</v>
          </cell>
          <cell r="N3980">
            <v>2038710</v>
          </cell>
          <cell r="O3980">
            <v>4.24</v>
          </cell>
          <cell r="P3980">
            <v>0.21</v>
          </cell>
          <cell r="Q3980">
            <v>1</v>
          </cell>
          <cell r="R3980" t="str">
            <v>WFS Eligible</v>
          </cell>
          <cell r="S3980" t="str">
            <v>Seller Fulfilled</v>
          </cell>
          <cell r="T3980" t="str">
            <v>2XC83AX7C2F9</v>
          </cell>
          <cell r="U3980" t="str">
            <v>00764608034705</v>
          </cell>
        </row>
        <row r="3981">
          <cell r="A3981" t="str">
            <v>976-EACH</v>
          </cell>
          <cell r="B3981">
            <v>22077820</v>
          </cell>
          <cell r="C3981" t="str">
            <v>BAZIC Yellow Duct Tape 1.88" X 60 Yards, Tear by Hand, 1-Pack</v>
          </cell>
          <cell r="D3981" t="str">
            <v>ACTIVE</v>
          </cell>
          <cell r="E3981" t="str">
            <v>PUBLISHED</v>
          </cell>
          <cell r="F3981" t="str">
            <v>Offer end date has passed,Min. Allowed Seller Price Reached</v>
          </cell>
          <cell r="G3981" t="str">
            <v>Crafts</v>
          </cell>
          <cell r="H3981" t="str">
            <v>Stickers</v>
          </cell>
          <cell r="I3981">
            <v>43.25</v>
          </cell>
          <cell r="J3981" t="str">
            <v>USD</v>
          </cell>
          <cell r="K3981" t="str">
            <v>Base</v>
          </cell>
          <cell r="L3981" t="str">
            <v>Yes</v>
          </cell>
          <cell r="M3981">
            <v>2042502</v>
          </cell>
          <cell r="N3981">
            <v>2038710</v>
          </cell>
          <cell r="O3981" t="str">
            <v>NETWORK_GEO</v>
          </cell>
          <cell r="P3981">
            <v>6.2</v>
          </cell>
          <cell r="Q3981">
            <v>1</v>
          </cell>
          <cell r="R3981" t="str">
            <v>Seller Fulfilled</v>
          </cell>
          <cell r="S3981" t="str">
            <v>Seller Fulfilled</v>
          </cell>
          <cell r="T3981" t="str">
            <v>3K7PTMXNF6NC</v>
          </cell>
          <cell r="U3981" t="str">
            <v>10764608038700</v>
          </cell>
        </row>
        <row r="3982">
          <cell r="A3982" t="str">
            <v>1260-EACH</v>
          </cell>
          <cell r="B3982">
            <v>16122365675</v>
          </cell>
          <cell r="C3982" t="str">
            <v>BAZIC Permanent Marker Chisel Tip, Assorted Color Markers (4/Pack), 1-Pack</v>
          </cell>
          <cell r="D3982" t="str">
            <v>ACTIVE</v>
          </cell>
          <cell r="E3982" t="str">
            <v>PUBLISHED</v>
          </cell>
          <cell r="F3982" t="str">
            <v>Offer end date has passed</v>
          </cell>
          <cell r="G3982" t="str">
            <v>Crafts</v>
          </cell>
          <cell r="H3982" t="str">
            <v>Art Paints &amp; Pigment Powders</v>
          </cell>
          <cell r="I3982">
            <v>9.51</v>
          </cell>
          <cell r="J3982" t="str">
            <v>USD</v>
          </cell>
          <cell r="K3982" t="str">
            <v>Base</v>
          </cell>
          <cell r="L3982" t="str">
            <v>Yes</v>
          </cell>
          <cell r="M3982">
            <v>2039746</v>
          </cell>
          <cell r="N3982">
            <v>2039748</v>
          </cell>
          <cell r="O3982" t="str">
            <v>NETWORK_GEO</v>
          </cell>
          <cell r="P3982">
            <v>0.28000000000000003</v>
          </cell>
          <cell r="Q3982">
            <v>1</v>
          </cell>
          <cell r="R3982" t="str">
            <v>Seller Fulfilled</v>
          </cell>
          <cell r="S3982" t="str">
            <v>Seller Fulfilled</v>
          </cell>
          <cell r="T3982" t="str">
            <v>2F6IME7D1N1U</v>
          </cell>
          <cell r="U3982" t="str">
            <v>00764608039120</v>
          </cell>
        </row>
        <row r="3983">
          <cell r="A3983" t="str">
            <v>17025-EACH</v>
          </cell>
          <cell r="B3983">
            <v>25301123</v>
          </cell>
          <cell r="C3983" t="str">
            <v>BAZIC GX-8 Red Oil Gel Ink Pen, 1.0 mm Medium Point, (12/Pack), 1-Pack</v>
          </cell>
          <cell r="D3983" t="str">
            <v>RETIRED</v>
          </cell>
          <cell r="E3983" t="str">
            <v>UNPUBLISHED</v>
          </cell>
          <cell r="F3983" t="str">
            <v>Offer end date has passed</v>
          </cell>
          <cell r="G3983" t="str">
            <v>Office &amp; Stationery</v>
          </cell>
          <cell r="H3983" t="str">
            <v>Pens</v>
          </cell>
          <cell r="I3983">
            <v>7.49</v>
          </cell>
          <cell r="J3983" t="str">
            <v>USD</v>
          </cell>
          <cell r="K3983" t="str">
            <v>Base</v>
          </cell>
          <cell r="L3983" t="str">
            <v>Yes</v>
          </cell>
          <cell r="M3983">
            <v>2039719</v>
          </cell>
          <cell r="N3983">
            <v>2039738</v>
          </cell>
          <cell r="O3983" t="str">
            <v>NETWORK_GEO</v>
          </cell>
          <cell r="P3983">
            <v>9.9600000000000009</v>
          </cell>
          <cell r="Q3983">
            <v>1</v>
          </cell>
          <cell r="R3983" t="str">
            <v>Seller Fulfilled</v>
          </cell>
          <cell r="S3983" t="str">
            <v>Seller Fulfilled</v>
          </cell>
          <cell r="T3983" t="str">
            <v>79VOEH11G5B4</v>
          </cell>
          <cell r="U3983" t="str">
            <v>20764608041707</v>
          </cell>
        </row>
        <row r="3984">
          <cell r="A3984" t="str">
            <v>1707-BOX</v>
          </cell>
          <cell r="B3984">
            <v>136839242</v>
          </cell>
          <cell r="C3984" t="str">
            <v>BAZIC York Black Color Rollerball Pen 0.7mm w/ Regulator, (3/Pack), 24-Pack</v>
          </cell>
          <cell r="D3984" t="str">
            <v>ACTIVE</v>
          </cell>
          <cell r="E3984" t="str">
            <v>PUBLISHED</v>
          </cell>
          <cell r="F3984" t="str">
            <v>Offer end date has passed</v>
          </cell>
          <cell r="G3984" t="str">
            <v>Office &amp; Stationery</v>
          </cell>
          <cell r="H3984" t="str">
            <v>Rubber Bands</v>
          </cell>
          <cell r="I3984">
            <v>19.989999999999998</v>
          </cell>
          <cell r="J3984" t="str">
            <v>USD</v>
          </cell>
          <cell r="K3984" t="str">
            <v>Base</v>
          </cell>
          <cell r="L3984" t="str">
            <v>Yes</v>
          </cell>
          <cell r="M3984">
            <v>2039719</v>
          </cell>
          <cell r="N3984">
            <v>2039906</v>
          </cell>
          <cell r="O3984" t="str">
            <v>NETWORK_GEO</v>
          </cell>
          <cell r="P3984">
            <v>2.08</v>
          </cell>
          <cell r="Q3984">
            <v>1</v>
          </cell>
          <cell r="R3984" t="str">
            <v>WFS Eligible</v>
          </cell>
          <cell r="S3984" t="str">
            <v>Seller Fulfilled</v>
          </cell>
          <cell r="T3984" t="str">
            <v>30BTWY1045IB</v>
          </cell>
          <cell r="U3984" t="str">
            <v>00461382656511</v>
          </cell>
        </row>
        <row r="3985">
          <cell r="A3985" t="str">
            <v>17106-EACH</v>
          </cell>
          <cell r="B3985">
            <v>18020967332</v>
          </cell>
          <cell r="C3985" t="str">
            <v>BAZIC Frizz Erasable Gel Pens, 0.7mm Medium Point, Red Ink, Comfort Grip, 1-Pack</v>
          </cell>
          <cell r="D3985" t="str">
            <v>ACTIVE</v>
          </cell>
          <cell r="E3985" t="str">
            <v>PUBLISHED</v>
          </cell>
          <cell r="F3985" t="str">
            <v>Offer end date has passed,No Match Found - Adjusted to your last submitted price</v>
          </cell>
          <cell r="G3985" t="str">
            <v>Office &amp; Stationery</v>
          </cell>
          <cell r="H3985" t="str">
            <v>Pens</v>
          </cell>
          <cell r="I3985">
            <v>7.36</v>
          </cell>
          <cell r="J3985" t="str">
            <v>USD</v>
          </cell>
          <cell r="K3985" t="str">
            <v>Base</v>
          </cell>
          <cell r="L3985">
            <v>7.36</v>
          </cell>
          <cell r="M3985">
            <v>2039719</v>
          </cell>
          <cell r="N3985">
            <v>2038710</v>
          </cell>
          <cell r="O3985">
            <v>0.04</v>
          </cell>
          <cell r="P3985">
            <v>4.22</v>
          </cell>
          <cell r="Q3985">
            <v>1</v>
          </cell>
          <cell r="R3985" t="str">
            <v>Seller Fulfilled</v>
          </cell>
          <cell r="S3985" t="str">
            <v>Seller Fulfilled</v>
          </cell>
          <cell r="T3985" t="str">
            <v>2LGX80NTY181</v>
          </cell>
          <cell r="U3985" t="str">
            <v>20764608050044</v>
          </cell>
        </row>
        <row r="3986">
          <cell r="A3986" t="str">
            <v>2011-PACK2</v>
          </cell>
          <cell r="B3986">
            <v>273743967</v>
          </cell>
          <cell r="C3986" t="str">
            <v>BAZIC Epoxy Glue Syringe Applicator 0.2Oz/5.6g Bond Wood Metal Glass Stone, 2-Packs</v>
          </cell>
          <cell r="D3986" t="str">
            <v>ACTIVE</v>
          </cell>
          <cell r="E3986" t="str">
            <v>PUBLISHED</v>
          </cell>
          <cell r="F3986" t="str">
            <v>Listing &amp; Content:UPC Mismatch:Wrong-Item:ATOM (For Walmart internal use only: a0p0oho Mismatch Clean-Up )</v>
          </cell>
          <cell r="G3986" t="str">
            <v>Tools &amp; Hardware</v>
          </cell>
          <cell r="H3986" t="str">
            <v>Epoxy Adhesives</v>
          </cell>
          <cell r="I3986">
            <v>9.4499999999999993</v>
          </cell>
          <cell r="J3986" t="str">
            <v>USD</v>
          </cell>
          <cell r="K3986" t="str">
            <v>Base</v>
          </cell>
          <cell r="L3986">
            <v>9.4499999999999993</v>
          </cell>
          <cell r="M3986">
            <v>2038710</v>
          </cell>
          <cell r="N3986">
            <v>2039723</v>
          </cell>
          <cell r="O3986" t="str">
            <v>NETWORK_GEO</v>
          </cell>
          <cell r="P3986">
            <v>0.66</v>
          </cell>
          <cell r="Q3986">
            <v>1</v>
          </cell>
          <cell r="R3986" t="str">
            <v>Seller Fulfilled</v>
          </cell>
          <cell r="S3986" t="str">
            <v>Seller Fulfilled</v>
          </cell>
          <cell r="T3986" t="str">
            <v>1Q9XALCGU4LC</v>
          </cell>
          <cell r="U3986" t="str">
            <v>00764608005019</v>
          </cell>
        </row>
        <row r="3987">
          <cell r="A3987" t="str">
            <v>2120-SET6</v>
          </cell>
          <cell r="B3987">
            <v>14403000504</v>
          </cell>
          <cell r="C3987" t="str">
            <v>BAZIC Expanding File Folder 7 Pockets w/A-Z Tab Monthly Tabs, Pastel Document Organizer, 6-Pack</v>
          </cell>
          <cell r="D3987" t="str">
            <v>ACTIVE</v>
          </cell>
          <cell r="E3987" t="str">
            <v>PUBLISHED</v>
          </cell>
          <cell r="G3987" t="str">
            <v>Office &amp; Stationery</v>
          </cell>
          <cell r="H3987" t="str">
            <v>File Folders</v>
          </cell>
          <cell r="I3987">
            <v>35.49</v>
          </cell>
          <cell r="J3987" t="str">
            <v>USD</v>
          </cell>
          <cell r="K3987" t="str">
            <v>Base</v>
          </cell>
          <cell r="L3987">
            <v>35.49</v>
          </cell>
          <cell r="M3987">
            <v>2039742</v>
          </cell>
          <cell r="N3987">
            <v>2039904</v>
          </cell>
          <cell r="O3987" t="str">
            <v>NETWORK_GEO</v>
          </cell>
          <cell r="P3987">
            <v>0.2</v>
          </cell>
          <cell r="Q3987">
            <v>1</v>
          </cell>
          <cell r="R3987" t="str">
            <v>Seller Fulfilled</v>
          </cell>
          <cell r="S3987" t="str">
            <v>Seller Fulfilled</v>
          </cell>
          <cell r="T3987" t="str">
            <v>0ZHCTKX1K0OV</v>
          </cell>
          <cell r="U3987" t="str">
            <v>00764608051023</v>
          </cell>
        </row>
        <row r="3988">
          <cell r="A3988" t="str">
            <v>2174-CASE</v>
          </cell>
          <cell r="B3988">
            <v>604562810</v>
          </cell>
          <cell r="C3988" t="str">
            <v>BAZIC 2 Pockets Paper Folder, Paisley Portfolio, Document Folders, 48-Pack</v>
          </cell>
          <cell r="D3988" t="str">
            <v>ACTIVE</v>
          </cell>
          <cell r="E3988" t="str">
            <v>PUBLISHED</v>
          </cell>
          <cell r="F3988" t="str">
            <v>Offer end date has passed</v>
          </cell>
          <cell r="G3988" t="str">
            <v>Office &amp; Stationery</v>
          </cell>
          <cell r="H3988" t="str">
            <v>Index Cards</v>
          </cell>
          <cell r="I3988">
            <v>44.89</v>
          </cell>
          <cell r="J3988" t="str">
            <v>USD</v>
          </cell>
          <cell r="K3988" t="str">
            <v>Base</v>
          </cell>
          <cell r="L3988" t="str">
            <v>Yes</v>
          </cell>
          <cell r="M3988">
            <v>2039742</v>
          </cell>
          <cell r="N3988">
            <v>2039744</v>
          </cell>
          <cell r="O3988" t="str">
            <v>NETWORK_GEO</v>
          </cell>
          <cell r="P3988">
            <v>8.1999999999999993</v>
          </cell>
          <cell r="Q3988">
            <v>1</v>
          </cell>
          <cell r="R3988" t="str">
            <v>Seller Fulfilled</v>
          </cell>
          <cell r="S3988" t="str">
            <v>Seller Fulfilled</v>
          </cell>
          <cell r="T3988" t="str">
            <v>62LVDTVWC9Z5</v>
          </cell>
          <cell r="U3988" t="str">
            <v>20764608005112</v>
          </cell>
        </row>
        <row r="3989">
          <cell r="A3989" t="str">
            <v>265-PACK2</v>
          </cell>
          <cell r="B3989">
            <v>556182616</v>
          </cell>
          <cell r="C3989" t="str">
            <v>BAZIC Binder Clips Small Black 3/4" (19mm) Paper Clip (12/Pack), 2-Packs</v>
          </cell>
          <cell r="D3989" t="str">
            <v>ACTIVE</v>
          </cell>
          <cell r="E3989" t="str">
            <v>PUBLISHED</v>
          </cell>
          <cell r="G3989" t="str">
            <v>Office &amp; Stationery</v>
          </cell>
          <cell r="H3989" t="str">
            <v>Binder Clips</v>
          </cell>
          <cell r="I3989">
            <v>7.8</v>
          </cell>
          <cell r="J3989" t="str">
            <v>USD</v>
          </cell>
          <cell r="K3989" t="str">
            <v>Base</v>
          </cell>
          <cell r="L3989">
            <v>7.8</v>
          </cell>
          <cell r="M3989">
            <v>2039905</v>
          </cell>
          <cell r="N3989">
            <v>2039744</v>
          </cell>
          <cell r="O3989" t="str">
            <v>ALWAYS_TWO_DAY</v>
          </cell>
          <cell r="P3989">
            <v>0.44</v>
          </cell>
          <cell r="Q3989">
            <v>1</v>
          </cell>
          <cell r="R3989" t="str">
            <v>Walmart Fulfilled</v>
          </cell>
          <cell r="S3989" t="str">
            <v>Seller Fulfilled</v>
          </cell>
          <cell r="T3989" t="str">
            <v>448DQUI9GZNC</v>
          </cell>
          <cell r="U3989" t="str">
            <v>00464574408127</v>
          </cell>
        </row>
        <row r="3990">
          <cell r="A3990" t="str">
            <v>315-SET6</v>
          </cell>
          <cell r="B3990">
            <v>24876929</v>
          </cell>
          <cell r="C3990" t="str">
            <v>BAZIC Shatterproof Flexible Curve Ruler 12" (30cm), School Supplies, 6-Pack</v>
          </cell>
          <cell r="D3990" t="str">
            <v>ACTIVE</v>
          </cell>
          <cell r="E3990" t="str">
            <v>SYSTEM_PROBLEM</v>
          </cell>
          <cell r="F3990" t="str">
            <v>Compliance - Childrenâ€™s Product Policy,Listing &amp; Content:UPC Mismatch:Wrong-Item:Unpublish-Auto</v>
          </cell>
          <cell r="G3990" t="str">
            <v>Office &amp; Stationery</v>
          </cell>
          <cell r="H3990" t="str">
            <v>Sticky Notes</v>
          </cell>
          <cell r="I3990">
            <v>11.25</v>
          </cell>
          <cell r="J3990" t="str">
            <v>USD</v>
          </cell>
          <cell r="K3990" t="str">
            <v>Base</v>
          </cell>
          <cell r="L3990" t="str">
            <v>Yes</v>
          </cell>
          <cell r="M3990">
            <v>2039731</v>
          </cell>
          <cell r="N3990">
            <v>2039904</v>
          </cell>
          <cell r="O3990" t="str">
            <v>NETWORK_GEO</v>
          </cell>
          <cell r="P3990">
            <v>0.4</v>
          </cell>
          <cell r="Q3990">
            <v>1</v>
          </cell>
          <cell r="R3990" t="str">
            <v>Seller Fulfilled</v>
          </cell>
          <cell r="S3990" t="str">
            <v>Seller Fulfilled</v>
          </cell>
          <cell r="T3990" t="str">
            <v>1798MBRMK9TP</v>
          </cell>
          <cell r="U3990" t="str">
            <v>00764608051146</v>
          </cell>
        </row>
        <row r="3991">
          <cell r="A3991" t="str">
            <v>3348-BOX</v>
          </cell>
          <cell r="B3991">
            <v>3626558488</v>
          </cell>
          <cell r="C3991" t="str">
            <v>BAZIC Modeling Clay Sticks 4.8 Oz, 4 Natural Earth Colors, Non-Toxic, 24-Pack</v>
          </cell>
          <cell r="D3991" t="str">
            <v>ACTIVE</v>
          </cell>
          <cell r="E3991" t="str">
            <v>PUBLISHED</v>
          </cell>
          <cell r="F3991" t="str">
            <v>Reasonable price requirements are not met,Reasonable Price Not Satisfied</v>
          </cell>
          <cell r="G3991" t="str">
            <v>Office &amp; Stationery</v>
          </cell>
          <cell r="H3991" t="str">
            <v>Sticky Notes</v>
          </cell>
          <cell r="I3991">
            <v>7.36</v>
          </cell>
          <cell r="J3991" t="str">
            <v>USD</v>
          </cell>
          <cell r="K3991" t="str">
            <v>Base</v>
          </cell>
          <cell r="L3991" t="str">
            <v>Yes</v>
          </cell>
          <cell r="M3991">
            <v>2039741</v>
          </cell>
          <cell r="N3991">
            <v>2039904</v>
          </cell>
          <cell r="O3991" t="str">
            <v>ALWAYS_TWO_DAY</v>
          </cell>
          <cell r="P3991">
            <v>0.13</v>
          </cell>
          <cell r="Q3991">
            <v>1</v>
          </cell>
          <cell r="R3991" t="str">
            <v>Walmart Fulfilled</v>
          </cell>
          <cell r="S3991" t="str">
            <v>Seller Fulfilled</v>
          </cell>
          <cell r="T3991" t="str">
            <v>1CNYT7I1PTB9</v>
          </cell>
          <cell r="U3991" t="str">
            <v>00764608051313</v>
          </cell>
        </row>
        <row r="3992">
          <cell r="A3992" t="str">
            <v>3355-SET6</v>
          </cell>
          <cell r="B3992">
            <v>9668407418</v>
          </cell>
          <cell r="C3992" t="str">
            <v>BAZIC Air Dry Modeling Clay 6 Natural/Earth Color 12 oz, Non Toxic, 6-Pack</v>
          </cell>
          <cell r="D3992" t="str">
            <v>ACTIVE</v>
          </cell>
          <cell r="E3992" t="str">
            <v>PUBLISHED</v>
          </cell>
          <cell r="F3992" t="str">
            <v>Offer end date has passed</v>
          </cell>
          <cell r="G3992" t="str">
            <v>Office &amp; Stationery</v>
          </cell>
          <cell r="H3992" t="str">
            <v>Bookmarks</v>
          </cell>
          <cell r="I3992">
            <v>42.53</v>
          </cell>
          <cell r="J3992" t="str">
            <v>USD</v>
          </cell>
          <cell r="K3992" t="str">
            <v>Base</v>
          </cell>
          <cell r="L3992" t="str">
            <v>Yes</v>
          </cell>
          <cell r="M3992">
            <v>2039741</v>
          </cell>
          <cell r="N3992">
            <v>2039920</v>
          </cell>
          <cell r="O3992" t="str">
            <v>NETWORK_GEO</v>
          </cell>
          <cell r="P3992">
            <v>3.96</v>
          </cell>
          <cell r="Q3992">
            <v>1</v>
          </cell>
          <cell r="R3992" t="str">
            <v>Seller Fulfilled</v>
          </cell>
          <cell r="S3992" t="str">
            <v>Seller Fulfilled</v>
          </cell>
          <cell r="T3992" t="str">
            <v>1Q0LZHXSR332</v>
          </cell>
          <cell r="U3992" t="str">
            <v>10764608051426</v>
          </cell>
        </row>
        <row r="3993">
          <cell r="A3993" t="str">
            <v>3467-BOX</v>
          </cell>
          <cell r="B3993">
            <v>575603666</v>
          </cell>
          <cell r="C3993" t="str">
            <v>BAZIC Glitter Glue Tube 6 Color, Non-Toxic (120ml/Pack), 24-Packs</v>
          </cell>
          <cell r="D3993" t="str">
            <v>ACTIVE</v>
          </cell>
          <cell r="E3993" t="str">
            <v>PUBLISHED</v>
          </cell>
          <cell r="F3993" t="str">
            <v>Offer end date has passed,Price Adjusted</v>
          </cell>
          <cell r="G3993" t="str">
            <v>Crafts</v>
          </cell>
          <cell r="H3993" t="str">
            <v>Construction Paper</v>
          </cell>
          <cell r="I3993">
            <v>7.99</v>
          </cell>
          <cell r="J3993" t="str">
            <v>USD</v>
          </cell>
          <cell r="K3993" t="str">
            <v>Base</v>
          </cell>
          <cell r="L3993" t="str">
            <v>Yes</v>
          </cell>
          <cell r="M3993">
            <v>2039872</v>
          </cell>
          <cell r="N3993">
            <v>2038710</v>
          </cell>
          <cell r="O3993" t="str">
            <v>ALWAYS_TWO_DAY</v>
          </cell>
          <cell r="P3993">
            <v>0.505</v>
          </cell>
          <cell r="Q3993">
            <v>1</v>
          </cell>
          <cell r="R3993" t="str">
            <v>Walmart Fulfilled</v>
          </cell>
          <cell r="S3993" t="str">
            <v>Seller Fulfilled</v>
          </cell>
          <cell r="T3993" t="str">
            <v>6ISRVQ4RGECP</v>
          </cell>
          <cell r="U3993" t="str">
            <v>00764608005279</v>
          </cell>
        </row>
        <row r="3994">
          <cell r="A3994" t="str">
            <v>4102-EACH</v>
          </cell>
          <cell r="B3994">
            <v>27878157</v>
          </cell>
          <cell r="C3994" t="str">
            <v>BAZIC 3 Ring Binder 1/2" Economy View Binders Green, Hold 100 Sheets, 1-Count</v>
          </cell>
          <cell r="D3994" t="str">
            <v>ACTIVE</v>
          </cell>
          <cell r="E3994" t="str">
            <v>PUBLISHED</v>
          </cell>
          <cell r="F3994" t="str">
            <v>Offer end date has passed</v>
          </cell>
          <cell r="G3994" t="str">
            <v>Office &amp; Stationery</v>
          </cell>
          <cell r="H3994" t="str">
            <v>Binders</v>
          </cell>
          <cell r="I3994">
            <v>9.7799999999999994</v>
          </cell>
          <cell r="J3994" t="str">
            <v>USD</v>
          </cell>
          <cell r="K3994" t="str">
            <v>Base</v>
          </cell>
          <cell r="L3994">
            <v>9.7799999999999994</v>
          </cell>
          <cell r="M3994">
            <v>2039738</v>
          </cell>
          <cell r="N3994">
            <v>2038710</v>
          </cell>
          <cell r="O3994">
            <v>0.72499999999999998</v>
          </cell>
          <cell r="P3994">
            <v>0.17</v>
          </cell>
          <cell r="Q3994">
            <v>1</v>
          </cell>
          <cell r="R3994" t="str">
            <v>Seller Fulfilled</v>
          </cell>
          <cell r="S3994" t="str">
            <v>Seller Fulfilled</v>
          </cell>
          <cell r="T3994" t="str">
            <v>1E51NOYYBWCW</v>
          </cell>
          <cell r="U3994" t="str">
            <v>00764608054253</v>
          </cell>
        </row>
        <row r="3995">
          <cell r="A3995" t="str">
            <v>41166-40CS</v>
          </cell>
          <cell r="B3995">
            <v>2844966367</v>
          </cell>
          <cell r="C3995" t="str">
            <v>Tree Free Copy Paper 20 LB 8.5" x 11", 40 Cases - Pallet 200,000 Sheets, 100% Tree Free Carbon Neutral Printer Paper 92 Bright</v>
          </cell>
          <cell r="D3995" t="str">
            <v>ACTIVE</v>
          </cell>
          <cell r="E3995" t="str">
            <v>PUBLISHED</v>
          </cell>
          <cell r="F3995" t="str">
            <v>Reasonable price requirements are not met</v>
          </cell>
          <cell r="G3995" t="str">
            <v>Office &amp; Stationery</v>
          </cell>
          <cell r="H3995" t="str">
            <v>School &amp; Office Paper</v>
          </cell>
          <cell r="I3995">
            <v>2899</v>
          </cell>
          <cell r="J3995" t="str">
            <v>USD</v>
          </cell>
          <cell r="K3995" t="str">
            <v>Base</v>
          </cell>
          <cell r="L3995" t="str">
            <v>Yes</v>
          </cell>
          <cell r="M3995">
            <v>2039724</v>
          </cell>
          <cell r="N3995">
            <v>2039723</v>
          </cell>
          <cell r="O3995" t="str">
            <v>NETWORK_GEO</v>
          </cell>
          <cell r="P3995">
            <v>14.82</v>
          </cell>
          <cell r="Q3995">
            <v>1</v>
          </cell>
          <cell r="R3995" t="str">
            <v>Seller Fulfilled</v>
          </cell>
          <cell r="S3995" t="str">
            <v>Seller Fulfilled</v>
          </cell>
          <cell r="T3995" t="str">
            <v>6RNUEMXJJ8SO</v>
          </cell>
          <cell r="U3995" t="str">
            <v>20764608054608</v>
          </cell>
        </row>
        <row r="3996">
          <cell r="A3996" t="str">
            <v>4170-EACH</v>
          </cell>
          <cell r="B3996">
            <v>10228652470</v>
          </cell>
          <cell r="C3996" t="str">
            <v>BAZIC 3 Ring Binder 1" View Binders Slant D Ring White, PVC-Free, Hold 220 Sheets, 1-Count</v>
          </cell>
          <cell r="D3996" t="str">
            <v>ACTIVE</v>
          </cell>
          <cell r="E3996" t="str">
            <v>PUBLISHED</v>
          </cell>
          <cell r="F3996" t="str">
            <v>Offer end date has passed</v>
          </cell>
          <cell r="G3996" t="str">
            <v>Office &amp; Stationery</v>
          </cell>
          <cell r="H3996" t="str">
            <v>Writing Notebooks &amp; Sketch Books</v>
          </cell>
          <cell r="I3996">
            <v>24.29</v>
          </cell>
          <cell r="J3996" t="str">
            <v>USD</v>
          </cell>
          <cell r="K3996" t="str">
            <v>Base</v>
          </cell>
          <cell r="L3996" t="str">
            <v>Yes</v>
          </cell>
          <cell r="M3996">
            <v>2039738</v>
          </cell>
          <cell r="N3996">
            <v>2039723</v>
          </cell>
          <cell r="O3996" t="str">
            <v>ALWAYS_TWO_DAY</v>
          </cell>
          <cell r="P3996">
            <v>0.19500000000000001</v>
          </cell>
          <cell r="Q3996">
            <v>1</v>
          </cell>
          <cell r="R3996" t="str">
            <v>Walmart Fulfilled</v>
          </cell>
          <cell r="S3996" t="str">
            <v>Seller Fulfilled</v>
          </cell>
          <cell r="T3996" t="str">
            <v>171JXXCSGKD1</v>
          </cell>
          <cell r="U3996" t="str">
            <v>00764608054604</v>
          </cell>
        </row>
        <row r="3997">
          <cell r="A3997" t="str">
            <v>4575236-EACH</v>
          </cell>
          <cell r="B3997">
            <v>169821174</v>
          </cell>
          <cell r="C3997" t="str">
            <v>Bazic 4460036 Toy Story 4 Coloring Book</v>
          </cell>
          <cell r="D3997" t="str">
            <v>RETIRED</v>
          </cell>
          <cell r="E3997" t="str">
            <v>UNPUBLISHED</v>
          </cell>
          <cell r="F3997" t="str">
            <v>Listing &amp; Content:UPC Mismatch:Wrong-Item:Unpublish-Auto,Offer end date has passed,Reasonable price requirements are not met,Reasonable Price Not Satisfied</v>
          </cell>
          <cell r="G3997" t="str">
            <v>Office &amp; Stationery</v>
          </cell>
          <cell r="H3997" t="str">
            <v>Composition Notebooks</v>
          </cell>
          <cell r="I3997">
            <v>23.59</v>
          </cell>
          <cell r="J3997" t="str">
            <v>USD</v>
          </cell>
          <cell r="K3997" t="str">
            <v>Base</v>
          </cell>
          <cell r="L3997" t="str">
            <v>Yes</v>
          </cell>
          <cell r="M3997">
            <v>2038710</v>
          </cell>
          <cell r="N3997">
            <v>2038710</v>
          </cell>
          <cell r="O3997" t="str">
            <v>NETWORK_GEO</v>
          </cell>
          <cell r="P3997">
            <v>1.54</v>
          </cell>
          <cell r="Q3997">
            <v>1</v>
          </cell>
          <cell r="R3997" t="str">
            <v>Seller Fulfilled</v>
          </cell>
          <cell r="S3997" t="str">
            <v>Seller Fulfilled</v>
          </cell>
          <cell r="T3997" t="str">
            <v>6IQRZXOSP329</v>
          </cell>
          <cell r="U3997" t="str">
            <v>00764608054710</v>
          </cell>
        </row>
        <row r="3998">
          <cell r="A3998" t="str">
            <v>514-CASE</v>
          </cell>
          <cell r="B3998">
            <v>200390737</v>
          </cell>
          <cell r="C3998" t="str">
            <v>BAZIC Graph Quad-Ruled 4-1" Spiral Notebook 100 Sheet, 24-Pack</v>
          </cell>
          <cell r="D3998" t="str">
            <v>ACTIVE</v>
          </cell>
          <cell r="E3998" t="str">
            <v>PUBLISHED</v>
          </cell>
          <cell r="F3998" t="str">
            <v>Offer end date has passed</v>
          </cell>
          <cell r="G3998" t="str">
            <v>Office &amp; Stationery</v>
          </cell>
          <cell r="H3998" t="str">
            <v>Writing Notebooks &amp; Sketch Books</v>
          </cell>
          <cell r="I3998">
            <v>60.53</v>
          </cell>
          <cell r="J3998" t="str">
            <v>USD</v>
          </cell>
          <cell r="K3998" t="str">
            <v>Base</v>
          </cell>
          <cell r="L3998" t="str">
            <v>Yes</v>
          </cell>
          <cell r="M3998">
            <v>2039723</v>
          </cell>
          <cell r="N3998">
            <v>2039723</v>
          </cell>
          <cell r="O3998">
            <v>18.8</v>
          </cell>
          <cell r="P3998">
            <v>0.04</v>
          </cell>
          <cell r="Q3998">
            <v>1</v>
          </cell>
          <cell r="R3998" t="str">
            <v>Seller Fulfilled</v>
          </cell>
          <cell r="S3998" t="str">
            <v>WFS Eligible</v>
          </cell>
          <cell r="T3998" t="str">
            <v>25RNFJWC9XZW</v>
          </cell>
          <cell r="U3998" t="str">
            <v>00764608055144</v>
          </cell>
        </row>
        <row r="3999">
          <cell r="A3999" t="str">
            <v>624-CASE</v>
          </cell>
          <cell r="B3999">
            <v>758031968</v>
          </cell>
          <cell r="C3999" t="str">
            <v>BAZIC Desktop Stapler with 50 Staples (26/6), Assorted Pastel Color Standard Stapler, 15 Sheet Capacity, Ergonomic Jam Free, 144-Packs</v>
          </cell>
          <cell r="D3999" t="str">
            <v>ACTIVE</v>
          </cell>
          <cell r="E3999" t="str">
            <v>PUBLISHED</v>
          </cell>
          <cell r="G3999" t="str">
            <v>Office &amp; Stationery</v>
          </cell>
          <cell r="H3999" t="str">
            <v>Desk Staplers</v>
          </cell>
          <cell r="I3999">
            <v>270.58999999999997</v>
          </cell>
          <cell r="J3999" t="str">
            <v>USD</v>
          </cell>
          <cell r="K3999" t="str">
            <v>Base</v>
          </cell>
          <cell r="L3999">
            <v>270.58999999999997</v>
          </cell>
          <cell r="M3999">
            <v>2039910</v>
          </cell>
          <cell r="N3999">
            <v>2039744</v>
          </cell>
          <cell r="O3999" t="str">
            <v>NETWORK_GEO</v>
          </cell>
          <cell r="P3999">
            <v>0.95499999999999996</v>
          </cell>
          <cell r="Q3999">
            <v>1</v>
          </cell>
          <cell r="R3999" t="str">
            <v>WFS Eligible</v>
          </cell>
          <cell r="S3999" t="str">
            <v>Seller Fulfilled</v>
          </cell>
          <cell r="T3999" t="str">
            <v>5LI654B4VFFT</v>
          </cell>
          <cell r="U3999" t="str">
            <v>00465834834854</v>
          </cell>
        </row>
        <row r="4000">
          <cell r="A4000" t="str">
            <v>6803-BOX</v>
          </cell>
          <cell r="B4000">
            <v>476610838</v>
          </cell>
          <cell r="C4000" t="str">
            <v>BAZIC Jumbo Natural Craft Stick (50/Pack) / Box Qty - 24</v>
          </cell>
          <cell r="D4000" t="str">
            <v>ACTIVE</v>
          </cell>
          <cell r="E4000" t="str">
            <v>PUBLISHED</v>
          </cell>
          <cell r="F4000" t="str">
            <v>Offer end date has passed</v>
          </cell>
          <cell r="G4000" t="str">
            <v>Office &amp; Stationery</v>
          </cell>
          <cell r="H4000" t="str">
            <v>Flash Cards</v>
          </cell>
          <cell r="I4000">
            <v>32.5</v>
          </cell>
          <cell r="J4000" t="str">
            <v>USD</v>
          </cell>
          <cell r="K4000" t="str">
            <v>Base</v>
          </cell>
          <cell r="L4000" t="str">
            <v>Yes</v>
          </cell>
          <cell r="M4000">
            <v>2038710</v>
          </cell>
          <cell r="N4000">
            <v>2039914</v>
          </cell>
          <cell r="O4000" t="str">
            <v>NETWORK_GEO</v>
          </cell>
          <cell r="P4000">
            <v>5.3</v>
          </cell>
          <cell r="Q4000">
            <v>1</v>
          </cell>
          <cell r="R4000" t="str">
            <v>Seller Fulfilled</v>
          </cell>
          <cell r="S4000" t="str">
            <v>Walmart Fulfilled</v>
          </cell>
          <cell r="T4000" t="str">
            <v>22M9HOG2FUNT</v>
          </cell>
          <cell r="U4000" t="str">
            <v>10764608056025</v>
          </cell>
        </row>
        <row r="4001">
          <cell r="A4001" t="str">
            <v>712-PACK2</v>
          </cell>
          <cell r="B4001">
            <v>711925351</v>
          </cell>
          <cell r="C4001" t="str">
            <v>BAZIC Metallic Laser Foil Pencils, Latex Free Eraser, (8/Pack), 2-Packs</v>
          </cell>
          <cell r="D4001" t="str">
            <v>ACTIVE</v>
          </cell>
          <cell r="E4001" t="str">
            <v>PUBLISHED</v>
          </cell>
          <cell r="G4001" t="str">
            <v>Office &amp; Stationery</v>
          </cell>
          <cell r="H4001" t="str">
            <v>Pencils</v>
          </cell>
          <cell r="I4001">
            <v>8.68</v>
          </cell>
          <cell r="J4001" t="str">
            <v>USD</v>
          </cell>
          <cell r="K4001" t="str">
            <v>Base</v>
          </cell>
          <cell r="L4001">
            <v>8.68</v>
          </cell>
          <cell r="M4001">
            <v>2039720</v>
          </cell>
          <cell r="N4001">
            <v>2039758</v>
          </cell>
          <cell r="O4001" t="str">
            <v>NETWORK_GEO</v>
          </cell>
          <cell r="P4001">
            <v>24.44</v>
          </cell>
          <cell r="Q4001">
            <v>1</v>
          </cell>
          <cell r="R4001" t="str">
            <v>Seller Fulfilled</v>
          </cell>
          <cell r="S4001" t="str">
            <v>Walmart Fulfilled</v>
          </cell>
          <cell r="T4001" t="str">
            <v>23GAD2MBG17K</v>
          </cell>
          <cell r="U4001" t="str">
            <v>20764608005983</v>
          </cell>
        </row>
        <row r="4002">
          <cell r="A4002" t="str">
            <v>8206-EACH</v>
          </cell>
          <cell r="B4002">
            <v>16539554672</v>
          </cell>
          <cell r="C4002" t="str">
            <v>DDI 2385305 No. 10 Self-Seal White Envelope - 50 Piece - Case of 24</v>
          </cell>
          <cell r="D4002" t="str">
            <v>ACTIVE</v>
          </cell>
          <cell r="E4002" t="str">
            <v>PUBLISHED</v>
          </cell>
          <cell r="G4002" t="str">
            <v>Office &amp; Stationery</v>
          </cell>
          <cell r="H4002" t="str">
            <v>Envelopes</v>
          </cell>
          <cell r="I4002">
            <v>11.99</v>
          </cell>
          <cell r="J4002" t="str">
            <v>USD</v>
          </cell>
          <cell r="K4002" t="str">
            <v>Base</v>
          </cell>
          <cell r="L4002">
            <v>11.99</v>
          </cell>
          <cell r="M4002">
            <v>2038710</v>
          </cell>
          <cell r="N4002">
            <v>2038710</v>
          </cell>
          <cell r="O4002" t="str">
            <v>NETWORK_GEO</v>
          </cell>
          <cell r="P4002">
            <v>23.3</v>
          </cell>
          <cell r="Q4002">
            <v>1</v>
          </cell>
          <cell r="R4002" t="str">
            <v>Seller Fulfilled</v>
          </cell>
          <cell r="S4002" t="str">
            <v>Seller Fulfilled</v>
          </cell>
          <cell r="T4002" t="str">
            <v>4ZMK6BR3HH5T</v>
          </cell>
          <cell r="U4002" t="str">
            <v>20764608005990</v>
          </cell>
        </row>
        <row r="4003">
          <cell r="A4003" t="str">
            <v>8245-EACH</v>
          </cell>
          <cell r="B4003">
            <v>17092866116</v>
          </cell>
          <cell r="C4003" t="str">
            <v>BAZIC Catalog Envelope 10" x 13" Gummed Seal Eyelet Closure, 100-Count</v>
          </cell>
          <cell r="D4003" t="str">
            <v>ACTIVE</v>
          </cell>
          <cell r="E4003" t="str">
            <v>PUBLISHED</v>
          </cell>
          <cell r="F4003" t="str">
            <v>Offer end date has passed</v>
          </cell>
          <cell r="G4003" t="str">
            <v>Office &amp; Stationery</v>
          </cell>
          <cell r="H4003" t="str">
            <v>Envelopes</v>
          </cell>
          <cell r="I4003">
            <v>35</v>
          </cell>
          <cell r="J4003" t="str">
            <v>USD</v>
          </cell>
          <cell r="K4003" t="str">
            <v>Base</v>
          </cell>
          <cell r="L4003">
            <v>35</v>
          </cell>
          <cell r="M4003">
            <v>2038710</v>
          </cell>
          <cell r="N4003" t="str">
            <v>NETWORK_GEO</v>
          </cell>
          <cell r="O4003">
            <v>4.75</v>
          </cell>
          <cell r="P4003">
            <v>8.3000000000000007</v>
          </cell>
          <cell r="Q4003">
            <v>1</v>
          </cell>
          <cell r="R4003" t="str">
            <v>Seller Fulfilled</v>
          </cell>
          <cell r="S4003" t="str">
            <v>Seller Fulfilled</v>
          </cell>
          <cell r="T4003" t="str">
            <v>4JUELVDAKRTG</v>
          </cell>
          <cell r="U4003" t="str">
            <v>20764608060432</v>
          </cell>
        </row>
        <row r="4004">
          <cell r="A4004" t="str">
            <v>980-PACK2</v>
          </cell>
          <cell r="B4004">
            <v>262896694</v>
          </cell>
          <cell r="C4004" t="str">
            <v>BAZIC Double Sided Foam Mounting Tape 1" X 200", 2-Packs</v>
          </cell>
          <cell r="D4004" t="str">
            <v>ACTIVE</v>
          </cell>
          <cell r="E4004" t="str">
            <v>PUBLISHED</v>
          </cell>
          <cell r="F4004"/>
          <cell r="G4004" t="str">
            <v>Office &amp; Stationery</v>
          </cell>
          <cell r="H4004" t="str">
            <v>Desk Stapler Staples</v>
          </cell>
          <cell r="I4004">
            <v>7.99</v>
          </cell>
          <cell r="J4004" t="str">
            <v>USD</v>
          </cell>
          <cell r="K4004" t="str">
            <v>Base</v>
          </cell>
          <cell r="L4004" t="str">
            <v>Yes</v>
          </cell>
          <cell r="M4004">
            <v>2038710</v>
          </cell>
          <cell r="N4004">
            <v>2039911</v>
          </cell>
          <cell r="O4004" t="str">
            <v>NETWORK_GEO</v>
          </cell>
          <cell r="P4004">
            <v>0.32</v>
          </cell>
          <cell r="Q4004">
            <v>1</v>
          </cell>
          <cell r="R4004" t="str">
            <v>Seller Fulfilled</v>
          </cell>
          <cell r="S4004" t="str">
            <v>Seller Fulfilled</v>
          </cell>
          <cell r="T4004" t="str">
            <v>0V51T5UAL6PI</v>
          </cell>
          <cell r="U4004" t="str">
            <v>00764608006085</v>
          </cell>
        </row>
        <row r="4005">
          <cell r="A4005" t="str">
            <v>1201-PACK2</v>
          </cell>
          <cell r="B4005">
            <v>866561887</v>
          </cell>
          <cell r="C4005" t="str">
            <v>BAZIC Dry Erase Marker Assorted Color Fine Tip Whiteboard Markers (4/Pack), 2-Packs</v>
          </cell>
          <cell r="D4005" t="str">
            <v>ACTIVE</v>
          </cell>
          <cell r="E4005" t="str">
            <v>PUBLISHED</v>
          </cell>
          <cell r="F4005" t="str">
            <v>Listing &amp; Content:UPC Mismatch:Wrong-Item:ATOM (For Walmart internal use only: VOCIPF-123251)</v>
          </cell>
          <cell r="G4005" t="str">
            <v>Office &amp; Stationery</v>
          </cell>
          <cell r="H4005" t="str">
            <v>Dry Erase Markers</v>
          </cell>
          <cell r="I4005">
            <v>8.4600000000000009</v>
          </cell>
          <cell r="J4005" t="str">
            <v>USD</v>
          </cell>
          <cell r="K4005" t="str">
            <v>Base</v>
          </cell>
          <cell r="L4005">
            <v>8.4600000000000009</v>
          </cell>
          <cell r="M4005">
            <v>2039746</v>
          </cell>
          <cell r="N4005">
            <v>2039910</v>
          </cell>
          <cell r="O4005">
            <v>0.16</v>
          </cell>
          <cell r="P4005">
            <v>1.08</v>
          </cell>
          <cell r="Q4005">
            <v>1</v>
          </cell>
          <cell r="R4005" t="str">
            <v>Seller Fulfilled</v>
          </cell>
          <cell r="S4005" t="str">
            <v>Seller Fulfilled</v>
          </cell>
          <cell r="T4005" t="str">
            <v>3EWLAPMWKWUS</v>
          </cell>
          <cell r="U4005" t="str">
            <v>00764608006245</v>
          </cell>
        </row>
        <row r="4006">
          <cell r="A4006" t="str">
            <v>1235-CASE</v>
          </cell>
          <cell r="B4006">
            <v>404031240</v>
          </cell>
          <cell r="C4006" t="str">
            <v>BAZIC Washable Markers 8 Color, Classroom Bulk Pack (200/Pack), 6-Packs</v>
          </cell>
          <cell r="D4006" t="str">
            <v>ACTIVE</v>
          </cell>
          <cell r="E4006" t="str">
            <v>PUBLISHED</v>
          </cell>
          <cell r="F4006" t="str">
            <v>Compliance - OTC Device Product Type Gate,Reasonable Price Not Satisfied</v>
          </cell>
          <cell r="G4006" t="str">
            <v>Office &amp; Stationery</v>
          </cell>
          <cell r="H4006" t="str">
            <v>Markers</v>
          </cell>
          <cell r="I4006">
            <v>183.91</v>
          </cell>
          <cell r="J4006" t="str">
            <v>USD</v>
          </cell>
          <cell r="K4006" t="str">
            <v>Base</v>
          </cell>
          <cell r="L4006">
            <v>183.91</v>
          </cell>
          <cell r="M4006">
            <v>2039746</v>
          </cell>
          <cell r="N4006">
            <v>2038767</v>
          </cell>
          <cell r="O4006">
            <v>33.72</v>
          </cell>
          <cell r="P4006">
            <v>0.4</v>
          </cell>
          <cell r="Q4006">
            <v>1</v>
          </cell>
          <cell r="R4006" t="str">
            <v>Seller Fulfilled</v>
          </cell>
          <cell r="S4006" t="str">
            <v>Seller Fulfilled</v>
          </cell>
          <cell r="T4006" t="str">
            <v>3JVRQ9EQMP80</v>
          </cell>
          <cell r="U4006" t="str">
            <v>00764608067901</v>
          </cell>
        </row>
        <row r="4007">
          <cell r="A4007" t="str">
            <v>127-BOX</v>
          </cell>
          <cell r="B4007">
            <v>438929787</v>
          </cell>
          <cell r="C4007" t="str">
            <v>BAZIC Utility Knife Box Cutter 18 mm Wide Blade, 2 Blades, 12-Pack</v>
          </cell>
          <cell r="D4007" t="str">
            <v>ACTIVE</v>
          </cell>
          <cell r="E4007" t="str">
            <v>PUBLISHED</v>
          </cell>
          <cell r="F4007" t="str">
            <v>Offer end date has passed,No Match Found - Adjusted to your last submitted price</v>
          </cell>
          <cell r="G4007" t="str">
            <v>Office &amp; Stationery</v>
          </cell>
          <cell r="H4007" t="str">
            <v>Desk Staplers</v>
          </cell>
          <cell r="I4007">
            <v>16.989999999999998</v>
          </cell>
          <cell r="J4007" t="str">
            <v>USD</v>
          </cell>
          <cell r="K4007" t="str">
            <v>Base</v>
          </cell>
          <cell r="L4007" t="str">
            <v>Yes</v>
          </cell>
          <cell r="M4007">
            <v>2038710</v>
          </cell>
          <cell r="N4007">
            <v>2039910</v>
          </cell>
          <cell r="O4007" t="str">
            <v>NETWORK_GEO</v>
          </cell>
          <cell r="P4007">
            <v>0.89</v>
          </cell>
          <cell r="Q4007">
            <v>1</v>
          </cell>
          <cell r="R4007" t="str">
            <v>Seller Fulfilled</v>
          </cell>
          <cell r="S4007" t="str">
            <v>WFS Eligible</v>
          </cell>
          <cell r="T4007" t="str">
            <v>78KNGKIME153</v>
          </cell>
          <cell r="U4007" t="str">
            <v>00764608006801</v>
          </cell>
        </row>
        <row r="4008">
          <cell r="A4008" t="str">
            <v>1501-BOX</v>
          </cell>
          <cell r="B4008">
            <v>797742907</v>
          </cell>
          <cell r="C4008" t="str">
            <v>BAZIC Pencil Grip Soft Foam Pen Grip, Assorted Color (8/Pack), 24-Packs</v>
          </cell>
          <cell r="D4008" t="str">
            <v>ACTIVE</v>
          </cell>
          <cell r="E4008" t="str">
            <v>PUBLISHED</v>
          </cell>
          <cell r="F4008" t="str">
            <v>Offer end date has passed,Min. Allowed Seller Price Reached</v>
          </cell>
          <cell r="G4008" t="str">
            <v>Office &amp; Stationery</v>
          </cell>
          <cell r="H4008" t="str">
            <v>Mechanical Pencils</v>
          </cell>
          <cell r="I4008">
            <v>8.99</v>
          </cell>
          <cell r="J4008" t="str">
            <v>USD</v>
          </cell>
          <cell r="K4008" t="str">
            <v>Base</v>
          </cell>
          <cell r="L4008" t="str">
            <v>Yes</v>
          </cell>
          <cell r="M4008">
            <v>2038710</v>
          </cell>
          <cell r="N4008">
            <v>2039720</v>
          </cell>
          <cell r="O4008" t="str">
            <v>NETWORK_GEO</v>
          </cell>
          <cell r="P4008">
            <v>0.1</v>
          </cell>
          <cell r="Q4008">
            <v>1</v>
          </cell>
          <cell r="R4008" t="str">
            <v>Seller Fulfilled</v>
          </cell>
          <cell r="S4008" t="str">
            <v>Seller Fulfilled</v>
          </cell>
          <cell r="T4008" t="str">
            <v>75IPI8NX1XUS</v>
          </cell>
          <cell r="U4008" t="str">
            <v>00764608007075</v>
          </cell>
        </row>
        <row r="4009">
          <cell r="A4009" t="str">
            <v>1621-PACK2</v>
          </cell>
          <cell r="B4009">
            <v>912643010</v>
          </cell>
          <cell r="C4009" t="str">
            <v>BAZIC Correction Pen Precise Metal Tip White Out (2/Pack), 2-Packs</v>
          </cell>
          <cell r="D4009" t="str">
            <v>ACTIVE</v>
          </cell>
          <cell r="E4009" t="str">
            <v>PUBLISHED</v>
          </cell>
          <cell r="F4009" t="str">
            <v>Compliance - Childrenâ€™s Product Policy</v>
          </cell>
          <cell r="G4009" t="str">
            <v>Office &amp; Stationery</v>
          </cell>
          <cell r="H4009" t="str">
            <v>Correction Fluid</v>
          </cell>
          <cell r="I4009">
            <v>8.75</v>
          </cell>
          <cell r="J4009" t="str">
            <v>USD</v>
          </cell>
          <cell r="K4009" t="str">
            <v>Base</v>
          </cell>
          <cell r="L4009">
            <v>8.75</v>
          </cell>
          <cell r="M4009">
            <v>2039913</v>
          </cell>
          <cell r="N4009">
            <v>2038710</v>
          </cell>
          <cell r="O4009">
            <v>0.19800000000000001</v>
          </cell>
          <cell r="P4009">
            <v>1.2</v>
          </cell>
          <cell r="Q4009">
            <v>1</v>
          </cell>
          <cell r="R4009" t="str">
            <v>Seller Fulfilled</v>
          </cell>
          <cell r="S4009" t="str">
            <v>Seller Fulfilled</v>
          </cell>
          <cell r="T4009" t="str">
            <v>0U7EFTGEJPZG</v>
          </cell>
          <cell r="U4009" t="str">
            <v>00764608080504</v>
          </cell>
        </row>
        <row r="4010">
          <cell r="A4010" t="str">
            <v>17009-EACH</v>
          </cell>
          <cell r="B4010">
            <v>17290118459</v>
          </cell>
          <cell r="C4010" t="str">
            <v>BAZIC Jetz Fuse Tech Gel Ink Pen, Black Color, 1.4 mm Bold Point (5/Pack), 1-Pack</v>
          </cell>
          <cell r="D4010" t="str">
            <v>ARCHIVED</v>
          </cell>
          <cell r="E4010" t="str">
            <v>UNPUBLISHED</v>
          </cell>
          <cell r="F4010" t="str">
            <v>Offer end date has passed</v>
          </cell>
          <cell r="G4010" t="str">
            <v>Office &amp; Stationery</v>
          </cell>
          <cell r="H4010" t="str">
            <v>Mailers</v>
          </cell>
          <cell r="I4010">
            <v>7.25</v>
          </cell>
          <cell r="J4010" t="str">
            <v>USD</v>
          </cell>
          <cell r="K4010" t="str">
            <v>Base</v>
          </cell>
          <cell r="L4010" t="str">
            <v>Yes</v>
          </cell>
          <cell r="M4010">
            <v>2039719</v>
          </cell>
          <cell r="N4010">
            <v>2038710</v>
          </cell>
          <cell r="O4010" t="str">
            <v>NETWORK_GEO</v>
          </cell>
          <cell r="P4010">
            <v>0.02</v>
          </cell>
          <cell r="Q4010">
            <v>1</v>
          </cell>
          <cell r="R4010" t="str">
            <v>Seller Fulfilled</v>
          </cell>
          <cell r="S4010" t="str">
            <v>WFS Eligible</v>
          </cell>
          <cell r="T4010" t="str">
            <v>2UOU5XDQ89ZL</v>
          </cell>
          <cell r="U4010" t="str">
            <v>00764608082546</v>
          </cell>
        </row>
        <row r="4011">
          <cell r="A4011" t="str">
            <v>1931-BOX</v>
          </cell>
          <cell r="B4011">
            <v>5027667922</v>
          </cell>
          <cell r="C4011" t="str">
            <v>BAZIC Pencil Sharpener Manual, Single + Dual Holes Compact Colored Sharpeners (2/Pack), 24-Pack</v>
          </cell>
          <cell r="D4011" t="str">
            <v>ACTIVE</v>
          </cell>
          <cell r="E4011" t="str">
            <v>PUBLISHED</v>
          </cell>
          <cell r="F4011" t="str">
            <v>Offer end date has passed</v>
          </cell>
          <cell r="G4011" t="str">
            <v>Office &amp; Stationery</v>
          </cell>
          <cell r="H4011" t="str">
            <v>Manual Pencil Sharpeners</v>
          </cell>
          <cell r="I4011">
            <v>31.21</v>
          </cell>
          <cell r="J4011" t="str">
            <v>USD</v>
          </cell>
          <cell r="K4011" t="str">
            <v>Base</v>
          </cell>
          <cell r="L4011">
            <v>31.21</v>
          </cell>
          <cell r="M4011">
            <v>2039751</v>
          </cell>
          <cell r="N4011">
            <v>2038710</v>
          </cell>
          <cell r="O4011">
            <v>2.2799999999999998</v>
          </cell>
          <cell r="P4011">
            <v>20</v>
          </cell>
          <cell r="Q4011">
            <v>1</v>
          </cell>
          <cell r="R4011" t="str">
            <v>Seller Fulfilled</v>
          </cell>
          <cell r="S4011" t="str">
            <v>Seller Fulfilled</v>
          </cell>
          <cell r="T4011" t="str">
            <v>2H78XZXJYM5Q</v>
          </cell>
          <cell r="U4011" t="str">
            <v>20764608090125</v>
          </cell>
        </row>
        <row r="4012">
          <cell r="A4012" t="str">
            <v>2045-CASE</v>
          </cell>
          <cell r="B4012">
            <v>481329943</v>
          </cell>
          <cell r="C4012" t="str">
            <v>BAZIC Washable Clear School Glue 1 Gallon, Liquid Glues Making Slime, 2-Pack</v>
          </cell>
          <cell r="D4012" t="str">
            <v>ACTIVE</v>
          </cell>
          <cell r="E4012" t="str">
            <v>PUBLISHED</v>
          </cell>
          <cell r="G4012" t="str">
            <v>Office &amp; Stationery</v>
          </cell>
          <cell r="H4012" t="str">
            <v>Glue</v>
          </cell>
          <cell r="I4012">
            <v>55.25</v>
          </cell>
          <cell r="J4012" t="str">
            <v>USD</v>
          </cell>
          <cell r="K4012" t="str">
            <v>Base</v>
          </cell>
          <cell r="L4012">
            <v>55.25</v>
          </cell>
          <cell r="M4012">
            <v>2039872</v>
          </cell>
          <cell r="N4012">
            <v>2038710</v>
          </cell>
          <cell r="O4012" t="str">
            <v>NETWORK_GEO</v>
          </cell>
          <cell r="P4012">
            <v>3.52</v>
          </cell>
          <cell r="Q4012">
            <v>1</v>
          </cell>
          <cell r="R4012" t="str">
            <v>Seller Fulfilled</v>
          </cell>
          <cell r="S4012" t="str">
            <v>Seller Fulfilled</v>
          </cell>
          <cell r="T4012" t="str">
            <v>2EPXTWK3C41L</v>
          </cell>
          <cell r="U4012" t="str">
            <v>00464454317709</v>
          </cell>
        </row>
        <row r="4013">
          <cell r="A4013" t="str">
            <v>2094-BOX</v>
          </cell>
          <cell r="B4013">
            <v>285760261</v>
          </cell>
          <cell r="C4013" t="str">
            <v>BAZIC Hot Melt Glue Sticks Dual Temp 7.87" x 0.43" (5/Pack), 24-Packs</v>
          </cell>
          <cell r="D4013" t="str">
            <v>ACTIVE</v>
          </cell>
          <cell r="E4013" t="str">
            <v>UNPUBLISHED</v>
          </cell>
          <cell r="F4013" t="str">
            <v>Reasonable price requirements are not met,Reasonable Price Not Satisfied</v>
          </cell>
          <cell r="G4013" t="str">
            <v>Office &amp; Stationery</v>
          </cell>
          <cell r="H4013" t="str">
            <v>Masking Tapes</v>
          </cell>
          <cell r="I4013">
            <v>9.7899999999999991</v>
          </cell>
          <cell r="J4013" t="str">
            <v>USD</v>
          </cell>
          <cell r="K4013" t="str">
            <v>Base</v>
          </cell>
          <cell r="L4013" t="str">
            <v>Yes</v>
          </cell>
          <cell r="M4013">
            <v>2038710</v>
          </cell>
          <cell r="N4013">
            <v>2038710</v>
          </cell>
          <cell r="O4013" t="str">
            <v>NETWORK_GEO</v>
          </cell>
          <cell r="P4013">
            <v>0.28000000000000003</v>
          </cell>
          <cell r="Q4013">
            <v>1</v>
          </cell>
          <cell r="R4013" t="str">
            <v>Seller Fulfilled</v>
          </cell>
          <cell r="S4013" t="str">
            <v>Seller Fulfilled</v>
          </cell>
          <cell r="T4013" t="str">
            <v>36Z3QAHKXK9U</v>
          </cell>
          <cell r="U4013" t="str">
            <v>00764608009529</v>
          </cell>
        </row>
        <row r="4014">
          <cell r="A4014" t="str">
            <v>2202-BOX</v>
          </cell>
          <cell r="B4014">
            <v>365257833</v>
          </cell>
          <cell r="C4014" t="str">
            <v>BAZIC Eraser Top, Latex Free Pencil Tops Erasers (20/Pack), 24-Packs</v>
          </cell>
          <cell r="D4014" t="str">
            <v>ACTIVE</v>
          </cell>
          <cell r="E4014" t="str">
            <v>PUBLISHED</v>
          </cell>
          <cell r="G4014" t="str">
            <v>Office &amp; Stationery</v>
          </cell>
          <cell r="H4014" t="str">
            <v>Pencil &amp; Pen Erasers</v>
          </cell>
          <cell r="I4014">
            <v>29.49</v>
          </cell>
          <cell r="J4014" t="str">
            <v>USD</v>
          </cell>
          <cell r="K4014" t="str">
            <v>Base</v>
          </cell>
          <cell r="L4014" t="str">
            <v>Yes</v>
          </cell>
          <cell r="M4014">
            <v>2039721</v>
          </cell>
          <cell r="N4014">
            <v>2038710</v>
          </cell>
          <cell r="O4014" t="str">
            <v>NETWORK_GEO</v>
          </cell>
          <cell r="P4014">
            <v>2.38</v>
          </cell>
          <cell r="Q4014">
            <v>1</v>
          </cell>
          <cell r="R4014" t="str">
            <v>Seller Fulfilled</v>
          </cell>
          <cell r="S4014" t="str">
            <v>Seller Fulfilled</v>
          </cell>
          <cell r="T4014" t="str">
            <v>25UFERQM44OZ</v>
          </cell>
          <cell r="U4014" t="str">
            <v>10764608043643</v>
          </cell>
        </row>
        <row r="4015">
          <cell r="A4015" t="str">
            <v>2512-CASE</v>
          </cell>
          <cell r="B4015">
            <v>723325842</v>
          </cell>
          <cell r="C4015" t="str">
            <v>BAZIC 8 Color Premium Super Jumbo Crayons</v>
          </cell>
          <cell r="D4015" t="str">
            <v>ACTIVE</v>
          </cell>
          <cell r="E4015" t="str">
            <v>UNPUBLISHED</v>
          </cell>
          <cell r="F4015" t="str">
            <v>Shipping information is not found</v>
          </cell>
          <cell r="G4015" t="str">
            <v>Crafts</v>
          </cell>
          <cell r="H4015" t="str">
            <v>Crayons</v>
          </cell>
          <cell r="I4015">
            <v>162</v>
          </cell>
          <cell r="J4015" t="str">
            <v>USD</v>
          </cell>
          <cell r="K4015" t="str">
            <v>Base</v>
          </cell>
          <cell r="L4015" t="str">
            <v>Yes</v>
          </cell>
          <cell r="M4015">
            <v>2039722</v>
          </cell>
          <cell r="N4015">
            <v>2038710</v>
          </cell>
          <cell r="O4015" t="str">
            <v>NETWORK_GEO</v>
          </cell>
          <cell r="P4015">
            <v>2.56</v>
          </cell>
          <cell r="Q4015">
            <v>1</v>
          </cell>
          <cell r="R4015" t="str">
            <v>Seller Fulfilled</v>
          </cell>
          <cell r="S4015" t="str">
            <v>Seller Fulfilled</v>
          </cell>
          <cell r="T4015" t="str">
            <v>14QRDEZBFBUH</v>
          </cell>
          <cell r="U4015" t="str">
            <v>10764608043780</v>
          </cell>
        </row>
        <row r="4016">
          <cell r="A4016" t="str">
            <v>2519-BOX</v>
          </cell>
          <cell r="B4016">
            <v>234365510</v>
          </cell>
          <cell r="C4016" t="str">
            <v>BAZIC Crayons Jumbo 12 Color, Non Toxic Drawing Crayon(12/Pack), 24-Packs</v>
          </cell>
          <cell r="D4016" t="str">
            <v>ACTIVE</v>
          </cell>
          <cell r="E4016" t="str">
            <v>PUBLISHED</v>
          </cell>
          <cell r="F4016" t="str">
            <v>Offer end date has passed</v>
          </cell>
          <cell r="G4016" t="str">
            <v>Home &amp; Garden</v>
          </cell>
          <cell r="H4016" t="str">
            <v>Plaques &amp; Signs</v>
          </cell>
          <cell r="I4016">
            <v>7.14</v>
          </cell>
          <cell r="J4016" t="str">
            <v>USD</v>
          </cell>
          <cell r="K4016" t="str">
            <v>Base</v>
          </cell>
          <cell r="L4016" t="str">
            <v>Yes</v>
          </cell>
          <cell r="M4016">
            <v>2039722</v>
          </cell>
          <cell r="N4016">
            <v>2038710</v>
          </cell>
          <cell r="O4016" t="str">
            <v>NETWORK_GEO</v>
          </cell>
          <cell r="P4016">
            <v>0.06</v>
          </cell>
          <cell r="Q4016">
            <v>1</v>
          </cell>
          <cell r="R4016" t="str">
            <v>Seller Fulfilled</v>
          </cell>
          <cell r="S4016" t="str">
            <v>Seller Fulfilled</v>
          </cell>
          <cell r="T4016" t="str">
            <v>1OBHUU96LQXK</v>
          </cell>
          <cell r="U4016" t="str">
            <v>00764608043080</v>
          </cell>
        </row>
        <row r="4017">
          <cell r="A4017" t="str">
            <v>2706-EACH</v>
          </cell>
          <cell r="B4017">
            <v>2042871446</v>
          </cell>
          <cell r="C4017" t="str">
            <v>BAZIC Magnifying Glass 2X, Round 3" Magnifier for Seniors Reading Insect Inspection School Science, 1-Pack</v>
          </cell>
          <cell r="D4017" t="str">
            <v>ACTIVE</v>
          </cell>
          <cell r="E4017" t="str">
            <v>SYSTEM_PROBLEM</v>
          </cell>
          <cell r="F4017" t="str">
            <v>Compliance - Consumer Protection</v>
          </cell>
          <cell r="G4017" t="str">
            <v>Home &amp; Garden</v>
          </cell>
          <cell r="H4017" t="str">
            <v>Plaques &amp; Signs</v>
          </cell>
          <cell r="I4017">
            <v>20.239999999999998</v>
          </cell>
          <cell r="J4017" t="str">
            <v>USD</v>
          </cell>
          <cell r="K4017" t="str">
            <v>Base</v>
          </cell>
          <cell r="L4017" t="str">
            <v>Yes</v>
          </cell>
          <cell r="M4017">
            <v>2038710</v>
          </cell>
          <cell r="N4017">
            <v>2038710</v>
          </cell>
          <cell r="O4017" t="str">
            <v>NETWORK_GEO</v>
          </cell>
          <cell r="P4017">
            <v>1.32</v>
          </cell>
          <cell r="Q4017">
            <v>1</v>
          </cell>
          <cell r="R4017" t="str">
            <v>Seller Fulfilled</v>
          </cell>
          <cell r="S4017" t="str">
            <v>Seller Fulfilled</v>
          </cell>
          <cell r="T4017" t="str">
            <v>1RYKJKOOIMQ5</v>
          </cell>
          <cell r="U4017" t="str">
            <v>10764608043193</v>
          </cell>
        </row>
        <row r="4018">
          <cell r="A4018" t="str">
            <v>3122-PACK2</v>
          </cell>
          <cell r="B4018">
            <v>224679547</v>
          </cell>
          <cell r="C4018" t="str">
            <v>BAZIC 3 Ring Binder 1" Economy View Binders Black, Hold 175 Sheets, 2-Count</v>
          </cell>
          <cell r="D4018" t="str">
            <v>ACTIVE</v>
          </cell>
          <cell r="E4018" t="str">
            <v>PUBLISHED</v>
          </cell>
          <cell r="G4018" t="str">
            <v>Office &amp; Stationery</v>
          </cell>
          <cell r="H4018" t="str">
            <v>Binders</v>
          </cell>
          <cell r="I4018">
            <v>21</v>
          </cell>
          <cell r="J4018" t="str">
            <v>USD</v>
          </cell>
          <cell r="K4018" t="str">
            <v>Base</v>
          </cell>
          <cell r="L4018">
            <v>21</v>
          </cell>
          <cell r="M4018">
            <v>2039738</v>
          </cell>
          <cell r="N4018">
            <v>2038710</v>
          </cell>
          <cell r="O4018" t="str">
            <v>NETWORK_GEO</v>
          </cell>
          <cell r="P4018">
            <v>1.36</v>
          </cell>
          <cell r="Q4018">
            <v>1</v>
          </cell>
          <cell r="R4018" t="str">
            <v>Seller Fulfilled</v>
          </cell>
          <cell r="S4018" t="str">
            <v>Seller Fulfilled</v>
          </cell>
          <cell r="T4018" t="str">
            <v>30SCH2TD2RW9</v>
          </cell>
          <cell r="U4018" t="str">
            <v>10764608043018</v>
          </cell>
        </row>
        <row r="4019">
          <cell r="A4019" t="str">
            <v>3181-EACH</v>
          </cell>
          <cell r="B4019">
            <v>110397319</v>
          </cell>
          <cell r="C4019" t="str">
            <v>BAZIC Manila File Folder 1/3 Cut Legal Size 14 5/8" x 9 1/2",100-Count</v>
          </cell>
          <cell r="D4019" t="str">
            <v>ACTIVE</v>
          </cell>
          <cell r="E4019" t="str">
            <v>PUBLISHED</v>
          </cell>
          <cell r="F4019" t="str">
            <v>Offer end date has passed,Price Adjusted</v>
          </cell>
          <cell r="G4019" t="str">
            <v>Crafts</v>
          </cell>
          <cell r="H4019" t="str">
            <v>Coloring Books</v>
          </cell>
          <cell r="I4019">
            <v>9.49</v>
          </cell>
          <cell r="J4019" t="str">
            <v>USD</v>
          </cell>
          <cell r="K4019" t="str">
            <v>Base</v>
          </cell>
          <cell r="L4019" t="str">
            <v>Yes</v>
          </cell>
          <cell r="M4019">
            <v>2039742</v>
          </cell>
          <cell r="N4019">
            <v>2038710</v>
          </cell>
          <cell r="O4019" t="str">
            <v>NETWORK_GEO</v>
          </cell>
          <cell r="P4019">
            <v>0.56000000000000005</v>
          </cell>
          <cell r="Q4019">
            <v>1</v>
          </cell>
          <cell r="R4019" t="str">
            <v>Seller Fulfilled</v>
          </cell>
          <cell r="S4019" t="str">
            <v>Seller Fulfilled</v>
          </cell>
          <cell r="T4019" t="str">
            <v>6F7UM1KFN0KH</v>
          </cell>
          <cell r="U4019" t="str">
            <v>00088908170704</v>
          </cell>
        </row>
        <row r="4020">
          <cell r="A4020" t="str">
            <v>3352-CASE</v>
          </cell>
          <cell r="B4020">
            <v>412694599</v>
          </cell>
          <cell r="C4020" t="str">
            <v>BAZIC Air Dry Modeling Clay 6 Color 3 oz, Non Toxic, 24-Pack</v>
          </cell>
          <cell r="D4020" t="str">
            <v>ACTIVE</v>
          </cell>
          <cell r="E4020" t="str">
            <v>PUBLISHED</v>
          </cell>
          <cell r="G4020" t="str">
            <v>Crafts</v>
          </cell>
          <cell r="H4020" t="str">
            <v>Clays &amp; Doughs</v>
          </cell>
          <cell r="I4020">
            <v>60</v>
          </cell>
          <cell r="J4020" t="str">
            <v>USD</v>
          </cell>
          <cell r="K4020" t="str">
            <v>Base</v>
          </cell>
          <cell r="L4020">
            <v>60</v>
          </cell>
          <cell r="M4020">
            <v>2039741</v>
          </cell>
          <cell r="N4020">
            <v>2039746</v>
          </cell>
          <cell r="O4020" t="str">
            <v>NETWORK_GEO</v>
          </cell>
          <cell r="P4020">
            <v>0.16</v>
          </cell>
          <cell r="Q4020">
            <v>1</v>
          </cell>
          <cell r="R4020" t="str">
            <v>Seller Fulfilled</v>
          </cell>
          <cell r="S4020" t="str">
            <v>Seller Fulfilled</v>
          </cell>
          <cell r="T4020" t="str">
            <v>4IYAVDD6EDF6</v>
          </cell>
          <cell r="U4020" t="str">
            <v>00468665618877</v>
          </cell>
        </row>
        <row r="4021">
          <cell r="A4021" t="str">
            <v>3470-BOX</v>
          </cell>
          <cell r="B4021">
            <v>534485684</v>
          </cell>
          <cell r="C4021" t="str">
            <v>BAZIC Glitter Shaker Halloween Sparkling Powder (40g/Pack), 24-Packs</v>
          </cell>
          <cell r="D4021" t="str">
            <v>RETIRED</v>
          </cell>
          <cell r="E4021" t="str">
            <v>UNPUBLISHED</v>
          </cell>
          <cell r="F4021" t="str">
            <v>Price Adjusted,Price Adjusted</v>
          </cell>
          <cell r="G4021" t="str">
            <v>Crafts</v>
          </cell>
          <cell r="H4021" t="str">
            <v>Glitter</v>
          </cell>
          <cell r="I4021">
            <v>59.89</v>
          </cell>
          <cell r="J4021" t="str">
            <v>USD</v>
          </cell>
          <cell r="K4021" t="str">
            <v>Base</v>
          </cell>
          <cell r="L4021" t="str">
            <v>Yes</v>
          </cell>
          <cell r="M4021">
            <v>2038710</v>
          </cell>
          <cell r="N4021">
            <v>2039746</v>
          </cell>
          <cell r="O4021" t="str">
            <v>NETWORK_GEO</v>
          </cell>
          <cell r="P4021">
            <v>33.72</v>
          </cell>
          <cell r="Q4021">
            <v>1</v>
          </cell>
          <cell r="R4021" t="str">
            <v>Seller Fulfilled</v>
          </cell>
          <cell r="S4021" t="str">
            <v>Seller Fulfilled</v>
          </cell>
          <cell r="T4021" t="str">
            <v>4LDESB09BX2S</v>
          </cell>
          <cell r="U4021" t="str">
            <v>20764608012356</v>
          </cell>
        </row>
        <row r="4022">
          <cell r="A4022" t="str">
            <v>3493-EACH</v>
          </cell>
          <cell r="B4022">
            <v>326855048</v>
          </cell>
          <cell r="C4022" t="str">
            <v>BAZIC Glitter Shaker 1 LB Green Color, Halloween Sparkling Powder, 1-Pack</v>
          </cell>
          <cell r="D4022" t="str">
            <v>ACTIVE</v>
          </cell>
          <cell r="E4022" t="str">
            <v>PUBLISHED</v>
          </cell>
          <cell r="G4022" t="str">
            <v>Crafts</v>
          </cell>
          <cell r="H4022" t="str">
            <v>Glitter</v>
          </cell>
          <cell r="I4022">
            <v>19.989999999999998</v>
          </cell>
          <cell r="J4022" t="str">
            <v>USD</v>
          </cell>
          <cell r="K4022" t="str">
            <v>Base</v>
          </cell>
          <cell r="L4022" t="str">
            <v>Yes</v>
          </cell>
          <cell r="M4022">
            <v>2038710</v>
          </cell>
          <cell r="N4022">
            <v>2038710</v>
          </cell>
          <cell r="O4022" t="str">
            <v>NETWORK_GEO</v>
          </cell>
          <cell r="P4022">
            <v>0.95</v>
          </cell>
          <cell r="Q4022">
            <v>1</v>
          </cell>
          <cell r="R4022" t="str">
            <v>Seller Fulfilled</v>
          </cell>
          <cell r="S4022" t="str">
            <v>Seller Fulfilled</v>
          </cell>
          <cell r="T4022" t="str">
            <v>1OBKSYP1AKDY</v>
          </cell>
          <cell r="U4022" t="str">
            <v>00814625012504</v>
          </cell>
        </row>
        <row r="4023">
          <cell r="A4023" t="str">
            <v>5023-CASE</v>
          </cell>
          <cell r="B4023">
            <v>549263090</v>
          </cell>
          <cell r="C4023" t="str">
            <v>BAZIC Poster Board Azure Light Blue 22" X 28", Bulk Boards for School Craft, 25-Pack</v>
          </cell>
          <cell r="D4023" t="str">
            <v>ACTIVE</v>
          </cell>
          <cell r="E4023" t="str">
            <v>PUBLISHED</v>
          </cell>
          <cell r="F4023" t="str">
            <v>Reasonable price requirements are not met,Reasonable Price Not Satisfied</v>
          </cell>
          <cell r="G4023" t="str">
            <v>Office &amp; Stationery</v>
          </cell>
          <cell r="H4023" t="str">
            <v>Poster Boards</v>
          </cell>
          <cell r="I4023">
            <v>29.42</v>
          </cell>
          <cell r="J4023" t="str">
            <v>USD</v>
          </cell>
          <cell r="K4023" t="str">
            <v>Base</v>
          </cell>
          <cell r="L4023">
            <v>29.42</v>
          </cell>
          <cell r="M4023">
            <v>2039749</v>
          </cell>
          <cell r="N4023">
            <v>2038710</v>
          </cell>
          <cell r="O4023" t="str">
            <v>NETWORK_GEO</v>
          </cell>
          <cell r="P4023">
            <v>3.5</v>
          </cell>
          <cell r="Q4023">
            <v>1</v>
          </cell>
          <cell r="R4023" t="str">
            <v>Seller Fulfilled</v>
          </cell>
          <cell r="S4023" t="str">
            <v>Seller Fulfilled</v>
          </cell>
          <cell r="T4023" t="str">
            <v>2HBDJT0BTZVX</v>
          </cell>
          <cell r="U4023" t="str">
            <v>10764608001278</v>
          </cell>
        </row>
        <row r="4024">
          <cell r="A4024" t="str">
            <v>5155-BOX</v>
          </cell>
          <cell r="B4024">
            <v>974850000</v>
          </cell>
          <cell r="C4024" t="str">
            <v>BAZIC Neon Page Markers 0.5x1.7 Arrow Flag Tabs, (250 Flags/Pack), 24-Pack</v>
          </cell>
          <cell r="D4024" t="str">
            <v>ACTIVE</v>
          </cell>
          <cell r="E4024" t="str">
            <v>PUBLISHED</v>
          </cell>
          <cell r="F4024" t="str">
            <v>Offer end date has passed</v>
          </cell>
          <cell r="G4024" t="str">
            <v>Office &amp; Stationery</v>
          </cell>
          <cell r="H4024" t="str">
            <v>Index Tabs</v>
          </cell>
          <cell r="I4024">
            <v>34.49</v>
          </cell>
          <cell r="J4024" t="str">
            <v>USD</v>
          </cell>
          <cell r="K4024" t="str">
            <v>Base</v>
          </cell>
          <cell r="L4024" t="str">
            <v>Yes</v>
          </cell>
          <cell r="M4024">
            <v>2039889</v>
          </cell>
          <cell r="N4024">
            <v>2039746</v>
          </cell>
          <cell r="O4024" t="str">
            <v>NETWORK_GEO</v>
          </cell>
          <cell r="P4024">
            <v>0.57999999999999996</v>
          </cell>
          <cell r="Q4024">
            <v>1</v>
          </cell>
          <cell r="R4024" t="str">
            <v>Seller Fulfilled</v>
          </cell>
          <cell r="S4024" t="str">
            <v>Seller Fulfilled</v>
          </cell>
          <cell r="T4024" t="str">
            <v>3AL84I5I7P9J</v>
          </cell>
          <cell r="U4024" t="str">
            <v>CUSTOM</v>
          </cell>
        </row>
        <row r="4025">
          <cell r="A4025" t="str">
            <v>518-SET4</v>
          </cell>
          <cell r="B4025">
            <v>23331673</v>
          </cell>
          <cell r="C4025" t="str">
            <v>BAZIC 180 Ct. 4 X 5.5 Spiral Fat Book [518]</v>
          </cell>
          <cell r="D4025" t="str">
            <v>ACTIVE</v>
          </cell>
          <cell r="E4025" t="str">
            <v>PUBLISHED</v>
          </cell>
          <cell r="F4025" t="str">
            <v>Offer end date has passed</v>
          </cell>
          <cell r="G4025" t="str">
            <v>Office &amp; Stationery</v>
          </cell>
          <cell r="H4025" t="str">
            <v>Writing Notebooks &amp; Sketch Books</v>
          </cell>
          <cell r="I4025">
            <v>13.39</v>
          </cell>
          <cell r="J4025" t="str">
            <v>USD</v>
          </cell>
          <cell r="K4025" t="str">
            <v>Base</v>
          </cell>
          <cell r="L4025">
            <v>13.39</v>
          </cell>
          <cell r="M4025">
            <v>2039723</v>
          </cell>
          <cell r="N4025">
            <v>2039719</v>
          </cell>
          <cell r="O4025">
            <v>1.36</v>
          </cell>
          <cell r="P4025">
            <v>3.86</v>
          </cell>
          <cell r="Q4025">
            <v>1</v>
          </cell>
          <cell r="R4025" t="str">
            <v>Seller Fulfilled</v>
          </cell>
          <cell r="S4025" t="str">
            <v>Seller Fulfilled</v>
          </cell>
          <cell r="T4025" t="str">
            <v>22R4ER1U2OE9</v>
          </cell>
          <cell r="U4025" t="str">
            <v>10764608012830</v>
          </cell>
        </row>
        <row r="4026">
          <cell r="A4026" t="str">
            <v>5523-EACH</v>
          </cell>
          <cell r="B4026">
            <v>17936350038</v>
          </cell>
          <cell r="C4026" t="str">
            <v>BAZIC Spiral Notebook, 1 Subject, College Ruled Paper 8" x 10-1/2", 70 Sheets Green Cover, 1 Count</v>
          </cell>
          <cell r="D4026" t="str">
            <v>ACTIVE</v>
          </cell>
          <cell r="E4026" t="str">
            <v>PUBLISHED</v>
          </cell>
          <cell r="F4026" t="str">
            <v>Offer end date has passed</v>
          </cell>
          <cell r="G4026" t="str">
            <v>Office &amp; Stationery</v>
          </cell>
          <cell r="H4026" t="str">
            <v>Markers</v>
          </cell>
          <cell r="I4026">
            <v>67.989999999999995</v>
          </cell>
          <cell r="J4026" t="str">
            <v>USD</v>
          </cell>
          <cell r="K4026" t="str">
            <v>Base</v>
          </cell>
          <cell r="L4026" t="str">
            <v>Yes</v>
          </cell>
          <cell r="M4026">
            <v>2039723</v>
          </cell>
          <cell r="N4026">
            <v>2039746</v>
          </cell>
          <cell r="O4026" t="str">
            <v>NETWORK_GEO</v>
          </cell>
          <cell r="P4026">
            <v>4.9400000000000004</v>
          </cell>
          <cell r="Q4026">
            <v>1</v>
          </cell>
          <cell r="R4026" t="str">
            <v>Seller Fulfilled</v>
          </cell>
          <cell r="S4026" t="str">
            <v>WFS Eligible</v>
          </cell>
          <cell r="T4026" t="str">
            <v>6UOD1DSSZBR4</v>
          </cell>
          <cell r="U4026" t="str">
            <v>10764608012915</v>
          </cell>
        </row>
        <row r="4027">
          <cell r="A4027" t="str">
            <v>6301-BOX</v>
          </cell>
          <cell r="B4027">
            <v>543319618</v>
          </cell>
          <cell r="C4027" t="str">
            <v>BAZIC Transparent Standard (26/6) Stapler w/ 500 Ct. Staples / Box Qty - 24</v>
          </cell>
          <cell r="D4027" t="str">
            <v>ACTIVE</v>
          </cell>
          <cell r="E4027" t="str">
            <v>PUBLISHED</v>
          </cell>
          <cell r="G4027" t="str">
            <v>Office &amp; Stationery</v>
          </cell>
          <cell r="H4027" t="str">
            <v>Desk Staplers</v>
          </cell>
          <cell r="I4027">
            <v>57.49</v>
          </cell>
          <cell r="J4027" t="str">
            <v>USD</v>
          </cell>
          <cell r="K4027" t="str">
            <v>Base</v>
          </cell>
          <cell r="L4027">
            <v>57.49</v>
          </cell>
          <cell r="M4027">
            <v>2039910</v>
          </cell>
          <cell r="N4027">
            <v>2038710</v>
          </cell>
          <cell r="O4027" t="str">
            <v>NETWORK_GEO</v>
          </cell>
          <cell r="P4027">
            <v>0.86</v>
          </cell>
          <cell r="Q4027">
            <v>1</v>
          </cell>
          <cell r="R4027" t="str">
            <v>Seller Fulfilled</v>
          </cell>
          <cell r="S4027" t="str">
            <v>Seller Fulfilled</v>
          </cell>
          <cell r="T4027" t="str">
            <v>5FMQ48XAEJFC</v>
          </cell>
          <cell r="U4027" t="str">
            <v>10764608015015</v>
          </cell>
        </row>
        <row r="4028">
          <cell r="A4028" t="str">
            <v>792-PACK2</v>
          </cell>
          <cell r="B4028">
            <v>762277598</v>
          </cell>
          <cell r="C4028" t="str">
            <v>BAZIC Ceramics Mechanical Pencil Lead Refills 2B 0.7mm (36 Count/Pack), 2-Packs</v>
          </cell>
          <cell r="D4028" t="str">
            <v>ACTIVE</v>
          </cell>
          <cell r="E4028" t="str">
            <v>PUBLISHED</v>
          </cell>
          <cell r="F4028" t="str">
            <v>Offer end date has passed</v>
          </cell>
          <cell r="G4028" t="str">
            <v>Office &amp; Stationery</v>
          </cell>
          <cell r="H4028" t="str">
            <v>Correction Fluid</v>
          </cell>
          <cell r="I4028">
            <v>8.4600000000000009</v>
          </cell>
          <cell r="J4028" t="str">
            <v>USD</v>
          </cell>
          <cell r="K4028" t="str">
            <v>Base</v>
          </cell>
          <cell r="L4028" t="str">
            <v>Yes</v>
          </cell>
          <cell r="M4028">
            <v>2039720</v>
          </cell>
          <cell r="N4028">
            <v>2039913</v>
          </cell>
          <cell r="O4028" t="str">
            <v>NETWORK_GEO</v>
          </cell>
          <cell r="P4028">
            <v>0.18</v>
          </cell>
          <cell r="Q4028">
            <v>1</v>
          </cell>
          <cell r="R4028" t="str">
            <v>Seller Fulfilled</v>
          </cell>
          <cell r="S4028" t="str">
            <v>Seller Fulfilled</v>
          </cell>
          <cell r="T4028" t="str">
            <v>6TQQNZUJF3C3</v>
          </cell>
          <cell r="U4028" t="str">
            <v>00465676647056</v>
          </cell>
        </row>
        <row r="4029">
          <cell r="A4029" t="str">
            <v>810-CASE</v>
          </cell>
          <cell r="B4029">
            <v>817936984</v>
          </cell>
          <cell r="C4029" t="str">
            <v>Bazic Products 308004-144 Retro Color 3-Ring Pencil Pouch</v>
          </cell>
          <cell r="D4029" t="str">
            <v>ACTIVE</v>
          </cell>
          <cell r="E4029" t="str">
            <v>PUBLISHED</v>
          </cell>
          <cell r="G4029" t="str">
            <v>Office &amp; Stationery</v>
          </cell>
          <cell r="H4029" t="str">
            <v>Pencil Cases</v>
          </cell>
          <cell r="I4029">
            <v>257.99</v>
          </cell>
          <cell r="J4029" t="str">
            <v>USD</v>
          </cell>
          <cell r="K4029" t="str">
            <v>Base</v>
          </cell>
          <cell r="L4029">
            <v>257.99</v>
          </cell>
          <cell r="M4029">
            <v>2039750</v>
          </cell>
          <cell r="N4029">
            <v>2039913</v>
          </cell>
          <cell r="O4029" t="str">
            <v>NETWORK_GEO</v>
          </cell>
          <cell r="P4029">
            <v>0.19800000000000001</v>
          </cell>
          <cell r="Q4029">
            <v>1</v>
          </cell>
          <cell r="R4029" t="str">
            <v>WFS Eligible</v>
          </cell>
          <cell r="S4029" t="str">
            <v>Seller Fulfilled</v>
          </cell>
          <cell r="T4029" t="str">
            <v>5RF7FTFOH5VR</v>
          </cell>
          <cell r="U4029" t="str">
            <v>00469126430106</v>
          </cell>
        </row>
        <row r="4030">
          <cell r="A4030" t="str">
            <v>932-EACH</v>
          </cell>
          <cell r="B4030">
            <v>28457470</v>
          </cell>
          <cell r="C4030" t="str">
            <v>BAZIC InvisibleTape w/ Dispenser 3/4" X 1296", Colored Matte Finish, (3/Pack), 1-Pack</v>
          </cell>
          <cell r="D4030" t="str">
            <v>ARCHIVED</v>
          </cell>
          <cell r="E4030" t="str">
            <v>UNPUBLISHED</v>
          </cell>
          <cell r="F4030" t="str">
            <v>Offer end date has passed</v>
          </cell>
          <cell r="G4030" t="str">
            <v>Office &amp; Stationery</v>
          </cell>
          <cell r="H4030" t="str">
            <v>Transparent Tapes</v>
          </cell>
          <cell r="I4030">
            <v>6.49</v>
          </cell>
          <cell r="J4030" t="str">
            <v>USD</v>
          </cell>
          <cell r="K4030" t="str">
            <v>Base</v>
          </cell>
          <cell r="L4030" t="str">
            <v>Yes</v>
          </cell>
          <cell r="M4030">
            <v>2038710</v>
          </cell>
          <cell r="N4030">
            <v>2039719</v>
          </cell>
          <cell r="O4030">
            <v>0.21</v>
          </cell>
          <cell r="P4030">
            <v>0.09</v>
          </cell>
          <cell r="Q4030">
            <v>1</v>
          </cell>
          <cell r="R4030" t="str">
            <v>Seller Fulfilled</v>
          </cell>
          <cell r="S4030" t="str">
            <v>Seller Fulfilled</v>
          </cell>
          <cell r="T4030" t="str">
            <v>6BGJ7D7YKL9F</v>
          </cell>
          <cell r="U4030" t="str">
            <v>00764608170090</v>
          </cell>
        </row>
        <row r="4031">
          <cell r="A4031" t="str">
            <v>939-CASE</v>
          </cell>
          <cell r="B4031">
            <v>54312193</v>
          </cell>
          <cell r="C4031" t="str">
            <v>(Price/Case of 144)Bazic Products 939-144 3/4" X 250" Crystal Clear Tape (3/Pack) W/ Floor Display</v>
          </cell>
          <cell r="D4031" t="str">
            <v>ACTIVE</v>
          </cell>
          <cell r="E4031" t="str">
            <v>PUBLISHED</v>
          </cell>
          <cell r="F4031" t="str">
            <v>Offer end date has passed</v>
          </cell>
          <cell r="G4031" t="str">
            <v>Office &amp; Stationery</v>
          </cell>
          <cell r="H4031" t="str">
            <v>Pens</v>
          </cell>
          <cell r="I4031">
            <v>39.99</v>
          </cell>
          <cell r="J4031" t="str">
            <v>USD</v>
          </cell>
          <cell r="K4031" t="str">
            <v>Base</v>
          </cell>
          <cell r="L4031" t="str">
            <v>Yes</v>
          </cell>
          <cell r="M4031">
            <v>2039729</v>
          </cell>
          <cell r="N4031">
            <v>2039719</v>
          </cell>
          <cell r="O4031" t="str">
            <v>NETWORK_GEO</v>
          </cell>
          <cell r="P4031">
            <v>3</v>
          </cell>
          <cell r="Q4031">
            <v>1</v>
          </cell>
          <cell r="R4031" t="str">
            <v>Seller Fulfilled</v>
          </cell>
          <cell r="S4031" t="str">
            <v>WFS Eligible</v>
          </cell>
          <cell r="T4031" t="str">
            <v>36LPI8W9P3XF</v>
          </cell>
          <cell r="U4031" t="str">
            <v>10764608170288</v>
          </cell>
        </row>
        <row r="4032">
          <cell r="A4032" t="str">
            <v>1104-CASE</v>
          </cell>
          <cell r="B4032">
            <v>5166944039</v>
          </cell>
          <cell r="C4032" t="str">
            <v>VALENCIA 16" Space Cats Backpack, BAZIC x SYDNEY Fashion Backpack Shoulder Bag Casual Travel Bag Hiking Daypack</v>
          </cell>
          <cell r="D4032" t="str">
            <v>ARCHIVED</v>
          </cell>
          <cell r="E4032" t="str">
            <v>UNPUBLISHED</v>
          </cell>
          <cell r="F4032" t="str">
            <v>Offer end date has passed</v>
          </cell>
          <cell r="G4032" t="str">
            <v>Office &amp; Stationery</v>
          </cell>
          <cell r="H4032" t="str">
            <v>Pens</v>
          </cell>
          <cell r="I4032">
            <v>8.75</v>
          </cell>
          <cell r="J4032" t="str">
            <v>USD</v>
          </cell>
          <cell r="K4032" t="str">
            <v>Base</v>
          </cell>
          <cell r="L4032" t="str">
            <v>Yes</v>
          </cell>
          <cell r="M4032">
            <v>2038980</v>
          </cell>
          <cell r="N4032">
            <v>2039719</v>
          </cell>
          <cell r="O4032" t="str">
            <v>NETWORK_GEO</v>
          </cell>
          <cell r="P4032">
            <v>0.1</v>
          </cell>
          <cell r="Q4032">
            <v>1</v>
          </cell>
          <cell r="R4032" t="str">
            <v>Seller Fulfilled</v>
          </cell>
          <cell r="S4032" t="str">
            <v>Seller Fulfilled</v>
          </cell>
          <cell r="T4032" t="str">
            <v>4D2L7RBLRAW1</v>
          </cell>
          <cell r="U4032" t="str">
            <v>00764608170489</v>
          </cell>
        </row>
        <row r="4033">
          <cell r="A4033" t="str">
            <v>1225-EACH</v>
          </cell>
          <cell r="B4033">
            <v>35013126</v>
          </cell>
          <cell r="C4033" t="str">
            <v>BAZIC 8 Colors Broad Line Jumbo Washable Markers [1225]</v>
          </cell>
          <cell r="D4033" t="str">
            <v>ACTIVE</v>
          </cell>
          <cell r="E4033" t="str">
            <v>PUBLISHED</v>
          </cell>
          <cell r="F4033" t="str">
            <v>Offer end date has passed</v>
          </cell>
          <cell r="G4033" t="str">
            <v>Office &amp; Stationery</v>
          </cell>
          <cell r="H4033" t="str">
            <v>Pens</v>
          </cell>
          <cell r="I4033">
            <v>31.5</v>
          </cell>
          <cell r="J4033" t="str">
            <v>USD</v>
          </cell>
          <cell r="K4033" t="str">
            <v>Base</v>
          </cell>
          <cell r="L4033" t="str">
            <v>Yes</v>
          </cell>
          <cell r="M4033">
            <v>2039746</v>
          </cell>
          <cell r="N4033">
            <v>2039719</v>
          </cell>
          <cell r="O4033" t="str">
            <v>NETWORK_GEO</v>
          </cell>
          <cell r="P4033">
            <v>2.88</v>
          </cell>
          <cell r="Q4033">
            <v>1</v>
          </cell>
          <cell r="R4033" t="str">
            <v>Seller Fulfilled</v>
          </cell>
          <cell r="S4033" t="str">
            <v>Seller Fulfilled</v>
          </cell>
          <cell r="T4033" t="str">
            <v>4H8PR61PDUHL</v>
          </cell>
          <cell r="U4033" t="str">
            <v>10764608017064</v>
          </cell>
        </row>
        <row r="4034">
          <cell r="A4034" t="str">
            <v>1713-BOX</v>
          </cell>
          <cell r="B4034">
            <v>145621740</v>
          </cell>
          <cell r="C4034" t="str">
            <v>BAZIC Dayton Assorted Color Rollerball Pen 0.7mm w/ Regulator, (6/Pack), 24-Pack</v>
          </cell>
          <cell r="D4034" t="str">
            <v>ACTIVE</v>
          </cell>
          <cell r="E4034" t="str">
            <v>PUBLISHED</v>
          </cell>
          <cell r="F4034" t="str">
            <v>DP_Data Quality_Minimum Information Bar</v>
          </cell>
          <cell r="G4034" t="str">
            <v>Office &amp; Stationery</v>
          </cell>
          <cell r="H4034" t="str">
            <v>Pens</v>
          </cell>
          <cell r="I4034">
            <v>81.489999999999995</v>
          </cell>
          <cell r="J4034" t="str">
            <v>USD</v>
          </cell>
          <cell r="K4034" t="str">
            <v>Base</v>
          </cell>
          <cell r="L4034">
            <v>81.489999999999995</v>
          </cell>
          <cell r="M4034">
            <v>2039719</v>
          </cell>
          <cell r="N4034">
            <v>2039719</v>
          </cell>
          <cell r="O4034" t="str">
            <v>NETWORK_GEO</v>
          </cell>
          <cell r="P4034">
            <v>1.35</v>
          </cell>
          <cell r="Q4034">
            <v>1</v>
          </cell>
          <cell r="R4034" t="str">
            <v>Seller Fulfilled</v>
          </cell>
          <cell r="S4034" t="str">
            <v>Seller Fulfilled</v>
          </cell>
          <cell r="T4034" t="str">
            <v>3801QPI50DTC</v>
          </cell>
          <cell r="U4034" t="str">
            <v>10764608171070</v>
          </cell>
        </row>
        <row r="4035">
          <cell r="A4035" t="str">
            <v>1797-EACH</v>
          </cell>
          <cell r="B4035">
            <v>35028681</v>
          </cell>
          <cell r="C4035" t="str">
            <v>BAZIC Optima Blue Fuse Tech Ink Retractable Pen, 0.7 mm, (3/Pack), 1-Pack</v>
          </cell>
          <cell r="D4035" t="str">
            <v>ACTIVE</v>
          </cell>
          <cell r="E4035" t="str">
            <v>PUBLISHED</v>
          </cell>
          <cell r="G4035" t="str">
            <v>Office &amp; Stationery</v>
          </cell>
          <cell r="H4035" t="str">
            <v>Pens</v>
          </cell>
          <cell r="I4035">
            <v>7.69</v>
          </cell>
          <cell r="J4035" t="str">
            <v>USD</v>
          </cell>
          <cell r="K4035" t="str">
            <v>Base</v>
          </cell>
          <cell r="L4035">
            <v>7.69</v>
          </cell>
          <cell r="M4035">
            <v>2039719</v>
          </cell>
          <cell r="N4035">
            <v>2039719</v>
          </cell>
          <cell r="O4035" t="str">
            <v>NETWORK_GEO</v>
          </cell>
          <cell r="P4035">
            <v>3.36</v>
          </cell>
          <cell r="Q4035">
            <v>1</v>
          </cell>
          <cell r="R4035" t="str">
            <v>Seller Fulfilled</v>
          </cell>
          <cell r="S4035" t="str">
            <v>Seller Fulfilled</v>
          </cell>
          <cell r="T4035" t="str">
            <v>11FDKHZ5AWZ0</v>
          </cell>
          <cell r="U4035" t="str">
            <v>10764608017545</v>
          </cell>
        </row>
        <row r="4036">
          <cell r="A4036" t="str">
            <v>2085-BOX</v>
          </cell>
          <cell r="B4036">
            <v>16358318745</v>
          </cell>
          <cell r="C4036" t="str">
            <v>BAZIC Permanent Dots Glue Tape 8.4 mm x 8.74 Yard, Double Sided Adhesive Tape, 24-Packs</v>
          </cell>
          <cell r="D4036" t="str">
            <v>ACTIVE</v>
          </cell>
          <cell r="E4036" t="str">
            <v>PUBLISHED</v>
          </cell>
          <cell r="G4036" t="str">
            <v>Office &amp; Stationery</v>
          </cell>
          <cell r="H4036" t="str">
            <v>Mounting Tapes</v>
          </cell>
          <cell r="I4036">
            <v>55.49</v>
          </cell>
          <cell r="J4036" t="str">
            <v>USD</v>
          </cell>
          <cell r="K4036" t="str">
            <v>Base</v>
          </cell>
          <cell r="L4036">
            <v>55.49</v>
          </cell>
          <cell r="M4036">
            <v>2038710</v>
          </cell>
          <cell r="N4036">
            <v>2039719</v>
          </cell>
          <cell r="O4036" t="str">
            <v>NETWORK_GEO</v>
          </cell>
          <cell r="P4036">
            <v>0.11</v>
          </cell>
          <cell r="Q4036">
            <v>1</v>
          </cell>
          <cell r="R4036" t="str">
            <v>Seller Fulfilled</v>
          </cell>
          <cell r="S4036" t="str">
            <v>Seller Fulfilled</v>
          </cell>
          <cell r="T4036" t="str">
            <v>68C5Q5PUPKH1</v>
          </cell>
          <cell r="U4036" t="str">
            <v>00764608017692</v>
          </cell>
        </row>
        <row r="4037">
          <cell r="A4037" t="str">
            <v>277-PACK4</v>
          </cell>
          <cell r="B4037">
            <v>15163210925</v>
          </cell>
          <cell r="C4037" t="str">
            <v>BAZIC Binder Clips Medium Assorted Color 1 1/4" (32mm), Paper Clamps Metal Clips (6/Pack), 4-Packs</v>
          </cell>
          <cell r="D4037" t="str">
            <v>ACTIVE</v>
          </cell>
          <cell r="E4037" t="str">
            <v>PUBLISHED</v>
          </cell>
          <cell r="G4037" t="str">
            <v>Office &amp; Stationery</v>
          </cell>
          <cell r="H4037" t="str">
            <v>Binder Clips</v>
          </cell>
          <cell r="I4037">
            <v>13.99</v>
          </cell>
          <cell r="J4037" t="str">
            <v>USD</v>
          </cell>
          <cell r="K4037" t="str">
            <v>Base</v>
          </cell>
          <cell r="L4037">
            <v>13.99</v>
          </cell>
          <cell r="M4037">
            <v>2039905</v>
          </cell>
          <cell r="N4037">
            <v>2039893</v>
          </cell>
          <cell r="O4037" t="str">
            <v>NETWORK_GEO</v>
          </cell>
          <cell r="P4037">
            <v>1.54</v>
          </cell>
          <cell r="Q4037">
            <v>1</v>
          </cell>
          <cell r="R4037" t="str">
            <v>Seller Fulfilled</v>
          </cell>
          <cell r="S4037" t="str">
            <v>Seller Fulfilled</v>
          </cell>
          <cell r="T4037" t="str">
            <v>2U18TLV6M5OL</v>
          </cell>
          <cell r="U4037" t="str">
            <v>00764608018101</v>
          </cell>
        </row>
        <row r="4038">
          <cell r="A4038" t="str">
            <v>290-CASE</v>
          </cell>
          <cell r="B4038">
            <v>614375094</v>
          </cell>
          <cell r="C4038" t="str">
            <v>BAZIC Push Pin Binder Clip Magnet Button Paper Clips (269 Pcs/Pack), 12-Packs</v>
          </cell>
          <cell r="D4038" t="str">
            <v>ACTIVE</v>
          </cell>
          <cell r="E4038" t="str">
            <v>PUBLISHED</v>
          </cell>
          <cell r="F4038" t="str">
            <v>Offer end date has passed</v>
          </cell>
          <cell r="G4038" t="str">
            <v>Office &amp; Stationery</v>
          </cell>
          <cell r="H4038" t="str">
            <v>Manual Pencil Sharpeners</v>
          </cell>
          <cell r="I4038">
            <v>21.67</v>
          </cell>
          <cell r="J4038" t="str">
            <v>USD</v>
          </cell>
          <cell r="K4038" t="str">
            <v>Base</v>
          </cell>
          <cell r="L4038" t="str">
            <v>Yes</v>
          </cell>
          <cell r="M4038">
            <v>2039905</v>
          </cell>
          <cell r="N4038">
            <v>2039751</v>
          </cell>
          <cell r="O4038" t="str">
            <v>NETWORK_GEO</v>
          </cell>
          <cell r="P4038">
            <v>0.96</v>
          </cell>
          <cell r="Q4038">
            <v>1</v>
          </cell>
          <cell r="R4038" t="str">
            <v>Seller Fulfilled</v>
          </cell>
          <cell r="S4038" t="str">
            <v>Seller Fulfilled</v>
          </cell>
          <cell r="T4038" t="str">
            <v>6LUEAO4H6K1Z</v>
          </cell>
          <cell r="U4038" t="str">
            <v>10764608019136</v>
          </cell>
        </row>
        <row r="4039">
          <cell r="A4039" t="str">
            <v>305-BOX</v>
          </cell>
          <cell r="B4039">
            <v>772873566</v>
          </cell>
          <cell r="C4039" t="str">
            <v>BAZIC Letter Stencil Sets, Sizes 20 mm, Plastic Stencils for Learning Drawing, 24-Pack</v>
          </cell>
          <cell r="D4039" t="str">
            <v>ACTIVE</v>
          </cell>
          <cell r="E4039" t="str">
            <v>PUBLISHED</v>
          </cell>
          <cell r="F4039" t="str">
            <v>Offer end date has passed</v>
          </cell>
          <cell r="G4039" t="str">
            <v>Office &amp; Stationery</v>
          </cell>
          <cell r="H4039" t="str">
            <v>Manual Pencil Sharpeners</v>
          </cell>
          <cell r="I4039">
            <v>10.38</v>
          </cell>
          <cell r="J4039" t="str">
            <v>USD</v>
          </cell>
          <cell r="K4039" t="str">
            <v>Base</v>
          </cell>
          <cell r="L4039" t="str">
            <v>Yes</v>
          </cell>
          <cell r="M4039">
            <v>2038710</v>
          </cell>
          <cell r="N4039">
            <v>2039751</v>
          </cell>
          <cell r="O4039" t="str">
            <v>NETWORK_GEO</v>
          </cell>
          <cell r="P4039">
            <v>0.2</v>
          </cell>
          <cell r="Q4039">
            <v>1</v>
          </cell>
          <cell r="R4039" t="str">
            <v>Seller Fulfilled</v>
          </cell>
          <cell r="S4039" t="str">
            <v>Seller Fulfilled</v>
          </cell>
          <cell r="T4039" t="str">
            <v>1Z436XXWKYO1</v>
          </cell>
          <cell r="U4039" t="str">
            <v>00764608019306</v>
          </cell>
        </row>
        <row r="4040">
          <cell r="A4040" t="str">
            <v>3108-PACK4</v>
          </cell>
          <cell r="B4040">
            <v>603527410</v>
          </cell>
          <cell r="C4040" t="str">
            <v>BAZIC Sports Card Holder Protector Sheet, 9 Pockets 11 Hole (10/Pack), 4-Pack</v>
          </cell>
          <cell r="D4040" t="str">
            <v>ACTIVE</v>
          </cell>
          <cell r="E4040" t="str">
            <v>PUBLISHED</v>
          </cell>
          <cell r="F4040" t="str">
            <v>Offer end date has passed</v>
          </cell>
          <cell r="G4040" t="str">
            <v>Office &amp; Stationery</v>
          </cell>
          <cell r="H4040" t="str">
            <v>Manual Pencil Sharpeners</v>
          </cell>
          <cell r="I4040">
            <v>31.21</v>
          </cell>
          <cell r="J4040" t="str">
            <v>USD</v>
          </cell>
          <cell r="K4040" t="str">
            <v>Base</v>
          </cell>
          <cell r="L4040" t="str">
            <v>Yes</v>
          </cell>
          <cell r="M4040">
            <v>2039907</v>
          </cell>
          <cell r="N4040">
            <v>2039751</v>
          </cell>
          <cell r="O4040" t="str">
            <v>NETWORK_GEO</v>
          </cell>
          <cell r="P4040">
            <v>2.2799999999999998</v>
          </cell>
          <cell r="Q4040">
            <v>1</v>
          </cell>
          <cell r="R4040" t="str">
            <v>Seller Fulfilled</v>
          </cell>
          <cell r="S4040" t="str">
            <v>Seller Fulfilled</v>
          </cell>
          <cell r="T4040" t="str">
            <v>4VNGDGFF95CL</v>
          </cell>
          <cell r="U4040" t="str">
            <v>10764608019310</v>
          </cell>
        </row>
        <row r="4041">
          <cell r="A4041" t="str">
            <v>3445-SET6</v>
          </cell>
          <cell r="B4041">
            <v>38169724</v>
          </cell>
          <cell r="C4041" t="str">
            <v>BAZIC Glitter Shaker Color, Halloween Sparkling Powder, 6-Packs</v>
          </cell>
          <cell r="D4041" t="str">
            <v>ACTIVE</v>
          </cell>
          <cell r="E4041" t="str">
            <v>PUBLISHED</v>
          </cell>
          <cell r="G4041" t="str">
            <v>Crafts</v>
          </cell>
          <cell r="H4041" t="str">
            <v>Glitter</v>
          </cell>
          <cell r="I4041">
            <v>15.15</v>
          </cell>
          <cell r="J4041" t="str">
            <v>USD</v>
          </cell>
          <cell r="K4041" t="str">
            <v>Base</v>
          </cell>
          <cell r="L4041">
            <v>15.15</v>
          </cell>
          <cell r="M4041">
            <v>2038710</v>
          </cell>
          <cell r="N4041">
            <v>2039872</v>
          </cell>
          <cell r="O4041" t="str">
            <v>NETWORK_GEO</v>
          </cell>
          <cell r="P4041">
            <v>17.600000000000001</v>
          </cell>
          <cell r="Q4041">
            <v>1</v>
          </cell>
          <cell r="R4041" t="str">
            <v>Seller Fulfilled</v>
          </cell>
          <cell r="S4041" t="str">
            <v>Seller Fulfilled</v>
          </cell>
          <cell r="T4041" t="str">
            <v>50283I8P2YT5</v>
          </cell>
          <cell r="U4041" t="str">
            <v>20764608020450</v>
          </cell>
        </row>
        <row r="4042">
          <cell r="A4042" t="str">
            <v>4152-PACK2</v>
          </cell>
          <cell r="B4042">
            <v>432132265</v>
          </cell>
          <cell r="C4042" t="str">
            <v>BAZIC 3 Ring Binder 2" View Binders Slant D Ring Green, Hold 500 Sheets, 2-Count</v>
          </cell>
          <cell r="D4042" t="str">
            <v>ACTIVE</v>
          </cell>
          <cell r="E4042" t="str">
            <v>PUBLISHED</v>
          </cell>
          <cell r="F4042" t="str">
            <v>Offer end date has passed,No Match Found - Adjusted to your last submitted price</v>
          </cell>
          <cell r="G4042" t="str">
            <v>Office &amp; Stationery</v>
          </cell>
          <cell r="H4042" t="str">
            <v>Glue</v>
          </cell>
          <cell r="I4042">
            <v>33.75</v>
          </cell>
          <cell r="J4042" t="str">
            <v>USD</v>
          </cell>
          <cell r="K4042" t="str">
            <v>Base</v>
          </cell>
          <cell r="L4042" t="str">
            <v>Yes</v>
          </cell>
          <cell r="M4042">
            <v>2039738</v>
          </cell>
          <cell r="N4042">
            <v>2039872</v>
          </cell>
          <cell r="O4042" t="str">
            <v>NETWORK_GEO</v>
          </cell>
          <cell r="P4042">
            <v>8.83</v>
          </cell>
          <cell r="Q4042">
            <v>1</v>
          </cell>
          <cell r="R4042" t="str">
            <v>Seller Fulfilled</v>
          </cell>
          <cell r="S4042" t="str">
            <v>WFS Eligible</v>
          </cell>
          <cell r="T4042" t="str">
            <v>1JG0UFD38V8K</v>
          </cell>
          <cell r="U4042" t="str">
            <v>00764608020456</v>
          </cell>
        </row>
        <row r="4043">
          <cell r="A4043" t="str">
            <v>5091-PACK2</v>
          </cell>
          <cell r="B4043">
            <v>550247693</v>
          </cell>
          <cell r="C4043" t="str">
            <v>BAZIC Composition Book Black Marble College Ruled 100 Sheet Notebook, 4-Pack</v>
          </cell>
          <cell r="D4043" t="str">
            <v>ACTIVE</v>
          </cell>
          <cell r="E4043" t="str">
            <v>PUBLISHED</v>
          </cell>
          <cell r="G4043" t="str">
            <v>Office &amp; Stationery</v>
          </cell>
          <cell r="H4043" t="str">
            <v>Composition Notebooks</v>
          </cell>
          <cell r="I4043">
            <v>14.49</v>
          </cell>
          <cell r="J4043" t="str">
            <v>USD</v>
          </cell>
          <cell r="K4043" t="str">
            <v>Base</v>
          </cell>
          <cell r="L4043">
            <v>14.49</v>
          </cell>
          <cell r="M4043">
            <v>2038710</v>
          </cell>
          <cell r="N4043">
            <v>2038710</v>
          </cell>
          <cell r="O4043" t="str">
            <v>NETWORK_GEO</v>
          </cell>
          <cell r="P4043">
            <v>5.78</v>
          </cell>
          <cell r="Q4043">
            <v>1</v>
          </cell>
          <cell r="R4043" t="str">
            <v>Seller Fulfilled</v>
          </cell>
          <cell r="S4043" t="str">
            <v>Seller Fulfilled</v>
          </cell>
          <cell r="T4043" t="str">
            <v>6K4F01JAL6PX</v>
          </cell>
          <cell r="U4043" t="str">
            <v>10764608020941</v>
          </cell>
        </row>
        <row r="4044">
          <cell r="A4044" t="str">
            <v>515-EACH</v>
          </cell>
          <cell r="B4044">
            <v>24924099</v>
          </cell>
          <cell r="C4044" t="str">
            <v>BAZIC Quality Ruled Index Flash Cards, Package of 200 Lines</v>
          </cell>
          <cell r="D4044" t="str">
            <v>ACTIVE</v>
          </cell>
          <cell r="E4044" t="str">
            <v>PUBLISHED</v>
          </cell>
          <cell r="F4044" t="str">
            <v>Offer end date has passed,Price Adjusted</v>
          </cell>
          <cell r="G4044" t="str">
            <v>Office &amp; Stationery</v>
          </cell>
          <cell r="H4044" t="str">
            <v>Index Cards</v>
          </cell>
          <cell r="I4044">
            <v>8.69</v>
          </cell>
          <cell r="J4044" t="str">
            <v>USD</v>
          </cell>
          <cell r="K4044" t="str">
            <v>Base</v>
          </cell>
          <cell r="L4044">
            <v>8.69</v>
          </cell>
          <cell r="M4044">
            <v>2039744</v>
          </cell>
          <cell r="N4044">
            <v>2038710</v>
          </cell>
          <cell r="O4044">
            <v>0.56999999999999995</v>
          </cell>
          <cell r="P4044">
            <v>3.5</v>
          </cell>
          <cell r="Q4044">
            <v>1</v>
          </cell>
          <cell r="R4044" t="str">
            <v>Seller Fulfilled</v>
          </cell>
          <cell r="S4044" t="str">
            <v>Seller Fulfilled</v>
          </cell>
          <cell r="T4044" t="str">
            <v>6AYFTGBKYZ28</v>
          </cell>
          <cell r="U4044" t="str">
            <v>10764608002138</v>
          </cell>
        </row>
        <row r="4045">
          <cell r="A4045" t="str">
            <v>5431-CASE</v>
          </cell>
          <cell r="B4045">
            <v>706357354</v>
          </cell>
          <cell r="C4045" t="str">
            <v>BAZIC Poly Bubble Mailers 8.5" x 11.25" #2 Padded Shipping Envelope, 72-Count</v>
          </cell>
          <cell r="D4045" t="str">
            <v>ARCHIVED</v>
          </cell>
          <cell r="E4045" t="str">
            <v>UNPUBLISHED</v>
          </cell>
          <cell r="F4045" t="str">
            <v>Offer end date has passed,Price Adjusted</v>
          </cell>
          <cell r="G4045" t="str">
            <v>Office &amp; Stationery</v>
          </cell>
          <cell r="H4045" t="str">
            <v>Pencil &amp; Pen Erasers</v>
          </cell>
          <cell r="I4045">
            <v>33</v>
          </cell>
          <cell r="J4045" t="str">
            <v>USD</v>
          </cell>
          <cell r="K4045" t="str">
            <v>Base</v>
          </cell>
          <cell r="L4045" t="str">
            <v>Yes</v>
          </cell>
          <cell r="M4045">
            <v>2038710</v>
          </cell>
          <cell r="N4045">
            <v>2039721</v>
          </cell>
          <cell r="O4045" t="str">
            <v>NETWORK_GEO</v>
          </cell>
          <cell r="P4045">
            <v>2.86</v>
          </cell>
          <cell r="Q4045">
            <v>1</v>
          </cell>
          <cell r="R4045" t="str">
            <v>Seller Fulfilled</v>
          </cell>
          <cell r="S4045" t="str">
            <v>Seller Fulfilled</v>
          </cell>
          <cell r="T4045" t="str">
            <v>4LK5YW1NWPU8</v>
          </cell>
          <cell r="U4045" t="str">
            <v>10764608022020</v>
          </cell>
        </row>
        <row r="4046">
          <cell r="A4046" t="str">
            <v>5456-EACH</v>
          </cell>
          <cell r="B4046">
            <v>134507976</v>
          </cell>
          <cell r="C4046" t="str">
            <v>BAZIC Self Seal Security Envelope 4 1/8" x 9 1/2" #10 Single Window Mailing Envelopes, 500-Count</v>
          </cell>
          <cell r="D4046" t="str">
            <v>RETIRED</v>
          </cell>
          <cell r="E4046" t="str">
            <v>UNPUBLISHED</v>
          </cell>
          <cell r="F4046" t="str">
            <v>Offer end date has passed,No Match Found - Adjusted to your last submitted price</v>
          </cell>
          <cell r="G4046" t="str">
            <v>Office &amp; Stationery</v>
          </cell>
          <cell r="H4046" t="str">
            <v>Pencil &amp; Pen Erasers</v>
          </cell>
          <cell r="I4046">
            <v>7.01</v>
          </cell>
          <cell r="J4046" t="str">
            <v>USD</v>
          </cell>
          <cell r="K4046" t="str">
            <v>Base</v>
          </cell>
          <cell r="L4046" t="str">
            <v>Yes</v>
          </cell>
          <cell r="M4046">
            <v>2038710</v>
          </cell>
          <cell r="N4046">
            <v>2039721</v>
          </cell>
          <cell r="O4046" t="str">
            <v>NETWORK_GEO</v>
          </cell>
          <cell r="P4046">
            <v>0.1</v>
          </cell>
          <cell r="Q4046">
            <v>1</v>
          </cell>
          <cell r="R4046" t="str">
            <v>Seller Fulfilled</v>
          </cell>
          <cell r="S4046" t="str">
            <v>Seller Fulfilled</v>
          </cell>
          <cell r="T4046" t="str">
            <v>7K8LVXWEUWW5</v>
          </cell>
          <cell r="U4046" t="str">
            <v>00764608022504</v>
          </cell>
        </row>
        <row r="4047">
          <cell r="A4047" t="str">
            <v>805-BOX</v>
          </cell>
          <cell r="B4047">
            <v>520786658</v>
          </cell>
          <cell r="C4047" t="str">
            <v>BAZIC 3 Ring Pencil Pouch, 11.5"x6.5" Clear Color, 24-Pack</v>
          </cell>
          <cell r="D4047" t="str">
            <v>ACTIVE</v>
          </cell>
          <cell r="E4047" t="str">
            <v>PUBLISHED</v>
          </cell>
          <cell r="G4047" t="str">
            <v>Office &amp; Stationery</v>
          </cell>
          <cell r="H4047" t="str">
            <v>Pencil Cases</v>
          </cell>
          <cell r="I4047">
            <v>45.15</v>
          </cell>
          <cell r="J4047" t="str">
            <v>USD</v>
          </cell>
          <cell r="K4047" t="str">
            <v>Base</v>
          </cell>
          <cell r="L4047">
            <v>45.15</v>
          </cell>
          <cell r="M4047">
            <v>2039750</v>
          </cell>
          <cell r="N4047">
            <v>2039739</v>
          </cell>
          <cell r="O4047" t="str">
            <v>NETWORK_GEO</v>
          </cell>
          <cell r="P4047">
            <v>2.3E-2</v>
          </cell>
          <cell r="Q4047">
            <v>1</v>
          </cell>
          <cell r="R4047" t="str">
            <v>WFS Eligible</v>
          </cell>
          <cell r="S4047" t="str">
            <v>Seller Fulfilled</v>
          </cell>
          <cell r="T4047" t="str">
            <v>65AGI96IYLL2</v>
          </cell>
          <cell r="U4047" t="str">
            <v>00764608024027</v>
          </cell>
        </row>
        <row r="4048">
          <cell r="A4048" t="str">
            <v>8202-CASE</v>
          </cell>
          <cell r="B4048">
            <v>17939462545</v>
          </cell>
          <cell r="C4048" t="str">
            <v>BAZIC Self Seal White Envelope 4 1/8" x 9 1/2" #10 Mailing Envelopes, 960-Count</v>
          </cell>
          <cell r="D4048" t="str">
            <v>ACTIVE</v>
          </cell>
          <cell r="E4048" t="str">
            <v>PUBLISHED</v>
          </cell>
          <cell r="F4048" t="str">
            <v>Shipping information is not found</v>
          </cell>
          <cell r="G4048" t="str">
            <v>Office &amp; Stationery</v>
          </cell>
          <cell r="H4048" t="str">
            <v>Envelopes</v>
          </cell>
          <cell r="I4048">
            <v>65.489999999999995</v>
          </cell>
          <cell r="J4048" t="str">
            <v>USD</v>
          </cell>
          <cell r="K4048" t="str">
            <v>Base</v>
          </cell>
          <cell r="L4048">
            <v>65.489999999999995</v>
          </cell>
          <cell r="M4048">
            <v>2038710</v>
          </cell>
          <cell r="N4048">
            <v>2039722</v>
          </cell>
          <cell r="O4048">
            <v>12.2</v>
          </cell>
          <cell r="P4048" t="str">
            <v>"LB"</v>
          </cell>
          <cell r="Q4048">
            <v>1</v>
          </cell>
          <cell r="R4048" t="str">
            <v>Seller Fulfilled</v>
          </cell>
          <cell r="S4048" t="str">
            <v>Seller Fulfilled</v>
          </cell>
          <cell r="T4048" t="str">
            <v>27R9920D4K5H</v>
          </cell>
          <cell r="U4048" t="str">
            <v>20764608025127</v>
          </cell>
        </row>
        <row r="4049">
          <cell r="A4049" t="str">
            <v>8280-EACH</v>
          </cell>
          <cell r="B4049">
            <v>16876371837</v>
          </cell>
          <cell r="C4049" t="str">
            <v>BAZIC Bubble Cushion Wrap 12" x 60" Air Bubble Roll, 1-Pack</v>
          </cell>
          <cell r="D4049" t="str">
            <v>ACTIVE</v>
          </cell>
          <cell r="E4049" t="str">
            <v>PUBLISHED</v>
          </cell>
          <cell r="G4049" t="str">
            <v>Office &amp; Stationery</v>
          </cell>
          <cell r="H4049" t="str">
            <v>Bubble Wrap</v>
          </cell>
          <cell r="I4049">
            <v>7.69</v>
          </cell>
          <cell r="J4049" t="str">
            <v>USD</v>
          </cell>
          <cell r="K4049" t="str">
            <v>Base</v>
          </cell>
          <cell r="L4049">
            <v>7.69</v>
          </cell>
          <cell r="M4049">
            <v>2038710</v>
          </cell>
          <cell r="N4049">
            <v>2039722</v>
          </cell>
          <cell r="O4049" t="str">
            <v>NETWORK_GEO</v>
          </cell>
          <cell r="P4049">
            <v>2.58</v>
          </cell>
          <cell r="Q4049">
            <v>1</v>
          </cell>
          <cell r="R4049" t="str">
            <v>Seller Fulfilled</v>
          </cell>
          <cell r="S4049" t="str">
            <v>Seller Fulfilled</v>
          </cell>
          <cell r="T4049" t="str">
            <v>25X0X53HRX4C</v>
          </cell>
          <cell r="U4049" t="str">
            <v>10764608025168</v>
          </cell>
        </row>
        <row r="4050">
          <cell r="A4050" t="str">
            <v>903-EACH</v>
          </cell>
          <cell r="B4050">
            <v>28472033</v>
          </cell>
          <cell r="C4050" t="str">
            <v>BAZIC Invisible Tape w/ Dispenser 3/4" x 500", Matte Finish Stationery Tape (3/Pack), 1-Pack</v>
          </cell>
          <cell r="D4050" t="str">
            <v>ACTIVE</v>
          </cell>
          <cell r="E4050" t="str">
            <v>PUBLISHED</v>
          </cell>
          <cell r="F4050" t="str">
            <v>Reasonable price requirements are not met,Reasonable Price Not Satisfied</v>
          </cell>
          <cell r="G4050" t="str">
            <v>Crafts</v>
          </cell>
          <cell r="H4050" t="str">
            <v>Crayons</v>
          </cell>
          <cell r="I4050">
            <v>47.75</v>
          </cell>
          <cell r="J4050" t="str">
            <v>USD</v>
          </cell>
          <cell r="K4050" t="str">
            <v>Base</v>
          </cell>
          <cell r="L4050" t="str">
            <v>Yes</v>
          </cell>
          <cell r="M4050">
            <v>2038710</v>
          </cell>
          <cell r="N4050">
            <v>2039722</v>
          </cell>
          <cell r="O4050" t="str">
            <v>NETWORK_GEO</v>
          </cell>
          <cell r="P4050">
            <v>7.66</v>
          </cell>
          <cell r="Q4050">
            <v>1</v>
          </cell>
          <cell r="R4050" t="str">
            <v>Seller Fulfilled</v>
          </cell>
          <cell r="S4050" t="str">
            <v>Seller Fulfilled</v>
          </cell>
          <cell r="T4050" t="str">
            <v>69ARPHGOXZAD</v>
          </cell>
          <cell r="U4050" t="str">
            <v>10764608025199</v>
          </cell>
        </row>
        <row r="4051">
          <cell r="A4051" t="str">
            <v>927-BOX</v>
          </cell>
          <cell r="B4051">
            <v>939160285</v>
          </cell>
          <cell r="C4051" t="str">
            <v>BAZIC Crystal Clear Tape w/ Dispenser 3/4" X 1296", Glossy Finish, 24-Pack</v>
          </cell>
          <cell r="D4051" t="str">
            <v>ACTIVE</v>
          </cell>
          <cell r="E4051" t="str">
            <v>PUBLISHED</v>
          </cell>
          <cell r="F4051" t="str">
            <v>Offer end date has passed</v>
          </cell>
          <cell r="G4051" t="str">
            <v>Office &amp; Stationery</v>
          </cell>
          <cell r="H4051" t="str">
            <v>Binder Clips</v>
          </cell>
          <cell r="I4051">
            <v>6.99</v>
          </cell>
          <cell r="J4051" t="str">
            <v>USD</v>
          </cell>
          <cell r="K4051" t="str">
            <v>Base</v>
          </cell>
          <cell r="L4051" t="str">
            <v>Yes</v>
          </cell>
          <cell r="M4051">
            <v>2039729</v>
          </cell>
          <cell r="N4051">
            <v>2039905</v>
          </cell>
          <cell r="O4051" t="str">
            <v>ALWAYS_TWO_DAY</v>
          </cell>
          <cell r="P4051">
            <v>0.08</v>
          </cell>
          <cell r="Q4051">
            <v>1</v>
          </cell>
          <cell r="R4051" t="str">
            <v>Walmart Fulfilled</v>
          </cell>
          <cell r="S4051" t="str">
            <v>Seller Fulfilled</v>
          </cell>
          <cell r="T4051" t="str">
            <v>5AIAILOJQOM8</v>
          </cell>
          <cell r="U4051" t="str">
            <v>00764608002650</v>
          </cell>
        </row>
        <row r="4052">
          <cell r="A4052" t="str">
            <v>1038-CASE</v>
          </cell>
          <cell r="B4052">
            <v>888115150</v>
          </cell>
          <cell r="C4052" t="str">
            <v>BAZIC School Backpack Basic 16" Orange, Lightweight School Bag for Students Kids Girls Boys Travel, Fit 13-inch Laptop Notebook Text Book, 12-Pack</v>
          </cell>
          <cell r="D4052" t="str">
            <v>ARCHIVED</v>
          </cell>
          <cell r="E4052" t="str">
            <v>SYSTEM_PROBLEM</v>
          </cell>
          <cell r="F4052" t="str">
            <v>Compliance - Childrenâ€™s Product Policy</v>
          </cell>
          <cell r="G4052" t="str">
            <v>Travel, Luggage &amp; Accessories</v>
          </cell>
          <cell r="H4052" t="str">
            <v>Backpacks</v>
          </cell>
          <cell r="I4052">
            <v>100.69</v>
          </cell>
          <cell r="J4052" t="str">
            <v>USD</v>
          </cell>
          <cell r="K4052" t="str">
            <v>Base</v>
          </cell>
          <cell r="L4052" t="str">
            <v>Yes</v>
          </cell>
          <cell r="M4052">
            <v>2038710</v>
          </cell>
          <cell r="N4052">
            <v>2038710</v>
          </cell>
          <cell r="O4052">
            <v>7.8</v>
          </cell>
          <cell r="P4052">
            <v>0.3</v>
          </cell>
          <cell r="Q4052">
            <v>1</v>
          </cell>
          <cell r="R4052" t="str">
            <v>Seller Fulfilled</v>
          </cell>
          <cell r="S4052" t="str">
            <v>Seller Fulfilled</v>
          </cell>
          <cell r="T4052" t="str">
            <v>12P0VMUBP80Q</v>
          </cell>
          <cell r="U4052" t="str">
            <v>00764608027066</v>
          </cell>
        </row>
        <row r="4053">
          <cell r="A4053" t="str">
            <v>1039-CASE</v>
          </cell>
          <cell r="B4053">
            <v>752006381</v>
          </cell>
          <cell r="C4053" t="str">
            <v>BAZIC 16" Burgundy Basic Backpack</v>
          </cell>
          <cell r="D4053" t="str">
            <v>ACTIVE</v>
          </cell>
          <cell r="E4053" t="str">
            <v>PUBLISHED</v>
          </cell>
          <cell r="F4053" t="str">
            <v>Offer end date has passed</v>
          </cell>
          <cell r="G4053" t="str">
            <v>Travel, Luggage &amp; Accessories</v>
          </cell>
          <cell r="H4053" t="str">
            <v>Backpacks</v>
          </cell>
          <cell r="I4053">
            <v>93.39</v>
          </cell>
          <cell r="J4053" t="str">
            <v>USD</v>
          </cell>
          <cell r="K4053" t="str">
            <v>Base</v>
          </cell>
          <cell r="L4053">
            <v>93.39</v>
          </cell>
          <cell r="M4053">
            <v>2038980</v>
          </cell>
          <cell r="N4053">
            <v>2039735</v>
          </cell>
          <cell r="O4053">
            <v>8.5</v>
          </cell>
          <cell r="P4053">
            <v>3.26</v>
          </cell>
          <cell r="Q4053">
            <v>1</v>
          </cell>
          <cell r="R4053" t="str">
            <v>Seller Fulfilled</v>
          </cell>
          <cell r="S4053" t="str">
            <v>Seller Fulfilled</v>
          </cell>
          <cell r="T4053" t="str">
            <v>5Z0R6D5W3LWN</v>
          </cell>
          <cell r="U4053" t="str">
            <v>10764608030001</v>
          </cell>
        </row>
        <row r="4054">
          <cell r="A4054" t="str">
            <v>12627-SET2</v>
          </cell>
          <cell r="B4054">
            <v>54441679</v>
          </cell>
          <cell r="C4054" t="str">
            <v>DINOSAURS Coloring &amp; Activity Book 2-Title, for Learning Drawing Coloring, 2-Pack</v>
          </cell>
          <cell r="D4054" t="str">
            <v>ARCHIVED</v>
          </cell>
          <cell r="E4054" t="str">
            <v>UNPUBLISHED</v>
          </cell>
          <cell r="F4054" t="str">
            <v>Offer end date has passed,Min. Allowed Seller Price Reached</v>
          </cell>
          <cell r="G4054" t="str">
            <v>Crafts</v>
          </cell>
          <cell r="H4054" t="str">
            <v>Coloring Books</v>
          </cell>
          <cell r="I4054">
            <v>11.94</v>
          </cell>
          <cell r="J4054" t="str">
            <v>USD</v>
          </cell>
          <cell r="K4054" t="str">
            <v>Base</v>
          </cell>
          <cell r="L4054" t="str">
            <v>Yes</v>
          </cell>
          <cell r="M4054">
            <v>2038710</v>
          </cell>
          <cell r="N4054">
            <v>2038710</v>
          </cell>
          <cell r="O4054">
            <v>0.67</v>
          </cell>
          <cell r="P4054">
            <v>0.54</v>
          </cell>
          <cell r="Q4054">
            <v>1</v>
          </cell>
          <cell r="R4054" t="str">
            <v>Seller Fulfilled</v>
          </cell>
          <cell r="S4054" t="str">
            <v>Seller Fulfilled</v>
          </cell>
          <cell r="T4054" t="str">
            <v>3VEIMK8RY7MU</v>
          </cell>
          <cell r="U4054" t="str">
            <v>00814625013419</v>
          </cell>
        </row>
        <row r="4055">
          <cell r="A4055" t="str">
            <v>1280-BOX</v>
          </cell>
          <cell r="B4055">
            <v>736727743</v>
          </cell>
          <cell r="C4055" t="str">
            <v>BAZIC Washable Markers Fine Line 12 Color Coloring Marker (12/Pack), 24-Packs</v>
          </cell>
          <cell r="D4055" t="str">
            <v>ACTIVE</v>
          </cell>
          <cell r="E4055" t="str">
            <v>PUBLISHED</v>
          </cell>
          <cell r="G4055" t="str">
            <v>Office &amp; Stationery</v>
          </cell>
          <cell r="H4055" t="str">
            <v>Markers</v>
          </cell>
          <cell r="I4055">
            <v>34.49</v>
          </cell>
          <cell r="J4055" t="str">
            <v>USD</v>
          </cell>
          <cell r="K4055" t="str">
            <v>Base</v>
          </cell>
          <cell r="L4055">
            <v>34.49</v>
          </cell>
          <cell r="M4055">
            <v>2039746</v>
          </cell>
          <cell r="N4055">
            <v>2039738</v>
          </cell>
          <cell r="O4055" t="str">
            <v>NETWORK_GEO</v>
          </cell>
          <cell r="P4055">
            <v>3.04</v>
          </cell>
          <cell r="Q4055">
            <v>1</v>
          </cell>
          <cell r="R4055" t="str">
            <v>Seller Fulfilled</v>
          </cell>
          <cell r="S4055" t="str">
            <v>Seller Fulfilled</v>
          </cell>
          <cell r="T4055" t="str">
            <v>21SQSC7DCVWF</v>
          </cell>
          <cell r="U4055" t="str">
            <v>00467092598950</v>
          </cell>
        </row>
        <row r="4056">
          <cell r="A4056" t="str">
            <v>2406-EACH</v>
          </cell>
          <cell r="B4056">
            <v>150651802</v>
          </cell>
          <cell r="C4056" t="str">
            <v>BAZIC Dustless Assorted Color Chalk (24/Box) [2406]</v>
          </cell>
          <cell r="D4056" t="str">
            <v>ACTIVE</v>
          </cell>
          <cell r="E4056" t="str">
            <v>PUBLISHED</v>
          </cell>
          <cell r="G4056" t="str">
            <v>Office &amp; Stationery</v>
          </cell>
          <cell r="H4056" t="str">
            <v>Chalkboard Chalk</v>
          </cell>
          <cell r="I4056">
            <v>8.99</v>
          </cell>
          <cell r="J4056" t="str">
            <v>USD</v>
          </cell>
          <cell r="K4056" t="str">
            <v>Base</v>
          </cell>
          <cell r="L4056">
            <v>8.99</v>
          </cell>
          <cell r="M4056">
            <v>2039739</v>
          </cell>
          <cell r="N4056">
            <v>2039738</v>
          </cell>
          <cell r="O4056" t="str">
            <v>NETWORK_GEO</v>
          </cell>
          <cell r="P4056">
            <v>1.44</v>
          </cell>
          <cell r="Q4056">
            <v>1</v>
          </cell>
          <cell r="R4056" t="str">
            <v>Seller Fulfilled</v>
          </cell>
          <cell r="S4056" t="str">
            <v>Seller Fulfilled</v>
          </cell>
          <cell r="T4056" t="str">
            <v>4TDOQ3GJQDY9</v>
          </cell>
          <cell r="U4056" t="str">
            <v>00462246795476</v>
          </cell>
        </row>
        <row r="4057">
          <cell r="A4057" t="str">
            <v>2530-BOX</v>
          </cell>
          <cell r="B4057">
            <v>339177584</v>
          </cell>
          <cell r="C4057" t="str">
            <v>BAZIC Washable Crayons 24 Color, Non Toxic Drawing Crayon (24/Pack), 24-Packs</v>
          </cell>
          <cell r="D4057" t="str">
            <v>ACTIVE</v>
          </cell>
          <cell r="E4057" t="str">
            <v>PUBLISHED</v>
          </cell>
          <cell r="G4057" t="str">
            <v>Crafts</v>
          </cell>
          <cell r="H4057" t="str">
            <v>Crayons</v>
          </cell>
          <cell r="I4057">
            <v>48.78</v>
          </cell>
          <cell r="J4057" t="str">
            <v>USD</v>
          </cell>
          <cell r="K4057" t="str">
            <v>Base</v>
          </cell>
          <cell r="L4057">
            <v>48.78</v>
          </cell>
          <cell r="M4057">
            <v>2039722</v>
          </cell>
          <cell r="N4057">
            <v>2039738</v>
          </cell>
          <cell r="O4057" t="str">
            <v>NETWORK_GEO</v>
          </cell>
          <cell r="P4057">
            <v>0.72</v>
          </cell>
          <cell r="Q4057">
            <v>1</v>
          </cell>
          <cell r="R4057" t="str">
            <v>Seller Fulfilled</v>
          </cell>
          <cell r="S4057" t="str">
            <v>Seller Fulfilled</v>
          </cell>
          <cell r="T4057" t="str">
            <v>52AHXUIAVQPY</v>
          </cell>
          <cell r="U4057" t="str">
            <v>00764608031377</v>
          </cell>
        </row>
        <row r="4058">
          <cell r="A4058" t="str">
            <v>325-EACH</v>
          </cell>
          <cell r="B4058">
            <v>129013969</v>
          </cell>
          <cell r="C4058" t="str">
            <v>BAZIC Claro 12 inch (30cm) Transparent Plastic Ruler [325]</v>
          </cell>
          <cell r="D4058" t="str">
            <v>ACTIVE</v>
          </cell>
          <cell r="E4058" t="str">
            <v>PUBLISHED</v>
          </cell>
          <cell r="F4058" t="str">
            <v>Offer end date has passed</v>
          </cell>
          <cell r="G4058" t="str">
            <v>Office &amp; Stationery</v>
          </cell>
          <cell r="H4058" t="str">
            <v>Pocket Folders</v>
          </cell>
          <cell r="I4058">
            <v>79.989999999999995</v>
          </cell>
          <cell r="J4058" t="str">
            <v>USD</v>
          </cell>
          <cell r="K4058" t="str">
            <v>Base</v>
          </cell>
          <cell r="L4058" t="str">
            <v>Yes</v>
          </cell>
          <cell r="M4058">
            <v>2039731</v>
          </cell>
          <cell r="N4058">
            <v>2039742</v>
          </cell>
          <cell r="O4058" t="str">
            <v>NETWORK_GEO</v>
          </cell>
          <cell r="P4058">
            <v>7.54</v>
          </cell>
          <cell r="Q4058">
            <v>1</v>
          </cell>
          <cell r="R4058" t="str">
            <v>Seller Fulfilled</v>
          </cell>
          <cell r="S4058" t="str">
            <v>Seller Fulfilled</v>
          </cell>
          <cell r="T4058" t="str">
            <v>0WEFYW09GH60</v>
          </cell>
          <cell r="U4058" t="str">
            <v>20764608031593</v>
          </cell>
        </row>
        <row r="4059">
          <cell r="A4059" t="str">
            <v>3950-EACH</v>
          </cell>
          <cell r="B4059">
            <v>15153704726</v>
          </cell>
          <cell r="C4059" t="str">
            <v>BAZIC Acrylic Paint 8 Colors 0.4 oz/12 ml, Non-Toxic Craft Paint Set, 1-Pack</v>
          </cell>
          <cell r="D4059" t="str">
            <v>ACTIVE</v>
          </cell>
          <cell r="E4059" t="str">
            <v>PUBLISHED</v>
          </cell>
          <cell r="F4059" t="str">
            <v>Compliance - Childrenâ€™s Product Policy</v>
          </cell>
          <cell r="G4059" t="str">
            <v>Crafts</v>
          </cell>
          <cell r="H4059" t="str">
            <v>Art Paints &amp; Pigment Powders</v>
          </cell>
          <cell r="I4059">
            <v>9.49</v>
          </cell>
          <cell r="J4059" t="str">
            <v>USD</v>
          </cell>
          <cell r="K4059" t="str">
            <v>Base</v>
          </cell>
          <cell r="L4059">
            <v>9.49</v>
          </cell>
          <cell r="M4059">
            <v>2039748</v>
          </cell>
          <cell r="N4059">
            <v>2039731</v>
          </cell>
          <cell r="O4059" t="str">
            <v>NETWORK_GEO</v>
          </cell>
          <cell r="P4059">
            <v>0.08</v>
          </cell>
          <cell r="Q4059">
            <v>1</v>
          </cell>
          <cell r="R4059" t="str">
            <v>Seller Fulfilled</v>
          </cell>
          <cell r="S4059" t="str">
            <v>Seller Fulfilled</v>
          </cell>
          <cell r="T4059" t="str">
            <v>6Q30LZ5CYHRB</v>
          </cell>
          <cell r="U4059" t="str">
            <v>00764608003169</v>
          </cell>
        </row>
        <row r="4060">
          <cell r="A4060" t="str">
            <v>5035-SET4</v>
          </cell>
          <cell r="B4060">
            <v>576911776</v>
          </cell>
          <cell r="C4060" t="str">
            <v>BAZIC Tri-Fold Corrugated Presentation Board 36" X 48" Assorted Color, 4-Pack</v>
          </cell>
          <cell r="D4060" t="str">
            <v>ACTIVE</v>
          </cell>
          <cell r="E4060" t="str">
            <v>UNPUBLISHED</v>
          </cell>
          <cell r="F4060" t="str">
            <v>PRICING_ERROR,PRICING_ERROR</v>
          </cell>
          <cell r="G4060" t="str">
            <v>Office &amp; Stationery</v>
          </cell>
          <cell r="H4060" t="str">
            <v>File Folders</v>
          </cell>
          <cell r="I4060">
            <v>37.25</v>
          </cell>
          <cell r="J4060" t="str">
            <v>USD</v>
          </cell>
          <cell r="K4060" t="str">
            <v>Base</v>
          </cell>
          <cell r="L4060" t="str">
            <v>Yes</v>
          </cell>
          <cell r="M4060">
            <v>2039885</v>
          </cell>
          <cell r="N4060">
            <v>2039742</v>
          </cell>
          <cell r="O4060" t="str">
            <v>NETWORK_GEO</v>
          </cell>
          <cell r="P4060">
            <v>7.8</v>
          </cell>
          <cell r="Q4060">
            <v>1</v>
          </cell>
          <cell r="R4060" t="str">
            <v>Seller Fulfilled</v>
          </cell>
          <cell r="S4060" t="str">
            <v>Seller Fulfilled</v>
          </cell>
          <cell r="T4060" t="str">
            <v>4T7U9BX0SR7R</v>
          </cell>
          <cell r="U4060" t="str">
            <v>00764608031810</v>
          </cell>
        </row>
        <row r="4061">
          <cell r="A4061" t="str">
            <v>5067-PACK4</v>
          </cell>
          <cell r="B4061">
            <v>5400823456</v>
          </cell>
          <cell r="C4061" t="str">
            <v>BAZIC Self Seal White Envelope 4 1/8" x 9 1/2" #10 Mailing Envelopes, 40-Count, 4-Pack</v>
          </cell>
          <cell r="D4061" t="str">
            <v>RETIRED</v>
          </cell>
          <cell r="E4061" t="str">
            <v>UNPUBLISHED</v>
          </cell>
          <cell r="F4061" t="str">
            <v>Offer end date has passed</v>
          </cell>
          <cell r="G4061" t="str">
            <v>Crafts</v>
          </cell>
          <cell r="H4061" t="str">
            <v>Clays &amp; Doughs</v>
          </cell>
          <cell r="I4061">
            <v>105.25</v>
          </cell>
          <cell r="J4061" t="str">
            <v>USD</v>
          </cell>
          <cell r="K4061" t="str">
            <v>Base</v>
          </cell>
          <cell r="L4061" t="str">
            <v>Yes</v>
          </cell>
          <cell r="M4061">
            <v>2038710</v>
          </cell>
          <cell r="N4061">
            <v>2039741</v>
          </cell>
          <cell r="O4061" t="str">
            <v>NETWORK_GEO</v>
          </cell>
          <cell r="P4061">
            <v>28.2</v>
          </cell>
          <cell r="Q4061">
            <v>1</v>
          </cell>
          <cell r="R4061" t="str">
            <v>Seller Fulfilled</v>
          </cell>
          <cell r="S4061" t="str">
            <v>Seller Fulfilled</v>
          </cell>
          <cell r="T4061" t="str">
            <v>217GV4QHKLA3</v>
          </cell>
          <cell r="U4061" t="str">
            <v>20764608033115</v>
          </cell>
        </row>
        <row r="4062">
          <cell r="A4062" t="str">
            <v>5174-BOX</v>
          </cell>
          <cell r="B4062">
            <v>599319545</v>
          </cell>
          <cell r="C4062" t="str">
            <v>BAZIC Neon Page Markers Dispensers 1x1.7 Sign Here Tabs, (50 Flags/Pack), 24-Pack</v>
          </cell>
          <cell r="D4062" t="str">
            <v>ACTIVE</v>
          </cell>
          <cell r="E4062" t="str">
            <v>PUBLISHED</v>
          </cell>
          <cell r="G4062" t="str">
            <v>Office &amp; Stationery</v>
          </cell>
          <cell r="H4062" t="str">
            <v>Index Tabs</v>
          </cell>
          <cell r="I4062">
            <v>40.89</v>
          </cell>
          <cell r="J4062" t="str">
            <v>USD</v>
          </cell>
          <cell r="K4062" t="str">
            <v>Base</v>
          </cell>
          <cell r="L4062">
            <v>40.89</v>
          </cell>
          <cell r="M4062">
            <v>2039889</v>
          </cell>
          <cell r="N4062">
            <v>2039741</v>
          </cell>
          <cell r="O4062" t="str">
            <v>NETWORK_GEO</v>
          </cell>
          <cell r="P4062">
            <v>15</v>
          </cell>
          <cell r="Q4062">
            <v>1</v>
          </cell>
          <cell r="R4062" t="str">
            <v>Seller Fulfilled</v>
          </cell>
          <cell r="S4062" t="str">
            <v>Seller Fulfilled</v>
          </cell>
          <cell r="T4062" t="str">
            <v>4T02SHWMIMIE</v>
          </cell>
          <cell r="U4062" t="str">
            <v>20764608033528</v>
          </cell>
        </row>
        <row r="4063">
          <cell r="A4063" t="str">
            <v>532-EA+533-EA+534-EA+535-EA</v>
          </cell>
          <cell r="B4063">
            <v>1155319582</v>
          </cell>
          <cell r="C4063" t="str">
            <v>BAZIC Addition &amp; Subtraction &amp; Multiplication &amp; Division Flash Cards (36/Pack), Set of 4 Packs</v>
          </cell>
          <cell r="D4063" t="str">
            <v>ACTIVE</v>
          </cell>
          <cell r="E4063" t="str">
            <v>PUBLISHED</v>
          </cell>
          <cell r="F4063" t="str">
            <v>Price Adjusted,Price Adjusted</v>
          </cell>
          <cell r="G4063" t="str">
            <v>Office &amp; Stationery</v>
          </cell>
          <cell r="H4063" t="str">
            <v>Flash Cards</v>
          </cell>
          <cell r="I4063">
            <v>9.89</v>
          </cell>
          <cell r="J4063" t="str">
            <v>USD</v>
          </cell>
          <cell r="K4063" t="str">
            <v>Base</v>
          </cell>
          <cell r="L4063">
            <v>9.89</v>
          </cell>
          <cell r="M4063">
            <v>2039914</v>
          </cell>
          <cell r="N4063">
            <v>2038710</v>
          </cell>
          <cell r="O4063">
            <v>0.8</v>
          </cell>
          <cell r="P4063">
            <v>5.68</v>
          </cell>
          <cell r="Q4063">
            <v>1</v>
          </cell>
          <cell r="R4063" t="str">
            <v>Seller Fulfilled</v>
          </cell>
          <cell r="S4063" t="str">
            <v>Walmart Fulfilled</v>
          </cell>
          <cell r="T4063" t="str">
            <v>43LTKCA45TNP</v>
          </cell>
          <cell r="U4063" t="str">
            <v>10764608034702</v>
          </cell>
        </row>
        <row r="4064">
          <cell r="A4064" t="str">
            <v>5427-CASE</v>
          </cell>
          <cell r="B4064">
            <v>657462452</v>
          </cell>
          <cell r="C4064" t="str">
            <v>BAZIC Poly Bubble Mailers 10.5"x15" #5 Metallic Color Padded Envelope 24-Pack</v>
          </cell>
          <cell r="D4064" t="str">
            <v>ACTIVE</v>
          </cell>
          <cell r="E4064" t="str">
            <v>PUBLISHED</v>
          </cell>
          <cell r="G4064" t="str">
            <v>Office &amp; Stationery</v>
          </cell>
          <cell r="H4064" t="str">
            <v>Mailers</v>
          </cell>
          <cell r="I4064">
            <v>48.25</v>
          </cell>
          <cell r="J4064" t="str">
            <v>USD</v>
          </cell>
          <cell r="K4064" t="str">
            <v>Base</v>
          </cell>
          <cell r="L4064">
            <v>48.25</v>
          </cell>
          <cell r="M4064">
            <v>2038710</v>
          </cell>
          <cell r="N4064">
            <v>2038710</v>
          </cell>
          <cell r="O4064" t="str">
            <v>NETWORK_GEO</v>
          </cell>
          <cell r="P4064">
            <v>3.74</v>
          </cell>
          <cell r="Q4064">
            <v>1</v>
          </cell>
          <cell r="R4064" t="str">
            <v>Seller Fulfilled</v>
          </cell>
          <cell r="S4064" t="str">
            <v>Seller Fulfilled</v>
          </cell>
          <cell r="T4064" t="str">
            <v>10FXO1KA48EL</v>
          </cell>
          <cell r="U4064" t="str">
            <v>10764608034825</v>
          </cell>
        </row>
        <row r="4065">
          <cell r="A4065" t="str">
            <v>556-EACH</v>
          </cell>
          <cell r="B4065">
            <v>25252449</v>
          </cell>
          <cell r="C4065" t="str">
            <v>BAZIC Perforated Writing Pad, 50 Sheets 5x8 Inch, White Jr., Total 2 Count</v>
          </cell>
          <cell r="D4065" t="str">
            <v>ACTIVE</v>
          </cell>
          <cell r="E4065" t="str">
            <v>PUBLISHED</v>
          </cell>
          <cell r="G4065" t="str">
            <v>Office &amp; Stationery</v>
          </cell>
          <cell r="H4065" t="str">
            <v>Writing Notebooks &amp; Sketch Books</v>
          </cell>
          <cell r="I4065">
            <v>8.49</v>
          </cell>
          <cell r="J4065" t="str">
            <v>USD</v>
          </cell>
          <cell r="K4065" t="str">
            <v>Base</v>
          </cell>
          <cell r="L4065" t="str">
            <v>Yes</v>
          </cell>
          <cell r="M4065">
            <v>2039723</v>
          </cell>
          <cell r="N4065">
            <v>2038710</v>
          </cell>
          <cell r="O4065" t="str">
            <v>NETWORK_GEO</v>
          </cell>
          <cell r="P4065">
            <v>4.08</v>
          </cell>
          <cell r="Q4065">
            <v>1</v>
          </cell>
          <cell r="R4065" t="str">
            <v>Seller Fulfilled</v>
          </cell>
          <cell r="S4065" t="str">
            <v>Seller Fulfilled</v>
          </cell>
          <cell r="T4065" t="str">
            <v>10LTMVLBKOBV</v>
          </cell>
          <cell r="U4065" t="str">
            <v>10764608034832</v>
          </cell>
        </row>
        <row r="4066">
          <cell r="A4066" t="str">
            <v>6001-PACK4</v>
          </cell>
          <cell r="B4066">
            <v>750946197</v>
          </cell>
          <cell r="C4066" t="str">
            <v>BAZIC Dry Erase Spray, Low-Odor Whiteboard Cleaner 8 oz, 4-Pack</v>
          </cell>
          <cell r="D4066" t="str">
            <v>ACTIVE</v>
          </cell>
          <cell r="E4066" t="str">
            <v>PUBLISHED</v>
          </cell>
          <cell r="F4066"/>
          <cell r="G4066" t="str">
            <v>Crafts</v>
          </cell>
          <cell r="H4066" t="str">
            <v>Glitter</v>
          </cell>
          <cell r="I4066">
            <v>20.99</v>
          </cell>
          <cell r="J4066" t="str">
            <v>USD</v>
          </cell>
          <cell r="K4066" t="str">
            <v>Base</v>
          </cell>
          <cell r="L4066" t="str">
            <v>Yes</v>
          </cell>
          <cell r="M4066">
            <v>2039721</v>
          </cell>
          <cell r="N4066">
            <v>2038710</v>
          </cell>
          <cell r="O4066" t="str">
            <v>NETWORK_GEO</v>
          </cell>
          <cell r="P4066">
            <v>1.1200000000000001</v>
          </cell>
          <cell r="Q4066">
            <v>1</v>
          </cell>
          <cell r="R4066" t="str">
            <v>Seller Fulfilled</v>
          </cell>
          <cell r="S4066" t="str">
            <v>Seller Fulfilled</v>
          </cell>
          <cell r="T4066" t="str">
            <v>4QLZA1IJCMIQ</v>
          </cell>
          <cell r="U4066" t="str">
            <v>00764608034934</v>
          </cell>
        </row>
        <row r="4067">
          <cell r="A4067" t="str">
            <v>6004-BOX</v>
          </cell>
          <cell r="B4067">
            <v>970204167</v>
          </cell>
          <cell r="C4067" t="str">
            <v>BAZIC Whiteboard Eraser Peel-Away 12 Layers, 24-Pack</v>
          </cell>
          <cell r="D4067" t="str">
            <v>ACTIVE</v>
          </cell>
          <cell r="E4067" t="str">
            <v>PUBLISHED</v>
          </cell>
          <cell r="F4067" t="str">
            <v>Reasonable price requirements are not met,Reasonable Price Not Satisfied</v>
          </cell>
          <cell r="G4067" t="str">
            <v>Office &amp; Stationery</v>
          </cell>
          <cell r="H4067" t="str">
            <v>Chalkboard Erasers</v>
          </cell>
          <cell r="I4067">
            <v>65.489999999999995</v>
          </cell>
          <cell r="J4067" t="str">
            <v>USD</v>
          </cell>
          <cell r="K4067" t="str">
            <v>Base</v>
          </cell>
          <cell r="L4067">
            <v>65.489999999999995</v>
          </cell>
          <cell r="M4067">
            <v>2039721</v>
          </cell>
          <cell r="N4067">
            <v>2038710</v>
          </cell>
          <cell r="O4067" t="str">
            <v>NETWORK_GEO</v>
          </cell>
          <cell r="P4067">
            <v>1.1200000000000001</v>
          </cell>
          <cell r="Q4067">
            <v>1</v>
          </cell>
          <cell r="R4067" t="str">
            <v>Seller Fulfilled</v>
          </cell>
          <cell r="S4067" t="str">
            <v>Seller Fulfilled</v>
          </cell>
          <cell r="T4067" t="str">
            <v>6BDDS9QOX0RT</v>
          </cell>
          <cell r="U4067" t="str">
            <v>00764608034972</v>
          </cell>
        </row>
        <row r="4068">
          <cell r="A4068" t="str">
            <v>6022-EACH</v>
          </cell>
          <cell r="B4068">
            <v>1148694020</v>
          </cell>
          <cell r="C4068" t="str">
            <v>BAZIC Magnetic Dry Erase Board Black Cork Framed 17" X 23", Whiteboard Marker Magnets, 1-Pack</v>
          </cell>
          <cell r="D4068" t="str">
            <v>ACTIVE</v>
          </cell>
          <cell r="E4068" t="str">
            <v>PUBLISHED</v>
          </cell>
          <cell r="G4068" t="str">
            <v>Office &amp; Stationery</v>
          </cell>
          <cell r="H4068" t="str">
            <v>Whiteboards</v>
          </cell>
          <cell r="I4068">
            <v>22.78</v>
          </cell>
          <cell r="J4068" t="str">
            <v>USD</v>
          </cell>
          <cell r="K4068" t="str">
            <v>Base</v>
          </cell>
          <cell r="L4068">
            <v>22.78</v>
          </cell>
          <cell r="M4068">
            <v>2039885</v>
          </cell>
          <cell r="N4068">
            <v>2038061</v>
          </cell>
          <cell r="O4068" t="str">
            <v>NETWORK_GEO</v>
          </cell>
          <cell r="P4068">
            <v>2.34</v>
          </cell>
          <cell r="Q4068">
            <v>1</v>
          </cell>
          <cell r="R4068" t="str">
            <v>Seller Fulfilled</v>
          </cell>
          <cell r="S4068" t="str">
            <v>Seller Fulfilled</v>
          </cell>
          <cell r="T4068" t="str">
            <v>7L5MGBYBJ0O1</v>
          </cell>
          <cell r="U4068" t="str">
            <v>10764608038021</v>
          </cell>
        </row>
        <row r="4069">
          <cell r="A4069" t="str">
            <v>70726-CASE</v>
          </cell>
          <cell r="B4069">
            <v>387327451</v>
          </cell>
          <cell r="C4069" t="str">
            <v>FLAMINGO Coloring Book 2-Title, Fun Game Workbook for Learning Drawing Coloring, Gift for Kids Toddler Activity at Classroom Home, 48-Pack</v>
          </cell>
          <cell r="D4069" t="str">
            <v>ARCHIVED</v>
          </cell>
          <cell r="E4069" t="str">
            <v>UNPUBLISHED</v>
          </cell>
          <cell r="F4069" t="str">
            <v>Offer end date has passed</v>
          </cell>
          <cell r="G4069" t="str">
            <v>Crafts</v>
          </cell>
          <cell r="H4069" t="str">
            <v>Stickers</v>
          </cell>
          <cell r="I4069">
            <v>8.01</v>
          </cell>
          <cell r="J4069" t="str">
            <v>USD</v>
          </cell>
          <cell r="K4069" t="str">
            <v>Base</v>
          </cell>
          <cell r="L4069" t="str">
            <v>Yes</v>
          </cell>
          <cell r="M4069">
            <v>2038710</v>
          </cell>
          <cell r="N4069">
            <v>2038710</v>
          </cell>
          <cell r="O4069" t="str">
            <v>NETWORK_GEO</v>
          </cell>
          <cell r="P4069">
            <v>0.1</v>
          </cell>
          <cell r="Q4069">
            <v>1</v>
          </cell>
          <cell r="R4069" t="str">
            <v>Seller Fulfilled</v>
          </cell>
          <cell r="S4069" t="str">
            <v>Seller Fulfilled</v>
          </cell>
          <cell r="T4069" t="str">
            <v>3DPI7MMCI71D</v>
          </cell>
          <cell r="U4069" t="str">
            <v>00764608038284</v>
          </cell>
        </row>
        <row r="4070">
          <cell r="A4070" t="str">
            <v>730-PACK2</v>
          </cell>
          <cell r="B4070">
            <v>351257665</v>
          </cell>
          <cell r="C4070" t="str">
            <v>BAZIC Multi Point Pencil Sport w/ Latex Free Eraser, (8/Pack), 2-Packs</v>
          </cell>
          <cell r="D4070" t="str">
            <v>ACTIVE</v>
          </cell>
          <cell r="E4070" t="str">
            <v>PUBLISHED</v>
          </cell>
          <cell r="F4070"/>
          <cell r="G4070" t="str">
            <v>Crafts</v>
          </cell>
          <cell r="H4070" t="str">
            <v>Art Paints &amp; Pigment Powders</v>
          </cell>
          <cell r="I4070">
            <v>52.99</v>
          </cell>
          <cell r="J4070" t="str">
            <v>USD</v>
          </cell>
          <cell r="K4070" t="str">
            <v>Base</v>
          </cell>
          <cell r="L4070" t="str">
            <v>Yes</v>
          </cell>
          <cell r="M4070">
            <v>2039720</v>
          </cell>
          <cell r="N4070">
            <v>2039748</v>
          </cell>
          <cell r="O4070" t="str">
            <v>NETWORK_GEO</v>
          </cell>
          <cell r="P4070">
            <v>6.52</v>
          </cell>
          <cell r="Q4070">
            <v>1</v>
          </cell>
          <cell r="R4070" t="str">
            <v>Seller Fulfilled</v>
          </cell>
          <cell r="S4070" t="str">
            <v>Seller Fulfilled</v>
          </cell>
          <cell r="T4070" t="str">
            <v>3N9TWQUSSXAO</v>
          </cell>
          <cell r="U4070" t="str">
            <v>10764608039202</v>
          </cell>
        </row>
        <row r="4071">
          <cell r="A4071" t="str">
            <v>860-SET4</v>
          </cell>
          <cell r="B4071">
            <v>6382916664</v>
          </cell>
          <cell r="C4071" t="str">
            <v>BAZIC Kids Lap Desk Activity Tray Lap Table Portable Desk for Children Drawing Eating, Assorted Colors, 4-Pack</v>
          </cell>
          <cell r="D4071" t="str">
            <v>ACTIVE</v>
          </cell>
          <cell r="E4071" t="str">
            <v>UNPUBLISHED</v>
          </cell>
          <cell r="F4071" t="str">
            <v>Reasonable price requirements are not met,Reasonable Price Not Satisfied</v>
          </cell>
          <cell r="G4071" t="str">
            <v>Office &amp; Stationery</v>
          </cell>
          <cell r="H4071" t="str">
            <v>Poster Boards</v>
          </cell>
          <cell r="I4071">
            <v>27.63</v>
          </cell>
          <cell r="J4071" t="str">
            <v>USD</v>
          </cell>
          <cell r="K4071" t="str">
            <v>Base</v>
          </cell>
          <cell r="L4071" t="str">
            <v>Yes</v>
          </cell>
          <cell r="M4071">
            <v>2038710</v>
          </cell>
          <cell r="N4071">
            <v>2039749</v>
          </cell>
          <cell r="O4071" t="str">
            <v>NETWORK_GEO</v>
          </cell>
          <cell r="P4071">
            <v>4.72</v>
          </cell>
          <cell r="Q4071">
            <v>1</v>
          </cell>
          <cell r="R4071" t="str">
            <v>Seller Fulfilled</v>
          </cell>
          <cell r="S4071" t="str">
            <v>Seller Fulfilled</v>
          </cell>
          <cell r="T4071" t="str">
            <v>5MHK58JTN2S0</v>
          </cell>
          <cell r="U4071" t="str">
            <v>20764608050235</v>
          </cell>
        </row>
        <row r="4072">
          <cell r="A4072" t="str">
            <v>925-PACK2</v>
          </cell>
          <cell r="B4072">
            <v>273525710</v>
          </cell>
          <cell r="C4072" t="str">
            <v>BAZIC Double Sided Tape 1" X 36 Yard (1296"), 2-Packs</v>
          </cell>
          <cell r="D4072" t="str">
            <v>ACTIVE</v>
          </cell>
          <cell r="E4072" t="str">
            <v>PUBLISHED</v>
          </cell>
          <cell r="F4072" t="str">
            <v>Compliance - Childrenâ€™s Product Policy,No Match Found - Adjusted to your last submitted price</v>
          </cell>
          <cell r="G4072" t="str">
            <v>Office &amp; Stationery</v>
          </cell>
          <cell r="H4072" t="str">
            <v>Composition Notebooks</v>
          </cell>
          <cell r="I4072">
            <v>17.75</v>
          </cell>
          <cell r="J4072" t="str">
            <v>USD</v>
          </cell>
          <cell r="K4072" t="str">
            <v>Promo price</v>
          </cell>
          <cell r="L4072" t="str">
            <v>Yes</v>
          </cell>
          <cell r="M4072">
            <v>2038710</v>
          </cell>
          <cell r="N4072">
            <v>2038710</v>
          </cell>
          <cell r="O4072" t="str">
            <v>NETWORK_GEO</v>
          </cell>
          <cell r="P4072">
            <v>2.64</v>
          </cell>
          <cell r="Q4072">
            <v>1</v>
          </cell>
          <cell r="R4072" t="str">
            <v>Seller Fulfilled</v>
          </cell>
          <cell r="S4072" t="str">
            <v>Seller Fulfilled</v>
          </cell>
          <cell r="T4072" t="str">
            <v>3WNS2A1905GG</v>
          </cell>
          <cell r="U4072" t="str">
            <v>00468467914801</v>
          </cell>
        </row>
        <row r="4073">
          <cell r="A4073" t="str">
            <v>926-BOX</v>
          </cell>
          <cell r="B4073">
            <v>448187532</v>
          </cell>
          <cell r="C4073" t="str">
            <v>BAZIC Double Sided Tape 1" X 20 Yard (720"), 24-Pack</v>
          </cell>
          <cell r="D4073" t="str">
            <v>ACTIVE</v>
          </cell>
          <cell r="E4073" t="str">
            <v>PUBLISHED</v>
          </cell>
          <cell r="G4073" t="str">
            <v>Office &amp; Stationery</v>
          </cell>
          <cell r="H4073" t="str">
            <v>Mounting Tapes</v>
          </cell>
          <cell r="I4073">
            <v>52.99</v>
          </cell>
          <cell r="J4073" t="str">
            <v>USD</v>
          </cell>
          <cell r="K4073" t="str">
            <v>Base</v>
          </cell>
          <cell r="L4073">
            <v>52.99</v>
          </cell>
          <cell r="M4073">
            <v>2038710</v>
          </cell>
          <cell r="N4073">
            <v>2038710</v>
          </cell>
          <cell r="O4073" t="str">
            <v>ALWAYS_TWO_DAY</v>
          </cell>
          <cell r="P4073">
            <v>1.585</v>
          </cell>
          <cell r="Q4073">
            <v>1</v>
          </cell>
          <cell r="R4073" t="str">
            <v>Walmart Fulfilled</v>
          </cell>
          <cell r="S4073" t="str">
            <v>Seller Fulfilled</v>
          </cell>
          <cell r="T4073" t="str">
            <v>69FUAZSJOASN</v>
          </cell>
          <cell r="U4073" t="str">
            <v>00460015768140</v>
          </cell>
        </row>
        <row r="4074">
          <cell r="A4074" t="str">
            <v>1054-CASE</v>
          </cell>
          <cell r="B4074">
            <v>153383936</v>
          </cell>
          <cell r="C4074" t="str">
            <v>BAZIC 17" Lime Green Classic Backpack</v>
          </cell>
          <cell r="D4074" t="str">
            <v>ACTIVE</v>
          </cell>
          <cell r="E4074" t="str">
            <v>PUBLISHED</v>
          </cell>
          <cell r="F4074"/>
          <cell r="G4074" t="str">
            <v>Office &amp; Stationery</v>
          </cell>
          <cell r="H4074" t="str">
            <v>School &amp; Office Paper</v>
          </cell>
          <cell r="I4074">
            <v>11.01</v>
          </cell>
          <cell r="J4074" t="str">
            <v>USD</v>
          </cell>
          <cell r="K4074" t="str">
            <v>Base</v>
          </cell>
          <cell r="L4074" t="str">
            <v>Yes</v>
          </cell>
          <cell r="M4074">
            <v>2038980</v>
          </cell>
          <cell r="N4074">
            <v>2039724</v>
          </cell>
          <cell r="O4074" t="str">
            <v>ALWAYS_TWO_DAY</v>
          </cell>
          <cell r="P4074">
            <v>0.97</v>
          </cell>
          <cell r="Q4074">
            <v>1</v>
          </cell>
          <cell r="R4074" t="str">
            <v>Walmart Fulfilled</v>
          </cell>
          <cell r="S4074" t="str">
            <v>Seller Fulfilled</v>
          </cell>
          <cell r="T4074" t="str">
            <v>4748Z7YZJPN9</v>
          </cell>
          <cell r="U4074" t="str">
            <v>00461264245987</v>
          </cell>
        </row>
        <row r="4075">
          <cell r="A4075" t="str">
            <v>1224-EACH</v>
          </cell>
          <cell r="B4075">
            <v>35015591</v>
          </cell>
          <cell r="C4075" t="str">
            <v>BAZIC Washable Markers Fine Line 10 Color Coloring Marker (10/Pack), 1-Pack</v>
          </cell>
          <cell r="D4075" t="str">
            <v>ACTIVE</v>
          </cell>
          <cell r="E4075" t="str">
            <v>SYSTEM_PROBLEM</v>
          </cell>
          <cell r="F4075" t="str">
            <v>IP-Design Rights High-Severity</v>
          </cell>
          <cell r="G4075" t="str">
            <v>Office &amp; Stationery</v>
          </cell>
          <cell r="H4075" t="str">
            <v>Sticky Notes</v>
          </cell>
          <cell r="I4075">
            <v>35.99</v>
          </cell>
          <cell r="J4075" t="str">
            <v>USD</v>
          </cell>
          <cell r="K4075" t="str">
            <v>Base</v>
          </cell>
          <cell r="L4075" t="str">
            <v>Yes</v>
          </cell>
          <cell r="M4075">
            <v>2039746</v>
          </cell>
          <cell r="N4075">
            <v>2039904</v>
          </cell>
          <cell r="O4075" t="str">
            <v>NETWORK_GEO</v>
          </cell>
          <cell r="P4075">
            <v>3.02</v>
          </cell>
          <cell r="Q4075">
            <v>1</v>
          </cell>
          <cell r="R4075" t="str">
            <v>Seller Fulfilled</v>
          </cell>
          <cell r="S4075" t="str">
            <v>Seller Fulfilled</v>
          </cell>
          <cell r="T4075" t="str">
            <v>4XJAVQAX6BDS</v>
          </cell>
          <cell r="U4075" t="str">
            <v>10764608051143</v>
          </cell>
        </row>
        <row r="4076">
          <cell r="A4076" t="str">
            <v>1245-BOX</v>
          </cell>
          <cell r="B4076">
            <v>890070570</v>
          </cell>
          <cell r="C4076" t="str">
            <v>BAZIC Permanent Marker Chisel Tip, Jumbo Assorted Color Markers (3/Pack), 24-Packs</v>
          </cell>
          <cell r="D4076" t="str">
            <v>ACTIVE</v>
          </cell>
          <cell r="E4076" t="str">
            <v>PUBLISHED</v>
          </cell>
          <cell r="F4076" t="str">
            <v>Offer end date has passed</v>
          </cell>
          <cell r="G4076" t="str">
            <v>Office &amp; Stationery</v>
          </cell>
          <cell r="H4076" t="str">
            <v>Index Tabs</v>
          </cell>
          <cell r="I4076">
            <v>38.5</v>
          </cell>
          <cell r="J4076" t="str">
            <v>USD</v>
          </cell>
          <cell r="K4076" t="str">
            <v>Base</v>
          </cell>
          <cell r="L4076" t="str">
            <v>Yes</v>
          </cell>
          <cell r="M4076">
            <v>2039746</v>
          </cell>
          <cell r="N4076">
            <v>2039889</v>
          </cell>
          <cell r="O4076" t="str">
            <v>NETWORK_GEO</v>
          </cell>
          <cell r="P4076">
            <v>0.78</v>
          </cell>
          <cell r="Q4076">
            <v>1</v>
          </cell>
          <cell r="R4076" t="str">
            <v>Seller Fulfilled</v>
          </cell>
          <cell r="S4076" t="str">
            <v>Walmart Fulfilled</v>
          </cell>
          <cell r="T4076" t="str">
            <v>296LIYHRD8ZO</v>
          </cell>
          <cell r="U4076" t="str">
            <v>10764608051556</v>
          </cell>
        </row>
        <row r="4077">
          <cell r="A4077" t="str">
            <v>1262-EACH</v>
          </cell>
          <cell r="B4077">
            <v>53459068</v>
          </cell>
          <cell r="C4077" t="str">
            <v>BAZIC Permanent Marker Fine Line, Mini Assorted Color Markers (6/Pack), 1-Pack</v>
          </cell>
          <cell r="D4077" t="str">
            <v>ARCHIVED</v>
          </cell>
          <cell r="E4077" t="str">
            <v>UNPUBLISHED</v>
          </cell>
          <cell r="F4077" t="str">
            <v>Offer end date has passed</v>
          </cell>
          <cell r="G4077" t="str">
            <v>Office &amp; Stationery</v>
          </cell>
          <cell r="H4077" t="str">
            <v>Writing Notebooks &amp; Sketch Books</v>
          </cell>
          <cell r="I4077">
            <v>14.5</v>
          </cell>
          <cell r="J4077" t="str">
            <v>USD</v>
          </cell>
          <cell r="K4077" t="str">
            <v>Base</v>
          </cell>
          <cell r="L4077" t="str">
            <v>Yes</v>
          </cell>
          <cell r="M4077">
            <v>2039746</v>
          </cell>
          <cell r="N4077">
            <v>2039723</v>
          </cell>
          <cell r="O4077" t="str">
            <v>NETWORK_GEO</v>
          </cell>
          <cell r="P4077">
            <v>1.36</v>
          </cell>
          <cell r="Q4077">
            <v>1</v>
          </cell>
          <cell r="R4077" t="str">
            <v>Seller Fulfilled</v>
          </cell>
          <cell r="S4077" t="str">
            <v>Seller Fulfilled</v>
          </cell>
          <cell r="T4077" t="str">
            <v>6U1DPSM5G2NC</v>
          </cell>
          <cell r="U4077" t="str">
            <v>00764608005187</v>
          </cell>
        </row>
        <row r="4078">
          <cell r="A4078" t="str">
            <v>1630-BOX</v>
          </cell>
          <cell r="B4078">
            <v>192510134</v>
          </cell>
          <cell r="C4078" t="str">
            <v>BAZIC Correction Tape Jumbo 5 mm x 394" Mini Instant Corrections, 24-Pack</v>
          </cell>
          <cell r="D4078" t="str">
            <v>ACTIVE</v>
          </cell>
          <cell r="E4078" t="str">
            <v>PUBLISHED</v>
          </cell>
          <cell r="F4078"/>
          <cell r="G4078" t="str">
            <v>Office &amp; Stationery</v>
          </cell>
          <cell r="H4078" t="str">
            <v>School &amp; Office Paper</v>
          </cell>
          <cell r="I4078">
            <v>11.99</v>
          </cell>
          <cell r="J4078" t="str">
            <v>USD</v>
          </cell>
          <cell r="K4078" t="str">
            <v>Base</v>
          </cell>
          <cell r="L4078" t="str">
            <v>Yes</v>
          </cell>
          <cell r="M4078">
            <v>2039913</v>
          </cell>
          <cell r="N4078">
            <v>2039724</v>
          </cell>
          <cell r="O4078" t="str">
            <v>ALWAYS_TWO_DAY</v>
          </cell>
          <cell r="P4078">
            <v>1.02</v>
          </cell>
          <cell r="Q4078">
            <v>1</v>
          </cell>
          <cell r="R4078" t="str">
            <v>Walmart Fulfilled</v>
          </cell>
          <cell r="S4078" t="str">
            <v>Seller Fulfilled</v>
          </cell>
          <cell r="T4078" t="str">
            <v>2FOQK9122B3R</v>
          </cell>
          <cell r="U4078" t="str">
            <v>00764608051917</v>
          </cell>
        </row>
        <row r="4079">
          <cell r="A4079" t="str">
            <v>17035-CASE</v>
          </cell>
          <cell r="B4079">
            <v>5273170525</v>
          </cell>
          <cell r="C4079" t="str">
            <v>BAZIC Skylar Fineliner Pen, Fine Tip 0.4mm Pens, Black Ink, 4 Count, 144-Packs</v>
          </cell>
          <cell r="D4079" t="str">
            <v>ACTIVE</v>
          </cell>
          <cell r="E4079" t="str">
            <v>PUBLISHED</v>
          </cell>
          <cell r="F4079" t="str">
            <v>Offer end date has passed</v>
          </cell>
          <cell r="G4079" t="str">
            <v>Crafts</v>
          </cell>
          <cell r="H4079" t="str">
            <v>Art Pads &amp; Paper</v>
          </cell>
          <cell r="I4079">
            <v>10</v>
          </cell>
          <cell r="J4079" t="str">
            <v>USD</v>
          </cell>
          <cell r="K4079" t="str">
            <v>Base</v>
          </cell>
          <cell r="L4079" t="str">
            <v>Yes</v>
          </cell>
          <cell r="M4079">
            <v>2039719</v>
          </cell>
          <cell r="N4079">
            <v>2039754</v>
          </cell>
          <cell r="O4079" t="str">
            <v>NETWORK_GEO</v>
          </cell>
          <cell r="P4079">
            <v>0.64</v>
          </cell>
          <cell r="Q4079">
            <v>1</v>
          </cell>
          <cell r="R4079" t="str">
            <v>Seller Fulfilled</v>
          </cell>
          <cell r="S4079" t="str">
            <v>Seller Fulfilled</v>
          </cell>
          <cell r="T4079" t="str">
            <v>6TBQDXAJ0NB8</v>
          </cell>
          <cell r="U4079" t="str">
            <v>00764608005507</v>
          </cell>
        </row>
        <row r="4080">
          <cell r="A4080" t="str">
            <v>17075-SET5</v>
          </cell>
          <cell r="B4080">
            <v>497835889</v>
          </cell>
          <cell r="C4080" t="str">
            <v>BAZIC Frizz Erasable Gel Pen 0.7mm Assorted Color, Retractable Pen, 5-Pack</v>
          </cell>
          <cell r="D4080" t="str">
            <v>RETIRED</v>
          </cell>
          <cell r="E4080" t="str">
            <v>UNPUBLISHED</v>
          </cell>
          <cell r="F4080" t="str">
            <v>Offer end date has passed,No Match Found - Adjusted to your last submitted price</v>
          </cell>
          <cell r="G4080" t="str">
            <v>Office &amp; Stationery</v>
          </cell>
          <cell r="H4080" t="str">
            <v>Writing Notebooks &amp; Sketch Books</v>
          </cell>
          <cell r="I4080">
            <v>14.73</v>
          </cell>
          <cell r="J4080" t="str">
            <v>USD</v>
          </cell>
          <cell r="K4080" t="str">
            <v>Base</v>
          </cell>
          <cell r="L4080" t="str">
            <v>Yes</v>
          </cell>
          <cell r="M4080">
            <v>2039719</v>
          </cell>
          <cell r="N4080">
            <v>2039723</v>
          </cell>
          <cell r="O4080" t="str">
            <v>NETWORK_GEO</v>
          </cell>
          <cell r="P4080">
            <v>14.58</v>
          </cell>
          <cell r="Q4080">
            <v>1</v>
          </cell>
          <cell r="R4080" t="str">
            <v>Seller Fulfilled</v>
          </cell>
          <cell r="S4080" t="str">
            <v>Seller Fulfilled</v>
          </cell>
          <cell r="T4080" t="str">
            <v>3FY0DIFFFG9F</v>
          </cell>
          <cell r="U4080" t="str">
            <v>00764608055236</v>
          </cell>
        </row>
        <row r="4081">
          <cell r="A4081" t="str">
            <v>1922-BOX</v>
          </cell>
          <cell r="B4081">
            <v>154798081</v>
          </cell>
          <cell r="C4081" t="str">
            <v>BAZIC Pencil Sharpener Single Hole Blade, Cute Sharpeners for Pencil, 288 Count</v>
          </cell>
          <cell r="D4081" t="str">
            <v>ACTIVE</v>
          </cell>
          <cell r="E4081" t="str">
            <v>PUBLISHED</v>
          </cell>
          <cell r="F4081" t="str">
            <v>Offer end date has passed</v>
          </cell>
          <cell r="G4081" t="str">
            <v>Office &amp; Stationery</v>
          </cell>
          <cell r="H4081" t="str">
            <v>Composition Notebooks</v>
          </cell>
          <cell r="I4081">
            <v>65.989999999999995</v>
          </cell>
          <cell r="J4081" t="str">
            <v>USD</v>
          </cell>
          <cell r="K4081" t="str">
            <v>Base</v>
          </cell>
          <cell r="L4081" t="str">
            <v>Yes</v>
          </cell>
          <cell r="M4081">
            <v>2039751</v>
          </cell>
          <cell r="N4081">
            <v>2038710</v>
          </cell>
          <cell r="O4081" t="str">
            <v>NETWORK_GEO</v>
          </cell>
          <cell r="P4081">
            <v>14.12</v>
          </cell>
          <cell r="Q4081">
            <v>1</v>
          </cell>
          <cell r="R4081" t="str">
            <v>Seller Fulfilled</v>
          </cell>
          <cell r="S4081" t="str">
            <v>Seller Fulfilled</v>
          </cell>
          <cell r="T4081" t="str">
            <v>4EQ8MGS6TDO6</v>
          </cell>
          <cell r="U4081" t="str">
            <v>20764608005594</v>
          </cell>
        </row>
        <row r="4082">
          <cell r="A4082" t="str">
            <v>2156-SET25</v>
          </cell>
          <cell r="B4082">
            <v>2853463147</v>
          </cell>
          <cell r="C4082" t="str">
            <v>Plastic Envelope String Closure, Letter Size A4 Side Loading Clear Colored Poly Folder, 25-Pack</v>
          </cell>
          <cell r="D4082" t="str">
            <v>ACTIVE</v>
          </cell>
          <cell r="E4082" t="str">
            <v>PUBLISHED</v>
          </cell>
          <cell r="F4082" t="str">
            <v>Offer end date has passed,No Match Found - Adjusted to your last submitted price</v>
          </cell>
          <cell r="G4082" t="str">
            <v>Office &amp; Stationery</v>
          </cell>
          <cell r="H4082" t="str">
            <v>File Folders</v>
          </cell>
          <cell r="I4082">
            <v>34</v>
          </cell>
          <cell r="J4082" t="str">
            <v>USD</v>
          </cell>
          <cell r="K4082" t="str">
            <v>Base</v>
          </cell>
          <cell r="L4082">
            <v>34</v>
          </cell>
          <cell r="M4082">
            <v>2039742</v>
          </cell>
          <cell r="N4082">
            <v>2038710</v>
          </cell>
          <cell r="O4082">
            <v>1.5</v>
          </cell>
          <cell r="P4082">
            <v>9.16</v>
          </cell>
          <cell r="Q4082">
            <v>1</v>
          </cell>
          <cell r="R4082" t="str">
            <v>Seller Fulfilled</v>
          </cell>
          <cell r="S4082" t="str">
            <v>Seller Fulfilled</v>
          </cell>
          <cell r="T4082" t="str">
            <v>47KTQ2VM80IF</v>
          </cell>
          <cell r="U4082" t="str">
            <v>20764608005938</v>
          </cell>
        </row>
        <row r="4083">
          <cell r="A4083" t="str">
            <v>2513-BOX</v>
          </cell>
          <cell r="B4083">
            <v>942230309</v>
          </cell>
          <cell r="C4083" t="str">
            <v>BAZIC Crayons 8 Color (Total 768-Count), Non Toxic Drawing Crayon</v>
          </cell>
          <cell r="D4083" t="str">
            <v>ARCHIVED</v>
          </cell>
          <cell r="E4083" t="str">
            <v>UNPUBLISHED</v>
          </cell>
          <cell r="F4083" t="str">
            <v>Offer end date has passed</v>
          </cell>
          <cell r="G4083" t="str">
            <v>Crafts</v>
          </cell>
          <cell r="H4083" t="str">
            <v>Crayons</v>
          </cell>
          <cell r="I4083">
            <v>67.489999999999995</v>
          </cell>
          <cell r="J4083" t="str">
            <v>USD</v>
          </cell>
          <cell r="K4083" t="str">
            <v>Base</v>
          </cell>
          <cell r="L4083" t="str">
            <v>Yes</v>
          </cell>
          <cell r="M4083">
            <v>2039722</v>
          </cell>
          <cell r="N4083">
            <v>2038710</v>
          </cell>
          <cell r="O4083" t="str">
            <v>NETWORK_GEO</v>
          </cell>
          <cell r="P4083">
            <v>10.6</v>
          </cell>
          <cell r="Q4083">
            <v>1</v>
          </cell>
          <cell r="R4083" t="str">
            <v>Seller Fulfilled</v>
          </cell>
          <cell r="S4083" t="str">
            <v>Walmart Fulfilled</v>
          </cell>
          <cell r="T4083" t="str">
            <v>491V7S80QBMA</v>
          </cell>
          <cell r="U4083" t="str">
            <v>20805219621336</v>
          </cell>
        </row>
        <row r="4084">
          <cell r="A4084" t="str">
            <v>3011-CASE</v>
          </cell>
          <cell r="B4084">
            <v>530508388</v>
          </cell>
          <cell r="C4084" t="str">
            <v>BAZIC Desktop Calculator 12-Digit Profit Calculation &amp; Tax Functions, 12-Pack</v>
          </cell>
          <cell r="D4084" t="str">
            <v>ACTIVE</v>
          </cell>
          <cell r="E4084" t="str">
            <v>PUBLISHED</v>
          </cell>
          <cell r="F4084" t="str">
            <v>Offer end date has passed</v>
          </cell>
          <cell r="G4084" t="str">
            <v>Office &amp; Stationery</v>
          </cell>
          <cell r="H4084" t="str">
            <v>Desk Staplers</v>
          </cell>
          <cell r="I4084">
            <v>41.57</v>
          </cell>
          <cell r="J4084" t="str">
            <v>USD</v>
          </cell>
          <cell r="K4084" t="str">
            <v>Base</v>
          </cell>
          <cell r="L4084" t="str">
            <v>Yes</v>
          </cell>
          <cell r="M4084">
            <v>2039735</v>
          </cell>
          <cell r="N4084">
            <v>2039910</v>
          </cell>
          <cell r="O4084" t="str">
            <v>NETWORK_GEO</v>
          </cell>
          <cell r="P4084">
            <v>3.1</v>
          </cell>
          <cell r="Q4084">
            <v>1</v>
          </cell>
          <cell r="R4084" t="str">
            <v>Seller Fulfilled</v>
          </cell>
          <cell r="S4084" t="str">
            <v>Seller Fulfilled</v>
          </cell>
          <cell r="T4084" t="str">
            <v>2K5QZHE1M0M3</v>
          </cell>
          <cell r="U4084" t="str">
            <v>10764608063016</v>
          </cell>
        </row>
        <row r="4085">
          <cell r="A4085" t="str">
            <v>3157-CASE</v>
          </cell>
          <cell r="B4085">
            <v>672880243</v>
          </cell>
          <cell r="C4085" t="str">
            <v>BAZIC 2 Pockets Poly Folder Portfolio w/ View Cover, Document Folders, 48-Pack</v>
          </cell>
          <cell r="D4085" t="str">
            <v>ACTIVE</v>
          </cell>
          <cell r="E4085" t="str">
            <v>PUBLISHED</v>
          </cell>
          <cell r="F4085" t="str">
            <v>Offer end date has passed</v>
          </cell>
          <cell r="G4085" t="str">
            <v>Tools &amp; Hardware</v>
          </cell>
          <cell r="H4085" t="str">
            <v>Dowels</v>
          </cell>
          <cell r="I4085">
            <v>50.63</v>
          </cell>
          <cell r="J4085" t="str">
            <v>USD</v>
          </cell>
          <cell r="K4085" t="str">
            <v>Base</v>
          </cell>
          <cell r="L4085" t="str">
            <v>Yes</v>
          </cell>
          <cell r="M4085">
            <v>2039742</v>
          </cell>
          <cell r="N4085">
            <v>2038710</v>
          </cell>
          <cell r="O4085" t="str">
            <v>NETWORK_GEO</v>
          </cell>
          <cell r="P4085">
            <v>4.28</v>
          </cell>
          <cell r="Q4085">
            <v>1</v>
          </cell>
          <cell r="R4085" t="str">
            <v>Seller Fulfilled</v>
          </cell>
          <cell r="S4085" t="str">
            <v>Seller Fulfilled</v>
          </cell>
          <cell r="T4085" t="str">
            <v>3IGJS5DJCPNB</v>
          </cell>
          <cell r="U4085" t="str">
            <v>10764608068134</v>
          </cell>
        </row>
        <row r="4086">
          <cell r="A4086" t="str">
            <v>3357-PACK4</v>
          </cell>
          <cell r="B4086">
            <v>9672708257</v>
          </cell>
          <cell r="C4086" t="str">
            <v>BAZIC Air Dry Modeling Clay 6 Natural/Earth Color 3 oz, Non Toxic, 4-Pack</v>
          </cell>
          <cell r="D4086" t="str">
            <v>ACTIVE</v>
          </cell>
          <cell r="E4086" t="str">
            <v>PUBLISHED</v>
          </cell>
          <cell r="F4086" t="str">
            <v>Offer end date has passed</v>
          </cell>
          <cell r="G4086" t="str">
            <v>Office &amp; Stationery</v>
          </cell>
          <cell r="H4086" t="str">
            <v>Pencils</v>
          </cell>
          <cell r="I4086">
            <v>8.66</v>
          </cell>
          <cell r="J4086" t="str">
            <v>USD</v>
          </cell>
          <cell r="K4086" t="str">
            <v>Base</v>
          </cell>
          <cell r="L4086" t="str">
            <v>No</v>
          </cell>
          <cell r="M4086">
            <v>2039741</v>
          </cell>
          <cell r="N4086">
            <v>2039720</v>
          </cell>
          <cell r="O4086" t="str">
            <v>NETWORK_GEO</v>
          </cell>
          <cell r="P4086">
            <v>0.11</v>
          </cell>
          <cell r="Q4086">
            <v>1</v>
          </cell>
          <cell r="R4086" t="str">
            <v>Seller Fulfilled</v>
          </cell>
          <cell r="S4086" t="str">
            <v>Walmart Fulfilled</v>
          </cell>
          <cell r="T4086" t="str">
            <v>7FTKFBQ9TQGY</v>
          </cell>
          <cell r="U4086" t="str">
            <v>00764608007174</v>
          </cell>
        </row>
        <row r="4087">
          <cell r="A4087" t="str">
            <v>3404-EACH</v>
          </cell>
          <cell r="B4087">
            <v>51447546</v>
          </cell>
          <cell r="C4087" t="str">
            <v>Bazic Products 3404-24 Semi Moist Watercolor With Brush - 8 ct.</v>
          </cell>
          <cell r="D4087" t="str">
            <v>ARCHIVED</v>
          </cell>
          <cell r="E4087" t="str">
            <v>UNPUBLISHED</v>
          </cell>
          <cell r="F4087" t="str">
            <v>Offer end date has passed</v>
          </cell>
          <cell r="G4087" t="str">
            <v>Office &amp; Stationery</v>
          </cell>
          <cell r="H4087" t="str">
            <v>Pencils</v>
          </cell>
          <cell r="I4087">
            <v>15.59</v>
          </cell>
          <cell r="J4087" t="str">
            <v>USD</v>
          </cell>
          <cell r="K4087" t="str">
            <v>Base</v>
          </cell>
          <cell r="L4087" t="str">
            <v>Yes</v>
          </cell>
          <cell r="M4087">
            <v>2039748</v>
          </cell>
          <cell r="N4087">
            <v>2039720</v>
          </cell>
          <cell r="O4087" t="str">
            <v>NETWORK_GEO</v>
          </cell>
          <cell r="P4087">
            <v>0.68</v>
          </cell>
          <cell r="Q4087">
            <v>1</v>
          </cell>
          <cell r="R4087" t="str">
            <v>Seller Fulfilled</v>
          </cell>
          <cell r="S4087" t="str">
            <v>Seller Fulfilled</v>
          </cell>
          <cell r="T4087" t="str">
            <v>0X8GLD17E5YE</v>
          </cell>
          <cell r="U4087" t="str">
            <v>00469733378624</v>
          </cell>
        </row>
        <row r="4088">
          <cell r="A4088" t="str">
            <v>5081-PACK4</v>
          </cell>
          <cell r="B4088">
            <v>442309682</v>
          </cell>
          <cell r="C4088" t="str">
            <v>BAZIC All Purpose Order Book, 50 Sets 8 3/8"x10 11/16" 2-Part Carbonless, 4-Pack</v>
          </cell>
          <cell r="D4088" t="str">
            <v>ACTIVE</v>
          </cell>
          <cell r="E4088" t="str">
            <v>PUBLISHED</v>
          </cell>
          <cell r="F4088" t="str">
            <v>Offer end date has passed,No Match Found - Adjusted to your last submitted price</v>
          </cell>
          <cell r="G4088" t="str">
            <v>Office &amp; Stationery</v>
          </cell>
          <cell r="H4088" t="str">
            <v>Mechanical Pencil Refills</v>
          </cell>
          <cell r="I4088">
            <v>8.35</v>
          </cell>
          <cell r="J4088" t="str">
            <v>USD</v>
          </cell>
          <cell r="K4088" t="str">
            <v>Base</v>
          </cell>
          <cell r="L4088" t="str">
            <v>No</v>
          </cell>
          <cell r="M4088">
            <v>2038710</v>
          </cell>
          <cell r="N4088">
            <v>2039720</v>
          </cell>
          <cell r="O4088" t="str">
            <v>NETWORK_GEO</v>
          </cell>
          <cell r="P4088">
            <v>0.11</v>
          </cell>
          <cell r="Q4088">
            <v>1</v>
          </cell>
          <cell r="R4088" t="str">
            <v>Seller Fulfilled</v>
          </cell>
          <cell r="S4088" t="str">
            <v>Seller Fulfilled</v>
          </cell>
          <cell r="T4088" t="str">
            <v>1YUL23ZJZUNC</v>
          </cell>
          <cell r="U4088" t="str">
            <v>00467622775981</v>
          </cell>
        </row>
        <row r="4089">
          <cell r="A4089" t="str">
            <v>5096-PACK2</v>
          </cell>
          <cell r="B4089">
            <v>643438218</v>
          </cell>
          <cell r="C4089" t="str">
            <v>BAZIC Wide Ruled Composition Notebooks, 8.5"x7", Manila Cover, 20 Sheets, 2 Pack</v>
          </cell>
          <cell r="D4089" t="str">
            <v>ACTIVE</v>
          </cell>
          <cell r="E4089" t="str">
            <v>PUBLISHED</v>
          </cell>
          <cell r="F4089" t="str">
            <v>Offer end date has passed</v>
          </cell>
          <cell r="G4089" t="str">
            <v>Office &amp; Stationery</v>
          </cell>
          <cell r="H4089" t="str">
            <v>Mechanical Pencil Refills</v>
          </cell>
          <cell r="I4089">
            <v>8.35</v>
          </cell>
          <cell r="J4089" t="str">
            <v>USD</v>
          </cell>
          <cell r="K4089" t="str">
            <v>Base</v>
          </cell>
          <cell r="L4089" t="str">
            <v>Yes</v>
          </cell>
          <cell r="M4089">
            <v>2038710</v>
          </cell>
          <cell r="N4089">
            <v>2039720</v>
          </cell>
          <cell r="O4089" t="str">
            <v>NETWORK_GEO</v>
          </cell>
          <cell r="P4089">
            <v>0.12</v>
          </cell>
          <cell r="Q4089">
            <v>1</v>
          </cell>
          <cell r="R4089" t="str">
            <v>Seller Fulfilled</v>
          </cell>
          <cell r="S4089" t="str">
            <v>Seller Fulfilled</v>
          </cell>
          <cell r="T4089" t="str">
            <v>7BJPAFWNBBKM</v>
          </cell>
          <cell r="U4089" t="str">
            <v>00466198478661</v>
          </cell>
        </row>
        <row r="4090">
          <cell r="A4090" t="str">
            <v>548-EACH</v>
          </cell>
          <cell r="B4090">
            <v>54482356</v>
          </cell>
          <cell r="C4090" t="str">
            <v>BAZIC Alphabet Flash Cards, Picture ABCs Letters (36/Pack), 1-Pack</v>
          </cell>
          <cell r="D4090" t="str">
            <v>ACTIVE</v>
          </cell>
          <cell r="E4090" t="str">
            <v>PUBLISHED</v>
          </cell>
          <cell r="F4090"/>
          <cell r="G4090" t="str">
            <v>Office &amp; Stationery</v>
          </cell>
          <cell r="H4090" t="str">
            <v>Pencil Cases</v>
          </cell>
          <cell r="I4090">
            <v>13.99</v>
          </cell>
          <cell r="J4090" t="str">
            <v>USD</v>
          </cell>
          <cell r="K4090" t="str">
            <v>Base</v>
          </cell>
          <cell r="L4090" t="str">
            <v>Yes</v>
          </cell>
          <cell r="M4090">
            <v>2039914</v>
          </cell>
          <cell r="N4090">
            <v>2039750</v>
          </cell>
          <cell r="O4090" t="str">
            <v>NETWORK_GEO</v>
          </cell>
          <cell r="P4090">
            <v>0.57499999999999996</v>
          </cell>
          <cell r="Q4090">
            <v>1</v>
          </cell>
          <cell r="R4090" t="str">
            <v>WFS Eligible</v>
          </cell>
          <cell r="S4090" t="str">
            <v>Seller Fulfilled</v>
          </cell>
          <cell r="T4090" t="str">
            <v>5EBI6UGB3IAC</v>
          </cell>
          <cell r="U4090" t="str">
            <v>00764608008058</v>
          </cell>
        </row>
        <row r="4091">
          <cell r="A4091" t="str">
            <v>560-PACK3</v>
          </cell>
          <cell r="B4091">
            <v>752842711</v>
          </cell>
          <cell r="C4091" t="str">
            <v>BAZIC Writing Pad 100 Sheets 6" X 9", Lined Ruled Memo Writing Notebook, 3-Pack</v>
          </cell>
          <cell r="D4091" t="str">
            <v>ACTIVE</v>
          </cell>
          <cell r="E4091" t="str">
            <v>PUBLISHED</v>
          </cell>
          <cell r="G4091" t="str">
            <v>Office &amp; Stationery</v>
          </cell>
          <cell r="H4091" t="str">
            <v>Writing Pads</v>
          </cell>
          <cell r="I4091">
            <v>16</v>
          </cell>
          <cell r="J4091" t="str">
            <v>USD</v>
          </cell>
          <cell r="K4091" t="str">
            <v>Base</v>
          </cell>
          <cell r="L4091">
            <v>16</v>
          </cell>
          <cell r="M4091">
            <v>2039758</v>
          </cell>
          <cell r="N4091">
            <v>2039750</v>
          </cell>
          <cell r="O4091" t="str">
            <v>NETWORK_GEO</v>
          </cell>
          <cell r="P4091">
            <v>15.96</v>
          </cell>
          <cell r="Q4091">
            <v>1</v>
          </cell>
          <cell r="R4091" t="str">
            <v>Seller Fulfilled</v>
          </cell>
          <cell r="S4091" t="str">
            <v>Seller Fulfilled</v>
          </cell>
          <cell r="T4091" t="str">
            <v>7HISLTSC9KOW</v>
          </cell>
          <cell r="U4091" t="str">
            <v>20764608008106</v>
          </cell>
        </row>
        <row r="4092">
          <cell r="A4092" t="str">
            <v>574-CASE</v>
          </cell>
          <cell r="B4092">
            <v>969004589</v>
          </cell>
          <cell r="C4092" t="str">
            <v>BAZIC Self Seal White Envelope 4 1/8" x 9 1/2" #10 Mailing Envelopes, 1200-Count</v>
          </cell>
          <cell r="D4092" t="str">
            <v>ARCHIVED</v>
          </cell>
          <cell r="E4092" t="str">
            <v>UNPUBLISHED</v>
          </cell>
          <cell r="F4092" t="str">
            <v>Offer end date has passed,Price Adjusted</v>
          </cell>
          <cell r="G4092" t="str">
            <v>Electronics</v>
          </cell>
          <cell r="H4092" t="str">
            <v>Lap Desks</v>
          </cell>
          <cell r="I4092">
            <v>119.5</v>
          </cell>
          <cell r="J4092" t="str">
            <v>USD</v>
          </cell>
          <cell r="K4092" t="str">
            <v>Base</v>
          </cell>
          <cell r="L4092" t="str">
            <v>Yes</v>
          </cell>
          <cell r="M4092">
            <v>2038710</v>
          </cell>
          <cell r="N4092">
            <v>2038710</v>
          </cell>
          <cell r="O4092" t="str">
            <v>NETWORK_GEO</v>
          </cell>
          <cell r="P4092">
            <v>14.42</v>
          </cell>
          <cell r="Q4092">
            <v>1</v>
          </cell>
          <cell r="R4092" t="str">
            <v>WFS Eligible</v>
          </cell>
          <cell r="S4092" t="str">
            <v>Seller Fulfilled</v>
          </cell>
          <cell r="T4092" t="str">
            <v>2LHUB9N0KTLH</v>
          </cell>
          <cell r="U4092" t="str">
            <v>20764608008618</v>
          </cell>
        </row>
        <row r="4093">
          <cell r="A4093" t="str">
            <v>727-EACH</v>
          </cell>
          <cell r="B4093">
            <v>24880476</v>
          </cell>
          <cell r="C4093" t="str">
            <v>BAZIC Spencer Mechanical Pencil 0.9mm Soft Grip, (3/Pack), 1-Pack</v>
          </cell>
          <cell r="D4093" t="str">
            <v>ARCHIVED</v>
          </cell>
          <cell r="E4093" t="str">
            <v>UNPUBLISHED</v>
          </cell>
          <cell r="F4093" t="str">
            <v>Offer end date has passed,No Match Found - Adjusted to your last submitted price</v>
          </cell>
          <cell r="G4093" t="str">
            <v>Office &amp; Stationery</v>
          </cell>
          <cell r="H4093" t="str">
            <v>Mechanical Pencils</v>
          </cell>
          <cell r="I4093">
            <v>6.99</v>
          </cell>
          <cell r="J4093" t="str">
            <v>USD</v>
          </cell>
          <cell r="K4093" t="str">
            <v>Base</v>
          </cell>
          <cell r="L4093" t="str">
            <v>Yes</v>
          </cell>
          <cell r="M4093">
            <v>2039720</v>
          </cell>
          <cell r="N4093">
            <v>2042502</v>
          </cell>
          <cell r="O4093">
            <v>0.08</v>
          </cell>
          <cell r="P4093">
            <v>20</v>
          </cell>
          <cell r="Q4093">
            <v>1</v>
          </cell>
          <cell r="R4093" t="str">
            <v>Seller Fulfilled</v>
          </cell>
          <cell r="S4093" t="str">
            <v>Seller Fulfilled</v>
          </cell>
          <cell r="T4093" t="str">
            <v>3R36HZV8K3PJ</v>
          </cell>
          <cell r="U4093" t="str">
            <v>20764608090101</v>
          </cell>
        </row>
        <row r="4094">
          <cell r="A4094" t="str">
            <v>742-SET6</v>
          </cell>
          <cell r="B4094">
            <v>35013331</v>
          </cell>
          <cell r="C4094" t="str">
            <v>BAZIC Tritech Mechanical Pencil 0.7mm w/ Refill 2B Ceramic Lead, 6-Pack</v>
          </cell>
          <cell r="D4094" t="str">
            <v>ACTIVE</v>
          </cell>
          <cell r="E4094" t="str">
            <v>UNPUBLISHED</v>
          </cell>
          <cell r="F4094" t="str">
            <v>Listing &amp; Content:UPC Mismatch:Wrong-Item:Unpublish-Auto</v>
          </cell>
          <cell r="G4094" t="str">
            <v>Office &amp; Stationery</v>
          </cell>
          <cell r="H4094" t="str">
            <v>Mechanical Pencils</v>
          </cell>
          <cell r="I4094">
            <v>12.53</v>
          </cell>
          <cell r="J4094" t="str">
            <v>USD</v>
          </cell>
          <cell r="K4094" t="str">
            <v>Base</v>
          </cell>
          <cell r="L4094" t="str">
            <v>Yes</v>
          </cell>
          <cell r="M4094">
            <v>2039720</v>
          </cell>
          <cell r="N4094">
            <v>2038710</v>
          </cell>
          <cell r="O4094">
            <v>0.38</v>
          </cell>
          <cell r="P4094">
            <v>0.21</v>
          </cell>
          <cell r="Q4094">
            <v>1</v>
          </cell>
          <cell r="R4094" t="str">
            <v>Seller Fulfilled</v>
          </cell>
          <cell r="S4094" t="str">
            <v>Seller Fulfilled</v>
          </cell>
          <cell r="T4094" t="str">
            <v>5NLQUDOVPPY9</v>
          </cell>
          <cell r="U4094" t="str">
            <v>00764608009321</v>
          </cell>
        </row>
        <row r="4095">
          <cell r="A4095" t="str">
            <v>816-SET6</v>
          </cell>
          <cell r="B4095">
            <v>53462270</v>
          </cell>
          <cell r="C4095" t="str">
            <v>BAZIC Products Slider Pencil Cases with Snap Closure, Assorted Colors, 6 Count, 6 Pack</v>
          </cell>
          <cell r="D4095" t="str">
            <v>ACTIVE</v>
          </cell>
          <cell r="E4095" t="str">
            <v>PUBLISHED</v>
          </cell>
          <cell r="F4095" t="str">
            <v>Offer end date has passed</v>
          </cell>
          <cell r="G4095" t="str">
            <v>Office &amp; Stationery</v>
          </cell>
          <cell r="H4095" t="str">
            <v>Pencil Cases</v>
          </cell>
          <cell r="I4095">
            <v>11.32</v>
          </cell>
          <cell r="J4095" t="str">
            <v>USD</v>
          </cell>
          <cell r="K4095" t="str">
            <v>Base</v>
          </cell>
          <cell r="L4095">
            <v>11.32</v>
          </cell>
          <cell r="M4095">
            <v>2039750</v>
          </cell>
          <cell r="N4095">
            <v>2038710</v>
          </cell>
          <cell r="O4095">
            <v>0.45</v>
          </cell>
          <cell r="P4095">
            <v>0.18</v>
          </cell>
          <cell r="Q4095">
            <v>1</v>
          </cell>
          <cell r="R4095" t="str">
            <v>Seller Fulfilled</v>
          </cell>
          <cell r="S4095" t="str">
            <v>Seller Fulfilled</v>
          </cell>
          <cell r="T4095" t="str">
            <v>61I4IU9AH7K0</v>
          </cell>
          <cell r="U4095" t="str">
            <v>00764608009352</v>
          </cell>
        </row>
        <row r="4096">
          <cell r="A4096" t="str">
            <v>978-CASE</v>
          </cell>
          <cell r="B4096">
            <v>612243116</v>
          </cell>
          <cell r="C4096" t="str">
            <v>BAZIC Silver Duct Tape 1.88" X 10 Yards, Tear by Hand, 36-Pack</v>
          </cell>
          <cell r="D4096" t="str">
            <v>ACTIVE</v>
          </cell>
          <cell r="E4096" t="str">
            <v>PUBLISHED</v>
          </cell>
          <cell r="F4096" t="str">
            <v>Reasonable price requirements are not met</v>
          </cell>
          <cell r="G4096" t="str">
            <v>Office &amp; Stationery</v>
          </cell>
          <cell r="H4096" t="str">
            <v>Duct Tapes</v>
          </cell>
          <cell r="I4096">
            <v>42.78</v>
          </cell>
          <cell r="J4096" t="str">
            <v>USD</v>
          </cell>
          <cell r="K4096" t="str">
            <v>Base</v>
          </cell>
          <cell r="L4096">
            <v>42.78</v>
          </cell>
          <cell r="M4096">
            <v>2042502</v>
          </cell>
          <cell r="N4096">
            <v>2039729</v>
          </cell>
          <cell r="O4096" t="str">
            <v>NETWORK_GEO</v>
          </cell>
          <cell r="P4096">
            <v>30.92</v>
          </cell>
          <cell r="Q4096">
            <v>1</v>
          </cell>
          <cell r="R4096" t="str">
            <v>Seller Fulfilled</v>
          </cell>
          <cell r="S4096" t="str">
            <v>Seller Fulfilled</v>
          </cell>
          <cell r="T4096" t="str">
            <v>5PL9ON5WP4RO</v>
          </cell>
          <cell r="U4096" t="str">
            <v>20764608009394</v>
          </cell>
        </row>
        <row r="4097">
          <cell r="A4097" t="str">
            <v>1107-CASE</v>
          </cell>
          <cell r="B4097">
            <v>5210369264</v>
          </cell>
          <cell r="C4097" t="str">
            <v>CAVALLERO 17" Blue Camo Backpack, BAZIC x SYDNEY Fashion Backpack Shoulder Bag Casual Travel Bag Hiking Daypack</v>
          </cell>
          <cell r="D4097" t="str">
            <v>ARCHIVED</v>
          </cell>
          <cell r="E4097" t="str">
            <v>UNPUBLISHED</v>
          </cell>
          <cell r="F4097" t="str">
            <v>Offer end date has passed</v>
          </cell>
          <cell r="G4097" t="str">
            <v>Office &amp; Stationery</v>
          </cell>
          <cell r="H4097" t="str">
            <v>Masking Tapes</v>
          </cell>
          <cell r="I4097">
            <v>52.79</v>
          </cell>
          <cell r="J4097" t="str">
            <v>USD</v>
          </cell>
          <cell r="K4097" t="str">
            <v>Base</v>
          </cell>
          <cell r="L4097" t="str">
            <v>Yes</v>
          </cell>
          <cell r="M4097">
            <v>2038980</v>
          </cell>
          <cell r="N4097">
            <v>2038710</v>
          </cell>
          <cell r="O4097" t="str">
            <v>NETWORK_GEO</v>
          </cell>
          <cell r="P4097">
            <v>11.12</v>
          </cell>
          <cell r="Q4097">
            <v>1</v>
          </cell>
          <cell r="R4097" t="str">
            <v>Seller Fulfilled</v>
          </cell>
          <cell r="S4097" t="str">
            <v>Seller Fulfilled</v>
          </cell>
          <cell r="T4097" t="str">
            <v>5XWSBN1MQJ6V</v>
          </cell>
          <cell r="U4097" t="str">
            <v>20764608009547</v>
          </cell>
        </row>
        <row r="4098">
          <cell r="A4098" t="str">
            <v>1204-EACH</v>
          </cell>
          <cell r="B4098">
            <v>24869621</v>
          </cell>
          <cell r="C4098" t="str">
            <v>BAZIC Dry Erase Marker Bright Color Fine Tip Whiteboard Markers (4/Pack), 1-Pack</v>
          </cell>
          <cell r="D4098" t="str">
            <v>ACTIVE</v>
          </cell>
          <cell r="E4098" t="str">
            <v>PUBLISHED</v>
          </cell>
          <cell r="F4098" t="str">
            <v>Offer end date has passed</v>
          </cell>
          <cell r="G4098" t="str">
            <v>Office &amp; Stationery</v>
          </cell>
          <cell r="H4098" t="str">
            <v>Dry Erase Markers</v>
          </cell>
          <cell r="I4098">
            <v>7.49</v>
          </cell>
          <cell r="J4098" t="str">
            <v>USD</v>
          </cell>
          <cell r="K4098" t="str">
            <v>Base</v>
          </cell>
          <cell r="L4098">
            <v>7.49</v>
          </cell>
          <cell r="M4098">
            <v>2039746</v>
          </cell>
          <cell r="N4098" t="str">
            <v>NETWORK_GEO</v>
          </cell>
          <cell r="O4098">
            <v>0.08</v>
          </cell>
          <cell r="P4098">
            <v>24</v>
          </cell>
          <cell r="Q4098">
            <v>1</v>
          </cell>
          <cell r="R4098" t="str">
            <v>Seller Fulfilled</v>
          </cell>
          <cell r="S4098" t="str">
            <v>Seller Fulfilled</v>
          </cell>
          <cell r="T4098" t="str">
            <v>4FQFL1Y3DTHK</v>
          </cell>
          <cell r="U4098" t="str">
            <v>20764608009615</v>
          </cell>
        </row>
        <row r="4099">
          <cell r="A4099" t="str">
            <v>17047-BOX</v>
          </cell>
          <cell r="B4099">
            <v>940498341</v>
          </cell>
          <cell r="C4099" t="str">
            <v>BAZIC Ballpoint Spencer Black Retractable Pen Soft Grip 1.0 mm, (5/Pack), 24-Pack</v>
          </cell>
          <cell r="D4099" t="str">
            <v>ACTIVE</v>
          </cell>
          <cell r="E4099" t="str">
            <v>PUBLISHED</v>
          </cell>
          <cell r="F4099" t="str">
            <v>Offer end date has passed</v>
          </cell>
          <cell r="G4099" t="str">
            <v>Home &amp; Garden</v>
          </cell>
          <cell r="H4099" t="str">
            <v>Plaques &amp; Signs</v>
          </cell>
          <cell r="I4099">
            <v>27.58</v>
          </cell>
          <cell r="J4099" t="str">
            <v>USD</v>
          </cell>
          <cell r="K4099" t="str">
            <v>Base</v>
          </cell>
          <cell r="L4099" t="str">
            <v>Yes</v>
          </cell>
          <cell r="M4099">
            <v>2039719</v>
          </cell>
          <cell r="N4099">
            <v>2038710</v>
          </cell>
          <cell r="O4099" t="str">
            <v>NETWORK_GEO</v>
          </cell>
          <cell r="P4099">
            <v>2.36</v>
          </cell>
          <cell r="Q4099">
            <v>1</v>
          </cell>
          <cell r="R4099" t="str">
            <v>Seller Fulfilled</v>
          </cell>
          <cell r="S4099" t="str">
            <v>Seller Fulfilled</v>
          </cell>
          <cell r="T4099" t="str">
            <v>6PX8HEY5GCZL</v>
          </cell>
          <cell r="U4099" t="str">
            <v>10764608043575</v>
          </cell>
        </row>
        <row r="4100">
          <cell r="A4100" t="str">
            <v>17080-EACH</v>
          </cell>
          <cell r="B4100">
            <v>507548842</v>
          </cell>
          <cell r="C4100" t="str">
            <v>BAZIC Essence Gel Pen 0.8mm Pastel Color, Comfort Grip, (6/Pack), 1-Pack</v>
          </cell>
          <cell r="D4100" t="str">
            <v>ACTIVE</v>
          </cell>
          <cell r="E4100" t="str">
            <v>PUBLISHED</v>
          </cell>
          <cell r="G4100" t="str">
            <v>Office &amp; Stationery</v>
          </cell>
          <cell r="H4100" t="str">
            <v>Pens</v>
          </cell>
          <cell r="I4100">
            <v>7.49</v>
          </cell>
          <cell r="J4100" t="str">
            <v>USD</v>
          </cell>
          <cell r="K4100" t="str">
            <v>Base</v>
          </cell>
          <cell r="L4100">
            <v>7.49</v>
          </cell>
          <cell r="M4100">
            <v>2039719</v>
          </cell>
          <cell r="N4100">
            <v>2038710</v>
          </cell>
          <cell r="O4100" t="str">
            <v>NETWORK_GEO</v>
          </cell>
          <cell r="P4100">
            <v>0.06</v>
          </cell>
          <cell r="Q4100">
            <v>1</v>
          </cell>
          <cell r="R4100" t="str">
            <v>Seller Fulfilled</v>
          </cell>
          <cell r="S4100" t="str">
            <v>Seller Fulfilled</v>
          </cell>
          <cell r="T4100" t="str">
            <v>6OTLU8KOCVFO</v>
          </cell>
          <cell r="U4100" t="str">
            <v>00764608043196</v>
          </cell>
        </row>
        <row r="4101">
          <cell r="A4101" t="str">
            <v>2030-BOX</v>
          </cell>
          <cell r="B4101">
            <v>938130091</v>
          </cell>
          <cell r="C4101" t="str">
            <v>BAZIC Silicone Glue 3.38Oz (100 mL), Waterproof Crack Resistant, 12-Pack</v>
          </cell>
          <cell r="D4101" t="str">
            <v>ACTIVE</v>
          </cell>
          <cell r="E4101" t="str">
            <v>PUBLISHED</v>
          </cell>
          <cell r="F4101" t="str">
            <v>Offer end date has passed,Price Adjusted</v>
          </cell>
          <cell r="G4101" t="str">
            <v>Home &amp; Garden</v>
          </cell>
          <cell r="H4101" t="str">
            <v>Yard Signs</v>
          </cell>
          <cell r="I4101">
            <v>8.24</v>
          </cell>
          <cell r="J4101" t="str">
            <v>USD</v>
          </cell>
          <cell r="K4101" t="str">
            <v>Base</v>
          </cell>
          <cell r="L4101" t="str">
            <v>Yes</v>
          </cell>
          <cell r="M4101">
            <v>2039872</v>
          </cell>
          <cell r="N4101">
            <v>2038710</v>
          </cell>
          <cell r="O4101" t="str">
            <v>NETWORK_GEO</v>
          </cell>
          <cell r="P4101">
            <v>0.25</v>
          </cell>
          <cell r="Q4101">
            <v>1</v>
          </cell>
          <cell r="R4101" t="str">
            <v>Seller Fulfilled</v>
          </cell>
          <cell r="S4101" t="str">
            <v>Seller Fulfilled</v>
          </cell>
          <cell r="T4101" t="str">
            <v>2Z8PZHCOIIY1</v>
          </cell>
          <cell r="U4101" t="str">
            <v>00469578586505</v>
          </cell>
        </row>
        <row r="4102">
          <cell r="A4102" t="str">
            <v>2049-SET3</v>
          </cell>
          <cell r="B4102">
            <v>491419117</v>
          </cell>
          <cell r="C4102" t="str">
            <v>BAZIC Glow in the Dark Glitter Glue, Non-Toxic Safe for Slime, 3-Packs</v>
          </cell>
          <cell r="D4102" t="str">
            <v>ARCHIVED</v>
          </cell>
          <cell r="E4102" t="str">
            <v>UNPUBLISHED</v>
          </cell>
          <cell r="F4102" t="str">
            <v>Offer end date has passed</v>
          </cell>
          <cell r="G4102" t="str">
            <v>Home &amp; Garden</v>
          </cell>
          <cell r="H4102" t="str">
            <v>Plaques &amp; Signs</v>
          </cell>
          <cell r="I4102">
            <v>8</v>
          </cell>
          <cell r="J4102" t="str">
            <v>USD</v>
          </cell>
          <cell r="K4102" t="str">
            <v>Base</v>
          </cell>
          <cell r="L4102" t="str">
            <v>Yes</v>
          </cell>
          <cell r="M4102">
            <v>2039872</v>
          </cell>
          <cell r="N4102">
            <v>2038710</v>
          </cell>
          <cell r="O4102" t="str">
            <v>NETWORK_GEO</v>
          </cell>
          <cell r="P4102">
            <v>0.04</v>
          </cell>
          <cell r="Q4102">
            <v>1</v>
          </cell>
          <cell r="R4102" t="str">
            <v>Seller Fulfilled</v>
          </cell>
          <cell r="S4102" t="str">
            <v>Seller Fulfilled</v>
          </cell>
          <cell r="T4102" t="str">
            <v>2ZTMEQX1YOZR</v>
          </cell>
          <cell r="U4102" t="str">
            <v>00764608043233</v>
          </cell>
        </row>
        <row r="4103">
          <cell r="A4103" t="str">
            <v>2055-CASE</v>
          </cell>
          <cell r="B4103">
            <v>518125503</v>
          </cell>
          <cell r="C4103" t="str">
            <v>BAZIC Washable Disappearing Purple Glue Stick 8g Acid Free Glue Sticks, 288-count</v>
          </cell>
          <cell r="D4103" t="str">
            <v>ACTIVE</v>
          </cell>
          <cell r="E4103" t="str">
            <v>PUBLISHED</v>
          </cell>
          <cell r="F4103"/>
          <cell r="G4103" t="str">
            <v>Office &amp; Stationery</v>
          </cell>
          <cell r="H4103" t="str">
            <v>Markers</v>
          </cell>
          <cell r="I4103">
            <v>9.25</v>
          </cell>
          <cell r="J4103" t="str">
            <v>USD</v>
          </cell>
          <cell r="K4103" t="str">
            <v>Base</v>
          </cell>
          <cell r="L4103" t="str">
            <v>Yes</v>
          </cell>
          <cell r="M4103">
            <v>2039872</v>
          </cell>
          <cell r="N4103">
            <v>2039746</v>
          </cell>
          <cell r="O4103" t="str">
            <v>NETWORK_GEO</v>
          </cell>
          <cell r="P4103">
            <v>0.26</v>
          </cell>
          <cell r="Q4103">
            <v>1</v>
          </cell>
          <cell r="R4103" t="str">
            <v>Seller Fulfilled</v>
          </cell>
          <cell r="S4103" t="str">
            <v>Seller Fulfilled</v>
          </cell>
          <cell r="T4103" t="str">
            <v>61HW130JMPLS</v>
          </cell>
          <cell r="U4103" t="str">
            <v>00465116903315</v>
          </cell>
        </row>
        <row r="4104">
          <cell r="A4104" t="str">
            <v>2317-BOX</v>
          </cell>
          <cell r="B4104">
            <v>153196533</v>
          </cell>
          <cell r="C4104" t="str">
            <v>BAZIC Highlighter Assorted Color Chisel Broad Line Marker (4/Pack), 24-Packs</v>
          </cell>
          <cell r="D4104" t="str">
            <v>ACTIVE</v>
          </cell>
          <cell r="E4104" t="str">
            <v>PUBLISHED</v>
          </cell>
          <cell r="G4104" t="str">
            <v>Office &amp; Stationery</v>
          </cell>
          <cell r="H4104" t="str">
            <v>Highlighters</v>
          </cell>
          <cell r="I4104">
            <v>47.95</v>
          </cell>
          <cell r="J4104" t="str">
            <v>USD</v>
          </cell>
          <cell r="K4104" t="str">
            <v>Base</v>
          </cell>
          <cell r="L4104">
            <v>47.95</v>
          </cell>
          <cell r="M4104">
            <v>2039896</v>
          </cell>
          <cell r="N4104">
            <v>2038710</v>
          </cell>
          <cell r="O4104" t="str">
            <v>NETWORK_GEO</v>
          </cell>
          <cell r="P4104">
            <v>0.94</v>
          </cell>
          <cell r="Q4104">
            <v>1</v>
          </cell>
          <cell r="R4104" t="str">
            <v>Seller Fulfilled</v>
          </cell>
          <cell r="S4104" t="str">
            <v>Seller Fulfilled</v>
          </cell>
          <cell r="T4104" t="str">
            <v>6HWI77S39T2I</v>
          </cell>
          <cell r="U4104" t="str">
            <v>00814625012146</v>
          </cell>
        </row>
        <row r="4105">
          <cell r="A4105" t="str">
            <v>250-CASE</v>
          </cell>
          <cell r="B4105">
            <v>5324109603</v>
          </cell>
          <cell r="C4105" t="str">
            <v>BAZIC Brass Plated Fasteners 1/2 Inch, Round Head Paper Fastener Brads (100/Pack), 144-Pack</v>
          </cell>
          <cell r="D4105" t="str">
            <v>ACTIVE</v>
          </cell>
          <cell r="E4105" t="str">
            <v>PUBLISHED</v>
          </cell>
          <cell r="F4105" t="str">
            <v>Offer end date has passed</v>
          </cell>
          <cell r="G4105" t="str">
            <v>Office &amp; Stationery</v>
          </cell>
          <cell r="H4105" t="str">
            <v>Markers</v>
          </cell>
          <cell r="I4105">
            <v>8.89</v>
          </cell>
          <cell r="J4105" t="str">
            <v>USD</v>
          </cell>
          <cell r="K4105" t="str">
            <v>Base</v>
          </cell>
          <cell r="L4105" t="str">
            <v>Yes</v>
          </cell>
          <cell r="M4105">
            <v>2039905</v>
          </cell>
          <cell r="N4105">
            <v>2039746</v>
          </cell>
          <cell r="O4105" t="str">
            <v>NETWORK_GEO</v>
          </cell>
          <cell r="P4105">
            <v>0.06</v>
          </cell>
          <cell r="Q4105">
            <v>1</v>
          </cell>
          <cell r="R4105" t="str">
            <v>Seller Fulfilled</v>
          </cell>
          <cell r="S4105" t="str">
            <v>Walmart Fulfilled</v>
          </cell>
          <cell r="T4105" t="str">
            <v>2KIOUXEMRSX5</v>
          </cell>
          <cell r="U4105" t="str">
            <v>00764608012376</v>
          </cell>
        </row>
        <row r="4106">
          <cell r="A4106" t="str">
            <v>33160-CASE</v>
          </cell>
          <cell r="B4106">
            <v>417593953</v>
          </cell>
          <cell r="C4106" t="str">
            <v>KAPPA Word-Find Treasury Puzzle Book - 8" x 5" 2 Titles, Word Search, 48-Pack</v>
          </cell>
          <cell r="D4106" t="str">
            <v>ARCHIVED</v>
          </cell>
          <cell r="E4106" t="str">
            <v>UNPUBLISHED</v>
          </cell>
          <cell r="F4106" t="str">
            <v>Offer end date has passed</v>
          </cell>
          <cell r="G4106" t="str">
            <v>Office &amp; Stationery</v>
          </cell>
          <cell r="H4106" t="str">
            <v>Pens</v>
          </cell>
          <cell r="I4106">
            <v>154.76</v>
          </cell>
          <cell r="J4106" t="str">
            <v>USD</v>
          </cell>
          <cell r="K4106" t="str">
            <v>Base</v>
          </cell>
          <cell r="L4106" t="str">
            <v>Yes</v>
          </cell>
          <cell r="M4106">
            <v>2038708</v>
          </cell>
          <cell r="N4106">
            <v>2039719</v>
          </cell>
          <cell r="O4106" t="str">
            <v>NETWORK_GEO</v>
          </cell>
          <cell r="P4106">
            <v>21.48</v>
          </cell>
          <cell r="Q4106">
            <v>1</v>
          </cell>
          <cell r="R4106" t="str">
            <v>Seller Fulfilled</v>
          </cell>
          <cell r="S4106" t="str">
            <v>Seller Fulfilled</v>
          </cell>
          <cell r="T4106" t="str">
            <v>18DOZ9AUOM57</v>
          </cell>
          <cell r="U4106" t="str">
            <v>20764608170070</v>
          </cell>
        </row>
        <row r="4107">
          <cell r="A4107" t="str">
            <v>3336-PACK2</v>
          </cell>
          <cell r="B4107">
            <v>176854349</v>
          </cell>
          <cell r="C4107" t="str">
            <v>BAZIC Modeling Clay Green Color 1 lb, Non Toxic Dough for Crafting, 2-Packs</v>
          </cell>
          <cell r="D4107" t="str">
            <v>ACTIVE</v>
          </cell>
          <cell r="E4107" t="str">
            <v>PUBLISHED</v>
          </cell>
          <cell r="F4107" t="str">
            <v>Offer end date has passed</v>
          </cell>
          <cell r="G4107" t="str">
            <v>Office &amp; Stationery</v>
          </cell>
          <cell r="H4107" t="str">
            <v>Pens</v>
          </cell>
          <cell r="I4107">
            <v>7.99</v>
          </cell>
          <cell r="J4107" t="str">
            <v>USD</v>
          </cell>
          <cell r="K4107" t="str">
            <v>Base</v>
          </cell>
          <cell r="L4107" t="str">
            <v>Yes</v>
          </cell>
          <cell r="M4107">
            <v>2039741</v>
          </cell>
          <cell r="N4107">
            <v>2039719</v>
          </cell>
          <cell r="O4107" t="str">
            <v>NETWORK_GEO</v>
          </cell>
          <cell r="P4107">
            <v>0.11</v>
          </cell>
          <cell r="Q4107">
            <v>1</v>
          </cell>
          <cell r="R4107" t="str">
            <v>Seller Fulfilled</v>
          </cell>
          <cell r="S4107" t="str">
            <v>Seller Fulfilled</v>
          </cell>
          <cell r="T4107" t="str">
            <v>1G0TD61B41FT</v>
          </cell>
          <cell r="U4107" t="str">
            <v>00764608017081</v>
          </cell>
        </row>
        <row r="4108">
          <cell r="A4108" t="str">
            <v>3828-BOX</v>
          </cell>
          <cell r="B4108">
            <v>923042362</v>
          </cell>
          <cell r="C4108" t="str">
            <v>BAZIC 2" Gold Metallic Color Alphabet &amp; Numbers Stickers (72/Pack) / Box Qty - 24</v>
          </cell>
          <cell r="D4108" t="str">
            <v>ACTIVE</v>
          </cell>
          <cell r="E4108" t="str">
            <v>PUBLISHED</v>
          </cell>
          <cell r="G4108" t="str">
            <v>Crafts</v>
          </cell>
          <cell r="H4108" t="str">
            <v>Stickers</v>
          </cell>
          <cell r="I4108">
            <v>38.49</v>
          </cell>
          <cell r="J4108" t="str">
            <v>USD</v>
          </cell>
          <cell r="K4108" t="str">
            <v>Base</v>
          </cell>
          <cell r="L4108">
            <v>38.49</v>
          </cell>
          <cell r="M4108">
            <v>2038710</v>
          </cell>
          <cell r="N4108">
            <v>2039719</v>
          </cell>
          <cell r="O4108" t="str">
            <v>NETWORK_GEO</v>
          </cell>
          <cell r="P4108">
            <v>6.97</v>
          </cell>
          <cell r="Q4108">
            <v>1</v>
          </cell>
          <cell r="R4108" t="str">
            <v>Seller Fulfilled</v>
          </cell>
          <cell r="S4108" t="str">
            <v>Seller Fulfilled</v>
          </cell>
          <cell r="T4108" t="str">
            <v>2KBJMU485OU2</v>
          </cell>
          <cell r="U4108" t="str">
            <v>20764608171046</v>
          </cell>
        </row>
        <row r="4109">
          <cell r="A4109" t="str">
            <v>3989-BOX</v>
          </cell>
          <cell r="B4109">
            <v>139394180</v>
          </cell>
          <cell r="C4109" t="str">
            <v>BAZIC Jumbo Kid's Paint Brush Set (4/Pack) / Box Qty - 24</v>
          </cell>
          <cell r="D4109" t="str">
            <v>ACTIVE</v>
          </cell>
          <cell r="E4109" t="str">
            <v>PUBLISHED</v>
          </cell>
          <cell r="G4109" t="str">
            <v>Crafts</v>
          </cell>
          <cell r="H4109" t="str">
            <v>Art Brushes</v>
          </cell>
          <cell r="I4109">
            <v>57.49</v>
          </cell>
          <cell r="J4109" t="str">
            <v>USD</v>
          </cell>
          <cell r="K4109" t="str">
            <v>Base</v>
          </cell>
          <cell r="L4109">
            <v>57.49</v>
          </cell>
          <cell r="M4109">
            <v>2039747</v>
          </cell>
          <cell r="N4109">
            <v>2039719</v>
          </cell>
          <cell r="O4109" t="str">
            <v>NETWORK_GEO</v>
          </cell>
          <cell r="P4109">
            <v>2.2799999999999998</v>
          </cell>
          <cell r="Q4109">
            <v>1</v>
          </cell>
          <cell r="R4109" t="str">
            <v>Seller Fulfilled</v>
          </cell>
          <cell r="S4109" t="str">
            <v>Walmart Fulfilled</v>
          </cell>
          <cell r="T4109" t="str">
            <v>3H3HQC6TP7SY</v>
          </cell>
          <cell r="U4109" t="str">
            <v>10764608017538</v>
          </cell>
        </row>
        <row r="4110">
          <cell r="A4110" t="str">
            <v>4414-SET6</v>
          </cell>
          <cell r="B4110">
            <v>275039605</v>
          </cell>
          <cell r="C4110" t="str">
            <v>BAZIC 5.75" Two-Tone Soft Grip Stainless Steel Scissors, 6-Pack</v>
          </cell>
          <cell r="D4110" t="str">
            <v>ACTIVE</v>
          </cell>
          <cell r="E4110" t="str">
            <v>PUBLISHED</v>
          </cell>
          <cell r="G4110" t="str">
            <v>Office &amp; Stationery</v>
          </cell>
          <cell r="H4110" t="str">
            <v>Scissors</v>
          </cell>
          <cell r="I4110">
            <v>12.06</v>
          </cell>
          <cell r="J4110" t="str">
            <v>USD</v>
          </cell>
          <cell r="K4110" t="str">
            <v>Base</v>
          </cell>
          <cell r="L4110">
            <v>12.06</v>
          </cell>
          <cell r="M4110">
            <v>2039728</v>
          </cell>
          <cell r="N4110">
            <v>2039719</v>
          </cell>
          <cell r="O4110" t="str">
            <v>ALWAYS_TWO_DAY</v>
          </cell>
          <cell r="P4110">
            <v>0.13</v>
          </cell>
          <cell r="Q4110">
            <v>1</v>
          </cell>
          <cell r="R4110" t="str">
            <v>Walmart Fulfilled</v>
          </cell>
          <cell r="S4110" t="str">
            <v>Seller Fulfilled</v>
          </cell>
          <cell r="T4110" t="str">
            <v>1BE83SZREJXY</v>
          </cell>
          <cell r="U4110" t="str">
            <v>00764608017548</v>
          </cell>
        </row>
        <row r="4111">
          <cell r="A4111" t="str">
            <v>45090-CASE</v>
          </cell>
          <cell r="B4111">
            <v>500030939</v>
          </cell>
          <cell r="C4111" t="str">
            <v>Happy Kitty Coloring Book 2 Title, for Learning Activity Drawing, 80 Pages, 36-Pack</v>
          </cell>
          <cell r="D4111" t="str">
            <v>ACTIVE</v>
          </cell>
          <cell r="E4111" t="str">
            <v>PUBLISHED</v>
          </cell>
          <cell r="G4111" t="str">
            <v>Crafts</v>
          </cell>
          <cell r="H4111" t="str">
            <v>Coloring Books</v>
          </cell>
          <cell r="I4111">
            <v>48.94</v>
          </cell>
          <cell r="J4111" t="str">
            <v>USD</v>
          </cell>
          <cell r="K4111" t="str">
            <v>Base</v>
          </cell>
          <cell r="L4111">
            <v>48.94</v>
          </cell>
          <cell r="M4111">
            <v>2038710</v>
          </cell>
          <cell r="N4111">
            <v>2039719</v>
          </cell>
          <cell r="O4111" t="str">
            <v>NETWORK_GEO</v>
          </cell>
          <cell r="P4111">
            <v>2.7</v>
          </cell>
          <cell r="Q4111">
            <v>1</v>
          </cell>
          <cell r="R4111" t="str">
            <v>Seller Fulfilled</v>
          </cell>
          <cell r="S4111" t="str">
            <v>Seller Fulfilled</v>
          </cell>
          <cell r="T4111" t="str">
            <v>1W54DBWWVLWK</v>
          </cell>
          <cell r="U4111" t="str">
            <v>10764608017705</v>
          </cell>
        </row>
        <row r="4112">
          <cell r="A4112" t="str">
            <v>46647-CASE</v>
          </cell>
          <cell r="B4112">
            <v>15118916616</v>
          </cell>
          <cell r="C4112" t="str">
            <v>SpongeBob Coloring Book 1 Title, Fun Game Workbook for Learning Drawing Coloring, 80 Pages, 24-Pack</v>
          </cell>
          <cell r="D4112" t="str">
            <v>ACTIVE</v>
          </cell>
          <cell r="E4112" t="str">
            <v>PUBLISHED</v>
          </cell>
          <cell r="G4112" t="str">
            <v>Crafts</v>
          </cell>
          <cell r="H4112" t="str">
            <v>Coloring Books</v>
          </cell>
          <cell r="I4112">
            <v>41.5</v>
          </cell>
          <cell r="J4112" t="str">
            <v>USD</v>
          </cell>
          <cell r="K4112" t="str">
            <v>Base</v>
          </cell>
          <cell r="L4112">
            <v>41.5</v>
          </cell>
          <cell r="M4112">
            <v>2038710</v>
          </cell>
          <cell r="N4112">
            <v>2038710</v>
          </cell>
          <cell r="O4112" t="str">
            <v>NETWORK_GEO</v>
          </cell>
          <cell r="P4112">
            <v>0.4</v>
          </cell>
          <cell r="Q4112">
            <v>1</v>
          </cell>
          <cell r="R4112" t="str">
            <v>Seller Fulfilled</v>
          </cell>
          <cell r="S4112" t="str">
            <v>Seller Fulfilled</v>
          </cell>
          <cell r="T4112" t="str">
            <v>62W7AYWGCEHT</v>
          </cell>
          <cell r="U4112" t="str">
            <v>00462365387378</v>
          </cell>
        </row>
        <row r="4113">
          <cell r="A4113" t="str">
            <v>5018-CASE</v>
          </cell>
          <cell r="B4113">
            <v>262501648</v>
          </cell>
          <cell r="C4113" t="str">
            <v>BAZIC Poster Board Tellow 22" X 28", Bulk Boards for School Craft, 25-Pack</v>
          </cell>
          <cell r="D4113" t="str">
            <v>ACTIVE</v>
          </cell>
          <cell r="E4113" t="str">
            <v>PUBLISHED</v>
          </cell>
          <cell r="F4113" t="str">
            <v>Offer end date has passed,No Match Found - Adjusted to your last submitted price</v>
          </cell>
          <cell r="G4113" t="str">
            <v>Office &amp; Stationery</v>
          </cell>
          <cell r="H4113" t="str">
            <v>Pocket Folders</v>
          </cell>
          <cell r="I4113">
            <v>12.99</v>
          </cell>
          <cell r="J4113" t="str">
            <v>USD</v>
          </cell>
          <cell r="K4113" t="str">
            <v>Base</v>
          </cell>
          <cell r="L4113" t="str">
            <v>Yes</v>
          </cell>
          <cell r="M4113">
            <v>2039749</v>
          </cell>
          <cell r="N4113">
            <v>2039742</v>
          </cell>
          <cell r="O4113" t="str">
            <v>NETWORK_GEO</v>
          </cell>
          <cell r="P4113">
            <v>0.6</v>
          </cell>
          <cell r="Q4113">
            <v>1</v>
          </cell>
          <cell r="R4113" t="str">
            <v>Seller Fulfilled</v>
          </cell>
          <cell r="S4113" t="str">
            <v>Seller Fulfilled</v>
          </cell>
          <cell r="T4113" t="str">
            <v>2PBG2X00BT50</v>
          </cell>
          <cell r="U4113" t="str">
            <v>00466376102883</v>
          </cell>
        </row>
        <row r="4114">
          <cell r="A4114" t="str">
            <v>5082-PACK4</v>
          </cell>
          <cell r="B4114">
            <v>13658757734</v>
          </cell>
          <cell r="C4114" t="str">
            <v>BAZIC General Purpose Sales Order Book, 3 11/32" x 5 5/8", 50 Sets Per Book, 2 Part Carbonless, White &amp; Canary, Bound Wraparound Cover, 4 Books</v>
          </cell>
          <cell r="D4114" t="str">
            <v>ACTIVE</v>
          </cell>
          <cell r="E4114" t="str">
            <v>PUBLISHED</v>
          </cell>
          <cell r="F4114" t="str">
            <v>PRICING_ERROR,PRICING_ERROR</v>
          </cell>
          <cell r="G4114" t="str">
            <v>Office &amp; Stationery</v>
          </cell>
          <cell r="H4114" t="str">
            <v>Record Books &amp; Ledgers</v>
          </cell>
          <cell r="I4114">
            <v>11.49</v>
          </cell>
          <cell r="J4114" t="str">
            <v>USD</v>
          </cell>
          <cell r="K4114" t="str">
            <v>Base</v>
          </cell>
          <cell r="L4114">
            <v>11.49</v>
          </cell>
          <cell r="M4114">
            <v>2038710</v>
          </cell>
          <cell r="N4114">
            <v>2039742</v>
          </cell>
          <cell r="O4114">
            <v>0.64</v>
          </cell>
          <cell r="P4114">
            <v>0.41</v>
          </cell>
          <cell r="Q4114">
            <v>1</v>
          </cell>
          <cell r="R4114" t="str">
            <v>Seller Fulfilled</v>
          </cell>
          <cell r="S4114" t="str">
            <v>Seller Fulfilled</v>
          </cell>
          <cell r="T4114" t="str">
            <v>4KKHFXPYF7I1</v>
          </cell>
          <cell r="U4114" t="str">
            <v>00764608021200</v>
          </cell>
        </row>
        <row r="4115">
          <cell r="A4115" t="str">
            <v>5087-PACK2</v>
          </cell>
          <cell r="B4115">
            <v>928822865</v>
          </cell>
          <cell r="C4115" t="str">
            <v>BAZIC Primary Journal Composition Book Blue Marble, 100 Sheet Grades K- 2, 4-Pack</v>
          </cell>
          <cell r="D4115" t="str">
            <v>ACTIVE</v>
          </cell>
          <cell r="E4115" t="str">
            <v>PUBLISHED</v>
          </cell>
          <cell r="F4115" t="str">
            <v>Reasonable price requirements are not met,Reasonable Price Not Satisfied</v>
          </cell>
          <cell r="G4115" t="str">
            <v>Office &amp; Stationery</v>
          </cell>
          <cell r="H4115" t="str">
            <v>Pocket Folders</v>
          </cell>
          <cell r="I4115">
            <v>72.989999999999995</v>
          </cell>
          <cell r="J4115" t="str">
            <v>USD</v>
          </cell>
          <cell r="K4115" t="str">
            <v>Base</v>
          </cell>
          <cell r="L4115" t="str">
            <v>Yes</v>
          </cell>
          <cell r="M4115">
            <v>2038710</v>
          </cell>
          <cell r="N4115">
            <v>2039742</v>
          </cell>
          <cell r="O4115" t="str">
            <v>NETWORK_GEO</v>
          </cell>
          <cell r="P4115">
            <v>7.6</v>
          </cell>
          <cell r="Q4115">
            <v>1</v>
          </cell>
          <cell r="R4115" t="str">
            <v>Seller Fulfilled</v>
          </cell>
          <cell r="S4115" t="str">
            <v>Seller Fulfilled</v>
          </cell>
          <cell r="T4115" t="str">
            <v>2DOMLTI3LRRT</v>
          </cell>
          <cell r="U4115" t="str">
            <v>20764608021419</v>
          </cell>
        </row>
        <row r="4116">
          <cell r="A4116" t="str">
            <v>5153-BOX</v>
          </cell>
          <cell r="B4116">
            <v>781095306</v>
          </cell>
          <cell r="C4116" t="str">
            <v>BAZIC Neon Page Markers 1x1.7 Neon Index Tabs, (150 Flags/Pack), 24-Pack</v>
          </cell>
          <cell r="D4116" t="str">
            <v>ACTIVE</v>
          </cell>
          <cell r="E4116" t="str">
            <v>PUBLISHED</v>
          </cell>
          <cell r="F4116" t="str">
            <v>Reasonable price requirements are not met</v>
          </cell>
          <cell r="G4116" t="str">
            <v>Office &amp; Stationery</v>
          </cell>
          <cell r="H4116" t="str">
            <v>Index Tabs</v>
          </cell>
          <cell r="I4116">
            <v>35.99</v>
          </cell>
          <cell r="J4116" t="str">
            <v>USD</v>
          </cell>
          <cell r="K4116" t="str">
            <v>Base</v>
          </cell>
          <cell r="L4116" t="str">
            <v>Yes</v>
          </cell>
          <cell r="M4116">
            <v>2039889</v>
          </cell>
          <cell r="N4116">
            <v>2039721</v>
          </cell>
          <cell r="O4116" t="str">
            <v>NETWORK_GEO</v>
          </cell>
          <cell r="P4116">
            <v>6.4</v>
          </cell>
          <cell r="Q4116">
            <v>1</v>
          </cell>
          <cell r="R4116" t="str">
            <v>Seller Fulfilled</v>
          </cell>
          <cell r="S4116" t="str">
            <v>Seller Fulfilled</v>
          </cell>
          <cell r="T4116" t="str">
            <v>74UCEKOAD8H5</v>
          </cell>
          <cell r="U4116" t="str">
            <v>10764608022075</v>
          </cell>
        </row>
        <row r="4117">
          <cell r="A4117" t="str">
            <v>530-CASE</v>
          </cell>
          <cell r="B4117">
            <v>754944826</v>
          </cell>
          <cell r="C4117" t="str">
            <v>BAZIC White Poster Board 22" X 14", For School Craft, (3/Pack), 48-Pack</v>
          </cell>
          <cell r="D4117" t="str">
            <v>ACTIVE</v>
          </cell>
          <cell r="E4117" t="str">
            <v>PUBLISHED</v>
          </cell>
          <cell r="F4117" t="str">
            <v>Offer end date has passed</v>
          </cell>
          <cell r="G4117" t="str">
            <v>Office &amp; Stationery</v>
          </cell>
          <cell r="H4117" t="str">
            <v>Poster Boards</v>
          </cell>
          <cell r="I4117">
            <v>81.849999999999994</v>
          </cell>
          <cell r="J4117" t="str">
            <v>USD</v>
          </cell>
          <cell r="K4117" t="str">
            <v>Base</v>
          </cell>
          <cell r="L4117">
            <v>81.849999999999994</v>
          </cell>
          <cell r="M4117">
            <v>2039749</v>
          </cell>
          <cell r="N4117">
            <v>2039896</v>
          </cell>
          <cell r="O4117">
            <v>18.5</v>
          </cell>
          <cell r="P4117">
            <v>1.92</v>
          </cell>
          <cell r="Q4117">
            <v>1</v>
          </cell>
          <cell r="R4117" t="str">
            <v>Seller Fulfilled</v>
          </cell>
          <cell r="S4117" t="str">
            <v>Seller Fulfilled</v>
          </cell>
          <cell r="T4117" t="str">
            <v>33C3CT0ULPEF</v>
          </cell>
          <cell r="U4117" t="str">
            <v>10764608023072</v>
          </cell>
        </row>
        <row r="4118">
          <cell r="A4118" t="str">
            <v>5471-CASE</v>
          </cell>
          <cell r="B4118">
            <v>103280418</v>
          </cell>
          <cell r="C4118" t="str">
            <v>BAZIC Polka Dot Poly Cover Composition Book 5"x7" 80 Sheets, Assorted Color, 48-Pack</v>
          </cell>
          <cell r="D4118" t="str">
            <v>ACTIVE</v>
          </cell>
          <cell r="E4118" t="str">
            <v>PUBLISHED</v>
          </cell>
          <cell r="F4118" t="str">
            <v>Republish (For Walmart internal use only: 00),Current Offer At Or Below Target</v>
          </cell>
          <cell r="G4118" t="str">
            <v>Office &amp; Stationery</v>
          </cell>
          <cell r="H4118" t="str">
            <v>Rulers</v>
          </cell>
          <cell r="I4118">
            <v>30.99</v>
          </cell>
          <cell r="J4118" t="str">
            <v>USD</v>
          </cell>
          <cell r="K4118" t="str">
            <v>Base</v>
          </cell>
          <cell r="L4118" t="str">
            <v>Yes</v>
          </cell>
          <cell r="M4118">
            <v>2038710</v>
          </cell>
          <cell r="N4118">
            <v>2039731</v>
          </cell>
          <cell r="O4118" t="str">
            <v>NETWORK_GEO</v>
          </cell>
          <cell r="P4118">
            <v>2.46</v>
          </cell>
          <cell r="Q4118">
            <v>1</v>
          </cell>
          <cell r="R4118" t="str">
            <v>Seller Fulfilled</v>
          </cell>
          <cell r="S4118" t="str">
            <v>Seller Fulfilled</v>
          </cell>
          <cell r="T4118" t="str">
            <v>2SYKTIPR9YQF</v>
          </cell>
          <cell r="U4118" t="str">
            <v>10764608003067</v>
          </cell>
        </row>
        <row r="4119">
          <cell r="A4119" t="str">
            <v>701-BOX</v>
          </cell>
          <cell r="B4119">
            <v>691354518</v>
          </cell>
          <cell r="C4119" t="str">
            <v>BAZIC Titan Mechanical Pencil 0.7mm, Latex Free Eraser, (3/Pack), 24-Pack</v>
          </cell>
          <cell r="D4119" t="str">
            <v>ACTIVE</v>
          </cell>
          <cell r="E4119" t="str">
            <v>PUBLISHED</v>
          </cell>
          <cell r="G4119" t="str">
            <v>Office &amp; Stationery</v>
          </cell>
          <cell r="H4119" t="str">
            <v>Mechanical Pencils</v>
          </cell>
          <cell r="I4119">
            <v>39.99</v>
          </cell>
          <cell r="J4119" t="str">
            <v>USD</v>
          </cell>
          <cell r="K4119" t="str">
            <v>Base</v>
          </cell>
          <cell r="L4119">
            <v>39.99</v>
          </cell>
          <cell r="M4119">
            <v>2039720</v>
          </cell>
          <cell r="N4119">
            <v>2039742</v>
          </cell>
          <cell r="O4119" t="str">
            <v>NETWORK_GEO</v>
          </cell>
          <cell r="P4119">
            <v>7.12</v>
          </cell>
          <cell r="Q4119">
            <v>1</v>
          </cell>
          <cell r="R4119" t="str">
            <v>Seller Fulfilled</v>
          </cell>
          <cell r="S4119" t="str">
            <v>Seller Fulfilled</v>
          </cell>
          <cell r="T4119" t="str">
            <v>5VVTZVNZVUAP</v>
          </cell>
          <cell r="U4119" t="str">
            <v>20764608031630</v>
          </cell>
        </row>
        <row r="4120">
          <cell r="A4120" t="str">
            <v>744-EACH</v>
          </cell>
          <cell r="B4120">
            <v>38300585</v>
          </cell>
          <cell r="C4120" t="str">
            <v>BAZIC Drawing Sketching Pencil Set, for Beginner Artist (6/Pack), 1-Pack</v>
          </cell>
          <cell r="D4120" t="str">
            <v>ACTIVE</v>
          </cell>
          <cell r="E4120" t="str">
            <v>PUBLISHED</v>
          </cell>
          <cell r="F4120" t="str">
            <v>Compliance - Childrenâ€™s Product Policy,No Match Found - Adjusted to your last submitted price</v>
          </cell>
          <cell r="G4120" t="str">
            <v>Office &amp; Stationery</v>
          </cell>
          <cell r="H4120" t="str">
            <v>File Folders</v>
          </cell>
          <cell r="I4120">
            <v>59.89</v>
          </cell>
          <cell r="J4120" t="str">
            <v>USD</v>
          </cell>
          <cell r="K4120" t="str">
            <v>Base</v>
          </cell>
          <cell r="L4120" t="str">
            <v>Yes</v>
          </cell>
          <cell r="M4120">
            <v>2039720</v>
          </cell>
          <cell r="N4120">
            <v>2039742</v>
          </cell>
          <cell r="O4120" t="str">
            <v>NETWORK_GEO</v>
          </cell>
          <cell r="P4120">
            <v>5.64</v>
          </cell>
          <cell r="Q4120">
            <v>1</v>
          </cell>
          <cell r="R4120" t="str">
            <v>Seller Fulfilled</v>
          </cell>
          <cell r="S4120" t="str">
            <v>Walmart Fulfilled</v>
          </cell>
          <cell r="T4120" t="str">
            <v>3T0A8O6X1MM1</v>
          </cell>
          <cell r="U4120" t="str">
            <v>20764608031784</v>
          </cell>
        </row>
        <row r="4121">
          <cell r="A4121" t="str">
            <v>954-PACK2</v>
          </cell>
          <cell r="B4121">
            <v>245736803</v>
          </cell>
          <cell r="C4121" t="str">
            <v>BAZIC General Purpose Masking Tape 1.41" X 2160" (60 Yards), 2-Packs</v>
          </cell>
          <cell r="D4121" t="str">
            <v>ACTIVE</v>
          </cell>
          <cell r="E4121" t="str">
            <v>PUBLISHED</v>
          </cell>
          <cell r="F4121" t="str">
            <v>Republish (For Walmart internal use only: 00)</v>
          </cell>
          <cell r="G4121" t="str">
            <v>Office &amp; Stationery</v>
          </cell>
          <cell r="H4121" t="str">
            <v>Masking Tapes</v>
          </cell>
          <cell r="I4121">
            <v>17.89</v>
          </cell>
          <cell r="J4121" t="str">
            <v>USD</v>
          </cell>
          <cell r="K4121" t="str">
            <v>Base</v>
          </cell>
          <cell r="L4121">
            <v>17.89</v>
          </cell>
          <cell r="M4121">
            <v>2038710</v>
          </cell>
          <cell r="N4121">
            <v>2038710</v>
          </cell>
          <cell r="O4121" t="str">
            <v>NETWORK_GEO</v>
          </cell>
          <cell r="P4121">
            <v>0.45</v>
          </cell>
          <cell r="Q4121">
            <v>1</v>
          </cell>
          <cell r="R4121" t="str">
            <v>WFS Eligible</v>
          </cell>
          <cell r="S4121" t="str">
            <v>Seller Fulfilled</v>
          </cell>
          <cell r="T4121" t="str">
            <v>66SXJTTNLI5G</v>
          </cell>
          <cell r="U4121" t="str">
            <v>00764608031827</v>
          </cell>
        </row>
        <row r="4122">
          <cell r="A4122" t="str">
            <v>L-52-EACH</v>
          </cell>
          <cell r="B4122">
            <v>452461709</v>
          </cell>
          <cell r="C4122" t="str">
            <v>BAZIC No Exchange No Refunds Sign 12"x16", Waterproof Indoor Signage, 1-Pack</v>
          </cell>
          <cell r="D4122" t="str">
            <v>ARCHIVED</v>
          </cell>
          <cell r="E4122" t="str">
            <v>UNPUBLISHED</v>
          </cell>
          <cell r="F4122" t="str">
            <v>Offer end date has passed</v>
          </cell>
          <cell r="G4122" t="str">
            <v>Home &amp; Garden</v>
          </cell>
          <cell r="H4122" t="str">
            <v>Plaques &amp; Signs</v>
          </cell>
          <cell r="I4122">
            <v>6.49</v>
          </cell>
          <cell r="J4122" t="str">
            <v>USD</v>
          </cell>
          <cell r="K4122" t="str">
            <v>Base</v>
          </cell>
          <cell r="L4122" t="str">
            <v>Yes</v>
          </cell>
          <cell r="M4122">
            <v>2038710</v>
          </cell>
          <cell r="N4122">
            <v>2039742</v>
          </cell>
          <cell r="O4122">
            <v>0.11</v>
          </cell>
          <cell r="P4122">
            <v>6.88</v>
          </cell>
          <cell r="Q4122">
            <v>1</v>
          </cell>
          <cell r="R4122" t="str">
            <v>Seller Fulfilled</v>
          </cell>
          <cell r="S4122" t="str">
            <v>Seller Fulfilled</v>
          </cell>
          <cell r="T4122" t="str">
            <v>54BKJ6HWLE9C</v>
          </cell>
          <cell r="U4122" t="str">
            <v>10764608031855</v>
          </cell>
        </row>
        <row r="4123">
          <cell r="A4123" t="str">
            <v>1039-EACH</v>
          </cell>
          <cell r="B4123">
            <v>582477628</v>
          </cell>
          <cell r="C4123" t="str">
            <v>BAZIC 1039 Basic Backpack, Burgundy, 16"</v>
          </cell>
          <cell r="D4123" t="str">
            <v>ACTIVE</v>
          </cell>
          <cell r="E4123" t="str">
            <v>PUBLISHED</v>
          </cell>
          <cell r="F4123" t="str">
            <v>Offer end date has passed</v>
          </cell>
          <cell r="G4123" t="str">
            <v>Travel, Luggage &amp; Accessories</v>
          </cell>
          <cell r="H4123" t="str">
            <v>Backpacks</v>
          </cell>
          <cell r="I4123">
            <v>15.49</v>
          </cell>
          <cell r="J4123" t="str">
            <v>USD</v>
          </cell>
          <cell r="K4123" t="str">
            <v>Base</v>
          </cell>
          <cell r="L4123">
            <v>15.49</v>
          </cell>
          <cell r="M4123">
            <v>2038980</v>
          </cell>
          <cell r="N4123">
            <v>2039889</v>
          </cell>
          <cell r="O4123">
            <v>0.65</v>
          </cell>
          <cell r="P4123">
            <v>7.08</v>
          </cell>
          <cell r="Q4123">
            <v>1</v>
          </cell>
          <cell r="R4123" t="str">
            <v>Seller Fulfilled</v>
          </cell>
          <cell r="S4123" t="str">
            <v>Seller Fulfilled</v>
          </cell>
          <cell r="T4123" t="str">
            <v>5TFFPUZPYQKL</v>
          </cell>
          <cell r="U4123" t="str">
            <v>10764608031862</v>
          </cell>
        </row>
        <row r="4124">
          <cell r="A4124" t="str">
            <v>1208-EACH</v>
          </cell>
          <cell r="B4124">
            <v>35243542</v>
          </cell>
          <cell r="C4124" t="str">
            <v>BAZIC Dry Erase Set, Marker + Board Eraser, Chisel Tip Whiteboard Markers, 1-Pack</v>
          </cell>
          <cell r="D4124" t="str">
            <v>ACTIVE</v>
          </cell>
          <cell r="E4124" t="str">
            <v>PUBLISHED</v>
          </cell>
          <cell r="F4124"/>
          <cell r="G4124" t="str">
            <v>Office &amp; Stationery</v>
          </cell>
          <cell r="H4124" t="str">
            <v>Binders</v>
          </cell>
          <cell r="I4124">
            <v>12.5</v>
          </cell>
          <cell r="J4124" t="str">
            <v>USD</v>
          </cell>
          <cell r="K4124" t="str">
            <v>Base</v>
          </cell>
          <cell r="L4124" t="str">
            <v>Yes</v>
          </cell>
          <cell r="M4124">
            <v>2038710</v>
          </cell>
          <cell r="N4124">
            <v>2039738</v>
          </cell>
          <cell r="O4124" t="str">
            <v>NETWORK_GEO</v>
          </cell>
          <cell r="P4124">
            <v>0.65</v>
          </cell>
          <cell r="Q4124">
            <v>1</v>
          </cell>
          <cell r="R4124" t="str">
            <v>Seller Fulfilled</v>
          </cell>
          <cell r="S4124" t="str">
            <v>Seller Fulfilled</v>
          </cell>
          <cell r="T4124" t="str">
            <v>3Y2GU0FMMZOW</v>
          </cell>
          <cell r="U4124" t="str">
            <v>00764608031902</v>
          </cell>
        </row>
        <row r="4125">
          <cell r="A4125" t="str">
            <v>1216-EACH</v>
          </cell>
          <cell r="B4125">
            <v>24876117</v>
          </cell>
          <cell r="C4125" t="str">
            <v>BAZIC Permanent Marker Chisel Tip, Wide Assorted Color Markers, (3/Pack), 1-Pack</v>
          </cell>
          <cell r="D4125" t="str">
            <v>ACTIVE</v>
          </cell>
          <cell r="E4125" t="str">
            <v>PUBLISHED</v>
          </cell>
          <cell r="F4125" t="str">
            <v>Offer end date has passed</v>
          </cell>
          <cell r="G4125" t="str">
            <v>Office &amp; Stationery</v>
          </cell>
          <cell r="H4125" t="str">
            <v>Envelopes</v>
          </cell>
          <cell r="I4125">
            <v>18.25</v>
          </cell>
          <cell r="J4125" t="str">
            <v>USD</v>
          </cell>
          <cell r="K4125" t="str">
            <v>Base</v>
          </cell>
          <cell r="L4125" t="str">
            <v>No</v>
          </cell>
          <cell r="M4125">
            <v>2039746</v>
          </cell>
          <cell r="N4125">
            <v>2038710</v>
          </cell>
          <cell r="O4125" t="str">
            <v>NETWORK_GEO</v>
          </cell>
          <cell r="P4125">
            <v>0.68</v>
          </cell>
          <cell r="Q4125">
            <v>1</v>
          </cell>
          <cell r="R4125" t="str">
            <v>Seller Fulfilled</v>
          </cell>
          <cell r="S4125" t="str">
            <v>WFS Eligible</v>
          </cell>
          <cell r="T4125" t="str">
            <v>70QVRK1B8E09</v>
          </cell>
          <cell r="U4125" t="str">
            <v>00467832643421</v>
          </cell>
        </row>
        <row r="4126">
          <cell r="A4126" t="str">
            <v>1726-BOX</v>
          </cell>
          <cell r="B4126">
            <v>14347307092</v>
          </cell>
          <cell r="C4126" t="str">
            <v>BAZIC Ciel Serena Fuse Tech Ink Retractable Pen, 1.0 mm Medium Point Black Ink, Quick Dry (2/Pack), 24-Packs</v>
          </cell>
          <cell r="D4126" t="str">
            <v>ACTIVE</v>
          </cell>
          <cell r="E4126" t="str">
            <v>PUBLISHED</v>
          </cell>
          <cell r="F4126" t="str">
            <v>Compliance - Childrenâ€™s Product Policy,No Match Found - Adjusted to your last submitted price</v>
          </cell>
          <cell r="G4126" t="str">
            <v>Office &amp; Stationery</v>
          </cell>
          <cell r="H4126" t="str">
            <v>Pens</v>
          </cell>
          <cell r="I4126">
            <v>44.59</v>
          </cell>
          <cell r="J4126" t="str">
            <v>USD</v>
          </cell>
          <cell r="K4126" t="str">
            <v>Base</v>
          </cell>
          <cell r="L4126">
            <v>44.59</v>
          </cell>
          <cell r="M4126">
            <v>2039719</v>
          </cell>
          <cell r="N4126">
            <v>2039731</v>
          </cell>
          <cell r="O4126">
            <v>1.6</v>
          </cell>
          <cell r="P4126">
            <v>1.8</v>
          </cell>
          <cell r="Q4126">
            <v>1</v>
          </cell>
          <cell r="R4126" t="str">
            <v>Seller Fulfilled</v>
          </cell>
          <cell r="S4126" t="str">
            <v>Seller Fulfilled</v>
          </cell>
          <cell r="T4126" t="str">
            <v>1YMGXTY351KW</v>
          </cell>
          <cell r="U4126" t="str">
            <v>10764608003258</v>
          </cell>
        </row>
        <row r="4127">
          <cell r="A4127" t="str">
            <v>2252-BOX</v>
          </cell>
          <cell r="B4127">
            <v>5339491130</v>
          </cell>
          <cell r="C4127" t="str">
            <v>Bazic Wildlife Adventures 3D Eraser Multicolor 4 Erasers/Set 24/Sets (BAZ2252)</v>
          </cell>
          <cell r="D4127" t="str">
            <v>ACTIVE</v>
          </cell>
          <cell r="E4127" t="str">
            <v>PUBLISHED</v>
          </cell>
          <cell r="G4127" t="str">
            <v>Office &amp; Stationery</v>
          </cell>
          <cell r="H4127" t="str">
            <v>Pencil &amp; Pen Erasers</v>
          </cell>
          <cell r="I4127">
            <v>38.49</v>
          </cell>
          <cell r="J4127" t="str">
            <v>USD</v>
          </cell>
          <cell r="K4127" t="str">
            <v>Base</v>
          </cell>
          <cell r="L4127">
            <v>38.49</v>
          </cell>
          <cell r="M4127">
            <v>2039721</v>
          </cell>
          <cell r="N4127">
            <v>2039741</v>
          </cell>
          <cell r="O4127" t="str">
            <v>NETWORK_GEO</v>
          </cell>
          <cell r="P4127">
            <v>29.18</v>
          </cell>
          <cell r="Q4127">
            <v>1</v>
          </cell>
          <cell r="R4127" t="str">
            <v>Seller Fulfilled</v>
          </cell>
          <cell r="S4127" t="str">
            <v>Seller Fulfilled</v>
          </cell>
          <cell r="T4127" t="str">
            <v>7DLQO9TW4ZOP</v>
          </cell>
          <cell r="U4127" t="str">
            <v>20764608033030</v>
          </cell>
        </row>
        <row r="4128">
          <cell r="A4128" t="str">
            <v>2339-SET2</v>
          </cell>
          <cell r="B4128">
            <v>554199679</v>
          </cell>
          <cell r="C4128" t="str">
            <v>BAZIC Highlighter Gel Pen Neon Bible Highlighters Assorted Color (3/Pack), 2-Packs</v>
          </cell>
          <cell r="D4128" t="str">
            <v>ARCHIVED</v>
          </cell>
          <cell r="E4128" t="str">
            <v>UNPUBLISHED</v>
          </cell>
          <cell r="F4128" t="str">
            <v>Offer end date has passed</v>
          </cell>
          <cell r="G4128" t="str">
            <v>Crafts</v>
          </cell>
          <cell r="H4128" t="str">
            <v>Clays &amp; Doughs</v>
          </cell>
          <cell r="I4128">
            <v>103.5</v>
          </cell>
          <cell r="J4128" t="str">
            <v>USD</v>
          </cell>
          <cell r="K4128" t="str">
            <v>Base</v>
          </cell>
          <cell r="L4128" t="str">
            <v>Yes</v>
          </cell>
          <cell r="M4128">
            <v>2039896</v>
          </cell>
          <cell r="N4128">
            <v>2039741</v>
          </cell>
          <cell r="O4128" t="str">
            <v>NETWORK_GEO</v>
          </cell>
          <cell r="P4128">
            <v>24.94</v>
          </cell>
          <cell r="Q4128">
            <v>1</v>
          </cell>
          <cell r="R4128" t="str">
            <v>Seller Fulfilled</v>
          </cell>
          <cell r="S4128" t="str">
            <v>Seller Fulfilled</v>
          </cell>
          <cell r="T4128" t="str">
            <v>34DSG6RJLQTV</v>
          </cell>
          <cell r="U4128" t="str">
            <v>20764608033313</v>
          </cell>
        </row>
        <row r="4129">
          <cell r="A4129" t="str">
            <v>3176-SET4</v>
          </cell>
          <cell r="B4129">
            <v>54441631</v>
          </cell>
          <cell r="C4129" t="str">
            <v>BAZIC Expanding File Folder 7 Pockets A-Z Monthly Tab, Document Envelopes 4-Pack</v>
          </cell>
          <cell r="D4129" t="str">
            <v>ACTIVE</v>
          </cell>
          <cell r="E4129" t="str">
            <v>PUBLISHED</v>
          </cell>
          <cell r="F4129" t="str">
            <v>Offer end date has passed</v>
          </cell>
          <cell r="G4129" t="str">
            <v>Crafts</v>
          </cell>
          <cell r="H4129" t="str">
            <v>Clays &amp; Doughs</v>
          </cell>
          <cell r="I4129">
            <v>99</v>
          </cell>
          <cell r="J4129" t="str">
            <v>USD</v>
          </cell>
          <cell r="K4129" t="str">
            <v>Base</v>
          </cell>
          <cell r="L4129" t="str">
            <v>Yes</v>
          </cell>
          <cell r="M4129">
            <v>2039742</v>
          </cell>
          <cell r="N4129">
            <v>2039741</v>
          </cell>
          <cell r="O4129" t="str">
            <v>NETWORK_GEO</v>
          </cell>
          <cell r="P4129">
            <v>24.94</v>
          </cell>
          <cell r="Q4129">
            <v>1</v>
          </cell>
          <cell r="R4129" t="str">
            <v>Seller Fulfilled</v>
          </cell>
          <cell r="S4129" t="str">
            <v>Seller Fulfilled</v>
          </cell>
          <cell r="T4129" t="str">
            <v>78EGKB74Q6BM</v>
          </cell>
          <cell r="U4129" t="str">
            <v>20764608033351</v>
          </cell>
        </row>
        <row r="4130">
          <cell r="A4130" t="str">
            <v>4436-BOX</v>
          </cell>
          <cell r="B4130">
            <v>190607988</v>
          </cell>
          <cell r="C4130" t="str">
            <v>BAZIC 8" Bent Handle Stainless Steel Scissors, Sharp Scissor Blades, 24-Pack</v>
          </cell>
          <cell r="D4130" t="str">
            <v>ACTIVE</v>
          </cell>
          <cell r="E4130" t="str">
            <v>PUBLISHED</v>
          </cell>
          <cell r="F4130" t="str">
            <v>Compliance - Childrenâ€™s Product Policy</v>
          </cell>
          <cell r="G4130" t="str">
            <v>Office &amp; Stationery</v>
          </cell>
          <cell r="H4130" t="str">
            <v>Scissors</v>
          </cell>
          <cell r="I4130">
            <v>46.28</v>
          </cell>
          <cell r="J4130" t="str">
            <v>USD</v>
          </cell>
          <cell r="K4130" t="str">
            <v>Base</v>
          </cell>
          <cell r="L4130">
            <v>46.28</v>
          </cell>
          <cell r="M4130">
            <v>2039728</v>
          </cell>
          <cell r="N4130">
            <v>2039731</v>
          </cell>
          <cell r="O4130">
            <v>3.9</v>
          </cell>
          <cell r="P4130">
            <v>0.6</v>
          </cell>
          <cell r="Q4130">
            <v>1</v>
          </cell>
          <cell r="R4130" t="str">
            <v>WFS Eligible</v>
          </cell>
          <cell r="S4130" t="str">
            <v>Seller Fulfilled</v>
          </cell>
          <cell r="T4130" t="str">
            <v>2DVL1WEROYVL</v>
          </cell>
          <cell r="U4130" t="str">
            <v>00463697399367</v>
          </cell>
        </row>
        <row r="4131">
          <cell r="A4131" t="str">
            <v>5427-SET4</v>
          </cell>
          <cell r="B4131">
            <v>307646612</v>
          </cell>
          <cell r="C4131" t="str">
            <v>BAZIC Poly Bubble Mailers 10.5"x15" #5 Metallic Color Padded Envelope 4-Pack</v>
          </cell>
          <cell r="D4131" t="str">
            <v>ACTIVE</v>
          </cell>
          <cell r="E4131" t="str">
            <v>PUBLISHED</v>
          </cell>
          <cell r="F4131" t="str">
            <v>Offer end date has passed</v>
          </cell>
          <cell r="G4131" t="str">
            <v>Office &amp; Stationery</v>
          </cell>
          <cell r="H4131" t="str">
            <v>Mailers</v>
          </cell>
          <cell r="I4131">
            <v>17</v>
          </cell>
          <cell r="J4131" t="str">
            <v>USD</v>
          </cell>
          <cell r="K4131" t="str">
            <v>Base</v>
          </cell>
          <cell r="L4131">
            <v>17</v>
          </cell>
          <cell r="M4131">
            <v>2038710</v>
          </cell>
          <cell r="N4131">
            <v>2039748</v>
          </cell>
          <cell r="O4131">
            <v>0.42</v>
          </cell>
          <cell r="P4131">
            <v>0.37</v>
          </cell>
          <cell r="Q4131">
            <v>1</v>
          </cell>
          <cell r="R4131" t="str">
            <v>Seller Fulfilled</v>
          </cell>
          <cell r="S4131" t="str">
            <v>Seller Fulfilled</v>
          </cell>
          <cell r="T4131" t="str">
            <v>5SQ6611CEPIB</v>
          </cell>
          <cell r="U4131" t="str">
            <v>00764608034019</v>
          </cell>
        </row>
        <row r="4132">
          <cell r="A4132" t="str">
            <v>721-BOX</v>
          </cell>
          <cell r="B4132">
            <v>380835863</v>
          </cell>
          <cell r="C4132" t="str">
            <v>BAZIC Marc Mechanical Pencil 0.7mm Soft Grip, (3/Pack), 24-Pack</v>
          </cell>
          <cell r="D4132" t="str">
            <v>ARCHIVED</v>
          </cell>
          <cell r="E4132" t="str">
            <v>UNPUBLISHED</v>
          </cell>
          <cell r="F4132" t="str">
            <v>Offer end date has passed</v>
          </cell>
          <cell r="G4132" t="str">
            <v>Office &amp; Stationery</v>
          </cell>
          <cell r="H4132" t="str">
            <v>Mechanical Pencils</v>
          </cell>
          <cell r="I4132">
            <v>36.99</v>
          </cell>
          <cell r="J4132" t="str">
            <v>USD</v>
          </cell>
          <cell r="K4132" t="str">
            <v>Base</v>
          </cell>
          <cell r="L4132" t="str">
            <v>Yes</v>
          </cell>
          <cell r="M4132">
            <v>2039720</v>
          </cell>
          <cell r="N4132">
            <v>2038061</v>
          </cell>
          <cell r="O4132">
            <v>2.06</v>
          </cell>
          <cell r="P4132">
            <v>6.28</v>
          </cell>
          <cell r="Q4132">
            <v>1</v>
          </cell>
          <cell r="R4132" t="str">
            <v>Seller Fulfilled</v>
          </cell>
          <cell r="S4132" t="str">
            <v>Seller Fulfilled</v>
          </cell>
          <cell r="T4132" t="str">
            <v>5JJEGHBKBN2C</v>
          </cell>
          <cell r="U4132" t="str">
            <v>20764608038165</v>
          </cell>
        </row>
        <row r="4133">
          <cell r="A4133" t="str">
            <v>952-PACK2</v>
          </cell>
          <cell r="B4133">
            <v>715837703</v>
          </cell>
          <cell r="C4133" t="str">
            <v>BAZIC General Purpose Masking Tape 0.94" X 2160" (60 Yards), 2-Packs</v>
          </cell>
          <cell r="D4133" t="str">
            <v>ACTIVE</v>
          </cell>
          <cell r="E4133" t="str">
            <v>PUBLISHED</v>
          </cell>
          <cell r="F4133" t="str">
            <v>Offer end date has passed,No Match Found - Adjusted to your last submitted price</v>
          </cell>
          <cell r="G4133" t="str">
            <v>Office &amp; Stationery</v>
          </cell>
          <cell r="H4133" t="str">
            <v>Masking Tapes</v>
          </cell>
          <cell r="I4133">
            <v>9.39</v>
          </cell>
          <cell r="J4133" t="str">
            <v>USD</v>
          </cell>
          <cell r="K4133" t="str">
            <v>Base</v>
          </cell>
          <cell r="L4133">
            <v>12.68</v>
          </cell>
          <cell r="M4133">
            <v>2038710</v>
          </cell>
          <cell r="N4133">
            <v>2038710</v>
          </cell>
          <cell r="O4133">
            <v>0.56000000000000005</v>
          </cell>
          <cell r="P4133">
            <v>0.56000000000000005</v>
          </cell>
          <cell r="Q4133">
            <v>1</v>
          </cell>
          <cell r="R4133" t="str">
            <v>Seller Fulfilled</v>
          </cell>
          <cell r="S4133" t="str">
            <v>Seller Fulfilled</v>
          </cell>
          <cell r="T4133" t="str">
            <v>1YEJ3HJMCBCG</v>
          </cell>
          <cell r="U4133" t="str">
            <v>00461567935691</v>
          </cell>
        </row>
        <row r="4134">
          <cell r="A4134" t="str">
            <v>S-30-BOX</v>
          </cell>
          <cell r="B4134">
            <v>807800991</v>
          </cell>
          <cell r="C4134" t="str">
            <v>BAZIC No Soliciting Sign 9"X12", Plastic Signs Large Visibility, 24-Pack</v>
          </cell>
          <cell r="D4134" t="str">
            <v>ACTIVE</v>
          </cell>
          <cell r="E4134" t="str">
            <v>PUBLISHED</v>
          </cell>
          <cell r="F4134" t="str">
            <v>Offer end date has passed,Price Adjusted</v>
          </cell>
          <cell r="G4134" t="str">
            <v>Crafts</v>
          </cell>
          <cell r="H4134" t="str">
            <v>Stickers</v>
          </cell>
          <cell r="I4134">
            <v>30.81</v>
          </cell>
          <cell r="J4134" t="str">
            <v>USD</v>
          </cell>
          <cell r="K4134" t="str">
            <v>Base</v>
          </cell>
          <cell r="L4134" t="str">
            <v>Yes</v>
          </cell>
          <cell r="M4134">
            <v>2038710</v>
          </cell>
          <cell r="N4134">
            <v>2038710</v>
          </cell>
          <cell r="O4134" t="str">
            <v>NETWORK_GEO</v>
          </cell>
          <cell r="P4134">
            <v>1.64</v>
          </cell>
          <cell r="Q4134">
            <v>1</v>
          </cell>
          <cell r="R4134" t="str">
            <v>Seller Fulfilled</v>
          </cell>
          <cell r="S4134" t="str">
            <v>Seller Fulfilled</v>
          </cell>
          <cell r="T4134" t="str">
            <v>0YR8HKY00COV</v>
          </cell>
          <cell r="U4134" t="str">
            <v>10764608038748</v>
          </cell>
        </row>
        <row r="4135">
          <cell r="A4135" t="str">
            <v>222-PACK2</v>
          </cell>
          <cell r="B4135">
            <v>221723612</v>
          </cell>
          <cell r="C4135" t="str">
            <v>BAZIC Paper Clips Jumbo 50mm, Silver Color Paper Clip (100/Pack), 2-Packs</v>
          </cell>
          <cell r="D4135" t="str">
            <v>ACTIVE</v>
          </cell>
          <cell r="E4135" t="str">
            <v>PUBLISHED</v>
          </cell>
          <cell r="G4135" t="str">
            <v>Office &amp; Stationery</v>
          </cell>
          <cell r="H4135" t="str">
            <v>Paper Clips</v>
          </cell>
          <cell r="I4135">
            <v>11.25</v>
          </cell>
          <cell r="J4135" t="str">
            <v>USD</v>
          </cell>
          <cell r="K4135" t="str">
            <v>Base</v>
          </cell>
          <cell r="L4135">
            <v>9.09</v>
          </cell>
          <cell r="M4135">
            <v>2039905</v>
          </cell>
          <cell r="N4135">
            <v>2039748</v>
          </cell>
          <cell r="O4135" t="str">
            <v>NETWORK_GEO</v>
          </cell>
          <cell r="P4135">
            <v>0.28000000000000003</v>
          </cell>
          <cell r="Q4135">
            <v>1</v>
          </cell>
          <cell r="R4135" t="str">
            <v>Seller Fulfilled</v>
          </cell>
          <cell r="S4135" t="str">
            <v>Seller Fulfilled</v>
          </cell>
          <cell r="T4135" t="str">
            <v>386WGX2ZBXY1</v>
          </cell>
          <cell r="U4135" t="str">
            <v>00467449929376</v>
          </cell>
        </row>
        <row r="4136">
          <cell r="A4136" t="str">
            <v>2260-BOX</v>
          </cell>
          <cell r="B4136">
            <v>5830234602</v>
          </cell>
          <cell r="C4136" t="str">
            <v>BAZIC Kneaded Eraser, Gray, Erasers for Artist, Drawing Sketching Brighten, 36-Pack</v>
          </cell>
          <cell r="D4136" t="str">
            <v>ACTIVE</v>
          </cell>
          <cell r="E4136" t="str">
            <v>PUBLISHED</v>
          </cell>
          <cell r="G4136" t="str">
            <v>Office &amp; Stationery</v>
          </cell>
          <cell r="H4136" t="str">
            <v>Pencil &amp; Pen Erasers</v>
          </cell>
          <cell r="I4136">
            <v>23.49</v>
          </cell>
          <cell r="J4136" t="str">
            <v>USD</v>
          </cell>
          <cell r="K4136" t="str">
            <v>Base</v>
          </cell>
          <cell r="L4136" t="str">
            <v>Yes</v>
          </cell>
          <cell r="M4136">
            <v>2039721</v>
          </cell>
          <cell r="N4136">
            <v>2039738</v>
          </cell>
          <cell r="O4136" t="str">
            <v>NETWORK_GEO</v>
          </cell>
          <cell r="P4136">
            <v>1.62</v>
          </cell>
          <cell r="Q4136">
            <v>1</v>
          </cell>
          <cell r="R4136" t="str">
            <v>Seller Fulfilled</v>
          </cell>
          <cell r="S4136" t="str">
            <v>Seller Fulfilled</v>
          </cell>
          <cell r="T4136" t="str">
            <v>2XOLRONUCSRA</v>
          </cell>
          <cell r="U4136" t="str">
            <v>00465042611797</v>
          </cell>
        </row>
        <row r="4137">
          <cell r="A4137" t="str">
            <v>229-BOX</v>
          </cell>
          <cell r="B4137">
            <v>906961414</v>
          </cell>
          <cell r="C4137" t="str">
            <v>BAZIC Push Pins Gold Metallic Flat Head Steel Thumb Tacks (200/pack), 24-Packs</v>
          </cell>
          <cell r="D4137" t="str">
            <v>ACTIVE</v>
          </cell>
          <cell r="E4137" t="str">
            <v>PUBLISHED</v>
          </cell>
          <cell r="G4137" t="str">
            <v>Office &amp; Stationery</v>
          </cell>
          <cell r="H4137" t="str">
            <v>Pins &amp; Tacks</v>
          </cell>
          <cell r="I4137">
            <v>26.72</v>
          </cell>
          <cell r="J4137" t="str">
            <v>USD</v>
          </cell>
          <cell r="K4137" t="str">
            <v>Base</v>
          </cell>
          <cell r="L4137">
            <v>26.72</v>
          </cell>
          <cell r="M4137">
            <v>2048507</v>
          </cell>
          <cell r="N4137">
            <v>2039738</v>
          </cell>
          <cell r="O4137" t="str">
            <v>NETWORK_GEO</v>
          </cell>
          <cell r="P4137">
            <v>1.4</v>
          </cell>
          <cell r="Q4137">
            <v>1</v>
          </cell>
          <cell r="R4137" t="str">
            <v>Seller Fulfilled</v>
          </cell>
          <cell r="S4137" t="str">
            <v>Walmart Fulfilled</v>
          </cell>
          <cell r="T4137" t="str">
            <v>1067PYFCQUBS</v>
          </cell>
          <cell r="U4137" t="str">
            <v>00463565358212</v>
          </cell>
        </row>
        <row r="4138">
          <cell r="A4138" t="str">
            <v>3119-SET6</v>
          </cell>
          <cell r="B4138">
            <v>33764617</v>
          </cell>
          <cell r="C4138" t="str">
            <v>BAZIC Plastic Envelope Poly Envelopes Clear Folder String Closure, 6 Counts</v>
          </cell>
          <cell r="D4138" t="str">
            <v>ACTIVE</v>
          </cell>
          <cell r="E4138" t="str">
            <v>PUBLISHED</v>
          </cell>
          <cell r="F4138"/>
          <cell r="G4138" t="str">
            <v>Office &amp; Stationery</v>
          </cell>
          <cell r="H4138" t="str">
            <v>Binders</v>
          </cell>
          <cell r="I4138">
            <v>61.59</v>
          </cell>
          <cell r="J4138" t="str">
            <v>USD</v>
          </cell>
          <cell r="K4138" t="str">
            <v>Base</v>
          </cell>
          <cell r="L4138" t="str">
            <v>Yes</v>
          </cell>
          <cell r="M4138">
            <v>2038710</v>
          </cell>
          <cell r="N4138">
            <v>2039738</v>
          </cell>
          <cell r="O4138" t="str">
            <v>NETWORK_GEO</v>
          </cell>
          <cell r="P4138">
            <v>14.1</v>
          </cell>
          <cell r="Q4138">
            <v>1</v>
          </cell>
          <cell r="R4138" t="str">
            <v>Seller Fulfilled</v>
          </cell>
          <cell r="S4138" t="str">
            <v>Seller Fulfilled</v>
          </cell>
          <cell r="T4138" t="str">
            <v>34J1YN9CKYDS</v>
          </cell>
          <cell r="U4138" t="str">
            <v>20764608041516</v>
          </cell>
        </row>
        <row r="4139">
          <cell r="A4139" t="str">
            <v>3169-SET6</v>
          </cell>
          <cell r="B4139">
            <v>36783643</v>
          </cell>
          <cell r="C4139" t="str">
            <v>BAZIC 2 Pockets Poly Folder, Stripes Portfolio, Document Folders, 6-Pack</v>
          </cell>
          <cell r="D4139" t="str">
            <v>ACTIVE</v>
          </cell>
          <cell r="E4139" t="str">
            <v>PUBLISHED</v>
          </cell>
          <cell r="G4139" t="str">
            <v>Office &amp; Stationery</v>
          </cell>
          <cell r="H4139" t="str">
            <v>File Folders</v>
          </cell>
          <cell r="I4139">
            <v>17.989999999999998</v>
          </cell>
          <cell r="J4139" t="str">
            <v>USD</v>
          </cell>
          <cell r="K4139" t="str">
            <v>Base</v>
          </cell>
          <cell r="L4139">
            <v>17.989999999999998</v>
          </cell>
          <cell r="M4139">
            <v>2039742</v>
          </cell>
          <cell r="N4139">
            <v>2039728</v>
          </cell>
          <cell r="O4139" t="str">
            <v>NETWORK_GEO</v>
          </cell>
          <cell r="P4139">
            <v>0.4</v>
          </cell>
          <cell r="Q4139">
            <v>1</v>
          </cell>
          <cell r="R4139" t="str">
            <v>Seller Fulfilled</v>
          </cell>
          <cell r="S4139" t="str">
            <v>Seller Fulfilled</v>
          </cell>
          <cell r="T4139" t="str">
            <v>3UBLRFJDYCOG</v>
          </cell>
          <cell r="U4139" t="str">
            <v>00764608044292</v>
          </cell>
        </row>
        <row r="4140">
          <cell r="A4140" t="str">
            <v>3187-PACK4</v>
          </cell>
          <cell r="B4140">
            <v>984280167</v>
          </cell>
          <cell r="C4140" t="str">
            <v>BAZIC Plastic Envelope Poly Envelopes, Clear Folder Zip Closure, 4-Pack</v>
          </cell>
          <cell r="D4140" t="str">
            <v>ACTIVE</v>
          </cell>
          <cell r="E4140" t="str">
            <v>PUBLISHED</v>
          </cell>
          <cell r="G4140" t="str">
            <v>Office &amp; Stationery</v>
          </cell>
          <cell r="H4140" t="str">
            <v>Envelopes</v>
          </cell>
          <cell r="I4140">
            <v>12.29</v>
          </cell>
          <cell r="J4140" t="str">
            <v>USD</v>
          </cell>
          <cell r="K4140" t="str">
            <v>Base</v>
          </cell>
          <cell r="L4140">
            <v>12.29</v>
          </cell>
          <cell r="M4140">
            <v>2038710</v>
          </cell>
          <cell r="N4140">
            <v>2039728</v>
          </cell>
          <cell r="O4140" t="str">
            <v>NETWORK_GEO</v>
          </cell>
          <cell r="P4140">
            <v>1.82</v>
          </cell>
          <cell r="Q4140">
            <v>1</v>
          </cell>
          <cell r="R4140" t="str">
            <v>Seller Fulfilled</v>
          </cell>
          <cell r="S4140" t="str">
            <v>Seller Fulfilled</v>
          </cell>
          <cell r="T4140" t="str">
            <v>3EZOMYRUBUFK</v>
          </cell>
          <cell r="U4140" t="str">
            <v>10764608044305</v>
          </cell>
        </row>
        <row r="4141">
          <cell r="A4141" t="str">
            <v>3333-PACK2</v>
          </cell>
          <cell r="B4141">
            <v>241274744</v>
          </cell>
          <cell r="C4141" t="str">
            <v>BAZIC Modeling Clay Brown Color 1 LB, Non Toxic Dough for Crafting, 2-Packs</v>
          </cell>
          <cell r="D4141" t="str">
            <v>ACTIVE</v>
          </cell>
          <cell r="E4141" t="str">
            <v>PUBLISHED</v>
          </cell>
          <cell r="F4141" t="str">
            <v>Offer end date has passed</v>
          </cell>
          <cell r="G4141" t="str">
            <v>Crafts</v>
          </cell>
          <cell r="H4141" t="str">
            <v>Clays &amp; Doughs</v>
          </cell>
          <cell r="I4141">
            <v>15.75</v>
          </cell>
          <cell r="J4141" t="str">
            <v>USD</v>
          </cell>
          <cell r="K4141" t="str">
            <v>Base</v>
          </cell>
          <cell r="L4141">
            <v>15.75</v>
          </cell>
          <cell r="M4141">
            <v>2039741</v>
          </cell>
          <cell r="N4141">
            <v>2038710</v>
          </cell>
          <cell r="O4141">
            <v>2.09</v>
          </cell>
          <cell r="P4141">
            <v>10.74</v>
          </cell>
          <cell r="Q4141">
            <v>1</v>
          </cell>
          <cell r="R4141" t="str">
            <v>Seller Fulfilled</v>
          </cell>
          <cell r="S4141" t="str">
            <v>Seller Fulfilled</v>
          </cell>
          <cell r="T4141" t="str">
            <v>4UJM0Q0VK3ZO</v>
          </cell>
          <cell r="U4141" t="str">
            <v>20805219457522</v>
          </cell>
        </row>
        <row r="4142">
          <cell r="A4142" t="str">
            <v>3356-CASE</v>
          </cell>
          <cell r="B4142">
            <v>9665261403</v>
          </cell>
          <cell r="C4142" t="str">
            <v>BAZIC Air Dry Modeling Clay 6 Pastel Color 3 oz, Non Toxic, 24-Pack</v>
          </cell>
          <cell r="D4142" t="str">
            <v>ACTIVE</v>
          </cell>
          <cell r="E4142" t="str">
            <v>PUBLISHED</v>
          </cell>
          <cell r="F4142" t="str">
            <v>Offer end date has passed</v>
          </cell>
          <cell r="G4142" t="str">
            <v>Office &amp; Stationery</v>
          </cell>
          <cell r="H4142" t="str">
            <v>Coin Roll Wrappers</v>
          </cell>
          <cell r="I4142">
            <v>7.28</v>
          </cell>
          <cell r="J4142" t="str">
            <v>USD</v>
          </cell>
          <cell r="K4142" t="str">
            <v>Base</v>
          </cell>
          <cell r="L4142" t="str">
            <v>Yes</v>
          </cell>
          <cell r="M4142">
            <v>2039741</v>
          </cell>
          <cell r="N4142">
            <v>2038710</v>
          </cell>
          <cell r="O4142" t="str">
            <v>ALWAYS_TWO_DAY</v>
          </cell>
          <cell r="P4142">
            <v>0.14000000000000001</v>
          </cell>
          <cell r="Q4142">
            <v>1</v>
          </cell>
          <cell r="R4142" t="str">
            <v>Walmart Fulfilled</v>
          </cell>
          <cell r="S4142" t="str">
            <v>Seller Fulfilled</v>
          </cell>
          <cell r="T4142" t="str">
            <v>2MABVBEREJII</v>
          </cell>
          <cell r="U4142" t="str">
            <v>00764608050118</v>
          </cell>
        </row>
        <row r="4143">
          <cell r="A4143" t="str">
            <v>3986-BOX</v>
          </cell>
          <cell r="B4143">
            <v>173393849</v>
          </cell>
          <cell r="C4143" t="str">
            <v>BAZIC All Purpose Paint Brush (15/Pack) / Box Qty - 24</v>
          </cell>
          <cell r="D4143" t="str">
            <v>ACTIVE</v>
          </cell>
          <cell r="E4143" t="str">
            <v>PUBLISHED</v>
          </cell>
          <cell r="F4143" t="str">
            <v>Offer end date has passed,Price Adjusted</v>
          </cell>
          <cell r="G4143" t="str">
            <v>Crafts</v>
          </cell>
          <cell r="H4143" t="str">
            <v>Art Brushes</v>
          </cell>
          <cell r="I4143">
            <v>44.51</v>
          </cell>
          <cell r="J4143" t="str">
            <v>USD</v>
          </cell>
          <cell r="K4143" t="str">
            <v>Base</v>
          </cell>
          <cell r="L4143">
            <v>44.51</v>
          </cell>
          <cell r="M4143">
            <v>2039747</v>
          </cell>
          <cell r="N4143">
            <v>2038710</v>
          </cell>
          <cell r="O4143">
            <v>3.34</v>
          </cell>
          <cell r="P4143">
            <v>5.0599999999999996</v>
          </cell>
          <cell r="Q4143">
            <v>1</v>
          </cell>
          <cell r="R4143" t="str">
            <v>Seller Fulfilled</v>
          </cell>
          <cell r="S4143" t="str">
            <v>Seller Fulfilled</v>
          </cell>
          <cell r="T4143" t="str">
            <v>1J5CL2SX0NLQ</v>
          </cell>
          <cell r="U4143" t="str">
            <v>00764608050736</v>
          </cell>
        </row>
        <row r="4144">
          <cell r="A4144" t="str">
            <v>4125-EACH</v>
          </cell>
          <cell r="B4144">
            <v>23486299</v>
          </cell>
          <cell r="C4144" t="str">
            <v>BAZIC 1 Inch Cyan 3-Ring View Binder w/ 2-Pockets</v>
          </cell>
          <cell r="D4144" t="str">
            <v>ACTIVE</v>
          </cell>
          <cell r="E4144" t="str">
            <v>PUBLISHED</v>
          </cell>
          <cell r="F4144" t="str">
            <v>IP-Design Rights High-Severity</v>
          </cell>
          <cell r="G4144" t="str">
            <v>Office &amp; Stationery</v>
          </cell>
          <cell r="H4144" t="str">
            <v>Binders</v>
          </cell>
          <cell r="I4144">
            <v>12.99</v>
          </cell>
          <cell r="J4144" t="str">
            <v>USD</v>
          </cell>
          <cell r="K4144" t="str">
            <v>Base</v>
          </cell>
          <cell r="L4144">
            <v>12.99</v>
          </cell>
          <cell r="M4144">
            <v>2039738</v>
          </cell>
          <cell r="N4144">
            <v>2039904</v>
          </cell>
          <cell r="O4144">
            <v>0.73</v>
          </cell>
          <cell r="P4144">
            <v>0.24</v>
          </cell>
          <cell r="Q4144">
            <v>1</v>
          </cell>
          <cell r="R4144" t="str">
            <v>Seller Fulfilled</v>
          </cell>
          <cell r="S4144" t="str">
            <v>Seller Fulfilled</v>
          </cell>
          <cell r="T4144" t="str">
            <v>6JEVQK4IMNC8</v>
          </cell>
          <cell r="U4144" t="str">
            <v>00764608051009</v>
          </cell>
        </row>
        <row r="4145">
          <cell r="A4145" t="str">
            <v>5054-BOX</v>
          </cell>
          <cell r="B4145">
            <v>483745397</v>
          </cell>
          <cell r="C4145" t="str">
            <v>BAZIC Mini Marble Notebook, 4.5"x3.25" 80 Sheets, Assorted Colors, 48 Count</v>
          </cell>
          <cell r="D4145" t="str">
            <v>ACTIVE</v>
          </cell>
          <cell r="E4145" t="str">
            <v>PUBLISHED</v>
          </cell>
          <cell r="F4145" t="str">
            <v>Offer end date has passed</v>
          </cell>
          <cell r="G4145" t="str">
            <v>Office &amp; Stationery</v>
          </cell>
          <cell r="H4145" t="str">
            <v>Sticky Notes</v>
          </cell>
          <cell r="I4145">
            <v>31.75</v>
          </cell>
          <cell r="J4145" t="str">
            <v>USD</v>
          </cell>
          <cell r="K4145" t="str">
            <v>Base</v>
          </cell>
          <cell r="L4145" t="str">
            <v>Yes</v>
          </cell>
          <cell r="M4145">
            <v>2038710</v>
          </cell>
          <cell r="N4145">
            <v>2039904</v>
          </cell>
          <cell r="O4145" t="str">
            <v>NETWORK_GEO</v>
          </cell>
          <cell r="P4145">
            <v>2.46</v>
          </cell>
          <cell r="Q4145">
            <v>1</v>
          </cell>
          <cell r="R4145" t="str">
            <v>Seller Fulfilled</v>
          </cell>
          <cell r="S4145" t="str">
            <v>Seller Fulfilled</v>
          </cell>
          <cell r="T4145" t="str">
            <v>5FDZ3F6ONUR9</v>
          </cell>
          <cell r="U4145" t="str">
            <v>10764608051327</v>
          </cell>
        </row>
        <row r="4146">
          <cell r="A4146" t="str">
            <v>506-EACH</v>
          </cell>
          <cell r="B4146">
            <v>36118921</v>
          </cell>
          <cell r="C4146" t="str">
            <v>BAZIC Mini Construction Paper Pad 64 Sheet 6"x9" Assorted Colors, 1-Pack</v>
          </cell>
          <cell r="D4146" t="str">
            <v>ACTIVE</v>
          </cell>
          <cell r="E4146" t="str">
            <v>PUBLISHED</v>
          </cell>
          <cell r="F4146" t="str">
            <v>Offer end date has passed</v>
          </cell>
          <cell r="G4146" t="str">
            <v>Crafts</v>
          </cell>
          <cell r="H4146" t="str">
            <v>Construction Paper</v>
          </cell>
          <cell r="I4146">
            <v>8.49</v>
          </cell>
          <cell r="J4146" t="str">
            <v>USD</v>
          </cell>
          <cell r="K4146" t="str">
            <v>Base</v>
          </cell>
          <cell r="L4146">
            <v>8.49</v>
          </cell>
          <cell r="M4146">
            <v>2038710</v>
          </cell>
          <cell r="N4146">
            <v>2038710</v>
          </cell>
          <cell r="O4146">
            <v>0.39</v>
          </cell>
          <cell r="P4146">
            <v>7.74</v>
          </cell>
          <cell r="Q4146">
            <v>1</v>
          </cell>
          <cell r="R4146" t="str">
            <v>Seller Fulfilled</v>
          </cell>
          <cell r="S4146" t="str">
            <v>Seller Fulfilled</v>
          </cell>
          <cell r="T4146" t="str">
            <v>4JYWOIJZKB6D</v>
          </cell>
          <cell r="U4146" t="str">
            <v>20646529912352</v>
          </cell>
        </row>
        <row r="4147">
          <cell r="A4147" t="str">
            <v>5074-BOX</v>
          </cell>
          <cell r="B4147">
            <v>153481192</v>
          </cell>
          <cell r="C4147" t="str">
            <v>BAZIC Cash Money Rent Receipt Book, 50 Sets 7 1/2"x2 3/4" 2-Part Carbonless, 24-Packs</v>
          </cell>
          <cell r="D4147" t="str">
            <v>ACTIVE</v>
          </cell>
          <cell r="E4147" t="str">
            <v>PUBLISHED</v>
          </cell>
          <cell r="G4147" t="str">
            <v>Office &amp; Stationery</v>
          </cell>
          <cell r="H4147" t="str">
            <v>Record Books &amp; Ledgers</v>
          </cell>
          <cell r="I4147">
            <v>26.72</v>
          </cell>
          <cell r="J4147" t="str">
            <v>USD</v>
          </cell>
          <cell r="K4147" t="str">
            <v>Base</v>
          </cell>
          <cell r="L4147">
            <v>26.72</v>
          </cell>
          <cell r="M4147">
            <v>2038710</v>
          </cell>
          <cell r="N4147">
            <v>2039749</v>
          </cell>
          <cell r="O4147" t="str">
            <v>ALWAYS_TWO_DAY</v>
          </cell>
          <cell r="P4147">
            <v>0.35</v>
          </cell>
          <cell r="Q4147">
            <v>1</v>
          </cell>
          <cell r="R4147" t="str">
            <v>WFS Eligible</v>
          </cell>
          <cell r="S4147" t="str">
            <v>Seller Fulfilled</v>
          </cell>
          <cell r="T4147" t="str">
            <v>1KAH5JI8IGOT</v>
          </cell>
          <cell r="U4147" t="str">
            <v>00764608005309</v>
          </cell>
        </row>
        <row r="4148">
          <cell r="A4148" t="str">
            <v>5082-EACH</v>
          </cell>
          <cell r="B4148">
            <v>34963817</v>
          </cell>
          <cell r="C4148" t="str">
            <v>BAZIC General Purpose Sales Order Book, 3 11/32" x 5 5/8", 50 Sets Per Book, 2 Part Carbonless, White &amp; Canary, Bound Wraparound Cover, 1 Book</v>
          </cell>
          <cell r="D4148" t="str">
            <v>ACTIVE</v>
          </cell>
          <cell r="E4148" t="str">
            <v>PUBLISHED</v>
          </cell>
          <cell r="G4148" t="str">
            <v>Office &amp; Stationery</v>
          </cell>
          <cell r="H4148" t="str">
            <v>Filler Paper</v>
          </cell>
          <cell r="I4148">
            <v>7.36</v>
          </cell>
          <cell r="J4148" t="str">
            <v>USD</v>
          </cell>
          <cell r="K4148" t="str">
            <v>Base</v>
          </cell>
          <cell r="L4148">
            <v>7.36</v>
          </cell>
          <cell r="M4148">
            <v>2039724</v>
          </cell>
          <cell r="N4148">
            <v>2039914</v>
          </cell>
          <cell r="O4148" t="str">
            <v>NETWORK_GEO</v>
          </cell>
          <cell r="P4148">
            <v>0.19</v>
          </cell>
          <cell r="Q4148">
            <v>1</v>
          </cell>
          <cell r="R4148" t="str">
            <v>Seller Fulfilled</v>
          </cell>
          <cell r="S4148" t="str">
            <v>Seller Fulfilled</v>
          </cell>
          <cell r="T4148" t="str">
            <v>45ZBI16IBQT3</v>
          </cell>
          <cell r="U4148" t="str">
            <v>00764608005347</v>
          </cell>
        </row>
        <row r="4149">
          <cell r="A4149" t="str">
            <v>5157-BOX</v>
          </cell>
          <cell r="B4149">
            <v>955679842</v>
          </cell>
          <cell r="C4149" t="str">
            <v>BAZIC Neon Page Markers 2x1.5 Flag Index Tabs, (30 Flags/Pack), 24-Pack</v>
          </cell>
          <cell r="D4149" t="str">
            <v>ACTIVE</v>
          </cell>
          <cell r="E4149" t="str">
            <v>PUBLISHED</v>
          </cell>
          <cell r="G4149" t="str">
            <v>Office &amp; Stationery</v>
          </cell>
          <cell r="H4149" t="str">
            <v>Sticky Notes</v>
          </cell>
          <cell r="I4149">
            <v>37.49</v>
          </cell>
          <cell r="J4149" t="str">
            <v>USD</v>
          </cell>
          <cell r="K4149" t="str">
            <v>Base</v>
          </cell>
          <cell r="L4149" t="str">
            <v>Yes</v>
          </cell>
          <cell r="M4149">
            <v>2039904</v>
          </cell>
          <cell r="N4149">
            <v>2038710</v>
          </cell>
          <cell r="O4149" t="str">
            <v>NETWORK_GEO</v>
          </cell>
          <cell r="P4149">
            <v>0.92</v>
          </cell>
          <cell r="Q4149">
            <v>1</v>
          </cell>
          <cell r="R4149" t="str">
            <v>Seller Fulfilled</v>
          </cell>
          <cell r="S4149" t="str">
            <v>WFS Eligible</v>
          </cell>
          <cell r="T4149" t="str">
            <v>546DBYKBKXNM</v>
          </cell>
          <cell r="U4149" t="str">
            <v>00764608005453</v>
          </cell>
        </row>
        <row r="4150">
          <cell r="A4150" t="str">
            <v>5497-SET4</v>
          </cell>
          <cell r="B4150">
            <v>17373917606</v>
          </cell>
          <cell r="C4150" t="str">
            <v>BAZIC Composition Notebook College Ruled, 100 Sheets Floral Print Poly Cover Notebooks, 4-Pack</v>
          </cell>
          <cell r="D4150" t="str">
            <v>ACTIVE</v>
          </cell>
          <cell r="E4150" t="str">
            <v>PUBLISHED</v>
          </cell>
          <cell r="F4150" t="str">
            <v>Offer end date has passed</v>
          </cell>
          <cell r="G4150" t="str">
            <v>Office &amp; Stationery</v>
          </cell>
          <cell r="H4150" t="str">
            <v>Composition Notebooks</v>
          </cell>
          <cell r="I4150">
            <v>21.99</v>
          </cell>
          <cell r="J4150" t="str">
            <v>USD</v>
          </cell>
          <cell r="K4150" t="str">
            <v>Base</v>
          </cell>
          <cell r="L4150">
            <v>21.99</v>
          </cell>
          <cell r="M4150">
            <v>2038710</v>
          </cell>
          <cell r="N4150">
            <v>2038710</v>
          </cell>
          <cell r="O4150">
            <v>0.17</v>
          </cell>
          <cell r="P4150">
            <v>0.04</v>
          </cell>
          <cell r="Q4150">
            <v>1</v>
          </cell>
          <cell r="R4150" t="str">
            <v>Seller Fulfilled</v>
          </cell>
          <cell r="S4150" t="str">
            <v>WFS Eligible</v>
          </cell>
          <cell r="T4150" t="str">
            <v>75VKUOTYGF8H</v>
          </cell>
          <cell r="U4150" t="str">
            <v>00469889078645</v>
          </cell>
        </row>
        <row r="4151">
          <cell r="A4151" t="str">
            <v>609-PACK2</v>
          </cell>
          <cell r="B4151">
            <v>834167617</v>
          </cell>
          <cell r="C4151" t="str">
            <v>BAZIC Staples Standard (26/6) Metallic Color 3000/Pack, 2-Packs</v>
          </cell>
          <cell r="D4151" t="str">
            <v>ACTIVE</v>
          </cell>
          <cell r="E4151" t="str">
            <v>PUBLISHED</v>
          </cell>
          <cell r="G4151" t="str">
            <v>Office &amp; Stationery</v>
          </cell>
          <cell r="H4151" t="str">
            <v>Desk Stapler Staples</v>
          </cell>
          <cell r="I4151">
            <v>9.19</v>
          </cell>
          <cell r="J4151" t="str">
            <v>USD</v>
          </cell>
          <cell r="K4151" t="str">
            <v>Base</v>
          </cell>
          <cell r="L4151">
            <v>9.19</v>
          </cell>
          <cell r="M4151">
            <v>2039911</v>
          </cell>
          <cell r="N4151">
            <v>2039724</v>
          </cell>
          <cell r="O4151" t="str">
            <v>NETWORK_GEO</v>
          </cell>
          <cell r="P4151">
            <v>0.63</v>
          </cell>
          <cell r="Q4151">
            <v>1</v>
          </cell>
          <cell r="R4151" t="str">
            <v>Seller Fulfilled</v>
          </cell>
          <cell r="S4151" t="str">
            <v>Seller Fulfilled</v>
          </cell>
          <cell r="T4151" t="str">
            <v>33VT8G0WA7XT</v>
          </cell>
          <cell r="U4151" t="str">
            <v>00467756562693</v>
          </cell>
        </row>
        <row r="4152">
          <cell r="A4152" t="str">
            <v>710-BOX</v>
          </cell>
          <cell r="B4152">
            <v>334826096</v>
          </cell>
          <cell r="C4152" t="str">
            <v>BAZIC Metro Mechanical Pencils 0.7mm w/ Ceramic Lead Refills, Colorful Barrel, 24-Packs</v>
          </cell>
          <cell r="D4152" t="str">
            <v>ACTIVE</v>
          </cell>
          <cell r="E4152" t="str">
            <v>PUBLISHED</v>
          </cell>
          <cell r="G4152" t="str">
            <v>Office &amp; Stationery</v>
          </cell>
          <cell r="H4152" t="str">
            <v>Mechanical Pencils</v>
          </cell>
          <cell r="I4152">
            <v>37.49</v>
          </cell>
          <cell r="J4152" t="str">
            <v>USD</v>
          </cell>
          <cell r="K4152" t="str">
            <v>Base</v>
          </cell>
          <cell r="L4152" t="str">
            <v>Yes</v>
          </cell>
          <cell r="M4152">
            <v>2039720</v>
          </cell>
          <cell r="N4152">
            <v>2039758</v>
          </cell>
          <cell r="O4152" t="str">
            <v>NETWORK_GEO</v>
          </cell>
          <cell r="P4152">
            <v>3.66</v>
          </cell>
          <cell r="Q4152">
            <v>1</v>
          </cell>
          <cell r="R4152" t="str">
            <v>Seller Fulfilled</v>
          </cell>
          <cell r="S4152" t="str">
            <v>WFS Eligible</v>
          </cell>
          <cell r="T4152" t="str">
            <v>79Y4Y0JO4CPX</v>
          </cell>
          <cell r="U4152" t="str">
            <v>00468987489483</v>
          </cell>
        </row>
        <row r="4153">
          <cell r="A4153" t="str">
            <v>727-BOX</v>
          </cell>
          <cell r="B4153">
            <v>245344246</v>
          </cell>
          <cell r="C4153" t="str">
            <v>BAZIC Spencer Mechanical Pencil 0.9mm Soft Grip, (3/Pack), 24-Pack</v>
          </cell>
          <cell r="D4153" t="str">
            <v>ARCHIVED</v>
          </cell>
          <cell r="E4153" t="str">
            <v>UNPUBLISHED</v>
          </cell>
          <cell r="F4153" t="str">
            <v>Offer end date has passed,Price Adjusted</v>
          </cell>
          <cell r="G4153" t="str">
            <v>Office &amp; Stationery</v>
          </cell>
          <cell r="H4153" t="str">
            <v>Composition Notebooks</v>
          </cell>
          <cell r="I4153">
            <v>79.989999999999995</v>
          </cell>
          <cell r="J4153" t="str">
            <v>USD</v>
          </cell>
          <cell r="K4153" t="str">
            <v>Base</v>
          </cell>
          <cell r="L4153" t="str">
            <v>Yes</v>
          </cell>
          <cell r="M4153">
            <v>2039720</v>
          </cell>
          <cell r="N4153">
            <v>2038710</v>
          </cell>
          <cell r="O4153" t="str">
            <v>NETWORK_GEO</v>
          </cell>
          <cell r="P4153">
            <v>23.36</v>
          </cell>
          <cell r="Q4153">
            <v>1</v>
          </cell>
          <cell r="R4153" t="str">
            <v>WFS Eligible</v>
          </cell>
          <cell r="S4153" t="str">
            <v>Seller Fulfilled</v>
          </cell>
          <cell r="T4153" t="str">
            <v>5WAEA0RLGIIO</v>
          </cell>
          <cell r="U4153" t="str">
            <v>20764608005624</v>
          </cell>
        </row>
        <row r="4154">
          <cell r="A4154" t="str">
            <v>731-EACH</v>
          </cell>
          <cell r="B4154">
            <v>361587503</v>
          </cell>
          <cell r="C4154" t="str">
            <v>BAZIC Pre-sharpened #2 HB Recycled Paper Pencils, (10/Pack), 1-Pack</v>
          </cell>
          <cell r="D4154" t="str">
            <v>ARCHIVED</v>
          </cell>
          <cell r="E4154" t="str">
            <v>UNPUBLISHED</v>
          </cell>
          <cell r="F4154" t="str">
            <v>Offer end date has passed</v>
          </cell>
          <cell r="G4154" t="str">
            <v>Office &amp; Stationery</v>
          </cell>
          <cell r="H4154" t="str">
            <v>Pencils</v>
          </cell>
          <cell r="I4154">
            <v>6.49</v>
          </cell>
          <cell r="J4154" t="str">
            <v>USD</v>
          </cell>
          <cell r="K4154" t="str">
            <v>Base</v>
          </cell>
          <cell r="L4154" t="str">
            <v>Yes</v>
          </cell>
          <cell r="M4154">
            <v>2039720</v>
          </cell>
          <cell r="N4154">
            <v>2039721</v>
          </cell>
          <cell r="O4154">
            <v>0.2</v>
          </cell>
          <cell r="P4154">
            <v>4.82</v>
          </cell>
          <cell r="Q4154">
            <v>1</v>
          </cell>
          <cell r="R4154" t="str">
            <v>Seller Fulfilled</v>
          </cell>
          <cell r="S4154" t="str">
            <v>Seller Fulfilled</v>
          </cell>
          <cell r="T4154" t="str">
            <v>1NOV5JRW585T</v>
          </cell>
          <cell r="U4154" t="str">
            <v>10764608060077</v>
          </cell>
        </row>
        <row r="4155">
          <cell r="A4155" t="str">
            <v>785-PACK2</v>
          </cell>
          <cell r="B4155">
            <v>513517661</v>
          </cell>
          <cell r="C4155" t="str">
            <v>BAZIC 12 Colored Pencils, Set for Art Drawing Sketching, 2-Packs</v>
          </cell>
          <cell r="D4155" t="str">
            <v>ARCHIVED</v>
          </cell>
          <cell r="E4155" t="str">
            <v>UNPUBLISHED</v>
          </cell>
          <cell r="F4155" t="str">
            <v>Offer end date has passed</v>
          </cell>
          <cell r="G4155" t="str">
            <v>Office &amp; Stationery</v>
          </cell>
          <cell r="H4155" t="str">
            <v>Whiteboards</v>
          </cell>
          <cell r="I4155">
            <v>30.02</v>
          </cell>
          <cell r="J4155" t="str">
            <v>USD</v>
          </cell>
          <cell r="K4155" t="str">
            <v>Base</v>
          </cell>
          <cell r="L4155" t="str">
            <v>Yes</v>
          </cell>
          <cell r="M4155">
            <v>2039720</v>
          </cell>
          <cell r="N4155">
            <v>2039885</v>
          </cell>
          <cell r="O4155" t="str">
            <v>NETWORK_GEO</v>
          </cell>
          <cell r="P4155">
            <v>3.4</v>
          </cell>
          <cell r="Q4155">
            <v>1</v>
          </cell>
          <cell r="R4155" t="str">
            <v>Seller Fulfilled</v>
          </cell>
          <cell r="S4155" t="str">
            <v>Seller Fulfilled</v>
          </cell>
          <cell r="T4155" t="str">
            <v>1T1HK7YTV7Y3</v>
          </cell>
          <cell r="U4155" t="str">
            <v>00467999068716</v>
          </cell>
        </row>
        <row r="4156">
          <cell r="A4156" t="str">
            <v>816-CASE</v>
          </cell>
          <cell r="B4156">
            <v>443236512</v>
          </cell>
          <cell r="C4156" t="str">
            <v>BAZIC Translucent Assorted Color Slider Pencil Case, 36-Pack</v>
          </cell>
          <cell r="D4156" t="str">
            <v>ACTIVE</v>
          </cell>
          <cell r="E4156" t="str">
            <v>PUBLISHED</v>
          </cell>
          <cell r="G4156" t="str">
            <v>Office &amp; Stationery</v>
          </cell>
          <cell r="H4156" t="str">
            <v>Pencil Cases</v>
          </cell>
          <cell r="I4156">
            <v>35.74</v>
          </cell>
          <cell r="J4156" t="str">
            <v>USD</v>
          </cell>
          <cell r="K4156" t="str">
            <v>Base</v>
          </cell>
          <cell r="L4156">
            <v>35.74</v>
          </cell>
          <cell r="M4156">
            <v>2039750</v>
          </cell>
          <cell r="N4156">
            <v>2039910</v>
          </cell>
          <cell r="O4156" t="str">
            <v>NETWORK_GEO</v>
          </cell>
          <cell r="P4156">
            <v>0.84</v>
          </cell>
          <cell r="Q4156">
            <v>1</v>
          </cell>
          <cell r="R4156" t="str">
            <v>Seller Fulfilled</v>
          </cell>
          <cell r="S4156" t="str">
            <v>Seller Fulfilled</v>
          </cell>
          <cell r="T4156" t="str">
            <v>7GYNF0ZSTFNK</v>
          </cell>
          <cell r="U4156" t="str">
            <v>00764608006191</v>
          </cell>
        </row>
        <row r="4157">
          <cell r="A4157" t="str">
            <v>909-CASE</v>
          </cell>
          <cell r="B4157">
            <v>359250554</v>
          </cell>
          <cell r="C4157" t="str">
            <v>BAZIC Black Duct Tape 1.88" X 10 Yards, Multi-Use Waterproof, 36-Pack</v>
          </cell>
          <cell r="D4157" t="str">
            <v>ACTIVE</v>
          </cell>
          <cell r="E4157" t="str">
            <v>PUBLISHED</v>
          </cell>
          <cell r="G4157" t="str">
            <v>Office &amp; Stationery</v>
          </cell>
          <cell r="H4157" t="str">
            <v>Duct Tapes</v>
          </cell>
          <cell r="I4157">
            <v>42.78</v>
          </cell>
          <cell r="J4157" t="str">
            <v>USD</v>
          </cell>
          <cell r="K4157" t="str">
            <v>Base</v>
          </cell>
          <cell r="L4157">
            <v>42.78</v>
          </cell>
          <cell r="M4157">
            <v>2042502</v>
          </cell>
          <cell r="N4157">
            <v>2038710</v>
          </cell>
          <cell r="O4157" t="str">
            <v>NETWORK_GEO</v>
          </cell>
          <cell r="P4157">
            <v>4.72</v>
          </cell>
          <cell r="Q4157">
            <v>1</v>
          </cell>
          <cell r="R4157" t="str">
            <v>Seller Fulfilled</v>
          </cell>
          <cell r="S4157" t="str">
            <v>Seller Fulfilled</v>
          </cell>
          <cell r="T4157" t="str">
            <v>3M7SILCR5UPL</v>
          </cell>
          <cell r="U4157" t="str">
            <v>20076645121015</v>
          </cell>
        </row>
        <row r="4158">
          <cell r="A4158" t="str">
            <v>S-45-BOX</v>
          </cell>
          <cell r="B4158">
            <v>548033475</v>
          </cell>
          <cell r="C4158" t="str">
            <v>BAZIC We Reserve The Right to Refuse Service to Anyone Sign 9"X12", Waterproof, 24-Pack</v>
          </cell>
          <cell r="D4158" t="str">
            <v>ACTIVE</v>
          </cell>
          <cell r="E4158" t="str">
            <v>PUBLISHED</v>
          </cell>
          <cell r="F4158" t="str">
            <v>PRICING_ERROR,PRICING_ERROR</v>
          </cell>
          <cell r="G4158" t="str">
            <v>Home &amp; Garden</v>
          </cell>
          <cell r="H4158" t="str">
            <v>Clothes Pins</v>
          </cell>
          <cell r="I4158">
            <v>274.77</v>
          </cell>
          <cell r="J4158" t="str">
            <v>USD</v>
          </cell>
          <cell r="K4158" t="str">
            <v>Base</v>
          </cell>
          <cell r="L4158" t="str">
            <v>Yes</v>
          </cell>
          <cell r="M4158">
            <v>2038710</v>
          </cell>
          <cell r="N4158">
            <v>2038710</v>
          </cell>
          <cell r="O4158" t="str">
            <v>NETWORK_GEO</v>
          </cell>
          <cell r="P4158">
            <v>21.06</v>
          </cell>
          <cell r="Q4158">
            <v>1</v>
          </cell>
          <cell r="R4158" t="str">
            <v>Seller Fulfilled</v>
          </cell>
          <cell r="S4158" t="str">
            <v>Seller Fulfilled</v>
          </cell>
          <cell r="T4158" t="str">
            <v>7BF9MN9CRVD4</v>
          </cell>
          <cell r="U4158" t="str">
            <v>20764608068094</v>
          </cell>
        </row>
        <row r="4159">
          <cell r="A4159" t="str">
            <v>S-52-EACH</v>
          </cell>
          <cell r="B4159">
            <v>208287583</v>
          </cell>
          <cell r="C4159" t="str">
            <v>BAZIC 9" X 12" 9" X 12" No Exchange No Refunds Sign</v>
          </cell>
          <cell r="D4159" t="str">
            <v>ACTIVE</v>
          </cell>
          <cell r="E4159" t="str">
            <v>PUBLISHED</v>
          </cell>
          <cell r="G4159" t="str">
            <v>Home &amp; Garden</v>
          </cell>
          <cell r="H4159" t="str">
            <v>Plaques &amp; Signs</v>
          </cell>
          <cell r="I4159">
            <v>7.18</v>
          </cell>
          <cell r="J4159" t="str">
            <v>USD</v>
          </cell>
          <cell r="K4159" t="str">
            <v>Base</v>
          </cell>
          <cell r="L4159" t="str">
            <v>No</v>
          </cell>
          <cell r="M4159">
            <v>2038710</v>
          </cell>
          <cell r="N4159">
            <v>2038710</v>
          </cell>
          <cell r="O4159" t="str">
            <v>NETWORK_GEO</v>
          </cell>
          <cell r="P4159">
            <v>0.15</v>
          </cell>
          <cell r="Q4159">
            <v>1</v>
          </cell>
          <cell r="R4159" t="str">
            <v>Seller Fulfilled</v>
          </cell>
          <cell r="S4159" t="str">
            <v>Seller Fulfilled</v>
          </cell>
          <cell r="T4159" t="str">
            <v>352M1RLCCFOP</v>
          </cell>
          <cell r="U4159" t="str">
            <v>00764608068113</v>
          </cell>
        </row>
        <row r="4160">
          <cell r="A4160" t="str">
            <v>1056-CASE</v>
          </cell>
          <cell r="B4160">
            <v>187179988</v>
          </cell>
          <cell r="C4160" t="str">
            <v>BAZIC School Backpack Classic 17" Fuchsia, School Bag for Students, 12-Pack</v>
          </cell>
          <cell r="D4160" t="str">
            <v>ACTIVE</v>
          </cell>
          <cell r="E4160" t="str">
            <v>PUBLISHED</v>
          </cell>
          <cell r="F4160" t="str">
            <v>Compliance - Childrenâ€™s Product Policy</v>
          </cell>
          <cell r="G4160" t="str">
            <v>Travel, Luggage &amp; Accessories</v>
          </cell>
          <cell r="H4160" t="str">
            <v>Backpacks</v>
          </cell>
          <cell r="I4160">
            <v>120.69</v>
          </cell>
          <cell r="J4160" t="str">
            <v>USD</v>
          </cell>
          <cell r="K4160" t="str">
            <v>Base</v>
          </cell>
          <cell r="L4160">
            <v>120.69</v>
          </cell>
          <cell r="M4160">
            <v>2038980</v>
          </cell>
          <cell r="N4160">
            <v>2039923</v>
          </cell>
          <cell r="O4160">
            <v>11.5</v>
          </cell>
          <cell r="P4160">
            <v>12</v>
          </cell>
          <cell r="Q4160">
            <v>1</v>
          </cell>
          <cell r="R4160" t="str">
            <v>Seller Fulfilled</v>
          </cell>
          <cell r="S4160" t="str">
            <v>Walmart Fulfilled</v>
          </cell>
          <cell r="T4160" t="str">
            <v>7FLLPNYMBYRS</v>
          </cell>
          <cell r="U4160" t="str">
            <v>20814625070416</v>
          </cell>
        </row>
        <row r="4161">
          <cell r="A4161" t="str">
            <v>1059-CASE</v>
          </cell>
          <cell r="B4161">
            <v>841860435</v>
          </cell>
          <cell r="C4161" t="str">
            <v>BAZIC School Backpack Classic 17" Burgundy, School Bag for Students, 12-Pack</v>
          </cell>
          <cell r="D4161" t="str">
            <v>ACTIVE</v>
          </cell>
          <cell r="E4161" t="str">
            <v>PUBLISHED</v>
          </cell>
          <cell r="G4161" t="str">
            <v>Travel, Luggage &amp; Accessories</v>
          </cell>
          <cell r="H4161" t="str">
            <v>Backpacks</v>
          </cell>
          <cell r="I4161">
            <v>120.49</v>
          </cell>
          <cell r="J4161" t="str">
            <v>USD</v>
          </cell>
          <cell r="K4161" t="str">
            <v>Base</v>
          </cell>
          <cell r="L4161">
            <v>120.49</v>
          </cell>
          <cell r="M4161">
            <v>2038980</v>
          </cell>
          <cell r="N4161">
            <v>2039720</v>
          </cell>
          <cell r="O4161" t="str">
            <v>NETWORK_GEO</v>
          </cell>
          <cell r="P4161">
            <v>3.4</v>
          </cell>
          <cell r="Q4161">
            <v>1</v>
          </cell>
          <cell r="R4161" t="str">
            <v>Seller Fulfilled</v>
          </cell>
          <cell r="S4161" t="str">
            <v>WFS Eligible</v>
          </cell>
          <cell r="T4161" t="str">
            <v>3MZS6KNE7XHJ</v>
          </cell>
          <cell r="U4161" t="str">
            <v>10764608007225</v>
          </cell>
        </row>
        <row r="4162">
          <cell r="A4162" t="str">
            <v>115-EACH</v>
          </cell>
          <cell r="B4162">
            <v>23503497</v>
          </cell>
          <cell r="C4162" t="str">
            <v>BAZIC Razor Replacement Blade with Tube (8/Tube) [115]</v>
          </cell>
          <cell r="D4162" t="str">
            <v>ACTIVE</v>
          </cell>
          <cell r="E4162" t="str">
            <v>PUBLISHED</v>
          </cell>
          <cell r="F4162" t="str">
            <v>Reasonable price requirements are not met,Reasonable Price Not Satisfied</v>
          </cell>
          <cell r="G4162" t="str">
            <v>Crafts</v>
          </cell>
          <cell r="H4162" t="str">
            <v>Replacement Cutting Blades</v>
          </cell>
          <cell r="I4162">
            <v>7.49</v>
          </cell>
          <cell r="J4162" t="str">
            <v>USD</v>
          </cell>
          <cell r="K4162" t="str">
            <v>Base</v>
          </cell>
          <cell r="L4162">
            <v>7.49</v>
          </cell>
          <cell r="M4162">
            <v>2038710</v>
          </cell>
          <cell r="N4162">
            <v>2039720</v>
          </cell>
          <cell r="O4162" t="str">
            <v>NETWORK_GEO</v>
          </cell>
          <cell r="P4162">
            <v>40.14</v>
          </cell>
          <cell r="Q4162">
            <v>1</v>
          </cell>
          <cell r="R4162" t="str">
            <v>Seller Fulfilled</v>
          </cell>
          <cell r="S4162" t="str">
            <v>Seller Fulfilled</v>
          </cell>
          <cell r="T4162" t="str">
            <v>6XV3VZS3ALLW</v>
          </cell>
          <cell r="U4162" t="str">
            <v>20764608007864</v>
          </cell>
        </row>
        <row r="4163">
          <cell r="A4163" t="str">
            <v>1233-BOX</v>
          </cell>
          <cell r="B4163">
            <v>929290980</v>
          </cell>
          <cell r="C4163" t="str">
            <v>BAZIC Washable Markers Fine Line Pen 12 Color, Thin Dual Tip COloring Marker, Non Toxic Marcadorc Art School Supplies, Gift for Kids (6/Pack), 24-Packs</v>
          </cell>
          <cell r="D4163" t="str">
            <v>ARCHIVED</v>
          </cell>
          <cell r="E4163" t="str">
            <v>SYSTEM_PROBLEM</v>
          </cell>
          <cell r="F4163" t="str">
            <v>Compliance - Childrenâ€™s Product Policy</v>
          </cell>
          <cell r="G4163" t="str">
            <v>Office &amp; Stationery</v>
          </cell>
          <cell r="H4163" t="str">
            <v>Pencil Cases</v>
          </cell>
          <cell r="I4163">
            <v>42.68</v>
          </cell>
          <cell r="J4163" t="str">
            <v>USD</v>
          </cell>
          <cell r="K4163" t="str">
            <v>Base</v>
          </cell>
          <cell r="L4163" t="str">
            <v>Yes</v>
          </cell>
          <cell r="M4163">
            <v>2039746</v>
          </cell>
          <cell r="N4163">
            <v>2039750</v>
          </cell>
          <cell r="O4163" t="str">
            <v>NETWORK_GEO</v>
          </cell>
          <cell r="P4163">
            <v>2.74</v>
          </cell>
          <cell r="Q4163">
            <v>1</v>
          </cell>
          <cell r="R4163" t="str">
            <v>Seller Fulfilled</v>
          </cell>
          <cell r="S4163" t="str">
            <v>Seller Fulfilled</v>
          </cell>
          <cell r="T4163" t="str">
            <v>5XI6RPY3KGH5</v>
          </cell>
          <cell r="U4163" t="str">
            <v>10764608008062</v>
          </cell>
        </row>
        <row r="4164">
          <cell r="A4164" t="str">
            <v>1277-BOX</v>
          </cell>
          <cell r="B4164">
            <v>1128263774</v>
          </cell>
          <cell r="C4164" t="str">
            <v>BAZIC Classico Brush Markers 12 Colors, Fine Line Washable Coloring Marker, Non Toxic Art Supplies (12/Pack), 12-Pack</v>
          </cell>
          <cell r="D4164" t="str">
            <v>ARCHIVED</v>
          </cell>
          <cell r="E4164" t="str">
            <v>UNPUBLISHED</v>
          </cell>
          <cell r="F4164" t="str">
            <v>Offer end date has passed,Price Adjusted</v>
          </cell>
          <cell r="G4164" t="str">
            <v>Office &amp; Stationery</v>
          </cell>
          <cell r="H4164" t="str">
            <v>Envelopes</v>
          </cell>
          <cell r="I4164">
            <v>120.99</v>
          </cell>
          <cell r="J4164" t="str">
            <v>USD</v>
          </cell>
          <cell r="K4164" t="str">
            <v>Base</v>
          </cell>
          <cell r="L4164" t="str">
            <v>Yes</v>
          </cell>
          <cell r="M4164">
            <v>2039746</v>
          </cell>
          <cell r="N4164">
            <v>2038710</v>
          </cell>
          <cell r="O4164" t="str">
            <v>NETWORK_GEO</v>
          </cell>
          <cell r="P4164">
            <v>43</v>
          </cell>
          <cell r="Q4164">
            <v>1</v>
          </cell>
          <cell r="R4164" t="str">
            <v>Seller Fulfilled</v>
          </cell>
          <cell r="S4164" t="str">
            <v>Seller Fulfilled</v>
          </cell>
          <cell r="T4164" t="str">
            <v>70NJ56SMN2VB</v>
          </cell>
          <cell r="U4164" t="str">
            <v>20764608082441</v>
          </cell>
        </row>
        <row r="4165">
          <cell r="A4165" t="str">
            <v>1283-EACH</v>
          </cell>
          <cell r="B4165">
            <v>54440858</v>
          </cell>
          <cell r="C4165" t="str">
            <v>BAZIC Washable Markers Fine Line 30 Color Coloring Marker (30/Pack), 1-Pack</v>
          </cell>
          <cell r="D4165" t="str">
            <v>ARCHIVED</v>
          </cell>
          <cell r="E4165" t="str">
            <v>UNPUBLISHED</v>
          </cell>
          <cell r="F4165" t="str">
            <v>Offer end date has passed</v>
          </cell>
          <cell r="G4165" t="str">
            <v>Office &amp; Stationery</v>
          </cell>
          <cell r="H4165" t="str">
            <v>Pencil Cases</v>
          </cell>
          <cell r="I4165">
            <v>17</v>
          </cell>
          <cell r="J4165" t="str">
            <v>USD</v>
          </cell>
          <cell r="K4165" t="str">
            <v>Base</v>
          </cell>
          <cell r="L4165" t="str">
            <v>Yes</v>
          </cell>
          <cell r="M4165">
            <v>2039746</v>
          </cell>
          <cell r="N4165">
            <v>2039750</v>
          </cell>
          <cell r="O4165" t="str">
            <v>NETWORK_GEO</v>
          </cell>
          <cell r="P4165">
            <v>0.84</v>
          </cell>
          <cell r="Q4165">
            <v>1</v>
          </cell>
          <cell r="R4165" t="str">
            <v>Seller Fulfilled</v>
          </cell>
          <cell r="S4165" t="str">
            <v>Seller Fulfilled</v>
          </cell>
          <cell r="T4165" t="str">
            <v>3LUVSXUPI2CZ</v>
          </cell>
          <cell r="U4165" t="str">
            <v>00764608008362</v>
          </cell>
        </row>
        <row r="4166">
          <cell r="A4166" t="str">
            <v>17100-EACH</v>
          </cell>
          <cell r="B4166">
            <v>18011271210</v>
          </cell>
          <cell r="C4166" t="str">
            <v>BAZIC Frizz Erasable Gel Pens, 0.7mm Medium Point, Black Ink, 2 Per Pack, 1-Pack</v>
          </cell>
          <cell r="D4166" t="str">
            <v>ACTIVE</v>
          </cell>
          <cell r="E4166" t="str">
            <v>PUBLISHED</v>
          </cell>
          <cell r="F4166" t="str">
            <v>Offer end date has passed</v>
          </cell>
          <cell r="G4166" t="str">
            <v>Office &amp; Stationery</v>
          </cell>
          <cell r="H4166" t="str">
            <v>Duct Tapes</v>
          </cell>
          <cell r="I4166">
            <v>16.989999999999998</v>
          </cell>
          <cell r="J4166" t="str">
            <v>USD</v>
          </cell>
          <cell r="K4166" t="str">
            <v>Base</v>
          </cell>
          <cell r="L4166" t="str">
            <v>Yes</v>
          </cell>
          <cell r="M4166">
            <v>2039719</v>
          </cell>
          <cell r="N4166">
            <v>2042502</v>
          </cell>
          <cell r="O4166" t="str">
            <v>NETWORK_GEO</v>
          </cell>
          <cell r="P4166">
            <v>0.88</v>
          </cell>
          <cell r="Q4166">
            <v>1</v>
          </cell>
          <cell r="R4166" t="str">
            <v>Seller Fulfilled</v>
          </cell>
          <cell r="S4166" t="str">
            <v>Seller Fulfilled</v>
          </cell>
          <cell r="T4166" t="str">
            <v>1M96KDA4DBWQ</v>
          </cell>
          <cell r="U4166" t="str">
            <v>00764608009703</v>
          </cell>
        </row>
        <row r="4167">
          <cell r="A4167" t="str">
            <v>1716-CASE</v>
          </cell>
          <cell r="B4167">
            <v>5052678289</v>
          </cell>
          <cell r="C4167" t="str">
            <v>BAZIC 4-Color Fashion Ballpoint Pen, 1.0mm Bold Medium Point Retractable Multicolor Pen w/ Cushion Grip, 144-Packs</v>
          </cell>
          <cell r="D4167" t="str">
            <v>ACTIVE</v>
          </cell>
          <cell r="E4167" t="str">
            <v>PUBLISHED</v>
          </cell>
          <cell r="G4167" t="str">
            <v>Office &amp; Stationery</v>
          </cell>
          <cell r="H4167" t="str">
            <v>Pens</v>
          </cell>
          <cell r="I4167">
            <v>168.49</v>
          </cell>
          <cell r="J4167" t="str">
            <v>USD</v>
          </cell>
          <cell r="K4167" t="str">
            <v>Base</v>
          </cell>
          <cell r="L4167">
            <v>168.49</v>
          </cell>
          <cell r="M4167">
            <v>2039719</v>
          </cell>
          <cell r="N4167">
            <v>2038710</v>
          </cell>
          <cell r="O4167" t="str">
            <v>NETWORK_GEO</v>
          </cell>
          <cell r="P4167">
            <v>0.11</v>
          </cell>
          <cell r="Q4167">
            <v>1</v>
          </cell>
          <cell r="R4167" t="str">
            <v>Seller Fulfilled</v>
          </cell>
          <cell r="S4167" t="str">
            <v>Seller Fulfilled</v>
          </cell>
          <cell r="T4167" t="str">
            <v>3TNC83HU9MAX</v>
          </cell>
          <cell r="U4167" t="str">
            <v>00764608043547</v>
          </cell>
        </row>
        <row r="4168">
          <cell r="A4168" t="str">
            <v>1732-BOX</v>
          </cell>
          <cell r="B4168">
            <v>589063870</v>
          </cell>
          <cell r="C4168" t="str">
            <v>BAZIC Essence Gel Pen 0.7mm Black Color, Comfort Grip, (6/Pack), 24-Pack</v>
          </cell>
          <cell r="D4168" t="str">
            <v>ACTIVE</v>
          </cell>
          <cell r="E4168" t="str">
            <v>PUBLISHED</v>
          </cell>
          <cell r="G4168" t="str">
            <v>Office &amp; Stationery</v>
          </cell>
          <cell r="H4168" t="str">
            <v>Pens</v>
          </cell>
          <cell r="I4168">
            <v>39.590000000000003</v>
          </cell>
          <cell r="J4168" t="str">
            <v>USD</v>
          </cell>
          <cell r="K4168" t="str">
            <v>Base</v>
          </cell>
          <cell r="L4168">
            <v>39.590000000000003</v>
          </cell>
          <cell r="M4168">
            <v>2039719</v>
          </cell>
          <cell r="N4168">
            <v>2038710</v>
          </cell>
          <cell r="O4168" t="str">
            <v>NETWORK_GEO</v>
          </cell>
          <cell r="P4168">
            <v>1.3</v>
          </cell>
          <cell r="Q4168">
            <v>1</v>
          </cell>
          <cell r="R4168" t="str">
            <v>Seller Fulfilled</v>
          </cell>
          <cell r="S4168" t="str">
            <v>Seller Fulfilled</v>
          </cell>
          <cell r="T4168" t="str">
            <v>7CK4CYM7VMO2</v>
          </cell>
          <cell r="U4168" t="str">
            <v>10764608043087</v>
          </cell>
        </row>
        <row r="4169">
          <cell r="A4169" t="str">
            <v>2238-EACH</v>
          </cell>
          <cell r="B4169">
            <v>18534110409</v>
          </cell>
          <cell r="C4169" t="str">
            <v>BAZIC Products Pink Eraser Top, Latex Free Pencil Tops Erasers (12/Pack), Total 12 Count</v>
          </cell>
          <cell r="D4169" t="str">
            <v>ACTIVE</v>
          </cell>
          <cell r="E4169" t="str">
            <v>PUBLISHED</v>
          </cell>
          <cell r="F4169" t="str">
            <v>Offer end date has passed,Price Adjusted</v>
          </cell>
          <cell r="G4169" t="str">
            <v>Home &amp; Garden</v>
          </cell>
          <cell r="H4169" t="str">
            <v>Plaques &amp; Signs</v>
          </cell>
          <cell r="I4169">
            <v>9.5</v>
          </cell>
          <cell r="J4169" t="str">
            <v>USD</v>
          </cell>
          <cell r="K4169" t="str">
            <v>Base</v>
          </cell>
          <cell r="L4169" t="str">
            <v>Yes</v>
          </cell>
          <cell r="M4169">
            <v>2039721</v>
          </cell>
          <cell r="N4169">
            <v>2038710</v>
          </cell>
          <cell r="O4169" t="str">
            <v>NETWORK_GEO</v>
          </cell>
          <cell r="P4169">
            <v>0.25</v>
          </cell>
          <cell r="Q4169">
            <v>1</v>
          </cell>
          <cell r="R4169" t="str">
            <v>Seller Fulfilled</v>
          </cell>
          <cell r="S4169" t="str">
            <v>Seller Fulfilled</v>
          </cell>
          <cell r="T4169" t="str">
            <v>58XMOMEP99AQ</v>
          </cell>
          <cell r="U4169" t="str">
            <v>00467451735170</v>
          </cell>
        </row>
        <row r="4170">
          <cell r="A4170" t="str">
            <v>2551-BOX</v>
          </cell>
          <cell r="B4170">
            <v>9009617307</v>
          </cell>
          <cell r="C4170" t="str">
            <v>BAZIC Oil Pastels Set 12 Colors, Soft Pastels for Artists Drawing Blending, 24-Packs</v>
          </cell>
          <cell r="D4170" t="str">
            <v>ACTIVE</v>
          </cell>
          <cell r="E4170" t="str">
            <v>PUBLISHED</v>
          </cell>
          <cell r="F4170" t="str">
            <v>Offer end date has passed</v>
          </cell>
          <cell r="G4170" t="str">
            <v>Crafts</v>
          </cell>
          <cell r="H4170" t="str">
            <v>Art Pastels</v>
          </cell>
          <cell r="I4170">
            <v>34.64</v>
          </cell>
          <cell r="J4170" t="str">
            <v>USD</v>
          </cell>
          <cell r="K4170" t="str">
            <v>Base</v>
          </cell>
          <cell r="L4170">
            <v>34.64</v>
          </cell>
          <cell r="M4170">
            <v>2039748</v>
          </cell>
          <cell r="N4170">
            <v>2038710</v>
          </cell>
          <cell r="O4170">
            <v>5.58</v>
          </cell>
          <cell r="P4170">
            <v>0.24</v>
          </cell>
          <cell r="Q4170">
            <v>1</v>
          </cell>
          <cell r="R4170" t="str">
            <v>Seller Fulfilled</v>
          </cell>
          <cell r="S4170" t="str">
            <v>Seller Fulfilled</v>
          </cell>
          <cell r="T4170" t="str">
            <v>2WOPLAFLXJUE</v>
          </cell>
          <cell r="U4170" t="str">
            <v>00461941635582</v>
          </cell>
        </row>
        <row r="4171">
          <cell r="A4171" t="str">
            <v>3109-EACH</v>
          </cell>
          <cell r="B4171">
            <v>23351553</v>
          </cell>
          <cell r="C4171" t="str">
            <v>BAZIC Manila File Folder 1/3 Cut Letter Size, Left Right Center Tabs, 6-Count</v>
          </cell>
          <cell r="D4171" t="str">
            <v>ACTIVE</v>
          </cell>
          <cell r="E4171" t="str">
            <v>PUBLISHED</v>
          </cell>
          <cell r="G4171" t="str">
            <v>Office &amp; Stationery</v>
          </cell>
          <cell r="H4171" t="str">
            <v>File Folders</v>
          </cell>
          <cell r="I4171">
            <v>7.91</v>
          </cell>
          <cell r="J4171" t="str">
            <v>USD</v>
          </cell>
          <cell r="K4171" t="str">
            <v>Base</v>
          </cell>
          <cell r="L4171">
            <v>7.91</v>
          </cell>
          <cell r="M4171">
            <v>2039742</v>
          </cell>
          <cell r="N4171">
            <v>2039746</v>
          </cell>
          <cell r="O4171" t="str">
            <v>ALWAYS_TWO_DAY</v>
          </cell>
          <cell r="P4171">
            <v>0.2</v>
          </cell>
          <cell r="Q4171">
            <v>1</v>
          </cell>
          <cell r="R4171" t="str">
            <v>Walmart Fulfilled</v>
          </cell>
          <cell r="S4171" t="str">
            <v>WFS Eligible</v>
          </cell>
          <cell r="T4171" t="str">
            <v>4DP3RLSLZBTW</v>
          </cell>
          <cell r="U4171" t="str">
            <v>00466325960601</v>
          </cell>
        </row>
        <row r="4172">
          <cell r="A4172" t="str">
            <v>3158-CASE</v>
          </cell>
          <cell r="B4172">
            <v>247907793</v>
          </cell>
          <cell r="C4172" t="str">
            <v>BAZIC 2 Pockets Poly Folder Portfolio Document Folders, 48-Pack</v>
          </cell>
          <cell r="D4172" t="str">
            <v>ACTIVE</v>
          </cell>
          <cell r="E4172" t="str">
            <v>PUBLISHED</v>
          </cell>
          <cell r="F4172" t="str">
            <v>Offer end date has passed</v>
          </cell>
          <cell r="G4172" t="str">
            <v>Office &amp; Stationery</v>
          </cell>
          <cell r="H4172" t="str">
            <v>Dry Erase Markers</v>
          </cell>
          <cell r="I4172">
            <v>10.25</v>
          </cell>
          <cell r="J4172" t="str">
            <v>USD</v>
          </cell>
          <cell r="K4172" t="str">
            <v>Base</v>
          </cell>
          <cell r="L4172" t="str">
            <v>Yes</v>
          </cell>
          <cell r="M4172">
            <v>2039742</v>
          </cell>
          <cell r="N4172">
            <v>2039746</v>
          </cell>
          <cell r="O4172" t="str">
            <v>NETWORK_GEO</v>
          </cell>
          <cell r="P4172">
            <v>0.2</v>
          </cell>
          <cell r="Q4172">
            <v>1</v>
          </cell>
          <cell r="R4172" t="str">
            <v>Seller Fulfilled</v>
          </cell>
          <cell r="S4172" t="str">
            <v>Seller Fulfilled</v>
          </cell>
          <cell r="T4172" t="str">
            <v>4LVYR6YEN074</v>
          </cell>
          <cell r="U4172" t="str">
            <v>00468453722618</v>
          </cell>
        </row>
        <row r="4173">
          <cell r="A4173" t="str">
            <v>3301-EACH</v>
          </cell>
          <cell r="B4173">
            <v>5265322400</v>
          </cell>
          <cell r="C4173" t="str">
            <v>Bazic 3301 1 oz Fluorescent Color Modeling Dough - Pack of 5</v>
          </cell>
          <cell r="D4173" t="str">
            <v>ACTIVE</v>
          </cell>
          <cell r="E4173" t="str">
            <v>PUBLISHED</v>
          </cell>
          <cell r="F4173" t="str">
            <v>Republish (For Walmart internal use only: 00)</v>
          </cell>
          <cell r="G4173" t="str">
            <v>Office &amp; Stationery</v>
          </cell>
          <cell r="H4173" t="str">
            <v>Dry Erase Markers</v>
          </cell>
          <cell r="I4173">
            <v>7.99</v>
          </cell>
          <cell r="J4173" t="str">
            <v>USD</v>
          </cell>
          <cell r="K4173" t="str">
            <v>Base</v>
          </cell>
          <cell r="L4173" t="str">
            <v>Yes</v>
          </cell>
          <cell r="M4173">
            <v>2039741</v>
          </cell>
          <cell r="N4173">
            <v>2039746</v>
          </cell>
          <cell r="O4173" t="str">
            <v>NETWORK_GEO</v>
          </cell>
          <cell r="P4173">
            <v>0.16</v>
          </cell>
          <cell r="Q4173">
            <v>1</v>
          </cell>
          <cell r="R4173" t="str">
            <v>Seller Fulfilled</v>
          </cell>
          <cell r="S4173" t="str">
            <v>Seller Fulfilled</v>
          </cell>
          <cell r="T4173" t="str">
            <v>58W2L9YTHMDV</v>
          </cell>
          <cell r="U4173" t="str">
            <v>00466374062349</v>
          </cell>
        </row>
        <row r="4174">
          <cell r="A4174" t="str">
            <v>4101-PACK4</v>
          </cell>
          <cell r="B4174">
            <v>238553395</v>
          </cell>
          <cell r="C4174" t="str">
            <v>BAZIC 3 Ring Binder 1/2" Economy View Binders Grey, Hold 100 Sheets, 4-Count</v>
          </cell>
          <cell r="D4174" t="str">
            <v>ACTIVE</v>
          </cell>
          <cell r="E4174" t="str">
            <v>PUBLISHED</v>
          </cell>
          <cell r="G4174" t="str">
            <v>Office &amp; Stationery</v>
          </cell>
          <cell r="H4174" t="str">
            <v>Binders</v>
          </cell>
          <cell r="I4174">
            <v>17.690000000000001</v>
          </cell>
          <cell r="J4174" t="str">
            <v>USD</v>
          </cell>
          <cell r="K4174" t="str">
            <v>Base</v>
          </cell>
          <cell r="L4174">
            <v>19.5</v>
          </cell>
          <cell r="M4174">
            <v>2039738</v>
          </cell>
          <cell r="N4174">
            <v>2039746</v>
          </cell>
          <cell r="O4174" t="str">
            <v>ALWAYS_TWO_DAY</v>
          </cell>
          <cell r="P4174">
            <v>0.24</v>
          </cell>
          <cell r="Q4174">
            <v>1</v>
          </cell>
          <cell r="R4174" t="str">
            <v>Walmart Fulfilled</v>
          </cell>
          <cell r="S4174" t="str">
            <v>Seller Fulfilled</v>
          </cell>
          <cell r="T4174" t="str">
            <v>0U1O5XMO6MGE</v>
          </cell>
          <cell r="U4174" t="str">
            <v>00764608012239</v>
          </cell>
        </row>
        <row r="4175">
          <cell r="A4175" t="str">
            <v>4106-EACH</v>
          </cell>
          <cell r="B4175">
            <v>27896270</v>
          </cell>
          <cell r="C4175" t="str">
            <v>BAZIC 3 Ring Binder 1/2" Economy View Binders Fuchsia, Hold 100 Sheets, 1-Count</v>
          </cell>
          <cell r="D4175" t="str">
            <v>ACTIVE</v>
          </cell>
          <cell r="E4175" t="str">
            <v>PUBLISHED</v>
          </cell>
          <cell r="G4175" t="str">
            <v>Office &amp; Stationery</v>
          </cell>
          <cell r="H4175" t="str">
            <v>Binders</v>
          </cell>
          <cell r="I4175">
            <v>8.9</v>
          </cell>
          <cell r="J4175" t="str">
            <v>USD</v>
          </cell>
          <cell r="K4175" t="str">
            <v>Base</v>
          </cell>
          <cell r="L4175">
            <v>8.9</v>
          </cell>
          <cell r="M4175">
            <v>2039738</v>
          </cell>
          <cell r="N4175">
            <v>2039746</v>
          </cell>
          <cell r="O4175" t="str">
            <v>NETWORK_GEO</v>
          </cell>
          <cell r="P4175">
            <v>0.46</v>
          </cell>
          <cell r="Q4175">
            <v>1</v>
          </cell>
          <cell r="R4175" t="str">
            <v>Seller Fulfilled</v>
          </cell>
          <cell r="S4175" t="str">
            <v>Seller Fulfilled</v>
          </cell>
          <cell r="T4175" t="str">
            <v>39OII1KZ1NLC</v>
          </cell>
          <cell r="U4175" t="str">
            <v>00764608012703</v>
          </cell>
        </row>
        <row r="4176">
          <cell r="A4176" t="str">
            <v>5087-PACK6</v>
          </cell>
          <cell r="B4176">
            <v>1919971176</v>
          </cell>
          <cell r="C4176" t="str">
            <v>BAZIC Primary Journal Composition Book Blue Marble, 100 Sheet Writing Grades K- 2 Notebooks, 6-Pack</v>
          </cell>
          <cell r="D4176" t="str">
            <v>ACTIVE</v>
          </cell>
          <cell r="E4176" t="str">
            <v>PUBLISHED</v>
          </cell>
          <cell r="F4176" t="str">
            <v>Offer end date has passed</v>
          </cell>
          <cell r="G4176" t="str">
            <v>Office &amp; Stationery</v>
          </cell>
          <cell r="H4176" t="str">
            <v>Composition Notebooks</v>
          </cell>
          <cell r="I4176">
            <v>21.78</v>
          </cell>
          <cell r="J4176" t="str">
            <v>USD</v>
          </cell>
          <cell r="K4176" t="str">
            <v>Base</v>
          </cell>
          <cell r="L4176">
            <v>21.78</v>
          </cell>
          <cell r="M4176">
            <v>2038710</v>
          </cell>
          <cell r="N4176">
            <v>2039746</v>
          </cell>
          <cell r="O4176">
            <v>4.22</v>
          </cell>
          <cell r="P4176">
            <v>0.15</v>
          </cell>
          <cell r="Q4176">
            <v>1</v>
          </cell>
          <cell r="R4176" t="str">
            <v>Seller Fulfilled</v>
          </cell>
          <cell r="S4176" t="str">
            <v>Seller Fulfilled</v>
          </cell>
          <cell r="T4176" t="str">
            <v>7H3WRHYUUWKP</v>
          </cell>
          <cell r="U4176" t="str">
            <v>00764608012765</v>
          </cell>
        </row>
        <row r="4177">
          <cell r="A4177" t="str">
            <v>575-CASE</v>
          </cell>
          <cell r="B4177">
            <v>689980500</v>
          </cell>
          <cell r="C4177" t="str">
            <v>BAZIC Security Self Seal Envelope 4 1/8" x 9 1/2" #10 Tint Mailing Envelopes, 960-Count</v>
          </cell>
          <cell r="D4177" t="str">
            <v>ACTIVE</v>
          </cell>
          <cell r="E4177" t="str">
            <v>PUBLISHED</v>
          </cell>
          <cell r="F4177" t="str">
            <v>Offer end date has passed</v>
          </cell>
          <cell r="G4177" t="str">
            <v>Office &amp; Stationery</v>
          </cell>
          <cell r="H4177" t="str">
            <v>Envelopes</v>
          </cell>
          <cell r="I4177">
            <v>51.8</v>
          </cell>
          <cell r="J4177" t="str">
            <v>USD</v>
          </cell>
          <cell r="K4177" t="str">
            <v>Base</v>
          </cell>
          <cell r="L4177">
            <v>51.8</v>
          </cell>
          <cell r="M4177">
            <v>2038710</v>
          </cell>
          <cell r="N4177">
            <v>2039719</v>
          </cell>
          <cell r="O4177">
            <v>12.12</v>
          </cell>
          <cell r="P4177">
            <v>2.74</v>
          </cell>
          <cell r="Q4177">
            <v>1</v>
          </cell>
          <cell r="R4177" t="str">
            <v>Seller Fulfilled</v>
          </cell>
          <cell r="S4177" t="str">
            <v>Seller Fulfilled</v>
          </cell>
          <cell r="T4177" t="str">
            <v>1ZP3FA571NYO</v>
          </cell>
          <cell r="U4177" t="str">
            <v>10764608170134</v>
          </cell>
        </row>
        <row r="4178">
          <cell r="A4178" t="str">
            <v>72781-SET4</v>
          </cell>
          <cell r="B4178">
            <v>878380077</v>
          </cell>
          <cell r="C4178" t="str">
            <v>Neon Glitter Kids Coloring Books 4-Title, Fun Game Workbook for Kids, 4-Pack</v>
          </cell>
          <cell r="D4178" t="str">
            <v>ARCHIVED</v>
          </cell>
          <cell r="E4178" t="str">
            <v>UNPUBLISHED</v>
          </cell>
          <cell r="F4178" t="str">
            <v>Offer end date has passed,Current Offer At Or Below Target</v>
          </cell>
          <cell r="G4178" t="str">
            <v>Crafts</v>
          </cell>
          <cell r="H4178" t="str">
            <v>Coloring Books</v>
          </cell>
          <cell r="I4178">
            <v>24</v>
          </cell>
          <cell r="J4178" t="str">
            <v>USD</v>
          </cell>
          <cell r="K4178" t="str">
            <v>Base</v>
          </cell>
          <cell r="L4178" t="str">
            <v>Yes</v>
          </cell>
          <cell r="M4178">
            <v>2038710</v>
          </cell>
          <cell r="N4178">
            <v>2039719</v>
          </cell>
          <cell r="O4178">
            <v>1.1200000000000001</v>
          </cell>
          <cell r="P4178">
            <v>0.1</v>
          </cell>
          <cell r="Q4178">
            <v>1</v>
          </cell>
          <cell r="R4178" t="str">
            <v>Seller Fulfilled</v>
          </cell>
          <cell r="S4178" t="str">
            <v>WFS Eligible</v>
          </cell>
          <cell r="T4178" t="str">
            <v>3YXRW0TFQFMR</v>
          </cell>
          <cell r="U4178" t="str">
            <v>00764608170137</v>
          </cell>
        </row>
        <row r="4179">
          <cell r="A4179" t="str">
            <v>1203-EACH</v>
          </cell>
          <cell r="B4179">
            <v>24869501</v>
          </cell>
          <cell r="C4179" t="str">
            <v>BAZIC Dry Erase Marker Bright Color Fine Tip Whiteboard Markers (6/Pack), 1-Pack</v>
          </cell>
          <cell r="D4179" t="str">
            <v>ACTIVE</v>
          </cell>
          <cell r="E4179" t="str">
            <v>PUBLISHED</v>
          </cell>
          <cell r="F4179" t="str">
            <v>Offer end date has passed</v>
          </cell>
          <cell r="G4179" t="str">
            <v>Office &amp; Stationery</v>
          </cell>
          <cell r="H4179" t="str">
            <v>Dry Erase Markers</v>
          </cell>
          <cell r="I4179">
            <v>7.39</v>
          </cell>
          <cell r="J4179" t="str">
            <v>USD</v>
          </cell>
          <cell r="K4179" t="str">
            <v>Base</v>
          </cell>
          <cell r="L4179">
            <v>7.39</v>
          </cell>
          <cell r="M4179">
            <v>2039746</v>
          </cell>
          <cell r="N4179">
            <v>2039719</v>
          </cell>
          <cell r="O4179">
            <v>0.1</v>
          </cell>
          <cell r="P4179">
            <v>0.18</v>
          </cell>
          <cell r="Q4179">
            <v>1</v>
          </cell>
          <cell r="R4179" t="str">
            <v>Seller Fulfilled</v>
          </cell>
          <cell r="S4179" t="str">
            <v>Seller Fulfilled</v>
          </cell>
          <cell r="T4179" t="str">
            <v>5LRN04E3C59F</v>
          </cell>
          <cell r="U4179" t="str">
            <v>00764608170243</v>
          </cell>
        </row>
        <row r="4180">
          <cell r="A4180" t="str">
            <v>1249-EACH</v>
          </cell>
          <cell r="B4180">
            <v>24250834</v>
          </cell>
          <cell r="C4180" t="str">
            <v>BAZIC Dry Erase Marker Bright Color Chisel Tip Whiteboard Markers (3/Pack), 1-Pack</v>
          </cell>
          <cell r="D4180" t="str">
            <v>ACTIVE</v>
          </cell>
          <cell r="E4180" t="str">
            <v>PUBLISHED</v>
          </cell>
          <cell r="G4180" t="str">
            <v>Office &amp; Stationery</v>
          </cell>
          <cell r="H4180" t="str">
            <v>Dry Erase Markers</v>
          </cell>
          <cell r="I4180">
            <v>7.8</v>
          </cell>
          <cell r="J4180" t="str">
            <v>USD</v>
          </cell>
          <cell r="K4180" t="str">
            <v>Base</v>
          </cell>
          <cell r="L4180">
            <v>7.8</v>
          </cell>
          <cell r="M4180">
            <v>2039746</v>
          </cell>
          <cell r="N4180">
            <v>2039719</v>
          </cell>
          <cell r="O4180" t="str">
            <v>NETWORK_GEO</v>
          </cell>
          <cell r="P4180">
            <v>0.22</v>
          </cell>
          <cell r="Q4180">
            <v>1</v>
          </cell>
          <cell r="R4180" t="str">
            <v>Seller Fulfilled</v>
          </cell>
          <cell r="S4180" t="str">
            <v>Seller Fulfilled</v>
          </cell>
          <cell r="T4180" t="str">
            <v>79O1UM3B5FNN</v>
          </cell>
          <cell r="U4180" t="str">
            <v>00764608170373</v>
          </cell>
        </row>
        <row r="4181">
          <cell r="A4181" t="str">
            <v>1267-EACH</v>
          </cell>
          <cell r="B4181">
            <v>330315863</v>
          </cell>
          <cell r="C4181" t="str">
            <v>BAZIC Brush Markers 6 Pastel Colors, Fine Line Washable Coloring Marker (6/Pack), 1-Pack</v>
          </cell>
          <cell r="D4181" t="str">
            <v>ACTIVE</v>
          </cell>
          <cell r="E4181" t="str">
            <v>PUBLISHED</v>
          </cell>
          <cell r="G4181" t="str">
            <v>Office &amp; Stationery</v>
          </cell>
          <cell r="H4181" t="str">
            <v>Markers</v>
          </cell>
          <cell r="I4181">
            <v>7.8</v>
          </cell>
          <cell r="J4181" t="str">
            <v>USD</v>
          </cell>
          <cell r="K4181" t="str">
            <v>Base</v>
          </cell>
          <cell r="L4181">
            <v>7.8</v>
          </cell>
          <cell r="M4181">
            <v>2039746</v>
          </cell>
          <cell r="N4181">
            <v>2039719</v>
          </cell>
          <cell r="O4181" t="str">
            <v>NETWORK_GEO</v>
          </cell>
          <cell r="P4181">
            <v>30.47</v>
          </cell>
          <cell r="Q4181">
            <v>1</v>
          </cell>
          <cell r="R4181" t="str">
            <v>Seller Fulfilled</v>
          </cell>
          <cell r="S4181" t="str">
            <v>Seller Fulfilled</v>
          </cell>
          <cell r="T4181" t="str">
            <v>51YNO3GN4FTS</v>
          </cell>
          <cell r="U4181" t="str">
            <v>20764608170421</v>
          </cell>
        </row>
        <row r="4182">
          <cell r="A4182" t="str">
            <v>1288-PACK2</v>
          </cell>
          <cell r="B4182">
            <v>1153064557</v>
          </cell>
          <cell r="C4182" t="str">
            <v>BAZIC Dry Erase Marker Assorted Color Chisel Tip, Whiteboard Pen Marcador, Low Odor Markers White Board Pens (3/Pack), 2-Packs</v>
          </cell>
          <cell r="D4182" t="str">
            <v>ARCHIVED</v>
          </cell>
          <cell r="E4182" t="str">
            <v>UNPUBLISHED</v>
          </cell>
          <cell r="F4182" t="str">
            <v>Offer end date has passed,Price Adjusted</v>
          </cell>
          <cell r="G4182" t="str">
            <v>Office &amp; Stationery</v>
          </cell>
          <cell r="H4182" t="str">
            <v>Pens</v>
          </cell>
          <cell r="I4182">
            <v>36.99</v>
          </cell>
          <cell r="J4182" t="str">
            <v>USD</v>
          </cell>
          <cell r="K4182" t="str">
            <v>Base</v>
          </cell>
          <cell r="L4182" t="str">
            <v>Yes</v>
          </cell>
          <cell r="M4182">
            <v>2039746</v>
          </cell>
          <cell r="N4182">
            <v>2039719</v>
          </cell>
          <cell r="O4182" t="str">
            <v>NETWORK_GEO</v>
          </cell>
          <cell r="P4182">
            <v>3.04</v>
          </cell>
          <cell r="Q4182">
            <v>1</v>
          </cell>
          <cell r="R4182" t="str">
            <v>Seller Fulfilled</v>
          </cell>
          <cell r="S4182" t="str">
            <v>Walmart Fulfilled</v>
          </cell>
          <cell r="T4182" t="str">
            <v>1MWOLMV2B30I</v>
          </cell>
          <cell r="U4182" t="str">
            <v>10764608170523</v>
          </cell>
        </row>
        <row r="4183">
          <cell r="A4183" t="str">
            <v>1731-CASE</v>
          </cell>
          <cell r="B4183">
            <v>5973560137</v>
          </cell>
          <cell r="C4183" t="str">
            <v>BAZIC Callum 0.5mm Rollerball Pen, Red Ink Needle Tip Fine Point Ink Pens (2/Pack), 144-Packs</v>
          </cell>
          <cell r="D4183" t="str">
            <v>ACTIVE</v>
          </cell>
          <cell r="E4183" t="str">
            <v>PUBLISHED</v>
          </cell>
          <cell r="G4183" t="str">
            <v>Office &amp; Stationery</v>
          </cell>
          <cell r="H4183" t="str">
            <v>Pens</v>
          </cell>
          <cell r="I4183">
            <v>254.49</v>
          </cell>
          <cell r="J4183" t="str">
            <v>USD</v>
          </cell>
          <cell r="K4183" t="str">
            <v>Base</v>
          </cell>
          <cell r="L4183">
            <v>254.49</v>
          </cell>
          <cell r="M4183">
            <v>2039719</v>
          </cell>
          <cell r="N4183">
            <v>2039719</v>
          </cell>
          <cell r="O4183" t="str">
            <v>NETWORK_GEO</v>
          </cell>
          <cell r="P4183">
            <v>0.21</v>
          </cell>
          <cell r="Q4183">
            <v>1</v>
          </cell>
          <cell r="R4183" t="str">
            <v>Seller Fulfilled</v>
          </cell>
          <cell r="S4183" t="str">
            <v>Seller Fulfilled</v>
          </cell>
          <cell r="T4183" t="str">
            <v>6S66GJKPGYJN</v>
          </cell>
          <cell r="U4183" t="str">
            <v>00465721132612</v>
          </cell>
        </row>
        <row r="4184">
          <cell r="A4184" t="str">
            <v>1926-SET6</v>
          </cell>
          <cell r="B4184">
            <v>28147204</v>
          </cell>
          <cell r="C4184" t="str">
            <v>BAZIC Harper Dual Hole Square Sharpener w/ Receptacle [1926]</v>
          </cell>
          <cell r="D4184" t="str">
            <v>ACTIVE</v>
          </cell>
          <cell r="E4184" t="str">
            <v>PUBLISHED</v>
          </cell>
          <cell r="G4184" t="str">
            <v>Office &amp; Stationery</v>
          </cell>
          <cell r="H4184" t="str">
            <v>Manual Pencil Sharpeners</v>
          </cell>
          <cell r="I4184">
            <v>8.89</v>
          </cell>
          <cell r="J4184" t="str">
            <v>USD</v>
          </cell>
          <cell r="K4184" t="str">
            <v>Base</v>
          </cell>
          <cell r="L4184">
            <v>8.89</v>
          </cell>
          <cell r="M4184">
            <v>2039751</v>
          </cell>
          <cell r="N4184">
            <v>2039719</v>
          </cell>
          <cell r="O4184" t="str">
            <v>NETWORK_GEO</v>
          </cell>
          <cell r="P4184">
            <v>0.13</v>
          </cell>
          <cell r="Q4184">
            <v>1</v>
          </cell>
          <cell r="R4184" t="str">
            <v>Seller Fulfilled</v>
          </cell>
          <cell r="S4184" t="str">
            <v>WFS Eligible</v>
          </cell>
          <cell r="T4184" t="str">
            <v>7JXW8JTIISF8</v>
          </cell>
          <cell r="U4184" t="str">
            <v>00764608017340</v>
          </cell>
        </row>
        <row r="4185">
          <cell r="A4185" t="str">
            <v>2011-EACH</v>
          </cell>
          <cell r="B4185">
            <v>53459375</v>
          </cell>
          <cell r="C4185" t="str">
            <v>BAZIC 0.2 oz (5.6g) Quick Setting Epoxy Glue w/ Syringe Applicator [2011]</v>
          </cell>
          <cell r="D4185" t="str">
            <v>ACTIVE</v>
          </cell>
          <cell r="E4185" t="str">
            <v>PUBLISHED</v>
          </cell>
          <cell r="G4185" t="str">
            <v>Tools &amp; Hardware</v>
          </cell>
          <cell r="H4185" t="str">
            <v>Epoxy Adhesives</v>
          </cell>
          <cell r="I4185">
            <v>7.99</v>
          </cell>
          <cell r="J4185" t="str">
            <v>USD</v>
          </cell>
          <cell r="K4185" t="str">
            <v>Base</v>
          </cell>
          <cell r="L4185">
            <v>7.99</v>
          </cell>
          <cell r="M4185">
            <v>2038710</v>
          </cell>
          <cell r="N4185">
            <v>2039719</v>
          </cell>
          <cell r="O4185" t="str">
            <v>NETWORK_GEO</v>
          </cell>
          <cell r="P4185">
            <v>0.14000000000000001</v>
          </cell>
          <cell r="Q4185">
            <v>1</v>
          </cell>
          <cell r="R4185" t="str">
            <v>Seller Fulfilled</v>
          </cell>
          <cell r="S4185" t="str">
            <v>Walmart Fulfilled</v>
          </cell>
          <cell r="T4185" t="str">
            <v>3CJ8QYS08YYT</v>
          </cell>
          <cell r="U4185" t="str">
            <v>00764608017968</v>
          </cell>
        </row>
        <row r="4186">
          <cell r="A4186" t="str">
            <v>2114-EACH</v>
          </cell>
          <cell r="B4186">
            <v>16411309446</v>
          </cell>
          <cell r="C4186" t="str">
            <v>BAZIC 2 Pockets Poly Folder, 3 Prong Fastener Clip, Blue Color, 1-Count</v>
          </cell>
          <cell r="D4186" t="str">
            <v>ACTIVE</v>
          </cell>
          <cell r="E4186" t="str">
            <v>UNPUBLISHED</v>
          </cell>
          <cell r="F4186" t="str">
            <v>PRICING_ERROR,PRICING_ERROR</v>
          </cell>
          <cell r="G4186" t="str">
            <v>Office &amp; Stationery</v>
          </cell>
          <cell r="H4186" t="str">
            <v>Pocket Folders</v>
          </cell>
          <cell r="I4186">
            <v>6.79</v>
          </cell>
          <cell r="J4186" t="str">
            <v>USD</v>
          </cell>
          <cell r="K4186" t="str">
            <v>Base</v>
          </cell>
          <cell r="L4186" t="str">
            <v>Yes</v>
          </cell>
          <cell r="M4186">
            <v>2039742</v>
          </cell>
          <cell r="N4186">
            <v>2038710</v>
          </cell>
          <cell r="O4186">
            <v>0.12</v>
          </cell>
          <cell r="P4186">
            <v>12.62</v>
          </cell>
          <cell r="Q4186">
            <v>1</v>
          </cell>
          <cell r="R4186" t="str">
            <v>Seller Fulfilled</v>
          </cell>
          <cell r="S4186" t="str">
            <v>Seller Fulfilled</v>
          </cell>
          <cell r="T4186" t="str">
            <v>2Q4HENASPRAQ</v>
          </cell>
          <cell r="U4186" t="str">
            <v>20814625018838</v>
          </cell>
        </row>
        <row r="4187">
          <cell r="A4187" t="str">
            <v>2251-BOX</v>
          </cell>
          <cell r="B4187">
            <v>5472757586</v>
          </cell>
          <cell r="C4187" t="str">
            <v>Bazic Princess Bash 3D Eraser 4 Erasers/Set 24/Sets (BAZ2251)</v>
          </cell>
          <cell r="D4187" t="str">
            <v>ACTIVE</v>
          </cell>
          <cell r="E4187" t="str">
            <v>PUBLISHED</v>
          </cell>
          <cell r="G4187" t="str">
            <v>Office &amp; Stationery</v>
          </cell>
          <cell r="H4187" t="str">
            <v>Pencil &amp; Pen Erasers</v>
          </cell>
          <cell r="I4187">
            <v>38.49</v>
          </cell>
          <cell r="J4187" t="str">
            <v>USD</v>
          </cell>
          <cell r="K4187" t="str">
            <v>Base</v>
          </cell>
          <cell r="L4187" t="str">
            <v>Yes</v>
          </cell>
          <cell r="M4187">
            <v>2039721</v>
          </cell>
          <cell r="N4187">
            <v>2039751</v>
          </cell>
          <cell r="O4187" t="str">
            <v>NETWORK_GEO</v>
          </cell>
          <cell r="P4187">
            <v>2.92</v>
          </cell>
          <cell r="Q4187">
            <v>1</v>
          </cell>
          <cell r="R4187" t="str">
            <v>Seller Fulfilled</v>
          </cell>
          <cell r="S4187" t="str">
            <v>Seller Fulfilled</v>
          </cell>
          <cell r="T4187" t="str">
            <v>4LIZJ0JK80VK</v>
          </cell>
          <cell r="U4187" t="str">
            <v>00450882458220</v>
          </cell>
        </row>
        <row r="4188">
          <cell r="A4188" t="str">
            <v>2260-PACK6</v>
          </cell>
          <cell r="B4188">
            <v>5835140083</v>
          </cell>
          <cell r="C4188" t="str">
            <v>BAZIC Kneaded Eraser, Gray, Erasers for Artist, Drawing Sketching Brighten, 6-Pack</v>
          </cell>
          <cell r="D4188" t="str">
            <v>ACTIVE</v>
          </cell>
          <cell r="E4188" t="str">
            <v>PUBLISHED</v>
          </cell>
          <cell r="F4188" t="str">
            <v>Listing &amp; Content:UPC Mismatch:Wrong-Item:Unpublish-Auto,Offer end date has passed</v>
          </cell>
          <cell r="G4188" t="str">
            <v>Office &amp; Stationery</v>
          </cell>
          <cell r="H4188" t="str">
            <v>Glue</v>
          </cell>
          <cell r="I4188">
            <v>129.99</v>
          </cell>
          <cell r="J4188" t="str">
            <v>USD</v>
          </cell>
          <cell r="K4188" t="str">
            <v>Base</v>
          </cell>
          <cell r="L4188" t="str">
            <v>Yes</v>
          </cell>
          <cell r="M4188">
            <v>2039721</v>
          </cell>
          <cell r="N4188">
            <v>2039872</v>
          </cell>
          <cell r="O4188" t="str">
            <v>NETWORK_GEO</v>
          </cell>
          <cell r="P4188">
            <v>6.94</v>
          </cell>
          <cell r="Q4188">
            <v>1</v>
          </cell>
          <cell r="R4188" t="str">
            <v>Seller Fulfilled</v>
          </cell>
          <cell r="S4188" t="str">
            <v>Seller Fulfilled</v>
          </cell>
          <cell r="T4188" t="str">
            <v>66U7VU0M82CO</v>
          </cell>
          <cell r="U4188" t="str">
            <v>20764608020009</v>
          </cell>
        </row>
        <row r="4189">
          <cell r="A4189" t="str">
            <v>2351-CASE</v>
          </cell>
          <cell r="B4189">
            <v>16091917253</v>
          </cell>
          <cell r="C4189" t="str">
            <v>BAZIC Highlighter Yellow Color Desk Style, Chisel Tip, Unscented (4/Pack), 144-Packs</v>
          </cell>
          <cell r="D4189" t="str">
            <v>ACTIVE</v>
          </cell>
          <cell r="E4189" t="str">
            <v>PUBLISHED</v>
          </cell>
          <cell r="G4189" t="str">
            <v>Office &amp; Stationery</v>
          </cell>
          <cell r="H4189" t="str">
            <v>Highlighters</v>
          </cell>
          <cell r="I4189">
            <v>219.44</v>
          </cell>
          <cell r="J4189" t="str">
            <v>USD</v>
          </cell>
          <cell r="K4189" t="str">
            <v>Base</v>
          </cell>
          <cell r="L4189">
            <v>219.44</v>
          </cell>
          <cell r="M4189">
            <v>2039896</v>
          </cell>
          <cell r="N4189">
            <v>2039872</v>
          </cell>
          <cell r="O4189" t="str">
            <v>NETWORK_GEO</v>
          </cell>
          <cell r="P4189">
            <v>0.31</v>
          </cell>
          <cell r="Q4189">
            <v>1</v>
          </cell>
          <cell r="R4189" t="str">
            <v>Seller Fulfilled</v>
          </cell>
          <cell r="S4189" t="str">
            <v>Seller Fulfilled</v>
          </cell>
          <cell r="T4189" t="str">
            <v>2MDLDZIB0FGV</v>
          </cell>
          <cell r="U4189" t="str">
            <v>00469311031507</v>
          </cell>
        </row>
        <row r="4190">
          <cell r="A4190" t="str">
            <v>3102-CASE</v>
          </cell>
          <cell r="B4190">
            <v>1649772415</v>
          </cell>
          <cell r="C4190" t="str">
            <v>BAZIC Sheet Protectors Economy 11 Hole Clear Plastic Sleeves Ring Binder Sheets (20/Pack), 144-Packs</v>
          </cell>
          <cell r="D4190" t="str">
            <v>ACTIVE</v>
          </cell>
          <cell r="E4190" t="str">
            <v>PUBLISHED</v>
          </cell>
          <cell r="F4190" t="str">
            <v>Offer end date has passed</v>
          </cell>
          <cell r="G4190" t="str">
            <v>Office &amp; Stationery</v>
          </cell>
          <cell r="H4190" t="str">
            <v>File Folders</v>
          </cell>
          <cell r="I4190">
            <v>12</v>
          </cell>
          <cell r="J4190" t="str">
            <v>USD</v>
          </cell>
          <cell r="K4190" t="str">
            <v>Base</v>
          </cell>
          <cell r="L4190" t="str">
            <v>Yes</v>
          </cell>
          <cell r="M4190">
            <v>2039907</v>
          </cell>
          <cell r="N4190">
            <v>2039742</v>
          </cell>
          <cell r="O4190">
            <v>30.8</v>
          </cell>
          <cell r="P4190">
            <v>0.55000000000000004</v>
          </cell>
          <cell r="Q4190">
            <v>1</v>
          </cell>
          <cell r="R4190" t="str">
            <v>Seller Fulfilled</v>
          </cell>
          <cell r="S4190" t="str">
            <v>Seller Fulfilled</v>
          </cell>
          <cell r="T4190" t="str">
            <v>6JYRH5VL3LIA</v>
          </cell>
          <cell r="U4190" t="str">
            <v>00764608021217</v>
          </cell>
        </row>
        <row r="4191">
          <cell r="A4191" t="str">
            <v>3146-SET6</v>
          </cell>
          <cell r="B4191">
            <v>196496536</v>
          </cell>
          <cell r="C4191" t="str">
            <v>BAZIC 2 Pockets Paper Folder 3-Prong Fastener Clip, Laminated Portfolio 6-Pack</v>
          </cell>
          <cell r="D4191" t="str">
            <v>ACTIVE</v>
          </cell>
          <cell r="E4191" t="str">
            <v>PUBLISHED</v>
          </cell>
          <cell r="G4191" t="str">
            <v>Office &amp; Stationery</v>
          </cell>
          <cell r="H4191" t="str">
            <v>Binder Pockets</v>
          </cell>
          <cell r="I4191">
            <v>15.99</v>
          </cell>
          <cell r="J4191" t="str">
            <v>USD</v>
          </cell>
          <cell r="K4191" t="str">
            <v>Base</v>
          </cell>
          <cell r="L4191">
            <v>15.99</v>
          </cell>
          <cell r="M4191">
            <v>2038356</v>
          </cell>
          <cell r="N4191">
            <v>2039742</v>
          </cell>
          <cell r="O4191" t="str">
            <v>NETWORK_GEO</v>
          </cell>
          <cell r="P4191">
            <v>7.16</v>
          </cell>
          <cell r="Q4191">
            <v>1</v>
          </cell>
          <cell r="R4191" t="str">
            <v>Seller Fulfilled</v>
          </cell>
          <cell r="S4191" t="str">
            <v>Seller Fulfilled</v>
          </cell>
          <cell r="T4191" t="str">
            <v>2GT5FGLY9S3J</v>
          </cell>
          <cell r="U4191" t="str">
            <v>20764608021402</v>
          </cell>
        </row>
        <row r="4192">
          <cell r="A4192" t="str">
            <v>3303-EACH</v>
          </cell>
          <cell r="B4192">
            <v>5261012411</v>
          </cell>
          <cell r="C4192" t="str">
            <v>Bazic 3303 4 oz Fluorescent Color Modeling Dough - Pack of 4</v>
          </cell>
          <cell r="D4192" t="str">
            <v>ACTIVE</v>
          </cell>
          <cell r="E4192" t="str">
            <v>PUBLISHED</v>
          </cell>
          <cell r="G4192" t="str">
            <v>Crafts</v>
          </cell>
          <cell r="H4192" t="str">
            <v>Clays &amp; Doughs</v>
          </cell>
          <cell r="I4192">
            <v>11.99</v>
          </cell>
          <cell r="J4192" t="str">
            <v>USD</v>
          </cell>
          <cell r="K4192" t="str">
            <v>Base</v>
          </cell>
          <cell r="L4192">
            <v>11.99</v>
          </cell>
          <cell r="M4192">
            <v>2039741</v>
          </cell>
          <cell r="N4192">
            <v>2039742</v>
          </cell>
          <cell r="O4192" t="str">
            <v>NETWORK_GEO</v>
          </cell>
          <cell r="P4192">
            <v>2.14</v>
          </cell>
          <cell r="Q4192">
            <v>1</v>
          </cell>
          <cell r="R4192" t="str">
            <v>Seller Fulfilled</v>
          </cell>
          <cell r="S4192" t="str">
            <v>Seller Fulfilled</v>
          </cell>
          <cell r="T4192" t="str">
            <v>44ABF2E660GY</v>
          </cell>
          <cell r="U4192" t="str">
            <v>00764608021835</v>
          </cell>
        </row>
        <row r="4193">
          <cell r="A4193" t="str">
            <v>37200-SET2</v>
          </cell>
          <cell r="B4193">
            <v>106491377</v>
          </cell>
          <cell r="C4193" t="str">
            <v>Kappa Companion Fill-Ins Puzzle Book 2 Titles, Game Activity Books for Adults Teens, Training Learning, 48-Pack</v>
          </cell>
          <cell r="D4193" t="str">
            <v>ACTIVE</v>
          </cell>
          <cell r="E4193" t="str">
            <v>PUBLISHED</v>
          </cell>
          <cell r="G4193" t="str">
            <v>Books, Music &amp; Movies</v>
          </cell>
          <cell r="H4193" t="str">
            <v>Books</v>
          </cell>
          <cell r="I4193">
            <v>7.89</v>
          </cell>
          <cell r="J4193" t="str">
            <v>USD</v>
          </cell>
          <cell r="K4193" t="str">
            <v>Base</v>
          </cell>
          <cell r="L4193">
            <v>7.89</v>
          </cell>
          <cell r="M4193">
            <v>2038013</v>
          </cell>
          <cell r="N4193">
            <v>2038710</v>
          </cell>
          <cell r="O4193" t="str">
            <v>NETWORK_GEO</v>
          </cell>
          <cell r="P4193">
            <v>32</v>
          </cell>
          <cell r="Q4193">
            <v>1</v>
          </cell>
          <cell r="R4193" t="str">
            <v>Seller Fulfilled</v>
          </cell>
          <cell r="S4193" t="str">
            <v>Walmart Fulfilled</v>
          </cell>
          <cell r="T4193" t="str">
            <v>6BVFEXU91E74</v>
          </cell>
          <cell r="U4193" t="str">
            <v>20764608021990</v>
          </cell>
        </row>
        <row r="4194">
          <cell r="A4194" t="str">
            <v>4106-PACK4</v>
          </cell>
          <cell r="B4194">
            <v>665988079</v>
          </cell>
          <cell r="C4194" t="str">
            <v>BAZIC 3 Ring Binder 1/2" Economy View Binders Fuchsia, Hold 100 Sheets, 4-Count</v>
          </cell>
          <cell r="D4194" t="str">
            <v>ACTIVE</v>
          </cell>
          <cell r="E4194" t="str">
            <v>PUBLISHED</v>
          </cell>
          <cell r="F4194" t="str">
            <v>Offer end date has passed</v>
          </cell>
          <cell r="G4194" t="str">
            <v>Office &amp; Stationery</v>
          </cell>
          <cell r="H4194" t="str">
            <v>Binders</v>
          </cell>
          <cell r="I4194">
            <v>21.25</v>
          </cell>
          <cell r="J4194" t="str">
            <v>USD</v>
          </cell>
          <cell r="K4194" t="str">
            <v>Base</v>
          </cell>
          <cell r="L4194">
            <v>21.25</v>
          </cell>
          <cell r="M4194">
            <v>2039738</v>
          </cell>
          <cell r="N4194">
            <v>2039721</v>
          </cell>
          <cell r="O4194">
            <v>2.72</v>
          </cell>
          <cell r="P4194">
            <v>4.9000000000000004</v>
          </cell>
          <cell r="Q4194">
            <v>1</v>
          </cell>
          <cell r="R4194" t="str">
            <v>Seller Fulfilled</v>
          </cell>
          <cell r="S4194" t="str">
            <v>Seller Fulfilled</v>
          </cell>
          <cell r="T4194" t="str">
            <v>3MBF86Y8QBKK</v>
          </cell>
          <cell r="U4194" t="str">
            <v>10764608022266</v>
          </cell>
        </row>
        <row r="4195">
          <cell r="A4195" t="str">
            <v>4576336-SET2+2520-EA</v>
          </cell>
          <cell r="B4195">
            <v>7091767951</v>
          </cell>
          <cell r="C4195" t="str">
            <v>Puppy Coloring and Activity Book Set, Include 2 Books &amp; Jumbo Crayons, Learning Coloring Drawing</v>
          </cell>
          <cell r="D4195" t="str">
            <v>ACTIVE</v>
          </cell>
          <cell r="E4195" t="str">
            <v>PUBLISHED</v>
          </cell>
          <cell r="G4195" t="str">
            <v>Crafts</v>
          </cell>
          <cell r="H4195" t="str">
            <v>Coloring Books</v>
          </cell>
          <cell r="I4195">
            <v>11.75</v>
          </cell>
          <cell r="J4195" t="str">
            <v>USD</v>
          </cell>
          <cell r="K4195" t="str">
            <v>Base</v>
          </cell>
          <cell r="L4195">
            <v>11.75</v>
          </cell>
          <cell r="M4195">
            <v>2038710</v>
          </cell>
          <cell r="N4195">
            <v>2038013</v>
          </cell>
          <cell r="O4195" t="str">
            <v>NETWORK_GEO</v>
          </cell>
          <cell r="P4195">
            <v>14.48</v>
          </cell>
          <cell r="Q4195">
            <v>1</v>
          </cell>
          <cell r="R4195" t="str">
            <v>Seller Fulfilled</v>
          </cell>
          <cell r="S4195" t="str">
            <v>Seller Fulfilled</v>
          </cell>
          <cell r="T4195" t="str">
            <v>3IQ0XDKL3WR4</v>
          </cell>
          <cell r="U4195" t="str">
            <v>20810056723150</v>
          </cell>
        </row>
        <row r="4196">
          <cell r="A4196" t="str">
            <v>5003-EACH</v>
          </cell>
          <cell r="B4196">
            <v>27696466</v>
          </cell>
          <cell r="C4196" t="str">
            <v>BAZIC Kraft Bubble Mailers #2 8.5"x11.25" Padded Cushion Envelope, 3-Count</v>
          </cell>
          <cell r="D4196" t="str">
            <v>RETIRED</v>
          </cell>
          <cell r="E4196" t="str">
            <v>UNPUBLISHED</v>
          </cell>
          <cell r="F4196" t="str">
            <v>Offer end date has passed,Price Adjusted</v>
          </cell>
          <cell r="G4196" t="str">
            <v>Books, Music &amp; Movies</v>
          </cell>
          <cell r="H4196" t="str">
            <v>Books</v>
          </cell>
          <cell r="I4196">
            <v>10</v>
          </cell>
          <cell r="J4196" t="str">
            <v>USD</v>
          </cell>
          <cell r="K4196" t="str">
            <v>Base</v>
          </cell>
          <cell r="L4196" t="str">
            <v>Yes</v>
          </cell>
          <cell r="M4196">
            <v>2038710</v>
          </cell>
          <cell r="N4196">
            <v>2038013</v>
          </cell>
          <cell r="O4196" t="str">
            <v>NETWORK_GEO</v>
          </cell>
          <cell r="P4196">
            <v>0.54</v>
          </cell>
          <cell r="Q4196">
            <v>1</v>
          </cell>
          <cell r="R4196" t="str">
            <v>Seller Fulfilled</v>
          </cell>
          <cell r="S4196" t="str">
            <v>Seller Fulfilled</v>
          </cell>
          <cell r="T4196" t="str">
            <v>4ZXPPKG1C13L</v>
          </cell>
          <cell r="U4196" t="str">
            <v>00810056723156</v>
          </cell>
        </row>
        <row r="4197">
          <cell r="A4197" t="str">
            <v>5091-PACK4</v>
          </cell>
          <cell r="B4197">
            <v>437210739</v>
          </cell>
          <cell r="C4197" t="str">
            <v>BAZIC Composition Book Black Marble College Ruled 100 Sheet Notebook, 4-Pack</v>
          </cell>
          <cell r="D4197" t="str">
            <v>ACTIVE</v>
          </cell>
          <cell r="E4197" t="str">
            <v>PUBLISHED</v>
          </cell>
          <cell r="G4197" t="str">
            <v>Office &amp; Stationery</v>
          </cell>
          <cell r="H4197" t="str">
            <v>Composition Notebooks</v>
          </cell>
          <cell r="I4197">
            <v>12.5</v>
          </cell>
          <cell r="J4197" t="str">
            <v>USD</v>
          </cell>
          <cell r="K4197" t="str">
            <v>Base</v>
          </cell>
          <cell r="L4197">
            <v>12.5</v>
          </cell>
          <cell r="M4197">
            <v>2038710</v>
          </cell>
          <cell r="N4197">
            <v>2039896</v>
          </cell>
          <cell r="O4197" t="str">
            <v>NETWORK_GEO</v>
          </cell>
          <cell r="P4197">
            <v>3.36</v>
          </cell>
          <cell r="Q4197">
            <v>1</v>
          </cell>
          <cell r="R4197" t="str">
            <v>Seller Fulfilled</v>
          </cell>
          <cell r="S4197" t="str">
            <v>Seller Fulfilled</v>
          </cell>
          <cell r="T4197" t="str">
            <v>21F4BDVA3J8C</v>
          </cell>
          <cell r="U4197" t="str">
            <v>10764608023225</v>
          </cell>
        </row>
        <row r="4198">
          <cell r="A4198" t="str">
            <v>528342-SET2</v>
          </cell>
          <cell r="B4198">
            <v>259811385</v>
          </cell>
          <cell r="C4198" t="str">
            <v>Big Print Word Search-A-Word - CASE OF 24</v>
          </cell>
          <cell r="D4198" t="str">
            <v>ARCHIVED</v>
          </cell>
          <cell r="E4198" t="str">
            <v>UNPUBLISHED</v>
          </cell>
          <cell r="F4198" t="str">
            <v>Listing &amp; Content:UPC Mismatch:Wrong-Item:Unpublish-Auto,Offer end date has passed</v>
          </cell>
          <cell r="G4198" t="str">
            <v>Office &amp; Stationery</v>
          </cell>
          <cell r="H4198" t="str">
            <v>Highlighters</v>
          </cell>
          <cell r="I4198">
            <v>154.76</v>
          </cell>
          <cell r="J4198" t="str">
            <v>USD</v>
          </cell>
          <cell r="K4198" t="str">
            <v>Base</v>
          </cell>
          <cell r="L4198" t="str">
            <v>Yes</v>
          </cell>
          <cell r="M4198">
            <v>2038710</v>
          </cell>
          <cell r="N4198">
            <v>2039896</v>
          </cell>
          <cell r="O4198" t="str">
            <v>NETWORK_GEO</v>
          </cell>
          <cell r="P4198">
            <v>22</v>
          </cell>
          <cell r="Q4198">
            <v>1</v>
          </cell>
          <cell r="R4198" t="str">
            <v>Seller Fulfilled</v>
          </cell>
          <cell r="S4198" t="str">
            <v>Seller Fulfilled</v>
          </cell>
          <cell r="T4198" t="str">
            <v>1S3Y8Q0PRJMW</v>
          </cell>
          <cell r="U4198" t="str">
            <v>20764608023222</v>
          </cell>
        </row>
        <row r="4199">
          <cell r="A4199" t="str">
            <v>529-EACH</v>
          </cell>
          <cell r="B4199">
            <v>26830340</v>
          </cell>
          <cell r="C4199" t="str">
            <v>BAZIC 11" X 14" Multi Color Poster Board (5/Pack) [529]</v>
          </cell>
          <cell r="D4199" t="str">
            <v>ACTIVE</v>
          </cell>
          <cell r="E4199" t="str">
            <v>PUBLISHED</v>
          </cell>
          <cell r="G4199" t="str">
            <v>Office &amp; Stationery</v>
          </cell>
          <cell r="H4199" t="str">
            <v>Poster Boards</v>
          </cell>
          <cell r="I4199">
            <v>7.99</v>
          </cell>
          <cell r="J4199" t="str">
            <v>USD</v>
          </cell>
          <cell r="K4199" t="str">
            <v>Base</v>
          </cell>
          <cell r="L4199">
            <v>7.99</v>
          </cell>
          <cell r="M4199">
            <v>2039749</v>
          </cell>
          <cell r="N4199">
            <v>2039905</v>
          </cell>
          <cell r="O4199" t="str">
            <v>ALWAYS_TWO_DAY</v>
          </cell>
          <cell r="P4199">
            <v>0.95</v>
          </cell>
          <cell r="Q4199">
            <v>1</v>
          </cell>
          <cell r="R4199" t="str">
            <v>Walmart Fulfilled</v>
          </cell>
          <cell r="S4199" t="str">
            <v>Seller Fulfilled</v>
          </cell>
          <cell r="T4199" t="str">
            <v>1AYUILO2I3E6</v>
          </cell>
          <cell r="U4199" t="str">
            <v>00466374657736</v>
          </cell>
        </row>
        <row r="4200">
          <cell r="A4200" t="str">
            <v>562-SET6</v>
          </cell>
          <cell r="B4200">
            <v>25286244</v>
          </cell>
          <cell r="C4200" t="str">
            <v>BAZIC W/R 120 Ct 3-Subject Spiral Notebook [562]</v>
          </cell>
          <cell r="D4200" t="str">
            <v>ACTIVE</v>
          </cell>
          <cell r="E4200" t="str">
            <v>PUBLISHED</v>
          </cell>
          <cell r="G4200" t="str">
            <v>Office &amp; Stationery</v>
          </cell>
          <cell r="H4200" t="str">
            <v>Composition Notebooks</v>
          </cell>
          <cell r="I4200">
            <v>24.24</v>
          </cell>
          <cell r="J4200" t="str">
            <v>USD</v>
          </cell>
          <cell r="K4200" t="str">
            <v>Base</v>
          </cell>
          <cell r="L4200" t="str">
            <v>Yes</v>
          </cell>
          <cell r="M4200">
            <v>2038710</v>
          </cell>
          <cell r="N4200">
            <v>2039735</v>
          </cell>
          <cell r="O4200" t="str">
            <v>NETWORK_GEO</v>
          </cell>
          <cell r="P4200">
            <v>0.81</v>
          </cell>
          <cell r="Q4200">
            <v>1</v>
          </cell>
          <cell r="R4200" t="str">
            <v>Seller Fulfilled</v>
          </cell>
          <cell r="S4200" t="str">
            <v>Seller Fulfilled</v>
          </cell>
          <cell r="T4200" t="str">
            <v>3AHU1XU97BZB</v>
          </cell>
          <cell r="U4200" t="str">
            <v>00764608030219</v>
          </cell>
        </row>
        <row r="4201">
          <cell r="A4201" t="str">
            <v>6120-PACK2</v>
          </cell>
          <cell r="B4201">
            <v>190722146</v>
          </cell>
          <cell r="C4201" t="str">
            <v>BAZIC Black Color Rubber Bands 2 Oz Assorted Sizes, Made in USA, 2-Packs</v>
          </cell>
          <cell r="D4201" t="str">
            <v>ACTIVE</v>
          </cell>
          <cell r="E4201" t="str">
            <v>PUBLISHED</v>
          </cell>
          <cell r="G4201" t="str">
            <v>Office &amp; Stationery</v>
          </cell>
          <cell r="H4201" t="str">
            <v>Rubber Bands</v>
          </cell>
          <cell r="I4201">
            <v>9.49</v>
          </cell>
          <cell r="J4201" t="str">
            <v>USD</v>
          </cell>
          <cell r="K4201" t="str">
            <v>Base</v>
          </cell>
          <cell r="L4201">
            <v>9.49</v>
          </cell>
          <cell r="M4201">
            <v>2039906</v>
          </cell>
          <cell r="N4201">
            <v>2039742</v>
          </cell>
          <cell r="O4201" t="str">
            <v>NETWORK_GEO</v>
          </cell>
          <cell r="P4201">
            <v>1.44</v>
          </cell>
          <cell r="Q4201">
            <v>1</v>
          </cell>
          <cell r="R4201" t="str">
            <v>Seller Fulfilled</v>
          </cell>
          <cell r="S4201" t="str">
            <v>Seller Fulfilled</v>
          </cell>
          <cell r="T4201" t="str">
            <v>31H6L5W2WNLJ</v>
          </cell>
          <cell r="U4201" t="str">
            <v>00764608031049</v>
          </cell>
        </row>
        <row r="4202">
          <cell r="A4202" t="str">
            <v>65269-SET2</v>
          </cell>
          <cell r="B4202">
            <v>18711074584</v>
          </cell>
          <cell r="C4202" t="str">
            <v>Bluey Coloring Book 2 Title, Fun Game Workbook for Learning Drawing Coloring, 80 Pages 2-Pack</v>
          </cell>
          <cell r="D4202" t="str">
            <v>ACTIVE</v>
          </cell>
          <cell r="E4202" t="str">
            <v>PUBLISHED</v>
          </cell>
          <cell r="G4202" t="str">
            <v>Crafts</v>
          </cell>
          <cell r="H4202" t="str">
            <v>Coloring Books</v>
          </cell>
          <cell r="I4202">
            <v>9.39</v>
          </cell>
          <cell r="J4202" t="str">
            <v>USD</v>
          </cell>
          <cell r="K4202" t="str">
            <v>Base</v>
          </cell>
          <cell r="L4202">
            <v>9.39</v>
          </cell>
          <cell r="M4202">
            <v>2038710</v>
          </cell>
          <cell r="N4202">
            <v>2039738</v>
          </cell>
          <cell r="O4202" t="str">
            <v>NETWORK_GEO</v>
          </cell>
          <cell r="P4202">
            <v>0.76</v>
          </cell>
          <cell r="Q4202">
            <v>1</v>
          </cell>
          <cell r="R4202" t="str">
            <v>Seller Fulfilled</v>
          </cell>
          <cell r="S4202" t="str">
            <v>Seller Fulfilled</v>
          </cell>
          <cell r="T4202" t="str">
            <v>4OJAAMTIK3VR</v>
          </cell>
          <cell r="U4202" t="str">
            <v>00764608031346</v>
          </cell>
        </row>
        <row r="4203">
          <cell r="A4203" t="str">
            <v>80251-CASE</v>
          </cell>
          <cell r="B4203">
            <v>557035004</v>
          </cell>
          <cell r="C4203" t="str">
            <v>Christmas Wobbly Eyes Coloring Book 2-Title, Drawing Gift for Kids, 48-Pack</v>
          </cell>
          <cell r="D4203" t="str">
            <v>ARCHIVED</v>
          </cell>
          <cell r="E4203" t="str">
            <v>UNPUBLISHED</v>
          </cell>
          <cell r="F4203" t="str">
            <v>Offer end date has passed</v>
          </cell>
          <cell r="G4203" t="str">
            <v>Office &amp; Stationery</v>
          </cell>
          <cell r="H4203" t="str">
            <v>Envelopes</v>
          </cell>
          <cell r="I4203">
            <v>30.41</v>
          </cell>
          <cell r="J4203" t="str">
            <v>USD</v>
          </cell>
          <cell r="K4203" t="str">
            <v>Base</v>
          </cell>
          <cell r="L4203" t="str">
            <v>Yes</v>
          </cell>
          <cell r="M4203">
            <v>2038710</v>
          </cell>
          <cell r="N4203">
            <v>2038710</v>
          </cell>
          <cell r="O4203" t="str">
            <v>NETWORK_GEO</v>
          </cell>
          <cell r="P4203">
            <v>2.06</v>
          </cell>
          <cell r="Q4203">
            <v>1</v>
          </cell>
          <cell r="R4203" t="str">
            <v>Seller Fulfilled</v>
          </cell>
          <cell r="S4203" t="str">
            <v>Seller Fulfilled</v>
          </cell>
          <cell r="T4203" t="str">
            <v>145O6BT7BL8E</v>
          </cell>
          <cell r="U4203" t="str">
            <v>10764608031879</v>
          </cell>
        </row>
        <row r="4204">
          <cell r="A4204" t="str">
            <v>915-PACK12</v>
          </cell>
          <cell r="B4204">
            <v>1735399195</v>
          </cell>
          <cell r="C4204" t="str">
            <v>BAZIC Super Clear Heavy Duty Packing Tape 1.88" x 54.6 Yards, Shipping Mailing Moving Sealing Tapes, 12-Pack</v>
          </cell>
          <cell r="D4204" t="str">
            <v>ACTIVE</v>
          </cell>
          <cell r="E4204" t="str">
            <v>PUBLISHED</v>
          </cell>
          <cell r="F4204" t="str">
            <v>Listing &amp; Content:UPC Mismatch:Wrong-Item:ATOM (For Walmart internal use only: a0p0oho Mismatch Clean-Up )</v>
          </cell>
          <cell r="G4204" t="str">
            <v>Office &amp; Stationery</v>
          </cell>
          <cell r="H4204" t="str">
            <v>Packing Tapes</v>
          </cell>
          <cell r="I4204">
            <v>23.99</v>
          </cell>
          <cell r="J4204" t="str">
            <v>USD</v>
          </cell>
          <cell r="K4204" t="str">
            <v>Base</v>
          </cell>
          <cell r="L4204">
            <v>30</v>
          </cell>
          <cell r="M4204">
            <v>2038710</v>
          </cell>
          <cell r="N4204">
            <v>2038710</v>
          </cell>
          <cell r="O4204" t="str">
            <v>NETWORK_GEO</v>
          </cell>
          <cell r="P4204">
            <v>0.64</v>
          </cell>
          <cell r="Q4204">
            <v>1</v>
          </cell>
          <cell r="R4204" t="str">
            <v>Seller Fulfilled</v>
          </cell>
          <cell r="S4204" t="str">
            <v>Seller Fulfilled</v>
          </cell>
          <cell r="T4204" t="str">
            <v>5C8337LMBNZS</v>
          </cell>
          <cell r="U4204" t="str">
            <v>00764608034491</v>
          </cell>
        </row>
        <row r="4205">
          <cell r="A4205" t="str">
            <v>S-12-PACK4</v>
          </cell>
          <cell r="B4205">
            <v>711876514</v>
          </cell>
          <cell r="C4205" t="str">
            <v>BAZIC Keep Out Sign 9"X12", Warning Stay Out Restricted Area Authorized Signage, 4-Pack</v>
          </cell>
          <cell r="D4205" t="str">
            <v>ACTIVE</v>
          </cell>
          <cell r="E4205" t="str">
            <v>PUBLISHED</v>
          </cell>
          <cell r="G4205" t="str">
            <v>Home &amp; Garden</v>
          </cell>
          <cell r="H4205" t="str">
            <v>Plaques &amp; Signs</v>
          </cell>
          <cell r="I4205">
            <v>8.99</v>
          </cell>
          <cell r="J4205" t="str">
            <v>USD</v>
          </cell>
          <cell r="K4205" t="str">
            <v>Base</v>
          </cell>
          <cell r="L4205">
            <v>8.99</v>
          </cell>
          <cell r="M4205">
            <v>2038710</v>
          </cell>
          <cell r="N4205">
            <v>2038710</v>
          </cell>
          <cell r="O4205" t="str">
            <v>NETWORK_GEO</v>
          </cell>
          <cell r="P4205">
            <v>0.84</v>
          </cell>
          <cell r="Q4205">
            <v>1</v>
          </cell>
          <cell r="R4205" t="str">
            <v>Seller Fulfilled</v>
          </cell>
          <cell r="S4205" t="str">
            <v>Seller Fulfilled</v>
          </cell>
          <cell r="T4205" t="str">
            <v>3ZW9K13BJ8SO</v>
          </cell>
          <cell r="U4205" t="str">
            <v>20088908035106</v>
          </cell>
        </row>
        <row r="4206">
          <cell r="A4206" t="str">
            <v>111-BOX</v>
          </cell>
          <cell r="B4206">
            <v>314440649</v>
          </cell>
          <cell r="C4206" t="str">
            <v>BAZIC Carton Cutter Retractable Blade, Utility Knife Set for Box, 48-Count</v>
          </cell>
          <cell r="D4206" t="str">
            <v>ACTIVE</v>
          </cell>
          <cell r="E4206" t="str">
            <v>PUBLISHED</v>
          </cell>
          <cell r="G4206" t="str">
            <v>Tools &amp; Hardware</v>
          </cell>
          <cell r="H4206" t="str">
            <v>Utility Knives</v>
          </cell>
          <cell r="I4206">
            <v>34.64</v>
          </cell>
          <cell r="J4206" t="str">
            <v>USD</v>
          </cell>
          <cell r="K4206" t="str">
            <v>Base</v>
          </cell>
          <cell r="L4206">
            <v>34.64</v>
          </cell>
          <cell r="M4206">
            <v>2038710</v>
          </cell>
          <cell r="N4206">
            <v>2038710</v>
          </cell>
          <cell r="O4206" t="str">
            <v>NETWORK_GEO</v>
          </cell>
          <cell r="P4206">
            <v>2.96</v>
          </cell>
          <cell r="Q4206">
            <v>1</v>
          </cell>
          <cell r="R4206" t="str">
            <v>Seller Fulfilled</v>
          </cell>
          <cell r="S4206" t="str">
            <v>Seller Fulfilled</v>
          </cell>
          <cell r="T4206" t="str">
            <v>66URTM5HZNK4</v>
          </cell>
          <cell r="U4206" t="str">
            <v>10764608038717</v>
          </cell>
        </row>
        <row r="4207">
          <cell r="A4207" t="str">
            <v>112-EACH</v>
          </cell>
          <cell r="B4207">
            <v>836516113</v>
          </cell>
          <cell r="C4207" t="str">
            <v>BAZIC Carton Cutters w/ 4 Replacement Blades in tube, Utility Knife Sets, 1-Pack</v>
          </cell>
          <cell r="D4207" t="str">
            <v>ACTIVE</v>
          </cell>
          <cell r="E4207" t="str">
            <v>PUBLISHED</v>
          </cell>
          <cell r="G4207" t="str">
            <v>Tools &amp; Hardware</v>
          </cell>
          <cell r="H4207" t="str">
            <v>Utility Knives</v>
          </cell>
          <cell r="I4207">
            <v>7.69</v>
          </cell>
          <cell r="J4207" t="str">
            <v>USD</v>
          </cell>
          <cell r="K4207" t="str">
            <v>Base</v>
          </cell>
          <cell r="L4207">
            <v>7.69</v>
          </cell>
          <cell r="M4207">
            <v>2038710</v>
          </cell>
          <cell r="N4207">
            <v>2039747</v>
          </cell>
          <cell r="O4207" t="str">
            <v>NETWORK_GEO</v>
          </cell>
          <cell r="P4207">
            <v>0.12</v>
          </cell>
          <cell r="Q4207">
            <v>1</v>
          </cell>
          <cell r="R4207" t="str">
            <v>Seller Fulfilled</v>
          </cell>
          <cell r="S4207" t="str">
            <v>Seller Fulfilled</v>
          </cell>
          <cell r="T4207" t="str">
            <v>10Q61KO8MN9T</v>
          </cell>
          <cell r="U4207" t="str">
            <v>00764608039830</v>
          </cell>
        </row>
        <row r="4208">
          <cell r="A4208" t="str">
            <v>1615-EACH</v>
          </cell>
          <cell r="B4208">
            <v>703862705</v>
          </cell>
          <cell r="C4208" t="str">
            <v>BAZIC Correction Pen White Out 3 ml, Precise Metal Tip (3/Pack), 1-Pack</v>
          </cell>
          <cell r="D4208" t="str">
            <v>ACTIVE</v>
          </cell>
          <cell r="E4208" t="str">
            <v>PUBLISHED</v>
          </cell>
          <cell r="G4208" t="str">
            <v>Office &amp; Stationery</v>
          </cell>
          <cell r="H4208" t="str">
            <v>Correction Fluid</v>
          </cell>
          <cell r="I4208">
            <v>8.89</v>
          </cell>
          <cell r="J4208" t="str">
            <v>USD</v>
          </cell>
          <cell r="K4208" t="str">
            <v>Base</v>
          </cell>
          <cell r="L4208">
            <v>8.89</v>
          </cell>
          <cell r="M4208">
            <v>2039913</v>
          </cell>
          <cell r="N4208">
            <v>2039747</v>
          </cell>
          <cell r="O4208" t="str">
            <v>NETWORK_GEO</v>
          </cell>
          <cell r="P4208">
            <v>0.38</v>
          </cell>
          <cell r="Q4208">
            <v>1</v>
          </cell>
          <cell r="R4208" t="str">
            <v>Seller Fulfilled</v>
          </cell>
          <cell r="S4208" t="str">
            <v>Seller Fulfilled</v>
          </cell>
          <cell r="T4208" t="str">
            <v>6MR0CTRJT1AB</v>
          </cell>
          <cell r="U4208" t="str">
            <v>00764608039878</v>
          </cell>
        </row>
        <row r="4209">
          <cell r="A4209" t="str">
            <v>2008-CASE</v>
          </cell>
          <cell r="B4209">
            <v>915856667</v>
          </cell>
          <cell r="C4209" t="str">
            <v>BAZIC Super Glue Pen Precision Tip Applicator 3g/0.10 Oz, Precise Control Clear Adhesive Fluid Liquid Tube, 144-Packs</v>
          </cell>
          <cell r="D4209" t="str">
            <v>ACTIVE</v>
          </cell>
          <cell r="E4209" t="str">
            <v>PUBLISHED</v>
          </cell>
          <cell r="G4209" t="str">
            <v>Office &amp; Stationery</v>
          </cell>
          <cell r="H4209" t="str">
            <v>Glue</v>
          </cell>
          <cell r="I4209">
            <v>151.02000000000001</v>
          </cell>
          <cell r="J4209" t="str">
            <v>USD</v>
          </cell>
          <cell r="K4209" t="str">
            <v>Base</v>
          </cell>
          <cell r="L4209">
            <v>151.02000000000001</v>
          </cell>
          <cell r="M4209">
            <v>2039872</v>
          </cell>
          <cell r="N4209">
            <v>2039738</v>
          </cell>
          <cell r="O4209" t="str">
            <v>NETWORK_GEO</v>
          </cell>
          <cell r="P4209">
            <v>2.1800000000000002</v>
          </cell>
          <cell r="Q4209">
            <v>1</v>
          </cell>
          <cell r="R4209" t="str">
            <v>Seller Fulfilled</v>
          </cell>
          <cell r="S4209" t="str">
            <v>Walmart Fulfilled</v>
          </cell>
          <cell r="T4209" t="str">
            <v>2GYXXBHTCQRR</v>
          </cell>
          <cell r="U4209" t="str">
            <v>00469903037818</v>
          </cell>
        </row>
        <row r="4210">
          <cell r="A4210" t="str">
            <v>2139-CASE</v>
          </cell>
          <cell r="B4210">
            <v>332795125</v>
          </cell>
          <cell r="C4210" t="str">
            <v>BAZIC 2 Pockets Poly Folder, Cubic Portfolio, Document Folders, 48-Pack</v>
          </cell>
          <cell r="D4210" t="str">
            <v>ACTIVE</v>
          </cell>
          <cell r="E4210" t="str">
            <v>PUBLISHED</v>
          </cell>
          <cell r="G4210" t="str">
            <v>Office &amp; Stationery</v>
          </cell>
          <cell r="H4210" t="str">
            <v>Pocket Folders</v>
          </cell>
          <cell r="I4210">
            <v>44.98</v>
          </cell>
          <cell r="J4210" t="str">
            <v>USD</v>
          </cell>
          <cell r="K4210" t="str">
            <v>Base</v>
          </cell>
          <cell r="L4210">
            <v>44.98</v>
          </cell>
          <cell r="M4210">
            <v>2039742</v>
          </cell>
          <cell r="N4210">
            <v>2039738</v>
          </cell>
          <cell r="O4210" t="str">
            <v>NETWORK_GEO</v>
          </cell>
          <cell r="P4210">
            <v>2</v>
          </cell>
          <cell r="Q4210">
            <v>1</v>
          </cell>
          <cell r="R4210" t="str">
            <v>Seller Fulfilled</v>
          </cell>
          <cell r="S4210" t="str">
            <v>Seller Fulfilled</v>
          </cell>
          <cell r="T4210" t="str">
            <v>7FI6L4PRODXF</v>
          </cell>
          <cell r="U4210" t="str">
            <v>00461517176518</v>
          </cell>
        </row>
        <row r="4211">
          <cell r="A4211" t="str">
            <v>2205-EACH</v>
          </cell>
          <cell r="B4211">
            <v>35006421</v>
          </cell>
          <cell r="C4211" t="str">
            <v>BAZIC Pink Eraser Top, Latex Free Pencil Tops Erasers Arrowhead, 50-Count</v>
          </cell>
          <cell r="D4211" t="str">
            <v>ACTIVE</v>
          </cell>
          <cell r="E4211" t="str">
            <v>PUBLISHED</v>
          </cell>
          <cell r="G4211" t="str">
            <v>Office &amp; Stationery</v>
          </cell>
          <cell r="H4211" t="str">
            <v>Pencil &amp; Pen Erasers</v>
          </cell>
          <cell r="I4211">
            <v>7.29</v>
          </cell>
          <cell r="J4211" t="str">
            <v>USD</v>
          </cell>
          <cell r="K4211" t="str">
            <v>Base</v>
          </cell>
          <cell r="L4211">
            <v>7.29</v>
          </cell>
          <cell r="M4211">
            <v>2039721</v>
          </cell>
          <cell r="N4211">
            <v>2039728</v>
          </cell>
          <cell r="O4211" t="str">
            <v>NETWORK_GEO</v>
          </cell>
          <cell r="P4211">
            <v>0.49</v>
          </cell>
          <cell r="Q4211">
            <v>1</v>
          </cell>
          <cell r="R4211" t="str">
            <v>Seller Fulfilled</v>
          </cell>
          <cell r="S4211" t="str">
            <v>Seller Fulfilled</v>
          </cell>
          <cell r="T4211" t="str">
            <v>23O4517OMZWG</v>
          </cell>
          <cell r="U4211" t="str">
            <v>00764608044100</v>
          </cell>
        </row>
        <row r="4212">
          <cell r="A4212" t="str">
            <v>2260-EACH</v>
          </cell>
          <cell r="B4212">
            <v>5844985945</v>
          </cell>
          <cell r="C4212" t="str">
            <v>BAZIC Kneaded Eraser, Gray, Erasers for Artist, Drawing Sketching Brighten, 1 Piece</v>
          </cell>
          <cell r="D4212" t="str">
            <v>ACTIVE</v>
          </cell>
          <cell r="E4212" t="str">
            <v>PUBLISHED</v>
          </cell>
          <cell r="G4212" t="str">
            <v>Office &amp; Stationery</v>
          </cell>
          <cell r="H4212" t="str">
            <v>Pencil &amp; Pen Erasers</v>
          </cell>
          <cell r="I4212">
            <v>6.09</v>
          </cell>
          <cell r="J4212" t="str">
            <v>USD</v>
          </cell>
          <cell r="K4212" t="str">
            <v>Base</v>
          </cell>
          <cell r="L4212" t="str">
            <v>Yes</v>
          </cell>
          <cell r="M4212">
            <v>2039721</v>
          </cell>
          <cell r="N4212">
            <v>2039728</v>
          </cell>
          <cell r="O4212" t="str">
            <v>NETWORK_GEO</v>
          </cell>
          <cell r="P4212">
            <v>0.39500000000000002</v>
          </cell>
          <cell r="Q4212">
            <v>1</v>
          </cell>
          <cell r="R4212" t="str">
            <v>WFS Eligible</v>
          </cell>
          <cell r="S4212" t="str">
            <v>Seller Fulfilled</v>
          </cell>
          <cell r="T4212" t="str">
            <v>2B056RUD988H</v>
          </cell>
          <cell r="U4212" t="str">
            <v>00764608044315</v>
          </cell>
        </row>
        <row r="4213">
          <cell r="A4213" t="str">
            <v>3167-PACK2-BL</v>
          </cell>
          <cell r="B4213">
            <v>5309390337</v>
          </cell>
          <cell r="C4213" t="str">
            <v>BAZIC 3 Ring Binder 1" Economy View Binders Pastel Blue Color, Hold 175 Sheets, 2-Count</v>
          </cell>
          <cell r="D4213" t="str">
            <v>ACTIVE</v>
          </cell>
          <cell r="E4213" t="str">
            <v>PUBLISHED</v>
          </cell>
          <cell r="G4213" t="str">
            <v>Office &amp; Stationery</v>
          </cell>
          <cell r="H4213" t="str">
            <v>Binders</v>
          </cell>
          <cell r="I4213">
            <v>11.39</v>
          </cell>
          <cell r="J4213" t="str">
            <v>USD</v>
          </cell>
          <cell r="K4213" t="str">
            <v>Base</v>
          </cell>
          <cell r="L4213">
            <v>11.39</v>
          </cell>
          <cell r="M4213">
            <v>2039738</v>
          </cell>
          <cell r="N4213">
            <v>2038710</v>
          </cell>
          <cell r="O4213" t="str">
            <v>NETWORK_GEO</v>
          </cell>
          <cell r="P4213">
            <v>0.28000000000000003</v>
          </cell>
          <cell r="Q4213">
            <v>1</v>
          </cell>
          <cell r="R4213" t="str">
            <v>Seller Fulfilled</v>
          </cell>
          <cell r="S4213" t="str">
            <v>Seller Fulfilled</v>
          </cell>
          <cell r="T4213" t="str">
            <v>72VK95X5YA6C</v>
          </cell>
          <cell r="U4213" t="str">
            <v>00805219491751</v>
          </cell>
        </row>
        <row r="4214">
          <cell r="A4214" t="str">
            <v>321-PACK4</v>
          </cell>
          <cell r="B4214">
            <v>414119227</v>
          </cell>
          <cell r="C4214" t="str">
            <v>BAZIC Wooden Ruler 12" (30cm), Singel Metal Edge, Inches Centimeter Rulers, 4-Pack</v>
          </cell>
          <cell r="D4214" t="str">
            <v>ACTIVE</v>
          </cell>
          <cell r="E4214" t="str">
            <v>PUBLISHED</v>
          </cell>
          <cell r="F4214" t="str">
            <v>Listing &amp; Content:UPC Mismatch:Wrong-Item:Unpublish-Auto,Price Adjusted</v>
          </cell>
          <cell r="G4214" t="str">
            <v>Office &amp; Stationery</v>
          </cell>
          <cell r="H4214" t="str">
            <v>Composition Notebooks</v>
          </cell>
          <cell r="I4214">
            <v>22.99</v>
          </cell>
          <cell r="J4214" t="str">
            <v>USD</v>
          </cell>
          <cell r="K4214" t="str">
            <v>Base</v>
          </cell>
          <cell r="L4214" t="str">
            <v>Yes</v>
          </cell>
          <cell r="M4214">
            <v>2039731</v>
          </cell>
          <cell r="N4214">
            <v>2038710</v>
          </cell>
          <cell r="O4214" t="str">
            <v>NETWORK_GEO</v>
          </cell>
          <cell r="P4214">
            <v>4</v>
          </cell>
          <cell r="Q4214">
            <v>1</v>
          </cell>
          <cell r="R4214" t="str">
            <v>Seller Fulfilled</v>
          </cell>
          <cell r="S4214" t="str">
            <v>Seller Fulfilled</v>
          </cell>
          <cell r="T4214" t="str">
            <v>6HK1NRJ2VDE0</v>
          </cell>
          <cell r="U4214" t="str">
            <v>00764608050897</v>
          </cell>
        </row>
        <row r="4215">
          <cell r="A4215" t="str">
            <v>3346-CASE</v>
          </cell>
          <cell r="B4215">
            <v>3313914333</v>
          </cell>
          <cell r="C4215" t="str">
            <v>BAZIC Modeling Clay Sticks 4.8 Oz, 8 Primary Colors, Non-Toxic, 72-Pack</v>
          </cell>
          <cell r="D4215" t="str">
            <v>ACTIVE</v>
          </cell>
          <cell r="E4215" t="str">
            <v>PUBLISHED</v>
          </cell>
          <cell r="F4215" t="str">
            <v>Listing &amp; Content:UPC Mismatch:Wrong-Item:Unpublish-Auto,No Match Found - Adjusted to your last submitted price</v>
          </cell>
          <cell r="G4215" t="str">
            <v>Office &amp; Stationery</v>
          </cell>
          <cell r="H4215" t="str">
            <v>School &amp; Office Paper</v>
          </cell>
          <cell r="I4215">
            <v>119.25</v>
          </cell>
          <cell r="J4215" t="str">
            <v>USD</v>
          </cell>
          <cell r="K4215" t="str">
            <v>Base</v>
          </cell>
          <cell r="L4215" t="str">
            <v>Yes</v>
          </cell>
          <cell r="M4215">
            <v>2039741</v>
          </cell>
          <cell r="N4215">
            <v>2039724</v>
          </cell>
          <cell r="O4215" t="str">
            <v>NETWORK_GEO</v>
          </cell>
          <cell r="P4215">
            <v>24.86</v>
          </cell>
          <cell r="Q4215">
            <v>0</v>
          </cell>
          <cell r="R4215" t="str">
            <v>Seller Fulfilled</v>
          </cell>
          <cell r="S4215" t="str">
            <v>Seller Fulfilled</v>
          </cell>
          <cell r="T4215" t="str">
            <v>5R9W2ONTZD9K</v>
          </cell>
          <cell r="U4215" t="str">
            <v>20764608005105</v>
          </cell>
        </row>
        <row r="4216">
          <cell r="A4216" t="str">
            <v>4403-BOX</v>
          </cell>
          <cell r="B4216">
            <v>1830495405</v>
          </cell>
          <cell r="C4216" t="str">
            <v>BAZIC Training Scissors 5" School Student Safety Blunt Tip Stainless Steel Scissor, 24-Pack</v>
          </cell>
          <cell r="D4216" t="str">
            <v>ACTIVE</v>
          </cell>
          <cell r="E4216" t="str">
            <v>PUBLISHED</v>
          </cell>
          <cell r="G4216" t="str">
            <v>Office &amp; Stationery</v>
          </cell>
          <cell r="H4216" t="str">
            <v>Scissors</v>
          </cell>
          <cell r="I4216">
            <v>32.99</v>
          </cell>
          <cell r="J4216" t="str">
            <v>USD</v>
          </cell>
          <cell r="K4216" t="str">
            <v>Base</v>
          </cell>
          <cell r="L4216">
            <v>32.99</v>
          </cell>
          <cell r="M4216">
            <v>2039728</v>
          </cell>
          <cell r="N4216">
            <v>2039904</v>
          </cell>
          <cell r="O4216" t="str">
            <v>NETWORK_GEO</v>
          </cell>
          <cell r="P4216">
            <v>0.56000000000000005</v>
          </cell>
          <cell r="Q4216">
            <v>1</v>
          </cell>
          <cell r="R4216" t="str">
            <v>Seller Fulfilled</v>
          </cell>
          <cell r="S4216" t="str">
            <v>Seller Fulfilled</v>
          </cell>
          <cell r="T4216" t="str">
            <v>6I81HRG3QRR6</v>
          </cell>
          <cell r="U4216" t="str">
            <v>00764608051221</v>
          </cell>
        </row>
        <row r="4217">
          <cell r="A4217" t="str">
            <v>452-SET3</v>
          </cell>
          <cell r="B4217">
            <v>53467081</v>
          </cell>
          <cell r="C4217" t="str">
            <v>BAZIC Math Geometry Set 9 Pieces for Students, Storage Box, 3-Pack</v>
          </cell>
          <cell r="D4217" t="str">
            <v>ACTIVE</v>
          </cell>
          <cell r="E4217" t="str">
            <v>PUBLISHED</v>
          </cell>
          <cell r="F4217" t="str">
            <v>Offer end date has passed</v>
          </cell>
          <cell r="G4217" t="str">
            <v>Office &amp; Stationery</v>
          </cell>
          <cell r="H4217" t="str">
            <v>Math Tool Kits</v>
          </cell>
          <cell r="I4217">
            <v>17.5</v>
          </cell>
          <cell r="J4217" t="str">
            <v>USD</v>
          </cell>
          <cell r="K4217" t="str">
            <v>Base</v>
          </cell>
          <cell r="L4217">
            <v>17.5</v>
          </cell>
          <cell r="M4217">
            <v>2038710</v>
          </cell>
          <cell r="N4217">
            <v>2038710</v>
          </cell>
          <cell r="O4217">
            <v>0.85</v>
          </cell>
          <cell r="P4217">
            <v>9</v>
          </cell>
          <cell r="Q4217">
            <v>1</v>
          </cell>
          <cell r="R4217" t="str">
            <v>Seller Fulfilled</v>
          </cell>
          <cell r="S4217" t="str">
            <v>Seller Fulfilled</v>
          </cell>
          <cell r="T4217" t="str">
            <v>6Y5WH862UO7C</v>
          </cell>
          <cell r="U4217" t="str">
            <v>20764608054004</v>
          </cell>
        </row>
        <row r="4218">
          <cell r="A4218" t="str">
            <v>5019-CASE</v>
          </cell>
          <cell r="B4218">
            <v>862326959</v>
          </cell>
          <cell r="C4218" t="str">
            <v>BAZIC Poster Board Dark Blue 22" X 28", Bulk Boards for School Craft, 25-Pack</v>
          </cell>
          <cell r="D4218" t="str">
            <v>ACTIVE</v>
          </cell>
          <cell r="E4218" t="str">
            <v>PUBLISHED</v>
          </cell>
          <cell r="F4218" t="str">
            <v>Reasonable price requirements are not met</v>
          </cell>
          <cell r="G4218" t="str">
            <v>Office &amp; Stationery</v>
          </cell>
          <cell r="H4218" t="str">
            <v>Poster Boards</v>
          </cell>
          <cell r="I4218">
            <v>31.49</v>
          </cell>
          <cell r="J4218" t="str">
            <v>USD</v>
          </cell>
          <cell r="K4218" t="str">
            <v>Base</v>
          </cell>
          <cell r="L4218">
            <v>31.49</v>
          </cell>
          <cell r="M4218">
            <v>2039749</v>
          </cell>
          <cell r="N4218">
            <v>2038710</v>
          </cell>
          <cell r="O4218" t="str">
            <v>NETWORK_GEO</v>
          </cell>
          <cell r="P4218">
            <v>9.26</v>
          </cell>
          <cell r="Q4218">
            <v>1</v>
          </cell>
          <cell r="R4218" t="str">
            <v>Seller Fulfilled</v>
          </cell>
          <cell r="S4218" t="str">
            <v>Seller Fulfilled</v>
          </cell>
          <cell r="T4218" t="str">
            <v>7E6MH5VG69U0</v>
          </cell>
          <cell r="U4218" t="str">
            <v>20764608054073</v>
          </cell>
        </row>
        <row r="4219">
          <cell r="A4219" t="str">
            <v>5027-EACH</v>
          </cell>
          <cell r="B4219">
            <v>24911110</v>
          </cell>
          <cell r="C4219" t="str">
            <v>BAZIC Poster Board 11" X 14" Assorted Neon Poster Board (5/Pack), 1-Pack</v>
          </cell>
          <cell r="D4219" t="str">
            <v>ACTIVE</v>
          </cell>
          <cell r="E4219" t="str">
            <v>PUBLISHED</v>
          </cell>
          <cell r="F4219" t="str">
            <v>Compliance - Childrenâ€™s Product Policy</v>
          </cell>
          <cell r="G4219" t="str">
            <v>Office &amp; Stationery</v>
          </cell>
          <cell r="H4219" t="str">
            <v>School &amp; Office Paper</v>
          </cell>
          <cell r="I4219">
            <v>18.989999999999998</v>
          </cell>
          <cell r="J4219" t="str">
            <v>USD</v>
          </cell>
          <cell r="K4219" t="str">
            <v>Base</v>
          </cell>
          <cell r="L4219" t="str">
            <v>Yes</v>
          </cell>
          <cell r="M4219">
            <v>2039749</v>
          </cell>
          <cell r="N4219">
            <v>2039724</v>
          </cell>
          <cell r="O4219" t="str">
            <v>NETWORK_GEO</v>
          </cell>
          <cell r="P4219">
            <v>4.75</v>
          </cell>
          <cell r="Q4219">
            <v>1</v>
          </cell>
          <cell r="R4219" t="str">
            <v>Seller Fulfilled</v>
          </cell>
          <cell r="S4219" t="str">
            <v>WFS Eligible</v>
          </cell>
          <cell r="T4219" t="str">
            <v>5G793SZ71U8O</v>
          </cell>
          <cell r="U4219" t="str">
            <v>00629195743112</v>
          </cell>
        </row>
        <row r="4220">
          <cell r="A4220" t="str">
            <v>5080-EACH</v>
          </cell>
          <cell r="B4220">
            <v>35028630</v>
          </cell>
          <cell r="C4220" t="str">
            <v>Cash or Rent Receipt Book 2-Part Carbonless 7 5/8" x 10 7/8" (200 Sets) [5080]</v>
          </cell>
          <cell r="D4220" t="str">
            <v>ACTIVE</v>
          </cell>
          <cell r="E4220" t="str">
            <v>PUBLISHED</v>
          </cell>
          <cell r="G4220" t="str">
            <v>Office &amp; Stationery</v>
          </cell>
          <cell r="H4220" t="str">
            <v>Record Books &amp; Ledgers</v>
          </cell>
          <cell r="I4220">
            <v>12.79</v>
          </cell>
          <cell r="J4220" t="str">
            <v>USD</v>
          </cell>
          <cell r="K4220" t="str">
            <v>Base</v>
          </cell>
          <cell r="L4220">
            <v>12.79</v>
          </cell>
          <cell r="M4220">
            <v>2038710</v>
          </cell>
          <cell r="N4220">
            <v>2038710</v>
          </cell>
          <cell r="O4220" t="str">
            <v>NETWORK_GEO</v>
          </cell>
          <cell r="P4220">
            <v>5.04</v>
          </cell>
          <cell r="Q4220">
            <v>1</v>
          </cell>
          <cell r="R4220" t="str">
            <v>Seller Fulfilled</v>
          </cell>
          <cell r="S4220" t="str">
            <v>Seller Fulfilled</v>
          </cell>
          <cell r="T4220" t="str">
            <v>74X5V1D2T99D</v>
          </cell>
          <cell r="U4220" t="str">
            <v>10764608005450</v>
          </cell>
        </row>
        <row r="4221">
          <cell r="A4221" t="str">
            <v>5170-PACK2</v>
          </cell>
          <cell r="B4221">
            <v>972255454</v>
          </cell>
          <cell r="C4221" t="str">
            <v>BAZIC Neon Page Markers Dispensers 0.5x1.7 Flag Index Tabs, (120 Flags/Pack), 2-Packs</v>
          </cell>
          <cell r="D4221" t="str">
            <v>ACTIVE</v>
          </cell>
          <cell r="E4221" t="str">
            <v>PUBLISHED</v>
          </cell>
          <cell r="F4221" t="str">
            <v>Offer end date has passed</v>
          </cell>
          <cell r="G4221" t="str">
            <v>Office &amp; Stationery</v>
          </cell>
          <cell r="H4221" t="str">
            <v>Index Tabs</v>
          </cell>
          <cell r="I4221">
            <v>8.57</v>
          </cell>
          <cell r="J4221" t="str">
            <v>USD</v>
          </cell>
          <cell r="K4221" t="str">
            <v>Base</v>
          </cell>
          <cell r="L4221">
            <v>8.57</v>
          </cell>
          <cell r="M4221">
            <v>2039889</v>
          </cell>
          <cell r="N4221">
            <v>2038710</v>
          </cell>
          <cell r="O4221">
            <v>0.04</v>
          </cell>
          <cell r="P4221">
            <v>7.16</v>
          </cell>
          <cell r="Q4221">
            <v>1</v>
          </cell>
          <cell r="R4221" t="str">
            <v>Seller Fulfilled</v>
          </cell>
          <cell r="S4221" t="str">
            <v>Seller Fulfilled</v>
          </cell>
          <cell r="T4221" t="str">
            <v>1S34YKTTAPPI</v>
          </cell>
          <cell r="U4221" t="str">
            <v>00764608055007</v>
          </cell>
        </row>
        <row r="4222">
          <cell r="A4222" t="str">
            <v>5502-SET4</v>
          </cell>
          <cell r="B4222">
            <v>441234334</v>
          </cell>
          <cell r="C4222" t="str">
            <v>BAZIC College Ruled 3 Subject Spiral Notebooks 120 Sheets, Assorted Color, 12-Count</v>
          </cell>
          <cell r="D4222" t="str">
            <v>ACTIVE</v>
          </cell>
          <cell r="E4222" t="str">
            <v>PUBLISHED</v>
          </cell>
          <cell r="G4222" t="str">
            <v>Office &amp; Stationery</v>
          </cell>
          <cell r="H4222" t="str">
            <v>Writing Notebooks &amp; Sketch Books</v>
          </cell>
          <cell r="I4222">
            <v>47.79</v>
          </cell>
          <cell r="J4222" t="str">
            <v>USD</v>
          </cell>
          <cell r="K4222" t="str">
            <v>Base</v>
          </cell>
          <cell r="L4222">
            <v>47.79</v>
          </cell>
          <cell r="M4222">
            <v>2039723</v>
          </cell>
          <cell r="N4222">
            <v>2039914</v>
          </cell>
          <cell r="O4222" t="str">
            <v>NETWORK_GEO</v>
          </cell>
          <cell r="P4222">
            <v>16.72</v>
          </cell>
          <cell r="Q4222">
            <v>1</v>
          </cell>
          <cell r="R4222" t="str">
            <v>Seller Fulfilled</v>
          </cell>
          <cell r="S4222" t="str">
            <v>Seller Fulfilled</v>
          </cell>
          <cell r="T4222" t="str">
            <v>55FR9AVQ1YRL</v>
          </cell>
          <cell r="U4222" t="str">
            <v>20764608056015</v>
          </cell>
        </row>
        <row r="4223">
          <cell r="A4223" t="str">
            <v>6007-SET3</v>
          </cell>
          <cell r="B4223">
            <v>143899931</v>
          </cell>
          <cell r="C4223" t="str">
            <v>BAZIC Ergonomic Magnetic Whiteboard Eraser [6007]</v>
          </cell>
          <cell r="D4223" t="str">
            <v>ARCHIVED</v>
          </cell>
          <cell r="E4223" t="str">
            <v>UNPUBLISHED</v>
          </cell>
          <cell r="F4223" t="str">
            <v>Offer end date has passed</v>
          </cell>
          <cell r="G4223" t="str">
            <v>Office &amp; Stationery</v>
          </cell>
          <cell r="H4223" t="str">
            <v>Envelopes</v>
          </cell>
          <cell r="I4223">
            <v>8.99</v>
          </cell>
          <cell r="J4223" t="str">
            <v>USD</v>
          </cell>
          <cell r="K4223" t="str">
            <v>Base</v>
          </cell>
          <cell r="L4223" t="str">
            <v>Yes</v>
          </cell>
          <cell r="M4223">
            <v>2039721</v>
          </cell>
          <cell r="N4223">
            <v>2038710</v>
          </cell>
          <cell r="O4223" t="str">
            <v>ALWAYS_TWO_DAY</v>
          </cell>
          <cell r="P4223">
            <v>0.54500000000000004</v>
          </cell>
          <cell r="Q4223">
            <v>1</v>
          </cell>
          <cell r="R4223" t="str">
            <v>WFS Eligible</v>
          </cell>
          <cell r="S4223" t="str">
            <v>Seller Fulfilled</v>
          </cell>
          <cell r="T4223" t="str">
            <v>1WMGNJXFOH5T</v>
          </cell>
          <cell r="U4223" t="str">
            <v>00764608005736</v>
          </cell>
        </row>
        <row r="4224">
          <cell r="A4224" t="str">
            <v>6052-PACK2</v>
          </cell>
          <cell r="B4224">
            <v>413299359</v>
          </cell>
          <cell r="C4224" t="str">
            <v>BAZIC Magnetic Dry Erase Calendar Board Aluminium Frame 16"x20", 2-Packs</v>
          </cell>
          <cell r="D4224" t="str">
            <v>ACTIVE</v>
          </cell>
          <cell r="E4224" t="str">
            <v>PUBLISHED</v>
          </cell>
          <cell r="G4224" t="str">
            <v>Office &amp; Stationery</v>
          </cell>
          <cell r="H4224" t="str">
            <v>Whiteboards</v>
          </cell>
          <cell r="I4224">
            <v>27.99</v>
          </cell>
          <cell r="J4224" t="str">
            <v>USD</v>
          </cell>
          <cell r="K4224" t="str">
            <v>Base</v>
          </cell>
          <cell r="L4224">
            <v>27.99</v>
          </cell>
          <cell r="M4224">
            <v>2039885</v>
          </cell>
          <cell r="N4224">
            <v>2038710</v>
          </cell>
          <cell r="O4224" t="str">
            <v>NETWORK_GEO</v>
          </cell>
          <cell r="P4224">
            <v>1.7999999999999999E-2</v>
          </cell>
          <cell r="Q4224">
            <v>1</v>
          </cell>
          <cell r="R4224" t="str">
            <v>WFS Eligible</v>
          </cell>
          <cell r="S4224" t="str">
            <v>Walmart Fulfilled</v>
          </cell>
          <cell r="T4224" t="str">
            <v>30MWH339YBBN</v>
          </cell>
          <cell r="U4224" t="str">
            <v>00764608068007</v>
          </cell>
        </row>
        <row r="4225">
          <cell r="A4225" t="str">
            <v>698-CASE</v>
          </cell>
          <cell r="B4225">
            <v>291070388</v>
          </cell>
          <cell r="C4225" t="str">
            <v>BAZIC Desktop Stapler + Staple Remover + 1000 Staples, 12-Pack</v>
          </cell>
          <cell r="D4225" t="str">
            <v>ACTIVE</v>
          </cell>
          <cell r="E4225" t="str">
            <v>PUBLISHED</v>
          </cell>
          <cell r="G4225" t="str">
            <v>Office &amp; Stationery</v>
          </cell>
          <cell r="H4225" t="str">
            <v>Desk Staplers</v>
          </cell>
          <cell r="I4225">
            <v>73.59</v>
          </cell>
          <cell r="J4225" t="str">
            <v>USD</v>
          </cell>
          <cell r="K4225" t="str">
            <v>Base</v>
          </cell>
          <cell r="L4225">
            <v>73.59</v>
          </cell>
          <cell r="M4225">
            <v>2039910</v>
          </cell>
          <cell r="N4225">
            <v>2039720</v>
          </cell>
          <cell r="O4225" t="str">
            <v>ALWAYS_TWO_DAY</v>
          </cell>
          <cell r="P4225">
            <v>0.18</v>
          </cell>
          <cell r="Q4225">
            <v>1</v>
          </cell>
          <cell r="R4225" t="str">
            <v>Walmart Fulfilled</v>
          </cell>
          <cell r="S4225" t="str">
            <v>Seller Fulfilled</v>
          </cell>
          <cell r="T4225" t="str">
            <v>1AA4KFCN0WTT</v>
          </cell>
          <cell r="U4225" t="str">
            <v>00764608007181</v>
          </cell>
        </row>
        <row r="4226">
          <cell r="A4226" t="str">
            <v>700-PACK4</v>
          </cell>
          <cell r="B4226">
            <v>747047601</v>
          </cell>
          <cell r="C4226" t="str">
            <v>BAZIC Golf Pencil Yellow Pre-Sharpened Pencils #2 HB Mini Pencils (144/Pack), 4-Packs</v>
          </cell>
          <cell r="D4226" t="str">
            <v>ACTIVE</v>
          </cell>
          <cell r="E4226" t="str">
            <v>PUBLISHED</v>
          </cell>
          <cell r="G4226" t="str">
            <v>Office &amp; Stationery</v>
          </cell>
          <cell r="H4226" t="str">
            <v>Pencils</v>
          </cell>
          <cell r="I4226">
            <v>34.99</v>
          </cell>
          <cell r="J4226" t="str">
            <v>USD</v>
          </cell>
          <cell r="K4226" t="str">
            <v>Base</v>
          </cell>
          <cell r="L4226">
            <v>34.99</v>
          </cell>
          <cell r="M4226">
            <v>2039720</v>
          </cell>
          <cell r="N4226">
            <v>2039720</v>
          </cell>
          <cell r="O4226" t="str">
            <v>NETWORK_GEO</v>
          </cell>
          <cell r="P4226">
            <v>0.08</v>
          </cell>
          <cell r="Q4226">
            <v>1</v>
          </cell>
          <cell r="R4226" t="str">
            <v>Seller Fulfilled</v>
          </cell>
          <cell r="S4226" t="str">
            <v>Seller Fulfilled</v>
          </cell>
          <cell r="T4226" t="str">
            <v>4CY4RLHMYJ7B</v>
          </cell>
          <cell r="U4226" t="str">
            <v>00764608007198</v>
          </cell>
        </row>
        <row r="4227">
          <cell r="A4227" t="str">
            <v>752-EACH</v>
          </cell>
          <cell r="B4227">
            <v>54429694</v>
          </cell>
          <cell r="C4227" t="str">
            <v>BAZIC Mechanical Pencil 0.7mm Techno Soft Grip, Pencils Lead, Latex Free Eraser (3/Pack), 1-Pack</v>
          </cell>
          <cell r="D4227" t="str">
            <v>ARCHIVED</v>
          </cell>
          <cell r="E4227" t="str">
            <v>UNPUBLISHED</v>
          </cell>
          <cell r="F4227" t="str">
            <v>Offer end date has passed</v>
          </cell>
          <cell r="G4227" t="str">
            <v>Office &amp; Stationery</v>
          </cell>
          <cell r="H4227" t="str">
            <v>Pencil Cases</v>
          </cell>
          <cell r="I4227">
            <v>185.23</v>
          </cell>
          <cell r="J4227" t="str">
            <v>USD</v>
          </cell>
          <cell r="K4227" t="str">
            <v>Base</v>
          </cell>
          <cell r="L4227" t="str">
            <v>Yes</v>
          </cell>
          <cell r="M4227">
            <v>287.5</v>
          </cell>
          <cell r="N4227">
            <v>2039750</v>
          </cell>
          <cell r="O4227">
            <v>0.08</v>
          </cell>
          <cell r="P4227">
            <v>20.38</v>
          </cell>
          <cell r="Q4227">
            <v>1</v>
          </cell>
          <cell r="R4227" t="str">
            <v>Seller Fulfilled</v>
          </cell>
          <cell r="S4227" t="str">
            <v>Seller Fulfilled</v>
          </cell>
          <cell r="T4227" t="str">
            <v>1WT6NN1IR0FR</v>
          </cell>
          <cell r="U4227" t="str">
            <v>20764608008014</v>
          </cell>
        </row>
        <row r="4228">
          <cell r="A4228" t="str">
            <v>758-CASE</v>
          </cell>
          <cell r="B4228">
            <v>928405792</v>
          </cell>
          <cell r="C4228" t="str">
            <v>BAZIC Mechanical Pencil Saige Serena 0.7mm, Smooth Writing Pencils (4/Pack), 144-Packs</v>
          </cell>
          <cell r="D4228" t="str">
            <v>ACTIVE</v>
          </cell>
          <cell r="E4228" t="str">
            <v>PUBLISHED</v>
          </cell>
          <cell r="G4228" t="str">
            <v>Office &amp; Stationery</v>
          </cell>
          <cell r="H4228" t="str">
            <v>Mechanical Pencils</v>
          </cell>
          <cell r="I4228">
            <v>181.99</v>
          </cell>
          <cell r="J4228" t="str">
            <v>USD</v>
          </cell>
          <cell r="K4228" t="str">
            <v>Base</v>
          </cell>
          <cell r="L4228">
            <v>181.99</v>
          </cell>
          <cell r="M4228">
            <v>2039720</v>
          </cell>
          <cell r="N4228">
            <v>2038710</v>
          </cell>
          <cell r="O4228" t="str">
            <v>NETWORK_GEO</v>
          </cell>
          <cell r="P4228">
            <v>10.119999999999999</v>
          </cell>
          <cell r="Q4228">
            <v>1</v>
          </cell>
          <cell r="R4228" t="str">
            <v>Seller Fulfilled</v>
          </cell>
          <cell r="S4228" t="str">
            <v>Seller Fulfilled</v>
          </cell>
          <cell r="T4228" t="str">
            <v>65PVMRXXBLR8</v>
          </cell>
          <cell r="U4228" t="str">
            <v>20764608082014</v>
          </cell>
        </row>
        <row r="4229">
          <cell r="A4229" t="str">
            <v>808-PACK4</v>
          </cell>
          <cell r="B4229">
            <v>482169773</v>
          </cell>
          <cell r="C4229" t="str">
            <v>BAZIC 3 Ring Pencil Pouch, Mesh Window, Black Color, 4-Pack</v>
          </cell>
          <cell r="D4229" t="str">
            <v>ACTIVE</v>
          </cell>
          <cell r="E4229" t="str">
            <v>PUBLISHED</v>
          </cell>
          <cell r="G4229" t="str">
            <v>Office &amp; Stationery</v>
          </cell>
          <cell r="H4229" t="str">
            <v>Pencil Cases</v>
          </cell>
          <cell r="I4229">
            <v>13.49</v>
          </cell>
          <cell r="J4229" t="str">
            <v>USD</v>
          </cell>
          <cell r="K4229" t="str">
            <v>Base</v>
          </cell>
          <cell r="L4229">
            <v>13.49</v>
          </cell>
          <cell r="M4229">
            <v>2039750</v>
          </cell>
          <cell r="N4229">
            <v>2038710</v>
          </cell>
          <cell r="O4229" t="str">
            <v>ALWAYS_TWO_DAY</v>
          </cell>
          <cell r="P4229">
            <v>0.17499999999999999</v>
          </cell>
          <cell r="Q4229">
            <v>1</v>
          </cell>
          <cell r="R4229" t="str">
            <v>Walmart Fulfilled</v>
          </cell>
          <cell r="S4229" t="str">
            <v>Walmart Fulfilled</v>
          </cell>
          <cell r="T4229" t="str">
            <v>3JFKG00KONXI</v>
          </cell>
          <cell r="U4229" t="str">
            <v>00764608005255</v>
          </cell>
        </row>
        <row r="4230">
          <cell r="A4230" t="str">
            <v>902-BOX</v>
          </cell>
          <cell r="B4230">
            <v>279668008</v>
          </cell>
          <cell r="C4230" t="str">
            <v>BAZIC Invisible Tape Refill 3/4" X 800", Matte Finish, (3/Pack), 24-Pack</v>
          </cell>
          <cell r="D4230" t="str">
            <v>ACTIVE</v>
          </cell>
          <cell r="E4230" t="str">
            <v>PUBLISHED</v>
          </cell>
          <cell r="G4230" t="str">
            <v>Office &amp; Stationery</v>
          </cell>
          <cell r="H4230" t="str">
            <v>Transparent Tapes</v>
          </cell>
          <cell r="I4230">
            <v>39.9</v>
          </cell>
          <cell r="J4230" t="str">
            <v>USD</v>
          </cell>
          <cell r="K4230" t="str">
            <v>Base</v>
          </cell>
          <cell r="L4230">
            <v>39.9</v>
          </cell>
          <cell r="M4230">
            <v>2039729</v>
          </cell>
          <cell r="N4230">
            <v>2039750</v>
          </cell>
          <cell r="O4230" t="str">
            <v>NETWORK_GEO</v>
          </cell>
          <cell r="P4230">
            <v>4</v>
          </cell>
          <cell r="Q4230">
            <v>1</v>
          </cell>
          <cell r="R4230" t="str">
            <v>Seller Fulfilled</v>
          </cell>
          <cell r="S4230" t="str">
            <v>Walmart Fulfilled</v>
          </cell>
          <cell r="T4230" t="str">
            <v>4ZQ075R6QAFA</v>
          </cell>
          <cell r="U4230" t="str">
            <v>20764608008342</v>
          </cell>
        </row>
        <row r="4231">
          <cell r="A4231" t="str">
            <v>L-46-EACH</v>
          </cell>
          <cell r="B4231">
            <v>840195155</v>
          </cell>
          <cell r="C4231" t="str">
            <v>BAZIC 12" X 16" Se Renta Sign, for Rent Lease Rental House Home Apartment Car Auto Store Shops Business Waterproof Indoor Outdoor Store Wall Door Signage, 1-Pack</v>
          </cell>
          <cell r="D4231" t="str">
            <v>ACTIVE</v>
          </cell>
          <cell r="E4231" t="str">
            <v>PUBLISHED</v>
          </cell>
          <cell r="G4231" t="str">
            <v>Home &amp; Garden</v>
          </cell>
          <cell r="H4231" t="str">
            <v>Plaques &amp; Signs</v>
          </cell>
          <cell r="I4231">
            <v>8</v>
          </cell>
          <cell r="J4231" t="str">
            <v>USD</v>
          </cell>
          <cell r="K4231" t="str">
            <v>Base</v>
          </cell>
          <cell r="L4231" t="str">
            <v>Yes</v>
          </cell>
          <cell r="M4231">
            <v>2038710</v>
          </cell>
          <cell r="N4231">
            <v>2039750</v>
          </cell>
          <cell r="O4231" t="str">
            <v>NETWORK_GEO</v>
          </cell>
          <cell r="P4231">
            <v>9</v>
          </cell>
          <cell r="Q4231">
            <v>1</v>
          </cell>
          <cell r="R4231" t="str">
            <v>Seller Fulfilled</v>
          </cell>
          <cell r="S4231" t="str">
            <v>Walmart Fulfilled</v>
          </cell>
          <cell r="T4231" t="str">
            <v>6WWRULA04ACL</v>
          </cell>
          <cell r="U4231" t="str">
            <v>10764608008376</v>
          </cell>
        </row>
        <row r="4232">
          <cell r="A4232" t="str">
            <v>1058-EACH</v>
          </cell>
          <cell r="B4232">
            <v>484182344</v>
          </cell>
          <cell r="C4232" t="str">
            <v>BAZIC School Backpack Classic 17" Orange, School Bag for Students, 1-Pack</v>
          </cell>
          <cell r="D4232" t="str">
            <v>ARCHIVED</v>
          </cell>
          <cell r="E4232" t="str">
            <v>UNPUBLISHED</v>
          </cell>
          <cell r="F4232" t="str">
            <v>Offer end date has passed</v>
          </cell>
          <cell r="G4232" t="str">
            <v>Travel, Luggage &amp; Accessories</v>
          </cell>
          <cell r="H4232" t="str">
            <v>Backpacks</v>
          </cell>
          <cell r="I4232">
            <v>17.489999999999998</v>
          </cell>
          <cell r="J4232" t="str">
            <v>USD</v>
          </cell>
          <cell r="K4232" t="str">
            <v>Base</v>
          </cell>
          <cell r="L4232" t="str">
            <v>Yes</v>
          </cell>
          <cell r="M4232">
            <v>2038980</v>
          </cell>
          <cell r="N4232">
            <v>2038710</v>
          </cell>
          <cell r="O4232">
            <v>0.85</v>
          </cell>
          <cell r="P4232">
            <v>20</v>
          </cell>
          <cell r="Q4232">
            <v>1</v>
          </cell>
          <cell r="R4232" t="str">
            <v>Seller Fulfilled</v>
          </cell>
          <cell r="S4232" t="str">
            <v>Seller Fulfilled</v>
          </cell>
          <cell r="T4232" t="str">
            <v>3ZR53LJV5SGW</v>
          </cell>
          <cell r="U4232" t="str">
            <v>20764608090071</v>
          </cell>
        </row>
        <row r="4233">
          <cell r="A4233" t="str">
            <v>1237-BOX</v>
          </cell>
          <cell r="B4233">
            <v>489422848</v>
          </cell>
          <cell r="C4233" t="str">
            <v>BAZIC Permanent Markers Metallic Silver Gold, Fine Line (2/Pack), 24-Packs</v>
          </cell>
          <cell r="D4233" t="str">
            <v>ACTIVE</v>
          </cell>
          <cell r="E4233" t="str">
            <v>PUBLISHED</v>
          </cell>
          <cell r="G4233" t="str">
            <v>Office &amp; Stationery</v>
          </cell>
          <cell r="H4233" t="str">
            <v>Markers</v>
          </cell>
          <cell r="I4233">
            <v>45.23</v>
          </cell>
          <cell r="J4233" t="str">
            <v>USD</v>
          </cell>
          <cell r="K4233" t="str">
            <v>Base</v>
          </cell>
          <cell r="L4233">
            <v>45.23</v>
          </cell>
          <cell r="M4233">
            <v>2039746</v>
          </cell>
          <cell r="N4233">
            <v>2038710</v>
          </cell>
          <cell r="O4233" t="str">
            <v>NETWORK_GEO</v>
          </cell>
          <cell r="P4233">
            <v>1.28</v>
          </cell>
          <cell r="Q4233">
            <v>1</v>
          </cell>
          <cell r="R4233" t="str">
            <v>Seller Fulfilled</v>
          </cell>
          <cell r="S4233" t="str">
            <v>Seller Fulfilled</v>
          </cell>
          <cell r="T4233" t="str">
            <v>6G78T131LTZ6</v>
          </cell>
          <cell r="U4233" t="str">
            <v>00467047090195</v>
          </cell>
        </row>
        <row r="4234">
          <cell r="A4234" t="str">
            <v>1794-BOX</v>
          </cell>
          <cell r="B4234">
            <v>655356132</v>
          </cell>
          <cell r="C4234" t="str">
            <v>BAZIC Optima Assorted Color Oil Gel Ink Retractable Pen, 0.7 mm, (3/Pack), 24-Pack</v>
          </cell>
          <cell r="D4234" t="str">
            <v>ACTIVE</v>
          </cell>
          <cell r="E4234" t="str">
            <v>PUBLISHED</v>
          </cell>
          <cell r="G4234" t="str">
            <v>Office &amp; Stationery</v>
          </cell>
          <cell r="H4234" t="str">
            <v>Pens</v>
          </cell>
          <cell r="I4234">
            <v>40.5</v>
          </cell>
          <cell r="J4234" t="str">
            <v>USD</v>
          </cell>
          <cell r="K4234" t="str">
            <v>Base</v>
          </cell>
          <cell r="L4234">
            <v>40.5</v>
          </cell>
          <cell r="M4234">
            <v>2039719</v>
          </cell>
          <cell r="N4234">
            <v>2038710</v>
          </cell>
          <cell r="O4234" t="str">
            <v>NETWORK_GEO</v>
          </cell>
          <cell r="P4234">
            <v>0.22</v>
          </cell>
          <cell r="Q4234">
            <v>1</v>
          </cell>
          <cell r="R4234" t="str">
            <v>Seller Fulfilled</v>
          </cell>
          <cell r="S4234" t="str">
            <v>Seller Fulfilled</v>
          </cell>
          <cell r="T4234" t="str">
            <v>6ULF3BECPGNA</v>
          </cell>
          <cell r="U4234" t="str">
            <v>00462395768895</v>
          </cell>
        </row>
        <row r="4235">
          <cell r="A4235" t="str">
            <v>1827-CASE</v>
          </cell>
          <cell r="B4235">
            <v>9027402223</v>
          </cell>
          <cell r="C4235" t="str">
            <v>BAZIC Standard Plastic Clipboards w/ Low Profile Clip, Assorted Pastel Color, 48-Pack</v>
          </cell>
          <cell r="D4235" t="str">
            <v>ACTIVE</v>
          </cell>
          <cell r="E4235" t="str">
            <v>PUBLISHED</v>
          </cell>
          <cell r="G4235" t="str">
            <v>Office &amp; Stationery</v>
          </cell>
          <cell r="H4235" t="str">
            <v>Form Holders &amp; Clipboards</v>
          </cell>
          <cell r="I4235">
            <v>66.540000000000006</v>
          </cell>
          <cell r="J4235" t="str">
            <v>USD</v>
          </cell>
          <cell r="K4235" t="str">
            <v>Base</v>
          </cell>
          <cell r="L4235">
            <v>66.540000000000006</v>
          </cell>
          <cell r="M4235">
            <v>2039893</v>
          </cell>
          <cell r="N4235">
            <v>2038710</v>
          </cell>
          <cell r="O4235" t="str">
            <v>NETWORK_GEO</v>
          </cell>
          <cell r="P4235">
            <v>0.11</v>
          </cell>
          <cell r="Q4235">
            <v>1</v>
          </cell>
          <cell r="R4235" t="str">
            <v>Seller Fulfilled</v>
          </cell>
          <cell r="S4235" t="str">
            <v>Seller Fulfilled</v>
          </cell>
          <cell r="T4235" t="str">
            <v>36RSNV3DGMAE</v>
          </cell>
          <cell r="U4235" t="str">
            <v>00764608043653</v>
          </cell>
        </row>
        <row r="4236">
          <cell r="A4236" t="str">
            <v>1904-BOX</v>
          </cell>
          <cell r="B4236">
            <v>298910767</v>
          </cell>
          <cell r="C4236" t="str">
            <v>BAZIC Pencil Sharpener Single Hole Blade w/ Receptacle, 24-Pack</v>
          </cell>
          <cell r="D4236" t="str">
            <v>ACTIVE</v>
          </cell>
          <cell r="E4236" t="str">
            <v>PUBLISHED</v>
          </cell>
          <cell r="G4236" t="str">
            <v>Office &amp; Stationery</v>
          </cell>
          <cell r="H4236" t="str">
            <v>Manual Pencil Sharpeners</v>
          </cell>
          <cell r="I4236">
            <v>18.96</v>
          </cell>
          <cell r="J4236" t="str">
            <v>USD</v>
          </cell>
          <cell r="K4236" t="str">
            <v>Base</v>
          </cell>
          <cell r="L4236">
            <v>18.96</v>
          </cell>
          <cell r="M4236">
            <v>2039751</v>
          </cell>
          <cell r="N4236">
            <v>2038710</v>
          </cell>
          <cell r="O4236" t="str">
            <v>NETWORK_GEO</v>
          </cell>
          <cell r="P4236">
            <v>1.5</v>
          </cell>
          <cell r="Q4236">
            <v>1</v>
          </cell>
          <cell r="R4236" t="str">
            <v>Seller Fulfilled</v>
          </cell>
          <cell r="T4236" t="str">
            <v>39K0F9HYN955</v>
          </cell>
          <cell r="U4236" t="str">
            <v>10764608019044</v>
          </cell>
        </row>
        <row r="4237">
          <cell r="A4237" t="str">
            <v>1943-SET4</v>
          </cell>
          <cell r="B4237">
            <v>18523814102</v>
          </cell>
          <cell r="C4237" t="str">
            <v>BAZIC Products Manual Pencil Sharpeners with Eraser, 4 Pack, Compact Small Colorful Erasers, One Hole</v>
          </cell>
          <cell r="D4237" t="str">
            <v>ACTIVE</v>
          </cell>
          <cell r="E4237" t="str">
            <v>PUBLISHED</v>
          </cell>
          <cell r="G4237" t="str">
            <v>Office &amp; Stationery</v>
          </cell>
          <cell r="H4237" t="str">
            <v>Manual Pencil Sharpeners</v>
          </cell>
          <cell r="I4237">
            <v>7.59</v>
          </cell>
          <cell r="J4237" t="str">
            <v>USD</v>
          </cell>
          <cell r="K4237" t="str">
            <v>Base</v>
          </cell>
          <cell r="L4237">
            <v>7.59</v>
          </cell>
          <cell r="M4237">
            <v>2039751</v>
          </cell>
          <cell r="N4237">
            <v>2038980</v>
          </cell>
          <cell r="O4237" t="str">
            <v>NETWORK_GEO</v>
          </cell>
          <cell r="P4237">
            <v>1.05</v>
          </cell>
          <cell r="Q4237">
            <v>1</v>
          </cell>
          <cell r="R4237" t="str">
            <v>WFS Eligible</v>
          </cell>
          <cell r="T4237" t="str">
            <v>4PDO2QDYWSF6</v>
          </cell>
          <cell r="U4237" t="str">
            <v>00460397975563</v>
          </cell>
        </row>
        <row r="4238">
          <cell r="A4238" t="str">
            <v>2006-BOX</v>
          </cell>
          <cell r="B4238">
            <v>844743789</v>
          </cell>
          <cell r="C4238" t="str">
            <v>BAZIC Super Glue 3g/0.10Oz, Clear Adhesive Fluid Liquid (4/Pack), 24-Packs</v>
          </cell>
          <cell r="D4238" t="str">
            <v>ACTIVE</v>
          </cell>
          <cell r="E4238" t="str">
            <v>PUBLISHED</v>
          </cell>
          <cell r="G4238" t="str">
            <v>Office &amp; Stationery</v>
          </cell>
          <cell r="H4238" t="str">
            <v>Glue</v>
          </cell>
          <cell r="I4238">
            <v>40.729999999999997</v>
          </cell>
          <cell r="J4238" t="str">
            <v>USD</v>
          </cell>
          <cell r="K4238" t="str">
            <v>Base</v>
          </cell>
          <cell r="L4238">
            <v>40.729999999999997</v>
          </cell>
          <cell r="M4238">
            <v>2039872</v>
          </cell>
          <cell r="N4238">
            <v>2039746</v>
          </cell>
          <cell r="O4238" t="str">
            <v>NETWORK_GEO</v>
          </cell>
          <cell r="P4238">
            <v>0.1</v>
          </cell>
          <cell r="Q4238">
            <v>1</v>
          </cell>
          <cell r="R4238" t="str">
            <v>Seller Fulfilled</v>
          </cell>
          <cell r="T4238" t="str">
            <v>2OXIT66A3DLN</v>
          </cell>
          <cell r="U4238" t="str">
            <v>10764608020064</v>
          </cell>
        </row>
        <row r="4239">
          <cell r="A4239" t="str">
            <v>2052-BOX</v>
          </cell>
          <cell r="B4239">
            <v>300575281</v>
          </cell>
          <cell r="C4239" t="str">
            <v>BAZIC Premium Jumbo Glue Stick 36g/1.27 Oz, Acid Free, Glue Sticks, 24-Pack</v>
          </cell>
          <cell r="D4239" t="str">
            <v>ACTIVE</v>
          </cell>
          <cell r="E4239" t="str">
            <v>UNPUBLISHED</v>
          </cell>
          <cell r="F4239" t="str">
            <v>Reasonable price requirements are not met,Reasonable Price Not Satisfied</v>
          </cell>
          <cell r="G4239" t="str">
            <v>Office &amp; Stationery</v>
          </cell>
          <cell r="H4239" t="str">
            <v>Markers</v>
          </cell>
          <cell r="I4239">
            <v>123.09</v>
          </cell>
          <cell r="J4239" t="str">
            <v>USD</v>
          </cell>
          <cell r="K4239" t="str">
            <v>Base</v>
          </cell>
          <cell r="L4239" t="str">
            <v>Yes</v>
          </cell>
          <cell r="M4239">
            <v>2039872</v>
          </cell>
          <cell r="N4239">
            <v>2039746</v>
          </cell>
          <cell r="O4239" t="str">
            <v>NETWORK_GEO</v>
          </cell>
          <cell r="P4239">
            <v>5.44</v>
          </cell>
          <cell r="Q4239">
            <v>1</v>
          </cell>
          <cell r="R4239" t="str">
            <v>Seller Fulfilled</v>
          </cell>
          <cell r="T4239" t="str">
            <v>3ZP3NO9D9RLX</v>
          </cell>
          <cell r="U4239" t="str">
            <v>10764608020521</v>
          </cell>
        </row>
        <row r="4240">
          <cell r="A4240" t="str">
            <v>3191-EACH</v>
          </cell>
          <cell r="B4240">
            <v>24871036</v>
          </cell>
          <cell r="C4240" t="str">
            <v>BAZIC 1 Inch Blue 3-Ring View Binder w/ 2-Pockets [3191] [3191]</v>
          </cell>
          <cell r="D4240" t="str">
            <v>ACTIVE</v>
          </cell>
          <cell r="E4240" t="str">
            <v>PUBLISHED</v>
          </cell>
          <cell r="G4240" t="str">
            <v>Office &amp; Stationery</v>
          </cell>
          <cell r="H4240" t="str">
            <v>Binders</v>
          </cell>
          <cell r="I4240">
            <v>13.99</v>
          </cell>
          <cell r="J4240" t="str">
            <v>USD</v>
          </cell>
          <cell r="K4240" t="str">
            <v>Base</v>
          </cell>
          <cell r="L4240">
            <v>13.99</v>
          </cell>
          <cell r="M4240">
            <v>2039738</v>
          </cell>
          <cell r="N4240">
            <v>2039746</v>
          </cell>
          <cell r="O4240" t="str">
            <v>NETWORK_GEO</v>
          </cell>
          <cell r="P4240">
            <v>0.14000000000000001</v>
          </cell>
          <cell r="Q4240">
            <v>1</v>
          </cell>
          <cell r="R4240" t="str">
            <v>Seller Fulfilled</v>
          </cell>
          <cell r="T4240" t="str">
            <v>4043MYOA8C8P</v>
          </cell>
          <cell r="U4240" t="str">
            <v>00764608031919</v>
          </cell>
        </row>
        <row r="4241">
          <cell r="A4241" t="str">
            <v>320-SET6</v>
          </cell>
          <cell r="B4241">
            <v>53426600</v>
          </cell>
          <cell r="C4241" t="str">
            <v>BAZIC 12" (30cm) Ruler w/ Handle Grip [320]</v>
          </cell>
          <cell r="D4241" t="str">
            <v>ACTIVE</v>
          </cell>
          <cell r="E4241" t="str">
            <v>PUBLISHED</v>
          </cell>
          <cell r="G4241" t="str">
            <v>Office &amp; Stationery</v>
          </cell>
          <cell r="H4241" t="str">
            <v>Rulers</v>
          </cell>
          <cell r="I4241">
            <v>9.23</v>
          </cell>
          <cell r="J4241" t="str">
            <v>USD</v>
          </cell>
          <cell r="K4241" t="str">
            <v>Base</v>
          </cell>
          <cell r="L4241">
            <v>9.23</v>
          </cell>
          <cell r="M4241">
            <v>2039731</v>
          </cell>
          <cell r="N4241">
            <v>2039746</v>
          </cell>
          <cell r="O4241" t="str">
            <v>NETWORK_GEO</v>
          </cell>
          <cell r="P4241">
            <v>0.16</v>
          </cell>
          <cell r="Q4241">
            <v>1</v>
          </cell>
          <cell r="R4241" t="str">
            <v>Seller Fulfilled</v>
          </cell>
          <cell r="T4241" t="str">
            <v>51NE9Q4DW8XJ</v>
          </cell>
          <cell r="U4241" t="str">
            <v>00764608003206</v>
          </cell>
        </row>
        <row r="4242">
          <cell r="A4242" t="str">
            <v>3861-EACH</v>
          </cell>
          <cell r="B4242">
            <v>53452185</v>
          </cell>
          <cell r="C4242" t="str">
            <v>BAZIC Animal Series Assorted Sticker (80/Bag) [3861]</v>
          </cell>
          <cell r="D4242" t="str">
            <v>ACTIVE</v>
          </cell>
          <cell r="E4242" t="str">
            <v>PUBLISHED</v>
          </cell>
          <cell r="F4242" t="str">
            <v>Offer end date has passed,Price Adjusted</v>
          </cell>
          <cell r="G4242" t="str">
            <v>Crafts</v>
          </cell>
          <cell r="H4242" t="str">
            <v>Stickers</v>
          </cell>
          <cell r="I4242">
            <v>8.02</v>
          </cell>
          <cell r="J4242" t="str">
            <v>USD</v>
          </cell>
          <cell r="K4242" t="str">
            <v>Base</v>
          </cell>
          <cell r="L4242">
            <v>8.02</v>
          </cell>
          <cell r="M4242">
            <v>2038710</v>
          </cell>
          <cell r="N4242" t="str">
            <v>NETWORK_GEO</v>
          </cell>
          <cell r="O4242">
            <v>0.15</v>
          </cell>
          <cell r="P4242">
            <v>0.24</v>
          </cell>
          <cell r="Q4242">
            <v>1</v>
          </cell>
          <cell r="R4242" t="str">
            <v>Seller Fulfilled</v>
          </cell>
          <cell r="T4242" t="str">
            <v>3X2UXEZ42MYF</v>
          </cell>
          <cell r="U4242" t="str">
            <v>00764608038611</v>
          </cell>
        </row>
        <row r="4243">
          <cell r="A4243" t="str">
            <v>508-PACK2</v>
          </cell>
          <cell r="B4243">
            <v>288290836</v>
          </cell>
          <cell r="C4243" t="str">
            <v>BAZIC Black Marble Composition Book Wide Ruled 100 Sheet, 2-Packs</v>
          </cell>
          <cell r="D4243" t="str">
            <v>ACTIVE</v>
          </cell>
          <cell r="E4243" t="str">
            <v>PUBLISHED</v>
          </cell>
          <cell r="G4243" t="str">
            <v>Office &amp; Stationery</v>
          </cell>
          <cell r="H4243" t="str">
            <v>Composition Notebooks</v>
          </cell>
          <cell r="I4243">
            <v>9.99</v>
          </cell>
          <cell r="J4243" t="str">
            <v>USD</v>
          </cell>
          <cell r="K4243" t="str">
            <v>Base</v>
          </cell>
          <cell r="L4243">
            <v>9.99</v>
          </cell>
          <cell r="M4243">
            <v>2038710</v>
          </cell>
          <cell r="N4243">
            <v>2039913</v>
          </cell>
          <cell r="O4243" t="str">
            <v>ALWAYS_TWO_DAY</v>
          </cell>
          <cell r="P4243">
            <v>0.2</v>
          </cell>
          <cell r="Q4243">
            <v>1</v>
          </cell>
          <cell r="R4243" t="str">
            <v>Walmart Fulfilled</v>
          </cell>
          <cell r="T4243" t="str">
            <v>46EO1WVYB72T</v>
          </cell>
          <cell r="U4243" t="str">
            <v>00462882908360</v>
          </cell>
        </row>
        <row r="4244">
          <cell r="A4244" t="str">
            <v>551-PACK2</v>
          </cell>
          <cell r="B4244">
            <v>661244746</v>
          </cell>
          <cell r="C4244" t="str">
            <v>BAZIC Sketch Pad 20 Sheet 18"x12" Sketchbook Drawing Pads for School, 2-Pack</v>
          </cell>
          <cell r="D4244" t="str">
            <v>ACTIVE</v>
          </cell>
          <cell r="E4244" t="str">
            <v>SYSTEM_PROBLEM</v>
          </cell>
          <cell r="F4244" t="str">
            <v>Compliance - Childrenâ€™s Product Policy,No Match Found - Adjusted to your last submitted price</v>
          </cell>
          <cell r="G4244" t="str">
            <v>Office &amp; Stationery</v>
          </cell>
          <cell r="H4244" t="str">
            <v>Pens</v>
          </cell>
          <cell r="I4244">
            <v>8.89</v>
          </cell>
          <cell r="J4244" t="str">
            <v>USD</v>
          </cell>
          <cell r="K4244" t="str">
            <v>Base</v>
          </cell>
          <cell r="L4244" t="str">
            <v>Yes</v>
          </cell>
          <cell r="M4244">
            <v>2039723</v>
          </cell>
          <cell r="N4244">
            <v>2039719</v>
          </cell>
          <cell r="O4244" t="str">
            <v>NETWORK_GEO</v>
          </cell>
          <cell r="P4244">
            <v>0.16</v>
          </cell>
          <cell r="Q4244">
            <v>1</v>
          </cell>
          <cell r="R4244" t="str">
            <v>Seller Fulfilled</v>
          </cell>
          <cell r="T4244" t="str">
            <v>3L9WBM4QLO5E</v>
          </cell>
          <cell r="U4244" t="str">
            <v>00466612447464</v>
          </cell>
        </row>
        <row r="4245">
          <cell r="A4245" t="str">
            <v>613-BOX</v>
          </cell>
          <cell r="B4245">
            <v>816197893</v>
          </cell>
          <cell r="C4245" t="str">
            <v>BAZIC Staples Remover &amp; Safety Lock Pinch Jaw Claw Style, Total 48 Count</v>
          </cell>
          <cell r="D4245" t="str">
            <v>ACTIVE</v>
          </cell>
          <cell r="E4245" t="str">
            <v>PUBLISHED</v>
          </cell>
          <cell r="F4245" t="str">
            <v>Offer end date has passed</v>
          </cell>
          <cell r="G4245" t="str">
            <v>Office &amp; Stationery</v>
          </cell>
          <cell r="H4245" t="str">
            <v>Staple Removers</v>
          </cell>
          <cell r="I4245">
            <v>44.08</v>
          </cell>
          <cell r="J4245" t="str">
            <v>USD</v>
          </cell>
          <cell r="K4245" t="str">
            <v>Base</v>
          </cell>
          <cell r="L4245">
            <v>44.08</v>
          </cell>
          <cell r="M4245">
            <v>2038710</v>
          </cell>
          <cell r="N4245">
            <v>2039719</v>
          </cell>
          <cell r="O4245">
            <v>3.28</v>
          </cell>
          <cell r="P4245">
            <v>0.31</v>
          </cell>
          <cell r="Q4245">
            <v>1</v>
          </cell>
          <cell r="R4245" t="str">
            <v>Seller Fulfilled</v>
          </cell>
          <cell r="T4245" t="str">
            <v>6VZNYVQCIQPW</v>
          </cell>
          <cell r="U4245" t="str">
            <v>10764608006136</v>
          </cell>
        </row>
        <row r="4246">
          <cell r="A4246" t="str">
            <v>6803-PACK2</v>
          </cell>
          <cell r="B4246">
            <v>466403696</v>
          </cell>
          <cell r="C4246" t="str">
            <v>BAZIC Jumbo Craft Sticks Colored Wood, Large Non Toxic Stick, 100-Count</v>
          </cell>
          <cell r="D4246" t="str">
            <v>ACTIVE</v>
          </cell>
          <cell r="E4246" t="str">
            <v>PUBLISHED</v>
          </cell>
          <cell r="G4246" t="str">
            <v>Crafts</v>
          </cell>
          <cell r="H4246" t="str">
            <v>Craft Sticks</v>
          </cell>
          <cell r="I4246">
            <v>11</v>
          </cell>
          <cell r="J4246" t="str">
            <v>USD</v>
          </cell>
          <cell r="K4246" t="str">
            <v>Base</v>
          </cell>
          <cell r="L4246">
            <v>11</v>
          </cell>
          <cell r="M4246">
            <v>2038710</v>
          </cell>
          <cell r="N4246">
            <v>2039719</v>
          </cell>
          <cell r="O4246" t="str">
            <v>NETWORK_GEO</v>
          </cell>
          <cell r="P4246">
            <v>0.17</v>
          </cell>
          <cell r="Q4246">
            <v>1</v>
          </cell>
          <cell r="R4246" t="str">
            <v>Seller Fulfilled</v>
          </cell>
          <cell r="T4246" t="str">
            <v>5Z3L54T80CH4</v>
          </cell>
          <cell r="U4246" t="str">
            <v>00464664036964</v>
          </cell>
        </row>
        <row r="4247">
          <cell r="A4247" t="str">
            <v>705-BOX</v>
          </cell>
          <cell r="B4247">
            <v>550304981</v>
          </cell>
          <cell r="C4247" t="str">
            <v>BAZIC Noir Mechanical Pencil 0.5mm, Latex Free Eraser, (4/Pack), 24-Pack</v>
          </cell>
          <cell r="D4247" t="str">
            <v>ARCHIVED</v>
          </cell>
          <cell r="E4247" t="str">
            <v>UNPUBLISHED</v>
          </cell>
          <cell r="F4247" t="str">
            <v>Offer end date has passed</v>
          </cell>
          <cell r="G4247" t="str">
            <v>Office &amp; Stationery</v>
          </cell>
          <cell r="H4247" t="str">
            <v>Pens</v>
          </cell>
          <cell r="I4247">
            <v>167</v>
          </cell>
          <cell r="J4247" t="str">
            <v>USD</v>
          </cell>
          <cell r="K4247" t="str">
            <v>Base</v>
          </cell>
          <cell r="L4247" t="str">
            <v>Yes</v>
          </cell>
          <cell r="M4247">
            <v>2039720</v>
          </cell>
          <cell r="N4247">
            <v>2039719</v>
          </cell>
          <cell r="O4247" t="str">
            <v>NETWORK_GEO</v>
          </cell>
          <cell r="P4247">
            <v>12.86</v>
          </cell>
          <cell r="Q4247">
            <v>1</v>
          </cell>
          <cell r="R4247" t="str">
            <v>Seller Fulfilled</v>
          </cell>
          <cell r="T4247" t="str">
            <v>3KU0PBZDH5IB</v>
          </cell>
          <cell r="U4247" t="str">
            <v>10764608007058</v>
          </cell>
        </row>
        <row r="4248">
          <cell r="A4248" t="str">
            <v>72751-SET2</v>
          </cell>
          <cell r="B4248">
            <v>110475797</v>
          </cell>
          <cell r="C4248" t="str">
            <v>Sudoku Puzzle Books, 2 Titles 8" x 5" Digest Size, Number Match, 2-Pack</v>
          </cell>
          <cell r="D4248" t="str">
            <v>ARCHIVED</v>
          </cell>
          <cell r="E4248" t="str">
            <v>UNPUBLISHED</v>
          </cell>
          <cell r="F4248" t="str">
            <v>Offer end date has passed</v>
          </cell>
          <cell r="G4248" t="str">
            <v>Office &amp; Stationery</v>
          </cell>
          <cell r="H4248" t="str">
            <v>Manual Pencil Sharpeners</v>
          </cell>
          <cell r="I4248">
            <v>9.99</v>
          </cell>
          <cell r="J4248" t="str">
            <v>USD</v>
          </cell>
          <cell r="K4248" t="str">
            <v>Base</v>
          </cell>
          <cell r="L4248" t="str">
            <v>Yes</v>
          </cell>
          <cell r="M4248">
            <v>2038710</v>
          </cell>
          <cell r="N4248">
            <v>2039751</v>
          </cell>
          <cell r="O4248" t="str">
            <v>NETWORK_GEO</v>
          </cell>
          <cell r="P4248">
            <v>0.41</v>
          </cell>
          <cell r="Q4248">
            <v>1</v>
          </cell>
          <cell r="R4248" t="str">
            <v>Seller Fulfilled</v>
          </cell>
          <cell r="T4248" t="str">
            <v>2VQDQ8Y85IQG</v>
          </cell>
          <cell r="U4248" t="str">
            <v>00810056727512</v>
          </cell>
        </row>
        <row r="4249">
          <cell r="A4249" t="str">
            <v>8219-EACH</v>
          </cell>
          <cell r="B4249">
            <v>16560360900</v>
          </cell>
          <cell r="C4249" t="str">
            <v>BAZIC Self Seal Security Envelope 4 1/8" x 9 1/2" #10 Single Window Mailing Envelopes, 500-Count</v>
          </cell>
          <cell r="D4249" t="str">
            <v>ACTIVE</v>
          </cell>
          <cell r="E4249" t="str">
            <v>PUBLISHED</v>
          </cell>
          <cell r="G4249" t="str">
            <v>Office &amp; Stationery</v>
          </cell>
          <cell r="H4249" t="str">
            <v>Envelopes</v>
          </cell>
          <cell r="I4249">
            <v>49</v>
          </cell>
          <cell r="J4249" t="str">
            <v>USD</v>
          </cell>
          <cell r="K4249" t="str">
            <v>Base</v>
          </cell>
          <cell r="L4249">
            <v>49</v>
          </cell>
          <cell r="M4249">
            <v>2038710</v>
          </cell>
          <cell r="N4249">
            <v>2038710</v>
          </cell>
          <cell r="O4249" t="str">
            <v>NETWORK_GEO</v>
          </cell>
          <cell r="P4249">
            <v>0.08</v>
          </cell>
          <cell r="Q4249">
            <v>1</v>
          </cell>
          <cell r="R4249" t="str">
            <v>Seller Fulfilled</v>
          </cell>
          <cell r="T4249" t="str">
            <v>63X00FNMGIO5</v>
          </cell>
          <cell r="U4249" t="str">
            <v>00764608082195</v>
          </cell>
        </row>
        <row r="4250">
          <cell r="A4250" t="str">
            <v>8246-CASE</v>
          </cell>
          <cell r="B4250">
            <v>14954759890</v>
          </cell>
          <cell r="C4250" t="str">
            <v>BAZIC Clasp Envelope 10" x 15", Gummed Seal Eyelet Closure, Brown Kraft Paper Catalog Mailing Envelopes (100/Pack), 5-Packs</v>
          </cell>
          <cell r="D4250" t="str">
            <v>ACTIVE</v>
          </cell>
          <cell r="E4250" t="str">
            <v>PUBLISHED</v>
          </cell>
          <cell r="G4250" t="str">
            <v>Office &amp; Stationery</v>
          </cell>
          <cell r="H4250" t="str">
            <v>Envelopes</v>
          </cell>
          <cell r="I4250">
            <v>194.39</v>
          </cell>
          <cell r="J4250" t="str">
            <v>USD</v>
          </cell>
          <cell r="K4250" t="str">
            <v>Base</v>
          </cell>
          <cell r="L4250">
            <v>132.99</v>
          </cell>
          <cell r="M4250">
            <v>2038710</v>
          </cell>
          <cell r="N4250">
            <v>2039905</v>
          </cell>
          <cell r="O4250" t="str">
            <v>NETWORK_GEO</v>
          </cell>
          <cell r="P4250">
            <v>6.66</v>
          </cell>
          <cell r="Q4250">
            <v>1</v>
          </cell>
          <cell r="R4250" t="str">
            <v>Seller Fulfilled</v>
          </cell>
          <cell r="T4250" t="str">
            <v>6IO2ZGKIAR8I</v>
          </cell>
          <cell r="U4250" t="str">
            <v>20764608082465</v>
          </cell>
        </row>
        <row r="4251">
          <cell r="A4251" t="str">
            <v>L-55-EACH</v>
          </cell>
          <cell r="B4251">
            <v>517506898</v>
          </cell>
          <cell r="C4251" t="str">
            <v>New 402485  12 Inch X 16 Inch Security Notice Sign (24-Pack) Sign Cheap Wholesale Discount Bulk Hardware Sign Tape</v>
          </cell>
          <cell r="D4251" t="str">
            <v>ACTIVE</v>
          </cell>
          <cell r="E4251" t="str">
            <v>SYSTEM_PROBLEM</v>
          </cell>
          <cell r="F4251" t="str">
            <v>Business - Content Policy</v>
          </cell>
          <cell r="G4251" t="str">
            <v>Office &amp; Stationery</v>
          </cell>
          <cell r="H4251" t="str">
            <v>Glue</v>
          </cell>
          <cell r="I4251">
            <v>334.99</v>
          </cell>
          <cell r="J4251" t="str">
            <v>USD</v>
          </cell>
          <cell r="K4251" t="str">
            <v>Base</v>
          </cell>
          <cell r="L4251" t="str">
            <v>Yes</v>
          </cell>
          <cell r="M4251">
            <v>2038710</v>
          </cell>
          <cell r="N4251">
            <v>2039872</v>
          </cell>
          <cell r="O4251" t="str">
            <v>NETWORK_GEO</v>
          </cell>
          <cell r="P4251">
            <v>30.3</v>
          </cell>
          <cell r="Q4251">
            <v>1</v>
          </cell>
          <cell r="R4251" t="str">
            <v>Seller Fulfilled</v>
          </cell>
          <cell r="T4251" t="str">
            <v>70ENNCCEO54Z</v>
          </cell>
          <cell r="U4251" t="str">
            <v>00764608043806</v>
          </cell>
        </row>
        <row r="4252">
          <cell r="A4252" t="str">
            <v>S-5-EACH</v>
          </cell>
          <cell r="B4252">
            <v>584161967</v>
          </cell>
          <cell r="C4252" t="str">
            <v>BAZIC Apartment For Rent Sign 9"X12", Waterproof Indoor Signage, 1-Pack</v>
          </cell>
          <cell r="D4252" t="str">
            <v>ARCHIVED</v>
          </cell>
          <cell r="E4252" t="str">
            <v>UNPUBLISHED</v>
          </cell>
          <cell r="F4252" t="str">
            <v>Offer end date has passed</v>
          </cell>
          <cell r="G4252" t="str">
            <v>Home &amp; Garden</v>
          </cell>
          <cell r="H4252" t="str">
            <v>Plaques &amp; Signs</v>
          </cell>
          <cell r="I4252">
            <v>5.99</v>
          </cell>
          <cell r="J4252" t="str">
            <v>USD</v>
          </cell>
          <cell r="K4252" t="str">
            <v>Base</v>
          </cell>
          <cell r="L4252" t="str">
            <v>Yes</v>
          </cell>
          <cell r="M4252">
            <v>2038710</v>
          </cell>
          <cell r="N4252">
            <v>2038710</v>
          </cell>
          <cell r="O4252" t="str">
            <v>NETWORK_GEO</v>
          </cell>
          <cell r="P4252">
            <v>35.68</v>
          </cell>
          <cell r="Q4252">
            <v>1</v>
          </cell>
          <cell r="R4252" t="str">
            <v>Seller Fulfilled</v>
          </cell>
          <cell r="T4252" t="str">
            <v>737R56UAIUW4</v>
          </cell>
          <cell r="U4252" t="str">
            <v>00764608043172</v>
          </cell>
        </row>
        <row r="4253">
          <cell r="A4253" t="str">
            <v>1100-EACH</v>
          </cell>
          <cell r="B4253">
            <v>5205603501</v>
          </cell>
          <cell r="C4253" t="str">
            <v>VALENCIA 16" Blue Color Block Backpack, BAZIC x SYDNEY Fashion Backpack Shoulder Bag Casual Travel Bag Hiking Daypack</v>
          </cell>
          <cell r="D4253" t="str">
            <v>ARCHIVED</v>
          </cell>
          <cell r="E4253" t="str">
            <v>UNPUBLISHED</v>
          </cell>
          <cell r="F4253" t="str">
            <v>Offer end date has passed</v>
          </cell>
          <cell r="G4253" t="str">
            <v>Travel, Luggage &amp; Accessories</v>
          </cell>
          <cell r="H4253" t="str">
            <v>Backpacks</v>
          </cell>
          <cell r="I4253">
            <v>46.99</v>
          </cell>
          <cell r="J4253" t="str">
            <v>USD</v>
          </cell>
          <cell r="K4253" t="str">
            <v>Base</v>
          </cell>
          <cell r="L4253" t="str">
            <v>Yes</v>
          </cell>
          <cell r="M4253">
            <v>2038980</v>
          </cell>
          <cell r="N4253">
            <v>2039742</v>
          </cell>
          <cell r="O4253">
            <v>0.84</v>
          </cell>
          <cell r="P4253">
            <v>0.12</v>
          </cell>
          <cell r="Q4253">
            <v>1</v>
          </cell>
          <cell r="R4253" t="str">
            <v>Seller Fulfilled</v>
          </cell>
          <cell r="T4253" t="str">
            <v>75M75MRDR7AE</v>
          </cell>
          <cell r="U4253" t="str">
            <v>00764608011003</v>
          </cell>
        </row>
        <row r="4254">
          <cell r="A4254" t="str">
            <v>1102-CASE</v>
          </cell>
          <cell r="B4254">
            <v>5208468519</v>
          </cell>
          <cell r="C4254" t="str">
            <v>VALENCIA 16" Iridescent Backpack, BAZIC x SYDNEY Fashion Backpack Shoulder Bag Casual Travel Bag Hiking Daypack</v>
          </cell>
          <cell r="D4254" t="str">
            <v>ARCHIVED</v>
          </cell>
          <cell r="E4254" t="str">
            <v>UNPUBLISHED</v>
          </cell>
          <cell r="F4254" t="str">
            <v>Offer end date has passed</v>
          </cell>
          <cell r="G4254" t="str">
            <v>Office &amp; Stationery</v>
          </cell>
          <cell r="H4254" t="str">
            <v>Pocket Folders</v>
          </cell>
          <cell r="I4254">
            <v>24</v>
          </cell>
          <cell r="J4254" t="str">
            <v>USD</v>
          </cell>
          <cell r="K4254" t="str">
            <v>Base</v>
          </cell>
          <cell r="L4254" t="str">
            <v>Yes</v>
          </cell>
          <cell r="M4254">
            <v>2038980</v>
          </cell>
          <cell r="N4254">
            <v>2039742</v>
          </cell>
          <cell r="O4254" t="str">
            <v>NETWORK_GEO</v>
          </cell>
          <cell r="P4254">
            <v>2.16</v>
          </cell>
          <cell r="Q4254">
            <v>1</v>
          </cell>
          <cell r="R4254" t="str">
            <v>Seller Fulfilled</v>
          </cell>
          <cell r="T4254" t="str">
            <v>4M2LA4IMPC00</v>
          </cell>
          <cell r="U4254" t="str">
            <v>20764608011021</v>
          </cell>
        </row>
        <row r="4255">
          <cell r="A4255" t="str">
            <v>1241-BOX</v>
          </cell>
          <cell r="B4255">
            <v>992062357</v>
          </cell>
          <cell r="C4255" t="str">
            <v>BAZIC Permanent Marker Dual Fine Tip Chisel Point Black Markers (2/Pack), 24-Packs</v>
          </cell>
          <cell r="D4255" t="str">
            <v>ACTIVE</v>
          </cell>
          <cell r="E4255" t="str">
            <v>PUBLISHED</v>
          </cell>
          <cell r="F4255" t="str">
            <v>Reasonable price requirements are not met</v>
          </cell>
          <cell r="G4255" t="str">
            <v>Office &amp; Stationery</v>
          </cell>
          <cell r="H4255" t="str">
            <v>Markers</v>
          </cell>
          <cell r="I4255">
            <v>31.23</v>
          </cell>
          <cell r="J4255" t="str">
            <v>USD</v>
          </cell>
          <cell r="K4255" t="str">
            <v>Base</v>
          </cell>
          <cell r="L4255">
            <v>31.23</v>
          </cell>
          <cell r="M4255">
            <v>2039746</v>
          </cell>
          <cell r="N4255">
            <v>2039721</v>
          </cell>
          <cell r="O4255" t="str">
            <v>NETWORK_GEO</v>
          </cell>
          <cell r="P4255">
            <v>16.28</v>
          </cell>
          <cell r="Q4255">
            <v>1</v>
          </cell>
          <cell r="R4255" t="str">
            <v>Seller Fulfilled</v>
          </cell>
          <cell r="T4255" t="str">
            <v>1DSI61VURRFV</v>
          </cell>
          <cell r="U4255" t="str">
            <v>10764608012410</v>
          </cell>
        </row>
        <row r="4256">
          <cell r="A4256" t="str">
            <v>1256-PACK2</v>
          </cell>
          <cell r="B4256">
            <v>298085641</v>
          </cell>
          <cell r="C4256" t="str">
            <v>BAZIC Magnetic Dry Erase Marker, Fine Tip Bright Colors Whiteboard Pen (6/Pack), 2-Packs</v>
          </cell>
          <cell r="D4256" t="str">
            <v>ACTIVE</v>
          </cell>
          <cell r="E4256" t="str">
            <v>PUBLISHED</v>
          </cell>
          <cell r="G4256" t="str">
            <v>Office &amp; Stationery</v>
          </cell>
          <cell r="H4256" t="str">
            <v>Dry Erase Markers</v>
          </cell>
          <cell r="I4256">
            <v>13.49</v>
          </cell>
          <cell r="J4256" t="str">
            <v>USD</v>
          </cell>
          <cell r="K4256" t="str">
            <v>Base</v>
          </cell>
          <cell r="L4256">
            <v>13.49</v>
          </cell>
          <cell r="M4256">
            <v>2039746</v>
          </cell>
          <cell r="N4256">
            <v>2039721</v>
          </cell>
          <cell r="O4256" t="str">
            <v>NETWORK_GEO</v>
          </cell>
          <cell r="P4256">
            <v>2.66</v>
          </cell>
          <cell r="Q4256">
            <v>1</v>
          </cell>
          <cell r="R4256" t="str">
            <v>Seller Fulfilled</v>
          </cell>
          <cell r="T4256" t="str">
            <v>6BDWJWT1K76U</v>
          </cell>
          <cell r="U4256" t="str">
            <v>00462980856419</v>
          </cell>
        </row>
        <row r="4257">
          <cell r="A4257" t="str">
            <v>1264-PACK2</v>
          </cell>
          <cell r="B4257">
            <v>935316434</v>
          </cell>
          <cell r="C4257" t="str">
            <v>BAZIC Fine Line 10 Colors Washable Coloring Markers (10/Pack), 2-Packs</v>
          </cell>
          <cell r="D4257" t="str">
            <v>ACTIVE</v>
          </cell>
          <cell r="E4257" t="str">
            <v>PUBLISHED</v>
          </cell>
          <cell r="G4257" t="str">
            <v>Office &amp; Stationery</v>
          </cell>
          <cell r="H4257" t="str">
            <v>Markers</v>
          </cell>
          <cell r="I4257">
            <v>8.02</v>
          </cell>
          <cell r="J4257" t="str">
            <v>USD</v>
          </cell>
          <cell r="K4257" t="str">
            <v>Base</v>
          </cell>
          <cell r="L4257">
            <v>8.02</v>
          </cell>
          <cell r="M4257">
            <v>2039746</v>
          </cell>
          <cell r="N4257">
            <v>2039721</v>
          </cell>
          <cell r="O4257" t="str">
            <v>NETWORK_GEO</v>
          </cell>
          <cell r="P4257">
            <v>0.36</v>
          </cell>
          <cell r="Q4257">
            <v>1</v>
          </cell>
          <cell r="R4257" t="str">
            <v>Seller Fulfilled</v>
          </cell>
          <cell r="T4257" t="str">
            <v>5R0WWWBS87WG</v>
          </cell>
          <cell r="U4257" t="str">
            <v>00469353164348</v>
          </cell>
        </row>
        <row r="4258">
          <cell r="A4258" t="str">
            <v>1286-EACH</v>
          </cell>
          <cell r="B4258">
            <v>225091502</v>
          </cell>
          <cell r="C4258" t="str">
            <v>BAZIC Washable Fruit Scented Markers 10 Color Chisel Tip (10/Pack), 1-Pack</v>
          </cell>
          <cell r="D4258" t="str">
            <v>ACTIVE</v>
          </cell>
          <cell r="E4258" t="str">
            <v>PUBLISHED</v>
          </cell>
          <cell r="G4258" t="str">
            <v>Office &amp; Stationery</v>
          </cell>
          <cell r="H4258" t="str">
            <v>Markers</v>
          </cell>
          <cell r="I4258">
            <v>8.9</v>
          </cell>
          <cell r="J4258" t="str">
            <v>USD</v>
          </cell>
          <cell r="K4258" t="str">
            <v>Base</v>
          </cell>
          <cell r="L4258" t="str">
            <v>Yes</v>
          </cell>
          <cell r="M4258">
            <v>2039746</v>
          </cell>
          <cell r="N4258">
            <v>2039721</v>
          </cell>
          <cell r="O4258" t="str">
            <v>NETWORK_GEO</v>
          </cell>
          <cell r="P4258">
            <v>0.18</v>
          </cell>
          <cell r="Q4258">
            <v>1</v>
          </cell>
          <cell r="R4258" t="str">
            <v>Seller Fulfilled</v>
          </cell>
          <cell r="T4258" t="str">
            <v>7HLQFOYTAMQV</v>
          </cell>
          <cell r="U4258" t="str">
            <v>00764608012864</v>
          </cell>
        </row>
        <row r="4259">
          <cell r="A4259" t="str">
            <v>17012-CASE</v>
          </cell>
          <cell r="B4259">
            <v>790505042</v>
          </cell>
          <cell r="C4259" t="str">
            <v>BAZIC Maxxon Fuse Tech Gel Ink Pen, Black Color, 1.4 mm Bold Point (4/Pack), 144-Pack</v>
          </cell>
          <cell r="D4259" t="str">
            <v>ARCHIVED</v>
          </cell>
          <cell r="E4259" t="str">
            <v>UNPUBLISHED</v>
          </cell>
          <cell r="F4259" t="str">
            <v>Offer end date has passed</v>
          </cell>
          <cell r="G4259" t="str">
            <v>Office &amp; Stationery</v>
          </cell>
          <cell r="H4259" t="str">
            <v>Highlighters</v>
          </cell>
          <cell r="I4259">
            <v>9.25</v>
          </cell>
          <cell r="J4259" t="str">
            <v>USD</v>
          </cell>
          <cell r="K4259" t="str">
            <v>Base</v>
          </cell>
          <cell r="L4259" t="str">
            <v>Yes</v>
          </cell>
          <cell r="M4259">
            <v>2039719</v>
          </cell>
          <cell r="N4259">
            <v>2039896</v>
          </cell>
          <cell r="O4259" t="str">
            <v>NETWORK_GEO</v>
          </cell>
          <cell r="P4259">
            <v>0.24</v>
          </cell>
          <cell r="Q4259">
            <v>1</v>
          </cell>
          <cell r="R4259" t="str">
            <v>Seller Fulfilled</v>
          </cell>
          <cell r="T4259" t="str">
            <v>2Z0WFYF7GXKK</v>
          </cell>
          <cell r="U4259" t="str">
            <v>20764608170124</v>
          </cell>
        </row>
        <row r="4260">
          <cell r="A4260" t="str">
            <v>17040-CASE</v>
          </cell>
          <cell r="B4260">
            <v>17219316446</v>
          </cell>
          <cell r="C4260" t="str">
            <v>BAZIC Reva Ballpoint Pen Black Color Ink, Retractable Pens Cushion Grip, 1.0 mm Medium Point (8/Pack), 144-Pack</v>
          </cell>
          <cell r="D4260" t="str">
            <v>ACTIVE</v>
          </cell>
          <cell r="E4260" t="str">
            <v>PUBLISHED</v>
          </cell>
          <cell r="G4260" t="str">
            <v>Office &amp; Stationery</v>
          </cell>
          <cell r="H4260" t="str">
            <v>Pens</v>
          </cell>
          <cell r="I4260">
            <v>222.96</v>
          </cell>
          <cell r="J4260" t="str">
            <v>USD</v>
          </cell>
          <cell r="K4260" t="str">
            <v>Base</v>
          </cell>
          <cell r="L4260">
            <v>222.96</v>
          </cell>
          <cell r="M4260">
            <v>2039719</v>
          </cell>
          <cell r="N4260">
            <v>2048507</v>
          </cell>
          <cell r="O4260" t="str">
            <v>NETWORK_GEO</v>
          </cell>
          <cell r="P4260">
            <v>0.18</v>
          </cell>
          <cell r="Q4260">
            <v>1</v>
          </cell>
          <cell r="R4260" t="str">
            <v>Seller Fulfilled</v>
          </cell>
          <cell r="T4260" t="str">
            <v>5H7YYHM4ICDF</v>
          </cell>
          <cell r="U4260" t="str">
            <v>20764608170407</v>
          </cell>
        </row>
        <row r="4261">
          <cell r="A4261" t="str">
            <v>1734-BOX</v>
          </cell>
          <cell r="B4261">
            <v>485439200</v>
          </cell>
          <cell r="C4261" t="str">
            <v>BAZIC Essence Gel Pen 0.7mm Assorted Color, Comfort Grip, (6/Pack), 24-Pack</v>
          </cell>
          <cell r="D4261" t="str">
            <v>ACTIVE</v>
          </cell>
          <cell r="E4261" t="str">
            <v>PUBLISHED</v>
          </cell>
          <cell r="G4261" t="str">
            <v>Office &amp; Stationery</v>
          </cell>
          <cell r="H4261" t="str">
            <v>Pens</v>
          </cell>
          <cell r="I4261">
            <v>47.59</v>
          </cell>
          <cell r="J4261" t="str">
            <v>USD</v>
          </cell>
          <cell r="K4261" t="str">
            <v>Base</v>
          </cell>
          <cell r="L4261">
            <v>47.59</v>
          </cell>
          <cell r="M4261">
            <v>2039719</v>
          </cell>
          <cell r="N4261">
            <v>2038710</v>
          </cell>
          <cell r="O4261" t="str">
            <v>NETWORK_GEO</v>
          </cell>
          <cell r="P4261">
            <v>0.54</v>
          </cell>
          <cell r="Q4261">
            <v>1</v>
          </cell>
          <cell r="R4261" t="str">
            <v>Seller Fulfilled</v>
          </cell>
          <cell r="T4261" t="str">
            <v>3NEMCPKBPC86</v>
          </cell>
          <cell r="U4261" t="str">
            <v>10764608017347</v>
          </cell>
        </row>
        <row r="4262">
          <cell r="A4262" t="str">
            <v>2201-EACH</v>
          </cell>
          <cell r="B4262">
            <v>24898267</v>
          </cell>
          <cell r="C4262" t="str">
            <v>BAZIC Erasers Jumbo Vinyl Pencil Eraser Latex Free (4/Pack), 1-Pack</v>
          </cell>
          <cell r="D4262" t="str">
            <v>ACTIVE</v>
          </cell>
          <cell r="E4262" t="str">
            <v>PUBLISHED</v>
          </cell>
          <cell r="F4262" t="str">
            <v>Reasonable price requirements are not met,Price Adjusted By CAP</v>
          </cell>
          <cell r="G4262" t="str">
            <v>Office &amp; Stationery</v>
          </cell>
          <cell r="H4262" t="str">
            <v>Pencil &amp; Pen Erasers</v>
          </cell>
          <cell r="I4262">
            <v>6.51</v>
          </cell>
          <cell r="J4262" t="str">
            <v>USD</v>
          </cell>
          <cell r="K4262" t="str">
            <v>Base</v>
          </cell>
          <cell r="L4262">
            <v>6.51</v>
          </cell>
          <cell r="M4262">
            <v>2039721</v>
          </cell>
          <cell r="N4262">
            <v>2039896</v>
          </cell>
          <cell r="O4262" t="str">
            <v>NETWORK_GEO</v>
          </cell>
          <cell r="P4262">
            <v>25.64</v>
          </cell>
          <cell r="Q4262">
            <v>1</v>
          </cell>
          <cell r="R4262" t="str">
            <v>Seller Fulfilled</v>
          </cell>
          <cell r="T4262" t="str">
            <v>74V0SIP8PJ6R</v>
          </cell>
          <cell r="U4262" t="str">
            <v>00764608022016</v>
          </cell>
        </row>
        <row r="4263">
          <cell r="A4263" t="str">
            <v>2303-EACH</v>
          </cell>
          <cell r="B4263">
            <v>353813107</v>
          </cell>
          <cell r="C4263" t="str">
            <v>BAZIC Yellow Pen Style Fluorescent Highlighter w/Pocket Clip (12/Box) [2303]</v>
          </cell>
          <cell r="D4263" t="str">
            <v>ACTIVE</v>
          </cell>
          <cell r="E4263" t="str">
            <v>PUBLISHED</v>
          </cell>
          <cell r="G4263" t="str">
            <v>Office &amp; Stationery</v>
          </cell>
          <cell r="H4263" t="str">
            <v>Highlighters</v>
          </cell>
          <cell r="I4263">
            <v>9.99</v>
          </cell>
          <cell r="J4263" t="str">
            <v>USD</v>
          </cell>
          <cell r="K4263" t="str">
            <v>Base</v>
          </cell>
          <cell r="L4263">
            <v>9.99</v>
          </cell>
          <cell r="M4263">
            <v>2039896</v>
          </cell>
          <cell r="N4263">
            <v>2039905</v>
          </cell>
          <cell r="O4263" t="str">
            <v>NETWORK_GEO</v>
          </cell>
          <cell r="P4263">
            <v>3.18</v>
          </cell>
          <cell r="Q4263">
            <v>1</v>
          </cell>
          <cell r="R4263" t="str">
            <v>Seller Fulfilled</v>
          </cell>
          <cell r="T4263" t="str">
            <v>2O01XOTSWCK9</v>
          </cell>
          <cell r="U4263" t="str">
            <v>00764608023037</v>
          </cell>
        </row>
        <row r="4264">
          <cell r="A4264" t="str">
            <v>2553-PACK2</v>
          </cell>
          <cell r="B4264">
            <v>9028262644</v>
          </cell>
          <cell r="C4264" t="str">
            <v>BAZIC Oil Pastels Set 25 Colors, Soft Pastels for Artists Drawing Blending, 2-Packs</v>
          </cell>
          <cell r="D4264" t="str">
            <v>ACTIVE</v>
          </cell>
          <cell r="E4264" t="str">
            <v>PUBLISHED</v>
          </cell>
          <cell r="G4264" t="str">
            <v>Crafts</v>
          </cell>
          <cell r="H4264" t="str">
            <v>Art Pastels</v>
          </cell>
          <cell r="I4264">
            <v>14.09</v>
          </cell>
          <cell r="J4264" t="str">
            <v>USD</v>
          </cell>
          <cell r="K4264" t="str">
            <v>Base</v>
          </cell>
          <cell r="L4264">
            <v>14.09</v>
          </cell>
          <cell r="M4264">
            <v>2039748</v>
          </cell>
          <cell r="N4264">
            <v>2039907</v>
          </cell>
          <cell r="O4264" t="str">
            <v>NETWORK_GEO</v>
          </cell>
          <cell r="P4264">
            <v>30.8</v>
          </cell>
          <cell r="Q4264">
            <v>1</v>
          </cell>
          <cell r="R4264" t="str">
            <v>Seller Fulfilled</v>
          </cell>
          <cell r="T4264" t="str">
            <v>439N9631WAZL</v>
          </cell>
          <cell r="U4264" t="str">
            <v>00463470775340</v>
          </cell>
        </row>
        <row r="4265">
          <cell r="A4265" t="str">
            <v>3004-EACH</v>
          </cell>
          <cell r="B4265">
            <v>30496229</v>
          </cell>
          <cell r="C4265" t="str">
            <v>BAZIC Products Pocket Size Calculator, 8-Digit, Flip Cover, LCD Display, Black</v>
          </cell>
          <cell r="D4265" t="str">
            <v>ACTIVE</v>
          </cell>
          <cell r="E4265" t="str">
            <v>PUBLISHED</v>
          </cell>
          <cell r="G4265" t="str">
            <v>Office &amp; Stationery</v>
          </cell>
          <cell r="H4265" t="str">
            <v>Calculators</v>
          </cell>
          <cell r="I4265">
            <v>8.35</v>
          </cell>
          <cell r="J4265" t="str">
            <v>USD</v>
          </cell>
          <cell r="K4265" t="str">
            <v>Base</v>
          </cell>
          <cell r="L4265">
            <v>8.35</v>
          </cell>
          <cell r="M4265">
            <v>2039735</v>
          </cell>
          <cell r="N4265">
            <v>2039889</v>
          </cell>
          <cell r="O4265" t="str">
            <v>NETWORK_GEO</v>
          </cell>
          <cell r="P4265">
            <v>31.26</v>
          </cell>
          <cell r="Q4265">
            <v>1</v>
          </cell>
          <cell r="R4265" t="str">
            <v>Seller Fulfilled</v>
          </cell>
          <cell r="T4265" t="str">
            <v>5N3L7MJ47QYP</v>
          </cell>
          <cell r="U4265" t="str">
            <v>00764608030042</v>
          </cell>
        </row>
        <row r="4266">
          <cell r="A4266" t="str">
            <v>3816-EA+5426-SET4+903-EA</v>
          </cell>
          <cell r="B4266">
            <v>1969705860</v>
          </cell>
          <cell r="C4266" t="str">
            <v>BAZIC Bubble Mailer Bundle, Medium 4 Poly Bubble Mailers, 20 Shipping Labels, 3 Invisible Tape Dispensers, Waterproof Padded Bag for Shipping</v>
          </cell>
          <cell r="D4266" t="str">
            <v>ACTIVE</v>
          </cell>
          <cell r="E4266" t="str">
            <v>PUBLISHED</v>
          </cell>
          <cell r="G4266" t="str">
            <v>Office &amp; Stationery</v>
          </cell>
          <cell r="H4266" t="str">
            <v>Mailers</v>
          </cell>
          <cell r="I4266">
            <v>10.220000000000001</v>
          </cell>
          <cell r="J4266" t="str">
            <v>USD</v>
          </cell>
          <cell r="K4266" t="str">
            <v>Base</v>
          </cell>
          <cell r="L4266">
            <v>10.220000000000001</v>
          </cell>
          <cell r="M4266">
            <v>2038710</v>
          </cell>
          <cell r="N4266">
            <v>2038356</v>
          </cell>
          <cell r="O4266" t="str">
            <v>NETWORK_GEO</v>
          </cell>
          <cell r="P4266">
            <v>0.72</v>
          </cell>
          <cell r="Q4266">
            <v>1</v>
          </cell>
          <cell r="R4266" t="str">
            <v>Seller Fulfilled</v>
          </cell>
          <cell r="T4266" t="str">
            <v>4V1ATCLSLXB5</v>
          </cell>
          <cell r="U4266" t="str">
            <v>00461969705861</v>
          </cell>
        </row>
        <row r="4267">
          <cell r="A4267" t="str">
            <v>5014-PACK4</v>
          </cell>
          <cell r="B4267">
            <v>1158483214</v>
          </cell>
          <cell r="C4267" t="str">
            <v>BAZIC Quarter Coin Wrappers Rolls, Made in USA Coins Tubes (36/Pack), 4-Packs</v>
          </cell>
          <cell r="D4267" t="str">
            <v>ACTIVE</v>
          </cell>
          <cell r="E4267" t="str">
            <v>PUBLISHED</v>
          </cell>
          <cell r="G4267" t="str">
            <v>Office &amp; Stationery</v>
          </cell>
          <cell r="H4267" t="str">
            <v>Coin Roll Wrappers</v>
          </cell>
          <cell r="I4267">
            <v>20</v>
          </cell>
          <cell r="J4267" t="str">
            <v>USD</v>
          </cell>
          <cell r="K4267" t="str">
            <v>Base</v>
          </cell>
          <cell r="L4267" t="str">
            <v>Yes</v>
          </cell>
          <cell r="M4267">
            <v>2038710</v>
          </cell>
          <cell r="N4267">
            <v>2039738</v>
          </cell>
          <cell r="O4267" t="str">
            <v>NETWORK_GEO</v>
          </cell>
          <cell r="P4267">
            <v>18</v>
          </cell>
          <cell r="Q4267">
            <v>1</v>
          </cell>
          <cell r="R4267" t="str">
            <v>Seller Fulfilled</v>
          </cell>
          <cell r="T4267" t="str">
            <v>315UQE3V5290</v>
          </cell>
          <cell r="U4267" t="str">
            <v>00461158483211</v>
          </cell>
        </row>
        <row r="4268">
          <cell r="A4268" t="str">
            <v>5040-CASE</v>
          </cell>
          <cell r="B4268">
            <v>597659242</v>
          </cell>
          <cell r="C4268" t="str">
            <v>BAZIC Finger Paint Paper Pad 20 Sheets 16" X 12" Oil Painting Papers, 48-Pack</v>
          </cell>
          <cell r="D4268" t="str">
            <v>ACTIVE</v>
          </cell>
          <cell r="E4268" t="str">
            <v>PUBLISHED</v>
          </cell>
          <cell r="G4268" t="str">
            <v>Crafts</v>
          </cell>
          <cell r="H4268" t="str">
            <v>Art Pads &amp; Paper</v>
          </cell>
          <cell r="I4268">
            <v>147.75</v>
          </cell>
          <cell r="J4268" t="str">
            <v>USD</v>
          </cell>
          <cell r="K4268" t="str">
            <v>Base</v>
          </cell>
          <cell r="L4268">
            <v>147.75</v>
          </cell>
          <cell r="M4268">
            <v>2039754</v>
          </cell>
          <cell r="N4268">
            <v>2039738</v>
          </cell>
          <cell r="O4268" t="str">
            <v>NETWORK_GEO</v>
          </cell>
          <cell r="P4268">
            <v>1.75</v>
          </cell>
          <cell r="Q4268">
            <v>1</v>
          </cell>
          <cell r="R4268" t="str">
            <v>Seller Fulfilled</v>
          </cell>
          <cell r="T4268" t="str">
            <v>1A5GR3NEIQZI</v>
          </cell>
          <cell r="U4268" t="str">
            <v>20764608050402</v>
          </cell>
        </row>
        <row r="4269">
          <cell r="A4269" t="str">
            <v>5492-SET6</v>
          </cell>
          <cell r="B4269">
            <v>52618280</v>
          </cell>
          <cell r="C4269" t="str">
            <v>BAZIC Polka Dot Composition Book College Ruled, 100 Sheets, Assorted Color, 6-Pack</v>
          </cell>
          <cell r="D4269" t="str">
            <v>ACTIVE</v>
          </cell>
          <cell r="E4269" t="str">
            <v>PUBLISHED</v>
          </cell>
          <cell r="G4269" t="str">
            <v>Office &amp; Stationery</v>
          </cell>
          <cell r="H4269" t="str">
            <v>Composition Notebooks</v>
          </cell>
          <cell r="I4269">
            <v>21.89</v>
          </cell>
          <cell r="J4269" t="str">
            <v>USD</v>
          </cell>
          <cell r="K4269" t="str">
            <v>Base</v>
          </cell>
          <cell r="L4269">
            <v>21.89</v>
          </cell>
          <cell r="M4269">
            <v>2038710</v>
          </cell>
          <cell r="N4269">
            <v>2039741</v>
          </cell>
          <cell r="O4269" t="str">
            <v>NETWORK_GEO</v>
          </cell>
          <cell r="P4269">
            <v>1.19</v>
          </cell>
          <cell r="Q4269">
            <v>1</v>
          </cell>
          <cell r="R4269" t="str">
            <v>Seller Fulfilled</v>
          </cell>
          <cell r="T4269" t="str">
            <v>23Z7SPDRWA61</v>
          </cell>
          <cell r="U4269" t="str">
            <v>00764608054925</v>
          </cell>
        </row>
        <row r="4270">
          <cell r="A4270" t="str">
            <v>5602-EACH</v>
          </cell>
          <cell r="B4270">
            <v>14605064965</v>
          </cell>
          <cell r="C4270" t="str">
            <v>Bazic 5602 Sight Word Flash Cards - 36 per Pack</v>
          </cell>
          <cell r="D4270" t="str">
            <v>ACTIVE</v>
          </cell>
          <cell r="E4270" t="str">
            <v>PUBLISHED</v>
          </cell>
          <cell r="G4270" t="str">
            <v>Office &amp; Stationery</v>
          </cell>
          <cell r="H4270" t="str">
            <v>Flash Cards</v>
          </cell>
          <cell r="I4270">
            <v>7.58</v>
          </cell>
          <cell r="J4270" t="str">
            <v>USD</v>
          </cell>
          <cell r="K4270" t="str">
            <v>Base</v>
          </cell>
          <cell r="L4270">
            <v>7.58</v>
          </cell>
          <cell r="M4270">
            <v>2039914</v>
          </cell>
          <cell r="N4270">
            <v>2038013</v>
          </cell>
          <cell r="O4270" t="str">
            <v>NETWORK_GEO</v>
          </cell>
          <cell r="P4270">
            <v>0.54</v>
          </cell>
          <cell r="Q4270">
            <v>1</v>
          </cell>
          <cell r="R4270" t="str">
            <v>WFS Eligible</v>
          </cell>
          <cell r="T4270" t="str">
            <v>3YDM6RPNB0BQ</v>
          </cell>
          <cell r="U4270" t="str">
            <v>00764608056028</v>
          </cell>
        </row>
        <row r="4271">
          <cell r="A4271" t="str">
            <v>571-PACK2</v>
          </cell>
          <cell r="B4271">
            <v>198852531</v>
          </cell>
          <cell r="C4271" t="str">
            <v>BAZIC Perforated Writing Pad, 80 Sheets 6"x9" Green Tint Gregg Ruled Steno Book, 2-Pack</v>
          </cell>
          <cell r="D4271" t="str">
            <v>ACTIVE</v>
          </cell>
          <cell r="E4271" t="str">
            <v>PUBLISHED</v>
          </cell>
          <cell r="G4271" t="str">
            <v>Office &amp; Stationery</v>
          </cell>
          <cell r="H4271" t="str">
            <v>Writing Notebooks &amp; Sketch Books</v>
          </cell>
          <cell r="I4271">
            <v>13.75</v>
          </cell>
          <cell r="J4271" t="str">
            <v>USD</v>
          </cell>
          <cell r="K4271" t="str">
            <v>Base</v>
          </cell>
          <cell r="L4271">
            <v>13.75</v>
          </cell>
          <cell r="M4271">
            <v>2039723</v>
          </cell>
          <cell r="N4271">
            <v>2038061</v>
          </cell>
          <cell r="O4271" t="str">
            <v>NETWORK_GEO</v>
          </cell>
          <cell r="P4271">
            <v>0.06</v>
          </cell>
          <cell r="Q4271">
            <v>1</v>
          </cell>
          <cell r="R4271" t="str">
            <v>Seller Fulfilled</v>
          </cell>
          <cell r="T4271" t="str">
            <v>6FZLBHHB9WG7</v>
          </cell>
          <cell r="U4271" t="str">
            <v>00461988525310</v>
          </cell>
        </row>
        <row r="4272">
          <cell r="A4272" t="str">
            <v>698-SET2</v>
          </cell>
          <cell r="B4272">
            <v>27172130</v>
          </cell>
          <cell r="C4272" t="str">
            <v>BAZIC Desktop Stapler + Staple Remover + 1000 Staples, 2-Pack</v>
          </cell>
          <cell r="D4272" t="str">
            <v>ACTIVE</v>
          </cell>
          <cell r="E4272" t="str">
            <v>PUBLISHED</v>
          </cell>
          <cell r="F4272" t="str">
            <v>Offer end date has passed</v>
          </cell>
          <cell r="G4272" t="str">
            <v>Office &amp; Stationery</v>
          </cell>
          <cell r="H4272" t="str">
            <v>Desk Staplers</v>
          </cell>
          <cell r="I4272">
            <v>26.75</v>
          </cell>
          <cell r="J4272" t="str">
            <v>USD</v>
          </cell>
          <cell r="K4272" t="str">
            <v>Base</v>
          </cell>
          <cell r="L4272">
            <v>26.75</v>
          </cell>
          <cell r="M4272">
            <v>2039910</v>
          </cell>
          <cell r="N4272">
            <v>2038061</v>
          </cell>
          <cell r="O4272">
            <v>0.9</v>
          </cell>
          <cell r="P4272">
            <v>0.5</v>
          </cell>
          <cell r="Q4272">
            <v>1</v>
          </cell>
          <cell r="R4272" t="str">
            <v>Seller Fulfilled</v>
          </cell>
          <cell r="T4272" t="str">
            <v>1EDQUHRZRL0R</v>
          </cell>
          <cell r="U4272" t="str">
            <v>00764608006986</v>
          </cell>
        </row>
        <row r="4273">
          <cell r="A4273" t="str">
            <v>7202-CASE</v>
          </cell>
          <cell r="B4273">
            <v>12352800553</v>
          </cell>
          <cell r="C4273" t="str">
            <v>Cute Me! Board Books, 4 Titles, Mermaids Dinosaurs Animals Unicorns, Fun Early Learning Story Book Picture Book for Toddler Children Bedtime Reading Home Classroom, 48-Pack</v>
          </cell>
          <cell r="D4273" t="str">
            <v>ACTIVE</v>
          </cell>
          <cell r="E4273" t="str">
            <v>SYSTEM_PROBLEM</v>
          </cell>
          <cell r="F4273" t="str">
            <v>Compliance - Childrenâ€™s Product Policy</v>
          </cell>
          <cell r="G4273" t="str">
            <v>Crafts</v>
          </cell>
          <cell r="H4273" t="str">
            <v>Stickers</v>
          </cell>
          <cell r="I4273">
            <v>44.29</v>
          </cell>
          <cell r="J4273" t="str">
            <v>USD</v>
          </cell>
          <cell r="K4273" t="str">
            <v>Base</v>
          </cell>
          <cell r="L4273" t="str">
            <v>Yes</v>
          </cell>
          <cell r="M4273">
            <v>2039923</v>
          </cell>
          <cell r="N4273">
            <v>2038710</v>
          </cell>
          <cell r="O4273" t="str">
            <v>NETWORK_GEO</v>
          </cell>
          <cell r="P4273">
            <v>2.2799999999999998</v>
          </cell>
          <cell r="Q4273">
            <v>1</v>
          </cell>
          <cell r="R4273" t="str">
            <v>Seller Fulfilled</v>
          </cell>
          <cell r="T4273" t="str">
            <v>4BKX6B7A3GHG</v>
          </cell>
          <cell r="U4273" t="str">
            <v>20810056720029</v>
          </cell>
        </row>
        <row r="4274">
          <cell r="A4274" t="str">
            <v>771-PACK2</v>
          </cell>
          <cell r="B4274">
            <v>953683751</v>
          </cell>
          <cell r="C4274" t="str">
            <v>BAZIC Electra Mechanical Pencil 0.7mm, Soft Grip, (4/Pack), 2-Packs</v>
          </cell>
          <cell r="D4274" t="str">
            <v>ACTIVE</v>
          </cell>
          <cell r="E4274" t="str">
            <v>PUBLISHED</v>
          </cell>
          <cell r="G4274" t="str">
            <v>Office &amp; Stationery</v>
          </cell>
          <cell r="H4274" t="str">
            <v>Mechanical Pencils</v>
          </cell>
          <cell r="I4274">
            <v>8.4600000000000009</v>
          </cell>
          <cell r="J4274" t="str">
            <v>USD</v>
          </cell>
          <cell r="K4274" t="str">
            <v>Base</v>
          </cell>
          <cell r="L4274">
            <v>8.4600000000000009</v>
          </cell>
          <cell r="M4274">
            <v>2039720</v>
          </cell>
          <cell r="N4274">
            <v>2039738</v>
          </cell>
          <cell r="O4274" t="str">
            <v>NETWORK_GEO</v>
          </cell>
          <cell r="P4274">
            <v>2.72</v>
          </cell>
          <cell r="Q4274">
            <v>1</v>
          </cell>
          <cell r="R4274" t="str">
            <v>Seller Fulfilled</v>
          </cell>
          <cell r="T4274" t="str">
            <v>10P6PUSKVQLW</v>
          </cell>
          <cell r="U4274" t="str">
            <v>00469536837519</v>
          </cell>
        </row>
        <row r="4275">
          <cell r="A4275" t="str">
            <v>811-CASE</v>
          </cell>
          <cell r="B4275">
            <v>101041603</v>
          </cell>
          <cell r="C4275" t="str">
            <v>BAZIC 3 Ring Pencil Pouch, Clear Window, Classic Color, 144-Pack</v>
          </cell>
          <cell r="D4275" t="str">
            <v>ACTIVE</v>
          </cell>
          <cell r="E4275" t="str">
            <v>PUBLISHED</v>
          </cell>
          <cell r="G4275" t="str">
            <v>Office &amp; Stationery</v>
          </cell>
          <cell r="H4275" t="str">
            <v>Pencil Cases</v>
          </cell>
          <cell r="I4275">
            <v>258.49</v>
          </cell>
          <cell r="J4275" t="str">
            <v>USD</v>
          </cell>
          <cell r="K4275" t="str">
            <v>Base</v>
          </cell>
          <cell r="L4275">
            <v>258.49</v>
          </cell>
          <cell r="M4275">
            <v>2039750</v>
          </cell>
          <cell r="N4275">
            <v>2039728</v>
          </cell>
          <cell r="O4275" t="str">
            <v>NETWORK_GEO</v>
          </cell>
          <cell r="P4275">
            <v>3.94</v>
          </cell>
          <cell r="Q4275">
            <v>1</v>
          </cell>
          <cell r="R4275" t="str">
            <v>Seller Fulfilled</v>
          </cell>
          <cell r="T4275" t="str">
            <v>448KXWR0NWGK</v>
          </cell>
          <cell r="U4275" t="str">
            <v>20764608008113</v>
          </cell>
        </row>
        <row r="4276">
          <cell r="A4276" t="str">
            <v>846-CASE</v>
          </cell>
          <cell r="B4276">
            <v>459998854</v>
          </cell>
          <cell r="C4276" t="str">
            <v>BAZIC Plastic Pencil Case Utility Storage Box, Assorted Color, 24-Pack</v>
          </cell>
          <cell r="D4276" t="str">
            <v>ACTIVE</v>
          </cell>
          <cell r="E4276" t="str">
            <v>PUBLISHED</v>
          </cell>
          <cell r="G4276" t="str">
            <v>Office &amp; Stationery</v>
          </cell>
          <cell r="H4276" t="str">
            <v>Pencil Cases</v>
          </cell>
          <cell r="I4276">
            <v>68</v>
          </cell>
          <cell r="J4276" t="str">
            <v>USD</v>
          </cell>
          <cell r="K4276" t="str">
            <v>Base</v>
          </cell>
          <cell r="L4276">
            <v>68</v>
          </cell>
          <cell r="M4276">
            <v>2039750</v>
          </cell>
          <cell r="N4276">
            <v>2038710</v>
          </cell>
          <cell r="O4276" t="str">
            <v>NETWORK_GEO</v>
          </cell>
          <cell r="P4276">
            <v>0.77</v>
          </cell>
          <cell r="Q4276">
            <v>1</v>
          </cell>
          <cell r="R4276" t="str">
            <v>WFS Eligible</v>
          </cell>
          <cell r="T4276" t="str">
            <v>5UBWN3CMIEQQ</v>
          </cell>
          <cell r="U4276" t="str">
            <v>20764608008465</v>
          </cell>
        </row>
        <row r="4277">
          <cell r="A4277" t="str">
            <v>935-PACK4</v>
          </cell>
          <cell r="B4277">
            <v>2926665335</v>
          </cell>
          <cell r="C4277" t="str">
            <v>BAZIC Red Packing Tape w/ Dispenser 1.88" X 800", 1-Pack</v>
          </cell>
          <cell r="D4277" t="str">
            <v>ARCHIVED</v>
          </cell>
          <cell r="E4277" t="str">
            <v>UNPUBLISHED</v>
          </cell>
          <cell r="F4277" t="str">
            <v>Offer end date has passed</v>
          </cell>
          <cell r="G4277" t="str">
            <v>Office &amp; Stationery</v>
          </cell>
          <cell r="H4277" t="str">
            <v>Packing Tapes</v>
          </cell>
          <cell r="I4277">
            <v>11.49</v>
          </cell>
          <cell r="J4277" t="str">
            <v>USD</v>
          </cell>
          <cell r="K4277" t="str">
            <v>Base</v>
          </cell>
          <cell r="L4277" t="str">
            <v>Yes</v>
          </cell>
          <cell r="M4277">
            <v>2038710</v>
          </cell>
          <cell r="N4277">
            <v>2038710</v>
          </cell>
          <cell r="O4277">
            <v>0.7</v>
          </cell>
          <cell r="P4277">
            <v>0.22</v>
          </cell>
          <cell r="Q4277">
            <v>1</v>
          </cell>
          <cell r="R4277" t="str">
            <v>Seller Fulfilled</v>
          </cell>
          <cell r="T4277" t="str">
            <v>5ALJASLLT2AS</v>
          </cell>
          <cell r="U4277" t="str">
            <v>00462926665334</v>
          </cell>
        </row>
        <row r="4278">
          <cell r="A4278" t="str">
            <v>L-42-EACH</v>
          </cell>
          <cell r="B4278">
            <v>371994173</v>
          </cell>
          <cell r="C4278" t="str">
            <v>BAZIC 12" X 16" Tow Away Sign, No Parking Unauthorized Vehicles, Private Property Restricted Area Authorized Home Store Plastic Signs, Wall Door Border, Waterproof Outdoor Signage, 1-Pack</v>
          </cell>
          <cell r="D4278" t="str">
            <v>ACTIVE</v>
          </cell>
          <cell r="E4278" t="str">
            <v>PUBLISHED</v>
          </cell>
          <cell r="G4278" t="str">
            <v>Home &amp; Garden</v>
          </cell>
          <cell r="H4278" t="str">
            <v>Plaques &amp; Signs</v>
          </cell>
          <cell r="I4278">
            <v>6.99</v>
          </cell>
          <cell r="J4278" t="str">
            <v>USD</v>
          </cell>
          <cell r="K4278" t="str">
            <v>Base</v>
          </cell>
          <cell r="L4278">
            <v>6.99</v>
          </cell>
          <cell r="M4278">
            <v>2038710</v>
          </cell>
          <cell r="N4278">
            <v>2039749</v>
          </cell>
          <cell r="O4278" t="str">
            <v>NETWORK_GEO</v>
          </cell>
          <cell r="P4278">
            <v>4.9400000000000004</v>
          </cell>
          <cell r="Q4278">
            <v>1</v>
          </cell>
          <cell r="R4278" t="str">
            <v>Seller Fulfilled</v>
          </cell>
          <cell r="T4278" t="str">
            <v>3UVIS3WLY595</v>
          </cell>
          <cell r="U4278" t="str">
            <v>00764608043745</v>
          </cell>
        </row>
        <row r="4279">
          <cell r="A4279" t="str">
            <v>1265-BOX</v>
          </cell>
          <cell r="B4279">
            <v>222188974</v>
          </cell>
          <cell r="C4279" t="str">
            <v>BAZIC Fine Line 20 Colors Washable Coloring Markers (20/Pack), 24-Packs</v>
          </cell>
          <cell r="D4279" t="str">
            <v>ACTIVE</v>
          </cell>
          <cell r="E4279" t="str">
            <v>PUBLISHED</v>
          </cell>
          <cell r="G4279" t="str">
            <v>Office &amp; Stationery</v>
          </cell>
          <cell r="H4279" t="str">
            <v>Markers</v>
          </cell>
          <cell r="I4279">
            <v>52.49</v>
          </cell>
          <cell r="J4279" t="str">
            <v>USD</v>
          </cell>
          <cell r="K4279" t="str">
            <v>Base</v>
          </cell>
          <cell r="L4279">
            <v>52.49</v>
          </cell>
          <cell r="M4279">
            <v>2039746</v>
          </cell>
          <cell r="N4279">
            <v>2038710</v>
          </cell>
          <cell r="O4279" t="str">
            <v>NETWORK_GEO</v>
          </cell>
          <cell r="P4279">
            <v>10.02</v>
          </cell>
          <cell r="Q4279">
            <v>1</v>
          </cell>
          <cell r="R4279" t="str">
            <v>Seller Fulfilled</v>
          </cell>
          <cell r="T4279" t="str">
            <v>4WW32H8PLO13</v>
          </cell>
          <cell r="U4279" t="str">
            <v>10764608012656</v>
          </cell>
        </row>
        <row r="4280">
          <cell r="A4280" t="str">
            <v>1297-CASE</v>
          </cell>
          <cell r="B4280">
            <v>17728155997</v>
          </cell>
          <cell r="C4280" t="str">
            <v>BAZIC Dry Erase Marker Assorted Color Fine Tip, Whiteboard Pen, Low Odor (12/Box), 72-Pack</v>
          </cell>
          <cell r="D4280" t="str">
            <v>ACTIVE</v>
          </cell>
          <cell r="E4280" t="str">
            <v>PUBLISHED</v>
          </cell>
          <cell r="G4280" t="str">
            <v>Office &amp; Stationery</v>
          </cell>
          <cell r="H4280" t="str">
            <v>Dry Erase Markers</v>
          </cell>
          <cell r="I4280">
            <v>205.03</v>
          </cell>
          <cell r="J4280" t="str">
            <v>USD</v>
          </cell>
          <cell r="K4280" t="str">
            <v>Base</v>
          </cell>
          <cell r="L4280">
            <v>205.03</v>
          </cell>
          <cell r="M4280">
            <v>2039746</v>
          </cell>
          <cell r="N4280">
            <v>2038710</v>
          </cell>
          <cell r="O4280" t="str">
            <v>NETWORK_GEO</v>
          </cell>
          <cell r="P4280">
            <v>32.119999999999997</v>
          </cell>
          <cell r="Q4280">
            <v>1</v>
          </cell>
          <cell r="R4280" t="str">
            <v>WFS Eligible</v>
          </cell>
          <cell r="T4280" t="str">
            <v>5LS5CKT5S292</v>
          </cell>
          <cell r="U4280" t="str">
            <v>20764608012974</v>
          </cell>
        </row>
        <row r="4281">
          <cell r="A4281" t="str">
            <v>2017-BOX</v>
          </cell>
          <cell r="B4281">
            <v>222771371</v>
          </cell>
          <cell r="C4281" t="str">
            <v>Bazic Products 2017 1.25 Oz. (37mL) White Glue (2/Pack)-Pack of 24</v>
          </cell>
          <cell r="D4281" t="str">
            <v>ARCHIVED</v>
          </cell>
          <cell r="E4281" t="str">
            <v>UNPUBLISHED</v>
          </cell>
          <cell r="F4281" t="str">
            <v>Offer end date has passed</v>
          </cell>
          <cell r="G4281" t="str">
            <v>Office &amp; Stationery</v>
          </cell>
          <cell r="H4281" t="str">
            <v>Composition Notebooks</v>
          </cell>
          <cell r="I4281">
            <v>11.99</v>
          </cell>
          <cell r="J4281" t="str">
            <v>USD</v>
          </cell>
          <cell r="K4281" t="str">
            <v>Base</v>
          </cell>
          <cell r="L4281" t="str">
            <v>Yes</v>
          </cell>
          <cell r="M4281">
            <v>2039872</v>
          </cell>
          <cell r="N4281">
            <v>2038710</v>
          </cell>
          <cell r="O4281" t="str">
            <v>ALWAYS_TWO_DAY</v>
          </cell>
          <cell r="P4281">
            <v>1.45</v>
          </cell>
          <cell r="Q4281">
            <v>1</v>
          </cell>
          <cell r="R4281" t="str">
            <v>Walmart Fulfilled</v>
          </cell>
          <cell r="T4281" t="str">
            <v>59KGK3VCKRST</v>
          </cell>
          <cell r="U4281" t="str">
            <v>10764608020170</v>
          </cell>
        </row>
        <row r="4282">
          <cell r="A4282" t="str">
            <v>3335-EACH</v>
          </cell>
          <cell r="B4282">
            <v>723844574</v>
          </cell>
          <cell r="C4282" t="str">
            <v>BAZIC Modeling Clay Gray Color 1LB, Non Toxic, Bulk for Classroom, 1-Pack</v>
          </cell>
          <cell r="D4282" t="str">
            <v>ACTIVE</v>
          </cell>
          <cell r="E4282" t="str">
            <v>PUBLISHED</v>
          </cell>
          <cell r="G4282" t="str">
            <v>Crafts</v>
          </cell>
          <cell r="H4282" t="str">
            <v>Clays &amp; Doughs</v>
          </cell>
          <cell r="I4282">
            <v>11.39</v>
          </cell>
          <cell r="J4282" t="str">
            <v>USD</v>
          </cell>
          <cell r="K4282" t="str">
            <v>Base</v>
          </cell>
          <cell r="L4282">
            <v>11.39</v>
          </cell>
          <cell r="M4282">
            <v>2039741</v>
          </cell>
          <cell r="N4282">
            <v>2038710</v>
          </cell>
          <cell r="O4282" t="str">
            <v>ALWAYS_TWO_DAY</v>
          </cell>
          <cell r="P4282">
            <v>2.94</v>
          </cell>
          <cell r="Q4282">
            <v>1</v>
          </cell>
          <cell r="R4282" t="str">
            <v>Walmart Fulfilled</v>
          </cell>
          <cell r="T4282" t="str">
            <v>6IHQVR17K207</v>
          </cell>
          <cell r="U4282" t="str">
            <v>00764608033357</v>
          </cell>
        </row>
        <row r="4283">
          <cell r="A4283" t="str">
            <v>336-BOX</v>
          </cell>
          <cell r="B4283">
            <v>931297426</v>
          </cell>
          <cell r="C4283" t="str">
            <v>Bazic Products 307020-24 12 in. 30 cm Jewel tones Color Ruler - Pack of 4</v>
          </cell>
          <cell r="D4283" t="str">
            <v>ACTIVE</v>
          </cell>
          <cell r="E4283" t="str">
            <v>PUBLISHED</v>
          </cell>
          <cell r="G4283" t="str">
            <v>Office &amp; Stationery</v>
          </cell>
          <cell r="H4283" t="str">
            <v>Rulers</v>
          </cell>
          <cell r="I4283">
            <v>51.49</v>
          </cell>
          <cell r="J4283" t="str">
            <v>USD</v>
          </cell>
          <cell r="K4283" t="str">
            <v>Base</v>
          </cell>
          <cell r="L4283">
            <v>51.49</v>
          </cell>
          <cell r="M4283">
            <v>2039731</v>
          </cell>
          <cell r="N4283">
            <v>2038710</v>
          </cell>
          <cell r="O4283" t="str">
            <v>NETWORK_GEO</v>
          </cell>
          <cell r="P4283">
            <v>0.11</v>
          </cell>
          <cell r="Q4283">
            <v>1</v>
          </cell>
          <cell r="R4283" t="str">
            <v>Seller Fulfilled</v>
          </cell>
          <cell r="T4283" t="str">
            <v>65K5XOUYDCQ0</v>
          </cell>
          <cell r="U4283" t="str">
            <v>10764608003364</v>
          </cell>
        </row>
        <row r="4284">
          <cell r="A4284" t="str">
            <v>3494-EACH</v>
          </cell>
          <cell r="B4284">
            <v>877765118</v>
          </cell>
          <cell r="C4284" t="str">
            <v>Bazic Glitter Shaker Medium 1lb Gold</v>
          </cell>
          <cell r="D4284" t="str">
            <v>ACTIVE</v>
          </cell>
          <cell r="E4284" t="str">
            <v>PUBLISHED</v>
          </cell>
          <cell r="F4284" t="str">
            <v>Republish (For Walmart internal use only: 00)</v>
          </cell>
          <cell r="G4284" t="str">
            <v>Crafts</v>
          </cell>
          <cell r="H4284" t="str">
            <v>Baby Memory Book</v>
          </cell>
          <cell r="I4284">
            <v>11.49</v>
          </cell>
          <cell r="J4284" t="str">
            <v>USD</v>
          </cell>
          <cell r="K4284" t="str">
            <v>Base</v>
          </cell>
          <cell r="L4284" t="str">
            <v>Yes</v>
          </cell>
          <cell r="M4284">
            <v>2038710</v>
          </cell>
          <cell r="N4284">
            <v>2038710</v>
          </cell>
          <cell r="O4284" t="str">
            <v>NETWORK_GEO</v>
          </cell>
          <cell r="P4284">
            <v>0.4</v>
          </cell>
          <cell r="Q4284">
            <v>1</v>
          </cell>
          <cell r="R4284" t="str">
            <v>Seller Fulfilled</v>
          </cell>
          <cell r="T4284" t="str">
            <v>3EDQJADGQ4IE</v>
          </cell>
          <cell r="U4284" t="str">
            <v>00764608034941</v>
          </cell>
        </row>
        <row r="4285">
          <cell r="A4285" t="str">
            <v>5038-PACK2</v>
          </cell>
          <cell r="B4285">
            <v>957335188</v>
          </cell>
          <cell r="C4285" t="str">
            <v>BAZIC Perforated Writing Pad, 50 Sheets 8.5"x11.75", Canary, Total 24 Count</v>
          </cell>
          <cell r="D4285" t="str">
            <v>ACTIVE</v>
          </cell>
          <cell r="E4285" t="str">
            <v>PUBLISHED</v>
          </cell>
          <cell r="F4285" t="str">
            <v>Listing &amp; Content:UPC Mismatch:Wrong-Item:Unpublish-Auto,Offer end date has passed</v>
          </cell>
          <cell r="G4285" t="str">
            <v>Office &amp; Stationery</v>
          </cell>
          <cell r="H4285" t="str">
            <v>Writing Pads</v>
          </cell>
          <cell r="I4285">
            <v>47.49</v>
          </cell>
          <cell r="J4285" t="str">
            <v>USD</v>
          </cell>
          <cell r="K4285" t="str">
            <v>Base</v>
          </cell>
          <cell r="L4285">
            <v>47.49</v>
          </cell>
          <cell r="M4285">
            <v>2039758</v>
          </cell>
          <cell r="N4285">
            <v>2038710</v>
          </cell>
          <cell r="O4285">
            <v>11.56</v>
          </cell>
          <cell r="P4285">
            <v>0.57999999999999996</v>
          </cell>
          <cell r="Q4285">
            <v>1</v>
          </cell>
          <cell r="R4285" t="str">
            <v>Seller Fulfilled</v>
          </cell>
          <cell r="T4285" t="str">
            <v>0UJTZXIJ87SQ</v>
          </cell>
          <cell r="U4285" t="str">
            <v>00469573351887</v>
          </cell>
        </row>
        <row r="4286">
          <cell r="A4286" t="str">
            <v>519-PACK2</v>
          </cell>
          <cell r="B4286">
            <v>358992605</v>
          </cell>
          <cell r="C4286" t="str">
            <v>BAZIC Ruled Index Cards Book 3" X 5" 100 Count, Spiral Bound (50/Pack), 2-Packs</v>
          </cell>
          <cell r="D4286" t="str">
            <v>ACTIVE</v>
          </cell>
          <cell r="E4286" t="str">
            <v>PUBLISHED</v>
          </cell>
          <cell r="G4286" t="str">
            <v>Office &amp; Stationery</v>
          </cell>
          <cell r="H4286" t="str">
            <v>Index Cards</v>
          </cell>
          <cell r="I4286">
            <v>7.4</v>
          </cell>
          <cell r="J4286" t="str">
            <v>USD</v>
          </cell>
          <cell r="K4286" t="str">
            <v>Base</v>
          </cell>
          <cell r="L4286">
            <v>7.4</v>
          </cell>
          <cell r="M4286">
            <v>2039744</v>
          </cell>
          <cell r="N4286">
            <v>2039749</v>
          </cell>
          <cell r="O4286" t="str">
            <v>ALWAYS_TWO_DAY</v>
          </cell>
          <cell r="P4286">
            <v>0.22</v>
          </cell>
          <cell r="Q4286">
            <v>1</v>
          </cell>
          <cell r="R4286" t="str">
            <v>WFS Eligible</v>
          </cell>
          <cell r="T4286" t="str">
            <v>6Z6BXIC8UA7D</v>
          </cell>
          <cell r="U4286" t="str">
            <v>00463589926053</v>
          </cell>
        </row>
        <row r="4287">
          <cell r="A4287" t="str">
            <v>6013-CASE</v>
          </cell>
          <cell r="B4287">
            <v>747107112</v>
          </cell>
          <cell r="C4287" t="str">
            <v>BAZIC Magnetic Dry Erase Whiteboard &amp; Marker + 2 Magnets), 11"x17", 12-Pack</v>
          </cell>
          <cell r="D4287" t="str">
            <v>ACTIVE</v>
          </cell>
          <cell r="E4287" t="str">
            <v>PUBLISHED</v>
          </cell>
          <cell r="G4287" t="str">
            <v>Office &amp; Stationery</v>
          </cell>
          <cell r="H4287" t="str">
            <v>Whiteboards</v>
          </cell>
          <cell r="I4287">
            <v>73.03</v>
          </cell>
          <cell r="J4287" t="str">
            <v>USD</v>
          </cell>
          <cell r="K4287" t="str">
            <v>Base</v>
          </cell>
          <cell r="L4287">
            <v>73.03</v>
          </cell>
          <cell r="M4287">
            <v>2039885</v>
          </cell>
          <cell r="N4287">
            <v>2039758</v>
          </cell>
          <cell r="O4287" t="str">
            <v>ALWAYS_TWO_DAY</v>
          </cell>
          <cell r="P4287">
            <v>0.4</v>
          </cell>
          <cell r="Q4287">
            <v>1</v>
          </cell>
          <cell r="R4287" t="str">
            <v>Walmart Fulfilled</v>
          </cell>
          <cell r="T4287" t="str">
            <v>3JH7JP9G6UAT</v>
          </cell>
          <cell r="U4287" t="str">
            <v>20764608060135</v>
          </cell>
        </row>
        <row r="4288">
          <cell r="A4288" t="str">
            <v>6229-CASE</v>
          </cell>
          <cell r="B4288">
            <v>12366470338</v>
          </cell>
          <cell r="C4288" t="str">
            <v>Fan Tab U Lus Board Books Board Books, 4 Titles, Fun Early Learning Story Book Picture Book for Toddler Children Bedtime Reading Home Classroom, 48-Pack</v>
          </cell>
          <cell r="D4288" t="str">
            <v>ARCHIVED</v>
          </cell>
          <cell r="E4288" t="str">
            <v>UNPUBLISHED</v>
          </cell>
          <cell r="F4288" t="str">
            <v>Offer end date has passed</v>
          </cell>
          <cell r="G4288" t="str">
            <v>Office &amp; Stationery</v>
          </cell>
          <cell r="H4288" t="str">
            <v>Composition Notebooks</v>
          </cell>
          <cell r="I4288">
            <v>162.19</v>
          </cell>
          <cell r="J4288" t="str">
            <v>USD</v>
          </cell>
          <cell r="K4288" t="str">
            <v>Base</v>
          </cell>
          <cell r="L4288" t="str">
            <v>Yes</v>
          </cell>
          <cell r="M4288">
            <v>2038710</v>
          </cell>
          <cell r="N4288">
            <v>2038710</v>
          </cell>
          <cell r="O4288" t="str">
            <v>NETWORK_GEO</v>
          </cell>
          <cell r="P4288">
            <v>24.5</v>
          </cell>
          <cell r="Q4288">
            <v>1</v>
          </cell>
          <cell r="R4288" t="str">
            <v>Seller Fulfilled</v>
          </cell>
          <cell r="T4288" t="str">
            <v>1K1P5CBOIEC1</v>
          </cell>
          <cell r="U4288" t="str">
            <v>20814625015035</v>
          </cell>
        </row>
        <row r="4289">
          <cell r="A4289" t="str">
            <v>6809-PACK2</v>
          </cell>
          <cell r="B4289">
            <v>344990586</v>
          </cell>
          <cell r="C4289" t="str">
            <v>BAZIC Clothes Pin Mini 1", Colored Wood Clothespins (50/Pack), 2-Packs</v>
          </cell>
          <cell r="D4289" t="str">
            <v>ACTIVE</v>
          </cell>
          <cell r="E4289" t="str">
            <v>PUBLISHED</v>
          </cell>
          <cell r="G4289" t="str">
            <v>Home &amp; Garden</v>
          </cell>
          <cell r="H4289" t="str">
            <v>Clothes Pins</v>
          </cell>
          <cell r="I4289">
            <v>8.4600000000000009</v>
          </cell>
          <cell r="J4289" t="str">
            <v>USD</v>
          </cell>
          <cell r="K4289" t="str">
            <v>Base</v>
          </cell>
          <cell r="L4289">
            <v>8.4600000000000009</v>
          </cell>
          <cell r="M4289">
            <v>2038710</v>
          </cell>
          <cell r="N4289">
            <v>2038710</v>
          </cell>
          <cell r="O4289" t="str">
            <v>ALWAYS_TWO_DAY</v>
          </cell>
          <cell r="P4289">
            <v>5.65</v>
          </cell>
          <cell r="Q4289">
            <v>1</v>
          </cell>
          <cell r="R4289" t="str">
            <v>Walmart Fulfilled</v>
          </cell>
          <cell r="T4289" t="str">
            <v>1YOW0DBE993R</v>
          </cell>
          <cell r="U4289" t="str">
            <v>00463449905860</v>
          </cell>
        </row>
        <row r="4290">
          <cell r="A4290" t="str">
            <v>745-BOX</v>
          </cell>
          <cell r="B4290">
            <v>152772765</v>
          </cell>
          <cell r="C4290" t="str">
            <v>BAZIC Drawing Sketching Pencil Set, for Adults Artists (12/Pack), 24-Pack</v>
          </cell>
          <cell r="D4290" t="str">
            <v>ARCHIVED</v>
          </cell>
          <cell r="E4290" t="str">
            <v>UNPUBLISHED</v>
          </cell>
          <cell r="F4290" t="str">
            <v>Offer end date has passed,No Match Found - Adjusted to your last submitted price</v>
          </cell>
          <cell r="G4290" t="str">
            <v>Crafts</v>
          </cell>
          <cell r="H4290" t="str">
            <v>Art Pencils</v>
          </cell>
          <cell r="I4290">
            <v>47.6</v>
          </cell>
          <cell r="J4290" t="str">
            <v>USD</v>
          </cell>
          <cell r="K4290" t="str">
            <v>Base</v>
          </cell>
          <cell r="L4290" t="str">
            <v>Yes</v>
          </cell>
          <cell r="M4290">
            <v>2039720</v>
          </cell>
          <cell r="N4290">
            <v>2038710</v>
          </cell>
          <cell r="O4290">
            <v>3.84</v>
          </cell>
          <cell r="P4290">
            <v>0.28000000000000003</v>
          </cell>
          <cell r="Q4290">
            <v>1</v>
          </cell>
          <cell r="R4290" t="str">
            <v>Seller Fulfilled</v>
          </cell>
          <cell r="T4290" t="str">
            <v>2BQTST24MQVN</v>
          </cell>
          <cell r="U4290" t="str">
            <v>10764608007454</v>
          </cell>
        </row>
        <row r="4291">
          <cell r="A4291" t="str">
            <v>752-BOX</v>
          </cell>
          <cell r="B4291">
            <v>225270948</v>
          </cell>
          <cell r="C4291" t="str">
            <v>BAZIC Mechanical Pencil 0.7mm Techno Soft Grip, Pencils Lead, Latex Free Eraser (3/Pack), 24-Packs</v>
          </cell>
          <cell r="D4291" t="str">
            <v>ARCHIVED</v>
          </cell>
          <cell r="E4291" t="str">
            <v>UNPUBLISHED</v>
          </cell>
          <cell r="F4291" t="str">
            <v>Offer end date has passed</v>
          </cell>
          <cell r="G4291" t="str">
            <v>Office &amp; Stationery</v>
          </cell>
          <cell r="H4291" t="str">
            <v>Whiteboards</v>
          </cell>
          <cell r="I4291">
            <v>191.99</v>
          </cell>
          <cell r="J4291" t="str">
            <v>USD</v>
          </cell>
          <cell r="K4291" t="str">
            <v>Base</v>
          </cell>
          <cell r="L4291" t="str">
            <v>Yes</v>
          </cell>
          <cell r="M4291">
            <v>2042273</v>
          </cell>
          <cell r="N4291">
            <v>2039885</v>
          </cell>
          <cell r="O4291" t="str">
            <v>NETWORK_GEO</v>
          </cell>
          <cell r="P4291">
            <v>27.42</v>
          </cell>
          <cell r="Q4291">
            <v>1</v>
          </cell>
          <cell r="R4291" t="str">
            <v>Seller Fulfilled</v>
          </cell>
          <cell r="T4291" t="str">
            <v>5KSCR764IQ0E</v>
          </cell>
          <cell r="U4291" t="str">
            <v>10764608007522</v>
          </cell>
        </row>
        <row r="4292">
          <cell r="A4292" t="str">
            <v>945-CASE</v>
          </cell>
          <cell r="B4292">
            <v>524223753</v>
          </cell>
          <cell r="C4292" t="str">
            <v>BAZIC Colored Duct Tape 1.88"x54.6 Yards, 48-Pack</v>
          </cell>
          <cell r="D4292" t="str">
            <v>ACTIVE</v>
          </cell>
          <cell r="E4292" t="str">
            <v>PUBLISHED</v>
          </cell>
          <cell r="F4292" t="str">
            <v>Republish (For Walmart internal use only: 00)</v>
          </cell>
          <cell r="G4292" t="str">
            <v>Office &amp; Stationery</v>
          </cell>
          <cell r="H4292" t="str">
            <v>Duct Tapes</v>
          </cell>
          <cell r="I4292">
            <v>59.94</v>
          </cell>
          <cell r="J4292" t="str">
            <v>USD</v>
          </cell>
          <cell r="K4292" t="str">
            <v>Base</v>
          </cell>
          <cell r="L4292">
            <v>59.94</v>
          </cell>
          <cell r="M4292">
            <v>2042502</v>
          </cell>
          <cell r="N4292">
            <v>2039885</v>
          </cell>
          <cell r="O4292" t="str">
            <v>NETWORK_GEO</v>
          </cell>
          <cell r="P4292">
            <v>0.3</v>
          </cell>
          <cell r="Q4292">
            <v>1</v>
          </cell>
          <cell r="R4292" t="str">
            <v>Seller Fulfilled</v>
          </cell>
          <cell r="T4292" t="str">
            <v>2CBSR24EO6OH</v>
          </cell>
          <cell r="U4292" t="str">
            <v>20764608009455</v>
          </cell>
        </row>
        <row r="4293">
          <cell r="A4293" t="str">
            <v>S-29-BOX</v>
          </cell>
          <cell r="B4293">
            <v>846442230</v>
          </cell>
          <cell r="C4293" t="str">
            <v>BAZIC Employees Only Sign 9"X12" Private Property Restricted Area, 24-Pack</v>
          </cell>
          <cell r="D4293" t="str">
            <v>ACTIVE</v>
          </cell>
          <cell r="E4293" t="str">
            <v>PUBLISHED</v>
          </cell>
          <cell r="G4293" t="str">
            <v>Home &amp; Garden</v>
          </cell>
          <cell r="H4293" t="str">
            <v>Plaques &amp; Signs</v>
          </cell>
          <cell r="I4293">
            <v>20.399999999999999</v>
          </cell>
          <cell r="J4293" t="str">
            <v>USD</v>
          </cell>
          <cell r="K4293" t="str">
            <v>Base</v>
          </cell>
          <cell r="L4293">
            <v>20.399999999999999</v>
          </cell>
          <cell r="M4293">
            <v>2038710</v>
          </cell>
          <cell r="N4293">
            <v>2038710</v>
          </cell>
          <cell r="O4293" t="str">
            <v>NETWORK_GEO</v>
          </cell>
          <cell r="P4293">
            <v>0.77</v>
          </cell>
          <cell r="Q4293">
            <v>1</v>
          </cell>
          <cell r="R4293" t="str">
            <v>WFS Eligible</v>
          </cell>
          <cell r="T4293" t="str">
            <v>46AIKFYMZ97M</v>
          </cell>
          <cell r="U4293" t="str">
            <v>10764608043223</v>
          </cell>
        </row>
        <row r="4294">
          <cell r="A4294" t="str">
            <v>117-BOX</v>
          </cell>
          <cell r="B4294">
            <v>135372182</v>
          </cell>
          <cell r="C4294" t="str">
            <v>BAZIC Utility Knife Blade Razor Replacement Blades (8/Pack), 24-Packs</v>
          </cell>
          <cell r="D4294" t="str">
            <v>ACTIVE</v>
          </cell>
          <cell r="E4294" t="str">
            <v>PUBLISHED</v>
          </cell>
          <cell r="G4294" t="str">
            <v>Crafts</v>
          </cell>
          <cell r="H4294" t="str">
            <v>Replacement Cutting Blades</v>
          </cell>
          <cell r="I4294">
            <v>32.99</v>
          </cell>
          <cell r="J4294" t="str">
            <v>USD</v>
          </cell>
          <cell r="K4294" t="str">
            <v>Base</v>
          </cell>
          <cell r="L4294">
            <v>32.99</v>
          </cell>
          <cell r="M4294">
            <v>2038710</v>
          </cell>
          <cell r="N4294">
            <v>2038710</v>
          </cell>
          <cell r="O4294" t="str">
            <v>NETWORK_GEO</v>
          </cell>
          <cell r="P4294">
            <v>0.25</v>
          </cell>
          <cell r="Q4294">
            <v>1</v>
          </cell>
          <cell r="R4294" t="str">
            <v>Seller Fulfilled</v>
          </cell>
          <cell r="T4294" t="str">
            <v>1ZSH6PX683DN</v>
          </cell>
          <cell r="U4294" t="str">
            <v>10764608001179</v>
          </cell>
        </row>
        <row r="4295">
          <cell r="A4295" t="str">
            <v>1213-PACK2</v>
          </cell>
          <cell r="B4295">
            <v>103961488</v>
          </cell>
          <cell r="C4295" t="str">
            <v>BAZIC Permanent Marker Jumbo Chisel Tip 8mm Black Markers (2/Pack), 2-Packs</v>
          </cell>
          <cell r="D4295" t="str">
            <v>ACTIVE</v>
          </cell>
          <cell r="E4295" t="str">
            <v>PUBLISHED</v>
          </cell>
          <cell r="G4295" t="str">
            <v>Office &amp; Stationery</v>
          </cell>
          <cell r="H4295" t="str">
            <v>Markers</v>
          </cell>
          <cell r="I4295">
            <v>9.25</v>
          </cell>
          <cell r="J4295" t="str">
            <v>USD</v>
          </cell>
          <cell r="K4295" t="str">
            <v>Base</v>
          </cell>
          <cell r="L4295">
            <v>9.25</v>
          </cell>
          <cell r="M4295">
            <v>2039746</v>
          </cell>
          <cell r="N4295">
            <v>2039906</v>
          </cell>
          <cell r="O4295" t="str">
            <v>NETWORK_GEO</v>
          </cell>
          <cell r="P4295">
            <v>0.27</v>
          </cell>
          <cell r="Q4295">
            <v>1</v>
          </cell>
          <cell r="R4295" t="str">
            <v>Seller Fulfilled</v>
          </cell>
          <cell r="T4295" t="str">
            <v>2B1ASMFNKAYW</v>
          </cell>
          <cell r="U4295" t="str">
            <v>00461039614888</v>
          </cell>
        </row>
        <row r="4296">
          <cell r="A4296" t="str">
            <v>145-SET3</v>
          </cell>
          <cell r="B4296">
            <v>48616606</v>
          </cell>
          <cell r="C4296" t="str">
            <v>BAZIC Utility Knife Box Cutter 18mm + 9 mm Blade (4/Pack), 3-Packs</v>
          </cell>
          <cell r="D4296" t="str">
            <v>ARCHIVED</v>
          </cell>
          <cell r="E4296" t="str">
            <v>UNPUBLISHED</v>
          </cell>
          <cell r="F4296" t="str">
            <v>Offer end date has passed</v>
          </cell>
          <cell r="G4296" t="str">
            <v>Crafts</v>
          </cell>
          <cell r="H4296" t="str">
            <v>Coloring Books</v>
          </cell>
          <cell r="I4296">
            <v>9.15</v>
          </cell>
          <cell r="J4296" t="str">
            <v>USD</v>
          </cell>
          <cell r="K4296" t="str">
            <v>Base</v>
          </cell>
          <cell r="L4296" t="str">
            <v>Yes</v>
          </cell>
          <cell r="M4296">
            <v>2038710</v>
          </cell>
          <cell r="N4296">
            <v>2038710</v>
          </cell>
          <cell r="O4296" t="str">
            <v>NETWORK_GEO</v>
          </cell>
          <cell r="P4296">
            <v>0.28000000000000003</v>
          </cell>
          <cell r="Q4296">
            <v>1</v>
          </cell>
          <cell r="R4296" t="str">
            <v>Seller Fulfilled</v>
          </cell>
          <cell r="S4296" t="str">
            <v>CA</v>
          </cell>
          <cell r="T4296" t="str">
            <v>6O5GWOD58KW1</v>
          </cell>
          <cell r="U4296" t="str">
            <v>00805219633588</v>
          </cell>
        </row>
        <row r="4297">
          <cell r="A4297" t="str">
            <v>17021-BOX</v>
          </cell>
          <cell r="B4297">
            <v>907165394</v>
          </cell>
          <cell r="C4297" t="str">
            <v>BAZIC GX-8 Blue Oil Gel Ink Pen, 1.0 mm Medium Point, (6/Pack), 24-Pack</v>
          </cell>
          <cell r="D4297" t="str">
            <v>ARCHIVED</v>
          </cell>
          <cell r="E4297" t="str">
            <v>UNPUBLISHED</v>
          </cell>
          <cell r="F4297" t="str">
            <v>Offer end date has passed</v>
          </cell>
          <cell r="G4297" t="str">
            <v>Crafts</v>
          </cell>
          <cell r="H4297" t="str">
            <v>Coloring Books</v>
          </cell>
          <cell r="I4297">
            <v>10.26</v>
          </cell>
          <cell r="J4297" t="str">
            <v>USD</v>
          </cell>
          <cell r="K4297" t="str">
            <v>Base</v>
          </cell>
          <cell r="L4297" t="str">
            <v>Yes</v>
          </cell>
          <cell r="M4297">
            <v>2039720</v>
          </cell>
          <cell r="N4297">
            <v>2038710</v>
          </cell>
          <cell r="O4297" t="str">
            <v>NETWORK_GEO</v>
          </cell>
          <cell r="P4297">
            <v>0.56000000000000005</v>
          </cell>
          <cell r="Q4297">
            <v>1</v>
          </cell>
          <cell r="R4297" t="str">
            <v>Seller Fulfilled</v>
          </cell>
          <cell r="T4297" t="str">
            <v>53RE2TRY29PY</v>
          </cell>
          <cell r="U4297" t="str">
            <v>10764608170219</v>
          </cell>
        </row>
        <row r="4298">
          <cell r="A4298" t="str">
            <v>17063-EACH</v>
          </cell>
          <cell r="B4298">
            <v>51433801</v>
          </cell>
          <cell r="C4298" t="str">
            <v>BAZIC Frizz Erasable Gel Pen 0.7mm Blue Color, Pen Mistake Eraser, 1-Pack</v>
          </cell>
          <cell r="D4298" t="str">
            <v>ARCHIVED</v>
          </cell>
          <cell r="E4298" t="str">
            <v>UNPUBLISHED</v>
          </cell>
          <cell r="F4298" t="str">
            <v>Offer end date has passed,Min. Allowed Seller Price Reached</v>
          </cell>
          <cell r="G4298" t="str">
            <v>Crafts</v>
          </cell>
          <cell r="H4298" t="str">
            <v>Craft Sticks</v>
          </cell>
          <cell r="I4298">
            <v>369.99</v>
          </cell>
          <cell r="J4298" t="str">
            <v>USD</v>
          </cell>
          <cell r="K4298" t="str">
            <v>Base</v>
          </cell>
          <cell r="L4298" t="str">
            <v>Yes</v>
          </cell>
          <cell r="M4298">
            <v>2039719</v>
          </cell>
          <cell r="N4298">
            <v>2038710</v>
          </cell>
          <cell r="O4298" t="str">
            <v>NETWORK_GEO</v>
          </cell>
          <cell r="P4298">
            <v>20.3</v>
          </cell>
          <cell r="Q4298">
            <v>1</v>
          </cell>
          <cell r="R4298" t="str">
            <v>Seller Fulfilled</v>
          </cell>
          <cell r="T4298" t="str">
            <v>76XGRUER4XS4</v>
          </cell>
          <cell r="U4298" t="str">
            <v>00764608170632</v>
          </cell>
        </row>
        <row r="4299">
          <cell r="A4299" t="str">
            <v>1781-EACH</v>
          </cell>
          <cell r="B4299">
            <v>35833728</v>
          </cell>
          <cell r="C4299" t="str">
            <v>BAZIC Lumiere Black Oil Gel Ink Retractable Pen, 0.7 mm, (3/Pack), 1-Pack</v>
          </cell>
          <cell r="D4299" t="str">
            <v>ARCHIVED</v>
          </cell>
          <cell r="E4299" t="str">
            <v>UNPUBLISHED</v>
          </cell>
          <cell r="F4299" t="str">
            <v>Offer end date has passed</v>
          </cell>
          <cell r="G4299" t="str">
            <v>Office &amp; Stationery</v>
          </cell>
          <cell r="H4299" t="str">
            <v>Pens</v>
          </cell>
          <cell r="I4299">
            <v>6.49</v>
          </cell>
          <cell r="J4299" t="str">
            <v>USD</v>
          </cell>
          <cell r="K4299" t="str">
            <v>Base</v>
          </cell>
          <cell r="L4299" t="str">
            <v>Yes</v>
          </cell>
          <cell r="M4299">
            <v>2039719</v>
          </cell>
          <cell r="N4299">
            <v>2038710</v>
          </cell>
          <cell r="O4299">
            <v>0.08</v>
          </cell>
          <cell r="P4299">
            <v>10.84</v>
          </cell>
          <cell r="Q4299">
            <v>1</v>
          </cell>
          <cell r="R4299" t="str">
            <v>Seller Fulfilled</v>
          </cell>
          <cell r="T4299" t="str">
            <v>2S3QQ96BB5LH</v>
          </cell>
          <cell r="U4299" t="str">
            <v>00764608017814</v>
          </cell>
        </row>
        <row r="4300">
          <cell r="A4300" t="str">
            <v>2314-BOX</v>
          </cell>
          <cell r="B4300">
            <v>284896323</v>
          </cell>
          <cell r="C4300" t="str">
            <v>BAZIC Fruit Scented Highlighters Chisel Broad Line Marker(3/Pack), 24-Packs</v>
          </cell>
          <cell r="D4300" t="str">
            <v>ACTIVE</v>
          </cell>
          <cell r="E4300" t="str">
            <v>PUBLISHED</v>
          </cell>
          <cell r="G4300" t="str">
            <v>Office &amp; Stationery</v>
          </cell>
          <cell r="H4300" t="str">
            <v>Highlighters</v>
          </cell>
          <cell r="I4300">
            <v>31.34</v>
          </cell>
          <cell r="J4300" t="str">
            <v>USD</v>
          </cell>
          <cell r="K4300" t="str">
            <v>Base</v>
          </cell>
          <cell r="L4300">
            <v>31.34</v>
          </cell>
          <cell r="M4300">
            <v>2039896</v>
          </cell>
          <cell r="N4300">
            <v>2039720</v>
          </cell>
          <cell r="O4300" t="str">
            <v>NETWORK_GEO</v>
          </cell>
          <cell r="P4300">
            <v>0.42</v>
          </cell>
          <cell r="Q4300">
            <v>1</v>
          </cell>
          <cell r="R4300" t="str">
            <v>Seller Fulfilled</v>
          </cell>
          <cell r="T4300" t="str">
            <v>21AO8H2O7WH4</v>
          </cell>
          <cell r="U4300" t="str">
            <v>10764608023140</v>
          </cell>
        </row>
        <row r="4301">
          <cell r="A4301" t="str">
            <v>3331-PACK2</v>
          </cell>
          <cell r="B4301">
            <v>709443668</v>
          </cell>
          <cell r="C4301" t="str">
            <v>BAZIC Modeling Clay Black Color 1 LB, Non Toxic Dough for Crafting, 2-Packs</v>
          </cell>
          <cell r="D4301" t="str">
            <v>ACTIVE</v>
          </cell>
          <cell r="E4301" t="str">
            <v>PUBLISHED</v>
          </cell>
          <cell r="F4301" t="str">
            <v>Offer end date has passed</v>
          </cell>
          <cell r="G4301" t="str">
            <v>Crafts</v>
          </cell>
          <cell r="H4301" t="str">
            <v>Clays &amp; Doughs</v>
          </cell>
          <cell r="I4301">
            <v>13.69</v>
          </cell>
          <cell r="J4301" t="str">
            <v>USD</v>
          </cell>
          <cell r="K4301" t="str">
            <v>Base</v>
          </cell>
          <cell r="L4301">
            <v>13.69</v>
          </cell>
          <cell r="M4301">
            <v>2039741</v>
          </cell>
          <cell r="N4301">
            <v>2038710</v>
          </cell>
          <cell r="O4301">
            <v>2.09</v>
          </cell>
          <cell r="P4301">
            <v>15.38</v>
          </cell>
          <cell r="Q4301">
            <v>1</v>
          </cell>
          <cell r="R4301" t="str">
            <v>Seller Fulfilled</v>
          </cell>
          <cell r="T4301" t="str">
            <v>696A1K9YSHFP</v>
          </cell>
          <cell r="U4301" t="str">
            <v>00467094436687</v>
          </cell>
        </row>
        <row r="4302">
          <cell r="A4302" t="str">
            <v>3912-PACK2</v>
          </cell>
          <cell r="B4302">
            <v>789200898</v>
          </cell>
          <cell r="C4302" t="str">
            <v>BAZIC Watercolor w/ Brush &amp; Mixing Palette, 16 Color Non-Toxic Paint Set, 2-Pack</v>
          </cell>
          <cell r="D4302" t="str">
            <v>ACTIVE</v>
          </cell>
          <cell r="E4302" t="str">
            <v>PUBLISHED</v>
          </cell>
          <cell r="G4302" t="str">
            <v>Crafts</v>
          </cell>
          <cell r="H4302" t="str">
            <v>Art Paints &amp; Pigment Powders</v>
          </cell>
          <cell r="I4302">
            <v>12.99</v>
          </cell>
          <cell r="J4302" t="str">
            <v>USD</v>
          </cell>
          <cell r="K4302" t="str">
            <v>Base</v>
          </cell>
          <cell r="L4302">
            <v>12.99</v>
          </cell>
          <cell r="M4302">
            <v>2039748</v>
          </cell>
          <cell r="N4302">
            <v>2038710</v>
          </cell>
          <cell r="O4302" t="str">
            <v>NETWORK_GEO</v>
          </cell>
          <cell r="P4302">
            <v>0.36</v>
          </cell>
          <cell r="Q4302">
            <v>1</v>
          </cell>
          <cell r="R4302" t="str">
            <v>Seller Fulfilled</v>
          </cell>
          <cell r="T4302" t="str">
            <v>3U5O3OFYKUEE</v>
          </cell>
          <cell r="U4302" t="str">
            <v>00467892008987</v>
          </cell>
        </row>
        <row r="4303">
          <cell r="A4303" t="str">
            <v>3913-BOX</v>
          </cell>
          <cell r="B4303">
            <v>612978441</v>
          </cell>
          <cell r="C4303" t="str">
            <v>BAZIC Watercolor w/ Brush &amp; Mixing Palette, 36 Color Non-Toxic, 12-Pack</v>
          </cell>
          <cell r="D4303" t="str">
            <v>ARCHIVED</v>
          </cell>
          <cell r="E4303" t="str">
            <v>UNPUBLISHED</v>
          </cell>
          <cell r="F4303" t="str">
            <v>Offer end date has passed,Price Adjusted</v>
          </cell>
          <cell r="G4303" t="str">
            <v>Office &amp; Stationery</v>
          </cell>
          <cell r="H4303" t="str">
            <v>Packing Tapes</v>
          </cell>
          <cell r="I4303">
            <v>34.5</v>
          </cell>
          <cell r="J4303" t="str">
            <v>USD</v>
          </cell>
          <cell r="K4303" t="str">
            <v>Base</v>
          </cell>
          <cell r="L4303" t="str">
            <v>Yes</v>
          </cell>
          <cell r="M4303">
            <v>2039748</v>
          </cell>
          <cell r="N4303">
            <v>2038710</v>
          </cell>
          <cell r="O4303" t="str">
            <v>NETWORK_GEO</v>
          </cell>
          <cell r="P4303">
            <v>3.84</v>
          </cell>
          <cell r="Q4303">
            <v>1</v>
          </cell>
          <cell r="R4303" t="str">
            <v>Seller Fulfilled</v>
          </cell>
          <cell r="T4303" t="str">
            <v>4Q1D3LCJ3PYU</v>
          </cell>
          <cell r="U4303" t="str">
            <v>10764608039134</v>
          </cell>
        </row>
        <row r="4304">
          <cell r="A4304" t="str">
            <v>3989-EACH</v>
          </cell>
          <cell r="B4304">
            <v>229119702</v>
          </cell>
          <cell r="C4304" t="str">
            <v>Paint Brush Nylon w/ Translucent Handle Set [3989]</v>
          </cell>
          <cell r="D4304" t="str">
            <v>ACTIVE</v>
          </cell>
          <cell r="E4304" t="str">
            <v>PUBLISHED</v>
          </cell>
          <cell r="G4304" t="str">
            <v>Crafts</v>
          </cell>
          <cell r="H4304" t="str">
            <v>Art Brushes</v>
          </cell>
          <cell r="I4304">
            <v>8.02</v>
          </cell>
          <cell r="J4304" t="str">
            <v>USD</v>
          </cell>
          <cell r="K4304" t="str">
            <v>Base</v>
          </cell>
          <cell r="L4304">
            <v>8.02</v>
          </cell>
          <cell r="M4304">
            <v>2039747</v>
          </cell>
          <cell r="N4304">
            <v>2038710</v>
          </cell>
          <cell r="O4304" t="str">
            <v>NETWORK_GEO</v>
          </cell>
          <cell r="P4304">
            <v>0.53</v>
          </cell>
          <cell r="Q4304">
            <v>1</v>
          </cell>
          <cell r="R4304" t="str">
            <v>Seller Fulfilled</v>
          </cell>
          <cell r="T4304" t="str">
            <v>5EMZHOOWLG6V</v>
          </cell>
          <cell r="U4304" t="str">
            <v>00764608039892</v>
          </cell>
        </row>
        <row r="4305">
          <cell r="A4305" t="str">
            <v>4003-PACK4</v>
          </cell>
          <cell r="B4305">
            <v>5468608252</v>
          </cell>
          <cell r="C4305" t="str">
            <v>BAZIC Key Tag Label Window, Plastic Key Holder Key Ring (8/Pack), 4-Packs</v>
          </cell>
          <cell r="D4305" t="str">
            <v>ACTIVE</v>
          </cell>
          <cell r="E4305" t="str">
            <v>PUBLISHED</v>
          </cell>
          <cell r="G4305" t="str">
            <v>Office &amp; Stationery</v>
          </cell>
          <cell r="H4305" t="str">
            <v>Key Tags</v>
          </cell>
          <cell r="I4305">
            <v>8.09</v>
          </cell>
          <cell r="J4305" t="str">
            <v>USD</v>
          </cell>
          <cell r="K4305" t="str">
            <v>Base</v>
          </cell>
          <cell r="L4305">
            <v>8.09</v>
          </cell>
          <cell r="M4305">
            <v>2038710</v>
          </cell>
          <cell r="N4305">
            <v>2038710</v>
          </cell>
          <cell r="O4305" t="str">
            <v>NETWORK_GEO</v>
          </cell>
          <cell r="P4305">
            <v>0.24</v>
          </cell>
          <cell r="Q4305">
            <v>1</v>
          </cell>
          <cell r="R4305" t="str">
            <v>Seller Fulfilled</v>
          </cell>
          <cell r="T4305" t="str">
            <v>0ROO7EX4YFYA</v>
          </cell>
          <cell r="U4305" t="str">
            <v>00468212994010</v>
          </cell>
        </row>
        <row r="4306">
          <cell r="A4306" t="str">
            <v>5493-SET6</v>
          </cell>
          <cell r="B4306">
            <v>52618285</v>
          </cell>
          <cell r="C4306" t="str">
            <v>BAZIC Chevron Composition Book College Ruled, 100 Sheets, Assorted Color, 6-Pack</v>
          </cell>
          <cell r="D4306" t="str">
            <v>ACTIVE</v>
          </cell>
          <cell r="E4306" t="str">
            <v>PUBLISHED</v>
          </cell>
          <cell r="G4306" t="str">
            <v>Office &amp; Stationery</v>
          </cell>
          <cell r="H4306" t="str">
            <v>Composition Notebooks</v>
          </cell>
          <cell r="I4306">
            <v>19</v>
          </cell>
          <cell r="J4306" t="str">
            <v>USD</v>
          </cell>
          <cell r="K4306" t="str">
            <v>Base</v>
          </cell>
          <cell r="L4306">
            <v>19</v>
          </cell>
          <cell r="M4306">
            <v>2038710</v>
          </cell>
          <cell r="N4306">
            <v>2038710</v>
          </cell>
          <cell r="O4306" t="str">
            <v>NETWORK_GEO</v>
          </cell>
          <cell r="P4306">
            <v>0.06</v>
          </cell>
          <cell r="Q4306">
            <v>1</v>
          </cell>
          <cell r="R4306" t="str">
            <v>Seller Fulfilled</v>
          </cell>
          <cell r="T4306" t="str">
            <v>33HG52NNKH7A</v>
          </cell>
          <cell r="U4306" t="str">
            <v>00764608054932</v>
          </cell>
        </row>
        <row r="4307">
          <cell r="A4307" t="str">
            <v>5513-PACK4</v>
          </cell>
          <cell r="B4307">
            <v>213146763</v>
          </cell>
          <cell r="C4307" t="str">
            <v>BAZIC Composition Book College Ruled 80 Sheet Black Marble Notebook, 4-Pack</v>
          </cell>
          <cell r="D4307" t="str">
            <v>ARCHIVED</v>
          </cell>
          <cell r="E4307" t="str">
            <v>UNPUBLISHED</v>
          </cell>
          <cell r="F4307" t="str">
            <v>Offer end date has passed</v>
          </cell>
          <cell r="G4307" t="str">
            <v>Office &amp; Stationery</v>
          </cell>
          <cell r="H4307" t="str">
            <v>Dry Erase Markers</v>
          </cell>
          <cell r="I4307">
            <v>11.49</v>
          </cell>
          <cell r="J4307" t="str">
            <v>USD</v>
          </cell>
          <cell r="K4307" t="str">
            <v>Base</v>
          </cell>
          <cell r="L4307" t="str">
            <v>Yes</v>
          </cell>
          <cell r="M4307">
            <v>2038710</v>
          </cell>
          <cell r="N4307">
            <v>2039746</v>
          </cell>
          <cell r="O4307" t="str">
            <v>NETWORK_GEO</v>
          </cell>
          <cell r="P4307">
            <v>0.28000000000000003</v>
          </cell>
          <cell r="Q4307">
            <v>1</v>
          </cell>
          <cell r="R4307" t="str">
            <v>Seller Fulfilled</v>
          </cell>
          <cell r="T4307" t="str">
            <v>2EYANAGSSMOQ</v>
          </cell>
          <cell r="U4307" t="str">
            <v>00462131467631</v>
          </cell>
        </row>
        <row r="4308">
          <cell r="A4308" t="str">
            <v>588-CASE</v>
          </cell>
          <cell r="B4308">
            <v>791022989</v>
          </cell>
          <cell r="C4308" t="str">
            <v>BAZIC Desk Pad Calendar Undated 12-Months 17" X 22" Customize Planner, 24-Pack</v>
          </cell>
          <cell r="D4308" t="str">
            <v>ACTIVE</v>
          </cell>
          <cell r="E4308" t="str">
            <v>PUBLISHED</v>
          </cell>
          <cell r="G4308" t="str">
            <v>Office &amp; Stationery</v>
          </cell>
          <cell r="H4308" t="str">
            <v>Desk Calendars</v>
          </cell>
          <cell r="I4308">
            <v>123.75</v>
          </cell>
          <cell r="J4308" t="str">
            <v>USD</v>
          </cell>
          <cell r="K4308" t="str">
            <v>Base</v>
          </cell>
          <cell r="L4308">
            <v>144.5</v>
          </cell>
          <cell r="M4308">
            <v>2038710</v>
          </cell>
          <cell r="N4308">
            <v>2038710</v>
          </cell>
          <cell r="O4308" t="str">
            <v>NETWORK_GEO</v>
          </cell>
          <cell r="P4308">
            <v>2.84</v>
          </cell>
          <cell r="Q4308">
            <v>1</v>
          </cell>
          <cell r="R4308" t="str">
            <v>Seller Fulfilled</v>
          </cell>
          <cell r="T4308" t="str">
            <v>2VVSPNOUUTTZ</v>
          </cell>
          <cell r="U4308" t="str">
            <v>20764608005884</v>
          </cell>
        </row>
        <row r="4309">
          <cell r="A4309" t="str">
            <v>710-EACH</v>
          </cell>
          <cell r="B4309">
            <v>24892734</v>
          </cell>
          <cell r="C4309" t="str">
            <v>BAZIC Metro 0.7 mm Mechanical Pencil w/ Ceramics High-Quality Lead [710]</v>
          </cell>
          <cell r="D4309" t="str">
            <v>ACTIVE</v>
          </cell>
          <cell r="E4309" t="str">
            <v>PUBLISHED</v>
          </cell>
          <cell r="G4309" t="str">
            <v>Office &amp; Stationery</v>
          </cell>
          <cell r="H4309" t="str">
            <v>Mechanical Pencils</v>
          </cell>
          <cell r="I4309">
            <v>7.47</v>
          </cell>
          <cell r="J4309" t="str">
            <v>USD</v>
          </cell>
          <cell r="K4309" t="str">
            <v>Base</v>
          </cell>
          <cell r="L4309" t="str">
            <v>Yes</v>
          </cell>
          <cell r="M4309">
            <v>2039720</v>
          </cell>
          <cell r="N4309">
            <v>2039719</v>
          </cell>
          <cell r="O4309" t="str">
            <v>NETWORK_GEO</v>
          </cell>
          <cell r="P4309">
            <v>1.88</v>
          </cell>
          <cell r="Q4309">
            <v>1</v>
          </cell>
          <cell r="R4309" t="str">
            <v>Seller Fulfilled</v>
          </cell>
          <cell r="T4309" t="str">
            <v>3RCTE4SUVUEA</v>
          </cell>
          <cell r="U4309" t="str">
            <v>00764608007105</v>
          </cell>
        </row>
        <row r="4310">
          <cell r="A4310" t="str">
            <v>9007-SET6</v>
          </cell>
          <cell r="B4310">
            <v>897653216</v>
          </cell>
          <cell r="C4310" t="str">
            <v>BAZIC Printed Duct Tape Camouflage Pattern 1.88" X 5 Yards, 6-Pack</v>
          </cell>
          <cell r="D4310" t="str">
            <v>ARCHIVED</v>
          </cell>
          <cell r="E4310" t="str">
            <v>UNPUBLISHED</v>
          </cell>
          <cell r="F4310" t="str">
            <v>Offer end date has passed</v>
          </cell>
          <cell r="G4310" t="str">
            <v>Office &amp; Stationery</v>
          </cell>
          <cell r="H4310" t="str">
            <v>Pens</v>
          </cell>
          <cell r="I4310">
            <v>8.25</v>
          </cell>
          <cell r="J4310" t="str">
            <v>USD</v>
          </cell>
          <cell r="K4310" t="str">
            <v>Base</v>
          </cell>
          <cell r="L4310" t="str">
            <v>Yes</v>
          </cell>
          <cell r="M4310">
            <v>2042502</v>
          </cell>
          <cell r="N4310">
            <v>2039719</v>
          </cell>
          <cell r="O4310" t="str">
            <v>NETWORK_GEO</v>
          </cell>
          <cell r="P4310">
            <v>7.0000000000000007E-2</v>
          </cell>
          <cell r="Q4310">
            <v>1</v>
          </cell>
          <cell r="R4310" t="str">
            <v>Seller Fulfilled</v>
          </cell>
          <cell r="T4310" t="str">
            <v>2OWRTCKBL8WZ</v>
          </cell>
          <cell r="U4310" t="str">
            <v>00764608090077</v>
          </cell>
        </row>
        <row r="4311">
          <cell r="A4311" t="str">
            <v>1218-EACH</v>
          </cell>
          <cell r="B4311">
            <v>30362856</v>
          </cell>
          <cell r="C4311" t="str">
            <v>BAZIC Liquid Chalk Markers, White Color, Erasable Chalkboard Markers, Reversible Tip for Chalkboards Blackboard Signs Windows Glass, 1-Pack</v>
          </cell>
          <cell r="D4311" t="str">
            <v>ACTIVE</v>
          </cell>
          <cell r="E4311" t="str">
            <v>PUBLISHED</v>
          </cell>
          <cell r="G4311" t="str">
            <v>Office &amp; Stationery</v>
          </cell>
          <cell r="H4311" t="str">
            <v>Markers</v>
          </cell>
          <cell r="I4311">
            <v>8.02</v>
          </cell>
          <cell r="J4311" t="str">
            <v>USD</v>
          </cell>
          <cell r="K4311" t="str">
            <v>Base</v>
          </cell>
          <cell r="L4311">
            <v>8.02</v>
          </cell>
          <cell r="M4311">
            <v>2039746</v>
          </cell>
          <cell r="N4311">
            <v>2038710</v>
          </cell>
          <cell r="O4311" t="str">
            <v>NETWORK_GEO</v>
          </cell>
          <cell r="P4311">
            <v>0.54</v>
          </cell>
          <cell r="Q4311">
            <v>1</v>
          </cell>
          <cell r="R4311" t="str">
            <v>Seller Fulfilled</v>
          </cell>
          <cell r="T4311" t="str">
            <v>1VWRN4612ESP</v>
          </cell>
          <cell r="U4311" t="str">
            <v>00764608012185</v>
          </cell>
        </row>
        <row r="4312">
          <cell r="A4312" t="str">
            <v>1249-BOX</v>
          </cell>
          <cell r="B4312">
            <v>772023580</v>
          </cell>
          <cell r="C4312" t="str">
            <v>BAZIC Dry Erase Marker Bright Color Chisel Tip Whiteboard Markers (3/Pack), 24-Packs</v>
          </cell>
          <cell r="D4312" t="str">
            <v>ACTIVE</v>
          </cell>
          <cell r="E4312" t="str">
            <v>PUBLISHED</v>
          </cell>
          <cell r="F4312" t="str">
            <v>Offer end date has passed</v>
          </cell>
          <cell r="G4312" t="str">
            <v>Office &amp; Stationery</v>
          </cell>
          <cell r="H4312" t="str">
            <v>Dry Erase Markers</v>
          </cell>
          <cell r="I4312">
            <v>48.08</v>
          </cell>
          <cell r="J4312" t="str">
            <v>USD</v>
          </cell>
          <cell r="K4312" t="str">
            <v>Base</v>
          </cell>
          <cell r="L4312">
            <v>48.08</v>
          </cell>
          <cell r="M4312">
            <v>2039746</v>
          </cell>
          <cell r="N4312">
            <v>2039751</v>
          </cell>
          <cell r="O4312">
            <v>3.24</v>
          </cell>
          <cell r="P4312">
            <v>1.52</v>
          </cell>
          <cell r="Q4312">
            <v>1</v>
          </cell>
          <cell r="R4312" t="str">
            <v>Seller Fulfilled</v>
          </cell>
          <cell r="T4312" t="str">
            <v>3H68IFN6SLK6</v>
          </cell>
          <cell r="U4312" t="str">
            <v>10764608012496</v>
          </cell>
        </row>
        <row r="4313">
          <cell r="A4313" t="str">
            <v>1268-EACH</v>
          </cell>
          <cell r="B4313">
            <v>854118789</v>
          </cell>
          <cell r="C4313" t="str">
            <v>BAZIC Brush Markers 6 Neon Colors, Fine Line Washable Coloring Marker (6/Pack), 1-Pack</v>
          </cell>
          <cell r="D4313" t="str">
            <v>ACTIVE</v>
          </cell>
          <cell r="E4313" t="str">
            <v>PUBLISHED</v>
          </cell>
          <cell r="G4313" t="str">
            <v>Office &amp; Stationery</v>
          </cell>
          <cell r="H4313" t="str">
            <v>Markers</v>
          </cell>
          <cell r="I4313">
            <v>7.8</v>
          </cell>
          <cell r="J4313" t="str">
            <v>USD</v>
          </cell>
          <cell r="K4313" t="str">
            <v>Base</v>
          </cell>
          <cell r="L4313">
            <v>7.8</v>
          </cell>
          <cell r="M4313">
            <v>2039746</v>
          </cell>
          <cell r="N4313">
            <v>2039872</v>
          </cell>
          <cell r="O4313" t="str">
            <v>NETWORK_GEO</v>
          </cell>
          <cell r="P4313">
            <v>8.5000000000000006E-2</v>
          </cell>
          <cell r="Q4313">
            <v>1</v>
          </cell>
          <cell r="R4313" t="str">
            <v>WFS Eligible</v>
          </cell>
          <cell r="T4313" t="str">
            <v>1YPZJFSZ89KK</v>
          </cell>
          <cell r="U4313" t="str">
            <v>00764608012680</v>
          </cell>
        </row>
        <row r="4314">
          <cell r="A4314" t="str">
            <v>1269-BOX</v>
          </cell>
          <cell r="B4314">
            <v>18480717316</v>
          </cell>
          <cell r="C4314" t="str">
            <v>BAZIC Products Super Washable Markers Fine Line 10 Color, Thin Tip Coloring Marker, Non Toxic (10/Pack), 24-Packs</v>
          </cell>
          <cell r="D4314" t="str">
            <v>ACTIVE</v>
          </cell>
          <cell r="E4314" t="str">
            <v>PUBLISHED</v>
          </cell>
          <cell r="F4314" t="str">
            <v>Reasonable price requirements are not met,Reasonable Price Not Satisfied</v>
          </cell>
          <cell r="G4314" t="str">
            <v>Office &amp; Stationery</v>
          </cell>
          <cell r="H4314" t="str">
            <v>Markers</v>
          </cell>
          <cell r="I4314">
            <v>36.49</v>
          </cell>
          <cell r="J4314" t="str">
            <v>USD</v>
          </cell>
          <cell r="K4314" t="str">
            <v>Base</v>
          </cell>
          <cell r="L4314">
            <v>36.49</v>
          </cell>
          <cell r="M4314">
            <v>2039746</v>
          </cell>
          <cell r="N4314">
            <v>2039872</v>
          </cell>
          <cell r="O4314" t="str">
            <v>NETWORK_GEO</v>
          </cell>
          <cell r="P4314">
            <v>15.98</v>
          </cell>
          <cell r="Q4314">
            <v>1</v>
          </cell>
          <cell r="R4314" t="str">
            <v>Seller Fulfilled</v>
          </cell>
          <cell r="T4314" t="str">
            <v>4NXFF2MDCHCX</v>
          </cell>
          <cell r="U4314" t="str">
            <v>10764608012694</v>
          </cell>
        </row>
        <row r="4315">
          <cell r="A4315" t="str">
            <v>1934-SET6</v>
          </cell>
          <cell r="B4315">
            <v>54482389</v>
          </cell>
          <cell r="C4315" t="str">
            <v>BAZIC Dual Blades Sharpener w/ Triangle Receptacle [1934]</v>
          </cell>
          <cell r="D4315" t="str">
            <v>ACTIVE</v>
          </cell>
          <cell r="E4315" t="str">
            <v>PUBLISHED</v>
          </cell>
          <cell r="G4315" t="str">
            <v>Office &amp; Stationery</v>
          </cell>
          <cell r="H4315" t="str">
            <v>Manual Pencil Sharpeners</v>
          </cell>
          <cell r="I4315">
            <v>8.89</v>
          </cell>
          <cell r="J4315" t="str">
            <v>USD</v>
          </cell>
          <cell r="K4315" t="str">
            <v>Base</v>
          </cell>
          <cell r="L4315">
            <v>8.89</v>
          </cell>
          <cell r="M4315">
            <v>2039751</v>
          </cell>
          <cell r="N4315">
            <v>2039907</v>
          </cell>
          <cell r="O4315" t="str">
            <v>NETWORK_GEO</v>
          </cell>
          <cell r="P4315">
            <v>2.44</v>
          </cell>
          <cell r="Q4315">
            <v>1</v>
          </cell>
          <cell r="R4315" t="str">
            <v>Seller Fulfilled</v>
          </cell>
          <cell r="T4315" t="str">
            <v>7GVUSVLT3USL</v>
          </cell>
          <cell r="U4315" t="str">
            <v>00764608019344</v>
          </cell>
        </row>
        <row r="4316">
          <cell r="A4316" t="str">
            <v>2115-CASE</v>
          </cell>
          <cell r="B4316">
            <v>16465005178</v>
          </cell>
          <cell r="C4316" t="str">
            <v>BAZIC 2 Pockets Poly Folder, 3 Prong Fastener Clip, Yellow Color, 100-Count</v>
          </cell>
          <cell r="D4316" t="str">
            <v>ACTIVE</v>
          </cell>
          <cell r="E4316" t="str">
            <v>PUBLISHED</v>
          </cell>
          <cell r="G4316" t="str">
            <v>Office &amp; Stationery</v>
          </cell>
          <cell r="H4316" t="str">
            <v>Pocket Folders</v>
          </cell>
          <cell r="I4316">
            <v>94.92</v>
          </cell>
          <cell r="J4316" t="str">
            <v>USD</v>
          </cell>
          <cell r="K4316" t="str">
            <v>Base</v>
          </cell>
          <cell r="L4316">
            <v>94.92</v>
          </cell>
          <cell r="M4316">
            <v>2039742</v>
          </cell>
          <cell r="N4316">
            <v>2038710</v>
          </cell>
          <cell r="O4316" t="str">
            <v>NETWORK_GEO</v>
          </cell>
          <cell r="P4316">
            <v>0.15</v>
          </cell>
          <cell r="Q4316">
            <v>1</v>
          </cell>
          <cell r="R4316" t="str">
            <v>Seller Fulfilled</v>
          </cell>
          <cell r="T4316" t="str">
            <v>7F1IUYJI2I3S</v>
          </cell>
          <cell r="U4316" t="str">
            <v>20764608021150</v>
          </cell>
        </row>
        <row r="4317">
          <cell r="A4317" t="str">
            <v>2322-PACK4</v>
          </cell>
          <cell r="B4317">
            <v>3904103887</v>
          </cell>
          <cell r="C4317" t="str">
            <v>BAZIC Mini Pastel Highlighters w/ Pocket Clip, Chisel Tip, 4 Count Unscented, Assorted, 4-Pack</v>
          </cell>
          <cell r="D4317" t="str">
            <v>ACTIVE</v>
          </cell>
          <cell r="E4317" t="str">
            <v>PUBLISHED</v>
          </cell>
          <cell r="G4317" t="str">
            <v>Office &amp; Stationery</v>
          </cell>
          <cell r="H4317" t="str">
            <v>Highlighters</v>
          </cell>
          <cell r="I4317">
            <v>10.69</v>
          </cell>
          <cell r="J4317" t="str">
            <v>USD</v>
          </cell>
          <cell r="K4317" t="str">
            <v>Base</v>
          </cell>
          <cell r="L4317">
            <v>10.69</v>
          </cell>
          <cell r="M4317">
            <v>2039896</v>
          </cell>
          <cell r="N4317">
            <v>2038710</v>
          </cell>
          <cell r="O4317" t="str">
            <v>NETWORK_GEO</v>
          </cell>
          <cell r="P4317">
            <v>0.5</v>
          </cell>
          <cell r="Q4317">
            <v>1</v>
          </cell>
          <cell r="R4317" t="str">
            <v>Seller Fulfilled</v>
          </cell>
          <cell r="T4317" t="str">
            <v>53Z4GNX4K4U9</v>
          </cell>
          <cell r="U4317" t="str">
            <v>00463904103886</v>
          </cell>
        </row>
        <row r="4318">
          <cell r="A4318" t="str">
            <v>3011-EACH</v>
          </cell>
          <cell r="B4318">
            <v>851763285</v>
          </cell>
          <cell r="C4318" t="str">
            <v>BAZIC Desktop Calculator 12-Digit Profit Calculation &amp; Tax Functions, 1-Pack</v>
          </cell>
          <cell r="D4318" t="str">
            <v>ACTIVE</v>
          </cell>
          <cell r="E4318" t="str">
            <v>PUBLISHED</v>
          </cell>
          <cell r="G4318" t="str">
            <v>Office &amp; Stationery</v>
          </cell>
          <cell r="H4318" t="str">
            <v>Calculators</v>
          </cell>
          <cell r="I4318">
            <v>20.99</v>
          </cell>
          <cell r="J4318" t="str">
            <v>USD</v>
          </cell>
          <cell r="K4318" t="str">
            <v>Base</v>
          </cell>
          <cell r="L4318">
            <v>20.99</v>
          </cell>
          <cell r="M4318">
            <v>2039735</v>
          </cell>
          <cell r="N4318">
            <v>2038710</v>
          </cell>
          <cell r="O4318" t="str">
            <v>NETWORK_GEO</v>
          </cell>
          <cell r="P4318">
            <v>0.48</v>
          </cell>
          <cell r="Q4318">
            <v>1</v>
          </cell>
          <cell r="R4318" t="str">
            <v>Seller Fulfilled</v>
          </cell>
          <cell r="T4318" t="str">
            <v>6729ZVK3UI6H</v>
          </cell>
          <cell r="U4318" t="str">
            <v>00764608030110</v>
          </cell>
        </row>
        <row r="4319">
          <cell r="A4319" t="str">
            <v>3130-CASE</v>
          </cell>
          <cell r="B4319">
            <v>860894707</v>
          </cell>
          <cell r="C4319" t="str">
            <v>BAZIC 3 Ring Binder 1/2" Poly Presentation View Binders, 100 Sheets, 48-Count</v>
          </cell>
          <cell r="D4319" t="str">
            <v>ACTIVE</v>
          </cell>
          <cell r="E4319" t="str">
            <v>PUBLISHED</v>
          </cell>
          <cell r="G4319" t="str">
            <v>Office &amp; Stationery</v>
          </cell>
          <cell r="H4319" t="str">
            <v>Binders</v>
          </cell>
          <cell r="I4319">
            <v>139.49</v>
          </cell>
          <cell r="J4319" t="str">
            <v>USD</v>
          </cell>
          <cell r="K4319" t="str">
            <v>Base</v>
          </cell>
          <cell r="L4319">
            <v>139.49</v>
          </cell>
          <cell r="M4319">
            <v>2039738</v>
          </cell>
          <cell r="N4319">
            <v>2039905</v>
          </cell>
          <cell r="O4319" t="str">
            <v>ALWAYS_TWO_DAY</v>
          </cell>
          <cell r="P4319">
            <v>0.13</v>
          </cell>
          <cell r="Q4319">
            <v>1</v>
          </cell>
          <cell r="R4319" t="str">
            <v>Walmart Fulfilled</v>
          </cell>
          <cell r="T4319" t="str">
            <v>3LXI0M7DLSTQ</v>
          </cell>
          <cell r="U4319" t="str">
            <v>20764608031302</v>
          </cell>
        </row>
        <row r="4320">
          <cell r="A4320" t="str">
            <v>3198-BOX</v>
          </cell>
          <cell r="B4320">
            <v>665783867</v>
          </cell>
          <cell r="C4320" t="str">
            <v>BAZIC Plastic Envelope Poly Envelopes, Clear Folder String Closure 48 Count</v>
          </cell>
          <cell r="D4320" t="str">
            <v>ACTIVE</v>
          </cell>
          <cell r="E4320" t="str">
            <v>PUBLISHED</v>
          </cell>
          <cell r="F4320" t="str">
            <v>Offer end date has passed</v>
          </cell>
          <cell r="G4320" t="str">
            <v>Office &amp; Stationery</v>
          </cell>
          <cell r="H4320" t="str">
            <v>Envelopes</v>
          </cell>
          <cell r="I4320">
            <v>58.49</v>
          </cell>
          <cell r="J4320" t="str">
            <v>USD</v>
          </cell>
          <cell r="K4320" t="str">
            <v>Base</v>
          </cell>
          <cell r="L4320">
            <v>58.49</v>
          </cell>
          <cell r="M4320">
            <v>2038710</v>
          </cell>
          <cell r="N4320">
            <v>2039905</v>
          </cell>
          <cell r="O4320">
            <v>4.24</v>
          </cell>
          <cell r="P4320">
            <v>2.52</v>
          </cell>
          <cell r="Q4320">
            <v>1</v>
          </cell>
          <cell r="R4320" t="str">
            <v>Seller Fulfilled</v>
          </cell>
          <cell r="T4320" t="str">
            <v>5Z5S468TRA4R</v>
          </cell>
          <cell r="U4320" t="str">
            <v>10764608031985</v>
          </cell>
        </row>
        <row r="4321">
          <cell r="A4321" t="str">
            <v>3320-PACK4</v>
          </cell>
          <cell r="B4321">
            <v>2388031811</v>
          </cell>
          <cell r="C4321" t="str">
            <v>BAZIC Modeling Clay Natural Earth Color 1 LB, Non Toxic Modeling Dough for Classroom, 4-Pack</v>
          </cell>
          <cell r="D4321" t="str">
            <v>ACTIVE</v>
          </cell>
          <cell r="E4321" t="str">
            <v>PUBLISHED</v>
          </cell>
          <cell r="F4321" t="str">
            <v>Offer end date has passed</v>
          </cell>
          <cell r="G4321" t="str">
            <v>Crafts</v>
          </cell>
          <cell r="H4321" t="str">
            <v>Clays &amp; Doughs</v>
          </cell>
          <cell r="I4321">
            <v>18.5</v>
          </cell>
          <cell r="J4321" t="str">
            <v>USD</v>
          </cell>
          <cell r="K4321" t="str">
            <v>Base</v>
          </cell>
          <cell r="L4321">
            <v>18.5</v>
          </cell>
          <cell r="M4321">
            <v>2039741</v>
          </cell>
          <cell r="N4321">
            <v>2039738</v>
          </cell>
          <cell r="O4321" t="str">
            <v>NETWORK_GEO</v>
          </cell>
          <cell r="P4321">
            <v>0.28000000000000003</v>
          </cell>
          <cell r="Q4321">
            <v>1</v>
          </cell>
          <cell r="R4321" t="str">
            <v>Seller Fulfilled</v>
          </cell>
          <cell r="T4321" t="str">
            <v>6VHNZ1BWQMBR</v>
          </cell>
          <cell r="U4321" t="str">
            <v>00462388031814</v>
          </cell>
        </row>
        <row r="4322">
          <cell r="A4322" t="str">
            <v>338-EACH</v>
          </cell>
          <cell r="B4322">
            <v>935916757</v>
          </cell>
          <cell r="C4322" t="str">
            <v>BAZIC Plastic Ruler 6" (15cm), Students School Supplies (3/Pack), 1-Pack</v>
          </cell>
          <cell r="D4322" t="str">
            <v>ACTIVE</v>
          </cell>
          <cell r="E4322" t="str">
            <v>SYSTEM_PROBLEM</v>
          </cell>
          <cell r="F4322" t="str">
            <v>Compliance - Childrenâ€™s Product Policy</v>
          </cell>
          <cell r="G4322" t="str">
            <v>Office &amp; Stationery</v>
          </cell>
          <cell r="H4322" t="str">
            <v>Binders</v>
          </cell>
          <cell r="I4322">
            <v>14.99</v>
          </cell>
          <cell r="J4322" t="str">
            <v>USD</v>
          </cell>
          <cell r="K4322" t="str">
            <v>Base</v>
          </cell>
          <cell r="L4322" t="str">
            <v>Yes</v>
          </cell>
          <cell r="M4322">
            <v>2039731</v>
          </cell>
          <cell r="N4322">
            <v>2039738</v>
          </cell>
          <cell r="O4322" t="str">
            <v>NETWORK_GEO</v>
          </cell>
          <cell r="P4322">
            <v>1.1000000000000001</v>
          </cell>
          <cell r="Q4322">
            <v>1</v>
          </cell>
          <cell r="R4322" t="str">
            <v>Seller Fulfilled</v>
          </cell>
          <cell r="T4322" t="str">
            <v>0UOEDRXT5USI</v>
          </cell>
          <cell r="U4322" t="str">
            <v>00764608003381</v>
          </cell>
        </row>
        <row r="4323">
          <cell r="A4323" t="str">
            <v>3431-EACH</v>
          </cell>
          <cell r="B4323">
            <v>35000332</v>
          </cell>
          <cell r="C4323" t="str">
            <v>BAZIC Craft Sticks Natural Wood, Standard Size Ice Cream Popsicle Stick, Non Toxic Art Supplies for DIY Building Crafts (100/pack), 1-Pack</v>
          </cell>
          <cell r="D4323" t="str">
            <v>ARCHIVED</v>
          </cell>
          <cell r="E4323" t="str">
            <v>UNPUBLISHED</v>
          </cell>
          <cell r="F4323" t="str">
            <v>Offer end date has passed</v>
          </cell>
          <cell r="G4323" t="str">
            <v>Crafts</v>
          </cell>
          <cell r="H4323" t="str">
            <v>Craft Sticks</v>
          </cell>
          <cell r="I4323">
            <v>6.09</v>
          </cell>
          <cell r="J4323" t="str">
            <v>USD</v>
          </cell>
          <cell r="K4323" t="str">
            <v>Base</v>
          </cell>
          <cell r="L4323" t="str">
            <v>No</v>
          </cell>
          <cell r="M4323">
            <v>2038710</v>
          </cell>
          <cell r="N4323">
            <v>2039907</v>
          </cell>
          <cell r="O4323" t="str">
            <v>NETWORK_GEO</v>
          </cell>
          <cell r="P4323">
            <v>6.92</v>
          </cell>
          <cell r="Q4323">
            <v>1</v>
          </cell>
          <cell r="R4323" t="str">
            <v>Seller Fulfilled</v>
          </cell>
          <cell r="T4323" t="str">
            <v>5LJDT6302PC1</v>
          </cell>
          <cell r="U4323" t="str">
            <v>00764608034316</v>
          </cell>
        </row>
        <row r="4324">
          <cell r="A4324" t="str">
            <v>3813-EACH</v>
          </cell>
          <cell r="B4324">
            <v>26601758</v>
          </cell>
          <cell r="C4324" t="str">
            <v>BAZIC 2 3/4" X 1" Fluorescent Multipurpose Label (60/Pack) [3813]</v>
          </cell>
          <cell r="D4324" t="str">
            <v>ACTIVE</v>
          </cell>
          <cell r="E4324" t="str">
            <v>PUBLISHED</v>
          </cell>
          <cell r="G4324" t="str">
            <v>Office &amp; Stationery</v>
          </cell>
          <cell r="H4324" t="str">
            <v>Labels</v>
          </cell>
          <cell r="I4324">
            <v>7.49</v>
          </cell>
          <cell r="J4324" t="str">
            <v>USD</v>
          </cell>
          <cell r="K4324" t="str">
            <v>Base</v>
          </cell>
          <cell r="L4324">
            <v>7.49</v>
          </cell>
          <cell r="M4324">
            <v>2038061</v>
          </cell>
          <cell r="N4324">
            <v>2039731</v>
          </cell>
          <cell r="O4324" t="str">
            <v>NETWORK_GEO</v>
          </cell>
          <cell r="P4324">
            <v>1.36</v>
          </cell>
          <cell r="Q4324">
            <v>1</v>
          </cell>
          <cell r="R4324" t="str">
            <v>Seller Fulfilled</v>
          </cell>
          <cell r="T4324" t="str">
            <v>2U1N25NB6FU1</v>
          </cell>
          <cell r="U4324" t="str">
            <v>00764608038130</v>
          </cell>
        </row>
        <row r="4325">
          <cell r="A4325" t="str">
            <v>3912-BOX</v>
          </cell>
          <cell r="B4325">
            <v>882463106</v>
          </cell>
          <cell r="C4325" t="str">
            <v>BAZIC Watercolor w/ Brush &amp; Mixing Palette, 16 Color Non-Toxic, 24-Pack</v>
          </cell>
          <cell r="D4325" t="str">
            <v>ACTIVE</v>
          </cell>
          <cell r="E4325" t="str">
            <v>PUBLISHED</v>
          </cell>
          <cell r="F4325" t="str">
            <v>Offer end date has passed,Reasonable price requirements are not met</v>
          </cell>
          <cell r="G4325" t="str">
            <v>Crafts</v>
          </cell>
          <cell r="H4325" t="str">
            <v>Art Paints &amp; Pigment Powders</v>
          </cell>
          <cell r="I4325">
            <v>59.49</v>
          </cell>
          <cell r="J4325" t="str">
            <v>USD</v>
          </cell>
          <cell r="K4325" t="str">
            <v>Base</v>
          </cell>
          <cell r="L4325">
            <v>59.49</v>
          </cell>
          <cell r="M4325">
            <v>2039748</v>
          </cell>
          <cell r="N4325">
            <v>2039748</v>
          </cell>
          <cell r="O4325">
            <v>6.62</v>
          </cell>
          <cell r="P4325">
            <v>0.37</v>
          </cell>
          <cell r="Q4325">
            <v>1</v>
          </cell>
          <cell r="R4325" t="str">
            <v>Seller Fulfilled</v>
          </cell>
          <cell r="T4325" t="str">
            <v>540AROTQD19G</v>
          </cell>
          <cell r="U4325" t="str">
            <v>10764608039127</v>
          </cell>
        </row>
        <row r="4326">
          <cell r="A4326" t="str">
            <v>3941-PACK2</v>
          </cell>
          <cell r="B4326">
            <v>685781439</v>
          </cell>
          <cell r="C4326" t="str">
            <v>BAZIC Finger Paint Set 160ml, Non Toxic, Kids Age 3+ (4/Pack), 2-Packs</v>
          </cell>
          <cell r="D4326" t="str">
            <v>ACTIVE</v>
          </cell>
          <cell r="E4326" t="str">
            <v>PUBLISHED</v>
          </cell>
          <cell r="F4326" t="str">
            <v>Offer end date has passed</v>
          </cell>
          <cell r="G4326" t="str">
            <v>Crafts</v>
          </cell>
          <cell r="H4326" t="str">
            <v>Finger Paints</v>
          </cell>
          <cell r="I4326">
            <v>13</v>
          </cell>
          <cell r="J4326" t="str">
            <v>USD</v>
          </cell>
          <cell r="K4326" t="str">
            <v>Base</v>
          </cell>
          <cell r="L4326">
            <v>13</v>
          </cell>
          <cell r="M4326">
            <v>2039748</v>
          </cell>
          <cell r="N4326">
            <v>2038710</v>
          </cell>
          <cell r="O4326">
            <v>0.7</v>
          </cell>
          <cell r="P4326">
            <v>0.05</v>
          </cell>
          <cell r="Q4326">
            <v>1</v>
          </cell>
          <cell r="R4326" t="str">
            <v>Seller Fulfilled</v>
          </cell>
          <cell r="T4326" t="str">
            <v>3F1WNQ4T46TX</v>
          </cell>
          <cell r="U4326" t="str">
            <v>00466857814397</v>
          </cell>
        </row>
        <row r="4327">
          <cell r="A4327" t="str">
            <v>4123-EACH</v>
          </cell>
          <cell r="B4327">
            <v>23486288</v>
          </cell>
          <cell r="C4327" t="str">
            <v>BAZIC 1 Red 3-Ring View Binder w/ 2-Pockets</v>
          </cell>
          <cell r="D4327" t="str">
            <v>ACTIVE</v>
          </cell>
          <cell r="E4327" t="str">
            <v>PUBLISHED</v>
          </cell>
          <cell r="G4327" t="str">
            <v>Office &amp; Stationery</v>
          </cell>
          <cell r="H4327" t="str">
            <v>Binders</v>
          </cell>
          <cell r="I4327">
            <v>16.09</v>
          </cell>
          <cell r="J4327" t="str">
            <v>USD</v>
          </cell>
          <cell r="K4327" t="str">
            <v>Base</v>
          </cell>
          <cell r="L4327">
            <v>16.09</v>
          </cell>
          <cell r="M4327">
            <v>2039738</v>
          </cell>
          <cell r="N4327">
            <v>2038061</v>
          </cell>
          <cell r="O4327" t="str">
            <v>NETWORK_GEO</v>
          </cell>
          <cell r="P4327">
            <v>0.25</v>
          </cell>
          <cell r="Q4327">
            <v>1</v>
          </cell>
          <cell r="R4327" t="str">
            <v>Seller Fulfilled</v>
          </cell>
          <cell r="T4327" t="str">
            <v>162W4DQ0XK08</v>
          </cell>
          <cell r="U4327" t="str">
            <v>00764608041239</v>
          </cell>
        </row>
        <row r="4328">
          <cell r="A4328" t="str">
            <v>5034-EACH</v>
          </cell>
          <cell r="B4328">
            <v>28549568</v>
          </cell>
          <cell r="C4328" t="str">
            <v>BAZIC Black Tri-Fold Corrugated Presentation Board 36" X 48", 1-Pack</v>
          </cell>
          <cell r="D4328" t="str">
            <v>ACTIVE</v>
          </cell>
          <cell r="E4328" t="str">
            <v>PUBLISHED</v>
          </cell>
          <cell r="G4328" t="str">
            <v>Office &amp; Stationery</v>
          </cell>
          <cell r="H4328" t="str">
            <v>Presentation Boards</v>
          </cell>
          <cell r="I4328">
            <v>13</v>
          </cell>
          <cell r="J4328" t="str">
            <v>USD</v>
          </cell>
          <cell r="K4328" t="str">
            <v>Base</v>
          </cell>
          <cell r="L4328" t="str">
            <v>Yes</v>
          </cell>
          <cell r="M4328">
            <v>2039885</v>
          </cell>
          <cell r="N4328">
            <v>2039748</v>
          </cell>
          <cell r="O4328" t="str">
            <v>NETWORK_GEO</v>
          </cell>
          <cell r="P4328">
            <v>0.62</v>
          </cell>
          <cell r="Q4328">
            <v>1</v>
          </cell>
          <cell r="R4328" t="str">
            <v>Seller Fulfilled</v>
          </cell>
          <cell r="T4328" t="str">
            <v>33EANGRGLYCI</v>
          </cell>
          <cell r="U4328" t="str">
            <v>00764608050347</v>
          </cell>
        </row>
        <row r="4329">
          <cell r="A4329" t="str">
            <v>5106-BOX</v>
          </cell>
          <cell r="B4329">
            <v>961713901</v>
          </cell>
          <cell r="C4329" t="str">
            <v>BAZIC Sticky Notes 3x3 Neon Assorted Colors, (80 Sheets/Pack), 24-Pack</v>
          </cell>
          <cell r="D4329" t="str">
            <v>ACTIVE</v>
          </cell>
          <cell r="E4329" t="str">
            <v>PUBLISHED</v>
          </cell>
          <cell r="G4329" t="str">
            <v>Office &amp; Stationery</v>
          </cell>
          <cell r="H4329" t="str">
            <v>Sticky Notes</v>
          </cell>
          <cell r="I4329">
            <v>22.89</v>
          </cell>
          <cell r="J4329" t="str">
            <v>USD</v>
          </cell>
          <cell r="K4329" t="str">
            <v>Base</v>
          </cell>
          <cell r="L4329">
            <v>22.89</v>
          </cell>
          <cell r="M4329">
            <v>2039904</v>
          </cell>
          <cell r="N4329">
            <v>2039747</v>
          </cell>
          <cell r="O4329" t="str">
            <v>NETWORK_GEO</v>
          </cell>
          <cell r="P4329">
            <v>4.3600000000000003</v>
          </cell>
          <cell r="Q4329">
            <v>1</v>
          </cell>
          <cell r="R4329" t="str">
            <v>Seller Fulfilled</v>
          </cell>
          <cell r="T4329" t="str">
            <v>0T2P2Z75XX2H</v>
          </cell>
          <cell r="U4329" t="str">
            <v>10764608051068</v>
          </cell>
        </row>
        <row r="4330">
          <cell r="A4330" t="str">
            <v>522-EACH</v>
          </cell>
          <cell r="B4330">
            <v>23503406</v>
          </cell>
          <cell r="C4330" t="str">
            <v>BAZIC Ruled White Index Cards Poly Cover w/ Ring 3" X 5", 100 Count, RANDOM COLOR, 1-Pack</v>
          </cell>
          <cell r="D4330" t="str">
            <v>ACTIVE</v>
          </cell>
          <cell r="E4330" t="str">
            <v>PUBLISHED</v>
          </cell>
          <cell r="G4330" t="str">
            <v>Office &amp; Stationery</v>
          </cell>
          <cell r="H4330" t="str">
            <v>Index Cards</v>
          </cell>
          <cell r="I4330">
            <v>8.5</v>
          </cell>
          <cell r="J4330" t="str">
            <v>USD</v>
          </cell>
          <cell r="K4330" t="str">
            <v>Base</v>
          </cell>
          <cell r="L4330" t="str">
            <v>Yes</v>
          </cell>
          <cell r="M4330">
            <v>2038710</v>
          </cell>
          <cell r="N4330">
            <v>2039738</v>
          </cell>
          <cell r="O4330" t="str">
            <v>NETWORK_GEO</v>
          </cell>
          <cell r="P4330">
            <v>8.94</v>
          </cell>
          <cell r="Q4330">
            <v>1</v>
          </cell>
          <cell r="R4330" t="str">
            <v>Seller Fulfilled</v>
          </cell>
          <cell r="T4330" t="str">
            <v>57AGOZ0ILU8L</v>
          </cell>
          <cell r="U4330" t="str">
            <v>00764608005224</v>
          </cell>
        </row>
        <row r="4331">
          <cell r="A4331" t="str">
            <v>5526-EACH</v>
          </cell>
          <cell r="B4331">
            <v>17911919133</v>
          </cell>
          <cell r="C4331" t="str">
            <v>BAZIC Spiral Notebook, 1 Subject, Wide Ruled Paper 8" x 10-1/2", 70 Sheets Red Cover, 1 Count</v>
          </cell>
          <cell r="D4331" t="str">
            <v>ACTIVE</v>
          </cell>
          <cell r="E4331" t="str">
            <v>PUBLISHED</v>
          </cell>
          <cell r="G4331" t="str">
            <v>Office &amp; Stationery</v>
          </cell>
          <cell r="H4331" t="str">
            <v>Writing Notebooks &amp; Sketch Books</v>
          </cell>
          <cell r="I4331">
            <v>10.01</v>
          </cell>
          <cell r="J4331" t="str">
            <v>USD</v>
          </cell>
          <cell r="K4331" t="str">
            <v>Base</v>
          </cell>
          <cell r="L4331">
            <v>10.01</v>
          </cell>
          <cell r="M4331">
            <v>2039723</v>
          </cell>
          <cell r="N4331">
            <v>2039738</v>
          </cell>
          <cell r="O4331" t="str">
            <v>ALWAYS_TWO_DAY</v>
          </cell>
          <cell r="P4331">
            <v>0.82</v>
          </cell>
          <cell r="Q4331">
            <v>1</v>
          </cell>
          <cell r="R4331" t="str">
            <v>Walmart Fulfilled</v>
          </cell>
          <cell r="T4331" t="str">
            <v>4UWP5RLWM1KO</v>
          </cell>
          <cell r="U4331" t="str">
            <v>00764608055267</v>
          </cell>
        </row>
        <row r="4332">
          <cell r="A4332" t="str">
            <v>741-EACH</v>
          </cell>
          <cell r="B4332">
            <v>38282377</v>
          </cell>
          <cell r="C4332" t="str">
            <v>BAZIC Pre-Sharpened #2 HB Triangle Jumbo Pencils, (3/Pack), 1-Pack</v>
          </cell>
          <cell r="D4332" t="str">
            <v>ACTIVE</v>
          </cell>
          <cell r="E4332" t="str">
            <v>PUBLISHED</v>
          </cell>
          <cell r="G4332" t="str">
            <v>Office &amp; Stationery</v>
          </cell>
          <cell r="H4332" t="str">
            <v>Pencils</v>
          </cell>
          <cell r="I4332">
            <v>8.25</v>
          </cell>
          <cell r="J4332" t="str">
            <v>USD</v>
          </cell>
          <cell r="K4332" t="str">
            <v>Base</v>
          </cell>
          <cell r="L4332">
            <v>8.25</v>
          </cell>
          <cell r="M4332">
            <v>2039720</v>
          </cell>
          <cell r="N4332">
            <v>2039728</v>
          </cell>
          <cell r="O4332" t="str">
            <v>NETWORK_GEO</v>
          </cell>
          <cell r="P4332">
            <v>3.52</v>
          </cell>
          <cell r="Q4332">
            <v>1</v>
          </cell>
          <cell r="R4332" t="str">
            <v>Seller Fulfilled</v>
          </cell>
          <cell r="T4332" t="str">
            <v>22UBBLOA2IKU</v>
          </cell>
          <cell r="U4332" t="str">
            <v>00764608007419</v>
          </cell>
        </row>
        <row r="4333">
          <cell r="A4333" t="str">
            <v>8023-CASE</v>
          </cell>
          <cell r="B4333">
            <v>1468527310</v>
          </cell>
          <cell r="C4333" t="str">
            <v>BAZIC Valentine's Day Craft Kit: Heart Butterfly, Creativity Arts Crafts Supplies Kit, Crafting for Kids Age 3+, COLOR MAY VARY</v>
          </cell>
          <cell r="D4333" t="str">
            <v>ARCHIVED</v>
          </cell>
          <cell r="E4333" t="str">
            <v>UNPUBLISHED</v>
          </cell>
          <cell r="F4333" t="str">
            <v>Offer end date has passed</v>
          </cell>
          <cell r="G4333" t="str">
            <v>Crafts</v>
          </cell>
          <cell r="H4333" t="str">
            <v>Art &amp; Craft Kits</v>
          </cell>
          <cell r="I4333">
            <v>33.99</v>
          </cell>
          <cell r="J4333" t="str">
            <v>USD</v>
          </cell>
          <cell r="K4333" t="str">
            <v>Base</v>
          </cell>
          <cell r="L4333" t="str">
            <v>Yes</v>
          </cell>
          <cell r="M4333">
            <v>2038710</v>
          </cell>
          <cell r="N4333">
            <v>2038710</v>
          </cell>
          <cell r="O4333">
            <v>2.3199999999999998</v>
          </cell>
          <cell r="P4333">
            <v>0.13</v>
          </cell>
          <cell r="Q4333">
            <v>1</v>
          </cell>
          <cell r="R4333" t="str">
            <v>Seller Fulfilled</v>
          </cell>
          <cell r="T4333" t="str">
            <v>5CSMFL9X0RWP</v>
          </cell>
          <cell r="U4333" t="str">
            <v>00461468527315</v>
          </cell>
        </row>
        <row r="4334">
          <cell r="A4334" t="str">
            <v>951-CASE</v>
          </cell>
          <cell r="B4334">
            <v>450425997</v>
          </cell>
          <cell r="C4334" t="str">
            <v>BAZIC General Purpose Masking Tape 0.94" X 1440" (40 Yards), 36-Pack</v>
          </cell>
          <cell r="D4334" t="str">
            <v>ACTIVE</v>
          </cell>
          <cell r="E4334" t="str">
            <v>PUBLISHED</v>
          </cell>
          <cell r="F4334" t="str">
            <v>Compliance - Made In USA</v>
          </cell>
          <cell r="G4334" t="str">
            <v>Office &amp; Stationery</v>
          </cell>
          <cell r="H4334" t="str">
            <v>Masking Tapes</v>
          </cell>
          <cell r="I4334">
            <v>73.989999999999995</v>
          </cell>
          <cell r="J4334" t="str">
            <v>USD</v>
          </cell>
          <cell r="K4334" t="str">
            <v>Base</v>
          </cell>
          <cell r="L4334">
            <v>73.989999999999995</v>
          </cell>
          <cell r="M4334">
            <v>2038710</v>
          </cell>
          <cell r="N4334">
            <v>2038710</v>
          </cell>
          <cell r="O4334">
            <v>7.6</v>
          </cell>
          <cell r="P4334">
            <v>0.13500000000000001</v>
          </cell>
          <cell r="Q4334">
            <v>1</v>
          </cell>
          <cell r="R4334" t="str">
            <v>WFS Eligible</v>
          </cell>
          <cell r="T4334" t="str">
            <v>1YWYU3VUP9F5</v>
          </cell>
          <cell r="U4334" t="str">
            <v>20764608009516</v>
          </cell>
        </row>
        <row r="4335">
          <cell r="A4335" t="str">
            <v>1250-PACK2</v>
          </cell>
          <cell r="B4335">
            <v>847151958</v>
          </cell>
          <cell r="C4335" t="str">
            <v>BAZIC Dry Erase Marker Assorted Color Chisel Tip Whiteboard Markers (3/Pack), 2-Packs</v>
          </cell>
          <cell r="D4335" t="str">
            <v>ACTIVE</v>
          </cell>
          <cell r="E4335" t="str">
            <v>PUBLISHED</v>
          </cell>
          <cell r="G4335" t="str">
            <v>Office &amp; Stationery</v>
          </cell>
          <cell r="H4335" t="str">
            <v>Dry Erase Markers</v>
          </cell>
          <cell r="I4335">
            <v>9.99</v>
          </cell>
          <cell r="J4335" t="str">
            <v>USD</v>
          </cell>
          <cell r="K4335" t="str">
            <v>Base</v>
          </cell>
          <cell r="L4335">
            <v>9.99</v>
          </cell>
          <cell r="M4335">
            <v>2039746</v>
          </cell>
          <cell r="N4335">
            <v>2039723</v>
          </cell>
          <cell r="O4335" t="str">
            <v>NETWORK_GEO</v>
          </cell>
          <cell r="P4335">
            <v>22.54</v>
          </cell>
          <cell r="Q4335">
            <v>1</v>
          </cell>
          <cell r="R4335" t="str">
            <v>Seller Fulfilled</v>
          </cell>
          <cell r="T4335" t="str">
            <v>6I1ZW1GFBVQ8</v>
          </cell>
          <cell r="U4335" t="str">
            <v>00468471519580</v>
          </cell>
        </row>
        <row r="4336">
          <cell r="A4336" t="str">
            <v>2000-PACK2</v>
          </cell>
          <cell r="B4336">
            <v>459839566</v>
          </cell>
          <cell r="C4336" t="str">
            <v>BAZIC Super Glue Gel 0.5g Clear No Run Fast Dry Adhesive (5/Pack), 2-Packs</v>
          </cell>
          <cell r="D4336" t="str">
            <v>ACTIVE</v>
          </cell>
          <cell r="E4336" t="str">
            <v>PUBLISHED</v>
          </cell>
          <cell r="G4336" t="str">
            <v>Office &amp; Stationery</v>
          </cell>
          <cell r="H4336" t="str">
            <v>Glue</v>
          </cell>
          <cell r="I4336">
            <v>8.57</v>
          </cell>
          <cell r="J4336" t="str">
            <v>USD</v>
          </cell>
          <cell r="K4336" t="str">
            <v>Base</v>
          </cell>
          <cell r="L4336">
            <v>8.57</v>
          </cell>
          <cell r="M4336">
            <v>2039872</v>
          </cell>
          <cell r="N4336">
            <v>2038710</v>
          </cell>
          <cell r="O4336" t="str">
            <v>NETWORK_GEO</v>
          </cell>
          <cell r="P4336">
            <v>27.18</v>
          </cell>
          <cell r="Q4336">
            <v>1</v>
          </cell>
          <cell r="R4336" t="str">
            <v>Seller Fulfilled</v>
          </cell>
          <cell r="T4336" t="str">
            <v>0TURCYF6SGB1</v>
          </cell>
          <cell r="U4336" t="str">
            <v>00464598395663</v>
          </cell>
        </row>
        <row r="4337">
          <cell r="A4337" t="str">
            <v>215-EACH</v>
          </cell>
          <cell r="B4337">
            <v>329107127</v>
          </cell>
          <cell r="C4337" t="str">
            <v>BAZIC Loose Leaf Binder Ring (1", 1 1/2", 2"), Book Rings (10/Pack), 1-Pack</v>
          </cell>
          <cell r="D4337" t="str">
            <v>ACTIVE</v>
          </cell>
          <cell r="E4337" t="str">
            <v>PUBLISHED</v>
          </cell>
          <cell r="F4337" t="str">
            <v>Offer end date has passed,No Match Found - Adjusted to your last submitted price</v>
          </cell>
          <cell r="G4337" t="str">
            <v>Office &amp; Stationery</v>
          </cell>
          <cell r="H4337" t="str">
            <v>Office Book Rings</v>
          </cell>
          <cell r="I4337">
            <v>7.47</v>
          </cell>
          <cell r="J4337" t="str">
            <v>USD</v>
          </cell>
          <cell r="K4337" t="str">
            <v>Base</v>
          </cell>
          <cell r="L4337">
            <v>7.47</v>
          </cell>
          <cell r="M4337">
            <v>2038710</v>
          </cell>
          <cell r="N4337">
            <v>2038710</v>
          </cell>
          <cell r="O4337">
            <v>0.15</v>
          </cell>
          <cell r="P4337">
            <v>9.26</v>
          </cell>
          <cell r="Q4337">
            <v>1</v>
          </cell>
          <cell r="R4337" t="str">
            <v>Seller Fulfilled</v>
          </cell>
          <cell r="T4337" t="str">
            <v>1D34JDNBECNO</v>
          </cell>
          <cell r="U4337" t="str">
            <v>00764608002155</v>
          </cell>
        </row>
        <row r="4338">
          <cell r="A4338" t="str">
            <v>2410-EACH</v>
          </cell>
          <cell r="B4338">
            <v>1457039862</v>
          </cell>
          <cell r="C4338" t="str">
            <v>BAZIC Jumbo Sidewalk Chalks 6 Colors, for Outdoor Coloring Drawing Art Gift, 1-Pack</v>
          </cell>
          <cell r="D4338" t="str">
            <v>ACTIVE</v>
          </cell>
          <cell r="E4338" t="str">
            <v>PUBLISHED</v>
          </cell>
          <cell r="G4338" t="str">
            <v>Office &amp; Stationery</v>
          </cell>
          <cell r="H4338" t="str">
            <v>Sidewalk Chalks</v>
          </cell>
          <cell r="I4338">
            <v>8.49</v>
          </cell>
          <cell r="J4338" t="str">
            <v>USD</v>
          </cell>
          <cell r="K4338" t="str">
            <v>Base</v>
          </cell>
          <cell r="L4338">
            <v>8.49</v>
          </cell>
          <cell r="M4338">
            <v>2038710</v>
          </cell>
          <cell r="N4338">
            <v>2039910</v>
          </cell>
          <cell r="O4338" t="str">
            <v>NETWORK_GEO</v>
          </cell>
          <cell r="P4338">
            <v>0.54</v>
          </cell>
          <cell r="Q4338">
            <v>1</v>
          </cell>
          <cell r="R4338" t="str">
            <v>Seller Fulfilled</v>
          </cell>
          <cell r="T4338" t="str">
            <v>37H6NA75CMUC</v>
          </cell>
          <cell r="U4338" t="str">
            <v>00764608024102</v>
          </cell>
        </row>
        <row r="4339">
          <cell r="A4339" t="str">
            <v>275-BOX</v>
          </cell>
          <cell r="B4339">
            <v>140819570</v>
          </cell>
          <cell r="C4339" t="str">
            <v>BAZIC Binder Clips Metallic Color Small Large Paper Clips (8/Pack), 24-Packs</v>
          </cell>
          <cell r="D4339" t="str">
            <v>ARCHIVED</v>
          </cell>
          <cell r="E4339" t="str">
            <v>UNPUBLISHED</v>
          </cell>
          <cell r="F4339" t="str">
            <v>Offer end date has passed</v>
          </cell>
          <cell r="G4339" t="str">
            <v>Crafts</v>
          </cell>
          <cell r="H4339" t="str">
            <v>Craft Sticks</v>
          </cell>
          <cell r="I4339">
            <v>182.99</v>
          </cell>
          <cell r="J4339" t="str">
            <v>USD</v>
          </cell>
          <cell r="K4339" t="str">
            <v>Base</v>
          </cell>
          <cell r="L4339" t="str">
            <v>Yes</v>
          </cell>
          <cell r="M4339">
            <v>2039905</v>
          </cell>
          <cell r="N4339">
            <v>2038710</v>
          </cell>
          <cell r="O4339" t="str">
            <v>NETWORK_GEO</v>
          </cell>
          <cell r="P4339">
            <v>29.86</v>
          </cell>
          <cell r="Q4339">
            <v>1</v>
          </cell>
          <cell r="R4339" t="str">
            <v>Seller Fulfilled</v>
          </cell>
          <cell r="T4339" t="str">
            <v>3DJ205X5XD6E</v>
          </cell>
          <cell r="U4339" t="str">
            <v>10764608002756</v>
          </cell>
        </row>
        <row r="4340">
          <cell r="A4340" t="str">
            <v>3127-EACH</v>
          </cell>
          <cell r="B4340">
            <v>32533590</v>
          </cell>
          <cell r="C4340" t="str">
            <v>BAZIC 3 Ring Binder 1" Poly Binders Organizer - Pastel Color Soft Cover, Hold 175 Sheets, Random Color, 1-Count</v>
          </cell>
          <cell r="D4340" t="str">
            <v>ACTIVE</v>
          </cell>
          <cell r="E4340" t="str">
            <v>PUBLISHED</v>
          </cell>
          <cell r="G4340" t="str">
            <v>Office &amp; Stationery</v>
          </cell>
          <cell r="H4340" t="str">
            <v>Binders</v>
          </cell>
          <cell r="I4340">
            <v>8.99</v>
          </cell>
          <cell r="J4340" t="str">
            <v>USD</v>
          </cell>
          <cell r="K4340" t="str">
            <v>Base</v>
          </cell>
          <cell r="L4340">
            <v>8.99</v>
          </cell>
          <cell r="M4340">
            <v>2039738</v>
          </cell>
          <cell r="N4340">
            <v>2039720</v>
          </cell>
          <cell r="O4340" t="str">
            <v>NETWORK_GEO</v>
          </cell>
          <cell r="P4340">
            <v>0.08</v>
          </cell>
          <cell r="Q4340">
            <v>1</v>
          </cell>
          <cell r="R4340" t="str">
            <v>Seller Fulfilled</v>
          </cell>
          <cell r="T4340" t="str">
            <v>578Y9BUO78EF</v>
          </cell>
          <cell r="U4340" t="str">
            <v>00764608031278</v>
          </cell>
        </row>
        <row r="4341">
          <cell r="A4341" t="str">
            <v>3170-CASE</v>
          </cell>
          <cell r="B4341">
            <v>390135278</v>
          </cell>
          <cell r="C4341" t="str">
            <v>BAZIC FIle Folder Report Cover w/ Swing Lock, Plastic Translucent, 48-Pack</v>
          </cell>
          <cell r="D4341" t="str">
            <v>ACTIVE</v>
          </cell>
          <cell r="E4341" t="str">
            <v>PUBLISHED</v>
          </cell>
          <cell r="F4341" t="str">
            <v>Offer end date has passed</v>
          </cell>
          <cell r="G4341" t="str">
            <v>Office &amp; Stationery</v>
          </cell>
          <cell r="H4341" t="str">
            <v>Report Covers</v>
          </cell>
          <cell r="I4341">
            <v>59.49</v>
          </cell>
          <cell r="J4341" t="str">
            <v>USD</v>
          </cell>
          <cell r="K4341" t="str">
            <v>Base</v>
          </cell>
          <cell r="L4341">
            <v>59.49</v>
          </cell>
          <cell r="M4341">
            <v>2039907</v>
          </cell>
          <cell r="N4341">
            <v>2038013</v>
          </cell>
          <cell r="O4341" t="str">
            <v>NETWORK_GEO</v>
          </cell>
          <cell r="P4341">
            <v>11.54</v>
          </cell>
          <cell r="Q4341">
            <v>1</v>
          </cell>
          <cell r="R4341" t="str">
            <v>Seller Fulfilled</v>
          </cell>
          <cell r="T4341" t="str">
            <v>4464AROHGR9C</v>
          </cell>
          <cell r="U4341" t="str">
            <v>20764608031708</v>
          </cell>
        </row>
        <row r="4342">
          <cell r="A4342" t="str">
            <v>320-BOX</v>
          </cell>
          <cell r="B4342">
            <v>946494700</v>
          </cell>
          <cell r="C4342" t="str">
            <v>Bazic Products 307019-24 12 in. 30 cm Jewel tones Color Ruler with Handle Grip</v>
          </cell>
          <cell r="D4342" t="str">
            <v>ACTIVE</v>
          </cell>
          <cell r="E4342" t="str">
            <v>PUBLISHED</v>
          </cell>
          <cell r="F4342" t="str">
            <v>Reasonable price requirements are not met</v>
          </cell>
          <cell r="G4342" t="str">
            <v>Office &amp; Stationery</v>
          </cell>
          <cell r="H4342" t="str">
            <v>Rulers</v>
          </cell>
          <cell r="I4342">
            <v>20.399999999999999</v>
          </cell>
          <cell r="J4342" t="str">
            <v>USD</v>
          </cell>
          <cell r="K4342" t="str">
            <v>Base</v>
          </cell>
          <cell r="L4342" t="str">
            <v>Yes</v>
          </cell>
          <cell r="M4342">
            <v>2039731</v>
          </cell>
          <cell r="N4342">
            <v>2039720</v>
          </cell>
          <cell r="O4342" t="str">
            <v>NETWORK_GEO</v>
          </cell>
          <cell r="P4342">
            <v>2.68</v>
          </cell>
          <cell r="Q4342">
            <v>1</v>
          </cell>
          <cell r="R4342" t="str">
            <v>Seller Fulfilled</v>
          </cell>
          <cell r="T4342" t="str">
            <v>16Y5WHLA8T6H</v>
          </cell>
          <cell r="U4342" t="str">
            <v>10764608003203</v>
          </cell>
        </row>
        <row r="4343">
          <cell r="A4343" t="str">
            <v>3818-EACH</v>
          </cell>
          <cell r="B4343">
            <v>26601780</v>
          </cell>
          <cell r="C4343" t="str">
            <v>BAZIC Mailing Label 2 5/8"X1" White Shipping Labels for Printers (300/Pack), 1-Pack</v>
          </cell>
          <cell r="D4343" t="str">
            <v>ACTIVE</v>
          </cell>
          <cell r="E4343" t="str">
            <v>PUBLISHED</v>
          </cell>
          <cell r="G4343" t="str">
            <v>Office &amp; Stationery</v>
          </cell>
          <cell r="H4343" t="str">
            <v>Labels</v>
          </cell>
          <cell r="I4343">
            <v>7.59</v>
          </cell>
          <cell r="J4343" t="str">
            <v>USD</v>
          </cell>
          <cell r="K4343" t="str">
            <v>Base</v>
          </cell>
          <cell r="L4343">
            <v>7.59</v>
          </cell>
          <cell r="M4343">
            <v>2038061</v>
          </cell>
          <cell r="N4343">
            <v>2038710</v>
          </cell>
          <cell r="O4343" t="str">
            <v>ALWAYS_TWO_DAY</v>
          </cell>
          <cell r="P4343">
            <v>2.2999999999999998</v>
          </cell>
          <cell r="Q4343">
            <v>1</v>
          </cell>
          <cell r="R4343" t="str">
            <v>Walmart Fulfilled</v>
          </cell>
          <cell r="T4343" t="str">
            <v>5N3EIDUGB674</v>
          </cell>
          <cell r="U4343" t="str">
            <v>00764608038185</v>
          </cell>
        </row>
        <row r="4344">
          <cell r="A4344" t="str">
            <v>3939-PACK2</v>
          </cell>
          <cell r="B4344">
            <v>289369291</v>
          </cell>
          <cell r="C4344" t="str">
            <v>BAZIC Poster Paint w/ Brush 2.44oz/72ml, 4 Color Non-Toxic Paint, 2-Packs</v>
          </cell>
          <cell r="D4344" t="str">
            <v>ACTIVE</v>
          </cell>
          <cell r="E4344" t="str">
            <v>PUBLISHED</v>
          </cell>
          <cell r="F4344" t="str">
            <v>Offer end date has passed</v>
          </cell>
          <cell r="G4344" t="str">
            <v>Crafts</v>
          </cell>
          <cell r="H4344" t="str">
            <v>Art Paints &amp; Pigment Powders</v>
          </cell>
          <cell r="I4344">
            <v>12.69</v>
          </cell>
          <cell r="J4344" t="str">
            <v>USD</v>
          </cell>
          <cell r="K4344" t="str">
            <v>Base</v>
          </cell>
          <cell r="L4344">
            <v>12.69</v>
          </cell>
          <cell r="M4344">
            <v>2039748</v>
          </cell>
          <cell r="N4344">
            <v>2039746</v>
          </cell>
          <cell r="O4344">
            <v>0.62</v>
          </cell>
          <cell r="P4344">
            <v>6</v>
          </cell>
          <cell r="Q4344">
            <v>1</v>
          </cell>
          <cell r="R4344" t="str">
            <v>WFS Eligible</v>
          </cell>
          <cell r="T4344" t="str">
            <v>0V751TDQF0FX</v>
          </cell>
          <cell r="U4344" t="str">
            <v>00462893692913</v>
          </cell>
        </row>
        <row r="4345">
          <cell r="A4345" t="str">
            <v>4120-CASE</v>
          </cell>
          <cell r="B4345">
            <v>661629563</v>
          </cell>
          <cell r="C4345" t="str">
            <v>BAZIC 3 Ring Binder 1" Economy View Binders Burgundy, Hold 175 Sheets, 12-Count</v>
          </cell>
          <cell r="D4345" t="str">
            <v>ACTIVE</v>
          </cell>
          <cell r="E4345" t="str">
            <v>PUBLISHED</v>
          </cell>
          <cell r="G4345" t="str">
            <v>Office &amp; Stationery</v>
          </cell>
          <cell r="H4345" t="str">
            <v>Binders</v>
          </cell>
          <cell r="I4345">
            <v>36.43</v>
          </cell>
          <cell r="J4345" t="str">
            <v>USD</v>
          </cell>
          <cell r="K4345" t="str">
            <v>Base</v>
          </cell>
          <cell r="L4345">
            <v>36.43</v>
          </cell>
          <cell r="M4345">
            <v>2039738</v>
          </cell>
          <cell r="N4345">
            <v>2038710</v>
          </cell>
          <cell r="O4345" t="str">
            <v>NETWORK_GEO</v>
          </cell>
          <cell r="P4345">
            <v>13.92</v>
          </cell>
          <cell r="Q4345">
            <v>1</v>
          </cell>
          <cell r="R4345" t="str">
            <v>Seller Fulfilled</v>
          </cell>
          <cell r="T4345" t="str">
            <v>0ZUP5S20L2CO</v>
          </cell>
          <cell r="U4345" t="str">
            <v>20764608041202</v>
          </cell>
        </row>
        <row r="4346">
          <cell r="A4346" t="str">
            <v>5001-EACH</v>
          </cell>
          <cell r="B4346">
            <v>27696313</v>
          </cell>
          <cell r="C4346" t="str">
            <v>BAZIC Kraft Bubble Mailers #000 4"x7.25" Padded Cushion Envelope, 5-Count</v>
          </cell>
          <cell r="D4346" t="str">
            <v>RETIRED</v>
          </cell>
          <cell r="E4346" t="str">
            <v>UNPUBLISHED</v>
          </cell>
          <cell r="F4346" t="str">
            <v>Offer end date has passed</v>
          </cell>
          <cell r="G4346" t="str">
            <v>Office &amp; Stationery</v>
          </cell>
          <cell r="H4346" t="str">
            <v>Adhesive Tape Dispensers</v>
          </cell>
          <cell r="I4346">
            <v>12.99</v>
          </cell>
          <cell r="J4346" t="str">
            <v>USD</v>
          </cell>
          <cell r="K4346" t="str">
            <v>Base</v>
          </cell>
          <cell r="L4346" t="str">
            <v>Yes</v>
          </cell>
          <cell r="M4346">
            <v>2038710</v>
          </cell>
          <cell r="N4346">
            <v>2038710</v>
          </cell>
          <cell r="O4346" t="str">
            <v>NETWORK_GEO</v>
          </cell>
          <cell r="P4346">
            <v>0.98</v>
          </cell>
          <cell r="Q4346">
            <v>1</v>
          </cell>
          <cell r="R4346" t="str">
            <v>Seller Fulfilled</v>
          </cell>
          <cell r="T4346" t="str">
            <v>1I5XWFZ3GUPL</v>
          </cell>
          <cell r="U4346" t="str">
            <v>00764608050019</v>
          </cell>
        </row>
        <row r="4347">
          <cell r="A4347" t="str">
            <v>5042-CASE</v>
          </cell>
          <cell r="B4347">
            <v>518938653</v>
          </cell>
          <cell r="C4347" t="str">
            <v>BAZIC Sketch Pad 40 Sheets 9" X 9" Top Spiral Sketchbook Drawing Pads, 48-Pack</v>
          </cell>
          <cell r="D4347" t="str">
            <v>ACTIVE</v>
          </cell>
          <cell r="E4347" t="str">
            <v>PUBLISHED</v>
          </cell>
          <cell r="G4347" t="str">
            <v>Office &amp; Stationery</v>
          </cell>
          <cell r="H4347" t="str">
            <v>Writing Notebooks &amp; Sketch Books</v>
          </cell>
          <cell r="I4347">
            <v>88.67</v>
          </cell>
          <cell r="J4347" t="str">
            <v>USD</v>
          </cell>
          <cell r="K4347" t="str">
            <v>Base</v>
          </cell>
          <cell r="L4347">
            <v>88.67</v>
          </cell>
          <cell r="M4347">
            <v>2039723</v>
          </cell>
          <cell r="N4347">
            <v>2038710</v>
          </cell>
          <cell r="O4347" t="str">
            <v>NETWORK_GEO</v>
          </cell>
          <cell r="P4347">
            <v>0.04</v>
          </cell>
          <cell r="Q4347">
            <v>1</v>
          </cell>
          <cell r="R4347" t="str">
            <v>Seller Fulfilled</v>
          </cell>
          <cell r="T4347" t="str">
            <v>3TTEVLUG6EN7</v>
          </cell>
          <cell r="U4347" t="str">
            <v>20764608050426</v>
          </cell>
        </row>
        <row r="4348">
          <cell r="A4348" t="str">
            <v>595-CASE</v>
          </cell>
          <cell r="B4348">
            <v>395017039</v>
          </cell>
          <cell r="C4348" t="str">
            <v>BAZIC Pink Foam Board 20" X 30", Colored Foam Boards 3/16 Inch Thickness, 25-Pack</v>
          </cell>
          <cell r="D4348" t="str">
            <v>ARCHIVED</v>
          </cell>
          <cell r="E4348" t="str">
            <v>UNPUBLISHED</v>
          </cell>
          <cell r="F4348" t="str">
            <v>Offer end date has passed,No Match Found - Adjusted to your last submitted price</v>
          </cell>
          <cell r="G4348" t="str">
            <v>Home &amp; Garden</v>
          </cell>
          <cell r="H4348" t="str">
            <v>Plaques &amp; Signs</v>
          </cell>
          <cell r="I4348">
            <v>8.24</v>
          </cell>
          <cell r="J4348" t="str">
            <v>USD</v>
          </cell>
          <cell r="K4348" t="str">
            <v>Base</v>
          </cell>
          <cell r="L4348" t="str">
            <v>Yes</v>
          </cell>
          <cell r="M4348">
            <v>2038710</v>
          </cell>
          <cell r="N4348">
            <v>2038710</v>
          </cell>
          <cell r="O4348" t="str">
            <v>NETWORK_GEO</v>
          </cell>
          <cell r="P4348">
            <v>0.25</v>
          </cell>
          <cell r="Q4348">
            <v>1</v>
          </cell>
          <cell r="R4348" t="str">
            <v>Seller Fulfilled</v>
          </cell>
          <cell r="T4348" t="str">
            <v>0RU3SCGYHTQT</v>
          </cell>
          <cell r="U4348" t="str">
            <v>20764608005952</v>
          </cell>
        </row>
        <row r="4349">
          <cell r="A4349" t="str">
            <v>621-EACH</v>
          </cell>
          <cell r="B4349">
            <v>42795163</v>
          </cell>
          <cell r="C4349" t="str">
            <v>BAZIC Stand-Up Standard (26/6) Full Strip Stapler w/ 500 Ct. Staples [621]</v>
          </cell>
          <cell r="D4349" t="str">
            <v>ACTIVE</v>
          </cell>
          <cell r="E4349" t="str">
            <v>PUBLISHED</v>
          </cell>
          <cell r="G4349" t="str">
            <v>Office &amp; Stationery</v>
          </cell>
          <cell r="H4349" t="str">
            <v>Desk Staplers</v>
          </cell>
          <cell r="I4349">
            <v>11.65</v>
          </cell>
          <cell r="J4349" t="str">
            <v>USD</v>
          </cell>
          <cell r="K4349" t="str">
            <v>Base</v>
          </cell>
          <cell r="L4349">
            <v>11.65</v>
          </cell>
          <cell r="M4349">
            <v>2039910</v>
          </cell>
          <cell r="N4349" t="str">
            <v>NETWORK_GEO</v>
          </cell>
          <cell r="O4349">
            <v>0.54</v>
          </cell>
          <cell r="P4349" t="str">
            <v>"LB"</v>
          </cell>
          <cell r="Q4349">
            <v>1</v>
          </cell>
          <cell r="R4349" t="str">
            <v>Seller Fulfilled</v>
          </cell>
          <cell r="T4349" t="str">
            <v>3SILWCHGW6XL</v>
          </cell>
          <cell r="U4349" t="str">
            <v>00764608006214</v>
          </cell>
        </row>
        <row r="4350">
          <cell r="A4350" t="str">
            <v>70917-A-CASE</v>
          </cell>
          <cell r="B4350">
            <v>17464224276</v>
          </cell>
          <cell r="C4350" t="str">
            <v>Pop Up Animal Books, 4 Titles, Paperback, Fun Early Learning Story Picture Book, 48-Pack</v>
          </cell>
          <cell r="D4350" t="str">
            <v>RETIRED</v>
          </cell>
          <cell r="E4350" t="str">
            <v>UNPUBLISHED</v>
          </cell>
          <cell r="F4350" t="str">
            <v>Offer end date has passed</v>
          </cell>
          <cell r="G4350" t="str">
            <v>Books, Music &amp; Movies</v>
          </cell>
          <cell r="H4350" t="str">
            <v>Books</v>
          </cell>
          <cell r="I4350">
            <v>75.69</v>
          </cell>
          <cell r="J4350" t="str">
            <v>USD</v>
          </cell>
          <cell r="K4350" t="str">
            <v>Base</v>
          </cell>
          <cell r="M4350">
            <v>2038013</v>
          </cell>
          <cell r="N4350" t="str">
            <v>NETWORK_GEO</v>
          </cell>
          <cell r="O4350">
            <v>11.54</v>
          </cell>
          <cell r="P4350" t="str">
            <v>"LB"</v>
          </cell>
          <cell r="Q4350">
            <v>1</v>
          </cell>
          <cell r="R4350" t="str">
            <v>Seller Fulfilled</v>
          </cell>
          <cell r="T4350" t="str">
            <v>23MHCUX1BPJP</v>
          </cell>
          <cell r="U4350" t="str">
            <v>20814625070911</v>
          </cell>
        </row>
        <row r="4351">
          <cell r="A4351" t="str">
            <v>741-BOX</v>
          </cell>
          <cell r="B4351">
            <v>982404003</v>
          </cell>
          <cell r="C4351" t="str">
            <v>BAZIC Pre-Sharpened #2 HB Triangle Jumbo Pencils, (3/Pack), 24-Pack</v>
          </cell>
          <cell r="D4351" t="str">
            <v>ACTIVE</v>
          </cell>
          <cell r="E4351" t="str">
            <v>PUBLISHED</v>
          </cell>
          <cell r="G4351" t="str">
            <v>Office &amp; Stationery</v>
          </cell>
          <cell r="H4351" t="str">
            <v>Pencils</v>
          </cell>
          <cell r="I4351">
            <v>45</v>
          </cell>
          <cell r="J4351" t="str">
            <v>USD</v>
          </cell>
          <cell r="K4351" t="str">
            <v>Base</v>
          </cell>
          <cell r="M4351">
            <v>2039720</v>
          </cell>
          <cell r="N4351" t="str">
            <v>NETWORK_GEO</v>
          </cell>
          <cell r="O4351">
            <v>2.68</v>
          </cell>
          <cell r="P4351" t="str">
            <v>"LB"</v>
          </cell>
          <cell r="Q4351">
            <v>1</v>
          </cell>
          <cell r="R4351" t="str">
            <v>Seller Fulfilled</v>
          </cell>
          <cell r="T4351" t="str">
            <v>1E2AYFCR6ZKU</v>
          </cell>
          <cell r="U4351" t="str">
            <v>10764608007416</v>
          </cell>
        </row>
        <row r="4352">
          <cell r="A4352" t="str">
            <v>8000-EACH</v>
          </cell>
          <cell r="B4352">
            <v>626388306</v>
          </cell>
          <cell r="C4352" t="str">
            <v>BAZIC Products Back to School Kit Stationery Set, Multicolor, 66 Pieces</v>
          </cell>
          <cell r="D4352" t="str">
            <v>ACTIVE</v>
          </cell>
          <cell r="E4352" t="str">
            <v>PUBLISHED</v>
          </cell>
          <cell r="G4352" t="str">
            <v>Office &amp; Stationery</v>
          </cell>
          <cell r="H4352" t="str">
            <v>Stationery &amp; Stationery Sets</v>
          </cell>
          <cell r="I4352">
            <v>40.99</v>
          </cell>
          <cell r="J4352" t="str">
            <v>USD</v>
          </cell>
          <cell r="K4352" t="str">
            <v>Base</v>
          </cell>
          <cell r="L4352">
            <v>40.99</v>
          </cell>
          <cell r="M4352">
            <v>2038710</v>
          </cell>
          <cell r="N4352" t="str">
            <v>ALWAYS_TWO_DAY</v>
          </cell>
          <cell r="O4352">
            <v>2.2850000000000001</v>
          </cell>
          <cell r="P4352" t="str">
            <v>"LB"</v>
          </cell>
          <cell r="Q4352">
            <v>1</v>
          </cell>
          <cell r="R4352" t="str">
            <v>Walmart Fulfilled</v>
          </cell>
          <cell r="T4352" t="str">
            <v>65611XUBRG1Z</v>
          </cell>
          <cell r="U4352" t="str">
            <v>00764608080009</v>
          </cell>
        </row>
        <row r="4353">
          <cell r="A4353" t="str">
            <v>8027-CASE</v>
          </cell>
          <cell r="B4353">
            <v>5021331057</v>
          </cell>
          <cell r="C4353" t="str">
            <v>BAZIC Mailing Shipping Supplies Kit 26 Pieces, Packing Tape &amp; Heavy Duty Dispenser, Bubble Mailer, Shipping Label, Invisible Tape, Assorted Color Permanent Markers, Ideal Move and Ship Kit</v>
          </cell>
          <cell r="D4353" t="str">
            <v>RETIRED</v>
          </cell>
          <cell r="E4353" t="str">
            <v>UNPUBLISHED</v>
          </cell>
          <cell r="F4353" t="str">
            <v>Offer end date has passed</v>
          </cell>
          <cell r="G4353" t="str">
            <v>Office &amp; Stationery</v>
          </cell>
          <cell r="H4353" t="str">
            <v>Markers</v>
          </cell>
          <cell r="I4353">
            <v>41.19</v>
          </cell>
          <cell r="J4353" t="str">
            <v>USD</v>
          </cell>
          <cell r="K4353" t="str">
            <v>Base</v>
          </cell>
          <cell r="M4353">
            <v>2039746</v>
          </cell>
          <cell r="O4353">
            <v>6</v>
          </cell>
          <cell r="P4353" t="str">
            <v>"LB"</v>
          </cell>
          <cell r="Q4353">
            <v>1</v>
          </cell>
          <cell r="R4353" t="str">
            <v>WFS Eligible</v>
          </cell>
          <cell r="T4353" t="str">
            <v>6GNZEK77SN0K</v>
          </cell>
          <cell r="U4353" t="str">
            <v>00463722036199</v>
          </cell>
        </row>
        <row r="4354">
          <cell r="A4354" t="str">
            <v>8212-CASE</v>
          </cell>
          <cell r="B4354">
            <v>16935760961</v>
          </cell>
          <cell r="C4354" t="str">
            <v>BAZIC White Envelope #10 Gummed Seal 4 1/8 x 9 1/2, Mailing Envelopes, 1200-Count</v>
          </cell>
          <cell r="D4354" t="str">
            <v>ACTIVE</v>
          </cell>
          <cell r="E4354" t="str">
            <v>PUBLISHED</v>
          </cell>
          <cell r="G4354" t="str">
            <v>Office &amp; Stationery</v>
          </cell>
          <cell r="H4354" t="str">
            <v>Envelopes</v>
          </cell>
          <cell r="I4354">
            <v>46.19</v>
          </cell>
          <cell r="J4354" t="str">
            <v>USD</v>
          </cell>
          <cell r="K4354" t="str">
            <v>Base</v>
          </cell>
          <cell r="L4354">
            <v>46.19</v>
          </cell>
          <cell r="M4354">
            <v>2038710</v>
          </cell>
          <cell r="N4354" t="str">
            <v>NETWORK_GEO</v>
          </cell>
          <cell r="O4354">
            <v>13.92</v>
          </cell>
          <cell r="P4354" t="str">
            <v>"LB"</v>
          </cell>
          <cell r="Q4354">
            <v>1</v>
          </cell>
          <cell r="R4354" t="str">
            <v>Seller Fulfilled</v>
          </cell>
          <cell r="T4354" t="str">
            <v>6EG87DYCBGGY</v>
          </cell>
          <cell r="U4354" t="str">
            <v>20764608082120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Group Name</v>
          </cell>
          <cell r="E1" t="str">
            <v>Country of Origin</v>
          </cell>
          <cell r="F1" t="str">
            <v>Available Qty</v>
          </cell>
          <cell r="G1" t="str">
            <v>Picture</v>
          </cell>
          <cell r="H1" t="str">
            <v>Price List MSRP PIECE</v>
          </cell>
          <cell r="I1" t="str">
            <v>Price List MSRP BOX</v>
          </cell>
          <cell r="J1" t="str">
            <v>Price List 300</v>
          </cell>
          <cell r="K1" t="str">
            <v>Price List 750</v>
          </cell>
          <cell r="L1" t="str">
            <v>Price List 1500</v>
          </cell>
          <cell r="M1" t="str">
            <v>Price List 2500</v>
          </cell>
          <cell r="N1" t="str">
            <v>Price List 03</v>
          </cell>
          <cell r="O1" t="str">
            <v>UoM Group</v>
          </cell>
          <cell r="P1" t="str">
            <v>Qty Cases Per Pallet</v>
          </cell>
          <cell r="Q1" t="str">
            <v>Case Qty</v>
          </cell>
          <cell r="R1" t="str">
            <v>Case Length</v>
          </cell>
          <cell r="S1" t="str">
            <v>Case Width</v>
          </cell>
          <cell r="T1" t="str">
            <v>Case Height</v>
          </cell>
          <cell r="U1" t="str">
            <v>Case Volume</v>
          </cell>
          <cell r="V1" t="str">
            <v>Case Weight</v>
          </cell>
          <cell r="W1" t="str">
            <v>Case Barcode</v>
          </cell>
          <cell r="X1" t="str">
            <v>Box Qty</v>
          </cell>
        </row>
        <row r="2">
          <cell r="B2">
            <v>11002</v>
          </cell>
          <cell r="C2" t="str">
            <v>BAZIC 8 FL OZ (236 mL) Wood Glue</v>
          </cell>
          <cell r="D2" t="str">
            <v>DISCONTINUE</v>
          </cell>
          <cell r="E2" t="str">
            <v>CHINA</v>
          </cell>
          <cell r="F2">
            <v>0</v>
          </cell>
          <cell r="G2" t="str">
            <v>=HYPERLINK("http://www.bangkit.com/images/11002.jpg","CLICK HERE")</v>
          </cell>
          <cell r="H2">
            <v>6.99</v>
          </cell>
          <cell r="I2">
            <v>5.99</v>
          </cell>
          <cell r="J2">
            <v>3.5</v>
          </cell>
          <cell r="K2">
            <v>3.5</v>
          </cell>
          <cell r="L2">
            <v>3.5</v>
          </cell>
          <cell r="M2">
            <v>2.5</v>
          </cell>
          <cell r="N2">
            <v>1.9</v>
          </cell>
          <cell r="O2" t="str">
            <v>CS-60-5-1</v>
          </cell>
          <cell r="P2">
            <v>24</v>
          </cell>
          <cell r="Q2">
            <v>60</v>
          </cell>
          <cell r="R2">
            <v>19.3</v>
          </cell>
          <cell r="S2">
            <v>17.920000000000002</v>
          </cell>
          <cell r="T2">
            <v>16.93</v>
          </cell>
          <cell r="U2" t="str">
            <v>3.388510</v>
          </cell>
          <cell r="V2">
            <v>14.11</v>
          </cell>
          <cell r="W2" t="str">
            <v>819847027473</v>
          </cell>
          <cell r="X2">
            <v>5</v>
          </cell>
        </row>
        <row r="3">
          <cell r="B3" t="str">
            <v>BRB-5201SA</v>
          </cell>
          <cell r="C3" t="str">
            <v>BINRONG KN95 Respirator Mask (10/Pack)</v>
          </cell>
          <cell r="D3" t="str">
            <v>DISCONTINUE</v>
          </cell>
          <cell r="E3" t="str">
            <v>CHINA</v>
          </cell>
          <cell r="F3">
            <v>0</v>
          </cell>
          <cell r="G3" t="str">
            <v>=HYPERLINK("http://www.bangkit.com/images/BRB-5201SA.jpg","CLICK HERE")</v>
          </cell>
          <cell r="H3">
            <v>7.99</v>
          </cell>
          <cell r="I3">
            <v>6.99</v>
          </cell>
          <cell r="J3">
            <v>3.9</v>
          </cell>
          <cell r="K3">
            <v>3.9</v>
          </cell>
          <cell r="L3">
            <v>3.9</v>
          </cell>
          <cell r="M3">
            <v>2.9</v>
          </cell>
          <cell r="N3">
            <v>2.9</v>
          </cell>
          <cell r="O3" t="str">
            <v>CS-100-5-1</v>
          </cell>
          <cell r="P3">
            <v>30</v>
          </cell>
          <cell r="Q3">
            <v>100</v>
          </cell>
          <cell r="R3">
            <v>26.5</v>
          </cell>
          <cell r="S3">
            <v>15.5</v>
          </cell>
          <cell r="T3">
            <v>15</v>
          </cell>
          <cell r="U3" t="str">
            <v>3.565540</v>
          </cell>
          <cell r="V3">
            <v>17.3</v>
          </cell>
          <cell r="W3" t="str">
            <v>BRB-5201SACASE</v>
          </cell>
          <cell r="X3">
            <v>5</v>
          </cell>
        </row>
        <row r="4">
          <cell r="B4" t="str">
            <v>BRP-5202-A</v>
          </cell>
          <cell r="C4" t="str">
            <v>BAZIC Bright Colors Fine Tip Dry-Erase Markers (6/Pack)</v>
          </cell>
          <cell r="D4" t="str">
            <v>DISCONTINUE</v>
          </cell>
          <cell r="E4" t="str">
            <v>CHINA</v>
          </cell>
          <cell r="F4">
            <v>0</v>
          </cell>
          <cell r="G4" t="str">
            <v>=HYPERLINK("http://www.bangkit.com/images/BRP-5202.jpg","CLICK HERE")</v>
          </cell>
          <cell r="H4">
            <v>1.99</v>
          </cell>
          <cell r="I4">
            <v>1.79</v>
          </cell>
          <cell r="J4">
            <v>1</v>
          </cell>
          <cell r="K4">
            <v>1</v>
          </cell>
          <cell r="L4">
            <v>1</v>
          </cell>
          <cell r="M4">
            <v>0.69</v>
          </cell>
          <cell r="N4">
            <v>0.59</v>
          </cell>
          <cell r="O4" t="str">
            <v>CS-200-5-1</v>
          </cell>
          <cell r="P4">
            <v>30</v>
          </cell>
          <cell r="Q4">
            <v>200</v>
          </cell>
          <cell r="R4">
            <v>18.71</v>
          </cell>
          <cell r="S4">
            <v>17.329999999999998</v>
          </cell>
          <cell r="T4">
            <v>15.63</v>
          </cell>
          <cell r="U4" t="str">
            <v>2.932840</v>
          </cell>
          <cell r="V4">
            <v>21.08</v>
          </cell>
          <cell r="W4" t="str">
            <v>20697309682446b</v>
          </cell>
          <cell r="X4">
            <v>5</v>
          </cell>
        </row>
        <row r="5">
          <cell r="B5" t="str">
            <v>BWZ-01</v>
          </cell>
          <cell r="C5" t="str">
            <v>TYPE ITEM #LCP5202</v>
          </cell>
          <cell r="D5" t="str">
            <v>DISCONTINUE</v>
          </cell>
          <cell r="E5" t="str">
            <v>CHINA</v>
          </cell>
          <cell r="F5">
            <v>0</v>
          </cell>
          <cell r="G5" t="str">
            <v>=HYPERLINK("http://www.bangkit.com/images/BWZ-01.jpg","CLICK HERE")</v>
          </cell>
          <cell r="H5">
            <v>9.99</v>
          </cell>
          <cell r="I5">
            <v>8.99</v>
          </cell>
          <cell r="J5">
            <v>5.9</v>
          </cell>
          <cell r="K5">
            <v>5.9</v>
          </cell>
          <cell r="L5">
            <v>5.9</v>
          </cell>
          <cell r="M5">
            <v>4.9000000000000004</v>
          </cell>
          <cell r="N5">
            <v>3.9</v>
          </cell>
          <cell r="O5" t="str">
            <v>CS-200-5-1</v>
          </cell>
          <cell r="P5">
            <v>25</v>
          </cell>
          <cell r="Q5">
            <v>200</v>
          </cell>
          <cell r="R5">
            <v>20.87</v>
          </cell>
          <cell r="S5">
            <v>16.54</v>
          </cell>
          <cell r="T5">
            <v>15.75</v>
          </cell>
          <cell r="U5" t="str">
            <v>3.146260</v>
          </cell>
          <cell r="V5">
            <v>20.95</v>
          </cell>
          <cell r="W5" t="str">
            <v>bwz-011</v>
          </cell>
          <cell r="X5">
            <v>5</v>
          </cell>
        </row>
        <row r="6">
          <cell r="B6" t="str">
            <v>LCP-5201</v>
          </cell>
          <cell r="C6" t="str">
            <v>BAZIC 6 Primary Colors Dual Tip Sketch Markers</v>
          </cell>
          <cell r="D6" t="str">
            <v>DISCONTINUE</v>
          </cell>
          <cell r="E6" t="str">
            <v>CHINA</v>
          </cell>
          <cell r="F6">
            <v>0</v>
          </cell>
          <cell r="G6" t="str">
            <v>=HYPERLINK("http://www.bangkit.com/images/LCP-5201.jpg","CLICK HERE")</v>
          </cell>
          <cell r="H6">
            <v>3.99</v>
          </cell>
          <cell r="I6">
            <v>3.79</v>
          </cell>
          <cell r="J6">
            <v>2.5</v>
          </cell>
          <cell r="K6">
            <v>2.5</v>
          </cell>
          <cell r="L6">
            <v>2.5</v>
          </cell>
          <cell r="M6">
            <v>1.9</v>
          </cell>
          <cell r="N6">
            <v>1.5</v>
          </cell>
          <cell r="O6" t="str">
            <v>CS-200-5-1</v>
          </cell>
          <cell r="P6">
            <v>20</v>
          </cell>
          <cell r="Q6">
            <v>200</v>
          </cell>
          <cell r="R6">
            <v>22.45</v>
          </cell>
          <cell r="S6">
            <v>18.510000000000002</v>
          </cell>
          <cell r="T6">
            <v>16.149999999999999</v>
          </cell>
          <cell r="U6" t="str">
            <v>3.883750</v>
          </cell>
          <cell r="V6">
            <v>22.49</v>
          </cell>
          <cell r="W6" t="str">
            <v>LCP-5201a</v>
          </cell>
          <cell r="X6">
            <v>5</v>
          </cell>
        </row>
        <row r="7">
          <cell r="B7" t="str">
            <v>LCP5202</v>
          </cell>
          <cell r="C7" t="str">
            <v>OFFER ITEM #LCP-5201</v>
          </cell>
          <cell r="D7" t="str">
            <v>DISCONTINUE</v>
          </cell>
          <cell r="E7" t="str">
            <v>CHINA</v>
          </cell>
          <cell r="F7">
            <v>0</v>
          </cell>
          <cell r="G7" t="str">
            <v>=HYPERLINK("http://www.bangkit.com/images/LCP5202.jpg","CLICK HERE")</v>
          </cell>
          <cell r="H7">
            <v>3.99</v>
          </cell>
          <cell r="I7">
            <v>3.79</v>
          </cell>
          <cell r="J7">
            <v>2.5</v>
          </cell>
          <cell r="K7">
            <v>2.5</v>
          </cell>
          <cell r="L7">
            <v>2.5</v>
          </cell>
          <cell r="M7">
            <v>1.9</v>
          </cell>
          <cell r="N7">
            <v>1.5</v>
          </cell>
          <cell r="O7" t="str">
            <v>CS-200-5-1</v>
          </cell>
          <cell r="P7">
            <v>20</v>
          </cell>
          <cell r="Q7">
            <v>200</v>
          </cell>
          <cell r="R7">
            <v>22.45</v>
          </cell>
          <cell r="S7">
            <v>18.510000000000002</v>
          </cell>
          <cell r="T7">
            <v>16.149999999999999</v>
          </cell>
          <cell r="U7" t="str">
            <v>3.883750</v>
          </cell>
          <cell r="V7">
            <v>22.49</v>
          </cell>
          <cell r="W7" t="str">
            <v>LCP5202a</v>
          </cell>
          <cell r="X7">
            <v>5</v>
          </cell>
        </row>
        <row r="8">
          <cell r="B8" t="str">
            <v>SG051</v>
          </cell>
          <cell r="C8" t="str">
            <v>BAZIC 6 Pastel Colors Dual Tip Sketch Markers</v>
          </cell>
          <cell r="D8" t="str">
            <v>DISCONTINUE</v>
          </cell>
          <cell r="E8" t="str">
            <v>CHINA</v>
          </cell>
          <cell r="F8">
            <v>0</v>
          </cell>
          <cell r="G8" t="str">
            <v>=HYPERLINK("http://www.bangkit.com/images/SG051.jpg","CLICK HERE")</v>
          </cell>
          <cell r="H8">
            <v>6.99</v>
          </cell>
          <cell r="I8">
            <v>5.99</v>
          </cell>
          <cell r="J8">
            <v>3.5</v>
          </cell>
          <cell r="K8">
            <v>3.5</v>
          </cell>
          <cell r="L8">
            <v>3.5</v>
          </cell>
          <cell r="M8">
            <v>2.5</v>
          </cell>
          <cell r="N8">
            <v>1.9</v>
          </cell>
          <cell r="O8" t="str">
            <v>CS-200-5-1</v>
          </cell>
          <cell r="P8">
            <v>32</v>
          </cell>
          <cell r="Q8">
            <v>200</v>
          </cell>
          <cell r="R8">
            <v>27.2</v>
          </cell>
          <cell r="S8">
            <v>16</v>
          </cell>
          <cell r="T8">
            <v>15.8</v>
          </cell>
          <cell r="U8" t="str">
            <v>3.979260</v>
          </cell>
          <cell r="V8">
            <v>37.5</v>
          </cell>
          <cell r="W8" t="str">
            <v>20683318406791</v>
          </cell>
          <cell r="X8">
            <v>5</v>
          </cell>
        </row>
        <row r="9">
          <cell r="B9" t="str">
            <v>SG055W</v>
          </cell>
          <cell r="C9" t="str">
            <v>BAZIC 6 Metallic Colors Markers</v>
          </cell>
          <cell r="D9" t="str">
            <v>DISCONTINUE</v>
          </cell>
          <cell r="E9" t="str">
            <v>CHINA</v>
          </cell>
          <cell r="F9">
            <v>0</v>
          </cell>
          <cell r="G9" t="str">
            <v>=HYPERLINK("http://www.bangkit.com/images/SG055W.jpg","CLICK HERE")</v>
          </cell>
          <cell r="H9">
            <v>4.99</v>
          </cell>
          <cell r="I9">
            <v>4.79</v>
          </cell>
          <cell r="J9">
            <v>2.5</v>
          </cell>
          <cell r="K9">
            <v>2.5</v>
          </cell>
          <cell r="L9">
            <v>2.5</v>
          </cell>
          <cell r="M9">
            <v>1.9</v>
          </cell>
          <cell r="N9">
            <v>1.5</v>
          </cell>
          <cell r="O9" t="str">
            <v>CS-80-5-1</v>
          </cell>
          <cell r="P9">
            <v>50</v>
          </cell>
          <cell r="Q9">
            <v>80</v>
          </cell>
          <cell r="R9">
            <v>30.71</v>
          </cell>
          <cell r="S9">
            <v>24.41</v>
          </cell>
          <cell r="T9">
            <v>11.82</v>
          </cell>
          <cell r="U9" t="str">
            <v>5.127690</v>
          </cell>
          <cell r="V9">
            <v>36</v>
          </cell>
          <cell r="W9" t="str">
            <v>20683318403851</v>
          </cell>
          <cell r="X9">
            <v>5</v>
          </cell>
        </row>
        <row r="10">
          <cell r="B10">
            <v>2071</v>
          </cell>
          <cell r="C10" t="str">
            <v>BAZIC 8 FL OZ (236 mL) Wood Glue</v>
          </cell>
          <cell r="D10" t="str">
            <v>ADHESIVE - PROJECT</v>
          </cell>
          <cell r="E10" t="str">
            <v>CHINA</v>
          </cell>
          <cell r="F10">
            <v>2792</v>
          </cell>
          <cell r="G10" t="str">
            <v>=HYPERLINK("http://www.bangkit.com/images/2071.jpg","CLICK HERE")</v>
          </cell>
          <cell r="H10">
            <v>2.99</v>
          </cell>
          <cell r="I10">
            <v>2.69</v>
          </cell>
          <cell r="J10">
            <v>1.95</v>
          </cell>
          <cell r="K10">
            <v>1.5</v>
          </cell>
          <cell r="L10">
            <v>1.3</v>
          </cell>
          <cell r="M10">
            <v>1</v>
          </cell>
          <cell r="N10">
            <v>0.8</v>
          </cell>
          <cell r="O10" t="str">
            <v>CS-24-6-1</v>
          </cell>
          <cell r="P10">
            <v>84</v>
          </cell>
          <cell r="Q10">
            <v>24</v>
          </cell>
          <cell r="R10">
            <v>13</v>
          </cell>
          <cell r="S10">
            <v>9.5</v>
          </cell>
          <cell r="T10">
            <v>8.25</v>
          </cell>
          <cell r="U10" t="str">
            <v>0.589630</v>
          </cell>
          <cell r="V10">
            <v>14.86</v>
          </cell>
          <cell r="W10" t="str">
            <v>20764608020719</v>
          </cell>
          <cell r="X10">
            <v>6</v>
          </cell>
        </row>
        <row r="11">
          <cell r="B11">
            <v>3447</v>
          </cell>
          <cell r="C11" t="str">
            <v>OFFER ITEM #3445</v>
          </cell>
          <cell r="D11" t="str">
            <v>DISCONTINUE</v>
          </cell>
          <cell r="E11" t="str">
            <v>CHINA</v>
          </cell>
          <cell r="F11">
            <v>0</v>
          </cell>
          <cell r="G11" t="str">
            <v>=HYPERLINK("http://www.bangkit.com/images/3447.jpg","CLICK HERE")</v>
          </cell>
          <cell r="H11">
            <v>3.99</v>
          </cell>
          <cell r="I11">
            <v>3.59</v>
          </cell>
          <cell r="J11">
            <v>1.85</v>
          </cell>
          <cell r="K11">
            <v>1.4</v>
          </cell>
          <cell r="L11">
            <v>1.1000000000000001</v>
          </cell>
          <cell r="M11">
            <v>0.89</v>
          </cell>
          <cell r="N11">
            <v>0.79</v>
          </cell>
          <cell r="O11" t="str">
            <v>CS-72-6-1</v>
          </cell>
          <cell r="P11">
            <v>64</v>
          </cell>
          <cell r="Q11">
            <v>72</v>
          </cell>
          <cell r="R11">
            <v>16.5</v>
          </cell>
          <cell r="S11">
            <v>11.5</v>
          </cell>
          <cell r="T11">
            <v>11</v>
          </cell>
          <cell r="U11" t="str">
            <v>1.207900</v>
          </cell>
          <cell r="V11">
            <v>20.68</v>
          </cell>
          <cell r="W11" t="str">
            <v>20764608034471</v>
          </cell>
          <cell r="X11">
            <v>6</v>
          </cell>
        </row>
        <row r="12">
          <cell r="B12">
            <v>3448</v>
          </cell>
          <cell r="C12" t="str">
            <v>OFFER ITEM #3446</v>
          </cell>
          <cell r="D12" t="str">
            <v>DISCONTINUE</v>
          </cell>
          <cell r="E12" t="str">
            <v>CHINA</v>
          </cell>
          <cell r="F12">
            <v>0</v>
          </cell>
          <cell r="G12" t="str">
            <v>=HYPERLINK("http://www.bangkit.com/images/3448.jpg","CLICK HERE")</v>
          </cell>
          <cell r="H12">
            <v>3.59</v>
          </cell>
          <cell r="I12">
            <v>3.19</v>
          </cell>
          <cell r="J12">
            <v>0.95</v>
          </cell>
          <cell r="K12">
            <v>0.95</v>
          </cell>
          <cell r="L12">
            <v>0.95</v>
          </cell>
          <cell r="M12">
            <v>0.79</v>
          </cell>
          <cell r="N12">
            <v>0.79</v>
          </cell>
          <cell r="O12" t="str">
            <v>CS-72-6-1</v>
          </cell>
          <cell r="P12">
            <v>63</v>
          </cell>
          <cell r="Q12">
            <v>72</v>
          </cell>
          <cell r="R12">
            <v>16.5</v>
          </cell>
          <cell r="S12">
            <v>11.5</v>
          </cell>
          <cell r="T12">
            <v>11</v>
          </cell>
          <cell r="U12" t="str">
            <v>1.207900</v>
          </cell>
          <cell r="V12">
            <v>20</v>
          </cell>
          <cell r="W12" t="str">
            <v>20764608034488</v>
          </cell>
          <cell r="X12">
            <v>6</v>
          </cell>
        </row>
        <row r="13">
          <cell r="B13">
            <v>6781</v>
          </cell>
          <cell r="C13" t="str">
            <v>BAZIC 20 Color Super Tip Washable Markers</v>
          </cell>
          <cell r="D13" t="str">
            <v>DISCONTINUE</v>
          </cell>
          <cell r="E13" t="str">
            <v>CHINA</v>
          </cell>
          <cell r="F13">
            <v>0</v>
          </cell>
          <cell r="G13" t="str">
            <v>=HYPERLINK("http://www.bangkit.com/images/6781.jpg","CLICK HERE")</v>
          </cell>
          <cell r="H13">
            <v>1.99</v>
          </cell>
          <cell r="I13">
            <v>1.79</v>
          </cell>
          <cell r="J13">
            <v>1</v>
          </cell>
          <cell r="K13">
            <v>1</v>
          </cell>
          <cell r="L13">
            <v>1</v>
          </cell>
          <cell r="M13">
            <v>0.59</v>
          </cell>
          <cell r="N13">
            <v>0.49</v>
          </cell>
          <cell r="O13" t="str">
            <v>CS-60-6-1</v>
          </cell>
          <cell r="P13">
            <v>42</v>
          </cell>
          <cell r="Q13">
            <v>60</v>
          </cell>
          <cell r="R13">
            <v>19</v>
          </cell>
          <cell r="S13">
            <v>13</v>
          </cell>
          <cell r="T13">
            <v>13</v>
          </cell>
          <cell r="U13" t="str">
            <v>1.858220</v>
          </cell>
          <cell r="V13">
            <v>7.5</v>
          </cell>
          <cell r="W13" t="str">
            <v>20764608067813</v>
          </cell>
          <cell r="X13">
            <v>6</v>
          </cell>
        </row>
        <row r="14">
          <cell r="B14" t="str">
            <v>G01442</v>
          </cell>
          <cell r="C14" t="str">
            <v>BAZIC Heavy Duty Self Loading Cutter w/ Grip + 2 Replacement Blades</v>
          </cell>
          <cell r="D14" t="str">
            <v>DISCONTINUE</v>
          </cell>
          <cell r="E14" t="str">
            <v>CHINA</v>
          </cell>
          <cell r="F14">
            <v>0</v>
          </cell>
          <cell r="G14" t="str">
            <v>=HYPERLINK("http://www.bangkit.com/images/G01442.jpg","CLICK HERE")</v>
          </cell>
          <cell r="H14">
            <v>1.99</v>
          </cell>
          <cell r="I14">
            <v>1.79</v>
          </cell>
          <cell r="J14">
            <v>0.9</v>
          </cell>
          <cell r="K14">
            <v>0.9</v>
          </cell>
          <cell r="L14">
            <v>0.9</v>
          </cell>
          <cell r="M14">
            <v>0.69</v>
          </cell>
          <cell r="N14">
            <v>0.59</v>
          </cell>
          <cell r="O14" t="str">
            <v>CS-32-8-1</v>
          </cell>
          <cell r="P14">
            <v>100</v>
          </cell>
          <cell r="Q14">
            <v>32</v>
          </cell>
          <cell r="R14">
            <v>14.9</v>
          </cell>
          <cell r="S14">
            <v>10.6</v>
          </cell>
          <cell r="T14">
            <v>6.29</v>
          </cell>
          <cell r="U14" t="str">
            <v>0.574910</v>
          </cell>
          <cell r="V14">
            <v>8.77</v>
          </cell>
          <cell r="W14" t="str">
            <v>10812898014437</v>
          </cell>
          <cell r="X14">
            <v>8</v>
          </cell>
        </row>
        <row r="15">
          <cell r="B15">
            <v>6705</v>
          </cell>
          <cell r="C15" t="str">
            <v>KN95 Respirator Mask - Black</v>
          </cell>
          <cell r="D15" t="str">
            <v>DISCONTINUE</v>
          </cell>
          <cell r="E15" t="str">
            <v>CHINA</v>
          </cell>
          <cell r="F15">
            <v>0</v>
          </cell>
          <cell r="G15" t="str">
            <v>=HYPERLINK("http://www.bangkit.com/images/6705.jpg","CLICK HERE")</v>
          </cell>
          <cell r="H15">
            <v>1.79</v>
          </cell>
          <cell r="I15">
            <v>1.49</v>
          </cell>
          <cell r="J15">
            <v>0.8</v>
          </cell>
          <cell r="K15">
            <v>0.79</v>
          </cell>
          <cell r="L15">
            <v>0.79</v>
          </cell>
          <cell r="M15">
            <v>0.59</v>
          </cell>
          <cell r="N15">
            <v>0.49</v>
          </cell>
          <cell r="O15" t="str">
            <v>CS-1800-10-1</v>
          </cell>
          <cell r="P15">
            <v>20</v>
          </cell>
          <cell r="Q15">
            <v>1800</v>
          </cell>
          <cell r="R15">
            <v>23.63</v>
          </cell>
          <cell r="S15">
            <v>17.72</v>
          </cell>
          <cell r="T15">
            <v>15.75</v>
          </cell>
          <cell r="U15" t="str">
            <v>3.816490</v>
          </cell>
          <cell r="V15">
            <v>25.36</v>
          </cell>
          <cell r="W15" t="str">
            <v>6705CASE</v>
          </cell>
          <cell r="X15">
            <v>10</v>
          </cell>
        </row>
        <row r="16">
          <cell r="B16">
            <v>6722</v>
          </cell>
          <cell r="C16" t="str">
            <v>BAZIC Black Chisel Tip Dry-Erase Markers (12/Box)</v>
          </cell>
          <cell r="D16" t="str">
            <v>DISCONTINUE</v>
          </cell>
          <cell r="E16" t="str">
            <v>CHINA</v>
          </cell>
          <cell r="F16">
            <v>0</v>
          </cell>
          <cell r="G16" t="str">
            <v>=HYPERLINK("http://www.bangkit.com/images/6722.jpg","CLICK HERE")</v>
          </cell>
          <cell r="H16">
            <v>2.59</v>
          </cell>
          <cell r="I16">
            <v>2.39</v>
          </cell>
          <cell r="J16">
            <v>1</v>
          </cell>
          <cell r="K16">
            <v>1</v>
          </cell>
          <cell r="L16">
            <v>1</v>
          </cell>
          <cell r="M16">
            <v>0.79</v>
          </cell>
          <cell r="N16">
            <v>0.69</v>
          </cell>
          <cell r="O16" t="str">
            <v>CS-400-10-1</v>
          </cell>
          <cell r="P16">
            <v>30</v>
          </cell>
          <cell r="Q16">
            <v>400</v>
          </cell>
          <cell r="R16">
            <v>22.45</v>
          </cell>
          <cell r="S16">
            <v>15.16</v>
          </cell>
          <cell r="T16">
            <v>14.57</v>
          </cell>
          <cell r="U16" t="str">
            <v>2.869670</v>
          </cell>
          <cell r="V16">
            <v>21.61</v>
          </cell>
          <cell r="W16" t="str">
            <v>20764608067226</v>
          </cell>
          <cell r="X16">
            <v>10</v>
          </cell>
        </row>
        <row r="17">
          <cell r="B17">
            <v>6780</v>
          </cell>
          <cell r="C17" t="str">
            <v>BAZIC Bright Colors Chisel Tip Dry-Erase Markers (12/Box)</v>
          </cell>
          <cell r="D17" t="str">
            <v>DISCONTINUE</v>
          </cell>
          <cell r="E17" t="str">
            <v>CHINA</v>
          </cell>
          <cell r="F17">
            <v>0</v>
          </cell>
          <cell r="G17" t="str">
            <v>=HYPERLINK("http://www.bangkit.com/images/6780.jpg","CLICK HERE")</v>
          </cell>
          <cell r="H17">
            <v>1.99</v>
          </cell>
          <cell r="I17">
            <v>1.79</v>
          </cell>
          <cell r="J17">
            <v>1</v>
          </cell>
          <cell r="K17">
            <v>1</v>
          </cell>
          <cell r="L17">
            <v>1</v>
          </cell>
          <cell r="M17">
            <v>0.49</v>
          </cell>
          <cell r="N17">
            <v>0.39</v>
          </cell>
          <cell r="O17" t="str">
            <v>CS-200-10-1</v>
          </cell>
          <cell r="P17">
            <v>25</v>
          </cell>
          <cell r="Q17">
            <v>200</v>
          </cell>
          <cell r="R17">
            <v>26.5</v>
          </cell>
          <cell r="S17">
            <v>16</v>
          </cell>
          <cell r="T17">
            <v>13.5</v>
          </cell>
          <cell r="U17" t="str">
            <v>3.312500</v>
          </cell>
          <cell r="V17">
            <v>12.88</v>
          </cell>
          <cell r="W17" t="str">
            <v>20764608067806</v>
          </cell>
          <cell r="X17">
            <v>10</v>
          </cell>
        </row>
        <row r="18">
          <cell r="B18">
            <v>6798</v>
          </cell>
          <cell r="C18" t="str">
            <v>BAZIC Assorted Colors Chisel Tip Desk Style Permanent Markers (12/Box)</v>
          </cell>
          <cell r="D18" t="str">
            <v>DISCONTINUE</v>
          </cell>
          <cell r="E18" t="str">
            <v>CHINA</v>
          </cell>
          <cell r="F18">
            <v>0</v>
          </cell>
          <cell r="G18" t="str">
            <v>=HYPERLINK("http://www.bangkit.com/images/6798.jpg","CLICK HERE")</v>
          </cell>
          <cell r="H18">
            <v>7.99</v>
          </cell>
          <cell r="I18">
            <v>6.99</v>
          </cell>
          <cell r="J18">
            <v>3.5</v>
          </cell>
          <cell r="K18">
            <v>3.5</v>
          </cell>
          <cell r="L18">
            <v>3.5</v>
          </cell>
          <cell r="M18">
            <v>2.5</v>
          </cell>
          <cell r="N18">
            <v>1.9</v>
          </cell>
          <cell r="O18" t="str">
            <v>CS-500-10-1</v>
          </cell>
          <cell r="P18">
            <v>30</v>
          </cell>
          <cell r="Q18">
            <v>500</v>
          </cell>
          <cell r="R18">
            <v>21.46</v>
          </cell>
          <cell r="S18">
            <v>11.42</v>
          </cell>
          <cell r="T18">
            <v>11.03</v>
          </cell>
          <cell r="U18" t="str">
            <v>1.564330</v>
          </cell>
          <cell r="V18">
            <v>21.39</v>
          </cell>
          <cell r="W18" t="str">
            <v>20764608067981</v>
          </cell>
          <cell r="X18">
            <v>10</v>
          </cell>
        </row>
        <row r="19">
          <cell r="B19" t="str">
            <v>FSK100004R</v>
          </cell>
          <cell r="C19" t="str">
            <v>BAZIC Black Colors Chisel Tip Desk Style Permanent Markers (12/Box)</v>
          </cell>
          <cell r="D19" t="str">
            <v>DISCONTINUE</v>
          </cell>
          <cell r="E19" t="str">
            <v>CHINA</v>
          </cell>
          <cell r="F19">
            <v>0</v>
          </cell>
          <cell r="G19" t="str">
            <v>=HYPERLINK("http://www.bazicproducts.com/images/1274.jpg","CLICK HERE")</v>
          </cell>
          <cell r="H19">
            <v>1.99</v>
          </cell>
          <cell r="I19">
            <v>1.79</v>
          </cell>
          <cell r="J19">
            <v>1</v>
          </cell>
          <cell r="K19">
            <v>1</v>
          </cell>
          <cell r="L19">
            <v>1</v>
          </cell>
          <cell r="M19">
            <v>0.79</v>
          </cell>
          <cell r="N19">
            <v>0.69</v>
          </cell>
          <cell r="O19" t="str">
            <v>CS-500-10-1</v>
          </cell>
          <cell r="P19">
            <v>24</v>
          </cell>
          <cell r="Q19">
            <v>500</v>
          </cell>
          <cell r="R19">
            <v>24.22</v>
          </cell>
          <cell r="S19">
            <v>22.05</v>
          </cell>
          <cell r="T19">
            <v>12.6</v>
          </cell>
          <cell r="U19" t="str">
            <v>3.894120</v>
          </cell>
          <cell r="V19">
            <v>26.46</v>
          </cell>
          <cell r="W19" t="str">
            <v>00855209006861</v>
          </cell>
          <cell r="X19">
            <v>10</v>
          </cell>
        </row>
        <row r="20">
          <cell r="B20" t="str">
            <v>MP9011</v>
          </cell>
          <cell r="C20" t="str">
            <v>BAZIC 12 Colors Classico Brush Markers</v>
          </cell>
          <cell r="D20" t="str">
            <v>DISCONTINUE</v>
          </cell>
          <cell r="E20" t="str">
            <v>CHINA</v>
          </cell>
          <cell r="F20">
            <v>0</v>
          </cell>
          <cell r="G20" t="str">
            <v>=HYPERLINK("http://www.bangkit.com/images/MP9011.jpg","CLICK HERE")</v>
          </cell>
          <cell r="H20">
            <v>2.4900000000000002</v>
          </cell>
          <cell r="I20">
            <v>1.99</v>
          </cell>
          <cell r="J20">
            <v>1.45</v>
          </cell>
          <cell r="K20">
            <v>1.1000000000000001</v>
          </cell>
          <cell r="L20">
            <v>0.85</v>
          </cell>
          <cell r="M20">
            <v>0.69</v>
          </cell>
          <cell r="N20">
            <v>0.59</v>
          </cell>
          <cell r="O20" t="str">
            <v>CS-500-10-1</v>
          </cell>
          <cell r="P20">
            <v>42</v>
          </cell>
          <cell r="Q20">
            <v>500</v>
          </cell>
          <cell r="R20">
            <v>24.41</v>
          </cell>
          <cell r="S20">
            <v>13.39</v>
          </cell>
          <cell r="T20">
            <v>10.83</v>
          </cell>
          <cell r="U20" t="str">
            <v>2.048490</v>
          </cell>
          <cell r="V20">
            <v>13</v>
          </cell>
          <cell r="W20" t="str">
            <v>20697054170946</v>
          </cell>
          <cell r="X20">
            <v>10</v>
          </cell>
        </row>
        <row r="21">
          <cell r="B21" t="str">
            <v>RF004-BLU</v>
          </cell>
          <cell r="C21" t="str">
            <v>BAZIC 20 Colors Felt Tip Washable Markers</v>
          </cell>
          <cell r="D21" t="str">
            <v>DISCONTINUE</v>
          </cell>
          <cell r="E21" t="str">
            <v>CHINA</v>
          </cell>
          <cell r="F21">
            <v>0</v>
          </cell>
          <cell r="G21" t="str">
            <v>=HYPERLINK("http://www.bangkit.com/images/","CLICK HERE")</v>
          </cell>
          <cell r="H21">
            <v>2.99</v>
          </cell>
          <cell r="I21">
            <v>2.79</v>
          </cell>
          <cell r="J21">
            <v>1.9</v>
          </cell>
          <cell r="K21">
            <v>1.9</v>
          </cell>
          <cell r="L21">
            <v>1.9</v>
          </cell>
          <cell r="M21">
            <v>1.3</v>
          </cell>
          <cell r="N21">
            <v>1</v>
          </cell>
          <cell r="O21" t="str">
            <v>CS-200-10-1</v>
          </cell>
          <cell r="P21">
            <v>55</v>
          </cell>
          <cell r="Q21">
            <v>200</v>
          </cell>
          <cell r="R21">
            <v>14.57</v>
          </cell>
          <cell r="S21">
            <v>14.18</v>
          </cell>
          <cell r="T21">
            <v>11.82</v>
          </cell>
          <cell r="U21" t="str">
            <v>1.413220</v>
          </cell>
          <cell r="V21">
            <v>14.33</v>
          </cell>
          <cell r="W21" t="str">
            <v>RF004-BLU-C</v>
          </cell>
          <cell r="X21">
            <v>10</v>
          </cell>
        </row>
        <row r="22">
          <cell r="B22">
            <v>2188</v>
          </cell>
          <cell r="C22" t="str">
            <v>BAZIC 0.7 FL OZ (20 mL) Correction Fluid w/ Foam Brush</v>
          </cell>
          <cell r="D22" t="str">
            <v>DISCONTINUE</v>
          </cell>
          <cell r="E22" t="str">
            <v>CHINA</v>
          </cell>
          <cell r="F22">
            <v>0</v>
          </cell>
          <cell r="G22" t="str">
            <v>=HYPERLINK("http://www.bangkit.com/images/02188.jpg","CLICK HERE")</v>
          </cell>
          <cell r="H22">
            <v>2.4900000000000002</v>
          </cell>
          <cell r="I22">
            <v>2.09</v>
          </cell>
          <cell r="J22">
            <v>1.45</v>
          </cell>
          <cell r="K22">
            <v>1.1000000000000001</v>
          </cell>
          <cell r="L22">
            <v>0.85</v>
          </cell>
          <cell r="M22">
            <v>0.69</v>
          </cell>
          <cell r="N22">
            <v>0.59</v>
          </cell>
          <cell r="O22" t="str">
            <v>CS-72-12-1</v>
          </cell>
          <cell r="P22">
            <v>30</v>
          </cell>
          <cell r="Q22">
            <v>72</v>
          </cell>
          <cell r="R22">
            <v>19.5</v>
          </cell>
          <cell r="S22">
            <v>18.399999999999999</v>
          </cell>
          <cell r="T22">
            <v>12.2</v>
          </cell>
          <cell r="U22" t="str">
            <v>2.533200</v>
          </cell>
          <cell r="V22">
            <v>22.68</v>
          </cell>
          <cell r="W22" t="str">
            <v>15678</v>
          </cell>
          <cell r="X22">
            <v>12</v>
          </cell>
        </row>
        <row r="23">
          <cell r="B23">
            <v>1202</v>
          </cell>
          <cell r="C23" t="str">
            <v>BAZIC Assorted Colors Fine Tip Dry-Erase Markers (6/Pack)</v>
          </cell>
          <cell r="D23" t="str">
            <v>MARKERS - DRY ERASE</v>
          </cell>
          <cell r="E23" t="str">
            <v>CHINA</v>
          </cell>
          <cell r="F23">
            <v>4688</v>
          </cell>
          <cell r="G23" t="str">
            <v>=HYPERLINK("http://www.bangkit.com/images/1202.jpg","CLICK HERE")</v>
          </cell>
          <cell r="H23">
            <v>2.99</v>
          </cell>
          <cell r="I23">
            <v>2.69</v>
          </cell>
          <cell r="J23">
            <v>1.95</v>
          </cell>
          <cell r="K23">
            <v>1.5</v>
          </cell>
          <cell r="L23">
            <v>1.3</v>
          </cell>
          <cell r="M23">
            <v>1</v>
          </cell>
          <cell r="N23">
            <v>0.8</v>
          </cell>
          <cell r="O23" t="str">
            <v>CS-72-12-1</v>
          </cell>
          <cell r="P23">
            <v>70</v>
          </cell>
          <cell r="Q23">
            <v>72</v>
          </cell>
          <cell r="R23">
            <v>22</v>
          </cell>
          <cell r="S23">
            <v>8.5</v>
          </cell>
          <cell r="T23">
            <v>8</v>
          </cell>
          <cell r="U23" t="str">
            <v>0.865740</v>
          </cell>
          <cell r="V23">
            <v>10.75</v>
          </cell>
          <cell r="W23" t="str">
            <v>20764608012028</v>
          </cell>
          <cell r="X23">
            <v>12</v>
          </cell>
        </row>
        <row r="24">
          <cell r="B24">
            <v>1203</v>
          </cell>
          <cell r="C24" t="str">
            <v>BAZIC Bright Colors Fine Tip Dry-Erase Markers (6/Pack)</v>
          </cell>
          <cell r="D24" t="str">
            <v>MARKERS - DRY ERASE</v>
          </cell>
          <cell r="E24" t="str">
            <v>CHINA</v>
          </cell>
          <cell r="F24">
            <v>6006</v>
          </cell>
          <cell r="G24" t="str">
            <v>=HYPERLINK("http://www.bangkit.com/images/1203.jpg","CLICK HERE")</v>
          </cell>
          <cell r="H24">
            <v>2.99</v>
          </cell>
          <cell r="I24">
            <v>2.69</v>
          </cell>
          <cell r="J24">
            <v>1.95</v>
          </cell>
          <cell r="K24">
            <v>1.5</v>
          </cell>
          <cell r="L24">
            <v>1.3</v>
          </cell>
          <cell r="M24">
            <v>1</v>
          </cell>
          <cell r="N24">
            <v>0.8</v>
          </cell>
          <cell r="O24" t="str">
            <v>CS-72-12-1</v>
          </cell>
          <cell r="P24">
            <v>81</v>
          </cell>
          <cell r="Q24">
            <v>72</v>
          </cell>
          <cell r="R24">
            <v>21.75</v>
          </cell>
          <cell r="S24">
            <v>8.25</v>
          </cell>
          <cell r="T24">
            <v>8</v>
          </cell>
          <cell r="U24" t="str">
            <v>0.830730</v>
          </cell>
          <cell r="V24">
            <v>10.6</v>
          </cell>
          <cell r="W24" t="str">
            <v>20764608012035</v>
          </cell>
          <cell r="X24">
            <v>12</v>
          </cell>
        </row>
        <row r="25">
          <cell r="B25">
            <v>1212</v>
          </cell>
          <cell r="C25" t="str">
            <v>BAZIC Liquid Chalk Markers (8/Pack)</v>
          </cell>
          <cell r="D25" t="str">
            <v>MARKERS - ART</v>
          </cell>
          <cell r="E25" t="str">
            <v>CHINA</v>
          </cell>
          <cell r="F25">
            <v>3068</v>
          </cell>
          <cell r="G25" t="str">
            <v>=HYPERLINK("http://www.bangkit.com/images/1212.jpg","CLICK HERE")</v>
          </cell>
          <cell r="H25">
            <v>19.989999999999998</v>
          </cell>
          <cell r="I25">
            <v>17.989999999999998</v>
          </cell>
          <cell r="J25">
            <v>11.6</v>
          </cell>
          <cell r="K25">
            <v>8.9</v>
          </cell>
          <cell r="L25">
            <v>7.3</v>
          </cell>
          <cell r="M25">
            <v>5.9</v>
          </cell>
          <cell r="N25">
            <v>4.5</v>
          </cell>
          <cell r="O25" t="str">
            <v>CS-48-12-1</v>
          </cell>
          <cell r="P25">
            <v>44</v>
          </cell>
          <cell r="Q25">
            <v>48</v>
          </cell>
          <cell r="R25">
            <v>15.5</v>
          </cell>
          <cell r="S25">
            <v>13</v>
          </cell>
          <cell r="T25">
            <v>12</v>
          </cell>
          <cell r="U25" t="str">
            <v>1.399310</v>
          </cell>
          <cell r="V25">
            <v>23.12</v>
          </cell>
          <cell r="W25" t="str">
            <v>20764608012127</v>
          </cell>
          <cell r="X25">
            <v>12</v>
          </cell>
        </row>
        <row r="26">
          <cell r="B26">
            <v>1221</v>
          </cell>
          <cell r="C26" t="str">
            <v>OFFER #1220</v>
          </cell>
          <cell r="D26" t="str">
            <v>DISCONTINUE</v>
          </cell>
          <cell r="E26" t="str">
            <v>CHINA</v>
          </cell>
          <cell r="F26">
            <v>0</v>
          </cell>
          <cell r="G26" t="str">
            <v>=HYPERLINK("http://www.bangkit.com/images/1221.jpg","CLICK HERE")</v>
          </cell>
          <cell r="H26">
            <v>3.99</v>
          </cell>
          <cell r="I26">
            <v>3.59</v>
          </cell>
          <cell r="J26">
            <v>2.6</v>
          </cell>
          <cell r="K26">
            <v>2</v>
          </cell>
          <cell r="L26">
            <v>1.6</v>
          </cell>
          <cell r="M26">
            <v>1.3</v>
          </cell>
          <cell r="N26">
            <v>1</v>
          </cell>
          <cell r="O26" t="str">
            <v>CS-72-12-1</v>
          </cell>
          <cell r="P26">
            <v>30</v>
          </cell>
          <cell r="Q26">
            <v>72</v>
          </cell>
          <cell r="R26">
            <v>20</v>
          </cell>
          <cell r="S26">
            <v>15</v>
          </cell>
          <cell r="T26">
            <v>11</v>
          </cell>
          <cell r="U26" t="str">
            <v>1.909720</v>
          </cell>
          <cell r="V26">
            <v>30.5</v>
          </cell>
          <cell r="W26" t="str">
            <v>20764608012219</v>
          </cell>
          <cell r="X26">
            <v>12</v>
          </cell>
        </row>
        <row r="27">
          <cell r="B27">
            <v>1222</v>
          </cell>
          <cell r="C27" t="str">
            <v>BAZIC 12 Colors Dual Tip Sketch Markers</v>
          </cell>
          <cell r="D27" t="str">
            <v>NEW ITEMS</v>
          </cell>
          <cell r="E27" t="str">
            <v>CHINA</v>
          </cell>
          <cell r="F27">
            <v>0</v>
          </cell>
          <cell r="G27" t="str">
            <v>=HYPERLINK("http://www.bazicproducts.com/images/17039.jpg","CLICK HERE")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CS-48-12-1</v>
          </cell>
          <cell r="P27">
            <v>30</v>
          </cell>
          <cell r="Q27">
            <v>48</v>
          </cell>
          <cell r="R27">
            <v>0</v>
          </cell>
          <cell r="S27">
            <v>0</v>
          </cell>
          <cell r="T27">
            <v>0</v>
          </cell>
          <cell r="U27" t="str">
            <v>0.000000</v>
          </cell>
          <cell r="V27">
            <v>0</v>
          </cell>
          <cell r="W27" t="str">
            <v>20764608012226</v>
          </cell>
          <cell r="X27">
            <v>12</v>
          </cell>
        </row>
        <row r="28">
          <cell r="B28" t="str">
            <v>1229-A</v>
          </cell>
          <cell r="C28" t="str">
            <v>BAZIC 6 Primary Colors Dual Tip Sketch Markers</v>
          </cell>
          <cell r="D28" t="str">
            <v>MARKERS - COLORING</v>
          </cell>
          <cell r="E28" t="str">
            <v>CHINA</v>
          </cell>
          <cell r="F28">
            <v>4422</v>
          </cell>
          <cell r="G28" t="str">
            <v>=HYPERLINK("http://www.bangkit.com/images/1229.jpg","CLICK HERE")</v>
          </cell>
          <cell r="H28">
            <v>7.99</v>
          </cell>
          <cell r="I28">
            <v>7.19</v>
          </cell>
          <cell r="J28">
            <v>3</v>
          </cell>
          <cell r="K28">
            <v>2.2999999999999998</v>
          </cell>
          <cell r="L28">
            <v>1.9</v>
          </cell>
          <cell r="M28">
            <v>1.5</v>
          </cell>
          <cell r="N28">
            <v>1.2</v>
          </cell>
          <cell r="O28" t="str">
            <v>CS-72-12-1</v>
          </cell>
          <cell r="P28">
            <v>80</v>
          </cell>
          <cell r="Q28">
            <v>72</v>
          </cell>
          <cell r="R28">
            <v>14</v>
          </cell>
          <cell r="S28">
            <v>13.25</v>
          </cell>
          <cell r="T28">
            <v>8.75</v>
          </cell>
          <cell r="U28" t="str">
            <v>0.939310</v>
          </cell>
          <cell r="V28">
            <v>18.100000000000001</v>
          </cell>
          <cell r="W28" t="str">
            <v>40764608012299</v>
          </cell>
          <cell r="X28">
            <v>12</v>
          </cell>
        </row>
        <row r="29">
          <cell r="B29" t="str">
            <v>1230-A</v>
          </cell>
          <cell r="C29" t="str">
            <v>BAZIC 6 Fluorescent Colors Dual Tip Sketch Markers</v>
          </cell>
          <cell r="D29" t="str">
            <v>MARKERS - COLORING</v>
          </cell>
          <cell r="E29" t="str">
            <v>CHINA</v>
          </cell>
          <cell r="F29">
            <v>5844</v>
          </cell>
          <cell r="G29" t="str">
            <v>=HYPERLINK("http://www.bangkit.com/images/1230.jpg","CLICK HERE")</v>
          </cell>
          <cell r="H29">
            <v>7.99</v>
          </cell>
          <cell r="I29">
            <v>7.19</v>
          </cell>
          <cell r="J29">
            <v>3</v>
          </cell>
          <cell r="K29">
            <v>2.2999999999999998</v>
          </cell>
          <cell r="L29">
            <v>1.9</v>
          </cell>
          <cell r="M29">
            <v>1.5</v>
          </cell>
          <cell r="N29">
            <v>1.2</v>
          </cell>
          <cell r="O29" t="str">
            <v>CS-72-12-1</v>
          </cell>
          <cell r="P29">
            <v>80</v>
          </cell>
          <cell r="Q29">
            <v>72</v>
          </cell>
          <cell r="R29">
            <v>14</v>
          </cell>
          <cell r="S29">
            <v>13.25</v>
          </cell>
          <cell r="T29">
            <v>8.75</v>
          </cell>
          <cell r="U29" t="str">
            <v>0.939310</v>
          </cell>
          <cell r="V29">
            <v>18.100000000000001</v>
          </cell>
          <cell r="W29" t="str">
            <v>40764608012305</v>
          </cell>
          <cell r="X29">
            <v>12</v>
          </cell>
        </row>
        <row r="30">
          <cell r="B30">
            <v>1231</v>
          </cell>
          <cell r="C30" t="str">
            <v>TYPE ITEM #1231-A</v>
          </cell>
          <cell r="D30" t="str">
            <v>DISCONTINUE</v>
          </cell>
          <cell r="E30" t="str">
            <v>CHINA</v>
          </cell>
          <cell r="F30">
            <v>0</v>
          </cell>
          <cell r="G30" t="str">
            <v>=HYPERLINK("http://www.bangkit.com/images/1231.jpg","CLICK HERE")</v>
          </cell>
          <cell r="H30">
            <v>7.99</v>
          </cell>
          <cell r="I30">
            <v>7.19</v>
          </cell>
          <cell r="J30">
            <v>3</v>
          </cell>
          <cell r="K30">
            <v>2.2999999999999998</v>
          </cell>
          <cell r="L30">
            <v>1.9</v>
          </cell>
          <cell r="M30">
            <v>1.5</v>
          </cell>
          <cell r="N30">
            <v>1.2</v>
          </cell>
          <cell r="O30" t="str">
            <v>CS-144-12-1</v>
          </cell>
          <cell r="P30">
            <v>32</v>
          </cell>
          <cell r="Q30">
            <v>144</v>
          </cell>
          <cell r="R30">
            <v>17.25</v>
          </cell>
          <cell r="S30">
            <v>14.25</v>
          </cell>
          <cell r="T30">
            <v>13.5</v>
          </cell>
          <cell r="U30" t="str">
            <v>1.920410</v>
          </cell>
          <cell r="V30">
            <v>41.82</v>
          </cell>
          <cell r="W30" t="str">
            <v>20764608012318</v>
          </cell>
          <cell r="X30">
            <v>12</v>
          </cell>
        </row>
        <row r="31">
          <cell r="B31" t="str">
            <v>1231-A</v>
          </cell>
          <cell r="C31" t="str">
            <v>BAZIC 6 Pastel Colors Dual Tip Sketch Markers</v>
          </cell>
          <cell r="D31" t="str">
            <v>MARKERS - COLORING</v>
          </cell>
          <cell r="E31" t="str">
            <v>CHINA</v>
          </cell>
          <cell r="F31">
            <v>4944</v>
          </cell>
          <cell r="G31" t="str">
            <v>=HYPERLINK("http://www.bangkit.com/images/1231.jpg","CLICK HERE")</v>
          </cell>
          <cell r="H31">
            <v>7.99</v>
          </cell>
          <cell r="I31">
            <v>7.19</v>
          </cell>
          <cell r="J31">
            <v>3</v>
          </cell>
          <cell r="K31">
            <v>2.2999999999999998</v>
          </cell>
          <cell r="L31">
            <v>1.9</v>
          </cell>
          <cell r="M31">
            <v>1.5</v>
          </cell>
          <cell r="N31">
            <v>1.2</v>
          </cell>
          <cell r="O31" t="str">
            <v>CS-72-12-1</v>
          </cell>
          <cell r="P31">
            <v>80</v>
          </cell>
          <cell r="Q31">
            <v>72</v>
          </cell>
          <cell r="R31">
            <v>14</v>
          </cell>
          <cell r="S31">
            <v>13.25</v>
          </cell>
          <cell r="T31">
            <v>8.5</v>
          </cell>
          <cell r="U31" t="str">
            <v>0.912470</v>
          </cell>
          <cell r="V31">
            <v>18.14</v>
          </cell>
          <cell r="W31" t="str">
            <v>40764608012312</v>
          </cell>
          <cell r="X31">
            <v>12</v>
          </cell>
        </row>
        <row r="32">
          <cell r="B32">
            <v>1236</v>
          </cell>
          <cell r="C32" t="str">
            <v>BAZIC 6 Metallic Colors Markers</v>
          </cell>
          <cell r="D32" t="str">
            <v>MARKERS - SPECIALTY</v>
          </cell>
          <cell r="E32" t="str">
            <v>CHINA</v>
          </cell>
          <cell r="F32">
            <v>7545</v>
          </cell>
          <cell r="G32" t="str">
            <v>=HYPERLINK("http://www.bangkit.com/images/1236.jpg","CLICK HERE")</v>
          </cell>
          <cell r="H32">
            <v>7.99</v>
          </cell>
          <cell r="I32">
            <v>7.19</v>
          </cell>
          <cell r="J32">
            <v>5.0999999999999996</v>
          </cell>
          <cell r="K32">
            <v>3.9</v>
          </cell>
          <cell r="L32">
            <v>3</v>
          </cell>
          <cell r="M32">
            <v>2.5</v>
          </cell>
          <cell r="N32">
            <v>1.9</v>
          </cell>
          <cell r="O32" t="str">
            <v>CS-72-12-1</v>
          </cell>
          <cell r="P32">
            <v>50</v>
          </cell>
          <cell r="Q32">
            <v>72</v>
          </cell>
          <cell r="R32">
            <v>19.5</v>
          </cell>
          <cell r="S32">
            <v>14.25</v>
          </cell>
          <cell r="T32">
            <v>8.25</v>
          </cell>
          <cell r="U32" t="str">
            <v>1.326660</v>
          </cell>
          <cell r="V32">
            <v>14.02</v>
          </cell>
          <cell r="W32" t="str">
            <v>20764608012363</v>
          </cell>
          <cell r="X32">
            <v>12</v>
          </cell>
        </row>
        <row r="33">
          <cell r="B33">
            <v>1238</v>
          </cell>
          <cell r="C33" t="str">
            <v>BAZIC Fantasia 12 Colors Washable Brush Markers</v>
          </cell>
          <cell r="D33" t="str">
            <v>MARKERS - COLORING</v>
          </cell>
          <cell r="E33" t="str">
            <v>CHINA</v>
          </cell>
          <cell r="F33">
            <v>14201</v>
          </cell>
          <cell r="G33" t="str">
            <v>=HYPERLINK("http://www.bangkit.com/images/1238.jpg","CLICK HERE")</v>
          </cell>
          <cell r="H33">
            <v>4.99</v>
          </cell>
          <cell r="I33">
            <v>4.49</v>
          </cell>
          <cell r="J33">
            <v>3</v>
          </cell>
          <cell r="K33">
            <v>2.2999999999999998</v>
          </cell>
          <cell r="L33">
            <v>1.9</v>
          </cell>
          <cell r="M33">
            <v>1.5</v>
          </cell>
          <cell r="N33">
            <v>1.2</v>
          </cell>
          <cell r="O33" t="str">
            <v>CS-72-12-1</v>
          </cell>
          <cell r="P33">
            <v>45</v>
          </cell>
          <cell r="Q33">
            <v>72</v>
          </cell>
          <cell r="R33">
            <v>13.5</v>
          </cell>
          <cell r="S33">
            <v>12.5</v>
          </cell>
          <cell r="T33">
            <v>12</v>
          </cell>
          <cell r="U33" t="str">
            <v>1.171880</v>
          </cell>
          <cell r="V33">
            <v>23.62</v>
          </cell>
          <cell r="W33" t="str">
            <v>20764608012387</v>
          </cell>
          <cell r="X33">
            <v>12</v>
          </cell>
        </row>
        <row r="34">
          <cell r="B34">
            <v>1239</v>
          </cell>
          <cell r="C34" t="str">
            <v>BAZIC Fantasia 12 Colors Scented Washable Brush Markers</v>
          </cell>
          <cell r="D34" t="str">
            <v>MARKERS - COLORING</v>
          </cell>
          <cell r="E34" t="str">
            <v>CHINA</v>
          </cell>
          <cell r="F34">
            <v>14203</v>
          </cell>
          <cell r="G34" t="str">
            <v>=HYPERLINK("http://www.bangkit.com/images/1239.jpg","CLICK HERE")</v>
          </cell>
          <cell r="H34">
            <v>5.99</v>
          </cell>
          <cell r="I34">
            <v>5.39</v>
          </cell>
          <cell r="J34">
            <v>3.8</v>
          </cell>
          <cell r="K34">
            <v>2.9</v>
          </cell>
          <cell r="L34">
            <v>2.2999999999999998</v>
          </cell>
          <cell r="M34">
            <v>1.9</v>
          </cell>
          <cell r="N34">
            <v>1.5</v>
          </cell>
          <cell r="O34" t="str">
            <v>CS-72-12-1</v>
          </cell>
          <cell r="P34">
            <v>45</v>
          </cell>
          <cell r="Q34">
            <v>72</v>
          </cell>
          <cell r="R34">
            <v>13.75</v>
          </cell>
          <cell r="S34">
            <v>12.5</v>
          </cell>
          <cell r="T34">
            <v>12</v>
          </cell>
          <cell r="U34" t="str">
            <v>1.193580</v>
          </cell>
          <cell r="V34">
            <v>23.66</v>
          </cell>
          <cell r="W34" t="str">
            <v>20764608012394</v>
          </cell>
          <cell r="X34">
            <v>12</v>
          </cell>
        </row>
        <row r="35">
          <cell r="B35">
            <v>1256</v>
          </cell>
          <cell r="C35" t="str">
            <v>BAZIC Bright Colors Magnetic Dry-Erase Markers (6/Pack)</v>
          </cell>
          <cell r="D35" t="str">
            <v>MARKERS - DRY ERASE</v>
          </cell>
          <cell r="E35" t="str">
            <v>CHINA</v>
          </cell>
          <cell r="F35">
            <v>2561</v>
          </cell>
          <cell r="G35" t="str">
            <v>=HYPERLINK("http://www.bangkit.com/images/1256.jpg","CLICK HERE")</v>
          </cell>
          <cell r="H35">
            <v>5.99</v>
          </cell>
          <cell r="I35">
            <v>5.39</v>
          </cell>
          <cell r="J35">
            <v>3.55</v>
          </cell>
          <cell r="K35">
            <v>2.7</v>
          </cell>
          <cell r="L35">
            <v>2.2999999999999998</v>
          </cell>
          <cell r="M35">
            <v>1.7</v>
          </cell>
          <cell r="N35">
            <v>1.3</v>
          </cell>
          <cell r="O35" t="str">
            <v>CS-72-12-1</v>
          </cell>
          <cell r="P35">
            <v>55</v>
          </cell>
          <cell r="Q35">
            <v>72</v>
          </cell>
          <cell r="R35">
            <v>20.25</v>
          </cell>
          <cell r="S35">
            <v>13</v>
          </cell>
          <cell r="T35">
            <v>8</v>
          </cell>
          <cell r="U35" t="str">
            <v>1.218750</v>
          </cell>
          <cell r="V35">
            <v>13.44</v>
          </cell>
          <cell r="W35" t="str">
            <v>20764608012561</v>
          </cell>
          <cell r="X35">
            <v>12</v>
          </cell>
        </row>
        <row r="36">
          <cell r="B36">
            <v>1258</v>
          </cell>
          <cell r="C36" t="str">
            <v>BAZIC Assorted Colors Magnetic Dry-Erase Markers (6/Pack)</v>
          </cell>
          <cell r="D36" t="str">
            <v>MARKERS - DRY ERASE</v>
          </cell>
          <cell r="E36" t="str">
            <v>CHINA</v>
          </cell>
          <cell r="F36">
            <v>1870</v>
          </cell>
          <cell r="G36" t="str">
            <v>=HYPERLINK("http://www.bangkit.com/images/1258.jpg","CLICK HERE")</v>
          </cell>
          <cell r="H36">
            <v>5.99</v>
          </cell>
          <cell r="I36">
            <v>5.39</v>
          </cell>
          <cell r="J36">
            <v>3.55</v>
          </cell>
          <cell r="K36">
            <v>2.7</v>
          </cell>
          <cell r="L36">
            <v>2.2999999999999998</v>
          </cell>
          <cell r="M36">
            <v>1.7</v>
          </cell>
          <cell r="N36">
            <v>1.3</v>
          </cell>
          <cell r="O36" t="str">
            <v>CS-72-12-1</v>
          </cell>
          <cell r="P36">
            <v>48</v>
          </cell>
          <cell r="Q36">
            <v>72</v>
          </cell>
          <cell r="R36">
            <v>20</v>
          </cell>
          <cell r="S36">
            <v>12.75</v>
          </cell>
          <cell r="T36">
            <v>8.25</v>
          </cell>
          <cell r="U36" t="str">
            <v>1.217450</v>
          </cell>
          <cell r="V36">
            <v>13.2</v>
          </cell>
          <cell r="W36" t="str">
            <v>20764608012585</v>
          </cell>
          <cell r="X36">
            <v>12</v>
          </cell>
        </row>
        <row r="37">
          <cell r="B37">
            <v>1259</v>
          </cell>
          <cell r="C37" t="str">
            <v>BAZIC Bright Colors Chisel Tip Dry-Erase Markers (6/Pack)</v>
          </cell>
          <cell r="D37" t="str">
            <v>MARKERS - DRY ERASE</v>
          </cell>
          <cell r="E37" t="str">
            <v>CHINA</v>
          </cell>
          <cell r="F37">
            <v>2872</v>
          </cell>
          <cell r="G37" t="str">
            <v>=HYPERLINK("http://www.bangkit.com/images/1259.jpg","CLICK HERE")</v>
          </cell>
          <cell r="H37">
            <v>5.99</v>
          </cell>
          <cell r="I37">
            <v>5.39</v>
          </cell>
          <cell r="J37">
            <v>3</v>
          </cell>
          <cell r="K37">
            <v>2.2999999999999998</v>
          </cell>
          <cell r="L37">
            <v>1.9</v>
          </cell>
          <cell r="M37">
            <v>1.5</v>
          </cell>
          <cell r="N37">
            <v>1.2</v>
          </cell>
          <cell r="O37" t="str">
            <v>CS-72-12-1</v>
          </cell>
          <cell r="P37">
            <v>44</v>
          </cell>
          <cell r="Q37">
            <v>72</v>
          </cell>
          <cell r="R37">
            <v>16.75</v>
          </cell>
          <cell r="S37">
            <v>14.5</v>
          </cell>
          <cell r="T37">
            <v>12</v>
          </cell>
          <cell r="U37" t="str">
            <v>1.686630</v>
          </cell>
          <cell r="V37">
            <v>19.260000000000002</v>
          </cell>
          <cell r="W37" t="str">
            <v>20764608012592</v>
          </cell>
          <cell r="X37">
            <v>12</v>
          </cell>
        </row>
        <row r="38">
          <cell r="B38">
            <v>1266</v>
          </cell>
          <cell r="C38" t="str">
            <v>BAZIC 20 Color Super Tip Washable Markers</v>
          </cell>
          <cell r="D38" t="str">
            <v>MARKERS - COLORING</v>
          </cell>
          <cell r="E38" t="str">
            <v>CHINA</v>
          </cell>
          <cell r="F38">
            <v>3373</v>
          </cell>
          <cell r="G38" t="str">
            <v>=HYPERLINK("http://www.bangkit.com/images/1266.jpg","CLICK HERE")</v>
          </cell>
          <cell r="H38">
            <v>5.99</v>
          </cell>
          <cell r="I38">
            <v>5.39</v>
          </cell>
          <cell r="J38">
            <v>3.55</v>
          </cell>
          <cell r="K38">
            <v>2.7</v>
          </cell>
          <cell r="L38">
            <v>2.2999999999999998</v>
          </cell>
          <cell r="M38">
            <v>1.7</v>
          </cell>
          <cell r="N38">
            <v>1.3</v>
          </cell>
          <cell r="O38" t="str">
            <v>CS-72-12-1</v>
          </cell>
          <cell r="P38">
            <v>35</v>
          </cell>
          <cell r="Q38">
            <v>72</v>
          </cell>
          <cell r="R38">
            <v>21</v>
          </cell>
          <cell r="S38">
            <v>15</v>
          </cell>
          <cell r="T38">
            <v>12</v>
          </cell>
          <cell r="U38" t="str">
            <v>2.187500</v>
          </cell>
          <cell r="V38">
            <v>33.72</v>
          </cell>
          <cell r="W38" t="str">
            <v>20764608012660</v>
          </cell>
          <cell r="X38">
            <v>12</v>
          </cell>
        </row>
        <row r="39">
          <cell r="B39">
            <v>127</v>
          </cell>
          <cell r="C39" t="str">
            <v>BAZIC Heavy Duty Self Loading Cutter w/ Grip + 2 Replacement Blades</v>
          </cell>
          <cell r="D39" t="str">
            <v>CUTTERS</v>
          </cell>
          <cell r="E39" t="str">
            <v>CHINA</v>
          </cell>
          <cell r="F39">
            <v>2394</v>
          </cell>
          <cell r="G39" t="str">
            <v>=HYPERLINK("http://www.bangkit.com/images/127.jpg","CLICK HERE")</v>
          </cell>
          <cell r="H39">
            <v>3.99</v>
          </cell>
          <cell r="I39">
            <v>3.59</v>
          </cell>
          <cell r="J39">
            <v>1.95</v>
          </cell>
          <cell r="K39">
            <v>1.5</v>
          </cell>
          <cell r="L39">
            <v>1.3</v>
          </cell>
          <cell r="M39">
            <v>1</v>
          </cell>
          <cell r="N39">
            <v>0.8</v>
          </cell>
          <cell r="O39" t="str">
            <v>CS-144-12-1</v>
          </cell>
          <cell r="P39">
            <v>32</v>
          </cell>
          <cell r="Q39">
            <v>144</v>
          </cell>
          <cell r="R39">
            <v>19.75</v>
          </cell>
          <cell r="S39">
            <v>18</v>
          </cell>
          <cell r="T39">
            <v>10.25</v>
          </cell>
          <cell r="U39" t="str">
            <v>2.108720</v>
          </cell>
          <cell r="V39">
            <v>38.54</v>
          </cell>
          <cell r="W39" t="str">
            <v>20764608001275</v>
          </cell>
          <cell r="X39">
            <v>12</v>
          </cell>
        </row>
        <row r="40">
          <cell r="B40">
            <v>1270</v>
          </cell>
          <cell r="C40" t="str">
            <v>BAZIC Assorted Colors Chisel Tip Dry-Erase Markers (12/Box)</v>
          </cell>
          <cell r="D40" t="str">
            <v>MARKERS - DRY ERASE</v>
          </cell>
          <cell r="E40" t="str">
            <v>CHINA</v>
          </cell>
          <cell r="F40">
            <v>12383</v>
          </cell>
          <cell r="G40" t="str">
            <v>=HYPERLINK("http://www.bangkit.com/images/1270.jpg","CLICK HERE")</v>
          </cell>
          <cell r="H40">
            <v>9.99</v>
          </cell>
          <cell r="I40">
            <v>8.99</v>
          </cell>
          <cell r="J40">
            <v>6.5</v>
          </cell>
          <cell r="K40">
            <v>5</v>
          </cell>
          <cell r="L40">
            <v>4</v>
          </cell>
          <cell r="M40">
            <v>3.3</v>
          </cell>
          <cell r="N40">
            <v>2.7</v>
          </cell>
          <cell r="O40" t="str">
            <v>CS-72-12-1</v>
          </cell>
          <cell r="P40">
            <v>30</v>
          </cell>
          <cell r="Q40">
            <v>72</v>
          </cell>
          <cell r="R40">
            <v>17.75</v>
          </cell>
          <cell r="S40">
            <v>15.5</v>
          </cell>
          <cell r="T40">
            <v>14.75</v>
          </cell>
          <cell r="U40" t="str">
            <v>2.348440</v>
          </cell>
          <cell r="V40">
            <v>34.1</v>
          </cell>
          <cell r="W40" t="str">
            <v>20764608012707</v>
          </cell>
          <cell r="X40">
            <v>12</v>
          </cell>
        </row>
        <row r="41">
          <cell r="B41">
            <v>1271</v>
          </cell>
          <cell r="C41" t="str">
            <v>BAZIC Black Chisel Tip Dry-Erase Markers (12/Box)</v>
          </cell>
          <cell r="D41" t="str">
            <v>MARKERS - DRY ERASE</v>
          </cell>
          <cell r="E41" t="str">
            <v>CHINA</v>
          </cell>
          <cell r="F41">
            <v>5704</v>
          </cell>
          <cell r="G41" t="str">
            <v>=HYPERLINK("http://www.bangkit.com/images/1271.jpg","CLICK HERE")</v>
          </cell>
          <cell r="H41">
            <v>9.99</v>
          </cell>
          <cell r="I41">
            <v>8.99</v>
          </cell>
          <cell r="J41">
            <v>6.5</v>
          </cell>
          <cell r="K41">
            <v>5</v>
          </cell>
          <cell r="L41">
            <v>4</v>
          </cell>
          <cell r="M41">
            <v>3.3</v>
          </cell>
          <cell r="N41">
            <v>2.7</v>
          </cell>
          <cell r="O41" t="str">
            <v>CS-72-12-1</v>
          </cell>
          <cell r="P41">
            <v>30</v>
          </cell>
          <cell r="Q41">
            <v>72</v>
          </cell>
          <cell r="R41">
            <v>17.5</v>
          </cell>
          <cell r="S41">
            <v>15.5</v>
          </cell>
          <cell r="T41">
            <v>14.75</v>
          </cell>
          <cell r="U41" t="str">
            <v>2.315360</v>
          </cell>
          <cell r="V41">
            <v>34.56</v>
          </cell>
          <cell r="W41" t="str">
            <v>20764608012714</v>
          </cell>
          <cell r="X41">
            <v>12</v>
          </cell>
        </row>
        <row r="42">
          <cell r="B42">
            <v>1272</v>
          </cell>
          <cell r="C42" t="str">
            <v>BAZIC Bright Colors Chisel Tip Dry-Erase Markers (12/Box)</v>
          </cell>
          <cell r="D42" t="str">
            <v>MARKERS - DRY ERASE</v>
          </cell>
          <cell r="E42" t="str">
            <v>CHINA</v>
          </cell>
          <cell r="F42">
            <v>9801</v>
          </cell>
          <cell r="G42" t="str">
            <v>=HYPERLINK("http://www.bangkit.com/images/1272.jpg","CLICK HERE")</v>
          </cell>
          <cell r="H42">
            <v>9.99</v>
          </cell>
          <cell r="I42">
            <v>8.99</v>
          </cell>
          <cell r="J42">
            <v>6.5</v>
          </cell>
          <cell r="K42">
            <v>5</v>
          </cell>
          <cell r="L42">
            <v>4</v>
          </cell>
          <cell r="M42">
            <v>3.3</v>
          </cell>
          <cell r="N42">
            <v>2.7</v>
          </cell>
          <cell r="O42" t="str">
            <v>CS-72-12-1</v>
          </cell>
          <cell r="P42">
            <v>30</v>
          </cell>
          <cell r="Q42">
            <v>72</v>
          </cell>
          <cell r="R42">
            <v>17.5</v>
          </cell>
          <cell r="S42">
            <v>15.75</v>
          </cell>
          <cell r="T42">
            <v>15</v>
          </cell>
          <cell r="U42" t="str">
            <v>2.392580</v>
          </cell>
          <cell r="V42">
            <v>34</v>
          </cell>
          <cell r="W42" t="str">
            <v>20764608012721</v>
          </cell>
          <cell r="X42">
            <v>12</v>
          </cell>
        </row>
        <row r="43">
          <cell r="B43">
            <v>1273</v>
          </cell>
          <cell r="C43" t="str">
            <v>BAZIC Assorted Colors Chisel Tip Desk Style Permanent Markers (12/Box)</v>
          </cell>
          <cell r="D43" t="str">
            <v>MARKERS - PERMANENT</v>
          </cell>
          <cell r="E43" t="str">
            <v>CHINA</v>
          </cell>
          <cell r="F43">
            <v>2039</v>
          </cell>
          <cell r="G43" t="str">
            <v>=HYPERLINK("http://www.bangkit.com/images/1273.jpg","CLICK HERE")</v>
          </cell>
          <cell r="H43">
            <v>6.99</v>
          </cell>
          <cell r="I43">
            <v>6.29</v>
          </cell>
          <cell r="J43">
            <v>5.0999999999999996</v>
          </cell>
          <cell r="K43">
            <v>3.9</v>
          </cell>
          <cell r="L43">
            <v>3</v>
          </cell>
          <cell r="M43">
            <v>2.5</v>
          </cell>
          <cell r="N43">
            <v>2.1</v>
          </cell>
          <cell r="O43" t="str">
            <v>CS-72-12-1</v>
          </cell>
          <cell r="P43">
            <v>30</v>
          </cell>
          <cell r="Q43">
            <v>72</v>
          </cell>
          <cell r="R43">
            <v>20.5</v>
          </cell>
          <cell r="S43">
            <v>15.75</v>
          </cell>
          <cell r="T43">
            <v>11.5</v>
          </cell>
          <cell r="U43" t="str">
            <v>2.148760</v>
          </cell>
          <cell r="V43">
            <v>33.58</v>
          </cell>
          <cell r="W43" t="str">
            <v>20764608012738</v>
          </cell>
          <cell r="X43">
            <v>12</v>
          </cell>
        </row>
        <row r="44">
          <cell r="B44">
            <v>1274</v>
          </cell>
          <cell r="C44" t="str">
            <v>BAZIC Black Colors Chisel Tip Desk Style Permanent Markers (12/Box)</v>
          </cell>
          <cell r="D44" t="str">
            <v>MARKERS - PERMANENT</v>
          </cell>
          <cell r="E44" t="str">
            <v>CHINA</v>
          </cell>
          <cell r="F44">
            <v>5239</v>
          </cell>
          <cell r="G44" t="str">
            <v>=HYPERLINK("http://www.bangkit.com/images/1274.jpg","CLICK HERE")</v>
          </cell>
          <cell r="H44">
            <v>6.99</v>
          </cell>
          <cell r="I44">
            <v>6.29</v>
          </cell>
          <cell r="J44">
            <v>5.0999999999999996</v>
          </cell>
          <cell r="K44">
            <v>3.9</v>
          </cell>
          <cell r="L44">
            <v>3</v>
          </cell>
          <cell r="M44">
            <v>2.5</v>
          </cell>
          <cell r="N44">
            <v>2.1</v>
          </cell>
          <cell r="O44" t="str">
            <v>CS-72-12-1</v>
          </cell>
          <cell r="P44">
            <v>30</v>
          </cell>
          <cell r="Q44">
            <v>72</v>
          </cell>
          <cell r="R44">
            <v>20.5</v>
          </cell>
          <cell r="S44">
            <v>16</v>
          </cell>
          <cell r="T44">
            <v>11.75</v>
          </cell>
          <cell r="U44" t="str">
            <v>2.230320</v>
          </cell>
          <cell r="V44">
            <v>33.700000000000003</v>
          </cell>
          <cell r="W44" t="str">
            <v>20764608012745</v>
          </cell>
          <cell r="X44">
            <v>12</v>
          </cell>
        </row>
        <row r="45">
          <cell r="B45">
            <v>1283</v>
          </cell>
          <cell r="C45" t="str">
            <v>BAZIC 5 Pastel Gel Highlighters</v>
          </cell>
          <cell r="D45" t="str">
            <v>DISCONTINUE</v>
          </cell>
          <cell r="E45" t="str">
            <v>CHINA</v>
          </cell>
          <cell r="F45">
            <v>0</v>
          </cell>
          <cell r="G45" t="str">
            <v>=HYPERLINK("http://www.bangkit.com/images/1283.jpg","CLICK HERE")</v>
          </cell>
          <cell r="H45">
            <v>3.99</v>
          </cell>
          <cell r="I45">
            <v>3.39</v>
          </cell>
          <cell r="J45">
            <v>1.85</v>
          </cell>
          <cell r="K45">
            <v>1.4</v>
          </cell>
          <cell r="L45">
            <v>1.1000000000000001</v>
          </cell>
          <cell r="M45">
            <v>0.89</v>
          </cell>
          <cell r="N45">
            <v>0.75</v>
          </cell>
          <cell r="O45" t="str">
            <v>CS-72-12-1</v>
          </cell>
          <cell r="P45">
            <v>45</v>
          </cell>
          <cell r="Q45">
            <v>72</v>
          </cell>
          <cell r="R45">
            <v>12</v>
          </cell>
          <cell r="S45">
            <v>7</v>
          </cell>
          <cell r="T45">
            <v>4.5</v>
          </cell>
          <cell r="U45" t="str">
            <v>0.218750</v>
          </cell>
          <cell r="V45">
            <v>24.2</v>
          </cell>
          <cell r="W45" t="str">
            <v>20764608012837</v>
          </cell>
          <cell r="X45">
            <v>12</v>
          </cell>
        </row>
        <row r="46">
          <cell r="B46">
            <v>1284</v>
          </cell>
          <cell r="C46" t="str">
            <v>BAZIC 12 Gel Highlighters</v>
          </cell>
          <cell r="D46" t="str">
            <v>DISCONTINUE</v>
          </cell>
          <cell r="E46" t="str">
            <v>CHINA</v>
          </cell>
          <cell r="F46">
            <v>0</v>
          </cell>
          <cell r="G46" t="str">
            <v>=HYPERLINK("http://www.bangkit.com/images/1284.jpg","CLICK HERE")</v>
          </cell>
          <cell r="H46">
            <v>2.99</v>
          </cell>
          <cell r="I46">
            <v>2.69</v>
          </cell>
          <cell r="J46">
            <v>1.95</v>
          </cell>
          <cell r="K46">
            <v>1.5</v>
          </cell>
          <cell r="L46">
            <v>1.3</v>
          </cell>
          <cell r="M46">
            <v>1</v>
          </cell>
          <cell r="N46">
            <v>0.8</v>
          </cell>
          <cell r="O46" t="str">
            <v>CS-144-12-1</v>
          </cell>
          <cell r="P46">
            <v>30</v>
          </cell>
          <cell r="Q46">
            <v>144</v>
          </cell>
          <cell r="R46">
            <v>15.5</v>
          </cell>
          <cell r="S46">
            <v>15.5</v>
          </cell>
          <cell r="T46">
            <v>14.75</v>
          </cell>
          <cell r="U46" t="str">
            <v>2.050750</v>
          </cell>
          <cell r="V46">
            <v>26.7</v>
          </cell>
          <cell r="W46" t="str">
            <v>20764608012844</v>
          </cell>
          <cell r="X46">
            <v>12</v>
          </cell>
        </row>
        <row r="47">
          <cell r="B47">
            <v>1293</v>
          </cell>
          <cell r="C47" t="str">
            <v>BAZIC 20 Colors Felt Tip Washable Markers</v>
          </cell>
          <cell r="D47" t="str">
            <v>MARKERS - COLORING</v>
          </cell>
          <cell r="E47" t="str">
            <v>CHINA</v>
          </cell>
          <cell r="F47">
            <v>3977</v>
          </cell>
          <cell r="G47" t="str">
            <v>=HYPERLINK("http://www.bangkit.com/images/1293.jpg","CLICK HERE")</v>
          </cell>
          <cell r="H47">
            <v>4.99</v>
          </cell>
          <cell r="I47">
            <v>4.49</v>
          </cell>
          <cell r="J47">
            <v>3</v>
          </cell>
          <cell r="K47">
            <v>2.2999999999999998</v>
          </cell>
          <cell r="L47">
            <v>1.9</v>
          </cell>
          <cell r="M47">
            <v>1.5</v>
          </cell>
          <cell r="N47">
            <v>1.2</v>
          </cell>
          <cell r="O47" t="str">
            <v>CS-72-12-1</v>
          </cell>
          <cell r="P47">
            <v>48</v>
          </cell>
          <cell r="Q47">
            <v>72</v>
          </cell>
          <cell r="R47">
            <v>23.5</v>
          </cell>
          <cell r="S47">
            <v>11.5</v>
          </cell>
          <cell r="T47">
            <v>9</v>
          </cell>
          <cell r="U47" t="str">
            <v>1.407550</v>
          </cell>
          <cell r="V47">
            <v>21.84</v>
          </cell>
          <cell r="W47" t="str">
            <v>20764608012936</v>
          </cell>
          <cell r="X47">
            <v>12</v>
          </cell>
        </row>
        <row r="48">
          <cell r="B48">
            <v>1296</v>
          </cell>
          <cell r="C48" t="str">
            <v>BAZIC Black Fine Tip Dry-Erase Markers (12/Box)</v>
          </cell>
          <cell r="D48" t="str">
            <v>MARKERS - DRY ERASE</v>
          </cell>
          <cell r="E48" t="str">
            <v>CHINA</v>
          </cell>
          <cell r="F48">
            <v>13119</v>
          </cell>
          <cell r="G48" t="str">
            <v>=HYPERLINK("http://www.bangkit.com/images/1296.jpg","CLICK HERE")</v>
          </cell>
          <cell r="H48">
            <v>5.99</v>
          </cell>
          <cell r="I48">
            <v>5.39</v>
          </cell>
          <cell r="J48">
            <v>3.8</v>
          </cell>
          <cell r="K48">
            <v>2.9</v>
          </cell>
          <cell r="L48">
            <v>2.2999999999999998</v>
          </cell>
          <cell r="M48">
            <v>1.9</v>
          </cell>
          <cell r="N48">
            <v>1.5</v>
          </cell>
          <cell r="O48" t="str">
            <v>CS-72-12-1</v>
          </cell>
          <cell r="P48">
            <v>75</v>
          </cell>
          <cell r="Q48">
            <v>72</v>
          </cell>
          <cell r="R48">
            <v>14.75</v>
          </cell>
          <cell r="S48">
            <v>12</v>
          </cell>
          <cell r="T48">
            <v>9.25</v>
          </cell>
          <cell r="U48" t="str">
            <v>0.947480</v>
          </cell>
          <cell r="V48">
            <v>17.68</v>
          </cell>
          <cell r="W48" t="str">
            <v>20764608012967</v>
          </cell>
          <cell r="X48">
            <v>12</v>
          </cell>
        </row>
        <row r="49">
          <cell r="B49">
            <v>1297</v>
          </cell>
          <cell r="C49" t="str">
            <v>BAZIC Assorted Colors Fine Tip Dry-Erase Markers (12/Box)</v>
          </cell>
          <cell r="D49" t="str">
            <v>MARKERS - DRY ERASE</v>
          </cell>
          <cell r="E49" t="str">
            <v>CHINA</v>
          </cell>
          <cell r="F49">
            <v>13169</v>
          </cell>
          <cell r="G49" t="str">
            <v>=HYPERLINK("http://www.bangkit.com/images/1297.jpg","CLICK HERE")</v>
          </cell>
          <cell r="H49">
            <v>5.99</v>
          </cell>
          <cell r="I49">
            <v>5.39</v>
          </cell>
          <cell r="J49">
            <v>3.8</v>
          </cell>
          <cell r="K49">
            <v>2.9</v>
          </cell>
          <cell r="L49">
            <v>2.2999999999999998</v>
          </cell>
          <cell r="M49">
            <v>1.9</v>
          </cell>
          <cell r="N49">
            <v>1.5</v>
          </cell>
          <cell r="O49" t="str">
            <v>CS-72-12-1</v>
          </cell>
          <cell r="P49">
            <v>75</v>
          </cell>
          <cell r="Q49">
            <v>72</v>
          </cell>
          <cell r="R49">
            <v>14.5</v>
          </cell>
          <cell r="S49">
            <v>12.25</v>
          </cell>
          <cell r="T49">
            <v>9.25</v>
          </cell>
          <cell r="U49" t="str">
            <v>0.950830</v>
          </cell>
          <cell r="V49">
            <v>17.86</v>
          </cell>
          <cell r="W49" t="str">
            <v>20764608012974</v>
          </cell>
          <cell r="X49">
            <v>12</v>
          </cell>
        </row>
        <row r="50">
          <cell r="B50" t="str">
            <v>1617-A</v>
          </cell>
          <cell r="C50" t="str">
            <v>BAZIC 0.7 FL OZ (20 mL) Correction Fluid w/ Foam Brush</v>
          </cell>
          <cell r="D50" t="str">
            <v>CORRECTION</v>
          </cell>
          <cell r="E50" t="str">
            <v>CHINA</v>
          </cell>
          <cell r="F50">
            <v>9598</v>
          </cell>
          <cell r="G50" t="str">
            <v>=HYPERLINK("http://www.bangkit.com/images/1617.jpg","CLICK HERE")</v>
          </cell>
          <cell r="H50">
            <v>0.99</v>
          </cell>
          <cell r="I50">
            <v>0.89</v>
          </cell>
          <cell r="J50">
            <v>0.6</v>
          </cell>
          <cell r="K50">
            <v>0.45</v>
          </cell>
          <cell r="L50">
            <v>0.35</v>
          </cell>
          <cell r="M50">
            <v>0.28999999999999998</v>
          </cell>
          <cell r="N50">
            <v>0.25</v>
          </cell>
          <cell r="O50" t="str">
            <v>CS-576-12-1</v>
          </cell>
          <cell r="P50">
            <v>30</v>
          </cell>
          <cell r="Q50">
            <v>576</v>
          </cell>
          <cell r="R50">
            <v>19.75</v>
          </cell>
          <cell r="S50">
            <v>15</v>
          </cell>
          <cell r="T50">
            <v>11</v>
          </cell>
          <cell r="U50" t="str">
            <v>1.885850</v>
          </cell>
          <cell r="V50">
            <v>44.5</v>
          </cell>
          <cell r="W50" t="str">
            <v>40764608016174</v>
          </cell>
          <cell r="X50">
            <v>12</v>
          </cell>
        </row>
        <row r="51">
          <cell r="B51">
            <v>17002</v>
          </cell>
          <cell r="C51" t="str">
            <v>BAZIC Reva Black Color Retractable Pen w/ Cushion Grip (24/Box)</v>
          </cell>
          <cell r="D51" t="str">
            <v>NEW ITEMS</v>
          </cell>
          <cell r="E51" t="str">
            <v>INDIA</v>
          </cell>
          <cell r="F51">
            <v>0</v>
          </cell>
          <cell r="G51" t="str">
            <v>=HYPERLINK("http://www.bazicproducts.com/images/265.jpg","CLICK HERE")</v>
          </cell>
          <cell r="H51">
            <v>0</v>
          </cell>
          <cell r="I51">
            <v>0</v>
          </cell>
          <cell r="J51">
            <v>5.6</v>
          </cell>
          <cell r="K51">
            <v>4.3</v>
          </cell>
          <cell r="L51">
            <v>3.3</v>
          </cell>
          <cell r="M51">
            <v>2.7</v>
          </cell>
          <cell r="N51">
            <v>2.2999999999999998</v>
          </cell>
          <cell r="O51" t="str">
            <v>CS-72-12-1</v>
          </cell>
          <cell r="P51">
            <v>75</v>
          </cell>
          <cell r="Q51">
            <v>72</v>
          </cell>
          <cell r="R51">
            <v>23.031500000000001</v>
          </cell>
          <cell r="S51">
            <v>13.1496</v>
          </cell>
          <cell r="T51">
            <v>10.6693</v>
          </cell>
          <cell r="U51" t="str">
            <v>1.869940</v>
          </cell>
          <cell r="V51">
            <v>38.250202000000002</v>
          </cell>
          <cell r="W51" t="str">
            <v>20764608170025</v>
          </cell>
          <cell r="X51">
            <v>12</v>
          </cell>
        </row>
        <row r="52">
          <cell r="B52">
            <v>17003</v>
          </cell>
          <cell r="C52" t="str">
            <v>BAZIC Reva Dazzle Black Color Retractable Pen w/ Cushion Grip (24/Box)</v>
          </cell>
          <cell r="D52" t="str">
            <v>NEW ITEMS</v>
          </cell>
          <cell r="E52" t="str">
            <v>INDIA</v>
          </cell>
          <cell r="F52">
            <v>0</v>
          </cell>
          <cell r="G52" t="str">
            <v>=HYPERLINK("http://www.bazicproducts.com/images/266.jpg","CLICK HERE")</v>
          </cell>
          <cell r="H52">
            <v>0</v>
          </cell>
          <cell r="I52">
            <v>0</v>
          </cell>
          <cell r="J52">
            <v>5.6</v>
          </cell>
          <cell r="K52">
            <v>4.3</v>
          </cell>
          <cell r="L52">
            <v>3.3</v>
          </cell>
          <cell r="M52">
            <v>2.7</v>
          </cell>
          <cell r="N52">
            <v>2.2999999999999998</v>
          </cell>
          <cell r="O52" t="str">
            <v>CS-72-12-1</v>
          </cell>
          <cell r="P52">
            <v>48</v>
          </cell>
          <cell r="Q52">
            <v>72</v>
          </cell>
          <cell r="R52">
            <v>23.031500000000001</v>
          </cell>
          <cell r="S52">
            <v>13.1496</v>
          </cell>
          <cell r="T52">
            <v>10.6693</v>
          </cell>
          <cell r="U52" t="str">
            <v>1.869940</v>
          </cell>
          <cell r="V52">
            <v>38.2502</v>
          </cell>
          <cell r="W52" t="str">
            <v>20764608170032</v>
          </cell>
          <cell r="X52">
            <v>12</v>
          </cell>
        </row>
        <row r="53">
          <cell r="B53">
            <v>17004</v>
          </cell>
          <cell r="C53" t="str">
            <v>BAZIC Nova Black Color Stick Pen (12/Box)</v>
          </cell>
          <cell r="D53" t="str">
            <v>PENS - BALLPOINT</v>
          </cell>
          <cell r="E53" t="str">
            <v>CHINA</v>
          </cell>
          <cell r="F53">
            <v>4923</v>
          </cell>
          <cell r="G53" t="str">
            <v>=HYPERLINK("http://www.bangkit.com/images/17004.jpg","CLICK HERE")</v>
          </cell>
          <cell r="H53">
            <v>2.99</v>
          </cell>
          <cell r="I53">
            <v>2.69</v>
          </cell>
          <cell r="J53">
            <v>1.7</v>
          </cell>
          <cell r="K53">
            <v>1.3</v>
          </cell>
          <cell r="L53">
            <v>0.85</v>
          </cell>
          <cell r="M53">
            <v>0.69</v>
          </cell>
          <cell r="N53">
            <v>0.59</v>
          </cell>
          <cell r="O53" t="str">
            <v>CS-144-12-1</v>
          </cell>
          <cell r="P53">
            <v>48</v>
          </cell>
          <cell r="Q53">
            <v>144</v>
          </cell>
          <cell r="R53">
            <v>19.75</v>
          </cell>
          <cell r="S53">
            <v>16</v>
          </cell>
          <cell r="T53">
            <v>8.75</v>
          </cell>
          <cell r="U53" t="str">
            <v>1.600120</v>
          </cell>
          <cell r="V53">
            <v>24.96</v>
          </cell>
          <cell r="W53" t="str">
            <v>20764608170049</v>
          </cell>
          <cell r="X53">
            <v>12</v>
          </cell>
        </row>
        <row r="54">
          <cell r="B54">
            <v>17005</v>
          </cell>
          <cell r="C54" t="str">
            <v>BAZIC Nova Blue Color Stick Pen (12/Box)</v>
          </cell>
          <cell r="D54" t="str">
            <v>PENS - BALLPOINT</v>
          </cell>
          <cell r="E54" t="str">
            <v>CHINA</v>
          </cell>
          <cell r="F54">
            <v>4771</v>
          </cell>
          <cell r="G54" t="str">
            <v>=HYPERLINK("http://www.bangkit.com/images/17005.jpg","CLICK HERE")</v>
          </cell>
          <cell r="H54">
            <v>2.99</v>
          </cell>
          <cell r="I54">
            <v>2.69</v>
          </cell>
          <cell r="J54">
            <v>1.7</v>
          </cell>
          <cell r="K54">
            <v>1.3</v>
          </cell>
          <cell r="L54">
            <v>0.85</v>
          </cell>
          <cell r="M54">
            <v>0.69</v>
          </cell>
          <cell r="N54">
            <v>0.59</v>
          </cell>
          <cell r="O54" t="str">
            <v>CS-144-12-1</v>
          </cell>
          <cell r="P54">
            <v>48</v>
          </cell>
          <cell r="Q54">
            <v>144</v>
          </cell>
          <cell r="R54">
            <v>19.5</v>
          </cell>
          <cell r="S54">
            <v>16</v>
          </cell>
          <cell r="T54">
            <v>8.75</v>
          </cell>
          <cell r="U54" t="str">
            <v>1.579860</v>
          </cell>
          <cell r="V54">
            <v>24.92</v>
          </cell>
          <cell r="W54" t="str">
            <v>20764608170056</v>
          </cell>
          <cell r="X54">
            <v>12</v>
          </cell>
        </row>
        <row r="55">
          <cell r="B55">
            <v>17006</v>
          </cell>
          <cell r="C55" t="str">
            <v>BAZIC Nova Red Color Stick Pen (12/Box)</v>
          </cell>
          <cell r="D55" t="str">
            <v>PENS - BALLPOINT</v>
          </cell>
          <cell r="E55" t="str">
            <v>CHINA</v>
          </cell>
          <cell r="F55">
            <v>6198</v>
          </cell>
          <cell r="G55" t="str">
            <v>=HYPERLINK("http://www.bangkit.com/images/17006.jpg","CLICK HERE")</v>
          </cell>
          <cell r="H55">
            <v>2.99</v>
          </cell>
          <cell r="I55">
            <v>2.69</v>
          </cell>
          <cell r="J55">
            <v>1.7</v>
          </cell>
          <cell r="K55">
            <v>1.3</v>
          </cell>
          <cell r="L55">
            <v>0.85</v>
          </cell>
          <cell r="M55">
            <v>0.69</v>
          </cell>
          <cell r="N55">
            <v>0.59</v>
          </cell>
          <cell r="O55" t="str">
            <v>CS-144-12-1</v>
          </cell>
          <cell r="P55">
            <v>48</v>
          </cell>
          <cell r="Q55">
            <v>144</v>
          </cell>
          <cell r="R55">
            <v>19.5</v>
          </cell>
          <cell r="S55">
            <v>16</v>
          </cell>
          <cell r="T55">
            <v>8.75</v>
          </cell>
          <cell r="U55" t="str">
            <v>1.579860</v>
          </cell>
          <cell r="V55">
            <v>24.82</v>
          </cell>
          <cell r="W55" t="str">
            <v>20764608170063</v>
          </cell>
          <cell r="X55">
            <v>12</v>
          </cell>
        </row>
        <row r="56">
          <cell r="B56">
            <v>17011</v>
          </cell>
          <cell r="C56" t="str">
            <v>BAZIC Jetz 1.4 mm Tip Asst. Color FUSE Tech Ink Pen w/ Cushion Grip (8/Pack)</v>
          </cell>
          <cell r="D56" t="str">
            <v>PENS - FUSE TECH INK</v>
          </cell>
          <cell r="E56" t="str">
            <v>INDIA</v>
          </cell>
          <cell r="F56">
            <v>219</v>
          </cell>
          <cell r="G56" t="str">
            <v>=HYPERLINK("http://www.bangkit.com/images/17011.jpg","CLICK HERE")</v>
          </cell>
          <cell r="H56">
            <v>3.99</v>
          </cell>
          <cell r="I56">
            <v>3.59</v>
          </cell>
          <cell r="J56">
            <v>2.6</v>
          </cell>
          <cell r="K56">
            <v>2</v>
          </cell>
          <cell r="L56">
            <v>1.7</v>
          </cell>
          <cell r="M56">
            <v>1.3</v>
          </cell>
          <cell r="N56">
            <v>1</v>
          </cell>
          <cell r="O56" t="str">
            <v>CS-72-12-1</v>
          </cell>
          <cell r="P56">
            <v>50</v>
          </cell>
          <cell r="Q56">
            <v>72</v>
          </cell>
          <cell r="R56">
            <v>17.559100000000001</v>
          </cell>
          <cell r="S56">
            <v>13.779500000000001</v>
          </cell>
          <cell r="T56">
            <v>8.7007899999999996</v>
          </cell>
          <cell r="U56" t="str">
            <v>1.218290</v>
          </cell>
          <cell r="V56">
            <v>13.4482</v>
          </cell>
          <cell r="W56" t="str">
            <v>20764608170117</v>
          </cell>
          <cell r="X56">
            <v>12</v>
          </cell>
        </row>
        <row r="57">
          <cell r="B57">
            <v>17014</v>
          </cell>
          <cell r="C57" t="str">
            <v>BAZIC Maxxon 1.4 mm Tip Asst. Color FUSE Tech Ink Retractable Pen w/ Cushion Grip (8/Pack)</v>
          </cell>
          <cell r="D57" t="str">
            <v>PENS - FUSE TECH INK</v>
          </cell>
          <cell r="E57" t="str">
            <v>INDIA</v>
          </cell>
          <cell r="F57">
            <v>6</v>
          </cell>
          <cell r="G57" t="str">
            <v>=HYPERLINK("http://www.bangkit.com/images/17014.jpg","CLICK HERE")</v>
          </cell>
          <cell r="H57">
            <v>5.99</v>
          </cell>
          <cell r="I57">
            <v>5.39</v>
          </cell>
          <cell r="J57">
            <v>3.8</v>
          </cell>
          <cell r="K57">
            <v>2.9</v>
          </cell>
          <cell r="L57">
            <v>2.2999999999999998</v>
          </cell>
          <cell r="M57">
            <v>1.9</v>
          </cell>
          <cell r="N57">
            <v>1.5</v>
          </cell>
          <cell r="O57" t="str">
            <v>CS-72-12-1</v>
          </cell>
          <cell r="P57">
            <v>50</v>
          </cell>
          <cell r="Q57">
            <v>72</v>
          </cell>
          <cell r="R57">
            <v>18.307099999999998</v>
          </cell>
          <cell r="S57">
            <v>15.3543</v>
          </cell>
          <cell r="T57">
            <v>8.7007899999999996</v>
          </cell>
          <cell r="U57" t="str">
            <v>1.415350</v>
          </cell>
          <cell r="V57">
            <v>16.9756</v>
          </cell>
          <cell r="W57" t="str">
            <v>20764608170148</v>
          </cell>
          <cell r="X57">
            <v>12</v>
          </cell>
        </row>
        <row r="58">
          <cell r="B58">
            <v>17018</v>
          </cell>
          <cell r="C58" t="str">
            <v>TYPE ITEM #17018-A</v>
          </cell>
          <cell r="D58" t="str">
            <v>DISCONTINUE</v>
          </cell>
          <cell r="E58" t="str">
            <v>CHINA</v>
          </cell>
          <cell r="F58">
            <v>0</v>
          </cell>
          <cell r="G58" t="str">
            <v>=HYPERLINK("http://www.bangkit.com/images/17018.jpg","CLICK HERE")</v>
          </cell>
          <cell r="H58">
            <v>1.99</v>
          </cell>
          <cell r="I58">
            <v>1.79</v>
          </cell>
          <cell r="J58">
            <v>1.2</v>
          </cell>
          <cell r="K58">
            <v>0.89</v>
          </cell>
          <cell r="L58">
            <v>0.75</v>
          </cell>
          <cell r="M58">
            <v>0.59</v>
          </cell>
          <cell r="N58">
            <v>0.49</v>
          </cell>
          <cell r="O58" t="str">
            <v>CS-144-12-1</v>
          </cell>
          <cell r="P58">
            <v>36</v>
          </cell>
          <cell r="Q58">
            <v>144</v>
          </cell>
          <cell r="R58">
            <v>15.5</v>
          </cell>
          <cell r="S58">
            <v>10.5</v>
          </cell>
          <cell r="T58">
            <v>9</v>
          </cell>
          <cell r="U58" t="str">
            <v>0.847660</v>
          </cell>
          <cell r="V58">
            <v>12.5</v>
          </cell>
          <cell r="W58" t="str">
            <v>20764608170186</v>
          </cell>
          <cell r="X58">
            <v>12</v>
          </cell>
        </row>
        <row r="59">
          <cell r="B59">
            <v>17023</v>
          </cell>
          <cell r="C59" t="str">
            <v>BAZIC 240 Function Scientific Calculator w/ Slide-On Case</v>
          </cell>
          <cell r="D59" t="str">
            <v>DISCONTINUE</v>
          </cell>
          <cell r="E59" t="str">
            <v>CHINA</v>
          </cell>
          <cell r="F59">
            <v>0</v>
          </cell>
          <cell r="G59" t="str">
            <v>=HYPERLINK("http://www.bangkit.com/images/17023.jpg","CLICK HERE")</v>
          </cell>
          <cell r="H59">
            <v>3.79</v>
          </cell>
          <cell r="I59">
            <v>3.19</v>
          </cell>
          <cell r="J59">
            <v>1.95</v>
          </cell>
          <cell r="K59">
            <v>1.5</v>
          </cell>
          <cell r="L59">
            <v>1.2</v>
          </cell>
          <cell r="M59">
            <v>1</v>
          </cell>
          <cell r="N59">
            <v>0.8</v>
          </cell>
          <cell r="O59" t="str">
            <v>CS-144-12-1</v>
          </cell>
          <cell r="P59">
            <v>36</v>
          </cell>
          <cell r="Q59">
            <v>144</v>
          </cell>
          <cell r="R59">
            <v>25.5</v>
          </cell>
          <cell r="S59">
            <v>12</v>
          </cell>
          <cell r="T59">
            <v>8.5</v>
          </cell>
          <cell r="U59" t="str">
            <v>1.505210</v>
          </cell>
          <cell r="V59">
            <v>28.64</v>
          </cell>
          <cell r="W59" t="str">
            <v>20764608170230</v>
          </cell>
          <cell r="X59">
            <v>12</v>
          </cell>
        </row>
        <row r="60">
          <cell r="B60">
            <v>17024</v>
          </cell>
          <cell r="C60" t="str">
            <v>BAZIC 240 Function Fancy color Scientific Calculator w/ Slide-On Case</v>
          </cell>
          <cell r="D60" t="str">
            <v>DISCONTINUE</v>
          </cell>
          <cell r="E60" t="str">
            <v>CHINA</v>
          </cell>
          <cell r="F60">
            <v>0</v>
          </cell>
          <cell r="G60" t="str">
            <v>=HYPERLINK("http://www.bangkit.com/images/17024.jpg","CLICK HERE")</v>
          </cell>
          <cell r="H60">
            <v>3.79</v>
          </cell>
          <cell r="I60">
            <v>3.19</v>
          </cell>
          <cell r="J60">
            <v>1.95</v>
          </cell>
          <cell r="K60">
            <v>1.5</v>
          </cell>
          <cell r="L60">
            <v>1.2</v>
          </cell>
          <cell r="M60">
            <v>1</v>
          </cell>
          <cell r="N60">
            <v>0.8</v>
          </cell>
          <cell r="O60" t="str">
            <v>CS-144-12-1</v>
          </cell>
          <cell r="P60">
            <v>48</v>
          </cell>
          <cell r="Q60">
            <v>144</v>
          </cell>
          <cell r="R60">
            <v>25.75</v>
          </cell>
          <cell r="S60">
            <v>12</v>
          </cell>
          <cell r="T60">
            <v>8.25</v>
          </cell>
          <cell r="U60" t="str">
            <v>1.475260</v>
          </cell>
          <cell r="V60">
            <v>28.54</v>
          </cell>
          <cell r="W60" t="str">
            <v>20764608170247</v>
          </cell>
          <cell r="X60">
            <v>12</v>
          </cell>
        </row>
        <row r="61">
          <cell r="B61">
            <v>17025</v>
          </cell>
          <cell r="C61" t="str">
            <v>BAZIC Portable 3-Hole Paper Punch</v>
          </cell>
          <cell r="D61" t="str">
            <v>DISCONTINUE</v>
          </cell>
          <cell r="E61" t="str">
            <v>CHINA</v>
          </cell>
          <cell r="F61">
            <v>0</v>
          </cell>
          <cell r="G61" t="str">
            <v>=HYPERLINK("http://www.bangkit.com/images/17025.jpg","CLICK HERE")</v>
          </cell>
          <cell r="H61">
            <v>3.99</v>
          </cell>
          <cell r="I61">
            <v>3.59</v>
          </cell>
          <cell r="J61">
            <v>1.95</v>
          </cell>
          <cell r="K61">
            <v>1.5</v>
          </cell>
          <cell r="L61">
            <v>1.3</v>
          </cell>
          <cell r="M61">
            <v>1</v>
          </cell>
          <cell r="N61">
            <v>0.8</v>
          </cell>
          <cell r="O61" t="str">
            <v>CS-144-12-1</v>
          </cell>
          <cell r="P61">
            <v>36</v>
          </cell>
          <cell r="Q61">
            <v>144</v>
          </cell>
          <cell r="R61">
            <v>26</v>
          </cell>
          <cell r="S61">
            <v>12</v>
          </cell>
          <cell r="T61">
            <v>8.5</v>
          </cell>
          <cell r="U61" t="str">
            <v>1.534720</v>
          </cell>
          <cell r="V61">
            <v>28.58</v>
          </cell>
          <cell r="W61" t="str">
            <v>20764608170254</v>
          </cell>
          <cell r="X61">
            <v>12</v>
          </cell>
        </row>
        <row r="62">
          <cell r="B62">
            <v>17036</v>
          </cell>
          <cell r="C62" t="str">
            <v>BAZIC 10 Color Skylar 0.4 mm Fineliner Pen</v>
          </cell>
          <cell r="D62" t="str">
            <v>PENS - FIBER TIP</v>
          </cell>
          <cell r="E62" t="str">
            <v>CHINA</v>
          </cell>
          <cell r="F62">
            <v>5926</v>
          </cell>
          <cell r="G62" t="str">
            <v>=HYPERLINK("http://www.bangkit.com/images/17036.jpg","CLICK HERE")</v>
          </cell>
          <cell r="H62">
            <v>7.99</v>
          </cell>
          <cell r="I62">
            <v>7.19</v>
          </cell>
          <cell r="J62">
            <v>5.0999999999999996</v>
          </cell>
          <cell r="K62">
            <v>3.9</v>
          </cell>
          <cell r="L62">
            <v>3</v>
          </cell>
          <cell r="M62">
            <v>2.5</v>
          </cell>
          <cell r="N62">
            <v>1.9</v>
          </cell>
          <cell r="O62" t="str">
            <v>CS-144-12-1</v>
          </cell>
          <cell r="P62">
            <v>78</v>
          </cell>
          <cell r="Q62">
            <v>144</v>
          </cell>
          <cell r="R62">
            <v>13.5</v>
          </cell>
          <cell r="S62">
            <v>12.5</v>
          </cell>
          <cell r="T62">
            <v>12</v>
          </cell>
          <cell r="U62" t="str">
            <v>1.171880</v>
          </cell>
          <cell r="V62">
            <v>26.96</v>
          </cell>
          <cell r="W62" t="str">
            <v>20764608170360</v>
          </cell>
          <cell r="X62">
            <v>12</v>
          </cell>
        </row>
        <row r="63">
          <cell r="B63">
            <v>17038</v>
          </cell>
          <cell r="C63" t="str">
            <v>BAZIC 2 oz (56.6g) Neon Color Glitter Shaker</v>
          </cell>
          <cell r="D63" t="str">
            <v>DISCONTINUE</v>
          </cell>
          <cell r="E63" t="str">
            <v>CHINA</v>
          </cell>
          <cell r="F63">
            <v>0</v>
          </cell>
          <cell r="G63" t="str">
            <v>=HYPERLINK("http://www.bangkit.com/images/17038.jpg","CLICK HERE")</v>
          </cell>
          <cell r="H63">
            <v>3.99</v>
          </cell>
          <cell r="I63">
            <v>3.19</v>
          </cell>
          <cell r="J63">
            <v>2.5</v>
          </cell>
          <cell r="K63">
            <v>1.9</v>
          </cell>
          <cell r="L63">
            <v>1.5</v>
          </cell>
          <cell r="M63">
            <v>1.3</v>
          </cell>
          <cell r="N63">
            <v>1</v>
          </cell>
          <cell r="O63" t="str">
            <v>CS-144-12-1</v>
          </cell>
          <cell r="P63">
            <v>20</v>
          </cell>
          <cell r="Q63">
            <v>144</v>
          </cell>
          <cell r="R63">
            <v>22</v>
          </cell>
          <cell r="S63">
            <v>18</v>
          </cell>
          <cell r="T63">
            <v>12.5</v>
          </cell>
          <cell r="U63" t="str">
            <v>2.864580</v>
          </cell>
          <cell r="V63">
            <v>49.68</v>
          </cell>
          <cell r="W63" t="str">
            <v>20764608170384</v>
          </cell>
          <cell r="X63">
            <v>12</v>
          </cell>
        </row>
        <row r="64">
          <cell r="B64">
            <v>17039</v>
          </cell>
          <cell r="C64" t="str">
            <v>BAZIC 24 Color Washable Fiber Tip Pen</v>
          </cell>
          <cell r="D64" t="str">
            <v>PENS - FIBER TIP</v>
          </cell>
          <cell r="E64" t="str">
            <v>CHINA</v>
          </cell>
          <cell r="F64">
            <v>8337</v>
          </cell>
          <cell r="G64" t="str">
            <v>=HYPERLINK("http://www.bangkit.com/images/17039.jpg","CLICK HERE")</v>
          </cell>
          <cell r="H64">
            <v>5.99</v>
          </cell>
          <cell r="I64">
            <v>5.39</v>
          </cell>
          <cell r="J64">
            <v>3.8</v>
          </cell>
          <cell r="K64">
            <v>2.9</v>
          </cell>
          <cell r="L64">
            <v>2.2999999999999998</v>
          </cell>
          <cell r="M64">
            <v>1.9</v>
          </cell>
          <cell r="N64">
            <v>1.5</v>
          </cell>
          <cell r="O64" t="str">
            <v>CS-72-12-1</v>
          </cell>
          <cell r="P64">
            <v>30</v>
          </cell>
          <cell r="Q64">
            <v>72</v>
          </cell>
          <cell r="R64">
            <v>22.75</v>
          </cell>
          <cell r="S64">
            <v>12.75</v>
          </cell>
          <cell r="T64">
            <v>12</v>
          </cell>
          <cell r="U64" t="str">
            <v>2.014320</v>
          </cell>
          <cell r="V64">
            <v>31.72</v>
          </cell>
          <cell r="W64" t="str">
            <v>20764608170391</v>
          </cell>
          <cell r="X64">
            <v>12</v>
          </cell>
        </row>
        <row r="65">
          <cell r="B65">
            <v>17041</v>
          </cell>
          <cell r="C65" t="str">
            <v>BAZIC 5 Color Optima FUSE TECH Ink Retractable Pen</v>
          </cell>
          <cell r="D65" t="str">
            <v>PENS - FUSE TECH INK</v>
          </cell>
          <cell r="E65" t="str">
            <v>CHINA</v>
          </cell>
          <cell r="F65">
            <v>4238</v>
          </cell>
          <cell r="G65" t="str">
            <v>=HYPERLINK("http://www.bangkit.com/images/17041.jpg","CLICK HERE")</v>
          </cell>
          <cell r="H65">
            <v>3.99</v>
          </cell>
          <cell r="I65">
            <v>3.59</v>
          </cell>
          <cell r="J65">
            <v>2.6</v>
          </cell>
          <cell r="K65">
            <v>2</v>
          </cell>
          <cell r="L65">
            <v>1.7</v>
          </cell>
          <cell r="M65">
            <v>1.3</v>
          </cell>
          <cell r="N65">
            <v>1</v>
          </cell>
          <cell r="O65" t="str">
            <v>CS-144-12-1</v>
          </cell>
          <cell r="P65">
            <v>54</v>
          </cell>
          <cell r="Q65">
            <v>144</v>
          </cell>
          <cell r="R65">
            <v>16.75</v>
          </cell>
          <cell r="S65">
            <v>12.25</v>
          </cell>
          <cell r="T65">
            <v>11.75</v>
          </cell>
          <cell r="U65" t="str">
            <v>1.395230</v>
          </cell>
          <cell r="V65">
            <v>18.48</v>
          </cell>
          <cell r="W65" t="str">
            <v>20764608170414</v>
          </cell>
          <cell r="X65">
            <v>12</v>
          </cell>
        </row>
        <row r="66">
          <cell r="B66">
            <v>17054</v>
          </cell>
          <cell r="C66" t="str">
            <v>BAZIC 12 Color Fiero Fiber Tip Fineliner Pen</v>
          </cell>
          <cell r="D66" t="str">
            <v>PENS - FIBER TIP</v>
          </cell>
          <cell r="E66" t="str">
            <v>PAKISTAN</v>
          </cell>
          <cell r="F66">
            <v>2497</v>
          </cell>
          <cell r="G66" t="str">
            <v>=HYPERLINK("http://www.bangkit.com/images/17054.jpg","CLICK HERE")</v>
          </cell>
          <cell r="H66">
            <v>7.99</v>
          </cell>
          <cell r="I66">
            <v>7.19</v>
          </cell>
          <cell r="J66">
            <v>5.0999999999999996</v>
          </cell>
          <cell r="K66">
            <v>3.9</v>
          </cell>
          <cell r="L66">
            <v>3</v>
          </cell>
          <cell r="M66">
            <v>2.5</v>
          </cell>
          <cell r="N66">
            <v>2</v>
          </cell>
          <cell r="O66" t="str">
            <v>CS-72-12-1</v>
          </cell>
          <cell r="P66">
            <v>32</v>
          </cell>
          <cell r="Q66">
            <v>72</v>
          </cell>
          <cell r="R66">
            <v>23</v>
          </cell>
          <cell r="S66">
            <v>17.5</v>
          </cell>
          <cell r="T66">
            <v>8.5</v>
          </cell>
          <cell r="U66" t="str">
            <v>1.979890</v>
          </cell>
          <cell r="V66">
            <v>21.66</v>
          </cell>
          <cell r="W66" t="str">
            <v>20764608170544</v>
          </cell>
          <cell r="X66">
            <v>12</v>
          </cell>
        </row>
        <row r="67">
          <cell r="B67">
            <v>17070</v>
          </cell>
          <cell r="C67" t="str">
            <v>BAZIC 10 Color G-Flex Oil-Gel Ink Pen w/ Cushion Grip</v>
          </cell>
          <cell r="D67" t="str">
            <v>PENS - FUSE TECH INK</v>
          </cell>
          <cell r="E67" t="str">
            <v>CHINA</v>
          </cell>
          <cell r="F67">
            <v>7482</v>
          </cell>
          <cell r="G67" t="str">
            <v>=HYPERLINK("http://www.bangkit.com/images/17070.jpg","CLICK HERE")</v>
          </cell>
          <cell r="H67">
            <v>5.99</v>
          </cell>
          <cell r="I67">
            <v>5.39</v>
          </cell>
          <cell r="J67">
            <v>3.8</v>
          </cell>
          <cell r="K67">
            <v>2.9</v>
          </cell>
          <cell r="L67">
            <v>2.2999999999999998</v>
          </cell>
          <cell r="M67">
            <v>1.9</v>
          </cell>
          <cell r="N67">
            <v>1.5</v>
          </cell>
          <cell r="O67" t="str">
            <v>CS-72-12-1</v>
          </cell>
          <cell r="P67">
            <v>70</v>
          </cell>
          <cell r="Q67">
            <v>72</v>
          </cell>
          <cell r="R67">
            <v>15.25</v>
          </cell>
          <cell r="S67">
            <v>14.25</v>
          </cell>
          <cell r="T67">
            <v>8.25</v>
          </cell>
          <cell r="U67" t="str">
            <v>1.037520</v>
          </cell>
          <cell r="V67">
            <v>17.14</v>
          </cell>
          <cell r="W67" t="str">
            <v>20764608170704</v>
          </cell>
          <cell r="X67">
            <v>12</v>
          </cell>
        </row>
        <row r="68">
          <cell r="B68">
            <v>17087</v>
          </cell>
          <cell r="C68" t="str">
            <v>BAZIC Essence Black Gel Pen w/ Cushion Grip (12/Box)</v>
          </cell>
          <cell r="D68" t="str">
            <v>PENS - GEL INK</v>
          </cell>
          <cell r="E68" t="str">
            <v>CHINA</v>
          </cell>
          <cell r="F68">
            <v>7109</v>
          </cell>
          <cell r="G68" t="str">
            <v>=HYPERLINK("http://www.bangkit.com/images/17087.jpg","CLICK HERE")</v>
          </cell>
          <cell r="H68">
            <v>4.99</v>
          </cell>
          <cell r="I68">
            <v>4.49</v>
          </cell>
          <cell r="J68">
            <v>3</v>
          </cell>
          <cell r="K68">
            <v>2.2999999999999998</v>
          </cell>
          <cell r="L68">
            <v>1.9</v>
          </cell>
          <cell r="M68">
            <v>1.5</v>
          </cell>
          <cell r="N68">
            <v>1.25</v>
          </cell>
          <cell r="O68" t="str">
            <v>CS-72-12-1</v>
          </cell>
          <cell r="P68">
            <v>65</v>
          </cell>
          <cell r="Q68">
            <v>72</v>
          </cell>
          <cell r="R68">
            <v>17.25</v>
          </cell>
          <cell r="S68">
            <v>13.5</v>
          </cell>
          <cell r="T68">
            <v>7.5</v>
          </cell>
          <cell r="U68" t="str">
            <v>1.010740</v>
          </cell>
          <cell r="V68">
            <v>18.760000000000002</v>
          </cell>
          <cell r="W68" t="str">
            <v>20764608170872</v>
          </cell>
          <cell r="X68">
            <v>12</v>
          </cell>
        </row>
        <row r="69">
          <cell r="B69">
            <v>17088</v>
          </cell>
          <cell r="C69" t="str">
            <v>BAZIC Essence Blue Gel Pen w/ Cushion Grip (12/Box)</v>
          </cell>
          <cell r="D69" t="str">
            <v>PENS - GEL INK</v>
          </cell>
          <cell r="E69" t="str">
            <v>CHINA</v>
          </cell>
          <cell r="F69">
            <v>5020</v>
          </cell>
          <cell r="G69" t="str">
            <v>=HYPERLINK("http://www.bangkit.com/images/17088.jpg","CLICK HERE")</v>
          </cell>
          <cell r="H69">
            <v>4.99</v>
          </cell>
          <cell r="I69">
            <v>4.49</v>
          </cell>
          <cell r="J69">
            <v>3</v>
          </cell>
          <cell r="K69">
            <v>2.2999999999999998</v>
          </cell>
          <cell r="L69">
            <v>1.9</v>
          </cell>
          <cell r="M69">
            <v>1.5</v>
          </cell>
          <cell r="N69">
            <v>1.25</v>
          </cell>
          <cell r="O69" t="str">
            <v>CS-72-12-1</v>
          </cell>
          <cell r="P69">
            <v>65</v>
          </cell>
          <cell r="Q69">
            <v>72</v>
          </cell>
          <cell r="R69">
            <v>17.25</v>
          </cell>
          <cell r="S69">
            <v>13.25</v>
          </cell>
          <cell r="T69">
            <v>7.5</v>
          </cell>
          <cell r="U69" t="str">
            <v>0.992030</v>
          </cell>
          <cell r="V69">
            <v>18.72</v>
          </cell>
          <cell r="W69" t="str">
            <v>20764608170889</v>
          </cell>
          <cell r="X69">
            <v>12</v>
          </cell>
        </row>
        <row r="70">
          <cell r="B70">
            <v>17089</v>
          </cell>
          <cell r="C70" t="str">
            <v>BAZIC Essence Red Gel Pen w/ Cushion Grip (12/Box)</v>
          </cell>
          <cell r="D70" t="str">
            <v>PENS - GEL INK</v>
          </cell>
          <cell r="E70" t="str">
            <v>CHINA</v>
          </cell>
          <cell r="F70">
            <v>4859</v>
          </cell>
          <cell r="G70" t="str">
            <v>=HYPERLINK("http://www.bangkit.com/images/17089.jpg","CLICK HERE")</v>
          </cell>
          <cell r="H70">
            <v>4.99</v>
          </cell>
          <cell r="I70">
            <v>4.49</v>
          </cell>
          <cell r="J70">
            <v>3</v>
          </cell>
          <cell r="K70">
            <v>2.2999999999999998</v>
          </cell>
          <cell r="L70">
            <v>1.9</v>
          </cell>
          <cell r="M70">
            <v>1.5</v>
          </cell>
          <cell r="N70">
            <v>1.25</v>
          </cell>
          <cell r="O70" t="str">
            <v>CS-72-12-1</v>
          </cell>
          <cell r="P70">
            <v>65</v>
          </cell>
          <cell r="Q70">
            <v>72</v>
          </cell>
          <cell r="R70">
            <v>17.5</v>
          </cell>
          <cell r="S70">
            <v>13.5</v>
          </cell>
          <cell r="T70">
            <v>7.25</v>
          </cell>
          <cell r="U70" t="str">
            <v>0.991210</v>
          </cell>
          <cell r="V70">
            <v>18.600000000000001</v>
          </cell>
          <cell r="W70" t="str">
            <v>20764608170896</v>
          </cell>
          <cell r="X70">
            <v>12</v>
          </cell>
        </row>
        <row r="71">
          <cell r="B71">
            <v>17090</v>
          </cell>
          <cell r="C71" t="str">
            <v>TYPE ITEM #17090-A</v>
          </cell>
          <cell r="D71" t="str">
            <v>DISCONTINUE</v>
          </cell>
          <cell r="E71" t="str">
            <v>CHINA</v>
          </cell>
          <cell r="F71">
            <v>0</v>
          </cell>
          <cell r="G71" t="str">
            <v>=HYPERLINK("http://www.bangkit.com/images/17090.jpg","CLICK HERE")</v>
          </cell>
          <cell r="H71">
            <v>2.19</v>
          </cell>
          <cell r="I71">
            <v>1.99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>CS-144-12-1</v>
          </cell>
          <cell r="P71">
            <v>50</v>
          </cell>
          <cell r="Q71">
            <v>144</v>
          </cell>
          <cell r="R71">
            <v>18.399999999999999</v>
          </cell>
          <cell r="S71">
            <v>13.1</v>
          </cell>
          <cell r="T71">
            <v>9.8000000000000007</v>
          </cell>
          <cell r="U71" t="str">
            <v>1.367010</v>
          </cell>
          <cell r="V71">
            <v>13.54</v>
          </cell>
          <cell r="W71" t="str">
            <v>2076460</v>
          </cell>
          <cell r="X71">
            <v>12</v>
          </cell>
        </row>
        <row r="72">
          <cell r="B72">
            <v>17102</v>
          </cell>
          <cell r="C72" t="str">
            <v>BAZIC Frizz Assorted Color Erasable Gel Pen (3/Pack)</v>
          </cell>
          <cell r="D72" t="str">
            <v>PENS - GEL INK</v>
          </cell>
          <cell r="E72" t="str">
            <v>CHINA</v>
          </cell>
          <cell r="F72">
            <v>16349</v>
          </cell>
          <cell r="G72" t="str">
            <v>=HYPERLINK("http://www.bangkit.com/images/17102.jpg","CLICK HERE")</v>
          </cell>
          <cell r="H72">
            <v>2.99</v>
          </cell>
          <cell r="I72">
            <v>2.69</v>
          </cell>
          <cell r="J72">
            <v>1.95</v>
          </cell>
          <cell r="K72">
            <v>1.5</v>
          </cell>
          <cell r="L72">
            <v>1.3</v>
          </cell>
          <cell r="M72">
            <v>1</v>
          </cell>
          <cell r="N72">
            <v>0.8</v>
          </cell>
          <cell r="O72" t="str">
            <v>CS-144-12-1</v>
          </cell>
          <cell r="P72">
            <v>50</v>
          </cell>
          <cell r="Q72">
            <v>144</v>
          </cell>
          <cell r="R72">
            <v>17</v>
          </cell>
          <cell r="S72">
            <v>12.25</v>
          </cell>
          <cell r="T72">
            <v>10.75</v>
          </cell>
          <cell r="U72" t="str">
            <v>1.295540</v>
          </cell>
          <cell r="V72">
            <v>12.78</v>
          </cell>
          <cell r="W72" t="str">
            <v>20764608171022</v>
          </cell>
          <cell r="X72">
            <v>12</v>
          </cell>
        </row>
        <row r="73">
          <cell r="B73">
            <v>17107</v>
          </cell>
          <cell r="C73" t="str">
            <v>BAZIC Frizz Assorted Color Erasable Gel Pen with Grip (3/Pack)</v>
          </cell>
          <cell r="D73" t="str">
            <v>PENS - GEL INK</v>
          </cell>
          <cell r="E73" t="str">
            <v>CHINA</v>
          </cell>
          <cell r="F73">
            <v>9025</v>
          </cell>
          <cell r="G73" t="str">
            <v>=HYPERLINK("http://www.bangkit.com/images/17107.jpg","CLICK HERE")</v>
          </cell>
          <cell r="H73">
            <v>3.99</v>
          </cell>
          <cell r="I73">
            <v>3.59</v>
          </cell>
          <cell r="J73">
            <v>2.6</v>
          </cell>
          <cell r="K73">
            <v>2</v>
          </cell>
          <cell r="L73">
            <v>1.7</v>
          </cell>
          <cell r="M73">
            <v>1.3</v>
          </cell>
          <cell r="N73">
            <v>1</v>
          </cell>
          <cell r="O73" t="str">
            <v>CS-144-12-1</v>
          </cell>
          <cell r="P73">
            <v>50</v>
          </cell>
          <cell r="Q73">
            <v>144</v>
          </cell>
          <cell r="R73">
            <v>17</v>
          </cell>
          <cell r="S73">
            <v>14</v>
          </cell>
          <cell r="T73">
            <v>10.75</v>
          </cell>
          <cell r="U73" t="str">
            <v>1.480610</v>
          </cell>
          <cell r="V73">
            <v>16.04</v>
          </cell>
          <cell r="W73" t="str">
            <v>20764608171077</v>
          </cell>
          <cell r="X73">
            <v>12</v>
          </cell>
        </row>
        <row r="74">
          <cell r="B74">
            <v>17109</v>
          </cell>
          <cell r="C74" t="str">
            <v>BAZIC Frizz Assorted Color Erasable Gel Retractable Pen with Grip (3/Pack)</v>
          </cell>
          <cell r="D74" t="str">
            <v>PENS - GEL INK</v>
          </cell>
          <cell r="E74" t="str">
            <v>CHINA</v>
          </cell>
          <cell r="F74">
            <v>7876</v>
          </cell>
          <cell r="G74" t="str">
            <v>=HYPERLINK("http://www.bangkit.com/images/17109.jpg","CLICK HERE")</v>
          </cell>
          <cell r="H74">
            <v>5.99</v>
          </cell>
          <cell r="I74">
            <v>5.39</v>
          </cell>
          <cell r="J74">
            <v>3.8</v>
          </cell>
          <cell r="K74">
            <v>2.9</v>
          </cell>
          <cell r="L74">
            <v>2.2999999999999998</v>
          </cell>
          <cell r="M74">
            <v>1.9</v>
          </cell>
          <cell r="N74">
            <v>1.5</v>
          </cell>
          <cell r="O74" t="str">
            <v>CS-144-12-1</v>
          </cell>
          <cell r="P74">
            <v>50</v>
          </cell>
          <cell r="Q74">
            <v>144</v>
          </cell>
          <cell r="R74">
            <v>17</v>
          </cell>
          <cell r="S74">
            <v>13.5</v>
          </cell>
          <cell r="T74">
            <v>10.75</v>
          </cell>
          <cell r="U74" t="str">
            <v>1.427730</v>
          </cell>
          <cell r="V74">
            <v>15.52</v>
          </cell>
          <cell r="W74" t="str">
            <v>20764608171091</v>
          </cell>
          <cell r="X74">
            <v>12</v>
          </cell>
        </row>
        <row r="75">
          <cell r="B75">
            <v>1960</v>
          </cell>
          <cell r="C75" t="str">
            <v>BAZIC Dual Blades Battery Powered Pencil Sharpener</v>
          </cell>
          <cell r="D75" t="str">
            <v>NEW ITEMS</v>
          </cell>
          <cell r="E75" t="str">
            <v>CHINA</v>
          </cell>
          <cell r="F75">
            <v>0</v>
          </cell>
          <cell r="G75" t="str">
            <v>=HYPERLINK("http://www.bazicproducts.com/images/706.jpg","CLICK HERE")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CS-72-12-1</v>
          </cell>
          <cell r="P75">
            <v>20</v>
          </cell>
          <cell r="Q75">
            <v>72</v>
          </cell>
          <cell r="R75">
            <v>17.5</v>
          </cell>
          <cell r="S75">
            <v>12.5</v>
          </cell>
          <cell r="T75">
            <v>12.5</v>
          </cell>
          <cell r="U75" t="str">
            <v>1.582390</v>
          </cell>
          <cell r="V75">
            <v>27.5</v>
          </cell>
          <cell r="W75" t="str">
            <v>20764608019607</v>
          </cell>
          <cell r="X75">
            <v>12</v>
          </cell>
        </row>
        <row r="76">
          <cell r="B76">
            <v>1961</v>
          </cell>
          <cell r="C76" t="str">
            <v>#8005 BAZIC Battery Powered Pencil Sharpener</v>
          </cell>
          <cell r="D76" t="str">
            <v>NEW ITEMS</v>
          </cell>
          <cell r="E76" t="str">
            <v>CHINA</v>
          </cell>
          <cell r="F76">
            <v>0</v>
          </cell>
          <cell r="G76" t="str">
            <v>=HYPERLINK("http://www.bangkit.com/images/1961.jpg","CLICK HERE")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CS-72-12-1</v>
          </cell>
          <cell r="P76">
            <v>50</v>
          </cell>
          <cell r="Q76">
            <v>72</v>
          </cell>
          <cell r="R76">
            <v>19.5</v>
          </cell>
          <cell r="S76">
            <v>14.6</v>
          </cell>
          <cell r="T76">
            <v>14.3</v>
          </cell>
          <cell r="U76" t="str">
            <v>2.356030</v>
          </cell>
          <cell r="V76">
            <v>21.8</v>
          </cell>
          <cell r="W76" t="str">
            <v>20764608019614</v>
          </cell>
          <cell r="X76">
            <v>12</v>
          </cell>
        </row>
        <row r="77">
          <cell r="B77">
            <v>1962</v>
          </cell>
          <cell r="C77" t="str">
            <v>#8008 BAZIC Dual Powered Electric Pencil Sharpener</v>
          </cell>
          <cell r="D77" t="str">
            <v>NEW ITEMS</v>
          </cell>
          <cell r="E77" t="str">
            <v>PAKISTAN</v>
          </cell>
          <cell r="F77">
            <v>0</v>
          </cell>
          <cell r="G77" t="str">
            <v>=HYPERLINK("http://www.bangkit.com/images/1962.jpg","CLICK HERE")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>CS-36-12-1</v>
          </cell>
          <cell r="P77">
            <v>51</v>
          </cell>
          <cell r="Q77">
            <v>36</v>
          </cell>
          <cell r="R77">
            <v>22.1</v>
          </cell>
          <cell r="S77">
            <v>14.9</v>
          </cell>
          <cell r="T77">
            <v>11.2</v>
          </cell>
          <cell r="U77" t="str">
            <v>2.134290</v>
          </cell>
          <cell r="V77">
            <v>30</v>
          </cell>
          <cell r="W77" t="str">
            <v>20764608019621</v>
          </cell>
          <cell r="X77">
            <v>12</v>
          </cell>
        </row>
        <row r="78">
          <cell r="B78">
            <v>2030</v>
          </cell>
          <cell r="C78" t="str">
            <v>BAZIC 3.38 FL OZ (100 mL) Silicone Glue</v>
          </cell>
          <cell r="D78" t="str">
            <v>ADHESIVE - PROJECT</v>
          </cell>
          <cell r="E78" t="str">
            <v>CHINA</v>
          </cell>
          <cell r="F78">
            <v>3</v>
          </cell>
          <cell r="G78" t="str">
            <v>=HYPERLINK("http://www.bangkit.com/images/2030.jpg","CLICK HERE")</v>
          </cell>
          <cell r="H78">
            <v>2.99</v>
          </cell>
          <cell r="I78">
            <v>2.69</v>
          </cell>
          <cell r="J78">
            <v>1.7</v>
          </cell>
          <cell r="K78">
            <v>1.3</v>
          </cell>
          <cell r="L78">
            <v>0.95</v>
          </cell>
          <cell r="M78">
            <v>0.79</v>
          </cell>
          <cell r="N78">
            <v>0.69</v>
          </cell>
          <cell r="O78" t="str">
            <v>CS-72-12-1</v>
          </cell>
          <cell r="P78">
            <v>75</v>
          </cell>
          <cell r="Q78">
            <v>72</v>
          </cell>
          <cell r="R78">
            <v>15.25</v>
          </cell>
          <cell r="S78">
            <v>13.25</v>
          </cell>
          <cell r="T78">
            <v>7</v>
          </cell>
          <cell r="U78" t="str">
            <v>0.818540</v>
          </cell>
          <cell r="V78">
            <v>18.440000000000001</v>
          </cell>
          <cell r="W78" t="str">
            <v>20764608020306</v>
          </cell>
          <cell r="X78">
            <v>12</v>
          </cell>
        </row>
        <row r="79">
          <cell r="B79">
            <v>2053</v>
          </cell>
          <cell r="C79" t="str">
            <v>BAZIC 0.28 oz (8g) Premium Glue Stick</v>
          </cell>
          <cell r="D79" t="str">
            <v>ADHESIVE - SCHOOL</v>
          </cell>
          <cell r="E79" t="str">
            <v>CHINA</v>
          </cell>
          <cell r="F79">
            <v>201344</v>
          </cell>
          <cell r="G79" t="str">
            <v>=HYPERLINK("http://www.bangkit.com/images/2053.jpg","CLICK HERE")</v>
          </cell>
          <cell r="H79">
            <v>0.99</v>
          </cell>
          <cell r="I79">
            <v>0.89</v>
          </cell>
          <cell r="J79">
            <v>0.35</v>
          </cell>
          <cell r="K79">
            <v>0.25</v>
          </cell>
          <cell r="L79">
            <v>0.18</v>
          </cell>
          <cell r="M79">
            <v>0.16</v>
          </cell>
          <cell r="N79">
            <v>0.13</v>
          </cell>
          <cell r="O79" t="str">
            <v>CS-288-12-1</v>
          </cell>
          <cell r="P79">
            <v>84</v>
          </cell>
          <cell r="Q79">
            <v>288</v>
          </cell>
          <cell r="R79">
            <v>11.5</v>
          </cell>
          <cell r="S79">
            <v>10.5</v>
          </cell>
          <cell r="T79">
            <v>7.5</v>
          </cell>
          <cell r="U79" t="str">
            <v>0.524090</v>
          </cell>
          <cell r="V79">
            <v>13.68</v>
          </cell>
          <cell r="W79" t="str">
            <v>20764608020535</v>
          </cell>
          <cell r="X79">
            <v>12</v>
          </cell>
        </row>
        <row r="80">
          <cell r="B80">
            <v>2054</v>
          </cell>
          <cell r="C80" t="str">
            <v>BAZIC 0.7 oz (21g) Premium Glue Stick</v>
          </cell>
          <cell r="D80" t="str">
            <v>ADHESIVE - SCHOOL</v>
          </cell>
          <cell r="E80" t="str">
            <v>CHINA</v>
          </cell>
          <cell r="F80">
            <v>54351</v>
          </cell>
          <cell r="G80" t="str">
            <v>=HYPERLINK("http://www.bangkit.com/images/2054.jpg","CLICK HERE")</v>
          </cell>
          <cell r="H80">
            <v>0.99</v>
          </cell>
          <cell r="I80">
            <v>0.89</v>
          </cell>
          <cell r="J80">
            <v>0.6</v>
          </cell>
          <cell r="K80">
            <v>0.45</v>
          </cell>
          <cell r="L80">
            <v>0.35</v>
          </cell>
          <cell r="M80">
            <v>0.28999999999999998</v>
          </cell>
          <cell r="N80">
            <v>0.25</v>
          </cell>
          <cell r="O80" t="str">
            <v>CS-288-12-1</v>
          </cell>
          <cell r="P80">
            <v>80</v>
          </cell>
          <cell r="Q80">
            <v>288</v>
          </cell>
          <cell r="R80">
            <v>13.25</v>
          </cell>
          <cell r="S80">
            <v>12.75</v>
          </cell>
          <cell r="T80">
            <v>9</v>
          </cell>
          <cell r="U80" t="str">
            <v>0.879880</v>
          </cell>
          <cell r="V80">
            <v>26.04</v>
          </cell>
          <cell r="W80" t="str">
            <v>20764608020542</v>
          </cell>
          <cell r="X80">
            <v>12</v>
          </cell>
        </row>
        <row r="81">
          <cell r="B81">
            <v>2055</v>
          </cell>
          <cell r="C81" t="str">
            <v>BAZIC 0.28 oz (8g) Washable Disappearing Purple Glue Stick</v>
          </cell>
          <cell r="D81" t="str">
            <v>ADHESIVE - SCHOOL</v>
          </cell>
          <cell r="E81" t="str">
            <v>CHINA</v>
          </cell>
          <cell r="F81">
            <v>49115</v>
          </cell>
          <cell r="G81" t="str">
            <v>=HYPERLINK("http://www.bangkit.com/images/2055.jpg","CLICK HERE")</v>
          </cell>
          <cell r="H81">
            <v>0.99</v>
          </cell>
          <cell r="I81">
            <v>0.89</v>
          </cell>
          <cell r="J81">
            <v>0.4</v>
          </cell>
          <cell r="K81">
            <v>0.3</v>
          </cell>
          <cell r="L81">
            <v>0.25</v>
          </cell>
          <cell r="M81">
            <v>0.19</v>
          </cell>
          <cell r="N81">
            <v>0.15</v>
          </cell>
          <cell r="O81" t="str">
            <v>CS-288-12-1</v>
          </cell>
          <cell r="P81">
            <v>84</v>
          </cell>
          <cell r="Q81">
            <v>288</v>
          </cell>
          <cell r="R81">
            <v>11.5</v>
          </cell>
          <cell r="S81">
            <v>10.75</v>
          </cell>
          <cell r="T81">
            <v>7.5</v>
          </cell>
          <cell r="U81" t="str">
            <v>0.536570</v>
          </cell>
          <cell r="V81">
            <v>13.66</v>
          </cell>
          <cell r="W81" t="str">
            <v>20764608020559</v>
          </cell>
          <cell r="X81">
            <v>12</v>
          </cell>
        </row>
        <row r="82">
          <cell r="B82">
            <v>2070</v>
          </cell>
          <cell r="C82" t="str">
            <v>BAZIC 4 FL OZ (118 mL) Wood Glue</v>
          </cell>
          <cell r="D82" t="str">
            <v>ADHESIVE - PROJECT</v>
          </cell>
          <cell r="E82" t="str">
            <v>CHINA</v>
          </cell>
          <cell r="F82">
            <v>7854</v>
          </cell>
          <cell r="G82" t="str">
            <v>=HYPERLINK("http://www.bangkit.com/images/2070.jpg","CLICK HERE")</v>
          </cell>
          <cell r="H82">
            <v>1.99</v>
          </cell>
          <cell r="I82">
            <v>1.79</v>
          </cell>
          <cell r="J82">
            <v>1.2</v>
          </cell>
          <cell r="K82">
            <v>0.89</v>
          </cell>
          <cell r="L82">
            <v>0.75</v>
          </cell>
          <cell r="M82">
            <v>0.59</v>
          </cell>
          <cell r="N82">
            <v>0.49</v>
          </cell>
          <cell r="O82" t="str">
            <v>CS-48-12-1</v>
          </cell>
          <cell r="P82">
            <v>80</v>
          </cell>
          <cell r="Q82">
            <v>48</v>
          </cell>
          <cell r="R82">
            <v>14.5</v>
          </cell>
          <cell r="S82">
            <v>11.5</v>
          </cell>
          <cell r="T82">
            <v>6.75</v>
          </cell>
          <cell r="U82" t="str">
            <v>0.651370</v>
          </cell>
          <cell r="V82">
            <v>15.82</v>
          </cell>
          <cell r="W82" t="str">
            <v>20764608020702</v>
          </cell>
          <cell r="X82">
            <v>12</v>
          </cell>
        </row>
        <row r="83">
          <cell r="B83">
            <v>2095</v>
          </cell>
          <cell r="C83" t="str">
            <v>BAZIC 3.9" x 0.27" Dual Temp. Mini Hot Melt Glue Sticks (50/Bag)</v>
          </cell>
          <cell r="D83" t="str">
            <v>ADHESIVE - PROJECT</v>
          </cell>
          <cell r="E83" t="str">
            <v>CHINA</v>
          </cell>
          <cell r="F83">
            <v>4902</v>
          </cell>
          <cell r="G83" t="str">
            <v>=HYPERLINK("http://www.bangkit.com/images/2095.jpg","CLICK HERE")</v>
          </cell>
          <cell r="H83">
            <v>5.99</v>
          </cell>
          <cell r="I83">
            <v>5.39</v>
          </cell>
          <cell r="J83">
            <v>3.8</v>
          </cell>
          <cell r="K83">
            <v>2.9</v>
          </cell>
          <cell r="L83">
            <v>2.2999999999999998</v>
          </cell>
          <cell r="M83">
            <v>1.9</v>
          </cell>
          <cell r="N83">
            <v>1.5</v>
          </cell>
          <cell r="O83" t="str">
            <v>CS-72-12-1</v>
          </cell>
          <cell r="P83">
            <v>45</v>
          </cell>
          <cell r="Q83">
            <v>72</v>
          </cell>
          <cell r="R83">
            <v>15.5</v>
          </cell>
          <cell r="S83">
            <v>13.5</v>
          </cell>
          <cell r="T83">
            <v>9.5</v>
          </cell>
          <cell r="U83" t="str">
            <v>1.150390</v>
          </cell>
          <cell r="V83">
            <v>33.08</v>
          </cell>
          <cell r="W83" t="str">
            <v>20764608020955</v>
          </cell>
          <cell r="X83">
            <v>12</v>
          </cell>
        </row>
        <row r="84">
          <cell r="B84">
            <v>2220</v>
          </cell>
          <cell r="C84" t="str">
            <v>BAZIC Pink Bevel Eraser (12/Box)</v>
          </cell>
          <cell r="D84" t="str">
            <v>ERASERS</v>
          </cell>
          <cell r="E84" t="str">
            <v>CHINA</v>
          </cell>
          <cell r="F84">
            <v>9083</v>
          </cell>
          <cell r="G84" t="str">
            <v>=HYPERLINK("http://www.bangkit.com/images/2220.jpg","CLICK HERE")</v>
          </cell>
          <cell r="H84">
            <v>4.99</v>
          </cell>
          <cell r="I84">
            <v>4.49</v>
          </cell>
          <cell r="J84">
            <v>1.95</v>
          </cell>
          <cell r="K84">
            <v>1.5</v>
          </cell>
          <cell r="L84">
            <v>1.3</v>
          </cell>
          <cell r="M84">
            <v>1</v>
          </cell>
          <cell r="N84">
            <v>0.8</v>
          </cell>
          <cell r="O84" t="str">
            <v>CS-48-12-1</v>
          </cell>
          <cell r="P84">
            <v>76</v>
          </cell>
          <cell r="Q84">
            <v>48</v>
          </cell>
          <cell r="R84">
            <v>11.5</v>
          </cell>
          <cell r="S84">
            <v>9</v>
          </cell>
          <cell r="T84">
            <v>8.8800000000000008</v>
          </cell>
          <cell r="U84" t="str">
            <v>0.531880</v>
          </cell>
          <cell r="V84">
            <v>23.4</v>
          </cell>
          <cell r="W84" t="str">
            <v>20764608022201</v>
          </cell>
          <cell r="X84">
            <v>12</v>
          </cell>
        </row>
        <row r="85">
          <cell r="B85">
            <v>2237</v>
          </cell>
          <cell r="C85" t="str">
            <v>BAZIC Neon Eraser Cap (120/Box)</v>
          </cell>
          <cell r="D85" t="str">
            <v>ERASERS</v>
          </cell>
          <cell r="E85" t="str">
            <v>CHINA</v>
          </cell>
          <cell r="F85">
            <v>13883</v>
          </cell>
          <cell r="G85" t="str">
            <v>=HYPERLINK("http://www.bangkit.com/images/2237.jpg","CLICK HERE")</v>
          </cell>
          <cell r="H85">
            <v>3.99</v>
          </cell>
          <cell r="I85">
            <v>3.59</v>
          </cell>
          <cell r="J85">
            <v>2.6</v>
          </cell>
          <cell r="K85">
            <v>2</v>
          </cell>
          <cell r="L85">
            <v>1.7</v>
          </cell>
          <cell r="M85">
            <v>1.3</v>
          </cell>
          <cell r="N85">
            <v>1</v>
          </cell>
          <cell r="O85" t="str">
            <v>CS-48-12-1</v>
          </cell>
          <cell r="P85">
            <v>65</v>
          </cell>
          <cell r="Q85">
            <v>48</v>
          </cell>
          <cell r="R85">
            <v>14.5</v>
          </cell>
          <cell r="S85">
            <v>13.63</v>
          </cell>
          <cell r="T85">
            <v>9</v>
          </cell>
          <cell r="U85" t="str">
            <v>1.029350</v>
          </cell>
          <cell r="V85">
            <v>24.16</v>
          </cell>
          <cell r="W85" t="str">
            <v>20764608022379</v>
          </cell>
          <cell r="X85">
            <v>12</v>
          </cell>
        </row>
        <row r="86">
          <cell r="B86">
            <v>2303</v>
          </cell>
          <cell r="C86" t="str">
            <v>BAZIC Yellow Pen Style Fluorescent Highlighters w/ Pocket Clip (12/Box)</v>
          </cell>
          <cell r="D86" t="str">
            <v>HIGHLIGHTERS</v>
          </cell>
          <cell r="E86" t="str">
            <v>CHINA</v>
          </cell>
          <cell r="F86">
            <v>1899</v>
          </cell>
          <cell r="G86" t="str">
            <v>=HYPERLINK("http://www.bangkit.com/images/2303.jpg","CLICK HERE")</v>
          </cell>
          <cell r="H86">
            <v>4.99</v>
          </cell>
          <cell r="I86">
            <v>4.49</v>
          </cell>
          <cell r="J86">
            <v>3</v>
          </cell>
          <cell r="K86">
            <v>2.2999999999999998</v>
          </cell>
          <cell r="L86">
            <v>1.9</v>
          </cell>
          <cell r="M86">
            <v>1.5</v>
          </cell>
          <cell r="N86">
            <v>1.2</v>
          </cell>
          <cell r="O86" t="str">
            <v>CS-72-12-1</v>
          </cell>
          <cell r="P86">
            <v>48</v>
          </cell>
          <cell r="Q86">
            <v>72</v>
          </cell>
          <cell r="R86">
            <v>15.5</v>
          </cell>
          <cell r="S86">
            <v>12.25</v>
          </cell>
          <cell r="T86">
            <v>11</v>
          </cell>
          <cell r="U86" t="str">
            <v>1.208700</v>
          </cell>
          <cell r="V86">
            <v>19.760000000000002</v>
          </cell>
          <cell r="W86" t="str">
            <v>20764608023031</v>
          </cell>
          <cell r="X86">
            <v>12</v>
          </cell>
        </row>
        <row r="87">
          <cell r="B87">
            <v>2304</v>
          </cell>
          <cell r="C87" t="str">
            <v>BAZIC Pen Style Fluorescent Highlighters w/ Pocket Clip (12/Box)</v>
          </cell>
          <cell r="D87" t="str">
            <v>HIGHLIGHTERS</v>
          </cell>
          <cell r="E87" t="str">
            <v>CHINA</v>
          </cell>
          <cell r="F87">
            <v>6774</v>
          </cell>
          <cell r="G87" t="str">
            <v>=HYPERLINK("http://www.bangkit.com/images/2304.jpg","CLICK HERE")</v>
          </cell>
          <cell r="H87">
            <v>4.99</v>
          </cell>
          <cell r="I87">
            <v>4.49</v>
          </cell>
          <cell r="J87">
            <v>3</v>
          </cell>
          <cell r="K87">
            <v>2.2999999999999998</v>
          </cell>
          <cell r="L87">
            <v>1.9</v>
          </cell>
          <cell r="M87">
            <v>1.5</v>
          </cell>
          <cell r="N87">
            <v>1.2</v>
          </cell>
          <cell r="O87" t="str">
            <v>CS-72-12-1</v>
          </cell>
          <cell r="P87">
            <v>48</v>
          </cell>
          <cell r="Q87">
            <v>72</v>
          </cell>
          <cell r="R87">
            <v>15.5</v>
          </cell>
          <cell r="S87">
            <v>12</v>
          </cell>
          <cell r="T87">
            <v>11</v>
          </cell>
          <cell r="U87" t="str">
            <v>1.184030</v>
          </cell>
          <cell r="V87">
            <v>19.72</v>
          </cell>
          <cell r="W87" t="str">
            <v>20764608023048</v>
          </cell>
          <cell r="X87">
            <v>12</v>
          </cell>
        </row>
        <row r="88">
          <cell r="B88">
            <v>2331</v>
          </cell>
          <cell r="C88" t="str">
            <v>BAZIC Desk Style Fluorescent Highlighters (12/Box)</v>
          </cell>
          <cell r="D88" t="str">
            <v>HIGHLIGHTERS</v>
          </cell>
          <cell r="E88" t="str">
            <v>CHINA</v>
          </cell>
          <cell r="F88">
            <v>2604</v>
          </cell>
          <cell r="G88" t="str">
            <v>=HYPERLINK("http://www.bangkit.com/images/2331.jpg","CLICK HERE")</v>
          </cell>
          <cell r="H88">
            <v>7.99</v>
          </cell>
          <cell r="I88">
            <v>7.19</v>
          </cell>
          <cell r="J88">
            <v>5.0999999999999996</v>
          </cell>
          <cell r="K88">
            <v>3.9</v>
          </cell>
          <cell r="L88">
            <v>3</v>
          </cell>
          <cell r="M88">
            <v>2.5</v>
          </cell>
          <cell r="N88">
            <v>2.1</v>
          </cell>
          <cell r="O88" t="str">
            <v>CS-72-12-1</v>
          </cell>
          <cell r="P88">
            <v>30</v>
          </cell>
          <cell r="Q88">
            <v>72</v>
          </cell>
          <cell r="R88">
            <v>20.5</v>
          </cell>
          <cell r="S88">
            <v>15.75</v>
          </cell>
          <cell r="T88">
            <v>11.75</v>
          </cell>
          <cell r="U88" t="str">
            <v>2.195480</v>
          </cell>
          <cell r="V88">
            <v>32.82</v>
          </cell>
          <cell r="W88" t="str">
            <v>20764608023314</v>
          </cell>
          <cell r="X88">
            <v>12</v>
          </cell>
        </row>
        <row r="89">
          <cell r="B89">
            <v>2332</v>
          </cell>
          <cell r="C89" t="str">
            <v>BAZIC Yellow Desk Style Fluorescent Highlighters (12/Box)</v>
          </cell>
          <cell r="D89" t="str">
            <v>HIGHLIGHTERS</v>
          </cell>
          <cell r="E89" t="str">
            <v>CHINA</v>
          </cell>
          <cell r="F89">
            <v>4346</v>
          </cell>
          <cell r="G89" t="str">
            <v>=HYPERLINK("http://www.bangkit.com/images/2332.jpg","CLICK HERE")</v>
          </cell>
          <cell r="H89">
            <v>7.99</v>
          </cell>
          <cell r="I89">
            <v>7.19</v>
          </cell>
          <cell r="J89">
            <v>5.0999999999999996</v>
          </cell>
          <cell r="K89">
            <v>3.9</v>
          </cell>
          <cell r="L89">
            <v>3</v>
          </cell>
          <cell r="M89">
            <v>2.5</v>
          </cell>
          <cell r="N89">
            <v>2.1</v>
          </cell>
          <cell r="O89" t="str">
            <v>CS-72-12-1</v>
          </cell>
          <cell r="P89">
            <v>30</v>
          </cell>
          <cell r="Q89">
            <v>72</v>
          </cell>
          <cell r="R89">
            <v>20.5</v>
          </cell>
          <cell r="S89">
            <v>15.75</v>
          </cell>
          <cell r="T89">
            <v>11.75</v>
          </cell>
          <cell r="U89" t="str">
            <v>2.195480</v>
          </cell>
          <cell r="V89">
            <v>32.880000000000003</v>
          </cell>
          <cell r="W89" t="str">
            <v>20764608023321</v>
          </cell>
          <cell r="X89">
            <v>12</v>
          </cell>
        </row>
        <row r="90">
          <cell r="B90">
            <v>2341</v>
          </cell>
          <cell r="C90" t="str">
            <v>BAZIC 5 Fluorescent Gel Highlighters</v>
          </cell>
          <cell r="D90" t="str">
            <v>HIGHLIGHTERS</v>
          </cell>
          <cell r="E90" t="str">
            <v>CHINA</v>
          </cell>
          <cell r="F90">
            <v>2485</v>
          </cell>
          <cell r="G90" t="str">
            <v>=HYPERLINK("http://www.bangkit.com/images/2341.jpg","CLICK HERE")</v>
          </cell>
          <cell r="H90">
            <v>2.99</v>
          </cell>
          <cell r="I90">
            <v>2.69</v>
          </cell>
          <cell r="J90">
            <v>1.95</v>
          </cell>
          <cell r="K90">
            <v>1.5</v>
          </cell>
          <cell r="L90">
            <v>1.3</v>
          </cell>
          <cell r="M90">
            <v>1</v>
          </cell>
          <cell r="N90">
            <v>0.8</v>
          </cell>
          <cell r="O90" t="str">
            <v>CS-144-12-1</v>
          </cell>
          <cell r="P90">
            <v>60</v>
          </cell>
          <cell r="Q90">
            <v>144</v>
          </cell>
          <cell r="R90">
            <v>14.25</v>
          </cell>
          <cell r="S90">
            <v>13.25</v>
          </cell>
          <cell r="T90">
            <v>12.5</v>
          </cell>
          <cell r="U90" t="str">
            <v>1.365830</v>
          </cell>
          <cell r="V90">
            <v>25.22</v>
          </cell>
          <cell r="W90" t="str">
            <v>20764608023413</v>
          </cell>
          <cell r="X90">
            <v>12</v>
          </cell>
        </row>
        <row r="91">
          <cell r="B91">
            <v>2347</v>
          </cell>
          <cell r="C91" t="str">
            <v>BAZIC 5 Pastel Gel Highlighters</v>
          </cell>
          <cell r="D91" t="str">
            <v>HIGHLIGHTERS</v>
          </cell>
          <cell r="E91" t="str">
            <v>CHINA</v>
          </cell>
          <cell r="F91">
            <v>6532</v>
          </cell>
          <cell r="G91" t="str">
            <v>=HYPERLINK("http://www.bangkit.com/images/2347.jpg","CLICK HERE")</v>
          </cell>
          <cell r="H91">
            <v>2.99</v>
          </cell>
          <cell r="I91">
            <v>2.69</v>
          </cell>
          <cell r="J91">
            <v>1.95</v>
          </cell>
          <cell r="K91">
            <v>1.5</v>
          </cell>
          <cell r="L91">
            <v>1.3</v>
          </cell>
          <cell r="M91">
            <v>1</v>
          </cell>
          <cell r="N91">
            <v>0.8</v>
          </cell>
          <cell r="O91" t="str">
            <v>CS-144-12-1</v>
          </cell>
          <cell r="P91">
            <v>60</v>
          </cell>
          <cell r="Q91">
            <v>144</v>
          </cell>
          <cell r="R91">
            <v>14.5</v>
          </cell>
          <cell r="S91">
            <v>13.5</v>
          </cell>
          <cell r="T91">
            <v>12.5</v>
          </cell>
          <cell r="U91" t="str">
            <v>1.416020</v>
          </cell>
          <cell r="V91">
            <v>25.68</v>
          </cell>
          <cell r="W91" t="str">
            <v>20764608023475</v>
          </cell>
          <cell r="X91">
            <v>12</v>
          </cell>
        </row>
        <row r="92">
          <cell r="B92">
            <v>2348</v>
          </cell>
          <cell r="C92" t="str">
            <v>BAZIC 12 Gel Highlighters</v>
          </cell>
          <cell r="D92" t="str">
            <v>HIGHLIGHTERS</v>
          </cell>
          <cell r="E92" t="str">
            <v>CHINA</v>
          </cell>
          <cell r="F92">
            <v>646</v>
          </cell>
          <cell r="G92" t="str">
            <v>=HYPERLINK("http://www.bangkit.com/images/2348.jpg","CLICK HERE")</v>
          </cell>
          <cell r="H92">
            <v>7.99</v>
          </cell>
          <cell r="I92">
            <v>7.19</v>
          </cell>
          <cell r="J92">
            <v>5.0999999999999996</v>
          </cell>
          <cell r="K92">
            <v>3.9</v>
          </cell>
          <cell r="L92">
            <v>3</v>
          </cell>
          <cell r="M92">
            <v>2.5</v>
          </cell>
          <cell r="N92">
            <v>1.9</v>
          </cell>
          <cell r="O92" t="str">
            <v>CS-48-12-1</v>
          </cell>
          <cell r="P92">
            <v>63</v>
          </cell>
          <cell r="Q92">
            <v>48</v>
          </cell>
          <cell r="R92">
            <v>14.25</v>
          </cell>
          <cell r="S92">
            <v>12.75</v>
          </cell>
          <cell r="T92">
            <v>9.5</v>
          </cell>
          <cell r="U92" t="str">
            <v>0.998860</v>
          </cell>
          <cell r="V92">
            <v>19.64</v>
          </cell>
          <cell r="W92" t="str">
            <v>20764608023482</v>
          </cell>
          <cell r="X92">
            <v>12</v>
          </cell>
        </row>
        <row r="93">
          <cell r="B93">
            <v>2507</v>
          </cell>
          <cell r="C93" t="str">
            <v>BAZIC 12 Color Twist-Up Propelling Crayons</v>
          </cell>
          <cell r="D93" t="str">
            <v>CRAYONS</v>
          </cell>
          <cell r="E93" t="str">
            <v>CHINA</v>
          </cell>
          <cell r="F93">
            <v>17797</v>
          </cell>
          <cell r="G93" t="str">
            <v>=HYPERLINK("http://www.bangkit.com/images/2507.jpg","CLICK HERE")</v>
          </cell>
          <cell r="H93">
            <v>4.99</v>
          </cell>
          <cell r="I93">
            <v>4.49</v>
          </cell>
          <cell r="J93">
            <v>2.6</v>
          </cell>
          <cell r="K93">
            <v>2</v>
          </cell>
          <cell r="L93">
            <v>1.7</v>
          </cell>
          <cell r="M93">
            <v>1.3</v>
          </cell>
          <cell r="N93">
            <v>1</v>
          </cell>
          <cell r="O93" t="str">
            <v>CS-144-12-1</v>
          </cell>
          <cell r="P93">
            <v>32</v>
          </cell>
          <cell r="Q93">
            <v>144</v>
          </cell>
          <cell r="R93">
            <v>17.5</v>
          </cell>
          <cell r="S93">
            <v>16.5</v>
          </cell>
          <cell r="T93">
            <v>12.5</v>
          </cell>
          <cell r="U93" t="str">
            <v>2.088760</v>
          </cell>
          <cell r="V93">
            <v>42.52</v>
          </cell>
          <cell r="W93" t="str">
            <v>20764608025073</v>
          </cell>
          <cell r="X93">
            <v>12</v>
          </cell>
        </row>
        <row r="94">
          <cell r="B94">
            <v>2553</v>
          </cell>
          <cell r="C94" t="str">
            <v>BAZIC 25 Colors Oil Pastels</v>
          </cell>
          <cell r="D94" t="str">
            <v>CRAYONS</v>
          </cell>
          <cell r="E94" t="str">
            <v>CHINA</v>
          </cell>
          <cell r="F94">
            <v>3585</v>
          </cell>
          <cell r="G94" t="str">
            <v>=HYPERLINK("http://www.bangkit.com/images/2553.jpg","CLICK HERE")</v>
          </cell>
          <cell r="H94">
            <v>5.99</v>
          </cell>
          <cell r="I94">
            <v>5.39</v>
          </cell>
          <cell r="J94">
            <v>3.8</v>
          </cell>
          <cell r="K94">
            <v>2.9</v>
          </cell>
          <cell r="L94">
            <v>2.2999999999999998</v>
          </cell>
          <cell r="M94">
            <v>1.9</v>
          </cell>
          <cell r="N94">
            <v>1.5</v>
          </cell>
          <cell r="O94" t="str">
            <v>CS-72-12-1</v>
          </cell>
          <cell r="P94">
            <v>50</v>
          </cell>
          <cell r="Q94">
            <v>72</v>
          </cell>
          <cell r="R94">
            <v>15.75</v>
          </cell>
          <cell r="S94">
            <v>15.5</v>
          </cell>
          <cell r="T94">
            <v>11.75</v>
          </cell>
          <cell r="U94" t="str">
            <v>1.660000</v>
          </cell>
          <cell r="V94">
            <v>34.340000000000003</v>
          </cell>
          <cell r="W94" t="str">
            <v>20764608025530</v>
          </cell>
          <cell r="X94">
            <v>12</v>
          </cell>
        </row>
        <row r="95">
          <cell r="B95">
            <v>2561</v>
          </cell>
          <cell r="C95" t="str">
            <v>BAZIC 12 Color Silky Gel Crayons</v>
          </cell>
          <cell r="D95" t="str">
            <v>CRAYONS</v>
          </cell>
          <cell r="E95" t="str">
            <v>CHINA</v>
          </cell>
          <cell r="F95">
            <v>3940</v>
          </cell>
          <cell r="G95" t="str">
            <v>=HYPERLINK("http://www.bangkit.com/images/2561.jpg","CLICK HERE")</v>
          </cell>
          <cell r="H95">
            <v>5.99</v>
          </cell>
          <cell r="I95">
            <v>5.39</v>
          </cell>
          <cell r="J95">
            <v>5.0999999999999996</v>
          </cell>
          <cell r="K95">
            <v>3.9</v>
          </cell>
          <cell r="L95">
            <v>3</v>
          </cell>
          <cell r="M95">
            <v>2.5</v>
          </cell>
          <cell r="N95">
            <v>1.9</v>
          </cell>
          <cell r="O95" t="str">
            <v>CS-72-12-1</v>
          </cell>
          <cell r="P95">
            <v>30</v>
          </cell>
          <cell r="Q95">
            <v>72</v>
          </cell>
          <cell r="R95">
            <v>16.5</v>
          </cell>
          <cell r="S95">
            <v>15</v>
          </cell>
          <cell r="T95">
            <v>14.75</v>
          </cell>
          <cell r="U95" t="str">
            <v>2.112630</v>
          </cell>
          <cell r="V95">
            <v>33</v>
          </cell>
          <cell r="W95" t="str">
            <v>20764608025615</v>
          </cell>
          <cell r="X95">
            <v>12</v>
          </cell>
        </row>
        <row r="96">
          <cell r="B96">
            <v>2569</v>
          </cell>
          <cell r="C96" t="str">
            <v>BAZIC 12 Color Jumbo Silky Gel Crayons</v>
          </cell>
          <cell r="D96" t="str">
            <v>CRAYONS</v>
          </cell>
          <cell r="E96" t="str">
            <v>CHINA</v>
          </cell>
          <cell r="F96">
            <v>2602</v>
          </cell>
          <cell r="G96" t="str">
            <v>=HYPERLINK("http://www.bangkit.com/images/2569.jpg","CLICK HERE")</v>
          </cell>
          <cell r="H96">
            <v>7.99</v>
          </cell>
          <cell r="I96">
            <v>7.19</v>
          </cell>
          <cell r="J96">
            <v>5.85</v>
          </cell>
          <cell r="K96">
            <v>4.5</v>
          </cell>
          <cell r="L96">
            <v>3.5</v>
          </cell>
          <cell r="M96">
            <v>2.9</v>
          </cell>
          <cell r="N96">
            <v>2.5</v>
          </cell>
          <cell r="O96" t="str">
            <v>CS-72-12-1</v>
          </cell>
          <cell r="P96">
            <v>20</v>
          </cell>
          <cell r="Q96">
            <v>72</v>
          </cell>
          <cell r="R96">
            <v>22</v>
          </cell>
          <cell r="S96">
            <v>16.25</v>
          </cell>
          <cell r="T96">
            <v>14</v>
          </cell>
          <cell r="U96" t="str">
            <v>2.896410</v>
          </cell>
          <cell r="V96">
            <v>45.66</v>
          </cell>
          <cell r="W96" t="str">
            <v>20764608025691</v>
          </cell>
          <cell r="X96">
            <v>12</v>
          </cell>
        </row>
        <row r="97">
          <cell r="B97">
            <v>2605</v>
          </cell>
          <cell r="C97" t="str">
            <v>BAZIC Black Metal Mesh Pen Cup Holder</v>
          </cell>
          <cell r="D97" t="str">
            <v>NEW ITEMS</v>
          </cell>
          <cell r="E97" t="str">
            <v>CHINA</v>
          </cell>
          <cell r="F97">
            <v>0</v>
          </cell>
          <cell r="G97" t="str">
            <v>=HYPERLINK("http://www.bazicproducts.com/images/1217.jpg","CLICK HERE")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>CS-72-12-1</v>
          </cell>
          <cell r="P97">
            <v>30</v>
          </cell>
          <cell r="Q97">
            <v>72</v>
          </cell>
          <cell r="R97">
            <v>0</v>
          </cell>
          <cell r="S97">
            <v>0</v>
          </cell>
          <cell r="T97">
            <v>0</v>
          </cell>
          <cell r="U97" t="str">
            <v>0.000000</v>
          </cell>
          <cell r="V97">
            <v>0</v>
          </cell>
          <cell r="W97" t="str">
            <v>20764608012172</v>
          </cell>
          <cell r="X97">
            <v>12</v>
          </cell>
        </row>
        <row r="98">
          <cell r="B98">
            <v>265</v>
          </cell>
          <cell r="C98" t="str">
            <v>BAZIC Small 3/4" (19mm) Black Binder Clip (12/Box)</v>
          </cell>
          <cell r="D98" t="str">
            <v>BINDER CLIPS</v>
          </cell>
          <cell r="E98" t="str">
            <v>CHINA</v>
          </cell>
          <cell r="F98">
            <v>19613</v>
          </cell>
          <cell r="G98" t="str">
            <v>=HYPERLINK("http://www.bangkit.com/images/265.jpg","CLICK HERE")</v>
          </cell>
          <cell r="H98">
            <v>1.99</v>
          </cell>
          <cell r="I98">
            <v>1.79</v>
          </cell>
          <cell r="J98">
            <v>0.8</v>
          </cell>
          <cell r="K98">
            <v>0.59</v>
          </cell>
          <cell r="L98">
            <v>0.49</v>
          </cell>
          <cell r="M98">
            <v>0.39</v>
          </cell>
          <cell r="N98">
            <v>0.28999999999999998</v>
          </cell>
          <cell r="O98" t="str">
            <v>CS-240-12-1</v>
          </cell>
          <cell r="P98">
            <v>75</v>
          </cell>
          <cell r="Q98">
            <v>240</v>
          </cell>
          <cell r="R98">
            <v>14.5</v>
          </cell>
          <cell r="S98">
            <v>11.25</v>
          </cell>
          <cell r="T98">
            <v>7.25</v>
          </cell>
          <cell r="U98" t="str">
            <v>0.684410</v>
          </cell>
          <cell r="V98">
            <v>21.3</v>
          </cell>
          <cell r="W98" t="str">
            <v>20764608002654</v>
          </cell>
          <cell r="X98">
            <v>12</v>
          </cell>
        </row>
        <row r="99">
          <cell r="B99">
            <v>266</v>
          </cell>
          <cell r="C99" t="str">
            <v>BAZIC Medium 1 1/4" (32mm) Black Binder Clip (12/Box)</v>
          </cell>
          <cell r="D99" t="str">
            <v>BINDER CLIPS</v>
          </cell>
          <cell r="E99" t="str">
            <v>CHINA</v>
          </cell>
          <cell r="F99">
            <v>14265</v>
          </cell>
          <cell r="G99" t="str">
            <v>=HYPERLINK("http://www.bangkit.com/images/266.jpg","CLICK HERE")</v>
          </cell>
          <cell r="H99">
            <v>1.99</v>
          </cell>
          <cell r="I99">
            <v>1.79</v>
          </cell>
          <cell r="J99">
            <v>1.2</v>
          </cell>
          <cell r="K99">
            <v>0.89</v>
          </cell>
          <cell r="L99">
            <v>0.75</v>
          </cell>
          <cell r="M99">
            <v>0.59</v>
          </cell>
          <cell r="N99">
            <v>0.49</v>
          </cell>
          <cell r="O99" t="str">
            <v>CS-120-12-1</v>
          </cell>
          <cell r="P99">
            <v>48</v>
          </cell>
          <cell r="Q99">
            <v>120</v>
          </cell>
          <cell r="R99">
            <v>24.75</v>
          </cell>
          <cell r="S99">
            <v>10</v>
          </cell>
          <cell r="T99">
            <v>9.25</v>
          </cell>
          <cell r="U99" t="str">
            <v>1.324870</v>
          </cell>
          <cell r="V99">
            <v>29.8</v>
          </cell>
          <cell r="W99" t="str">
            <v>20764608002661</v>
          </cell>
          <cell r="X99">
            <v>12</v>
          </cell>
        </row>
        <row r="100">
          <cell r="B100">
            <v>2706</v>
          </cell>
          <cell r="C100" t="str">
            <v>BAZIC 3" Round 2x LED Lighted Magnifier</v>
          </cell>
          <cell r="D100" t="str">
            <v>MAGNIFIERS</v>
          </cell>
          <cell r="E100" t="str">
            <v>CHINA</v>
          </cell>
          <cell r="F100">
            <v>4640</v>
          </cell>
          <cell r="G100" t="str">
            <v>=HYPERLINK("http://www.bangkit.com/images/2706.jpg","CLICK HERE")</v>
          </cell>
          <cell r="H100">
            <v>7.99</v>
          </cell>
          <cell r="I100">
            <v>7.19</v>
          </cell>
          <cell r="J100">
            <v>5.0999999999999996</v>
          </cell>
          <cell r="K100">
            <v>3.9</v>
          </cell>
          <cell r="L100">
            <v>3</v>
          </cell>
          <cell r="M100">
            <v>2.5</v>
          </cell>
          <cell r="N100">
            <v>1.9</v>
          </cell>
          <cell r="O100" t="str">
            <v>CS-72-12-1</v>
          </cell>
          <cell r="P100">
            <v>32</v>
          </cell>
          <cell r="Q100">
            <v>72</v>
          </cell>
          <cell r="R100">
            <v>20.5</v>
          </cell>
          <cell r="S100">
            <v>15.25</v>
          </cell>
          <cell r="T100">
            <v>11</v>
          </cell>
          <cell r="U100" t="str">
            <v>1.990090</v>
          </cell>
          <cell r="V100">
            <v>24.02</v>
          </cell>
          <cell r="W100" t="str">
            <v>20764608027060</v>
          </cell>
          <cell r="X100">
            <v>12</v>
          </cell>
        </row>
        <row r="101">
          <cell r="B101">
            <v>2708</v>
          </cell>
          <cell r="C101" t="str">
            <v>BAZIC 10 Classic Colors Broad Line Jumbo Washable Markers</v>
          </cell>
          <cell r="D101" t="str">
            <v>DISCONTINUE</v>
          </cell>
          <cell r="E101" t="str">
            <v>CHINA</v>
          </cell>
          <cell r="F101">
            <v>0</v>
          </cell>
          <cell r="G101" t="str">
            <v>=HYPERLINK("http://www.bangkit.com/images/2708.jpg","CLICK HERE")</v>
          </cell>
          <cell r="H101">
            <v>5.99</v>
          </cell>
          <cell r="I101">
            <v>5.39</v>
          </cell>
          <cell r="J101">
            <v>1.95</v>
          </cell>
          <cell r="K101">
            <v>1.5</v>
          </cell>
          <cell r="L101">
            <v>1.3</v>
          </cell>
          <cell r="M101">
            <v>1</v>
          </cell>
          <cell r="N101">
            <v>0.8</v>
          </cell>
          <cell r="O101" t="str">
            <v>CS-72-12-1</v>
          </cell>
          <cell r="P101">
            <v>90</v>
          </cell>
          <cell r="Q101">
            <v>72</v>
          </cell>
          <cell r="R101">
            <v>12.75</v>
          </cell>
          <cell r="S101">
            <v>12.5</v>
          </cell>
          <cell r="T101">
            <v>10.25</v>
          </cell>
          <cell r="U101" t="str">
            <v>0.945370</v>
          </cell>
          <cell r="V101">
            <v>26.54</v>
          </cell>
          <cell r="W101" t="str">
            <v>20764608027084</v>
          </cell>
          <cell r="X101">
            <v>12</v>
          </cell>
        </row>
        <row r="102">
          <cell r="B102">
            <v>3000</v>
          </cell>
          <cell r="C102" t="str">
            <v>BAZIC 10 Colors Super Tip Washable Markers</v>
          </cell>
          <cell r="D102" t="str">
            <v>DISCONTINUE</v>
          </cell>
          <cell r="E102" t="str">
            <v>CHINA</v>
          </cell>
          <cell r="F102">
            <v>0</v>
          </cell>
          <cell r="G102" t="str">
            <v>=HYPERLINK("http://www.bangkit.com/images/3000.jpg","CLICK HERE")</v>
          </cell>
          <cell r="H102">
            <v>4.59</v>
          </cell>
          <cell r="I102">
            <v>4.09</v>
          </cell>
          <cell r="J102">
            <v>3</v>
          </cell>
          <cell r="K102">
            <v>2.2999999999999998</v>
          </cell>
          <cell r="L102">
            <v>1.8</v>
          </cell>
          <cell r="M102">
            <v>1.5</v>
          </cell>
          <cell r="N102">
            <v>1.2</v>
          </cell>
          <cell r="O102" t="str">
            <v>CS-144-12-1</v>
          </cell>
          <cell r="P102">
            <v>12</v>
          </cell>
          <cell r="Q102">
            <v>144</v>
          </cell>
          <cell r="R102">
            <v>31.5</v>
          </cell>
          <cell r="S102">
            <v>18</v>
          </cell>
          <cell r="T102">
            <v>16.5</v>
          </cell>
          <cell r="U102" t="str">
            <v>5.414060</v>
          </cell>
          <cell r="V102">
            <v>41.7</v>
          </cell>
          <cell r="W102" t="str">
            <v>20764608030008</v>
          </cell>
          <cell r="X102">
            <v>12</v>
          </cell>
        </row>
        <row r="103">
          <cell r="B103">
            <v>3001</v>
          </cell>
          <cell r="C103" t="str">
            <v>BAZIC 8-Digit Large Desktop Calculator w/ Adjustable Display</v>
          </cell>
          <cell r="D103" t="str">
            <v>CALCULATORS</v>
          </cell>
          <cell r="E103" t="str">
            <v>CHINA</v>
          </cell>
          <cell r="F103">
            <v>14143</v>
          </cell>
          <cell r="G103" t="str">
            <v>=HYPERLINK("http://www.bangkit.com/images/3001.jpg","CLICK HERE")</v>
          </cell>
          <cell r="H103">
            <v>6.99</v>
          </cell>
          <cell r="I103">
            <v>6.29</v>
          </cell>
          <cell r="J103">
            <v>4.55</v>
          </cell>
          <cell r="K103">
            <v>3.5</v>
          </cell>
          <cell r="L103">
            <v>2.9</v>
          </cell>
          <cell r="M103">
            <v>2.2999999999999998</v>
          </cell>
          <cell r="N103">
            <v>1.7</v>
          </cell>
          <cell r="O103" t="str">
            <v>CS-72-12-1</v>
          </cell>
          <cell r="P103">
            <v>24</v>
          </cell>
          <cell r="Q103">
            <v>72</v>
          </cell>
          <cell r="R103">
            <v>17</v>
          </cell>
          <cell r="S103">
            <v>16.75</v>
          </cell>
          <cell r="T103">
            <v>14</v>
          </cell>
          <cell r="U103" t="str">
            <v>2.307000</v>
          </cell>
          <cell r="V103">
            <v>27.42</v>
          </cell>
          <cell r="W103" t="str">
            <v>20764608030015</v>
          </cell>
          <cell r="X103">
            <v>12</v>
          </cell>
        </row>
        <row r="104">
          <cell r="B104">
            <v>3002</v>
          </cell>
          <cell r="C104" t="str">
            <v>BAZIC 56 Function Scientific Calculator w/ Slide-On Case</v>
          </cell>
          <cell r="D104" t="str">
            <v>CALCULATORS</v>
          </cell>
          <cell r="E104" t="str">
            <v>CHINA</v>
          </cell>
          <cell r="F104">
            <v>17327</v>
          </cell>
          <cell r="G104" t="str">
            <v>=HYPERLINK("http://www.bangkit.com/images/3002.jpg","CLICK HERE")</v>
          </cell>
          <cell r="H104">
            <v>6.99</v>
          </cell>
          <cell r="I104">
            <v>6.29</v>
          </cell>
          <cell r="J104">
            <v>4.55</v>
          </cell>
          <cell r="K104">
            <v>3.5</v>
          </cell>
          <cell r="L104">
            <v>2.9</v>
          </cell>
          <cell r="M104">
            <v>2.2999999999999998</v>
          </cell>
          <cell r="N104">
            <v>1.7</v>
          </cell>
          <cell r="O104" t="str">
            <v>CS-144-12-1</v>
          </cell>
          <cell r="P104">
            <v>28</v>
          </cell>
          <cell r="Q104">
            <v>144</v>
          </cell>
          <cell r="R104">
            <v>17.75</v>
          </cell>
          <cell r="S104">
            <v>16.5</v>
          </cell>
          <cell r="T104">
            <v>12.75</v>
          </cell>
          <cell r="U104" t="str">
            <v>2.160970</v>
          </cell>
          <cell r="V104">
            <v>32.159999999999997</v>
          </cell>
          <cell r="W104" t="str">
            <v>20764608030022</v>
          </cell>
          <cell r="X104">
            <v>12</v>
          </cell>
        </row>
        <row r="105">
          <cell r="B105">
            <v>3003</v>
          </cell>
          <cell r="C105" t="str">
            <v>BAZIC 56 Function Scientific Calculator w/ Flip Cover</v>
          </cell>
          <cell r="D105" t="str">
            <v>CALCULATORS</v>
          </cell>
          <cell r="E105" t="str">
            <v>CHINA</v>
          </cell>
          <cell r="F105">
            <v>45301</v>
          </cell>
          <cell r="G105" t="str">
            <v>=HYPERLINK("http://www.bangkit.com/images/3003.jpg","CLICK HERE")</v>
          </cell>
          <cell r="H105">
            <v>6.99</v>
          </cell>
          <cell r="I105">
            <v>6.29</v>
          </cell>
          <cell r="J105">
            <v>4.55</v>
          </cell>
          <cell r="K105">
            <v>3.5</v>
          </cell>
          <cell r="L105">
            <v>2.9</v>
          </cell>
          <cell r="M105">
            <v>2.2999999999999998</v>
          </cell>
          <cell r="N105">
            <v>1.7</v>
          </cell>
          <cell r="O105" t="str">
            <v>CS-72-12-1</v>
          </cell>
          <cell r="P105">
            <v>30</v>
          </cell>
          <cell r="Q105">
            <v>72</v>
          </cell>
          <cell r="R105">
            <v>21.25</v>
          </cell>
          <cell r="S105">
            <v>14.5</v>
          </cell>
          <cell r="T105">
            <v>11.25</v>
          </cell>
          <cell r="U105" t="str">
            <v>2.006020</v>
          </cell>
          <cell r="V105">
            <v>19.02</v>
          </cell>
          <cell r="W105" t="str">
            <v>20764608030039</v>
          </cell>
          <cell r="X105">
            <v>12</v>
          </cell>
        </row>
        <row r="106">
          <cell r="B106">
            <v>3008</v>
          </cell>
          <cell r="C106" t="str">
            <v>BAZIC 8-Digit Silver Desktop Calculator w/ Tone</v>
          </cell>
          <cell r="D106" t="str">
            <v>CALCULATORS</v>
          </cell>
          <cell r="E106" t="str">
            <v>CHINA</v>
          </cell>
          <cell r="F106">
            <v>5384</v>
          </cell>
          <cell r="G106" t="str">
            <v>=HYPERLINK("http://www.bangkit.com/images/3008.jpg","CLICK HERE")</v>
          </cell>
          <cell r="H106">
            <v>7.99</v>
          </cell>
          <cell r="I106">
            <v>7.19</v>
          </cell>
          <cell r="J106">
            <v>5.0999999999999996</v>
          </cell>
          <cell r="K106">
            <v>3.9</v>
          </cell>
          <cell r="L106">
            <v>3</v>
          </cell>
          <cell r="M106">
            <v>2.5</v>
          </cell>
          <cell r="N106">
            <v>1.9</v>
          </cell>
          <cell r="O106" t="str">
            <v>CS-72-12-1</v>
          </cell>
          <cell r="P106">
            <v>30</v>
          </cell>
          <cell r="Q106">
            <v>72</v>
          </cell>
          <cell r="R106">
            <v>18</v>
          </cell>
          <cell r="S106">
            <v>16.75</v>
          </cell>
          <cell r="T106">
            <v>13.25</v>
          </cell>
          <cell r="U106" t="str">
            <v>2.311850</v>
          </cell>
          <cell r="V106">
            <v>24.18</v>
          </cell>
          <cell r="W106" t="str">
            <v>20764608030084</v>
          </cell>
          <cell r="X106">
            <v>12</v>
          </cell>
        </row>
        <row r="107">
          <cell r="B107">
            <v>3012</v>
          </cell>
          <cell r="C107" t="str">
            <v>BAZIC 12-Digit Dual Power Desktop Calculator w/ Adjustable Display</v>
          </cell>
          <cell r="D107" t="str">
            <v>CALCULATORS</v>
          </cell>
          <cell r="E107" t="str">
            <v>CHINA</v>
          </cell>
          <cell r="F107">
            <v>2659</v>
          </cell>
          <cell r="G107" t="str">
            <v>=HYPERLINK("http://www.bangkit.com/images/3012.jpg","CLICK HERE")</v>
          </cell>
          <cell r="H107">
            <v>14.99</v>
          </cell>
          <cell r="I107">
            <v>13.49</v>
          </cell>
          <cell r="J107">
            <v>9.75</v>
          </cell>
          <cell r="K107">
            <v>7.5</v>
          </cell>
          <cell r="L107">
            <v>5.9</v>
          </cell>
          <cell r="M107">
            <v>4.9000000000000004</v>
          </cell>
          <cell r="N107">
            <v>3.9</v>
          </cell>
          <cell r="O107" t="str">
            <v>CS-72-12-1</v>
          </cell>
          <cell r="P107">
            <v>24</v>
          </cell>
          <cell r="Q107">
            <v>72</v>
          </cell>
          <cell r="R107">
            <v>18.25</v>
          </cell>
          <cell r="S107">
            <v>17</v>
          </cell>
          <cell r="T107">
            <v>16</v>
          </cell>
          <cell r="U107" t="str">
            <v>2.872690</v>
          </cell>
          <cell r="V107">
            <v>29.72</v>
          </cell>
          <cell r="W107" t="str">
            <v>20764608030121</v>
          </cell>
          <cell r="X107">
            <v>12</v>
          </cell>
        </row>
        <row r="108">
          <cell r="B108">
            <v>3016</v>
          </cell>
          <cell r="C108" t="str">
            <v>BAZIC 8-Digit Pocket Size Calculator w/ Big Number</v>
          </cell>
          <cell r="D108" t="str">
            <v>NEW ITEMS</v>
          </cell>
          <cell r="E108" t="str">
            <v>CHINA</v>
          </cell>
          <cell r="F108">
            <v>0</v>
          </cell>
          <cell r="G108" t="str">
            <v>=HYPERLINK("http://www.bazicproducts.com/images/1240.jpg","CLICK HERE")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>CS-144-12-1</v>
          </cell>
          <cell r="P108">
            <v>40</v>
          </cell>
          <cell r="Q108">
            <v>144</v>
          </cell>
          <cell r="R108">
            <v>0</v>
          </cell>
          <cell r="S108">
            <v>0</v>
          </cell>
          <cell r="T108">
            <v>0</v>
          </cell>
          <cell r="U108" t="str">
            <v>0.000000</v>
          </cell>
          <cell r="V108">
            <v>0</v>
          </cell>
          <cell r="W108" t="str">
            <v>20764608012400</v>
          </cell>
          <cell r="X108">
            <v>12</v>
          </cell>
        </row>
        <row r="109">
          <cell r="B109">
            <v>3020</v>
          </cell>
          <cell r="C109" t="str">
            <v>BAZIC 240 Function Scientific Calculator w/ Slide-On Case</v>
          </cell>
          <cell r="D109" t="str">
            <v>CALCULATORS</v>
          </cell>
          <cell r="E109" t="str">
            <v>CHINA</v>
          </cell>
          <cell r="F109">
            <v>21</v>
          </cell>
          <cell r="G109" t="str">
            <v>=HYPERLINK("http://www.bangkit.com/images/3020.jpg","CLICK HERE")</v>
          </cell>
          <cell r="H109">
            <v>10.99</v>
          </cell>
          <cell r="I109">
            <v>9.89</v>
          </cell>
          <cell r="J109">
            <v>7.7</v>
          </cell>
          <cell r="K109">
            <v>5.9</v>
          </cell>
          <cell r="L109">
            <v>4.7</v>
          </cell>
          <cell r="M109">
            <v>3.9</v>
          </cell>
          <cell r="N109">
            <v>3.3</v>
          </cell>
          <cell r="O109" t="str">
            <v>CS-72-12-1</v>
          </cell>
          <cell r="P109">
            <v>30</v>
          </cell>
          <cell r="Q109">
            <v>72</v>
          </cell>
          <cell r="R109">
            <v>17.5</v>
          </cell>
          <cell r="S109">
            <v>15.25</v>
          </cell>
          <cell r="T109">
            <v>12.5</v>
          </cell>
          <cell r="U109" t="str">
            <v>1.930520</v>
          </cell>
          <cell r="V109">
            <v>25.6</v>
          </cell>
          <cell r="W109" t="str">
            <v>20764608030206</v>
          </cell>
          <cell r="X109">
            <v>12</v>
          </cell>
        </row>
        <row r="110">
          <cell r="B110">
            <v>3021</v>
          </cell>
          <cell r="C110" t="str">
            <v>BAZIC 240 Function Fancy color Scientific Calculator w/ Slide-On Case</v>
          </cell>
          <cell r="D110" t="str">
            <v>CALCULATORS</v>
          </cell>
          <cell r="E110" t="str">
            <v>CHINA</v>
          </cell>
          <cell r="F110">
            <v>15832</v>
          </cell>
          <cell r="G110" t="str">
            <v>=HYPERLINK("http://www.bangkit.com/images/3021.jpg","CLICK HERE")</v>
          </cell>
          <cell r="H110">
            <v>10.99</v>
          </cell>
          <cell r="I110">
            <v>9.89</v>
          </cell>
          <cell r="J110">
            <v>7.7</v>
          </cell>
          <cell r="K110">
            <v>5.9</v>
          </cell>
          <cell r="L110">
            <v>4.7</v>
          </cell>
          <cell r="M110">
            <v>3.9</v>
          </cell>
          <cell r="N110">
            <v>3.3</v>
          </cell>
          <cell r="O110" t="str">
            <v>CS-72-12-1</v>
          </cell>
          <cell r="P110">
            <v>36</v>
          </cell>
          <cell r="Q110">
            <v>72</v>
          </cell>
          <cell r="R110">
            <v>14.5</v>
          </cell>
          <cell r="S110">
            <v>14.25</v>
          </cell>
          <cell r="T110">
            <v>11.5</v>
          </cell>
          <cell r="U110" t="str">
            <v>1.375110</v>
          </cell>
          <cell r="V110">
            <v>21.6</v>
          </cell>
          <cell r="W110" t="str">
            <v>20764608030213</v>
          </cell>
          <cell r="X110">
            <v>12</v>
          </cell>
        </row>
        <row r="111">
          <cell r="B111">
            <v>3202</v>
          </cell>
          <cell r="C111" t="str">
            <v>BAZIC Portable 3-Hole Paper Punch</v>
          </cell>
          <cell r="D111" t="str">
            <v>PAPER PUNCH</v>
          </cell>
          <cell r="E111" t="str">
            <v>CHINA</v>
          </cell>
          <cell r="F111">
            <v>11591</v>
          </cell>
          <cell r="G111" t="str">
            <v>=HYPERLINK("http://www.bangkit.com/images/3202.jpg","CLICK HERE")</v>
          </cell>
          <cell r="H111">
            <v>5.99</v>
          </cell>
          <cell r="I111">
            <v>5.39</v>
          </cell>
          <cell r="J111">
            <v>3.8</v>
          </cell>
          <cell r="K111">
            <v>2.9</v>
          </cell>
          <cell r="L111">
            <v>2.2999999999999998</v>
          </cell>
          <cell r="M111">
            <v>1.9</v>
          </cell>
          <cell r="N111">
            <v>1.5</v>
          </cell>
          <cell r="O111" t="str">
            <v>CS-72-12-1</v>
          </cell>
          <cell r="P111">
            <v>45</v>
          </cell>
          <cell r="Q111">
            <v>72</v>
          </cell>
          <cell r="R111">
            <v>13.75</v>
          </cell>
          <cell r="S111">
            <v>13.5</v>
          </cell>
          <cell r="T111">
            <v>13</v>
          </cell>
          <cell r="U111" t="str">
            <v>1.396480</v>
          </cell>
          <cell r="V111">
            <v>23.64</v>
          </cell>
          <cell r="W111" t="str">
            <v>20764608032026</v>
          </cell>
          <cell r="X111">
            <v>12</v>
          </cell>
        </row>
        <row r="112">
          <cell r="B112">
            <v>340</v>
          </cell>
          <cell r="C112" t="str">
            <v>BAZIC 4-Piece Geometry Ruler Combination Sets w/ Center Wheel Compass</v>
          </cell>
          <cell r="D112" t="str">
            <v>NEW ITEMS</v>
          </cell>
          <cell r="E112" t="str">
            <v>CHINA</v>
          </cell>
          <cell r="F112">
            <v>0</v>
          </cell>
          <cell r="G112" t="str">
            <v>=HYPERLINK("http://www.bazicproducts.com/images/1246.jpg","CLICK HERE")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>CS-72-12-1</v>
          </cell>
          <cell r="P112">
            <v>25</v>
          </cell>
          <cell r="Q112">
            <v>72</v>
          </cell>
          <cell r="R112">
            <v>0</v>
          </cell>
          <cell r="S112">
            <v>0</v>
          </cell>
          <cell r="T112">
            <v>0</v>
          </cell>
          <cell r="U112" t="str">
            <v>0.000000</v>
          </cell>
          <cell r="V112">
            <v>0</v>
          </cell>
          <cell r="W112" t="str">
            <v>20764608012462</v>
          </cell>
          <cell r="X112">
            <v>12</v>
          </cell>
        </row>
        <row r="113">
          <cell r="B113">
            <v>3415</v>
          </cell>
          <cell r="C113" t="str">
            <v>TYPE ITEM #3983</v>
          </cell>
          <cell r="D113" t="str">
            <v>DISCONTINUE</v>
          </cell>
          <cell r="E113" t="str">
            <v>CHINA</v>
          </cell>
          <cell r="F113">
            <v>0</v>
          </cell>
          <cell r="G113" t="str">
            <v>=HYPERLINK("http://www.bangkit.com/images/3415.jpg","CLICK HERE")</v>
          </cell>
          <cell r="H113">
            <v>4.49</v>
          </cell>
          <cell r="I113">
            <v>4.09</v>
          </cell>
          <cell r="J113">
            <v>2.95</v>
          </cell>
          <cell r="K113">
            <v>2.25</v>
          </cell>
          <cell r="L113">
            <v>1.6</v>
          </cell>
          <cell r="M113">
            <v>1.3</v>
          </cell>
          <cell r="N113">
            <v>1</v>
          </cell>
          <cell r="O113" t="str">
            <v>CS-144-12-1</v>
          </cell>
          <cell r="P113">
            <v>45</v>
          </cell>
          <cell r="Q113">
            <v>144</v>
          </cell>
          <cell r="R113">
            <v>18.5</v>
          </cell>
          <cell r="S113">
            <v>14</v>
          </cell>
          <cell r="T113">
            <v>11.5</v>
          </cell>
          <cell r="U113" t="str">
            <v>1.723670</v>
          </cell>
          <cell r="V113">
            <v>18.600000000000001</v>
          </cell>
          <cell r="W113" t="str">
            <v>20764608034150</v>
          </cell>
          <cell r="X113">
            <v>12</v>
          </cell>
        </row>
        <row r="114">
          <cell r="B114">
            <v>3417</v>
          </cell>
          <cell r="C114" t="str">
            <v>OFFER ITEM #3984</v>
          </cell>
          <cell r="D114" t="str">
            <v>DISCONTINUE</v>
          </cell>
          <cell r="E114" t="str">
            <v>CHINA</v>
          </cell>
          <cell r="F114">
            <v>0</v>
          </cell>
          <cell r="G114" t="str">
            <v>=HYPERLINK("http://www.bangkit.com/images/3417.jpg","CLICK HERE")</v>
          </cell>
          <cell r="H114">
            <v>4.49</v>
          </cell>
          <cell r="I114">
            <v>4.09</v>
          </cell>
          <cell r="J114">
            <v>2.95</v>
          </cell>
          <cell r="K114">
            <v>2.25</v>
          </cell>
          <cell r="L114">
            <v>1.6</v>
          </cell>
          <cell r="M114">
            <v>1.3</v>
          </cell>
          <cell r="N114">
            <v>1</v>
          </cell>
          <cell r="O114" t="str">
            <v>CS-144-12-1</v>
          </cell>
          <cell r="P114">
            <v>28</v>
          </cell>
          <cell r="Q114">
            <v>144</v>
          </cell>
          <cell r="R114">
            <v>20.5</v>
          </cell>
          <cell r="S114">
            <v>16.5</v>
          </cell>
          <cell r="T114">
            <v>13.5</v>
          </cell>
          <cell r="U114" t="str">
            <v>2.642580</v>
          </cell>
          <cell r="V114">
            <v>24.32</v>
          </cell>
          <cell r="W114" t="str">
            <v>20764608034174</v>
          </cell>
          <cell r="X114">
            <v>12</v>
          </cell>
        </row>
        <row r="115">
          <cell r="B115">
            <v>3445</v>
          </cell>
          <cell r="C115" t="str">
            <v>BAZIC 2 oz (56.6g) Primary Color Glitter Shaker</v>
          </cell>
          <cell r="D115" t="str">
            <v>GLITTER/DECOR GLUE</v>
          </cell>
          <cell r="E115" t="str">
            <v>CHINA</v>
          </cell>
          <cell r="F115">
            <v>18633</v>
          </cell>
          <cell r="G115" t="str">
            <v>=HYPERLINK("http://www.bangkit.com/images/3445.jpg","CLICK HERE")</v>
          </cell>
          <cell r="H115">
            <v>2.99</v>
          </cell>
          <cell r="I115">
            <v>2.69</v>
          </cell>
          <cell r="J115">
            <v>1.7</v>
          </cell>
          <cell r="K115">
            <v>1.3</v>
          </cell>
          <cell r="L115">
            <v>0.85</v>
          </cell>
          <cell r="M115">
            <v>0.69</v>
          </cell>
          <cell r="N115">
            <v>0.59</v>
          </cell>
          <cell r="O115" t="str">
            <v>CS-144-12-1</v>
          </cell>
          <cell r="P115">
            <v>48</v>
          </cell>
          <cell r="Q115">
            <v>144</v>
          </cell>
          <cell r="R115">
            <v>17</v>
          </cell>
          <cell r="S115">
            <v>13.25</v>
          </cell>
          <cell r="T115">
            <v>8</v>
          </cell>
          <cell r="U115" t="str">
            <v>1.042830</v>
          </cell>
          <cell r="V115">
            <v>25.48</v>
          </cell>
          <cell r="W115" t="str">
            <v>20764608034457</v>
          </cell>
          <cell r="X115">
            <v>12</v>
          </cell>
        </row>
        <row r="116">
          <cell r="B116">
            <v>3446</v>
          </cell>
          <cell r="C116" t="str">
            <v>BAZIC 2 oz (56.6g) Neon Color Glitter Shaker</v>
          </cell>
          <cell r="D116" t="str">
            <v>GLITTER/DECOR GLUE</v>
          </cell>
          <cell r="E116" t="str">
            <v>CHINA</v>
          </cell>
          <cell r="F116">
            <v>1337</v>
          </cell>
          <cell r="G116" t="str">
            <v>=HYPERLINK("http://www.bangkit.com/images/3446.jpg","CLICK HERE")</v>
          </cell>
          <cell r="H116">
            <v>2.99</v>
          </cell>
          <cell r="I116">
            <v>2.69</v>
          </cell>
          <cell r="J116">
            <v>1.7</v>
          </cell>
          <cell r="K116">
            <v>1.3</v>
          </cell>
          <cell r="L116">
            <v>0.95</v>
          </cell>
          <cell r="M116">
            <v>0.75</v>
          </cell>
          <cell r="N116">
            <v>0.65</v>
          </cell>
          <cell r="O116" t="str">
            <v>CS-144-12-1</v>
          </cell>
          <cell r="P116">
            <v>48</v>
          </cell>
          <cell r="Q116">
            <v>144</v>
          </cell>
          <cell r="R116">
            <v>17</v>
          </cell>
          <cell r="S116">
            <v>13.25</v>
          </cell>
          <cell r="T116">
            <v>8</v>
          </cell>
          <cell r="U116" t="str">
            <v>1.042830</v>
          </cell>
          <cell r="V116">
            <v>25.86</v>
          </cell>
          <cell r="W116" t="str">
            <v>20764608034464</v>
          </cell>
          <cell r="X116">
            <v>12</v>
          </cell>
        </row>
        <row r="117">
          <cell r="B117">
            <v>3449</v>
          </cell>
          <cell r="C117" t="str">
            <v>BAZIC 2 oz (56.6g) Gold and Monochrome Glitter Shaker</v>
          </cell>
          <cell r="D117" t="str">
            <v>GLITTER/DECOR GLUE</v>
          </cell>
          <cell r="E117" t="str">
            <v>CHINA</v>
          </cell>
          <cell r="F117">
            <v>73</v>
          </cell>
          <cell r="G117" t="str">
            <v>=HYPERLINK("http://www.bangkit.com/images/3449.jpg","CLICK HERE")</v>
          </cell>
          <cell r="H117">
            <v>2.99</v>
          </cell>
          <cell r="I117">
            <v>2.69</v>
          </cell>
          <cell r="J117">
            <v>1.7</v>
          </cell>
          <cell r="K117">
            <v>1.3</v>
          </cell>
          <cell r="L117">
            <v>0.85</v>
          </cell>
          <cell r="M117">
            <v>0.69</v>
          </cell>
          <cell r="N117">
            <v>0.59</v>
          </cell>
          <cell r="O117" t="str">
            <v>CS-144-12-1</v>
          </cell>
          <cell r="P117">
            <v>48</v>
          </cell>
          <cell r="Q117">
            <v>144</v>
          </cell>
          <cell r="R117">
            <v>17</v>
          </cell>
          <cell r="S117">
            <v>13</v>
          </cell>
          <cell r="T117">
            <v>8</v>
          </cell>
          <cell r="U117" t="str">
            <v>1.023150</v>
          </cell>
          <cell r="V117">
            <v>25.82</v>
          </cell>
          <cell r="W117" t="str">
            <v>20764608034495</v>
          </cell>
          <cell r="X117">
            <v>12</v>
          </cell>
        </row>
        <row r="118">
          <cell r="B118">
            <v>345</v>
          </cell>
          <cell r="C118" t="str">
            <v>BAZIC 4-Piece Flexible Geometry Ruler Combination Sets w/ Center Wheel Compass</v>
          </cell>
          <cell r="D118" t="str">
            <v>NEW ITEMS</v>
          </cell>
          <cell r="E118" t="str">
            <v>CHINA</v>
          </cell>
          <cell r="F118">
            <v>0</v>
          </cell>
          <cell r="G118" t="str">
            <v>=HYPERLINK("http://www.bazicproducts.com/images/1254.jpg","CLICK HERE")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>CS-72-12-1</v>
          </cell>
          <cell r="P118">
            <v>60</v>
          </cell>
          <cell r="Q118">
            <v>72</v>
          </cell>
          <cell r="R118">
            <v>0</v>
          </cell>
          <cell r="S118">
            <v>0</v>
          </cell>
          <cell r="T118">
            <v>0</v>
          </cell>
          <cell r="U118" t="str">
            <v>0.000000</v>
          </cell>
          <cell r="V118">
            <v>0</v>
          </cell>
          <cell r="W118" t="str">
            <v>20764608012547</v>
          </cell>
          <cell r="X118">
            <v>12</v>
          </cell>
        </row>
        <row r="119">
          <cell r="B119">
            <v>3456</v>
          </cell>
          <cell r="C119" t="str">
            <v>TYPE ITEM #3456-A</v>
          </cell>
          <cell r="D119" t="str">
            <v>DISCONTINUE</v>
          </cell>
          <cell r="E119" t="str">
            <v>CHINA</v>
          </cell>
          <cell r="F119">
            <v>0</v>
          </cell>
          <cell r="G119" t="str">
            <v>=HYPERLINK("http://www.bangkit.com/images/3456.jpg","CLICK HERE")</v>
          </cell>
          <cell r="H119">
            <v>2.59</v>
          </cell>
          <cell r="I119">
            <v>2.19</v>
          </cell>
          <cell r="J119">
            <v>1.3</v>
          </cell>
          <cell r="K119">
            <v>0.99</v>
          </cell>
          <cell r="L119">
            <v>0.79</v>
          </cell>
          <cell r="M119">
            <v>0.65</v>
          </cell>
          <cell r="N119">
            <v>0.55000000000000004</v>
          </cell>
          <cell r="O119" t="str">
            <v>CS-72-12-1</v>
          </cell>
          <cell r="P119">
            <v>48</v>
          </cell>
          <cell r="Q119">
            <v>72</v>
          </cell>
          <cell r="R119">
            <v>16</v>
          </cell>
          <cell r="S119">
            <v>14</v>
          </cell>
          <cell r="T119">
            <v>6.5</v>
          </cell>
          <cell r="U119" t="str">
            <v>0.842590</v>
          </cell>
          <cell r="V119">
            <v>23.72</v>
          </cell>
          <cell r="W119" t="str">
            <v>20764608034563</v>
          </cell>
          <cell r="X119">
            <v>12</v>
          </cell>
        </row>
        <row r="120">
          <cell r="B120">
            <v>3459</v>
          </cell>
          <cell r="C120" t="str">
            <v>TYPE ITEM #3459-A</v>
          </cell>
          <cell r="D120" t="str">
            <v>DISCONTINUE</v>
          </cell>
          <cell r="E120" t="str">
            <v>CHINA</v>
          </cell>
          <cell r="F120">
            <v>0</v>
          </cell>
          <cell r="G120" t="str">
            <v>=HYPERLINK("http://www.bangkit.com/images/3459.jpg","CLICK HERE")</v>
          </cell>
          <cell r="H120">
            <v>2.39</v>
          </cell>
          <cell r="I120">
            <v>2.19</v>
          </cell>
          <cell r="J120">
            <v>1.6</v>
          </cell>
          <cell r="K120">
            <v>1.2</v>
          </cell>
          <cell r="L120">
            <v>0.95</v>
          </cell>
          <cell r="M120">
            <v>0.79</v>
          </cell>
          <cell r="N120">
            <v>0.69</v>
          </cell>
          <cell r="O120" t="str">
            <v>CS-48-12-1</v>
          </cell>
          <cell r="P120">
            <v>42</v>
          </cell>
          <cell r="Q120">
            <v>48</v>
          </cell>
          <cell r="R120">
            <v>14.5</v>
          </cell>
          <cell r="S120">
            <v>11</v>
          </cell>
          <cell r="T120">
            <v>10</v>
          </cell>
          <cell r="U120" t="str">
            <v>0.923030</v>
          </cell>
          <cell r="V120">
            <v>24.1</v>
          </cell>
          <cell r="W120" t="str">
            <v>20764608034594</v>
          </cell>
          <cell r="X120">
            <v>12</v>
          </cell>
        </row>
        <row r="121">
          <cell r="B121">
            <v>3463</v>
          </cell>
          <cell r="C121" t="str">
            <v>TYPE ITEM #3463-A</v>
          </cell>
          <cell r="D121" t="str">
            <v>DISCONTINUE</v>
          </cell>
          <cell r="E121" t="str">
            <v>CHINA</v>
          </cell>
          <cell r="F121">
            <v>0</v>
          </cell>
          <cell r="G121" t="str">
            <v>=HYPERLINK("http://www.bangkit.com/images/3463.jpg","CLICK HERE")</v>
          </cell>
          <cell r="H121">
            <v>2.59</v>
          </cell>
          <cell r="I121">
            <v>2.19</v>
          </cell>
          <cell r="J121">
            <v>1.2</v>
          </cell>
          <cell r="K121">
            <v>0.89</v>
          </cell>
          <cell r="L121">
            <v>0.75</v>
          </cell>
          <cell r="M121">
            <v>0.59</v>
          </cell>
          <cell r="N121">
            <v>0.49</v>
          </cell>
          <cell r="O121" t="str">
            <v>CS-72-12-1</v>
          </cell>
          <cell r="P121">
            <v>48</v>
          </cell>
          <cell r="Q121">
            <v>72</v>
          </cell>
          <cell r="R121">
            <v>15.09</v>
          </cell>
          <cell r="S121">
            <v>12</v>
          </cell>
          <cell r="T121">
            <v>7.09</v>
          </cell>
          <cell r="U121" t="str">
            <v>0.742970</v>
          </cell>
          <cell r="V121">
            <v>23.3</v>
          </cell>
          <cell r="W121" t="str">
            <v>20764608034631</v>
          </cell>
          <cell r="X121">
            <v>12</v>
          </cell>
        </row>
        <row r="122">
          <cell r="B122">
            <v>3465</v>
          </cell>
          <cell r="C122" t="str">
            <v>TYPE ITEM #3465-A</v>
          </cell>
          <cell r="D122" t="str">
            <v>DISCONTINUE</v>
          </cell>
          <cell r="E122" t="str">
            <v>CHINA</v>
          </cell>
          <cell r="F122">
            <v>0</v>
          </cell>
          <cell r="G122" t="str">
            <v>=HYPERLINK("http://www.bangkit.com/images/3465.jpg","CLICK HERE")</v>
          </cell>
          <cell r="H122">
            <v>2.39</v>
          </cell>
          <cell r="I122">
            <v>2.19</v>
          </cell>
          <cell r="J122">
            <v>1.6</v>
          </cell>
          <cell r="K122">
            <v>1.2</v>
          </cell>
          <cell r="L122">
            <v>0.95</v>
          </cell>
          <cell r="M122">
            <v>0.75</v>
          </cell>
          <cell r="N122">
            <v>0.65</v>
          </cell>
          <cell r="O122" t="str">
            <v>CS-48-12-1</v>
          </cell>
          <cell r="P122">
            <v>56</v>
          </cell>
          <cell r="Q122">
            <v>48</v>
          </cell>
          <cell r="R122">
            <v>14.5</v>
          </cell>
          <cell r="S122">
            <v>11</v>
          </cell>
          <cell r="T122">
            <v>10</v>
          </cell>
          <cell r="U122" t="str">
            <v>0.923030</v>
          </cell>
          <cell r="V122">
            <v>24.1</v>
          </cell>
          <cell r="W122" t="str">
            <v>20764608034655</v>
          </cell>
          <cell r="X122">
            <v>12</v>
          </cell>
        </row>
        <row r="123">
          <cell r="B123">
            <v>3466</v>
          </cell>
          <cell r="C123" t="str">
            <v>TYPE ITEM #3466-A</v>
          </cell>
          <cell r="D123" t="str">
            <v>DISCONTINUE</v>
          </cell>
          <cell r="E123" t="str">
            <v>CHINA</v>
          </cell>
          <cell r="F123">
            <v>0</v>
          </cell>
          <cell r="G123" t="str">
            <v>=HYPERLINK("http://www.bangkit.com/images/3466.jpg","CLICK HERE")</v>
          </cell>
          <cell r="H123">
            <v>2.39</v>
          </cell>
          <cell r="I123">
            <v>2.19</v>
          </cell>
          <cell r="J123">
            <v>1.6</v>
          </cell>
          <cell r="K123">
            <v>1.2</v>
          </cell>
          <cell r="L123">
            <v>0.95</v>
          </cell>
          <cell r="M123">
            <v>0.79</v>
          </cell>
          <cell r="N123">
            <v>0.69</v>
          </cell>
          <cell r="O123" t="str">
            <v>CS-48-12-1</v>
          </cell>
          <cell r="P123">
            <v>56</v>
          </cell>
          <cell r="Q123">
            <v>48</v>
          </cell>
          <cell r="R123">
            <v>14.5</v>
          </cell>
          <cell r="S123">
            <v>11</v>
          </cell>
          <cell r="T123">
            <v>10</v>
          </cell>
          <cell r="U123" t="str">
            <v>0.923030</v>
          </cell>
          <cell r="V123">
            <v>24.32</v>
          </cell>
          <cell r="W123" t="str">
            <v>20764608034662</v>
          </cell>
          <cell r="X123">
            <v>12</v>
          </cell>
        </row>
        <row r="124">
          <cell r="B124">
            <v>38601</v>
          </cell>
          <cell r="C124" t="str">
            <v>BAZIC 20 Colors Fine Line Washable Markers</v>
          </cell>
          <cell r="D124" t="str">
            <v>DISCONTINUE</v>
          </cell>
          <cell r="E124" t="str">
            <v>CHINA</v>
          </cell>
          <cell r="F124">
            <v>0</v>
          </cell>
          <cell r="G124" t="str">
            <v>=HYPERLINK("http://www.bangkit.com/images/38601.jpg","CLICK HERE")</v>
          </cell>
          <cell r="H124">
            <v>1.49</v>
          </cell>
          <cell r="I124">
            <v>1.49</v>
          </cell>
          <cell r="J124">
            <v>0.8</v>
          </cell>
          <cell r="K124">
            <v>0.79</v>
          </cell>
          <cell r="L124">
            <v>0.79</v>
          </cell>
          <cell r="M124">
            <v>0.59</v>
          </cell>
          <cell r="N124">
            <v>0.49</v>
          </cell>
          <cell r="O124" t="str">
            <v>CS-144-12-1</v>
          </cell>
          <cell r="P124">
            <v>60</v>
          </cell>
          <cell r="Q124">
            <v>144</v>
          </cell>
          <cell r="R124">
            <v>15.56</v>
          </cell>
          <cell r="S124">
            <v>8.67</v>
          </cell>
          <cell r="T124">
            <v>7.17</v>
          </cell>
          <cell r="U124" t="str">
            <v>0.559760</v>
          </cell>
          <cell r="V124">
            <v>13.23</v>
          </cell>
          <cell r="W124" t="str">
            <v>20850017386017</v>
          </cell>
          <cell r="X124">
            <v>12</v>
          </cell>
        </row>
        <row r="125">
          <cell r="B125">
            <v>38602</v>
          </cell>
          <cell r="C125" t="str">
            <v>BAZIC 6 Pastel Colors Brush Markers</v>
          </cell>
          <cell r="D125" t="str">
            <v>DISCONTINUE</v>
          </cell>
          <cell r="E125" t="str">
            <v>CHINA</v>
          </cell>
          <cell r="F125">
            <v>0</v>
          </cell>
          <cell r="G125" t="str">
            <v>=HYPERLINK("http://www.bangkit.com/images/38602_back.jpg","CLICK HERE")</v>
          </cell>
          <cell r="H125">
            <v>1.99</v>
          </cell>
          <cell r="I125">
            <v>1.99</v>
          </cell>
          <cell r="J125">
            <v>0.9</v>
          </cell>
          <cell r="K125">
            <v>0.89</v>
          </cell>
          <cell r="L125">
            <v>0.89</v>
          </cell>
          <cell r="M125">
            <v>0.69</v>
          </cell>
          <cell r="N125">
            <v>0.59</v>
          </cell>
          <cell r="O125" t="str">
            <v>CS-144-12-1</v>
          </cell>
          <cell r="P125">
            <v>40</v>
          </cell>
          <cell r="Q125">
            <v>144</v>
          </cell>
          <cell r="R125">
            <v>14.81</v>
          </cell>
          <cell r="S125">
            <v>11.58</v>
          </cell>
          <cell r="T125">
            <v>8.51</v>
          </cell>
          <cell r="U125" t="str">
            <v>0.844600</v>
          </cell>
          <cell r="V125">
            <v>22.93</v>
          </cell>
          <cell r="W125" t="str">
            <v>20850017386024</v>
          </cell>
          <cell r="X125">
            <v>12</v>
          </cell>
        </row>
        <row r="126">
          <cell r="B126">
            <v>3913</v>
          </cell>
          <cell r="C126" t="str">
            <v>BAZIC 36 Ct. Watercolor w/ Brush</v>
          </cell>
          <cell r="D126" t="str">
            <v>PAINT &amp; BRUSH</v>
          </cell>
          <cell r="E126" t="str">
            <v>CHINA</v>
          </cell>
          <cell r="F126">
            <v>1</v>
          </cell>
          <cell r="G126" t="str">
            <v>=HYPERLINK("http://www.bangkit.com/images/3913.jpg","CLICK HERE")</v>
          </cell>
          <cell r="H126">
            <v>7.99</v>
          </cell>
          <cell r="I126">
            <v>7.19</v>
          </cell>
          <cell r="J126">
            <v>5.0999999999999996</v>
          </cell>
          <cell r="K126">
            <v>3.9</v>
          </cell>
          <cell r="L126">
            <v>3</v>
          </cell>
          <cell r="M126">
            <v>2.5</v>
          </cell>
          <cell r="N126">
            <v>1.9</v>
          </cell>
          <cell r="O126" t="str">
            <v>CS-72-12-1</v>
          </cell>
          <cell r="P126">
            <v>27</v>
          </cell>
          <cell r="Q126">
            <v>72</v>
          </cell>
          <cell r="R126">
            <v>18.75</v>
          </cell>
          <cell r="S126">
            <v>16.5</v>
          </cell>
          <cell r="T126">
            <v>11.25</v>
          </cell>
          <cell r="U126" t="str">
            <v>2.014160</v>
          </cell>
          <cell r="V126">
            <v>41.32</v>
          </cell>
          <cell r="W126" t="str">
            <v>20764608039131</v>
          </cell>
          <cell r="X126">
            <v>12</v>
          </cell>
        </row>
        <row r="127">
          <cell r="B127">
            <v>3951</v>
          </cell>
          <cell r="C127" t="str">
            <v>BAZIC 0.4 FL OZ (12 mL) 12 Colors Acrylic Paint</v>
          </cell>
          <cell r="D127" t="str">
            <v>PAINT &amp; BRUSH</v>
          </cell>
          <cell r="E127" t="str">
            <v>CHINA</v>
          </cell>
          <cell r="F127">
            <v>15035</v>
          </cell>
          <cell r="G127" t="str">
            <v>=HYPERLINK("http://www.bangkit.com/images/3951.jpg","CLICK HERE")</v>
          </cell>
          <cell r="H127">
            <v>5.99</v>
          </cell>
          <cell r="I127">
            <v>5.39</v>
          </cell>
          <cell r="J127">
            <v>3.8</v>
          </cell>
          <cell r="K127">
            <v>2.9</v>
          </cell>
          <cell r="L127">
            <v>2.2999999999999998</v>
          </cell>
          <cell r="M127">
            <v>1.9</v>
          </cell>
          <cell r="N127">
            <v>1.5</v>
          </cell>
          <cell r="O127" t="str">
            <v>CS-72-12-1</v>
          </cell>
          <cell r="P127">
            <v>35</v>
          </cell>
          <cell r="Q127">
            <v>72</v>
          </cell>
          <cell r="R127">
            <v>17.75</v>
          </cell>
          <cell r="S127">
            <v>13.5</v>
          </cell>
          <cell r="T127">
            <v>11.25</v>
          </cell>
          <cell r="U127" t="str">
            <v>1.560060</v>
          </cell>
          <cell r="V127">
            <v>33.76</v>
          </cell>
          <cell r="W127" t="str">
            <v>20764608039513</v>
          </cell>
          <cell r="X127">
            <v>12</v>
          </cell>
        </row>
        <row r="128">
          <cell r="B128">
            <v>3983</v>
          </cell>
          <cell r="C128" t="str">
            <v>BAZIC Round Natural Hair Paint Brush (12/Pack)</v>
          </cell>
          <cell r="D128" t="str">
            <v>PAINT &amp; BRUSH</v>
          </cell>
          <cell r="E128" t="str">
            <v>CHINA</v>
          </cell>
          <cell r="F128">
            <v>8433</v>
          </cell>
          <cell r="G128" t="str">
            <v>=HYPERLINK("http://www.bangkit.com/images/3983.jpg","CLICK HERE")</v>
          </cell>
          <cell r="H128">
            <v>4.99</v>
          </cell>
          <cell r="I128">
            <v>4.49</v>
          </cell>
          <cell r="J128">
            <v>3</v>
          </cell>
          <cell r="K128">
            <v>2.2999999999999998</v>
          </cell>
          <cell r="L128">
            <v>1.9</v>
          </cell>
          <cell r="M128">
            <v>1.5</v>
          </cell>
          <cell r="N128">
            <v>1.2</v>
          </cell>
          <cell r="O128" t="str">
            <v>CS-144-12-1</v>
          </cell>
          <cell r="P128">
            <v>50</v>
          </cell>
          <cell r="Q128">
            <v>144</v>
          </cell>
          <cell r="R128">
            <v>19.25</v>
          </cell>
          <cell r="S128">
            <v>13.5</v>
          </cell>
          <cell r="T128">
            <v>10</v>
          </cell>
          <cell r="U128" t="str">
            <v>1.503910</v>
          </cell>
          <cell r="V128">
            <v>19.12</v>
          </cell>
          <cell r="W128" t="str">
            <v>20764608039834</v>
          </cell>
          <cell r="X128">
            <v>12</v>
          </cell>
        </row>
        <row r="129">
          <cell r="B129">
            <v>3984</v>
          </cell>
          <cell r="C129" t="str">
            <v>BAZIC Flat Natural Bristle Paint Brush (9/Pack)</v>
          </cell>
          <cell r="D129" t="str">
            <v>PAINT &amp; BRUSH</v>
          </cell>
          <cell r="E129" t="str">
            <v>CHINA</v>
          </cell>
          <cell r="F129">
            <v>6039</v>
          </cell>
          <cell r="G129" t="str">
            <v>=HYPERLINK("http://www.bangkit.com/images/3984.jpg","CLICK HERE")</v>
          </cell>
          <cell r="H129">
            <v>4.99</v>
          </cell>
          <cell r="I129">
            <v>4.49</v>
          </cell>
          <cell r="J129">
            <v>3</v>
          </cell>
          <cell r="K129">
            <v>2.2999999999999998</v>
          </cell>
          <cell r="L129">
            <v>1.9</v>
          </cell>
          <cell r="M129">
            <v>1.5</v>
          </cell>
          <cell r="N129">
            <v>1.2</v>
          </cell>
          <cell r="O129" t="str">
            <v>CS-144-12-1</v>
          </cell>
          <cell r="P129">
            <v>40</v>
          </cell>
          <cell r="Q129">
            <v>144</v>
          </cell>
          <cell r="R129">
            <v>19.5</v>
          </cell>
          <cell r="S129">
            <v>15.25</v>
          </cell>
          <cell r="T129">
            <v>12</v>
          </cell>
          <cell r="U129" t="str">
            <v>2.065100</v>
          </cell>
          <cell r="V129">
            <v>24.04</v>
          </cell>
          <cell r="W129" t="str">
            <v>20764608039841</v>
          </cell>
          <cell r="X129">
            <v>12</v>
          </cell>
        </row>
        <row r="130">
          <cell r="B130">
            <v>3991</v>
          </cell>
          <cell r="C130" t="str">
            <v>BAZIC 12-pieces Assorted Artist Paint Brush</v>
          </cell>
          <cell r="D130" t="str">
            <v>PAINT &amp; BRUSH</v>
          </cell>
          <cell r="E130" t="str">
            <v>CHINA</v>
          </cell>
          <cell r="F130">
            <v>1450</v>
          </cell>
          <cell r="G130" t="str">
            <v>=HYPERLINK("http://www.bangkit.com/images/3991.jpg","CLICK HERE")</v>
          </cell>
          <cell r="H130">
            <v>7.99</v>
          </cell>
          <cell r="I130">
            <v>7.19</v>
          </cell>
          <cell r="J130">
            <v>5.0999999999999996</v>
          </cell>
          <cell r="K130">
            <v>3.9</v>
          </cell>
          <cell r="L130">
            <v>3</v>
          </cell>
          <cell r="M130">
            <v>2.5</v>
          </cell>
          <cell r="N130">
            <v>1.9</v>
          </cell>
          <cell r="O130" t="str">
            <v>CS-144-12-1</v>
          </cell>
          <cell r="P130">
            <v>32</v>
          </cell>
          <cell r="Q130">
            <v>144</v>
          </cell>
          <cell r="R130">
            <v>19.75</v>
          </cell>
          <cell r="S130">
            <v>16.5</v>
          </cell>
          <cell r="T130">
            <v>11</v>
          </cell>
          <cell r="U130" t="str">
            <v>2.074440</v>
          </cell>
          <cell r="V130">
            <v>27.92</v>
          </cell>
          <cell r="W130" t="str">
            <v>20764608039919</v>
          </cell>
          <cell r="X130">
            <v>12</v>
          </cell>
        </row>
        <row r="131">
          <cell r="B131">
            <v>3992</v>
          </cell>
          <cell r="C131" t="str">
            <v>BAZIC 18-pieces Assorted Artist Paint Brush</v>
          </cell>
          <cell r="D131" t="str">
            <v>PAINT &amp; BRUSH</v>
          </cell>
          <cell r="E131" t="str">
            <v>CHINA</v>
          </cell>
          <cell r="F131">
            <v>1922</v>
          </cell>
          <cell r="G131" t="str">
            <v>=HYPERLINK("http://www.bangkit.com/images/3992.jpg","CLICK HERE")</v>
          </cell>
          <cell r="H131">
            <v>11.99</v>
          </cell>
          <cell r="I131">
            <v>10.79</v>
          </cell>
          <cell r="J131">
            <v>6.9</v>
          </cell>
          <cell r="K131">
            <v>5.3</v>
          </cell>
          <cell r="L131">
            <v>4.3</v>
          </cell>
          <cell r="M131">
            <v>3.5</v>
          </cell>
          <cell r="N131">
            <v>2.5</v>
          </cell>
          <cell r="O131" t="str">
            <v>CS-72-12-1</v>
          </cell>
          <cell r="P131">
            <v>28</v>
          </cell>
          <cell r="Q131">
            <v>72</v>
          </cell>
          <cell r="R131">
            <v>19.5</v>
          </cell>
          <cell r="S131">
            <v>18.75</v>
          </cell>
          <cell r="T131">
            <v>12</v>
          </cell>
          <cell r="U131" t="str">
            <v>2.539060</v>
          </cell>
          <cell r="V131">
            <v>23.82</v>
          </cell>
          <cell r="W131" t="str">
            <v>20764608039926</v>
          </cell>
          <cell r="X131">
            <v>12</v>
          </cell>
        </row>
        <row r="132">
          <cell r="B132">
            <v>3993</v>
          </cell>
          <cell r="C132" t="str">
            <v>BAZIC 25-pieces Assorted All Purpose Brushes</v>
          </cell>
          <cell r="D132" t="str">
            <v>PAINT &amp; BRUSH</v>
          </cell>
          <cell r="E132" t="str">
            <v>CHINA</v>
          </cell>
          <cell r="F132">
            <v>2162</v>
          </cell>
          <cell r="G132" t="str">
            <v>=HYPERLINK("http://www.bangkit.com/images/3993.jpg","CLICK HERE")</v>
          </cell>
          <cell r="H132">
            <v>11.99</v>
          </cell>
          <cell r="I132">
            <v>10.79</v>
          </cell>
          <cell r="J132">
            <v>7.7</v>
          </cell>
          <cell r="K132">
            <v>5.9</v>
          </cell>
          <cell r="L132">
            <v>4.7</v>
          </cell>
          <cell r="M132">
            <v>3.9</v>
          </cell>
          <cell r="N132">
            <v>2.9</v>
          </cell>
          <cell r="O132" t="str">
            <v>CS-72-12-1</v>
          </cell>
          <cell r="P132">
            <v>36</v>
          </cell>
          <cell r="Q132">
            <v>72</v>
          </cell>
          <cell r="R132">
            <v>19.5</v>
          </cell>
          <cell r="S132">
            <v>14.5</v>
          </cell>
          <cell r="T132">
            <v>12.5</v>
          </cell>
          <cell r="U132" t="str">
            <v>2.045360</v>
          </cell>
          <cell r="V132">
            <v>22.82</v>
          </cell>
          <cell r="W132" t="str">
            <v>20764608039933</v>
          </cell>
          <cell r="X132">
            <v>12</v>
          </cell>
        </row>
        <row r="133">
          <cell r="B133">
            <v>6001</v>
          </cell>
          <cell r="C133" t="str">
            <v>BAZIC 8 oz White Board Cleaner</v>
          </cell>
          <cell r="D133" t="str">
            <v>WRITING BOARDS</v>
          </cell>
          <cell r="E133" t="str">
            <v>CHINA</v>
          </cell>
          <cell r="F133">
            <v>5194</v>
          </cell>
          <cell r="G133" t="str">
            <v>=HYPERLINK("http://www.bangkit.com/images/6001.jpg","CLICK HERE")</v>
          </cell>
          <cell r="H133">
            <v>3.99</v>
          </cell>
          <cell r="I133">
            <v>3.59</v>
          </cell>
          <cell r="J133">
            <v>2.6</v>
          </cell>
          <cell r="K133">
            <v>2</v>
          </cell>
          <cell r="L133">
            <v>1.7</v>
          </cell>
          <cell r="M133">
            <v>1.3</v>
          </cell>
          <cell r="N133">
            <v>1</v>
          </cell>
          <cell r="O133" t="str">
            <v>CS-48-12-1</v>
          </cell>
          <cell r="P133">
            <v>49</v>
          </cell>
          <cell r="Q133">
            <v>48</v>
          </cell>
          <cell r="R133">
            <v>17.25</v>
          </cell>
          <cell r="S133">
            <v>13.75</v>
          </cell>
          <cell r="T133">
            <v>9</v>
          </cell>
          <cell r="U133" t="str">
            <v>1.235350</v>
          </cell>
          <cell r="V133">
            <v>32.22</v>
          </cell>
          <cell r="W133" t="str">
            <v>20764608060012</v>
          </cell>
          <cell r="X133">
            <v>12</v>
          </cell>
        </row>
        <row r="134">
          <cell r="B134">
            <v>620</v>
          </cell>
          <cell r="C134" t="str">
            <v>BAZIC Compact Stand-Up Standard (26/6) Stapler w/ 500 Ct. Staples</v>
          </cell>
          <cell r="D134" t="str">
            <v>STAPLERS</v>
          </cell>
          <cell r="E134" t="str">
            <v>CHINA</v>
          </cell>
          <cell r="F134">
            <v>9774</v>
          </cell>
          <cell r="G134" t="str">
            <v>=HYPERLINK("http://www.bangkit.com/images/620.jpg","CLICK HERE")</v>
          </cell>
          <cell r="H134">
            <v>8.99</v>
          </cell>
          <cell r="I134">
            <v>8.09</v>
          </cell>
          <cell r="J134">
            <v>5.85</v>
          </cell>
          <cell r="K134">
            <v>4.5</v>
          </cell>
          <cell r="L134">
            <v>3.5</v>
          </cell>
          <cell r="M134">
            <v>2.9</v>
          </cell>
          <cell r="N134">
            <v>2.5</v>
          </cell>
          <cell r="O134" t="str">
            <v>CS-72-12-1</v>
          </cell>
          <cell r="P134">
            <v>36</v>
          </cell>
          <cell r="Q134">
            <v>72</v>
          </cell>
          <cell r="R134">
            <v>17.5</v>
          </cell>
          <cell r="S134">
            <v>16.75</v>
          </cell>
          <cell r="T134">
            <v>9.5</v>
          </cell>
          <cell r="U134" t="str">
            <v>1.611510</v>
          </cell>
          <cell r="V134">
            <v>28.9</v>
          </cell>
          <cell r="W134" t="str">
            <v>20764608006201</v>
          </cell>
          <cell r="X134">
            <v>12</v>
          </cell>
        </row>
        <row r="135">
          <cell r="B135">
            <v>621</v>
          </cell>
          <cell r="C135" t="str">
            <v>BAZIC Stand-Up Standard (26/6) Full Strip Stapler w/ 500 Ct. Staples</v>
          </cell>
          <cell r="D135" t="str">
            <v>STAPLERS</v>
          </cell>
          <cell r="E135" t="str">
            <v>CHINA</v>
          </cell>
          <cell r="F135">
            <v>7966</v>
          </cell>
          <cell r="G135" t="str">
            <v>=HYPERLINK("http://www.bangkit.com/images/621.jpg","CLICK HERE")</v>
          </cell>
          <cell r="H135">
            <v>9.99</v>
          </cell>
          <cell r="I135">
            <v>8.99</v>
          </cell>
          <cell r="J135">
            <v>5.85</v>
          </cell>
          <cell r="K135">
            <v>4.5</v>
          </cell>
          <cell r="L135">
            <v>3.5</v>
          </cell>
          <cell r="M135">
            <v>3.5</v>
          </cell>
          <cell r="N135">
            <v>2.9</v>
          </cell>
          <cell r="O135" t="str">
            <v>CS-48-12-1</v>
          </cell>
          <cell r="P135">
            <v>48</v>
          </cell>
          <cell r="Q135">
            <v>48</v>
          </cell>
          <cell r="R135">
            <v>20.5</v>
          </cell>
          <cell r="S135">
            <v>13</v>
          </cell>
          <cell r="T135">
            <v>11.5</v>
          </cell>
          <cell r="U135" t="str">
            <v>1.773580</v>
          </cell>
          <cell r="V135">
            <v>27.42</v>
          </cell>
          <cell r="W135" t="str">
            <v>20764608006218</v>
          </cell>
          <cell r="X135">
            <v>12</v>
          </cell>
        </row>
        <row r="136">
          <cell r="B136">
            <v>6310</v>
          </cell>
          <cell r="C136" t="str">
            <v>BAZIC Teacher Stamps set (8/pack)</v>
          </cell>
          <cell r="D136" t="str">
            <v>NEW ITEMS</v>
          </cell>
          <cell r="E136" t="str">
            <v>CHINA</v>
          </cell>
          <cell r="F136">
            <v>0</v>
          </cell>
          <cell r="G136" t="str">
            <v>=HYPERLINK("http://www.bazicproducts.com/images/130.jpg","CLICK HERE")</v>
          </cell>
          <cell r="H136">
            <v>0</v>
          </cell>
          <cell r="I136">
            <v>0</v>
          </cell>
          <cell r="J136">
            <v>9.75</v>
          </cell>
          <cell r="K136">
            <v>7.5</v>
          </cell>
          <cell r="L136">
            <v>5.9</v>
          </cell>
          <cell r="M136">
            <v>4.9000000000000004</v>
          </cell>
          <cell r="N136">
            <v>3.9</v>
          </cell>
          <cell r="O136" t="str">
            <v>CS-48-12-1</v>
          </cell>
          <cell r="P136">
            <v>48</v>
          </cell>
          <cell r="Q136">
            <v>48</v>
          </cell>
          <cell r="R136">
            <v>0</v>
          </cell>
          <cell r="S136">
            <v>0</v>
          </cell>
          <cell r="T136">
            <v>0</v>
          </cell>
          <cell r="U136" t="str">
            <v>0.000000</v>
          </cell>
          <cell r="V136">
            <v>0</v>
          </cell>
          <cell r="W136" t="str">
            <v>20764608001305</v>
          </cell>
          <cell r="X136">
            <v>12</v>
          </cell>
        </row>
        <row r="137">
          <cell r="B137">
            <v>6782</v>
          </cell>
          <cell r="C137" t="str">
            <v>Goggle Face Shield</v>
          </cell>
          <cell r="D137" t="str">
            <v>NEW ITEMS</v>
          </cell>
          <cell r="E137" t="str">
            <v>CHINA</v>
          </cell>
          <cell r="F137">
            <v>0</v>
          </cell>
          <cell r="G137" t="str">
            <v>=HYPERLINK("http://www.bazicproducts.com/images/1301.jpg","CLICK HERE")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>CS-144-12-1</v>
          </cell>
          <cell r="P137">
            <v>48</v>
          </cell>
          <cell r="Q137">
            <v>144</v>
          </cell>
          <cell r="R137">
            <v>0</v>
          </cell>
          <cell r="S137">
            <v>0</v>
          </cell>
          <cell r="T137">
            <v>0</v>
          </cell>
          <cell r="U137" t="str">
            <v>0.000000</v>
          </cell>
          <cell r="V137">
            <v>0</v>
          </cell>
          <cell r="W137" t="str">
            <v>20764608013018</v>
          </cell>
          <cell r="X137">
            <v>12</v>
          </cell>
        </row>
        <row r="138">
          <cell r="B138">
            <v>706</v>
          </cell>
          <cell r="C138" t="str">
            <v>BAZIC 2.0 mm Drawing &amp; Sketching Mechanical Pencil w/ Ceramic High-Quality HB 2B 4B 6B Lead</v>
          </cell>
          <cell r="D138" t="str">
            <v>PENCILS - MECHANICAL</v>
          </cell>
          <cell r="E138" t="str">
            <v>CHINA</v>
          </cell>
          <cell r="F138">
            <v>3415</v>
          </cell>
          <cell r="G138" t="str">
            <v>=HYPERLINK("http://www.bangkit.com/images/706.jpg","CLICK HERE")</v>
          </cell>
          <cell r="H138">
            <v>7.99</v>
          </cell>
          <cell r="I138">
            <v>7.19</v>
          </cell>
          <cell r="J138">
            <v>5.0999999999999996</v>
          </cell>
          <cell r="K138">
            <v>3.9</v>
          </cell>
          <cell r="L138">
            <v>3</v>
          </cell>
          <cell r="M138">
            <v>2.5</v>
          </cell>
          <cell r="N138">
            <v>1.9</v>
          </cell>
          <cell r="O138" t="str">
            <v>CS-144-12-1</v>
          </cell>
          <cell r="P138">
            <v>20</v>
          </cell>
          <cell r="Q138">
            <v>144</v>
          </cell>
          <cell r="R138">
            <v>18.75</v>
          </cell>
          <cell r="S138">
            <v>18.25</v>
          </cell>
          <cell r="T138">
            <v>14</v>
          </cell>
          <cell r="U138" t="str">
            <v>2.772350</v>
          </cell>
          <cell r="V138">
            <v>26.76</v>
          </cell>
          <cell r="W138" t="str">
            <v>20764608007062</v>
          </cell>
          <cell r="X138">
            <v>12</v>
          </cell>
        </row>
        <row r="139">
          <cell r="B139">
            <v>709</v>
          </cell>
          <cell r="C139" t="str">
            <v>BAZIC #2 The First Jumbo Premium Yellow Pencil (12/Pack)</v>
          </cell>
          <cell r="D139" t="str">
            <v>PENCILS - WOOD</v>
          </cell>
          <cell r="E139" t="str">
            <v>PHILIP/MALAYSIA</v>
          </cell>
          <cell r="F139">
            <v>14394</v>
          </cell>
          <cell r="G139" t="str">
            <v>=HYPERLINK("http://www.bangkit.com/images/709.jpg","CLICK HERE")</v>
          </cell>
          <cell r="H139">
            <v>5.99</v>
          </cell>
          <cell r="I139">
            <v>5.09</v>
          </cell>
          <cell r="J139">
            <v>3.8</v>
          </cell>
          <cell r="K139">
            <v>2.9</v>
          </cell>
          <cell r="L139">
            <v>2.2999999999999998</v>
          </cell>
          <cell r="M139">
            <v>1.9</v>
          </cell>
          <cell r="N139">
            <v>1.5</v>
          </cell>
          <cell r="O139" t="str">
            <v>CS-72-12-1</v>
          </cell>
          <cell r="P139">
            <v>50</v>
          </cell>
          <cell r="Q139">
            <v>72</v>
          </cell>
          <cell r="R139">
            <v>16.5</v>
          </cell>
          <cell r="S139">
            <v>11.25</v>
          </cell>
          <cell r="T139">
            <v>9.75</v>
          </cell>
          <cell r="U139" t="str">
            <v>1.047360</v>
          </cell>
          <cell r="V139">
            <v>24.46</v>
          </cell>
          <cell r="W139" t="str">
            <v>20764608007093</v>
          </cell>
          <cell r="X139">
            <v>12</v>
          </cell>
        </row>
        <row r="140">
          <cell r="B140">
            <v>735</v>
          </cell>
          <cell r="C140" t="str">
            <v>BAZIC 12 Metallic Colored Pencils</v>
          </cell>
          <cell r="D140" t="str">
            <v>PENCILS - WOOD</v>
          </cell>
          <cell r="E140" t="str">
            <v>PAKISTAN</v>
          </cell>
          <cell r="F140">
            <v>19444</v>
          </cell>
          <cell r="G140" t="str">
            <v>=HYPERLINK("http://www.bangkit.com/images/735.jpg","CLICK HERE")</v>
          </cell>
          <cell r="H140">
            <v>3.99</v>
          </cell>
          <cell r="I140">
            <v>3.59</v>
          </cell>
          <cell r="J140">
            <v>2.6</v>
          </cell>
          <cell r="K140">
            <v>2</v>
          </cell>
          <cell r="L140">
            <v>1.7</v>
          </cell>
          <cell r="M140">
            <v>1.3</v>
          </cell>
          <cell r="N140">
            <v>1</v>
          </cell>
          <cell r="O140" t="str">
            <v>CS-144-12-1</v>
          </cell>
          <cell r="P140">
            <v>51</v>
          </cell>
          <cell r="Q140">
            <v>144</v>
          </cell>
          <cell r="R140">
            <v>15.75</v>
          </cell>
          <cell r="S140">
            <v>13.25</v>
          </cell>
          <cell r="T140">
            <v>9.25</v>
          </cell>
          <cell r="U140" t="str">
            <v>1.117110</v>
          </cell>
          <cell r="V140">
            <v>25.78</v>
          </cell>
          <cell r="W140" t="str">
            <v>20764608007352</v>
          </cell>
          <cell r="X140">
            <v>12</v>
          </cell>
        </row>
        <row r="141">
          <cell r="B141">
            <v>755</v>
          </cell>
          <cell r="C141" t="str">
            <v>BAZIC Electra 0.7 mm Mechanical Pencil (12/Box)</v>
          </cell>
          <cell r="D141" t="str">
            <v>PENCILS - MECHANICAL</v>
          </cell>
          <cell r="E141" t="str">
            <v>CHINA</v>
          </cell>
          <cell r="F141">
            <v>9912</v>
          </cell>
          <cell r="G141" t="str">
            <v>=HYPERLINK("http://www.bangkit.com/images/755.jpg","CLICK HERE")</v>
          </cell>
          <cell r="H141">
            <v>3.99</v>
          </cell>
          <cell r="I141">
            <v>3.59</v>
          </cell>
          <cell r="J141">
            <v>2.6</v>
          </cell>
          <cell r="K141">
            <v>2</v>
          </cell>
          <cell r="L141">
            <v>1.7</v>
          </cell>
          <cell r="M141">
            <v>1.3</v>
          </cell>
          <cell r="N141">
            <v>1</v>
          </cell>
          <cell r="O141" t="str">
            <v>CS-144-12-1</v>
          </cell>
          <cell r="P141">
            <v>40</v>
          </cell>
          <cell r="Q141">
            <v>144</v>
          </cell>
          <cell r="R141">
            <v>19.5</v>
          </cell>
          <cell r="S141">
            <v>12.25</v>
          </cell>
          <cell r="T141">
            <v>10.5</v>
          </cell>
          <cell r="U141" t="str">
            <v>1.451500</v>
          </cell>
          <cell r="V141">
            <v>25.9</v>
          </cell>
          <cell r="W141" t="str">
            <v>20764608007550</v>
          </cell>
          <cell r="X141">
            <v>12</v>
          </cell>
        </row>
        <row r="142">
          <cell r="B142" t="str">
            <v>759-A</v>
          </cell>
          <cell r="C142" t="str">
            <v>BAZIC Saige Chroma 0.7 mm Mechanical Pencil (12/Box)</v>
          </cell>
          <cell r="D142" t="str">
            <v>PENCILS - MECHANICAL</v>
          </cell>
          <cell r="E142" t="str">
            <v>CHINA</v>
          </cell>
          <cell r="F142">
            <v>20374</v>
          </cell>
          <cell r="G142" t="str">
            <v>=HYPERLINK("http://www.bangkit.com/images/759.jpg","CLICK HERE")</v>
          </cell>
          <cell r="H142">
            <v>3.99</v>
          </cell>
          <cell r="I142">
            <v>3.59</v>
          </cell>
          <cell r="J142">
            <v>2.6</v>
          </cell>
          <cell r="K142">
            <v>2</v>
          </cell>
          <cell r="L142">
            <v>1.7</v>
          </cell>
          <cell r="M142">
            <v>1.3</v>
          </cell>
          <cell r="N142">
            <v>1</v>
          </cell>
          <cell r="O142" t="str">
            <v>CS-144-12-1</v>
          </cell>
          <cell r="P142">
            <v>40</v>
          </cell>
          <cell r="Q142">
            <v>144</v>
          </cell>
          <cell r="R142">
            <v>18</v>
          </cell>
          <cell r="S142">
            <v>13.5</v>
          </cell>
          <cell r="T142">
            <v>13</v>
          </cell>
          <cell r="U142" t="str">
            <v>1.828130</v>
          </cell>
          <cell r="V142">
            <v>30.86</v>
          </cell>
          <cell r="W142" t="str">
            <v>20764608007598</v>
          </cell>
          <cell r="X142">
            <v>12</v>
          </cell>
        </row>
        <row r="143">
          <cell r="B143">
            <v>768</v>
          </cell>
          <cell r="C143" t="str">
            <v>BAZIC 24 Colored Pencils</v>
          </cell>
          <cell r="D143" t="str">
            <v>PENCILS - WOOD</v>
          </cell>
          <cell r="E143" t="str">
            <v>MALAYSIA</v>
          </cell>
          <cell r="F143">
            <v>39543</v>
          </cell>
          <cell r="G143" t="str">
            <v>=HYPERLINK("http://www.bangkit.com/images/768.jpg","CLICK HERE")</v>
          </cell>
          <cell r="H143">
            <v>4.99</v>
          </cell>
          <cell r="I143">
            <v>4.49</v>
          </cell>
          <cell r="J143">
            <v>3</v>
          </cell>
          <cell r="K143">
            <v>2.2999999999999998</v>
          </cell>
          <cell r="L143">
            <v>1.9</v>
          </cell>
          <cell r="M143">
            <v>1.5</v>
          </cell>
          <cell r="N143">
            <v>1.2</v>
          </cell>
          <cell r="O143" t="str">
            <v>CS-72-12-1</v>
          </cell>
          <cell r="P143">
            <v>60</v>
          </cell>
          <cell r="Q143">
            <v>72</v>
          </cell>
          <cell r="R143">
            <v>15</v>
          </cell>
          <cell r="S143">
            <v>12</v>
          </cell>
          <cell r="T143">
            <v>9</v>
          </cell>
          <cell r="U143" t="str">
            <v>0.937500</v>
          </cell>
          <cell r="V143">
            <v>22.88</v>
          </cell>
          <cell r="W143" t="str">
            <v>20764608007680</v>
          </cell>
          <cell r="X143">
            <v>12</v>
          </cell>
        </row>
        <row r="144">
          <cell r="B144">
            <v>796</v>
          </cell>
          <cell r="C144" t="str">
            <v>BAZIC Electra Core 0.5 mm Mechanical Pencil (12/Box)</v>
          </cell>
          <cell r="D144" t="str">
            <v>PENCILS - MECHANICAL</v>
          </cell>
          <cell r="E144" t="str">
            <v>CHINA</v>
          </cell>
          <cell r="F144">
            <v>6307</v>
          </cell>
          <cell r="G144" t="str">
            <v>=HYPERLINK("http://www.bangkit.com/images/796.jpg","CLICK HERE")</v>
          </cell>
          <cell r="H144">
            <v>3.99</v>
          </cell>
          <cell r="I144">
            <v>3.59</v>
          </cell>
          <cell r="J144">
            <v>2.6</v>
          </cell>
          <cell r="K144">
            <v>2</v>
          </cell>
          <cell r="L144">
            <v>1.7</v>
          </cell>
          <cell r="M144">
            <v>1.3</v>
          </cell>
          <cell r="N144">
            <v>1</v>
          </cell>
          <cell r="O144" t="str">
            <v>CS-144-12-1</v>
          </cell>
          <cell r="P144">
            <v>45</v>
          </cell>
          <cell r="Q144">
            <v>144</v>
          </cell>
          <cell r="R144">
            <v>15.25</v>
          </cell>
          <cell r="S144">
            <v>13.5</v>
          </cell>
          <cell r="T144">
            <v>12.5</v>
          </cell>
          <cell r="U144" t="str">
            <v>1.489260</v>
          </cell>
          <cell r="V144">
            <v>28.2</v>
          </cell>
          <cell r="W144" t="str">
            <v>20764608007963</v>
          </cell>
          <cell r="X144">
            <v>12</v>
          </cell>
        </row>
        <row r="145">
          <cell r="B145" t="str">
            <v>A219</v>
          </cell>
          <cell r="C145" t="str">
            <v>BAZIC 0.74 FL OZ (22 mL) 2 in 1 Correction w/ Foam Brush Applicator &amp; Pen Tip</v>
          </cell>
          <cell r="D145" t="str">
            <v>DISCONTINUE</v>
          </cell>
          <cell r="E145" t="str">
            <v>CHINA</v>
          </cell>
          <cell r="F145">
            <v>0</v>
          </cell>
          <cell r="G145" t="str">
            <v>=HYPERLINK("http://www.bangkit.com/images/A219.jpg","CLICK HERE")</v>
          </cell>
          <cell r="H145">
            <v>2.4900000000000002</v>
          </cell>
          <cell r="I145">
            <v>2.09</v>
          </cell>
          <cell r="J145">
            <v>1.45</v>
          </cell>
          <cell r="K145">
            <v>1.1000000000000001</v>
          </cell>
          <cell r="L145">
            <v>0.85</v>
          </cell>
          <cell r="M145">
            <v>0.69</v>
          </cell>
          <cell r="N145">
            <v>0.59</v>
          </cell>
          <cell r="O145" t="str">
            <v>CS-72-12-1</v>
          </cell>
          <cell r="P145">
            <v>44</v>
          </cell>
          <cell r="Q145">
            <v>72</v>
          </cell>
          <cell r="R145">
            <v>20</v>
          </cell>
          <cell r="S145">
            <v>18.7</v>
          </cell>
          <cell r="T145">
            <v>12.5</v>
          </cell>
          <cell r="U145" t="str">
            <v>2.705440</v>
          </cell>
          <cell r="V145">
            <v>22.94</v>
          </cell>
          <cell r="W145" t="str">
            <v>12349</v>
          </cell>
          <cell r="X145">
            <v>12</v>
          </cell>
        </row>
        <row r="146">
          <cell r="B146" t="str">
            <v>SG069</v>
          </cell>
          <cell r="C146" t="str">
            <v>BAZIC 0.7 FL OZ (20 mL) Correction Fluid w/ Foam Brush (2/Pk)</v>
          </cell>
          <cell r="D146" t="str">
            <v>DISCONTINUE</v>
          </cell>
          <cell r="E146" t="str">
            <v>CHINA</v>
          </cell>
          <cell r="F146">
            <v>0</v>
          </cell>
          <cell r="G146" t="str">
            <v>=HYPERLINK("http://www.bangkit.com/images/SG069.jpg","CLICK HERE")</v>
          </cell>
          <cell r="H146">
            <v>7.99</v>
          </cell>
          <cell r="I146">
            <v>6.99</v>
          </cell>
          <cell r="J146">
            <v>3.9</v>
          </cell>
          <cell r="K146">
            <v>3.9</v>
          </cell>
          <cell r="L146">
            <v>3.9</v>
          </cell>
          <cell r="M146">
            <v>2.9</v>
          </cell>
          <cell r="N146">
            <v>2.5</v>
          </cell>
          <cell r="O146" t="str">
            <v>CS-300-12-1</v>
          </cell>
          <cell r="P146">
            <v>36</v>
          </cell>
          <cell r="Q146">
            <v>300</v>
          </cell>
          <cell r="R146">
            <v>36.229999999999997</v>
          </cell>
          <cell r="S146">
            <v>24.02</v>
          </cell>
          <cell r="T146">
            <v>12.6</v>
          </cell>
          <cell r="U146" t="str">
            <v>6.345540</v>
          </cell>
          <cell r="V146">
            <v>66.14</v>
          </cell>
          <cell r="W146" t="str">
            <v>20683318407422</v>
          </cell>
          <cell r="X146">
            <v>12</v>
          </cell>
        </row>
        <row r="147">
          <cell r="B147" t="str">
            <v>SG070</v>
          </cell>
          <cell r="C147" t="str">
            <v>BAZIC 0.7 FL OZ (20 mL) Correction Fluid (2/Pack)</v>
          </cell>
          <cell r="D147" t="str">
            <v>DISCONTINUE</v>
          </cell>
          <cell r="E147" t="str">
            <v>CHINA</v>
          </cell>
          <cell r="F147">
            <v>0</v>
          </cell>
          <cell r="G147" t="str">
            <v>=HYPERLINK("http://www.bangkit.com/images/SG070.jpg","CLICK HERE")</v>
          </cell>
          <cell r="H147">
            <v>6.99</v>
          </cell>
          <cell r="I147">
            <v>5.99</v>
          </cell>
          <cell r="J147">
            <v>3.5</v>
          </cell>
          <cell r="K147">
            <v>3.5</v>
          </cell>
          <cell r="L147">
            <v>3.5</v>
          </cell>
          <cell r="M147">
            <v>2.5</v>
          </cell>
          <cell r="N147">
            <v>1.9</v>
          </cell>
          <cell r="O147" t="str">
            <v>CS-300-12-1</v>
          </cell>
          <cell r="P147">
            <v>36</v>
          </cell>
          <cell r="Q147">
            <v>300</v>
          </cell>
          <cell r="R147">
            <v>31.5</v>
          </cell>
          <cell r="S147">
            <v>20.48</v>
          </cell>
          <cell r="T147">
            <v>11.82</v>
          </cell>
          <cell r="U147" t="str">
            <v>4.412800</v>
          </cell>
          <cell r="V147">
            <v>66.14</v>
          </cell>
          <cell r="W147" t="str">
            <v>20683318407439</v>
          </cell>
          <cell r="X147">
            <v>12</v>
          </cell>
        </row>
        <row r="148">
          <cell r="B148">
            <v>6707</v>
          </cell>
          <cell r="C148" t="str">
            <v>BAZIC Metal Tip Correction Pen &amp; Correction Fluid (2/Pack)</v>
          </cell>
          <cell r="D148" t="str">
            <v>DISCONTINUE</v>
          </cell>
          <cell r="E148" t="str">
            <v>CHINA</v>
          </cell>
          <cell r="F148">
            <v>0</v>
          </cell>
          <cell r="G148" t="str">
            <v>=HYPERLINK("http://www.bangkit.com/images/6707_mask.jpg","CLICK HERE")</v>
          </cell>
          <cell r="H148">
            <v>2.59</v>
          </cell>
          <cell r="I148">
            <v>2.39</v>
          </cell>
          <cell r="J148">
            <v>1</v>
          </cell>
          <cell r="K148">
            <v>1</v>
          </cell>
          <cell r="L148">
            <v>1</v>
          </cell>
          <cell r="M148">
            <v>0.79</v>
          </cell>
          <cell r="N148">
            <v>0.79</v>
          </cell>
          <cell r="O148" t="str">
            <v>CS-1000-20-1</v>
          </cell>
          <cell r="P148">
            <v>18</v>
          </cell>
          <cell r="Q148">
            <v>1000</v>
          </cell>
          <cell r="R148">
            <v>26</v>
          </cell>
          <cell r="S148">
            <v>25</v>
          </cell>
          <cell r="T148">
            <v>10</v>
          </cell>
          <cell r="U148" t="str">
            <v>3.761570</v>
          </cell>
          <cell r="V148">
            <v>16.36</v>
          </cell>
          <cell r="W148" t="str">
            <v>6707CASE</v>
          </cell>
          <cell r="X148">
            <v>20</v>
          </cell>
        </row>
        <row r="149">
          <cell r="B149">
            <v>6711</v>
          </cell>
          <cell r="C149" t="str">
            <v>BAZIC 0.1 FL OZ (3 mL) Metal Tip Mini Correction Pen (3/Pack)</v>
          </cell>
          <cell r="D149" t="str">
            <v>DISCONTINUE</v>
          </cell>
          <cell r="E149" t="str">
            <v>CHINA</v>
          </cell>
          <cell r="F149">
            <v>0</v>
          </cell>
          <cell r="G149" t="str">
            <v>=HYPERLINK("http://www.bangkit.com/images/6711.jpg","CLICK HERE")</v>
          </cell>
          <cell r="H149">
            <v>1.99</v>
          </cell>
          <cell r="I149">
            <v>1.79</v>
          </cell>
          <cell r="J149">
            <v>0.7</v>
          </cell>
          <cell r="K149">
            <v>0.69</v>
          </cell>
          <cell r="L149">
            <v>0.69</v>
          </cell>
          <cell r="M149">
            <v>0.49</v>
          </cell>
          <cell r="N149">
            <v>0.39</v>
          </cell>
          <cell r="O149" t="str">
            <v>CS-1000-20-1</v>
          </cell>
          <cell r="P149">
            <v>24</v>
          </cell>
          <cell r="Q149">
            <v>1000</v>
          </cell>
          <cell r="R149">
            <v>28.35</v>
          </cell>
          <cell r="S149">
            <v>14.97</v>
          </cell>
          <cell r="T149">
            <v>14.97</v>
          </cell>
          <cell r="U149" t="str">
            <v>3.676660</v>
          </cell>
          <cell r="V149">
            <v>24.46</v>
          </cell>
          <cell r="W149" t="str">
            <v>20764608067110</v>
          </cell>
          <cell r="X149">
            <v>20</v>
          </cell>
        </row>
        <row r="150">
          <cell r="B150">
            <v>6712</v>
          </cell>
          <cell r="C150" t="str">
            <v>BAZIC 0.17 FL OZ (5 mL) Metal Tip Mini Correction Pen (2/Pack)</v>
          </cell>
          <cell r="D150" t="str">
            <v>DISCONTINUE</v>
          </cell>
          <cell r="E150" t="str">
            <v>CHINA</v>
          </cell>
          <cell r="F150">
            <v>0</v>
          </cell>
          <cell r="G150" t="str">
            <v>=HYPERLINK("http://www.bangkit.com/images/6712.jpg","CLICK HERE")</v>
          </cell>
          <cell r="H150">
            <v>2.59</v>
          </cell>
          <cell r="I150">
            <v>2.39</v>
          </cell>
          <cell r="J150">
            <v>0.9</v>
          </cell>
          <cell r="K150">
            <v>0.89</v>
          </cell>
          <cell r="L150">
            <v>0.89</v>
          </cell>
          <cell r="M150">
            <v>0.69</v>
          </cell>
          <cell r="N150">
            <v>0.59</v>
          </cell>
          <cell r="O150" t="str">
            <v>CS-1000-20-1</v>
          </cell>
          <cell r="P150">
            <v>24</v>
          </cell>
          <cell r="Q150">
            <v>1000</v>
          </cell>
          <cell r="R150">
            <v>28.35</v>
          </cell>
          <cell r="S150">
            <v>14.97</v>
          </cell>
          <cell r="T150">
            <v>14.97</v>
          </cell>
          <cell r="U150" t="str">
            <v>3.676660</v>
          </cell>
          <cell r="V150">
            <v>26.46</v>
          </cell>
          <cell r="W150" t="str">
            <v>20764608067127</v>
          </cell>
          <cell r="X150">
            <v>20</v>
          </cell>
        </row>
        <row r="151">
          <cell r="B151">
            <v>6713</v>
          </cell>
          <cell r="C151" t="str">
            <v>BAZIC 0.2 FL OZ (7 mL) Metal Tip Correction Pen (2/Pack)</v>
          </cell>
          <cell r="D151" t="str">
            <v>DISCONTINUE</v>
          </cell>
          <cell r="E151" t="str">
            <v>CHINA</v>
          </cell>
          <cell r="F151">
            <v>0</v>
          </cell>
          <cell r="G151" t="str">
            <v>=HYPERLINK("http://www.bangkit.com/images/6713.jpg","CLICK HERE")</v>
          </cell>
          <cell r="H151">
            <v>2.59</v>
          </cell>
          <cell r="I151">
            <v>2.39</v>
          </cell>
          <cell r="J151">
            <v>1</v>
          </cell>
          <cell r="K151">
            <v>1</v>
          </cell>
          <cell r="L151">
            <v>1</v>
          </cell>
          <cell r="M151">
            <v>0.79</v>
          </cell>
          <cell r="N151">
            <v>0.69</v>
          </cell>
          <cell r="O151" t="str">
            <v>CS-1000-20-1</v>
          </cell>
          <cell r="P151">
            <v>20</v>
          </cell>
          <cell r="Q151">
            <v>1000</v>
          </cell>
          <cell r="R151">
            <v>28.35</v>
          </cell>
          <cell r="S151">
            <v>14.97</v>
          </cell>
          <cell r="T151">
            <v>14.97</v>
          </cell>
          <cell r="U151" t="str">
            <v>3.676660</v>
          </cell>
          <cell r="V151">
            <v>26.46</v>
          </cell>
          <cell r="W151" t="str">
            <v>20764608067134</v>
          </cell>
          <cell r="X151">
            <v>20</v>
          </cell>
        </row>
        <row r="152">
          <cell r="B152">
            <v>6714</v>
          </cell>
          <cell r="C152" t="str">
            <v>BAZIC 5 mm x 394" Jumbo Correction Tape w/ Grip</v>
          </cell>
          <cell r="D152" t="str">
            <v>DISCONTINUE</v>
          </cell>
          <cell r="E152" t="str">
            <v>CHINA</v>
          </cell>
          <cell r="F152">
            <v>0</v>
          </cell>
          <cell r="G152" t="str">
            <v>=HYPERLINK("http://www.bangkit.com/images/6714.jpg","CLICK HERE")</v>
          </cell>
          <cell r="H152">
            <v>2.59</v>
          </cell>
          <cell r="I152">
            <v>2.39</v>
          </cell>
          <cell r="J152">
            <v>1</v>
          </cell>
          <cell r="K152">
            <v>1</v>
          </cell>
          <cell r="L152">
            <v>1</v>
          </cell>
          <cell r="M152">
            <v>0.79</v>
          </cell>
          <cell r="N152">
            <v>0.69</v>
          </cell>
          <cell r="O152" t="str">
            <v>CS-1000-20-1</v>
          </cell>
          <cell r="P152">
            <v>20</v>
          </cell>
          <cell r="Q152">
            <v>1000</v>
          </cell>
          <cell r="R152">
            <v>28.35</v>
          </cell>
          <cell r="S152">
            <v>14.97</v>
          </cell>
          <cell r="T152">
            <v>14.97</v>
          </cell>
          <cell r="U152" t="str">
            <v>3.676660</v>
          </cell>
          <cell r="V152">
            <v>26.46</v>
          </cell>
          <cell r="W152" t="str">
            <v>20764608067141</v>
          </cell>
          <cell r="X152">
            <v>20</v>
          </cell>
        </row>
        <row r="153">
          <cell r="B153">
            <v>6715</v>
          </cell>
          <cell r="C153" t="str">
            <v>BAZIC 5 mm x 236" Correction Tape</v>
          </cell>
          <cell r="D153" t="str">
            <v>DISCONTINUE</v>
          </cell>
          <cell r="E153" t="str">
            <v>CHINA</v>
          </cell>
          <cell r="F153">
            <v>0</v>
          </cell>
          <cell r="G153" t="str">
            <v>=HYPERLINK("http://www.bangkit.com/images/6715.jpg","CLICK HERE")</v>
          </cell>
          <cell r="H153">
            <v>2.59</v>
          </cell>
          <cell r="I153">
            <v>2.39</v>
          </cell>
          <cell r="J153">
            <v>1</v>
          </cell>
          <cell r="K153">
            <v>1</v>
          </cell>
          <cell r="L153">
            <v>1</v>
          </cell>
          <cell r="M153">
            <v>0.79</v>
          </cell>
          <cell r="N153">
            <v>0.69</v>
          </cell>
          <cell r="O153" t="str">
            <v>CS-1000-20-1</v>
          </cell>
          <cell r="P153">
            <v>20</v>
          </cell>
          <cell r="Q153">
            <v>1000</v>
          </cell>
          <cell r="R153">
            <v>28.35</v>
          </cell>
          <cell r="S153">
            <v>14.97</v>
          </cell>
          <cell r="T153">
            <v>14.97</v>
          </cell>
          <cell r="U153" t="str">
            <v>3.676660</v>
          </cell>
          <cell r="V153">
            <v>26.46</v>
          </cell>
          <cell r="W153" t="str">
            <v>20764608067158</v>
          </cell>
          <cell r="X153">
            <v>20</v>
          </cell>
        </row>
        <row r="154">
          <cell r="B154">
            <v>6716</v>
          </cell>
          <cell r="C154" t="str">
            <v>BAZIC 5 mm x 236" Fashion Mini Correction Tape</v>
          </cell>
          <cell r="D154" t="str">
            <v>DISCONTINUE</v>
          </cell>
          <cell r="E154" t="str">
            <v>CHINA</v>
          </cell>
          <cell r="F154">
            <v>0</v>
          </cell>
          <cell r="G154" t="str">
            <v>=HYPERLINK("http://www.bangkit.com/images/6716.jpg","CLICK HERE")</v>
          </cell>
          <cell r="H154">
            <v>1.99</v>
          </cell>
          <cell r="I154">
            <v>1.79</v>
          </cell>
          <cell r="J154">
            <v>0.7</v>
          </cell>
          <cell r="K154">
            <v>0.69</v>
          </cell>
          <cell r="L154">
            <v>0.69</v>
          </cell>
          <cell r="M154">
            <v>0.49</v>
          </cell>
          <cell r="N154">
            <v>0.39</v>
          </cell>
          <cell r="O154" t="str">
            <v>CS-600-20-1</v>
          </cell>
          <cell r="P154">
            <v>105</v>
          </cell>
          <cell r="Q154">
            <v>600</v>
          </cell>
          <cell r="R154">
            <v>16.5</v>
          </cell>
          <cell r="S154">
            <v>16</v>
          </cell>
          <cell r="T154">
            <v>10.5</v>
          </cell>
          <cell r="U154" t="str">
            <v>1.604170</v>
          </cell>
          <cell r="V154">
            <v>12.78</v>
          </cell>
          <cell r="W154" t="str">
            <v>10850020210012</v>
          </cell>
          <cell r="X154">
            <v>20</v>
          </cell>
        </row>
        <row r="155">
          <cell r="B155">
            <v>6730</v>
          </cell>
          <cell r="C155" t="str">
            <v>BAZIC 5 mm x 236" Mini Correction Tape with Protective Cap</v>
          </cell>
          <cell r="D155" t="str">
            <v>DISCONTINUE</v>
          </cell>
          <cell r="E155" t="str">
            <v>CHINA</v>
          </cell>
          <cell r="F155">
            <v>0</v>
          </cell>
          <cell r="G155" t="str">
            <v>=HYPERLINK("http://www.bangkit.com/images/6730.jpg","CLICK HERE")</v>
          </cell>
          <cell r="H155">
            <v>2.99</v>
          </cell>
          <cell r="I155">
            <v>2.79</v>
          </cell>
          <cell r="J155">
            <v>1.95</v>
          </cell>
          <cell r="K155">
            <v>1.5</v>
          </cell>
          <cell r="L155">
            <v>1.2</v>
          </cell>
          <cell r="M155">
            <v>1</v>
          </cell>
          <cell r="N155">
            <v>0.8</v>
          </cell>
          <cell r="O155" t="str">
            <v>CS-900-20-1</v>
          </cell>
          <cell r="P155">
            <v>90</v>
          </cell>
          <cell r="Q155">
            <v>900</v>
          </cell>
          <cell r="R155">
            <v>21.66</v>
          </cell>
          <cell r="S155">
            <v>15.75</v>
          </cell>
          <cell r="T155">
            <v>13.78</v>
          </cell>
          <cell r="U155" t="str">
            <v>2.720470</v>
          </cell>
          <cell r="V155">
            <v>27.56</v>
          </cell>
          <cell r="W155" t="str">
            <v>20764608067301</v>
          </cell>
          <cell r="X155">
            <v>20</v>
          </cell>
        </row>
        <row r="156">
          <cell r="B156" t="str">
            <v>6740-A</v>
          </cell>
          <cell r="C156" t="str">
            <v>BAZIC 5 mm x 196" Retractable Correction Tape</v>
          </cell>
          <cell r="D156" t="str">
            <v>DISCONTINUE</v>
          </cell>
          <cell r="E156" t="str">
            <v>CHINA</v>
          </cell>
          <cell r="F156">
            <v>0</v>
          </cell>
          <cell r="G156" t="str">
            <v>=HYPERLINK("http://www.bangkit.com/images/6740.jpg","CLICK HERE")</v>
          </cell>
          <cell r="H156">
            <v>1.99</v>
          </cell>
          <cell r="I156">
            <v>1.79</v>
          </cell>
          <cell r="J156">
            <v>0.9</v>
          </cell>
          <cell r="K156">
            <v>0.9</v>
          </cell>
          <cell r="L156">
            <v>0.9</v>
          </cell>
          <cell r="M156">
            <v>0.69</v>
          </cell>
          <cell r="N156">
            <v>0.59</v>
          </cell>
          <cell r="O156" t="str">
            <v>CS-2000-20-1</v>
          </cell>
          <cell r="P156">
            <v>60</v>
          </cell>
          <cell r="Q156">
            <v>2000</v>
          </cell>
          <cell r="R156">
            <v>21</v>
          </cell>
          <cell r="S156">
            <v>16</v>
          </cell>
          <cell r="T156">
            <v>15</v>
          </cell>
          <cell r="U156" t="str">
            <v>2.916670</v>
          </cell>
          <cell r="V156">
            <v>37</v>
          </cell>
          <cell r="W156" t="str">
            <v>20764608067400</v>
          </cell>
          <cell r="X156">
            <v>20</v>
          </cell>
        </row>
        <row r="157">
          <cell r="B157">
            <v>6747</v>
          </cell>
          <cell r="C157" t="str">
            <v>BAZIC Crystal 5 mm x 236" Correction Tape</v>
          </cell>
          <cell r="D157" t="str">
            <v>DISCONTINUE</v>
          </cell>
          <cell r="E157" t="str">
            <v>CHINA</v>
          </cell>
          <cell r="F157">
            <v>0</v>
          </cell>
          <cell r="G157" t="str">
            <v>=HYPERLINK("http://www.bangkit.com/images/6747_Packaging.jpg","CLICK HERE")</v>
          </cell>
          <cell r="H157">
            <v>1.79</v>
          </cell>
          <cell r="I157">
            <v>1.49</v>
          </cell>
          <cell r="J157">
            <v>0.8</v>
          </cell>
          <cell r="K157">
            <v>0.79</v>
          </cell>
          <cell r="L157">
            <v>0.79</v>
          </cell>
          <cell r="M157">
            <v>0.59</v>
          </cell>
          <cell r="N157">
            <v>0.49</v>
          </cell>
          <cell r="O157" t="str">
            <v>CS-1000-20-1</v>
          </cell>
          <cell r="P157">
            <v>75</v>
          </cell>
          <cell r="Q157">
            <v>1000</v>
          </cell>
          <cell r="R157">
            <v>23</v>
          </cell>
          <cell r="S157">
            <v>18</v>
          </cell>
          <cell r="T157">
            <v>17</v>
          </cell>
          <cell r="U157" t="str">
            <v>4.072920</v>
          </cell>
          <cell r="V157">
            <v>25</v>
          </cell>
          <cell r="W157" t="str">
            <v>20764608067479</v>
          </cell>
          <cell r="X157">
            <v>20</v>
          </cell>
        </row>
        <row r="158">
          <cell r="B158">
            <v>6789</v>
          </cell>
          <cell r="C158" t="str">
            <v>BAZIC 5 mm x 236" Correction Tape w/ Grip</v>
          </cell>
          <cell r="D158" t="str">
            <v>DISCONTINUE</v>
          </cell>
          <cell r="E158" t="str">
            <v>CHINA</v>
          </cell>
          <cell r="F158">
            <v>0</v>
          </cell>
          <cell r="G158" t="str">
            <v>=HYPERLINK("http://www.bangkit.com/images/6789.jpg","CLICK HERE")</v>
          </cell>
          <cell r="H158">
            <v>1.99</v>
          </cell>
          <cell r="I158">
            <v>1.79</v>
          </cell>
          <cell r="J158">
            <v>1</v>
          </cell>
          <cell r="K158">
            <v>1</v>
          </cell>
          <cell r="L158">
            <v>1</v>
          </cell>
          <cell r="M158">
            <v>0.79</v>
          </cell>
          <cell r="N158">
            <v>0.69</v>
          </cell>
          <cell r="O158" t="str">
            <v>CS-200-20-1</v>
          </cell>
          <cell r="P158">
            <v>42</v>
          </cell>
          <cell r="Q158">
            <v>200</v>
          </cell>
          <cell r="R158">
            <v>26</v>
          </cell>
          <cell r="S158">
            <v>13</v>
          </cell>
          <cell r="T158">
            <v>11.5</v>
          </cell>
          <cell r="U158" t="str">
            <v>2.249420</v>
          </cell>
          <cell r="V158">
            <v>13.4</v>
          </cell>
          <cell r="W158" t="str">
            <v>20764608067899</v>
          </cell>
          <cell r="X158">
            <v>20</v>
          </cell>
        </row>
        <row r="159">
          <cell r="B159">
            <v>8210</v>
          </cell>
          <cell r="C159" t="str">
            <v>BAZIC 5 mm x 394" Jumbo Correction Tape w/ Two Way Applicator</v>
          </cell>
          <cell r="D159" t="str">
            <v>DISCONTINUE</v>
          </cell>
          <cell r="E159" t="str">
            <v>USA</v>
          </cell>
          <cell r="F159">
            <v>0</v>
          </cell>
          <cell r="G159" t="str">
            <v>=HYPERLINK("http://www.bangkit.com/images/8210.jpg","CLICK HERE")</v>
          </cell>
          <cell r="H159">
            <v>3.99</v>
          </cell>
          <cell r="I159">
            <v>3.79</v>
          </cell>
          <cell r="J159">
            <v>2.5</v>
          </cell>
          <cell r="K159">
            <v>2.5</v>
          </cell>
          <cell r="L159">
            <v>2.5</v>
          </cell>
          <cell r="M159">
            <v>1.9</v>
          </cell>
          <cell r="N159">
            <v>1.5</v>
          </cell>
          <cell r="O159" t="str">
            <v>CS-160-20-1</v>
          </cell>
          <cell r="P159">
            <v>67</v>
          </cell>
          <cell r="Q159">
            <v>160</v>
          </cell>
          <cell r="R159">
            <v>20.8</v>
          </cell>
          <cell r="S159">
            <v>11.6</v>
          </cell>
          <cell r="T159">
            <v>8.6</v>
          </cell>
          <cell r="U159" t="str">
            <v>1.200820</v>
          </cell>
          <cell r="V159">
            <v>5.7</v>
          </cell>
          <cell r="W159" t="str">
            <v>50051138464573</v>
          </cell>
          <cell r="X159">
            <v>20</v>
          </cell>
        </row>
        <row r="160">
          <cell r="B160" t="str">
            <v>9500-N95</v>
          </cell>
          <cell r="C160" t="str">
            <v>BAZIC Magical Fantasy Series 10-Color Pen</v>
          </cell>
          <cell r="D160" t="str">
            <v>DISCONTINUE</v>
          </cell>
          <cell r="E160" t="str">
            <v>CHINA</v>
          </cell>
          <cell r="F160">
            <v>0</v>
          </cell>
          <cell r="G160" t="str">
            <v>=HYPERLINK("http://www.bazicproducts.com/images/17000.jpg","CLICK HERE")</v>
          </cell>
          <cell r="H160">
            <v>4.99</v>
          </cell>
          <cell r="I160">
            <v>4.79</v>
          </cell>
          <cell r="J160">
            <v>4.5</v>
          </cell>
          <cell r="K160">
            <v>4.5</v>
          </cell>
          <cell r="L160">
            <v>4.5</v>
          </cell>
          <cell r="M160">
            <v>3.5</v>
          </cell>
          <cell r="N160">
            <v>2.9</v>
          </cell>
          <cell r="O160" t="str">
            <v>CS-240-20-1</v>
          </cell>
          <cell r="P160">
            <v>60</v>
          </cell>
          <cell r="Q160">
            <v>240</v>
          </cell>
          <cell r="R160">
            <v>16.54</v>
          </cell>
          <cell r="S160">
            <v>16.149999999999999</v>
          </cell>
          <cell r="T160">
            <v>11.82</v>
          </cell>
          <cell r="U160" t="str">
            <v>1.827180</v>
          </cell>
          <cell r="V160">
            <v>10</v>
          </cell>
          <cell r="W160" t="str">
            <v>20764608170001</v>
          </cell>
          <cell r="X160">
            <v>20</v>
          </cell>
        </row>
        <row r="161">
          <cell r="B161" t="str">
            <v>BMK003</v>
          </cell>
          <cell r="C161" t="str">
            <v>BAZIC Space Monster Series 10-Color Pen</v>
          </cell>
          <cell r="D161" t="str">
            <v>DISCONTINUE</v>
          </cell>
          <cell r="E161" t="str">
            <v>CHINA</v>
          </cell>
          <cell r="F161">
            <v>0</v>
          </cell>
          <cell r="G161" t="str">
            <v>=HYPERLINK("http://www.bangkit.com/images/BMK003.jpg","CLICK HERE")</v>
          </cell>
          <cell r="H161">
            <v>4.99</v>
          </cell>
          <cell r="I161">
            <v>4.79</v>
          </cell>
          <cell r="J161">
            <v>2.5</v>
          </cell>
          <cell r="K161">
            <v>2.5</v>
          </cell>
          <cell r="L161">
            <v>2.5</v>
          </cell>
          <cell r="M161">
            <v>1.9</v>
          </cell>
          <cell r="N161">
            <v>1.5</v>
          </cell>
          <cell r="O161" t="str">
            <v>CS-2000-20-1</v>
          </cell>
          <cell r="P161">
            <v>60</v>
          </cell>
          <cell r="Q161">
            <v>2000</v>
          </cell>
          <cell r="R161">
            <v>20.079999999999998</v>
          </cell>
          <cell r="S161">
            <v>16.14</v>
          </cell>
          <cell r="T161">
            <v>14.96</v>
          </cell>
          <cell r="U161" t="str">
            <v>2.805790</v>
          </cell>
          <cell r="V161">
            <v>22.49</v>
          </cell>
          <cell r="W161" t="str">
            <v>20697050385085</v>
          </cell>
          <cell r="X161">
            <v>20</v>
          </cell>
        </row>
        <row r="162">
          <cell r="B162" t="str">
            <v>BS-9502C</v>
          </cell>
          <cell r="C162" t="str">
            <v>BAZIC Arrow Black Stick Pen (10/Pack)</v>
          </cell>
          <cell r="D162" t="str">
            <v>DISCONTINUE</v>
          </cell>
          <cell r="E162" t="str">
            <v>CHINA</v>
          </cell>
          <cell r="F162">
            <v>0</v>
          </cell>
          <cell r="G162" t="str">
            <v>=HYPERLINK("http://www.bangkit.com/images/BS-9502C.jpg","CLICK HERE")</v>
          </cell>
          <cell r="H162">
            <v>1.99</v>
          </cell>
          <cell r="I162">
            <v>1.79</v>
          </cell>
          <cell r="J162">
            <v>0.7</v>
          </cell>
          <cell r="K162">
            <v>0.69</v>
          </cell>
          <cell r="L162">
            <v>0.69</v>
          </cell>
          <cell r="M162">
            <v>0.49</v>
          </cell>
          <cell r="N162">
            <v>0.39</v>
          </cell>
          <cell r="O162" t="str">
            <v>CS-1200-20-1</v>
          </cell>
          <cell r="P162">
            <v>12</v>
          </cell>
          <cell r="Q162">
            <v>1200</v>
          </cell>
          <cell r="R162">
            <v>26.78</v>
          </cell>
          <cell r="S162">
            <v>20.48</v>
          </cell>
          <cell r="T162">
            <v>16.93</v>
          </cell>
          <cell r="U162" t="str">
            <v>5.373460</v>
          </cell>
          <cell r="V162">
            <v>32.630000000000003</v>
          </cell>
          <cell r="W162" t="str">
            <v>20697092498019</v>
          </cell>
          <cell r="X162">
            <v>20</v>
          </cell>
        </row>
        <row r="163">
          <cell r="B163" t="str">
            <v>L-288</v>
          </cell>
          <cell r="C163" t="str">
            <v>BAZIC Arrow Assorted Color Stick Pen (10/Pack)</v>
          </cell>
          <cell r="D163" t="str">
            <v>DISCONTINUE</v>
          </cell>
          <cell r="E163" t="str">
            <v>CHINA</v>
          </cell>
          <cell r="F163">
            <v>0</v>
          </cell>
          <cell r="G163" t="str">
            <v>=HYPERLINK("http://www.bazicproducts.com/images/17008.jpg","CLICK HERE")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>CS-400-20-1</v>
          </cell>
          <cell r="P163">
            <v>54</v>
          </cell>
          <cell r="Q163">
            <v>400</v>
          </cell>
          <cell r="R163">
            <v>26.19</v>
          </cell>
          <cell r="S163">
            <v>16.739999999999998</v>
          </cell>
          <cell r="T163">
            <v>10.83</v>
          </cell>
          <cell r="U163" t="str">
            <v>2.747740</v>
          </cell>
          <cell r="V163">
            <v>13.23</v>
          </cell>
          <cell r="W163" t="str">
            <v>20764608170087</v>
          </cell>
          <cell r="X163">
            <v>20</v>
          </cell>
        </row>
        <row r="164">
          <cell r="B164" t="str">
            <v>LM05</v>
          </cell>
          <cell r="C164" t="str">
            <v>BAZIC Fiero Black Fiber Tip Fineliner Pen (4/Pack)</v>
          </cell>
          <cell r="D164" t="str">
            <v>DISCONTINUE</v>
          </cell>
          <cell r="E164" t="str">
            <v>CHINA</v>
          </cell>
          <cell r="F164">
            <v>0</v>
          </cell>
          <cell r="G164" t="str">
            <v>=HYPERLINK("http://www.bazicproducts.com/images/17016.jpg","CLICK HERE")</v>
          </cell>
          <cell r="H164">
            <v>1.99</v>
          </cell>
          <cell r="I164">
            <v>1.79</v>
          </cell>
          <cell r="J164">
            <v>1.3</v>
          </cell>
          <cell r="K164">
            <v>1.3</v>
          </cell>
          <cell r="L164">
            <v>1.3</v>
          </cell>
          <cell r="M164">
            <v>1</v>
          </cell>
          <cell r="N164">
            <v>0.8</v>
          </cell>
          <cell r="O164" t="str">
            <v>CS-200-20-1</v>
          </cell>
          <cell r="P164">
            <v>36</v>
          </cell>
          <cell r="Q164">
            <v>200</v>
          </cell>
          <cell r="R164">
            <v>16</v>
          </cell>
          <cell r="S164">
            <v>11.5</v>
          </cell>
          <cell r="T164">
            <v>8.5</v>
          </cell>
          <cell r="U164" t="str">
            <v>0.905090</v>
          </cell>
          <cell r="V164">
            <v>6.1</v>
          </cell>
          <cell r="W164" t="str">
            <v>00850009200101</v>
          </cell>
          <cell r="X164">
            <v>20</v>
          </cell>
        </row>
        <row r="165">
          <cell r="B165">
            <v>111</v>
          </cell>
          <cell r="C165" t="str">
            <v>BAZIC Carton Cutters (2/Pack)</v>
          </cell>
          <cell r="D165" t="str">
            <v>CUTTERS</v>
          </cell>
          <cell r="E165" t="str">
            <v>CHINA</v>
          </cell>
          <cell r="F165">
            <v>28478</v>
          </cell>
          <cell r="G165" t="str">
            <v>=HYPERLINK("http://www.bangkit.com/images/111.jpg","CLICK HERE")</v>
          </cell>
          <cell r="H165">
            <v>2.99</v>
          </cell>
          <cell r="I165">
            <v>2.69</v>
          </cell>
          <cell r="J165">
            <v>1.7</v>
          </cell>
          <cell r="K165">
            <v>1.3</v>
          </cell>
          <cell r="L165">
            <v>0.95</v>
          </cell>
          <cell r="M165">
            <v>0.79</v>
          </cell>
          <cell r="N165">
            <v>0.69</v>
          </cell>
          <cell r="O165" t="str">
            <v>CS-144-24-1</v>
          </cell>
          <cell r="P165">
            <v>102</v>
          </cell>
          <cell r="Q165">
            <v>144</v>
          </cell>
          <cell r="R165">
            <v>12.5</v>
          </cell>
          <cell r="S165">
            <v>8.75</v>
          </cell>
          <cell r="T165">
            <v>7</v>
          </cell>
          <cell r="U165" t="str">
            <v>0.443070</v>
          </cell>
          <cell r="V165">
            <v>22.3</v>
          </cell>
          <cell r="W165" t="str">
            <v>20764608001114</v>
          </cell>
          <cell r="X165">
            <v>24</v>
          </cell>
        </row>
        <row r="166">
          <cell r="B166">
            <v>112</v>
          </cell>
          <cell r="C166" t="str">
            <v>BAZIC Carton Cutters w/ 4 Replacement Blades in tube</v>
          </cell>
          <cell r="D166" t="str">
            <v>CUTTERS</v>
          </cell>
          <cell r="E166" t="str">
            <v>CHINA</v>
          </cell>
          <cell r="F166">
            <v>4016</v>
          </cell>
          <cell r="G166" t="str">
            <v>=HYPERLINK("http://www.bangkit.com/images/112.jpg","CLICK HERE")</v>
          </cell>
          <cell r="H166">
            <v>2.99</v>
          </cell>
          <cell r="I166">
            <v>2.69</v>
          </cell>
          <cell r="J166">
            <v>1.7</v>
          </cell>
          <cell r="K166">
            <v>1.3</v>
          </cell>
          <cell r="L166">
            <v>0.85</v>
          </cell>
          <cell r="M166">
            <v>0.69</v>
          </cell>
          <cell r="N166">
            <v>0.59</v>
          </cell>
          <cell r="O166" t="str">
            <v>CS-144-24-1</v>
          </cell>
          <cell r="P166">
            <v>70</v>
          </cell>
          <cell r="Q166">
            <v>144</v>
          </cell>
          <cell r="R166">
            <v>18.5</v>
          </cell>
          <cell r="S166">
            <v>13</v>
          </cell>
          <cell r="T166">
            <v>7.5</v>
          </cell>
          <cell r="U166" t="str">
            <v>1.043840</v>
          </cell>
          <cell r="V166">
            <v>18.68</v>
          </cell>
          <cell r="W166" t="str">
            <v>20764608001121</v>
          </cell>
          <cell r="X166">
            <v>24</v>
          </cell>
        </row>
        <row r="167">
          <cell r="B167">
            <v>113</v>
          </cell>
          <cell r="C167" t="str">
            <v>BAZIC light Weight Multipurpose Utility Knife</v>
          </cell>
          <cell r="D167" t="str">
            <v>NEW ITEMS</v>
          </cell>
          <cell r="E167" t="str">
            <v>CHINA</v>
          </cell>
          <cell r="F167">
            <v>0</v>
          </cell>
          <cell r="G167" t="str">
            <v>=HYPERLINK("http://www.bangkit.com/images/","CLICK HERE")</v>
          </cell>
          <cell r="H167">
            <v>3.99</v>
          </cell>
          <cell r="I167">
            <v>3.59</v>
          </cell>
          <cell r="J167">
            <v>2.5</v>
          </cell>
          <cell r="K167">
            <v>1.9</v>
          </cell>
          <cell r="L167">
            <v>1.5</v>
          </cell>
          <cell r="M167">
            <v>1.2</v>
          </cell>
          <cell r="N167">
            <v>0.9</v>
          </cell>
          <cell r="O167" t="str">
            <v>CS-144-24-1</v>
          </cell>
          <cell r="P167">
            <v>48</v>
          </cell>
          <cell r="Q167">
            <v>144</v>
          </cell>
          <cell r="R167">
            <v>16.5</v>
          </cell>
          <cell r="S167">
            <v>13.5</v>
          </cell>
          <cell r="T167">
            <v>7.75</v>
          </cell>
          <cell r="U167" t="str">
            <v>0.999020</v>
          </cell>
          <cell r="V167">
            <v>23.1</v>
          </cell>
          <cell r="W167" t="str">
            <v>113c</v>
          </cell>
          <cell r="X167">
            <v>24</v>
          </cell>
        </row>
        <row r="168">
          <cell r="B168">
            <v>114</v>
          </cell>
          <cell r="C168" t="str">
            <v>BAZIC Multipurpose Utility Knife</v>
          </cell>
          <cell r="D168" t="str">
            <v>CUTTERS</v>
          </cell>
          <cell r="E168" t="str">
            <v>CHINA</v>
          </cell>
          <cell r="F168">
            <v>19</v>
          </cell>
          <cell r="G168" t="str">
            <v>=HYPERLINK("http://www.bangkit.com/images/114.jpg","CLICK HERE")</v>
          </cell>
          <cell r="H168">
            <v>3.99</v>
          </cell>
          <cell r="I168">
            <v>3.59</v>
          </cell>
          <cell r="J168">
            <v>2.5</v>
          </cell>
          <cell r="K168">
            <v>1.9</v>
          </cell>
          <cell r="L168">
            <v>1.5</v>
          </cell>
          <cell r="M168">
            <v>1.2</v>
          </cell>
          <cell r="N168">
            <v>0.9</v>
          </cell>
          <cell r="O168" t="str">
            <v>CS-144-24-1</v>
          </cell>
          <cell r="P168">
            <v>48</v>
          </cell>
          <cell r="Q168">
            <v>144</v>
          </cell>
          <cell r="R168">
            <v>16.5</v>
          </cell>
          <cell r="S168">
            <v>13.5</v>
          </cell>
          <cell r="T168">
            <v>7.75</v>
          </cell>
          <cell r="U168" t="str">
            <v>0.999020</v>
          </cell>
          <cell r="V168">
            <v>23.1</v>
          </cell>
          <cell r="W168" t="str">
            <v>20764608001145</v>
          </cell>
          <cell r="X168">
            <v>24</v>
          </cell>
        </row>
        <row r="169">
          <cell r="B169">
            <v>115</v>
          </cell>
          <cell r="C169" t="str">
            <v>BAZIC Razor Replacement Blade with Tube (8/Tube)</v>
          </cell>
          <cell r="D169" t="str">
            <v>CUTTERS</v>
          </cell>
          <cell r="E169" t="str">
            <v>CHINA</v>
          </cell>
          <cell r="F169">
            <v>1</v>
          </cell>
          <cell r="G169" t="str">
            <v>=HYPERLINK("http://www.bangkit.com/images/115.jpg","CLICK HERE")</v>
          </cell>
          <cell r="H169">
            <v>1.99</v>
          </cell>
          <cell r="I169">
            <v>1.79</v>
          </cell>
          <cell r="J169">
            <v>1</v>
          </cell>
          <cell r="K169">
            <v>0.75</v>
          </cell>
          <cell r="L169">
            <v>0.59</v>
          </cell>
          <cell r="M169">
            <v>0.49</v>
          </cell>
          <cell r="N169">
            <v>0.39</v>
          </cell>
          <cell r="O169" t="str">
            <v>CS-360-24-1</v>
          </cell>
          <cell r="P169">
            <v>60</v>
          </cell>
          <cell r="Q169">
            <v>360</v>
          </cell>
          <cell r="R169">
            <v>16.5</v>
          </cell>
          <cell r="S169">
            <v>15.5</v>
          </cell>
          <cell r="T169">
            <v>8</v>
          </cell>
          <cell r="U169" t="str">
            <v>1.184030</v>
          </cell>
          <cell r="V169">
            <v>21</v>
          </cell>
          <cell r="W169" t="str">
            <v>20764608001152</v>
          </cell>
          <cell r="X169">
            <v>24</v>
          </cell>
        </row>
        <row r="170">
          <cell r="B170">
            <v>117</v>
          </cell>
          <cell r="C170" t="str">
            <v>BAZIC Utility Knife Replacement Blade with tube (8/Tube)</v>
          </cell>
          <cell r="D170" t="str">
            <v>CUTTERS</v>
          </cell>
          <cell r="E170" t="str">
            <v>CHINA</v>
          </cell>
          <cell r="F170">
            <v>5156</v>
          </cell>
          <cell r="G170" t="str">
            <v>=HYPERLINK("http://www.bangkit.com/images/117.jpg","CLICK HERE")</v>
          </cell>
          <cell r="H170">
            <v>1.99</v>
          </cell>
          <cell r="I170">
            <v>1.79</v>
          </cell>
          <cell r="J170">
            <v>1</v>
          </cell>
          <cell r="K170">
            <v>0.75</v>
          </cell>
          <cell r="L170">
            <v>0.59</v>
          </cell>
          <cell r="M170">
            <v>0.49</v>
          </cell>
          <cell r="N170">
            <v>0.39</v>
          </cell>
          <cell r="O170" t="str">
            <v>CS-360-24-1</v>
          </cell>
          <cell r="P170">
            <v>42</v>
          </cell>
          <cell r="Q170">
            <v>360</v>
          </cell>
          <cell r="R170">
            <v>16</v>
          </cell>
          <cell r="S170">
            <v>15.5</v>
          </cell>
          <cell r="T170">
            <v>8</v>
          </cell>
          <cell r="U170" t="str">
            <v>1.148150</v>
          </cell>
          <cell r="V170">
            <v>24.74</v>
          </cell>
          <cell r="W170" t="str">
            <v>20764608001176</v>
          </cell>
          <cell r="X170">
            <v>24</v>
          </cell>
        </row>
        <row r="171">
          <cell r="B171">
            <v>120</v>
          </cell>
          <cell r="C171" t="str">
            <v>BAZIC Steel Top Multipurpose Cutter w/ Cushion Grip</v>
          </cell>
          <cell r="D171" t="str">
            <v>CUTTERS</v>
          </cell>
          <cell r="E171" t="str">
            <v>CHINA</v>
          </cell>
          <cell r="F171">
            <v>6341</v>
          </cell>
          <cell r="G171" t="str">
            <v>=HYPERLINK("http://www.bangkit.com/images/120.jpg","CLICK HERE")</v>
          </cell>
          <cell r="H171">
            <v>2.99</v>
          </cell>
          <cell r="I171">
            <v>2.69</v>
          </cell>
          <cell r="J171">
            <v>1.7</v>
          </cell>
          <cell r="K171">
            <v>1.3</v>
          </cell>
          <cell r="L171">
            <v>0.85</v>
          </cell>
          <cell r="M171">
            <v>0.69</v>
          </cell>
          <cell r="N171">
            <v>0.59</v>
          </cell>
          <cell r="O171" t="str">
            <v>CS-144-24-1</v>
          </cell>
          <cell r="P171">
            <v>40</v>
          </cell>
          <cell r="Q171">
            <v>144</v>
          </cell>
          <cell r="R171">
            <v>18</v>
          </cell>
          <cell r="S171">
            <v>13.5</v>
          </cell>
          <cell r="T171">
            <v>13.25</v>
          </cell>
          <cell r="U171" t="str">
            <v>1.863280</v>
          </cell>
          <cell r="V171">
            <v>30.02</v>
          </cell>
          <cell r="W171" t="str">
            <v>20764608001206</v>
          </cell>
          <cell r="X171">
            <v>24</v>
          </cell>
        </row>
        <row r="172">
          <cell r="B172">
            <v>1200</v>
          </cell>
          <cell r="C172" t="str">
            <v>BAZIC Black Fine Tip Dry-Erase Markers (4/Pack)</v>
          </cell>
          <cell r="D172" t="str">
            <v>MARKERS - DRY ERASE</v>
          </cell>
          <cell r="E172" t="str">
            <v>CHINA</v>
          </cell>
          <cell r="F172">
            <v>29681</v>
          </cell>
          <cell r="G172" t="str">
            <v>=HYPERLINK("http://www.bangkit.com/images/1200.jpg","CLICK HERE")</v>
          </cell>
          <cell r="H172">
            <v>1.99</v>
          </cell>
          <cell r="I172">
            <v>1.79</v>
          </cell>
          <cell r="J172">
            <v>1.3</v>
          </cell>
          <cell r="K172">
            <v>0.99</v>
          </cell>
          <cell r="L172">
            <v>0.79</v>
          </cell>
          <cell r="M172">
            <v>0.65</v>
          </cell>
          <cell r="N172">
            <v>0.55000000000000004</v>
          </cell>
          <cell r="O172" t="str">
            <v>CS-144-24-1</v>
          </cell>
          <cell r="P172">
            <v>54</v>
          </cell>
          <cell r="Q172">
            <v>144</v>
          </cell>
          <cell r="R172">
            <v>21</v>
          </cell>
          <cell r="S172">
            <v>11.5</v>
          </cell>
          <cell r="T172">
            <v>8.25</v>
          </cell>
          <cell r="U172" t="str">
            <v>1.153000</v>
          </cell>
          <cell r="V172">
            <v>14.7</v>
          </cell>
          <cell r="W172" t="str">
            <v>20764608012004</v>
          </cell>
          <cell r="X172">
            <v>24</v>
          </cell>
        </row>
        <row r="173">
          <cell r="B173">
            <v>1201</v>
          </cell>
          <cell r="C173" t="str">
            <v>BAZIC Assorted Colors Fine Tip Dry-Erase Markers (4/Pack)</v>
          </cell>
          <cell r="D173" t="str">
            <v>MARKERS - DRY ERASE</v>
          </cell>
          <cell r="E173" t="str">
            <v>CHINA</v>
          </cell>
          <cell r="F173">
            <v>43675</v>
          </cell>
          <cell r="G173" t="str">
            <v>=HYPERLINK("http://www.bangkit.com/images/1201.jpg","CLICK HERE")</v>
          </cell>
          <cell r="H173">
            <v>1.99</v>
          </cell>
          <cell r="I173">
            <v>1.79</v>
          </cell>
          <cell r="J173">
            <v>1.3</v>
          </cell>
          <cell r="K173">
            <v>0.99</v>
          </cell>
          <cell r="L173">
            <v>0.79</v>
          </cell>
          <cell r="M173">
            <v>0.65</v>
          </cell>
          <cell r="N173">
            <v>0.55000000000000004</v>
          </cell>
          <cell r="O173" t="str">
            <v>CS-144-24-1</v>
          </cell>
          <cell r="P173">
            <v>54</v>
          </cell>
          <cell r="Q173">
            <v>144</v>
          </cell>
          <cell r="R173">
            <v>21</v>
          </cell>
          <cell r="S173">
            <v>11.25</v>
          </cell>
          <cell r="T173">
            <v>8.25</v>
          </cell>
          <cell r="U173" t="str">
            <v>1.127930</v>
          </cell>
          <cell r="V173">
            <v>14.58</v>
          </cell>
          <cell r="W173" t="str">
            <v>20764608012011</v>
          </cell>
          <cell r="X173">
            <v>24</v>
          </cell>
        </row>
        <row r="174">
          <cell r="B174">
            <v>1204</v>
          </cell>
          <cell r="C174" t="str">
            <v>BAZIC Bright Colors Fine Tip Dry-Erase Markers (4/Pack)</v>
          </cell>
          <cell r="D174" t="str">
            <v>MARKERS - DRY ERASE</v>
          </cell>
          <cell r="E174" t="str">
            <v>CHINA</v>
          </cell>
          <cell r="F174">
            <v>21560</v>
          </cell>
          <cell r="G174" t="str">
            <v>=HYPERLINK("http://www.bangkit.com/images/1204.jpg","CLICK HERE")</v>
          </cell>
          <cell r="H174">
            <v>1.99</v>
          </cell>
          <cell r="I174">
            <v>1.79</v>
          </cell>
          <cell r="J174">
            <v>1.3</v>
          </cell>
          <cell r="K174">
            <v>0.99</v>
          </cell>
          <cell r="L174">
            <v>0.79</v>
          </cell>
          <cell r="M174">
            <v>0.65</v>
          </cell>
          <cell r="N174">
            <v>0.55000000000000004</v>
          </cell>
          <cell r="O174" t="str">
            <v>CS-144-24-1</v>
          </cell>
          <cell r="P174">
            <v>54</v>
          </cell>
          <cell r="Q174">
            <v>144</v>
          </cell>
          <cell r="R174">
            <v>21</v>
          </cell>
          <cell r="S174">
            <v>11.25</v>
          </cell>
          <cell r="T174">
            <v>8.5</v>
          </cell>
          <cell r="U174" t="str">
            <v>1.162110</v>
          </cell>
          <cell r="V174">
            <v>14.9</v>
          </cell>
          <cell r="W174" t="str">
            <v>20764608012042</v>
          </cell>
          <cell r="X174">
            <v>24</v>
          </cell>
        </row>
        <row r="175">
          <cell r="B175">
            <v>1206</v>
          </cell>
          <cell r="C175" t="str">
            <v>BAZIC Black Fine Tip Permanent Markers w/ Pocket Clip (5/Pack)</v>
          </cell>
          <cell r="D175" t="str">
            <v>MARKERS - PERMANENT</v>
          </cell>
          <cell r="E175" t="str">
            <v>CHINA</v>
          </cell>
          <cell r="F175">
            <v>20279</v>
          </cell>
          <cell r="G175" t="str">
            <v>=HYPERLINK("http://www.bangkit.com/images/1206.jpg","CLICK HERE")</v>
          </cell>
          <cell r="H175">
            <v>2.99</v>
          </cell>
          <cell r="I175">
            <v>2.69</v>
          </cell>
          <cell r="J175">
            <v>1.7</v>
          </cell>
          <cell r="K175">
            <v>1.3</v>
          </cell>
          <cell r="L175">
            <v>0.85</v>
          </cell>
          <cell r="M175">
            <v>0.69</v>
          </cell>
          <cell r="N175">
            <v>0.59</v>
          </cell>
          <cell r="O175" t="str">
            <v>CS-144-24-1</v>
          </cell>
          <cell r="P175">
            <v>42</v>
          </cell>
          <cell r="Q175">
            <v>144</v>
          </cell>
          <cell r="R175">
            <v>21.5</v>
          </cell>
          <cell r="S175">
            <v>12.5</v>
          </cell>
          <cell r="T175">
            <v>10.5</v>
          </cell>
          <cell r="U175" t="str">
            <v>1.633030</v>
          </cell>
          <cell r="V175">
            <v>19.82</v>
          </cell>
          <cell r="W175" t="str">
            <v>20764608012066</v>
          </cell>
          <cell r="X175">
            <v>24</v>
          </cell>
        </row>
        <row r="176">
          <cell r="B176">
            <v>1208</v>
          </cell>
          <cell r="C176" t="str">
            <v>BAZIC 3 Assorted Colors Chisel Tip Dry-Erase Markers w/ Eraser</v>
          </cell>
          <cell r="D176" t="str">
            <v>MARKERS - DRY ERASE</v>
          </cell>
          <cell r="E176" t="str">
            <v>CHINA</v>
          </cell>
          <cell r="F176">
            <v>26926</v>
          </cell>
          <cell r="G176" t="str">
            <v>=HYPERLINK("http://www.bangkit.com/images/1208.jpg","CLICK HERE")</v>
          </cell>
          <cell r="H176">
            <v>3.99</v>
          </cell>
          <cell r="I176">
            <v>3.59</v>
          </cell>
          <cell r="J176">
            <v>2.5</v>
          </cell>
          <cell r="K176">
            <v>1.9</v>
          </cell>
          <cell r="L176">
            <v>1.5</v>
          </cell>
          <cell r="M176">
            <v>1.2</v>
          </cell>
          <cell r="N176">
            <v>0.9</v>
          </cell>
          <cell r="O176" t="str">
            <v>CS-72-24-1</v>
          </cell>
          <cell r="P176">
            <v>36</v>
          </cell>
          <cell r="Q176">
            <v>72</v>
          </cell>
          <cell r="R176">
            <v>21.75</v>
          </cell>
          <cell r="S176">
            <v>12.5</v>
          </cell>
          <cell r="T176">
            <v>11.25</v>
          </cell>
          <cell r="U176" t="str">
            <v>1.770020</v>
          </cell>
          <cell r="V176">
            <v>15.94</v>
          </cell>
          <cell r="W176" t="str">
            <v>20764608012080</v>
          </cell>
          <cell r="X176">
            <v>24</v>
          </cell>
        </row>
        <row r="177">
          <cell r="B177">
            <v>1209</v>
          </cell>
          <cell r="C177" t="str">
            <v>BAZIC Bright Colors Fine Tip Permanent Markers w/ Pocket Clip (5/Pack)</v>
          </cell>
          <cell r="D177" t="str">
            <v>MARKERS - PERMANENT</v>
          </cell>
          <cell r="E177" t="str">
            <v>CHINA</v>
          </cell>
          <cell r="F177">
            <v>19443</v>
          </cell>
          <cell r="G177" t="str">
            <v>=HYPERLINK("http://www.bangkit.com/images/1209.jpg","CLICK HERE")</v>
          </cell>
          <cell r="H177">
            <v>2.99</v>
          </cell>
          <cell r="I177">
            <v>2.69</v>
          </cell>
          <cell r="J177">
            <v>1.7</v>
          </cell>
          <cell r="K177">
            <v>1.3</v>
          </cell>
          <cell r="L177">
            <v>0.85</v>
          </cell>
          <cell r="M177">
            <v>0.69</v>
          </cell>
          <cell r="N177">
            <v>0.59</v>
          </cell>
          <cell r="O177" t="str">
            <v>CS-144-24-1</v>
          </cell>
          <cell r="P177">
            <v>42</v>
          </cell>
          <cell r="Q177">
            <v>144</v>
          </cell>
          <cell r="R177">
            <v>21.25</v>
          </cell>
          <cell r="S177">
            <v>12.5</v>
          </cell>
          <cell r="T177">
            <v>10.25</v>
          </cell>
          <cell r="U177" t="str">
            <v>1.575610</v>
          </cell>
          <cell r="V177">
            <v>19.600000000000001</v>
          </cell>
          <cell r="W177" t="str">
            <v>20764608012097</v>
          </cell>
          <cell r="X177">
            <v>24</v>
          </cell>
        </row>
        <row r="178">
          <cell r="B178">
            <v>1210</v>
          </cell>
          <cell r="C178" t="str">
            <v>BAZIC Assorted Colors Fine Tip Permanent Markers w/ Pocket Clip (5/Pack)</v>
          </cell>
          <cell r="D178" t="str">
            <v>MARKERS - PERMANENT</v>
          </cell>
          <cell r="E178" t="str">
            <v>CHINA</v>
          </cell>
          <cell r="F178">
            <v>22999</v>
          </cell>
          <cell r="G178" t="str">
            <v>=HYPERLINK("http://www.bangkit.com/images/1210.jpg","CLICK HERE")</v>
          </cell>
          <cell r="H178">
            <v>2.99</v>
          </cell>
          <cell r="I178">
            <v>2.69</v>
          </cell>
          <cell r="J178">
            <v>1.7</v>
          </cell>
          <cell r="K178">
            <v>1.3</v>
          </cell>
          <cell r="L178">
            <v>0.85</v>
          </cell>
          <cell r="M178">
            <v>0.69</v>
          </cell>
          <cell r="N178">
            <v>0.59</v>
          </cell>
          <cell r="O178" t="str">
            <v>CS-144-24-1</v>
          </cell>
          <cell r="P178">
            <v>42</v>
          </cell>
          <cell r="Q178">
            <v>144</v>
          </cell>
          <cell r="R178">
            <v>21.25</v>
          </cell>
          <cell r="S178">
            <v>13</v>
          </cell>
          <cell r="T178">
            <v>10.25</v>
          </cell>
          <cell r="U178" t="str">
            <v>1.638640</v>
          </cell>
          <cell r="V178">
            <v>19.84</v>
          </cell>
          <cell r="W178" t="str">
            <v>20764608012103</v>
          </cell>
          <cell r="X178">
            <v>24</v>
          </cell>
        </row>
        <row r="179">
          <cell r="B179">
            <v>1213</v>
          </cell>
          <cell r="C179" t="str">
            <v>BAZIC 8 mm Jumbo Chisel Tip Permanent Markers (2/Pack)</v>
          </cell>
          <cell r="D179" t="str">
            <v>MARKERS - PERMANENT</v>
          </cell>
          <cell r="E179" t="str">
            <v>CHINA</v>
          </cell>
          <cell r="F179">
            <v>22725</v>
          </cell>
          <cell r="G179" t="str">
            <v>=HYPERLINK("http://www.bangkit.com/images/1213.jpg","CLICK HERE")</v>
          </cell>
          <cell r="H179">
            <v>2.99</v>
          </cell>
          <cell r="I179">
            <v>2.69</v>
          </cell>
          <cell r="J179">
            <v>1.7</v>
          </cell>
          <cell r="K179">
            <v>1.3</v>
          </cell>
          <cell r="L179">
            <v>0.85</v>
          </cell>
          <cell r="M179">
            <v>0.69</v>
          </cell>
          <cell r="N179">
            <v>0.59</v>
          </cell>
          <cell r="O179" t="str">
            <v>CS-144-24-1</v>
          </cell>
          <cell r="P179">
            <v>25</v>
          </cell>
          <cell r="Q179">
            <v>144</v>
          </cell>
          <cell r="R179">
            <v>21.25</v>
          </cell>
          <cell r="S179">
            <v>14.75</v>
          </cell>
          <cell r="T179">
            <v>14.75</v>
          </cell>
          <cell r="U179" t="str">
            <v>2.675470</v>
          </cell>
          <cell r="V179">
            <v>23.28</v>
          </cell>
          <cell r="W179" t="str">
            <v>20764608012134</v>
          </cell>
          <cell r="X179">
            <v>24</v>
          </cell>
        </row>
        <row r="180">
          <cell r="B180">
            <v>1214</v>
          </cell>
          <cell r="C180" t="str">
            <v>BAZIC 5 Colors Dual-Tip Creative Markers</v>
          </cell>
          <cell r="D180" t="str">
            <v>MARKERS - SPECIALTY</v>
          </cell>
          <cell r="E180" t="str">
            <v>CHINA</v>
          </cell>
          <cell r="F180">
            <v>8326</v>
          </cell>
          <cell r="G180" t="str">
            <v>=HYPERLINK("http://www.bangkit.com/images/1214.jpg","CLICK HERE")</v>
          </cell>
          <cell r="H180">
            <v>5.99</v>
          </cell>
          <cell r="I180">
            <v>5.39</v>
          </cell>
          <cell r="J180">
            <v>3.8</v>
          </cell>
          <cell r="K180">
            <v>2.9</v>
          </cell>
          <cell r="L180">
            <v>2.2999999999999998</v>
          </cell>
          <cell r="M180">
            <v>1.9</v>
          </cell>
          <cell r="N180">
            <v>1.5</v>
          </cell>
          <cell r="O180" t="str">
            <v>CS-144-24-1</v>
          </cell>
          <cell r="P180">
            <v>80</v>
          </cell>
          <cell r="Q180">
            <v>144</v>
          </cell>
          <cell r="R180">
            <v>13</v>
          </cell>
          <cell r="S180">
            <v>12.25</v>
          </cell>
          <cell r="T180">
            <v>10.25</v>
          </cell>
          <cell r="U180" t="str">
            <v>0.944630</v>
          </cell>
          <cell r="V180">
            <v>19.84</v>
          </cell>
          <cell r="W180" t="str">
            <v>20764608012141</v>
          </cell>
          <cell r="X180">
            <v>24</v>
          </cell>
        </row>
        <row r="181">
          <cell r="B181">
            <v>1216</v>
          </cell>
          <cell r="C181" t="str">
            <v>BAZIC Assorted Colors Chisel Tip Jumbo Permanent Markers (3/Pk)</v>
          </cell>
          <cell r="D181" t="str">
            <v>MARKERS - PERMANENT</v>
          </cell>
          <cell r="E181" t="str">
            <v>CHINA</v>
          </cell>
          <cell r="F181">
            <v>19929</v>
          </cell>
          <cell r="G181" t="str">
            <v>=HYPERLINK("http://www.bangkit.com/images/1216.jpg","CLICK HERE")</v>
          </cell>
          <cell r="H181">
            <v>2.99</v>
          </cell>
          <cell r="I181">
            <v>2.69</v>
          </cell>
          <cell r="J181">
            <v>1.7</v>
          </cell>
          <cell r="K181">
            <v>1.3</v>
          </cell>
          <cell r="L181">
            <v>0.95</v>
          </cell>
          <cell r="M181">
            <v>0.79</v>
          </cell>
          <cell r="N181">
            <v>0.69</v>
          </cell>
          <cell r="O181" t="str">
            <v>CS-144-24-1</v>
          </cell>
          <cell r="P181">
            <v>30</v>
          </cell>
          <cell r="Q181">
            <v>144</v>
          </cell>
          <cell r="R181">
            <v>22.25</v>
          </cell>
          <cell r="S181">
            <v>15.25</v>
          </cell>
          <cell r="T181">
            <v>12</v>
          </cell>
          <cell r="U181" t="str">
            <v>2.356340</v>
          </cell>
          <cell r="V181">
            <v>25.8</v>
          </cell>
          <cell r="W181" t="str">
            <v>20764608012165</v>
          </cell>
          <cell r="X181">
            <v>24</v>
          </cell>
        </row>
        <row r="182">
          <cell r="B182">
            <v>1217</v>
          </cell>
          <cell r="C182" t="str">
            <v>BAZIC Black Chisel Tip Jumbo Permanent Markers (3/Pack)</v>
          </cell>
          <cell r="D182" t="str">
            <v>MARKERS - PERMANENT</v>
          </cell>
          <cell r="E182" t="str">
            <v>CHINA</v>
          </cell>
          <cell r="F182">
            <v>21141</v>
          </cell>
          <cell r="G182" t="str">
            <v>=HYPERLINK("http://www.bangkit.com/images/1217.jpg","CLICK HERE")</v>
          </cell>
          <cell r="H182">
            <v>2.99</v>
          </cell>
          <cell r="I182">
            <v>2.69</v>
          </cell>
          <cell r="J182">
            <v>1.7</v>
          </cell>
          <cell r="K182">
            <v>1.3</v>
          </cell>
          <cell r="L182">
            <v>0.95</v>
          </cell>
          <cell r="M182">
            <v>0.79</v>
          </cell>
          <cell r="N182">
            <v>0.69</v>
          </cell>
          <cell r="O182" t="str">
            <v>CS-144-24-1</v>
          </cell>
          <cell r="P182">
            <v>30</v>
          </cell>
          <cell r="Q182">
            <v>144</v>
          </cell>
          <cell r="R182">
            <v>22.25</v>
          </cell>
          <cell r="S182">
            <v>15.25</v>
          </cell>
          <cell r="T182">
            <v>12.25</v>
          </cell>
          <cell r="U182" t="str">
            <v>2.405430</v>
          </cell>
          <cell r="V182">
            <v>26.02</v>
          </cell>
          <cell r="W182" t="str">
            <v>20764608012172</v>
          </cell>
          <cell r="X182">
            <v>24</v>
          </cell>
        </row>
        <row r="183">
          <cell r="B183">
            <v>1218</v>
          </cell>
          <cell r="C183" t="str">
            <v>BAZIC White Liquid Chalk Marker</v>
          </cell>
          <cell r="D183" t="str">
            <v>MARKERS - ART</v>
          </cell>
          <cell r="E183" t="str">
            <v>CHINA</v>
          </cell>
          <cell r="F183">
            <v>15046</v>
          </cell>
          <cell r="G183" t="str">
            <v>=HYPERLINK("http://www.bangkit.com/images/1218.jpg","CLICK HERE")</v>
          </cell>
          <cell r="H183">
            <v>2.99</v>
          </cell>
          <cell r="I183">
            <v>2.69</v>
          </cell>
          <cell r="J183">
            <v>1.7</v>
          </cell>
          <cell r="K183">
            <v>1.3</v>
          </cell>
          <cell r="L183">
            <v>0.95</v>
          </cell>
          <cell r="M183">
            <v>0.79</v>
          </cell>
          <cell r="N183">
            <v>0.69</v>
          </cell>
          <cell r="O183" t="str">
            <v>CS-288-24-1</v>
          </cell>
          <cell r="P183">
            <v>36</v>
          </cell>
          <cell r="Q183">
            <v>288</v>
          </cell>
          <cell r="R183">
            <v>18.5</v>
          </cell>
          <cell r="S183">
            <v>14.5</v>
          </cell>
          <cell r="T183">
            <v>14</v>
          </cell>
          <cell r="U183" t="str">
            <v>2.173320</v>
          </cell>
          <cell r="V183">
            <v>22.5</v>
          </cell>
          <cell r="W183" t="str">
            <v>20764608012189</v>
          </cell>
          <cell r="X183">
            <v>24</v>
          </cell>
        </row>
        <row r="184">
          <cell r="B184">
            <v>1219</v>
          </cell>
          <cell r="C184" t="str">
            <v>BAZIC Color Liquid Chalk Marker</v>
          </cell>
          <cell r="D184" t="str">
            <v>MARKERS - ART</v>
          </cell>
          <cell r="E184" t="str">
            <v>CHINA</v>
          </cell>
          <cell r="F184">
            <v>45239</v>
          </cell>
          <cell r="G184" t="str">
            <v>=HYPERLINK("http://www.bangkit.com/images/1219.jpg","CLICK HERE")</v>
          </cell>
          <cell r="H184">
            <v>2.99</v>
          </cell>
          <cell r="I184">
            <v>2.69</v>
          </cell>
          <cell r="J184">
            <v>1.7</v>
          </cell>
          <cell r="K184">
            <v>1.3</v>
          </cell>
          <cell r="L184">
            <v>0.95</v>
          </cell>
          <cell r="M184">
            <v>0.79</v>
          </cell>
          <cell r="N184">
            <v>0.69</v>
          </cell>
          <cell r="O184" t="str">
            <v>CS-288-24-1</v>
          </cell>
          <cell r="P184">
            <v>36</v>
          </cell>
          <cell r="Q184">
            <v>288</v>
          </cell>
          <cell r="R184">
            <v>18.5</v>
          </cell>
          <cell r="S184">
            <v>14.5</v>
          </cell>
          <cell r="T184">
            <v>13.5</v>
          </cell>
          <cell r="U184" t="str">
            <v>2.095700</v>
          </cell>
          <cell r="V184">
            <v>22.76</v>
          </cell>
          <cell r="W184" t="str">
            <v>20764608012196</v>
          </cell>
          <cell r="X184">
            <v>24</v>
          </cell>
        </row>
        <row r="185">
          <cell r="B185">
            <v>1220</v>
          </cell>
          <cell r="C185" t="str">
            <v>BAZIC 10 Colors Broad Line Mini Washable Markers</v>
          </cell>
          <cell r="D185" t="str">
            <v>MARKERS - COLORING</v>
          </cell>
          <cell r="E185" t="str">
            <v>CHINA</v>
          </cell>
          <cell r="F185">
            <v>8406</v>
          </cell>
          <cell r="G185" t="str">
            <v>=HYPERLINK("http://www.bangkit.com/images/1220.jpg","CLICK HERE")</v>
          </cell>
          <cell r="H185">
            <v>2.99</v>
          </cell>
          <cell r="I185">
            <v>2.69</v>
          </cell>
          <cell r="J185">
            <v>1.7</v>
          </cell>
          <cell r="K185">
            <v>1.3</v>
          </cell>
          <cell r="L185">
            <v>0.95</v>
          </cell>
          <cell r="M185">
            <v>0.79</v>
          </cell>
          <cell r="N185">
            <v>0.69</v>
          </cell>
          <cell r="O185" t="str">
            <v>CS-144-24-1</v>
          </cell>
          <cell r="P185">
            <v>28</v>
          </cell>
          <cell r="Q185">
            <v>144</v>
          </cell>
          <cell r="R185">
            <v>18</v>
          </cell>
          <cell r="S185">
            <v>16.75</v>
          </cell>
          <cell r="T185">
            <v>13.5</v>
          </cell>
          <cell r="U185" t="str">
            <v>2.355470</v>
          </cell>
          <cell r="V185">
            <v>35.4</v>
          </cell>
          <cell r="W185" t="str">
            <v>20764608012202</v>
          </cell>
          <cell r="X185">
            <v>24</v>
          </cell>
        </row>
        <row r="186">
          <cell r="B186">
            <v>1223</v>
          </cell>
          <cell r="C186" t="str">
            <v>BAZIC 10 Classic Colors Broad Line Jumbo Washable Markers</v>
          </cell>
          <cell r="D186" t="str">
            <v>MARKERS - COLORING</v>
          </cell>
          <cell r="E186" t="str">
            <v>CHINA</v>
          </cell>
          <cell r="F186">
            <v>18735</v>
          </cell>
          <cell r="G186" t="str">
            <v>=HYPERLINK("http://www.bangkit.com/images/1223.jpg","CLICK HERE")</v>
          </cell>
          <cell r="H186">
            <v>2.99</v>
          </cell>
          <cell r="I186">
            <v>2.69</v>
          </cell>
          <cell r="J186">
            <v>1.95</v>
          </cell>
          <cell r="K186">
            <v>1.5</v>
          </cell>
          <cell r="L186">
            <v>1.3</v>
          </cell>
          <cell r="M186">
            <v>1</v>
          </cell>
          <cell r="N186">
            <v>0.8</v>
          </cell>
          <cell r="O186" t="str">
            <v>CS-144-24-1</v>
          </cell>
          <cell r="P186">
            <v>32</v>
          </cell>
          <cell r="Q186">
            <v>144</v>
          </cell>
          <cell r="R186">
            <v>18</v>
          </cell>
          <cell r="S186">
            <v>16.75</v>
          </cell>
          <cell r="T186">
            <v>12.25</v>
          </cell>
          <cell r="U186" t="str">
            <v>2.137370</v>
          </cell>
          <cell r="V186">
            <v>38.86</v>
          </cell>
          <cell r="W186" t="str">
            <v>20764608012233</v>
          </cell>
          <cell r="X186">
            <v>24</v>
          </cell>
        </row>
        <row r="187">
          <cell r="B187">
            <v>1224</v>
          </cell>
          <cell r="C187" t="str">
            <v>BAZIC 10 Colors Super Tip Washable Markers</v>
          </cell>
          <cell r="D187" t="str">
            <v>MARKERS - COLORING</v>
          </cell>
          <cell r="E187" t="str">
            <v>CHINA</v>
          </cell>
          <cell r="F187">
            <v>6412</v>
          </cell>
          <cell r="G187" t="str">
            <v>=HYPERLINK("http://www.bangkit.com/images/1224.jpg","CLICK HERE")</v>
          </cell>
          <cell r="H187">
            <v>2.99</v>
          </cell>
          <cell r="I187">
            <v>2.69</v>
          </cell>
          <cell r="J187">
            <v>1.7</v>
          </cell>
          <cell r="K187">
            <v>1.3</v>
          </cell>
          <cell r="L187">
            <v>0.95</v>
          </cell>
          <cell r="M187">
            <v>0.79</v>
          </cell>
          <cell r="N187">
            <v>0.69</v>
          </cell>
          <cell r="O187" t="str">
            <v>CS-144-24-1</v>
          </cell>
          <cell r="P187">
            <v>35</v>
          </cell>
          <cell r="Q187">
            <v>144</v>
          </cell>
          <cell r="R187">
            <v>20</v>
          </cell>
          <cell r="S187">
            <v>14.25</v>
          </cell>
          <cell r="T187">
            <v>12.5</v>
          </cell>
          <cell r="U187" t="str">
            <v>2.061630</v>
          </cell>
          <cell r="V187">
            <v>31.76</v>
          </cell>
          <cell r="W187" t="str">
            <v>20764608012240</v>
          </cell>
          <cell r="X187">
            <v>24</v>
          </cell>
        </row>
        <row r="188">
          <cell r="B188">
            <v>1225</v>
          </cell>
          <cell r="C188" t="str">
            <v>BAZIC 8 Colors Broad Line Jumbo Washable Markers</v>
          </cell>
          <cell r="D188" t="str">
            <v>MARKERS - COLORING</v>
          </cell>
          <cell r="E188" t="str">
            <v>CHINA</v>
          </cell>
          <cell r="F188">
            <v>41290</v>
          </cell>
          <cell r="G188" t="str">
            <v>=HYPERLINK("http://www.bangkit.com/images/1225.jpg","CLICK HERE")</v>
          </cell>
          <cell r="H188">
            <v>2.99</v>
          </cell>
          <cell r="I188">
            <v>2.69</v>
          </cell>
          <cell r="J188">
            <v>1.7</v>
          </cell>
          <cell r="K188">
            <v>1.3</v>
          </cell>
          <cell r="L188">
            <v>0.95</v>
          </cell>
          <cell r="M188">
            <v>0.79</v>
          </cell>
          <cell r="N188">
            <v>0.69</v>
          </cell>
          <cell r="O188" t="str">
            <v>CS-144-24-1</v>
          </cell>
          <cell r="P188">
            <v>40</v>
          </cell>
          <cell r="Q188">
            <v>144</v>
          </cell>
          <cell r="R188">
            <v>17.75</v>
          </cell>
          <cell r="S188">
            <v>16.25</v>
          </cell>
          <cell r="T188">
            <v>12</v>
          </cell>
          <cell r="U188" t="str">
            <v>2.003040</v>
          </cell>
          <cell r="V188">
            <v>33.26</v>
          </cell>
          <cell r="W188" t="str">
            <v>20764608012257</v>
          </cell>
          <cell r="X188">
            <v>24</v>
          </cell>
        </row>
        <row r="189">
          <cell r="B189">
            <v>1226</v>
          </cell>
          <cell r="C189" t="str">
            <v>BAZIC Washable Dot Marker</v>
          </cell>
          <cell r="D189" t="str">
            <v>MARKERS - COLORING</v>
          </cell>
          <cell r="E189" t="str">
            <v>CHINA</v>
          </cell>
          <cell r="F189">
            <v>4142</v>
          </cell>
          <cell r="G189" t="str">
            <v>=HYPERLINK("http://www.bangkit.com/images/1226.jpg","CLICK HERE")</v>
          </cell>
          <cell r="H189">
            <v>2.99</v>
          </cell>
          <cell r="I189">
            <v>2.69</v>
          </cell>
          <cell r="J189">
            <v>1.95</v>
          </cell>
          <cell r="K189">
            <v>1.5</v>
          </cell>
          <cell r="L189">
            <v>1.3</v>
          </cell>
          <cell r="M189">
            <v>1</v>
          </cell>
          <cell r="N189">
            <v>0.8</v>
          </cell>
          <cell r="O189" t="str">
            <v>CS-144-24-1</v>
          </cell>
          <cell r="P189">
            <v>30</v>
          </cell>
          <cell r="Q189">
            <v>144</v>
          </cell>
          <cell r="R189">
            <v>20.5</v>
          </cell>
          <cell r="S189">
            <v>16</v>
          </cell>
          <cell r="T189">
            <v>11</v>
          </cell>
          <cell r="U189" t="str">
            <v>2.087960</v>
          </cell>
          <cell r="V189">
            <v>32.9</v>
          </cell>
          <cell r="W189" t="str">
            <v>20764608012264</v>
          </cell>
          <cell r="X189">
            <v>24</v>
          </cell>
        </row>
        <row r="190">
          <cell r="B190">
            <v>1228</v>
          </cell>
          <cell r="C190" t="str">
            <v>BAZIC 8 Colors Jumbo Triangle Washable Markers</v>
          </cell>
          <cell r="D190" t="str">
            <v>MARKERS - COLORING</v>
          </cell>
          <cell r="E190" t="str">
            <v>CHINA</v>
          </cell>
          <cell r="F190">
            <v>18965</v>
          </cell>
          <cell r="G190" t="str">
            <v>=HYPERLINK("http://www.bangkit.com/images/1228.jpg","CLICK HERE")</v>
          </cell>
          <cell r="H190">
            <v>2.99</v>
          </cell>
          <cell r="I190">
            <v>2.69</v>
          </cell>
          <cell r="J190">
            <v>1.7</v>
          </cell>
          <cell r="K190">
            <v>1.3</v>
          </cell>
          <cell r="L190">
            <v>0.95</v>
          </cell>
          <cell r="M190">
            <v>0.79</v>
          </cell>
          <cell r="N190">
            <v>0.69</v>
          </cell>
          <cell r="O190" t="str">
            <v>CS-144-24-1</v>
          </cell>
          <cell r="P190">
            <v>32</v>
          </cell>
          <cell r="Q190">
            <v>144</v>
          </cell>
          <cell r="R190">
            <v>18.75</v>
          </cell>
          <cell r="S190">
            <v>18.25</v>
          </cell>
          <cell r="T190">
            <v>12.75</v>
          </cell>
          <cell r="U190" t="str">
            <v>2.524820</v>
          </cell>
          <cell r="V190">
            <v>35.24</v>
          </cell>
          <cell r="W190" t="str">
            <v>20764608012288</v>
          </cell>
          <cell r="X190">
            <v>24</v>
          </cell>
        </row>
        <row r="191">
          <cell r="B191">
            <v>1233</v>
          </cell>
          <cell r="C191" t="str">
            <v>OFFER ITEM #1234</v>
          </cell>
          <cell r="D191" t="str">
            <v>DISCONTINUE</v>
          </cell>
          <cell r="E191" t="str">
            <v>CHINA</v>
          </cell>
          <cell r="F191">
            <v>0</v>
          </cell>
          <cell r="G191" t="str">
            <v>=HYPERLINK("http://www.bangkit.com/images/1233.jpg","CLICK HERE")</v>
          </cell>
          <cell r="H191">
            <v>1.99</v>
          </cell>
          <cell r="I191">
            <v>1.79</v>
          </cell>
          <cell r="J191">
            <v>1.2</v>
          </cell>
          <cell r="K191">
            <v>0.89</v>
          </cell>
          <cell r="L191">
            <v>0.75</v>
          </cell>
          <cell r="M191">
            <v>0.59</v>
          </cell>
          <cell r="N191">
            <v>0.49</v>
          </cell>
          <cell r="O191" t="str">
            <v>CS-144-24-1</v>
          </cell>
          <cell r="P191">
            <v>44</v>
          </cell>
          <cell r="Q191">
            <v>144</v>
          </cell>
          <cell r="R191">
            <v>14</v>
          </cell>
          <cell r="S191">
            <v>13</v>
          </cell>
          <cell r="T191">
            <v>12.5</v>
          </cell>
          <cell r="U191" t="str">
            <v>1.316550</v>
          </cell>
          <cell r="V191">
            <v>19.7</v>
          </cell>
          <cell r="W191" t="str">
            <v>20764608012332</v>
          </cell>
          <cell r="X191">
            <v>24</v>
          </cell>
        </row>
        <row r="192">
          <cell r="B192">
            <v>1234</v>
          </cell>
          <cell r="C192" t="str">
            <v>BAZIC 8 Double-Tip Washable Markers</v>
          </cell>
          <cell r="D192" t="str">
            <v>MARKERS - COLORING</v>
          </cell>
          <cell r="E192" t="str">
            <v>CHINA</v>
          </cell>
          <cell r="F192">
            <v>3125</v>
          </cell>
          <cell r="G192" t="str">
            <v>=HYPERLINK("http://www.bangkit.com/images/1234.jpg","CLICK HERE")</v>
          </cell>
          <cell r="H192">
            <v>2.99</v>
          </cell>
          <cell r="I192">
            <v>2.69</v>
          </cell>
          <cell r="J192">
            <v>1.7</v>
          </cell>
          <cell r="K192">
            <v>1.3</v>
          </cell>
          <cell r="L192">
            <v>0.95</v>
          </cell>
          <cell r="M192">
            <v>0.79</v>
          </cell>
          <cell r="N192">
            <v>0.69</v>
          </cell>
          <cell r="O192" t="str">
            <v>CS-144-24-1</v>
          </cell>
          <cell r="P192">
            <v>36</v>
          </cell>
          <cell r="Q192">
            <v>144</v>
          </cell>
          <cell r="R192">
            <v>15.5</v>
          </cell>
          <cell r="S192">
            <v>14.75</v>
          </cell>
          <cell r="T192">
            <v>12</v>
          </cell>
          <cell r="U192" t="str">
            <v>1.587670</v>
          </cell>
          <cell r="V192">
            <v>25.74</v>
          </cell>
          <cell r="W192" t="str">
            <v>20764608012349</v>
          </cell>
          <cell r="X192">
            <v>24</v>
          </cell>
        </row>
        <row r="193">
          <cell r="B193">
            <v>1237</v>
          </cell>
          <cell r="C193" t="str">
            <v>BAZIC Silver &amp; Gold Metallic Markers (2/Pack)</v>
          </cell>
          <cell r="D193" t="str">
            <v>MARKERS - SPECIALTY</v>
          </cell>
          <cell r="E193" t="str">
            <v>CHINA</v>
          </cell>
          <cell r="F193">
            <v>16763</v>
          </cell>
          <cell r="G193" t="str">
            <v>=HYPERLINK("http://www.bangkit.com/images/1237.jpg","CLICK HERE")</v>
          </cell>
          <cell r="H193">
            <v>2.99</v>
          </cell>
          <cell r="I193">
            <v>2.69</v>
          </cell>
          <cell r="J193">
            <v>1.7</v>
          </cell>
          <cell r="K193">
            <v>1.3</v>
          </cell>
          <cell r="L193">
            <v>0.95</v>
          </cell>
          <cell r="M193">
            <v>0.79</v>
          </cell>
          <cell r="N193">
            <v>0.69</v>
          </cell>
          <cell r="O193" t="str">
            <v>CS-144-24-1</v>
          </cell>
          <cell r="P193">
            <v>54</v>
          </cell>
          <cell r="Q193">
            <v>144</v>
          </cell>
          <cell r="R193">
            <v>18.5</v>
          </cell>
          <cell r="S193">
            <v>14.25</v>
          </cell>
          <cell r="T193">
            <v>8.25</v>
          </cell>
          <cell r="U193" t="str">
            <v>1.258630</v>
          </cell>
          <cell r="V193">
            <v>11.48</v>
          </cell>
          <cell r="W193" t="str">
            <v>20764608012370</v>
          </cell>
          <cell r="X193">
            <v>24</v>
          </cell>
        </row>
        <row r="194">
          <cell r="B194">
            <v>1240</v>
          </cell>
          <cell r="C194" t="str">
            <v>BAZIC 40 ml Bingo Marker</v>
          </cell>
          <cell r="D194" t="str">
            <v>MARKERS - SPECIALTY</v>
          </cell>
          <cell r="E194" t="str">
            <v>CHINA</v>
          </cell>
          <cell r="F194">
            <v>719</v>
          </cell>
          <cell r="G194" t="str">
            <v>=HYPERLINK("http://www.bangkit.com/images/1240.jpg","CLICK HERE")</v>
          </cell>
          <cell r="H194">
            <v>1.99</v>
          </cell>
          <cell r="I194">
            <v>1.79</v>
          </cell>
          <cell r="J194">
            <v>1.2</v>
          </cell>
          <cell r="K194">
            <v>0.89</v>
          </cell>
          <cell r="L194">
            <v>0.75</v>
          </cell>
          <cell r="M194">
            <v>0.59</v>
          </cell>
          <cell r="N194">
            <v>0.49</v>
          </cell>
          <cell r="O194" t="str">
            <v>CS-144-24-1</v>
          </cell>
          <cell r="P194">
            <v>36</v>
          </cell>
          <cell r="Q194">
            <v>144</v>
          </cell>
          <cell r="R194">
            <v>17.25</v>
          </cell>
          <cell r="S194">
            <v>16</v>
          </cell>
          <cell r="T194">
            <v>11.25</v>
          </cell>
          <cell r="U194" t="str">
            <v>1.796870</v>
          </cell>
          <cell r="V194">
            <v>24.22</v>
          </cell>
          <cell r="W194" t="str">
            <v>20764608012400</v>
          </cell>
          <cell r="X194">
            <v>24</v>
          </cell>
        </row>
        <row r="195">
          <cell r="B195">
            <v>1241</v>
          </cell>
          <cell r="C195" t="str">
            <v>BAZIC Black Double-Tip Permanent Markers (2/Pack)</v>
          </cell>
          <cell r="D195" t="str">
            <v>MARKERS - PERMANENT</v>
          </cell>
          <cell r="E195" t="str">
            <v>CHINA</v>
          </cell>
          <cell r="F195">
            <v>1709</v>
          </cell>
          <cell r="G195" t="str">
            <v>=HYPERLINK("http://www.bangkit.com/images/1241.jpg","CLICK HERE")</v>
          </cell>
          <cell r="H195">
            <v>2.99</v>
          </cell>
          <cell r="I195">
            <v>2.69</v>
          </cell>
          <cell r="J195">
            <v>1.7</v>
          </cell>
          <cell r="K195">
            <v>1.3</v>
          </cell>
          <cell r="L195">
            <v>0.85</v>
          </cell>
          <cell r="M195">
            <v>0.69</v>
          </cell>
          <cell r="N195">
            <v>0.59</v>
          </cell>
          <cell r="O195" t="str">
            <v>CS-144-24-1</v>
          </cell>
          <cell r="P195">
            <v>40</v>
          </cell>
          <cell r="Q195">
            <v>144</v>
          </cell>
          <cell r="R195">
            <v>17.25</v>
          </cell>
          <cell r="S195">
            <v>14</v>
          </cell>
          <cell r="T195">
            <v>13.25</v>
          </cell>
          <cell r="U195" t="str">
            <v>1.851780</v>
          </cell>
          <cell r="V195">
            <v>18.36</v>
          </cell>
          <cell r="W195" t="str">
            <v>20764608012417</v>
          </cell>
          <cell r="X195">
            <v>24</v>
          </cell>
        </row>
        <row r="196">
          <cell r="B196">
            <v>1242</v>
          </cell>
          <cell r="C196" t="str">
            <v>BAZIC Assorted Colors Double-Tip Permanent Markers (3/Pack)</v>
          </cell>
          <cell r="D196" t="str">
            <v>MARKERS - PERMANENT</v>
          </cell>
          <cell r="E196" t="str">
            <v>CHINA</v>
          </cell>
          <cell r="F196">
            <v>13484</v>
          </cell>
          <cell r="G196" t="str">
            <v>=HYPERLINK("http://www.bangkit.com/images/1242.jpg","CLICK HERE")</v>
          </cell>
          <cell r="H196">
            <v>2.99</v>
          </cell>
          <cell r="I196">
            <v>2.69</v>
          </cell>
          <cell r="J196">
            <v>1.7</v>
          </cell>
          <cell r="K196">
            <v>1.3</v>
          </cell>
          <cell r="L196">
            <v>0.95</v>
          </cell>
          <cell r="M196">
            <v>0.79</v>
          </cell>
          <cell r="N196">
            <v>0.69</v>
          </cell>
          <cell r="O196" t="str">
            <v>CS-144-24-1</v>
          </cell>
          <cell r="P196">
            <v>30</v>
          </cell>
          <cell r="Q196">
            <v>144</v>
          </cell>
          <cell r="R196">
            <v>21.25</v>
          </cell>
          <cell r="S196">
            <v>13.5</v>
          </cell>
          <cell r="T196">
            <v>13.25</v>
          </cell>
          <cell r="U196" t="str">
            <v>2.199710</v>
          </cell>
          <cell r="V196">
            <v>26.5</v>
          </cell>
          <cell r="W196" t="str">
            <v>20764608012424</v>
          </cell>
          <cell r="X196">
            <v>24</v>
          </cell>
        </row>
        <row r="197">
          <cell r="B197">
            <v>1243</v>
          </cell>
          <cell r="C197" t="str">
            <v>BAZIC 12 Glitter Color Collorelli Gel Pen</v>
          </cell>
          <cell r="D197" t="str">
            <v>DISCONTINUE</v>
          </cell>
          <cell r="E197" t="str">
            <v>CHINA</v>
          </cell>
          <cell r="F197">
            <v>0</v>
          </cell>
          <cell r="G197" t="str">
            <v>=HYPERLINK("http://www.bangkit.com/images/1243.jpg","CLICK HERE")</v>
          </cell>
          <cell r="H197">
            <v>1.99</v>
          </cell>
          <cell r="I197">
            <v>1.79</v>
          </cell>
          <cell r="J197">
            <v>1.2</v>
          </cell>
          <cell r="K197">
            <v>0.89</v>
          </cell>
          <cell r="L197">
            <v>0.75</v>
          </cell>
          <cell r="M197">
            <v>0.59</v>
          </cell>
          <cell r="N197">
            <v>0.49</v>
          </cell>
          <cell r="O197" t="str">
            <v>CS-144-24-1</v>
          </cell>
          <cell r="P197">
            <v>42</v>
          </cell>
          <cell r="Q197">
            <v>144</v>
          </cell>
          <cell r="R197">
            <v>23.5</v>
          </cell>
          <cell r="S197">
            <v>14</v>
          </cell>
          <cell r="T197">
            <v>10</v>
          </cell>
          <cell r="U197" t="str">
            <v>1.903930</v>
          </cell>
          <cell r="V197">
            <v>16.920000000000002</v>
          </cell>
          <cell r="W197" t="str">
            <v>20764608012431</v>
          </cell>
          <cell r="X197">
            <v>24</v>
          </cell>
        </row>
        <row r="198">
          <cell r="B198">
            <v>1245</v>
          </cell>
          <cell r="C198" t="str">
            <v>BAZIC Assorted Colors Chisel Tip Jumbo Permanent Markers w/ Grip (3/Pack)</v>
          </cell>
          <cell r="D198" t="str">
            <v>MARKERS - PERMANENT</v>
          </cell>
          <cell r="E198" t="str">
            <v>CHINA</v>
          </cell>
          <cell r="F198">
            <v>11763</v>
          </cell>
          <cell r="G198" t="str">
            <v>=HYPERLINK("http://www.bangkit.com/images/1245.jpg","CLICK HERE")</v>
          </cell>
          <cell r="H198">
            <v>2.99</v>
          </cell>
          <cell r="I198">
            <v>2.69</v>
          </cell>
          <cell r="J198">
            <v>1.7</v>
          </cell>
          <cell r="K198">
            <v>1.3</v>
          </cell>
          <cell r="L198">
            <v>0.95</v>
          </cell>
          <cell r="M198">
            <v>0.75</v>
          </cell>
          <cell r="N198">
            <v>0.65</v>
          </cell>
          <cell r="O198" t="str">
            <v>CS-144-24-1</v>
          </cell>
          <cell r="P198">
            <v>25</v>
          </cell>
          <cell r="Q198">
            <v>144</v>
          </cell>
          <cell r="R198">
            <v>21.75</v>
          </cell>
          <cell r="S198">
            <v>13.5</v>
          </cell>
          <cell r="T198">
            <v>13.25</v>
          </cell>
          <cell r="U198" t="str">
            <v>2.251470</v>
          </cell>
          <cell r="V198">
            <v>21.68</v>
          </cell>
          <cell r="W198" t="str">
            <v>20764608012455</v>
          </cell>
          <cell r="X198">
            <v>24</v>
          </cell>
        </row>
        <row r="199">
          <cell r="B199">
            <v>1246</v>
          </cell>
          <cell r="C199" t="str">
            <v>BAZIC Black Chisel Tip Jumbo Permanent Markers w/ Grip (3/Pack)</v>
          </cell>
          <cell r="D199" t="str">
            <v>MARKERS - PERMANENT</v>
          </cell>
          <cell r="E199" t="str">
            <v>CHINA</v>
          </cell>
          <cell r="F199">
            <v>9064</v>
          </cell>
          <cell r="G199" t="str">
            <v>=HYPERLINK("http://www.bangkit.com/images/1246.jpg","CLICK HERE")</v>
          </cell>
          <cell r="H199">
            <v>2.99</v>
          </cell>
          <cell r="I199">
            <v>2.69</v>
          </cell>
          <cell r="J199">
            <v>1.7</v>
          </cell>
          <cell r="K199">
            <v>1.3</v>
          </cell>
          <cell r="L199">
            <v>0.95</v>
          </cell>
          <cell r="M199">
            <v>0.75</v>
          </cell>
          <cell r="N199">
            <v>0.65</v>
          </cell>
          <cell r="O199" t="str">
            <v>CS-144-24-1</v>
          </cell>
          <cell r="P199">
            <v>25</v>
          </cell>
          <cell r="Q199">
            <v>144</v>
          </cell>
          <cell r="R199">
            <v>22</v>
          </cell>
          <cell r="S199">
            <v>13.5</v>
          </cell>
          <cell r="T199">
            <v>13.25</v>
          </cell>
          <cell r="U199" t="str">
            <v>2.277340</v>
          </cell>
          <cell r="V199">
            <v>21.84</v>
          </cell>
          <cell r="W199" t="str">
            <v>20764608012462</v>
          </cell>
          <cell r="X199">
            <v>24</v>
          </cell>
        </row>
        <row r="200">
          <cell r="B200">
            <v>1247</v>
          </cell>
          <cell r="C200" t="str">
            <v>BAZIC Assorted Colors Chisel Tip Desk Style Permanent Markers (3/Pack)</v>
          </cell>
          <cell r="D200" t="str">
            <v>MARKERS - PERMANENT</v>
          </cell>
          <cell r="E200" t="str">
            <v>CHINA</v>
          </cell>
          <cell r="F200">
            <v>15207</v>
          </cell>
          <cell r="G200" t="str">
            <v>=HYPERLINK("http://www.bangkit.com/images/1247.jpg","CLICK HERE")</v>
          </cell>
          <cell r="H200">
            <v>2.99</v>
          </cell>
          <cell r="I200">
            <v>2.69</v>
          </cell>
          <cell r="J200">
            <v>1.7</v>
          </cell>
          <cell r="K200">
            <v>1.3</v>
          </cell>
          <cell r="L200">
            <v>0.85</v>
          </cell>
          <cell r="M200">
            <v>0.69</v>
          </cell>
          <cell r="N200">
            <v>0.59</v>
          </cell>
          <cell r="O200" t="str">
            <v>CS-144-24-1</v>
          </cell>
          <cell r="P200">
            <v>35</v>
          </cell>
          <cell r="Q200">
            <v>144</v>
          </cell>
          <cell r="R200">
            <v>20.5</v>
          </cell>
          <cell r="S200">
            <v>13</v>
          </cell>
          <cell r="T200">
            <v>12.5</v>
          </cell>
          <cell r="U200" t="str">
            <v>1.927810</v>
          </cell>
          <cell r="V200">
            <v>19.86</v>
          </cell>
          <cell r="W200" t="str">
            <v>20764608012479</v>
          </cell>
          <cell r="X200">
            <v>24</v>
          </cell>
        </row>
        <row r="201">
          <cell r="B201">
            <v>1248</v>
          </cell>
          <cell r="C201" t="str">
            <v>BAZIC Black Chisel Tip Desk Style Permanent Markers (3/Pack)</v>
          </cell>
          <cell r="D201" t="str">
            <v>MARKERS - PERMANENT</v>
          </cell>
          <cell r="E201" t="str">
            <v>CHINA</v>
          </cell>
          <cell r="F201">
            <v>16127</v>
          </cell>
          <cell r="G201" t="str">
            <v>=HYPERLINK("http://www.bangkit.com/images/1248.jpg","CLICK HERE")</v>
          </cell>
          <cell r="H201">
            <v>2.99</v>
          </cell>
          <cell r="I201">
            <v>2.69</v>
          </cell>
          <cell r="J201">
            <v>1.7</v>
          </cell>
          <cell r="K201">
            <v>1.3</v>
          </cell>
          <cell r="L201">
            <v>0.85</v>
          </cell>
          <cell r="M201">
            <v>0.69</v>
          </cell>
          <cell r="N201">
            <v>0.59</v>
          </cell>
          <cell r="O201" t="str">
            <v>CS-144-24-1</v>
          </cell>
          <cell r="P201">
            <v>35</v>
          </cell>
          <cell r="Q201">
            <v>144</v>
          </cell>
          <cell r="R201">
            <v>20.25</v>
          </cell>
          <cell r="S201">
            <v>13</v>
          </cell>
          <cell r="T201">
            <v>12.75</v>
          </cell>
          <cell r="U201" t="str">
            <v>1.942380</v>
          </cell>
          <cell r="V201">
            <v>20.260000000000002</v>
          </cell>
          <cell r="W201" t="str">
            <v>20764608012486</v>
          </cell>
          <cell r="X201">
            <v>24</v>
          </cell>
        </row>
        <row r="202">
          <cell r="B202">
            <v>1249</v>
          </cell>
          <cell r="C202" t="str">
            <v>BAZIC Bright Colors Chisel Tip Dry-Erase Markers (3/Pack)</v>
          </cell>
          <cell r="D202" t="str">
            <v>MARKERS - DRY ERASE</v>
          </cell>
          <cell r="E202" t="str">
            <v>CHINA</v>
          </cell>
          <cell r="F202">
            <v>20319</v>
          </cell>
          <cell r="G202" t="str">
            <v>=HYPERLINK("http://www.bangkit.com/images/1249.jpg","CLICK HERE")</v>
          </cell>
          <cell r="H202">
            <v>2.99</v>
          </cell>
          <cell r="I202">
            <v>2.69</v>
          </cell>
          <cell r="J202">
            <v>1.7</v>
          </cell>
          <cell r="K202">
            <v>1.3</v>
          </cell>
          <cell r="L202">
            <v>0.95</v>
          </cell>
          <cell r="M202">
            <v>0.79</v>
          </cell>
          <cell r="N202">
            <v>0.69</v>
          </cell>
          <cell r="O202" t="str">
            <v>CS-144-24-1</v>
          </cell>
          <cell r="P202">
            <v>36</v>
          </cell>
          <cell r="Q202">
            <v>144</v>
          </cell>
          <cell r="R202">
            <v>16.75</v>
          </cell>
          <cell r="S202">
            <v>14</v>
          </cell>
          <cell r="T202">
            <v>13.75</v>
          </cell>
          <cell r="U202" t="str">
            <v>1.865960</v>
          </cell>
          <cell r="V202">
            <v>20.58</v>
          </cell>
          <cell r="W202" t="str">
            <v>20764608012493</v>
          </cell>
          <cell r="X202">
            <v>24</v>
          </cell>
        </row>
        <row r="203">
          <cell r="B203">
            <v>1250</v>
          </cell>
          <cell r="C203" t="str">
            <v>BAZIC Assorted Colors Chisel Tip Dry-Erase Markers (3/Pack)</v>
          </cell>
          <cell r="D203" t="str">
            <v>MARKERS - DRY ERASE</v>
          </cell>
          <cell r="E203" t="str">
            <v>CHINA</v>
          </cell>
          <cell r="F203">
            <v>31173</v>
          </cell>
          <cell r="G203" t="str">
            <v>=HYPERLINK("http://www.bangkit.com/images/1250.jpg","CLICK HERE")</v>
          </cell>
          <cell r="H203">
            <v>2.99</v>
          </cell>
          <cell r="I203">
            <v>2.69</v>
          </cell>
          <cell r="J203">
            <v>1.7</v>
          </cell>
          <cell r="K203">
            <v>1.3</v>
          </cell>
          <cell r="L203">
            <v>0.95</v>
          </cell>
          <cell r="M203">
            <v>0.79</v>
          </cell>
          <cell r="N203">
            <v>0.69</v>
          </cell>
          <cell r="O203" t="str">
            <v>CS-144-24-1</v>
          </cell>
          <cell r="P203">
            <v>36</v>
          </cell>
          <cell r="Q203">
            <v>144</v>
          </cell>
          <cell r="R203">
            <v>16.75</v>
          </cell>
          <cell r="S203">
            <v>14</v>
          </cell>
          <cell r="T203">
            <v>13.75</v>
          </cell>
          <cell r="U203" t="str">
            <v>1.865960</v>
          </cell>
          <cell r="V203">
            <v>20.52</v>
          </cell>
          <cell r="W203" t="str">
            <v>20764608012509</v>
          </cell>
          <cell r="X203">
            <v>24</v>
          </cell>
        </row>
        <row r="204">
          <cell r="B204">
            <v>1251</v>
          </cell>
          <cell r="C204" t="str">
            <v>BAZIC Black Chisel Tip Dry-Erase Markers (3/Pack)</v>
          </cell>
          <cell r="D204" t="str">
            <v>MARKERS - DRY ERASE</v>
          </cell>
          <cell r="E204" t="str">
            <v>CHINA</v>
          </cell>
          <cell r="F204">
            <v>60583</v>
          </cell>
          <cell r="G204" t="str">
            <v>=HYPERLINK("http://www.bangkit.com/images/1251.jpg","CLICK HERE")</v>
          </cell>
          <cell r="H204">
            <v>2.99</v>
          </cell>
          <cell r="I204">
            <v>2.69</v>
          </cell>
          <cell r="J204">
            <v>1.7</v>
          </cell>
          <cell r="K204">
            <v>1.3</v>
          </cell>
          <cell r="L204">
            <v>0.95</v>
          </cell>
          <cell r="M204">
            <v>0.79</v>
          </cell>
          <cell r="N204">
            <v>0.69</v>
          </cell>
          <cell r="O204" t="str">
            <v>CS-144-24-1</v>
          </cell>
          <cell r="P204">
            <v>36</v>
          </cell>
          <cell r="Q204">
            <v>144</v>
          </cell>
          <cell r="R204">
            <v>16.75</v>
          </cell>
          <cell r="S204">
            <v>14</v>
          </cell>
          <cell r="T204">
            <v>13.75</v>
          </cell>
          <cell r="U204" t="str">
            <v>1.865960</v>
          </cell>
          <cell r="V204">
            <v>20.56</v>
          </cell>
          <cell r="W204" t="str">
            <v>20764608012516</v>
          </cell>
          <cell r="X204">
            <v>24</v>
          </cell>
        </row>
        <row r="205">
          <cell r="B205">
            <v>1254</v>
          </cell>
          <cell r="C205" t="str">
            <v>BAZIC Bright Colors Magnetic Dry-Erase Markers (3/Pack)</v>
          </cell>
          <cell r="D205" t="str">
            <v>MARKERS - DRY ERASE</v>
          </cell>
          <cell r="E205" t="str">
            <v>CHINA</v>
          </cell>
          <cell r="F205">
            <v>443</v>
          </cell>
          <cell r="G205" t="str">
            <v>=HYPERLINK("http://www.bangkit.com/images/1254.jpg","CLICK HERE")</v>
          </cell>
          <cell r="H205">
            <v>2.99</v>
          </cell>
          <cell r="I205">
            <v>2.69</v>
          </cell>
          <cell r="J205">
            <v>1.7</v>
          </cell>
          <cell r="K205">
            <v>1.3</v>
          </cell>
          <cell r="L205">
            <v>0.95</v>
          </cell>
          <cell r="M205">
            <v>0.79</v>
          </cell>
          <cell r="N205">
            <v>0.69</v>
          </cell>
          <cell r="O205" t="str">
            <v>CS-144-24-1</v>
          </cell>
          <cell r="P205">
            <v>60</v>
          </cell>
          <cell r="Q205">
            <v>144</v>
          </cell>
          <cell r="R205">
            <v>19</v>
          </cell>
          <cell r="S205">
            <v>13.25</v>
          </cell>
          <cell r="T205">
            <v>7.5</v>
          </cell>
          <cell r="U205" t="str">
            <v>1.092670</v>
          </cell>
          <cell r="V205">
            <v>14.38</v>
          </cell>
          <cell r="W205" t="str">
            <v>20764608012547</v>
          </cell>
          <cell r="X205">
            <v>24</v>
          </cell>
        </row>
        <row r="206">
          <cell r="B206">
            <v>1255</v>
          </cell>
          <cell r="C206" t="str">
            <v>BAZIC Assorted Colors Magnetic Dry-Erase Markers (3/Pack)</v>
          </cell>
          <cell r="D206" t="str">
            <v>MARKERS - DRY ERASE</v>
          </cell>
          <cell r="E206" t="str">
            <v>CHINA</v>
          </cell>
          <cell r="F206">
            <v>7990</v>
          </cell>
          <cell r="G206" t="str">
            <v>=HYPERLINK("http://www.bangkit.com/images/1255.jpg","CLICK HERE")</v>
          </cell>
          <cell r="H206">
            <v>2.99</v>
          </cell>
          <cell r="I206">
            <v>2.69</v>
          </cell>
          <cell r="J206">
            <v>1.7</v>
          </cell>
          <cell r="K206">
            <v>1.3</v>
          </cell>
          <cell r="L206">
            <v>0.95</v>
          </cell>
          <cell r="M206">
            <v>0.79</v>
          </cell>
          <cell r="N206">
            <v>0.69</v>
          </cell>
          <cell r="O206" t="str">
            <v>CS-144-24-1</v>
          </cell>
          <cell r="P206">
            <v>60</v>
          </cell>
          <cell r="Q206">
            <v>144</v>
          </cell>
          <cell r="R206">
            <v>19</v>
          </cell>
          <cell r="S206">
            <v>13.25</v>
          </cell>
          <cell r="T206">
            <v>7.5</v>
          </cell>
          <cell r="U206" t="str">
            <v>1.092670</v>
          </cell>
          <cell r="V206">
            <v>14.26</v>
          </cell>
          <cell r="W206" t="str">
            <v>20764608012554</v>
          </cell>
          <cell r="X206">
            <v>24</v>
          </cell>
        </row>
        <row r="207">
          <cell r="B207">
            <v>1257</v>
          </cell>
          <cell r="C207" t="str">
            <v>BAZIC Assorted Colors Chisel Tip Dry-Erase Markers (4/Pack)</v>
          </cell>
          <cell r="D207" t="str">
            <v>MARKERS - DRY ERASE</v>
          </cell>
          <cell r="E207" t="str">
            <v>CHINA</v>
          </cell>
          <cell r="F207">
            <v>47727</v>
          </cell>
          <cell r="G207" t="str">
            <v>=HYPERLINK("http://www.bangkit.com/images/1257.jpg","CLICK HERE")</v>
          </cell>
          <cell r="H207">
            <v>3.99</v>
          </cell>
          <cell r="I207">
            <v>3.59</v>
          </cell>
          <cell r="J207">
            <v>2.5</v>
          </cell>
          <cell r="K207">
            <v>1.9</v>
          </cell>
          <cell r="L207">
            <v>1.5</v>
          </cell>
          <cell r="M207">
            <v>1.2</v>
          </cell>
          <cell r="N207">
            <v>0.9</v>
          </cell>
          <cell r="O207" t="str">
            <v>CS-144-24-1</v>
          </cell>
          <cell r="P207">
            <v>32</v>
          </cell>
          <cell r="Q207">
            <v>144</v>
          </cell>
          <cell r="R207">
            <v>16.5</v>
          </cell>
          <cell r="S207">
            <v>16.5</v>
          </cell>
          <cell r="T207">
            <v>13.5</v>
          </cell>
          <cell r="U207" t="str">
            <v>2.126950</v>
          </cell>
          <cell r="V207">
            <v>26.42</v>
          </cell>
          <cell r="W207" t="str">
            <v>20764608012578</v>
          </cell>
          <cell r="X207">
            <v>24</v>
          </cell>
        </row>
        <row r="208">
          <cell r="B208">
            <v>1260</v>
          </cell>
          <cell r="C208" t="str">
            <v>BAZIC Assorted Colors Chisel Tip Desk Style Permanent Markers (4/Pack)</v>
          </cell>
          <cell r="D208" t="str">
            <v>MARKERS - PERMANENT</v>
          </cell>
          <cell r="E208" t="str">
            <v>CHINA</v>
          </cell>
          <cell r="F208">
            <v>6117</v>
          </cell>
          <cell r="G208" t="str">
            <v>=HYPERLINK("http://www.bangkit.com/images/1260.jpg","CLICK HERE")</v>
          </cell>
          <cell r="H208">
            <v>3.99</v>
          </cell>
          <cell r="I208">
            <v>3.59</v>
          </cell>
          <cell r="J208">
            <v>1.95</v>
          </cell>
          <cell r="K208">
            <v>1.5</v>
          </cell>
          <cell r="L208">
            <v>1.3</v>
          </cell>
          <cell r="M208">
            <v>1</v>
          </cell>
          <cell r="N208">
            <v>0.8</v>
          </cell>
          <cell r="O208" t="str">
            <v>CS-144-24-1</v>
          </cell>
          <cell r="P208">
            <v>28</v>
          </cell>
          <cell r="Q208">
            <v>144</v>
          </cell>
          <cell r="R208">
            <v>20.25</v>
          </cell>
          <cell r="S208">
            <v>15.25</v>
          </cell>
          <cell r="T208">
            <v>12.75</v>
          </cell>
          <cell r="U208" t="str">
            <v>2.278560</v>
          </cell>
          <cell r="V208">
            <v>25.82</v>
          </cell>
          <cell r="W208" t="str">
            <v>20764608012608</v>
          </cell>
          <cell r="X208">
            <v>24</v>
          </cell>
        </row>
        <row r="209">
          <cell r="B209">
            <v>1262</v>
          </cell>
          <cell r="C209" t="str">
            <v>BAZIC 10 Color Retractable Pen</v>
          </cell>
          <cell r="D209" t="str">
            <v>DISCONTINUE</v>
          </cell>
          <cell r="E209" t="str">
            <v>CHINA</v>
          </cell>
          <cell r="F209">
            <v>0</v>
          </cell>
          <cell r="G209" t="str">
            <v>=HYPERLINK("http://www.bangkit.com/images/1262.jpg","CLICK HERE")</v>
          </cell>
          <cell r="H209">
            <v>2.4900000000000002</v>
          </cell>
          <cell r="I209">
            <v>2.09</v>
          </cell>
          <cell r="J209">
            <v>1.45</v>
          </cell>
          <cell r="K209">
            <v>1.1000000000000001</v>
          </cell>
          <cell r="L209">
            <v>0.85</v>
          </cell>
          <cell r="M209">
            <v>0.69</v>
          </cell>
          <cell r="N209">
            <v>0.59</v>
          </cell>
          <cell r="O209" t="str">
            <v>CS-144-24-1</v>
          </cell>
          <cell r="P209">
            <v>50</v>
          </cell>
          <cell r="Q209">
            <v>144</v>
          </cell>
          <cell r="R209">
            <v>18</v>
          </cell>
          <cell r="S209">
            <v>14.6</v>
          </cell>
          <cell r="T209">
            <v>10.5</v>
          </cell>
          <cell r="U209" t="str">
            <v>1.596880</v>
          </cell>
          <cell r="V209">
            <v>18.079999999999998</v>
          </cell>
          <cell r="W209" t="str">
            <v>20764608012622</v>
          </cell>
          <cell r="X209">
            <v>24</v>
          </cell>
        </row>
        <row r="210">
          <cell r="B210">
            <v>1263</v>
          </cell>
          <cell r="C210" t="str">
            <v>BAZIC Fancy Colors Mini Fine Point Permanent Markers w/ Cap Clip (5/Pack)</v>
          </cell>
          <cell r="D210" t="str">
            <v>MARKERS - PERMANENT</v>
          </cell>
          <cell r="E210" t="str">
            <v>CHINA</v>
          </cell>
          <cell r="F210">
            <v>7896</v>
          </cell>
          <cell r="G210" t="str">
            <v>=HYPERLINK("http://www.bangkit.com/images/1263.jpg","CLICK HERE")</v>
          </cell>
          <cell r="H210">
            <v>2.99</v>
          </cell>
          <cell r="I210">
            <v>2.69</v>
          </cell>
          <cell r="J210">
            <v>1.7</v>
          </cell>
          <cell r="K210">
            <v>1.3</v>
          </cell>
          <cell r="L210">
            <v>0.95</v>
          </cell>
          <cell r="M210">
            <v>0.75</v>
          </cell>
          <cell r="N210">
            <v>0.65</v>
          </cell>
          <cell r="O210" t="str">
            <v>CS-144-24-1</v>
          </cell>
          <cell r="P210">
            <v>65</v>
          </cell>
          <cell r="Q210">
            <v>144</v>
          </cell>
          <cell r="R210">
            <v>15.25</v>
          </cell>
          <cell r="S210">
            <v>14.75</v>
          </cell>
          <cell r="T210">
            <v>9.5</v>
          </cell>
          <cell r="U210" t="str">
            <v>1.236640</v>
          </cell>
          <cell r="V210">
            <v>14.8</v>
          </cell>
          <cell r="W210" t="str">
            <v>20764608012639</v>
          </cell>
          <cell r="X210">
            <v>24</v>
          </cell>
        </row>
        <row r="211">
          <cell r="B211">
            <v>1264</v>
          </cell>
          <cell r="C211" t="str">
            <v>BAZIC 10 Colors Fine Line Washable Markers</v>
          </cell>
          <cell r="D211" t="str">
            <v>MARKERS - COLORING</v>
          </cell>
          <cell r="E211" t="str">
            <v>CHINA</v>
          </cell>
          <cell r="F211">
            <v>30618</v>
          </cell>
          <cell r="G211" t="str">
            <v>=HYPERLINK("http://www.bangkit.com/images/1264.jpg","CLICK HERE")</v>
          </cell>
          <cell r="H211">
            <v>1.99</v>
          </cell>
          <cell r="I211">
            <v>1.79</v>
          </cell>
          <cell r="J211">
            <v>1</v>
          </cell>
          <cell r="K211">
            <v>0.75</v>
          </cell>
          <cell r="L211">
            <v>0.59</v>
          </cell>
          <cell r="M211">
            <v>0.49</v>
          </cell>
          <cell r="N211">
            <v>0.39</v>
          </cell>
          <cell r="O211" t="str">
            <v>CS-144-24-1</v>
          </cell>
          <cell r="P211">
            <v>55</v>
          </cell>
          <cell r="Q211">
            <v>144</v>
          </cell>
          <cell r="R211">
            <v>14.5</v>
          </cell>
          <cell r="S211">
            <v>14.25</v>
          </cell>
          <cell r="T211">
            <v>10.75</v>
          </cell>
          <cell r="U211" t="str">
            <v>1.285430</v>
          </cell>
          <cell r="V211">
            <v>15.26</v>
          </cell>
          <cell r="W211" t="str">
            <v>20764608012646</v>
          </cell>
          <cell r="X211">
            <v>24</v>
          </cell>
        </row>
        <row r="212">
          <cell r="B212">
            <v>1265</v>
          </cell>
          <cell r="C212" t="str">
            <v>BAZIC 20 Colors Fine Line Washable Markers</v>
          </cell>
          <cell r="D212" t="str">
            <v>MARKERS - COLORING</v>
          </cell>
          <cell r="E212" t="str">
            <v>CHINA</v>
          </cell>
          <cell r="F212">
            <v>12793</v>
          </cell>
          <cell r="G212" t="str">
            <v>=HYPERLINK("http://www.bangkit.com/images/1265.jpg","CLICK HERE")</v>
          </cell>
          <cell r="H212">
            <v>2.99</v>
          </cell>
          <cell r="I212">
            <v>2.69</v>
          </cell>
          <cell r="J212">
            <v>1.7</v>
          </cell>
          <cell r="K212">
            <v>1.3</v>
          </cell>
          <cell r="L212">
            <v>0.95</v>
          </cell>
          <cell r="M212">
            <v>0.79</v>
          </cell>
          <cell r="N212">
            <v>0.69</v>
          </cell>
          <cell r="O212" t="str">
            <v>CS-72-24-1</v>
          </cell>
          <cell r="P212">
            <v>65</v>
          </cell>
          <cell r="Q212">
            <v>72</v>
          </cell>
          <cell r="R212">
            <v>14.5</v>
          </cell>
          <cell r="S212">
            <v>13.75</v>
          </cell>
          <cell r="T212">
            <v>9.5</v>
          </cell>
          <cell r="U212" t="str">
            <v>1.096100</v>
          </cell>
          <cell r="V212">
            <v>14.88</v>
          </cell>
          <cell r="W212" t="str">
            <v>20764608012653</v>
          </cell>
          <cell r="X212">
            <v>24</v>
          </cell>
        </row>
        <row r="213">
          <cell r="B213">
            <v>1267</v>
          </cell>
          <cell r="C213" t="str">
            <v>TYPE ITEM 1267-A</v>
          </cell>
          <cell r="D213" t="str">
            <v>DISCONTINUE</v>
          </cell>
          <cell r="E213" t="str">
            <v>CHINA</v>
          </cell>
          <cell r="F213">
            <v>0</v>
          </cell>
          <cell r="G213" t="str">
            <v>=HYPERLINK("http://www.bangkit.com/images/1267.jpg","CLICK HERE")</v>
          </cell>
          <cell r="H213">
            <v>2.4900000000000002</v>
          </cell>
          <cell r="I213">
            <v>2.09</v>
          </cell>
          <cell r="J213">
            <v>1.6</v>
          </cell>
          <cell r="K213">
            <v>1.2</v>
          </cell>
          <cell r="L213">
            <v>0.95</v>
          </cell>
          <cell r="M213">
            <v>0.79</v>
          </cell>
          <cell r="N213">
            <v>0.69</v>
          </cell>
          <cell r="O213" t="str">
            <v>CS-288-24-1</v>
          </cell>
          <cell r="P213">
            <v>28</v>
          </cell>
          <cell r="Q213">
            <v>288</v>
          </cell>
          <cell r="R213">
            <v>18.75</v>
          </cell>
          <cell r="S213">
            <v>15.25</v>
          </cell>
          <cell r="T213">
            <v>14.25</v>
          </cell>
          <cell r="U213" t="str">
            <v>2.357990</v>
          </cell>
          <cell r="V213">
            <v>46.22</v>
          </cell>
          <cell r="W213" t="str">
            <v>20764608012677</v>
          </cell>
          <cell r="X213">
            <v>24</v>
          </cell>
        </row>
        <row r="214">
          <cell r="B214" t="str">
            <v>1267-A</v>
          </cell>
          <cell r="C214" t="str">
            <v>BAZIC Fantasia 6 Pastel Colors Washable Brush Markers</v>
          </cell>
          <cell r="D214" t="str">
            <v>MARKERS - COLORING</v>
          </cell>
          <cell r="E214" t="str">
            <v>CHINA</v>
          </cell>
          <cell r="F214">
            <v>4851</v>
          </cell>
          <cell r="G214" t="str">
            <v>=HYPERLINK("http://www.bangkit.com/images/1267.jpg","CLICK HERE")</v>
          </cell>
          <cell r="H214">
            <v>2.99</v>
          </cell>
          <cell r="I214">
            <v>2.69</v>
          </cell>
          <cell r="J214">
            <v>1.7</v>
          </cell>
          <cell r="K214">
            <v>1.3</v>
          </cell>
          <cell r="L214">
            <v>0.95</v>
          </cell>
          <cell r="M214">
            <v>0.79</v>
          </cell>
          <cell r="N214">
            <v>0.69</v>
          </cell>
          <cell r="O214" t="str">
            <v>CS-144-24-1</v>
          </cell>
          <cell r="P214">
            <v>54</v>
          </cell>
          <cell r="Q214">
            <v>144</v>
          </cell>
          <cell r="R214">
            <v>18.5</v>
          </cell>
          <cell r="S214">
            <v>14.25</v>
          </cell>
          <cell r="T214">
            <v>7.75</v>
          </cell>
          <cell r="U214" t="str">
            <v>1.182350</v>
          </cell>
          <cell r="V214">
            <v>23.6</v>
          </cell>
          <cell r="W214" t="str">
            <v>40764608012671</v>
          </cell>
          <cell r="X214">
            <v>24</v>
          </cell>
        </row>
        <row r="215">
          <cell r="B215">
            <v>1268</v>
          </cell>
          <cell r="C215" t="str">
            <v>TYPE ITEM 1268-A</v>
          </cell>
          <cell r="D215" t="str">
            <v>DISCONTINUE</v>
          </cell>
          <cell r="E215" t="str">
            <v>CHINA</v>
          </cell>
          <cell r="F215">
            <v>0</v>
          </cell>
          <cell r="G215" t="str">
            <v>=HYPERLINK("http://www.bangkit.com/images/1268.jpg","CLICK HERE")</v>
          </cell>
          <cell r="H215">
            <v>2.4900000000000002</v>
          </cell>
          <cell r="I215">
            <v>2.09</v>
          </cell>
          <cell r="J215">
            <v>1.6</v>
          </cell>
          <cell r="K215">
            <v>1.2</v>
          </cell>
          <cell r="L215">
            <v>0.95</v>
          </cell>
          <cell r="M215">
            <v>0.79</v>
          </cell>
          <cell r="N215">
            <v>0.69</v>
          </cell>
          <cell r="O215" t="str">
            <v>CS-288-24-1</v>
          </cell>
          <cell r="P215">
            <v>28</v>
          </cell>
          <cell r="Q215">
            <v>288</v>
          </cell>
          <cell r="R215">
            <v>18.75</v>
          </cell>
          <cell r="S215">
            <v>15.25</v>
          </cell>
          <cell r="T215">
            <v>14.25</v>
          </cell>
          <cell r="U215" t="str">
            <v>2.357990</v>
          </cell>
          <cell r="V215">
            <v>46.14</v>
          </cell>
          <cell r="W215" t="str">
            <v>20764608012684</v>
          </cell>
          <cell r="X215">
            <v>24</v>
          </cell>
        </row>
        <row r="216">
          <cell r="B216" t="str">
            <v>1268-A</v>
          </cell>
          <cell r="C216" t="str">
            <v>BAZIC Fantasia 6 Fluorescent Colors Washable Brush Markers</v>
          </cell>
          <cell r="D216" t="str">
            <v>MARKERS - COLORING</v>
          </cell>
          <cell r="E216" t="str">
            <v>CHINA</v>
          </cell>
          <cell r="F216">
            <v>4268</v>
          </cell>
          <cell r="G216" t="str">
            <v>=HYPERLINK("http://www.bangkit.com/images/1268.jpg","CLICK HERE")</v>
          </cell>
          <cell r="H216">
            <v>2.99</v>
          </cell>
          <cell r="I216">
            <v>2.69</v>
          </cell>
          <cell r="J216">
            <v>1.7</v>
          </cell>
          <cell r="K216">
            <v>1.3</v>
          </cell>
          <cell r="L216">
            <v>0.95</v>
          </cell>
          <cell r="M216">
            <v>0.79</v>
          </cell>
          <cell r="N216">
            <v>0.69</v>
          </cell>
          <cell r="O216" t="str">
            <v>CS-144-24-1</v>
          </cell>
          <cell r="P216">
            <v>54</v>
          </cell>
          <cell r="Q216">
            <v>144</v>
          </cell>
          <cell r="R216">
            <v>18.5</v>
          </cell>
          <cell r="S216">
            <v>14.5</v>
          </cell>
          <cell r="T216">
            <v>7.75</v>
          </cell>
          <cell r="U216" t="str">
            <v>1.203090</v>
          </cell>
          <cell r="V216">
            <v>23.68</v>
          </cell>
          <cell r="W216" t="str">
            <v>40764608012688</v>
          </cell>
          <cell r="X216">
            <v>24</v>
          </cell>
        </row>
        <row r="217">
          <cell r="B217">
            <v>1269</v>
          </cell>
          <cell r="C217" t="str">
            <v>BAZIC 10 Colors Fine Line Super Washable Markers</v>
          </cell>
          <cell r="D217" t="str">
            <v>MARKERS - COLORING</v>
          </cell>
          <cell r="E217" t="str">
            <v>CHINA</v>
          </cell>
          <cell r="F217">
            <v>67510</v>
          </cell>
          <cell r="G217" t="str">
            <v>=HYPERLINK("http://www.bangkit.com/images/1269.jpg","CLICK HERE")</v>
          </cell>
          <cell r="H217">
            <v>2.99</v>
          </cell>
          <cell r="I217">
            <v>2.69</v>
          </cell>
          <cell r="J217">
            <v>1.95</v>
          </cell>
          <cell r="K217">
            <v>1.5</v>
          </cell>
          <cell r="L217">
            <v>1.3</v>
          </cell>
          <cell r="M217">
            <v>1</v>
          </cell>
          <cell r="N217">
            <v>0.8</v>
          </cell>
          <cell r="O217" t="str">
            <v>CS-144-24-1</v>
          </cell>
          <cell r="P217">
            <v>45</v>
          </cell>
          <cell r="Q217">
            <v>144</v>
          </cell>
          <cell r="R217">
            <v>13.5</v>
          </cell>
          <cell r="S217">
            <v>13.5</v>
          </cell>
          <cell r="T217">
            <v>13</v>
          </cell>
          <cell r="U217" t="str">
            <v>1.371090</v>
          </cell>
          <cell r="V217">
            <v>23.34</v>
          </cell>
          <cell r="W217" t="str">
            <v>20764608012691</v>
          </cell>
          <cell r="X217">
            <v>24</v>
          </cell>
        </row>
        <row r="218">
          <cell r="B218">
            <v>1275</v>
          </cell>
          <cell r="C218" t="str">
            <v>BAZIC Callum Red Jumbo Ink Tank Needle-Tip Rollerball Pen (2/Pack)</v>
          </cell>
          <cell r="D218" t="str">
            <v>DISCONTINUE</v>
          </cell>
          <cell r="E218" t="str">
            <v>CHINA</v>
          </cell>
          <cell r="F218">
            <v>0</v>
          </cell>
          <cell r="G218" t="str">
            <v>=HYPERLINK("http://www.bangkit.com/images/1275.jpg","CLICK HERE")</v>
          </cell>
          <cell r="H218">
            <v>2.99</v>
          </cell>
          <cell r="I218">
            <v>2.69</v>
          </cell>
          <cell r="J218">
            <v>1.95</v>
          </cell>
          <cell r="K218">
            <v>1.5</v>
          </cell>
          <cell r="L218">
            <v>1.3</v>
          </cell>
          <cell r="M218">
            <v>1</v>
          </cell>
          <cell r="N218">
            <v>0.8</v>
          </cell>
          <cell r="O218" t="str">
            <v>CS-144-24-1</v>
          </cell>
          <cell r="P218">
            <v>60</v>
          </cell>
          <cell r="Q218">
            <v>144</v>
          </cell>
          <cell r="R218">
            <v>20.25</v>
          </cell>
          <cell r="S218">
            <v>14.5</v>
          </cell>
          <cell r="T218">
            <v>7.75</v>
          </cell>
          <cell r="U218" t="str">
            <v>1.316890</v>
          </cell>
          <cell r="V218">
            <v>23.72</v>
          </cell>
          <cell r="W218" t="str">
            <v>20764608012752</v>
          </cell>
          <cell r="X218">
            <v>24</v>
          </cell>
        </row>
        <row r="219">
          <cell r="B219">
            <v>1280</v>
          </cell>
          <cell r="C219" t="str">
            <v>BAZIC 12 Classic Colors Fine Line Washable Markers</v>
          </cell>
          <cell r="D219" t="str">
            <v>MARKERS - COLORING</v>
          </cell>
          <cell r="E219" t="str">
            <v>CHINA</v>
          </cell>
          <cell r="F219">
            <v>15457</v>
          </cell>
          <cell r="G219" t="str">
            <v>=HYPERLINK("http://www.bangkit.com/images/1280.jpg","CLICK HERE")</v>
          </cell>
          <cell r="H219">
            <v>1.99</v>
          </cell>
          <cell r="I219">
            <v>1.79</v>
          </cell>
          <cell r="J219">
            <v>1</v>
          </cell>
          <cell r="K219">
            <v>0.75</v>
          </cell>
          <cell r="L219">
            <v>0.59</v>
          </cell>
          <cell r="M219">
            <v>0.49</v>
          </cell>
          <cell r="N219">
            <v>0.39</v>
          </cell>
          <cell r="O219" t="str">
            <v>CS-144-24-1</v>
          </cell>
          <cell r="P219">
            <v>60</v>
          </cell>
          <cell r="Q219">
            <v>144</v>
          </cell>
          <cell r="R219">
            <v>14.75</v>
          </cell>
          <cell r="S219">
            <v>12.5</v>
          </cell>
          <cell r="T219">
            <v>10.5</v>
          </cell>
          <cell r="U219" t="str">
            <v>1.120340</v>
          </cell>
          <cell r="V219">
            <v>18.66</v>
          </cell>
          <cell r="W219" t="str">
            <v>20764608012806</v>
          </cell>
          <cell r="X219">
            <v>24</v>
          </cell>
        </row>
        <row r="220">
          <cell r="B220">
            <v>1281</v>
          </cell>
          <cell r="C220" t="str">
            <v>BAZIC Essence Asst. Color Gel Pen w/ Cushion Grip (6/Pack)</v>
          </cell>
          <cell r="D220" t="str">
            <v>DISCONTINUE</v>
          </cell>
          <cell r="E220" t="str">
            <v>CHINA</v>
          </cell>
          <cell r="F220">
            <v>0</v>
          </cell>
          <cell r="G220" t="str">
            <v>=HYPERLINK("http://www.bangkit.com/images/1281.jpg","CLICK HERE")</v>
          </cell>
          <cell r="H220">
            <v>1.99</v>
          </cell>
          <cell r="I220">
            <v>1.79</v>
          </cell>
          <cell r="J220">
            <v>1.3</v>
          </cell>
          <cell r="K220">
            <v>0.99</v>
          </cell>
          <cell r="L220">
            <v>0.79</v>
          </cell>
          <cell r="M220">
            <v>0.65</v>
          </cell>
          <cell r="N220">
            <v>0.55000000000000004</v>
          </cell>
          <cell r="O220" t="str">
            <v>CS-144-24-1</v>
          </cell>
          <cell r="P220">
            <v>45</v>
          </cell>
          <cell r="Q220">
            <v>144</v>
          </cell>
          <cell r="R220">
            <v>15</v>
          </cell>
          <cell r="S220">
            <v>14.5</v>
          </cell>
          <cell r="T220">
            <v>13</v>
          </cell>
          <cell r="U220" t="str">
            <v>1.636280</v>
          </cell>
          <cell r="V220">
            <v>28.92</v>
          </cell>
          <cell r="W220" t="str">
            <v>20764608012813</v>
          </cell>
          <cell r="X220">
            <v>24</v>
          </cell>
        </row>
        <row r="221">
          <cell r="B221">
            <v>1282</v>
          </cell>
          <cell r="C221" t="str">
            <v>BAZIC 24 Classic Colors Fine Line Washable Markers</v>
          </cell>
          <cell r="D221" t="str">
            <v>MARKERS - COLORING</v>
          </cell>
          <cell r="E221" t="str">
            <v>CHINA</v>
          </cell>
          <cell r="F221">
            <v>10395</v>
          </cell>
          <cell r="G221" t="str">
            <v>=HYPERLINK("http://www.bangkit.com/images/1282.jpg","CLICK HERE")</v>
          </cell>
          <cell r="H221">
            <v>2.99</v>
          </cell>
          <cell r="I221">
            <v>2.69</v>
          </cell>
          <cell r="J221">
            <v>1.95</v>
          </cell>
          <cell r="K221">
            <v>1.5</v>
          </cell>
          <cell r="L221">
            <v>1.3</v>
          </cell>
          <cell r="M221">
            <v>1</v>
          </cell>
          <cell r="N221">
            <v>0.8</v>
          </cell>
          <cell r="O221" t="str">
            <v>CS-72-24-1</v>
          </cell>
          <cell r="P221">
            <v>70</v>
          </cell>
          <cell r="Q221">
            <v>72</v>
          </cell>
          <cell r="R221">
            <v>14.75</v>
          </cell>
          <cell r="S221">
            <v>13.25</v>
          </cell>
          <cell r="T221">
            <v>10</v>
          </cell>
          <cell r="U221" t="str">
            <v>1.131000</v>
          </cell>
          <cell r="V221">
            <v>18.579999999999998</v>
          </cell>
          <cell r="W221" t="str">
            <v>20764608012820</v>
          </cell>
          <cell r="X221">
            <v>24</v>
          </cell>
        </row>
        <row r="222">
          <cell r="B222">
            <v>1285</v>
          </cell>
          <cell r="C222" t="str">
            <v>BAZIC 6 Colors Washable Scented Markers</v>
          </cell>
          <cell r="D222" t="str">
            <v>MARKERS - COLORING</v>
          </cell>
          <cell r="E222" t="str">
            <v>CHINA</v>
          </cell>
          <cell r="F222">
            <v>32516</v>
          </cell>
          <cell r="G222" t="str">
            <v>=HYPERLINK("http://www.bangkit.com/images/1285.jpg","CLICK HERE")</v>
          </cell>
          <cell r="H222">
            <v>2.99</v>
          </cell>
          <cell r="I222">
            <v>2.69</v>
          </cell>
          <cell r="J222">
            <v>1.7</v>
          </cell>
          <cell r="K222">
            <v>1.3</v>
          </cell>
          <cell r="L222">
            <v>0.95</v>
          </cell>
          <cell r="M222">
            <v>0.79</v>
          </cell>
          <cell r="N222">
            <v>0.69</v>
          </cell>
          <cell r="O222" t="str">
            <v>CS-144-24-1</v>
          </cell>
          <cell r="P222">
            <v>36</v>
          </cell>
          <cell r="Q222">
            <v>144</v>
          </cell>
          <cell r="R222">
            <v>19</v>
          </cell>
          <cell r="S222">
            <v>16.5</v>
          </cell>
          <cell r="T222">
            <v>11</v>
          </cell>
          <cell r="U222" t="str">
            <v>1.995660</v>
          </cell>
          <cell r="V222">
            <v>31.24</v>
          </cell>
          <cell r="W222" t="str">
            <v>20764608012851</v>
          </cell>
          <cell r="X222">
            <v>24</v>
          </cell>
        </row>
        <row r="223">
          <cell r="B223">
            <v>1286</v>
          </cell>
          <cell r="C223" t="str">
            <v>BAZIC 10 Colors Washable Scented Markers</v>
          </cell>
          <cell r="D223" t="str">
            <v>MARKERS - COLORING</v>
          </cell>
          <cell r="E223" t="str">
            <v>CHINA</v>
          </cell>
          <cell r="F223">
            <v>16814</v>
          </cell>
          <cell r="G223" t="str">
            <v>=HYPERLINK("http://www.bangkit.com/images/1286.jpg","CLICK HERE")</v>
          </cell>
          <cell r="H223">
            <v>4.99</v>
          </cell>
          <cell r="I223">
            <v>4.49</v>
          </cell>
          <cell r="J223">
            <v>3</v>
          </cell>
          <cell r="K223">
            <v>2.2999999999999998</v>
          </cell>
          <cell r="L223">
            <v>1.9</v>
          </cell>
          <cell r="M223">
            <v>1.5</v>
          </cell>
          <cell r="N223">
            <v>1.2</v>
          </cell>
          <cell r="O223" t="str">
            <v>CS-144-24-1</v>
          </cell>
          <cell r="P223">
            <v>18</v>
          </cell>
          <cell r="Q223">
            <v>144</v>
          </cell>
          <cell r="R223">
            <v>23</v>
          </cell>
          <cell r="S223">
            <v>20.5</v>
          </cell>
          <cell r="T223">
            <v>11</v>
          </cell>
          <cell r="U223" t="str">
            <v>3.001450</v>
          </cell>
          <cell r="V223">
            <v>50.5</v>
          </cell>
          <cell r="W223" t="str">
            <v>20764608012868</v>
          </cell>
          <cell r="X223">
            <v>24</v>
          </cell>
        </row>
        <row r="224">
          <cell r="B224">
            <v>1289</v>
          </cell>
          <cell r="C224" t="str">
            <v>OFFER ITEM 1251</v>
          </cell>
          <cell r="D224" t="str">
            <v>DISCONTINUE</v>
          </cell>
          <cell r="E224" t="str">
            <v>CHINA</v>
          </cell>
          <cell r="F224">
            <v>0</v>
          </cell>
          <cell r="G224" t="str">
            <v>=HYPERLINK("http://www.bangkit.com/images/1289.jpg","CLICK HERE")</v>
          </cell>
          <cell r="H224">
            <v>2.99</v>
          </cell>
          <cell r="I224">
            <v>2.69</v>
          </cell>
          <cell r="J224">
            <v>1.6</v>
          </cell>
          <cell r="K224">
            <v>1.2</v>
          </cell>
          <cell r="L224">
            <v>0.95</v>
          </cell>
          <cell r="M224">
            <v>0.75</v>
          </cell>
          <cell r="N224">
            <v>0.65</v>
          </cell>
          <cell r="O224" t="str">
            <v>CS-144-24-1</v>
          </cell>
          <cell r="P224">
            <v>42</v>
          </cell>
          <cell r="Q224">
            <v>144</v>
          </cell>
          <cell r="R224">
            <v>19.25</v>
          </cell>
          <cell r="S224">
            <v>15.25</v>
          </cell>
          <cell r="T224">
            <v>9.5</v>
          </cell>
          <cell r="U224" t="str">
            <v>1.613920</v>
          </cell>
          <cell r="V224">
            <v>20.7</v>
          </cell>
          <cell r="W224" t="str">
            <v>20764608012899</v>
          </cell>
          <cell r="X224">
            <v>24</v>
          </cell>
        </row>
        <row r="225">
          <cell r="B225">
            <v>1290</v>
          </cell>
          <cell r="C225" t="str">
            <v>BAZIC Bright Colors Fine Tip Permanent Markers w/ Pocket Clip (8/Pack)</v>
          </cell>
          <cell r="D225" t="str">
            <v>MARKERS - PERMANENT</v>
          </cell>
          <cell r="E225" t="str">
            <v>CHINA</v>
          </cell>
          <cell r="F225">
            <v>2923</v>
          </cell>
          <cell r="G225" t="str">
            <v>=HYPERLINK("http://www.bangkit.com/images/1290.jpg","CLICK HERE")</v>
          </cell>
          <cell r="H225">
            <v>3.99</v>
          </cell>
          <cell r="I225">
            <v>3.59</v>
          </cell>
          <cell r="J225">
            <v>2.25</v>
          </cell>
          <cell r="K225">
            <v>1.7</v>
          </cell>
          <cell r="L225">
            <v>1.5</v>
          </cell>
          <cell r="M225">
            <v>1.1000000000000001</v>
          </cell>
          <cell r="N225">
            <v>0.9</v>
          </cell>
          <cell r="O225" t="str">
            <v>CS-144-24-1</v>
          </cell>
          <cell r="P225">
            <v>24</v>
          </cell>
          <cell r="Q225">
            <v>144</v>
          </cell>
          <cell r="R225">
            <v>25</v>
          </cell>
          <cell r="S225">
            <v>17</v>
          </cell>
          <cell r="T225">
            <v>10.75</v>
          </cell>
          <cell r="U225" t="str">
            <v>2.643950</v>
          </cell>
          <cell r="V225">
            <v>29.62</v>
          </cell>
          <cell r="W225" t="str">
            <v>20764608012905</v>
          </cell>
          <cell r="X225">
            <v>24</v>
          </cell>
        </row>
        <row r="226">
          <cell r="B226">
            <v>1291</v>
          </cell>
          <cell r="C226" t="str">
            <v>BAZIC Assorted Colors Fine Tip Permanent Markers w/ Pocket Clip (8/Pack)</v>
          </cell>
          <cell r="D226" t="str">
            <v>MARKERS - PERMANENT</v>
          </cell>
          <cell r="E226" t="str">
            <v>CHINA</v>
          </cell>
          <cell r="F226">
            <v>7804</v>
          </cell>
          <cell r="G226" t="str">
            <v>=HYPERLINK("http://www.bangkit.com/images/1291.jpg","CLICK HERE")</v>
          </cell>
          <cell r="H226">
            <v>3.99</v>
          </cell>
          <cell r="I226">
            <v>3.59</v>
          </cell>
          <cell r="J226">
            <v>2.25</v>
          </cell>
          <cell r="K226">
            <v>1.7</v>
          </cell>
          <cell r="L226">
            <v>1.5</v>
          </cell>
          <cell r="M226">
            <v>1.1000000000000001</v>
          </cell>
          <cell r="N226">
            <v>0.9</v>
          </cell>
          <cell r="O226" t="str">
            <v>CS-144-24-1</v>
          </cell>
          <cell r="P226">
            <v>24</v>
          </cell>
          <cell r="Q226">
            <v>144</v>
          </cell>
          <cell r="R226">
            <v>25</v>
          </cell>
          <cell r="S226">
            <v>16.75</v>
          </cell>
          <cell r="T226">
            <v>11</v>
          </cell>
          <cell r="U226" t="str">
            <v>2.665650</v>
          </cell>
          <cell r="V226">
            <v>29.82</v>
          </cell>
          <cell r="W226" t="str">
            <v>20764608012912</v>
          </cell>
          <cell r="X226">
            <v>24</v>
          </cell>
        </row>
        <row r="227">
          <cell r="B227">
            <v>1292</v>
          </cell>
          <cell r="C227" t="str">
            <v>BAZIC 10 Colors Felt Tip Washable Markers</v>
          </cell>
          <cell r="D227" t="str">
            <v>MARKERS - COLORING</v>
          </cell>
          <cell r="E227" t="str">
            <v>CHINA</v>
          </cell>
          <cell r="F227">
            <v>6607</v>
          </cell>
          <cell r="G227" t="str">
            <v>=HYPERLINK("http://www.bangkit.com/images/1292.jpg","CLICK HERE")</v>
          </cell>
          <cell r="H227">
            <v>2.99</v>
          </cell>
          <cell r="I227">
            <v>2.69</v>
          </cell>
          <cell r="J227">
            <v>1.7</v>
          </cell>
          <cell r="K227">
            <v>1.3</v>
          </cell>
          <cell r="L227">
            <v>0.95</v>
          </cell>
          <cell r="M227">
            <v>0.79</v>
          </cell>
          <cell r="N227">
            <v>0.69</v>
          </cell>
          <cell r="O227" t="str">
            <v>CS-144-24-1</v>
          </cell>
          <cell r="P227">
            <v>50</v>
          </cell>
          <cell r="Q227">
            <v>144</v>
          </cell>
          <cell r="R227">
            <v>23.5</v>
          </cell>
          <cell r="S227">
            <v>14.5</v>
          </cell>
          <cell r="T227">
            <v>7</v>
          </cell>
          <cell r="U227" t="str">
            <v>1.380350</v>
          </cell>
          <cell r="V227">
            <v>22.5</v>
          </cell>
          <cell r="W227" t="str">
            <v>20764608012929</v>
          </cell>
          <cell r="X227">
            <v>24</v>
          </cell>
        </row>
        <row r="228">
          <cell r="B228">
            <v>1295</v>
          </cell>
          <cell r="C228" t="str">
            <v>BAZIC Black Fine Tip Permanent Markers w/ Pocket Clip (8/Pack)</v>
          </cell>
          <cell r="D228" t="str">
            <v>MARKERS - PERMANENT</v>
          </cell>
          <cell r="E228" t="str">
            <v>CHINA</v>
          </cell>
          <cell r="F228">
            <v>6175</v>
          </cell>
          <cell r="G228" t="str">
            <v>=HYPERLINK("http://www.bangkit.com/images/1295.jpg","CLICK HERE")</v>
          </cell>
          <cell r="H228">
            <v>3.99</v>
          </cell>
          <cell r="I228">
            <v>3.59</v>
          </cell>
          <cell r="J228">
            <v>2.25</v>
          </cell>
          <cell r="K228">
            <v>1.7</v>
          </cell>
          <cell r="L228">
            <v>1.5</v>
          </cell>
          <cell r="M228">
            <v>1.1000000000000001</v>
          </cell>
          <cell r="N228">
            <v>0.9</v>
          </cell>
          <cell r="O228" t="str">
            <v>CS-144-24-1</v>
          </cell>
          <cell r="P228">
            <v>24</v>
          </cell>
          <cell r="Q228">
            <v>144</v>
          </cell>
          <cell r="R228">
            <v>25</v>
          </cell>
          <cell r="S228">
            <v>17</v>
          </cell>
          <cell r="T228">
            <v>10.75</v>
          </cell>
          <cell r="U228" t="str">
            <v>2.643950</v>
          </cell>
          <cell r="V228">
            <v>29.52</v>
          </cell>
          <cell r="W228" t="str">
            <v>20764608012950</v>
          </cell>
          <cell r="X228">
            <v>24</v>
          </cell>
        </row>
        <row r="229">
          <cell r="B229">
            <v>130</v>
          </cell>
          <cell r="C229" t="str">
            <v>BAZIC 9 mm Snap-Off Cutter w/ Cushion Grip</v>
          </cell>
          <cell r="D229" t="str">
            <v>CUTTERS</v>
          </cell>
          <cell r="E229" t="str">
            <v>CHINA</v>
          </cell>
          <cell r="F229">
            <v>2659</v>
          </cell>
          <cell r="G229" t="str">
            <v>=HYPERLINK("http://www.bangkit.com/images/130.jpg","CLICK HERE")</v>
          </cell>
          <cell r="H229">
            <v>2.99</v>
          </cell>
          <cell r="I229">
            <v>2.69</v>
          </cell>
          <cell r="J229">
            <v>1.7</v>
          </cell>
          <cell r="K229">
            <v>1.3</v>
          </cell>
          <cell r="L229">
            <v>0.85</v>
          </cell>
          <cell r="M229">
            <v>0.69</v>
          </cell>
          <cell r="N229">
            <v>0.59</v>
          </cell>
          <cell r="O229" t="str">
            <v>CS-144-24-1</v>
          </cell>
          <cell r="P229">
            <v>48</v>
          </cell>
          <cell r="Q229">
            <v>144</v>
          </cell>
          <cell r="R229">
            <v>16.25</v>
          </cell>
          <cell r="S229">
            <v>14.25</v>
          </cell>
          <cell r="T229">
            <v>9</v>
          </cell>
          <cell r="U229" t="str">
            <v>1.206060</v>
          </cell>
          <cell r="V229">
            <v>15.14</v>
          </cell>
          <cell r="W229" t="str">
            <v>20764608001305</v>
          </cell>
          <cell r="X229">
            <v>24</v>
          </cell>
        </row>
        <row r="230">
          <cell r="B230">
            <v>1301</v>
          </cell>
          <cell r="C230" t="str">
            <v>BAZIC Magnetic Locker Mirror</v>
          </cell>
          <cell r="D230" t="str">
            <v>LOCKER ACCESSORIES</v>
          </cell>
          <cell r="E230" t="str">
            <v>CHINA</v>
          </cell>
          <cell r="F230">
            <v>14077</v>
          </cell>
          <cell r="G230" t="str">
            <v>=HYPERLINK("http://www.bangkit.com/images/1301.jpg","CLICK HERE")</v>
          </cell>
          <cell r="H230">
            <v>2.99</v>
          </cell>
          <cell r="I230">
            <v>2.69</v>
          </cell>
          <cell r="J230">
            <v>1.7</v>
          </cell>
          <cell r="K230">
            <v>1.3</v>
          </cell>
          <cell r="L230">
            <v>0.95</v>
          </cell>
          <cell r="M230">
            <v>0.79</v>
          </cell>
          <cell r="N230">
            <v>0.69</v>
          </cell>
          <cell r="O230" t="str">
            <v>CS-72-24-1</v>
          </cell>
          <cell r="P230">
            <v>48</v>
          </cell>
          <cell r="Q230">
            <v>72</v>
          </cell>
          <cell r="R230">
            <v>16</v>
          </cell>
          <cell r="S230">
            <v>16</v>
          </cell>
          <cell r="T230">
            <v>8</v>
          </cell>
          <cell r="U230" t="str">
            <v>1.185190</v>
          </cell>
          <cell r="V230">
            <v>18.059999999999999</v>
          </cell>
          <cell r="W230" t="str">
            <v>20764608013018</v>
          </cell>
          <cell r="X230">
            <v>24</v>
          </cell>
        </row>
        <row r="231">
          <cell r="B231">
            <v>139</v>
          </cell>
          <cell r="C231" t="str">
            <v>BAZIC Steel Top Multipurpose Cutter</v>
          </cell>
          <cell r="D231" t="str">
            <v>CUTTERS</v>
          </cell>
          <cell r="E231" t="str">
            <v>CHINA</v>
          </cell>
          <cell r="F231">
            <v>6108</v>
          </cell>
          <cell r="G231" t="str">
            <v>=HYPERLINK("http://www.bangkit.com/images/139.jpg","CLICK HERE")</v>
          </cell>
          <cell r="H231">
            <v>1.99</v>
          </cell>
          <cell r="I231">
            <v>1.79</v>
          </cell>
          <cell r="J231">
            <v>1.2</v>
          </cell>
          <cell r="K231">
            <v>0.89</v>
          </cell>
          <cell r="L231">
            <v>0.75</v>
          </cell>
          <cell r="M231">
            <v>0.59</v>
          </cell>
          <cell r="N231">
            <v>0.49</v>
          </cell>
          <cell r="O231" t="str">
            <v>CS-144-24-1</v>
          </cell>
          <cell r="P231">
            <v>36</v>
          </cell>
          <cell r="Q231">
            <v>144</v>
          </cell>
          <cell r="R231">
            <v>16.5</v>
          </cell>
          <cell r="S231">
            <v>15</v>
          </cell>
          <cell r="T231">
            <v>10</v>
          </cell>
          <cell r="U231" t="str">
            <v>1.432290</v>
          </cell>
          <cell r="V231">
            <v>22.16</v>
          </cell>
          <cell r="W231" t="str">
            <v>20764608001398</v>
          </cell>
          <cell r="X231">
            <v>24</v>
          </cell>
        </row>
        <row r="232">
          <cell r="B232">
            <v>142</v>
          </cell>
          <cell r="C232" t="str">
            <v>BAZIC Cutter Replacement Blades with Tube (8/Tube)</v>
          </cell>
          <cell r="D232" t="str">
            <v>CUTTERS</v>
          </cell>
          <cell r="E232" t="str">
            <v>CHINA</v>
          </cell>
          <cell r="F232">
            <v>2169</v>
          </cell>
          <cell r="G232" t="str">
            <v>=HYPERLINK("http://www.bangkit.com/images/142.jpg","CLICK HERE")</v>
          </cell>
          <cell r="H232">
            <v>1.99</v>
          </cell>
          <cell r="I232">
            <v>1.79</v>
          </cell>
          <cell r="J232">
            <v>1</v>
          </cell>
          <cell r="K232">
            <v>0.75</v>
          </cell>
          <cell r="L232">
            <v>0.59</v>
          </cell>
          <cell r="M232">
            <v>0.49</v>
          </cell>
          <cell r="N232">
            <v>0.39</v>
          </cell>
          <cell r="O232" t="str">
            <v>CS-288-24-1</v>
          </cell>
          <cell r="P232">
            <v>52</v>
          </cell>
          <cell r="Q232">
            <v>288</v>
          </cell>
          <cell r="R232">
            <v>15</v>
          </cell>
          <cell r="S232">
            <v>14</v>
          </cell>
          <cell r="T232">
            <v>9.5</v>
          </cell>
          <cell r="U232" t="str">
            <v>1.154520</v>
          </cell>
          <cell r="V232">
            <v>36.56</v>
          </cell>
          <cell r="W232" t="str">
            <v>20764608001428</v>
          </cell>
          <cell r="X232">
            <v>24</v>
          </cell>
        </row>
        <row r="233">
          <cell r="B233">
            <v>145</v>
          </cell>
          <cell r="C233" t="str">
            <v>BAZIC Pure Black Stick Pen (12/Pack)</v>
          </cell>
          <cell r="D233" t="str">
            <v>DISCONTINUE</v>
          </cell>
          <cell r="E233" t="str">
            <v>CHINA</v>
          </cell>
          <cell r="F233">
            <v>0</v>
          </cell>
          <cell r="G233" t="str">
            <v>=HYPERLINK("http://www.bangkit.com/images/145.jpg","CLICK HERE")</v>
          </cell>
          <cell r="H233">
            <v>2.99</v>
          </cell>
          <cell r="I233">
            <v>2.69</v>
          </cell>
          <cell r="J233">
            <v>1.6</v>
          </cell>
          <cell r="K233">
            <v>1.2</v>
          </cell>
          <cell r="L233">
            <v>0.95</v>
          </cell>
          <cell r="M233">
            <v>0.79</v>
          </cell>
          <cell r="N233">
            <v>0.69</v>
          </cell>
          <cell r="O233" t="str">
            <v>CS-144-24-1</v>
          </cell>
          <cell r="P233">
            <v>24</v>
          </cell>
          <cell r="Q233">
            <v>144</v>
          </cell>
          <cell r="R233">
            <v>17.5</v>
          </cell>
          <cell r="S233">
            <v>17</v>
          </cell>
          <cell r="T233">
            <v>14.75</v>
          </cell>
          <cell r="U233" t="str">
            <v>2.539430</v>
          </cell>
          <cell r="V233">
            <v>34.159999999999997</v>
          </cell>
          <cell r="W233" t="str">
            <v>20764608001459</v>
          </cell>
          <cell r="X233">
            <v>24</v>
          </cell>
        </row>
        <row r="234">
          <cell r="B234">
            <v>147</v>
          </cell>
          <cell r="C234" t="str">
            <v>BAZIC Precision Knife</v>
          </cell>
          <cell r="D234" t="str">
            <v>CUTTERS</v>
          </cell>
          <cell r="E234" t="str">
            <v>CHINA</v>
          </cell>
          <cell r="F234">
            <v>6642</v>
          </cell>
          <cell r="G234" t="str">
            <v>=HYPERLINK("http://www.bangkit.com/images/147.jpg","CLICK HERE")</v>
          </cell>
          <cell r="H234">
            <v>2.99</v>
          </cell>
          <cell r="I234">
            <v>2.69</v>
          </cell>
          <cell r="J234">
            <v>1.7</v>
          </cell>
          <cell r="K234">
            <v>1.3</v>
          </cell>
          <cell r="L234">
            <v>0.95</v>
          </cell>
          <cell r="M234">
            <v>0.79</v>
          </cell>
          <cell r="N234">
            <v>0.69</v>
          </cell>
          <cell r="O234" t="str">
            <v>CS-144-24-1</v>
          </cell>
          <cell r="P234">
            <v>50</v>
          </cell>
          <cell r="Q234">
            <v>144</v>
          </cell>
          <cell r="R234">
            <v>17</v>
          </cell>
          <cell r="S234">
            <v>13</v>
          </cell>
          <cell r="T234">
            <v>9.75</v>
          </cell>
          <cell r="U234" t="str">
            <v>1.246960</v>
          </cell>
          <cell r="V234">
            <v>10.5</v>
          </cell>
          <cell r="W234" t="str">
            <v>20764608001473</v>
          </cell>
          <cell r="X234">
            <v>24</v>
          </cell>
        </row>
        <row r="235">
          <cell r="B235">
            <v>148</v>
          </cell>
          <cell r="C235" t="str">
            <v>BAZIC Jumbo &amp; Mini Multipurpose Cutter (2/Pack)</v>
          </cell>
          <cell r="D235" t="str">
            <v>CUTTERS</v>
          </cell>
          <cell r="E235" t="str">
            <v>CHINA</v>
          </cell>
          <cell r="F235">
            <v>8352</v>
          </cell>
          <cell r="G235" t="str">
            <v>=HYPERLINK("http://www.bangkit.com/images/148.jpg","CLICK HERE")</v>
          </cell>
          <cell r="H235">
            <v>1.99</v>
          </cell>
          <cell r="I235">
            <v>1.79</v>
          </cell>
          <cell r="J235">
            <v>1.2</v>
          </cell>
          <cell r="K235">
            <v>0.89</v>
          </cell>
          <cell r="L235">
            <v>0.75</v>
          </cell>
          <cell r="M235">
            <v>0.59</v>
          </cell>
          <cell r="N235">
            <v>0.49</v>
          </cell>
          <cell r="O235" t="str">
            <v>CS-144-24-1</v>
          </cell>
          <cell r="P235">
            <v>36</v>
          </cell>
          <cell r="Q235">
            <v>144</v>
          </cell>
          <cell r="R235">
            <v>17.25</v>
          </cell>
          <cell r="S235">
            <v>15</v>
          </cell>
          <cell r="T235">
            <v>11.75</v>
          </cell>
          <cell r="U235" t="str">
            <v>1.759440</v>
          </cell>
          <cell r="V235">
            <v>19.2</v>
          </cell>
          <cell r="W235" t="str">
            <v>20764608001480</v>
          </cell>
          <cell r="X235">
            <v>24</v>
          </cell>
        </row>
        <row r="236">
          <cell r="B236">
            <v>149</v>
          </cell>
          <cell r="C236" t="str">
            <v>BAZIC Jumbo Multipurpose Cutter (2/Pack)</v>
          </cell>
          <cell r="D236" t="str">
            <v>CUTTERS</v>
          </cell>
          <cell r="E236" t="str">
            <v>CHINA</v>
          </cell>
          <cell r="F236">
            <v>5177</v>
          </cell>
          <cell r="G236" t="str">
            <v>=HYPERLINK("http://www.bangkit.com/images/149.jpg","CLICK HERE")</v>
          </cell>
          <cell r="H236">
            <v>2.99</v>
          </cell>
          <cell r="I236">
            <v>2.69</v>
          </cell>
          <cell r="J236">
            <v>1.7</v>
          </cell>
          <cell r="K236">
            <v>1.3</v>
          </cell>
          <cell r="L236">
            <v>0.85</v>
          </cell>
          <cell r="M236">
            <v>0.69</v>
          </cell>
          <cell r="N236">
            <v>0.59</v>
          </cell>
          <cell r="O236" t="str">
            <v>CS-144-24-1</v>
          </cell>
          <cell r="P236">
            <v>30</v>
          </cell>
          <cell r="Q236">
            <v>144</v>
          </cell>
          <cell r="R236">
            <v>17</v>
          </cell>
          <cell r="S236">
            <v>14.25</v>
          </cell>
          <cell r="T236">
            <v>13.25</v>
          </cell>
          <cell r="U236" t="str">
            <v>1.857530</v>
          </cell>
          <cell r="V236">
            <v>25.22</v>
          </cell>
          <cell r="W236" t="str">
            <v>20764608001497</v>
          </cell>
          <cell r="X236">
            <v>24</v>
          </cell>
        </row>
        <row r="237">
          <cell r="B237">
            <v>1500</v>
          </cell>
          <cell r="C237" t="str">
            <v>OFFER ITEM #1501 OR #1502</v>
          </cell>
          <cell r="D237" t="str">
            <v>DISCONTINUE</v>
          </cell>
          <cell r="E237" t="str">
            <v>CHINA</v>
          </cell>
          <cell r="F237">
            <v>0</v>
          </cell>
          <cell r="G237" t="str">
            <v>=HYPERLINK("http://www.bangkit.com/images/1500.jpg","CLICK HERE")</v>
          </cell>
          <cell r="H237">
            <v>1.59</v>
          </cell>
          <cell r="I237">
            <v>1.29</v>
          </cell>
          <cell r="J237">
            <v>0.9</v>
          </cell>
          <cell r="K237">
            <v>0.69</v>
          </cell>
          <cell r="L237">
            <v>0.55000000000000004</v>
          </cell>
          <cell r="M237">
            <v>0.45</v>
          </cell>
          <cell r="N237">
            <v>0.35</v>
          </cell>
          <cell r="O237" t="str">
            <v>CS-144-24-1</v>
          </cell>
          <cell r="P237">
            <v>70</v>
          </cell>
          <cell r="Q237">
            <v>144</v>
          </cell>
          <cell r="R237">
            <v>21</v>
          </cell>
          <cell r="S237">
            <v>9</v>
          </cell>
          <cell r="T237">
            <v>9</v>
          </cell>
          <cell r="U237" t="str">
            <v>0.984380</v>
          </cell>
          <cell r="V237">
            <v>7.28</v>
          </cell>
          <cell r="W237" t="str">
            <v>20764608215009</v>
          </cell>
          <cell r="X237">
            <v>24</v>
          </cell>
        </row>
        <row r="238">
          <cell r="B238">
            <v>1501</v>
          </cell>
          <cell r="C238" t="str">
            <v>BAZIC Assorted Color &amp; Shape Foam Pencil / Pen Grip (8/Pack)</v>
          </cell>
          <cell r="D238" t="str">
            <v>PENCILS - ACCESSORY</v>
          </cell>
          <cell r="E238" t="str">
            <v>CHINA</v>
          </cell>
          <cell r="F238">
            <v>15845</v>
          </cell>
          <cell r="G238" t="str">
            <v>=HYPERLINK("http://www.bangkit.com/images/1501.jpg","CLICK HERE")</v>
          </cell>
          <cell r="H238">
            <v>1.99</v>
          </cell>
          <cell r="I238">
            <v>1.79</v>
          </cell>
          <cell r="J238">
            <v>1</v>
          </cell>
          <cell r="K238">
            <v>0.75</v>
          </cell>
          <cell r="L238">
            <v>0.59</v>
          </cell>
          <cell r="M238">
            <v>0.49</v>
          </cell>
          <cell r="N238">
            <v>0.39</v>
          </cell>
          <cell r="O238" t="str">
            <v>CS-144-24-1</v>
          </cell>
          <cell r="P238">
            <v>72</v>
          </cell>
          <cell r="Q238">
            <v>144</v>
          </cell>
          <cell r="R238">
            <v>20.75</v>
          </cell>
          <cell r="S238">
            <v>9.5</v>
          </cell>
          <cell r="T238">
            <v>9</v>
          </cell>
          <cell r="U238" t="str">
            <v>1.026690</v>
          </cell>
          <cell r="V238">
            <v>5.96</v>
          </cell>
          <cell r="W238" t="str">
            <v>20764608015012</v>
          </cell>
          <cell r="X238">
            <v>24</v>
          </cell>
        </row>
        <row r="239">
          <cell r="B239">
            <v>1502</v>
          </cell>
          <cell r="C239" t="str">
            <v>BAZIC Assorted Color &amp; Shape Gel Pencil / Pen Grip (8/Pack)</v>
          </cell>
          <cell r="D239" t="str">
            <v>PENCILS - ACCESSORY</v>
          </cell>
          <cell r="E239" t="str">
            <v>CHINA</v>
          </cell>
          <cell r="F239">
            <v>8256</v>
          </cell>
          <cell r="G239" t="str">
            <v>=HYPERLINK("http://www.bangkit.com/images/1502.jpg","CLICK HERE")</v>
          </cell>
          <cell r="H239">
            <v>1.99</v>
          </cell>
          <cell r="I239">
            <v>1.79</v>
          </cell>
          <cell r="J239">
            <v>1</v>
          </cell>
          <cell r="K239">
            <v>0.75</v>
          </cell>
          <cell r="L239">
            <v>0.59</v>
          </cell>
          <cell r="M239">
            <v>0.49</v>
          </cell>
          <cell r="N239">
            <v>0.39</v>
          </cell>
          <cell r="O239" t="str">
            <v>CS-144-24-1</v>
          </cell>
          <cell r="P239">
            <v>72</v>
          </cell>
          <cell r="Q239">
            <v>144</v>
          </cell>
          <cell r="R239">
            <v>21</v>
          </cell>
          <cell r="S239">
            <v>9</v>
          </cell>
          <cell r="T239">
            <v>8.25</v>
          </cell>
          <cell r="U239" t="str">
            <v>0.902340</v>
          </cell>
          <cell r="V239">
            <v>9.32</v>
          </cell>
          <cell r="W239" t="str">
            <v>20764608015029</v>
          </cell>
          <cell r="X239">
            <v>24</v>
          </cell>
        </row>
        <row r="240">
          <cell r="B240">
            <v>1611</v>
          </cell>
          <cell r="C240" t="str">
            <v>BAZIC 0.74 FL OZ (22 mL) 2 in 1 Correction w/ Foam Brush Applicator &amp; Pen Tip</v>
          </cell>
          <cell r="D240" t="str">
            <v>CORRECTION</v>
          </cell>
          <cell r="E240" t="str">
            <v>CHINA</v>
          </cell>
          <cell r="F240">
            <v>18528</v>
          </cell>
          <cell r="G240" t="str">
            <v>=HYPERLINK("http://www.bangkit.com/images/1611.jpg","CLICK HERE")</v>
          </cell>
          <cell r="H240">
            <v>1.99</v>
          </cell>
          <cell r="I240">
            <v>1.79</v>
          </cell>
          <cell r="J240">
            <v>1.2</v>
          </cell>
          <cell r="K240">
            <v>0.89</v>
          </cell>
          <cell r="L240">
            <v>0.75</v>
          </cell>
          <cell r="M240">
            <v>0.59</v>
          </cell>
          <cell r="N240">
            <v>0.49</v>
          </cell>
          <cell r="O240" t="str">
            <v>CS-144-24-1</v>
          </cell>
          <cell r="P240">
            <v>44</v>
          </cell>
          <cell r="Q240">
            <v>144</v>
          </cell>
          <cell r="R240">
            <v>23</v>
          </cell>
          <cell r="S240">
            <v>18</v>
          </cell>
          <cell r="T240">
            <v>6.5</v>
          </cell>
          <cell r="U240" t="str">
            <v>1.557290</v>
          </cell>
          <cell r="V240">
            <v>18.48</v>
          </cell>
          <cell r="W240" t="str">
            <v>20764608016118</v>
          </cell>
          <cell r="X240">
            <v>24</v>
          </cell>
        </row>
        <row r="241">
          <cell r="B241">
            <v>1612</v>
          </cell>
          <cell r="C241" t="str">
            <v>BAZIC 0.7 FL OZ (20 mL) Correction Fluid w/ Foam Brush (2/Pk)</v>
          </cell>
          <cell r="D241" t="str">
            <v>CORRECTION</v>
          </cell>
          <cell r="E241" t="str">
            <v>CHINA</v>
          </cell>
          <cell r="F241">
            <v>7697</v>
          </cell>
          <cell r="G241" t="str">
            <v>=HYPERLINK("http://www.bangkit.com/images/1612.jpg","CLICK HERE")</v>
          </cell>
          <cell r="H241">
            <v>2.99</v>
          </cell>
          <cell r="I241">
            <v>2.69</v>
          </cell>
          <cell r="J241">
            <v>1.7</v>
          </cell>
          <cell r="K241">
            <v>1.3</v>
          </cell>
          <cell r="L241">
            <v>0.85</v>
          </cell>
          <cell r="M241">
            <v>0.69</v>
          </cell>
          <cell r="N241">
            <v>0.59</v>
          </cell>
          <cell r="O241" t="str">
            <v>CS-144-24-1</v>
          </cell>
          <cell r="P241">
            <v>36</v>
          </cell>
          <cell r="Q241">
            <v>144</v>
          </cell>
          <cell r="R241">
            <v>24</v>
          </cell>
          <cell r="S241">
            <v>11.5</v>
          </cell>
          <cell r="T241">
            <v>11.5</v>
          </cell>
          <cell r="U241" t="str">
            <v>1.836800</v>
          </cell>
          <cell r="V241">
            <v>26.38</v>
          </cell>
          <cell r="W241" t="str">
            <v>20764608016125</v>
          </cell>
          <cell r="X241">
            <v>24</v>
          </cell>
        </row>
        <row r="242">
          <cell r="B242">
            <v>1613</v>
          </cell>
          <cell r="C242" t="str">
            <v>BAZIC 0.7 FL OZ (20 mL) Correction Fluid (2/Pack)</v>
          </cell>
          <cell r="D242" t="str">
            <v>CORRECTION</v>
          </cell>
          <cell r="E242" t="str">
            <v>CHINA</v>
          </cell>
          <cell r="F242">
            <v>7848</v>
          </cell>
          <cell r="G242" t="str">
            <v>=HYPERLINK("http://www.bangkit.com/images/1613.jpg","CLICK HERE")</v>
          </cell>
          <cell r="H242">
            <v>2.99</v>
          </cell>
          <cell r="I242">
            <v>2.69</v>
          </cell>
          <cell r="J242">
            <v>1.7</v>
          </cell>
          <cell r="K242">
            <v>1.3</v>
          </cell>
          <cell r="L242">
            <v>0.85</v>
          </cell>
          <cell r="M242">
            <v>0.69</v>
          </cell>
          <cell r="N242">
            <v>0.59</v>
          </cell>
          <cell r="O242" t="str">
            <v>CS-144-24-1</v>
          </cell>
          <cell r="P242">
            <v>36</v>
          </cell>
          <cell r="Q242">
            <v>144</v>
          </cell>
          <cell r="R242">
            <v>26.25</v>
          </cell>
          <cell r="S242">
            <v>12</v>
          </cell>
          <cell r="T242">
            <v>10.75</v>
          </cell>
          <cell r="U242" t="str">
            <v>1.959640</v>
          </cell>
          <cell r="V242">
            <v>24.84</v>
          </cell>
          <cell r="W242" t="str">
            <v>20764608016132</v>
          </cell>
          <cell r="X242">
            <v>24</v>
          </cell>
        </row>
        <row r="243">
          <cell r="B243">
            <v>1614</v>
          </cell>
          <cell r="C243" t="str">
            <v>BAZIC Metal Tip Correction Pen &amp; Correction Fluid (2/Pack)</v>
          </cell>
          <cell r="D243" t="str">
            <v>CORRECTION</v>
          </cell>
          <cell r="E243" t="str">
            <v>CHINA</v>
          </cell>
          <cell r="F243">
            <v>22197</v>
          </cell>
          <cell r="G243" t="str">
            <v>=HYPERLINK("http://www.bangkit.com/images/1614.jpg","CLICK HERE")</v>
          </cell>
          <cell r="H243">
            <v>2.99</v>
          </cell>
          <cell r="I243">
            <v>2.69</v>
          </cell>
          <cell r="J243">
            <v>1.7</v>
          </cell>
          <cell r="K243">
            <v>1.3</v>
          </cell>
          <cell r="L243">
            <v>0.85</v>
          </cell>
          <cell r="M243">
            <v>0.69</v>
          </cell>
          <cell r="N243">
            <v>0.59</v>
          </cell>
          <cell r="O243" t="str">
            <v>CS-144-24-1</v>
          </cell>
          <cell r="P243">
            <v>32</v>
          </cell>
          <cell r="Q243">
            <v>144</v>
          </cell>
          <cell r="R243">
            <v>24</v>
          </cell>
          <cell r="S243">
            <v>18.25</v>
          </cell>
          <cell r="T243">
            <v>8.75</v>
          </cell>
          <cell r="U243" t="str">
            <v>2.217880</v>
          </cell>
          <cell r="V243">
            <v>22.02</v>
          </cell>
          <cell r="W243" t="str">
            <v>20764608016149</v>
          </cell>
          <cell r="X243">
            <v>24</v>
          </cell>
        </row>
        <row r="244">
          <cell r="B244">
            <v>1615</v>
          </cell>
          <cell r="C244" t="str">
            <v>BAZIC 0.1 FL OZ (3 mL) Metal Tip Mini Correction Pen (3/Pack)</v>
          </cell>
          <cell r="D244" t="str">
            <v>CORRECTION</v>
          </cell>
          <cell r="E244" t="str">
            <v>CHINA</v>
          </cell>
          <cell r="F244">
            <v>8250</v>
          </cell>
          <cell r="G244" t="str">
            <v>=HYPERLINK("http://www.bangkit.com/images/1615.jpg","CLICK HERE")</v>
          </cell>
          <cell r="H244">
            <v>2.99</v>
          </cell>
          <cell r="I244">
            <v>2.69</v>
          </cell>
          <cell r="J244">
            <v>1.7</v>
          </cell>
          <cell r="K244">
            <v>1.3</v>
          </cell>
          <cell r="L244">
            <v>0.85</v>
          </cell>
          <cell r="M244">
            <v>0.69</v>
          </cell>
          <cell r="N244">
            <v>0.59</v>
          </cell>
          <cell r="O244" t="str">
            <v>CS-144-24-1</v>
          </cell>
          <cell r="P244">
            <v>36</v>
          </cell>
          <cell r="Q244">
            <v>144</v>
          </cell>
          <cell r="R244">
            <v>17.75</v>
          </cell>
          <cell r="S244">
            <v>17.75</v>
          </cell>
          <cell r="T244">
            <v>8</v>
          </cell>
          <cell r="U244" t="str">
            <v>1.458620</v>
          </cell>
          <cell r="V244">
            <v>14.58</v>
          </cell>
          <cell r="W244" t="str">
            <v>20764608016156</v>
          </cell>
          <cell r="X244">
            <v>24</v>
          </cell>
        </row>
        <row r="245">
          <cell r="B245">
            <v>1616</v>
          </cell>
          <cell r="C245" t="str">
            <v>BAZIC 0.17 FL OZ (5 mL) Metal Tip Mini Correction Pen (2/Pack)</v>
          </cell>
          <cell r="D245" t="str">
            <v>CORRECTION</v>
          </cell>
          <cell r="E245" t="str">
            <v>CHINA</v>
          </cell>
          <cell r="F245">
            <v>11090</v>
          </cell>
          <cell r="G245" t="str">
            <v>=HYPERLINK("http://www.bangkit.com/images/1616.jpg","CLICK HERE")</v>
          </cell>
          <cell r="H245">
            <v>1.99</v>
          </cell>
          <cell r="I245">
            <v>1.79</v>
          </cell>
          <cell r="J245">
            <v>1.3</v>
          </cell>
          <cell r="K245">
            <v>0.99</v>
          </cell>
          <cell r="L245">
            <v>0.79</v>
          </cell>
          <cell r="M245">
            <v>0.65</v>
          </cell>
          <cell r="N245">
            <v>0.55000000000000004</v>
          </cell>
          <cell r="O245" t="str">
            <v>CS-144-24-1</v>
          </cell>
          <cell r="P245">
            <v>60</v>
          </cell>
          <cell r="Q245">
            <v>144</v>
          </cell>
          <cell r="R245">
            <v>19</v>
          </cell>
          <cell r="S245">
            <v>14.75</v>
          </cell>
          <cell r="T245">
            <v>7</v>
          </cell>
          <cell r="U245" t="str">
            <v>1.135270</v>
          </cell>
          <cell r="V245">
            <v>13.06</v>
          </cell>
          <cell r="W245" t="str">
            <v>20764608016163</v>
          </cell>
          <cell r="X245">
            <v>24</v>
          </cell>
        </row>
        <row r="246">
          <cell r="B246">
            <v>1621</v>
          </cell>
          <cell r="C246" t="str">
            <v>BAZIC 0.2 FL OZ (7 mL) Metal Tip Correction Pen (2/Pack)</v>
          </cell>
          <cell r="D246" t="str">
            <v>CORRECTION</v>
          </cell>
          <cell r="E246" t="str">
            <v>CHINA</v>
          </cell>
          <cell r="F246">
            <v>7777</v>
          </cell>
          <cell r="G246" t="str">
            <v>=HYPERLINK("http://www.bangkit.com/images/1621.jpg","CLICK HERE")</v>
          </cell>
          <cell r="H246">
            <v>2.99</v>
          </cell>
          <cell r="I246">
            <v>2.69</v>
          </cell>
          <cell r="J246">
            <v>1.7</v>
          </cell>
          <cell r="K246">
            <v>1.3</v>
          </cell>
          <cell r="L246">
            <v>0.85</v>
          </cell>
          <cell r="M246">
            <v>0.69</v>
          </cell>
          <cell r="N246">
            <v>0.59</v>
          </cell>
          <cell r="O246" t="str">
            <v>CS-144-24-1</v>
          </cell>
          <cell r="P246">
            <v>48</v>
          </cell>
          <cell r="Q246">
            <v>144</v>
          </cell>
          <cell r="R246">
            <v>19.25</v>
          </cell>
          <cell r="S246">
            <v>15</v>
          </cell>
          <cell r="T246">
            <v>8.5</v>
          </cell>
          <cell r="U246" t="str">
            <v>1.420360</v>
          </cell>
          <cell r="V246">
            <v>16.32</v>
          </cell>
          <cell r="W246" t="str">
            <v>20764608016217</v>
          </cell>
          <cell r="X246">
            <v>24</v>
          </cell>
        </row>
        <row r="247">
          <cell r="B247">
            <v>1630</v>
          </cell>
          <cell r="C247" t="str">
            <v>BAZIC 5 mm x 394" Jumbo Correction Tape w/ Grip</v>
          </cell>
          <cell r="D247" t="str">
            <v>CORRECTION</v>
          </cell>
          <cell r="E247" t="str">
            <v>CHINA</v>
          </cell>
          <cell r="F247">
            <v>85372</v>
          </cell>
          <cell r="G247" t="str">
            <v>=HYPERLINK("http://www.bangkit.com/images/1630.jpg","CLICK HERE")</v>
          </cell>
          <cell r="H247">
            <v>2.99</v>
          </cell>
          <cell r="I247">
            <v>2.69</v>
          </cell>
          <cell r="J247">
            <v>1.7</v>
          </cell>
          <cell r="K247">
            <v>1.3</v>
          </cell>
          <cell r="L247">
            <v>0.85</v>
          </cell>
          <cell r="M247">
            <v>0.69</v>
          </cell>
          <cell r="N247">
            <v>0.59</v>
          </cell>
          <cell r="O247" t="str">
            <v>CS-144-24-1</v>
          </cell>
          <cell r="P247">
            <v>56</v>
          </cell>
          <cell r="Q247">
            <v>144</v>
          </cell>
          <cell r="R247">
            <v>19.75</v>
          </cell>
          <cell r="S247">
            <v>10.25</v>
          </cell>
          <cell r="T247">
            <v>10.25</v>
          </cell>
          <cell r="U247" t="str">
            <v>1.200800</v>
          </cell>
          <cell r="V247">
            <v>10.06</v>
          </cell>
          <cell r="W247" t="str">
            <v>20764608016309</v>
          </cell>
          <cell r="X247">
            <v>24</v>
          </cell>
        </row>
        <row r="248">
          <cell r="B248">
            <v>1631</v>
          </cell>
          <cell r="C248" t="str">
            <v>BAZIC 5 mm x 236" Correction Tape</v>
          </cell>
          <cell r="D248" t="str">
            <v>CORRECTION</v>
          </cell>
          <cell r="E248" t="str">
            <v>CHINA</v>
          </cell>
          <cell r="F248">
            <v>86593</v>
          </cell>
          <cell r="G248" t="str">
            <v>=HYPERLINK("http://www.bangkit.com/images/1631.jpg","CLICK HERE")</v>
          </cell>
          <cell r="H248">
            <v>1.99</v>
          </cell>
          <cell r="I248">
            <v>1.79</v>
          </cell>
          <cell r="J248">
            <v>1.2</v>
          </cell>
          <cell r="K248">
            <v>0.89</v>
          </cell>
          <cell r="L248">
            <v>0.75</v>
          </cell>
          <cell r="M248">
            <v>0.59</v>
          </cell>
          <cell r="N248">
            <v>0.49</v>
          </cell>
          <cell r="O248" t="str">
            <v>CS-144-24-1</v>
          </cell>
          <cell r="P248">
            <v>60</v>
          </cell>
          <cell r="Q248">
            <v>144</v>
          </cell>
          <cell r="R248">
            <v>17</v>
          </cell>
          <cell r="S248">
            <v>10.75</v>
          </cell>
          <cell r="T248">
            <v>9</v>
          </cell>
          <cell r="U248" t="str">
            <v>0.951820</v>
          </cell>
          <cell r="V248">
            <v>8.26</v>
          </cell>
          <cell r="W248" t="str">
            <v>20764608016316</v>
          </cell>
          <cell r="X248">
            <v>24</v>
          </cell>
        </row>
        <row r="249">
          <cell r="B249">
            <v>1632</v>
          </cell>
          <cell r="C249" t="str">
            <v>BAZIC 5 mm x 236" Fashion Mini Correction Tape</v>
          </cell>
          <cell r="D249" t="str">
            <v>CORRECTION</v>
          </cell>
          <cell r="E249" t="str">
            <v>CHINA</v>
          </cell>
          <cell r="F249">
            <v>57646</v>
          </cell>
          <cell r="G249" t="str">
            <v>=HYPERLINK("http://www.bangkit.com/images/1632.jpg","CLICK HERE")</v>
          </cell>
          <cell r="H249">
            <v>1.99</v>
          </cell>
          <cell r="I249">
            <v>1.79</v>
          </cell>
          <cell r="J249">
            <v>1.2</v>
          </cell>
          <cell r="K249">
            <v>0.89</v>
          </cell>
          <cell r="L249">
            <v>0.75</v>
          </cell>
          <cell r="M249">
            <v>0.59</v>
          </cell>
          <cell r="N249">
            <v>0.49</v>
          </cell>
          <cell r="O249" t="str">
            <v>CS-144-24-1</v>
          </cell>
          <cell r="P249">
            <v>105</v>
          </cell>
          <cell r="Q249">
            <v>144</v>
          </cell>
          <cell r="R249">
            <v>15</v>
          </cell>
          <cell r="S249">
            <v>10.5</v>
          </cell>
          <cell r="T249">
            <v>8.25</v>
          </cell>
          <cell r="U249" t="str">
            <v>0.751950</v>
          </cell>
          <cell r="V249">
            <v>6.56</v>
          </cell>
          <cell r="W249" t="str">
            <v>20764608016323</v>
          </cell>
          <cell r="X249">
            <v>24</v>
          </cell>
        </row>
        <row r="250">
          <cell r="B250">
            <v>1633</v>
          </cell>
          <cell r="C250" t="str">
            <v>BAZIC 5 mm x 236" Mini Correction Tape with Protective Cap</v>
          </cell>
          <cell r="D250" t="str">
            <v>CORRECTION</v>
          </cell>
          <cell r="E250" t="str">
            <v>CHINA</v>
          </cell>
          <cell r="F250">
            <v>35412</v>
          </cell>
          <cell r="G250" t="str">
            <v>=HYPERLINK("http://www.bangkit.com/images/1633.jpg","CLICK HERE")</v>
          </cell>
          <cell r="H250">
            <v>2.99</v>
          </cell>
          <cell r="I250">
            <v>2.69</v>
          </cell>
          <cell r="J250">
            <v>1.7</v>
          </cell>
          <cell r="K250">
            <v>1.3</v>
          </cell>
          <cell r="L250">
            <v>0.85</v>
          </cell>
          <cell r="M250">
            <v>0.69</v>
          </cell>
          <cell r="N250">
            <v>0.59</v>
          </cell>
          <cell r="O250" t="str">
            <v>CS-144-24-1</v>
          </cell>
          <cell r="P250">
            <v>90</v>
          </cell>
          <cell r="Q250">
            <v>144</v>
          </cell>
          <cell r="R250">
            <v>15.75</v>
          </cell>
          <cell r="S250">
            <v>11</v>
          </cell>
          <cell r="T250">
            <v>7.5</v>
          </cell>
          <cell r="U250" t="str">
            <v>0.751950</v>
          </cell>
          <cell r="V250">
            <v>6.8</v>
          </cell>
          <cell r="W250" t="str">
            <v>20764608016330</v>
          </cell>
          <cell r="X250">
            <v>24</v>
          </cell>
        </row>
        <row r="251">
          <cell r="B251">
            <v>1634</v>
          </cell>
          <cell r="C251" t="str">
            <v>BAZIC 5 mm x 196" Retractable Correction Tape</v>
          </cell>
          <cell r="D251" t="str">
            <v>CORRECTION</v>
          </cell>
          <cell r="E251" t="str">
            <v>CHINA</v>
          </cell>
          <cell r="F251">
            <v>32564</v>
          </cell>
          <cell r="G251" t="str">
            <v>=HYPERLINK("http://www.bangkit.com/images/1634.jpg","CLICK HERE")</v>
          </cell>
          <cell r="H251">
            <v>2.99</v>
          </cell>
          <cell r="I251">
            <v>2.69</v>
          </cell>
          <cell r="J251">
            <v>1.7</v>
          </cell>
          <cell r="K251">
            <v>1.3</v>
          </cell>
          <cell r="L251">
            <v>0.95</v>
          </cell>
          <cell r="M251">
            <v>0.75</v>
          </cell>
          <cell r="N251">
            <v>0.65</v>
          </cell>
          <cell r="O251" t="str">
            <v>CS-144-24-1</v>
          </cell>
          <cell r="P251">
            <v>60</v>
          </cell>
          <cell r="Q251">
            <v>144</v>
          </cell>
          <cell r="R251">
            <v>14.5</v>
          </cell>
          <cell r="S251">
            <v>13.5</v>
          </cell>
          <cell r="T251">
            <v>9.75</v>
          </cell>
          <cell r="U251" t="str">
            <v>1.104490</v>
          </cell>
          <cell r="V251">
            <v>11.28</v>
          </cell>
          <cell r="W251" t="str">
            <v>20764608016347</v>
          </cell>
          <cell r="X251">
            <v>24</v>
          </cell>
        </row>
        <row r="252">
          <cell r="B252">
            <v>1635</v>
          </cell>
          <cell r="C252" t="str">
            <v>BAZIC Crystal 5 mm x 236" Correction Tape</v>
          </cell>
          <cell r="D252" t="str">
            <v>CORRECTION</v>
          </cell>
          <cell r="E252" t="str">
            <v>CHINA</v>
          </cell>
          <cell r="F252">
            <v>6386</v>
          </cell>
          <cell r="G252" t="str">
            <v>=HYPERLINK("http://www.bangkit.com/images/1635.jpg","CLICK HERE")</v>
          </cell>
          <cell r="H252">
            <v>2.99</v>
          </cell>
          <cell r="I252">
            <v>2.69</v>
          </cell>
          <cell r="J252">
            <v>1.7</v>
          </cell>
          <cell r="K252">
            <v>1.3</v>
          </cell>
          <cell r="L252">
            <v>0.85</v>
          </cell>
          <cell r="M252">
            <v>0.69</v>
          </cell>
          <cell r="N252">
            <v>0.59</v>
          </cell>
          <cell r="O252" t="str">
            <v>CS-144-24-1</v>
          </cell>
          <cell r="P252">
            <v>75</v>
          </cell>
          <cell r="Q252">
            <v>144</v>
          </cell>
          <cell r="R252">
            <v>12.75</v>
          </cell>
          <cell r="S252">
            <v>12.5</v>
          </cell>
          <cell r="T252">
            <v>9.5</v>
          </cell>
          <cell r="U252" t="str">
            <v>0.876190</v>
          </cell>
          <cell r="V252">
            <v>8.6199999999999992</v>
          </cell>
          <cell r="W252" t="str">
            <v>20764608016354</v>
          </cell>
          <cell r="X252">
            <v>24</v>
          </cell>
        </row>
        <row r="253">
          <cell r="B253">
            <v>1636</v>
          </cell>
          <cell r="C253" t="str">
            <v>BAZIC 5 mm x 236" Correction Tape w/ Grip</v>
          </cell>
          <cell r="D253" t="str">
            <v>CORRECTION</v>
          </cell>
          <cell r="E253" t="str">
            <v>CHINA</v>
          </cell>
          <cell r="F253">
            <v>7413</v>
          </cell>
          <cell r="G253" t="str">
            <v>=HYPERLINK("http://www.bangkit.com/images/1636.jpg","CLICK HERE")</v>
          </cell>
          <cell r="H253">
            <v>2.99</v>
          </cell>
          <cell r="I253">
            <v>2.69</v>
          </cell>
          <cell r="J253">
            <v>1.7</v>
          </cell>
          <cell r="K253">
            <v>1.3</v>
          </cell>
          <cell r="L253">
            <v>0.85</v>
          </cell>
          <cell r="M253">
            <v>0.69</v>
          </cell>
          <cell r="N253">
            <v>0.59</v>
          </cell>
          <cell r="O253" t="str">
            <v>CS-144-24-1</v>
          </cell>
          <cell r="P253">
            <v>60</v>
          </cell>
          <cell r="Q253">
            <v>144</v>
          </cell>
          <cell r="R253">
            <v>15.75</v>
          </cell>
          <cell r="S253">
            <v>12.5</v>
          </cell>
          <cell r="T253">
            <v>9.5</v>
          </cell>
          <cell r="U253" t="str">
            <v>1.082360</v>
          </cell>
          <cell r="V253">
            <v>9.6199999999999992</v>
          </cell>
          <cell r="W253" t="str">
            <v>20764608016361</v>
          </cell>
          <cell r="X253">
            <v>24</v>
          </cell>
        </row>
        <row r="254">
          <cell r="B254">
            <v>1638</v>
          </cell>
          <cell r="C254" t="str">
            <v>BAZIC 5 mm x 394" Jumbo Correction Tape w/ Two Way Applicator</v>
          </cell>
          <cell r="D254" t="str">
            <v>CORRECTION</v>
          </cell>
          <cell r="E254" t="str">
            <v>CHINA</v>
          </cell>
          <cell r="F254">
            <v>49997</v>
          </cell>
          <cell r="G254" t="str">
            <v>=HYPERLINK("http://www.bangkit.com/images/1638.jpg","CLICK HERE")</v>
          </cell>
          <cell r="H254">
            <v>2.99</v>
          </cell>
          <cell r="I254">
            <v>2.69</v>
          </cell>
          <cell r="J254">
            <v>1.7</v>
          </cell>
          <cell r="K254">
            <v>1.3</v>
          </cell>
          <cell r="L254">
            <v>0.85</v>
          </cell>
          <cell r="M254">
            <v>0.69</v>
          </cell>
          <cell r="N254">
            <v>0.59</v>
          </cell>
          <cell r="O254" t="str">
            <v>CS-144-24-1</v>
          </cell>
          <cell r="P254">
            <v>48</v>
          </cell>
          <cell r="Q254">
            <v>144</v>
          </cell>
          <cell r="R254">
            <v>20.25</v>
          </cell>
          <cell r="S254">
            <v>11.25</v>
          </cell>
          <cell r="T254">
            <v>10.75</v>
          </cell>
          <cell r="U254" t="str">
            <v>1.417240</v>
          </cell>
          <cell r="V254">
            <v>11.36</v>
          </cell>
          <cell r="W254" t="str">
            <v>20764608016385</v>
          </cell>
          <cell r="X254">
            <v>24</v>
          </cell>
        </row>
        <row r="255">
          <cell r="B255">
            <v>1639</v>
          </cell>
          <cell r="C255" t="str">
            <v>BAZIC 5 mm x 236" Retractable Correction Tape</v>
          </cell>
          <cell r="D255" t="str">
            <v>NEW ITEMS</v>
          </cell>
          <cell r="E255" t="str">
            <v>CHINA</v>
          </cell>
          <cell r="F255">
            <v>0</v>
          </cell>
          <cell r="G255" t="str">
            <v>=HYPERLINK("http://www.bangkit.com/images/","CLICK HERE")</v>
          </cell>
          <cell r="H255">
            <v>2.99</v>
          </cell>
          <cell r="I255">
            <v>2.69</v>
          </cell>
          <cell r="J255">
            <v>1.45</v>
          </cell>
          <cell r="K255">
            <v>1.1000000000000001</v>
          </cell>
          <cell r="L255">
            <v>0.85</v>
          </cell>
          <cell r="M255">
            <v>0.69</v>
          </cell>
          <cell r="N255">
            <v>0.59</v>
          </cell>
          <cell r="O255" t="str">
            <v>CS-144-24-1</v>
          </cell>
          <cell r="P255">
            <v>48</v>
          </cell>
          <cell r="Q255">
            <v>144</v>
          </cell>
          <cell r="R255">
            <v>0</v>
          </cell>
          <cell r="S255">
            <v>0</v>
          </cell>
          <cell r="T255">
            <v>0</v>
          </cell>
          <cell r="U255" t="str">
            <v>0.000000</v>
          </cell>
          <cell r="V255">
            <v>0</v>
          </cell>
          <cell r="W255" t="str">
            <v>20764608019119</v>
          </cell>
          <cell r="X255">
            <v>24</v>
          </cell>
        </row>
        <row r="256">
          <cell r="B256">
            <v>17000</v>
          </cell>
          <cell r="C256" t="str">
            <v>BAZIC Magical Fantasy Series 10-Color Pen</v>
          </cell>
          <cell r="D256" t="str">
            <v>PENS - BALLPOINT</v>
          </cell>
          <cell r="E256" t="str">
            <v>CHINA</v>
          </cell>
          <cell r="F256">
            <v>44910</v>
          </cell>
          <cell r="G256" t="str">
            <v>=HYPERLINK("http://www.bangkit.com/images/17000.jpg","CLICK HERE")</v>
          </cell>
          <cell r="H256">
            <v>2.99</v>
          </cell>
          <cell r="I256">
            <v>2.69</v>
          </cell>
          <cell r="J256">
            <v>1.7</v>
          </cell>
          <cell r="K256">
            <v>1.3</v>
          </cell>
          <cell r="L256">
            <v>0.95</v>
          </cell>
          <cell r="M256">
            <v>0.79</v>
          </cell>
          <cell r="N256">
            <v>0.69</v>
          </cell>
          <cell r="O256" t="str">
            <v>CS-144-24-1</v>
          </cell>
          <cell r="P256">
            <v>60</v>
          </cell>
          <cell r="Q256">
            <v>144</v>
          </cell>
          <cell r="R256">
            <v>17.75</v>
          </cell>
          <cell r="S256">
            <v>14.25</v>
          </cell>
          <cell r="T256">
            <v>8</v>
          </cell>
          <cell r="U256" t="str">
            <v>1.171010</v>
          </cell>
          <cell r="V256">
            <v>12.4</v>
          </cell>
          <cell r="W256" t="str">
            <v>20764608170001</v>
          </cell>
          <cell r="X256">
            <v>24</v>
          </cell>
        </row>
        <row r="257">
          <cell r="B257">
            <v>17001</v>
          </cell>
          <cell r="C257" t="str">
            <v>BAZIC Space Monster Series 10-Color Pen</v>
          </cell>
          <cell r="D257" t="str">
            <v>PENS - BALLPOINT</v>
          </cell>
          <cell r="E257" t="str">
            <v>CHINA</v>
          </cell>
          <cell r="F257">
            <v>47715</v>
          </cell>
          <cell r="G257" t="str">
            <v>=HYPERLINK("http://www.bangkit.com/images/17001.jpg","CLICK HERE")</v>
          </cell>
          <cell r="H257">
            <v>2.99</v>
          </cell>
          <cell r="I257">
            <v>2.69</v>
          </cell>
          <cell r="J257">
            <v>1.7</v>
          </cell>
          <cell r="K257">
            <v>1.3</v>
          </cell>
          <cell r="L257">
            <v>0.95</v>
          </cell>
          <cell r="M257">
            <v>0.79</v>
          </cell>
          <cell r="N257">
            <v>0.69</v>
          </cell>
          <cell r="O257" t="str">
            <v>CS-144-24-1</v>
          </cell>
          <cell r="P257">
            <v>60</v>
          </cell>
          <cell r="Q257">
            <v>144</v>
          </cell>
          <cell r="R257">
            <v>18</v>
          </cell>
          <cell r="S257">
            <v>14</v>
          </cell>
          <cell r="T257">
            <v>8.25</v>
          </cell>
          <cell r="U257" t="str">
            <v>1.203130</v>
          </cell>
          <cell r="V257">
            <v>12.68</v>
          </cell>
          <cell r="W257" t="str">
            <v>20764608170018</v>
          </cell>
          <cell r="X257">
            <v>24</v>
          </cell>
        </row>
        <row r="258">
          <cell r="B258">
            <v>17007</v>
          </cell>
          <cell r="C258" t="str">
            <v>BAZIC Arrow Black Stick Pen (10/Pack)</v>
          </cell>
          <cell r="D258" t="str">
            <v>PENS - BALLPOINT</v>
          </cell>
          <cell r="E258" t="str">
            <v>CHINA</v>
          </cell>
          <cell r="F258">
            <v>30554</v>
          </cell>
          <cell r="G258" t="str">
            <v>=HYPERLINK("http://www.bangkit.com/images/17007.jpg","CLICK HERE")</v>
          </cell>
          <cell r="H258">
            <v>2.99</v>
          </cell>
          <cell r="I258">
            <v>2.69</v>
          </cell>
          <cell r="J258">
            <v>1.7</v>
          </cell>
          <cell r="K258">
            <v>1.3</v>
          </cell>
          <cell r="L258">
            <v>0.85</v>
          </cell>
          <cell r="M258">
            <v>0.69</v>
          </cell>
          <cell r="N258">
            <v>0.59</v>
          </cell>
          <cell r="O258" t="str">
            <v>CS-144-24-1</v>
          </cell>
          <cell r="P258">
            <v>54</v>
          </cell>
          <cell r="Q258">
            <v>144</v>
          </cell>
          <cell r="R258">
            <v>19.75</v>
          </cell>
          <cell r="S258">
            <v>11</v>
          </cell>
          <cell r="T258">
            <v>10.25</v>
          </cell>
          <cell r="U258" t="str">
            <v>1.288670</v>
          </cell>
          <cell r="V258">
            <v>21.48</v>
          </cell>
          <cell r="W258" t="str">
            <v>20764608170070</v>
          </cell>
          <cell r="X258">
            <v>24</v>
          </cell>
        </row>
        <row r="259">
          <cell r="B259">
            <v>17008</v>
          </cell>
          <cell r="C259" t="str">
            <v>BAZIC Arrow Assorted Color Stick Pen (10/Pack)</v>
          </cell>
          <cell r="D259" t="str">
            <v>PENS - BALLPOINT</v>
          </cell>
          <cell r="E259" t="str">
            <v>CHINA</v>
          </cell>
          <cell r="F259">
            <v>27874</v>
          </cell>
          <cell r="G259" t="str">
            <v>=HYPERLINK("http://www.bangkit.com/images/17008.jpg","CLICK HERE")</v>
          </cell>
          <cell r="H259">
            <v>2.99</v>
          </cell>
          <cell r="I259">
            <v>2.69</v>
          </cell>
          <cell r="J259">
            <v>1.7</v>
          </cell>
          <cell r="K259">
            <v>1.3</v>
          </cell>
          <cell r="L259">
            <v>0.85</v>
          </cell>
          <cell r="M259">
            <v>0.69</v>
          </cell>
          <cell r="N259">
            <v>0.59</v>
          </cell>
          <cell r="O259" t="str">
            <v>CS-144-24-1</v>
          </cell>
          <cell r="P259">
            <v>54</v>
          </cell>
          <cell r="Q259">
            <v>144</v>
          </cell>
          <cell r="R259">
            <v>19.75</v>
          </cell>
          <cell r="S259">
            <v>10.75</v>
          </cell>
          <cell r="T259">
            <v>10.5</v>
          </cell>
          <cell r="U259" t="str">
            <v>1.290090</v>
          </cell>
          <cell r="V259">
            <v>21.56</v>
          </cell>
          <cell r="W259" t="str">
            <v>20764608170087</v>
          </cell>
          <cell r="X259">
            <v>24</v>
          </cell>
        </row>
        <row r="260">
          <cell r="B260">
            <v>17009</v>
          </cell>
          <cell r="C260" t="str">
            <v>BAZIC Jetz 1.4 mm Tip Black FUSE Tech Ink Pen w/ Cushion Grip (5/Pack)</v>
          </cell>
          <cell r="D260" t="str">
            <v>PENS - FUSE TECH INK</v>
          </cell>
          <cell r="E260" t="str">
            <v>INDIA</v>
          </cell>
          <cell r="F260">
            <v>0</v>
          </cell>
          <cell r="G260" t="str">
            <v>=HYPERLINK("http://www.bangkit.com/images/17009.jpg","CLICK HERE")</v>
          </cell>
          <cell r="H260">
            <v>2.99</v>
          </cell>
          <cell r="I260">
            <v>2.69</v>
          </cell>
          <cell r="J260">
            <v>1.7</v>
          </cell>
          <cell r="K260">
            <v>1.3</v>
          </cell>
          <cell r="L260">
            <v>0.95</v>
          </cell>
          <cell r="M260">
            <v>0.79</v>
          </cell>
          <cell r="N260">
            <v>0.69</v>
          </cell>
          <cell r="O260" t="str">
            <v>CS-144-24-1</v>
          </cell>
          <cell r="P260">
            <v>40</v>
          </cell>
          <cell r="Q260">
            <v>144</v>
          </cell>
          <cell r="R260">
            <v>25</v>
          </cell>
          <cell r="S260">
            <v>13.779500000000001</v>
          </cell>
          <cell r="T260">
            <v>8.7007899999999996</v>
          </cell>
          <cell r="U260" t="str">
            <v>1.734560</v>
          </cell>
          <cell r="V260">
            <v>17.923580000000001</v>
          </cell>
          <cell r="W260" t="str">
            <v>20764608170094</v>
          </cell>
          <cell r="X260">
            <v>24</v>
          </cell>
        </row>
        <row r="261">
          <cell r="B261">
            <v>17010</v>
          </cell>
          <cell r="C261" t="str">
            <v>BAZIC Jetz 1.4 mm Tip Asst. Color FUSE Tech Ink Pen w/ Cushion Grip (5/Pack)</v>
          </cell>
          <cell r="D261" t="str">
            <v>PENS - FUSE TECH INK</v>
          </cell>
          <cell r="E261" t="str">
            <v>INDIA</v>
          </cell>
          <cell r="F261">
            <v>21</v>
          </cell>
          <cell r="G261" t="str">
            <v>=HYPERLINK("http://www.bangkit.com/images/17010.jpg","CLICK HERE")</v>
          </cell>
          <cell r="H261">
            <v>2.99</v>
          </cell>
          <cell r="I261">
            <v>2.69</v>
          </cell>
          <cell r="J261">
            <v>1.7</v>
          </cell>
          <cell r="K261">
            <v>1.3</v>
          </cell>
          <cell r="L261">
            <v>0.95</v>
          </cell>
          <cell r="M261">
            <v>0.79</v>
          </cell>
          <cell r="N261">
            <v>0.69</v>
          </cell>
          <cell r="O261" t="str">
            <v>CS-144-24-1</v>
          </cell>
          <cell r="P261">
            <v>40</v>
          </cell>
          <cell r="Q261">
            <v>144</v>
          </cell>
          <cell r="R261">
            <v>25</v>
          </cell>
          <cell r="S261">
            <v>13.779500000000001</v>
          </cell>
          <cell r="T261">
            <v>8.7007899999999996</v>
          </cell>
          <cell r="U261" t="str">
            <v>1.734560</v>
          </cell>
          <cell r="V261">
            <v>17.923580000000001</v>
          </cell>
          <cell r="W261" t="str">
            <v>20764608170100</v>
          </cell>
          <cell r="X261">
            <v>24</v>
          </cell>
        </row>
        <row r="262">
          <cell r="B262">
            <v>17012</v>
          </cell>
          <cell r="C262" t="str">
            <v>BAZIC Maxxon 1.4 mm Tip Black FUSE Tech Ink Retractable Pen w/ Cushion Grip (4/Pack)</v>
          </cell>
          <cell r="D262" t="str">
            <v>PENS - FUSE TECH INK</v>
          </cell>
          <cell r="E262" t="str">
            <v>INDIA</v>
          </cell>
          <cell r="F262">
            <v>15</v>
          </cell>
          <cell r="G262" t="str">
            <v>=HYPERLINK("http://www.bangkit.com/images/17012.jpg","CLICK HERE")</v>
          </cell>
          <cell r="H262">
            <v>2.99</v>
          </cell>
          <cell r="I262">
            <v>2.69</v>
          </cell>
          <cell r="J262">
            <v>1.95</v>
          </cell>
          <cell r="K262">
            <v>1.5</v>
          </cell>
          <cell r="L262">
            <v>1.3</v>
          </cell>
          <cell r="M262">
            <v>1</v>
          </cell>
          <cell r="N262">
            <v>0.8</v>
          </cell>
          <cell r="O262" t="str">
            <v>CS-144-24-1</v>
          </cell>
          <cell r="P262">
            <v>36</v>
          </cell>
          <cell r="Q262">
            <v>144</v>
          </cell>
          <cell r="R262">
            <v>23.031500000000001</v>
          </cell>
          <cell r="S262">
            <v>16.1417</v>
          </cell>
          <cell r="T262">
            <v>8.7007899999999996</v>
          </cell>
          <cell r="U262" t="str">
            <v>1.871920</v>
          </cell>
          <cell r="V262">
            <v>18.629059999999999</v>
          </cell>
          <cell r="W262" t="str">
            <v>20764608170124</v>
          </cell>
          <cell r="X262">
            <v>24</v>
          </cell>
        </row>
        <row r="263">
          <cell r="B263">
            <v>17013</v>
          </cell>
          <cell r="C263" t="str">
            <v>BAZIC Maxxon 1.4 mm Tip Asst. Color FUSE Tech Ink Retractable Pen w/ Cushion Grip (4/Pack)</v>
          </cell>
          <cell r="D263" t="str">
            <v>PENS - FUSE TECH INK</v>
          </cell>
          <cell r="E263" t="str">
            <v>INDIA</v>
          </cell>
          <cell r="F263">
            <v>10</v>
          </cell>
          <cell r="G263" t="str">
            <v>=HYPERLINK("http://www.bangkit.com/images/17013.jpg","CLICK HERE")</v>
          </cell>
          <cell r="H263">
            <v>2.99</v>
          </cell>
          <cell r="I263">
            <v>2.69</v>
          </cell>
          <cell r="J263">
            <v>1.95</v>
          </cell>
          <cell r="K263">
            <v>1.5</v>
          </cell>
          <cell r="L263">
            <v>1.3</v>
          </cell>
          <cell r="M263">
            <v>1</v>
          </cell>
          <cell r="N263">
            <v>0.8</v>
          </cell>
          <cell r="O263" t="str">
            <v>CS-144-24-1</v>
          </cell>
          <cell r="P263">
            <v>36</v>
          </cell>
          <cell r="Q263">
            <v>144</v>
          </cell>
          <cell r="R263">
            <v>23.031500000000001</v>
          </cell>
          <cell r="S263">
            <v>16.1417</v>
          </cell>
          <cell r="T263">
            <v>8.7007899999999996</v>
          </cell>
          <cell r="U263" t="str">
            <v>1.871920</v>
          </cell>
          <cell r="V263">
            <v>18.629059999999999</v>
          </cell>
          <cell r="W263" t="str">
            <v>20764608170131</v>
          </cell>
          <cell r="X263">
            <v>24</v>
          </cell>
        </row>
        <row r="264">
          <cell r="B264">
            <v>17016</v>
          </cell>
          <cell r="C264" t="str">
            <v>BAZIC Fiero Black Fiber Tip Fineliner Pen (4/Pack)</v>
          </cell>
          <cell r="D264" t="str">
            <v>PENS - FIBER TIP</v>
          </cell>
          <cell r="E264" t="str">
            <v>PAKISTAN</v>
          </cell>
          <cell r="F264">
            <v>13275</v>
          </cell>
          <cell r="G264" t="str">
            <v>=HYPERLINK("http://www.bangkit.com/images/17016.jpg","CLICK HERE")</v>
          </cell>
          <cell r="H264">
            <v>2.99</v>
          </cell>
          <cell r="I264">
            <v>2.69</v>
          </cell>
          <cell r="J264">
            <v>1.7</v>
          </cell>
          <cell r="K264">
            <v>1.3</v>
          </cell>
          <cell r="L264">
            <v>0.95</v>
          </cell>
          <cell r="M264">
            <v>0.79</v>
          </cell>
          <cell r="N264">
            <v>0.69</v>
          </cell>
          <cell r="O264" t="str">
            <v>CS-144-24-1</v>
          </cell>
          <cell r="P264">
            <v>36</v>
          </cell>
          <cell r="Q264">
            <v>144</v>
          </cell>
          <cell r="R264">
            <v>19</v>
          </cell>
          <cell r="S264">
            <v>17.5</v>
          </cell>
          <cell r="T264">
            <v>8</v>
          </cell>
          <cell r="U264" t="str">
            <v>1.539350</v>
          </cell>
          <cell r="V264">
            <v>16.239999999999998</v>
          </cell>
          <cell r="W264" t="str">
            <v>20764608170162</v>
          </cell>
          <cell r="X264">
            <v>24</v>
          </cell>
        </row>
        <row r="265">
          <cell r="B265">
            <v>17017</v>
          </cell>
          <cell r="C265" t="str">
            <v>BAZIC Fiero Blue Fiber Tip Fineliner Pen (4/Pack)</v>
          </cell>
          <cell r="D265" t="str">
            <v>PENS - FIBER TIP</v>
          </cell>
          <cell r="E265" t="str">
            <v>PAKISTAN</v>
          </cell>
          <cell r="F265">
            <v>5304</v>
          </cell>
          <cell r="G265" t="str">
            <v>=HYPERLINK("http://www.bangkit.com/images/17017.jpg","CLICK HERE")</v>
          </cell>
          <cell r="H265">
            <v>2.99</v>
          </cell>
          <cell r="I265">
            <v>2.69</v>
          </cell>
          <cell r="J265">
            <v>1.7</v>
          </cell>
          <cell r="K265">
            <v>1.3</v>
          </cell>
          <cell r="L265">
            <v>0.95</v>
          </cell>
          <cell r="M265">
            <v>0.79</v>
          </cell>
          <cell r="N265">
            <v>0.69</v>
          </cell>
          <cell r="O265" t="str">
            <v>CS-144-24-1</v>
          </cell>
          <cell r="P265">
            <v>36</v>
          </cell>
          <cell r="Q265">
            <v>144</v>
          </cell>
          <cell r="R265">
            <v>19</v>
          </cell>
          <cell r="S265">
            <v>17.5</v>
          </cell>
          <cell r="T265">
            <v>8</v>
          </cell>
          <cell r="U265" t="str">
            <v>1.539350</v>
          </cell>
          <cell r="V265">
            <v>15.96</v>
          </cell>
          <cell r="W265" t="str">
            <v>20764608170179</v>
          </cell>
          <cell r="X265">
            <v>24</v>
          </cell>
        </row>
        <row r="266">
          <cell r="B266" t="str">
            <v>17018-A</v>
          </cell>
          <cell r="C266" t="str">
            <v>BAZIC Fiero Red Fiber Tip Fineliner Pen (4/Pack)</v>
          </cell>
          <cell r="D266" t="str">
            <v>PENS - FIBER TIP</v>
          </cell>
          <cell r="E266" t="str">
            <v>PAKISTAN</v>
          </cell>
          <cell r="F266">
            <v>1464</v>
          </cell>
          <cell r="G266" t="str">
            <v>=HYPERLINK("http://www.bangkit.com/images/17018.jpg","CLICK HERE")</v>
          </cell>
          <cell r="H266">
            <v>2.99</v>
          </cell>
          <cell r="I266">
            <v>2.69</v>
          </cell>
          <cell r="J266">
            <v>1.7</v>
          </cell>
          <cell r="K266">
            <v>1.3</v>
          </cell>
          <cell r="L266">
            <v>0.95</v>
          </cell>
          <cell r="M266">
            <v>0.79</v>
          </cell>
          <cell r="N266">
            <v>0.69</v>
          </cell>
          <cell r="O266" t="str">
            <v>CS-144-24-1</v>
          </cell>
          <cell r="P266">
            <v>36</v>
          </cell>
          <cell r="Q266">
            <v>144</v>
          </cell>
          <cell r="R266">
            <v>19</v>
          </cell>
          <cell r="S266">
            <v>17.5</v>
          </cell>
          <cell r="T266">
            <v>8.25</v>
          </cell>
          <cell r="U266" t="str">
            <v>1.587460</v>
          </cell>
          <cell r="V266">
            <v>16.52</v>
          </cell>
          <cell r="W266" t="str">
            <v>40764608170180</v>
          </cell>
          <cell r="X266">
            <v>24</v>
          </cell>
        </row>
        <row r="267">
          <cell r="B267">
            <v>17019</v>
          </cell>
          <cell r="C267" t="str">
            <v>BAZIC Harper Dual Hole Square Sharpener w/ Receptacle</v>
          </cell>
          <cell r="D267" t="str">
            <v>DISCONTINUE</v>
          </cell>
          <cell r="E267" t="str">
            <v>CHINA</v>
          </cell>
          <cell r="F267">
            <v>0</v>
          </cell>
          <cell r="G267" t="str">
            <v>=HYPERLINK("http://www.bangkit.com/images/17019.jpg","CLICK HERE")</v>
          </cell>
          <cell r="H267">
            <v>1.99</v>
          </cell>
          <cell r="I267">
            <v>1.69</v>
          </cell>
          <cell r="J267">
            <v>1.3</v>
          </cell>
          <cell r="K267">
            <v>0.99</v>
          </cell>
          <cell r="L267">
            <v>0.79</v>
          </cell>
          <cell r="M267">
            <v>0.65</v>
          </cell>
          <cell r="N267">
            <v>0.55000000000000004</v>
          </cell>
          <cell r="O267" t="str">
            <v>CS-144-24-1</v>
          </cell>
          <cell r="P267">
            <v>32</v>
          </cell>
          <cell r="Q267">
            <v>144</v>
          </cell>
          <cell r="R267">
            <v>26.75</v>
          </cell>
          <cell r="S267">
            <v>11.5</v>
          </cell>
          <cell r="T267">
            <v>9</v>
          </cell>
          <cell r="U267" t="str">
            <v>1.602210</v>
          </cell>
          <cell r="V267">
            <v>18.899999999999999</v>
          </cell>
          <cell r="W267" t="str">
            <v>20764608170193</v>
          </cell>
          <cell r="X267">
            <v>24</v>
          </cell>
        </row>
        <row r="268">
          <cell r="B268">
            <v>1702</v>
          </cell>
          <cell r="C268" t="str">
            <v>BAZIC Dayton Black Rollerball Pen with Metal Clip (3/Pack)</v>
          </cell>
          <cell r="D268" t="str">
            <v>PENS - ROLLER</v>
          </cell>
          <cell r="E268" t="str">
            <v>CHINA</v>
          </cell>
          <cell r="F268">
            <v>1220</v>
          </cell>
          <cell r="G268" t="str">
            <v>=HYPERLINK("http://www.bangkit.com/images/1702.jpg","CLICK HERE")</v>
          </cell>
          <cell r="H268">
            <v>2.99</v>
          </cell>
          <cell r="I268">
            <v>2.69</v>
          </cell>
          <cell r="J268">
            <v>1.7</v>
          </cell>
          <cell r="K268">
            <v>1.3</v>
          </cell>
          <cell r="L268">
            <v>0.95</v>
          </cell>
          <cell r="M268">
            <v>0.79</v>
          </cell>
          <cell r="N268">
            <v>0.69</v>
          </cell>
          <cell r="O268" t="str">
            <v>CS-144-24-1</v>
          </cell>
          <cell r="P268">
            <v>42</v>
          </cell>
          <cell r="Q268">
            <v>144</v>
          </cell>
          <cell r="R268">
            <v>24.5</v>
          </cell>
          <cell r="S268">
            <v>10.5</v>
          </cell>
          <cell r="T268">
            <v>8.5</v>
          </cell>
          <cell r="U268" t="str">
            <v>1.265410</v>
          </cell>
          <cell r="V268">
            <v>14.92</v>
          </cell>
          <cell r="W268" t="str">
            <v>20764608017023</v>
          </cell>
          <cell r="X268">
            <v>24</v>
          </cell>
        </row>
        <row r="269">
          <cell r="B269">
            <v>17020</v>
          </cell>
          <cell r="C269" t="str">
            <v>BAZIC Kara Dual Hole Sharpener w/ Triangle Receptacle (2/Pack)</v>
          </cell>
          <cell r="D269" t="str">
            <v>DISCONTINUE</v>
          </cell>
          <cell r="E269" t="str">
            <v>CHINA</v>
          </cell>
          <cell r="F269">
            <v>0</v>
          </cell>
          <cell r="G269" t="str">
            <v>=HYPERLINK("http://www.bangkit.com/images/17020.jpg","CLICK HERE")</v>
          </cell>
          <cell r="H269">
            <v>1.99</v>
          </cell>
          <cell r="I269">
            <v>1.69</v>
          </cell>
          <cell r="J269">
            <v>1.3</v>
          </cell>
          <cell r="K269">
            <v>0.99</v>
          </cell>
          <cell r="L269">
            <v>0.79</v>
          </cell>
          <cell r="M269">
            <v>0.65</v>
          </cell>
          <cell r="N269">
            <v>0.55000000000000004</v>
          </cell>
          <cell r="O269" t="str">
            <v>CS-144-24-1</v>
          </cell>
          <cell r="P269">
            <v>32</v>
          </cell>
          <cell r="Q269">
            <v>144</v>
          </cell>
          <cell r="R269">
            <v>27</v>
          </cell>
          <cell r="S269">
            <v>11.75</v>
          </cell>
          <cell r="T269">
            <v>9</v>
          </cell>
          <cell r="U269" t="str">
            <v>1.652350</v>
          </cell>
          <cell r="V269">
            <v>18.86</v>
          </cell>
          <cell r="W269" t="str">
            <v>20764608170209</v>
          </cell>
          <cell r="X269">
            <v>24</v>
          </cell>
        </row>
        <row r="270">
          <cell r="B270">
            <v>17021</v>
          </cell>
          <cell r="C270" t="str">
            <v>BAZIC GX-8 Blue Oil-Gel Ink Pen (6/Pack)</v>
          </cell>
          <cell r="D270" t="str">
            <v>DISCONTINUE</v>
          </cell>
          <cell r="E270" t="str">
            <v>CHINA</v>
          </cell>
          <cell r="F270">
            <v>0</v>
          </cell>
          <cell r="G270" t="str">
            <v>=HYPERLINK("http://www.bangkit.com/images/17021.jpg","CLICK HERE")</v>
          </cell>
          <cell r="H270">
            <v>1.99</v>
          </cell>
          <cell r="I270">
            <v>1.69</v>
          </cell>
          <cell r="J270">
            <v>1.3</v>
          </cell>
          <cell r="K270">
            <v>0.99</v>
          </cell>
          <cell r="L270">
            <v>0.79</v>
          </cell>
          <cell r="M270">
            <v>0.65</v>
          </cell>
          <cell r="N270">
            <v>0.55000000000000004</v>
          </cell>
          <cell r="O270" t="str">
            <v>CS-144-24-1</v>
          </cell>
          <cell r="P270">
            <v>36</v>
          </cell>
          <cell r="Q270">
            <v>144</v>
          </cell>
          <cell r="R270">
            <v>26.75</v>
          </cell>
          <cell r="S270">
            <v>11.75</v>
          </cell>
          <cell r="T270">
            <v>9</v>
          </cell>
          <cell r="U270" t="str">
            <v>1.637050</v>
          </cell>
          <cell r="V270">
            <v>18.72</v>
          </cell>
          <cell r="W270" t="str">
            <v>20764608170216</v>
          </cell>
          <cell r="X270">
            <v>24</v>
          </cell>
        </row>
        <row r="271">
          <cell r="B271">
            <v>17022</v>
          </cell>
          <cell r="C271" t="str">
            <v>BAZIC Dual Hole Square Receptacle Sharpener + Round Receptacle Sharpener</v>
          </cell>
          <cell r="D271" t="str">
            <v>DISCONTINUE</v>
          </cell>
          <cell r="E271" t="str">
            <v>CHINA</v>
          </cell>
          <cell r="F271">
            <v>0</v>
          </cell>
          <cell r="G271" t="str">
            <v>=HYPERLINK("http://www.bangkit.com/images/17022.jpg","CLICK HERE")</v>
          </cell>
          <cell r="H271">
            <v>1.99</v>
          </cell>
          <cell r="I271">
            <v>1.79</v>
          </cell>
          <cell r="J271">
            <v>1.3</v>
          </cell>
          <cell r="K271">
            <v>0.99</v>
          </cell>
          <cell r="L271">
            <v>0.79</v>
          </cell>
          <cell r="M271">
            <v>0.65</v>
          </cell>
          <cell r="N271">
            <v>0.55000000000000004</v>
          </cell>
          <cell r="O271" t="str">
            <v>CS-144-24-1</v>
          </cell>
          <cell r="P271">
            <v>36</v>
          </cell>
          <cell r="Q271">
            <v>144</v>
          </cell>
          <cell r="R271">
            <v>27</v>
          </cell>
          <cell r="S271">
            <v>11.7</v>
          </cell>
          <cell r="T271">
            <v>9.6999999999999993</v>
          </cell>
          <cell r="U271" t="str">
            <v>1.773280</v>
          </cell>
          <cell r="V271">
            <v>18.89</v>
          </cell>
          <cell r="W271" t="str">
            <v>20764608170223</v>
          </cell>
          <cell r="X271">
            <v>24</v>
          </cell>
        </row>
        <row r="272">
          <cell r="B272">
            <v>17026</v>
          </cell>
          <cell r="C272" t="str">
            <v>BAZIC G-Flex Asst. Color FUSE Tech Ink Pen w/ Cushion Grip (4/Pack)</v>
          </cell>
          <cell r="D272" t="str">
            <v>PENS - FUSE TECH INK</v>
          </cell>
          <cell r="E272" t="str">
            <v>CHINA</v>
          </cell>
          <cell r="F272">
            <v>14382</v>
          </cell>
          <cell r="G272" t="str">
            <v>=HYPERLINK("http://www.bangkit.com/images/17026.jpg","CLICK HERE")</v>
          </cell>
          <cell r="H272">
            <v>1.99</v>
          </cell>
          <cell r="I272">
            <v>1.79</v>
          </cell>
          <cell r="J272">
            <v>1.7</v>
          </cell>
          <cell r="K272">
            <v>1.3</v>
          </cell>
          <cell r="L272">
            <v>0.85</v>
          </cell>
          <cell r="M272">
            <v>0.69</v>
          </cell>
          <cell r="N272">
            <v>0.59</v>
          </cell>
          <cell r="O272" t="str">
            <v>CS-144-24-1</v>
          </cell>
          <cell r="P272">
            <v>42</v>
          </cell>
          <cell r="Q272">
            <v>144</v>
          </cell>
          <cell r="R272">
            <v>27</v>
          </cell>
          <cell r="S272">
            <v>10.25</v>
          </cell>
          <cell r="T272">
            <v>9.5</v>
          </cell>
          <cell r="U272" t="str">
            <v>1.521490</v>
          </cell>
          <cell r="V272">
            <v>17.079999999999998</v>
          </cell>
          <cell r="W272" t="str">
            <v>20764608170261</v>
          </cell>
          <cell r="X272">
            <v>24</v>
          </cell>
        </row>
        <row r="273">
          <cell r="B273">
            <v>17027</v>
          </cell>
          <cell r="C273" t="str">
            <v>BAZIC G-Flex Black FUSE Tech Ink Pen w/ Cushion Grip (4/Pack)</v>
          </cell>
          <cell r="D273" t="str">
            <v>PENS - FUSE TECH INK</v>
          </cell>
          <cell r="E273" t="str">
            <v>CHINA</v>
          </cell>
          <cell r="F273">
            <v>17780</v>
          </cell>
          <cell r="G273" t="str">
            <v>=HYPERLINK("http://www.bangkit.com/images/17027.jpg","CLICK HERE")</v>
          </cell>
          <cell r="H273">
            <v>1.99</v>
          </cell>
          <cell r="I273">
            <v>1.79</v>
          </cell>
          <cell r="J273">
            <v>1.7</v>
          </cell>
          <cell r="K273">
            <v>1.3</v>
          </cell>
          <cell r="L273">
            <v>0.85</v>
          </cell>
          <cell r="M273">
            <v>0.69</v>
          </cell>
          <cell r="N273">
            <v>0.59</v>
          </cell>
          <cell r="O273" t="str">
            <v>CS-144-24-1</v>
          </cell>
          <cell r="P273">
            <v>42</v>
          </cell>
          <cell r="Q273">
            <v>144</v>
          </cell>
          <cell r="R273">
            <v>27</v>
          </cell>
          <cell r="S273">
            <v>10</v>
          </cell>
          <cell r="T273">
            <v>9.25</v>
          </cell>
          <cell r="U273" t="str">
            <v>1.445310</v>
          </cell>
          <cell r="V273">
            <v>17.14</v>
          </cell>
          <cell r="W273" t="str">
            <v>20764608170278</v>
          </cell>
          <cell r="X273">
            <v>24</v>
          </cell>
        </row>
        <row r="274">
          <cell r="B274">
            <v>17028</v>
          </cell>
          <cell r="C274" t="str">
            <v>BAZIC G-Flex Blue FUSE Tech Ink Pen w/ Cushion Grip (4/Pack)</v>
          </cell>
          <cell r="D274" t="str">
            <v>PENS - FUSE TECH INK</v>
          </cell>
          <cell r="E274" t="str">
            <v>CHINA</v>
          </cell>
          <cell r="F274">
            <v>20540</v>
          </cell>
          <cell r="G274" t="str">
            <v>=HYPERLINK("http://www.bangkit.com/images/17028.jpg","CLICK HERE")</v>
          </cell>
          <cell r="H274">
            <v>1.99</v>
          </cell>
          <cell r="I274">
            <v>1.79</v>
          </cell>
          <cell r="J274">
            <v>1.7</v>
          </cell>
          <cell r="K274">
            <v>1.3</v>
          </cell>
          <cell r="L274">
            <v>0.85</v>
          </cell>
          <cell r="M274">
            <v>0.69</v>
          </cell>
          <cell r="N274">
            <v>0.59</v>
          </cell>
          <cell r="O274" t="str">
            <v>CS-144-24-1</v>
          </cell>
          <cell r="P274">
            <v>42</v>
          </cell>
          <cell r="Q274">
            <v>144</v>
          </cell>
          <cell r="R274">
            <v>27</v>
          </cell>
          <cell r="S274">
            <v>10</v>
          </cell>
          <cell r="T274">
            <v>9.25</v>
          </cell>
          <cell r="U274" t="str">
            <v>1.445310</v>
          </cell>
          <cell r="V274">
            <v>17.04</v>
          </cell>
          <cell r="W274" t="str">
            <v>20764608170285</v>
          </cell>
          <cell r="X274">
            <v>24</v>
          </cell>
        </row>
        <row r="275">
          <cell r="B275">
            <v>1703</v>
          </cell>
          <cell r="C275" t="str">
            <v>BAZIC Taylor Assorted Color Rollerball Pen (3/Pack)</v>
          </cell>
          <cell r="D275" t="str">
            <v>PENS - ROLLER</v>
          </cell>
          <cell r="E275" t="str">
            <v>CHINA</v>
          </cell>
          <cell r="F275">
            <v>20125</v>
          </cell>
          <cell r="G275" t="str">
            <v>=HYPERLINK("http://www.bangkit.com/images/1703.jpg","CLICK HERE")</v>
          </cell>
          <cell r="H275">
            <v>2.99</v>
          </cell>
          <cell r="I275">
            <v>2.69</v>
          </cell>
          <cell r="J275">
            <v>1.7</v>
          </cell>
          <cell r="K275">
            <v>1.3</v>
          </cell>
          <cell r="L275">
            <v>0.95</v>
          </cell>
          <cell r="M275">
            <v>0.79</v>
          </cell>
          <cell r="N275">
            <v>0.69</v>
          </cell>
          <cell r="O275" t="str">
            <v>CS-144-24-1</v>
          </cell>
          <cell r="P275">
            <v>54</v>
          </cell>
          <cell r="Q275">
            <v>144</v>
          </cell>
          <cell r="R275">
            <v>22.5</v>
          </cell>
          <cell r="S275">
            <v>11.25</v>
          </cell>
          <cell r="T275">
            <v>8.5</v>
          </cell>
          <cell r="U275" t="str">
            <v>1.245120</v>
          </cell>
          <cell r="V275">
            <v>15.94</v>
          </cell>
          <cell r="W275" t="str">
            <v>20764608017030</v>
          </cell>
          <cell r="X275">
            <v>24</v>
          </cell>
        </row>
        <row r="276">
          <cell r="B276">
            <v>17030</v>
          </cell>
          <cell r="C276" t="str">
            <v>BAZIC 4 Color G-Flex Oil-Gel Ink Pen w/ Cushion Grip</v>
          </cell>
          <cell r="D276" t="str">
            <v>PENS - FUSE TECH INK</v>
          </cell>
          <cell r="E276" t="str">
            <v>CHINA</v>
          </cell>
          <cell r="F276">
            <v>14551</v>
          </cell>
          <cell r="G276" t="str">
            <v>=HYPERLINK("http://www.bangkit.com/images/17030.jpg","CLICK HERE")</v>
          </cell>
          <cell r="H276">
            <v>1.99</v>
          </cell>
          <cell r="I276">
            <v>1.79</v>
          </cell>
          <cell r="J276">
            <v>1.7</v>
          </cell>
          <cell r="K276">
            <v>1.3</v>
          </cell>
          <cell r="L276">
            <v>0.85</v>
          </cell>
          <cell r="M276">
            <v>0.69</v>
          </cell>
          <cell r="N276">
            <v>0.59</v>
          </cell>
          <cell r="O276" t="str">
            <v>CS-144-24-1</v>
          </cell>
          <cell r="P276">
            <v>42</v>
          </cell>
          <cell r="Q276">
            <v>144</v>
          </cell>
          <cell r="R276">
            <v>26.75</v>
          </cell>
          <cell r="S276">
            <v>10</v>
          </cell>
          <cell r="T276">
            <v>9.5</v>
          </cell>
          <cell r="U276" t="str">
            <v>1.470630</v>
          </cell>
          <cell r="V276">
            <v>17.02</v>
          </cell>
          <cell r="W276" t="str">
            <v>20764608170308</v>
          </cell>
          <cell r="X276">
            <v>24</v>
          </cell>
        </row>
        <row r="277">
          <cell r="B277">
            <v>17031</v>
          </cell>
          <cell r="C277" t="str">
            <v>BAZIC GeLuxe Black Gel Roller Pen (6/Pack)</v>
          </cell>
          <cell r="D277" t="str">
            <v>PENS - GEL INK</v>
          </cell>
          <cell r="E277" t="str">
            <v>INDIA</v>
          </cell>
          <cell r="F277">
            <v>20045</v>
          </cell>
          <cell r="G277" t="str">
            <v>=HYPERLINK("http://www.bangkit.com/images/17031.jpg","CLICK HERE")</v>
          </cell>
          <cell r="H277">
            <v>2.99</v>
          </cell>
          <cell r="I277">
            <v>2.69</v>
          </cell>
          <cell r="J277">
            <v>1.7</v>
          </cell>
          <cell r="K277">
            <v>1.3</v>
          </cell>
          <cell r="L277">
            <v>0.95</v>
          </cell>
          <cell r="M277">
            <v>0.79</v>
          </cell>
          <cell r="N277">
            <v>0.69</v>
          </cell>
          <cell r="O277" t="str">
            <v>CS-144-24-1</v>
          </cell>
          <cell r="P277">
            <v>40</v>
          </cell>
          <cell r="Q277">
            <v>144</v>
          </cell>
          <cell r="R277">
            <v>25</v>
          </cell>
          <cell r="S277">
            <v>13.779500000000001</v>
          </cell>
          <cell r="T277">
            <v>8.7007899999999996</v>
          </cell>
          <cell r="U277" t="str">
            <v>1.734560</v>
          </cell>
          <cell r="V277">
            <v>19.400700000000001</v>
          </cell>
          <cell r="W277" t="str">
            <v>20764608170315</v>
          </cell>
          <cell r="X277">
            <v>24</v>
          </cell>
        </row>
        <row r="278">
          <cell r="B278">
            <v>17032</v>
          </cell>
          <cell r="C278" t="str">
            <v>BAZIC GeLuxe Asst. Color Gel Roller Pen (6/Pack)</v>
          </cell>
          <cell r="D278" t="str">
            <v>PENS - GEL INK</v>
          </cell>
          <cell r="E278" t="str">
            <v>INDIA</v>
          </cell>
          <cell r="F278">
            <v>19668</v>
          </cell>
          <cell r="G278" t="str">
            <v>=HYPERLINK("http://www.bangkit.com/images/17032.jpg","CLICK HERE")</v>
          </cell>
          <cell r="H278">
            <v>2.99</v>
          </cell>
          <cell r="I278">
            <v>2.69</v>
          </cell>
          <cell r="J278">
            <v>1.7</v>
          </cell>
          <cell r="K278">
            <v>1.3</v>
          </cell>
          <cell r="L278">
            <v>0.95</v>
          </cell>
          <cell r="M278">
            <v>0.79</v>
          </cell>
          <cell r="N278">
            <v>0.69</v>
          </cell>
          <cell r="O278" t="str">
            <v>CS-144-24-1</v>
          </cell>
          <cell r="P278">
            <v>40</v>
          </cell>
          <cell r="Q278">
            <v>144</v>
          </cell>
          <cell r="R278">
            <v>25</v>
          </cell>
          <cell r="S278">
            <v>13.779500000000001</v>
          </cell>
          <cell r="T278">
            <v>8.7007899999999996</v>
          </cell>
          <cell r="U278" t="str">
            <v>1.734560</v>
          </cell>
          <cell r="V278">
            <v>19.400700000000001</v>
          </cell>
          <cell r="W278" t="str">
            <v>20764608170322</v>
          </cell>
          <cell r="X278">
            <v>24</v>
          </cell>
        </row>
        <row r="279">
          <cell r="B279">
            <v>17033</v>
          </cell>
          <cell r="C279" t="str">
            <v>BAZIC GeLuxe 6 Fluorescent Color Gel Roller Pen</v>
          </cell>
          <cell r="D279" t="str">
            <v>PENS - GEL INK</v>
          </cell>
          <cell r="E279" t="str">
            <v>INDIA</v>
          </cell>
          <cell r="F279">
            <v>18328</v>
          </cell>
          <cell r="G279" t="str">
            <v>=HYPERLINK("http://www.bangkit.com/images/17033.jpg","CLICK HERE")</v>
          </cell>
          <cell r="H279">
            <v>2.99</v>
          </cell>
          <cell r="I279">
            <v>2.69</v>
          </cell>
          <cell r="J279">
            <v>1.7</v>
          </cell>
          <cell r="K279">
            <v>1.3</v>
          </cell>
          <cell r="L279">
            <v>0.95</v>
          </cell>
          <cell r="M279">
            <v>0.79</v>
          </cell>
          <cell r="N279">
            <v>0.69</v>
          </cell>
          <cell r="O279" t="str">
            <v>CS-144-24-1</v>
          </cell>
          <cell r="P279">
            <v>40</v>
          </cell>
          <cell r="Q279">
            <v>144</v>
          </cell>
          <cell r="R279">
            <v>25</v>
          </cell>
          <cell r="S279">
            <v>13.779500000000001</v>
          </cell>
          <cell r="T279">
            <v>8.7007899999999996</v>
          </cell>
          <cell r="U279" t="str">
            <v>1.734560</v>
          </cell>
          <cell r="V279">
            <v>19.400700000000001</v>
          </cell>
          <cell r="W279" t="str">
            <v>20764608170339</v>
          </cell>
          <cell r="X279">
            <v>24</v>
          </cell>
        </row>
        <row r="280">
          <cell r="B280">
            <v>17034</v>
          </cell>
          <cell r="C280" t="str">
            <v>BAZIC GeLuxe 6 Glitter Color Gel Roller Pen</v>
          </cell>
          <cell r="D280" t="str">
            <v>PENS - GEL INK</v>
          </cell>
          <cell r="E280" t="str">
            <v>INDIA</v>
          </cell>
          <cell r="F280">
            <v>20254</v>
          </cell>
          <cell r="G280" t="str">
            <v>=HYPERLINK("http://www.bangkit.com/images/17034.jpg","CLICK HERE")</v>
          </cell>
          <cell r="H280">
            <v>2.99</v>
          </cell>
          <cell r="I280">
            <v>2.69</v>
          </cell>
          <cell r="J280">
            <v>1.7</v>
          </cell>
          <cell r="K280">
            <v>1.3</v>
          </cell>
          <cell r="L280">
            <v>0.95</v>
          </cell>
          <cell r="M280">
            <v>0.79</v>
          </cell>
          <cell r="N280">
            <v>0.69</v>
          </cell>
          <cell r="O280" t="str">
            <v>CS-144-24-1</v>
          </cell>
          <cell r="P280">
            <v>40</v>
          </cell>
          <cell r="Q280">
            <v>144</v>
          </cell>
          <cell r="R280">
            <v>25</v>
          </cell>
          <cell r="S280">
            <v>13.779500000000001</v>
          </cell>
          <cell r="T280">
            <v>8.7007899999999996</v>
          </cell>
          <cell r="U280" t="str">
            <v>1.734560</v>
          </cell>
          <cell r="V280">
            <v>19.400700000000001</v>
          </cell>
          <cell r="W280" t="str">
            <v>20764608170346</v>
          </cell>
          <cell r="X280">
            <v>24</v>
          </cell>
        </row>
        <row r="281">
          <cell r="B281">
            <v>17035</v>
          </cell>
          <cell r="C281" t="str">
            <v>BAZIC Skylar 0.4 mm Black Fineliner Pen (4/Pack)</v>
          </cell>
          <cell r="D281" t="str">
            <v>PENS - FIBER TIP</v>
          </cell>
          <cell r="E281" t="str">
            <v>CHINA</v>
          </cell>
          <cell r="F281">
            <v>22499</v>
          </cell>
          <cell r="G281" t="str">
            <v>=HYPERLINK("http://www.bangkit.com/images/17035.jpg","CLICK HERE")</v>
          </cell>
          <cell r="H281">
            <v>3.99</v>
          </cell>
          <cell r="I281">
            <v>3.59</v>
          </cell>
          <cell r="J281">
            <v>1.7</v>
          </cell>
          <cell r="K281">
            <v>1.3</v>
          </cell>
          <cell r="L281">
            <v>0.95</v>
          </cell>
          <cell r="M281">
            <v>0.79</v>
          </cell>
          <cell r="N281">
            <v>0.69</v>
          </cell>
          <cell r="O281" t="str">
            <v>CS-144-24-1</v>
          </cell>
          <cell r="P281">
            <v>78</v>
          </cell>
          <cell r="Q281">
            <v>144</v>
          </cell>
          <cell r="R281">
            <v>15.25</v>
          </cell>
          <cell r="S281">
            <v>11.5</v>
          </cell>
          <cell r="T281">
            <v>9</v>
          </cell>
          <cell r="U281" t="str">
            <v>0.913410</v>
          </cell>
          <cell r="V281">
            <v>12.66</v>
          </cell>
          <cell r="W281" t="str">
            <v>20764608170353</v>
          </cell>
          <cell r="X281">
            <v>24</v>
          </cell>
        </row>
        <row r="282">
          <cell r="B282">
            <v>17037</v>
          </cell>
          <cell r="C282" t="str">
            <v>BAZIC 12 Color Washable Fiber Tip Pen</v>
          </cell>
          <cell r="D282" t="str">
            <v>PENS - FIBER TIP</v>
          </cell>
          <cell r="E282" t="str">
            <v>CHINA</v>
          </cell>
          <cell r="F282">
            <v>21009</v>
          </cell>
          <cell r="G282" t="str">
            <v>=HYPERLINK("http://www.bangkit.com/images/17037.jpg","CLICK HERE")</v>
          </cell>
          <cell r="H282">
            <v>2.99</v>
          </cell>
          <cell r="I282">
            <v>2.69</v>
          </cell>
          <cell r="J282">
            <v>1.95</v>
          </cell>
          <cell r="K282">
            <v>1.5</v>
          </cell>
          <cell r="L282">
            <v>1.3</v>
          </cell>
          <cell r="M282">
            <v>1</v>
          </cell>
          <cell r="N282">
            <v>0.8</v>
          </cell>
          <cell r="O282" t="str">
            <v>CS-144-24-1</v>
          </cell>
          <cell r="P282">
            <v>30</v>
          </cell>
          <cell r="Q282">
            <v>144</v>
          </cell>
          <cell r="R282">
            <v>23</v>
          </cell>
          <cell r="S282">
            <v>13</v>
          </cell>
          <cell r="T282">
            <v>12.75</v>
          </cell>
          <cell r="U282" t="str">
            <v>2.206160</v>
          </cell>
          <cell r="V282">
            <v>32.54</v>
          </cell>
          <cell r="W282" t="str">
            <v>20764608170377</v>
          </cell>
          <cell r="X282">
            <v>24</v>
          </cell>
        </row>
        <row r="283">
          <cell r="B283">
            <v>1704</v>
          </cell>
          <cell r="C283" t="str">
            <v>BAZIC Taylor Black Rollerball Pen (3/Pack)</v>
          </cell>
          <cell r="D283" t="str">
            <v>PENS - ROLLER</v>
          </cell>
          <cell r="E283" t="str">
            <v>CHINA</v>
          </cell>
          <cell r="F283">
            <v>14350</v>
          </cell>
          <cell r="G283" t="str">
            <v>=HYPERLINK("http://www.bangkit.com/images/1704.jpg","CLICK HERE")</v>
          </cell>
          <cell r="H283">
            <v>2.99</v>
          </cell>
          <cell r="I283">
            <v>2.69</v>
          </cell>
          <cell r="J283">
            <v>1.7</v>
          </cell>
          <cell r="K283">
            <v>1.3</v>
          </cell>
          <cell r="L283">
            <v>0.95</v>
          </cell>
          <cell r="M283">
            <v>0.79</v>
          </cell>
          <cell r="N283">
            <v>0.69</v>
          </cell>
          <cell r="O283" t="str">
            <v>CS-144-24-1</v>
          </cell>
          <cell r="P283">
            <v>54</v>
          </cell>
          <cell r="Q283">
            <v>144</v>
          </cell>
          <cell r="R283">
            <v>22.5</v>
          </cell>
          <cell r="S283">
            <v>11.25</v>
          </cell>
          <cell r="T283">
            <v>8.5</v>
          </cell>
          <cell r="U283" t="str">
            <v>1.245120</v>
          </cell>
          <cell r="V283">
            <v>16</v>
          </cell>
          <cell r="W283" t="str">
            <v>20764608017047</v>
          </cell>
          <cell r="X283">
            <v>24</v>
          </cell>
        </row>
        <row r="284">
          <cell r="B284">
            <v>17040</v>
          </cell>
          <cell r="C284" t="str">
            <v>BAZIC Reva Black Color Retractable Pen w/ Cushion Grip (8/Pack)</v>
          </cell>
          <cell r="D284" t="str">
            <v>PENS - BALLPOINT</v>
          </cell>
          <cell r="E284" t="str">
            <v>INDIA</v>
          </cell>
          <cell r="F284">
            <v>12083</v>
          </cell>
          <cell r="G284" t="str">
            <v>=HYPERLINK("http://www.bangkit.com/images/17040.jpg","CLICK HERE")</v>
          </cell>
          <cell r="H284">
            <v>2.99</v>
          </cell>
          <cell r="I284">
            <v>2.69</v>
          </cell>
          <cell r="J284">
            <v>1.7</v>
          </cell>
          <cell r="K284">
            <v>1.3</v>
          </cell>
          <cell r="L284">
            <v>0.95</v>
          </cell>
          <cell r="M284">
            <v>0.79</v>
          </cell>
          <cell r="N284">
            <v>0.69</v>
          </cell>
          <cell r="O284" t="str">
            <v>CS-144-24-1</v>
          </cell>
          <cell r="P284">
            <v>30</v>
          </cell>
          <cell r="Q284">
            <v>144</v>
          </cell>
          <cell r="R284">
            <v>25</v>
          </cell>
          <cell r="S284">
            <v>14.5669</v>
          </cell>
          <cell r="T284">
            <v>10.629899999999999</v>
          </cell>
          <cell r="U284" t="str">
            <v>2.240230</v>
          </cell>
          <cell r="V284">
            <v>30.467884999999999</v>
          </cell>
          <cell r="W284" t="str">
            <v>20764608170407</v>
          </cell>
          <cell r="X284">
            <v>24</v>
          </cell>
        </row>
        <row r="285">
          <cell r="B285">
            <v>17042</v>
          </cell>
          <cell r="C285" t="str">
            <v>BAZIC Reva Asst. Color Retractable Pen w/ Cushion Grip (8/Pack)</v>
          </cell>
          <cell r="D285" t="str">
            <v>PENS - BALLPOINT</v>
          </cell>
          <cell r="E285" t="str">
            <v>INDIA</v>
          </cell>
          <cell r="F285">
            <v>10856</v>
          </cell>
          <cell r="G285" t="str">
            <v>=HYPERLINK("http://www.bangkit.com/images/17042.jpg","CLICK HERE")</v>
          </cell>
          <cell r="H285">
            <v>2.99</v>
          </cell>
          <cell r="I285">
            <v>2.69</v>
          </cell>
          <cell r="J285">
            <v>1.7</v>
          </cell>
          <cell r="K285">
            <v>1.3</v>
          </cell>
          <cell r="L285">
            <v>0.95</v>
          </cell>
          <cell r="M285">
            <v>0.79</v>
          </cell>
          <cell r="N285">
            <v>0.69</v>
          </cell>
          <cell r="O285" t="str">
            <v>CS-144-24-1</v>
          </cell>
          <cell r="P285">
            <v>30</v>
          </cell>
          <cell r="Q285">
            <v>144</v>
          </cell>
          <cell r="R285">
            <v>25</v>
          </cell>
          <cell r="S285">
            <v>14.5669</v>
          </cell>
          <cell r="T285">
            <v>10.629899999999999</v>
          </cell>
          <cell r="U285" t="str">
            <v>2.240230</v>
          </cell>
          <cell r="V285">
            <v>30.467884999999999</v>
          </cell>
          <cell r="W285" t="str">
            <v>20764608170421</v>
          </cell>
          <cell r="X285">
            <v>24</v>
          </cell>
        </row>
        <row r="286">
          <cell r="B286">
            <v>17045</v>
          </cell>
          <cell r="C286" t="str">
            <v>BAZIC Reva Dazzle Black Color Retractable Pen w/ Cushion Grip (8/Pack)</v>
          </cell>
          <cell r="D286" t="str">
            <v>PENS - BALLPOINT</v>
          </cell>
          <cell r="E286" t="str">
            <v>INDIA</v>
          </cell>
          <cell r="F286">
            <v>11309</v>
          </cell>
          <cell r="G286" t="str">
            <v>=HYPERLINK("http://www.bangkit.com/images/17045.jpg","CLICK HERE")</v>
          </cell>
          <cell r="H286">
            <v>2.99</v>
          </cell>
          <cell r="I286">
            <v>2.69</v>
          </cell>
          <cell r="J286">
            <v>1.7</v>
          </cell>
          <cell r="K286">
            <v>1.3</v>
          </cell>
          <cell r="L286">
            <v>0.95</v>
          </cell>
          <cell r="M286">
            <v>0.79</v>
          </cell>
          <cell r="N286">
            <v>0.69</v>
          </cell>
          <cell r="O286" t="str">
            <v>CS-144-24-1</v>
          </cell>
          <cell r="P286">
            <v>30</v>
          </cell>
          <cell r="Q286">
            <v>144</v>
          </cell>
          <cell r="R286">
            <v>25</v>
          </cell>
          <cell r="S286">
            <v>14.5669</v>
          </cell>
          <cell r="T286">
            <v>10.629899999999999</v>
          </cell>
          <cell r="U286" t="str">
            <v>2.240230</v>
          </cell>
          <cell r="V286">
            <v>30.467884999999999</v>
          </cell>
          <cell r="W286" t="str">
            <v>20764608170452</v>
          </cell>
          <cell r="X286">
            <v>24</v>
          </cell>
        </row>
        <row r="287">
          <cell r="B287">
            <v>17047</v>
          </cell>
          <cell r="C287" t="str">
            <v>BAZIC Spencer Black Retractable Pen w/ Cushion Grip (5/Pack)</v>
          </cell>
          <cell r="D287" t="str">
            <v>PENS - BALLPOINT</v>
          </cell>
          <cell r="E287" t="str">
            <v>INDIA</v>
          </cell>
          <cell r="F287">
            <v>60577</v>
          </cell>
          <cell r="G287" t="str">
            <v>=HYPERLINK("http://www.bangkit.com/images/17047.jpg","CLICK HERE")</v>
          </cell>
          <cell r="H287">
            <v>2.99</v>
          </cell>
          <cell r="I287">
            <v>2.69</v>
          </cell>
          <cell r="J287">
            <v>1.7</v>
          </cell>
          <cell r="K287">
            <v>1.3</v>
          </cell>
          <cell r="L287">
            <v>0.85</v>
          </cell>
          <cell r="M287">
            <v>0.69</v>
          </cell>
          <cell r="N287">
            <v>0.59</v>
          </cell>
          <cell r="O287" t="str">
            <v>CS-144-24-1</v>
          </cell>
          <cell r="P287">
            <v>36</v>
          </cell>
          <cell r="Q287">
            <v>144</v>
          </cell>
          <cell r="R287">
            <v>22.25</v>
          </cell>
          <cell r="S287">
            <v>15.25</v>
          </cell>
          <cell r="T287">
            <v>9</v>
          </cell>
          <cell r="U287" t="str">
            <v>1.767250</v>
          </cell>
          <cell r="V287">
            <v>21.82</v>
          </cell>
          <cell r="W287" t="str">
            <v>20764608170476</v>
          </cell>
          <cell r="X287">
            <v>24</v>
          </cell>
        </row>
        <row r="288">
          <cell r="B288">
            <v>17048</v>
          </cell>
          <cell r="C288" t="str">
            <v>BAZIC Spencer Blue Retractable Pen w/ Cushion Grip (5/Pack)</v>
          </cell>
          <cell r="D288" t="str">
            <v>PENS - BALLPOINT</v>
          </cell>
          <cell r="E288" t="str">
            <v>INDIA</v>
          </cell>
          <cell r="F288">
            <v>45674</v>
          </cell>
          <cell r="G288" t="str">
            <v>=HYPERLINK("http://www.bangkit.com/images/17048.jpg","CLICK HERE")</v>
          </cell>
          <cell r="H288">
            <v>2.99</v>
          </cell>
          <cell r="I288">
            <v>2.69</v>
          </cell>
          <cell r="J288">
            <v>1.7</v>
          </cell>
          <cell r="K288">
            <v>1.3</v>
          </cell>
          <cell r="L288">
            <v>0.85</v>
          </cell>
          <cell r="M288">
            <v>0.69</v>
          </cell>
          <cell r="N288">
            <v>0.59</v>
          </cell>
          <cell r="O288" t="str">
            <v>CS-144-24-1</v>
          </cell>
          <cell r="P288">
            <v>36</v>
          </cell>
          <cell r="Q288">
            <v>144</v>
          </cell>
          <cell r="R288">
            <v>22.25</v>
          </cell>
          <cell r="S288">
            <v>15.5</v>
          </cell>
          <cell r="T288">
            <v>9</v>
          </cell>
          <cell r="U288" t="str">
            <v>1.796220</v>
          </cell>
          <cell r="V288">
            <v>21.74</v>
          </cell>
          <cell r="W288" t="str">
            <v>20764608170483</v>
          </cell>
          <cell r="X288">
            <v>24</v>
          </cell>
        </row>
        <row r="289">
          <cell r="B289">
            <v>17049</v>
          </cell>
          <cell r="C289" t="str">
            <v>BAZIC Spencer Red Retractable Pen w/ Cushion Grip (5/Pack)</v>
          </cell>
          <cell r="D289" t="str">
            <v>PENS - BALLPOINT</v>
          </cell>
          <cell r="E289" t="str">
            <v>INDIA</v>
          </cell>
          <cell r="F289">
            <v>13174</v>
          </cell>
          <cell r="G289" t="str">
            <v>=HYPERLINK("http://www.bangkit.com/images/17049.jpg","CLICK HERE")</v>
          </cell>
          <cell r="H289">
            <v>2.99</v>
          </cell>
          <cell r="I289">
            <v>2.69</v>
          </cell>
          <cell r="J289">
            <v>1.7</v>
          </cell>
          <cell r="K289">
            <v>1.3</v>
          </cell>
          <cell r="L289">
            <v>0.85</v>
          </cell>
          <cell r="M289">
            <v>0.69</v>
          </cell>
          <cell r="N289">
            <v>0.59</v>
          </cell>
          <cell r="O289" t="str">
            <v>CS-144-24-1</v>
          </cell>
          <cell r="P289">
            <v>36</v>
          </cell>
          <cell r="Q289">
            <v>144</v>
          </cell>
          <cell r="R289">
            <v>22.25</v>
          </cell>
          <cell r="S289">
            <v>15.25</v>
          </cell>
          <cell r="T289">
            <v>9</v>
          </cell>
          <cell r="U289" t="str">
            <v>1.767250</v>
          </cell>
          <cell r="V289">
            <v>21.78</v>
          </cell>
          <cell r="W289" t="str">
            <v>20764608170490</v>
          </cell>
          <cell r="X289">
            <v>24</v>
          </cell>
        </row>
        <row r="290">
          <cell r="B290">
            <v>1705</v>
          </cell>
          <cell r="C290" t="str">
            <v>BAZIC Dayton Asst. Color Rollerball Pen w/ Metal Clip (3/Pack)</v>
          </cell>
          <cell r="D290" t="str">
            <v>PENS - ROLLER</v>
          </cell>
          <cell r="E290" t="str">
            <v>CHINA</v>
          </cell>
          <cell r="F290">
            <v>5259</v>
          </cell>
          <cell r="G290" t="str">
            <v>=HYPERLINK("http://www.bangkit.com/images/1705.jpg","CLICK HERE")</v>
          </cell>
          <cell r="H290">
            <v>2.99</v>
          </cell>
          <cell r="I290">
            <v>2.69</v>
          </cell>
          <cell r="J290">
            <v>1.7</v>
          </cell>
          <cell r="K290">
            <v>1.3</v>
          </cell>
          <cell r="L290">
            <v>0.95</v>
          </cell>
          <cell r="M290">
            <v>0.79</v>
          </cell>
          <cell r="N290">
            <v>0.69</v>
          </cell>
          <cell r="O290" t="str">
            <v>CS-144-24-1</v>
          </cell>
          <cell r="P290">
            <v>56</v>
          </cell>
          <cell r="Q290">
            <v>144</v>
          </cell>
          <cell r="R290">
            <v>24.5</v>
          </cell>
          <cell r="S290">
            <v>10.5</v>
          </cell>
          <cell r="T290">
            <v>8.5</v>
          </cell>
          <cell r="U290" t="str">
            <v>1.265410</v>
          </cell>
          <cell r="V290">
            <v>14.9</v>
          </cell>
          <cell r="W290" t="str">
            <v>20764608017054</v>
          </cell>
          <cell r="X290">
            <v>24</v>
          </cell>
        </row>
        <row r="291">
          <cell r="B291">
            <v>17050</v>
          </cell>
          <cell r="C291" t="str">
            <v>OFFER ITEM #17084 OR #17085</v>
          </cell>
          <cell r="D291" t="str">
            <v>DISCONTINUE</v>
          </cell>
          <cell r="E291" t="str">
            <v>CHINA</v>
          </cell>
          <cell r="F291">
            <v>0</v>
          </cell>
          <cell r="G291" t="str">
            <v>=HYPERLINK("http://www.bangkit.com/images/17050.jpg","CLICK HERE")</v>
          </cell>
          <cell r="H291">
            <v>2.99</v>
          </cell>
          <cell r="I291">
            <v>2.59</v>
          </cell>
          <cell r="J291">
            <v>1.6</v>
          </cell>
          <cell r="K291">
            <v>1.2</v>
          </cell>
          <cell r="L291">
            <v>0.95</v>
          </cell>
          <cell r="M291">
            <v>0.79</v>
          </cell>
          <cell r="N291">
            <v>0.69</v>
          </cell>
          <cell r="O291" t="str">
            <v>CS-144-24-1</v>
          </cell>
          <cell r="P291">
            <v>56</v>
          </cell>
          <cell r="Q291">
            <v>144</v>
          </cell>
          <cell r="R291">
            <v>22.5</v>
          </cell>
          <cell r="S291">
            <v>9.9</v>
          </cell>
          <cell r="T291">
            <v>9.8000000000000007</v>
          </cell>
          <cell r="U291" t="str">
            <v>1.263280</v>
          </cell>
          <cell r="V291">
            <v>23.66</v>
          </cell>
          <cell r="W291" t="str">
            <v>20764608170506</v>
          </cell>
          <cell r="X291">
            <v>24</v>
          </cell>
        </row>
        <row r="292">
          <cell r="B292">
            <v>17052</v>
          </cell>
          <cell r="C292" t="str">
            <v>BAZIC 6 Fluorescent Color Essence Gel Pen w/ Cushion Grip</v>
          </cell>
          <cell r="D292" t="str">
            <v>PENS - GEL INK</v>
          </cell>
          <cell r="E292" t="str">
            <v>CHINA</v>
          </cell>
          <cell r="F292">
            <v>41010</v>
          </cell>
          <cell r="G292" t="str">
            <v>=HYPERLINK("http://www.bangkit.com/images/17052.jpg","CLICK HERE")</v>
          </cell>
          <cell r="H292">
            <v>2.99</v>
          </cell>
          <cell r="I292">
            <v>2.69</v>
          </cell>
          <cell r="J292">
            <v>1.7</v>
          </cell>
          <cell r="K292">
            <v>1.3</v>
          </cell>
          <cell r="L292">
            <v>0.95</v>
          </cell>
          <cell r="M292">
            <v>0.75</v>
          </cell>
          <cell r="N292">
            <v>0.65</v>
          </cell>
          <cell r="O292" t="str">
            <v>CS-144-24-1</v>
          </cell>
          <cell r="P292">
            <v>52</v>
          </cell>
          <cell r="Q292">
            <v>144</v>
          </cell>
          <cell r="R292">
            <v>16</v>
          </cell>
          <cell r="S292">
            <v>13.75</v>
          </cell>
          <cell r="T292">
            <v>10</v>
          </cell>
          <cell r="U292" t="str">
            <v>1.273150</v>
          </cell>
          <cell r="V292">
            <v>19.420000000000002</v>
          </cell>
          <cell r="W292" t="str">
            <v>20764608170520</v>
          </cell>
          <cell r="X292">
            <v>24</v>
          </cell>
        </row>
        <row r="293">
          <cell r="B293">
            <v>17053</v>
          </cell>
          <cell r="C293" t="str">
            <v>BAZIC Fiero Fancy Color Fiber Tip Fineliner Pen (4/Pack)</v>
          </cell>
          <cell r="D293" t="str">
            <v>PENS - FIBER TIP</v>
          </cell>
          <cell r="E293" t="str">
            <v>PAKISTAN</v>
          </cell>
          <cell r="F293">
            <v>5457</v>
          </cell>
          <cell r="G293" t="str">
            <v>=HYPERLINK("http://www.bangkit.com/images/17053.jpg","CLICK HERE")</v>
          </cell>
          <cell r="H293">
            <v>2.99</v>
          </cell>
          <cell r="I293">
            <v>2.69</v>
          </cell>
          <cell r="J293">
            <v>1.7</v>
          </cell>
          <cell r="K293">
            <v>1.3</v>
          </cell>
          <cell r="L293">
            <v>0.95</v>
          </cell>
          <cell r="M293">
            <v>0.79</v>
          </cell>
          <cell r="N293">
            <v>0.69</v>
          </cell>
          <cell r="O293" t="str">
            <v>CS-144-24-1</v>
          </cell>
          <cell r="P293">
            <v>36</v>
          </cell>
          <cell r="Q293">
            <v>144</v>
          </cell>
          <cell r="R293">
            <v>19</v>
          </cell>
          <cell r="S293">
            <v>17.25</v>
          </cell>
          <cell r="T293">
            <v>8.25</v>
          </cell>
          <cell r="U293" t="str">
            <v>1.564780</v>
          </cell>
          <cell r="V293">
            <v>16.579999999999998</v>
          </cell>
          <cell r="W293" t="str">
            <v>20764608170537</v>
          </cell>
          <cell r="X293">
            <v>24</v>
          </cell>
        </row>
        <row r="294">
          <cell r="B294">
            <v>17059</v>
          </cell>
          <cell r="C294" t="str">
            <v>BAZIC Fiero Assorted Color Fiber Tip Fineliner Pen (4/Pack)</v>
          </cell>
          <cell r="D294" t="str">
            <v>PENS - FIBER TIP</v>
          </cell>
          <cell r="E294" t="str">
            <v>PAKISTAN</v>
          </cell>
          <cell r="F294">
            <v>8182</v>
          </cell>
          <cell r="G294" t="str">
            <v>=HYPERLINK("http://www.bangkit.com/images/17059.jpg","CLICK HERE")</v>
          </cell>
          <cell r="H294">
            <v>2.99</v>
          </cell>
          <cell r="I294">
            <v>2.69</v>
          </cell>
          <cell r="J294">
            <v>1.7</v>
          </cell>
          <cell r="K294">
            <v>1.3</v>
          </cell>
          <cell r="L294">
            <v>0.95</v>
          </cell>
          <cell r="M294">
            <v>0.79</v>
          </cell>
          <cell r="N294">
            <v>0.69</v>
          </cell>
          <cell r="O294" t="str">
            <v>CS-144-24-1</v>
          </cell>
          <cell r="P294">
            <v>36</v>
          </cell>
          <cell r="Q294">
            <v>144</v>
          </cell>
          <cell r="R294">
            <v>19</v>
          </cell>
          <cell r="S294">
            <v>17.5</v>
          </cell>
          <cell r="T294">
            <v>8</v>
          </cell>
          <cell r="U294" t="str">
            <v>1.539350</v>
          </cell>
          <cell r="V294">
            <v>16.16</v>
          </cell>
          <cell r="W294" t="str">
            <v>20764608170599</v>
          </cell>
          <cell r="X294">
            <v>24</v>
          </cell>
        </row>
        <row r="295">
          <cell r="B295">
            <v>1706</v>
          </cell>
          <cell r="C295" t="str">
            <v>BAZIC 10 Pure Neon Color Stick Pen</v>
          </cell>
          <cell r="D295" t="str">
            <v>PENS - BALLPOINT</v>
          </cell>
          <cell r="E295" t="str">
            <v>CHINA</v>
          </cell>
          <cell r="F295">
            <v>12400</v>
          </cell>
          <cell r="G295" t="str">
            <v>=HYPERLINK("http://www.bangkit.com/images/1706.jpg","CLICK HERE")</v>
          </cell>
          <cell r="H295">
            <v>1.99</v>
          </cell>
          <cell r="I295">
            <v>1.79</v>
          </cell>
          <cell r="J295">
            <v>1.2</v>
          </cell>
          <cell r="K295">
            <v>0.89</v>
          </cell>
          <cell r="L295">
            <v>0.75</v>
          </cell>
          <cell r="M295">
            <v>0.59</v>
          </cell>
          <cell r="N295">
            <v>0.49</v>
          </cell>
          <cell r="O295" t="str">
            <v>CS-144-24-1</v>
          </cell>
          <cell r="P295">
            <v>36</v>
          </cell>
          <cell r="Q295">
            <v>144</v>
          </cell>
          <cell r="R295">
            <v>16.75</v>
          </cell>
          <cell r="S295">
            <v>15.5</v>
          </cell>
          <cell r="T295">
            <v>11</v>
          </cell>
          <cell r="U295" t="str">
            <v>1.652710</v>
          </cell>
          <cell r="V295">
            <v>18.260000000000002</v>
          </cell>
          <cell r="W295" t="str">
            <v>20764608017061</v>
          </cell>
          <cell r="X295">
            <v>24</v>
          </cell>
        </row>
        <row r="296">
          <cell r="B296">
            <v>17060</v>
          </cell>
          <cell r="C296" t="str">
            <v>BAZIC Jumbo (50mm) Color Paper Clips (100/Pack)</v>
          </cell>
          <cell r="D296" t="str">
            <v>DISCONTINUE</v>
          </cell>
          <cell r="E296" t="str">
            <v>CHINA</v>
          </cell>
          <cell r="F296">
            <v>0</v>
          </cell>
          <cell r="G296" t="str">
            <v>=HYPERLINK("http://www.bangkit.com/images/17060.jpg","CLICK HERE")</v>
          </cell>
          <cell r="H296">
            <v>2.19</v>
          </cell>
          <cell r="I296">
            <v>1.99</v>
          </cell>
          <cell r="J296">
            <v>1.45</v>
          </cell>
          <cell r="K296">
            <v>1.1000000000000001</v>
          </cell>
          <cell r="L296">
            <v>0.85</v>
          </cell>
          <cell r="M296">
            <v>0.69</v>
          </cell>
          <cell r="N296">
            <v>0.59</v>
          </cell>
          <cell r="O296" t="str">
            <v>CS-144-24-1</v>
          </cell>
          <cell r="P296">
            <v>42</v>
          </cell>
          <cell r="Q296">
            <v>144</v>
          </cell>
          <cell r="R296">
            <v>18.5</v>
          </cell>
          <cell r="S296">
            <v>15</v>
          </cell>
          <cell r="T296">
            <v>8.5</v>
          </cell>
          <cell r="U296" t="str">
            <v>1.365020</v>
          </cell>
          <cell r="V296">
            <v>13.7</v>
          </cell>
          <cell r="W296" t="str">
            <v>20764608170605</v>
          </cell>
          <cell r="X296">
            <v>24</v>
          </cell>
        </row>
        <row r="297">
          <cell r="B297">
            <v>17061</v>
          </cell>
          <cell r="C297" t="str">
            <v>BAZIC Spyder FUSE Tech Ink Retractable Pen (4/Pack)</v>
          </cell>
          <cell r="D297" t="str">
            <v>PENS - FUSE TECH INK</v>
          </cell>
          <cell r="E297" t="str">
            <v>CHINA</v>
          </cell>
          <cell r="F297">
            <v>15795</v>
          </cell>
          <cell r="G297" t="str">
            <v>=HYPERLINK("http://www.bangkit.com/images/17061.jpg","CLICK HERE")</v>
          </cell>
          <cell r="H297">
            <v>2.99</v>
          </cell>
          <cell r="I297">
            <v>2.69</v>
          </cell>
          <cell r="J297">
            <v>1.7</v>
          </cell>
          <cell r="K297">
            <v>1.3</v>
          </cell>
          <cell r="L297">
            <v>0.95</v>
          </cell>
          <cell r="M297">
            <v>0.79</v>
          </cell>
          <cell r="N297">
            <v>0.69</v>
          </cell>
          <cell r="O297" t="str">
            <v>CS-144-24-1</v>
          </cell>
          <cell r="P297">
            <v>48</v>
          </cell>
          <cell r="Q297">
            <v>144</v>
          </cell>
          <cell r="R297">
            <v>15.25</v>
          </cell>
          <cell r="S297">
            <v>15</v>
          </cell>
          <cell r="T297">
            <v>7.75</v>
          </cell>
          <cell r="U297" t="str">
            <v>1.025930</v>
          </cell>
          <cell r="V297">
            <v>14.22</v>
          </cell>
          <cell r="W297" t="str">
            <v>20764608170612</v>
          </cell>
          <cell r="X297">
            <v>24</v>
          </cell>
        </row>
        <row r="298">
          <cell r="B298">
            <v>17062</v>
          </cell>
          <cell r="C298" t="str">
            <v>BAZIC Frizz Black Erasable Gel Pen with Grip</v>
          </cell>
          <cell r="D298" t="str">
            <v>PENS - GEL INK</v>
          </cell>
          <cell r="E298" t="str">
            <v>CHINA</v>
          </cell>
          <cell r="F298">
            <v>22</v>
          </cell>
          <cell r="G298" t="str">
            <v>=HYPERLINK("http://www.bangkit.com/images/17062.jpg","CLICK HERE")</v>
          </cell>
          <cell r="H298">
            <v>1.99</v>
          </cell>
          <cell r="I298">
            <v>1.79</v>
          </cell>
          <cell r="J298">
            <v>1.2</v>
          </cell>
          <cell r="K298">
            <v>0.89</v>
          </cell>
          <cell r="L298">
            <v>0.75</v>
          </cell>
          <cell r="M298">
            <v>0.59</v>
          </cell>
          <cell r="N298">
            <v>0.49</v>
          </cell>
          <cell r="O298" t="str">
            <v>CS-144-24-1</v>
          </cell>
          <cell r="P298">
            <v>63</v>
          </cell>
          <cell r="Q298">
            <v>144</v>
          </cell>
          <cell r="R298">
            <v>22.5</v>
          </cell>
          <cell r="S298">
            <v>9.5</v>
          </cell>
          <cell r="T298">
            <v>8.5</v>
          </cell>
          <cell r="U298" t="str">
            <v>1.051430</v>
          </cell>
          <cell r="V298">
            <v>7.14</v>
          </cell>
          <cell r="W298" t="str">
            <v>20764608170629</v>
          </cell>
          <cell r="X298">
            <v>24</v>
          </cell>
        </row>
        <row r="299">
          <cell r="B299">
            <v>17065</v>
          </cell>
          <cell r="C299" t="str">
            <v>TYPE ITEM #17107</v>
          </cell>
          <cell r="D299" t="str">
            <v>DISCONTINUE</v>
          </cell>
          <cell r="E299" t="str">
            <v>CHINA</v>
          </cell>
          <cell r="F299">
            <v>0</v>
          </cell>
          <cell r="G299" t="str">
            <v>=HYPERLINK("http://www.bangkit.com/images/17065.jpg","CLICK HERE")</v>
          </cell>
          <cell r="H299">
            <v>5.99</v>
          </cell>
          <cell r="I299">
            <v>5.39</v>
          </cell>
          <cell r="J299">
            <v>3.55</v>
          </cell>
          <cell r="K299">
            <v>2.7</v>
          </cell>
          <cell r="L299">
            <v>2.2999999999999998</v>
          </cell>
          <cell r="M299">
            <v>1.7</v>
          </cell>
          <cell r="N299">
            <v>1.4</v>
          </cell>
          <cell r="O299" t="str">
            <v>CS-144-24-1</v>
          </cell>
          <cell r="P299">
            <v>45</v>
          </cell>
          <cell r="Q299">
            <v>144</v>
          </cell>
          <cell r="R299">
            <v>24</v>
          </cell>
          <cell r="S299">
            <v>11.75</v>
          </cell>
          <cell r="T299">
            <v>9</v>
          </cell>
          <cell r="U299" t="str">
            <v>1.468750</v>
          </cell>
          <cell r="V299">
            <v>14.86</v>
          </cell>
          <cell r="W299" t="str">
            <v>20764608170650</v>
          </cell>
          <cell r="X299">
            <v>24</v>
          </cell>
        </row>
        <row r="300">
          <cell r="B300">
            <v>17066</v>
          </cell>
          <cell r="C300" t="str">
            <v>TYPE ITEM #17108</v>
          </cell>
          <cell r="D300" t="str">
            <v>DISCONTINUE</v>
          </cell>
          <cell r="E300" t="str">
            <v>CHINA</v>
          </cell>
          <cell r="F300">
            <v>0</v>
          </cell>
          <cell r="G300" t="str">
            <v>=HYPERLINK("http://www.bangkit.com/images/17066.jpg","CLICK HERE")</v>
          </cell>
          <cell r="H300">
            <v>2.99</v>
          </cell>
          <cell r="I300">
            <v>2.69</v>
          </cell>
          <cell r="J300">
            <v>1.45</v>
          </cell>
          <cell r="K300">
            <v>1.1000000000000001</v>
          </cell>
          <cell r="L300">
            <v>0.85</v>
          </cell>
          <cell r="M300">
            <v>0.69</v>
          </cell>
          <cell r="N300">
            <v>0.59</v>
          </cell>
          <cell r="O300" t="str">
            <v>CS-144-24-1</v>
          </cell>
          <cell r="P300">
            <v>63</v>
          </cell>
          <cell r="Q300">
            <v>144</v>
          </cell>
          <cell r="R300">
            <v>22.5</v>
          </cell>
          <cell r="S300">
            <v>9.5</v>
          </cell>
          <cell r="T300">
            <v>8.25</v>
          </cell>
          <cell r="U300" t="str">
            <v>1.020510</v>
          </cell>
          <cell r="V300">
            <v>7.32</v>
          </cell>
          <cell r="W300" t="str">
            <v>20764608170667</v>
          </cell>
          <cell r="X300">
            <v>24</v>
          </cell>
        </row>
        <row r="301">
          <cell r="B301">
            <v>17068</v>
          </cell>
          <cell r="C301" t="str">
            <v>OFFER ITEM #17026</v>
          </cell>
          <cell r="D301" t="str">
            <v>DISCONTINUE</v>
          </cell>
          <cell r="E301" t="str">
            <v>CHINA</v>
          </cell>
          <cell r="F301">
            <v>0</v>
          </cell>
          <cell r="G301" t="str">
            <v>=HYPERLINK("http://www.bangkit.com/images/17068.jpg","CLICK HERE")</v>
          </cell>
          <cell r="H301">
            <v>2.99</v>
          </cell>
          <cell r="I301">
            <v>2.59</v>
          </cell>
          <cell r="J301">
            <v>1.45</v>
          </cell>
          <cell r="K301">
            <v>1.1000000000000001</v>
          </cell>
          <cell r="L301">
            <v>0.85</v>
          </cell>
          <cell r="M301">
            <v>0.69</v>
          </cell>
          <cell r="N301">
            <v>0.59</v>
          </cell>
          <cell r="O301" t="str">
            <v>CS-144-24-1</v>
          </cell>
          <cell r="P301">
            <v>36</v>
          </cell>
          <cell r="Q301">
            <v>144</v>
          </cell>
          <cell r="R301">
            <v>27</v>
          </cell>
          <cell r="S301">
            <v>11</v>
          </cell>
          <cell r="T301">
            <v>11</v>
          </cell>
          <cell r="U301" t="str">
            <v>1.890630</v>
          </cell>
          <cell r="V301">
            <v>24.48</v>
          </cell>
          <cell r="W301" t="str">
            <v>20764608170681</v>
          </cell>
          <cell r="X301">
            <v>24</v>
          </cell>
        </row>
        <row r="302">
          <cell r="B302">
            <v>17069</v>
          </cell>
          <cell r="C302" t="str">
            <v>BAZIC Clear Transparent Push Pins (100/Pack)</v>
          </cell>
          <cell r="D302" t="str">
            <v>DISCONTINUE</v>
          </cell>
          <cell r="E302" t="str">
            <v>CHINA</v>
          </cell>
          <cell r="F302">
            <v>0</v>
          </cell>
          <cell r="G302" t="str">
            <v>=HYPERLINK("http://www.bangkit.com/images/17069.jpg","CLICK HERE")</v>
          </cell>
          <cell r="H302">
            <v>2.99</v>
          </cell>
          <cell r="I302">
            <v>2.59</v>
          </cell>
          <cell r="J302">
            <v>1.45</v>
          </cell>
          <cell r="K302">
            <v>1.1000000000000001</v>
          </cell>
          <cell r="L302">
            <v>0.85</v>
          </cell>
          <cell r="M302">
            <v>0.69</v>
          </cell>
          <cell r="N302">
            <v>0.59</v>
          </cell>
          <cell r="O302" t="str">
            <v>CS-144-24-1</v>
          </cell>
          <cell r="P302">
            <v>36</v>
          </cell>
          <cell r="Q302">
            <v>144</v>
          </cell>
          <cell r="R302">
            <v>27</v>
          </cell>
          <cell r="S302">
            <v>11</v>
          </cell>
          <cell r="T302">
            <v>10.5</v>
          </cell>
          <cell r="U302" t="str">
            <v>1.804690</v>
          </cell>
          <cell r="V302">
            <v>24.12</v>
          </cell>
          <cell r="W302" t="str">
            <v>20764608170698</v>
          </cell>
          <cell r="X302">
            <v>24</v>
          </cell>
        </row>
        <row r="303">
          <cell r="B303">
            <v>1707</v>
          </cell>
          <cell r="C303" t="str">
            <v>BAZIC York Black Rollerball Pen w/ Grip (3/Pack)</v>
          </cell>
          <cell r="D303" t="str">
            <v>PENS - ROLLER</v>
          </cell>
          <cell r="E303" t="str">
            <v>CHINA</v>
          </cell>
          <cell r="F303">
            <v>15326</v>
          </cell>
          <cell r="G303" t="str">
            <v>=HYPERLINK("http://www.bangkit.com/images/1707.jpg","CLICK HERE")</v>
          </cell>
          <cell r="H303">
            <v>2.99</v>
          </cell>
          <cell r="I303">
            <v>2.69</v>
          </cell>
          <cell r="J303">
            <v>1.7</v>
          </cell>
          <cell r="K303">
            <v>1.3</v>
          </cell>
          <cell r="L303">
            <v>0.95</v>
          </cell>
          <cell r="M303">
            <v>0.79</v>
          </cell>
          <cell r="N303">
            <v>0.69</v>
          </cell>
          <cell r="O303" t="str">
            <v>CS-144-24-1</v>
          </cell>
          <cell r="P303">
            <v>54</v>
          </cell>
          <cell r="Q303">
            <v>144</v>
          </cell>
          <cell r="R303">
            <v>23.25</v>
          </cell>
          <cell r="S303">
            <v>11.25</v>
          </cell>
          <cell r="T303">
            <v>8.5</v>
          </cell>
          <cell r="U303" t="str">
            <v>1.286620</v>
          </cell>
          <cell r="V303">
            <v>17</v>
          </cell>
          <cell r="W303" t="str">
            <v>20764608017078</v>
          </cell>
          <cell r="X303">
            <v>24</v>
          </cell>
        </row>
        <row r="304">
          <cell r="B304">
            <v>17071</v>
          </cell>
          <cell r="C304" t="str">
            <v>BAZIC Pure FUSE Tech Ink Counter Pen</v>
          </cell>
          <cell r="D304" t="str">
            <v>PENS - FUSE TECH INK</v>
          </cell>
          <cell r="E304" t="str">
            <v>CHINA</v>
          </cell>
          <cell r="F304">
            <v>10493</v>
          </cell>
          <cell r="G304" t="str">
            <v>=HYPERLINK("http://www.bangkit.com/images/17071.jpg","CLICK HERE")</v>
          </cell>
          <cell r="H304">
            <v>2.99</v>
          </cell>
          <cell r="I304">
            <v>2.69</v>
          </cell>
          <cell r="J304">
            <v>1.7</v>
          </cell>
          <cell r="K304">
            <v>1.3</v>
          </cell>
          <cell r="L304">
            <v>0.85</v>
          </cell>
          <cell r="M304">
            <v>0.69</v>
          </cell>
          <cell r="N304">
            <v>0.59</v>
          </cell>
          <cell r="O304" t="str">
            <v>CS-144-24-1</v>
          </cell>
          <cell r="P304">
            <v>35</v>
          </cell>
          <cell r="Q304">
            <v>144</v>
          </cell>
          <cell r="R304">
            <v>20</v>
          </cell>
          <cell r="S304">
            <v>13.25</v>
          </cell>
          <cell r="T304">
            <v>12.25</v>
          </cell>
          <cell r="U304" t="str">
            <v>1.878620</v>
          </cell>
          <cell r="V304">
            <v>12.14</v>
          </cell>
          <cell r="W304" t="str">
            <v>20764608170711</v>
          </cell>
          <cell r="X304">
            <v>24</v>
          </cell>
        </row>
        <row r="305">
          <cell r="B305">
            <v>17076</v>
          </cell>
          <cell r="C305" t="str">
            <v>BAZIC TinyBond 8 mm x 5 m Permanent Glue Tape</v>
          </cell>
          <cell r="D305" t="str">
            <v>DISCONTINUE</v>
          </cell>
          <cell r="E305" t="str">
            <v>INDIA</v>
          </cell>
          <cell r="F305">
            <v>0</v>
          </cell>
          <cell r="G305" t="str">
            <v>=HYPERLINK("http://www.bangkit.com/images/17076.jpg","CLICK HERE")</v>
          </cell>
          <cell r="H305">
            <v>2.4900000000000002</v>
          </cell>
          <cell r="I305">
            <v>2.09</v>
          </cell>
          <cell r="J305">
            <v>1.45</v>
          </cell>
          <cell r="K305">
            <v>1.1000000000000001</v>
          </cell>
          <cell r="L305">
            <v>0.85</v>
          </cell>
          <cell r="M305">
            <v>0.69</v>
          </cell>
          <cell r="N305">
            <v>0.59</v>
          </cell>
          <cell r="O305" t="str">
            <v>CS-144-24-1</v>
          </cell>
          <cell r="P305">
            <v>36</v>
          </cell>
          <cell r="Q305">
            <v>144</v>
          </cell>
          <cell r="R305">
            <v>21.5</v>
          </cell>
          <cell r="S305">
            <v>11.5</v>
          </cell>
          <cell r="T305">
            <v>11.5</v>
          </cell>
          <cell r="U305" t="str">
            <v>1.645470</v>
          </cell>
          <cell r="V305">
            <v>23</v>
          </cell>
          <cell r="W305" t="str">
            <v>20764608170766</v>
          </cell>
          <cell r="X305">
            <v>24</v>
          </cell>
        </row>
        <row r="306">
          <cell r="B306">
            <v>17077</v>
          </cell>
          <cell r="C306" t="str">
            <v>BAZIC Assorted Color Round Push Pins (80/Pack)</v>
          </cell>
          <cell r="D306" t="str">
            <v>DISCONTINUE</v>
          </cell>
          <cell r="E306" t="str">
            <v>INDIA</v>
          </cell>
          <cell r="F306">
            <v>0</v>
          </cell>
          <cell r="G306" t="str">
            <v>=HYPERLINK("http://www.bangkit.com/images/17077.jpg","CLICK HERE")</v>
          </cell>
          <cell r="H306">
            <v>2.4900000000000002</v>
          </cell>
          <cell r="I306">
            <v>2.09</v>
          </cell>
          <cell r="J306">
            <v>1.45</v>
          </cell>
          <cell r="K306">
            <v>1.1000000000000001</v>
          </cell>
          <cell r="L306">
            <v>0.85</v>
          </cell>
          <cell r="M306">
            <v>0.69</v>
          </cell>
          <cell r="N306">
            <v>0.59</v>
          </cell>
          <cell r="O306" t="str">
            <v>CS-144-24-1</v>
          </cell>
          <cell r="P306">
            <v>36</v>
          </cell>
          <cell r="Q306">
            <v>144</v>
          </cell>
          <cell r="R306">
            <v>21.5</v>
          </cell>
          <cell r="S306">
            <v>12</v>
          </cell>
          <cell r="T306">
            <v>12</v>
          </cell>
          <cell r="U306" t="str">
            <v>1.791670</v>
          </cell>
          <cell r="V306">
            <v>24</v>
          </cell>
          <cell r="W306" t="str">
            <v>20764608170773</v>
          </cell>
          <cell r="X306">
            <v>24</v>
          </cell>
        </row>
        <row r="307">
          <cell r="B307">
            <v>1708</v>
          </cell>
          <cell r="C307" t="str">
            <v>BAZIC York Asst. Color Rollerball Pen w/ Grip (3/Pack)</v>
          </cell>
          <cell r="D307" t="str">
            <v>PENS - ROLLER</v>
          </cell>
          <cell r="E307" t="str">
            <v>CHINA</v>
          </cell>
          <cell r="F307">
            <v>20194</v>
          </cell>
          <cell r="G307" t="str">
            <v>=HYPERLINK("http://www.bangkit.com/images/1708.jpg","CLICK HERE")</v>
          </cell>
          <cell r="H307">
            <v>2.99</v>
          </cell>
          <cell r="I307">
            <v>2.69</v>
          </cell>
          <cell r="J307">
            <v>1.7</v>
          </cell>
          <cell r="K307">
            <v>1.3</v>
          </cell>
          <cell r="L307">
            <v>0.95</v>
          </cell>
          <cell r="M307">
            <v>0.79</v>
          </cell>
          <cell r="N307">
            <v>0.69</v>
          </cell>
          <cell r="O307" t="str">
            <v>CS-144-24-1</v>
          </cell>
          <cell r="P307">
            <v>54</v>
          </cell>
          <cell r="Q307">
            <v>144</v>
          </cell>
          <cell r="R307">
            <v>23.25</v>
          </cell>
          <cell r="S307">
            <v>11.25</v>
          </cell>
          <cell r="T307">
            <v>8.5</v>
          </cell>
          <cell r="U307" t="str">
            <v>1.286620</v>
          </cell>
          <cell r="V307">
            <v>17</v>
          </cell>
          <cell r="W307" t="str">
            <v>20764608017085</v>
          </cell>
          <cell r="X307">
            <v>24</v>
          </cell>
        </row>
        <row r="308">
          <cell r="B308">
            <v>17080</v>
          </cell>
          <cell r="C308" t="str">
            <v>BAZIC 6 Pastel Color Essence Gel Pen w/ Cushion Grip</v>
          </cell>
          <cell r="D308" t="str">
            <v>PENS - GEL INK</v>
          </cell>
          <cell r="E308" t="str">
            <v>CHINA</v>
          </cell>
          <cell r="F308">
            <v>32631</v>
          </cell>
          <cell r="G308" t="str">
            <v>=HYPERLINK("http://www.bangkit.com/images/17080.jpg","CLICK HERE")</v>
          </cell>
          <cell r="H308">
            <v>2.99</v>
          </cell>
          <cell r="I308">
            <v>2.69</v>
          </cell>
          <cell r="J308">
            <v>1.7</v>
          </cell>
          <cell r="K308">
            <v>1.3</v>
          </cell>
          <cell r="L308">
            <v>0.95</v>
          </cell>
          <cell r="M308">
            <v>0.75</v>
          </cell>
          <cell r="N308">
            <v>0.65</v>
          </cell>
          <cell r="O308" t="str">
            <v>CS-144-24-1</v>
          </cell>
          <cell r="P308">
            <v>52</v>
          </cell>
          <cell r="Q308">
            <v>144</v>
          </cell>
          <cell r="R308">
            <v>16.25</v>
          </cell>
          <cell r="S308">
            <v>13.75</v>
          </cell>
          <cell r="T308">
            <v>10</v>
          </cell>
          <cell r="U308" t="str">
            <v>1.293040</v>
          </cell>
          <cell r="V308">
            <v>19.5</v>
          </cell>
          <cell r="W308" t="str">
            <v>20764608170803</v>
          </cell>
          <cell r="X308">
            <v>24</v>
          </cell>
        </row>
        <row r="309">
          <cell r="B309">
            <v>17081</v>
          </cell>
          <cell r="C309" t="str">
            <v>BAZIC 12 Fluorescent Color Collorelli Gel Pen</v>
          </cell>
          <cell r="D309" t="str">
            <v>PENS - GEL INK</v>
          </cell>
          <cell r="E309" t="str">
            <v>CHINA</v>
          </cell>
          <cell r="F309">
            <v>33079</v>
          </cell>
          <cell r="G309" t="str">
            <v>=HYPERLINK("http://www.bangkit.com/images/17081.jpg","CLICK HERE")</v>
          </cell>
          <cell r="H309">
            <v>3.99</v>
          </cell>
          <cell r="I309">
            <v>3.59</v>
          </cell>
          <cell r="J309">
            <v>2.5</v>
          </cell>
          <cell r="K309">
            <v>1.9</v>
          </cell>
          <cell r="L309">
            <v>1.5</v>
          </cell>
          <cell r="M309">
            <v>1.2</v>
          </cell>
          <cell r="N309">
            <v>0.9</v>
          </cell>
          <cell r="O309" t="str">
            <v>CS-144-24-1</v>
          </cell>
          <cell r="P309">
            <v>48</v>
          </cell>
          <cell r="Q309">
            <v>144</v>
          </cell>
          <cell r="R309">
            <v>16.25</v>
          </cell>
          <cell r="S309">
            <v>13.5</v>
          </cell>
          <cell r="T309">
            <v>10.25</v>
          </cell>
          <cell r="U309" t="str">
            <v>1.301270</v>
          </cell>
          <cell r="V309">
            <v>27.26</v>
          </cell>
          <cell r="W309" t="str">
            <v>20764608170810</v>
          </cell>
          <cell r="X309">
            <v>24</v>
          </cell>
        </row>
        <row r="310">
          <cell r="B310">
            <v>17082</v>
          </cell>
          <cell r="C310" t="str">
            <v>BAZIC 12 Glitter Color Collorelli Gel Pen</v>
          </cell>
          <cell r="D310" t="str">
            <v>PENS - GEL INK</v>
          </cell>
          <cell r="E310" t="str">
            <v>CHINA</v>
          </cell>
          <cell r="F310">
            <v>35069</v>
          </cell>
          <cell r="G310" t="str">
            <v>=HYPERLINK("http://www.bangkit.com/images/17082.jpg","CLICK HERE")</v>
          </cell>
          <cell r="H310">
            <v>3.99</v>
          </cell>
          <cell r="I310">
            <v>3.59</v>
          </cell>
          <cell r="J310">
            <v>2.5</v>
          </cell>
          <cell r="K310">
            <v>1.9</v>
          </cell>
          <cell r="L310">
            <v>1.5</v>
          </cell>
          <cell r="M310">
            <v>1.2</v>
          </cell>
          <cell r="N310">
            <v>0.9</v>
          </cell>
          <cell r="O310" t="str">
            <v>CS-144-24-1</v>
          </cell>
          <cell r="P310">
            <v>48</v>
          </cell>
          <cell r="Q310">
            <v>144</v>
          </cell>
          <cell r="R310">
            <v>16.5</v>
          </cell>
          <cell r="S310">
            <v>13.5</v>
          </cell>
          <cell r="T310">
            <v>10.5</v>
          </cell>
          <cell r="U310" t="str">
            <v>1.353520</v>
          </cell>
          <cell r="V310">
            <v>27.28</v>
          </cell>
          <cell r="W310" t="str">
            <v>20764608170827</v>
          </cell>
          <cell r="X310">
            <v>24</v>
          </cell>
        </row>
        <row r="311">
          <cell r="B311">
            <v>17083</v>
          </cell>
          <cell r="C311" t="str">
            <v>BAZIC 12 Pastel Color Collorelli Gel Pen</v>
          </cell>
          <cell r="D311" t="str">
            <v>PENS - GEL INK</v>
          </cell>
          <cell r="E311" t="str">
            <v>CHINA</v>
          </cell>
          <cell r="F311">
            <v>36167</v>
          </cell>
          <cell r="G311" t="str">
            <v>=HYPERLINK("http://www.bangkit.com/images/17083.jpg","CLICK HERE")</v>
          </cell>
          <cell r="H311">
            <v>3.99</v>
          </cell>
          <cell r="I311">
            <v>3.59</v>
          </cell>
          <cell r="J311">
            <v>2.5</v>
          </cell>
          <cell r="K311">
            <v>1.9</v>
          </cell>
          <cell r="L311">
            <v>1.5</v>
          </cell>
          <cell r="M311">
            <v>1.2</v>
          </cell>
          <cell r="N311">
            <v>0.9</v>
          </cell>
          <cell r="O311" t="str">
            <v>CS-144-24-1</v>
          </cell>
          <cell r="P311">
            <v>48</v>
          </cell>
          <cell r="Q311">
            <v>144</v>
          </cell>
          <cell r="R311">
            <v>16.5</v>
          </cell>
          <cell r="S311">
            <v>13.5</v>
          </cell>
          <cell r="T311">
            <v>10.5</v>
          </cell>
          <cell r="U311" t="str">
            <v>1.353520</v>
          </cell>
          <cell r="V311">
            <v>27.26</v>
          </cell>
          <cell r="W311" t="str">
            <v>20764608170834</v>
          </cell>
          <cell r="X311">
            <v>24</v>
          </cell>
        </row>
        <row r="312">
          <cell r="B312">
            <v>17084</v>
          </cell>
          <cell r="C312" t="str">
            <v>BAZIC 10 Scented Glitter Color Collorelli Gel Pen</v>
          </cell>
          <cell r="D312" t="str">
            <v>PENS - GEL INK</v>
          </cell>
          <cell r="E312" t="str">
            <v>CHINA</v>
          </cell>
          <cell r="F312">
            <v>17220</v>
          </cell>
          <cell r="G312" t="str">
            <v>=HYPERLINK("http://www.bangkit.com/images/17084.jpg","CLICK HERE")</v>
          </cell>
          <cell r="H312">
            <v>2.99</v>
          </cell>
          <cell r="I312">
            <v>2.69</v>
          </cell>
          <cell r="J312">
            <v>2.5</v>
          </cell>
          <cell r="K312">
            <v>1.9</v>
          </cell>
          <cell r="L312">
            <v>1.5</v>
          </cell>
          <cell r="M312">
            <v>1.2</v>
          </cell>
          <cell r="N312">
            <v>0.9</v>
          </cell>
          <cell r="O312" t="str">
            <v>CS-144-24-1</v>
          </cell>
          <cell r="P312">
            <v>64</v>
          </cell>
          <cell r="Q312">
            <v>144</v>
          </cell>
          <cell r="R312">
            <v>16.5</v>
          </cell>
          <cell r="S312">
            <v>13.5</v>
          </cell>
          <cell r="T312">
            <v>9</v>
          </cell>
          <cell r="U312" t="str">
            <v>1.160160</v>
          </cell>
          <cell r="V312">
            <v>22.94</v>
          </cell>
          <cell r="W312" t="str">
            <v>20764608170841</v>
          </cell>
          <cell r="X312">
            <v>24</v>
          </cell>
        </row>
        <row r="313">
          <cell r="B313">
            <v>17085</v>
          </cell>
          <cell r="C313" t="str">
            <v>BAZIC 6 Scented Glitter Color Essence Gel Pen w/ Cushion Grip</v>
          </cell>
          <cell r="D313" t="str">
            <v>PENS - GEL INK</v>
          </cell>
          <cell r="E313" t="str">
            <v>CHINA</v>
          </cell>
          <cell r="F313">
            <v>12209</v>
          </cell>
          <cell r="G313" t="str">
            <v>=HYPERLINK("http://www.bangkit.com/images/17085.jpg","CLICK HERE")</v>
          </cell>
          <cell r="H313">
            <v>2.99</v>
          </cell>
          <cell r="I313">
            <v>2.69</v>
          </cell>
          <cell r="J313">
            <v>1.7</v>
          </cell>
          <cell r="K313">
            <v>1.3</v>
          </cell>
          <cell r="L313">
            <v>0.95</v>
          </cell>
          <cell r="M313">
            <v>0.75</v>
          </cell>
          <cell r="N313">
            <v>0.65</v>
          </cell>
          <cell r="O313" t="str">
            <v>CS-144-24-1</v>
          </cell>
          <cell r="P313">
            <v>52</v>
          </cell>
          <cell r="Q313">
            <v>144</v>
          </cell>
          <cell r="R313">
            <v>16.25</v>
          </cell>
          <cell r="S313">
            <v>13.75</v>
          </cell>
          <cell r="T313">
            <v>10.25</v>
          </cell>
          <cell r="U313" t="str">
            <v>1.325370</v>
          </cell>
          <cell r="V313">
            <v>19.62</v>
          </cell>
          <cell r="W313" t="str">
            <v>20764608170858</v>
          </cell>
          <cell r="X313">
            <v>24</v>
          </cell>
        </row>
        <row r="314">
          <cell r="B314" t="str">
            <v>17090-A</v>
          </cell>
          <cell r="C314" t="str">
            <v>BAZIC GR8 Black FUSE Tech Ink Pen w/ Rubberized Barrel (3/Pack)</v>
          </cell>
          <cell r="D314" t="str">
            <v>PENS - FUSE TECH INK</v>
          </cell>
          <cell r="E314" t="str">
            <v>CHINA</v>
          </cell>
          <cell r="F314">
            <v>8209</v>
          </cell>
          <cell r="G314" t="str">
            <v>=HYPERLINK("http://www.bangkit.com/images/17090.jpg","CLICK HERE")</v>
          </cell>
          <cell r="H314">
            <v>2.99</v>
          </cell>
          <cell r="I314">
            <v>2.69</v>
          </cell>
          <cell r="J314">
            <v>1.7</v>
          </cell>
          <cell r="K314">
            <v>1.3</v>
          </cell>
          <cell r="L314">
            <v>0.85</v>
          </cell>
          <cell r="M314">
            <v>0.69</v>
          </cell>
          <cell r="N314">
            <v>0.59</v>
          </cell>
          <cell r="O314" t="str">
            <v>CS-144-24-1</v>
          </cell>
          <cell r="P314">
            <v>50</v>
          </cell>
          <cell r="Q314">
            <v>144</v>
          </cell>
          <cell r="R314">
            <v>18</v>
          </cell>
          <cell r="S314">
            <v>13</v>
          </cell>
          <cell r="T314">
            <v>10</v>
          </cell>
          <cell r="U314" t="str">
            <v>1.354170</v>
          </cell>
          <cell r="V314">
            <v>13.48</v>
          </cell>
          <cell r="W314" t="str">
            <v>20764608170902</v>
          </cell>
          <cell r="X314">
            <v>24</v>
          </cell>
        </row>
        <row r="315">
          <cell r="B315">
            <v>17091</v>
          </cell>
          <cell r="C315" t="str">
            <v>BAZIC GR8 Asst. Color FUSE Tech Ink Pen w/ Rubberized Barrel (3/Pack)</v>
          </cell>
          <cell r="D315" t="str">
            <v>PENS - FUSE TECH INK</v>
          </cell>
          <cell r="E315" t="str">
            <v>CHINA</v>
          </cell>
          <cell r="F315">
            <v>19171</v>
          </cell>
          <cell r="G315" t="str">
            <v>=HYPERLINK("http://www.bangkit.com/images/17091.jpg","CLICK HERE")</v>
          </cell>
          <cell r="H315">
            <v>2.99</v>
          </cell>
          <cell r="I315">
            <v>2.69</v>
          </cell>
          <cell r="J315">
            <v>1.7</v>
          </cell>
          <cell r="K315">
            <v>1.3</v>
          </cell>
          <cell r="L315">
            <v>0.85</v>
          </cell>
          <cell r="M315">
            <v>0.69</v>
          </cell>
          <cell r="N315">
            <v>0.59</v>
          </cell>
          <cell r="O315" t="str">
            <v>CS-144-24-1</v>
          </cell>
          <cell r="P315">
            <v>50</v>
          </cell>
          <cell r="Q315">
            <v>144</v>
          </cell>
          <cell r="R315">
            <v>18</v>
          </cell>
          <cell r="S315">
            <v>13</v>
          </cell>
          <cell r="T315">
            <v>10</v>
          </cell>
          <cell r="U315" t="str">
            <v>1.354170</v>
          </cell>
          <cell r="V315">
            <v>13.56</v>
          </cell>
          <cell r="W315" t="str">
            <v>20764608170919</v>
          </cell>
          <cell r="X315">
            <v>24</v>
          </cell>
        </row>
        <row r="316">
          <cell r="B316">
            <v>17092</v>
          </cell>
          <cell r="C316" t="str">
            <v>BAZIC GR8 Dazzle Black FUSE Tech Ink Pen w/ Rubberized Barrel (3/Pack)</v>
          </cell>
          <cell r="D316" t="str">
            <v>PENS - FUSE TECH INK</v>
          </cell>
          <cell r="E316" t="str">
            <v>CHINA</v>
          </cell>
          <cell r="F316">
            <v>8637</v>
          </cell>
          <cell r="G316" t="str">
            <v>=HYPERLINK("http://www.bangkit.com/images/17092.jpg","CLICK HERE")</v>
          </cell>
          <cell r="H316">
            <v>2.99</v>
          </cell>
          <cell r="I316">
            <v>2.69</v>
          </cell>
          <cell r="J316">
            <v>1.7</v>
          </cell>
          <cell r="K316">
            <v>1.3</v>
          </cell>
          <cell r="L316">
            <v>0.85</v>
          </cell>
          <cell r="M316">
            <v>0.69</v>
          </cell>
          <cell r="N316">
            <v>0.59</v>
          </cell>
          <cell r="O316" t="str">
            <v>CS-144-24-1</v>
          </cell>
          <cell r="P316">
            <v>50</v>
          </cell>
          <cell r="Q316">
            <v>144</v>
          </cell>
          <cell r="R316">
            <v>18</v>
          </cell>
          <cell r="S316">
            <v>13</v>
          </cell>
          <cell r="T316">
            <v>10</v>
          </cell>
          <cell r="U316" t="str">
            <v>1.354170</v>
          </cell>
          <cell r="V316">
            <v>13.5</v>
          </cell>
          <cell r="W316" t="str">
            <v>20764608170926</v>
          </cell>
          <cell r="X316">
            <v>24</v>
          </cell>
        </row>
        <row r="317">
          <cell r="B317">
            <v>17098</v>
          </cell>
          <cell r="C317" t="str">
            <v>BAZIC Cyrus Black Retractable Pen w/ Cushion Grip (4/Pack)</v>
          </cell>
          <cell r="D317" t="str">
            <v>NEW ITEMS</v>
          </cell>
          <cell r="E317" t="str">
            <v>CHINA</v>
          </cell>
          <cell r="F317">
            <v>0</v>
          </cell>
          <cell r="G317" t="str">
            <v>=HYPERLINK("http://www.bazicproducts.com/images/215.jpg","CLICK HERE")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0.69</v>
          </cell>
          <cell r="N317">
            <v>0.59</v>
          </cell>
          <cell r="O317" t="str">
            <v>CS-144-24-1</v>
          </cell>
          <cell r="P317">
            <v>60</v>
          </cell>
          <cell r="Q317">
            <v>144</v>
          </cell>
          <cell r="R317">
            <v>0</v>
          </cell>
          <cell r="S317">
            <v>0</v>
          </cell>
          <cell r="T317">
            <v>0</v>
          </cell>
          <cell r="U317" t="str">
            <v>0.000000</v>
          </cell>
          <cell r="V317">
            <v>0</v>
          </cell>
          <cell r="W317" t="str">
            <v>20764608170988</v>
          </cell>
          <cell r="X317">
            <v>24</v>
          </cell>
        </row>
        <row r="318">
          <cell r="B318">
            <v>17099</v>
          </cell>
          <cell r="C318" t="str">
            <v>BAZIC Cyrus Blue Retractable Pen w/ Cushion Grip (4/Pack)</v>
          </cell>
          <cell r="D318" t="str">
            <v>NEW ITEMS</v>
          </cell>
          <cell r="E318" t="str">
            <v>CHINA</v>
          </cell>
          <cell r="F318">
            <v>0</v>
          </cell>
          <cell r="G318" t="str">
            <v>=HYPERLINK("http://www.bazicproducts.com/images/2150.jpg","CLICK HERE")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0.69</v>
          </cell>
          <cell r="N318">
            <v>0.59</v>
          </cell>
          <cell r="O318" t="str">
            <v>CS-144-24-1</v>
          </cell>
          <cell r="P318">
            <v>32</v>
          </cell>
          <cell r="Q318">
            <v>144</v>
          </cell>
          <cell r="R318">
            <v>0</v>
          </cell>
          <cell r="S318">
            <v>0</v>
          </cell>
          <cell r="T318">
            <v>0</v>
          </cell>
          <cell r="U318" t="str">
            <v>0.000000</v>
          </cell>
          <cell r="V318">
            <v>0</v>
          </cell>
          <cell r="W318" t="str">
            <v>20764608170995</v>
          </cell>
          <cell r="X318">
            <v>24</v>
          </cell>
        </row>
        <row r="319">
          <cell r="B319">
            <v>17100</v>
          </cell>
          <cell r="C319" t="str">
            <v>BAZIC Frizz Black Erasable Gel Pen (2/Pack)</v>
          </cell>
          <cell r="D319" t="str">
            <v>PENS - GEL INK</v>
          </cell>
          <cell r="E319" t="str">
            <v>CHINA</v>
          </cell>
          <cell r="F319">
            <v>18110</v>
          </cell>
          <cell r="G319" t="str">
            <v>=HYPERLINK("http://www.bangkit.com/images/17100.jpg","CLICK HERE")</v>
          </cell>
          <cell r="H319">
            <v>2.99</v>
          </cell>
          <cell r="I319">
            <v>2.69</v>
          </cell>
          <cell r="J319">
            <v>1.7</v>
          </cell>
          <cell r="K319">
            <v>1.3</v>
          </cell>
          <cell r="L319">
            <v>0.85</v>
          </cell>
          <cell r="M319">
            <v>0.69</v>
          </cell>
          <cell r="N319">
            <v>0.59</v>
          </cell>
          <cell r="O319" t="str">
            <v>CS-144-24-1</v>
          </cell>
          <cell r="P319">
            <v>80</v>
          </cell>
          <cell r="Q319">
            <v>144</v>
          </cell>
          <cell r="R319">
            <v>12.75</v>
          </cell>
          <cell r="S319">
            <v>12.25</v>
          </cell>
          <cell r="T319">
            <v>8.75</v>
          </cell>
          <cell r="U319" t="str">
            <v>0.790880</v>
          </cell>
          <cell r="V319">
            <v>9.1999999999999993</v>
          </cell>
          <cell r="W319" t="str">
            <v>20764608171008</v>
          </cell>
          <cell r="X319">
            <v>24</v>
          </cell>
        </row>
        <row r="320">
          <cell r="B320">
            <v>17101</v>
          </cell>
          <cell r="C320" t="str">
            <v>BAZIC Frizz Blue Erasable Gel Pen (2/Pack)</v>
          </cell>
          <cell r="D320" t="str">
            <v>PENS - GEL INK</v>
          </cell>
          <cell r="E320" t="str">
            <v>CHINA</v>
          </cell>
          <cell r="F320">
            <v>27723</v>
          </cell>
          <cell r="G320" t="str">
            <v>=HYPERLINK("http://www.bangkit.com/images/17101.jpg","CLICK HERE")</v>
          </cell>
          <cell r="H320">
            <v>2.99</v>
          </cell>
          <cell r="I320">
            <v>2.69</v>
          </cell>
          <cell r="J320">
            <v>1.7</v>
          </cell>
          <cell r="K320">
            <v>1.3</v>
          </cell>
          <cell r="L320">
            <v>0.85</v>
          </cell>
          <cell r="M320">
            <v>0.69</v>
          </cell>
          <cell r="N320">
            <v>0.59</v>
          </cell>
          <cell r="O320" t="str">
            <v>CS-144-24-1</v>
          </cell>
          <cell r="P320">
            <v>80</v>
          </cell>
          <cell r="Q320">
            <v>144</v>
          </cell>
          <cell r="R320">
            <v>12.5</v>
          </cell>
          <cell r="S320">
            <v>12.25</v>
          </cell>
          <cell r="T320">
            <v>8.75</v>
          </cell>
          <cell r="U320" t="str">
            <v>0.775370</v>
          </cell>
          <cell r="V320">
            <v>9.2200000000000006</v>
          </cell>
          <cell r="W320" t="str">
            <v>20764608171015</v>
          </cell>
          <cell r="X320">
            <v>24</v>
          </cell>
        </row>
        <row r="321">
          <cell r="B321">
            <v>17104</v>
          </cell>
          <cell r="C321" t="str">
            <v>BAZIC Frizz Black Erasable Gel Pen with Grip</v>
          </cell>
          <cell r="D321" t="str">
            <v>PENS - GEL INK</v>
          </cell>
          <cell r="E321" t="str">
            <v>CHINA</v>
          </cell>
          <cell r="F321">
            <v>21933</v>
          </cell>
          <cell r="G321" t="str">
            <v>=HYPERLINK("http://www.bangkit.com/images/17104.jpg","CLICK HERE")</v>
          </cell>
          <cell r="H321">
            <v>1.99</v>
          </cell>
          <cell r="I321">
            <v>1.79</v>
          </cell>
          <cell r="J321">
            <v>1</v>
          </cell>
          <cell r="K321">
            <v>0.75</v>
          </cell>
          <cell r="L321">
            <v>0.59</v>
          </cell>
          <cell r="M321">
            <v>0.49</v>
          </cell>
          <cell r="N321">
            <v>0.39</v>
          </cell>
          <cell r="O321" t="str">
            <v>CS-144-24-1</v>
          </cell>
          <cell r="P321">
            <v>91</v>
          </cell>
          <cell r="Q321">
            <v>144</v>
          </cell>
          <cell r="R321">
            <v>15.75</v>
          </cell>
          <cell r="S321">
            <v>9.5</v>
          </cell>
          <cell r="T321">
            <v>8.75</v>
          </cell>
          <cell r="U321" t="str">
            <v>0.757650</v>
          </cell>
          <cell r="V321">
            <v>6.98</v>
          </cell>
          <cell r="W321" t="str">
            <v>20764608171046</v>
          </cell>
          <cell r="X321">
            <v>24</v>
          </cell>
        </row>
        <row r="322">
          <cell r="B322">
            <v>17105</v>
          </cell>
          <cell r="C322" t="str">
            <v>BAZIC Frizz Blue Erasable Gel Pen with Grip</v>
          </cell>
          <cell r="D322" t="str">
            <v>PENS - GEL INK</v>
          </cell>
          <cell r="E322" t="str">
            <v>CHINA</v>
          </cell>
          <cell r="F322">
            <v>20380</v>
          </cell>
          <cell r="G322" t="str">
            <v>=HYPERLINK("http://www.bangkit.com/images/17105.jpg","CLICK HERE")</v>
          </cell>
          <cell r="H322">
            <v>1.99</v>
          </cell>
          <cell r="I322">
            <v>1.79</v>
          </cell>
          <cell r="J322">
            <v>1</v>
          </cell>
          <cell r="K322">
            <v>0.75</v>
          </cell>
          <cell r="L322">
            <v>0.59</v>
          </cell>
          <cell r="M322">
            <v>0.49</v>
          </cell>
          <cell r="N322">
            <v>0.39</v>
          </cell>
          <cell r="O322" t="str">
            <v>CS-144-24-1</v>
          </cell>
          <cell r="P322">
            <v>91</v>
          </cell>
          <cell r="Q322">
            <v>144</v>
          </cell>
          <cell r="R322">
            <v>15.5</v>
          </cell>
          <cell r="S322">
            <v>9.5</v>
          </cell>
          <cell r="T322">
            <v>8.75</v>
          </cell>
          <cell r="U322" t="str">
            <v>0.745620</v>
          </cell>
          <cell r="V322">
            <v>6.98</v>
          </cell>
          <cell r="W322" t="str">
            <v>20764608171053</v>
          </cell>
          <cell r="X322">
            <v>24</v>
          </cell>
        </row>
        <row r="323">
          <cell r="B323">
            <v>17106</v>
          </cell>
          <cell r="C323" t="str">
            <v>BAZIC Frizz Red Erasable Gel Pen with Grip</v>
          </cell>
          <cell r="D323" t="str">
            <v>PENS - GEL INK</v>
          </cell>
          <cell r="E323" t="str">
            <v>CHINA</v>
          </cell>
          <cell r="F323">
            <v>8163</v>
          </cell>
          <cell r="G323" t="str">
            <v>=HYPERLINK("http://www.bangkit.com/images/17106.jpg","CLICK HERE")</v>
          </cell>
          <cell r="H323">
            <v>1.99</v>
          </cell>
          <cell r="I323">
            <v>1.79</v>
          </cell>
          <cell r="J323">
            <v>1</v>
          </cell>
          <cell r="K323">
            <v>0.75</v>
          </cell>
          <cell r="L323">
            <v>0.59</v>
          </cell>
          <cell r="M323">
            <v>0.49</v>
          </cell>
          <cell r="N323">
            <v>0.39</v>
          </cell>
          <cell r="O323" t="str">
            <v>CS-144-24-1</v>
          </cell>
          <cell r="P323">
            <v>91</v>
          </cell>
          <cell r="Q323">
            <v>144</v>
          </cell>
          <cell r="R323">
            <v>15.5</v>
          </cell>
          <cell r="S323">
            <v>9.5</v>
          </cell>
          <cell r="T323">
            <v>8.75</v>
          </cell>
          <cell r="U323" t="str">
            <v>0.745620</v>
          </cell>
          <cell r="V323">
            <v>6.98</v>
          </cell>
          <cell r="W323" t="str">
            <v>20764608171060</v>
          </cell>
          <cell r="X323">
            <v>24</v>
          </cell>
        </row>
        <row r="324">
          <cell r="B324">
            <v>17108</v>
          </cell>
          <cell r="C324" t="str">
            <v>BAZIC Frizz Black Erasable Gel Retractable Pen with Grip</v>
          </cell>
          <cell r="D324" t="str">
            <v>PENS - GEL INK</v>
          </cell>
          <cell r="E324" t="str">
            <v>CHINA</v>
          </cell>
          <cell r="F324">
            <v>15579</v>
          </cell>
          <cell r="G324" t="str">
            <v>=HYPERLINK("http://www.bangkit.com/images/17108.jpg","CLICK HERE")</v>
          </cell>
          <cell r="H324">
            <v>2.99</v>
          </cell>
          <cell r="I324">
            <v>2.69</v>
          </cell>
          <cell r="J324">
            <v>1.7</v>
          </cell>
          <cell r="K324">
            <v>1.3</v>
          </cell>
          <cell r="L324">
            <v>0.85</v>
          </cell>
          <cell r="M324">
            <v>0.69</v>
          </cell>
          <cell r="N324">
            <v>0.59</v>
          </cell>
          <cell r="O324" t="str">
            <v>CS-144-24-1</v>
          </cell>
          <cell r="P324">
            <v>91</v>
          </cell>
          <cell r="Q324">
            <v>144</v>
          </cell>
          <cell r="R324">
            <v>15.75</v>
          </cell>
          <cell r="S324">
            <v>9.5</v>
          </cell>
          <cell r="T324">
            <v>8.75</v>
          </cell>
          <cell r="U324" t="str">
            <v>0.757650</v>
          </cell>
          <cell r="V324">
            <v>6.98</v>
          </cell>
          <cell r="W324" t="str">
            <v>20764608171084</v>
          </cell>
          <cell r="X324">
            <v>24</v>
          </cell>
        </row>
        <row r="325">
          <cell r="B325">
            <v>1711</v>
          </cell>
          <cell r="C325" t="str">
            <v>BAZIC Neon Bevel Eraser (6/Pack)</v>
          </cell>
          <cell r="D325" t="str">
            <v>DISCONTINUE</v>
          </cell>
          <cell r="E325" t="str">
            <v>CHINA</v>
          </cell>
          <cell r="F325">
            <v>0</v>
          </cell>
          <cell r="G325" t="str">
            <v>=HYPERLINK("http://www.bangkit.com/images/1711.jpg","CLICK HERE")</v>
          </cell>
          <cell r="H325">
            <v>2.4900000000000002</v>
          </cell>
          <cell r="I325">
            <v>2.09</v>
          </cell>
          <cell r="J325">
            <v>1.45</v>
          </cell>
          <cell r="K325">
            <v>1.1000000000000001</v>
          </cell>
          <cell r="L325">
            <v>0.85</v>
          </cell>
          <cell r="M325">
            <v>0.69</v>
          </cell>
          <cell r="N325">
            <v>0.59</v>
          </cell>
          <cell r="O325" t="str">
            <v>CS-144-24-1</v>
          </cell>
          <cell r="P325">
            <v>40</v>
          </cell>
          <cell r="Q325">
            <v>144</v>
          </cell>
          <cell r="R325">
            <v>22</v>
          </cell>
          <cell r="S325">
            <v>17.25</v>
          </cell>
          <cell r="T325">
            <v>6.75</v>
          </cell>
          <cell r="U325" t="str">
            <v>1.482420</v>
          </cell>
          <cell r="V325">
            <v>14.74</v>
          </cell>
          <cell r="W325" t="str">
            <v>20764608017115</v>
          </cell>
          <cell r="X325">
            <v>24</v>
          </cell>
        </row>
        <row r="326">
          <cell r="B326">
            <v>17110</v>
          </cell>
          <cell r="C326" t="str">
            <v>BAZIC Xtra Precision Black Ballpoint Pen (8/Pack)</v>
          </cell>
          <cell r="D326" t="str">
            <v>NEW ITEMS</v>
          </cell>
          <cell r="E326" t="str">
            <v>CHINA</v>
          </cell>
          <cell r="F326">
            <v>0</v>
          </cell>
          <cell r="G326" t="str">
            <v>=HYPERLINK("http://www.bazicproducts.com/images/2209.jpg","CLICK HERE")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>CS-144-24-1</v>
          </cell>
          <cell r="P326">
            <v>63</v>
          </cell>
          <cell r="Q326">
            <v>144</v>
          </cell>
          <cell r="R326">
            <v>0</v>
          </cell>
          <cell r="S326">
            <v>0</v>
          </cell>
          <cell r="T326">
            <v>0</v>
          </cell>
          <cell r="U326" t="str">
            <v>0.000000</v>
          </cell>
          <cell r="V326">
            <v>0</v>
          </cell>
          <cell r="W326" t="str">
            <v>20764608171107</v>
          </cell>
          <cell r="X326">
            <v>24</v>
          </cell>
        </row>
        <row r="327">
          <cell r="B327">
            <v>17111</v>
          </cell>
          <cell r="C327" t="str">
            <v>BAZIC Xtra Precision Assorted Color Ballpoint Pen (8/Pack)</v>
          </cell>
          <cell r="D327" t="str">
            <v>NEW ITEMS</v>
          </cell>
          <cell r="E327" t="str">
            <v>CHINA</v>
          </cell>
          <cell r="F327">
            <v>0</v>
          </cell>
          <cell r="G327" t="str">
            <v>=HYPERLINK("http://www.bazicproducts.com/images/2211.jpg","CLICK HERE")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>CS-144-24-1</v>
          </cell>
          <cell r="P327">
            <v>42</v>
          </cell>
          <cell r="Q327">
            <v>144</v>
          </cell>
          <cell r="R327">
            <v>0</v>
          </cell>
          <cell r="S327">
            <v>0</v>
          </cell>
          <cell r="T327">
            <v>0</v>
          </cell>
          <cell r="U327" t="str">
            <v>0.000000</v>
          </cell>
          <cell r="V327">
            <v>0</v>
          </cell>
          <cell r="W327" t="str">
            <v>20764608171114</v>
          </cell>
          <cell r="X327">
            <v>24</v>
          </cell>
        </row>
        <row r="328">
          <cell r="B328">
            <v>17112</v>
          </cell>
          <cell r="C328" t="str">
            <v>BAZIC 8 Xtra Precision Neon Color Ballpoint Pen</v>
          </cell>
          <cell r="D328" t="str">
            <v>NEW ITEMS</v>
          </cell>
          <cell r="E328" t="str">
            <v>CHINA</v>
          </cell>
          <cell r="F328">
            <v>0</v>
          </cell>
          <cell r="G328" t="str">
            <v>=HYPERLINK("http://www.bazicproducts.com/images/2216.jpg","CLICK HERE")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>CS-144-24-1</v>
          </cell>
          <cell r="P328">
            <v>36</v>
          </cell>
          <cell r="Q328">
            <v>144</v>
          </cell>
          <cell r="R328">
            <v>0</v>
          </cell>
          <cell r="S328">
            <v>0</v>
          </cell>
          <cell r="T328">
            <v>0</v>
          </cell>
          <cell r="U328" t="str">
            <v>0.000000</v>
          </cell>
          <cell r="V328">
            <v>0</v>
          </cell>
          <cell r="W328" t="str">
            <v>20764608171121</v>
          </cell>
          <cell r="X328">
            <v>24</v>
          </cell>
        </row>
        <row r="329">
          <cell r="B329">
            <v>17113</v>
          </cell>
          <cell r="C329" t="str">
            <v>BAZIC Semi gel Pen with half needle tip (B-5183) 1/pack</v>
          </cell>
          <cell r="D329" t="str">
            <v>NEW ITEMS</v>
          </cell>
          <cell r="E329" t="str">
            <v>CHINA</v>
          </cell>
          <cell r="F329">
            <v>0</v>
          </cell>
          <cell r="G329" t="str">
            <v>=HYPERLINK("http://www.bazicproducts.com/images/222.jpg","CLICK HERE")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>CS-144-24-1</v>
          </cell>
          <cell r="P329">
            <v>68</v>
          </cell>
          <cell r="Q329">
            <v>144</v>
          </cell>
          <cell r="R329">
            <v>0</v>
          </cell>
          <cell r="S329">
            <v>0</v>
          </cell>
          <cell r="T329">
            <v>0</v>
          </cell>
          <cell r="U329" t="str">
            <v>0.000000</v>
          </cell>
          <cell r="V329">
            <v>0</v>
          </cell>
          <cell r="W329" t="str">
            <v>20764608002227</v>
          </cell>
          <cell r="X329">
            <v>24</v>
          </cell>
        </row>
        <row r="330">
          <cell r="B330">
            <v>17114</v>
          </cell>
          <cell r="C330" t="str">
            <v>BAZIC Semi gel Pen with half needle tip (OG-987D) 2/pack</v>
          </cell>
          <cell r="D330" t="str">
            <v>NEW ITEMS</v>
          </cell>
          <cell r="E330" t="str">
            <v>CHINA</v>
          </cell>
          <cell r="F330">
            <v>0</v>
          </cell>
          <cell r="G330" t="str">
            <v>=HYPERLINK("http://www.bazicproducts.com/images/2222.jpg","CLICK HERE")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>CS-144-24-1</v>
          </cell>
          <cell r="P330">
            <v>72</v>
          </cell>
          <cell r="Q330">
            <v>144</v>
          </cell>
          <cell r="R330">
            <v>0</v>
          </cell>
          <cell r="S330">
            <v>0</v>
          </cell>
          <cell r="T330">
            <v>0</v>
          </cell>
          <cell r="U330" t="str">
            <v>0.000000</v>
          </cell>
          <cell r="V330">
            <v>0</v>
          </cell>
          <cell r="W330" t="str">
            <v>20764608022225</v>
          </cell>
          <cell r="X330">
            <v>24</v>
          </cell>
        </row>
        <row r="331">
          <cell r="B331">
            <v>17115</v>
          </cell>
          <cell r="C331" t="str">
            <v>BAZIC Semi gel Pen with half needle tip (OG-5303) 2/pack</v>
          </cell>
          <cell r="D331" t="str">
            <v>NEW ITEMS</v>
          </cell>
          <cell r="E331" t="str">
            <v>CHINA</v>
          </cell>
          <cell r="F331">
            <v>0</v>
          </cell>
          <cell r="G331" t="str">
            <v>=HYPERLINK("http://www.bazicproducts.com/images/2223.jpg","CLICK HERE")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>CS-144-24-1</v>
          </cell>
          <cell r="P331">
            <v>70</v>
          </cell>
          <cell r="Q331">
            <v>144</v>
          </cell>
          <cell r="R331">
            <v>0</v>
          </cell>
          <cell r="S331">
            <v>0</v>
          </cell>
          <cell r="T331">
            <v>0</v>
          </cell>
          <cell r="U331" t="str">
            <v>0.000000</v>
          </cell>
          <cell r="V331">
            <v>0</v>
          </cell>
          <cell r="W331" t="str">
            <v>20764608022232</v>
          </cell>
          <cell r="X331">
            <v>24</v>
          </cell>
        </row>
        <row r="332">
          <cell r="B332">
            <v>17116</v>
          </cell>
          <cell r="C332" t="str">
            <v>BAZIC Semi gel Pen with half needle tip (LT7645) 2/pack</v>
          </cell>
          <cell r="D332" t="str">
            <v>NEW ITEMS</v>
          </cell>
          <cell r="E332" t="str">
            <v>CHINA</v>
          </cell>
          <cell r="F332">
            <v>0</v>
          </cell>
          <cell r="G332" t="str">
            <v>=HYPERLINK("http://www.bazicproducts.com/images/2225.jpg","CLICK HERE")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>CS-144-24-1</v>
          </cell>
          <cell r="P332">
            <v>50</v>
          </cell>
          <cell r="Q332">
            <v>144</v>
          </cell>
          <cell r="R332">
            <v>0</v>
          </cell>
          <cell r="S332">
            <v>0</v>
          </cell>
          <cell r="T332">
            <v>0</v>
          </cell>
          <cell r="U332" t="str">
            <v>0.000000</v>
          </cell>
          <cell r="V332">
            <v>0</v>
          </cell>
          <cell r="W332" t="str">
            <v>20764608022256</v>
          </cell>
          <cell r="X332">
            <v>24</v>
          </cell>
        </row>
        <row r="333">
          <cell r="B333">
            <v>17117</v>
          </cell>
          <cell r="C333" t="str">
            <v>BAZIC Semi gel Pen with half needle tip (LT7639) 2/pack</v>
          </cell>
          <cell r="D333" t="str">
            <v>NEW ITEMS</v>
          </cell>
          <cell r="E333" t="str">
            <v>CHINA</v>
          </cell>
          <cell r="F333">
            <v>0</v>
          </cell>
          <cell r="G333" t="str">
            <v>=HYPERLINK("http://www.bazicproducts.com/images/2227.jpg","CLICK HERE")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>CS-144-24-1</v>
          </cell>
          <cell r="P333">
            <v>80</v>
          </cell>
          <cell r="Q333">
            <v>144</v>
          </cell>
          <cell r="R333">
            <v>0</v>
          </cell>
          <cell r="S333">
            <v>0</v>
          </cell>
          <cell r="T333">
            <v>0</v>
          </cell>
          <cell r="U333" t="str">
            <v>0.000000</v>
          </cell>
          <cell r="V333">
            <v>0</v>
          </cell>
          <cell r="W333" t="str">
            <v>20764608022270</v>
          </cell>
          <cell r="X333">
            <v>24</v>
          </cell>
        </row>
        <row r="334">
          <cell r="B334">
            <v>17118</v>
          </cell>
          <cell r="C334" t="str">
            <v>BAZIC Galaxy Version Roller Pen w/ Black Ink (RS1175) 3/pack</v>
          </cell>
          <cell r="D334" t="str">
            <v>NEW ITEMS</v>
          </cell>
          <cell r="E334" t="str">
            <v>CHINA</v>
          </cell>
          <cell r="F334">
            <v>0</v>
          </cell>
          <cell r="G334" t="str">
            <v>=HYPERLINK("http://www.bazicproducts.com/images/223.jpg","CLICK HERE")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>CS-144-24-1</v>
          </cell>
          <cell r="P334">
            <v>68</v>
          </cell>
          <cell r="Q334">
            <v>144</v>
          </cell>
          <cell r="R334">
            <v>0</v>
          </cell>
          <cell r="S334">
            <v>0</v>
          </cell>
          <cell r="T334">
            <v>0</v>
          </cell>
          <cell r="U334" t="str">
            <v>0.000000</v>
          </cell>
          <cell r="V334">
            <v>0</v>
          </cell>
          <cell r="W334" t="str">
            <v>20764608002234</v>
          </cell>
          <cell r="X334">
            <v>24</v>
          </cell>
        </row>
        <row r="335">
          <cell r="B335">
            <v>17119</v>
          </cell>
          <cell r="C335" t="str">
            <v>BAZIC Precision Tip Pen 1.0 w/ Black Ink (RS1117) 5/pack</v>
          </cell>
          <cell r="D335" t="str">
            <v>NEW ITEMS</v>
          </cell>
          <cell r="E335" t="str">
            <v>CHINA</v>
          </cell>
          <cell r="F335">
            <v>0</v>
          </cell>
          <cell r="G335" t="str">
            <v>=HYPERLINK("http://www.bazicproducts.com/images/2230.jpg","CLICK HERE")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>CS-144-24-1</v>
          </cell>
          <cell r="P335">
            <v>70</v>
          </cell>
          <cell r="Q335">
            <v>144</v>
          </cell>
          <cell r="R335">
            <v>0</v>
          </cell>
          <cell r="S335">
            <v>0</v>
          </cell>
          <cell r="T335">
            <v>0</v>
          </cell>
          <cell r="U335" t="str">
            <v>0.000000</v>
          </cell>
          <cell r="V335">
            <v>0</v>
          </cell>
          <cell r="W335" t="str">
            <v>20764608022300</v>
          </cell>
          <cell r="X335">
            <v>24</v>
          </cell>
        </row>
        <row r="336">
          <cell r="B336">
            <v>1712</v>
          </cell>
          <cell r="C336" t="str">
            <v>BAZIC Elara FUSE Tech Ink Retractable Pen (3/Pack)</v>
          </cell>
          <cell r="D336" t="str">
            <v>PENS - FUSE TECH INK</v>
          </cell>
          <cell r="E336" t="str">
            <v>CHINA</v>
          </cell>
          <cell r="F336">
            <v>29393</v>
          </cell>
          <cell r="G336" t="str">
            <v>=HYPERLINK("http://www.bangkit.com/images/1712.jpg","CLICK HERE")</v>
          </cell>
          <cell r="H336">
            <v>2.99</v>
          </cell>
          <cell r="I336">
            <v>2.69</v>
          </cell>
          <cell r="J336">
            <v>1.7</v>
          </cell>
          <cell r="K336">
            <v>1.3</v>
          </cell>
          <cell r="L336">
            <v>0.85</v>
          </cell>
          <cell r="M336">
            <v>0.69</v>
          </cell>
          <cell r="N336">
            <v>0.59</v>
          </cell>
          <cell r="O336" t="str">
            <v>CS-144-24-1</v>
          </cell>
          <cell r="P336">
            <v>90</v>
          </cell>
          <cell r="Q336">
            <v>144</v>
          </cell>
          <cell r="R336">
            <v>15</v>
          </cell>
          <cell r="S336">
            <v>11.75</v>
          </cell>
          <cell r="T336">
            <v>7.75</v>
          </cell>
          <cell r="U336" t="str">
            <v>0.790470</v>
          </cell>
          <cell r="V336">
            <v>10.119999999999999</v>
          </cell>
          <cell r="W336" t="str">
            <v>20764608017122</v>
          </cell>
          <cell r="X336">
            <v>24</v>
          </cell>
        </row>
        <row r="337">
          <cell r="B337">
            <v>17120</v>
          </cell>
          <cell r="C337" t="str">
            <v>BAZIC Precision Tip Pen 1.0 w/ Assorted Color Ink (RS1117) 5/pack</v>
          </cell>
          <cell r="D337" t="str">
            <v>NEW ITEMS</v>
          </cell>
          <cell r="E337" t="str">
            <v>CHINA</v>
          </cell>
          <cell r="F337">
            <v>0</v>
          </cell>
          <cell r="G337" t="str">
            <v>=HYPERLINK("http://www.bazicproducts.com/images/2233.jpg","CLICK HERE")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>CS-144-24-1</v>
          </cell>
          <cell r="P337">
            <v>72</v>
          </cell>
          <cell r="Q337">
            <v>144</v>
          </cell>
          <cell r="R337">
            <v>0</v>
          </cell>
          <cell r="S337">
            <v>0</v>
          </cell>
          <cell r="T337">
            <v>0</v>
          </cell>
          <cell r="U337" t="str">
            <v>0.000000</v>
          </cell>
          <cell r="V337">
            <v>0</v>
          </cell>
          <cell r="W337" t="str">
            <v>20764608022331</v>
          </cell>
          <cell r="X337">
            <v>24</v>
          </cell>
        </row>
        <row r="338">
          <cell r="B338">
            <v>17121</v>
          </cell>
          <cell r="C338" t="str">
            <v>BAZIC Marble Pen w/ black ink (RS1208) 3/pack</v>
          </cell>
          <cell r="D338" t="str">
            <v>NEW ITEMS</v>
          </cell>
          <cell r="E338" t="str">
            <v>CHINA</v>
          </cell>
          <cell r="F338">
            <v>0</v>
          </cell>
          <cell r="G338" t="str">
            <v>=HYPERLINK("http://www.bazicproducts.com/images/2234.jpg","CLICK HERE")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>CS-144-24-1</v>
          </cell>
          <cell r="P338">
            <v>72</v>
          </cell>
          <cell r="Q338">
            <v>144</v>
          </cell>
          <cell r="R338">
            <v>0</v>
          </cell>
          <cell r="S338">
            <v>0</v>
          </cell>
          <cell r="T338">
            <v>0</v>
          </cell>
          <cell r="U338" t="str">
            <v>0.000000</v>
          </cell>
          <cell r="V338">
            <v>0</v>
          </cell>
          <cell r="W338" t="str">
            <v>20764608022348</v>
          </cell>
          <cell r="X338">
            <v>24</v>
          </cell>
        </row>
        <row r="339">
          <cell r="B339">
            <v>17122</v>
          </cell>
          <cell r="C339" t="str">
            <v>BAZIC Carbon Fiber Barrel pen (RS-M6) 4/pack</v>
          </cell>
          <cell r="D339" t="str">
            <v>NEW ITEMS</v>
          </cell>
          <cell r="E339" t="str">
            <v>CHINA</v>
          </cell>
          <cell r="F339">
            <v>0</v>
          </cell>
          <cell r="G339" t="str">
            <v>=HYPERLINK("http://www.bazicproducts.com/images/2235.jpg","CLICK HERE")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>CS-144-24-1</v>
          </cell>
          <cell r="P339">
            <v>132</v>
          </cell>
          <cell r="Q339">
            <v>144</v>
          </cell>
          <cell r="R339">
            <v>0</v>
          </cell>
          <cell r="S339">
            <v>0</v>
          </cell>
          <cell r="T339">
            <v>0</v>
          </cell>
          <cell r="U339" t="str">
            <v>0.000000</v>
          </cell>
          <cell r="V339">
            <v>0</v>
          </cell>
          <cell r="W339" t="str">
            <v>20764608022355</v>
          </cell>
          <cell r="X339">
            <v>24</v>
          </cell>
        </row>
        <row r="340">
          <cell r="B340">
            <v>1713</v>
          </cell>
          <cell r="C340" t="str">
            <v>BAZIC 6 Color Dayton Rollerball Pen w/ Metal Clip</v>
          </cell>
          <cell r="D340" t="str">
            <v>PENS - ROLLER</v>
          </cell>
          <cell r="E340" t="str">
            <v>CHINA</v>
          </cell>
          <cell r="F340">
            <v>3692</v>
          </cell>
          <cell r="G340" t="str">
            <v>=HYPERLINK("http://www.bangkit.com/images/1713.jpg","CLICK HERE")</v>
          </cell>
          <cell r="H340">
            <v>4.99</v>
          </cell>
          <cell r="I340">
            <v>4.49</v>
          </cell>
          <cell r="J340">
            <v>3</v>
          </cell>
          <cell r="K340">
            <v>2.2999999999999998</v>
          </cell>
          <cell r="L340">
            <v>1.9</v>
          </cell>
          <cell r="M340">
            <v>1.5</v>
          </cell>
          <cell r="N340">
            <v>1.3</v>
          </cell>
          <cell r="O340" t="str">
            <v>CS-144-24-1</v>
          </cell>
          <cell r="P340">
            <v>50</v>
          </cell>
          <cell r="Q340">
            <v>144</v>
          </cell>
          <cell r="R340">
            <v>18</v>
          </cell>
          <cell r="S340">
            <v>12</v>
          </cell>
          <cell r="T340">
            <v>10.25</v>
          </cell>
          <cell r="U340" t="str">
            <v>1.281250</v>
          </cell>
          <cell r="V340">
            <v>23.52</v>
          </cell>
          <cell r="W340" t="str">
            <v>20764608017139</v>
          </cell>
          <cell r="X340">
            <v>24</v>
          </cell>
        </row>
        <row r="341">
          <cell r="B341">
            <v>1715</v>
          </cell>
          <cell r="C341" t="str">
            <v>BAZIC Scentscribers Scented 6-Color Pen</v>
          </cell>
          <cell r="D341" t="str">
            <v>PENS - BALLPOINT</v>
          </cell>
          <cell r="E341" t="str">
            <v>CHINA</v>
          </cell>
          <cell r="F341">
            <v>19900</v>
          </cell>
          <cell r="G341" t="str">
            <v>=HYPERLINK("http://www.bangkit.com/images/1715.jpg","CLICK HERE")</v>
          </cell>
          <cell r="H341">
            <v>2.99</v>
          </cell>
          <cell r="I341">
            <v>2.69</v>
          </cell>
          <cell r="J341">
            <v>1.7</v>
          </cell>
          <cell r="K341">
            <v>1.3</v>
          </cell>
          <cell r="L341">
            <v>0.95</v>
          </cell>
          <cell r="M341">
            <v>0.79</v>
          </cell>
          <cell r="N341">
            <v>0.69</v>
          </cell>
          <cell r="O341" t="str">
            <v>CS-144-24-1</v>
          </cell>
          <cell r="P341">
            <v>60</v>
          </cell>
          <cell r="Q341">
            <v>144</v>
          </cell>
          <cell r="R341">
            <v>16</v>
          </cell>
          <cell r="S341">
            <v>11.75</v>
          </cell>
          <cell r="T341">
            <v>10.75</v>
          </cell>
          <cell r="U341" t="str">
            <v>1.169560</v>
          </cell>
          <cell r="V341">
            <v>9.56</v>
          </cell>
          <cell r="W341" t="str">
            <v>20764608017153</v>
          </cell>
          <cell r="X341">
            <v>24</v>
          </cell>
        </row>
        <row r="342">
          <cell r="B342">
            <v>1716</v>
          </cell>
          <cell r="C342" t="str">
            <v>BAZIC Pearla 4-Fashion Color Pen w/ Cushion Grip</v>
          </cell>
          <cell r="D342" t="str">
            <v>PENS - BALLPOINT</v>
          </cell>
          <cell r="E342" t="str">
            <v>CHINA</v>
          </cell>
          <cell r="F342">
            <v>29820</v>
          </cell>
          <cell r="G342" t="str">
            <v>=HYPERLINK("http://www.bangkit.com/images/1716.jpg","CLICK HERE")</v>
          </cell>
          <cell r="H342">
            <v>1.99</v>
          </cell>
          <cell r="I342">
            <v>1.79</v>
          </cell>
          <cell r="J342">
            <v>1.1499999999999999</v>
          </cell>
          <cell r="K342">
            <v>0.85</v>
          </cell>
          <cell r="L342">
            <v>0.69</v>
          </cell>
          <cell r="M342">
            <v>0.55000000000000004</v>
          </cell>
          <cell r="N342">
            <v>0.45</v>
          </cell>
          <cell r="O342" t="str">
            <v>CS-144-24-1</v>
          </cell>
          <cell r="P342">
            <v>91</v>
          </cell>
          <cell r="Q342">
            <v>144</v>
          </cell>
          <cell r="R342">
            <v>15</v>
          </cell>
          <cell r="S342">
            <v>9.5</v>
          </cell>
          <cell r="T342">
            <v>9</v>
          </cell>
          <cell r="U342" t="str">
            <v>0.742190</v>
          </cell>
          <cell r="V342">
            <v>7.82</v>
          </cell>
          <cell r="W342" t="str">
            <v>20764608017160</v>
          </cell>
          <cell r="X342">
            <v>24</v>
          </cell>
        </row>
        <row r="343">
          <cell r="B343">
            <v>1717</v>
          </cell>
          <cell r="C343" t="str">
            <v>BAZIC Lynx Satin Top 4-Color Pen w/ Cushion Grip (2/Pack)</v>
          </cell>
          <cell r="D343" t="str">
            <v>PENS - BALLPOINT</v>
          </cell>
          <cell r="E343" t="str">
            <v>CHINA</v>
          </cell>
          <cell r="F343">
            <v>11600</v>
          </cell>
          <cell r="G343" t="str">
            <v>=HYPERLINK("http://www.bangkit.com/images/1717.jpg","CLICK HERE")</v>
          </cell>
          <cell r="H343">
            <v>2.99</v>
          </cell>
          <cell r="I343">
            <v>2.09</v>
          </cell>
          <cell r="J343">
            <v>1.7</v>
          </cell>
          <cell r="K343">
            <v>1.3</v>
          </cell>
          <cell r="L343">
            <v>0.85</v>
          </cell>
          <cell r="M343">
            <v>0.69</v>
          </cell>
          <cell r="N343">
            <v>0.59</v>
          </cell>
          <cell r="O343" t="str">
            <v>CS-144-24-1</v>
          </cell>
          <cell r="P343">
            <v>80</v>
          </cell>
          <cell r="Q343">
            <v>144</v>
          </cell>
          <cell r="R343">
            <v>16</v>
          </cell>
          <cell r="S343">
            <v>14.75</v>
          </cell>
          <cell r="T343">
            <v>9.5</v>
          </cell>
          <cell r="U343" t="str">
            <v>1.297460</v>
          </cell>
          <cell r="V343">
            <v>11.82</v>
          </cell>
          <cell r="W343" t="str">
            <v>20764608017177</v>
          </cell>
          <cell r="X343">
            <v>24</v>
          </cell>
        </row>
        <row r="344">
          <cell r="B344">
            <v>1718</v>
          </cell>
          <cell r="C344" t="str">
            <v>BAZIC Lynx Silver Top 4-Color Pen w/ Cushion Grip (2/Pack)</v>
          </cell>
          <cell r="D344" t="str">
            <v>PENS - BALLPOINT</v>
          </cell>
          <cell r="E344" t="str">
            <v>CHINA</v>
          </cell>
          <cell r="F344">
            <v>26250</v>
          </cell>
          <cell r="G344" t="str">
            <v>=HYPERLINK("http://www.bangkit.com/images/1718.jpg","CLICK HERE")</v>
          </cell>
          <cell r="H344">
            <v>2.99</v>
          </cell>
          <cell r="I344">
            <v>2.69</v>
          </cell>
          <cell r="J344">
            <v>1.7</v>
          </cell>
          <cell r="K344">
            <v>1.3</v>
          </cell>
          <cell r="L344">
            <v>0.85</v>
          </cell>
          <cell r="M344">
            <v>0.69</v>
          </cell>
          <cell r="N344">
            <v>0.59</v>
          </cell>
          <cell r="O344" t="str">
            <v>CS-144-24-1</v>
          </cell>
          <cell r="P344">
            <v>80</v>
          </cell>
          <cell r="Q344">
            <v>144</v>
          </cell>
          <cell r="R344">
            <v>16</v>
          </cell>
          <cell r="S344">
            <v>14.5</v>
          </cell>
          <cell r="T344">
            <v>9.5</v>
          </cell>
          <cell r="U344" t="str">
            <v>1.275460</v>
          </cell>
          <cell r="V344">
            <v>11.82</v>
          </cell>
          <cell r="W344" t="str">
            <v>20764608017184</v>
          </cell>
          <cell r="X344">
            <v>24</v>
          </cell>
        </row>
        <row r="345">
          <cell r="B345">
            <v>1720</v>
          </cell>
          <cell r="C345" t="str">
            <v>BAZIC 10 Color Retractable Pen</v>
          </cell>
          <cell r="D345" t="str">
            <v>PENS - BALLPOINT</v>
          </cell>
          <cell r="E345" t="str">
            <v>CHINA</v>
          </cell>
          <cell r="F345">
            <v>32665</v>
          </cell>
          <cell r="G345" t="str">
            <v>=HYPERLINK("http://www.bangkit.com/images/1720.jpg","CLICK HERE")</v>
          </cell>
          <cell r="H345">
            <v>2.99</v>
          </cell>
          <cell r="I345">
            <v>2.69</v>
          </cell>
          <cell r="J345">
            <v>1.95</v>
          </cell>
          <cell r="K345">
            <v>1.5</v>
          </cell>
          <cell r="L345">
            <v>1.3</v>
          </cell>
          <cell r="M345">
            <v>1</v>
          </cell>
          <cell r="N345">
            <v>0.8</v>
          </cell>
          <cell r="O345" t="str">
            <v>CS-144-24-1</v>
          </cell>
          <cell r="P345">
            <v>40</v>
          </cell>
          <cell r="Q345">
            <v>144</v>
          </cell>
          <cell r="R345">
            <v>19</v>
          </cell>
          <cell r="S345">
            <v>16.5</v>
          </cell>
          <cell r="T345">
            <v>10</v>
          </cell>
          <cell r="U345" t="str">
            <v>1.814240</v>
          </cell>
          <cell r="V345">
            <v>26.72</v>
          </cell>
          <cell r="W345" t="str">
            <v>20764608017207</v>
          </cell>
          <cell r="X345">
            <v>24</v>
          </cell>
        </row>
        <row r="346">
          <cell r="B346">
            <v>1721</v>
          </cell>
          <cell r="C346" t="str">
            <v>BAZIC Royal Assorted Color Rollerball Pen (3/Pack)</v>
          </cell>
          <cell r="D346" t="str">
            <v>PENS - ROLLER</v>
          </cell>
          <cell r="E346" t="str">
            <v>CHINA</v>
          </cell>
          <cell r="F346">
            <v>2335</v>
          </cell>
          <cell r="G346" t="str">
            <v>=HYPERLINK("http://www.bangkit.com/images/1721.jpg","CLICK HERE")</v>
          </cell>
          <cell r="H346">
            <v>2.99</v>
          </cell>
          <cell r="I346">
            <v>2.69</v>
          </cell>
          <cell r="J346">
            <v>1.7</v>
          </cell>
          <cell r="K346">
            <v>1.3</v>
          </cell>
          <cell r="L346">
            <v>0.95</v>
          </cell>
          <cell r="M346">
            <v>0.79</v>
          </cell>
          <cell r="N346">
            <v>0.69</v>
          </cell>
          <cell r="O346" t="str">
            <v>CS-144-24-1</v>
          </cell>
          <cell r="P346">
            <v>42</v>
          </cell>
          <cell r="Q346">
            <v>144</v>
          </cell>
          <cell r="R346">
            <v>25.25</v>
          </cell>
          <cell r="S346">
            <v>10.5</v>
          </cell>
          <cell r="T346">
            <v>9.5</v>
          </cell>
          <cell r="U346" t="str">
            <v>1.457580</v>
          </cell>
          <cell r="V346">
            <v>18.88</v>
          </cell>
          <cell r="W346" t="str">
            <v>20764608017214</v>
          </cell>
          <cell r="X346">
            <v>24</v>
          </cell>
        </row>
        <row r="347">
          <cell r="B347">
            <v>1722</v>
          </cell>
          <cell r="C347" t="str">
            <v>BAZIC Mini Fluorescent Highlighters w/ Cap Clip (5/Pack)</v>
          </cell>
          <cell r="D347" t="str">
            <v>DISCONTINUE</v>
          </cell>
          <cell r="E347" t="str">
            <v>CHINA</v>
          </cell>
          <cell r="F347">
            <v>0</v>
          </cell>
          <cell r="G347" t="str">
            <v>=HYPERLINK("http://www.bangkit.com/images/1722.jpg","CLICK HERE")</v>
          </cell>
          <cell r="H347">
            <v>2.4900000000000002</v>
          </cell>
          <cell r="I347">
            <v>2.09</v>
          </cell>
          <cell r="J347">
            <v>1.6</v>
          </cell>
          <cell r="K347">
            <v>1.2</v>
          </cell>
          <cell r="L347">
            <v>0.95</v>
          </cell>
          <cell r="M347">
            <v>0.79</v>
          </cell>
          <cell r="N347">
            <v>0.69</v>
          </cell>
          <cell r="O347" t="str">
            <v>CS-144-24-1</v>
          </cell>
          <cell r="P347">
            <v>36</v>
          </cell>
          <cell r="Q347">
            <v>144</v>
          </cell>
          <cell r="R347">
            <v>25</v>
          </cell>
          <cell r="S347">
            <v>10.25</v>
          </cell>
          <cell r="T347">
            <v>9.25</v>
          </cell>
          <cell r="U347" t="str">
            <v>1.371710</v>
          </cell>
          <cell r="V347">
            <v>18.88</v>
          </cell>
          <cell r="W347" t="str">
            <v>20764608017221</v>
          </cell>
          <cell r="X347">
            <v>24</v>
          </cell>
        </row>
        <row r="348">
          <cell r="B348">
            <v>1723</v>
          </cell>
          <cell r="C348" t="str">
            <v>BAZIC Royal Black Rollerball Pen (3/Pack)</v>
          </cell>
          <cell r="D348" t="str">
            <v>PENS - ROLLER</v>
          </cell>
          <cell r="E348" t="str">
            <v>CHINA</v>
          </cell>
          <cell r="F348">
            <v>12190</v>
          </cell>
          <cell r="G348" t="str">
            <v>=HYPERLINK("http://www.bangkit.com/images/1723.jpg","CLICK HERE")</v>
          </cell>
          <cell r="H348">
            <v>2.99</v>
          </cell>
          <cell r="I348">
            <v>2.69</v>
          </cell>
          <cell r="J348">
            <v>1.7</v>
          </cell>
          <cell r="K348">
            <v>1.3</v>
          </cell>
          <cell r="L348">
            <v>0.95</v>
          </cell>
          <cell r="M348">
            <v>0.79</v>
          </cell>
          <cell r="N348">
            <v>0.69</v>
          </cell>
          <cell r="O348" t="str">
            <v>CS-144-24-1</v>
          </cell>
          <cell r="P348">
            <v>42</v>
          </cell>
          <cell r="Q348">
            <v>144</v>
          </cell>
          <cell r="R348">
            <v>25</v>
          </cell>
          <cell r="S348">
            <v>10.25</v>
          </cell>
          <cell r="T348">
            <v>9.25</v>
          </cell>
          <cell r="U348" t="str">
            <v>1.371710</v>
          </cell>
          <cell r="V348">
            <v>18.940000000000001</v>
          </cell>
          <cell r="W348" t="str">
            <v>20764608017238</v>
          </cell>
          <cell r="X348">
            <v>24</v>
          </cell>
        </row>
        <row r="349">
          <cell r="B349">
            <v>1724</v>
          </cell>
          <cell r="C349" t="str">
            <v>BAZIC Ciel FUSE Tech Ink Retractable Pen w/ Rubberized Barrel &amp; Metal Clip (2/Pack)</v>
          </cell>
          <cell r="D349" t="str">
            <v>PENS - FUSE TECH INK</v>
          </cell>
          <cell r="E349" t="str">
            <v>CHINA</v>
          </cell>
          <cell r="F349">
            <v>17672</v>
          </cell>
          <cell r="G349" t="str">
            <v>=HYPERLINK("http://www.bangkit.com/images/1724.jpg","CLICK HERE")</v>
          </cell>
          <cell r="H349">
            <v>2.99</v>
          </cell>
          <cell r="I349">
            <v>2.69</v>
          </cell>
          <cell r="J349">
            <v>1.7</v>
          </cell>
          <cell r="K349">
            <v>1.3</v>
          </cell>
          <cell r="L349">
            <v>0.95</v>
          </cell>
          <cell r="M349">
            <v>0.75</v>
          </cell>
          <cell r="N349">
            <v>0.65</v>
          </cell>
          <cell r="O349" t="str">
            <v>CS-144-24-1</v>
          </cell>
          <cell r="P349">
            <v>70</v>
          </cell>
          <cell r="Q349">
            <v>144</v>
          </cell>
          <cell r="R349">
            <v>15</v>
          </cell>
          <cell r="S349">
            <v>10.5</v>
          </cell>
          <cell r="T349">
            <v>9.25</v>
          </cell>
          <cell r="U349" t="str">
            <v>0.843100</v>
          </cell>
          <cell r="V349">
            <v>10.9</v>
          </cell>
          <cell r="W349" t="str">
            <v>20764608017245</v>
          </cell>
          <cell r="X349">
            <v>24</v>
          </cell>
        </row>
        <row r="350">
          <cell r="B350">
            <v>1725</v>
          </cell>
          <cell r="C350" t="str">
            <v>BAZIC Assorted Color Thumb Tack (150/Pack)</v>
          </cell>
          <cell r="D350" t="str">
            <v>DISCONTINUE</v>
          </cell>
          <cell r="E350" t="str">
            <v>CHINA</v>
          </cell>
          <cell r="F350">
            <v>0</v>
          </cell>
          <cell r="G350" t="str">
            <v>=HYPERLINK("http://www.bangkit.com/images/1725.jpg","CLICK HERE")</v>
          </cell>
          <cell r="H350">
            <v>1.99</v>
          </cell>
          <cell r="I350">
            <v>1.79</v>
          </cell>
          <cell r="J350">
            <v>1.2</v>
          </cell>
          <cell r="K350">
            <v>0.89</v>
          </cell>
          <cell r="L350">
            <v>0.75</v>
          </cell>
          <cell r="M350">
            <v>0.59</v>
          </cell>
          <cell r="N350">
            <v>0.49</v>
          </cell>
          <cell r="O350" t="str">
            <v>CS-144-24-1</v>
          </cell>
          <cell r="P350">
            <v>36</v>
          </cell>
          <cell r="Q350">
            <v>144</v>
          </cell>
          <cell r="R350">
            <v>25.25</v>
          </cell>
          <cell r="S350">
            <v>11.5</v>
          </cell>
          <cell r="T350">
            <v>9</v>
          </cell>
          <cell r="U350" t="str">
            <v>1.512370</v>
          </cell>
          <cell r="V350">
            <v>15.6</v>
          </cell>
          <cell r="W350" t="str">
            <v>20764608017252</v>
          </cell>
          <cell r="X350">
            <v>24</v>
          </cell>
        </row>
        <row r="351">
          <cell r="B351">
            <v>1726</v>
          </cell>
          <cell r="C351" t="str">
            <v>BAZIC Ciel Serena FUSE Tech Ink Retractable Pen w/ Rubberized Barrel (2/Pack)</v>
          </cell>
          <cell r="D351" t="str">
            <v>PENS - FUSE TECH INK</v>
          </cell>
          <cell r="E351" t="str">
            <v>CHINA</v>
          </cell>
          <cell r="F351">
            <v>12411</v>
          </cell>
          <cell r="G351" t="str">
            <v>=HYPERLINK("http://www.bangkit.com/images/1726.jpg","CLICK HERE")</v>
          </cell>
          <cell r="H351">
            <v>2.99</v>
          </cell>
          <cell r="I351">
            <v>2.69</v>
          </cell>
          <cell r="J351">
            <v>1.7</v>
          </cell>
          <cell r="K351">
            <v>1.3</v>
          </cell>
          <cell r="L351">
            <v>0.95</v>
          </cell>
          <cell r="M351">
            <v>0.75</v>
          </cell>
          <cell r="N351">
            <v>0.65</v>
          </cell>
          <cell r="O351" t="str">
            <v>CS-144-24-1</v>
          </cell>
          <cell r="P351">
            <v>70</v>
          </cell>
          <cell r="Q351">
            <v>144</v>
          </cell>
          <cell r="R351">
            <v>15</v>
          </cell>
          <cell r="S351">
            <v>10.5</v>
          </cell>
          <cell r="T351">
            <v>9.25</v>
          </cell>
          <cell r="U351" t="str">
            <v>0.843100</v>
          </cell>
          <cell r="V351">
            <v>10.62</v>
          </cell>
          <cell r="W351" t="str">
            <v>20764608017269</v>
          </cell>
          <cell r="X351">
            <v>24</v>
          </cell>
        </row>
        <row r="352">
          <cell r="B352">
            <v>1727</v>
          </cell>
          <cell r="C352" t="str">
            <v>BAZIC Ciel Chroma FUSE Tech Ink Retractable Pen w/ Rubberized Barrel &amp; Metal Clip (2/Pack)</v>
          </cell>
          <cell r="D352" t="str">
            <v>PENS - FUSE TECH INK</v>
          </cell>
          <cell r="E352" t="str">
            <v>CHINA</v>
          </cell>
          <cell r="F352">
            <v>25247</v>
          </cell>
          <cell r="G352" t="str">
            <v>=HYPERLINK("http://www.bangkit.com/images/1727.jpg","CLICK HERE")</v>
          </cell>
          <cell r="H352">
            <v>2.99</v>
          </cell>
          <cell r="I352">
            <v>2.69</v>
          </cell>
          <cell r="J352">
            <v>1.7</v>
          </cell>
          <cell r="K352">
            <v>1.3</v>
          </cell>
          <cell r="L352">
            <v>0.95</v>
          </cell>
          <cell r="M352">
            <v>0.75</v>
          </cell>
          <cell r="N352">
            <v>0.65</v>
          </cell>
          <cell r="O352" t="str">
            <v>CS-144-24-1</v>
          </cell>
          <cell r="P352">
            <v>70</v>
          </cell>
          <cell r="Q352">
            <v>144</v>
          </cell>
          <cell r="R352">
            <v>14.75</v>
          </cell>
          <cell r="S352">
            <v>10.75</v>
          </cell>
          <cell r="T352">
            <v>9.25</v>
          </cell>
          <cell r="U352" t="str">
            <v>0.848790</v>
          </cell>
          <cell r="V352">
            <v>10.94</v>
          </cell>
          <cell r="W352" t="str">
            <v>20764608017276</v>
          </cell>
          <cell r="X352">
            <v>24</v>
          </cell>
        </row>
        <row r="353">
          <cell r="B353">
            <v>1728</v>
          </cell>
          <cell r="C353" t="str">
            <v>BAZIC Lira Black Rollerball Pen (3/Pack)</v>
          </cell>
          <cell r="D353" t="str">
            <v>PENS - ROLLER</v>
          </cell>
          <cell r="E353" t="str">
            <v>CHINA</v>
          </cell>
          <cell r="F353">
            <v>20079</v>
          </cell>
          <cell r="G353" t="str">
            <v>=HYPERLINK("http://www.bangkit.com/images/1728.jpg","CLICK HERE")</v>
          </cell>
          <cell r="H353">
            <v>2.99</v>
          </cell>
          <cell r="I353">
            <v>2.69</v>
          </cell>
          <cell r="J353">
            <v>1.7</v>
          </cell>
          <cell r="K353">
            <v>1.3</v>
          </cell>
          <cell r="L353">
            <v>0.95</v>
          </cell>
          <cell r="M353">
            <v>0.79</v>
          </cell>
          <cell r="N353">
            <v>0.69</v>
          </cell>
          <cell r="O353" t="str">
            <v>CS-144-24-1</v>
          </cell>
          <cell r="P353">
            <v>48</v>
          </cell>
          <cell r="Q353">
            <v>144</v>
          </cell>
          <cell r="R353">
            <v>17</v>
          </cell>
          <cell r="S353">
            <v>14.25</v>
          </cell>
          <cell r="T353">
            <v>8.25</v>
          </cell>
          <cell r="U353" t="str">
            <v>1.156580</v>
          </cell>
          <cell r="V353">
            <v>14.16</v>
          </cell>
          <cell r="W353" t="str">
            <v>20764608017283</v>
          </cell>
          <cell r="X353">
            <v>24</v>
          </cell>
        </row>
        <row r="354">
          <cell r="B354">
            <v>1729</v>
          </cell>
          <cell r="C354" t="str">
            <v>BAZIC Callum Black Jumbo Ink Tank Needle-Tip Rollerball Pen (2/Pack)</v>
          </cell>
          <cell r="D354" t="str">
            <v>PENS - ROLLER</v>
          </cell>
          <cell r="E354" t="str">
            <v>CHINA</v>
          </cell>
          <cell r="F354">
            <v>8091</v>
          </cell>
          <cell r="G354" t="str">
            <v>=HYPERLINK("http://www.bangkit.com/images/1729.jpg","CLICK HERE")</v>
          </cell>
          <cell r="H354">
            <v>2.99</v>
          </cell>
          <cell r="I354">
            <v>2.69</v>
          </cell>
          <cell r="J354">
            <v>1.7</v>
          </cell>
          <cell r="K354">
            <v>1.3</v>
          </cell>
          <cell r="L354">
            <v>0.95</v>
          </cell>
          <cell r="M354">
            <v>0.79</v>
          </cell>
          <cell r="N354">
            <v>0.69</v>
          </cell>
          <cell r="O354" t="str">
            <v>CS-144-24-1</v>
          </cell>
          <cell r="P354">
            <v>60</v>
          </cell>
          <cell r="Q354">
            <v>144</v>
          </cell>
          <cell r="R354">
            <v>17.25</v>
          </cell>
          <cell r="S354">
            <v>15.5</v>
          </cell>
          <cell r="T354">
            <v>6.75</v>
          </cell>
          <cell r="U354" t="str">
            <v>1.044430</v>
          </cell>
          <cell r="V354">
            <v>12.84</v>
          </cell>
          <cell r="W354" t="str">
            <v>20764608017290</v>
          </cell>
          <cell r="X354">
            <v>24</v>
          </cell>
        </row>
        <row r="355">
          <cell r="B355">
            <v>1730</v>
          </cell>
          <cell r="C355" t="str">
            <v>BAZIC Callum Blue Jumbo Ink Tank Needle-Tip Rollerball Pen (2/Pack)</v>
          </cell>
          <cell r="D355" t="str">
            <v>PENS - ROLLER</v>
          </cell>
          <cell r="E355" t="str">
            <v>CHINA</v>
          </cell>
          <cell r="F355">
            <v>9402</v>
          </cell>
          <cell r="G355" t="str">
            <v>=HYPERLINK("http://www.bangkit.com/images/1730.jpg","CLICK HERE")</v>
          </cell>
          <cell r="H355">
            <v>2.99</v>
          </cell>
          <cell r="I355">
            <v>2.69</v>
          </cell>
          <cell r="J355">
            <v>1.7</v>
          </cell>
          <cell r="K355">
            <v>1.3</v>
          </cell>
          <cell r="L355">
            <v>0.95</v>
          </cell>
          <cell r="M355">
            <v>0.79</v>
          </cell>
          <cell r="N355">
            <v>0.69</v>
          </cell>
          <cell r="O355" t="str">
            <v>CS-144-24-1</v>
          </cell>
          <cell r="P355">
            <v>60</v>
          </cell>
          <cell r="Q355">
            <v>144</v>
          </cell>
          <cell r="R355">
            <v>17.25</v>
          </cell>
          <cell r="S355">
            <v>15.5</v>
          </cell>
          <cell r="T355">
            <v>6.75</v>
          </cell>
          <cell r="U355" t="str">
            <v>1.044430</v>
          </cell>
          <cell r="V355">
            <v>12.82</v>
          </cell>
          <cell r="W355" t="str">
            <v>20764608017306</v>
          </cell>
          <cell r="X355">
            <v>24</v>
          </cell>
        </row>
        <row r="356">
          <cell r="B356">
            <v>1731</v>
          </cell>
          <cell r="C356" t="str">
            <v>BAZIC Callum Red Jumbo Ink Tank Needle-Tip Rollerball Pen (2/Pack)</v>
          </cell>
          <cell r="D356" t="str">
            <v>PENS - ROLLER</v>
          </cell>
          <cell r="E356" t="str">
            <v>CHINA</v>
          </cell>
          <cell r="F356">
            <v>10212</v>
          </cell>
          <cell r="G356" t="str">
            <v>=HYPERLINK("http://www.bangkit.com/images/1731.jpg","CLICK HERE")</v>
          </cell>
          <cell r="H356">
            <v>2.99</v>
          </cell>
          <cell r="I356">
            <v>2.69</v>
          </cell>
          <cell r="J356">
            <v>1.7</v>
          </cell>
          <cell r="K356">
            <v>1.3</v>
          </cell>
          <cell r="L356">
            <v>0.95</v>
          </cell>
          <cell r="M356">
            <v>0.79</v>
          </cell>
          <cell r="N356">
            <v>0.69</v>
          </cell>
          <cell r="O356" t="str">
            <v>CS-144-24-1</v>
          </cell>
          <cell r="P356">
            <v>60</v>
          </cell>
          <cell r="Q356">
            <v>144</v>
          </cell>
          <cell r="R356">
            <v>17.25</v>
          </cell>
          <cell r="S356">
            <v>15.5</v>
          </cell>
          <cell r="T356">
            <v>6.75</v>
          </cell>
          <cell r="U356" t="str">
            <v>1.044430</v>
          </cell>
          <cell r="V356">
            <v>12.86</v>
          </cell>
          <cell r="W356" t="str">
            <v>20764608017313</v>
          </cell>
          <cell r="X356">
            <v>24</v>
          </cell>
        </row>
        <row r="357">
          <cell r="B357">
            <v>1732</v>
          </cell>
          <cell r="C357" t="str">
            <v>BAZIC Essence Black Gel Pen w/ Cushion Grip (6/Pack)</v>
          </cell>
          <cell r="D357" t="str">
            <v>PENS - GEL INK</v>
          </cell>
          <cell r="E357" t="str">
            <v>CHINA</v>
          </cell>
          <cell r="F357">
            <v>51347</v>
          </cell>
          <cell r="G357" t="str">
            <v>=HYPERLINK("http://www.bangkit.com/images/1732.jpg","CLICK HERE")</v>
          </cell>
          <cell r="H357">
            <v>2.99</v>
          </cell>
          <cell r="I357">
            <v>2.69</v>
          </cell>
          <cell r="J357">
            <v>1.7</v>
          </cell>
          <cell r="K357">
            <v>1.3</v>
          </cell>
          <cell r="L357">
            <v>0.95</v>
          </cell>
          <cell r="M357">
            <v>0.75</v>
          </cell>
          <cell r="N357">
            <v>0.65</v>
          </cell>
          <cell r="O357" t="str">
            <v>CS-144-24-1</v>
          </cell>
          <cell r="P357">
            <v>52</v>
          </cell>
          <cell r="Q357">
            <v>144</v>
          </cell>
          <cell r="R357">
            <v>16.25</v>
          </cell>
          <cell r="S357">
            <v>13.75</v>
          </cell>
          <cell r="T357">
            <v>10</v>
          </cell>
          <cell r="U357" t="str">
            <v>1.293040</v>
          </cell>
          <cell r="V357">
            <v>19.28</v>
          </cell>
          <cell r="W357" t="str">
            <v>20764608017320</v>
          </cell>
          <cell r="X357">
            <v>24</v>
          </cell>
        </row>
        <row r="358">
          <cell r="B358">
            <v>1734</v>
          </cell>
          <cell r="C358" t="str">
            <v>BAZIC Essence Asst. Color Gel Pen w/ Cushion Grip (6/Pack)</v>
          </cell>
          <cell r="D358" t="str">
            <v>PENS - GEL INK</v>
          </cell>
          <cell r="E358" t="str">
            <v>CHINA</v>
          </cell>
          <cell r="F358">
            <v>58561</v>
          </cell>
          <cell r="G358" t="str">
            <v>=HYPERLINK("http://www.bangkit.com/images/1734.jpg","CLICK HERE")</v>
          </cell>
          <cell r="H358">
            <v>2.99</v>
          </cell>
          <cell r="I358">
            <v>2.69</v>
          </cell>
          <cell r="J358">
            <v>1.7</v>
          </cell>
          <cell r="K358">
            <v>1.3</v>
          </cell>
          <cell r="L358">
            <v>0.95</v>
          </cell>
          <cell r="M358">
            <v>0.75</v>
          </cell>
          <cell r="N358">
            <v>0.65</v>
          </cell>
          <cell r="O358" t="str">
            <v>CS-144-24-1</v>
          </cell>
          <cell r="P358">
            <v>52</v>
          </cell>
          <cell r="Q358">
            <v>144</v>
          </cell>
          <cell r="R358">
            <v>16</v>
          </cell>
          <cell r="S358">
            <v>13.75</v>
          </cell>
          <cell r="T358">
            <v>10</v>
          </cell>
          <cell r="U358" t="str">
            <v>1.273150</v>
          </cell>
          <cell r="V358">
            <v>19.48</v>
          </cell>
          <cell r="W358" t="str">
            <v>20764608017344</v>
          </cell>
          <cell r="X358">
            <v>24</v>
          </cell>
        </row>
        <row r="359">
          <cell r="B359">
            <v>1735</v>
          </cell>
          <cell r="C359" t="str">
            <v>BAZIC Desk Style Fluorescent Highlighters w/ Cushion Grip (3/Pack)</v>
          </cell>
          <cell r="D359" t="str">
            <v>DISCONTINUE</v>
          </cell>
          <cell r="E359" t="str">
            <v>CHINA</v>
          </cell>
          <cell r="F359">
            <v>0</v>
          </cell>
          <cell r="G359" t="str">
            <v>=HYPERLINK("http://www.bangkit.com/images/1735.jpg","CLICK HERE")</v>
          </cell>
          <cell r="H359">
            <v>2.99</v>
          </cell>
          <cell r="I359">
            <v>2.69</v>
          </cell>
          <cell r="J359">
            <v>1.6</v>
          </cell>
          <cell r="K359">
            <v>1.2</v>
          </cell>
          <cell r="L359">
            <v>0.95</v>
          </cell>
          <cell r="M359">
            <v>0.79</v>
          </cell>
          <cell r="N359">
            <v>0.69</v>
          </cell>
          <cell r="O359" t="str">
            <v>CS-144-24-1</v>
          </cell>
          <cell r="P359">
            <v>42</v>
          </cell>
          <cell r="Q359">
            <v>144</v>
          </cell>
          <cell r="R359">
            <v>25</v>
          </cell>
          <cell r="S359">
            <v>10.25</v>
          </cell>
          <cell r="T359">
            <v>9.5</v>
          </cell>
          <cell r="U359" t="str">
            <v>1.408780</v>
          </cell>
          <cell r="V359">
            <v>19.059999999999999</v>
          </cell>
          <cell r="W359" t="str">
            <v>20764608017351</v>
          </cell>
          <cell r="X359">
            <v>24</v>
          </cell>
        </row>
        <row r="360">
          <cell r="B360">
            <v>1736</v>
          </cell>
          <cell r="C360" t="str">
            <v>BAZIC Prima Black Stick Pen w/ Cushion Grip (8/Pack)</v>
          </cell>
          <cell r="D360" t="str">
            <v>PENS - BALLPOINT</v>
          </cell>
          <cell r="E360" t="str">
            <v>CHINA</v>
          </cell>
          <cell r="F360">
            <v>23291</v>
          </cell>
          <cell r="G360" t="str">
            <v>=HYPERLINK("http://www.bangkit.com/images/1736.jpg","CLICK HERE")</v>
          </cell>
          <cell r="H360">
            <v>2.99</v>
          </cell>
          <cell r="I360">
            <v>2.69</v>
          </cell>
          <cell r="J360">
            <v>1.7</v>
          </cell>
          <cell r="K360">
            <v>1.3</v>
          </cell>
          <cell r="L360">
            <v>0.85</v>
          </cell>
          <cell r="M360">
            <v>0.69</v>
          </cell>
          <cell r="N360">
            <v>0.59</v>
          </cell>
          <cell r="O360" t="str">
            <v>CS-144-24-1</v>
          </cell>
          <cell r="P360">
            <v>65</v>
          </cell>
          <cell r="Q360">
            <v>144</v>
          </cell>
          <cell r="R360">
            <v>15.5</v>
          </cell>
          <cell r="S360">
            <v>15</v>
          </cell>
          <cell r="T360">
            <v>8.75</v>
          </cell>
          <cell r="U360" t="str">
            <v>1.177300</v>
          </cell>
          <cell r="V360">
            <v>16.02</v>
          </cell>
          <cell r="W360" t="str">
            <v>20764608017368</v>
          </cell>
          <cell r="X360">
            <v>24</v>
          </cell>
        </row>
        <row r="361">
          <cell r="B361">
            <v>1737</v>
          </cell>
          <cell r="C361" t="str">
            <v>BAZIC Prima Blue Stick Pen w/ Cushion Grip (8/Pack)</v>
          </cell>
          <cell r="D361" t="str">
            <v>PENS - BALLPOINT</v>
          </cell>
          <cell r="E361" t="str">
            <v>CHINA</v>
          </cell>
          <cell r="F361">
            <v>17210</v>
          </cell>
          <cell r="G361" t="str">
            <v>=HYPERLINK("http://www.bangkit.com/images/1737.jpg","CLICK HERE")</v>
          </cell>
          <cell r="H361">
            <v>2.99</v>
          </cell>
          <cell r="I361">
            <v>2.69</v>
          </cell>
          <cell r="J361">
            <v>1.7</v>
          </cell>
          <cell r="K361">
            <v>1.3</v>
          </cell>
          <cell r="L361">
            <v>0.85</v>
          </cell>
          <cell r="M361">
            <v>0.69</v>
          </cell>
          <cell r="N361">
            <v>0.59</v>
          </cell>
          <cell r="O361" t="str">
            <v>CS-144-24-1</v>
          </cell>
          <cell r="P361">
            <v>65</v>
          </cell>
          <cell r="Q361">
            <v>144</v>
          </cell>
          <cell r="R361">
            <v>15.5</v>
          </cell>
          <cell r="S361">
            <v>14.75</v>
          </cell>
          <cell r="T361">
            <v>8.75</v>
          </cell>
          <cell r="U361" t="str">
            <v>1.157680</v>
          </cell>
          <cell r="V361">
            <v>15.72</v>
          </cell>
          <cell r="W361" t="str">
            <v>20764608017375</v>
          </cell>
          <cell r="X361">
            <v>24</v>
          </cell>
        </row>
        <row r="362">
          <cell r="B362">
            <v>1738</v>
          </cell>
          <cell r="C362" t="str">
            <v>BAZIC Prima Assorted Color Stick Pen w/ Cushion Grip (8/Pack)</v>
          </cell>
          <cell r="D362" t="str">
            <v>PENS - BALLPOINT</v>
          </cell>
          <cell r="E362" t="str">
            <v>CHINA</v>
          </cell>
          <cell r="F362">
            <v>13540</v>
          </cell>
          <cell r="G362" t="str">
            <v>=HYPERLINK("http://www.bangkit.com/images/1738.jpg","CLICK HERE")</v>
          </cell>
          <cell r="H362">
            <v>2.99</v>
          </cell>
          <cell r="I362">
            <v>2.69</v>
          </cell>
          <cell r="J362">
            <v>1.7</v>
          </cell>
          <cell r="K362">
            <v>1.3</v>
          </cell>
          <cell r="L362">
            <v>0.85</v>
          </cell>
          <cell r="M362">
            <v>0.69</v>
          </cell>
          <cell r="N362">
            <v>0.59</v>
          </cell>
          <cell r="O362" t="str">
            <v>CS-144-24-1</v>
          </cell>
          <cell r="P362">
            <v>65</v>
          </cell>
          <cell r="Q362">
            <v>144</v>
          </cell>
          <cell r="R362">
            <v>15.5</v>
          </cell>
          <cell r="S362">
            <v>15</v>
          </cell>
          <cell r="T362">
            <v>8.75</v>
          </cell>
          <cell r="U362" t="str">
            <v>1.177300</v>
          </cell>
          <cell r="V362">
            <v>16.100000000000001</v>
          </cell>
          <cell r="W362" t="str">
            <v>20764608017382</v>
          </cell>
          <cell r="X362">
            <v>24</v>
          </cell>
        </row>
        <row r="363">
          <cell r="B363">
            <v>1739</v>
          </cell>
          <cell r="C363" t="str">
            <v>BAZIC 8 Color Prima Stick Pen w/ Cushion Grip</v>
          </cell>
          <cell r="D363" t="str">
            <v>PENS - BALLPOINT</v>
          </cell>
          <cell r="E363" t="str">
            <v>CHINA</v>
          </cell>
          <cell r="F363">
            <v>10104</v>
          </cell>
          <cell r="G363" t="str">
            <v>=HYPERLINK("http://www.bangkit.com/images/1739.jpg","CLICK HERE")</v>
          </cell>
          <cell r="H363">
            <v>2.99</v>
          </cell>
          <cell r="I363">
            <v>2.69</v>
          </cell>
          <cell r="J363">
            <v>1.7</v>
          </cell>
          <cell r="K363">
            <v>1.3</v>
          </cell>
          <cell r="L363">
            <v>0.85</v>
          </cell>
          <cell r="M363">
            <v>0.69</v>
          </cell>
          <cell r="N363">
            <v>0.59</v>
          </cell>
          <cell r="O363" t="str">
            <v>CS-144-24-1</v>
          </cell>
          <cell r="P363">
            <v>65</v>
          </cell>
          <cell r="Q363">
            <v>144</v>
          </cell>
          <cell r="R363">
            <v>15.25</v>
          </cell>
          <cell r="S363">
            <v>15</v>
          </cell>
          <cell r="T363">
            <v>8.75</v>
          </cell>
          <cell r="U363" t="str">
            <v>1.158310</v>
          </cell>
          <cell r="V363">
            <v>16.16</v>
          </cell>
          <cell r="W363" t="str">
            <v>20764608017399</v>
          </cell>
          <cell r="X363">
            <v>24</v>
          </cell>
        </row>
        <row r="364">
          <cell r="B364">
            <v>1741</v>
          </cell>
          <cell r="C364" t="str">
            <v>BAZIC Nova Assorted Color Stick Pen (12/Pack)</v>
          </cell>
          <cell r="D364" t="str">
            <v>PENS - BALLPOINT</v>
          </cell>
          <cell r="E364" t="str">
            <v>CHINA</v>
          </cell>
          <cell r="F364">
            <v>12354</v>
          </cell>
          <cell r="G364" t="str">
            <v>=HYPERLINK("http://www.bangkit.com/images/1741.jpg","CLICK HERE")</v>
          </cell>
          <cell r="H364">
            <v>2.99</v>
          </cell>
          <cell r="I364">
            <v>2.69</v>
          </cell>
          <cell r="J364">
            <v>1.7</v>
          </cell>
          <cell r="K364">
            <v>1.3</v>
          </cell>
          <cell r="L364">
            <v>0.85</v>
          </cell>
          <cell r="M364">
            <v>0.69</v>
          </cell>
          <cell r="N364">
            <v>0.59</v>
          </cell>
          <cell r="O364" t="str">
            <v>CS-144-24-1</v>
          </cell>
          <cell r="P364">
            <v>40</v>
          </cell>
          <cell r="Q364">
            <v>144</v>
          </cell>
          <cell r="R364">
            <v>15.75</v>
          </cell>
          <cell r="S364">
            <v>15.25</v>
          </cell>
          <cell r="T364">
            <v>12</v>
          </cell>
          <cell r="U364" t="str">
            <v>1.667970</v>
          </cell>
          <cell r="V364">
            <v>22.14</v>
          </cell>
          <cell r="W364" t="str">
            <v>20764608017412</v>
          </cell>
          <cell r="X364">
            <v>24</v>
          </cell>
        </row>
        <row r="365">
          <cell r="B365">
            <v>1742</v>
          </cell>
          <cell r="C365" t="str">
            <v>BAZIC Nova Black Color Stick Pen (12/Pack)</v>
          </cell>
          <cell r="D365" t="str">
            <v>PENS - BALLPOINT</v>
          </cell>
          <cell r="E365" t="str">
            <v>CHINA</v>
          </cell>
          <cell r="F365">
            <v>12596</v>
          </cell>
          <cell r="G365" t="str">
            <v>=HYPERLINK("http://www.bangkit.com/images/1742.jpg","CLICK HERE")</v>
          </cell>
          <cell r="H365">
            <v>2.99</v>
          </cell>
          <cell r="I365">
            <v>2.69</v>
          </cell>
          <cell r="J365">
            <v>1.7</v>
          </cell>
          <cell r="K365">
            <v>1.3</v>
          </cell>
          <cell r="L365">
            <v>0.85</v>
          </cell>
          <cell r="M365">
            <v>0.69</v>
          </cell>
          <cell r="N365">
            <v>0.59</v>
          </cell>
          <cell r="O365" t="str">
            <v>CS-144-24-1</v>
          </cell>
          <cell r="P365">
            <v>40</v>
          </cell>
          <cell r="Q365">
            <v>144</v>
          </cell>
          <cell r="R365">
            <v>15.75</v>
          </cell>
          <cell r="S365">
            <v>15.25</v>
          </cell>
          <cell r="T365">
            <v>12</v>
          </cell>
          <cell r="U365" t="str">
            <v>1.667970</v>
          </cell>
          <cell r="V365">
            <v>22.32</v>
          </cell>
          <cell r="W365" t="str">
            <v>20764608017429</v>
          </cell>
          <cell r="X365">
            <v>24</v>
          </cell>
        </row>
        <row r="366">
          <cell r="B366">
            <v>1743</v>
          </cell>
          <cell r="C366" t="str">
            <v>BAZIC Nova Blue Color Stick Pen (12/Pack)</v>
          </cell>
          <cell r="D366" t="str">
            <v>PENS - BALLPOINT</v>
          </cell>
          <cell r="E366" t="str">
            <v>CHINA</v>
          </cell>
          <cell r="F366">
            <v>14304</v>
          </cell>
          <cell r="G366" t="str">
            <v>=HYPERLINK("http://www.bangkit.com/images/1743.jpg","CLICK HERE")</v>
          </cell>
          <cell r="H366">
            <v>2.99</v>
          </cell>
          <cell r="I366">
            <v>2.69</v>
          </cell>
          <cell r="J366">
            <v>1.7</v>
          </cell>
          <cell r="K366">
            <v>1.3</v>
          </cell>
          <cell r="L366">
            <v>0.85</v>
          </cell>
          <cell r="M366">
            <v>0.69</v>
          </cell>
          <cell r="N366">
            <v>0.59</v>
          </cell>
          <cell r="O366" t="str">
            <v>CS-144-24-1</v>
          </cell>
          <cell r="P366">
            <v>40</v>
          </cell>
          <cell r="Q366">
            <v>144</v>
          </cell>
          <cell r="R366">
            <v>15.5</v>
          </cell>
          <cell r="S366">
            <v>15.25</v>
          </cell>
          <cell r="T366">
            <v>12</v>
          </cell>
          <cell r="U366" t="str">
            <v>1.641490</v>
          </cell>
          <cell r="V366">
            <v>22.24</v>
          </cell>
          <cell r="W366" t="str">
            <v>20764608017436</v>
          </cell>
          <cell r="X366">
            <v>24</v>
          </cell>
        </row>
        <row r="367">
          <cell r="B367">
            <v>1747</v>
          </cell>
          <cell r="C367" t="str">
            <v>BAZIC 2-In-1 Mechanical Pencil &amp; 4-Fashion Color Pen w/ Cushion Grip</v>
          </cell>
          <cell r="D367" t="str">
            <v>PENS - BALLPOINT</v>
          </cell>
          <cell r="E367" t="str">
            <v>CHINA</v>
          </cell>
          <cell r="F367">
            <v>8665</v>
          </cell>
          <cell r="G367" t="str">
            <v>=HYPERLINK("http://www.bangkit.com/images/1747.jpg","CLICK HERE")</v>
          </cell>
          <cell r="H367">
            <v>2.99</v>
          </cell>
          <cell r="I367">
            <v>2.69</v>
          </cell>
          <cell r="J367">
            <v>1.7</v>
          </cell>
          <cell r="K367">
            <v>1.3</v>
          </cell>
          <cell r="L367">
            <v>0.95</v>
          </cell>
          <cell r="M367">
            <v>0.79</v>
          </cell>
          <cell r="N367">
            <v>0.69</v>
          </cell>
          <cell r="O367" t="str">
            <v>CS-144-24-1</v>
          </cell>
          <cell r="P367">
            <v>80</v>
          </cell>
          <cell r="Q367">
            <v>144</v>
          </cell>
          <cell r="R367">
            <v>17.5</v>
          </cell>
          <cell r="S367">
            <v>9</v>
          </cell>
          <cell r="T367">
            <v>8.75</v>
          </cell>
          <cell r="U367" t="str">
            <v>0.797530</v>
          </cell>
          <cell r="V367">
            <v>9.1</v>
          </cell>
          <cell r="W367" t="str">
            <v>20764608017474</v>
          </cell>
          <cell r="X367">
            <v>24</v>
          </cell>
        </row>
        <row r="368">
          <cell r="B368">
            <v>1748</v>
          </cell>
          <cell r="C368" t="str">
            <v>BAZIC 2-In-1 Mechanical Pencil &amp; 4-Color Pen w/ Cushion Grip</v>
          </cell>
          <cell r="D368" t="str">
            <v>PENS - BALLPOINT</v>
          </cell>
          <cell r="E368" t="str">
            <v>CHINA</v>
          </cell>
          <cell r="F368">
            <v>31124</v>
          </cell>
          <cell r="G368" t="str">
            <v>=HYPERLINK("http://www.bangkit.com/images/1748.jpg","CLICK HERE")</v>
          </cell>
          <cell r="H368">
            <v>2.99</v>
          </cell>
          <cell r="I368">
            <v>2.69</v>
          </cell>
          <cell r="J368">
            <v>1.7</v>
          </cell>
          <cell r="K368">
            <v>1.3</v>
          </cell>
          <cell r="L368">
            <v>0.95</v>
          </cell>
          <cell r="M368">
            <v>0.79</v>
          </cell>
          <cell r="N368">
            <v>0.69</v>
          </cell>
          <cell r="O368" t="str">
            <v>CS-144-24-1</v>
          </cell>
          <cell r="P368">
            <v>80</v>
          </cell>
          <cell r="Q368">
            <v>144</v>
          </cell>
          <cell r="R368">
            <v>17.25</v>
          </cell>
          <cell r="S368">
            <v>9</v>
          </cell>
          <cell r="T368">
            <v>8.75</v>
          </cell>
          <cell r="U368" t="str">
            <v>0.786130</v>
          </cell>
          <cell r="V368">
            <v>9.08</v>
          </cell>
          <cell r="W368" t="str">
            <v>20764608017481</v>
          </cell>
          <cell r="X368">
            <v>24</v>
          </cell>
        </row>
        <row r="369">
          <cell r="B369">
            <v>1752</v>
          </cell>
          <cell r="C369" t="str">
            <v>BAZIC Pure Assorted Color Stick Pen (12/Pack)</v>
          </cell>
          <cell r="D369" t="str">
            <v>PENS - BALLPOINT</v>
          </cell>
          <cell r="E369" t="str">
            <v>CHINA</v>
          </cell>
          <cell r="F369">
            <v>31707</v>
          </cell>
          <cell r="G369" t="str">
            <v>=HYPERLINK("http://www.bangkit.com/images/1752.jpg","CLICK HERE")</v>
          </cell>
          <cell r="H369">
            <v>2.99</v>
          </cell>
          <cell r="I369">
            <v>2.69</v>
          </cell>
          <cell r="J369">
            <v>1.7</v>
          </cell>
          <cell r="K369">
            <v>1.3</v>
          </cell>
          <cell r="L369">
            <v>0.85</v>
          </cell>
          <cell r="M369">
            <v>0.69</v>
          </cell>
          <cell r="N369">
            <v>0.59</v>
          </cell>
          <cell r="O369" t="str">
            <v>CS-144-24-1</v>
          </cell>
          <cell r="P369">
            <v>36</v>
          </cell>
          <cell r="Q369">
            <v>144</v>
          </cell>
          <cell r="R369">
            <v>17</v>
          </cell>
          <cell r="S369">
            <v>15.5</v>
          </cell>
          <cell r="T369">
            <v>12</v>
          </cell>
          <cell r="U369" t="str">
            <v>1.829860</v>
          </cell>
          <cell r="V369">
            <v>21.74</v>
          </cell>
          <cell r="W369" t="str">
            <v>20764608017528</v>
          </cell>
          <cell r="X369">
            <v>24</v>
          </cell>
        </row>
        <row r="370">
          <cell r="B370">
            <v>1753</v>
          </cell>
          <cell r="C370" t="str">
            <v>BAZIC Palm Mini Ballpoint Pen w/ Key Ring (5/Pack)</v>
          </cell>
          <cell r="D370" t="str">
            <v>PENS - BALLPOINT</v>
          </cell>
          <cell r="E370" t="str">
            <v>CHINA</v>
          </cell>
          <cell r="F370">
            <v>19115</v>
          </cell>
          <cell r="G370" t="str">
            <v>=HYPERLINK("http://www.bangkit.com/images/1753.jpg","CLICK HERE")</v>
          </cell>
          <cell r="H370">
            <v>2.99</v>
          </cell>
          <cell r="I370">
            <v>2.69</v>
          </cell>
          <cell r="J370">
            <v>1.7</v>
          </cell>
          <cell r="K370">
            <v>1.3</v>
          </cell>
          <cell r="L370">
            <v>0.85</v>
          </cell>
          <cell r="M370">
            <v>0.69</v>
          </cell>
          <cell r="N370">
            <v>0.59</v>
          </cell>
          <cell r="O370" t="str">
            <v>CS-144-24-1</v>
          </cell>
          <cell r="P370">
            <v>45</v>
          </cell>
          <cell r="Q370">
            <v>144</v>
          </cell>
          <cell r="R370">
            <v>13.5</v>
          </cell>
          <cell r="S370">
            <v>13</v>
          </cell>
          <cell r="T370">
            <v>12.25</v>
          </cell>
          <cell r="U370" t="str">
            <v>1.244140</v>
          </cell>
          <cell r="V370">
            <v>11.28</v>
          </cell>
          <cell r="W370" t="str">
            <v>20764608017535</v>
          </cell>
          <cell r="X370">
            <v>24</v>
          </cell>
        </row>
        <row r="371">
          <cell r="B371">
            <v>1754</v>
          </cell>
          <cell r="C371" t="str">
            <v>BAZIC Pure Red Stick Pen (12/Pack)</v>
          </cell>
          <cell r="D371" t="str">
            <v>PENS - BALLPOINT</v>
          </cell>
          <cell r="E371" t="str">
            <v>CHINA</v>
          </cell>
          <cell r="F371">
            <v>8437</v>
          </cell>
          <cell r="G371" t="str">
            <v>=HYPERLINK("http://www.bangkit.com/images/1754.jpg","CLICK HERE")</v>
          </cell>
          <cell r="H371">
            <v>2.99</v>
          </cell>
          <cell r="I371">
            <v>2.69</v>
          </cell>
          <cell r="J371">
            <v>1.7</v>
          </cell>
          <cell r="K371">
            <v>1.3</v>
          </cell>
          <cell r="L371">
            <v>0.85</v>
          </cell>
          <cell r="M371">
            <v>0.69</v>
          </cell>
          <cell r="N371">
            <v>0.59</v>
          </cell>
          <cell r="O371" t="str">
            <v>CS-144-24-1</v>
          </cell>
          <cell r="P371">
            <v>36</v>
          </cell>
          <cell r="Q371">
            <v>144</v>
          </cell>
          <cell r="R371">
            <v>17</v>
          </cell>
          <cell r="S371">
            <v>15.75</v>
          </cell>
          <cell r="T371">
            <v>12</v>
          </cell>
          <cell r="U371" t="str">
            <v>1.859380</v>
          </cell>
          <cell r="V371">
            <v>22.06</v>
          </cell>
          <cell r="W371" t="str">
            <v>20764608017542</v>
          </cell>
          <cell r="X371">
            <v>24</v>
          </cell>
        </row>
        <row r="372">
          <cell r="B372">
            <v>1755</v>
          </cell>
          <cell r="C372" t="str">
            <v>BAZIC Pure Black Stick Pen (12/Pack)</v>
          </cell>
          <cell r="D372" t="str">
            <v>PENS - BALLPOINT</v>
          </cell>
          <cell r="E372" t="str">
            <v>CHINA</v>
          </cell>
          <cell r="F372">
            <v>44431</v>
          </cell>
          <cell r="G372" t="str">
            <v>=HYPERLINK("http://www.bangkit.com/images/1755.jpg","CLICK HERE")</v>
          </cell>
          <cell r="H372">
            <v>2.99</v>
          </cell>
          <cell r="I372">
            <v>2.69</v>
          </cell>
          <cell r="J372">
            <v>1.7</v>
          </cell>
          <cell r="K372">
            <v>1.3</v>
          </cell>
          <cell r="L372">
            <v>0.85</v>
          </cell>
          <cell r="M372">
            <v>0.69</v>
          </cell>
          <cell r="N372">
            <v>0.59</v>
          </cell>
          <cell r="O372" t="str">
            <v>CS-144-24-1</v>
          </cell>
          <cell r="P372">
            <v>36</v>
          </cell>
          <cell r="Q372">
            <v>144</v>
          </cell>
          <cell r="R372">
            <v>17</v>
          </cell>
          <cell r="S372">
            <v>15.75</v>
          </cell>
          <cell r="T372">
            <v>12</v>
          </cell>
          <cell r="U372" t="str">
            <v>1.859380</v>
          </cell>
          <cell r="V372">
            <v>22.08</v>
          </cell>
          <cell r="W372" t="str">
            <v>20764608017559</v>
          </cell>
          <cell r="X372">
            <v>24</v>
          </cell>
        </row>
        <row r="373">
          <cell r="B373">
            <v>1756</v>
          </cell>
          <cell r="C373" t="str">
            <v>BAZIC Pure Blue Stick Pen (12/Pack)</v>
          </cell>
          <cell r="D373" t="str">
            <v>PENS - BALLPOINT</v>
          </cell>
          <cell r="E373" t="str">
            <v>CHINA</v>
          </cell>
          <cell r="F373">
            <v>16834</v>
          </cell>
          <cell r="G373" t="str">
            <v>=HYPERLINK("http://www.bangkit.com/images/1756.jpg","CLICK HERE")</v>
          </cell>
          <cell r="H373">
            <v>2.99</v>
          </cell>
          <cell r="I373">
            <v>2.69</v>
          </cell>
          <cell r="J373">
            <v>1.7</v>
          </cell>
          <cell r="K373">
            <v>1.3</v>
          </cell>
          <cell r="L373">
            <v>0.85</v>
          </cell>
          <cell r="M373">
            <v>0.69</v>
          </cell>
          <cell r="N373">
            <v>0.59</v>
          </cell>
          <cell r="O373" t="str">
            <v>CS-144-24-1</v>
          </cell>
          <cell r="P373">
            <v>36</v>
          </cell>
          <cell r="Q373">
            <v>144</v>
          </cell>
          <cell r="R373">
            <v>17</v>
          </cell>
          <cell r="S373">
            <v>15.75</v>
          </cell>
          <cell r="T373">
            <v>12</v>
          </cell>
          <cell r="U373" t="str">
            <v>1.859380</v>
          </cell>
          <cell r="V373">
            <v>21.74</v>
          </cell>
          <cell r="W373" t="str">
            <v>20764608017566</v>
          </cell>
          <cell r="X373">
            <v>24</v>
          </cell>
        </row>
        <row r="374">
          <cell r="B374">
            <v>1763</v>
          </cell>
          <cell r="C374" t="str">
            <v>BAZIC 4-Color Neck Pen w/ Cushion Grip</v>
          </cell>
          <cell r="D374" t="str">
            <v>PENS - BALLPOINT</v>
          </cell>
          <cell r="E374" t="str">
            <v>CHINA</v>
          </cell>
          <cell r="F374">
            <v>21483</v>
          </cell>
          <cell r="G374" t="str">
            <v>=HYPERLINK("http://www.bangkit.com/images/1763.jpg","CLICK HERE")</v>
          </cell>
          <cell r="H374">
            <v>1.99</v>
          </cell>
          <cell r="I374">
            <v>1.79</v>
          </cell>
          <cell r="J374">
            <v>1.2</v>
          </cell>
          <cell r="K374">
            <v>0.89</v>
          </cell>
          <cell r="L374">
            <v>0.75</v>
          </cell>
          <cell r="M374">
            <v>0.59</v>
          </cell>
          <cell r="N374">
            <v>0.49</v>
          </cell>
          <cell r="O374" t="str">
            <v>CS-144-24-1</v>
          </cell>
          <cell r="P374">
            <v>50</v>
          </cell>
          <cell r="Q374">
            <v>144</v>
          </cell>
          <cell r="R374">
            <v>16.5</v>
          </cell>
          <cell r="S374">
            <v>13.5</v>
          </cell>
          <cell r="T374">
            <v>9.25</v>
          </cell>
          <cell r="U374" t="str">
            <v>1.192380</v>
          </cell>
          <cell r="V374">
            <v>9.4600000000000009</v>
          </cell>
          <cell r="W374" t="str">
            <v>20764608017634</v>
          </cell>
          <cell r="X374">
            <v>24</v>
          </cell>
        </row>
        <row r="375">
          <cell r="B375">
            <v>1769</v>
          </cell>
          <cell r="C375" t="str">
            <v>BAZIC Ixion Assorted Color Retractable Pen (5/Pack)</v>
          </cell>
          <cell r="D375" t="str">
            <v>PENS - BALLPOINT</v>
          </cell>
          <cell r="E375" t="str">
            <v>CHINA</v>
          </cell>
          <cell r="F375">
            <v>21610</v>
          </cell>
          <cell r="G375" t="str">
            <v>=HYPERLINK("http://www.bangkit.com/images/1769.jpg","CLICK HERE")</v>
          </cell>
          <cell r="H375">
            <v>2.99</v>
          </cell>
          <cell r="I375">
            <v>2.69</v>
          </cell>
          <cell r="J375">
            <v>1.2</v>
          </cell>
          <cell r="K375">
            <v>0.89</v>
          </cell>
          <cell r="L375">
            <v>0.75</v>
          </cell>
          <cell r="M375">
            <v>0.59</v>
          </cell>
          <cell r="N375">
            <v>0.49</v>
          </cell>
          <cell r="O375" t="str">
            <v>CS-144-24-1</v>
          </cell>
          <cell r="P375">
            <v>42</v>
          </cell>
          <cell r="Q375">
            <v>144</v>
          </cell>
          <cell r="R375">
            <v>25.5</v>
          </cell>
          <cell r="S375">
            <v>10.5</v>
          </cell>
          <cell r="T375">
            <v>10</v>
          </cell>
          <cell r="U375" t="str">
            <v>1.549480</v>
          </cell>
          <cell r="V375">
            <v>17.5</v>
          </cell>
          <cell r="W375" t="str">
            <v>20764608017696</v>
          </cell>
          <cell r="X375">
            <v>24</v>
          </cell>
        </row>
        <row r="376">
          <cell r="B376">
            <v>1770</v>
          </cell>
          <cell r="C376" t="str">
            <v>BAZIC Ixion Dazzle Black Color Retractable Pen (5/Pack)</v>
          </cell>
          <cell r="D376" t="str">
            <v>PENS - BALLPOINT</v>
          </cell>
          <cell r="E376" t="str">
            <v>CHINA</v>
          </cell>
          <cell r="F376">
            <v>16675</v>
          </cell>
          <cell r="G376" t="str">
            <v>=HYPERLINK("http://www.bangkit.com/images/1770.jpg","CLICK HERE")</v>
          </cell>
          <cell r="H376">
            <v>2.99</v>
          </cell>
          <cell r="I376">
            <v>2.69</v>
          </cell>
          <cell r="J376">
            <v>1.2</v>
          </cell>
          <cell r="K376">
            <v>0.89</v>
          </cell>
          <cell r="L376">
            <v>0.75</v>
          </cell>
          <cell r="M376">
            <v>0.59</v>
          </cell>
          <cell r="N376">
            <v>0.49</v>
          </cell>
          <cell r="O376" t="str">
            <v>CS-144-24-1</v>
          </cell>
          <cell r="P376">
            <v>42</v>
          </cell>
          <cell r="Q376">
            <v>144</v>
          </cell>
          <cell r="R376">
            <v>25.75</v>
          </cell>
          <cell r="S376">
            <v>10.75</v>
          </cell>
          <cell r="T376">
            <v>10</v>
          </cell>
          <cell r="U376" t="str">
            <v>1.601920</v>
          </cell>
          <cell r="V376">
            <v>17.62</v>
          </cell>
          <cell r="W376" t="str">
            <v>20764608017702</v>
          </cell>
          <cell r="X376">
            <v>24</v>
          </cell>
        </row>
        <row r="377">
          <cell r="B377">
            <v>1771</v>
          </cell>
          <cell r="C377" t="str">
            <v>BAZIC 8 Color Twist-Up Propelling Crayons</v>
          </cell>
          <cell r="D377" t="str">
            <v>DISCONTINUE</v>
          </cell>
          <cell r="E377" t="str">
            <v>CHINA</v>
          </cell>
          <cell r="F377">
            <v>0</v>
          </cell>
          <cell r="G377" t="str">
            <v>=HYPERLINK("http://www.bangkit.com/images/1771.jpg","CLICK HERE")</v>
          </cell>
          <cell r="H377">
            <v>1.99</v>
          </cell>
          <cell r="I377">
            <v>1.79</v>
          </cell>
          <cell r="J377">
            <v>1.2</v>
          </cell>
          <cell r="K377">
            <v>0.89</v>
          </cell>
          <cell r="L377">
            <v>0.75</v>
          </cell>
          <cell r="M377">
            <v>0.59</v>
          </cell>
          <cell r="N377">
            <v>0.49</v>
          </cell>
          <cell r="O377" t="str">
            <v>CS-144-24-1</v>
          </cell>
          <cell r="P377">
            <v>36</v>
          </cell>
          <cell r="Q377">
            <v>144</v>
          </cell>
          <cell r="R377">
            <v>26</v>
          </cell>
          <cell r="S377">
            <v>12</v>
          </cell>
          <cell r="T377">
            <v>10.5</v>
          </cell>
          <cell r="U377" t="str">
            <v>1.895830</v>
          </cell>
          <cell r="V377">
            <v>20.52</v>
          </cell>
          <cell r="W377" t="str">
            <v>20764608017719</v>
          </cell>
          <cell r="X377">
            <v>24</v>
          </cell>
        </row>
        <row r="378">
          <cell r="B378">
            <v>1772</v>
          </cell>
          <cell r="C378" t="str">
            <v>BAZIC 1" Brass-Plated Fasteners (100/Pack)</v>
          </cell>
          <cell r="D378" t="str">
            <v>DISCONTINUE</v>
          </cell>
          <cell r="E378" t="str">
            <v>CHINA</v>
          </cell>
          <cell r="F378">
            <v>0</v>
          </cell>
          <cell r="G378" t="str">
            <v>=HYPERLINK("http://www.bangkit.com/images/1772.jpg","CLICK HERE")</v>
          </cell>
          <cell r="H378">
            <v>1.99</v>
          </cell>
          <cell r="I378">
            <v>1.79</v>
          </cell>
          <cell r="J378">
            <v>1.2</v>
          </cell>
          <cell r="K378">
            <v>0.89</v>
          </cell>
          <cell r="L378">
            <v>0.75</v>
          </cell>
          <cell r="M378">
            <v>0.59</v>
          </cell>
          <cell r="N378">
            <v>0.49</v>
          </cell>
          <cell r="O378" t="str">
            <v>CS-144-24-1</v>
          </cell>
          <cell r="P378">
            <v>36</v>
          </cell>
          <cell r="Q378">
            <v>144</v>
          </cell>
          <cell r="R378">
            <v>26</v>
          </cell>
          <cell r="S378">
            <v>12</v>
          </cell>
          <cell r="T378">
            <v>10.5</v>
          </cell>
          <cell r="U378" t="str">
            <v>1.895830</v>
          </cell>
          <cell r="V378">
            <v>20.98</v>
          </cell>
          <cell r="W378" t="str">
            <v>20764608017726</v>
          </cell>
          <cell r="X378">
            <v>24</v>
          </cell>
        </row>
        <row r="379">
          <cell r="B379">
            <v>1773</v>
          </cell>
          <cell r="C379" t="str">
            <v>BAZIC 24 Color Premium Crayons</v>
          </cell>
          <cell r="D379" t="str">
            <v>DISCONTINUE</v>
          </cell>
          <cell r="E379" t="str">
            <v>CHINA</v>
          </cell>
          <cell r="F379">
            <v>0</v>
          </cell>
          <cell r="G379" t="str">
            <v>=HYPERLINK("http://www.bangkit.com/images/1773.jpg","CLICK HERE")</v>
          </cell>
          <cell r="H379">
            <v>2.19</v>
          </cell>
          <cell r="I379">
            <v>1.99</v>
          </cell>
          <cell r="J379">
            <v>1.45</v>
          </cell>
          <cell r="K379">
            <v>1.1000000000000001</v>
          </cell>
          <cell r="L379">
            <v>0.85</v>
          </cell>
          <cell r="M379">
            <v>0.69</v>
          </cell>
          <cell r="N379">
            <v>0.59</v>
          </cell>
          <cell r="O379" t="str">
            <v>CS-144-24-1</v>
          </cell>
          <cell r="P379">
            <v>54</v>
          </cell>
          <cell r="Q379">
            <v>144</v>
          </cell>
          <cell r="R379">
            <v>15</v>
          </cell>
          <cell r="S379">
            <v>13.5</v>
          </cell>
          <cell r="T379">
            <v>9.25</v>
          </cell>
          <cell r="U379" t="str">
            <v>1.083980</v>
          </cell>
          <cell r="V379">
            <v>15.66</v>
          </cell>
          <cell r="W379" t="str">
            <v>20764608017733</v>
          </cell>
          <cell r="X379">
            <v>24</v>
          </cell>
        </row>
        <row r="380">
          <cell r="B380">
            <v>1775</v>
          </cell>
          <cell r="C380" t="str">
            <v>BAZIC Norte Asst. Color Needle-Tip Rollerball Pen (3/Pack)</v>
          </cell>
          <cell r="D380" t="str">
            <v>PENS - ROLLER</v>
          </cell>
          <cell r="E380" t="str">
            <v>CHINA</v>
          </cell>
          <cell r="F380">
            <v>32396</v>
          </cell>
          <cell r="G380" t="str">
            <v>=HYPERLINK("http://www.bangkit.com/images/1775.jpg","CLICK HERE")</v>
          </cell>
          <cell r="H380">
            <v>2.99</v>
          </cell>
          <cell r="I380">
            <v>2.69</v>
          </cell>
          <cell r="J380">
            <v>1.7</v>
          </cell>
          <cell r="K380">
            <v>1.3</v>
          </cell>
          <cell r="L380">
            <v>0.95</v>
          </cell>
          <cell r="M380">
            <v>0.79</v>
          </cell>
          <cell r="N380">
            <v>0.69</v>
          </cell>
          <cell r="O380" t="str">
            <v>CS-144-24-1</v>
          </cell>
          <cell r="P380">
            <v>72</v>
          </cell>
          <cell r="Q380">
            <v>144</v>
          </cell>
          <cell r="R380">
            <v>17.25</v>
          </cell>
          <cell r="S380">
            <v>13.5</v>
          </cell>
          <cell r="T380">
            <v>8.25</v>
          </cell>
          <cell r="U380" t="str">
            <v>1.111820</v>
          </cell>
          <cell r="V380">
            <v>15</v>
          </cell>
          <cell r="W380" t="str">
            <v>20764608017757</v>
          </cell>
          <cell r="X380">
            <v>24</v>
          </cell>
        </row>
        <row r="381">
          <cell r="B381">
            <v>1776</v>
          </cell>
          <cell r="C381" t="str">
            <v>BAZIC Norte Black Needle-Tip Rollerball Pen (3/Pack)</v>
          </cell>
          <cell r="D381" t="str">
            <v>PENS - ROLLER</v>
          </cell>
          <cell r="E381" t="str">
            <v>CHINA</v>
          </cell>
          <cell r="F381">
            <v>27848</v>
          </cell>
          <cell r="G381" t="str">
            <v>=HYPERLINK("http://www.bangkit.com/images/1776.jpg","CLICK HERE")</v>
          </cell>
          <cell r="H381">
            <v>2.99</v>
          </cell>
          <cell r="I381">
            <v>2.69</v>
          </cell>
          <cell r="J381">
            <v>1.7</v>
          </cell>
          <cell r="K381">
            <v>1.3</v>
          </cell>
          <cell r="L381">
            <v>0.95</v>
          </cell>
          <cell r="M381">
            <v>0.79</v>
          </cell>
          <cell r="N381">
            <v>0.69</v>
          </cell>
          <cell r="O381" t="str">
            <v>CS-144-24-1</v>
          </cell>
          <cell r="P381">
            <v>72</v>
          </cell>
          <cell r="Q381">
            <v>144</v>
          </cell>
          <cell r="R381">
            <v>17</v>
          </cell>
          <cell r="S381">
            <v>13.5</v>
          </cell>
          <cell r="T381">
            <v>8.25</v>
          </cell>
          <cell r="U381" t="str">
            <v>1.095700</v>
          </cell>
          <cell r="V381">
            <v>14.78</v>
          </cell>
          <cell r="W381" t="str">
            <v>20764608017764</v>
          </cell>
          <cell r="X381">
            <v>24</v>
          </cell>
        </row>
        <row r="382">
          <cell r="B382">
            <v>1788</v>
          </cell>
          <cell r="C382" t="str">
            <v>BAZIC Spencer Asst. Color Retractable Pen w/ Cushion Grip (5/Pack)</v>
          </cell>
          <cell r="D382" t="str">
            <v>PENS - BALLPOINT</v>
          </cell>
          <cell r="E382" t="str">
            <v>INDIA</v>
          </cell>
          <cell r="F382">
            <v>45093</v>
          </cell>
          <cell r="G382" t="str">
            <v>=HYPERLINK("http://www.bangkit.com/images/1788.jpg","CLICK HERE")</v>
          </cell>
          <cell r="H382">
            <v>2.99</v>
          </cell>
          <cell r="I382">
            <v>2.69</v>
          </cell>
          <cell r="J382">
            <v>1.7</v>
          </cell>
          <cell r="K382">
            <v>1.3</v>
          </cell>
          <cell r="L382">
            <v>0.85</v>
          </cell>
          <cell r="M382">
            <v>0.69</v>
          </cell>
          <cell r="N382">
            <v>0.59</v>
          </cell>
          <cell r="O382" t="str">
            <v>CS-144-24-1</v>
          </cell>
          <cell r="P382">
            <v>36</v>
          </cell>
          <cell r="Q382">
            <v>144</v>
          </cell>
          <cell r="R382">
            <v>22.5</v>
          </cell>
          <cell r="S382">
            <v>15.25</v>
          </cell>
          <cell r="T382">
            <v>9</v>
          </cell>
          <cell r="U382" t="str">
            <v>1.787110</v>
          </cell>
          <cell r="V382">
            <v>21.08</v>
          </cell>
          <cell r="W382" t="str">
            <v>20764608017887</v>
          </cell>
          <cell r="X382">
            <v>24</v>
          </cell>
        </row>
        <row r="383">
          <cell r="B383">
            <v>1789</v>
          </cell>
          <cell r="C383" t="str">
            <v>OFFER ITEM #1720</v>
          </cell>
          <cell r="D383" t="str">
            <v>DISCONTINUE</v>
          </cell>
          <cell r="E383" t="str">
            <v>CHINA</v>
          </cell>
          <cell r="F383">
            <v>0</v>
          </cell>
          <cell r="G383" t="str">
            <v>=HYPERLINK("http://www.bangkit.com/images/1789.jpg","CLICK HERE")</v>
          </cell>
          <cell r="H383">
            <v>2.99</v>
          </cell>
          <cell r="I383">
            <v>2.59</v>
          </cell>
          <cell r="J383">
            <v>1.6</v>
          </cell>
          <cell r="K383">
            <v>1.2</v>
          </cell>
          <cell r="L383">
            <v>0.95</v>
          </cell>
          <cell r="M383">
            <v>0.79</v>
          </cell>
          <cell r="N383">
            <v>0.79</v>
          </cell>
          <cell r="O383" t="str">
            <v>CS-144-24-1</v>
          </cell>
          <cell r="P383">
            <v>36</v>
          </cell>
          <cell r="Q383">
            <v>144</v>
          </cell>
          <cell r="R383">
            <v>24.5</v>
          </cell>
          <cell r="S383">
            <v>12.5</v>
          </cell>
          <cell r="T383">
            <v>11</v>
          </cell>
          <cell r="U383" t="str">
            <v>1.949510</v>
          </cell>
          <cell r="V383">
            <v>24.82</v>
          </cell>
          <cell r="W383" t="str">
            <v>20764608017894</v>
          </cell>
          <cell r="X383">
            <v>24</v>
          </cell>
        </row>
        <row r="384">
          <cell r="B384">
            <v>1793</v>
          </cell>
          <cell r="C384" t="str">
            <v>BAZIC Optima Red FUSE Tech Ink Retractable Pen w/ Grip (3/Pack)</v>
          </cell>
          <cell r="D384" t="str">
            <v>PENS - FUSE TECH INK</v>
          </cell>
          <cell r="E384" t="str">
            <v>CHINA</v>
          </cell>
          <cell r="F384">
            <v>9443</v>
          </cell>
          <cell r="G384" t="str">
            <v>=HYPERLINK("http://www.bangkit.com/images/1793.jpg","CLICK HERE")</v>
          </cell>
          <cell r="H384">
            <v>2.99</v>
          </cell>
          <cell r="I384">
            <v>2.69</v>
          </cell>
          <cell r="J384">
            <v>1.7</v>
          </cell>
          <cell r="K384">
            <v>1.3</v>
          </cell>
          <cell r="L384">
            <v>0.85</v>
          </cell>
          <cell r="M384">
            <v>0.69</v>
          </cell>
          <cell r="N384">
            <v>0.59</v>
          </cell>
          <cell r="O384" t="str">
            <v>CS-144-24-1</v>
          </cell>
          <cell r="P384">
            <v>63</v>
          </cell>
          <cell r="Q384">
            <v>144</v>
          </cell>
          <cell r="R384">
            <v>15</v>
          </cell>
          <cell r="S384">
            <v>13</v>
          </cell>
          <cell r="T384">
            <v>8.75</v>
          </cell>
          <cell r="U384" t="str">
            <v>0.987410</v>
          </cell>
          <cell r="V384">
            <v>12.42</v>
          </cell>
          <cell r="W384" t="str">
            <v>20764608017931</v>
          </cell>
          <cell r="X384">
            <v>24</v>
          </cell>
        </row>
        <row r="385">
          <cell r="B385">
            <v>1794</v>
          </cell>
          <cell r="C385" t="str">
            <v>BAZIC Optima Assorted Color FUSE Tech Ink Retractable Pen w/ Grip (3/Pack)</v>
          </cell>
          <cell r="D385" t="str">
            <v>PENS - FUSE TECH INK</v>
          </cell>
          <cell r="E385" t="str">
            <v>CHINA</v>
          </cell>
          <cell r="F385">
            <v>16141</v>
          </cell>
          <cell r="G385" t="str">
            <v>=HYPERLINK("http://www.bangkit.com/images/1794.jpg","CLICK HERE")</v>
          </cell>
          <cell r="H385">
            <v>2.99</v>
          </cell>
          <cell r="I385">
            <v>2.69</v>
          </cell>
          <cell r="J385">
            <v>1.7</v>
          </cell>
          <cell r="K385">
            <v>1.3</v>
          </cell>
          <cell r="L385">
            <v>0.85</v>
          </cell>
          <cell r="M385">
            <v>0.69</v>
          </cell>
          <cell r="N385">
            <v>0.59</v>
          </cell>
          <cell r="O385" t="str">
            <v>CS-144-24-1</v>
          </cell>
          <cell r="P385">
            <v>63</v>
          </cell>
          <cell r="Q385">
            <v>144</v>
          </cell>
          <cell r="R385">
            <v>15</v>
          </cell>
          <cell r="S385">
            <v>13</v>
          </cell>
          <cell r="T385">
            <v>8.5</v>
          </cell>
          <cell r="U385" t="str">
            <v>0.959200</v>
          </cell>
          <cell r="V385">
            <v>12.42</v>
          </cell>
          <cell r="W385" t="str">
            <v>20764608017948</v>
          </cell>
          <cell r="X385">
            <v>24</v>
          </cell>
        </row>
        <row r="386">
          <cell r="B386">
            <v>1795</v>
          </cell>
          <cell r="C386" t="str">
            <v>BAZIC Optima Black FUSE Tech Ink Retractable Pen w/ Grip (3/Pack)</v>
          </cell>
          <cell r="D386" t="str">
            <v>PENS - FUSE TECH INK</v>
          </cell>
          <cell r="E386" t="str">
            <v>CHINA</v>
          </cell>
          <cell r="F386">
            <v>21203</v>
          </cell>
          <cell r="G386" t="str">
            <v>=HYPERLINK("http://www.bangkit.com/images/1795.jpg","CLICK HERE")</v>
          </cell>
          <cell r="H386">
            <v>2.99</v>
          </cell>
          <cell r="I386">
            <v>2.69</v>
          </cell>
          <cell r="J386">
            <v>1.7</v>
          </cell>
          <cell r="K386">
            <v>1.3</v>
          </cell>
          <cell r="L386">
            <v>0.85</v>
          </cell>
          <cell r="M386">
            <v>0.69</v>
          </cell>
          <cell r="N386">
            <v>0.59</v>
          </cell>
          <cell r="O386" t="str">
            <v>CS-144-24-1</v>
          </cell>
          <cell r="P386">
            <v>63</v>
          </cell>
          <cell r="Q386">
            <v>144</v>
          </cell>
          <cell r="R386">
            <v>14.75</v>
          </cell>
          <cell r="S386">
            <v>13</v>
          </cell>
          <cell r="T386">
            <v>8.5</v>
          </cell>
          <cell r="U386" t="str">
            <v>0.943210</v>
          </cell>
          <cell r="V386">
            <v>12.4</v>
          </cell>
          <cell r="W386" t="str">
            <v>20764608017955</v>
          </cell>
          <cell r="X386">
            <v>24</v>
          </cell>
        </row>
        <row r="387">
          <cell r="B387">
            <v>1796</v>
          </cell>
          <cell r="C387" t="str">
            <v>BAZIC 6 Glitter Color Essence Gel Pen w/ Cushion Grip</v>
          </cell>
          <cell r="D387" t="str">
            <v>PENS - GEL INK</v>
          </cell>
          <cell r="E387" t="str">
            <v>CHINA</v>
          </cell>
          <cell r="F387">
            <v>46007</v>
          </cell>
          <cell r="G387" t="str">
            <v>=HYPERLINK("http://www.bangkit.com/images/1796.jpg","CLICK HERE")</v>
          </cell>
          <cell r="H387">
            <v>2.99</v>
          </cell>
          <cell r="I387">
            <v>2.69</v>
          </cell>
          <cell r="J387">
            <v>1.7</v>
          </cell>
          <cell r="K387">
            <v>1.3</v>
          </cell>
          <cell r="L387">
            <v>0.95</v>
          </cell>
          <cell r="M387">
            <v>0.75</v>
          </cell>
          <cell r="N387">
            <v>0.65</v>
          </cell>
          <cell r="O387" t="str">
            <v>CS-144-24-1</v>
          </cell>
          <cell r="P387">
            <v>52</v>
          </cell>
          <cell r="Q387">
            <v>144</v>
          </cell>
          <cell r="R387">
            <v>16</v>
          </cell>
          <cell r="S387">
            <v>14</v>
          </cell>
          <cell r="T387">
            <v>10</v>
          </cell>
          <cell r="U387" t="str">
            <v>1.296300</v>
          </cell>
          <cell r="V387">
            <v>19.2</v>
          </cell>
          <cell r="W387" t="str">
            <v>20764608017962</v>
          </cell>
          <cell r="X387">
            <v>24</v>
          </cell>
        </row>
        <row r="388">
          <cell r="B388">
            <v>1797</v>
          </cell>
          <cell r="C388" t="str">
            <v>BAZIC Optima Blue FUSE Tech Ink Retractable Pen w/ Grip (3/Pack)</v>
          </cell>
          <cell r="D388" t="str">
            <v>PENS - FUSE TECH INK</v>
          </cell>
          <cell r="E388" t="str">
            <v>CHINA</v>
          </cell>
          <cell r="F388">
            <v>26443</v>
          </cell>
          <cell r="G388" t="str">
            <v>=HYPERLINK("http://www.bangkit.com/images/1797.jpg","CLICK HERE")</v>
          </cell>
          <cell r="H388">
            <v>2.99</v>
          </cell>
          <cell r="I388">
            <v>2.69</v>
          </cell>
          <cell r="J388">
            <v>1.7</v>
          </cell>
          <cell r="K388">
            <v>1.3</v>
          </cell>
          <cell r="L388">
            <v>0.85</v>
          </cell>
          <cell r="M388">
            <v>0.69</v>
          </cell>
          <cell r="N388">
            <v>0.59</v>
          </cell>
          <cell r="O388" t="str">
            <v>CS-144-24-1</v>
          </cell>
          <cell r="P388">
            <v>63</v>
          </cell>
          <cell r="Q388">
            <v>144</v>
          </cell>
          <cell r="R388">
            <v>15</v>
          </cell>
          <cell r="S388">
            <v>13</v>
          </cell>
          <cell r="T388">
            <v>8.5</v>
          </cell>
          <cell r="U388" t="str">
            <v>0.959200</v>
          </cell>
          <cell r="V388">
            <v>12.38</v>
          </cell>
          <cell r="W388" t="str">
            <v>20764608017979</v>
          </cell>
          <cell r="X388">
            <v>24</v>
          </cell>
        </row>
        <row r="389">
          <cell r="B389">
            <v>1801</v>
          </cell>
          <cell r="C389" t="str">
            <v>BAZIC Memo Size Plastic Clipboard w/ Low Profile Clip</v>
          </cell>
          <cell r="D389" t="str">
            <v>CLIPBOARDS</v>
          </cell>
          <cell r="E389" t="str">
            <v>CHINA</v>
          </cell>
          <cell r="F389">
            <v>13640</v>
          </cell>
          <cell r="G389" t="str">
            <v>=HYPERLINK("http://www.bangkit.com/images/1801.jpg","CLICK HERE")</v>
          </cell>
          <cell r="H389">
            <v>2.99</v>
          </cell>
          <cell r="I389">
            <v>2.69</v>
          </cell>
          <cell r="J389">
            <v>1.7</v>
          </cell>
          <cell r="K389">
            <v>1.3</v>
          </cell>
          <cell r="L389">
            <v>0.85</v>
          </cell>
          <cell r="M389">
            <v>0.69</v>
          </cell>
          <cell r="N389">
            <v>0.59</v>
          </cell>
          <cell r="O389" t="str">
            <v>CS-72-24-1</v>
          </cell>
          <cell r="P389">
            <v>63</v>
          </cell>
          <cell r="Q389">
            <v>72</v>
          </cell>
          <cell r="R389">
            <v>14.5</v>
          </cell>
          <cell r="S389">
            <v>11.5</v>
          </cell>
          <cell r="T389">
            <v>7</v>
          </cell>
          <cell r="U389" t="str">
            <v>0.675490</v>
          </cell>
          <cell r="V389">
            <v>16.72</v>
          </cell>
          <cell r="W389" t="str">
            <v>20764608018013</v>
          </cell>
          <cell r="X389">
            <v>24</v>
          </cell>
        </row>
        <row r="390">
          <cell r="B390">
            <v>1802</v>
          </cell>
          <cell r="C390" t="str">
            <v>BAZIC Memo Size Hardboard Clipboard w/ Sturdy Spring Clip</v>
          </cell>
          <cell r="D390" t="str">
            <v>CLIPBOARDS</v>
          </cell>
          <cell r="E390" t="str">
            <v>CHINA</v>
          </cell>
          <cell r="F390">
            <v>15256</v>
          </cell>
          <cell r="G390" t="str">
            <v>=HYPERLINK("http://www.bangkit.com/images/1802.jpg","CLICK HERE")</v>
          </cell>
          <cell r="H390">
            <v>2.99</v>
          </cell>
          <cell r="I390">
            <v>2.69</v>
          </cell>
          <cell r="J390">
            <v>1.3</v>
          </cell>
          <cell r="K390">
            <v>0.99</v>
          </cell>
          <cell r="L390">
            <v>0.79</v>
          </cell>
          <cell r="M390">
            <v>0.65</v>
          </cell>
          <cell r="N390">
            <v>0.55000000000000004</v>
          </cell>
          <cell r="O390" t="str">
            <v>CS-72-24-1</v>
          </cell>
          <cell r="P390">
            <v>50</v>
          </cell>
          <cell r="Q390">
            <v>72</v>
          </cell>
          <cell r="R390">
            <v>26</v>
          </cell>
          <cell r="S390">
            <v>14.5</v>
          </cell>
          <cell r="T390">
            <v>7</v>
          </cell>
          <cell r="U390" t="str">
            <v>1.527200</v>
          </cell>
          <cell r="V390">
            <v>17.98</v>
          </cell>
          <cell r="W390" t="str">
            <v>20764608018020</v>
          </cell>
          <cell r="X390">
            <v>24</v>
          </cell>
        </row>
        <row r="391">
          <cell r="B391">
            <v>1903</v>
          </cell>
          <cell r="C391" t="str">
            <v>BAZIC Nora Dual Hole Square Sharpener w/ Receptacle (4/Pack)</v>
          </cell>
          <cell r="D391" t="str">
            <v>SHARPENERS</v>
          </cell>
          <cell r="E391" t="str">
            <v>CHINA</v>
          </cell>
          <cell r="F391">
            <v>43924</v>
          </cell>
          <cell r="G391" t="str">
            <v>=HYPERLINK("http://www.bangkit.com/images/1903.jpg","CLICK HERE")</v>
          </cell>
          <cell r="H391">
            <v>2.99</v>
          </cell>
          <cell r="I391">
            <v>2.69</v>
          </cell>
          <cell r="J391">
            <v>1.7</v>
          </cell>
          <cell r="K391">
            <v>1.3</v>
          </cell>
          <cell r="L391">
            <v>0.85</v>
          </cell>
          <cell r="M391">
            <v>0.69</v>
          </cell>
          <cell r="N391">
            <v>0.59</v>
          </cell>
          <cell r="O391" t="str">
            <v>CS-144-24-1</v>
          </cell>
          <cell r="P391">
            <v>40</v>
          </cell>
          <cell r="Q391">
            <v>144</v>
          </cell>
          <cell r="R391">
            <v>17.75</v>
          </cell>
          <cell r="S391">
            <v>14.25</v>
          </cell>
          <cell r="T391">
            <v>13.5</v>
          </cell>
          <cell r="U391" t="str">
            <v>1.976080</v>
          </cell>
          <cell r="V391">
            <v>17.399999999999999</v>
          </cell>
          <cell r="W391" t="str">
            <v>20764608019034</v>
          </cell>
          <cell r="X391">
            <v>24</v>
          </cell>
        </row>
        <row r="392">
          <cell r="B392">
            <v>1904</v>
          </cell>
          <cell r="C392" t="str">
            <v>BAZIC Axel Sharpener w/ Receptacle</v>
          </cell>
          <cell r="D392" t="str">
            <v>SHARPENERS</v>
          </cell>
          <cell r="E392" t="str">
            <v>CHINA</v>
          </cell>
          <cell r="F392">
            <v>13155</v>
          </cell>
          <cell r="G392" t="str">
            <v>=HYPERLINK("http://www.bangkit.com/images/1904.jpg","CLICK HERE")</v>
          </cell>
          <cell r="H392">
            <v>0.99</v>
          </cell>
          <cell r="I392">
            <v>0.89</v>
          </cell>
          <cell r="J392">
            <v>0.6</v>
          </cell>
          <cell r="K392">
            <v>0.45</v>
          </cell>
          <cell r="L392">
            <v>0.35</v>
          </cell>
          <cell r="M392">
            <v>0.28999999999999998</v>
          </cell>
          <cell r="N392">
            <v>0.25</v>
          </cell>
          <cell r="O392" t="str">
            <v>CS-144-24-1</v>
          </cell>
          <cell r="P392">
            <v>65</v>
          </cell>
          <cell r="Q392">
            <v>144</v>
          </cell>
          <cell r="R392">
            <v>13.75</v>
          </cell>
          <cell r="S392">
            <v>13.5</v>
          </cell>
          <cell r="T392">
            <v>9</v>
          </cell>
          <cell r="U392" t="str">
            <v>0.966800</v>
          </cell>
          <cell r="V392">
            <v>6.96</v>
          </cell>
          <cell r="W392" t="str">
            <v>20764608019041</v>
          </cell>
          <cell r="X392">
            <v>24</v>
          </cell>
        </row>
        <row r="393">
          <cell r="B393">
            <v>1906</v>
          </cell>
          <cell r="C393" t="str">
            <v>BAZIC Axel Sharpener w/ Receptacle (3/Pack)</v>
          </cell>
          <cell r="D393" t="str">
            <v>SHARPENERS</v>
          </cell>
          <cell r="E393" t="str">
            <v>CHINA</v>
          </cell>
          <cell r="F393">
            <v>21171</v>
          </cell>
          <cell r="G393" t="str">
            <v>=HYPERLINK("http://www.bangkit.com/images/1906.jpg","CLICK HERE")</v>
          </cell>
          <cell r="H393">
            <v>2.99</v>
          </cell>
          <cell r="I393">
            <v>2.69</v>
          </cell>
          <cell r="J393">
            <v>1.7</v>
          </cell>
          <cell r="K393">
            <v>1.3</v>
          </cell>
          <cell r="L393">
            <v>0.85</v>
          </cell>
          <cell r="M393">
            <v>0.69</v>
          </cell>
          <cell r="N393">
            <v>0.59</v>
          </cell>
          <cell r="O393" t="str">
            <v>CS-144-24-1</v>
          </cell>
          <cell r="P393">
            <v>30</v>
          </cell>
          <cell r="Q393">
            <v>144</v>
          </cell>
          <cell r="R393">
            <v>23.75</v>
          </cell>
          <cell r="S393">
            <v>17.5</v>
          </cell>
          <cell r="T393">
            <v>9.75</v>
          </cell>
          <cell r="U393" t="str">
            <v>2.345110</v>
          </cell>
          <cell r="V393">
            <v>17.38</v>
          </cell>
          <cell r="W393" t="str">
            <v>20764608019065</v>
          </cell>
          <cell r="X393">
            <v>24</v>
          </cell>
        </row>
        <row r="394">
          <cell r="B394">
            <v>1907</v>
          </cell>
          <cell r="C394" t="str">
            <v>BAZIC Owen Dual Hole Sharpener w/ Round Receptacle (2/Pack)</v>
          </cell>
          <cell r="D394" t="str">
            <v>SHARPENERS</v>
          </cell>
          <cell r="E394" t="str">
            <v>CHINA</v>
          </cell>
          <cell r="F394">
            <v>29714</v>
          </cell>
          <cell r="G394" t="str">
            <v>=HYPERLINK("http://www.bangkit.com/images/1907.jpg","CLICK HERE")</v>
          </cell>
          <cell r="H394">
            <v>2.99</v>
          </cell>
          <cell r="I394">
            <v>2.69</v>
          </cell>
          <cell r="J394">
            <v>1.7</v>
          </cell>
          <cell r="K394">
            <v>1.3</v>
          </cell>
          <cell r="L394">
            <v>0.85</v>
          </cell>
          <cell r="M394">
            <v>0.69</v>
          </cell>
          <cell r="N394">
            <v>0.59</v>
          </cell>
          <cell r="O394" t="str">
            <v>CS-144-24-1</v>
          </cell>
          <cell r="P394">
            <v>21</v>
          </cell>
          <cell r="Q394">
            <v>144</v>
          </cell>
          <cell r="R394">
            <v>24.5</v>
          </cell>
          <cell r="S394">
            <v>18.5</v>
          </cell>
          <cell r="T394">
            <v>12.5</v>
          </cell>
          <cell r="U394" t="str">
            <v>3.278720</v>
          </cell>
          <cell r="V394">
            <v>20.16</v>
          </cell>
          <cell r="W394" t="str">
            <v>20764608019072</v>
          </cell>
          <cell r="X394">
            <v>24</v>
          </cell>
        </row>
        <row r="395">
          <cell r="B395">
            <v>1908</v>
          </cell>
          <cell r="C395" t="str">
            <v>BAZIC Owen Dual Hole Sharpener w/ Round Receptacle</v>
          </cell>
          <cell r="D395" t="str">
            <v>SHARPENERS</v>
          </cell>
          <cell r="E395" t="str">
            <v>CHINA</v>
          </cell>
          <cell r="F395">
            <v>41272</v>
          </cell>
          <cell r="G395" t="str">
            <v>=HYPERLINK("http://www.bangkit.com/images/1908.jpg","CLICK HERE")</v>
          </cell>
          <cell r="H395">
            <v>1.99</v>
          </cell>
          <cell r="I395">
            <v>1.79</v>
          </cell>
          <cell r="J395">
            <v>0.8</v>
          </cell>
          <cell r="K395">
            <v>0.59</v>
          </cell>
          <cell r="L395">
            <v>0.49</v>
          </cell>
          <cell r="M395">
            <v>0.39</v>
          </cell>
          <cell r="N395">
            <v>0.28999999999999998</v>
          </cell>
          <cell r="O395" t="str">
            <v>CS-144-24-1</v>
          </cell>
          <cell r="P395">
            <v>32</v>
          </cell>
          <cell r="Q395">
            <v>144</v>
          </cell>
          <cell r="R395">
            <v>20.75</v>
          </cell>
          <cell r="S395">
            <v>13</v>
          </cell>
          <cell r="T395">
            <v>12</v>
          </cell>
          <cell r="U395" t="str">
            <v>1.873260</v>
          </cell>
          <cell r="V395">
            <v>11.36</v>
          </cell>
          <cell r="W395" t="str">
            <v>20764608019089</v>
          </cell>
          <cell r="X395">
            <v>24</v>
          </cell>
        </row>
        <row r="396">
          <cell r="B396">
            <v>1909</v>
          </cell>
          <cell r="C396" t="str">
            <v>BAZIC Noah Sharpener w/ Receptacle (3/Pack)</v>
          </cell>
          <cell r="D396" t="str">
            <v>SHARPENERS</v>
          </cell>
          <cell r="E396" t="str">
            <v>CHINA</v>
          </cell>
          <cell r="F396">
            <v>21251</v>
          </cell>
          <cell r="G396" t="str">
            <v>=HYPERLINK("http://www.bangkit.com/images/1909.jpg","CLICK HERE")</v>
          </cell>
          <cell r="H396">
            <v>2.99</v>
          </cell>
          <cell r="I396">
            <v>2.69</v>
          </cell>
          <cell r="J396">
            <v>1.7</v>
          </cell>
          <cell r="K396">
            <v>1.3</v>
          </cell>
          <cell r="L396">
            <v>0.85</v>
          </cell>
          <cell r="M396">
            <v>0.69</v>
          </cell>
          <cell r="N396">
            <v>0.59</v>
          </cell>
          <cell r="O396" t="str">
            <v>CS-144-24-1</v>
          </cell>
          <cell r="P396">
            <v>25</v>
          </cell>
          <cell r="Q396">
            <v>144</v>
          </cell>
          <cell r="R396">
            <v>24.25</v>
          </cell>
          <cell r="S396">
            <v>14.5</v>
          </cell>
          <cell r="T396">
            <v>14</v>
          </cell>
          <cell r="U396" t="str">
            <v>2.848810</v>
          </cell>
          <cell r="V396">
            <v>22.2</v>
          </cell>
          <cell r="W396" t="str">
            <v>20764608019096</v>
          </cell>
          <cell r="X396">
            <v>24</v>
          </cell>
        </row>
        <row r="397">
          <cell r="B397">
            <v>1910</v>
          </cell>
          <cell r="C397" t="str">
            <v>BAZIC Noah Sharpener w/ Receptacle</v>
          </cell>
          <cell r="D397" t="str">
            <v>SHARPENERS</v>
          </cell>
          <cell r="E397" t="str">
            <v>CHINA</v>
          </cell>
          <cell r="F397">
            <v>21354</v>
          </cell>
          <cell r="G397" t="str">
            <v>=HYPERLINK("http://www.bangkit.com/images/1910.jpg","CLICK HERE")</v>
          </cell>
          <cell r="H397">
            <v>0.99</v>
          </cell>
          <cell r="I397">
            <v>0.89</v>
          </cell>
          <cell r="J397">
            <v>0.6</v>
          </cell>
          <cell r="K397">
            <v>0.45</v>
          </cell>
          <cell r="L397">
            <v>0.35</v>
          </cell>
          <cell r="M397">
            <v>0.28999999999999998</v>
          </cell>
          <cell r="N397">
            <v>0.25</v>
          </cell>
          <cell r="O397" t="str">
            <v>CS-144-24-1</v>
          </cell>
          <cell r="P397">
            <v>65</v>
          </cell>
          <cell r="Q397">
            <v>144</v>
          </cell>
          <cell r="R397">
            <v>16</v>
          </cell>
          <cell r="S397">
            <v>14.25</v>
          </cell>
          <cell r="T397">
            <v>9</v>
          </cell>
          <cell r="U397" t="str">
            <v>1.187500</v>
          </cell>
          <cell r="V397">
            <v>7.8</v>
          </cell>
          <cell r="W397" t="str">
            <v>20764608019102</v>
          </cell>
          <cell r="X397">
            <v>24</v>
          </cell>
        </row>
        <row r="398">
          <cell r="B398">
            <v>1911</v>
          </cell>
          <cell r="C398" t="str">
            <v>BAZIC Victor Dual Hole Sharpener w/ Lid &amp; Receptacle</v>
          </cell>
          <cell r="D398" t="str">
            <v>SHARPENERS</v>
          </cell>
          <cell r="E398" t="str">
            <v>CHINA</v>
          </cell>
          <cell r="F398">
            <v>31188</v>
          </cell>
          <cell r="G398" t="str">
            <v>=HYPERLINK("http://www.bangkit.com/images/1911.jpg","CLICK HERE")</v>
          </cell>
          <cell r="H398">
            <v>1.99</v>
          </cell>
          <cell r="I398">
            <v>1.79</v>
          </cell>
          <cell r="J398">
            <v>0.8</v>
          </cell>
          <cell r="K398">
            <v>0.59</v>
          </cell>
          <cell r="L398">
            <v>0.49</v>
          </cell>
          <cell r="M398">
            <v>0.39</v>
          </cell>
          <cell r="N398">
            <v>0.28999999999999998</v>
          </cell>
          <cell r="O398" t="str">
            <v>CS-144-24-1</v>
          </cell>
          <cell r="P398">
            <v>65</v>
          </cell>
          <cell r="Q398">
            <v>144</v>
          </cell>
          <cell r="R398">
            <v>14.75</v>
          </cell>
          <cell r="S398">
            <v>14.5</v>
          </cell>
          <cell r="T398">
            <v>8.75</v>
          </cell>
          <cell r="U398" t="str">
            <v>1.082990</v>
          </cell>
          <cell r="V398">
            <v>9.08</v>
          </cell>
          <cell r="W398" t="str">
            <v>20764608019119</v>
          </cell>
          <cell r="X398">
            <v>24</v>
          </cell>
        </row>
        <row r="399">
          <cell r="B399">
            <v>1912</v>
          </cell>
          <cell r="C399" t="str">
            <v>BAZIC Felix Square Transparent Pencil Sharpener (12/Pack)</v>
          </cell>
          <cell r="D399" t="str">
            <v>SHARPENERS</v>
          </cell>
          <cell r="E399" t="str">
            <v>CHINA</v>
          </cell>
          <cell r="F399">
            <v>13608</v>
          </cell>
          <cell r="G399" t="str">
            <v>=HYPERLINK("http://www.bangkit.com/images/1912.jpg","CLICK HERE")</v>
          </cell>
          <cell r="H399">
            <v>1.99</v>
          </cell>
          <cell r="I399">
            <v>1.79</v>
          </cell>
          <cell r="J399">
            <v>1.1499999999999999</v>
          </cell>
          <cell r="K399">
            <v>0.85</v>
          </cell>
          <cell r="L399">
            <v>0.69</v>
          </cell>
          <cell r="M399">
            <v>0.55000000000000004</v>
          </cell>
          <cell r="N399">
            <v>0.45</v>
          </cell>
          <cell r="O399" t="str">
            <v>CS-144-24-1</v>
          </cell>
          <cell r="P399">
            <v>60</v>
          </cell>
          <cell r="Q399">
            <v>144</v>
          </cell>
          <cell r="R399">
            <v>15.75</v>
          </cell>
          <cell r="S399">
            <v>14.75</v>
          </cell>
          <cell r="T399">
            <v>11.5</v>
          </cell>
          <cell r="U399" t="str">
            <v>1.546060</v>
          </cell>
          <cell r="V399">
            <v>13.26</v>
          </cell>
          <cell r="W399" t="str">
            <v>20764608019126</v>
          </cell>
          <cell r="X399">
            <v>24</v>
          </cell>
        </row>
        <row r="400">
          <cell r="B400">
            <v>1913</v>
          </cell>
          <cell r="C400" t="str">
            <v>BAZIC Remi Sharpener w/ Receptacle</v>
          </cell>
          <cell r="D400" t="str">
            <v>SHARPENERS</v>
          </cell>
          <cell r="E400" t="str">
            <v>CHINA</v>
          </cell>
          <cell r="F400">
            <v>23012</v>
          </cell>
          <cell r="G400" t="str">
            <v>=HYPERLINK("http://www.bangkit.com/images/1913.jpg","CLICK HERE")</v>
          </cell>
          <cell r="H400">
            <v>0.99</v>
          </cell>
          <cell r="I400">
            <v>0.89</v>
          </cell>
          <cell r="J400">
            <v>0.6</v>
          </cell>
          <cell r="K400">
            <v>0.45</v>
          </cell>
          <cell r="L400">
            <v>0.35</v>
          </cell>
          <cell r="M400">
            <v>0.28999999999999998</v>
          </cell>
          <cell r="N400">
            <v>0.25</v>
          </cell>
          <cell r="O400" t="str">
            <v>CS-144-24-1</v>
          </cell>
          <cell r="P400">
            <v>75</v>
          </cell>
          <cell r="Q400">
            <v>144</v>
          </cell>
          <cell r="R400">
            <v>13.5</v>
          </cell>
          <cell r="S400">
            <v>12.5</v>
          </cell>
          <cell r="T400">
            <v>9</v>
          </cell>
          <cell r="U400" t="str">
            <v>0.878910</v>
          </cell>
          <cell r="V400">
            <v>6.6</v>
          </cell>
          <cell r="W400" t="str">
            <v>20764608019133</v>
          </cell>
          <cell r="X400">
            <v>24</v>
          </cell>
        </row>
        <row r="401">
          <cell r="B401">
            <v>1914</v>
          </cell>
          <cell r="C401" t="str">
            <v>BAZIC Quinn Dual Hole Sharpener w/ Diamond Receptacle</v>
          </cell>
          <cell r="D401" t="str">
            <v>SHARPENERS</v>
          </cell>
          <cell r="E401" t="str">
            <v>CHINA</v>
          </cell>
          <cell r="F401">
            <v>16426</v>
          </cell>
          <cell r="G401" t="str">
            <v>=HYPERLINK("http://www.bangkit.com/images/1914.jpg","CLICK HERE")</v>
          </cell>
          <cell r="H401">
            <v>1.99</v>
          </cell>
          <cell r="I401">
            <v>1.79</v>
          </cell>
          <cell r="J401">
            <v>0.8</v>
          </cell>
          <cell r="K401">
            <v>0.59</v>
          </cell>
          <cell r="L401">
            <v>0.49</v>
          </cell>
          <cell r="M401">
            <v>0.39</v>
          </cell>
          <cell r="N401">
            <v>0.28999999999999998</v>
          </cell>
          <cell r="O401" t="str">
            <v>CS-144-24-1</v>
          </cell>
          <cell r="P401">
            <v>40</v>
          </cell>
          <cell r="Q401">
            <v>144</v>
          </cell>
          <cell r="R401">
            <v>18.75</v>
          </cell>
          <cell r="S401">
            <v>16</v>
          </cell>
          <cell r="T401">
            <v>9</v>
          </cell>
          <cell r="U401" t="str">
            <v>1.562500</v>
          </cell>
          <cell r="V401">
            <v>8.4600000000000009</v>
          </cell>
          <cell r="W401" t="str">
            <v>20764608019140</v>
          </cell>
          <cell r="X401">
            <v>24</v>
          </cell>
        </row>
        <row r="402">
          <cell r="B402">
            <v>1915</v>
          </cell>
          <cell r="C402" t="str">
            <v>BAZIC 2 Dual Hole Sharpener + 2 Round Receptacle Sharpener</v>
          </cell>
          <cell r="D402" t="str">
            <v>SHARPENERS</v>
          </cell>
          <cell r="E402" t="str">
            <v>CHINA</v>
          </cell>
          <cell r="F402">
            <v>23122</v>
          </cell>
          <cell r="G402" t="str">
            <v>=HYPERLINK("http://www.bangkit.com/images/1915.jpg","CLICK HERE")</v>
          </cell>
          <cell r="H402">
            <v>2.99</v>
          </cell>
          <cell r="I402">
            <v>2.69</v>
          </cell>
          <cell r="J402">
            <v>1.7</v>
          </cell>
          <cell r="K402">
            <v>1.3</v>
          </cell>
          <cell r="L402">
            <v>0.85</v>
          </cell>
          <cell r="M402">
            <v>0.69</v>
          </cell>
          <cell r="N402">
            <v>0.59</v>
          </cell>
          <cell r="O402" t="str">
            <v>CS-144-24-1</v>
          </cell>
          <cell r="P402">
            <v>24</v>
          </cell>
          <cell r="Q402">
            <v>144</v>
          </cell>
          <cell r="R402">
            <v>22.5</v>
          </cell>
          <cell r="S402">
            <v>15.25</v>
          </cell>
          <cell r="T402">
            <v>13.75</v>
          </cell>
          <cell r="U402" t="str">
            <v>2.730310</v>
          </cell>
          <cell r="V402">
            <v>19.02</v>
          </cell>
          <cell r="W402" t="str">
            <v>20764608019157</v>
          </cell>
          <cell r="X402">
            <v>24</v>
          </cell>
        </row>
        <row r="403">
          <cell r="B403">
            <v>1916</v>
          </cell>
          <cell r="C403" t="str">
            <v>BAZIC Dual Hole Metal Pencil Sharpener (3/Pack)</v>
          </cell>
          <cell r="D403" t="str">
            <v>SHARPENERS</v>
          </cell>
          <cell r="E403" t="str">
            <v>CHINA</v>
          </cell>
          <cell r="F403">
            <v>16377</v>
          </cell>
          <cell r="G403" t="str">
            <v>=HYPERLINK("http://www.bangkit.com/images/1916.jpg","CLICK HERE")</v>
          </cell>
          <cell r="H403">
            <v>1.99</v>
          </cell>
          <cell r="I403">
            <v>1.79</v>
          </cell>
          <cell r="J403">
            <v>1.2</v>
          </cell>
          <cell r="K403">
            <v>0.89</v>
          </cell>
          <cell r="L403">
            <v>0.75</v>
          </cell>
          <cell r="M403">
            <v>0.59</v>
          </cell>
          <cell r="N403">
            <v>0.49</v>
          </cell>
          <cell r="O403" t="str">
            <v>CS-144-24-1</v>
          </cell>
          <cell r="P403">
            <v>114</v>
          </cell>
          <cell r="Q403">
            <v>144</v>
          </cell>
          <cell r="R403">
            <v>12.5</v>
          </cell>
          <cell r="S403">
            <v>11.25</v>
          </cell>
          <cell r="T403">
            <v>8.25</v>
          </cell>
          <cell r="U403" t="str">
            <v>0.671390</v>
          </cell>
          <cell r="V403">
            <v>10.68</v>
          </cell>
          <cell r="W403" t="str">
            <v>20764608019164</v>
          </cell>
          <cell r="X403">
            <v>24</v>
          </cell>
        </row>
        <row r="404">
          <cell r="B404">
            <v>1917</v>
          </cell>
          <cell r="C404" t="str">
            <v>BAZIC Luna Round Pencil Sharpener (12/Pack)</v>
          </cell>
          <cell r="D404" t="str">
            <v>SHARPENERS</v>
          </cell>
          <cell r="E404" t="str">
            <v>CHINA</v>
          </cell>
          <cell r="F404">
            <v>17138</v>
          </cell>
          <cell r="G404" t="str">
            <v>=HYPERLINK("http://www.bangkit.com/images/1917.jpg","CLICK HERE")</v>
          </cell>
          <cell r="H404">
            <v>1.99</v>
          </cell>
          <cell r="I404">
            <v>1.79</v>
          </cell>
          <cell r="J404">
            <v>1.1499999999999999</v>
          </cell>
          <cell r="K404">
            <v>0.85</v>
          </cell>
          <cell r="L404">
            <v>0.69</v>
          </cell>
          <cell r="M404">
            <v>0.55000000000000004</v>
          </cell>
          <cell r="N404">
            <v>0.45</v>
          </cell>
          <cell r="O404" t="str">
            <v>CS-144-24-1</v>
          </cell>
          <cell r="P404">
            <v>54</v>
          </cell>
          <cell r="Q404">
            <v>144</v>
          </cell>
          <cell r="R404">
            <v>18.5</v>
          </cell>
          <cell r="S404">
            <v>11.25</v>
          </cell>
          <cell r="T404">
            <v>11</v>
          </cell>
          <cell r="U404" t="str">
            <v>1.324870</v>
          </cell>
          <cell r="V404">
            <v>15.22</v>
          </cell>
          <cell r="W404" t="str">
            <v>20764608019171</v>
          </cell>
          <cell r="X404">
            <v>24</v>
          </cell>
        </row>
        <row r="405">
          <cell r="B405">
            <v>1918</v>
          </cell>
          <cell r="C405" t="str">
            <v>BAZIC Scale-Arm Compass w/ #2 Wood Pencil</v>
          </cell>
          <cell r="D405" t="str">
            <v>DISCONTINUE</v>
          </cell>
          <cell r="E405" t="str">
            <v>CHINA</v>
          </cell>
          <cell r="F405">
            <v>0</v>
          </cell>
          <cell r="G405" t="str">
            <v>=HYPERLINK("http://www.bangkit.com/images/1918.jpg","CLICK HERE")</v>
          </cell>
          <cell r="H405">
            <v>1.99</v>
          </cell>
          <cell r="I405">
            <v>1.79</v>
          </cell>
          <cell r="J405">
            <v>1.2</v>
          </cell>
          <cell r="K405">
            <v>0.89</v>
          </cell>
          <cell r="L405">
            <v>0.75</v>
          </cell>
          <cell r="M405">
            <v>0.59</v>
          </cell>
          <cell r="N405">
            <v>0.49</v>
          </cell>
          <cell r="O405" t="str">
            <v>CS-144-24-1</v>
          </cell>
          <cell r="P405">
            <v>36</v>
          </cell>
          <cell r="Q405">
            <v>144</v>
          </cell>
          <cell r="R405">
            <v>21.5</v>
          </cell>
          <cell r="S405">
            <v>13</v>
          </cell>
          <cell r="T405">
            <v>10.8</v>
          </cell>
          <cell r="U405" t="str">
            <v>1.746880</v>
          </cell>
          <cell r="V405">
            <v>22.1</v>
          </cell>
          <cell r="W405" t="str">
            <v>20764608019188</v>
          </cell>
          <cell r="X405">
            <v>24</v>
          </cell>
        </row>
        <row r="406">
          <cell r="B406">
            <v>1919</v>
          </cell>
          <cell r="C406" t="str">
            <v>BAZIC Single Hole Metal Pencil Sharpener (6/Pack)</v>
          </cell>
          <cell r="D406" t="str">
            <v>SHARPENERS</v>
          </cell>
          <cell r="E406" t="str">
            <v>CHINA</v>
          </cell>
          <cell r="F406">
            <v>19914</v>
          </cell>
          <cell r="G406" t="str">
            <v>=HYPERLINK("http://www.bangkit.com/images/1919.jpg","CLICK HERE")</v>
          </cell>
          <cell r="H406">
            <v>1.99</v>
          </cell>
          <cell r="I406">
            <v>1.79</v>
          </cell>
          <cell r="J406">
            <v>1.2</v>
          </cell>
          <cell r="K406">
            <v>0.89</v>
          </cell>
          <cell r="L406">
            <v>0.75</v>
          </cell>
          <cell r="M406">
            <v>0.59</v>
          </cell>
          <cell r="N406">
            <v>0.49</v>
          </cell>
          <cell r="O406" t="str">
            <v>CS-144-24-1</v>
          </cell>
          <cell r="P406">
            <v>114</v>
          </cell>
          <cell r="Q406">
            <v>144</v>
          </cell>
          <cell r="R406">
            <v>11</v>
          </cell>
          <cell r="S406">
            <v>10</v>
          </cell>
          <cell r="T406">
            <v>8.5</v>
          </cell>
          <cell r="U406" t="str">
            <v>0.541090</v>
          </cell>
          <cell r="V406">
            <v>9.82</v>
          </cell>
          <cell r="W406" t="str">
            <v>20764608019195</v>
          </cell>
          <cell r="X406">
            <v>24</v>
          </cell>
        </row>
        <row r="407">
          <cell r="B407">
            <v>1920</v>
          </cell>
          <cell r="C407" t="str">
            <v>BAZIC Desktop Sharpener w/ Suction Cup Base</v>
          </cell>
          <cell r="D407" t="str">
            <v>SHARPENERS</v>
          </cell>
          <cell r="E407" t="str">
            <v>CHINA</v>
          </cell>
          <cell r="F407">
            <v>20913</v>
          </cell>
          <cell r="G407" t="str">
            <v>=HYPERLINK("http://www.bangkit.com/images/1920.jpg","CLICK HERE")</v>
          </cell>
          <cell r="H407">
            <v>3.99</v>
          </cell>
          <cell r="I407">
            <v>3.59</v>
          </cell>
          <cell r="J407">
            <v>2.5</v>
          </cell>
          <cell r="K407">
            <v>1.9</v>
          </cell>
          <cell r="L407">
            <v>1.5</v>
          </cell>
          <cell r="M407">
            <v>1.2</v>
          </cell>
          <cell r="N407">
            <v>1</v>
          </cell>
          <cell r="O407" t="str">
            <v>CS-144-24-1</v>
          </cell>
          <cell r="P407">
            <v>16</v>
          </cell>
          <cell r="Q407">
            <v>144</v>
          </cell>
          <cell r="R407">
            <v>25</v>
          </cell>
          <cell r="S407">
            <v>18.25</v>
          </cell>
          <cell r="T407">
            <v>14.5</v>
          </cell>
          <cell r="U407" t="str">
            <v>3.828480</v>
          </cell>
          <cell r="V407">
            <v>22.32</v>
          </cell>
          <cell r="W407" t="str">
            <v>20764608019201</v>
          </cell>
          <cell r="X407">
            <v>24</v>
          </cell>
        </row>
        <row r="408">
          <cell r="B408">
            <v>1921</v>
          </cell>
          <cell r="C408" t="str">
            <v>BAZIC Cora Dual Hole Square Sharpener (6/Pack)</v>
          </cell>
          <cell r="D408" t="str">
            <v>SHARPENERS</v>
          </cell>
          <cell r="E408" t="str">
            <v>CHINA</v>
          </cell>
          <cell r="F408">
            <v>18947</v>
          </cell>
          <cell r="G408" t="str">
            <v>=HYPERLINK("http://www.bangkit.com/images/1921.jpg","CLICK HERE")</v>
          </cell>
          <cell r="H408">
            <v>1.99</v>
          </cell>
          <cell r="I408">
            <v>1.79</v>
          </cell>
          <cell r="J408">
            <v>1.2</v>
          </cell>
          <cell r="K408">
            <v>0.89</v>
          </cell>
          <cell r="L408">
            <v>0.75</v>
          </cell>
          <cell r="M408">
            <v>0.59</v>
          </cell>
          <cell r="N408">
            <v>0.49</v>
          </cell>
          <cell r="O408" t="str">
            <v>CS-144-24-1</v>
          </cell>
          <cell r="P408">
            <v>50</v>
          </cell>
          <cell r="Q408">
            <v>144</v>
          </cell>
          <cell r="R408">
            <v>17.25</v>
          </cell>
          <cell r="S408">
            <v>13.75</v>
          </cell>
          <cell r="T408">
            <v>9.25</v>
          </cell>
          <cell r="U408" t="str">
            <v>1.269670</v>
          </cell>
          <cell r="V408">
            <v>12.74</v>
          </cell>
          <cell r="W408" t="str">
            <v>20764608019218</v>
          </cell>
          <cell r="X408">
            <v>24</v>
          </cell>
        </row>
        <row r="409">
          <cell r="B409">
            <v>1922</v>
          </cell>
          <cell r="C409" t="str">
            <v>BAZIC Fun Shaped Pencil Sharpener (12/Pack)</v>
          </cell>
          <cell r="D409" t="str">
            <v>SHARPENERS</v>
          </cell>
          <cell r="E409" t="str">
            <v>CHINA</v>
          </cell>
          <cell r="F409">
            <v>3618</v>
          </cell>
          <cell r="G409" t="str">
            <v>=HYPERLINK("http://www.bangkit.com/images/1922.jpg","CLICK HERE")</v>
          </cell>
          <cell r="H409">
            <v>1.99</v>
          </cell>
          <cell r="I409">
            <v>1.79</v>
          </cell>
          <cell r="J409">
            <v>1.1499999999999999</v>
          </cell>
          <cell r="K409">
            <v>0.85</v>
          </cell>
          <cell r="L409">
            <v>0.69</v>
          </cell>
          <cell r="M409">
            <v>0.55000000000000004</v>
          </cell>
          <cell r="N409">
            <v>0.45</v>
          </cell>
          <cell r="O409" t="str">
            <v>CS-144-24-1</v>
          </cell>
          <cell r="P409">
            <v>49</v>
          </cell>
          <cell r="Q409">
            <v>144</v>
          </cell>
          <cell r="R409">
            <v>20</v>
          </cell>
          <cell r="S409">
            <v>12</v>
          </cell>
          <cell r="T409">
            <v>11</v>
          </cell>
          <cell r="U409" t="str">
            <v>1.527780</v>
          </cell>
          <cell r="V409">
            <v>15.7</v>
          </cell>
          <cell r="W409" t="str">
            <v>20764608019225</v>
          </cell>
          <cell r="X409">
            <v>24</v>
          </cell>
        </row>
        <row r="410">
          <cell r="B410">
            <v>1925</v>
          </cell>
          <cell r="C410" t="str">
            <v>BAZIC Harper Dual Hole Square Sharpener w/ Receptacle (2/Pack)</v>
          </cell>
          <cell r="D410" t="str">
            <v>SHARPENERS</v>
          </cell>
          <cell r="E410" t="str">
            <v>CHINA</v>
          </cell>
          <cell r="F410">
            <v>19253</v>
          </cell>
          <cell r="G410" t="str">
            <v>=HYPERLINK("http://www.bangkit.com/images/1925.jpg","CLICK HERE")</v>
          </cell>
          <cell r="H410">
            <v>2.99</v>
          </cell>
          <cell r="I410">
            <v>2.69</v>
          </cell>
          <cell r="J410">
            <v>1.7</v>
          </cell>
          <cell r="K410">
            <v>1.3</v>
          </cell>
          <cell r="L410">
            <v>0.85</v>
          </cell>
          <cell r="M410">
            <v>0.69</v>
          </cell>
          <cell r="N410">
            <v>0.59</v>
          </cell>
          <cell r="O410" t="str">
            <v>CS-144-24-1</v>
          </cell>
          <cell r="P410">
            <v>25</v>
          </cell>
          <cell r="Q410">
            <v>144</v>
          </cell>
          <cell r="R410">
            <v>21</v>
          </cell>
          <cell r="S410">
            <v>14.25</v>
          </cell>
          <cell r="T410">
            <v>12.75</v>
          </cell>
          <cell r="U410" t="str">
            <v>2.208010</v>
          </cell>
          <cell r="V410">
            <v>21.4</v>
          </cell>
          <cell r="W410" t="str">
            <v>20764608019256</v>
          </cell>
          <cell r="X410">
            <v>24</v>
          </cell>
        </row>
        <row r="411">
          <cell r="B411">
            <v>1926</v>
          </cell>
          <cell r="C411" t="str">
            <v>BAZIC Harper Dual Hole Square Sharpener w/ Receptacle</v>
          </cell>
          <cell r="D411" t="str">
            <v>SHARPENERS</v>
          </cell>
          <cell r="E411" t="str">
            <v>CHINA</v>
          </cell>
          <cell r="F411">
            <v>26014</v>
          </cell>
          <cell r="G411" t="str">
            <v>=HYPERLINK("http://www.bangkit.com/images/1926.jpg","CLICK HERE")</v>
          </cell>
          <cell r="H411">
            <v>1.99</v>
          </cell>
          <cell r="I411">
            <v>1.79</v>
          </cell>
          <cell r="J411">
            <v>0.8</v>
          </cell>
          <cell r="K411">
            <v>0.59</v>
          </cell>
          <cell r="L411">
            <v>0.49</v>
          </cell>
          <cell r="M411">
            <v>0.39</v>
          </cell>
          <cell r="N411">
            <v>0.28999999999999998</v>
          </cell>
          <cell r="O411" t="str">
            <v>CS-144-24-1</v>
          </cell>
          <cell r="P411">
            <v>50</v>
          </cell>
          <cell r="Q411">
            <v>144</v>
          </cell>
          <cell r="R411">
            <v>16.25</v>
          </cell>
          <cell r="S411">
            <v>12.75</v>
          </cell>
          <cell r="T411">
            <v>10.5</v>
          </cell>
          <cell r="U411" t="str">
            <v>1.258950</v>
          </cell>
          <cell r="V411">
            <v>11.48</v>
          </cell>
          <cell r="W411" t="str">
            <v>20764608019263</v>
          </cell>
          <cell r="X411">
            <v>24</v>
          </cell>
        </row>
        <row r="412">
          <cell r="B412">
            <v>1927</v>
          </cell>
          <cell r="C412" t="str">
            <v>BAZIC Sophie Dual Hole Sharpener w/ Square Receptacle (2/Pack)</v>
          </cell>
          <cell r="D412" t="str">
            <v>SHARPENERS</v>
          </cell>
          <cell r="E412" t="str">
            <v>CHINA</v>
          </cell>
          <cell r="F412">
            <v>19614</v>
          </cell>
          <cell r="G412" t="str">
            <v>=HYPERLINK("http://www.bangkit.com/images/1927.jpg","CLICK HERE")</v>
          </cell>
          <cell r="H412">
            <v>2.99</v>
          </cell>
          <cell r="I412">
            <v>2.69</v>
          </cell>
          <cell r="J412">
            <v>1.7</v>
          </cell>
          <cell r="K412">
            <v>1.3</v>
          </cell>
          <cell r="L412">
            <v>0.85</v>
          </cell>
          <cell r="M412">
            <v>0.69</v>
          </cell>
          <cell r="N412">
            <v>0.59</v>
          </cell>
          <cell r="O412" t="str">
            <v>CS-144-24-1</v>
          </cell>
          <cell r="P412">
            <v>18</v>
          </cell>
          <cell r="Q412">
            <v>144</v>
          </cell>
          <cell r="R412">
            <v>25</v>
          </cell>
          <cell r="S412">
            <v>21.75</v>
          </cell>
          <cell r="T412">
            <v>8.75</v>
          </cell>
          <cell r="U412" t="str">
            <v>2.753370</v>
          </cell>
          <cell r="V412">
            <v>21.6</v>
          </cell>
          <cell r="W412" t="str">
            <v>20764608019270</v>
          </cell>
          <cell r="X412">
            <v>24</v>
          </cell>
        </row>
        <row r="413">
          <cell r="B413">
            <v>1928</v>
          </cell>
          <cell r="C413" t="str">
            <v>BAZIC Kara Dual Hole Sharpener w/ Triangle Receptacle (2/Pack)</v>
          </cell>
          <cell r="D413" t="str">
            <v>SHARPENERS</v>
          </cell>
          <cell r="E413" t="str">
            <v>CHINA</v>
          </cell>
          <cell r="F413">
            <v>16583</v>
          </cell>
          <cell r="G413" t="str">
            <v>=HYPERLINK("http://www.bangkit.com/images/1928.jpg","CLICK HERE")</v>
          </cell>
          <cell r="H413">
            <v>2.99</v>
          </cell>
          <cell r="I413">
            <v>2.69</v>
          </cell>
          <cell r="J413">
            <v>1.7</v>
          </cell>
          <cell r="K413">
            <v>1.3</v>
          </cell>
          <cell r="L413">
            <v>0.85</v>
          </cell>
          <cell r="M413">
            <v>0.69</v>
          </cell>
          <cell r="N413">
            <v>0.59</v>
          </cell>
          <cell r="O413" t="str">
            <v>CS-144-24-1</v>
          </cell>
          <cell r="P413">
            <v>28</v>
          </cell>
          <cell r="Q413">
            <v>144</v>
          </cell>
          <cell r="R413">
            <v>20.75</v>
          </cell>
          <cell r="S413">
            <v>18</v>
          </cell>
          <cell r="T413">
            <v>12.5</v>
          </cell>
          <cell r="U413" t="str">
            <v>2.701820</v>
          </cell>
          <cell r="V413">
            <v>18.46</v>
          </cell>
          <cell r="W413" t="str">
            <v>20764608019287</v>
          </cell>
          <cell r="X413">
            <v>24</v>
          </cell>
        </row>
        <row r="414">
          <cell r="B414">
            <v>1929</v>
          </cell>
          <cell r="C414" t="str">
            <v>Offer Item #1930</v>
          </cell>
          <cell r="D414" t="str">
            <v>DISCONTINUE</v>
          </cell>
          <cell r="E414" t="str">
            <v>CHINA</v>
          </cell>
          <cell r="F414">
            <v>0</v>
          </cell>
          <cell r="G414" t="str">
            <v>=HYPERLINK("http://www.bangkit.com/images/1929.jpg","CLICK HERE")</v>
          </cell>
          <cell r="H414">
            <v>2.4900000000000002</v>
          </cell>
          <cell r="I414">
            <v>2.09</v>
          </cell>
          <cell r="J414">
            <v>1.6</v>
          </cell>
          <cell r="K414">
            <v>1.2</v>
          </cell>
          <cell r="L414">
            <v>0.95</v>
          </cell>
          <cell r="M414">
            <v>0.75</v>
          </cell>
          <cell r="N414">
            <v>0.65</v>
          </cell>
          <cell r="O414" t="str">
            <v>CS-144-24-1</v>
          </cell>
          <cell r="P414">
            <v>15</v>
          </cell>
          <cell r="Q414">
            <v>144</v>
          </cell>
          <cell r="R414">
            <v>21.75</v>
          </cell>
          <cell r="S414">
            <v>20.25</v>
          </cell>
          <cell r="T414">
            <v>14</v>
          </cell>
          <cell r="U414" t="str">
            <v>3.568360</v>
          </cell>
          <cell r="V414">
            <v>25.2</v>
          </cell>
          <cell r="W414" t="str">
            <v>20764608019294</v>
          </cell>
          <cell r="X414">
            <v>24</v>
          </cell>
        </row>
        <row r="415">
          <cell r="B415">
            <v>1930</v>
          </cell>
          <cell r="C415" t="str">
            <v>BAZIC Ethan Sharpener w/ Round Receptacle</v>
          </cell>
          <cell r="D415" t="str">
            <v>SHARPENERS</v>
          </cell>
          <cell r="E415" t="str">
            <v>CHINA</v>
          </cell>
          <cell r="F415">
            <v>17637</v>
          </cell>
          <cell r="G415" t="str">
            <v>=HYPERLINK("http://www.bangkit.com/images/1930.jpg","CLICK HERE")</v>
          </cell>
          <cell r="H415">
            <v>0.99</v>
          </cell>
          <cell r="I415">
            <v>0.79</v>
          </cell>
          <cell r="J415">
            <v>0.6</v>
          </cell>
          <cell r="K415">
            <v>0.45</v>
          </cell>
          <cell r="L415">
            <v>0.35</v>
          </cell>
          <cell r="M415">
            <v>0.28999999999999998</v>
          </cell>
          <cell r="N415">
            <v>0.25</v>
          </cell>
          <cell r="O415" t="str">
            <v>CS-144-24-1</v>
          </cell>
          <cell r="P415">
            <v>60</v>
          </cell>
          <cell r="Q415">
            <v>144</v>
          </cell>
          <cell r="R415">
            <v>16</v>
          </cell>
          <cell r="S415">
            <v>12.25</v>
          </cell>
          <cell r="T415">
            <v>11.5</v>
          </cell>
          <cell r="U415" t="str">
            <v>1.304400</v>
          </cell>
          <cell r="V415">
            <v>9.94</v>
          </cell>
          <cell r="W415" t="str">
            <v>20764608019300</v>
          </cell>
          <cell r="X415">
            <v>24</v>
          </cell>
        </row>
        <row r="416">
          <cell r="B416">
            <v>1931</v>
          </cell>
          <cell r="C416" t="str">
            <v>BAZIC Dual Hole Square Receptacle Sharpener + Round Receptacle Sharpener</v>
          </cell>
          <cell r="D416" t="str">
            <v>SHARPENERS</v>
          </cell>
          <cell r="E416" t="str">
            <v>CHINA</v>
          </cell>
          <cell r="F416">
            <v>4401</v>
          </cell>
          <cell r="G416" t="str">
            <v>=HYPERLINK("http://www.bangkit.com/images/1931.jpg","CLICK HERE")</v>
          </cell>
          <cell r="H416">
            <v>1.49</v>
          </cell>
          <cell r="I416">
            <v>1.29</v>
          </cell>
          <cell r="J416">
            <v>1</v>
          </cell>
          <cell r="K416">
            <v>0.75</v>
          </cell>
          <cell r="L416">
            <v>0.59</v>
          </cell>
          <cell r="M416">
            <v>0.49</v>
          </cell>
          <cell r="N416">
            <v>0.39</v>
          </cell>
          <cell r="O416" t="str">
            <v>CS-144-24-1</v>
          </cell>
          <cell r="P416">
            <v>32</v>
          </cell>
          <cell r="Q416">
            <v>144</v>
          </cell>
          <cell r="R416">
            <v>19.25</v>
          </cell>
          <cell r="S416">
            <v>17</v>
          </cell>
          <cell r="T416">
            <v>11.75</v>
          </cell>
          <cell r="U416" t="str">
            <v>2.225230</v>
          </cell>
          <cell r="V416">
            <v>15.04</v>
          </cell>
          <cell r="W416" t="str">
            <v>20764608019317</v>
          </cell>
          <cell r="X416">
            <v>24</v>
          </cell>
        </row>
        <row r="417">
          <cell r="B417">
            <v>1933</v>
          </cell>
          <cell r="C417" t="str">
            <v>BAZIC Sophie Dual Hole Sharpener w/ Square Receptacle</v>
          </cell>
          <cell r="D417" t="str">
            <v>SHARPENERS</v>
          </cell>
          <cell r="E417" t="str">
            <v>CHINA</v>
          </cell>
          <cell r="F417">
            <v>40046</v>
          </cell>
          <cell r="G417" t="str">
            <v>=HYPERLINK("http://www.bangkit.com/images/1933.jpg","CLICK HERE")</v>
          </cell>
          <cell r="H417">
            <v>1.99</v>
          </cell>
          <cell r="I417">
            <v>1.79</v>
          </cell>
          <cell r="J417">
            <v>0.8</v>
          </cell>
          <cell r="K417">
            <v>0.59</v>
          </cell>
          <cell r="L417">
            <v>0.49</v>
          </cell>
          <cell r="M417">
            <v>0.39</v>
          </cell>
          <cell r="N417">
            <v>0.28999999999999998</v>
          </cell>
          <cell r="O417" t="str">
            <v>CS-144-24-1</v>
          </cell>
          <cell r="P417">
            <v>40</v>
          </cell>
          <cell r="Q417">
            <v>144</v>
          </cell>
          <cell r="R417">
            <v>17.5</v>
          </cell>
          <cell r="S417">
            <v>14.75</v>
          </cell>
          <cell r="T417">
            <v>10.75</v>
          </cell>
          <cell r="U417" t="str">
            <v>1.605810</v>
          </cell>
          <cell r="V417">
            <v>11.74</v>
          </cell>
          <cell r="W417" t="str">
            <v>20764608019331</v>
          </cell>
          <cell r="X417">
            <v>24</v>
          </cell>
        </row>
        <row r="418">
          <cell r="B418">
            <v>1934</v>
          </cell>
          <cell r="C418" t="str">
            <v>BAZIC Kara Dual Hole Sharpener w/ Triangle Receptacle</v>
          </cell>
          <cell r="D418" t="str">
            <v>SHARPENERS</v>
          </cell>
          <cell r="E418" t="str">
            <v>CHINA</v>
          </cell>
          <cell r="F418">
            <v>18878</v>
          </cell>
          <cell r="G418" t="str">
            <v>=HYPERLINK("http://www.bangkit.com/images/1934.jpg","CLICK HERE")</v>
          </cell>
          <cell r="H418">
            <v>1.99</v>
          </cell>
          <cell r="I418">
            <v>1.79</v>
          </cell>
          <cell r="J418">
            <v>0.8</v>
          </cell>
          <cell r="K418">
            <v>0.59</v>
          </cell>
          <cell r="L418">
            <v>0.49</v>
          </cell>
          <cell r="M418">
            <v>0.39</v>
          </cell>
          <cell r="N418">
            <v>0.28999999999999998</v>
          </cell>
          <cell r="O418" t="str">
            <v>CS-144-24-1</v>
          </cell>
          <cell r="P418">
            <v>45</v>
          </cell>
          <cell r="Q418">
            <v>144</v>
          </cell>
          <cell r="R418">
            <v>19</v>
          </cell>
          <cell r="S418">
            <v>12.75</v>
          </cell>
          <cell r="T418">
            <v>10.75</v>
          </cell>
          <cell r="U418" t="str">
            <v>1.507050</v>
          </cell>
          <cell r="V418">
            <v>9.66</v>
          </cell>
          <cell r="W418" t="str">
            <v>20764608019348</v>
          </cell>
          <cell r="X418">
            <v>24</v>
          </cell>
        </row>
        <row r="419">
          <cell r="B419">
            <v>1937</v>
          </cell>
          <cell r="C419" t="str">
            <v>BAZIC 12" (30cm) Ruler w/ Multiplication Prints (4/Pack)</v>
          </cell>
          <cell r="D419" t="str">
            <v>DISCONTINUE</v>
          </cell>
          <cell r="E419" t="str">
            <v>CHINA</v>
          </cell>
          <cell r="F419">
            <v>0</v>
          </cell>
          <cell r="G419" t="str">
            <v>=HYPERLINK("http://www.bangkit.com/images/1937.jpg","CLICK HERE")</v>
          </cell>
          <cell r="H419">
            <v>1.39</v>
          </cell>
          <cell r="I419">
            <v>1.19</v>
          </cell>
          <cell r="J419">
            <v>0.8</v>
          </cell>
          <cell r="K419">
            <v>0.59</v>
          </cell>
          <cell r="L419">
            <v>0.49</v>
          </cell>
          <cell r="M419">
            <v>0.39</v>
          </cell>
          <cell r="N419">
            <v>0.28999999999999998</v>
          </cell>
          <cell r="O419" t="str">
            <v>CS-144-24-1</v>
          </cell>
          <cell r="P419">
            <v>84</v>
          </cell>
          <cell r="Q419">
            <v>144</v>
          </cell>
          <cell r="R419">
            <v>15.5</v>
          </cell>
          <cell r="S419">
            <v>11.5</v>
          </cell>
          <cell r="T419">
            <v>8.5</v>
          </cell>
          <cell r="U419" t="str">
            <v>0.876810</v>
          </cell>
          <cell r="V419">
            <v>8.0399999999999991</v>
          </cell>
          <cell r="W419" t="str">
            <v>20764608019379</v>
          </cell>
          <cell r="X419">
            <v>24</v>
          </cell>
        </row>
        <row r="420">
          <cell r="B420">
            <v>1939</v>
          </cell>
          <cell r="C420" t="str">
            <v>BAZIC V-Flap Legal Size Document Holder</v>
          </cell>
          <cell r="D420" t="str">
            <v>DISCONTINUE</v>
          </cell>
          <cell r="E420" t="str">
            <v>CHINA</v>
          </cell>
          <cell r="F420">
            <v>0</v>
          </cell>
          <cell r="G420" t="str">
            <v>=HYPERLINK("http://www.bangkit.com/images/1939.jpg","CLICK HERE")</v>
          </cell>
          <cell r="H420">
            <v>1.99</v>
          </cell>
          <cell r="I420">
            <v>1.79</v>
          </cell>
          <cell r="J420">
            <v>1</v>
          </cell>
          <cell r="K420">
            <v>0.75</v>
          </cell>
          <cell r="L420">
            <v>0.59</v>
          </cell>
          <cell r="M420">
            <v>0.49</v>
          </cell>
          <cell r="N420">
            <v>0.39</v>
          </cell>
          <cell r="O420" t="str">
            <v>CS-144-24-1</v>
          </cell>
          <cell r="P420">
            <v>78</v>
          </cell>
          <cell r="Q420">
            <v>144</v>
          </cell>
          <cell r="R420">
            <v>15</v>
          </cell>
          <cell r="S420">
            <v>11</v>
          </cell>
          <cell r="T420">
            <v>9</v>
          </cell>
          <cell r="U420" t="str">
            <v>0.859380</v>
          </cell>
          <cell r="V420">
            <v>9.8000000000000007</v>
          </cell>
          <cell r="W420" t="str">
            <v>20764608019393</v>
          </cell>
          <cell r="X420">
            <v>24</v>
          </cell>
        </row>
        <row r="421">
          <cell r="B421">
            <v>1940</v>
          </cell>
          <cell r="C421" t="str">
            <v>BAZIC Victor Dual Hole Sharpener w/ Lid &amp; Receptacle (BULK)</v>
          </cell>
          <cell r="D421" t="str">
            <v>SHARPENERS</v>
          </cell>
          <cell r="E421" t="str">
            <v>CHINA</v>
          </cell>
          <cell r="F421">
            <v>74055</v>
          </cell>
          <cell r="G421" t="str">
            <v>=HYPERLINK("http://www.bangkit.com/images/1940.jpg","CLICK HERE")</v>
          </cell>
          <cell r="H421">
            <v>0.99</v>
          </cell>
          <cell r="I421">
            <v>0.89</v>
          </cell>
          <cell r="J421">
            <v>0.6</v>
          </cell>
          <cell r="K421">
            <v>0.45</v>
          </cell>
          <cell r="L421">
            <v>0.35</v>
          </cell>
          <cell r="M421">
            <v>0.28999999999999998</v>
          </cell>
          <cell r="N421">
            <v>0.2</v>
          </cell>
          <cell r="O421" t="str">
            <v>CS-288-24-1</v>
          </cell>
          <cell r="P421">
            <v>72</v>
          </cell>
          <cell r="Q421">
            <v>288</v>
          </cell>
          <cell r="R421">
            <v>13.5</v>
          </cell>
          <cell r="S421">
            <v>13</v>
          </cell>
          <cell r="T421">
            <v>8.75</v>
          </cell>
          <cell r="U421" t="str">
            <v>0.888670</v>
          </cell>
          <cell r="V421">
            <v>13.04</v>
          </cell>
          <cell r="W421" t="str">
            <v>20764608019409</v>
          </cell>
          <cell r="X421">
            <v>24</v>
          </cell>
        </row>
        <row r="422">
          <cell r="B422">
            <v>1941</v>
          </cell>
          <cell r="C422" t="str">
            <v>BAZIC Coby Square Pencil Sharpener (24/Box)</v>
          </cell>
          <cell r="D422" t="str">
            <v>SHARPENERS</v>
          </cell>
          <cell r="E422" t="str">
            <v>CHINA</v>
          </cell>
          <cell r="F422">
            <v>10303</v>
          </cell>
          <cell r="G422" t="str">
            <v>=HYPERLINK("http://www.bangkit.com/images/1941.jpg","CLICK HERE")</v>
          </cell>
          <cell r="H422">
            <v>2.99</v>
          </cell>
          <cell r="I422">
            <v>2.69</v>
          </cell>
          <cell r="J422">
            <v>1.7</v>
          </cell>
          <cell r="K422">
            <v>1.3</v>
          </cell>
          <cell r="L422">
            <v>0.85</v>
          </cell>
          <cell r="M422">
            <v>0.69</v>
          </cell>
          <cell r="N422">
            <v>0.59</v>
          </cell>
          <cell r="O422" t="str">
            <v>CS-144-24-1</v>
          </cell>
          <cell r="P422">
            <v>65</v>
          </cell>
          <cell r="Q422">
            <v>144</v>
          </cell>
          <cell r="R422">
            <v>14</v>
          </cell>
          <cell r="S422">
            <v>13.75</v>
          </cell>
          <cell r="T422">
            <v>9</v>
          </cell>
          <cell r="U422" t="str">
            <v>1.002600</v>
          </cell>
          <cell r="V422">
            <v>21.2</v>
          </cell>
          <cell r="W422" t="str">
            <v>20764608019416</v>
          </cell>
          <cell r="X422">
            <v>24</v>
          </cell>
        </row>
        <row r="423">
          <cell r="B423">
            <v>1942</v>
          </cell>
          <cell r="C423" t="str">
            <v>BAZIC Rex Sharpener w/ Receptacle + Eraser (2/Pack)</v>
          </cell>
          <cell r="D423" t="str">
            <v>SHARPENERS</v>
          </cell>
          <cell r="E423" t="str">
            <v>CHINA</v>
          </cell>
          <cell r="F423">
            <v>21506</v>
          </cell>
          <cell r="G423" t="str">
            <v>=HYPERLINK("http://www.bangkit.com/images/1942.jpg","CLICK HERE")</v>
          </cell>
          <cell r="H423">
            <v>1.99</v>
          </cell>
          <cell r="I423">
            <v>1.79</v>
          </cell>
          <cell r="J423">
            <v>1.1499999999999999</v>
          </cell>
          <cell r="K423">
            <v>0.85</v>
          </cell>
          <cell r="L423">
            <v>0.69</v>
          </cell>
          <cell r="M423">
            <v>0.55000000000000004</v>
          </cell>
          <cell r="N423">
            <v>0.45</v>
          </cell>
          <cell r="O423" t="str">
            <v>CS-144-24-1</v>
          </cell>
          <cell r="P423">
            <v>54</v>
          </cell>
          <cell r="Q423">
            <v>144</v>
          </cell>
          <cell r="R423">
            <v>15.25</v>
          </cell>
          <cell r="S423">
            <v>13.5</v>
          </cell>
          <cell r="T423">
            <v>9.75</v>
          </cell>
          <cell r="U423" t="str">
            <v>1.161620</v>
          </cell>
          <cell r="V423">
            <v>13.52</v>
          </cell>
          <cell r="W423" t="str">
            <v>20764608019423</v>
          </cell>
          <cell r="X423">
            <v>24</v>
          </cell>
        </row>
        <row r="424">
          <cell r="B424">
            <v>1943</v>
          </cell>
          <cell r="C424" t="str">
            <v>BAZIC Chloe Sharpener + Eraser</v>
          </cell>
          <cell r="D424" t="str">
            <v>SHARPENERS</v>
          </cell>
          <cell r="E424" t="str">
            <v>CHINA</v>
          </cell>
          <cell r="F424">
            <v>37931</v>
          </cell>
          <cell r="G424" t="str">
            <v>=HYPERLINK("http://www.bangkit.com/images/1943.jpg","CLICK HERE")</v>
          </cell>
          <cell r="H424">
            <v>1.99</v>
          </cell>
          <cell r="I424">
            <v>1.79</v>
          </cell>
          <cell r="J424">
            <v>0.8</v>
          </cell>
          <cell r="K424">
            <v>0.59</v>
          </cell>
          <cell r="L424">
            <v>0.49</v>
          </cell>
          <cell r="M424">
            <v>0.39</v>
          </cell>
          <cell r="N424">
            <v>0.28999999999999998</v>
          </cell>
          <cell r="O424" t="str">
            <v>CS-144-24-1</v>
          </cell>
          <cell r="P424">
            <v>72</v>
          </cell>
          <cell r="Q424">
            <v>144</v>
          </cell>
          <cell r="R424">
            <v>18</v>
          </cell>
          <cell r="S424">
            <v>12.92</v>
          </cell>
          <cell r="T424">
            <v>8.5</v>
          </cell>
          <cell r="U424" t="str">
            <v>1.143960</v>
          </cell>
          <cell r="V424">
            <v>11.72</v>
          </cell>
          <cell r="W424" t="str">
            <v>20764608019430</v>
          </cell>
          <cell r="X424">
            <v>24</v>
          </cell>
        </row>
        <row r="425">
          <cell r="B425">
            <v>1944</v>
          </cell>
          <cell r="C425" t="str">
            <v>BAZIC Mila Dual Hole Sharpener w/ Square Receptacle + Eraser</v>
          </cell>
          <cell r="D425" t="str">
            <v>SHARPENERS</v>
          </cell>
          <cell r="E425" t="str">
            <v>CHINA</v>
          </cell>
          <cell r="F425">
            <v>39275</v>
          </cell>
          <cell r="G425" t="str">
            <v>=HYPERLINK("http://www.bangkit.com/images/1944.jpg","CLICK HERE")</v>
          </cell>
          <cell r="H425">
            <v>2.4900000000000002</v>
          </cell>
          <cell r="I425">
            <v>2.19</v>
          </cell>
          <cell r="J425">
            <v>1</v>
          </cell>
          <cell r="K425">
            <v>0.75</v>
          </cell>
          <cell r="L425">
            <v>0.59</v>
          </cell>
          <cell r="M425">
            <v>0.49</v>
          </cell>
          <cell r="N425">
            <v>0.39</v>
          </cell>
          <cell r="O425" t="str">
            <v>CS-144-24-1</v>
          </cell>
          <cell r="P425">
            <v>54</v>
          </cell>
          <cell r="Q425">
            <v>144</v>
          </cell>
          <cell r="R425">
            <v>21.75</v>
          </cell>
          <cell r="S425">
            <v>10.88</v>
          </cell>
          <cell r="T425">
            <v>9.5</v>
          </cell>
          <cell r="U425" t="str">
            <v>1.300970</v>
          </cell>
          <cell r="V425">
            <v>16.84</v>
          </cell>
          <cell r="W425" t="str">
            <v>20764608019447</v>
          </cell>
          <cell r="X425">
            <v>24</v>
          </cell>
        </row>
        <row r="426">
          <cell r="B426">
            <v>1945</v>
          </cell>
          <cell r="C426" t="str">
            <v>BAZIC Connor Dual Hole Sharpener w/ Receptacle + Eraser</v>
          </cell>
          <cell r="D426" t="str">
            <v>SHARPENERS</v>
          </cell>
          <cell r="E426" t="str">
            <v>CHINA</v>
          </cell>
          <cell r="F426">
            <v>39315</v>
          </cell>
          <cell r="G426" t="str">
            <v>=HYPERLINK("http://www.bangkit.com/images/1945.jpg","CLICK HERE")</v>
          </cell>
          <cell r="H426">
            <v>2.4900000000000002</v>
          </cell>
          <cell r="I426">
            <v>2.19</v>
          </cell>
          <cell r="J426">
            <v>1</v>
          </cell>
          <cell r="K426">
            <v>0.75</v>
          </cell>
          <cell r="L426">
            <v>0.59</v>
          </cell>
          <cell r="M426">
            <v>0.49</v>
          </cell>
          <cell r="N426">
            <v>0.39</v>
          </cell>
          <cell r="O426" t="str">
            <v>CS-144-24-1</v>
          </cell>
          <cell r="P426">
            <v>45</v>
          </cell>
          <cell r="Q426">
            <v>144</v>
          </cell>
          <cell r="R426">
            <v>23</v>
          </cell>
          <cell r="S426">
            <v>14.5</v>
          </cell>
          <cell r="T426">
            <v>9.5</v>
          </cell>
          <cell r="U426" t="str">
            <v>1.833480</v>
          </cell>
          <cell r="V426">
            <v>16.600000000000001</v>
          </cell>
          <cell r="W426" t="str">
            <v>20764608019454</v>
          </cell>
          <cell r="X426">
            <v>24</v>
          </cell>
        </row>
        <row r="427">
          <cell r="B427">
            <v>1949</v>
          </cell>
          <cell r="C427" t="str">
            <v>BAZIC Axel Sharpener w/ Receptacle (BULK)</v>
          </cell>
          <cell r="D427" t="str">
            <v>SHARPENERS</v>
          </cell>
          <cell r="E427" t="str">
            <v>CHINA</v>
          </cell>
          <cell r="F427">
            <v>36715</v>
          </cell>
          <cell r="G427" t="str">
            <v>=HYPERLINK("http://www.bangkit.com/images/1949.jpg","CLICK HERE")</v>
          </cell>
          <cell r="H427">
            <v>0.99</v>
          </cell>
          <cell r="I427">
            <v>0.89</v>
          </cell>
          <cell r="J427">
            <v>0.5</v>
          </cell>
          <cell r="K427">
            <v>0.35</v>
          </cell>
          <cell r="L427">
            <v>0.25</v>
          </cell>
          <cell r="M427">
            <v>0.2</v>
          </cell>
          <cell r="N427">
            <v>0.17</v>
          </cell>
          <cell r="O427" t="str">
            <v>CS-288-24-1</v>
          </cell>
          <cell r="P427">
            <v>84</v>
          </cell>
          <cell r="Q427">
            <v>288</v>
          </cell>
          <cell r="R427">
            <v>12.5</v>
          </cell>
          <cell r="S427">
            <v>11</v>
          </cell>
          <cell r="T427">
            <v>8.5</v>
          </cell>
          <cell r="U427" t="str">
            <v>0.676360</v>
          </cell>
          <cell r="V427">
            <v>8.86</v>
          </cell>
          <cell r="W427" t="str">
            <v>20764608019492</v>
          </cell>
          <cell r="X427">
            <v>24</v>
          </cell>
        </row>
        <row r="428">
          <cell r="B428">
            <v>1950</v>
          </cell>
          <cell r="C428" t="str">
            <v>BAZIC Riley Triple Hole Sharpener w/ Receptacle</v>
          </cell>
          <cell r="D428" t="str">
            <v>SHARPENERS</v>
          </cell>
          <cell r="E428" t="str">
            <v>CHINA</v>
          </cell>
          <cell r="F428">
            <v>35181</v>
          </cell>
          <cell r="G428" t="str">
            <v>=HYPERLINK("http://www.bangkit.com/images/1950.jpg","CLICK HERE")</v>
          </cell>
          <cell r="H428">
            <v>1.99</v>
          </cell>
          <cell r="I428">
            <v>1.79</v>
          </cell>
          <cell r="J428">
            <v>1.2</v>
          </cell>
          <cell r="K428">
            <v>0.89</v>
          </cell>
          <cell r="L428">
            <v>0.75</v>
          </cell>
          <cell r="M428">
            <v>0.59</v>
          </cell>
          <cell r="N428">
            <v>0.49</v>
          </cell>
          <cell r="O428" t="str">
            <v>CS-144-24-1</v>
          </cell>
          <cell r="P428">
            <v>35</v>
          </cell>
          <cell r="Q428">
            <v>144</v>
          </cell>
          <cell r="R428">
            <v>19</v>
          </cell>
          <cell r="S428">
            <v>15</v>
          </cell>
          <cell r="T428">
            <v>14</v>
          </cell>
          <cell r="U428" t="str">
            <v>2.309030</v>
          </cell>
          <cell r="V428">
            <v>13.4</v>
          </cell>
          <cell r="W428" t="str">
            <v>20764608019508</v>
          </cell>
          <cell r="X428">
            <v>24</v>
          </cell>
        </row>
        <row r="429">
          <cell r="B429">
            <v>2000</v>
          </cell>
          <cell r="C429" t="str">
            <v>BAZIC 0.017 oz (0.5g) Super Glue Gel (5/Pack)</v>
          </cell>
          <cell r="D429" t="str">
            <v>ADHESIVE - PROJECT</v>
          </cell>
          <cell r="E429" t="str">
            <v>CHINA</v>
          </cell>
          <cell r="F429">
            <v>12836</v>
          </cell>
          <cell r="G429" t="str">
            <v>=HYPERLINK("http://www.bangkit.com/images/2000.jpg","CLICK HERE")</v>
          </cell>
          <cell r="H429">
            <v>2.99</v>
          </cell>
          <cell r="I429">
            <v>2.69</v>
          </cell>
          <cell r="J429">
            <v>1.7</v>
          </cell>
          <cell r="K429">
            <v>1.3</v>
          </cell>
          <cell r="L429">
            <v>0.85</v>
          </cell>
          <cell r="M429">
            <v>0.69</v>
          </cell>
          <cell r="N429">
            <v>0.59</v>
          </cell>
          <cell r="O429" t="str">
            <v>CS-144-24-1</v>
          </cell>
          <cell r="P429">
            <v>81</v>
          </cell>
          <cell r="Q429">
            <v>144</v>
          </cell>
          <cell r="R429">
            <v>14</v>
          </cell>
          <cell r="S429">
            <v>13.75</v>
          </cell>
          <cell r="T429">
            <v>8.25</v>
          </cell>
          <cell r="U429" t="str">
            <v>0.919050</v>
          </cell>
          <cell r="V429">
            <v>6.94</v>
          </cell>
          <cell r="W429" t="str">
            <v>20764608020009</v>
          </cell>
          <cell r="X429">
            <v>24</v>
          </cell>
        </row>
        <row r="430">
          <cell r="B430">
            <v>2001</v>
          </cell>
          <cell r="C430" t="str">
            <v>BAZIC 0.07 oz (2g) Super Glue Gel (3/Pack)</v>
          </cell>
          <cell r="D430" t="str">
            <v>ADHESIVE - PROJECT</v>
          </cell>
          <cell r="E430" t="str">
            <v>CHINA</v>
          </cell>
          <cell r="F430">
            <v>7238</v>
          </cell>
          <cell r="G430" t="str">
            <v>=HYPERLINK("http://www.bangkit.com/images/2001.jpg","CLICK HERE")</v>
          </cell>
          <cell r="H430">
            <v>2.99</v>
          </cell>
          <cell r="I430">
            <v>2.69</v>
          </cell>
          <cell r="J430">
            <v>1.7</v>
          </cell>
          <cell r="K430">
            <v>1.3</v>
          </cell>
          <cell r="L430">
            <v>0.85</v>
          </cell>
          <cell r="M430">
            <v>0.69</v>
          </cell>
          <cell r="N430">
            <v>0.59</v>
          </cell>
          <cell r="O430" t="str">
            <v>CS-144-24-1</v>
          </cell>
          <cell r="P430">
            <v>36</v>
          </cell>
          <cell r="Q430">
            <v>144</v>
          </cell>
          <cell r="R430">
            <v>21.75</v>
          </cell>
          <cell r="S430">
            <v>19</v>
          </cell>
          <cell r="T430">
            <v>8</v>
          </cell>
          <cell r="U430" t="str">
            <v>1.913200</v>
          </cell>
          <cell r="V430">
            <v>11.08</v>
          </cell>
          <cell r="W430" t="str">
            <v>20764608020016</v>
          </cell>
          <cell r="X430">
            <v>24</v>
          </cell>
        </row>
        <row r="431">
          <cell r="B431">
            <v>2005</v>
          </cell>
          <cell r="C431" t="str">
            <v>BAZIC 0.036 oz (1g) Single Use Super Glue (6/Pack)</v>
          </cell>
          <cell r="D431" t="str">
            <v>ADHESIVE - PROJECT</v>
          </cell>
          <cell r="E431" t="str">
            <v>CHINA</v>
          </cell>
          <cell r="F431">
            <v>14961</v>
          </cell>
          <cell r="G431" t="str">
            <v>=HYPERLINK("http://www.bangkit.com/images/2005.jpg","CLICK HERE")</v>
          </cell>
          <cell r="H431">
            <v>2.99</v>
          </cell>
          <cell r="I431">
            <v>2.69</v>
          </cell>
          <cell r="J431">
            <v>1.7</v>
          </cell>
          <cell r="K431">
            <v>1.3</v>
          </cell>
          <cell r="L431">
            <v>0.85</v>
          </cell>
          <cell r="M431">
            <v>0.69</v>
          </cell>
          <cell r="N431">
            <v>0.59</v>
          </cell>
          <cell r="O431" t="str">
            <v>CS-144-24-1</v>
          </cell>
          <cell r="P431">
            <v>50</v>
          </cell>
          <cell r="Q431">
            <v>144</v>
          </cell>
          <cell r="R431">
            <v>13.75</v>
          </cell>
          <cell r="S431">
            <v>12.5</v>
          </cell>
          <cell r="T431">
            <v>11.75</v>
          </cell>
          <cell r="U431" t="str">
            <v>1.168710</v>
          </cell>
          <cell r="V431">
            <v>10.18</v>
          </cell>
          <cell r="W431" t="str">
            <v>20764608020054</v>
          </cell>
          <cell r="X431">
            <v>24</v>
          </cell>
        </row>
        <row r="432">
          <cell r="B432">
            <v>2006</v>
          </cell>
          <cell r="C432" t="str">
            <v>BAZIC 0.10 oz (3g) Super Glue (4/Pack)</v>
          </cell>
          <cell r="D432" t="str">
            <v>ADHESIVE - PROJECT</v>
          </cell>
          <cell r="E432" t="str">
            <v>CHINA</v>
          </cell>
          <cell r="F432">
            <v>7346</v>
          </cell>
          <cell r="G432" t="str">
            <v>=HYPERLINK("http://www.bangkit.com/images/2006.jpg","CLICK HERE")</v>
          </cell>
          <cell r="H432">
            <v>2.99</v>
          </cell>
          <cell r="I432">
            <v>2.69</v>
          </cell>
          <cell r="J432">
            <v>1.7</v>
          </cell>
          <cell r="K432">
            <v>1.3</v>
          </cell>
          <cell r="L432">
            <v>0.85</v>
          </cell>
          <cell r="M432">
            <v>0.69</v>
          </cell>
          <cell r="N432">
            <v>0.59</v>
          </cell>
          <cell r="O432" t="str">
            <v>CS-144-24-1</v>
          </cell>
          <cell r="P432">
            <v>40</v>
          </cell>
          <cell r="Q432">
            <v>144</v>
          </cell>
          <cell r="R432">
            <v>15.75</v>
          </cell>
          <cell r="S432">
            <v>14.75</v>
          </cell>
          <cell r="T432">
            <v>10.5</v>
          </cell>
          <cell r="U432" t="str">
            <v>1.411620</v>
          </cell>
          <cell r="V432">
            <v>13.58</v>
          </cell>
          <cell r="W432" t="str">
            <v>20764608020061</v>
          </cell>
          <cell r="X432">
            <v>24</v>
          </cell>
        </row>
        <row r="433">
          <cell r="B433">
            <v>2007</v>
          </cell>
          <cell r="C433" t="str">
            <v>BAZIC 0.10 oz (3g) Super Glue (6/Pack)</v>
          </cell>
          <cell r="D433" t="str">
            <v>ADHESIVE - PROJECT</v>
          </cell>
          <cell r="E433" t="str">
            <v>CHINA</v>
          </cell>
          <cell r="F433">
            <v>18354</v>
          </cell>
          <cell r="G433" t="str">
            <v>=HYPERLINK("http://www.bangkit.com/images/2007.jpg","CLICK HERE")</v>
          </cell>
          <cell r="H433">
            <v>2.99</v>
          </cell>
          <cell r="I433">
            <v>2.69</v>
          </cell>
          <cell r="J433">
            <v>1.95</v>
          </cell>
          <cell r="K433">
            <v>1.5</v>
          </cell>
          <cell r="L433">
            <v>1.3</v>
          </cell>
          <cell r="M433">
            <v>1</v>
          </cell>
          <cell r="N433">
            <v>0.8</v>
          </cell>
          <cell r="O433" t="str">
            <v>CS-144-24-1</v>
          </cell>
          <cell r="P433">
            <v>30</v>
          </cell>
          <cell r="Q433">
            <v>144</v>
          </cell>
          <cell r="R433">
            <v>16.5</v>
          </cell>
          <cell r="S433">
            <v>16.5</v>
          </cell>
          <cell r="T433">
            <v>12.25</v>
          </cell>
          <cell r="U433" t="str">
            <v>1.930010</v>
          </cell>
          <cell r="V433">
            <v>19.260000000000002</v>
          </cell>
          <cell r="W433" t="str">
            <v>20764608020078</v>
          </cell>
          <cell r="X433">
            <v>24</v>
          </cell>
        </row>
        <row r="434">
          <cell r="B434">
            <v>2008</v>
          </cell>
          <cell r="C434" t="str">
            <v>BAZIC 0.10 oz (3g) Super Glue Pen w/ Precision Tip Applicator</v>
          </cell>
          <cell r="D434" t="str">
            <v>ADHESIVE - PROJECT</v>
          </cell>
          <cell r="E434" t="str">
            <v>CHINA</v>
          </cell>
          <cell r="F434">
            <v>9661</v>
          </cell>
          <cell r="G434" t="str">
            <v>=HYPERLINK("http://www.bangkit.com/images/2008.jpg","CLICK HERE")</v>
          </cell>
          <cell r="H434">
            <v>2.99</v>
          </cell>
          <cell r="I434">
            <v>2.69</v>
          </cell>
          <cell r="J434">
            <v>1.7</v>
          </cell>
          <cell r="K434">
            <v>1.3</v>
          </cell>
          <cell r="L434">
            <v>0.85</v>
          </cell>
          <cell r="M434">
            <v>0.69</v>
          </cell>
          <cell r="N434">
            <v>0.59</v>
          </cell>
          <cell r="O434" t="str">
            <v>CS-144-24-1</v>
          </cell>
          <cell r="P434">
            <v>40</v>
          </cell>
          <cell r="Q434">
            <v>144</v>
          </cell>
          <cell r="R434">
            <v>16</v>
          </cell>
          <cell r="S434">
            <v>16</v>
          </cell>
          <cell r="T434">
            <v>13.25</v>
          </cell>
          <cell r="U434" t="str">
            <v>1.962960</v>
          </cell>
          <cell r="V434">
            <v>15.26</v>
          </cell>
          <cell r="W434" t="str">
            <v>20764608020085</v>
          </cell>
          <cell r="X434">
            <v>24</v>
          </cell>
        </row>
        <row r="435">
          <cell r="B435">
            <v>2009</v>
          </cell>
          <cell r="C435" t="str">
            <v>OFFER ITEM #2070 OR #2071</v>
          </cell>
          <cell r="D435" t="str">
            <v>DISCONTINUE</v>
          </cell>
          <cell r="E435" t="str">
            <v>CHINA</v>
          </cell>
          <cell r="F435">
            <v>0</v>
          </cell>
          <cell r="G435" t="str">
            <v>=HYPERLINK("http://www.bangkit.com/images/2009.jpg","CLICK HERE")</v>
          </cell>
          <cell r="H435">
            <v>1.69</v>
          </cell>
          <cell r="I435">
            <v>1.49</v>
          </cell>
          <cell r="J435">
            <v>1.1499999999999999</v>
          </cell>
          <cell r="K435">
            <v>0.85</v>
          </cell>
          <cell r="L435">
            <v>0.69</v>
          </cell>
          <cell r="M435">
            <v>0.55000000000000004</v>
          </cell>
          <cell r="N435">
            <v>0.45</v>
          </cell>
          <cell r="O435" t="str">
            <v>CS-144-24-1</v>
          </cell>
          <cell r="P435">
            <v>18</v>
          </cell>
          <cell r="Q435">
            <v>144</v>
          </cell>
          <cell r="R435">
            <v>28.5</v>
          </cell>
          <cell r="S435">
            <v>17</v>
          </cell>
          <cell r="T435">
            <v>10.5</v>
          </cell>
          <cell r="U435" t="str">
            <v>2.944010</v>
          </cell>
          <cell r="V435">
            <v>50.82</v>
          </cell>
          <cell r="W435" t="str">
            <v>20764608020092</v>
          </cell>
          <cell r="X435">
            <v>24</v>
          </cell>
        </row>
        <row r="436">
          <cell r="B436">
            <v>2010</v>
          </cell>
          <cell r="C436" t="str">
            <v>BAZIC 1 FL OZ (30 mL) Contact Cement Adhesive</v>
          </cell>
          <cell r="D436" t="str">
            <v>ADHESIVE - PROJECT</v>
          </cell>
          <cell r="E436" t="str">
            <v>CHINA</v>
          </cell>
          <cell r="F436">
            <v>20747</v>
          </cell>
          <cell r="G436" t="str">
            <v>=HYPERLINK("http://www.bangkit.com/images/2010.jpg","CLICK HERE")</v>
          </cell>
          <cell r="H436">
            <v>2.99</v>
          </cell>
          <cell r="I436">
            <v>2.69</v>
          </cell>
          <cell r="J436">
            <v>1.7</v>
          </cell>
          <cell r="K436">
            <v>1.3</v>
          </cell>
          <cell r="L436">
            <v>0.85</v>
          </cell>
          <cell r="M436">
            <v>0.69</v>
          </cell>
          <cell r="N436">
            <v>0.59</v>
          </cell>
          <cell r="O436" t="str">
            <v>CS-144-24-1</v>
          </cell>
          <cell r="P436">
            <v>40</v>
          </cell>
          <cell r="Q436">
            <v>144</v>
          </cell>
          <cell r="R436">
            <v>16.5</v>
          </cell>
          <cell r="S436">
            <v>15.5</v>
          </cell>
          <cell r="T436">
            <v>10.75</v>
          </cell>
          <cell r="U436" t="str">
            <v>1.591040</v>
          </cell>
          <cell r="V436">
            <v>17.12</v>
          </cell>
          <cell r="W436" t="str">
            <v>20764608020108</v>
          </cell>
          <cell r="X436">
            <v>24</v>
          </cell>
        </row>
        <row r="437">
          <cell r="B437">
            <v>2011</v>
          </cell>
          <cell r="C437" t="str">
            <v>BAZIC 0.2 oz (5.6g) Quick Setting Epoxy Glue w/ Syringe Applicator</v>
          </cell>
          <cell r="D437" t="str">
            <v>ADHESIVE - PROJECT</v>
          </cell>
          <cell r="E437" t="str">
            <v>CHINA</v>
          </cell>
          <cell r="F437">
            <v>18861</v>
          </cell>
          <cell r="G437" t="str">
            <v>=HYPERLINK("http://www.bangkit.com/images/2011.jpg","CLICK HERE")</v>
          </cell>
          <cell r="H437">
            <v>2.99</v>
          </cell>
          <cell r="I437">
            <v>2.69</v>
          </cell>
          <cell r="J437">
            <v>1.95</v>
          </cell>
          <cell r="K437">
            <v>1.5</v>
          </cell>
          <cell r="L437">
            <v>1.3</v>
          </cell>
          <cell r="M437">
            <v>1</v>
          </cell>
          <cell r="N437">
            <v>0.8</v>
          </cell>
          <cell r="O437" t="str">
            <v>CS-144-24-1</v>
          </cell>
          <cell r="P437">
            <v>24</v>
          </cell>
          <cell r="Q437">
            <v>144</v>
          </cell>
          <cell r="R437">
            <v>26.25</v>
          </cell>
          <cell r="S437">
            <v>16.75</v>
          </cell>
          <cell r="T437">
            <v>11</v>
          </cell>
          <cell r="U437" t="str">
            <v>2.798940</v>
          </cell>
          <cell r="V437">
            <v>14.04</v>
          </cell>
          <cell r="W437" t="str">
            <v>20764608020115</v>
          </cell>
          <cell r="X437">
            <v>24</v>
          </cell>
        </row>
        <row r="438">
          <cell r="B438">
            <v>2012</v>
          </cell>
          <cell r="C438" t="str">
            <v>BAZIC 2.7 FL OZ (80 mL) Stationery Clear Glue (2/Pack)</v>
          </cell>
          <cell r="D438" t="str">
            <v>ADHESIVE - SCHOOL</v>
          </cell>
          <cell r="E438" t="str">
            <v>CHINA</v>
          </cell>
          <cell r="F438">
            <v>13380</v>
          </cell>
          <cell r="G438" t="str">
            <v>=HYPERLINK("http://www.bangkit.com/images/2012.jpg","CLICK HERE")</v>
          </cell>
          <cell r="H438">
            <v>2.99</v>
          </cell>
          <cell r="I438">
            <v>2.69</v>
          </cell>
          <cell r="J438">
            <v>1.7</v>
          </cell>
          <cell r="K438">
            <v>1.3</v>
          </cell>
          <cell r="L438">
            <v>0.95</v>
          </cell>
          <cell r="M438">
            <v>0.79</v>
          </cell>
          <cell r="N438">
            <v>0.69</v>
          </cell>
          <cell r="O438" t="str">
            <v>CS-72-24-1</v>
          </cell>
          <cell r="P438">
            <v>27</v>
          </cell>
          <cell r="Q438">
            <v>72</v>
          </cell>
          <cell r="R438">
            <v>22</v>
          </cell>
          <cell r="S438">
            <v>14</v>
          </cell>
          <cell r="T438">
            <v>14</v>
          </cell>
          <cell r="U438" t="str">
            <v>2.495370</v>
          </cell>
          <cell r="V438">
            <v>31.1</v>
          </cell>
          <cell r="W438" t="str">
            <v>20764608020122</v>
          </cell>
          <cell r="X438">
            <v>24</v>
          </cell>
        </row>
        <row r="439">
          <cell r="B439">
            <v>2015</v>
          </cell>
          <cell r="C439" t="str">
            <v>OFFER ITEM #2014</v>
          </cell>
          <cell r="D439" t="str">
            <v>DISCONTINUE</v>
          </cell>
          <cell r="E439" t="str">
            <v>CHINA</v>
          </cell>
          <cell r="F439">
            <v>0</v>
          </cell>
          <cell r="G439" t="str">
            <v>=HYPERLINK("http://www.bangkit.com/images/2015.jpg","CLICK HERE")</v>
          </cell>
          <cell r="H439">
            <v>2.99</v>
          </cell>
          <cell r="I439">
            <v>2.4900000000000002</v>
          </cell>
          <cell r="J439">
            <v>1.95</v>
          </cell>
          <cell r="K439">
            <v>1.5</v>
          </cell>
          <cell r="L439">
            <v>1.2</v>
          </cell>
          <cell r="M439">
            <v>1</v>
          </cell>
          <cell r="N439">
            <v>0.8</v>
          </cell>
          <cell r="O439" t="str">
            <v>CS-72-24-1</v>
          </cell>
          <cell r="P439">
            <v>27</v>
          </cell>
          <cell r="Q439">
            <v>72</v>
          </cell>
          <cell r="R439">
            <v>22.25</v>
          </cell>
          <cell r="S439">
            <v>15.5</v>
          </cell>
          <cell r="T439">
            <v>12.75</v>
          </cell>
          <cell r="U439" t="str">
            <v>2.544650</v>
          </cell>
          <cell r="V439">
            <v>35.82</v>
          </cell>
          <cell r="W439" t="str">
            <v>20764608020153</v>
          </cell>
          <cell r="X439">
            <v>24</v>
          </cell>
        </row>
        <row r="440">
          <cell r="B440">
            <v>2016</v>
          </cell>
          <cell r="C440" t="str">
            <v>TYPE ITEM #2016-A</v>
          </cell>
          <cell r="D440" t="str">
            <v>DISCONTINUE</v>
          </cell>
          <cell r="E440" t="str">
            <v>CHINA</v>
          </cell>
          <cell r="F440">
            <v>0</v>
          </cell>
          <cell r="G440" t="str">
            <v>=HYPERLINK("http://www.bangkit.com/images/2016.jpg","CLICK HERE")</v>
          </cell>
          <cell r="H440">
            <v>1.59</v>
          </cell>
          <cell r="I440">
            <v>1.29</v>
          </cell>
          <cell r="J440">
            <v>1.45</v>
          </cell>
          <cell r="K440">
            <v>1.1000000000000001</v>
          </cell>
          <cell r="L440">
            <v>0.85</v>
          </cell>
          <cell r="M440">
            <v>0.69</v>
          </cell>
          <cell r="N440">
            <v>0.59</v>
          </cell>
          <cell r="O440" t="str">
            <v>CS-72-24-1</v>
          </cell>
          <cell r="P440">
            <v>18</v>
          </cell>
          <cell r="Q440">
            <v>72</v>
          </cell>
          <cell r="R440">
            <v>26</v>
          </cell>
          <cell r="S440">
            <v>14</v>
          </cell>
          <cell r="T440">
            <v>12.5</v>
          </cell>
          <cell r="U440" t="str">
            <v>2.633110</v>
          </cell>
          <cell r="V440">
            <v>51</v>
          </cell>
          <cell r="W440" t="str">
            <v>1522</v>
          </cell>
          <cell r="X440">
            <v>24</v>
          </cell>
        </row>
        <row r="441">
          <cell r="B441">
            <v>2017</v>
          </cell>
          <cell r="C441" t="str">
            <v>OFFER ITEM #2014</v>
          </cell>
          <cell r="D441" t="str">
            <v>DISCONTINUE</v>
          </cell>
          <cell r="E441" t="str">
            <v>CHINA</v>
          </cell>
          <cell r="F441">
            <v>0</v>
          </cell>
          <cell r="G441" t="str">
            <v>=HYPERLINK("http://www.bangkit.com/images/2017.jpg","CLICK HERE")</v>
          </cell>
          <cell r="H441">
            <v>1.99</v>
          </cell>
          <cell r="I441">
            <v>1.69</v>
          </cell>
          <cell r="J441">
            <v>1.2</v>
          </cell>
          <cell r="K441">
            <v>0.89</v>
          </cell>
          <cell r="L441">
            <v>0.75</v>
          </cell>
          <cell r="M441">
            <v>0.59</v>
          </cell>
          <cell r="N441">
            <v>0.49</v>
          </cell>
          <cell r="O441" t="str">
            <v>CS-72-24-1</v>
          </cell>
          <cell r="P441">
            <v>48</v>
          </cell>
          <cell r="Q441">
            <v>72</v>
          </cell>
          <cell r="R441">
            <v>19.2</v>
          </cell>
          <cell r="S441">
            <v>10.5</v>
          </cell>
          <cell r="T441">
            <v>10.1</v>
          </cell>
          <cell r="U441" t="str">
            <v>1.178330</v>
          </cell>
          <cell r="V441">
            <v>20.440000000000001</v>
          </cell>
          <cell r="W441" t="str">
            <v>20764608020177</v>
          </cell>
          <cell r="X441">
            <v>24</v>
          </cell>
        </row>
        <row r="442">
          <cell r="B442" t="str">
            <v>2020PP</v>
          </cell>
          <cell r="C442" t="str">
            <v>BAZIC Clear Front Report Covers w/ Sliding Bar (3/Pack)</v>
          </cell>
          <cell r="D442" t="str">
            <v>DISCONTINUE</v>
          </cell>
          <cell r="E442" t="str">
            <v>CASE</v>
          </cell>
          <cell r="F442">
            <v>0</v>
          </cell>
          <cell r="G442" t="str">
            <v>=HYPERLINK("http://www.bazicproducts.com/images/3197.jpg","CLICK HERE")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>CS-240-24-1</v>
          </cell>
          <cell r="P442">
            <v>20</v>
          </cell>
          <cell r="Q442">
            <v>240</v>
          </cell>
          <cell r="R442">
            <v>18.5</v>
          </cell>
          <cell r="S442">
            <v>16</v>
          </cell>
          <cell r="T442">
            <v>11.3</v>
          </cell>
          <cell r="U442" t="str">
            <v>1.935650</v>
          </cell>
          <cell r="V442">
            <v>27</v>
          </cell>
          <cell r="W442" t="str">
            <v>20764608031975</v>
          </cell>
          <cell r="X442">
            <v>24</v>
          </cell>
        </row>
        <row r="443">
          <cell r="B443">
            <v>2022</v>
          </cell>
          <cell r="C443" t="str">
            <v>BAZIC 0.7 oz (21g) Washable Disappearing Purple Glue Stick (2/Pack)</v>
          </cell>
          <cell r="D443" t="str">
            <v>ADHESIVE - SCHOOL</v>
          </cell>
          <cell r="E443" t="str">
            <v>CHINA</v>
          </cell>
          <cell r="F443">
            <v>5463</v>
          </cell>
          <cell r="G443" t="str">
            <v>=HYPERLINK("http://www.bangkit.com/images/2022.jpg","CLICK HERE")</v>
          </cell>
          <cell r="H443">
            <v>2.99</v>
          </cell>
          <cell r="I443">
            <v>2.69</v>
          </cell>
          <cell r="J443">
            <v>1.7</v>
          </cell>
          <cell r="K443">
            <v>1.3</v>
          </cell>
          <cell r="L443">
            <v>0.95</v>
          </cell>
          <cell r="M443">
            <v>0.79</v>
          </cell>
          <cell r="N443">
            <v>0.69</v>
          </cell>
          <cell r="O443" t="str">
            <v>CS-144-24-1</v>
          </cell>
          <cell r="P443">
            <v>40</v>
          </cell>
          <cell r="Q443">
            <v>144</v>
          </cell>
          <cell r="R443">
            <v>22</v>
          </cell>
          <cell r="S443">
            <v>14</v>
          </cell>
          <cell r="T443">
            <v>10.25</v>
          </cell>
          <cell r="U443" t="str">
            <v>1.826970</v>
          </cell>
          <cell r="V443">
            <v>28.94</v>
          </cell>
          <cell r="W443" t="str">
            <v>20764608020221</v>
          </cell>
          <cell r="X443">
            <v>24</v>
          </cell>
        </row>
        <row r="444">
          <cell r="B444">
            <v>2023</v>
          </cell>
          <cell r="C444" t="str">
            <v>BAZIC 0.28 oz (8g) Washable Disappearing Purple Glue Stick (4/Pack)</v>
          </cell>
          <cell r="D444" t="str">
            <v>ADHESIVE - SCHOOL</v>
          </cell>
          <cell r="E444" t="str">
            <v>CHINA</v>
          </cell>
          <cell r="F444">
            <v>6143</v>
          </cell>
          <cell r="G444" t="str">
            <v>=HYPERLINK("http://www.bangkit.com/images/2023.jpg","CLICK HERE")</v>
          </cell>
          <cell r="H444">
            <v>2.99</v>
          </cell>
          <cell r="I444">
            <v>2.69</v>
          </cell>
          <cell r="J444">
            <v>1.7</v>
          </cell>
          <cell r="K444">
            <v>1.3</v>
          </cell>
          <cell r="L444">
            <v>0.95</v>
          </cell>
          <cell r="M444">
            <v>0.79</v>
          </cell>
          <cell r="N444">
            <v>0.69</v>
          </cell>
          <cell r="O444" t="str">
            <v>CS-144-24-1</v>
          </cell>
          <cell r="P444">
            <v>40</v>
          </cell>
          <cell r="Q444">
            <v>144</v>
          </cell>
          <cell r="R444">
            <v>17.75</v>
          </cell>
          <cell r="S444">
            <v>17</v>
          </cell>
          <cell r="T444">
            <v>9.5</v>
          </cell>
          <cell r="U444" t="str">
            <v>1.658930</v>
          </cell>
          <cell r="V444">
            <v>29.42</v>
          </cell>
          <cell r="W444" t="str">
            <v>20764608020238</v>
          </cell>
          <cell r="X444">
            <v>24</v>
          </cell>
        </row>
        <row r="445">
          <cell r="B445">
            <v>2024</v>
          </cell>
          <cell r="C445" t="str">
            <v>BAZIC 1.27 oz (36g) Glue Stick (2/Pack)</v>
          </cell>
          <cell r="D445" t="str">
            <v>ADHESIVE - SCHOOL</v>
          </cell>
          <cell r="E445" t="str">
            <v>CHINA</v>
          </cell>
          <cell r="F445">
            <v>39573</v>
          </cell>
          <cell r="G445" t="str">
            <v>=HYPERLINK("http://www.bangkit.com/images/2024.jpg","CLICK HERE")</v>
          </cell>
          <cell r="H445">
            <v>2.99</v>
          </cell>
          <cell r="I445">
            <v>2.69</v>
          </cell>
          <cell r="J445">
            <v>1.7</v>
          </cell>
          <cell r="K445">
            <v>1.3</v>
          </cell>
          <cell r="L445">
            <v>0.95</v>
          </cell>
          <cell r="M445">
            <v>0.79</v>
          </cell>
          <cell r="N445">
            <v>0.69</v>
          </cell>
          <cell r="O445" t="str">
            <v>CS-144-24-1</v>
          </cell>
          <cell r="P445">
            <v>24</v>
          </cell>
          <cell r="Q445">
            <v>144</v>
          </cell>
          <cell r="R445">
            <v>22.25</v>
          </cell>
          <cell r="S445">
            <v>19</v>
          </cell>
          <cell r="T445">
            <v>11.25</v>
          </cell>
          <cell r="U445" t="str">
            <v>2.752280</v>
          </cell>
          <cell r="V445">
            <v>49.88</v>
          </cell>
          <cell r="W445" t="str">
            <v>20764608020245</v>
          </cell>
          <cell r="X445">
            <v>24</v>
          </cell>
        </row>
        <row r="446">
          <cell r="B446">
            <v>2025</v>
          </cell>
          <cell r="C446" t="str">
            <v>BAZIC 0.7 oz (21g) Glue Stick (3/Pack)</v>
          </cell>
          <cell r="D446" t="str">
            <v>ADHESIVE - SCHOOL</v>
          </cell>
          <cell r="E446" t="str">
            <v>CHINA</v>
          </cell>
          <cell r="F446">
            <v>59303</v>
          </cell>
          <cell r="G446" t="str">
            <v>=HYPERLINK("http://www.bangkit.com/images/2025.jpg","CLICK HERE")</v>
          </cell>
          <cell r="H446">
            <v>2.99</v>
          </cell>
          <cell r="I446">
            <v>2.69</v>
          </cell>
          <cell r="J446">
            <v>1.7</v>
          </cell>
          <cell r="K446">
            <v>1.3</v>
          </cell>
          <cell r="L446">
            <v>0.95</v>
          </cell>
          <cell r="M446">
            <v>0.75</v>
          </cell>
          <cell r="N446">
            <v>0.65</v>
          </cell>
          <cell r="O446" t="str">
            <v>CS-144-24-1</v>
          </cell>
          <cell r="P446">
            <v>28</v>
          </cell>
          <cell r="Q446">
            <v>144</v>
          </cell>
          <cell r="R446">
            <v>21.75</v>
          </cell>
          <cell r="S446">
            <v>20.75</v>
          </cell>
          <cell r="T446">
            <v>9.25</v>
          </cell>
          <cell r="U446" t="str">
            <v>2.415880</v>
          </cell>
          <cell r="V446">
            <v>43.16</v>
          </cell>
          <cell r="W446" t="str">
            <v>20764608020252</v>
          </cell>
          <cell r="X446">
            <v>24</v>
          </cell>
        </row>
        <row r="447">
          <cell r="B447">
            <v>2027</v>
          </cell>
          <cell r="C447" t="str">
            <v>BAZIC 12" (30cm) Wooden Ruler</v>
          </cell>
          <cell r="D447" t="str">
            <v>DISCONTINUE</v>
          </cell>
          <cell r="E447" t="str">
            <v>CHINA</v>
          </cell>
          <cell r="F447">
            <v>0</v>
          </cell>
          <cell r="G447" t="str">
            <v>=HYPERLINK("http://www.bangkit.com/images/2027.jpg","CLICK HERE")</v>
          </cell>
          <cell r="H447">
            <v>2.4900000000000002</v>
          </cell>
          <cell r="I447">
            <v>2.09</v>
          </cell>
          <cell r="J447">
            <v>1.6</v>
          </cell>
          <cell r="K447">
            <v>1.2</v>
          </cell>
          <cell r="L447">
            <v>0.95</v>
          </cell>
          <cell r="M447">
            <v>0.79</v>
          </cell>
          <cell r="N447">
            <v>0.69</v>
          </cell>
          <cell r="O447" t="str">
            <v>CS-72-24-1</v>
          </cell>
          <cell r="P447">
            <v>48</v>
          </cell>
          <cell r="Q447">
            <v>72</v>
          </cell>
          <cell r="R447">
            <v>19.75</v>
          </cell>
          <cell r="S447">
            <v>11.75</v>
          </cell>
          <cell r="T447">
            <v>10</v>
          </cell>
          <cell r="U447" t="str">
            <v>1.342950</v>
          </cell>
          <cell r="V447">
            <v>21.76</v>
          </cell>
          <cell r="W447" t="str">
            <v>20764608020276</v>
          </cell>
          <cell r="X447">
            <v>24</v>
          </cell>
        </row>
        <row r="448">
          <cell r="B448">
            <v>2028</v>
          </cell>
          <cell r="C448" t="str">
            <v>BAZIC 1.7 FL OZ (50 mL) Glue Pen (2/Pack)</v>
          </cell>
          <cell r="D448" t="str">
            <v>ADHESIVE - SCHOOL</v>
          </cell>
          <cell r="E448" t="str">
            <v>CHINA</v>
          </cell>
          <cell r="F448">
            <v>12185</v>
          </cell>
          <cell r="G448" t="str">
            <v>=HYPERLINK("http://www.bangkit.com/images/2028.jpg","CLICK HERE")</v>
          </cell>
          <cell r="H448">
            <v>2.99</v>
          </cell>
          <cell r="I448">
            <v>2.69</v>
          </cell>
          <cell r="J448">
            <v>1.7</v>
          </cell>
          <cell r="K448">
            <v>1.3</v>
          </cell>
          <cell r="L448">
            <v>0.85</v>
          </cell>
          <cell r="M448">
            <v>0.69</v>
          </cell>
          <cell r="N448">
            <v>0.59</v>
          </cell>
          <cell r="O448" t="str">
            <v>CS-72-24-1</v>
          </cell>
          <cell r="P448">
            <v>40</v>
          </cell>
          <cell r="Q448">
            <v>72</v>
          </cell>
          <cell r="R448">
            <v>15.5</v>
          </cell>
          <cell r="S448">
            <v>15</v>
          </cell>
          <cell r="T448">
            <v>10.5</v>
          </cell>
          <cell r="U448" t="str">
            <v>1.412760</v>
          </cell>
          <cell r="V448">
            <v>26.22</v>
          </cell>
          <cell r="W448" t="str">
            <v>20764608020283</v>
          </cell>
          <cell r="X448">
            <v>24</v>
          </cell>
        </row>
        <row r="449">
          <cell r="B449">
            <v>2029</v>
          </cell>
          <cell r="C449" t="str">
            <v>BAZIC 12" (30cm) Clear Ruler</v>
          </cell>
          <cell r="D449" t="str">
            <v>DISCONTINUE</v>
          </cell>
          <cell r="E449" t="str">
            <v>CHINA</v>
          </cell>
          <cell r="F449">
            <v>0</v>
          </cell>
          <cell r="G449" t="str">
            <v>=HYPERLINK("http://www.bangkit.com/images/2029.jpg","CLICK HERE")</v>
          </cell>
          <cell r="H449">
            <v>1.49</v>
          </cell>
          <cell r="I449">
            <v>1.29</v>
          </cell>
          <cell r="J449">
            <v>0.75</v>
          </cell>
          <cell r="K449">
            <v>0.55000000000000004</v>
          </cell>
          <cell r="L449">
            <v>0.45</v>
          </cell>
          <cell r="M449">
            <v>0.35</v>
          </cell>
          <cell r="N449">
            <v>0.28999999999999998</v>
          </cell>
          <cell r="O449" t="str">
            <v>CS-144-24-1</v>
          </cell>
          <cell r="P449">
            <v>54</v>
          </cell>
          <cell r="Q449">
            <v>144</v>
          </cell>
          <cell r="R449">
            <v>17.25</v>
          </cell>
          <cell r="S449">
            <v>12</v>
          </cell>
          <cell r="T449">
            <v>10.5</v>
          </cell>
          <cell r="U449" t="str">
            <v>1.257810</v>
          </cell>
          <cell r="V449">
            <v>19.7</v>
          </cell>
          <cell r="W449" t="str">
            <v>20764608020290</v>
          </cell>
          <cell r="X449">
            <v>24</v>
          </cell>
        </row>
        <row r="450">
          <cell r="B450">
            <v>203</v>
          </cell>
          <cell r="C450" t="str">
            <v>BAZIC Mega (100mm) Color Paper Clips (10/Pack)</v>
          </cell>
          <cell r="D450" t="str">
            <v>CLIPS &amp; PINS</v>
          </cell>
          <cell r="E450" t="str">
            <v>CHINA</v>
          </cell>
          <cell r="F450">
            <v>21749</v>
          </cell>
          <cell r="G450" t="str">
            <v>=HYPERLINK("http://www.bangkit.com/images/203.jpg","CLICK HERE")</v>
          </cell>
          <cell r="H450">
            <v>1.99</v>
          </cell>
          <cell r="I450">
            <v>1.79</v>
          </cell>
          <cell r="J450">
            <v>1.2</v>
          </cell>
          <cell r="K450">
            <v>0.89</v>
          </cell>
          <cell r="L450">
            <v>0.75</v>
          </cell>
          <cell r="M450">
            <v>0.59</v>
          </cell>
          <cell r="N450">
            <v>0.49</v>
          </cell>
          <cell r="O450" t="str">
            <v>CS-144-24-1</v>
          </cell>
          <cell r="P450">
            <v>40</v>
          </cell>
          <cell r="Q450">
            <v>144</v>
          </cell>
          <cell r="R450">
            <v>19.75</v>
          </cell>
          <cell r="S450">
            <v>12.75</v>
          </cell>
          <cell r="T450">
            <v>11</v>
          </cell>
          <cell r="U450" t="str">
            <v>1.602970</v>
          </cell>
          <cell r="V450">
            <v>30.28</v>
          </cell>
          <cell r="W450" t="str">
            <v>20764608002036</v>
          </cell>
          <cell r="X450">
            <v>24</v>
          </cell>
        </row>
        <row r="451">
          <cell r="B451">
            <v>204</v>
          </cell>
          <cell r="C451" t="str">
            <v>BAZIC No.1 Regular (33mm) Color Paper Clips (200/Pack)</v>
          </cell>
          <cell r="D451" t="str">
            <v>CLIPS &amp; PINS</v>
          </cell>
          <cell r="E451" t="str">
            <v>CHINA</v>
          </cell>
          <cell r="F451">
            <v>13092</v>
          </cell>
          <cell r="G451" t="str">
            <v>=HYPERLINK("http://www.bangkit.com/images/204.jpg","CLICK HERE")</v>
          </cell>
          <cell r="H451">
            <v>1.99</v>
          </cell>
          <cell r="I451">
            <v>1.79</v>
          </cell>
          <cell r="J451">
            <v>1.2</v>
          </cell>
          <cell r="K451">
            <v>0.89</v>
          </cell>
          <cell r="L451">
            <v>0.75</v>
          </cell>
          <cell r="M451">
            <v>0.59</v>
          </cell>
          <cell r="N451">
            <v>0.49</v>
          </cell>
          <cell r="O451" t="str">
            <v>CS-72-24-1</v>
          </cell>
          <cell r="P451">
            <v>68</v>
          </cell>
          <cell r="Q451">
            <v>72</v>
          </cell>
          <cell r="R451">
            <v>18.5</v>
          </cell>
          <cell r="S451">
            <v>11.25</v>
          </cell>
          <cell r="T451">
            <v>9</v>
          </cell>
          <cell r="U451" t="str">
            <v>1.083990</v>
          </cell>
          <cell r="V451">
            <v>18.579999999999998</v>
          </cell>
          <cell r="W451" t="str">
            <v>20764608002043</v>
          </cell>
          <cell r="X451">
            <v>24</v>
          </cell>
        </row>
        <row r="452">
          <cell r="B452">
            <v>2042</v>
          </cell>
          <cell r="C452" t="str">
            <v>BAZIC 0.28 oz (8g) Glue Stick (4/Pack)</v>
          </cell>
          <cell r="D452" t="str">
            <v>ADHESIVE - SCHOOL</v>
          </cell>
          <cell r="E452" t="str">
            <v>CHINA</v>
          </cell>
          <cell r="F452">
            <v>69623</v>
          </cell>
          <cell r="G452" t="str">
            <v>=HYPERLINK("http://www.bangkit.com/images/2042.jpg","CLICK HERE")</v>
          </cell>
          <cell r="H452">
            <v>2.99</v>
          </cell>
          <cell r="I452">
            <v>2.69</v>
          </cell>
          <cell r="J452">
            <v>1.7</v>
          </cell>
          <cell r="K452">
            <v>1.3</v>
          </cell>
          <cell r="L452">
            <v>0.85</v>
          </cell>
          <cell r="M452">
            <v>0.69</v>
          </cell>
          <cell r="N452">
            <v>0.59</v>
          </cell>
          <cell r="O452" t="str">
            <v>CS-144-24-1</v>
          </cell>
          <cell r="P452">
            <v>40</v>
          </cell>
          <cell r="Q452">
            <v>144</v>
          </cell>
          <cell r="R452">
            <v>17.75</v>
          </cell>
          <cell r="S452">
            <v>16.5</v>
          </cell>
          <cell r="T452">
            <v>9.75</v>
          </cell>
          <cell r="U452" t="str">
            <v>1.652510</v>
          </cell>
          <cell r="V452">
            <v>29.18</v>
          </cell>
          <cell r="W452" t="str">
            <v>20764608020429</v>
          </cell>
          <cell r="X452">
            <v>24</v>
          </cell>
        </row>
        <row r="453">
          <cell r="B453">
            <v>2043</v>
          </cell>
          <cell r="C453" t="str">
            <v>BAZIC 0.28 oz (8g) 4 Washable Colored Glue Stick</v>
          </cell>
          <cell r="D453" t="str">
            <v>ADHESIVE - SCHOOL</v>
          </cell>
          <cell r="E453" t="str">
            <v>CHINA</v>
          </cell>
          <cell r="F453">
            <v>34981</v>
          </cell>
          <cell r="G453" t="str">
            <v>=HYPERLINK("http://www.bangkit.com/images/2043.jpg","CLICK HERE")</v>
          </cell>
          <cell r="H453">
            <v>2.99</v>
          </cell>
          <cell r="I453">
            <v>2.69</v>
          </cell>
          <cell r="J453">
            <v>1.7</v>
          </cell>
          <cell r="K453">
            <v>1.3</v>
          </cell>
          <cell r="L453">
            <v>0.95</v>
          </cell>
          <cell r="M453">
            <v>0.79</v>
          </cell>
          <cell r="N453">
            <v>0.69</v>
          </cell>
          <cell r="O453" t="str">
            <v>CS-144-24-1</v>
          </cell>
          <cell r="P453">
            <v>40</v>
          </cell>
          <cell r="Q453">
            <v>144</v>
          </cell>
          <cell r="R453">
            <v>18.25</v>
          </cell>
          <cell r="S453">
            <v>18.25</v>
          </cell>
          <cell r="T453">
            <v>9.75</v>
          </cell>
          <cell r="U453" t="str">
            <v>1.879260</v>
          </cell>
          <cell r="V453">
            <v>29.36</v>
          </cell>
          <cell r="W453" t="str">
            <v>20764608020436</v>
          </cell>
          <cell r="X453">
            <v>24</v>
          </cell>
        </row>
        <row r="454">
          <cell r="B454">
            <v>205</v>
          </cell>
          <cell r="C454" t="str">
            <v>BAZIC Jumbo (50mm) Color Paper Clips (100/Pack)</v>
          </cell>
          <cell r="D454" t="str">
            <v>CLIPS &amp; PINS</v>
          </cell>
          <cell r="E454" t="str">
            <v>CHINA</v>
          </cell>
          <cell r="F454">
            <v>14258</v>
          </cell>
          <cell r="G454" t="str">
            <v>=HYPERLINK("http://www.bangkit.com/images/205.jpg","CLICK HERE")</v>
          </cell>
          <cell r="H454">
            <v>1.99</v>
          </cell>
          <cell r="I454">
            <v>1.79</v>
          </cell>
          <cell r="J454">
            <v>1.3</v>
          </cell>
          <cell r="K454">
            <v>0.99</v>
          </cell>
          <cell r="L454">
            <v>0.79</v>
          </cell>
          <cell r="M454">
            <v>0.65</v>
          </cell>
          <cell r="N454">
            <v>0.55000000000000004</v>
          </cell>
          <cell r="O454" t="str">
            <v>CS-72-24-1</v>
          </cell>
          <cell r="P454">
            <v>68</v>
          </cell>
          <cell r="Q454">
            <v>72</v>
          </cell>
          <cell r="R454">
            <v>18.75</v>
          </cell>
          <cell r="S454">
            <v>11.25</v>
          </cell>
          <cell r="T454">
            <v>9</v>
          </cell>
          <cell r="U454" t="str">
            <v>1.098630</v>
          </cell>
          <cell r="V454">
            <v>20.96</v>
          </cell>
          <cell r="W454" t="str">
            <v>20764608002050</v>
          </cell>
          <cell r="X454">
            <v>24</v>
          </cell>
        </row>
        <row r="455">
          <cell r="B455">
            <v>2050</v>
          </cell>
          <cell r="C455" t="str">
            <v>BAZIC 0.28 oz (8g) Premium Glue Stick (4/Pack)</v>
          </cell>
          <cell r="D455" t="str">
            <v>ADHESIVE - SCHOOL</v>
          </cell>
          <cell r="E455" t="str">
            <v>CHINA</v>
          </cell>
          <cell r="F455">
            <v>29061</v>
          </cell>
          <cell r="G455" t="str">
            <v>=HYPERLINK("http://www.bangkit.com/images/2050.jpg","CLICK HERE")</v>
          </cell>
          <cell r="H455">
            <v>2.99</v>
          </cell>
          <cell r="I455">
            <v>2.69</v>
          </cell>
          <cell r="J455">
            <v>1.7</v>
          </cell>
          <cell r="K455">
            <v>1.3</v>
          </cell>
          <cell r="L455">
            <v>0.85</v>
          </cell>
          <cell r="M455">
            <v>0.69</v>
          </cell>
          <cell r="N455">
            <v>0.59</v>
          </cell>
          <cell r="O455" t="str">
            <v>CS-144-24-1</v>
          </cell>
          <cell r="P455">
            <v>40</v>
          </cell>
          <cell r="Q455">
            <v>144</v>
          </cell>
          <cell r="R455">
            <v>18</v>
          </cell>
          <cell r="S455">
            <v>17.25</v>
          </cell>
          <cell r="T455">
            <v>9.5</v>
          </cell>
          <cell r="U455" t="str">
            <v>1.707030</v>
          </cell>
          <cell r="V455">
            <v>29.64</v>
          </cell>
          <cell r="W455" t="str">
            <v>20764608020504</v>
          </cell>
          <cell r="X455">
            <v>24</v>
          </cell>
        </row>
        <row r="456">
          <cell r="B456">
            <v>2051</v>
          </cell>
          <cell r="C456" t="str">
            <v>BAZIC 0.7 oz (21g) Premium Glue Stick (2/Pack)</v>
          </cell>
          <cell r="D456" t="str">
            <v>ADHESIVE - SCHOOL</v>
          </cell>
          <cell r="E456" t="str">
            <v>CHINA</v>
          </cell>
          <cell r="F456">
            <v>51378</v>
          </cell>
          <cell r="G456" t="str">
            <v>=HYPERLINK("http://www.bangkit.com/images/2051.jpg","CLICK HERE")</v>
          </cell>
          <cell r="H456">
            <v>2.99</v>
          </cell>
          <cell r="I456">
            <v>2.69</v>
          </cell>
          <cell r="J456">
            <v>1.7</v>
          </cell>
          <cell r="K456">
            <v>1.3</v>
          </cell>
          <cell r="L456">
            <v>0.85</v>
          </cell>
          <cell r="M456">
            <v>0.69</v>
          </cell>
          <cell r="N456">
            <v>0.59</v>
          </cell>
          <cell r="O456" t="str">
            <v>CS-144-24-1</v>
          </cell>
          <cell r="P456">
            <v>40</v>
          </cell>
          <cell r="Q456">
            <v>144</v>
          </cell>
          <cell r="R456">
            <v>22</v>
          </cell>
          <cell r="S456">
            <v>14.25</v>
          </cell>
          <cell r="T456">
            <v>10</v>
          </cell>
          <cell r="U456" t="str">
            <v>1.814240</v>
          </cell>
          <cell r="V456">
            <v>29.52</v>
          </cell>
          <cell r="W456" t="str">
            <v>20764608020511</v>
          </cell>
          <cell r="X456">
            <v>24</v>
          </cell>
        </row>
        <row r="457">
          <cell r="B457">
            <v>2052</v>
          </cell>
          <cell r="C457" t="str">
            <v>BAZIC 1.27 oz (36g) Premium Glue Stick</v>
          </cell>
          <cell r="D457" t="str">
            <v>ADHESIVE - SCHOOL</v>
          </cell>
          <cell r="E457" t="str">
            <v>CHINA</v>
          </cell>
          <cell r="F457">
            <v>43612</v>
          </cell>
          <cell r="G457" t="str">
            <v>=HYPERLINK("http://www.bangkit.com/images/2052.jpg","CLICK HERE")</v>
          </cell>
          <cell r="H457">
            <v>2.99</v>
          </cell>
          <cell r="I457">
            <v>2.69</v>
          </cell>
          <cell r="J457">
            <v>1.7</v>
          </cell>
          <cell r="K457">
            <v>1.3</v>
          </cell>
          <cell r="L457">
            <v>0.85</v>
          </cell>
          <cell r="M457">
            <v>0.69</v>
          </cell>
          <cell r="N457">
            <v>0.59</v>
          </cell>
          <cell r="O457" t="str">
            <v>CS-144-24-1</v>
          </cell>
          <cell r="P457">
            <v>45</v>
          </cell>
          <cell r="Q457">
            <v>144</v>
          </cell>
          <cell r="R457">
            <v>21.75</v>
          </cell>
          <cell r="S457">
            <v>15.5</v>
          </cell>
          <cell r="T457">
            <v>9</v>
          </cell>
          <cell r="U457" t="str">
            <v>1.755860</v>
          </cell>
          <cell r="V457">
            <v>26.38</v>
          </cell>
          <cell r="W457" t="str">
            <v>20764608020528</v>
          </cell>
          <cell r="X457">
            <v>24</v>
          </cell>
        </row>
        <row r="458">
          <cell r="B458">
            <v>2056</v>
          </cell>
          <cell r="C458" t="str">
            <v>BAZIC 0.21 oz (6g) 4 Washable Scented Glue Stick</v>
          </cell>
          <cell r="D458" t="str">
            <v>ADHESIVE - SCHOOL</v>
          </cell>
          <cell r="E458" t="str">
            <v>CHINA</v>
          </cell>
          <cell r="F458">
            <v>34733</v>
          </cell>
          <cell r="G458" t="str">
            <v>=HYPERLINK("http://www.bangkit.com/images/2056.jpg","CLICK HERE")</v>
          </cell>
          <cell r="H458">
            <v>2.99</v>
          </cell>
          <cell r="I458">
            <v>2.69</v>
          </cell>
          <cell r="J458">
            <v>1.7</v>
          </cell>
          <cell r="K458">
            <v>1.3</v>
          </cell>
          <cell r="L458">
            <v>0.95</v>
          </cell>
          <cell r="M458">
            <v>0.79</v>
          </cell>
          <cell r="N458">
            <v>0.69</v>
          </cell>
          <cell r="O458" t="str">
            <v>CS-144-24-1</v>
          </cell>
          <cell r="P458">
            <v>40</v>
          </cell>
          <cell r="Q458">
            <v>144</v>
          </cell>
          <cell r="R458">
            <v>18</v>
          </cell>
          <cell r="S458">
            <v>17</v>
          </cell>
          <cell r="T458">
            <v>9.5</v>
          </cell>
          <cell r="U458" t="str">
            <v>1.682290</v>
          </cell>
          <cell r="V458">
            <v>27.24</v>
          </cell>
          <cell r="W458" t="str">
            <v>20764608020566</v>
          </cell>
          <cell r="X458">
            <v>24</v>
          </cell>
        </row>
        <row r="459">
          <cell r="B459">
            <v>206</v>
          </cell>
          <cell r="C459" t="str">
            <v>BAZIC Assorted Color Push Pins (100/Pack)</v>
          </cell>
          <cell r="D459" t="str">
            <v>CLIPS &amp; PINS</v>
          </cell>
          <cell r="E459" t="str">
            <v>CHINA</v>
          </cell>
          <cell r="F459">
            <v>33727</v>
          </cell>
          <cell r="G459" t="str">
            <v>=HYPERLINK("http://www.bangkit.com/images/206.jpg","CLICK HERE")</v>
          </cell>
          <cell r="H459">
            <v>1.99</v>
          </cell>
          <cell r="I459">
            <v>1.79</v>
          </cell>
          <cell r="J459">
            <v>1.2</v>
          </cell>
          <cell r="K459">
            <v>0.89</v>
          </cell>
          <cell r="L459">
            <v>0.75</v>
          </cell>
          <cell r="M459">
            <v>0.59</v>
          </cell>
          <cell r="N459">
            <v>0.49</v>
          </cell>
          <cell r="O459" t="str">
            <v>CS-144-24-1</v>
          </cell>
          <cell r="P459">
            <v>36</v>
          </cell>
          <cell r="Q459">
            <v>144</v>
          </cell>
          <cell r="R459">
            <v>17</v>
          </cell>
          <cell r="S459">
            <v>15.5</v>
          </cell>
          <cell r="T459">
            <v>11.5</v>
          </cell>
          <cell r="U459" t="str">
            <v>1.753620</v>
          </cell>
          <cell r="V459">
            <v>18.079999999999998</v>
          </cell>
          <cell r="W459" t="str">
            <v>20764608002067</v>
          </cell>
          <cell r="X459">
            <v>24</v>
          </cell>
        </row>
        <row r="460">
          <cell r="B460">
            <v>207</v>
          </cell>
          <cell r="C460" t="str">
            <v>BAZIC Clear Transparent Push Pins (100/Pack)</v>
          </cell>
          <cell r="D460" t="str">
            <v>CLIPS &amp; PINS</v>
          </cell>
          <cell r="E460" t="str">
            <v>CHINA</v>
          </cell>
          <cell r="F460">
            <v>2690</v>
          </cell>
          <cell r="G460" t="str">
            <v>=HYPERLINK("http://www.bangkit.com/images/207.jpg","CLICK HERE")</v>
          </cell>
          <cell r="H460">
            <v>1.99</v>
          </cell>
          <cell r="I460">
            <v>1.79</v>
          </cell>
          <cell r="J460">
            <v>1.2</v>
          </cell>
          <cell r="K460">
            <v>0.89</v>
          </cell>
          <cell r="L460">
            <v>0.75</v>
          </cell>
          <cell r="M460">
            <v>0.59</v>
          </cell>
          <cell r="N460">
            <v>0.49</v>
          </cell>
          <cell r="O460" t="str">
            <v>CS-144-24-1</v>
          </cell>
          <cell r="P460">
            <v>36</v>
          </cell>
          <cell r="Q460">
            <v>144</v>
          </cell>
          <cell r="R460">
            <v>17</v>
          </cell>
          <cell r="S460">
            <v>15.5</v>
          </cell>
          <cell r="T460">
            <v>11.5</v>
          </cell>
          <cell r="U460" t="str">
            <v>1.753620</v>
          </cell>
          <cell r="V460">
            <v>18.28</v>
          </cell>
          <cell r="W460" t="str">
            <v>20764608002074</v>
          </cell>
          <cell r="X460">
            <v>24</v>
          </cell>
        </row>
        <row r="461">
          <cell r="B461">
            <v>208</v>
          </cell>
          <cell r="C461" t="str">
            <v>BAZIC Assorted Translucent Color Push Pins (100/Pack)</v>
          </cell>
          <cell r="D461" t="str">
            <v>CLIPS &amp; PINS</v>
          </cell>
          <cell r="E461" t="str">
            <v>CHINA</v>
          </cell>
          <cell r="F461">
            <v>17039</v>
          </cell>
          <cell r="G461" t="str">
            <v>=HYPERLINK("http://www.bangkit.com/images/208.jpg","CLICK HERE")</v>
          </cell>
          <cell r="H461">
            <v>1.99</v>
          </cell>
          <cell r="I461">
            <v>1.79</v>
          </cell>
          <cell r="J461">
            <v>1.2</v>
          </cell>
          <cell r="K461">
            <v>0.89</v>
          </cell>
          <cell r="L461">
            <v>0.75</v>
          </cell>
          <cell r="M461">
            <v>0.59</v>
          </cell>
          <cell r="N461">
            <v>0.49</v>
          </cell>
          <cell r="O461" t="str">
            <v>CS-144-24-1</v>
          </cell>
          <cell r="P461">
            <v>63</v>
          </cell>
          <cell r="Q461">
            <v>144</v>
          </cell>
          <cell r="R461">
            <v>14.5</v>
          </cell>
          <cell r="S461">
            <v>14.5</v>
          </cell>
          <cell r="T461">
            <v>14.5</v>
          </cell>
          <cell r="U461" t="str">
            <v>1.764250</v>
          </cell>
          <cell r="V461">
            <v>17.739999999999998</v>
          </cell>
          <cell r="W461" t="str">
            <v>20764608002081</v>
          </cell>
          <cell r="X461">
            <v>24</v>
          </cell>
        </row>
        <row r="462">
          <cell r="B462">
            <v>2080</v>
          </cell>
          <cell r="C462" t="str">
            <v>BAZIC 8 mm x 8 m Permanent Glue Tape</v>
          </cell>
          <cell r="D462" t="str">
            <v>ADHESIVE - PROJECT</v>
          </cell>
          <cell r="E462" t="str">
            <v>CHINA</v>
          </cell>
          <cell r="F462">
            <v>103840</v>
          </cell>
          <cell r="G462" t="str">
            <v>=HYPERLINK("http://www.bangkit.com/images/2080.jpg","CLICK HERE")</v>
          </cell>
          <cell r="H462">
            <v>2.99</v>
          </cell>
          <cell r="I462">
            <v>2.69</v>
          </cell>
          <cell r="J462">
            <v>1.7</v>
          </cell>
          <cell r="K462">
            <v>1.3</v>
          </cell>
          <cell r="L462">
            <v>0.95</v>
          </cell>
          <cell r="M462">
            <v>0.79</v>
          </cell>
          <cell r="N462">
            <v>0.69</v>
          </cell>
          <cell r="O462" t="str">
            <v>CS-144-24-1</v>
          </cell>
          <cell r="P462">
            <v>60</v>
          </cell>
          <cell r="Q462">
            <v>144</v>
          </cell>
          <cell r="R462">
            <v>17.75</v>
          </cell>
          <cell r="S462">
            <v>11.25</v>
          </cell>
          <cell r="T462">
            <v>9.75</v>
          </cell>
          <cell r="U462" t="str">
            <v>1.126710</v>
          </cell>
          <cell r="V462">
            <v>10.54</v>
          </cell>
          <cell r="W462" t="str">
            <v>20764608020801</v>
          </cell>
          <cell r="X462">
            <v>24</v>
          </cell>
        </row>
        <row r="463">
          <cell r="B463">
            <v>2081</v>
          </cell>
          <cell r="C463" t="str">
            <v>BAZIC TinyBond 8 mm x 5 m Permanent Glue Tape</v>
          </cell>
          <cell r="D463" t="str">
            <v>ADHESIVE - PROJECT</v>
          </cell>
          <cell r="E463" t="str">
            <v>CHINA</v>
          </cell>
          <cell r="F463">
            <v>11529</v>
          </cell>
          <cell r="G463" t="str">
            <v>=HYPERLINK("http://www.bangkit.com/images/2081.jpg","CLICK HERE")</v>
          </cell>
          <cell r="H463">
            <v>2.99</v>
          </cell>
          <cell r="I463">
            <v>2.69</v>
          </cell>
          <cell r="J463">
            <v>1.7</v>
          </cell>
          <cell r="K463">
            <v>1.3</v>
          </cell>
          <cell r="L463">
            <v>0.85</v>
          </cell>
          <cell r="M463">
            <v>0.69</v>
          </cell>
          <cell r="N463">
            <v>0.59</v>
          </cell>
          <cell r="O463" t="str">
            <v>CS-144-24-1</v>
          </cell>
          <cell r="P463">
            <v>91</v>
          </cell>
          <cell r="Q463">
            <v>144</v>
          </cell>
          <cell r="R463">
            <v>14.25</v>
          </cell>
          <cell r="S463">
            <v>10.25</v>
          </cell>
          <cell r="T463">
            <v>9.5</v>
          </cell>
          <cell r="U463" t="str">
            <v>0.803010</v>
          </cell>
          <cell r="V463">
            <v>6.8</v>
          </cell>
          <cell r="W463" t="str">
            <v>20764608020818</v>
          </cell>
          <cell r="X463">
            <v>24</v>
          </cell>
        </row>
        <row r="464">
          <cell r="B464">
            <v>2085</v>
          </cell>
          <cell r="C464" t="str">
            <v>BAZIC 8.4 mm x 8 m Permanent Dots Glue Tape</v>
          </cell>
          <cell r="D464" t="str">
            <v>ADHESIVE - PROJECT</v>
          </cell>
          <cell r="E464" t="str">
            <v>CHINA</v>
          </cell>
          <cell r="F464">
            <v>27072</v>
          </cell>
          <cell r="G464" t="str">
            <v>=HYPERLINK("http://www.bangkit.com/images/2085.jpg","CLICK HERE")</v>
          </cell>
          <cell r="H464">
            <v>3.99</v>
          </cell>
          <cell r="I464">
            <v>3.59</v>
          </cell>
          <cell r="J464">
            <v>1.95</v>
          </cell>
          <cell r="K464">
            <v>1.5</v>
          </cell>
          <cell r="L464">
            <v>1.3</v>
          </cell>
          <cell r="M464">
            <v>1</v>
          </cell>
          <cell r="N464">
            <v>0.8</v>
          </cell>
          <cell r="O464" t="str">
            <v>CS-144-24-1</v>
          </cell>
          <cell r="P464">
            <v>50</v>
          </cell>
          <cell r="Q464">
            <v>144</v>
          </cell>
          <cell r="R464">
            <v>16.5</v>
          </cell>
          <cell r="S464">
            <v>12.25</v>
          </cell>
          <cell r="T464">
            <v>10.25</v>
          </cell>
          <cell r="U464" t="str">
            <v>1.198950</v>
          </cell>
          <cell r="V464">
            <v>9.66</v>
          </cell>
          <cell r="W464" t="str">
            <v>20764608020856</v>
          </cell>
          <cell r="X464">
            <v>24</v>
          </cell>
        </row>
        <row r="465">
          <cell r="B465">
            <v>209</v>
          </cell>
          <cell r="C465" t="str">
            <v>BAZIC Assorted Color Round Push Pins (80/Pack)</v>
          </cell>
          <cell r="D465" t="str">
            <v>CLIPS &amp; PINS</v>
          </cell>
          <cell r="E465" t="str">
            <v>CHINA</v>
          </cell>
          <cell r="F465">
            <v>9584</v>
          </cell>
          <cell r="G465" t="str">
            <v>=HYPERLINK("http://www.bangkit.com/images/209.jpg","CLICK HERE")</v>
          </cell>
          <cell r="H465">
            <v>1.99</v>
          </cell>
          <cell r="I465">
            <v>1.79</v>
          </cell>
          <cell r="J465">
            <v>1.2</v>
          </cell>
          <cell r="K465">
            <v>0.89</v>
          </cell>
          <cell r="L465">
            <v>0.75</v>
          </cell>
          <cell r="M465">
            <v>0.59</v>
          </cell>
          <cell r="N465">
            <v>0.49</v>
          </cell>
          <cell r="O465" t="str">
            <v>CS-144-24-1</v>
          </cell>
          <cell r="P465">
            <v>54</v>
          </cell>
          <cell r="Q465">
            <v>144</v>
          </cell>
          <cell r="R465">
            <v>16.5</v>
          </cell>
          <cell r="S465">
            <v>11</v>
          </cell>
          <cell r="T465">
            <v>11</v>
          </cell>
          <cell r="U465" t="str">
            <v>1.155380</v>
          </cell>
          <cell r="V465">
            <v>18.899999999999999</v>
          </cell>
          <cell r="W465" t="str">
            <v>20764608002098</v>
          </cell>
          <cell r="X465">
            <v>24</v>
          </cell>
        </row>
        <row r="466">
          <cell r="B466">
            <v>2090</v>
          </cell>
          <cell r="C466" t="str">
            <v>BAZIC 3.9" x 0.27" Dual Temp. Mini Hot Melt Glue Sticks (20/Bag)</v>
          </cell>
          <cell r="D466" t="str">
            <v>ADHESIVE - PROJECT</v>
          </cell>
          <cell r="E466" t="str">
            <v>CHINA</v>
          </cell>
          <cell r="F466">
            <v>6696</v>
          </cell>
          <cell r="G466" t="str">
            <v>=HYPERLINK("http://www.bangkit.com/images/2090.jpg","CLICK HERE")</v>
          </cell>
          <cell r="H466">
            <v>2.99</v>
          </cell>
          <cell r="I466">
            <v>2.69</v>
          </cell>
          <cell r="J466">
            <v>1.7</v>
          </cell>
          <cell r="K466">
            <v>1.3</v>
          </cell>
          <cell r="L466">
            <v>0.95</v>
          </cell>
          <cell r="M466">
            <v>0.79</v>
          </cell>
          <cell r="N466">
            <v>0.69</v>
          </cell>
          <cell r="O466" t="str">
            <v>CS-144-24-1</v>
          </cell>
          <cell r="P466">
            <v>45</v>
          </cell>
          <cell r="Q466">
            <v>144</v>
          </cell>
          <cell r="R466">
            <v>15.5</v>
          </cell>
          <cell r="S466">
            <v>12.75</v>
          </cell>
          <cell r="T466">
            <v>10</v>
          </cell>
          <cell r="U466" t="str">
            <v>1.143660</v>
          </cell>
          <cell r="V466">
            <v>26.96</v>
          </cell>
          <cell r="W466" t="str">
            <v>20764608020900</v>
          </cell>
          <cell r="X466">
            <v>24</v>
          </cell>
        </row>
        <row r="467">
          <cell r="B467">
            <v>2092</v>
          </cell>
          <cell r="C467" t="str">
            <v>BAZIC 3.9" x 0.43" Dual Temp. Full Size Hot Melt Glue Sticks (10/Bag)</v>
          </cell>
          <cell r="D467" t="str">
            <v>ADHESIVE - PROJECT</v>
          </cell>
          <cell r="E467" t="str">
            <v>CHINA</v>
          </cell>
          <cell r="F467">
            <v>11516</v>
          </cell>
          <cell r="G467" t="str">
            <v>=HYPERLINK("http://www.bangkit.com/images/2092.jpg","CLICK HERE")</v>
          </cell>
          <cell r="H467">
            <v>2.99</v>
          </cell>
          <cell r="I467">
            <v>2.69</v>
          </cell>
          <cell r="J467">
            <v>1.7</v>
          </cell>
          <cell r="K467">
            <v>1.3</v>
          </cell>
          <cell r="L467">
            <v>0.95</v>
          </cell>
          <cell r="M467">
            <v>0.79</v>
          </cell>
          <cell r="N467">
            <v>0.69</v>
          </cell>
          <cell r="O467" t="str">
            <v>CS-144-24-1</v>
          </cell>
          <cell r="P467">
            <v>50</v>
          </cell>
          <cell r="Q467">
            <v>144</v>
          </cell>
          <cell r="R467">
            <v>16.5</v>
          </cell>
          <cell r="S467">
            <v>12.5</v>
          </cell>
          <cell r="T467">
            <v>11.5</v>
          </cell>
          <cell r="U467" t="str">
            <v>1.372610</v>
          </cell>
          <cell r="V467">
            <v>33.56</v>
          </cell>
          <cell r="W467" t="str">
            <v>20764608020924</v>
          </cell>
          <cell r="X467">
            <v>24</v>
          </cell>
        </row>
        <row r="468">
          <cell r="B468">
            <v>2093</v>
          </cell>
          <cell r="C468" t="str">
            <v>BAZIC 7.87" x 0.27" Dual Temp. Mini Hot Melt Glue Sticks (10/Bag)</v>
          </cell>
          <cell r="D468" t="str">
            <v>ADHESIVE - PROJECT</v>
          </cell>
          <cell r="E468" t="str">
            <v>CHINA</v>
          </cell>
          <cell r="F468">
            <v>7807</v>
          </cell>
          <cell r="G468" t="str">
            <v>=HYPERLINK("http://www.bangkit.com/images/2093.jpg","CLICK HERE")</v>
          </cell>
          <cell r="H468">
            <v>2.99</v>
          </cell>
          <cell r="I468">
            <v>2.69</v>
          </cell>
          <cell r="J468">
            <v>1.7</v>
          </cell>
          <cell r="K468">
            <v>1.3</v>
          </cell>
          <cell r="L468">
            <v>0.95</v>
          </cell>
          <cell r="M468">
            <v>0.79</v>
          </cell>
          <cell r="N468">
            <v>0.69</v>
          </cell>
          <cell r="O468" t="str">
            <v>CS-144-24-1</v>
          </cell>
          <cell r="P468">
            <v>45</v>
          </cell>
          <cell r="Q468">
            <v>144</v>
          </cell>
          <cell r="R468">
            <v>15.5</v>
          </cell>
          <cell r="S468">
            <v>11.5</v>
          </cell>
          <cell r="T468">
            <v>9.75</v>
          </cell>
          <cell r="U468" t="str">
            <v>1.005750</v>
          </cell>
          <cell r="V468">
            <v>27.58</v>
          </cell>
          <cell r="W468" t="str">
            <v>20764608020931</v>
          </cell>
          <cell r="X468">
            <v>24</v>
          </cell>
        </row>
        <row r="469">
          <cell r="B469">
            <v>2094</v>
          </cell>
          <cell r="C469" t="str">
            <v>BAZIC 7.87" x 0.43" Dual Temp. Full Size Hot Melt Glue Sticks (5/Bag)</v>
          </cell>
          <cell r="D469" t="str">
            <v>ADHESIVE - PROJECT</v>
          </cell>
          <cell r="E469" t="str">
            <v>CHINA</v>
          </cell>
          <cell r="F469">
            <v>8579</v>
          </cell>
          <cell r="G469" t="str">
            <v>=HYPERLINK("http://www.bangkit.com/images/2094.jpg","CLICK HERE")</v>
          </cell>
          <cell r="H469">
            <v>2.99</v>
          </cell>
          <cell r="I469">
            <v>2.69</v>
          </cell>
          <cell r="J469">
            <v>1.7</v>
          </cell>
          <cell r="K469">
            <v>1.3</v>
          </cell>
          <cell r="L469">
            <v>0.95</v>
          </cell>
          <cell r="M469">
            <v>0.79</v>
          </cell>
          <cell r="N469">
            <v>0.69</v>
          </cell>
          <cell r="O469" t="str">
            <v>CS-144-24-1</v>
          </cell>
          <cell r="P469">
            <v>45</v>
          </cell>
          <cell r="Q469">
            <v>144</v>
          </cell>
          <cell r="R469">
            <v>20</v>
          </cell>
          <cell r="S469">
            <v>11.75</v>
          </cell>
          <cell r="T469">
            <v>9.75</v>
          </cell>
          <cell r="U469" t="str">
            <v>1.325960</v>
          </cell>
          <cell r="V469">
            <v>33.64</v>
          </cell>
          <cell r="W469" t="str">
            <v>20764608020948</v>
          </cell>
          <cell r="X469">
            <v>24</v>
          </cell>
        </row>
        <row r="470">
          <cell r="B470">
            <v>210</v>
          </cell>
          <cell r="C470" t="str">
            <v>BAZIC Assorted Color Jumbo Push Pins (25/Pack)</v>
          </cell>
          <cell r="D470" t="str">
            <v>CLIPS &amp; PINS</v>
          </cell>
          <cell r="E470" t="str">
            <v>CHINA</v>
          </cell>
          <cell r="F470">
            <v>1643</v>
          </cell>
          <cell r="G470" t="str">
            <v>=HYPERLINK("http://www.bangkit.com/images/210.jpg","CLICK HERE")</v>
          </cell>
          <cell r="H470">
            <v>1.99</v>
          </cell>
          <cell r="I470">
            <v>1.79</v>
          </cell>
          <cell r="J470">
            <v>1.2</v>
          </cell>
          <cell r="K470">
            <v>0.89</v>
          </cell>
          <cell r="L470">
            <v>0.75</v>
          </cell>
          <cell r="M470">
            <v>0.59</v>
          </cell>
          <cell r="N470">
            <v>0.49</v>
          </cell>
          <cell r="O470" t="str">
            <v>CS-144-24-1</v>
          </cell>
          <cell r="P470">
            <v>36</v>
          </cell>
          <cell r="Q470">
            <v>144</v>
          </cell>
          <cell r="R470">
            <v>17</v>
          </cell>
          <cell r="S470">
            <v>15.5</v>
          </cell>
          <cell r="T470">
            <v>11.75</v>
          </cell>
          <cell r="U470" t="str">
            <v>1.791740</v>
          </cell>
          <cell r="V470">
            <v>15.98</v>
          </cell>
          <cell r="W470" t="str">
            <v>20764608002104</v>
          </cell>
          <cell r="X470">
            <v>24</v>
          </cell>
        </row>
        <row r="471">
          <cell r="B471">
            <v>2101</v>
          </cell>
          <cell r="C471" t="str">
            <v>BAZIC Side Loading 9-Pockets Double Sided Trading Card Holders (5/Pack)</v>
          </cell>
          <cell r="D471" t="str">
            <v>BINDERS - INSERTS</v>
          </cell>
          <cell r="E471" t="str">
            <v>CHINA</v>
          </cell>
          <cell r="F471">
            <v>24282</v>
          </cell>
          <cell r="G471" t="str">
            <v>=HYPERLINK("http://www.bangkit.com/images/2101.jpg","CLICK HERE")</v>
          </cell>
          <cell r="H471">
            <v>2.99</v>
          </cell>
          <cell r="I471">
            <v>2.69</v>
          </cell>
          <cell r="J471">
            <v>1.7</v>
          </cell>
          <cell r="K471">
            <v>1.3</v>
          </cell>
          <cell r="L471">
            <v>0.85</v>
          </cell>
          <cell r="M471">
            <v>0.69</v>
          </cell>
          <cell r="N471">
            <v>0.59</v>
          </cell>
          <cell r="O471" t="str">
            <v>CS-144-24-1</v>
          </cell>
          <cell r="P471">
            <v>49</v>
          </cell>
          <cell r="Q471">
            <v>144</v>
          </cell>
          <cell r="R471">
            <v>21.5</v>
          </cell>
          <cell r="S471">
            <v>13.25</v>
          </cell>
          <cell r="T471">
            <v>9.25</v>
          </cell>
          <cell r="U471" t="str">
            <v>1.524940</v>
          </cell>
          <cell r="V471">
            <v>24.82</v>
          </cell>
          <cell r="W471" t="str">
            <v>20764608021013</v>
          </cell>
          <cell r="X471">
            <v>24</v>
          </cell>
        </row>
        <row r="472">
          <cell r="B472">
            <v>211</v>
          </cell>
          <cell r="C472" t="str">
            <v>BAZIC 1" Metal Book Rings (12/Pack)</v>
          </cell>
          <cell r="D472" t="str">
            <v>BOOK RINGS</v>
          </cell>
          <cell r="E472" t="str">
            <v>CHINA</v>
          </cell>
          <cell r="F472">
            <v>20319</v>
          </cell>
          <cell r="G472" t="str">
            <v>=HYPERLINK("http://www.bangkit.com/images/211.jpg","CLICK HERE")</v>
          </cell>
          <cell r="H472">
            <v>1.99</v>
          </cell>
          <cell r="I472">
            <v>1.79</v>
          </cell>
          <cell r="J472">
            <v>1.2</v>
          </cell>
          <cell r="K472">
            <v>0.89</v>
          </cell>
          <cell r="L472">
            <v>0.75</v>
          </cell>
          <cell r="M472">
            <v>0.59</v>
          </cell>
          <cell r="N472">
            <v>0.49</v>
          </cell>
          <cell r="O472" t="str">
            <v>CS-144-24-1</v>
          </cell>
          <cell r="P472">
            <v>60</v>
          </cell>
          <cell r="Q472">
            <v>144</v>
          </cell>
          <cell r="R472">
            <v>12.75</v>
          </cell>
          <cell r="S472">
            <v>12.25</v>
          </cell>
          <cell r="T472">
            <v>12</v>
          </cell>
          <cell r="U472" t="str">
            <v>1.084640</v>
          </cell>
          <cell r="V472">
            <v>18.940000000000001</v>
          </cell>
          <cell r="W472" t="str">
            <v>20764608002111</v>
          </cell>
          <cell r="X472">
            <v>24</v>
          </cell>
        </row>
        <row r="473">
          <cell r="B473">
            <v>212</v>
          </cell>
          <cell r="C473" t="str">
            <v>BAZIC 1" Assorted Color Metal Book Rings (10/Pack)</v>
          </cell>
          <cell r="D473" t="str">
            <v>BOOK RINGS</v>
          </cell>
          <cell r="E473" t="str">
            <v>CHINA</v>
          </cell>
          <cell r="F473">
            <v>16258</v>
          </cell>
          <cell r="G473" t="str">
            <v>=HYPERLINK("http://www.bangkit.com/images/212.jpg","CLICK HERE")</v>
          </cell>
          <cell r="H473">
            <v>1.99</v>
          </cell>
          <cell r="I473">
            <v>1.79</v>
          </cell>
          <cell r="J473">
            <v>1.2</v>
          </cell>
          <cell r="K473">
            <v>0.89</v>
          </cell>
          <cell r="L473">
            <v>0.75</v>
          </cell>
          <cell r="M473">
            <v>0.59</v>
          </cell>
          <cell r="N473">
            <v>0.49</v>
          </cell>
          <cell r="O473" t="str">
            <v>CS-144-24-1</v>
          </cell>
          <cell r="P473">
            <v>72</v>
          </cell>
          <cell r="Q473">
            <v>144</v>
          </cell>
          <cell r="R473">
            <v>12.75</v>
          </cell>
          <cell r="S473">
            <v>12</v>
          </cell>
          <cell r="T473">
            <v>12</v>
          </cell>
          <cell r="U473" t="str">
            <v>1.062500</v>
          </cell>
          <cell r="V473">
            <v>16.239999999999998</v>
          </cell>
          <cell r="W473" t="str">
            <v>20764608002128</v>
          </cell>
          <cell r="X473">
            <v>24</v>
          </cell>
        </row>
        <row r="474">
          <cell r="B474">
            <v>2130</v>
          </cell>
          <cell r="C474" t="str">
            <v>BAZIC Standard Weight Top Loading Sheet Protectors (10/Pack)</v>
          </cell>
          <cell r="D474" t="str">
            <v>BINDERS - INSERTS</v>
          </cell>
          <cell r="E474" t="str">
            <v>CHINA</v>
          </cell>
          <cell r="F474">
            <v>20284</v>
          </cell>
          <cell r="G474" t="str">
            <v>=HYPERLINK("http://www.bangkit.com/images/2130.jpg","CLICK HERE")</v>
          </cell>
          <cell r="H474">
            <v>1.99</v>
          </cell>
          <cell r="I474">
            <v>1.79</v>
          </cell>
          <cell r="J474">
            <v>1.1499999999999999</v>
          </cell>
          <cell r="K474">
            <v>0.85</v>
          </cell>
          <cell r="L474">
            <v>0.69</v>
          </cell>
          <cell r="M474">
            <v>0.55000000000000004</v>
          </cell>
          <cell r="N474">
            <v>0.45</v>
          </cell>
          <cell r="O474" t="str">
            <v>CS-144-24-1</v>
          </cell>
          <cell r="P474">
            <v>48</v>
          </cell>
          <cell r="Q474">
            <v>144</v>
          </cell>
          <cell r="R474">
            <v>21</v>
          </cell>
          <cell r="S474">
            <v>13</v>
          </cell>
          <cell r="T474">
            <v>6.75</v>
          </cell>
          <cell r="U474" t="str">
            <v>1.066410</v>
          </cell>
          <cell r="V474">
            <v>24.7</v>
          </cell>
          <cell r="W474" t="str">
            <v>20764608021303</v>
          </cell>
          <cell r="X474">
            <v>24</v>
          </cell>
        </row>
        <row r="475">
          <cell r="B475">
            <v>2132</v>
          </cell>
          <cell r="C475" t="str">
            <v>BAZIC Heavy Weight Top Loading Sheet Protectors (10/Pack)</v>
          </cell>
          <cell r="D475" t="str">
            <v>BINDERS - INSERTS</v>
          </cell>
          <cell r="E475" t="str">
            <v>CHINA</v>
          </cell>
          <cell r="F475">
            <v>21901</v>
          </cell>
          <cell r="G475" t="str">
            <v>=HYPERLINK("http://www.bangkit.com/images/2132.jpg","CLICK HERE")</v>
          </cell>
          <cell r="H475">
            <v>1.99</v>
          </cell>
          <cell r="I475">
            <v>1.79</v>
          </cell>
          <cell r="J475">
            <v>1.3</v>
          </cell>
          <cell r="K475">
            <v>0.99</v>
          </cell>
          <cell r="L475">
            <v>0.79</v>
          </cell>
          <cell r="M475">
            <v>0.65</v>
          </cell>
          <cell r="N475">
            <v>0.55000000000000004</v>
          </cell>
          <cell r="O475" t="str">
            <v>CS-144-24-1</v>
          </cell>
          <cell r="P475">
            <v>49</v>
          </cell>
          <cell r="Q475">
            <v>144</v>
          </cell>
          <cell r="R475">
            <v>21.25</v>
          </cell>
          <cell r="S475">
            <v>13.25</v>
          </cell>
          <cell r="T475">
            <v>7.75</v>
          </cell>
          <cell r="U475" t="str">
            <v>1.262790</v>
          </cell>
          <cell r="V475">
            <v>35.82</v>
          </cell>
          <cell r="W475" t="str">
            <v>20764608021327</v>
          </cell>
          <cell r="X475">
            <v>24</v>
          </cell>
        </row>
        <row r="476">
          <cell r="B476">
            <v>214</v>
          </cell>
          <cell r="C476" t="str">
            <v>BAZIC Assorted Color File Folder Label (126/Pack)</v>
          </cell>
          <cell r="D476" t="str">
            <v>DISCONTINUE</v>
          </cell>
          <cell r="E476" t="str">
            <v>CHINA</v>
          </cell>
          <cell r="F476">
            <v>0</v>
          </cell>
          <cell r="G476" t="str">
            <v>=HYPERLINK("http://www.bangkit.com/images/214.jpg","CLICK HERE")</v>
          </cell>
          <cell r="H476">
            <v>1.99</v>
          </cell>
          <cell r="I476">
            <v>1.79</v>
          </cell>
          <cell r="J476">
            <v>1.2</v>
          </cell>
          <cell r="K476">
            <v>0.89</v>
          </cell>
          <cell r="L476">
            <v>0.75</v>
          </cell>
          <cell r="M476">
            <v>0.59</v>
          </cell>
          <cell r="N476">
            <v>0.49</v>
          </cell>
          <cell r="O476" t="str">
            <v>CS-144-24-1</v>
          </cell>
          <cell r="P476">
            <v>60</v>
          </cell>
          <cell r="Q476">
            <v>144</v>
          </cell>
          <cell r="R476">
            <v>12.5</v>
          </cell>
          <cell r="S476">
            <v>12.5</v>
          </cell>
          <cell r="T476">
            <v>12</v>
          </cell>
          <cell r="U476" t="str">
            <v>1.085070</v>
          </cell>
          <cell r="V476">
            <v>20.74</v>
          </cell>
          <cell r="W476" t="str">
            <v>20764608002142</v>
          </cell>
          <cell r="X476">
            <v>24</v>
          </cell>
        </row>
        <row r="477">
          <cell r="B477">
            <v>215</v>
          </cell>
          <cell r="C477" t="str">
            <v>BAZIC Assorted Size Metal Book Rings (10/Pack)</v>
          </cell>
          <cell r="D477" t="str">
            <v>BOOK RINGS</v>
          </cell>
          <cell r="E477" t="str">
            <v>CHINA</v>
          </cell>
          <cell r="F477">
            <v>13069</v>
          </cell>
          <cell r="G477" t="str">
            <v>=HYPERLINK("http://www.bangkit.com/images/215.jpg","CLICK HERE")</v>
          </cell>
          <cell r="H477">
            <v>1.99</v>
          </cell>
          <cell r="I477">
            <v>1.79</v>
          </cell>
          <cell r="J477">
            <v>1.2</v>
          </cell>
          <cell r="K477">
            <v>0.89</v>
          </cell>
          <cell r="L477">
            <v>0.75</v>
          </cell>
          <cell r="M477">
            <v>0.59</v>
          </cell>
          <cell r="N477">
            <v>0.49</v>
          </cell>
          <cell r="O477" t="str">
            <v>CS-144-24-1</v>
          </cell>
          <cell r="P477">
            <v>60</v>
          </cell>
          <cell r="Q477">
            <v>144</v>
          </cell>
          <cell r="R477">
            <v>12.5</v>
          </cell>
          <cell r="S477">
            <v>12.5</v>
          </cell>
          <cell r="T477">
            <v>12</v>
          </cell>
          <cell r="U477" t="str">
            <v>1.085070</v>
          </cell>
          <cell r="V477">
            <v>22.7</v>
          </cell>
          <cell r="W477" t="str">
            <v>20764608002159</v>
          </cell>
          <cell r="X477">
            <v>24</v>
          </cell>
        </row>
        <row r="478">
          <cell r="B478">
            <v>2150</v>
          </cell>
          <cell r="C478" t="str">
            <v>BAZIC Canary Paper Dividers w/ 5-Insertable Color Tabs</v>
          </cell>
          <cell r="D478" t="str">
            <v>BINDERS - INSERTS</v>
          </cell>
          <cell r="E478" t="str">
            <v>VIETNAM/CHINA</v>
          </cell>
          <cell r="F478">
            <v>15724</v>
          </cell>
          <cell r="G478" t="str">
            <v>=HYPERLINK("http://www.bangkit.com/images/2150.jpg","CLICK HERE")</v>
          </cell>
          <cell r="H478">
            <v>1.99</v>
          </cell>
          <cell r="I478">
            <v>1.79</v>
          </cell>
          <cell r="J478">
            <v>1.1499999999999999</v>
          </cell>
          <cell r="K478">
            <v>0.85</v>
          </cell>
          <cell r="L478">
            <v>0.69</v>
          </cell>
          <cell r="M478">
            <v>0.55000000000000004</v>
          </cell>
          <cell r="N478">
            <v>0.45</v>
          </cell>
          <cell r="O478" t="str">
            <v>CS-288-24-1</v>
          </cell>
          <cell r="P478">
            <v>32</v>
          </cell>
          <cell r="Q478">
            <v>288</v>
          </cell>
          <cell r="R478">
            <v>21.25</v>
          </cell>
          <cell r="S478">
            <v>12.5</v>
          </cell>
          <cell r="T478">
            <v>10.25</v>
          </cell>
          <cell r="U478" t="str">
            <v>1.575610</v>
          </cell>
          <cell r="V478">
            <v>35.26</v>
          </cell>
          <cell r="W478" t="str">
            <v>20764608021501</v>
          </cell>
          <cell r="X478">
            <v>24</v>
          </cell>
        </row>
        <row r="479">
          <cell r="B479">
            <v>2151</v>
          </cell>
          <cell r="C479" t="str">
            <v>BAZIC Canary Paper Dividers w/ 8-Insertable Color Tabs</v>
          </cell>
          <cell r="D479" t="str">
            <v>BINDERS - INSERTS</v>
          </cell>
          <cell r="E479" t="str">
            <v>VIETNAM</v>
          </cell>
          <cell r="F479">
            <v>17606</v>
          </cell>
          <cell r="G479" t="str">
            <v>=HYPERLINK("http://www.bangkit.com/images/2151.jpg","CLICK HERE")</v>
          </cell>
          <cell r="H479">
            <v>1.99</v>
          </cell>
          <cell r="I479">
            <v>1.79</v>
          </cell>
          <cell r="J479">
            <v>1.3</v>
          </cell>
          <cell r="K479">
            <v>0.99</v>
          </cell>
          <cell r="L479">
            <v>0.79</v>
          </cell>
          <cell r="M479">
            <v>0.65</v>
          </cell>
          <cell r="N479">
            <v>0.55000000000000004</v>
          </cell>
          <cell r="O479" t="str">
            <v>CS-144-24-1</v>
          </cell>
          <cell r="P479">
            <v>60</v>
          </cell>
          <cell r="Q479">
            <v>144</v>
          </cell>
          <cell r="R479">
            <v>12.75</v>
          </cell>
          <cell r="S479">
            <v>12.75</v>
          </cell>
          <cell r="T479">
            <v>11</v>
          </cell>
          <cell r="U479" t="str">
            <v>1.034830</v>
          </cell>
          <cell r="V479">
            <v>24.42</v>
          </cell>
          <cell r="W479" t="str">
            <v>20764608021518</v>
          </cell>
          <cell r="X479">
            <v>24</v>
          </cell>
        </row>
        <row r="480">
          <cell r="B480">
            <v>2152</v>
          </cell>
          <cell r="C480" t="str">
            <v>BAZIC White Paper Dividers w/ 5-Writable Color Tabs</v>
          </cell>
          <cell r="D480" t="str">
            <v>BINDERS - INSERTS</v>
          </cell>
          <cell r="E480" t="str">
            <v>VIETNAM</v>
          </cell>
          <cell r="F480">
            <v>33723</v>
          </cell>
          <cell r="G480" t="str">
            <v>=HYPERLINK("http://www.bangkit.com/images/2152.jpg","CLICK HERE")</v>
          </cell>
          <cell r="H480">
            <v>1.99</v>
          </cell>
          <cell r="I480">
            <v>1.79</v>
          </cell>
          <cell r="J480">
            <v>1.2</v>
          </cell>
          <cell r="K480">
            <v>0.89</v>
          </cell>
          <cell r="L480">
            <v>0.75</v>
          </cell>
          <cell r="M480">
            <v>0.59</v>
          </cell>
          <cell r="N480">
            <v>0.49</v>
          </cell>
          <cell r="O480" t="str">
            <v>CS-288-24-1</v>
          </cell>
          <cell r="P480">
            <v>40</v>
          </cell>
          <cell r="Q480">
            <v>288</v>
          </cell>
          <cell r="R480">
            <v>19.5</v>
          </cell>
          <cell r="S480">
            <v>12.2</v>
          </cell>
          <cell r="T480">
            <v>10.75</v>
          </cell>
          <cell r="U480" t="str">
            <v>1.479990</v>
          </cell>
          <cell r="V480">
            <v>36</v>
          </cell>
          <cell r="W480" t="str">
            <v>20764608021525</v>
          </cell>
          <cell r="X480">
            <v>24</v>
          </cell>
        </row>
        <row r="481">
          <cell r="B481">
            <v>2153</v>
          </cell>
          <cell r="C481" t="str">
            <v>BAZIC White Paper Dividers w/ 8-Writable Color Tabs</v>
          </cell>
          <cell r="D481" t="str">
            <v>BINDERS - INSERTS</v>
          </cell>
          <cell r="E481" t="str">
            <v>VIETNAM</v>
          </cell>
          <cell r="F481">
            <v>36357</v>
          </cell>
          <cell r="G481" t="str">
            <v>=HYPERLINK("http://www.bangkit.com/images/2153.jpg","CLICK HERE")</v>
          </cell>
          <cell r="H481">
            <v>2.99</v>
          </cell>
          <cell r="I481">
            <v>2.69</v>
          </cell>
          <cell r="J481">
            <v>1.7</v>
          </cell>
          <cell r="K481">
            <v>1.3</v>
          </cell>
          <cell r="L481">
            <v>0.85</v>
          </cell>
          <cell r="M481">
            <v>0.69</v>
          </cell>
          <cell r="N481">
            <v>0.59</v>
          </cell>
          <cell r="O481" t="str">
            <v>CS-144-24-1</v>
          </cell>
          <cell r="P481">
            <v>60</v>
          </cell>
          <cell r="Q481">
            <v>144</v>
          </cell>
          <cell r="R481">
            <v>12.2</v>
          </cell>
          <cell r="S481">
            <v>11.5</v>
          </cell>
          <cell r="T481">
            <v>10.75</v>
          </cell>
          <cell r="U481" t="str">
            <v>0.872820</v>
          </cell>
          <cell r="V481">
            <v>25.3</v>
          </cell>
          <cell r="W481" t="str">
            <v>20764608021532</v>
          </cell>
          <cell r="X481">
            <v>24</v>
          </cell>
        </row>
        <row r="482">
          <cell r="B482">
            <v>2201</v>
          </cell>
          <cell r="C482" t="str">
            <v>BAZIC Jumbo Eraser (4/Pack)</v>
          </cell>
          <cell r="D482" t="str">
            <v>ERASERS</v>
          </cell>
          <cell r="E482" t="str">
            <v>CHINA</v>
          </cell>
          <cell r="F482">
            <v>37671</v>
          </cell>
          <cell r="G482" t="str">
            <v>=HYPERLINK("http://www.bangkit.com/images/2201.jpg","CLICK HERE")</v>
          </cell>
          <cell r="H482">
            <v>1.99</v>
          </cell>
          <cell r="I482">
            <v>1.79</v>
          </cell>
          <cell r="J482">
            <v>1.3</v>
          </cell>
          <cell r="K482">
            <v>0.99</v>
          </cell>
          <cell r="L482">
            <v>0.79</v>
          </cell>
          <cell r="M482">
            <v>0.65</v>
          </cell>
          <cell r="N482">
            <v>0.55000000000000004</v>
          </cell>
          <cell r="O482" t="str">
            <v>CS-72-24-1</v>
          </cell>
          <cell r="P482">
            <v>70</v>
          </cell>
          <cell r="Q482">
            <v>72</v>
          </cell>
          <cell r="R482">
            <v>22</v>
          </cell>
          <cell r="S482">
            <v>8</v>
          </cell>
          <cell r="T482">
            <v>7.75</v>
          </cell>
          <cell r="U482" t="str">
            <v>0.789350</v>
          </cell>
          <cell r="V482">
            <v>29.9</v>
          </cell>
          <cell r="W482" t="str">
            <v>20764608022010</v>
          </cell>
          <cell r="X482">
            <v>24</v>
          </cell>
        </row>
        <row r="483">
          <cell r="B483">
            <v>2202</v>
          </cell>
          <cell r="C483" t="str">
            <v>BAZIC Neon Eraser Cap (20/Pack)</v>
          </cell>
          <cell r="D483" t="str">
            <v>ERASERS</v>
          </cell>
          <cell r="E483" t="str">
            <v>CHINA</v>
          </cell>
          <cell r="F483">
            <v>10593</v>
          </cell>
          <cell r="G483" t="str">
            <v>=HYPERLINK("http://www.bangkit.com/images/2202.jpg","CLICK HERE")</v>
          </cell>
          <cell r="H483">
            <v>1.79</v>
          </cell>
          <cell r="I483">
            <v>1.59</v>
          </cell>
          <cell r="J483">
            <v>0.8</v>
          </cell>
          <cell r="K483">
            <v>0.59</v>
          </cell>
          <cell r="L483">
            <v>0.49</v>
          </cell>
          <cell r="M483">
            <v>0.39</v>
          </cell>
          <cell r="N483">
            <v>0.28999999999999998</v>
          </cell>
          <cell r="O483" t="str">
            <v>CS-144-24-1</v>
          </cell>
          <cell r="P483">
            <v>60</v>
          </cell>
          <cell r="Q483">
            <v>144</v>
          </cell>
          <cell r="R483">
            <v>21.5</v>
          </cell>
          <cell r="S483">
            <v>11</v>
          </cell>
          <cell r="T483">
            <v>7.25</v>
          </cell>
          <cell r="U483" t="str">
            <v>0.992260</v>
          </cell>
          <cell r="V483">
            <v>17.38</v>
          </cell>
          <cell r="W483" t="str">
            <v>20764608022027</v>
          </cell>
          <cell r="X483">
            <v>24</v>
          </cell>
        </row>
        <row r="484">
          <cell r="B484">
            <v>2203</v>
          </cell>
          <cell r="C484" t="str">
            <v>OFFER ITEM #2202</v>
          </cell>
          <cell r="D484" t="str">
            <v>DISCONTINUE</v>
          </cell>
          <cell r="E484" t="str">
            <v>CHINA</v>
          </cell>
          <cell r="F484">
            <v>0</v>
          </cell>
          <cell r="G484" t="str">
            <v>=HYPERLINK("http://www.bangkit.com/images/2203.jpg","CLICK HERE")</v>
          </cell>
          <cell r="H484">
            <v>0.99</v>
          </cell>
          <cell r="I484">
            <v>0.79</v>
          </cell>
          <cell r="J484">
            <v>0.8</v>
          </cell>
          <cell r="K484">
            <v>0.59</v>
          </cell>
          <cell r="L484">
            <v>0.49</v>
          </cell>
          <cell r="M484">
            <v>0.39</v>
          </cell>
          <cell r="N484">
            <v>0.28999999999999998</v>
          </cell>
          <cell r="O484" t="str">
            <v>CS-72-24-1</v>
          </cell>
          <cell r="P484">
            <v>70</v>
          </cell>
          <cell r="Q484">
            <v>72</v>
          </cell>
          <cell r="R484">
            <v>16</v>
          </cell>
          <cell r="S484">
            <v>11.5</v>
          </cell>
          <cell r="T484">
            <v>8.5</v>
          </cell>
          <cell r="U484" t="str">
            <v>0.905090</v>
          </cell>
          <cell r="V484">
            <v>12</v>
          </cell>
          <cell r="W484" t="str">
            <v>20764608022034</v>
          </cell>
          <cell r="X484">
            <v>24</v>
          </cell>
        </row>
        <row r="485">
          <cell r="B485">
            <v>2204</v>
          </cell>
          <cell r="C485" t="str">
            <v>BAZIC Neon Eraser Cap (50/Pack)</v>
          </cell>
          <cell r="D485" t="str">
            <v>ERASERS</v>
          </cell>
          <cell r="E485" t="str">
            <v>CHINA</v>
          </cell>
          <cell r="F485">
            <v>27735</v>
          </cell>
          <cell r="G485" t="str">
            <v>=HYPERLINK("http://www.bangkit.com/images/2204.jpg","CLICK HERE")</v>
          </cell>
          <cell r="H485">
            <v>1.99</v>
          </cell>
          <cell r="I485">
            <v>1.79</v>
          </cell>
          <cell r="J485">
            <v>1.2</v>
          </cell>
          <cell r="K485">
            <v>0.89</v>
          </cell>
          <cell r="L485">
            <v>0.75</v>
          </cell>
          <cell r="M485">
            <v>0.59</v>
          </cell>
          <cell r="N485">
            <v>0.49</v>
          </cell>
          <cell r="O485" t="str">
            <v>CS-72-24-1</v>
          </cell>
          <cell r="P485">
            <v>50</v>
          </cell>
          <cell r="Q485">
            <v>72</v>
          </cell>
          <cell r="R485">
            <v>20</v>
          </cell>
          <cell r="S485">
            <v>13.5</v>
          </cell>
          <cell r="T485">
            <v>9</v>
          </cell>
          <cell r="U485" t="str">
            <v>1.406250</v>
          </cell>
          <cell r="V485">
            <v>20.12</v>
          </cell>
          <cell r="W485" t="str">
            <v>20764608022041</v>
          </cell>
          <cell r="X485">
            <v>24</v>
          </cell>
        </row>
        <row r="486">
          <cell r="B486">
            <v>2205</v>
          </cell>
          <cell r="C486" t="str">
            <v>BAZIC Pink Eraser Cap (50/Pack)</v>
          </cell>
          <cell r="D486" t="str">
            <v>ERASERS</v>
          </cell>
          <cell r="E486" t="str">
            <v>CHINA</v>
          </cell>
          <cell r="F486">
            <v>16476</v>
          </cell>
          <cell r="G486" t="str">
            <v>=HYPERLINK("http://www.bangkit.com/images/2205.jpg","CLICK HERE")</v>
          </cell>
          <cell r="H486">
            <v>1.99</v>
          </cell>
          <cell r="I486">
            <v>1.79</v>
          </cell>
          <cell r="J486">
            <v>1.2</v>
          </cell>
          <cell r="K486">
            <v>0.89</v>
          </cell>
          <cell r="L486">
            <v>0.75</v>
          </cell>
          <cell r="M486">
            <v>0.59</v>
          </cell>
          <cell r="N486">
            <v>0.49</v>
          </cell>
          <cell r="O486" t="str">
            <v>CS-72-24-1</v>
          </cell>
          <cell r="P486">
            <v>50</v>
          </cell>
          <cell r="Q486">
            <v>72</v>
          </cell>
          <cell r="R486">
            <v>20</v>
          </cell>
          <cell r="S486">
            <v>13.5</v>
          </cell>
          <cell r="T486">
            <v>9</v>
          </cell>
          <cell r="U486" t="str">
            <v>1.406250</v>
          </cell>
          <cell r="V486">
            <v>19.02</v>
          </cell>
          <cell r="W486" t="str">
            <v>20764608022058</v>
          </cell>
          <cell r="X486">
            <v>24</v>
          </cell>
        </row>
        <row r="487">
          <cell r="B487">
            <v>2206</v>
          </cell>
          <cell r="C487" t="str">
            <v>BAZIC Pink Eraser Cap (20/Pack)</v>
          </cell>
          <cell r="D487" t="str">
            <v>ERASERS</v>
          </cell>
          <cell r="E487" t="str">
            <v>CHINA</v>
          </cell>
          <cell r="F487">
            <v>28419</v>
          </cell>
          <cell r="G487" t="str">
            <v>=HYPERLINK("http://www.bangkit.com/images/2206.jpg","CLICK HERE")</v>
          </cell>
          <cell r="H487">
            <v>1.79</v>
          </cell>
          <cell r="I487">
            <v>1.59</v>
          </cell>
          <cell r="J487">
            <v>0.8</v>
          </cell>
          <cell r="K487">
            <v>0.59</v>
          </cell>
          <cell r="L487">
            <v>0.49</v>
          </cell>
          <cell r="M487">
            <v>0.39</v>
          </cell>
          <cell r="N487">
            <v>0.28999999999999998</v>
          </cell>
          <cell r="O487" t="str">
            <v>CS-144-24-1</v>
          </cell>
          <cell r="P487">
            <v>50</v>
          </cell>
          <cell r="Q487">
            <v>144</v>
          </cell>
          <cell r="R487">
            <v>21.75</v>
          </cell>
          <cell r="S487">
            <v>11.25</v>
          </cell>
          <cell r="T487">
            <v>7.75</v>
          </cell>
          <cell r="U487" t="str">
            <v>1.097410</v>
          </cell>
          <cell r="V487">
            <v>16.64</v>
          </cell>
          <cell r="W487" t="str">
            <v>20764608022065</v>
          </cell>
          <cell r="X487">
            <v>24</v>
          </cell>
        </row>
        <row r="488">
          <cell r="B488">
            <v>2207</v>
          </cell>
          <cell r="C488" t="str">
            <v>BAZIC Neon Bevel Eraser (6/Pack)</v>
          </cell>
          <cell r="D488" t="str">
            <v>ERASERS</v>
          </cell>
          <cell r="E488" t="str">
            <v>CHINA</v>
          </cell>
          <cell r="F488">
            <v>24328</v>
          </cell>
          <cell r="G488" t="str">
            <v>=HYPERLINK("http://www.bangkit.com/images/2207.jpg","CLICK HERE")</v>
          </cell>
          <cell r="H488">
            <v>1.99</v>
          </cell>
          <cell r="I488">
            <v>1.79</v>
          </cell>
          <cell r="J488">
            <v>1.1499999999999999</v>
          </cell>
          <cell r="K488">
            <v>0.85</v>
          </cell>
          <cell r="L488">
            <v>0.69</v>
          </cell>
          <cell r="M488">
            <v>0.55000000000000004</v>
          </cell>
          <cell r="N488">
            <v>0.45</v>
          </cell>
          <cell r="O488" t="str">
            <v>CS-72-24-1</v>
          </cell>
          <cell r="P488">
            <v>63</v>
          </cell>
          <cell r="Q488">
            <v>72</v>
          </cell>
          <cell r="R488">
            <v>23</v>
          </cell>
          <cell r="S488">
            <v>9</v>
          </cell>
          <cell r="T488">
            <v>6.5</v>
          </cell>
          <cell r="U488" t="str">
            <v>0.778650</v>
          </cell>
          <cell r="V488">
            <v>20.260000000000002</v>
          </cell>
          <cell r="W488" t="str">
            <v>20764608022072</v>
          </cell>
          <cell r="X488">
            <v>24</v>
          </cell>
        </row>
        <row r="489">
          <cell r="B489">
            <v>2209</v>
          </cell>
          <cell r="C489" t="str">
            <v>BAZIC Rainbow Eraser (4/Pack)</v>
          </cell>
          <cell r="D489" t="str">
            <v>ERASERS</v>
          </cell>
          <cell r="E489" t="str">
            <v>CHINA</v>
          </cell>
          <cell r="F489">
            <v>27816</v>
          </cell>
          <cell r="G489" t="str">
            <v>=HYPERLINK("http://www.bangkit.com/images/2209.jpg","CLICK HERE")</v>
          </cell>
          <cell r="H489">
            <v>1.99</v>
          </cell>
          <cell r="I489">
            <v>1.79</v>
          </cell>
          <cell r="J489">
            <v>1.1499999999999999</v>
          </cell>
          <cell r="K489">
            <v>0.85</v>
          </cell>
          <cell r="L489">
            <v>0.69</v>
          </cell>
          <cell r="M489">
            <v>0.55000000000000004</v>
          </cell>
          <cell r="N489">
            <v>0.45</v>
          </cell>
          <cell r="O489" t="str">
            <v>CS-72-24-1</v>
          </cell>
          <cell r="P489">
            <v>63</v>
          </cell>
          <cell r="Q489">
            <v>72</v>
          </cell>
          <cell r="R489">
            <v>21</v>
          </cell>
          <cell r="S489">
            <v>8.5</v>
          </cell>
          <cell r="T489">
            <v>6.75</v>
          </cell>
          <cell r="U489" t="str">
            <v>0.697270</v>
          </cell>
          <cell r="V489">
            <v>19.98</v>
          </cell>
          <cell r="W489" t="str">
            <v>20764608022096</v>
          </cell>
          <cell r="X489">
            <v>24</v>
          </cell>
        </row>
        <row r="490">
          <cell r="B490">
            <v>2211</v>
          </cell>
          <cell r="C490" t="str">
            <v>BAZIC Dot.ted Retractable Stick Erasers (2/Pack)</v>
          </cell>
          <cell r="D490" t="str">
            <v>ERASERS</v>
          </cell>
          <cell r="E490" t="str">
            <v>CHINA</v>
          </cell>
          <cell r="F490">
            <v>26045</v>
          </cell>
          <cell r="G490" t="str">
            <v>=HYPERLINK("http://www.bangkit.com/images/2211.jpg","CLICK HERE")</v>
          </cell>
          <cell r="H490">
            <v>1.99</v>
          </cell>
          <cell r="I490">
            <v>1.79</v>
          </cell>
          <cell r="J490">
            <v>1.2</v>
          </cell>
          <cell r="K490">
            <v>0.89</v>
          </cell>
          <cell r="L490">
            <v>0.75</v>
          </cell>
          <cell r="M490">
            <v>0.59</v>
          </cell>
          <cell r="N490">
            <v>0.49</v>
          </cell>
          <cell r="O490" t="str">
            <v>CS-144-24-1</v>
          </cell>
          <cell r="P490">
            <v>42</v>
          </cell>
          <cell r="Q490">
            <v>144</v>
          </cell>
          <cell r="R490">
            <v>20.75</v>
          </cell>
          <cell r="S490">
            <v>11.25</v>
          </cell>
          <cell r="T490">
            <v>9.25</v>
          </cell>
          <cell r="U490" t="str">
            <v>1.249590</v>
          </cell>
          <cell r="V490">
            <v>25.38</v>
          </cell>
          <cell r="W490" t="str">
            <v>20764608022119</v>
          </cell>
          <cell r="X490">
            <v>24</v>
          </cell>
        </row>
        <row r="491">
          <cell r="B491">
            <v>2216</v>
          </cell>
          <cell r="C491" t="str">
            <v>BAZIC Paisley Retractable Stick Erasers (2/Pack)</v>
          </cell>
          <cell r="D491" t="str">
            <v>ERASERS</v>
          </cell>
          <cell r="E491" t="str">
            <v>CHINA</v>
          </cell>
          <cell r="F491">
            <v>17661</v>
          </cell>
          <cell r="G491" t="str">
            <v>=HYPERLINK("http://www.bangkit.com/images/2216.jpg","CLICK HERE")</v>
          </cell>
          <cell r="H491">
            <v>1.99</v>
          </cell>
          <cell r="I491">
            <v>1.79</v>
          </cell>
          <cell r="J491">
            <v>1.2</v>
          </cell>
          <cell r="K491">
            <v>0.89</v>
          </cell>
          <cell r="L491">
            <v>0.75</v>
          </cell>
          <cell r="M491">
            <v>0.59</v>
          </cell>
          <cell r="N491">
            <v>0.49</v>
          </cell>
          <cell r="O491" t="str">
            <v>CS-144-24-1</v>
          </cell>
          <cell r="P491">
            <v>36</v>
          </cell>
          <cell r="Q491">
            <v>144</v>
          </cell>
          <cell r="R491">
            <v>20.75</v>
          </cell>
          <cell r="S491">
            <v>12.25</v>
          </cell>
          <cell r="T491">
            <v>10.75</v>
          </cell>
          <cell r="U491" t="str">
            <v>1.581320</v>
          </cell>
          <cell r="V491">
            <v>25.62</v>
          </cell>
          <cell r="W491" t="str">
            <v>20764608022164</v>
          </cell>
          <cell r="X491">
            <v>24</v>
          </cell>
        </row>
        <row r="492">
          <cell r="B492">
            <v>2217</v>
          </cell>
          <cell r="C492" t="str">
            <v>BAZIC Retractable Mechanical Eraser Pen (2/Pack) - ER3381</v>
          </cell>
          <cell r="D492" t="str">
            <v>NEW ITEMS</v>
          </cell>
          <cell r="E492" t="str">
            <v>CHINA</v>
          </cell>
          <cell r="F492">
            <v>0</v>
          </cell>
          <cell r="G492" t="str">
            <v>=HYPERLINK("http://www.bazicproducts.com/images/3864.jpg","CLICK HERE")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>CS-144-24-1</v>
          </cell>
          <cell r="P492">
            <v>120</v>
          </cell>
          <cell r="Q492">
            <v>144</v>
          </cell>
          <cell r="R492">
            <v>0</v>
          </cell>
          <cell r="S492">
            <v>0</v>
          </cell>
          <cell r="T492">
            <v>0</v>
          </cell>
          <cell r="U492" t="str">
            <v>0.000000</v>
          </cell>
          <cell r="V492">
            <v>0</v>
          </cell>
          <cell r="W492" t="str">
            <v>20764608038646</v>
          </cell>
          <cell r="X492">
            <v>24</v>
          </cell>
        </row>
        <row r="493">
          <cell r="B493">
            <v>222</v>
          </cell>
          <cell r="C493" t="str">
            <v>BAZIC Jumbo (50mm) Silver Paper Clip (100/Pack)</v>
          </cell>
          <cell r="D493" t="str">
            <v>CLIPS &amp; PINS</v>
          </cell>
          <cell r="E493" t="str">
            <v>CHINA</v>
          </cell>
          <cell r="F493">
            <v>14108</v>
          </cell>
          <cell r="G493" t="str">
            <v>=HYPERLINK("http://www.bangkit.com/images/222.jpg","CLICK HERE")</v>
          </cell>
          <cell r="H493">
            <v>1.99</v>
          </cell>
          <cell r="I493">
            <v>1.79</v>
          </cell>
          <cell r="J493">
            <v>1.3</v>
          </cell>
          <cell r="K493">
            <v>0.99</v>
          </cell>
          <cell r="L493">
            <v>0.79</v>
          </cell>
          <cell r="M493">
            <v>0.65</v>
          </cell>
          <cell r="N493">
            <v>0.55000000000000004</v>
          </cell>
          <cell r="O493" t="str">
            <v>CS-72-24-1</v>
          </cell>
          <cell r="P493">
            <v>68</v>
          </cell>
          <cell r="Q493">
            <v>72</v>
          </cell>
          <cell r="R493">
            <v>15.5</v>
          </cell>
          <cell r="S493">
            <v>11.25</v>
          </cell>
          <cell r="T493">
            <v>9</v>
          </cell>
          <cell r="U493" t="str">
            <v>0.908200</v>
          </cell>
          <cell r="V493">
            <v>18.920000000000002</v>
          </cell>
          <cell r="W493" t="str">
            <v>20764608002227</v>
          </cell>
          <cell r="X493">
            <v>24</v>
          </cell>
        </row>
        <row r="494">
          <cell r="B494">
            <v>2222</v>
          </cell>
          <cell r="C494" t="str">
            <v>BAZIC Tutti Frutti Scented Erasers (5/Pack)</v>
          </cell>
          <cell r="D494" t="str">
            <v>ERASERS</v>
          </cell>
          <cell r="E494" t="str">
            <v>CHINA</v>
          </cell>
          <cell r="F494">
            <v>17092</v>
          </cell>
          <cell r="G494" t="str">
            <v>=HYPERLINK("http://www.bangkit.com/images/2222.jpg","CLICK HERE")</v>
          </cell>
          <cell r="H494">
            <v>1.99</v>
          </cell>
          <cell r="I494">
            <v>1.79</v>
          </cell>
          <cell r="J494">
            <v>1.3</v>
          </cell>
          <cell r="K494">
            <v>0.99</v>
          </cell>
          <cell r="L494">
            <v>0.79</v>
          </cell>
          <cell r="M494">
            <v>0.65</v>
          </cell>
          <cell r="N494">
            <v>0.55000000000000004</v>
          </cell>
          <cell r="O494" t="str">
            <v>CS-72-24-1</v>
          </cell>
          <cell r="P494">
            <v>72</v>
          </cell>
          <cell r="Q494">
            <v>72</v>
          </cell>
          <cell r="R494">
            <v>21.25</v>
          </cell>
          <cell r="S494">
            <v>8.75</v>
          </cell>
          <cell r="T494">
            <v>6.75</v>
          </cell>
          <cell r="U494" t="str">
            <v>0.726320</v>
          </cell>
          <cell r="V494">
            <v>21.58</v>
          </cell>
          <cell r="W494" t="str">
            <v>20764608022225</v>
          </cell>
          <cell r="X494">
            <v>24</v>
          </cell>
        </row>
        <row r="495">
          <cell r="B495">
            <v>2223</v>
          </cell>
          <cell r="C495" t="str">
            <v>BAZIC Two-Tone Eraser (4/Pack)</v>
          </cell>
          <cell r="D495" t="str">
            <v>ERASERS</v>
          </cell>
          <cell r="E495" t="str">
            <v>CHINA</v>
          </cell>
          <cell r="F495">
            <v>15322</v>
          </cell>
          <cell r="G495" t="str">
            <v>=HYPERLINK("http://www.bangkit.com/images/2223.jpg","CLICK HERE")</v>
          </cell>
          <cell r="H495">
            <v>1.99</v>
          </cell>
          <cell r="I495">
            <v>1.79</v>
          </cell>
          <cell r="J495">
            <v>1.2</v>
          </cell>
          <cell r="K495">
            <v>0.89</v>
          </cell>
          <cell r="L495">
            <v>0.75</v>
          </cell>
          <cell r="M495">
            <v>0.59</v>
          </cell>
          <cell r="N495">
            <v>0.49</v>
          </cell>
          <cell r="O495" t="str">
            <v>CS-72-24-1</v>
          </cell>
          <cell r="P495">
            <v>70</v>
          </cell>
          <cell r="Q495">
            <v>72</v>
          </cell>
          <cell r="R495">
            <v>20.5</v>
          </cell>
          <cell r="S495">
            <v>7.25</v>
          </cell>
          <cell r="T495">
            <v>7.25</v>
          </cell>
          <cell r="U495" t="str">
            <v>0.623570</v>
          </cell>
          <cell r="V495">
            <v>18.2</v>
          </cell>
          <cell r="W495" t="str">
            <v>20764608022232</v>
          </cell>
          <cell r="X495">
            <v>24</v>
          </cell>
        </row>
        <row r="496">
          <cell r="B496">
            <v>2225</v>
          </cell>
          <cell r="C496" t="str">
            <v>BAZIC Neon Eraser Sets (12/Pack)</v>
          </cell>
          <cell r="D496" t="str">
            <v>ERASERS</v>
          </cell>
          <cell r="E496" t="str">
            <v>CHINA</v>
          </cell>
          <cell r="F496">
            <v>24948</v>
          </cell>
          <cell r="G496" t="str">
            <v>=HYPERLINK("http://www.bangkit.com/images/2225.jpg","CLICK HERE")</v>
          </cell>
          <cell r="H496">
            <v>1.99</v>
          </cell>
          <cell r="I496">
            <v>1.79</v>
          </cell>
          <cell r="J496">
            <v>1.2</v>
          </cell>
          <cell r="K496">
            <v>0.89</v>
          </cell>
          <cell r="L496">
            <v>0.75</v>
          </cell>
          <cell r="M496">
            <v>0.59</v>
          </cell>
          <cell r="N496">
            <v>0.49</v>
          </cell>
          <cell r="O496" t="str">
            <v>CS-72-24-1</v>
          </cell>
          <cell r="P496">
            <v>50</v>
          </cell>
          <cell r="Q496">
            <v>72</v>
          </cell>
          <cell r="R496">
            <v>21</v>
          </cell>
          <cell r="S496">
            <v>12.5</v>
          </cell>
          <cell r="T496">
            <v>7.75</v>
          </cell>
          <cell r="U496" t="str">
            <v>1.177300</v>
          </cell>
          <cell r="V496">
            <v>23.24</v>
          </cell>
          <cell r="W496" t="str">
            <v>20764608022256</v>
          </cell>
          <cell r="X496">
            <v>24</v>
          </cell>
        </row>
        <row r="497">
          <cell r="B497">
            <v>2226</v>
          </cell>
          <cell r="C497" t="str">
            <v>OFFER ITEM #2209</v>
          </cell>
          <cell r="D497" t="str">
            <v>DISCONTINUE</v>
          </cell>
          <cell r="E497" t="str">
            <v>CHINA</v>
          </cell>
          <cell r="F497">
            <v>0</v>
          </cell>
          <cell r="G497" t="str">
            <v>=HYPERLINK("http://www.bangkit.com/images/2226.jpg","CLICK HERE")</v>
          </cell>
          <cell r="H497">
            <v>1.99</v>
          </cell>
          <cell r="I497">
            <v>1.69</v>
          </cell>
          <cell r="J497">
            <v>1.1499999999999999</v>
          </cell>
          <cell r="K497">
            <v>0.85</v>
          </cell>
          <cell r="L497">
            <v>0.69</v>
          </cell>
          <cell r="M497">
            <v>0.55000000000000004</v>
          </cell>
          <cell r="N497">
            <v>0.45</v>
          </cell>
          <cell r="O497" t="str">
            <v>CS-72-24-1</v>
          </cell>
          <cell r="P497">
            <v>70</v>
          </cell>
          <cell r="Q497">
            <v>72</v>
          </cell>
          <cell r="R497">
            <v>19.5</v>
          </cell>
          <cell r="S497">
            <v>7.8</v>
          </cell>
          <cell r="T497">
            <v>6.5</v>
          </cell>
          <cell r="U497" t="str">
            <v>0.572140</v>
          </cell>
          <cell r="V497">
            <v>14.48</v>
          </cell>
          <cell r="W497" t="str">
            <v>20764608022263</v>
          </cell>
          <cell r="X497">
            <v>24</v>
          </cell>
        </row>
        <row r="498">
          <cell r="B498">
            <v>2227</v>
          </cell>
          <cell r="C498" t="str">
            <v>BAZIC Pink Bevel Eraser (4/Pack)</v>
          </cell>
          <cell r="D498" t="str">
            <v>ERASERS</v>
          </cell>
          <cell r="E498" t="str">
            <v>CHINA</v>
          </cell>
          <cell r="F498">
            <v>62774</v>
          </cell>
          <cell r="G498" t="str">
            <v>=HYPERLINK("http://www.bangkit.com/images/2227.jpg","CLICK HERE")</v>
          </cell>
          <cell r="H498">
            <v>1.99</v>
          </cell>
          <cell r="I498">
            <v>1.79</v>
          </cell>
          <cell r="J498">
            <v>0.9</v>
          </cell>
          <cell r="K498">
            <v>0.69</v>
          </cell>
          <cell r="L498">
            <v>0.55000000000000004</v>
          </cell>
          <cell r="M498">
            <v>0.45</v>
          </cell>
          <cell r="N498">
            <v>0.35</v>
          </cell>
          <cell r="O498" t="str">
            <v>CS-72-24-1</v>
          </cell>
          <cell r="P498">
            <v>80</v>
          </cell>
          <cell r="Q498">
            <v>72</v>
          </cell>
          <cell r="R498">
            <v>20.75</v>
          </cell>
          <cell r="S498">
            <v>7.25</v>
          </cell>
          <cell r="T498">
            <v>6.5</v>
          </cell>
          <cell r="U498" t="str">
            <v>0.565880</v>
          </cell>
          <cell r="V498">
            <v>15.28</v>
          </cell>
          <cell r="W498" t="str">
            <v>20764608022270</v>
          </cell>
          <cell r="X498">
            <v>24</v>
          </cell>
        </row>
        <row r="499">
          <cell r="B499">
            <v>2228</v>
          </cell>
          <cell r="C499" t="str">
            <v>OFFER ITEM #6003 OR #6005</v>
          </cell>
          <cell r="D499" t="str">
            <v>DISCONTINUE</v>
          </cell>
          <cell r="E499" t="str">
            <v>CHINA</v>
          </cell>
          <cell r="F499">
            <v>0</v>
          </cell>
          <cell r="G499" t="str">
            <v>=HYPERLINK("http://www.bangkit.com/images/2228.jpg","CLICK HERE")</v>
          </cell>
          <cell r="H499">
            <v>2.39</v>
          </cell>
          <cell r="I499">
            <v>2.19</v>
          </cell>
          <cell r="J499">
            <v>1.6</v>
          </cell>
          <cell r="K499">
            <v>1.2</v>
          </cell>
          <cell r="L499">
            <v>0.95</v>
          </cell>
          <cell r="M499">
            <v>0.75</v>
          </cell>
          <cell r="N499">
            <v>0.65</v>
          </cell>
          <cell r="O499" t="str">
            <v>CS-144-24-1</v>
          </cell>
          <cell r="P499">
            <v>24</v>
          </cell>
          <cell r="Q499">
            <v>144</v>
          </cell>
          <cell r="R499">
            <v>24.5</v>
          </cell>
          <cell r="S499">
            <v>17.5</v>
          </cell>
          <cell r="T499">
            <v>13</v>
          </cell>
          <cell r="U499" t="str">
            <v>3.225550</v>
          </cell>
          <cell r="V499">
            <v>35.42</v>
          </cell>
          <cell r="W499" t="str">
            <v>20764608022287</v>
          </cell>
          <cell r="X499">
            <v>24</v>
          </cell>
        </row>
        <row r="500">
          <cell r="B500">
            <v>2229</v>
          </cell>
          <cell r="C500" t="str">
            <v>OFFER ITEM #6004</v>
          </cell>
          <cell r="D500" t="str">
            <v>DISCONTINUE</v>
          </cell>
          <cell r="E500" t="str">
            <v>CHINA</v>
          </cell>
          <cell r="F500">
            <v>0</v>
          </cell>
          <cell r="G500" t="str">
            <v>=HYPERLINK("http://www.bangkit.com/images/2229.jpg","CLICK HERE")</v>
          </cell>
          <cell r="H500">
            <v>2.99</v>
          </cell>
          <cell r="I500">
            <v>2.59</v>
          </cell>
          <cell r="J500">
            <v>1.6</v>
          </cell>
          <cell r="K500">
            <v>1.2</v>
          </cell>
          <cell r="L500">
            <v>0.95</v>
          </cell>
          <cell r="M500">
            <v>0.79</v>
          </cell>
          <cell r="N500">
            <v>0.69</v>
          </cell>
          <cell r="O500" t="str">
            <v>CS-144-24-1</v>
          </cell>
          <cell r="P500">
            <v>16</v>
          </cell>
          <cell r="Q500">
            <v>144</v>
          </cell>
          <cell r="R500">
            <v>28</v>
          </cell>
          <cell r="S500">
            <v>18.5</v>
          </cell>
          <cell r="T500">
            <v>13.5</v>
          </cell>
          <cell r="U500" t="str">
            <v>4.046880</v>
          </cell>
          <cell r="V500">
            <v>32</v>
          </cell>
          <cell r="W500" t="str">
            <v>20764608022294</v>
          </cell>
          <cell r="X500">
            <v>24</v>
          </cell>
        </row>
        <row r="501">
          <cell r="B501">
            <v>223</v>
          </cell>
          <cell r="C501" t="str">
            <v>BAZIC No.1 Regular (33mm) Silver Paper Clips (200/Pack)</v>
          </cell>
          <cell r="D501" t="str">
            <v>CLIPS &amp; PINS</v>
          </cell>
          <cell r="E501" t="str">
            <v>CHINA</v>
          </cell>
          <cell r="F501">
            <v>17423</v>
          </cell>
          <cell r="G501" t="str">
            <v>=HYPERLINK("http://www.bangkit.com/images/223.jpg","CLICK HERE")</v>
          </cell>
          <cell r="H501">
            <v>1.99</v>
          </cell>
          <cell r="I501">
            <v>1.79</v>
          </cell>
          <cell r="J501">
            <v>1.2</v>
          </cell>
          <cell r="K501">
            <v>0.89</v>
          </cell>
          <cell r="L501">
            <v>0.75</v>
          </cell>
          <cell r="M501">
            <v>0.59</v>
          </cell>
          <cell r="N501">
            <v>0.49</v>
          </cell>
          <cell r="O501" t="str">
            <v>CS-72-24-1</v>
          </cell>
          <cell r="P501">
            <v>68</v>
          </cell>
          <cell r="Q501">
            <v>72</v>
          </cell>
          <cell r="R501">
            <v>15.5</v>
          </cell>
          <cell r="S501">
            <v>11.25</v>
          </cell>
          <cell r="T501">
            <v>9</v>
          </cell>
          <cell r="U501" t="str">
            <v>0.908200</v>
          </cell>
          <cell r="V501">
            <v>16.399999999999999</v>
          </cell>
          <cell r="W501" t="str">
            <v>20764608002234</v>
          </cell>
          <cell r="X501">
            <v>24</v>
          </cell>
        </row>
        <row r="502">
          <cell r="B502">
            <v>2230</v>
          </cell>
          <cell r="C502" t="str">
            <v>BAZIC White Oval Eraser (4/Pack)</v>
          </cell>
          <cell r="D502" t="str">
            <v>ERASERS</v>
          </cell>
          <cell r="E502" t="str">
            <v>CHINA</v>
          </cell>
          <cell r="F502">
            <v>17999</v>
          </cell>
          <cell r="G502" t="str">
            <v>=HYPERLINK("http://www.bangkit.com/images/2230.jpg","CLICK HERE")</v>
          </cell>
          <cell r="H502">
            <v>1.99</v>
          </cell>
          <cell r="I502">
            <v>1.79</v>
          </cell>
          <cell r="J502">
            <v>1.1499999999999999</v>
          </cell>
          <cell r="K502">
            <v>0.85</v>
          </cell>
          <cell r="L502">
            <v>0.69</v>
          </cell>
          <cell r="M502">
            <v>0.55000000000000004</v>
          </cell>
          <cell r="N502">
            <v>0.45</v>
          </cell>
          <cell r="O502" t="str">
            <v>CS-72-24-1</v>
          </cell>
          <cell r="P502">
            <v>70</v>
          </cell>
          <cell r="Q502">
            <v>72</v>
          </cell>
          <cell r="R502">
            <v>19.25</v>
          </cell>
          <cell r="S502">
            <v>8.25</v>
          </cell>
          <cell r="T502">
            <v>6.75</v>
          </cell>
          <cell r="U502" t="str">
            <v>0.620360</v>
          </cell>
          <cell r="V502">
            <v>19.079999999999998</v>
          </cell>
          <cell r="W502" t="str">
            <v>20764608022300</v>
          </cell>
          <cell r="X502">
            <v>24</v>
          </cell>
        </row>
        <row r="503">
          <cell r="B503">
            <v>2232</v>
          </cell>
          <cell r="C503" t="str">
            <v>BAZIC Bright Color Oval Eraser (4/Pack)</v>
          </cell>
          <cell r="D503" t="str">
            <v>ERASERS</v>
          </cell>
          <cell r="E503" t="str">
            <v>CHINA</v>
          </cell>
          <cell r="F503">
            <v>15239</v>
          </cell>
          <cell r="G503" t="str">
            <v>=HYPERLINK("http://www.bangkit.com/images/2232.jpg","CLICK HERE")</v>
          </cell>
          <cell r="H503">
            <v>1.99</v>
          </cell>
          <cell r="I503">
            <v>1.79</v>
          </cell>
          <cell r="J503">
            <v>1.1499999999999999</v>
          </cell>
          <cell r="K503">
            <v>0.85</v>
          </cell>
          <cell r="L503">
            <v>0.69</v>
          </cell>
          <cell r="M503">
            <v>0.55000000000000004</v>
          </cell>
          <cell r="N503">
            <v>0.45</v>
          </cell>
          <cell r="O503" t="str">
            <v>CS-72-24-1</v>
          </cell>
          <cell r="P503">
            <v>70</v>
          </cell>
          <cell r="Q503">
            <v>72</v>
          </cell>
          <cell r="R503">
            <v>19.25</v>
          </cell>
          <cell r="S503">
            <v>8.5</v>
          </cell>
          <cell r="T503">
            <v>7</v>
          </cell>
          <cell r="U503" t="str">
            <v>0.662830</v>
          </cell>
          <cell r="V503">
            <v>19.239999999999998</v>
          </cell>
          <cell r="W503" t="str">
            <v>20764608022324</v>
          </cell>
          <cell r="X503">
            <v>24</v>
          </cell>
        </row>
        <row r="504">
          <cell r="B504">
            <v>2233</v>
          </cell>
          <cell r="C504" t="str">
            <v>BAZIC Pink Eraser Sets (15/Pack)</v>
          </cell>
          <cell r="D504" t="str">
            <v>ERASERS</v>
          </cell>
          <cell r="E504" t="str">
            <v>CHINA</v>
          </cell>
          <cell r="F504">
            <v>10970</v>
          </cell>
          <cell r="G504" t="str">
            <v>=HYPERLINK("http://www.bangkit.com/images/2233.jpg","CLICK HERE")</v>
          </cell>
          <cell r="H504">
            <v>1.99</v>
          </cell>
          <cell r="I504">
            <v>1.79</v>
          </cell>
          <cell r="J504">
            <v>1.1499999999999999</v>
          </cell>
          <cell r="K504">
            <v>0.85</v>
          </cell>
          <cell r="L504">
            <v>0.69</v>
          </cell>
          <cell r="M504">
            <v>0.55000000000000004</v>
          </cell>
          <cell r="N504">
            <v>0.45</v>
          </cell>
          <cell r="O504" t="str">
            <v>CS-72-24-1</v>
          </cell>
          <cell r="P504">
            <v>72</v>
          </cell>
          <cell r="Q504">
            <v>72</v>
          </cell>
          <cell r="R504">
            <v>21.25</v>
          </cell>
          <cell r="S504">
            <v>9</v>
          </cell>
          <cell r="T504">
            <v>8.25</v>
          </cell>
          <cell r="U504" t="str">
            <v>0.913090</v>
          </cell>
          <cell r="V504">
            <v>16.62</v>
          </cell>
          <cell r="W504" t="str">
            <v>20764608022331</v>
          </cell>
          <cell r="X504">
            <v>24</v>
          </cell>
        </row>
        <row r="505">
          <cell r="B505">
            <v>2234</v>
          </cell>
          <cell r="C505" t="str">
            <v>BAZIC Neon Eraser Sets (15/Pack)</v>
          </cell>
          <cell r="D505" t="str">
            <v>ERASERS</v>
          </cell>
          <cell r="E505" t="str">
            <v>CHINA</v>
          </cell>
          <cell r="F505">
            <v>20016</v>
          </cell>
          <cell r="G505" t="str">
            <v>=HYPERLINK("http://www.bangkit.com/images/2234.jpg","CLICK HERE")</v>
          </cell>
          <cell r="H505">
            <v>1.99</v>
          </cell>
          <cell r="I505">
            <v>1.79</v>
          </cell>
          <cell r="J505">
            <v>1.1499999999999999</v>
          </cell>
          <cell r="K505">
            <v>0.85</v>
          </cell>
          <cell r="L505">
            <v>0.69</v>
          </cell>
          <cell r="M505">
            <v>0.55000000000000004</v>
          </cell>
          <cell r="N505">
            <v>0.45</v>
          </cell>
          <cell r="O505" t="str">
            <v>CS-72-24-1</v>
          </cell>
          <cell r="P505">
            <v>72</v>
          </cell>
          <cell r="Q505">
            <v>72</v>
          </cell>
          <cell r="R505">
            <v>21.5</v>
          </cell>
          <cell r="S505">
            <v>8.75</v>
          </cell>
          <cell r="T505">
            <v>8.25</v>
          </cell>
          <cell r="U505" t="str">
            <v>0.898170</v>
          </cell>
          <cell r="V505">
            <v>16.760000000000002</v>
          </cell>
          <cell r="W505" t="str">
            <v>20764608022348</v>
          </cell>
          <cell r="X505">
            <v>24</v>
          </cell>
        </row>
        <row r="506">
          <cell r="B506">
            <v>2235</v>
          </cell>
          <cell r="C506" t="str">
            <v>BAZIC Pink Bevel Eraser</v>
          </cell>
          <cell r="D506" t="str">
            <v>ERASERS</v>
          </cell>
          <cell r="E506" t="str">
            <v>CHINA</v>
          </cell>
          <cell r="F506">
            <v>109732</v>
          </cell>
          <cell r="G506" t="str">
            <v>=HYPERLINK("http://www.bangkit.com/images/2235.jpg","CLICK HERE")</v>
          </cell>
          <cell r="H506">
            <v>0.33</v>
          </cell>
          <cell r="I506">
            <v>0.3</v>
          </cell>
          <cell r="J506">
            <v>0.2</v>
          </cell>
          <cell r="K506">
            <v>0.15</v>
          </cell>
          <cell r="L506">
            <v>0.12</v>
          </cell>
          <cell r="M506">
            <v>0.1</v>
          </cell>
          <cell r="N506">
            <v>0.08</v>
          </cell>
          <cell r="O506" t="str">
            <v>CS-288-24-1</v>
          </cell>
          <cell r="P506">
            <v>132</v>
          </cell>
          <cell r="Q506">
            <v>288</v>
          </cell>
          <cell r="R506">
            <v>9.5</v>
          </cell>
          <cell r="S506">
            <v>6</v>
          </cell>
          <cell r="T506">
            <v>5.75</v>
          </cell>
          <cell r="U506" t="str">
            <v>0.189670</v>
          </cell>
          <cell r="V506">
            <v>13.16</v>
          </cell>
          <cell r="W506" t="str">
            <v>20764608022355</v>
          </cell>
          <cell r="X506">
            <v>24</v>
          </cell>
        </row>
        <row r="507">
          <cell r="B507">
            <v>2240</v>
          </cell>
          <cell r="C507" t="str">
            <v>OFFER ITEM# 6007</v>
          </cell>
          <cell r="D507" t="str">
            <v>DISCONTINUE</v>
          </cell>
          <cell r="E507" t="str">
            <v>CHINA</v>
          </cell>
          <cell r="F507">
            <v>0</v>
          </cell>
          <cell r="G507" t="str">
            <v>=HYPERLINK("http://www.bangkit.com/images/2240.jpg","CLICK HERE")</v>
          </cell>
          <cell r="H507">
            <v>2.99</v>
          </cell>
          <cell r="I507">
            <v>2.59</v>
          </cell>
          <cell r="J507">
            <v>1.45</v>
          </cell>
          <cell r="K507">
            <v>1.1000000000000001</v>
          </cell>
          <cell r="L507">
            <v>0.85</v>
          </cell>
          <cell r="M507">
            <v>0.69</v>
          </cell>
          <cell r="N507">
            <v>0.59</v>
          </cell>
          <cell r="O507" t="str">
            <v>CS-144-24-1</v>
          </cell>
          <cell r="P507">
            <v>24</v>
          </cell>
          <cell r="Q507">
            <v>144</v>
          </cell>
          <cell r="R507">
            <v>23.5</v>
          </cell>
          <cell r="S507">
            <v>17</v>
          </cell>
          <cell r="T507">
            <v>13</v>
          </cell>
          <cell r="U507" t="str">
            <v>3.005500</v>
          </cell>
          <cell r="V507">
            <v>31.74</v>
          </cell>
          <cell r="W507" t="str">
            <v>20764608022409</v>
          </cell>
          <cell r="X507">
            <v>24</v>
          </cell>
        </row>
        <row r="508">
          <cell r="B508">
            <v>2241</v>
          </cell>
          <cell r="C508" t="str">
            <v>TYPE ITEM #6006</v>
          </cell>
          <cell r="D508" t="str">
            <v>DISCONTINUE</v>
          </cell>
          <cell r="E508" t="str">
            <v>CHINA</v>
          </cell>
          <cell r="F508">
            <v>-24</v>
          </cell>
          <cell r="G508" t="str">
            <v>=HYPERLINK("http://www.bangkit.com/images/2241.jpg","CLICK HERE")</v>
          </cell>
          <cell r="H508">
            <v>2.99</v>
          </cell>
          <cell r="I508">
            <v>2.59</v>
          </cell>
          <cell r="J508">
            <v>1.2</v>
          </cell>
          <cell r="K508">
            <v>0.89</v>
          </cell>
          <cell r="L508">
            <v>0.75</v>
          </cell>
          <cell r="M508">
            <v>0.59</v>
          </cell>
          <cell r="N508">
            <v>0.49</v>
          </cell>
          <cell r="O508" t="str">
            <v>CS-144-24-1</v>
          </cell>
          <cell r="P508">
            <v>40</v>
          </cell>
          <cell r="Q508">
            <v>144</v>
          </cell>
          <cell r="R508">
            <v>20.5</v>
          </cell>
          <cell r="S508">
            <v>15</v>
          </cell>
          <cell r="T508">
            <v>10.5</v>
          </cell>
          <cell r="U508" t="str">
            <v>1.868490</v>
          </cell>
          <cell r="V508">
            <v>14.5</v>
          </cell>
          <cell r="W508" t="str">
            <v>20764608022416</v>
          </cell>
          <cell r="X508">
            <v>24</v>
          </cell>
        </row>
        <row r="509">
          <cell r="B509">
            <v>2242</v>
          </cell>
          <cell r="C509" t="str">
            <v>BAZIC Star Neon Eraser Cap (12/Pack)</v>
          </cell>
          <cell r="D509" t="str">
            <v>NEW ITEMS</v>
          </cell>
          <cell r="E509" t="str">
            <v>CHINA</v>
          </cell>
          <cell r="F509">
            <v>0</v>
          </cell>
          <cell r="G509" t="str">
            <v>=HYPERLINK("http://www.bazicproducts.com/images/3980.jpg","CLICK HERE")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>CS-288-24-1</v>
          </cell>
          <cell r="P509">
            <v>60</v>
          </cell>
          <cell r="Q509">
            <v>288</v>
          </cell>
          <cell r="R509">
            <v>0</v>
          </cell>
          <cell r="S509">
            <v>0</v>
          </cell>
          <cell r="T509">
            <v>0</v>
          </cell>
          <cell r="U509" t="str">
            <v>0.000000</v>
          </cell>
          <cell r="V509">
            <v>0</v>
          </cell>
          <cell r="W509" t="str">
            <v>20764608039803</v>
          </cell>
          <cell r="X509">
            <v>24</v>
          </cell>
        </row>
        <row r="510">
          <cell r="B510">
            <v>2250</v>
          </cell>
          <cell r="C510" t="str">
            <v>BAZIC Snack Shop 3D Eraser Sets</v>
          </cell>
          <cell r="D510" t="str">
            <v>ERASERS</v>
          </cell>
          <cell r="E510" t="str">
            <v>CHINA</v>
          </cell>
          <cell r="F510">
            <v>27049</v>
          </cell>
          <cell r="G510" t="str">
            <v>=HYPERLINK("http://www.bangkit.com/images/2250.jpg","CLICK HERE")</v>
          </cell>
          <cell r="H510">
            <v>1.99</v>
          </cell>
          <cell r="I510">
            <v>1.79</v>
          </cell>
          <cell r="J510">
            <v>1.2</v>
          </cell>
          <cell r="K510">
            <v>0.89</v>
          </cell>
          <cell r="L510">
            <v>0.75</v>
          </cell>
          <cell r="M510">
            <v>0.59</v>
          </cell>
          <cell r="N510">
            <v>0.49</v>
          </cell>
          <cell r="O510" t="str">
            <v>CS-144-24-1</v>
          </cell>
          <cell r="P510">
            <v>50</v>
          </cell>
          <cell r="Q510">
            <v>144</v>
          </cell>
          <cell r="R510">
            <v>15.5</v>
          </cell>
          <cell r="S510">
            <v>14.75</v>
          </cell>
          <cell r="T510">
            <v>10.5</v>
          </cell>
          <cell r="U510" t="str">
            <v>1.389220</v>
          </cell>
          <cell r="V510">
            <v>19.5</v>
          </cell>
          <cell r="W510" t="str">
            <v>20764608022508</v>
          </cell>
          <cell r="X510">
            <v>24</v>
          </cell>
        </row>
        <row r="511">
          <cell r="B511">
            <v>2251</v>
          </cell>
          <cell r="C511" t="str">
            <v>BAZIC Princess Bash 3D Eraser Sets</v>
          </cell>
          <cell r="D511" t="str">
            <v>ERASERS</v>
          </cell>
          <cell r="E511" t="str">
            <v>CHINA</v>
          </cell>
          <cell r="F511">
            <v>15972</v>
          </cell>
          <cell r="G511" t="str">
            <v>=HYPERLINK("http://www.bangkit.com/images/2251.jpg","CLICK HERE")</v>
          </cell>
          <cell r="H511">
            <v>1.99</v>
          </cell>
          <cell r="I511">
            <v>1.79</v>
          </cell>
          <cell r="J511">
            <v>1.2</v>
          </cell>
          <cell r="K511">
            <v>0.89</v>
          </cell>
          <cell r="L511">
            <v>0.75</v>
          </cell>
          <cell r="M511">
            <v>0.59</v>
          </cell>
          <cell r="N511">
            <v>0.49</v>
          </cell>
          <cell r="O511" t="str">
            <v>CS-144-24-1</v>
          </cell>
          <cell r="P511">
            <v>50</v>
          </cell>
          <cell r="Q511">
            <v>144</v>
          </cell>
          <cell r="R511">
            <v>15.5</v>
          </cell>
          <cell r="S511">
            <v>14.75</v>
          </cell>
          <cell r="T511">
            <v>10.5</v>
          </cell>
          <cell r="U511" t="str">
            <v>1.389220</v>
          </cell>
          <cell r="V511">
            <v>16.88</v>
          </cell>
          <cell r="W511" t="str">
            <v>20764608022515</v>
          </cell>
          <cell r="X511">
            <v>24</v>
          </cell>
        </row>
        <row r="512">
          <cell r="B512">
            <v>2252</v>
          </cell>
          <cell r="C512" t="str">
            <v>BAZIC Wildlife Adventures 3D Eraser Sets</v>
          </cell>
          <cell r="D512" t="str">
            <v>ERASERS</v>
          </cell>
          <cell r="E512" t="str">
            <v>CHINA</v>
          </cell>
          <cell r="F512">
            <v>18247</v>
          </cell>
          <cell r="G512" t="str">
            <v>=HYPERLINK("http://www.bangkit.com/images/2252.jpg","CLICK HERE")</v>
          </cell>
          <cell r="H512">
            <v>1.99</v>
          </cell>
          <cell r="I512">
            <v>1.79</v>
          </cell>
          <cell r="J512">
            <v>1.2</v>
          </cell>
          <cell r="K512">
            <v>0.89</v>
          </cell>
          <cell r="L512">
            <v>0.75</v>
          </cell>
          <cell r="M512">
            <v>0.59</v>
          </cell>
          <cell r="N512">
            <v>0.49</v>
          </cell>
          <cell r="O512" t="str">
            <v>CS-144-24-1</v>
          </cell>
          <cell r="P512">
            <v>50</v>
          </cell>
          <cell r="Q512">
            <v>144</v>
          </cell>
          <cell r="R512">
            <v>15.5</v>
          </cell>
          <cell r="S512">
            <v>14.75</v>
          </cell>
          <cell r="T512">
            <v>10.5</v>
          </cell>
          <cell r="U512" t="str">
            <v>1.389220</v>
          </cell>
          <cell r="V512">
            <v>18.899999999999999</v>
          </cell>
          <cell r="W512" t="str">
            <v>20764608022522</v>
          </cell>
          <cell r="X512">
            <v>24</v>
          </cell>
        </row>
        <row r="513">
          <cell r="B513">
            <v>229</v>
          </cell>
          <cell r="C513" t="str">
            <v>BAZIC Brass (Gold) Thumb Tack (200/Pack)</v>
          </cell>
          <cell r="D513" t="str">
            <v>CLIPS &amp; PINS</v>
          </cell>
          <cell r="E513" t="str">
            <v>CHINA</v>
          </cell>
          <cell r="F513">
            <v>14289</v>
          </cell>
          <cell r="G513" t="str">
            <v>=HYPERLINK("http://www.bangkit.com/images/229.jpg","CLICK HERE")</v>
          </cell>
          <cell r="H513">
            <v>1.99</v>
          </cell>
          <cell r="I513">
            <v>1.79</v>
          </cell>
          <cell r="J513">
            <v>1.1499999999999999</v>
          </cell>
          <cell r="K513">
            <v>0.85</v>
          </cell>
          <cell r="L513">
            <v>0.69</v>
          </cell>
          <cell r="M513">
            <v>0.55000000000000004</v>
          </cell>
          <cell r="N513">
            <v>0.45</v>
          </cell>
          <cell r="O513" t="str">
            <v>CS-144-24-1</v>
          </cell>
          <cell r="P513">
            <v>54</v>
          </cell>
          <cell r="Q513">
            <v>144</v>
          </cell>
          <cell r="R513">
            <v>16.25</v>
          </cell>
          <cell r="S513">
            <v>11</v>
          </cell>
          <cell r="T513">
            <v>11</v>
          </cell>
          <cell r="U513" t="str">
            <v>1.137880</v>
          </cell>
          <cell r="V513">
            <v>24.28</v>
          </cell>
          <cell r="W513" t="str">
            <v>20764608002296</v>
          </cell>
          <cell r="X513">
            <v>24</v>
          </cell>
        </row>
        <row r="514">
          <cell r="B514">
            <v>230</v>
          </cell>
          <cell r="C514" t="str">
            <v>BAZIC Nickel (Silver) Thumb Tack (200/Pack)</v>
          </cell>
          <cell r="D514" t="str">
            <v>CLIPS &amp; PINS</v>
          </cell>
          <cell r="E514" t="str">
            <v>CHINA</v>
          </cell>
          <cell r="F514">
            <v>19401</v>
          </cell>
          <cell r="G514" t="str">
            <v>=HYPERLINK("http://www.bangkit.com/images/230.jpg","CLICK HERE")</v>
          </cell>
          <cell r="H514">
            <v>1.99</v>
          </cell>
          <cell r="I514">
            <v>1.79</v>
          </cell>
          <cell r="J514">
            <v>1.1499999999999999</v>
          </cell>
          <cell r="K514">
            <v>0.85</v>
          </cell>
          <cell r="L514">
            <v>0.69</v>
          </cell>
          <cell r="M514">
            <v>0.55000000000000004</v>
          </cell>
          <cell r="N514">
            <v>0.45</v>
          </cell>
          <cell r="O514" t="str">
            <v>CS-144-24-1</v>
          </cell>
          <cell r="P514">
            <v>54</v>
          </cell>
          <cell r="Q514">
            <v>144</v>
          </cell>
          <cell r="R514">
            <v>16.25</v>
          </cell>
          <cell r="S514">
            <v>11.75</v>
          </cell>
          <cell r="T514">
            <v>11</v>
          </cell>
          <cell r="U514" t="str">
            <v>1.215460</v>
          </cell>
          <cell r="V514">
            <v>24.28</v>
          </cell>
          <cell r="W514" t="str">
            <v>20764608002302</v>
          </cell>
          <cell r="X514">
            <v>24</v>
          </cell>
        </row>
        <row r="515">
          <cell r="B515">
            <v>2300</v>
          </cell>
          <cell r="C515" t="str">
            <v>BAZIC Yellow Pen Style Fluorescent Highlighters w/ Pocket Clip (5/Pack)</v>
          </cell>
          <cell r="D515" t="str">
            <v>HIGHLIGHTERS</v>
          </cell>
          <cell r="E515" t="str">
            <v>CHINA</v>
          </cell>
          <cell r="F515">
            <v>35194</v>
          </cell>
          <cell r="G515" t="str">
            <v>=HYPERLINK("http://www.bangkit.com/images/2300.jpg","CLICK HERE")</v>
          </cell>
          <cell r="H515">
            <v>2.99</v>
          </cell>
          <cell r="I515">
            <v>2.69</v>
          </cell>
          <cell r="J515">
            <v>1.7</v>
          </cell>
          <cell r="K515">
            <v>1.3</v>
          </cell>
          <cell r="L515">
            <v>0.85</v>
          </cell>
          <cell r="M515">
            <v>0.69</v>
          </cell>
          <cell r="N515">
            <v>0.59</v>
          </cell>
          <cell r="O515" t="str">
            <v>CS-144-24-1</v>
          </cell>
          <cell r="P515">
            <v>42</v>
          </cell>
          <cell r="Q515">
            <v>144</v>
          </cell>
          <cell r="R515">
            <v>21.25</v>
          </cell>
          <cell r="S515">
            <v>13</v>
          </cell>
          <cell r="T515">
            <v>10.5</v>
          </cell>
          <cell r="U515" t="str">
            <v>1.678600</v>
          </cell>
          <cell r="V515">
            <v>19.36</v>
          </cell>
          <cell r="W515" t="str">
            <v>20764608023000</v>
          </cell>
          <cell r="X515">
            <v>24</v>
          </cell>
        </row>
        <row r="516">
          <cell r="B516">
            <v>2301</v>
          </cell>
          <cell r="C516" t="str">
            <v>BAZIC Pen Style Fluorescent Highlighters w/ Pocket Clip (5/Pack)</v>
          </cell>
          <cell r="D516" t="str">
            <v>HIGHLIGHTERS</v>
          </cell>
          <cell r="E516" t="str">
            <v>CHINA</v>
          </cell>
          <cell r="F516">
            <v>66985</v>
          </cell>
          <cell r="G516" t="str">
            <v>=HYPERLINK("http://www.bangkit.com/images/2301.jpg","CLICK HERE")</v>
          </cell>
          <cell r="H516">
            <v>2.99</v>
          </cell>
          <cell r="I516">
            <v>2.69</v>
          </cell>
          <cell r="J516">
            <v>1.7</v>
          </cell>
          <cell r="K516">
            <v>1.3</v>
          </cell>
          <cell r="L516">
            <v>0.85</v>
          </cell>
          <cell r="M516">
            <v>0.69</v>
          </cell>
          <cell r="N516">
            <v>0.59</v>
          </cell>
          <cell r="O516" t="str">
            <v>CS-144-24-1</v>
          </cell>
          <cell r="P516">
            <v>42</v>
          </cell>
          <cell r="Q516">
            <v>144</v>
          </cell>
          <cell r="R516">
            <v>21.25</v>
          </cell>
          <cell r="S516">
            <v>13</v>
          </cell>
          <cell r="T516">
            <v>10.25</v>
          </cell>
          <cell r="U516" t="str">
            <v>1.638640</v>
          </cell>
          <cell r="V516">
            <v>18.98</v>
          </cell>
          <cell r="W516" t="str">
            <v>20764608023017</v>
          </cell>
          <cell r="X516">
            <v>24</v>
          </cell>
        </row>
        <row r="517">
          <cell r="B517">
            <v>2306</v>
          </cell>
          <cell r="C517" t="str">
            <v>BAZIC Mini Fluorescent Highlighters w/ Cap Clip (5/Pack)</v>
          </cell>
          <cell r="D517" t="str">
            <v>HIGHLIGHTERS</v>
          </cell>
          <cell r="E517" t="str">
            <v>CHINA</v>
          </cell>
          <cell r="F517">
            <v>17034</v>
          </cell>
          <cell r="G517" t="str">
            <v>=HYPERLINK("http://www.bangkit.com/images/2306.jpg","CLICK HERE")</v>
          </cell>
          <cell r="H517">
            <v>2.99</v>
          </cell>
          <cell r="I517">
            <v>2.69</v>
          </cell>
          <cell r="J517">
            <v>1.7</v>
          </cell>
          <cell r="K517">
            <v>1.3</v>
          </cell>
          <cell r="L517">
            <v>0.95</v>
          </cell>
          <cell r="M517">
            <v>0.75</v>
          </cell>
          <cell r="N517">
            <v>0.65</v>
          </cell>
          <cell r="O517" t="str">
            <v>CS-144-24-1</v>
          </cell>
          <cell r="P517">
            <v>60</v>
          </cell>
          <cell r="Q517">
            <v>144</v>
          </cell>
          <cell r="R517">
            <v>15.25</v>
          </cell>
          <cell r="S517">
            <v>15</v>
          </cell>
          <cell r="T517">
            <v>9.75</v>
          </cell>
          <cell r="U517" t="str">
            <v>1.290690</v>
          </cell>
          <cell r="V517">
            <v>14.9</v>
          </cell>
          <cell r="W517" t="str">
            <v>20764608023062</v>
          </cell>
          <cell r="X517">
            <v>24</v>
          </cell>
        </row>
        <row r="518">
          <cell r="B518">
            <v>2307</v>
          </cell>
          <cell r="C518" t="str">
            <v>OFFER ITEM #2306</v>
          </cell>
          <cell r="D518" t="str">
            <v>DISCONTINUE</v>
          </cell>
          <cell r="E518" t="str">
            <v>CHINA</v>
          </cell>
          <cell r="F518">
            <v>0</v>
          </cell>
          <cell r="G518" t="str">
            <v>=HYPERLINK("http://www.bangkit.com/images/2307.jpg","CLICK HERE")</v>
          </cell>
          <cell r="H518">
            <v>1.99</v>
          </cell>
          <cell r="I518">
            <v>1.69</v>
          </cell>
          <cell r="J518">
            <v>1</v>
          </cell>
          <cell r="K518">
            <v>0.75</v>
          </cell>
          <cell r="L518">
            <v>0.59</v>
          </cell>
          <cell r="M518">
            <v>0.49</v>
          </cell>
          <cell r="N518">
            <v>0.39</v>
          </cell>
          <cell r="O518" t="str">
            <v>CS-144-24-1</v>
          </cell>
          <cell r="P518">
            <v>63</v>
          </cell>
          <cell r="Q518">
            <v>144</v>
          </cell>
          <cell r="R518">
            <v>18.25</v>
          </cell>
          <cell r="S518">
            <v>10.5</v>
          </cell>
          <cell r="T518">
            <v>10</v>
          </cell>
          <cell r="U518" t="str">
            <v>1.108940</v>
          </cell>
          <cell r="V518">
            <v>12.38</v>
          </cell>
          <cell r="W518" t="str">
            <v>20764608023079</v>
          </cell>
          <cell r="X518">
            <v>24</v>
          </cell>
        </row>
        <row r="519">
          <cell r="B519">
            <v>2308</v>
          </cell>
          <cell r="C519" t="str">
            <v>BAZIC Pen Style Pastel Highlighters w/ Pocket Clip (5/Pack)</v>
          </cell>
          <cell r="D519" t="str">
            <v>HIGHLIGHTERS</v>
          </cell>
          <cell r="E519" t="str">
            <v>CHINA</v>
          </cell>
          <cell r="F519">
            <v>26896</v>
          </cell>
          <cell r="G519" t="str">
            <v>=HYPERLINK("http://www.bangkit.com/images/2308.jpg","CLICK HERE")</v>
          </cell>
          <cell r="H519">
            <v>2.99</v>
          </cell>
          <cell r="I519">
            <v>2.69</v>
          </cell>
          <cell r="J519">
            <v>1.7</v>
          </cell>
          <cell r="K519">
            <v>1.3</v>
          </cell>
          <cell r="L519">
            <v>0.85</v>
          </cell>
          <cell r="M519">
            <v>0.69</v>
          </cell>
          <cell r="N519">
            <v>0.59</v>
          </cell>
          <cell r="O519" t="str">
            <v>CS-144-24-1</v>
          </cell>
          <cell r="P519">
            <v>42</v>
          </cell>
          <cell r="Q519">
            <v>144</v>
          </cell>
          <cell r="R519">
            <v>21</v>
          </cell>
          <cell r="S519">
            <v>13</v>
          </cell>
          <cell r="T519">
            <v>10.25</v>
          </cell>
          <cell r="U519" t="str">
            <v>1.619360</v>
          </cell>
          <cell r="V519">
            <v>19.7</v>
          </cell>
          <cell r="W519" t="str">
            <v>20764608023086</v>
          </cell>
          <cell r="X519">
            <v>24</v>
          </cell>
        </row>
        <row r="520">
          <cell r="B520">
            <v>2309</v>
          </cell>
          <cell r="C520" t="str">
            <v>BAZIC Mini Pastel Highlighters w/ Cap Clip (5/Pack)</v>
          </cell>
          <cell r="D520" t="str">
            <v>HIGHLIGHTERS</v>
          </cell>
          <cell r="E520" t="str">
            <v>CHINA</v>
          </cell>
          <cell r="F520">
            <v>10450</v>
          </cell>
          <cell r="G520" t="str">
            <v>=HYPERLINK("http://www.bangkit.com/images/2309.jpg","CLICK HERE")</v>
          </cell>
          <cell r="H520">
            <v>2.99</v>
          </cell>
          <cell r="I520">
            <v>2.69</v>
          </cell>
          <cell r="J520">
            <v>1.7</v>
          </cell>
          <cell r="K520">
            <v>1.3</v>
          </cell>
          <cell r="L520">
            <v>0.95</v>
          </cell>
          <cell r="M520">
            <v>0.75</v>
          </cell>
          <cell r="N520">
            <v>0.65</v>
          </cell>
          <cell r="O520" t="str">
            <v>CS-144-24-1</v>
          </cell>
          <cell r="P520">
            <v>60</v>
          </cell>
          <cell r="Q520">
            <v>144</v>
          </cell>
          <cell r="R520">
            <v>15.5</v>
          </cell>
          <cell r="S520">
            <v>15</v>
          </cell>
          <cell r="T520">
            <v>9.25</v>
          </cell>
          <cell r="U520" t="str">
            <v>1.244580</v>
          </cell>
          <cell r="V520">
            <v>15.34</v>
          </cell>
          <cell r="W520" t="str">
            <v>20764608023093</v>
          </cell>
          <cell r="X520">
            <v>24</v>
          </cell>
        </row>
        <row r="521">
          <cell r="B521">
            <v>231</v>
          </cell>
          <cell r="C521" t="str">
            <v>BAZIC Assorted Color Thumb Tack (150/Pack)</v>
          </cell>
          <cell r="D521" t="str">
            <v>CLIPS &amp; PINS</v>
          </cell>
          <cell r="E521" t="str">
            <v>CHINA</v>
          </cell>
          <cell r="F521">
            <v>15497</v>
          </cell>
          <cell r="G521" t="str">
            <v>=HYPERLINK("http://www.bangkit.com/images/231.jpg","CLICK HERE")</v>
          </cell>
          <cell r="H521">
            <v>1.99</v>
          </cell>
          <cell r="I521">
            <v>1.79</v>
          </cell>
          <cell r="J521">
            <v>1.2</v>
          </cell>
          <cell r="K521">
            <v>0.89</v>
          </cell>
          <cell r="L521">
            <v>0.75</v>
          </cell>
          <cell r="M521">
            <v>0.59</v>
          </cell>
          <cell r="N521">
            <v>0.49</v>
          </cell>
          <cell r="O521" t="str">
            <v>CS-144-24-1</v>
          </cell>
          <cell r="P521">
            <v>54</v>
          </cell>
          <cell r="Q521">
            <v>144</v>
          </cell>
          <cell r="R521">
            <v>16.25</v>
          </cell>
          <cell r="S521">
            <v>11</v>
          </cell>
          <cell r="T521">
            <v>10.75</v>
          </cell>
          <cell r="U521" t="str">
            <v>1.112020</v>
          </cell>
          <cell r="V521">
            <v>19.62</v>
          </cell>
          <cell r="W521" t="str">
            <v>20764608002319</v>
          </cell>
          <cell r="X521">
            <v>24</v>
          </cell>
        </row>
        <row r="522">
          <cell r="B522">
            <v>2314</v>
          </cell>
          <cell r="C522" t="str">
            <v>BAZIC Fruit Scented Highlighters (3/Pack)</v>
          </cell>
          <cell r="D522" t="str">
            <v>HIGHLIGHTERS</v>
          </cell>
          <cell r="E522" t="str">
            <v>CHINA</v>
          </cell>
          <cell r="F522">
            <v>5510</v>
          </cell>
          <cell r="G522" t="str">
            <v>=HYPERLINK("http://www.bangkit.com/images/2314.jpg","CLICK HERE")</v>
          </cell>
          <cell r="H522">
            <v>2.99</v>
          </cell>
          <cell r="I522">
            <v>2.69</v>
          </cell>
          <cell r="J522">
            <v>1.7</v>
          </cell>
          <cell r="K522">
            <v>1.3</v>
          </cell>
          <cell r="L522">
            <v>0.85</v>
          </cell>
          <cell r="M522">
            <v>0.69</v>
          </cell>
          <cell r="N522">
            <v>0.59</v>
          </cell>
          <cell r="O522" t="str">
            <v>CS-144-24-1</v>
          </cell>
          <cell r="P522">
            <v>30</v>
          </cell>
          <cell r="Q522">
            <v>144</v>
          </cell>
          <cell r="R522">
            <v>26.25</v>
          </cell>
          <cell r="S522">
            <v>13</v>
          </cell>
          <cell r="T522">
            <v>10.25</v>
          </cell>
          <cell r="U522" t="str">
            <v>2.024200</v>
          </cell>
          <cell r="V522">
            <v>22.06</v>
          </cell>
          <cell r="W522" t="str">
            <v>20764608023147</v>
          </cell>
          <cell r="X522">
            <v>24</v>
          </cell>
        </row>
        <row r="523">
          <cell r="B523">
            <v>2315</v>
          </cell>
          <cell r="C523" t="str">
            <v>BAZIC Fruit Scented Mini Highlighters (6/Pack)</v>
          </cell>
          <cell r="D523" t="str">
            <v>HIGHLIGHTERS</v>
          </cell>
          <cell r="E523" t="str">
            <v>CHINA</v>
          </cell>
          <cell r="F523">
            <v>11250</v>
          </cell>
          <cell r="G523" t="str">
            <v>=HYPERLINK("http://www.bangkit.com/images/2315.jpg","CLICK HERE")</v>
          </cell>
          <cell r="H523">
            <v>2.99</v>
          </cell>
          <cell r="I523">
            <v>2.69</v>
          </cell>
          <cell r="J523">
            <v>1.7</v>
          </cell>
          <cell r="K523">
            <v>1.3</v>
          </cell>
          <cell r="L523">
            <v>0.95</v>
          </cell>
          <cell r="M523">
            <v>0.79</v>
          </cell>
          <cell r="N523">
            <v>0.69</v>
          </cell>
          <cell r="O523" t="str">
            <v>CS-144-24-1</v>
          </cell>
          <cell r="P523">
            <v>45</v>
          </cell>
          <cell r="Q523">
            <v>144</v>
          </cell>
          <cell r="R523">
            <v>15.5</v>
          </cell>
          <cell r="S523">
            <v>14</v>
          </cell>
          <cell r="T523">
            <v>12.25</v>
          </cell>
          <cell r="U523" t="str">
            <v>1.538340</v>
          </cell>
          <cell r="V523">
            <v>18.38</v>
          </cell>
          <cell r="W523" t="str">
            <v>20764608023154</v>
          </cell>
          <cell r="X523">
            <v>24</v>
          </cell>
        </row>
        <row r="524">
          <cell r="B524">
            <v>2317</v>
          </cell>
          <cell r="C524" t="str">
            <v>BAZIC Pen Style Fluorescent Color Liquid Highlighters (4/Pack)</v>
          </cell>
          <cell r="D524" t="str">
            <v>HIGHLIGHTERS</v>
          </cell>
          <cell r="E524" t="str">
            <v>CHINA</v>
          </cell>
          <cell r="F524">
            <v>7420</v>
          </cell>
          <cell r="G524" t="str">
            <v>=HYPERLINK("http://www.bangkit.com/images/2317.jpg","CLICK HERE")</v>
          </cell>
          <cell r="H524">
            <v>2.99</v>
          </cell>
          <cell r="I524">
            <v>2.69</v>
          </cell>
          <cell r="J524">
            <v>1.7</v>
          </cell>
          <cell r="K524">
            <v>1.3</v>
          </cell>
          <cell r="L524">
            <v>0.95</v>
          </cell>
          <cell r="M524">
            <v>0.79</v>
          </cell>
          <cell r="N524">
            <v>0.69</v>
          </cell>
          <cell r="O524" t="str">
            <v>CS-144-24-1</v>
          </cell>
          <cell r="P524">
            <v>42</v>
          </cell>
          <cell r="Q524">
            <v>144</v>
          </cell>
          <cell r="R524">
            <v>22</v>
          </cell>
          <cell r="S524">
            <v>13.5</v>
          </cell>
          <cell r="T524">
            <v>10</v>
          </cell>
          <cell r="U524" t="str">
            <v>1.718750</v>
          </cell>
          <cell r="V524">
            <v>20.72</v>
          </cell>
          <cell r="W524" t="str">
            <v>20764608023178</v>
          </cell>
          <cell r="X524">
            <v>24</v>
          </cell>
        </row>
        <row r="525">
          <cell r="B525">
            <v>2319</v>
          </cell>
          <cell r="C525" t="str">
            <v>BAZIC Desk Style Fluorescent Highlighters (3/Pack)</v>
          </cell>
          <cell r="D525" t="str">
            <v>HIGHLIGHTERS</v>
          </cell>
          <cell r="E525" t="str">
            <v>CHINA</v>
          </cell>
          <cell r="F525">
            <v>12417</v>
          </cell>
          <cell r="G525" t="str">
            <v>=HYPERLINK("http://www.bangkit.com/images/2319.jpg","CLICK HERE")</v>
          </cell>
          <cell r="H525">
            <v>2.99</v>
          </cell>
          <cell r="I525">
            <v>2.69</v>
          </cell>
          <cell r="J525">
            <v>1.7</v>
          </cell>
          <cell r="K525">
            <v>1.3</v>
          </cell>
          <cell r="L525">
            <v>0.85</v>
          </cell>
          <cell r="M525">
            <v>0.69</v>
          </cell>
          <cell r="N525">
            <v>0.59</v>
          </cell>
          <cell r="O525" t="str">
            <v>CS-144-24-1</v>
          </cell>
          <cell r="P525">
            <v>35</v>
          </cell>
          <cell r="Q525">
            <v>144</v>
          </cell>
          <cell r="R525">
            <v>20.25</v>
          </cell>
          <cell r="S525">
            <v>13.25</v>
          </cell>
          <cell r="T525">
            <v>12.75</v>
          </cell>
          <cell r="U525" t="str">
            <v>1.979740</v>
          </cell>
          <cell r="V525">
            <v>19.54</v>
          </cell>
          <cell r="W525" t="str">
            <v>20764608023192</v>
          </cell>
          <cell r="X525">
            <v>24</v>
          </cell>
        </row>
        <row r="526">
          <cell r="B526">
            <v>2320</v>
          </cell>
          <cell r="C526" t="str">
            <v>BAZIC Yellow Desk Style Fluorescent Highlighters (3/Pack)</v>
          </cell>
          <cell r="D526" t="str">
            <v>HIGHLIGHTERS</v>
          </cell>
          <cell r="E526" t="str">
            <v>CHINA</v>
          </cell>
          <cell r="F526">
            <v>11806</v>
          </cell>
          <cell r="G526" t="str">
            <v>=HYPERLINK("http://www.bangkit.com/images/2320.jpg","CLICK HERE")</v>
          </cell>
          <cell r="H526">
            <v>2.99</v>
          </cell>
          <cell r="I526">
            <v>2.69</v>
          </cell>
          <cell r="J526">
            <v>1.7</v>
          </cell>
          <cell r="K526">
            <v>1.3</v>
          </cell>
          <cell r="L526">
            <v>0.85</v>
          </cell>
          <cell r="M526">
            <v>0.69</v>
          </cell>
          <cell r="N526">
            <v>0.59</v>
          </cell>
          <cell r="O526" t="str">
            <v>CS-144-24-1</v>
          </cell>
          <cell r="P526">
            <v>35</v>
          </cell>
          <cell r="Q526">
            <v>144</v>
          </cell>
          <cell r="R526">
            <v>20.5</v>
          </cell>
          <cell r="S526">
            <v>13.25</v>
          </cell>
          <cell r="T526">
            <v>12.75</v>
          </cell>
          <cell r="U526" t="str">
            <v>2.004180</v>
          </cell>
          <cell r="V526">
            <v>19.54</v>
          </cell>
          <cell r="W526" t="str">
            <v>20764608023208</v>
          </cell>
          <cell r="X526">
            <v>24</v>
          </cell>
        </row>
        <row r="527">
          <cell r="B527">
            <v>2321</v>
          </cell>
          <cell r="C527" t="str">
            <v>BAZIC Pen Style Fluorescent Highlighters w/ Cushion Grip (4/Pack)</v>
          </cell>
          <cell r="D527" t="str">
            <v>HIGHLIGHTERS</v>
          </cell>
          <cell r="E527" t="str">
            <v>CHINA</v>
          </cell>
          <cell r="F527">
            <v>5981</v>
          </cell>
          <cell r="G527" t="str">
            <v>=HYPERLINK("http://www.bangkit.com/images/2321.jpg","CLICK HERE")</v>
          </cell>
          <cell r="H527">
            <v>2.99</v>
          </cell>
          <cell r="I527">
            <v>2.69</v>
          </cell>
          <cell r="J527">
            <v>1.7</v>
          </cell>
          <cell r="K527">
            <v>1.3</v>
          </cell>
          <cell r="L527">
            <v>0.85</v>
          </cell>
          <cell r="M527">
            <v>0.69</v>
          </cell>
          <cell r="N527">
            <v>0.59</v>
          </cell>
          <cell r="O527" t="str">
            <v>CS-144-24-1</v>
          </cell>
          <cell r="P527">
            <v>42</v>
          </cell>
          <cell r="Q527">
            <v>144</v>
          </cell>
          <cell r="R527">
            <v>19.75</v>
          </cell>
          <cell r="S527">
            <v>14</v>
          </cell>
          <cell r="T527">
            <v>10.75</v>
          </cell>
          <cell r="U527" t="str">
            <v>1.720120</v>
          </cell>
          <cell r="V527">
            <v>17.84</v>
          </cell>
          <cell r="W527" t="str">
            <v>20764608023215</v>
          </cell>
          <cell r="X527">
            <v>24</v>
          </cell>
        </row>
        <row r="528">
          <cell r="B528">
            <v>2322</v>
          </cell>
          <cell r="C528" t="str">
            <v>BAZIC Mini Desk Style Pastel Highlighters (4/Pack)</v>
          </cell>
          <cell r="D528" t="str">
            <v>HIGHLIGHTERS</v>
          </cell>
          <cell r="E528" t="str">
            <v>CHINA</v>
          </cell>
          <cell r="F528">
            <v>12155</v>
          </cell>
          <cell r="G528" t="str">
            <v>=HYPERLINK("http://www.bangkit.com/images/2322.jpg","CLICK HERE")</v>
          </cell>
          <cell r="H528">
            <v>2.99</v>
          </cell>
          <cell r="I528">
            <v>2.69</v>
          </cell>
          <cell r="J528">
            <v>1.7</v>
          </cell>
          <cell r="K528">
            <v>1.3</v>
          </cell>
          <cell r="L528">
            <v>0.85</v>
          </cell>
          <cell r="M528">
            <v>0.69</v>
          </cell>
          <cell r="N528">
            <v>0.59</v>
          </cell>
          <cell r="O528" t="str">
            <v>CS-144-24-1</v>
          </cell>
          <cell r="P528">
            <v>40</v>
          </cell>
          <cell r="Q528">
            <v>144</v>
          </cell>
          <cell r="R528">
            <v>18.25</v>
          </cell>
          <cell r="S528">
            <v>16.75</v>
          </cell>
          <cell r="T528">
            <v>10.5</v>
          </cell>
          <cell r="U528" t="str">
            <v>1.857480</v>
          </cell>
          <cell r="V528">
            <v>22</v>
          </cell>
          <cell r="W528" t="str">
            <v>20764608023222</v>
          </cell>
          <cell r="X528">
            <v>24</v>
          </cell>
        </row>
        <row r="529">
          <cell r="B529">
            <v>2323</v>
          </cell>
          <cell r="C529" t="str">
            <v>BAZIC Mini Desk Style Fluorescent Highlighters (4/Pack)</v>
          </cell>
          <cell r="D529" t="str">
            <v>HIGHLIGHTERS</v>
          </cell>
          <cell r="E529" t="str">
            <v>CHINA</v>
          </cell>
          <cell r="F529">
            <v>6469</v>
          </cell>
          <cell r="G529" t="str">
            <v>=HYPERLINK("http://www.bangkit.com/images/2323.jpg","CLICK HERE")</v>
          </cell>
          <cell r="H529">
            <v>2.99</v>
          </cell>
          <cell r="I529">
            <v>2.69</v>
          </cell>
          <cell r="J529">
            <v>1.7</v>
          </cell>
          <cell r="K529">
            <v>1.3</v>
          </cell>
          <cell r="L529">
            <v>0.85</v>
          </cell>
          <cell r="M529">
            <v>0.69</v>
          </cell>
          <cell r="N529">
            <v>0.59</v>
          </cell>
          <cell r="O529" t="str">
            <v>CS-144-24-1</v>
          </cell>
          <cell r="P529">
            <v>36</v>
          </cell>
          <cell r="Q529">
            <v>144</v>
          </cell>
          <cell r="R529">
            <v>18.25</v>
          </cell>
          <cell r="S529">
            <v>16.5</v>
          </cell>
          <cell r="T529">
            <v>10.75</v>
          </cell>
          <cell r="U529" t="str">
            <v>1.873320</v>
          </cell>
          <cell r="V529">
            <v>22.32</v>
          </cell>
          <cell r="W529" t="str">
            <v>20764608023239</v>
          </cell>
          <cell r="X529">
            <v>24</v>
          </cell>
        </row>
        <row r="530">
          <cell r="B530">
            <v>2324</v>
          </cell>
          <cell r="C530" t="str">
            <v>BAZIC Pen Style Pastel Highlighters w/ Cushion Grip (4/Pack)</v>
          </cell>
          <cell r="D530" t="str">
            <v>NEW ITEMS</v>
          </cell>
          <cell r="E530" t="str">
            <v>CHINA</v>
          </cell>
          <cell r="F530">
            <v>0</v>
          </cell>
          <cell r="G530" t="str">
            <v>=HYPERLINK("http://www.bazicproducts.com/images/4411.jpg","CLICK HERE")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>CS-144-24-1</v>
          </cell>
          <cell r="P530">
            <v>60</v>
          </cell>
          <cell r="Q530">
            <v>144</v>
          </cell>
          <cell r="R530">
            <v>0</v>
          </cell>
          <cell r="S530">
            <v>0</v>
          </cell>
          <cell r="T530">
            <v>0</v>
          </cell>
          <cell r="U530" t="str">
            <v>0.000000</v>
          </cell>
          <cell r="V530">
            <v>0</v>
          </cell>
          <cell r="W530" t="str">
            <v>20764608023246</v>
          </cell>
          <cell r="X530">
            <v>24</v>
          </cell>
        </row>
        <row r="531">
          <cell r="B531">
            <v>2325</v>
          </cell>
          <cell r="C531" t="str">
            <v>BAZIC Desk Style Fluorescent Highlighters w/ Cushion Grip (3/Pack)</v>
          </cell>
          <cell r="D531" t="str">
            <v>HIGHLIGHTERS</v>
          </cell>
          <cell r="E531" t="str">
            <v>CHINA</v>
          </cell>
          <cell r="F531">
            <v>13774</v>
          </cell>
          <cell r="G531" t="str">
            <v>=HYPERLINK("http://www.bangkit.com/images/2325.jpg","CLICK HERE")</v>
          </cell>
          <cell r="H531">
            <v>2.99</v>
          </cell>
          <cell r="I531">
            <v>2.69</v>
          </cell>
          <cell r="J531">
            <v>1.7</v>
          </cell>
          <cell r="K531">
            <v>1.3</v>
          </cell>
          <cell r="L531">
            <v>0.95</v>
          </cell>
          <cell r="M531">
            <v>0.75</v>
          </cell>
          <cell r="N531">
            <v>0.65</v>
          </cell>
          <cell r="O531" t="str">
            <v>CS-144-24-1</v>
          </cell>
          <cell r="P531">
            <v>25</v>
          </cell>
          <cell r="Q531">
            <v>144</v>
          </cell>
          <cell r="R531">
            <v>21.75</v>
          </cell>
          <cell r="S531">
            <v>13.75</v>
          </cell>
          <cell r="T531">
            <v>13.25</v>
          </cell>
          <cell r="U531" t="str">
            <v>2.293160</v>
          </cell>
          <cell r="V531">
            <v>22.06</v>
          </cell>
          <cell r="W531" t="str">
            <v>20764608023253</v>
          </cell>
          <cell r="X531">
            <v>24</v>
          </cell>
        </row>
        <row r="532">
          <cell r="B532">
            <v>2326</v>
          </cell>
          <cell r="C532" t="str">
            <v>BAZIC Yellow Desk Style Fluorescent Highlighters w/ Cushion Grip (3/Pack)</v>
          </cell>
          <cell r="D532" t="str">
            <v>HIGHLIGHTERS</v>
          </cell>
          <cell r="E532" t="str">
            <v>CHINA</v>
          </cell>
          <cell r="F532">
            <v>23347</v>
          </cell>
          <cell r="G532" t="str">
            <v>=HYPERLINK("http://www.bangkit.com/images/2326.jpg","CLICK HERE")</v>
          </cell>
          <cell r="H532">
            <v>2.99</v>
          </cell>
          <cell r="I532">
            <v>2.69</v>
          </cell>
          <cell r="J532">
            <v>1.7</v>
          </cell>
          <cell r="K532">
            <v>1.3</v>
          </cell>
          <cell r="L532">
            <v>0.95</v>
          </cell>
          <cell r="M532">
            <v>0.75</v>
          </cell>
          <cell r="N532">
            <v>0.65</v>
          </cell>
          <cell r="O532" t="str">
            <v>CS-144-24-1</v>
          </cell>
          <cell r="P532">
            <v>25</v>
          </cell>
          <cell r="Q532">
            <v>144</v>
          </cell>
          <cell r="R532">
            <v>22</v>
          </cell>
          <cell r="S532">
            <v>13.5</v>
          </cell>
          <cell r="T532">
            <v>13.25</v>
          </cell>
          <cell r="U532" t="str">
            <v>2.277340</v>
          </cell>
          <cell r="V532">
            <v>22</v>
          </cell>
          <cell r="W532" t="str">
            <v>20764608023260</v>
          </cell>
          <cell r="X532">
            <v>24</v>
          </cell>
        </row>
        <row r="533">
          <cell r="B533">
            <v>2327</v>
          </cell>
          <cell r="C533" t="str">
            <v>BAZIC Pen Style Pastel Highlighters w/ Cushion Grip (6/Pack)</v>
          </cell>
          <cell r="D533" t="str">
            <v>NEW ITEMS</v>
          </cell>
          <cell r="E533" t="str">
            <v>CHINA</v>
          </cell>
          <cell r="F533">
            <v>0</v>
          </cell>
          <cell r="G533" t="str">
            <v>=HYPERLINK("http://www.bazicproducts.com/images/4414.jpg","CLICK HERE")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>CS-144-24-1</v>
          </cell>
          <cell r="P533">
            <v>50</v>
          </cell>
          <cell r="Q533">
            <v>144</v>
          </cell>
          <cell r="R533">
            <v>0</v>
          </cell>
          <cell r="S533">
            <v>0</v>
          </cell>
          <cell r="T533">
            <v>0</v>
          </cell>
          <cell r="U533" t="str">
            <v>0.000000</v>
          </cell>
          <cell r="V533">
            <v>0</v>
          </cell>
          <cell r="W533" t="str">
            <v>2327C</v>
          </cell>
          <cell r="X533">
            <v>24</v>
          </cell>
        </row>
        <row r="534">
          <cell r="B534">
            <v>2330</v>
          </cell>
          <cell r="C534" t="str">
            <v>BAZIC Yellow Erasable Highlighters (3/Pack)</v>
          </cell>
          <cell r="D534" t="str">
            <v>HIGHLIGHTERS</v>
          </cell>
          <cell r="E534" t="str">
            <v>CHINA</v>
          </cell>
          <cell r="F534">
            <v>4933</v>
          </cell>
          <cell r="G534" t="str">
            <v>=HYPERLINK("http://www.bangkit.com/images/2330.jpg","CLICK HERE")</v>
          </cell>
          <cell r="H534">
            <v>2.99</v>
          </cell>
          <cell r="I534">
            <v>2.69</v>
          </cell>
          <cell r="J534">
            <v>1.7</v>
          </cell>
          <cell r="K534">
            <v>1.3</v>
          </cell>
          <cell r="L534">
            <v>0.95</v>
          </cell>
          <cell r="M534">
            <v>0.79</v>
          </cell>
          <cell r="N534">
            <v>0.69</v>
          </cell>
          <cell r="O534" t="str">
            <v>CS-144-24-1</v>
          </cell>
          <cell r="P534">
            <v>42</v>
          </cell>
          <cell r="Q534">
            <v>144</v>
          </cell>
          <cell r="R534">
            <v>19.5</v>
          </cell>
          <cell r="S534">
            <v>13.25</v>
          </cell>
          <cell r="T534">
            <v>9.75</v>
          </cell>
          <cell r="U534" t="str">
            <v>1.457850</v>
          </cell>
          <cell r="V534">
            <v>15.5</v>
          </cell>
          <cell r="W534" t="str">
            <v>20764608023307</v>
          </cell>
          <cell r="X534">
            <v>24</v>
          </cell>
        </row>
        <row r="535">
          <cell r="B535">
            <v>2333</v>
          </cell>
          <cell r="C535" t="str">
            <v>BAZIC Double Tip Fluorescent Highlighters (5/Pack)</v>
          </cell>
          <cell r="D535" t="str">
            <v>HIGHLIGHTERS</v>
          </cell>
          <cell r="E535" t="str">
            <v>CHINA</v>
          </cell>
          <cell r="F535">
            <v>14862</v>
          </cell>
          <cell r="G535" t="str">
            <v>=HYPERLINK("http://www.bangkit.com/images/2333.jpg","CLICK HERE")</v>
          </cell>
          <cell r="H535">
            <v>4.99</v>
          </cell>
          <cell r="I535">
            <v>4.49</v>
          </cell>
          <cell r="J535">
            <v>3</v>
          </cell>
          <cell r="K535">
            <v>2.2999999999999998</v>
          </cell>
          <cell r="L535">
            <v>1.9</v>
          </cell>
          <cell r="M535">
            <v>1.5</v>
          </cell>
          <cell r="N535">
            <v>1.2</v>
          </cell>
          <cell r="O535" t="str">
            <v>CS-144-24-1</v>
          </cell>
          <cell r="P535">
            <v>64</v>
          </cell>
          <cell r="Q535">
            <v>144</v>
          </cell>
          <cell r="R535">
            <v>15.25</v>
          </cell>
          <cell r="S535">
            <v>12</v>
          </cell>
          <cell r="T535">
            <v>8.75</v>
          </cell>
          <cell r="U535" t="str">
            <v>0.926650</v>
          </cell>
          <cell r="V535">
            <v>18.239999999999998</v>
          </cell>
          <cell r="W535" t="str">
            <v>20764608023338</v>
          </cell>
          <cell r="X535">
            <v>24</v>
          </cell>
        </row>
        <row r="536">
          <cell r="B536">
            <v>2339</v>
          </cell>
          <cell r="C536" t="str">
            <v>OFFER ITEM #2341</v>
          </cell>
          <cell r="D536" t="str">
            <v>DISCONTINUE</v>
          </cell>
          <cell r="E536" t="str">
            <v>CHINA</v>
          </cell>
          <cell r="F536">
            <v>0</v>
          </cell>
          <cell r="G536" t="str">
            <v>=HYPERLINK("http://www.bangkit.com/images/2339.jpg","CLICK HERE")</v>
          </cell>
          <cell r="H536">
            <v>2.99</v>
          </cell>
          <cell r="I536">
            <v>2.4900000000000002</v>
          </cell>
          <cell r="J536">
            <v>1.6</v>
          </cell>
          <cell r="K536">
            <v>1.2</v>
          </cell>
          <cell r="L536">
            <v>0.95</v>
          </cell>
          <cell r="M536">
            <v>0.79</v>
          </cell>
          <cell r="N536">
            <v>0.79</v>
          </cell>
          <cell r="O536" t="str">
            <v>CS-144-24-1</v>
          </cell>
          <cell r="P536">
            <v>42</v>
          </cell>
          <cell r="Q536">
            <v>144</v>
          </cell>
          <cell r="R536">
            <v>19.5</v>
          </cell>
          <cell r="S536">
            <v>13</v>
          </cell>
          <cell r="T536">
            <v>12.5</v>
          </cell>
          <cell r="U536" t="str">
            <v>1.833770</v>
          </cell>
          <cell r="V536">
            <v>19.04</v>
          </cell>
          <cell r="W536" t="str">
            <v>20764608023390</v>
          </cell>
          <cell r="X536">
            <v>24</v>
          </cell>
        </row>
        <row r="537">
          <cell r="B537">
            <v>2343</v>
          </cell>
          <cell r="C537" t="str">
            <v>BAZIC Fluorescent Highlighters w/ Pocket Clip (3/Pack)</v>
          </cell>
          <cell r="D537" t="str">
            <v>HIGHLIGHTERS</v>
          </cell>
          <cell r="E537" t="str">
            <v>CHINA</v>
          </cell>
          <cell r="F537">
            <v>13402</v>
          </cell>
          <cell r="G537" t="str">
            <v>=HYPERLINK("http://www.bangkit.com/images/2343.jpg","CLICK HERE")</v>
          </cell>
          <cell r="H537">
            <v>2.99</v>
          </cell>
          <cell r="I537">
            <v>2.69</v>
          </cell>
          <cell r="J537">
            <v>1.7</v>
          </cell>
          <cell r="K537">
            <v>1.3</v>
          </cell>
          <cell r="L537">
            <v>0.85</v>
          </cell>
          <cell r="M537">
            <v>0.69</v>
          </cell>
          <cell r="N537">
            <v>0.59</v>
          </cell>
          <cell r="O537" t="str">
            <v>CS-144-24-1</v>
          </cell>
          <cell r="P537">
            <v>30</v>
          </cell>
          <cell r="Q537">
            <v>144</v>
          </cell>
          <cell r="R537">
            <v>23</v>
          </cell>
          <cell r="S537">
            <v>14.75</v>
          </cell>
          <cell r="T537">
            <v>12</v>
          </cell>
          <cell r="U537" t="str">
            <v>2.355900</v>
          </cell>
          <cell r="V537">
            <v>24.46</v>
          </cell>
          <cell r="W537" t="str">
            <v>20764608023437</v>
          </cell>
          <cell r="X537">
            <v>24</v>
          </cell>
        </row>
        <row r="538">
          <cell r="B538">
            <v>2344</v>
          </cell>
          <cell r="C538" t="str">
            <v>BAZIC Fluorescent Highlighters w/ Pocket Clip (4/Pack)</v>
          </cell>
          <cell r="D538" t="str">
            <v>HIGHLIGHTERS</v>
          </cell>
          <cell r="E538" t="str">
            <v>CHINA</v>
          </cell>
          <cell r="F538">
            <v>11389</v>
          </cell>
          <cell r="G538" t="str">
            <v>=HYPERLINK("http://www.bangkit.com/images/2344.jpg","CLICK HERE")</v>
          </cell>
          <cell r="H538">
            <v>2.99</v>
          </cell>
          <cell r="I538">
            <v>2.69</v>
          </cell>
          <cell r="J538">
            <v>1.95</v>
          </cell>
          <cell r="K538">
            <v>1.5</v>
          </cell>
          <cell r="L538">
            <v>1.3</v>
          </cell>
          <cell r="M538">
            <v>1</v>
          </cell>
          <cell r="N538">
            <v>0.8</v>
          </cell>
          <cell r="O538" t="str">
            <v>CS-144-24-1</v>
          </cell>
          <cell r="P538">
            <v>24</v>
          </cell>
          <cell r="Q538">
            <v>144</v>
          </cell>
          <cell r="R538">
            <v>19.75</v>
          </cell>
          <cell r="S538">
            <v>19</v>
          </cell>
          <cell r="T538">
            <v>10.5</v>
          </cell>
          <cell r="U538" t="str">
            <v>2.280160</v>
          </cell>
          <cell r="V538">
            <v>27.78</v>
          </cell>
          <cell r="W538" t="str">
            <v>20764608023444</v>
          </cell>
          <cell r="X538">
            <v>24</v>
          </cell>
        </row>
        <row r="539">
          <cell r="B539">
            <v>2345</v>
          </cell>
          <cell r="C539" t="str">
            <v>BAZIC Pastel Highlighters w/ Pocket Clip (3/Pack)</v>
          </cell>
          <cell r="D539" t="str">
            <v>HIGHLIGHTERS</v>
          </cell>
          <cell r="E539" t="str">
            <v>CHINA</v>
          </cell>
          <cell r="F539">
            <v>25616</v>
          </cell>
          <cell r="G539" t="str">
            <v>=HYPERLINK("http://www.bangkit.com/images/2345.jpg","CLICK HERE")</v>
          </cell>
          <cell r="H539">
            <v>2.99</v>
          </cell>
          <cell r="I539">
            <v>2.69</v>
          </cell>
          <cell r="J539">
            <v>1.7</v>
          </cell>
          <cell r="K539">
            <v>1.3</v>
          </cell>
          <cell r="L539">
            <v>0.85</v>
          </cell>
          <cell r="M539">
            <v>0.69</v>
          </cell>
          <cell r="N539">
            <v>0.59</v>
          </cell>
          <cell r="O539" t="str">
            <v>CS-144-24-1</v>
          </cell>
          <cell r="P539">
            <v>24</v>
          </cell>
          <cell r="Q539">
            <v>144</v>
          </cell>
          <cell r="R539">
            <v>23.5</v>
          </cell>
          <cell r="S539">
            <v>14.75</v>
          </cell>
          <cell r="T539">
            <v>12</v>
          </cell>
          <cell r="U539" t="str">
            <v>2.407120</v>
          </cell>
          <cell r="V539">
            <v>24.26</v>
          </cell>
          <cell r="W539" t="str">
            <v>20764608023451</v>
          </cell>
          <cell r="X539">
            <v>24</v>
          </cell>
        </row>
        <row r="540">
          <cell r="B540">
            <v>2346</v>
          </cell>
          <cell r="C540" t="str">
            <v>BAZIC Pastel Highlighters w/ Pocket Clip (4/Pack)</v>
          </cell>
          <cell r="D540" t="str">
            <v>HIGHLIGHTERS</v>
          </cell>
          <cell r="E540" t="str">
            <v>CHINA</v>
          </cell>
          <cell r="F540">
            <v>12733</v>
          </cell>
          <cell r="G540" t="str">
            <v>=HYPERLINK("http://www.bangkit.com/images/2346.jpg","CLICK HERE")</v>
          </cell>
          <cell r="H540">
            <v>2.99</v>
          </cell>
          <cell r="I540">
            <v>2.69</v>
          </cell>
          <cell r="J540">
            <v>1.95</v>
          </cell>
          <cell r="K540">
            <v>1.5</v>
          </cell>
          <cell r="L540">
            <v>1.3</v>
          </cell>
          <cell r="M540">
            <v>1</v>
          </cell>
          <cell r="N540">
            <v>0.8</v>
          </cell>
          <cell r="O540" t="str">
            <v>CS-144-24-1</v>
          </cell>
          <cell r="P540">
            <v>24</v>
          </cell>
          <cell r="Q540">
            <v>144</v>
          </cell>
          <cell r="R540">
            <v>20</v>
          </cell>
          <cell r="S540">
            <v>19.25</v>
          </cell>
          <cell r="T540">
            <v>10.25</v>
          </cell>
          <cell r="U540" t="str">
            <v>2.283710</v>
          </cell>
          <cell r="V540">
            <v>27.48</v>
          </cell>
          <cell r="W540" t="str">
            <v>20764608023468</v>
          </cell>
          <cell r="X540">
            <v>24</v>
          </cell>
        </row>
        <row r="541">
          <cell r="B541">
            <v>2350</v>
          </cell>
          <cell r="C541" t="str">
            <v>BAZIC Desk Style Fluorescent Highlighters (4/Pack)</v>
          </cell>
          <cell r="D541" t="str">
            <v>HIGHLIGHTERS</v>
          </cell>
          <cell r="E541" t="str">
            <v>CHINA</v>
          </cell>
          <cell r="F541">
            <v>16795</v>
          </cell>
          <cell r="G541" t="str">
            <v>=HYPERLINK("http://www.bangkit.com/images/2350.jpg","CLICK HERE")</v>
          </cell>
          <cell r="H541">
            <v>3.99</v>
          </cell>
          <cell r="I541">
            <v>3.59</v>
          </cell>
          <cell r="J541">
            <v>1.95</v>
          </cell>
          <cell r="K541">
            <v>1.5</v>
          </cell>
          <cell r="L541">
            <v>1.3</v>
          </cell>
          <cell r="M541">
            <v>1</v>
          </cell>
          <cell r="N541">
            <v>0.8</v>
          </cell>
          <cell r="O541" t="str">
            <v>CS-144-24-1</v>
          </cell>
          <cell r="P541">
            <v>28</v>
          </cell>
          <cell r="Q541">
            <v>144</v>
          </cell>
          <cell r="R541">
            <v>20.5</v>
          </cell>
          <cell r="S541">
            <v>15.5</v>
          </cell>
          <cell r="T541">
            <v>12.75</v>
          </cell>
          <cell r="U541" t="str">
            <v>2.344510</v>
          </cell>
          <cell r="V541">
            <v>25.76</v>
          </cell>
          <cell r="W541" t="str">
            <v>20764608023505</v>
          </cell>
          <cell r="X541">
            <v>24</v>
          </cell>
        </row>
        <row r="542">
          <cell r="B542">
            <v>2351</v>
          </cell>
          <cell r="C542" t="str">
            <v>BAZIC Yellow Desk Style Fluorescent Highlighters (4/Pack)</v>
          </cell>
          <cell r="D542" t="str">
            <v>HIGHLIGHTERS</v>
          </cell>
          <cell r="E542" t="str">
            <v>CHINA</v>
          </cell>
          <cell r="F542">
            <v>22759</v>
          </cell>
          <cell r="G542" t="str">
            <v>=HYPERLINK("http://www.bangkit.com/images/2351.jpg","CLICK HERE")</v>
          </cell>
          <cell r="H542">
            <v>3.99</v>
          </cell>
          <cell r="I542">
            <v>3.59</v>
          </cell>
          <cell r="J542">
            <v>1.95</v>
          </cell>
          <cell r="K542">
            <v>1.5</v>
          </cell>
          <cell r="L542">
            <v>1.3</v>
          </cell>
          <cell r="M542">
            <v>1</v>
          </cell>
          <cell r="N542">
            <v>0.8</v>
          </cell>
          <cell r="O542" t="str">
            <v>CS-144-24-1</v>
          </cell>
          <cell r="P542">
            <v>28</v>
          </cell>
          <cell r="Q542">
            <v>144</v>
          </cell>
          <cell r="R542">
            <v>20.5</v>
          </cell>
          <cell r="S542">
            <v>15.25</v>
          </cell>
          <cell r="T542">
            <v>12.5</v>
          </cell>
          <cell r="U542" t="str">
            <v>2.261470</v>
          </cell>
          <cell r="V542">
            <v>25.64</v>
          </cell>
          <cell r="W542" t="str">
            <v>20764608023512</v>
          </cell>
          <cell r="X542">
            <v>24</v>
          </cell>
        </row>
        <row r="543">
          <cell r="B543">
            <v>2352</v>
          </cell>
          <cell r="C543" t="str">
            <v>BAZIC Assorted Fluorescent Highlighter (4/pack)</v>
          </cell>
          <cell r="D543" t="str">
            <v>NEW ITEMS</v>
          </cell>
          <cell r="E543" t="str">
            <v>CHINA</v>
          </cell>
          <cell r="F543">
            <v>0</v>
          </cell>
          <cell r="G543" t="str">
            <v>=HYPERLINK("http://www.bazicproducts.com/images/4438.jpg","CLICK HERE")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0.79</v>
          </cell>
          <cell r="N543">
            <v>0.69</v>
          </cell>
          <cell r="O543" t="str">
            <v>CS-144-24-1</v>
          </cell>
          <cell r="P543">
            <v>40</v>
          </cell>
          <cell r="Q543">
            <v>144</v>
          </cell>
          <cell r="R543">
            <v>0</v>
          </cell>
          <cell r="S543">
            <v>0</v>
          </cell>
          <cell r="T543">
            <v>0</v>
          </cell>
          <cell r="U543" t="str">
            <v>0.000000</v>
          </cell>
          <cell r="V543">
            <v>0</v>
          </cell>
          <cell r="W543" t="str">
            <v>20764608044388</v>
          </cell>
          <cell r="X543">
            <v>24</v>
          </cell>
        </row>
        <row r="544">
          <cell r="B544">
            <v>2353</v>
          </cell>
          <cell r="C544" t="str">
            <v>BAZIC Yellow Highlighter (4/pack)</v>
          </cell>
          <cell r="D544" t="str">
            <v>NEW ITEMS</v>
          </cell>
          <cell r="E544" t="str">
            <v>CHINA</v>
          </cell>
          <cell r="F544">
            <v>0</v>
          </cell>
          <cell r="G544" t="str">
            <v>=HYPERLINK("http://www.bazicproducts.com/images/4439.jpg","CLICK HERE")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0.79</v>
          </cell>
          <cell r="N544">
            <v>0.69</v>
          </cell>
          <cell r="O544" t="str">
            <v>CS-144-24-1</v>
          </cell>
          <cell r="P544">
            <v>45</v>
          </cell>
          <cell r="Q544">
            <v>144</v>
          </cell>
          <cell r="R544">
            <v>0</v>
          </cell>
          <cell r="S544">
            <v>0</v>
          </cell>
          <cell r="T544">
            <v>0</v>
          </cell>
          <cell r="U544" t="str">
            <v>0.000000</v>
          </cell>
          <cell r="V544">
            <v>0</v>
          </cell>
          <cell r="W544" t="str">
            <v>20764608044395</v>
          </cell>
          <cell r="X544">
            <v>24</v>
          </cell>
        </row>
        <row r="545">
          <cell r="B545">
            <v>2354</v>
          </cell>
          <cell r="C545" t="str">
            <v>BAZIC Assorted Pastel Highlighter (4/pack)</v>
          </cell>
          <cell r="D545" t="str">
            <v>NEW ITEMS</v>
          </cell>
          <cell r="E545" t="str">
            <v>CHINA</v>
          </cell>
          <cell r="F545">
            <v>0</v>
          </cell>
          <cell r="G545" t="str">
            <v>=HYPERLINK("http://www.bazicproducts.com/images/4440.jpg","CLICK HERE")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0.79</v>
          </cell>
          <cell r="N545">
            <v>0.69</v>
          </cell>
          <cell r="O545" t="str">
            <v>CS-144-24-1</v>
          </cell>
          <cell r="P545">
            <v>30</v>
          </cell>
          <cell r="Q545">
            <v>144</v>
          </cell>
          <cell r="R545">
            <v>0</v>
          </cell>
          <cell r="S545">
            <v>0</v>
          </cell>
          <cell r="T545">
            <v>0</v>
          </cell>
          <cell r="U545" t="str">
            <v>0.000000</v>
          </cell>
          <cell r="V545">
            <v>0</v>
          </cell>
          <cell r="W545" t="str">
            <v>20764608044401</v>
          </cell>
          <cell r="X545">
            <v>24</v>
          </cell>
        </row>
        <row r="546">
          <cell r="B546">
            <v>240</v>
          </cell>
          <cell r="C546" t="str">
            <v>BAZIC Magnetic Paper Clips Holder w/ Asst. Color No.1 Paper Clip</v>
          </cell>
          <cell r="D546" t="str">
            <v>CLIPS &amp; PINS</v>
          </cell>
          <cell r="E546" t="str">
            <v>CHINA</v>
          </cell>
          <cell r="F546">
            <v>6058</v>
          </cell>
          <cell r="G546" t="str">
            <v>=HYPERLINK("http://www.bangkit.com/images/240.jpg","CLICK HERE")</v>
          </cell>
          <cell r="H546">
            <v>2.99</v>
          </cell>
          <cell r="I546">
            <v>2.69</v>
          </cell>
          <cell r="J546">
            <v>1.7</v>
          </cell>
          <cell r="K546">
            <v>1.3</v>
          </cell>
          <cell r="L546">
            <v>0.95</v>
          </cell>
          <cell r="M546">
            <v>0.79</v>
          </cell>
          <cell r="N546">
            <v>0.69</v>
          </cell>
          <cell r="O546" t="str">
            <v>CS-144-24-1</v>
          </cell>
          <cell r="P546">
            <v>16</v>
          </cell>
          <cell r="Q546">
            <v>144</v>
          </cell>
          <cell r="R546">
            <v>25.25</v>
          </cell>
          <cell r="S546">
            <v>17.25</v>
          </cell>
          <cell r="T546">
            <v>15.25</v>
          </cell>
          <cell r="U546" t="str">
            <v>3.843940</v>
          </cell>
          <cell r="V546">
            <v>31.26</v>
          </cell>
          <cell r="W546" t="str">
            <v>20764608002401</v>
          </cell>
          <cell r="X546">
            <v>24</v>
          </cell>
        </row>
        <row r="547">
          <cell r="B547">
            <v>2402</v>
          </cell>
          <cell r="C547" t="str">
            <v>BAZIC 12 Color &amp; 12 White Chalk w/ Eraser Set</v>
          </cell>
          <cell r="D547" t="str">
            <v>CHALK</v>
          </cell>
          <cell r="E547" t="str">
            <v>CHINA</v>
          </cell>
          <cell r="F547">
            <v>17049</v>
          </cell>
          <cell r="G547" t="str">
            <v>=HYPERLINK("http://www.bangkit.com/images/2402.jpg","CLICK HERE")</v>
          </cell>
          <cell r="H547">
            <v>2.99</v>
          </cell>
          <cell r="I547">
            <v>2.69</v>
          </cell>
          <cell r="J547">
            <v>1.7</v>
          </cell>
          <cell r="K547">
            <v>1.3</v>
          </cell>
          <cell r="L547">
            <v>0.95</v>
          </cell>
          <cell r="M547">
            <v>0.75</v>
          </cell>
          <cell r="N547">
            <v>0.65</v>
          </cell>
          <cell r="O547" t="str">
            <v>CS-72-24-1</v>
          </cell>
          <cell r="P547">
            <v>25</v>
          </cell>
          <cell r="Q547">
            <v>72</v>
          </cell>
          <cell r="R547">
            <v>23.75</v>
          </cell>
          <cell r="S547">
            <v>14.75</v>
          </cell>
          <cell r="T547">
            <v>14.5</v>
          </cell>
          <cell r="U547" t="str">
            <v>2.939540</v>
          </cell>
          <cell r="V547">
            <v>30.66</v>
          </cell>
          <cell r="W547" t="str">
            <v>20764608024021</v>
          </cell>
          <cell r="X547">
            <v>24</v>
          </cell>
        </row>
        <row r="548">
          <cell r="B548">
            <v>2403</v>
          </cell>
          <cell r="C548" t="str">
            <v>BAZIC White Chalk (20/Bucket)</v>
          </cell>
          <cell r="D548" t="str">
            <v>CHALK</v>
          </cell>
          <cell r="E548" t="str">
            <v>CHINA</v>
          </cell>
          <cell r="F548">
            <v>11359</v>
          </cell>
          <cell r="G548" t="str">
            <v>=HYPERLINK("http://www.bangkit.com/images/2403.jpg","CLICK HERE")</v>
          </cell>
          <cell r="H548">
            <v>1.99</v>
          </cell>
          <cell r="I548">
            <v>1.79</v>
          </cell>
          <cell r="J548">
            <v>1.2</v>
          </cell>
          <cell r="K548">
            <v>0.89</v>
          </cell>
          <cell r="L548">
            <v>0.75</v>
          </cell>
          <cell r="M548">
            <v>0.59</v>
          </cell>
          <cell r="N548">
            <v>0.49</v>
          </cell>
          <cell r="O548" t="str">
            <v>CS-72-24-1</v>
          </cell>
          <cell r="P548">
            <v>48</v>
          </cell>
          <cell r="Q548">
            <v>72</v>
          </cell>
          <cell r="R548">
            <v>24.25</v>
          </cell>
          <cell r="S548">
            <v>10.25</v>
          </cell>
          <cell r="T548">
            <v>8.25</v>
          </cell>
          <cell r="U548" t="str">
            <v>1.186710</v>
          </cell>
          <cell r="V548">
            <v>20.7</v>
          </cell>
          <cell r="W548" t="str">
            <v>20764608024038</v>
          </cell>
          <cell r="X548">
            <v>24</v>
          </cell>
        </row>
        <row r="549">
          <cell r="B549">
            <v>2404</v>
          </cell>
          <cell r="C549" t="str">
            <v>BAZIC Color Chalk (20/Bucket)</v>
          </cell>
          <cell r="D549" t="str">
            <v>CHALK</v>
          </cell>
          <cell r="E549" t="str">
            <v>CHINA</v>
          </cell>
          <cell r="F549">
            <v>13896</v>
          </cell>
          <cell r="G549" t="str">
            <v>=HYPERLINK("http://www.bangkit.com/images/2404.jpg","CLICK HERE")</v>
          </cell>
          <cell r="H549">
            <v>1.99</v>
          </cell>
          <cell r="I549">
            <v>1.79</v>
          </cell>
          <cell r="J549">
            <v>1.3</v>
          </cell>
          <cell r="K549">
            <v>0.99</v>
          </cell>
          <cell r="L549">
            <v>0.79</v>
          </cell>
          <cell r="M549">
            <v>0.65</v>
          </cell>
          <cell r="N549">
            <v>0.55000000000000004</v>
          </cell>
          <cell r="O549" t="str">
            <v>CS-72-24-1</v>
          </cell>
          <cell r="P549">
            <v>48</v>
          </cell>
          <cell r="Q549">
            <v>72</v>
          </cell>
          <cell r="R549">
            <v>24.25</v>
          </cell>
          <cell r="S549">
            <v>10.25</v>
          </cell>
          <cell r="T549">
            <v>8.25</v>
          </cell>
          <cell r="U549" t="str">
            <v>1.186710</v>
          </cell>
          <cell r="V549">
            <v>20.62</v>
          </cell>
          <cell r="W549" t="str">
            <v>20764608024045</v>
          </cell>
          <cell r="X549">
            <v>24</v>
          </cell>
        </row>
        <row r="550">
          <cell r="B550">
            <v>2410</v>
          </cell>
          <cell r="C550" t="str">
            <v>BAZIC 6 Jumbo Sidewalk Chalks</v>
          </cell>
          <cell r="D550" t="str">
            <v>CHALK</v>
          </cell>
          <cell r="E550" t="str">
            <v>CHINA</v>
          </cell>
          <cell r="F550">
            <v>16876</v>
          </cell>
          <cell r="G550" t="str">
            <v>=HYPERLINK("http://www.bangkit.com/images/2410.jpg","CLICK HERE")</v>
          </cell>
          <cell r="H550">
            <v>2.99</v>
          </cell>
          <cell r="I550">
            <v>2.69</v>
          </cell>
          <cell r="J550">
            <v>1.7</v>
          </cell>
          <cell r="K550">
            <v>1.3</v>
          </cell>
          <cell r="L550">
            <v>0.85</v>
          </cell>
          <cell r="M550">
            <v>0.69</v>
          </cell>
          <cell r="N550">
            <v>0.59</v>
          </cell>
          <cell r="O550" t="str">
            <v>CS-72-24-1</v>
          </cell>
          <cell r="P550">
            <v>36</v>
          </cell>
          <cell r="Q550">
            <v>72</v>
          </cell>
          <cell r="R550">
            <v>19.25</v>
          </cell>
          <cell r="S550">
            <v>14.75</v>
          </cell>
          <cell r="T550">
            <v>10.25</v>
          </cell>
          <cell r="U550" t="str">
            <v>1.684240</v>
          </cell>
          <cell r="V550">
            <v>38.46</v>
          </cell>
          <cell r="W550" t="str">
            <v>20764608024106</v>
          </cell>
          <cell r="X550">
            <v>24</v>
          </cell>
        </row>
        <row r="551">
          <cell r="B551">
            <v>250</v>
          </cell>
          <cell r="C551" t="str">
            <v>BAZIC 1/2" Brass-Plated Fasteners (100/Pack)</v>
          </cell>
          <cell r="D551" t="str">
            <v>CLIPS &amp; PINS</v>
          </cell>
          <cell r="E551" t="str">
            <v>CHINA</v>
          </cell>
          <cell r="F551">
            <v>14226</v>
          </cell>
          <cell r="G551" t="str">
            <v>=HYPERLINK("http://www.bangkit.com/images/250.jpg","CLICK HERE")</v>
          </cell>
          <cell r="H551">
            <v>1.99</v>
          </cell>
          <cell r="I551">
            <v>1.79</v>
          </cell>
          <cell r="J551">
            <v>1.2</v>
          </cell>
          <cell r="K551">
            <v>0.89</v>
          </cell>
          <cell r="L551">
            <v>0.75</v>
          </cell>
          <cell r="M551">
            <v>0.59</v>
          </cell>
          <cell r="N551">
            <v>0.49</v>
          </cell>
          <cell r="O551" t="str">
            <v>CS-144-24-1</v>
          </cell>
          <cell r="P551">
            <v>60</v>
          </cell>
          <cell r="Q551">
            <v>144</v>
          </cell>
          <cell r="R551">
            <v>16.5</v>
          </cell>
          <cell r="S551">
            <v>11</v>
          </cell>
          <cell r="T551">
            <v>9.75</v>
          </cell>
          <cell r="U551" t="str">
            <v>1.024090</v>
          </cell>
          <cell r="V551">
            <v>11.96</v>
          </cell>
          <cell r="W551" t="str">
            <v>20764608002500</v>
          </cell>
          <cell r="X551">
            <v>24</v>
          </cell>
        </row>
        <row r="552">
          <cell r="B552">
            <v>2501</v>
          </cell>
          <cell r="C552" t="str">
            <v>BAZIC 8 Color Premium Jumbo Triangle Crayons</v>
          </cell>
          <cell r="D552" t="str">
            <v>CRAYONS</v>
          </cell>
          <cell r="E552" t="str">
            <v>CHINA</v>
          </cell>
          <cell r="F552">
            <v>38874</v>
          </cell>
          <cell r="G552" t="str">
            <v>=HYPERLINK("http://www.bangkit.com/images/2501.jpg","CLICK HERE")</v>
          </cell>
          <cell r="H552">
            <v>2.99</v>
          </cell>
          <cell r="I552">
            <v>2.69</v>
          </cell>
          <cell r="J552">
            <v>1.2</v>
          </cell>
          <cell r="K552">
            <v>0.89</v>
          </cell>
          <cell r="L552">
            <v>0.75</v>
          </cell>
          <cell r="M552">
            <v>0.59</v>
          </cell>
          <cell r="N552">
            <v>0.49</v>
          </cell>
          <cell r="O552" t="str">
            <v>CS-72-24-1</v>
          </cell>
          <cell r="P552">
            <v>100</v>
          </cell>
          <cell r="Q552">
            <v>72</v>
          </cell>
          <cell r="R552">
            <v>12.75</v>
          </cell>
          <cell r="S552">
            <v>9.25</v>
          </cell>
          <cell r="T552">
            <v>9</v>
          </cell>
          <cell r="U552" t="str">
            <v>0.614260</v>
          </cell>
          <cell r="V552">
            <v>15.78</v>
          </cell>
          <cell r="W552" t="str">
            <v>20764608025011</v>
          </cell>
          <cell r="X552">
            <v>24</v>
          </cell>
        </row>
        <row r="553">
          <cell r="B553">
            <v>2504</v>
          </cell>
          <cell r="C553" t="str">
            <v>OFFER ITEM #2505</v>
          </cell>
          <cell r="D553" t="str">
            <v>DISCONTINUE</v>
          </cell>
          <cell r="E553" t="str">
            <v>CHINA</v>
          </cell>
          <cell r="F553">
            <v>0</v>
          </cell>
          <cell r="G553" t="str">
            <v>=HYPERLINK("http://www.bangkit.com/images/2504.jpg","CLICK HERE")</v>
          </cell>
          <cell r="H553">
            <v>1.99</v>
          </cell>
          <cell r="I553">
            <v>1.79</v>
          </cell>
          <cell r="J553">
            <v>1.2</v>
          </cell>
          <cell r="K553">
            <v>0.89</v>
          </cell>
          <cell r="L553">
            <v>0.75</v>
          </cell>
          <cell r="M553">
            <v>0.59</v>
          </cell>
          <cell r="N553">
            <v>0.49</v>
          </cell>
          <cell r="O553" t="str">
            <v>CS-144-24-1</v>
          </cell>
          <cell r="P553">
            <v>45</v>
          </cell>
          <cell r="Q553">
            <v>144</v>
          </cell>
          <cell r="R553">
            <v>16</v>
          </cell>
          <cell r="S553">
            <v>16</v>
          </cell>
          <cell r="T553">
            <v>9</v>
          </cell>
          <cell r="U553" t="str">
            <v>1.333330</v>
          </cell>
          <cell r="V553">
            <v>19.22</v>
          </cell>
          <cell r="W553" t="str">
            <v>20764608025042</v>
          </cell>
          <cell r="X553">
            <v>24</v>
          </cell>
        </row>
        <row r="554">
          <cell r="B554">
            <v>2505</v>
          </cell>
          <cell r="C554" t="str">
            <v>BAZIC 10 Color Mini Twist-Up Propelling Crayons</v>
          </cell>
          <cell r="D554" t="str">
            <v>CRAYONS</v>
          </cell>
          <cell r="E554" t="str">
            <v>CHINA</v>
          </cell>
          <cell r="F554">
            <v>7966</v>
          </cell>
          <cell r="G554" t="str">
            <v>=HYPERLINK("http://www.bangkit.com/images/2505.jpg","CLICK HERE")</v>
          </cell>
          <cell r="H554">
            <v>2.99</v>
          </cell>
          <cell r="I554">
            <v>2.69</v>
          </cell>
          <cell r="J554">
            <v>1.7</v>
          </cell>
          <cell r="K554">
            <v>1.3</v>
          </cell>
          <cell r="L554">
            <v>0.95</v>
          </cell>
          <cell r="M554">
            <v>0.79</v>
          </cell>
          <cell r="N554">
            <v>0.69</v>
          </cell>
          <cell r="O554" t="str">
            <v>CS-144-24-1</v>
          </cell>
          <cell r="P554">
            <v>54</v>
          </cell>
          <cell r="Q554">
            <v>144</v>
          </cell>
          <cell r="R554">
            <v>19</v>
          </cell>
          <cell r="S554">
            <v>11.75</v>
          </cell>
          <cell r="T554">
            <v>9.75</v>
          </cell>
          <cell r="U554" t="str">
            <v>1.259660</v>
          </cell>
          <cell r="V554">
            <v>23.14</v>
          </cell>
          <cell r="W554" t="str">
            <v>20764608025059</v>
          </cell>
          <cell r="X554">
            <v>24</v>
          </cell>
        </row>
        <row r="555">
          <cell r="B555">
            <v>2506</v>
          </cell>
          <cell r="C555" t="str">
            <v>BAZIC 8 Color Twist-Up Propelling Crayons</v>
          </cell>
          <cell r="D555" t="str">
            <v>CRAYONS</v>
          </cell>
          <cell r="E555" t="str">
            <v>CHINA</v>
          </cell>
          <cell r="F555">
            <v>4973</v>
          </cell>
          <cell r="G555" t="str">
            <v>=HYPERLINK("http://www.bangkit.com/images/2506.jpg","CLICK HERE")</v>
          </cell>
          <cell r="H555">
            <v>2.99</v>
          </cell>
          <cell r="I555">
            <v>2.69</v>
          </cell>
          <cell r="J555">
            <v>1.7</v>
          </cell>
          <cell r="K555">
            <v>1.3</v>
          </cell>
          <cell r="L555">
            <v>0.95</v>
          </cell>
          <cell r="M555">
            <v>0.79</v>
          </cell>
          <cell r="N555">
            <v>0.69</v>
          </cell>
          <cell r="O555" t="str">
            <v>CS-144-24-1</v>
          </cell>
          <cell r="P555">
            <v>40</v>
          </cell>
          <cell r="Q555">
            <v>144</v>
          </cell>
          <cell r="R555">
            <v>17.5</v>
          </cell>
          <cell r="S555">
            <v>16.25</v>
          </cell>
          <cell r="T555">
            <v>9</v>
          </cell>
          <cell r="U555" t="str">
            <v>1.481120</v>
          </cell>
          <cell r="V555">
            <v>29.46</v>
          </cell>
          <cell r="W555" t="str">
            <v>20764608025066</v>
          </cell>
          <cell r="X555">
            <v>24</v>
          </cell>
        </row>
        <row r="556">
          <cell r="B556">
            <v>251</v>
          </cell>
          <cell r="C556" t="str">
            <v>BAZIC 1" Brass-Plated Fasteners (100/Pack)</v>
          </cell>
          <cell r="D556" t="str">
            <v>CLIPS &amp; PINS</v>
          </cell>
          <cell r="E556" t="str">
            <v>CHINA</v>
          </cell>
          <cell r="F556">
            <v>34339</v>
          </cell>
          <cell r="G556" t="str">
            <v>=HYPERLINK("http://www.bangkit.com/images/251.jpg","CLICK HERE")</v>
          </cell>
          <cell r="H556">
            <v>2.99</v>
          </cell>
          <cell r="I556">
            <v>2.69</v>
          </cell>
          <cell r="J556">
            <v>1.7</v>
          </cell>
          <cell r="K556">
            <v>1.3</v>
          </cell>
          <cell r="L556">
            <v>0.85</v>
          </cell>
          <cell r="M556">
            <v>0.69</v>
          </cell>
          <cell r="N556">
            <v>0.59</v>
          </cell>
          <cell r="O556" t="str">
            <v>CS-144-24-1</v>
          </cell>
          <cell r="P556">
            <v>60</v>
          </cell>
          <cell r="Q556">
            <v>144</v>
          </cell>
          <cell r="R556">
            <v>16.5</v>
          </cell>
          <cell r="S556">
            <v>11.25</v>
          </cell>
          <cell r="T556">
            <v>11</v>
          </cell>
          <cell r="U556" t="str">
            <v>1.181640</v>
          </cell>
          <cell r="V556">
            <v>18</v>
          </cell>
          <cell r="W556" t="str">
            <v>20764608002517</v>
          </cell>
          <cell r="X556">
            <v>24</v>
          </cell>
        </row>
        <row r="557">
          <cell r="B557">
            <v>2511</v>
          </cell>
          <cell r="C557" t="str">
            <v>BAZIC 24 Color Premium Crayons</v>
          </cell>
          <cell r="D557" t="str">
            <v>CRAYONS</v>
          </cell>
          <cell r="E557" t="str">
            <v>CHINA</v>
          </cell>
          <cell r="F557">
            <v>85847</v>
          </cell>
          <cell r="G557" t="str">
            <v>=HYPERLINK("http://www.bangkit.com/images/2511.jpg","CLICK HERE")</v>
          </cell>
          <cell r="H557">
            <v>1.99</v>
          </cell>
          <cell r="I557">
            <v>1.79</v>
          </cell>
          <cell r="J557">
            <v>1</v>
          </cell>
          <cell r="K557">
            <v>0.75</v>
          </cell>
          <cell r="L557">
            <v>0.59</v>
          </cell>
          <cell r="M557">
            <v>0.49</v>
          </cell>
          <cell r="N557">
            <v>0.39</v>
          </cell>
          <cell r="O557" t="str">
            <v>CS-72-24-1</v>
          </cell>
          <cell r="P557">
            <v>60</v>
          </cell>
          <cell r="Q557">
            <v>72</v>
          </cell>
          <cell r="R557">
            <v>17.75</v>
          </cell>
          <cell r="S557">
            <v>8.5</v>
          </cell>
          <cell r="T557">
            <v>7.75</v>
          </cell>
          <cell r="U557" t="str">
            <v>0.676670</v>
          </cell>
          <cell r="V557">
            <v>20.72</v>
          </cell>
          <cell r="W557" t="str">
            <v>20764608025110</v>
          </cell>
          <cell r="X557">
            <v>24</v>
          </cell>
        </row>
        <row r="558">
          <cell r="B558">
            <v>2512</v>
          </cell>
          <cell r="C558" t="str">
            <v>BAZIC 8 Color Premium Super Jumbo Crayons</v>
          </cell>
          <cell r="D558" t="str">
            <v>CRAYONS</v>
          </cell>
          <cell r="E558" t="str">
            <v>CHINA</v>
          </cell>
          <cell r="F558">
            <v>16922</v>
          </cell>
          <cell r="G558" t="str">
            <v>=HYPERLINK("http://www.bangkit.com/images/2512.jpg","CLICK HERE")</v>
          </cell>
          <cell r="H558">
            <v>2.99</v>
          </cell>
          <cell r="I558">
            <v>2.69</v>
          </cell>
          <cell r="J558">
            <v>1.2</v>
          </cell>
          <cell r="K558">
            <v>0.89</v>
          </cell>
          <cell r="L558">
            <v>0.75</v>
          </cell>
          <cell r="M558">
            <v>0.59</v>
          </cell>
          <cell r="N558">
            <v>0.49</v>
          </cell>
          <cell r="O558" t="str">
            <v>CS-72-24-1</v>
          </cell>
          <cell r="P558">
            <v>60</v>
          </cell>
          <cell r="Q558">
            <v>72</v>
          </cell>
          <cell r="R558">
            <v>13.75</v>
          </cell>
          <cell r="S558">
            <v>11.5</v>
          </cell>
          <cell r="T558">
            <v>10.25</v>
          </cell>
          <cell r="U558" t="str">
            <v>0.937950</v>
          </cell>
          <cell r="V558">
            <v>31.8</v>
          </cell>
          <cell r="W558" t="str">
            <v>20764608025127</v>
          </cell>
          <cell r="X558">
            <v>24</v>
          </cell>
        </row>
        <row r="559">
          <cell r="B559">
            <v>2513</v>
          </cell>
          <cell r="C559" t="str">
            <v>OFFER ITEM #2516</v>
          </cell>
          <cell r="D559" t="str">
            <v>DISCONTINUE</v>
          </cell>
          <cell r="E559" t="str">
            <v>CHINA</v>
          </cell>
          <cell r="F559">
            <v>0</v>
          </cell>
          <cell r="G559" t="str">
            <v>=HYPERLINK("http://www.bangkit.com/images/2513.jpg","CLICK HERE")</v>
          </cell>
          <cell r="H559">
            <v>2.99</v>
          </cell>
          <cell r="I559">
            <v>2.4900000000000002</v>
          </cell>
          <cell r="J559">
            <v>1.95</v>
          </cell>
          <cell r="K559">
            <v>1.5</v>
          </cell>
          <cell r="L559">
            <v>1.2</v>
          </cell>
          <cell r="M559">
            <v>1</v>
          </cell>
          <cell r="N559">
            <v>0.8</v>
          </cell>
          <cell r="O559" t="str">
            <v>CS-72-24-1</v>
          </cell>
          <cell r="P559">
            <v>45</v>
          </cell>
          <cell r="Q559">
            <v>72</v>
          </cell>
          <cell r="R559">
            <v>16.8</v>
          </cell>
          <cell r="S559">
            <v>10.9</v>
          </cell>
          <cell r="T559">
            <v>10.7</v>
          </cell>
          <cell r="U559" t="str">
            <v>1.133900</v>
          </cell>
          <cell r="V559">
            <v>31.22</v>
          </cell>
          <cell r="W559" t="str">
            <v>20764608025134</v>
          </cell>
          <cell r="X559">
            <v>24</v>
          </cell>
        </row>
        <row r="560">
          <cell r="B560">
            <v>2514</v>
          </cell>
          <cell r="C560" t="str">
            <v>OFFER ITEM #2517</v>
          </cell>
          <cell r="D560" t="str">
            <v>DISCONTINUE</v>
          </cell>
          <cell r="E560" t="str">
            <v>CHINA</v>
          </cell>
          <cell r="F560">
            <v>0</v>
          </cell>
          <cell r="G560" t="str">
            <v>=HYPERLINK("http://www.bangkit.com/images/2514.jpg","CLICK HERE")</v>
          </cell>
          <cell r="H560">
            <v>2.99</v>
          </cell>
          <cell r="I560">
            <v>2.4900000000000002</v>
          </cell>
          <cell r="J560">
            <v>1.95</v>
          </cell>
          <cell r="K560">
            <v>1.5</v>
          </cell>
          <cell r="L560">
            <v>1.2</v>
          </cell>
          <cell r="M560">
            <v>1</v>
          </cell>
          <cell r="N560">
            <v>0.8</v>
          </cell>
          <cell r="O560" t="str">
            <v>CS-72-24-1</v>
          </cell>
          <cell r="P560">
            <v>50</v>
          </cell>
          <cell r="Q560">
            <v>72</v>
          </cell>
          <cell r="R560">
            <v>18.2</v>
          </cell>
          <cell r="S560">
            <v>10.1</v>
          </cell>
          <cell r="T560">
            <v>8.8000000000000007</v>
          </cell>
          <cell r="U560" t="str">
            <v>0.936120</v>
          </cell>
          <cell r="V560">
            <v>28.98</v>
          </cell>
          <cell r="W560" t="str">
            <v>20764608025141</v>
          </cell>
          <cell r="X560">
            <v>24</v>
          </cell>
        </row>
        <row r="561">
          <cell r="B561">
            <v>2516</v>
          </cell>
          <cell r="C561" t="str">
            <v>BAZIC 8 Color Premium Crayons</v>
          </cell>
          <cell r="D561" t="str">
            <v>CRAYONS</v>
          </cell>
          <cell r="E561" t="str">
            <v>CHINA</v>
          </cell>
          <cell r="F561">
            <v>49398</v>
          </cell>
          <cell r="G561" t="str">
            <v>=HYPERLINK("http://www.bangkit.com/images/2516.jpg","CLICK HERE")</v>
          </cell>
          <cell r="H561">
            <v>0.99</v>
          </cell>
          <cell r="I561">
            <v>0.89</v>
          </cell>
          <cell r="J561">
            <v>0.4</v>
          </cell>
          <cell r="K561">
            <v>0.28999999999999998</v>
          </cell>
          <cell r="L561">
            <v>0.25</v>
          </cell>
          <cell r="M561">
            <v>0.19</v>
          </cell>
          <cell r="N561">
            <v>0.15</v>
          </cell>
          <cell r="O561" t="str">
            <v>CS-144-24-1</v>
          </cell>
          <cell r="P561">
            <v>85</v>
          </cell>
          <cell r="Q561">
            <v>144</v>
          </cell>
          <cell r="R561">
            <v>10.75</v>
          </cell>
          <cell r="S561">
            <v>9.5</v>
          </cell>
          <cell r="T561">
            <v>8.25</v>
          </cell>
          <cell r="U561" t="str">
            <v>0.487580</v>
          </cell>
          <cell r="V561">
            <v>16.32</v>
          </cell>
          <cell r="W561" t="str">
            <v>20764608025165</v>
          </cell>
          <cell r="X561">
            <v>24</v>
          </cell>
        </row>
        <row r="562">
          <cell r="B562">
            <v>2517</v>
          </cell>
          <cell r="C562" t="str">
            <v>BAZIC 16 Color Premium Crayons</v>
          </cell>
          <cell r="D562" t="str">
            <v>CRAYONS</v>
          </cell>
          <cell r="E562" t="str">
            <v>CHINA</v>
          </cell>
          <cell r="F562">
            <v>9211</v>
          </cell>
          <cell r="G562" t="str">
            <v>=HYPERLINK("http://www.bangkit.com/images/2517.jpg","CLICK HERE")</v>
          </cell>
          <cell r="H562">
            <v>1.99</v>
          </cell>
          <cell r="I562">
            <v>1.79</v>
          </cell>
          <cell r="J562">
            <v>0.8</v>
          </cell>
          <cell r="K562">
            <v>0.59</v>
          </cell>
          <cell r="L562">
            <v>0.49</v>
          </cell>
          <cell r="M562">
            <v>0.39</v>
          </cell>
          <cell r="N562">
            <v>0.28999999999999998</v>
          </cell>
          <cell r="O562" t="str">
            <v>CS-144-24-1</v>
          </cell>
          <cell r="P562">
            <v>50</v>
          </cell>
          <cell r="Q562">
            <v>144</v>
          </cell>
          <cell r="R562">
            <v>15.75</v>
          </cell>
          <cell r="S562">
            <v>9.75</v>
          </cell>
          <cell r="T562">
            <v>9.5</v>
          </cell>
          <cell r="U562" t="str">
            <v>0.844240</v>
          </cell>
          <cell r="V562">
            <v>30.1</v>
          </cell>
          <cell r="W562" t="str">
            <v>20764608025172</v>
          </cell>
          <cell r="X562">
            <v>24</v>
          </cell>
        </row>
        <row r="563">
          <cell r="B563">
            <v>2518</v>
          </cell>
          <cell r="C563" t="str">
            <v>BAZIC 8 Color Premium Jumbo Crayons</v>
          </cell>
          <cell r="D563" t="str">
            <v>CRAYONS</v>
          </cell>
          <cell r="E563" t="str">
            <v>CHINA</v>
          </cell>
          <cell r="F563">
            <v>40367</v>
          </cell>
          <cell r="G563" t="str">
            <v>=HYPERLINK("http://www.bangkit.com/images/2518.jpg","CLICK HERE")</v>
          </cell>
          <cell r="H563">
            <v>1.99</v>
          </cell>
          <cell r="I563">
            <v>1.79</v>
          </cell>
          <cell r="J563">
            <v>1</v>
          </cell>
          <cell r="K563">
            <v>0.75</v>
          </cell>
          <cell r="L563">
            <v>0.59</v>
          </cell>
          <cell r="M563">
            <v>0.49</v>
          </cell>
          <cell r="N563">
            <v>0.39</v>
          </cell>
          <cell r="O563" t="str">
            <v>CS-144-24-1</v>
          </cell>
          <cell r="P563">
            <v>52</v>
          </cell>
          <cell r="Q563">
            <v>144</v>
          </cell>
          <cell r="R563">
            <v>15.5</v>
          </cell>
          <cell r="S563">
            <v>11.75</v>
          </cell>
          <cell r="T563">
            <v>9</v>
          </cell>
          <cell r="U563" t="str">
            <v>0.948570</v>
          </cell>
          <cell r="V563">
            <v>29.38</v>
          </cell>
          <cell r="W563" t="str">
            <v>20764608025189</v>
          </cell>
          <cell r="X563">
            <v>24</v>
          </cell>
        </row>
        <row r="564">
          <cell r="B564">
            <v>2519</v>
          </cell>
          <cell r="C564" t="str">
            <v>BAZIC 12 Color Premium Jumbo Crayons</v>
          </cell>
          <cell r="D564" t="str">
            <v>CRAYONS</v>
          </cell>
          <cell r="E564" t="str">
            <v>CHINA</v>
          </cell>
          <cell r="F564">
            <v>32108</v>
          </cell>
          <cell r="G564" t="str">
            <v>=HYPERLINK("http://www.bangkit.com/images/2519.jpg","CLICK HERE")</v>
          </cell>
          <cell r="H564">
            <v>2.99</v>
          </cell>
          <cell r="I564">
            <v>2.69</v>
          </cell>
          <cell r="J564">
            <v>1.7</v>
          </cell>
          <cell r="K564">
            <v>1.3</v>
          </cell>
          <cell r="L564">
            <v>0.85</v>
          </cell>
          <cell r="M564">
            <v>0.69</v>
          </cell>
          <cell r="N564">
            <v>0.59</v>
          </cell>
          <cell r="O564" t="str">
            <v>CS-72-24-1</v>
          </cell>
          <cell r="P564">
            <v>48</v>
          </cell>
          <cell r="Q564">
            <v>72</v>
          </cell>
          <cell r="R564">
            <v>25.75</v>
          </cell>
          <cell r="S564">
            <v>11.5</v>
          </cell>
          <cell r="T564">
            <v>9</v>
          </cell>
          <cell r="U564" t="str">
            <v>1.542320</v>
          </cell>
          <cell r="V564">
            <v>23.98</v>
          </cell>
          <cell r="W564" t="str">
            <v>20764608025196</v>
          </cell>
          <cell r="X564">
            <v>24</v>
          </cell>
        </row>
        <row r="565">
          <cell r="B565">
            <v>2520</v>
          </cell>
          <cell r="C565" t="str">
            <v>BAZIC 12 Color Double-Ended Premium Super Jumbo Crayons</v>
          </cell>
          <cell r="D565" t="str">
            <v>CRAYONS</v>
          </cell>
          <cell r="E565" t="str">
            <v>CHINA</v>
          </cell>
          <cell r="F565">
            <v>22382</v>
          </cell>
          <cell r="G565" t="str">
            <v>=HYPERLINK("http://www.bangkit.com/images/2520.jpg","CLICK HERE")</v>
          </cell>
          <cell r="H565">
            <v>2.99</v>
          </cell>
          <cell r="I565">
            <v>2.69</v>
          </cell>
          <cell r="J565">
            <v>1.7</v>
          </cell>
          <cell r="K565">
            <v>1.3</v>
          </cell>
          <cell r="L565">
            <v>0.85</v>
          </cell>
          <cell r="M565">
            <v>0.69</v>
          </cell>
          <cell r="N565">
            <v>0.59</v>
          </cell>
          <cell r="O565" t="str">
            <v>CS-72-24-1</v>
          </cell>
          <cell r="P565">
            <v>48</v>
          </cell>
          <cell r="Q565">
            <v>72</v>
          </cell>
          <cell r="R565">
            <v>17</v>
          </cell>
          <cell r="S565">
            <v>12.75</v>
          </cell>
          <cell r="T565">
            <v>11.5</v>
          </cell>
          <cell r="U565" t="str">
            <v>1.442490</v>
          </cell>
          <cell r="V565">
            <v>18.920000000000002</v>
          </cell>
          <cell r="W565" t="str">
            <v>20764608025202</v>
          </cell>
          <cell r="X565">
            <v>24</v>
          </cell>
        </row>
        <row r="566">
          <cell r="B566">
            <v>2530</v>
          </cell>
          <cell r="C566" t="str">
            <v>BAZIC 24 Color Washable Premium Crayons</v>
          </cell>
          <cell r="D566" t="str">
            <v>CRAYONS</v>
          </cell>
          <cell r="E566" t="str">
            <v>CHINA</v>
          </cell>
          <cell r="F566">
            <v>31730</v>
          </cell>
          <cell r="G566" t="str">
            <v>=HYPERLINK("http://www.bangkit.com/images/2530.jpg","CLICK HERE")</v>
          </cell>
          <cell r="H566">
            <v>2.99</v>
          </cell>
          <cell r="I566">
            <v>2.69</v>
          </cell>
          <cell r="J566">
            <v>1.7</v>
          </cell>
          <cell r="K566">
            <v>1.3</v>
          </cell>
          <cell r="L566">
            <v>0.85</v>
          </cell>
          <cell r="M566">
            <v>0.69</v>
          </cell>
          <cell r="N566">
            <v>0.59</v>
          </cell>
          <cell r="O566" t="str">
            <v>CS-72-24-1</v>
          </cell>
          <cell r="P566">
            <v>60</v>
          </cell>
          <cell r="Q566">
            <v>72</v>
          </cell>
          <cell r="R566">
            <v>14.75</v>
          </cell>
          <cell r="S566">
            <v>8.75</v>
          </cell>
          <cell r="T566">
            <v>8</v>
          </cell>
          <cell r="U566" t="str">
            <v>0.597510</v>
          </cell>
          <cell r="V566">
            <v>21.2</v>
          </cell>
          <cell r="W566" t="str">
            <v>20764608025301</v>
          </cell>
          <cell r="X566">
            <v>24</v>
          </cell>
        </row>
        <row r="567">
          <cell r="B567">
            <v>2539</v>
          </cell>
          <cell r="C567" t="str">
            <v>BAZIC 8 Color Washable Premium Jumbo Crayons</v>
          </cell>
          <cell r="D567" t="str">
            <v>CRAYONS</v>
          </cell>
          <cell r="E567" t="str">
            <v>CHINA</v>
          </cell>
          <cell r="F567">
            <v>24452</v>
          </cell>
          <cell r="G567" t="str">
            <v>=HYPERLINK("http://www.bangkit.com/images/2539.jpg","CLICK HERE")</v>
          </cell>
          <cell r="H567">
            <v>1.99</v>
          </cell>
          <cell r="I567">
            <v>1.79</v>
          </cell>
          <cell r="J567">
            <v>1.2</v>
          </cell>
          <cell r="K567">
            <v>0.89</v>
          </cell>
          <cell r="L567">
            <v>0.75</v>
          </cell>
          <cell r="M567">
            <v>0.59</v>
          </cell>
          <cell r="N567">
            <v>0.49</v>
          </cell>
          <cell r="O567" t="str">
            <v>CS-144-24-1</v>
          </cell>
          <cell r="P567">
            <v>52</v>
          </cell>
          <cell r="Q567">
            <v>144</v>
          </cell>
          <cell r="R567">
            <v>15.25</v>
          </cell>
          <cell r="S567">
            <v>11</v>
          </cell>
          <cell r="T567">
            <v>9</v>
          </cell>
          <cell r="U567" t="str">
            <v>0.873700</v>
          </cell>
          <cell r="V567">
            <v>29.28</v>
          </cell>
          <cell r="W567" t="str">
            <v>20764608025394</v>
          </cell>
          <cell r="X567">
            <v>24</v>
          </cell>
        </row>
        <row r="568">
          <cell r="B568">
            <v>2550</v>
          </cell>
          <cell r="C568" t="str">
            <v>BAZIC 12 Color Jumbo Oil Pastels</v>
          </cell>
          <cell r="D568" t="str">
            <v>CRAYONS</v>
          </cell>
          <cell r="E568" t="str">
            <v>CHINA</v>
          </cell>
          <cell r="F568">
            <v>27921</v>
          </cell>
          <cell r="G568" t="str">
            <v>=HYPERLINK("http://www.bangkit.com/images/2550.jpg","CLICK HERE")</v>
          </cell>
          <cell r="H568">
            <v>2.99</v>
          </cell>
          <cell r="I568">
            <v>2.69</v>
          </cell>
          <cell r="J568">
            <v>1.7</v>
          </cell>
          <cell r="K568">
            <v>1.3</v>
          </cell>
          <cell r="L568">
            <v>0.85</v>
          </cell>
          <cell r="M568">
            <v>0.69</v>
          </cell>
          <cell r="N568">
            <v>0.59</v>
          </cell>
          <cell r="O568" t="str">
            <v>CS-144-24-1</v>
          </cell>
          <cell r="P568">
            <v>24</v>
          </cell>
          <cell r="Q568">
            <v>144</v>
          </cell>
          <cell r="R568">
            <v>16.25</v>
          </cell>
          <cell r="S568">
            <v>15.25</v>
          </cell>
          <cell r="T568">
            <v>14.5</v>
          </cell>
          <cell r="U568" t="str">
            <v>2.079440</v>
          </cell>
          <cell r="V568">
            <v>41.84</v>
          </cell>
          <cell r="W568" t="str">
            <v>20764608025509</v>
          </cell>
          <cell r="X568">
            <v>24</v>
          </cell>
        </row>
        <row r="569">
          <cell r="B569">
            <v>2551</v>
          </cell>
          <cell r="C569" t="str">
            <v>BAZIC 12 Colors Oil Pastels</v>
          </cell>
          <cell r="D569" t="str">
            <v>CRAYONS</v>
          </cell>
          <cell r="E569" t="str">
            <v>CHINA</v>
          </cell>
          <cell r="F569">
            <v>57377</v>
          </cell>
          <cell r="G569" t="str">
            <v>=HYPERLINK("http://www.bangkit.com/images/2551.jpg","CLICK HERE")</v>
          </cell>
          <cell r="H569">
            <v>2.99</v>
          </cell>
          <cell r="I569">
            <v>2.69</v>
          </cell>
          <cell r="J569">
            <v>1.7</v>
          </cell>
          <cell r="K569">
            <v>1.3</v>
          </cell>
          <cell r="L569">
            <v>0.95</v>
          </cell>
          <cell r="M569">
            <v>0.79</v>
          </cell>
          <cell r="N569">
            <v>0.69</v>
          </cell>
          <cell r="O569" t="str">
            <v>CS-144-24-1</v>
          </cell>
          <cell r="P569">
            <v>50</v>
          </cell>
          <cell r="Q569">
            <v>144</v>
          </cell>
          <cell r="R569">
            <v>15.5</v>
          </cell>
          <cell r="S569">
            <v>12</v>
          </cell>
          <cell r="T569">
            <v>11.75</v>
          </cell>
          <cell r="U569" t="str">
            <v>1.264760</v>
          </cell>
          <cell r="V569">
            <v>34.72</v>
          </cell>
          <cell r="W569" t="str">
            <v>20764608025516</v>
          </cell>
          <cell r="X569">
            <v>24</v>
          </cell>
        </row>
        <row r="570">
          <cell r="B570">
            <v>2559</v>
          </cell>
          <cell r="C570" t="str">
            <v>BAZIC 12 Color Jumbo Oil Pastels in Plastic Box</v>
          </cell>
          <cell r="D570" t="str">
            <v>NEW ITEMS</v>
          </cell>
          <cell r="E570" t="str">
            <v>CHINA</v>
          </cell>
          <cell r="F570">
            <v>0</v>
          </cell>
          <cell r="G570" t="str">
            <v>=HYPERLINK("http://www.bangkit.com/images/","CLICK HERE")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>CS-72-24-1</v>
          </cell>
          <cell r="P570">
            <v>50</v>
          </cell>
          <cell r="Q570">
            <v>72</v>
          </cell>
          <cell r="R570">
            <v>18</v>
          </cell>
          <cell r="S570">
            <v>15</v>
          </cell>
          <cell r="T570">
            <v>6</v>
          </cell>
          <cell r="U570" t="str">
            <v>0.937500</v>
          </cell>
          <cell r="V570">
            <v>22</v>
          </cell>
          <cell r="W570" t="str">
            <v>20764608025592</v>
          </cell>
          <cell r="X570">
            <v>24</v>
          </cell>
        </row>
        <row r="571">
          <cell r="B571">
            <v>2560</v>
          </cell>
          <cell r="C571" t="str">
            <v>BAZIC 6 Color Silky Gel Crayons</v>
          </cell>
          <cell r="D571" t="str">
            <v>CRAYONS</v>
          </cell>
          <cell r="E571" t="str">
            <v>CHINA</v>
          </cell>
          <cell r="F571">
            <v>10280</v>
          </cell>
          <cell r="G571" t="str">
            <v>=HYPERLINK("http://www.bangkit.com/images/2560.jpg","CLICK HERE")</v>
          </cell>
          <cell r="H571">
            <v>2.99</v>
          </cell>
          <cell r="I571">
            <v>2.69</v>
          </cell>
          <cell r="J571">
            <v>1.95</v>
          </cell>
          <cell r="K571">
            <v>1.5</v>
          </cell>
          <cell r="L571">
            <v>1.3</v>
          </cell>
          <cell r="M571">
            <v>1</v>
          </cell>
          <cell r="N571">
            <v>0.8</v>
          </cell>
          <cell r="O571" t="str">
            <v>CS-144-24-1</v>
          </cell>
          <cell r="P571">
            <v>30</v>
          </cell>
          <cell r="Q571">
            <v>144</v>
          </cell>
          <cell r="R571">
            <v>22</v>
          </cell>
          <cell r="S571">
            <v>14.5</v>
          </cell>
          <cell r="T571">
            <v>12.25</v>
          </cell>
          <cell r="U571" t="str">
            <v>2.261430</v>
          </cell>
          <cell r="V571">
            <v>33.619999999999997</v>
          </cell>
          <cell r="W571" t="str">
            <v>20764608025608</v>
          </cell>
          <cell r="X571">
            <v>24</v>
          </cell>
        </row>
        <row r="572">
          <cell r="B572">
            <v>260</v>
          </cell>
          <cell r="C572" t="str">
            <v>BAZIC Small 3/4" (19mm) Black Binder Clip (20/Pack)</v>
          </cell>
          <cell r="D572" t="str">
            <v>BINDER CLIPS</v>
          </cell>
          <cell r="E572" t="str">
            <v>CHINA</v>
          </cell>
          <cell r="F572">
            <v>21880</v>
          </cell>
          <cell r="G572" t="str">
            <v>=HYPERLINK("http://www.bangkit.com/images/260.jpg","CLICK HERE")</v>
          </cell>
          <cell r="H572">
            <v>1.99</v>
          </cell>
          <cell r="I572">
            <v>1.79</v>
          </cell>
          <cell r="J572">
            <v>1.2</v>
          </cell>
          <cell r="K572">
            <v>0.89</v>
          </cell>
          <cell r="L572">
            <v>0.75</v>
          </cell>
          <cell r="M572">
            <v>0.59</v>
          </cell>
          <cell r="N572">
            <v>0.49</v>
          </cell>
          <cell r="O572" t="str">
            <v>CS-144-24-1</v>
          </cell>
          <cell r="P572">
            <v>50</v>
          </cell>
          <cell r="Q572">
            <v>144</v>
          </cell>
          <cell r="R572">
            <v>17.5</v>
          </cell>
          <cell r="S572">
            <v>14.5</v>
          </cell>
          <cell r="T572">
            <v>9.25</v>
          </cell>
          <cell r="U572" t="str">
            <v>1.358330</v>
          </cell>
          <cell r="V572">
            <v>22.74</v>
          </cell>
          <cell r="W572" t="str">
            <v>20764608002609</v>
          </cell>
          <cell r="X572">
            <v>24</v>
          </cell>
        </row>
        <row r="573">
          <cell r="B573">
            <v>2601</v>
          </cell>
          <cell r="C573" t="str">
            <v>BAZIC Black Wire Mesh Pen Cup Holder</v>
          </cell>
          <cell r="D573" t="str">
            <v>NEW ITEMS</v>
          </cell>
          <cell r="E573" t="str">
            <v>CHINA</v>
          </cell>
          <cell r="F573">
            <v>0</v>
          </cell>
          <cell r="G573" t="str">
            <v>=HYPERLINK("http://www.bazicproducts.com/images/5121.jpg","CLICK HERE")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>CS-72-24-1</v>
          </cell>
          <cell r="P573">
            <v>98</v>
          </cell>
          <cell r="Q573">
            <v>72</v>
          </cell>
          <cell r="R573">
            <v>0</v>
          </cell>
          <cell r="S573">
            <v>0</v>
          </cell>
          <cell r="T573">
            <v>0</v>
          </cell>
          <cell r="U573" t="str">
            <v>0.000000</v>
          </cell>
          <cell r="V573">
            <v>0</v>
          </cell>
          <cell r="W573" t="str">
            <v>20764608051218</v>
          </cell>
          <cell r="X573">
            <v>24</v>
          </cell>
        </row>
        <row r="574">
          <cell r="B574">
            <v>2602</v>
          </cell>
          <cell r="C574" t="str">
            <v>BAZIC Assorted Color Wire Mesh Pen Cup Holder</v>
          </cell>
          <cell r="D574" t="str">
            <v>NEW ITEMS</v>
          </cell>
          <cell r="E574" t="str">
            <v>CHINA</v>
          </cell>
          <cell r="F574">
            <v>0</v>
          </cell>
          <cell r="G574" t="str">
            <v>=HYPERLINK("http://www.bazicproducts.com/images/5122.jpg","CLICK HERE")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>CS-72-24-1</v>
          </cell>
          <cell r="P574">
            <v>84</v>
          </cell>
          <cell r="Q574">
            <v>72</v>
          </cell>
          <cell r="R574">
            <v>0</v>
          </cell>
          <cell r="S574">
            <v>0</v>
          </cell>
          <cell r="T574">
            <v>0</v>
          </cell>
          <cell r="U574" t="str">
            <v>0.000000</v>
          </cell>
          <cell r="V574">
            <v>0</v>
          </cell>
          <cell r="W574" t="str">
            <v>20764608051225</v>
          </cell>
          <cell r="X574">
            <v>24</v>
          </cell>
        </row>
        <row r="575">
          <cell r="B575">
            <v>261</v>
          </cell>
          <cell r="C575" t="str">
            <v>BAZIC Medium 1 1/4" (32mm) Black Binder Clip (8/Pack)</v>
          </cell>
          <cell r="D575" t="str">
            <v>BINDER CLIPS</v>
          </cell>
          <cell r="E575" t="str">
            <v>CHINA</v>
          </cell>
          <cell r="F575">
            <v>34940</v>
          </cell>
          <cell r="G575" t="str">
            <v>=HYPERLINK("http://www.bangkit.com/images/261.jpg","CLICK HERE")</v>
          </cell>
          <cell r="H575">
            <v>1.99</v>
          </cell>
          <cell r="I575">
            <v>1.79</v>
          </cell>
          <cell r="J575">
            <v>1.2</v>
          </cell>
          <cell r="K575">
            <v>0.89</v>
          </cell>
          <cell r="L575">
            <v>0.75</v>
          </cell>
          <cell r="M575">
            <v>0.59</v>
          </cell>
          <cell r="N575">
            <v>0.49</v>
          </cell>
          <cell r="O575" t="str">
            <v>CS-144-24-1</v>
          </cell>
          <cell r="P575">
            <v>30</v>
          </cell>
          <cell r="Q575">
            <v>144</v>
          </cell>
          <cell r="R575">
            <v>18</v>
          </cell>
          <cell r="S575">
            <v>15.5</v>
          </cell>
          <cell r="T575">
            <v>13.25</v>
          </cell>
          <cell r="U575" t="str">
            <v>2.139330</v>
          </cell>
          <cell r="V575">
            <v>26.9</v>
          </cell>
          <cell r="W575" t="str">
            <v>20764608002616</v>
          </cell>
          <cell r="X575">
            <v>24</v>
          </cell>
        </row>
        <row r="576">
          <cell r="B576">
            <v>262</v>
          </cell>
          <cell r="C576" t="str">
            <v>BAZIC Large 2" (51mm) Black Binder Clip (4/Pack)</v>
          </cell>
          <cell r="D576" t="str">
            <v>BINDER CLIPS</v>
          </cell>
          <cell r="E576" t="str">
            <v>CHINA</v>
          </cell>
          <cell r="F576">
            <v>17863</v>
          </cell>
          <cell r="G576" t="str">
            <v>=HYPERLINK("http://www.bangkit.com/images/262.jpg","CLICK HERE")</v>
          </cell>
          <cell r="H576">
            <v>1.99</v>
          </cell>
          <cell r="I576">
            <v>1.79</v>
          </cell>
          <cell r="J576">
            <v>1.3</v>
          </cell>
          <cell r="K576">
            <v>0.99</v>
          </cell>
          <cell r="L576">
            <v>0.79</v>
          </cell>
          <cell r="M576">
            <v>0.65</v>
          </cell>
          <cell r="N576">
            <v>0.55000000000000004</v>
          </cell>
          <cell r="O576" t="str">
            <v>CS-144-24-1</v>
          </cell>
          <cell r="P576">
            <v>24</v>
          </cell>
          <cell r="Q576">
            <v>144</v>
          </cell>
          <cell r="R576">
            <v>18.25</v>
          </cell>
          <cell r="S576">
            <v>17</v>
          </cell>
          <cell r="T576">
            <v>16.75</v>
          </cell>
          <cell r="U576" t="str">
            <v>3.007340</v>
          </cell>
          <cell r="V576">
            <v>39.619999999999997</v>
          </cell>
          <cell r="W576" t="str">
            <v>20764608002623</v>
          </cell>
          <cell r="X576">
            <v>24</v>
          </cell>
        </row>
        <row r="577">
          <cell r="B577">
            <v>263</v>
          </cell>
          <cell r="C577" t="str">
            <v>BAZIC Small 3/4" (19mm) Assorted Color Binder Clip (20/Pack)</v>
          </cell>
          <cell r="D577" t="str">
            <v>BINDER CLIPS</v>
          </cell>
          <cell r="E577" t="str">
            <v>CHINA</v>
          </cell>
          <cell r="F577">
            <v>22811</v>
          </cell>
          <cell r="G577" t="str">
            <v>=HYPERLINK("http://www.bangkit.com/images/263.jpg","CLICK HERE")</v>
          </cell>
          <cell r="H577">
            <v>1.99</v>
          </cell>
          <cell r="I577">
            <v>1.79</v>
          </cell>
          <cell r="J577">
            <v>1.3</v>
          </cell>
          <cell r="K577">
            <v>0.99</v>
          </cell>
          <cell r="L577">
            <v>0.79</v>
          </cell>
          <cell r="M577">
            <v>0.65</v>
          </cell>
          <cell r="N577">
            <v>0.55000000000000004</v>
          </cell>
          <cell r="O577" t="str">
            <v>CS-144-24-1</v>
          </cell>
          <cell r="P577">
            <v>50</v>
          </cell>
          <cell r="Q577">
            <v>144</v>
          </cell>
          <cell r="R577">
            <v>17.5</v>
          </cell>
          <cell r="S577">
            <v>14.5</v>
          </cell>
          <cell r="T577">
            <v>9</v>
          </cell>
          <cell r="U577" t="str">
            <v>1.321610</v>
          </cell>
          <cell r="V577">
            <v>23.54</v>
          </cell>
          <cell r="W577" t="str">
            <v>20764608002630</v>
          </cell>
          <cell r="X577">
            <v>24</v>
          </cell>
        </row>
        <row r="578">
          <cell r="B578">
            <v>264</v>
          </cell>
          <cell r="C578" t="str">
            <v>BAZIC Medium 1 1/4" (32mm) Assorted Color Binder Clip (8/Pack)</v>
          </cell>
          <cell r="D578" t="str">
            <v>BINDER CLIPS</v>
          </cell>
          <cell r="E578" t="str">
            <v>CHINA</v>
          </cell>
          <cell r="F578">
            <v>19909</v>
          </cell>
          <cell r="G578" t="str">
            <v>=HYPERLINK("http://www.bangkit.com/images/264.jpg","CLICK HERE")</v>
          </cell>
          <cell r="H578">
            <v>1.99</v>
          </cell>
          <cell r="I578">
            <v>1.79</v>
          </cell>
          <cell r="J578">
            <v>1.3</v>
          </cell>
          <cell r="K578">
            <v>0.99</v>
          </cell>
          <cell r="L578">
            <v>0.79</v>
          </cell>
          <cell r="M578">
            <v>0.65</v>
          </cell>
          <cell r="N578">
            <v>0.55000000000000004</v>
          </cell>
          <cell r="O578" t="str">
            <v>CS-144-24-1</v>
          </cell>
          <cell r="P578">
            <v>28</v>
          </cell>
          <cell r="Q578">
            <v>144</v>
          </cell>
          <cell r="R578">
            <v>18.25</v>
          </cell>
          <cell r="S578">
            <v>16.75</v>
          </cell>
          <cell r="T578">
            <v>13.25</v>
          </cell>
          <cell r="U578" t="str">
            <v>2.343960</v>
          </cell>
          <cell r="V578">
            <v>26.74</v>
          </cell>
          <cell r="W578" t="str">
            <v>20764608002647</v>
          </cell>
          <cell r="X578">
            <v>24</v>
          </cell>
        </row>
        <row r="579">
          <cell r="B579">
            <v>269</v>
          </cell>
          <cell r="C579" t="str">
            <v>OFFER ITEM #274</v>
          </cell>
          <cell r="D579" t="str">
            <v>DISCONTINUE</v>
          </cell>
          <cell r="E579" t="str">
            <v>CHINA</v>
          </cell>
          <cell r="F579">
            <v>0</v>
          </cell>
          <cell r="G579" t="str">
            <v>=HYPERLINK("http://www.bangkit.com/images/269.jpg","CLICK HERE")</v>
          </cell>
          <cell r="H579">
            <v>2.59</v>
          </cell>
          <cell r="I579">
            <v>1.99</v>
          </cell>
          <cell r="J579">
            <v>1.2</v>
          </cell>
          <cell r="K579">
            <v>0.89</v>
          </cell>
          <cell r="L579">
            <v>0.75</v>
          </cell>
          <cell r="M579">
            <v>0.59</v>
          </cell>
          <cell r="N579">
            <v>0.49</v>
          </cell>
          <cell r="O579" t="str">
            <v>CS-144-24-1</v>
          </cell>
          <cell r="P579">
            <v>25</v>
          </cell>
          <cell r="Q579">
            <v>144</v>
          </cell>
          <cell r="R579">
            <v>20</v>
          </cell>
          <cell r="S579">
            <v>13.5</v>
          </cell>
          <cell r="T579">
            <v>13</v>
          </cell>
          <cell r="U579" t="str">
            <v>2.031250</v>
          </cell>
          <cell r="V579">
            <v>25.68</v>
          </cell>
          <cell r="W579" t="str">
            <v>20764608002692</v>
          </cell>
          <cell r="X579">
            <v>24</v>
          </cell>
        </row>
        <row r="580">
          <cell r="B580">
            <v>2705</v>
          </cell>
          <cell r="C580" t="str">
            <v>OFFER ITEM #2706</v>
          </cell>
          <cell r="D580" t="str">
            <v>DISCONTINUE</v>
          </cell>
          <cell r="E580" t="str">
            <v>CHINA</v>
          </cell>
          <cell r="F580">
            <v>0</v>
          </cell>
          <cell r="G580" t="str">
            <v>=HYPERLINK("http://www.bangkit.com/images/2705.jpg","CLICK HERE")</v>
          </cell>
          <cell r="H580">
            <v>3.99</v>
          </cell>
          <cell r="I580">
            <v>3.39</v>
          </cell>
          <cell r="J580">
            <v>2.35</v>
          </cell>
          <cell r="K580">
            <v>1.8</v>
          </cell>
          <cell r="L580">
            <v>1.5</v>
          </cell>
          <cell r="M580">
            <v>1.2</v>
          </cell>
          <cell r="N580">
            <v>0.9</v>
          </cell>
          <cell r="O580" t="str">
            <v>CS-144-24-1</v>
          </cell>
          <cell r="P580">
            <v>24</v>
          </cell>
          <cell r="Q580">
            <v>144</v>
          </cell>
          <cell r="R580">
            <v>23</v>
          </cell>
          <cell r="S580">
            <v>19</v>
          </cell>
          <cell r="T580">
            <v>12.5</v>
          </cell>
          <cell r="U580" t="str">
            <v>3.161170</v>
          </cell>
          <cell r="V580">
            <v>37.159999999999997</v>
          </cell>
          <cell r="W580" t="str">
            <v>20764608027053</v>
          </cell>
          <cell r="X580">
            <v>24</v>
          </cell>
        </row>
        <row r="581">
          <cell r="B581">
            <v>2707</v>
          </cell>
          <cell r="C581" t="str">
            <v>BAZIC 2x Magnifier Sets (3/Pack)</v>
          </cell>
          <cell r="D581" t="str">
            <v>MAGNIFIERS</v>
          </cell>
          <cell r="E581" t="str">
            <v>CHINA</v>
          </cell>
          <cell r="F581">
            <v>7939</v>
          </cell>
          <cell r="G581" t="str">
            <v>=HYPERLINK("http://www.bangkit.com/images/2707.jpg","CLICK HERE")</v>
          </cell>
          <cell r="H581">
            <v>3.99</v>
          </cell>
          <cell r="I581">
            <v>3.59</v>
          </cell>
          <cell r="J581">
            <v>2.25</v>
          </cell>
          <cell r="K581">
            <v>1.7</v>
          </cell>
          <cell r="L581">
            <v>1.5</v>
          </cell>
          <cell r="M581">
            <v>1.1000000000000001</v>
          </cell>
          <cell r="N581">
            <v>0.9</v>
          </cell>
          <cell r="O581" t="str">
            <v>CS-144-24-1</v>
          </cell>
          <cell r="P581">
            <v>32</v>
          </cell>
          <cell r="Q581">
            <v>144</v>
          </cell>
          <cell r="R581">
            <v>18.75</v>
          </cell>
          <cell r="S581">
            <v>16.25</v>
          </cell>
          <cell r="T581">
            <v>14.5</v>
          </cell>
          <cell r="U581" t="str">
            <v>2.556700</v>
          </cell>
          <cell r="V581">
            <v>28.5</v>
          </cell>
          <cell r="W581" t="str">
            <v>20764608027077</v>
          </cell>
          <cell r="X581">
            <v>24</v>
          </cell>
        </row>
        <row r="582">
          <cell r="B582">
            <v>2711</v>
          </cell>
          <cell r="C582" t="str">
            <v>BAZIC 3" Round 2x Handheld Magnifier &amp; 4x Bifocal Inset</v>
          </cell>
          <cell r="D582" t="str">
            <v>MAGNIFIERS</v>
          </cell>
          <cell r="E582" t="str">
            <v>CHINA</v>
          </cell>
          <cell r="F582">
            <v>26495</v>
          </cell>
          <cell r="G582" t="str">
            <v>=HYPERLINK("http://www.bangkit.com/images/2711.jpg","CLICK HERE")</v>
          </cell>
          <cell r="H582">
            <v>3.99</v>
          </cell>
          <cell r="I582">
            <v>3.59</v>
          </cell>
          <cell r="J582">
            <v>2.25</v>
          </cell>
          <cell r="K582">
            <v>1.7</v>
          </cell>
          <cell r="L582">
            <v>1.5</v>
          </cell>
          <cell r="M582">
            <v>1.1000000000000001</v>
          </cell>
          <cell r="N582">
            <v>0.9</v>
          </cell>
          <cell r="O582" t="str">
            <v>CS-144-24-1</v>
          </cell>
          <cell r="P582">
            <v>27</v>
          </cell>
          <cell r="Q582">
            <v>144</v>
          </cell>
          <cell r="R582">
            <v>20</v>
          </cell>
          <cell r="S582">
            <v>19</v>
          </cell>
          <cell r="T582">
            <v>10.75</v>
          </cell>
          <cell r="U582" t="str">
            <v>2.364000</v>
          </cell>
          <cell r="V582">
            <v>24.7</v>
          </cell>
          <cell r="W582" t="str">
            <v>20764608027114</v>
          </cell>
          <cell r="X582">
            <v>24</v>
          </cell>
        </row>
        <row r="583">
          <cell r="B583">
            <v>2713</v>
          </cell>
          <cell r="C583" t="str">
            <v>BAZIC Asstd Color 3" Round 2X Handheld Magnifier</v>
          </cell>
          <cell r="D583" t="str">
            <v>MAGNIFIERS</v>
          </cell>
          <cell r="E583" t="str">
            <v>CHINA</v>
          </cell>
          <cell r="F583">
            <v>11647</v>
          </cell>
          <cell r="G583" t="str">
            <v>=HYPERLINK("http://www.bangkit.com/images/2713.jpg","CLICK HERE")</v>
          </cell>
          <cell r="H583">
            <v>3.99</v>
          </cell>
          <cell r="I583">
            <v>3.59</v>
          </cell>
          <cell r="J583">
            <v>2.5</v>
          </cell>
          <cell r="K583">
            <v>1.9</v>
          </cell>
          <cell r="L583">
            <v>1.5</v>
          </cell>
          <cell r="M583">
            <v>1.2</v>
          </cell>
          <cell r="N583">
            <v>1</v>
          </cell>
          <cell r="O583" t="str">
            <v>CS-72-24-1</v>
          </cell>
          <cell r="P583">
            <v>48</v>
          </cell>
          <cell r="Q583">
            <v>72</v>
          </cell>
          <cell r="R583">
            <v>16</v>
          </cell>
          <cell r="S583">
            <v>11.5</v>
          </cell>
          <cell r="T583">
            <v>10.75</v>
          </cell>
          <cell r="U583" t="str">
            <v>1.144670</v>
          </cell>
          <cell r="V583">
            <v>16.78</v>
          </cell>
          <cell r="W583" t="str">
            <v>20764608027138</v>
          </cell>
          <cell r="X583">
            <v>24</v>
          </cell>
        </row>
        <row r="584">
          <cell r="B584">
            <v>272</v>
          </cell>
          <cell r="C584" t="str">
            <v>BAZIC Large 2" (51mm) Assorted Color Binder Clip (4/Pack)</v>
          </cell>
          <cell r="D584" t="str">
            <v>BINDER CLIPS</v>
          </cell>
          <cell r="E584" t="str">
            <v>CHINA</v>
          </cell>
          <cell r="F584">
            <v>16381</v>
          </cell>
          <cell r="G584" t="str">
            <v>=HYPERLINK("http://www.bangkit.com/images/272.jpg","CLICK HERE")</v>
          </cell>
          <cell r="H584">
            <v>2.99</v>
          </cell>
          <cell r="I584">
            <v>2.69</v>
          </cell>
          <cell r="J584">
            <v>1.7</v>
          </cell>
          <cell r="K584">
            <v>1.3</v>
          </cell>
          <cell r="L584">
            <v>0.85</v>
          </cell>
          <cell r="M584">
            <v>0.69</v>
          </cell>
          <cell r="N584">
            <v>0.59</v>
          </cell>
          <cell r="O584" t="str">
            <v>CS-144-24-1</v>
          </cell>
          <cell r="P584">
            <v>24</v>
          </cell>
          <cell r="Q584">
            <v>144</v>
          </cell>
          <cell r="R584">
            <v>18.25</v>
          </cell>
          <cell r="S584">
            <v>17</v>
          </cell>
          <cell r="T584">
            <v>17</v>
          </cell>
          <cell r="U584" t="str">
            <v>3.052230</v>
          </cell>
          <cell r="V584">
            <v>39.700000000000003</v>
          </cell>
          <cell r="W584" t="str">
            <v>20764608002722</v>
          </cell>
          <cell r="X584">
            <v>24</v>
          </cell>
        </row>
        <row r="585">
          <cell r="B585">
            <v>273</v>
          </cell>
          <cell r="C585" t="str">
            <v>BAZIC Assorted Size Black Binder Clip (12/Pack)</v>
          </cell>
          <cell r="D585" t="str">
            <v>BINDER CLIPS</v>
          </cell>
          <cell r="E585" t="str">
            <v>CHINA</v>
          </cell>
          <cell r="F585">
            <v>16433</v>
          </cell>
          <cell r="G585" t="str">
            <v>=HYPERLINK("http://www.bangkit.com/images/273.jpg","CLICK HERE")</v>
          </cell>
          <cell r="H585">
            <v>1.99</v>
          </cell>
          <cell r="I585">
            <v>1.79</v>
          </cell>
          <cell r="J585">
            <v>1.1499999999999999</v>
          </cell>
          <cell r="K585">
            <v>0.85</v>
          </cell>
          <cell r="L585">
            <v>0.69</v>
          </cell>
          <cell r="M585">
            <v>0.55000000000000004</v>
          </cell>
          <cell r="N585">
            <v>0.45</v>
          </cell>
          <cell r="O585" t="str">
            <v>CS-144-24-1</v>
          </cell>
          <cell r="P585">
            <v>45</v>
          </cell>
          <cell r="Q585">
            <v>144</v>
          </cell>
          <cell r="R585">
            <v>14.5</v>
          </cell>
          <cell r="S585">
            <v>14.5</v>
          </cell>
          <cell r="T585">
            <v>13.25</v>
          </cell>
          <cell r="U585" t="str">
            <v>1.612160</v>
          </cell>
          <cell r="V585">
            <v>20.98</v>
          </cell>
          <cell r="W585" t="str">
            <v>20764608002739</v>
          </cell>
          <cell r="X585">
            <v>24</v>
          </cell>
        </row>
        <row r="586">
          <cell r="B586">
            <v>274</v>
          </cell>
          <cell r="C586" t="str">
            <v>BAZIC Assorted Size Color Binder Clip (12/Pack)</v>
          </cell>
          <cell r="D586" t="str">
            <v>BINDER CLIPS</v>
          </cell>
          <cell r="E586" t="str">
            <v>CHINA</v>
          </cell>
          <cell r="F586">
            <v>14985</v>
          </cell>
          <cell r="G586" t="str">
            <v>=HYPERLINK("http://www.bangkit.com/images/274.jpg","CLICK HERE")</v>
          </cell>
          <cell r="H586">
            <v>1.99</v>
          </cell>
          <cell r="I586">
            <v>1.79</v>
          </cell>
          <cell r="J586">
            <v>1.2</v>
          </cell>
          <cell r="K586">
            <v>0.89</v>
          </cell>
          <cell r="L586">
            <v>0.75</v>
          </cell>
          <cell r="M586">
            <v>0.59</v>
          </cell>
          <cell r="N586">
            <v>0.49</v>
          </cell>
          <cell r="O586" t="str">
            <v>CS-144-24-1</v>
          </cell>
          <cell r="P586">
            <v>45</v>
          </cell>
          <cell r="Q586">
            <v>144</v>
          </cell>
          <cell r="R586">
            <v>14.5</v>
          </cell>
          <cell r="S586">
            <v>14.5</v>
          </cell>
          <cell r="T586">
            <v>13.25</v>
          </cell>
          <cell r="U586" t="str">
            <v>1.612160</v>
          </cell>
          <cell r="V586">
            <v>21.22</v>
          </cell>
          <cell r="W586" t="str">
            <v>20764608002746</v>
          </cell>
          <cell r="X586">
            <v>24</v>
          </cell>
        </row>
        <row r="587">
          <cell r="B587">
            <v>275</v>
          </cell>
          <cell r="C587" t="str">
            <v>OFFER ITEM #276/#277</v>
          </cell>
          <cell r="D587" t="str">
            <v>DISCONTINUE</v>
          </cell>
          <cell r="E587" t="str">
            <v>CHINA</v>
          </cell>
          <cell r="F587">
            <v>0</v>
          </cell>
          <cell r="G587" t="str">
            <v>=HYPERLINK("http://www.bangkit.com/images/275.jpg","CLICK HERE")</v>
          </cell>
          <cell r="H587">
            <v>1.99</v>
          </cell>
          <cell r="I587">
            <v>1.79</v>
          </cell>
          <cell r="J587">
            <v>1.2</v>
          </cell>
          <cell r="K587">
            <v>0.89</v>
          </cell>
          <cell r="L587">
            <v>0.75</v>
          </cell>
          <cell r="M587">
            <v>0.59</v>
          </cell>
          <cell r="N587">
            <v>0.49</v>
          </cell>
          <cell r="O587" t="str">
            <v>CS-144-24-1</v>
          </cell>
          <cell r="P587">
            <v>45</v>
          </cell>
          <cell r="Q587">
            <v>144</v>
          </cell>
          <cell r="R587">
            <v>14.75</v>
          </cell>
          <cell r="S587">
            <v>14.25</v>
          </cell>
          <cell r="T587">
            <v>13.5</v>
          </cell>
          <cell r="U587" t="str">
            <v>1.642090</v>
          </cell>
          <cell r="V587">
            <v>16.28</v>
          </cell>
          <cell r="W587" t="str">
            <v>20764608002753</v>
          </cell>
          <cell r="X587">
            <v>24</v>
          </cell>
        </row>
        <row r="588">
          <cell r="B588">
            <v>276</v>
          </cell>
          <cell r="C588" t="str">
            <v>BAZIC Small 3/4" (19mm) Assorted Color Metallic Binder Clip (16/Pack)</v>
          </cell>
          <cell r="D588" t="str">
            <v>BINDER CLIPS</v>
          </cell>
          <cell r="E588" t="str">
            <v>CHINA</v>
          </cell>
          <cell r="F588">
            <v>9224</v>
          </cell>
          <cell r="G588" t="str">
            <v>=HYPERLINK("http://www.bangkit.com/images/276.jpg","CLICK HERE")</v>
          </cell>
          <cell r="H588">
            <v>1.99</v>
          </cell>
          <cell r="I588">
            <v>1.79</v>
          </cell>
          <cell r="J588">
            <v>1.3</v>
          </cell>
          <cell r="K588">
            <v>0.99</v>
          </cell>
          <cell r="L588">
            <v>0.79</v>
          </cell>
          <cell r="M588">
            <v>0.65</v>
          </cell>
          <cell r="N588">
            <v>0.55000000000000004</v>
          </cell>
          <cell r="O588" t="str">
            <v>CS-144-24-1</v>
          </cell>
          <cell r="P588">
            <v>65</v>
          </cell>
          <cell r="Q588">
            <v>144</v>
          </cell>
          <cell r="R588">
            <v>15.25</v>
          </cell>
          <cell r="S588">
            <v>14</v>
          </cell>
          <cell r="T588">
            <v>8.75</v>
          </cell>
          <cell r="U588" t="str">
            <v>1.081090</v>
          </cell>
          <cell r="V588">
            <v>18.36</v>
          </cell>
          <cell r="W588" t="str">
            <v>20764608002760</v>
          </cell>
          <cell r="X588">
            <v>24</v>
          </cell>
        </row>
        <row r="589">
          <cell r="B589">
            <v>277</v>
          </cell>
          <cell r="C589" t="str">
            <v>BAZIC Medium 1 1/4" (32mm) Assorted Color Metallic Binder Clip (6/Pack)</v>
          </cell>
          <cell r="D589" t="str">
            <v>BINDER CLIPS</v>
          </cell>
          <cell r="E589" t="str">
            <v>CHINA</v>
          </cell>
          <cell r="F589">
            <v>8161</v>
          </cell>
          <cell r="G589" t="str">
            <v>=HYPERLINK("http://www.bangkit.com/images/277.jpg","CLICK HERE")</v>
          </cell>
          <cell r="H589">
            <v>1.99</v>
          </cell>
          <cell r="I589">
            <v>1.79</v>
          </cell>
          <cell r="J589">
            <v>1.3</v>
          </cell>
          <cell r="K589">
            <v>0.99</v>
          </cell>
          <cell r="L589">
            <v>0.79</v>
          </cell>
          <cell r="M589">
            <v>0.65</v>
          </cell>
          <cell r="N589">
            <v>0.55000000000000004</v>
          </cell>
          <cell r="O589" t="str">
            <v>CS-144-24-1</v>
          </cell>
          <cell r="P589">
            <v>40</v>
          </cell>
          <cell r="Q589">
            <v>144</v>
          </cell>
          <cell r="R589">
            <v>17.75</v>
          </cell>
          <cell r="S589">
            <v>13.25</v>
          </cell>
          <cell r="T589">
            <v>12.5</v>
          </cell>
          <cell r="U589" t="str">
            <v>1.701300</v>
          </cell>
          <cell r="V589">
            <v>20.260000000000002</v>
          </cell>
          <cell r="W589" t="str">
            <v>20764608002777</v>
          </cell>
          <cell r="X589">
            <v>24</v>
          </cell>
        </row>
        <row r="590">
          <cell r="B590">
            <v>2805</v>
          </cell>
          <cell r="C590" t="str">
            <v>BAZIC Metal Ball Bearing Compass w/ #2 Wood Pencil</v>
          </cell>
          <cell r="D590" t="str">
            <v>GEOMETRY - COMPASS</v>
          </cell>
          <cell r="E590" t="str">
            <v>CHINA</v>
          </cell>
          <cell r="F590">
            <v>30563</v>
          </cell>
          <cell r="G590" t="str">
            <v>=HYPERLINK("http://www.bangkit.com/images/2805.jpg","CLICK HERE")</v>
          </cell>
          <cell r="H590">
            <v>1.99</v>
          </cell>
          <cell r="I590">
            <v>1.79</v>
          </cell>
          <cell r="J590">
            <v>1.2</v>
          </cell>
          <cell r="K590">
            <v>0.89</v>
          </cell>
          <cell r="L590">
            <v>0.75</v>
          </cell>
          <cell r="M590">
            <v>0.59</v>
          </cell>
          <cell r="N590">
            <v>0.49</v>
          </cell>
          <cell r="O590" t="str">
            <v>CS-144-24-1</v>
          </cell>
          <cell r="P590">
            <v>60</v>
          </cell>
          <cell r="Q590">
            <v>144</v>
          </cell>
          <cell r="R590">
            <v>16.25</v>
          </cell>
          <cell r="S590">
            <v>14</v>
          </cell>
          <cell r="T590">
            <v>9.75</v>
          </cell>
          <cell r="U590" t="str">
            <v>1.283640</v>
          </cell>
          <cell r="V590">
            <v>13.72</v>
          </cell>
          <cell r="W590" t="str">
            <v>20764608028050</v>
          </cell>
          <cell r="X590">
            <v>24</v>
          </cell>
        </row>
        <row r="591">
          <cell r="B591">
            <v>2806</v>
          </cell>
          <cell r="C591" t="str">
            <v>BAZIC Scale-Arm Compass w/ #2 Wood Pencil</v>
          </cell>
          <cell r="D591" t="str">
            <v>GEOMETRY - COMPASS</v>
          </cell>
          <cell r="E591" t="str">
            <v>CHINA</v>
          </cell>
          <cell r="F591">
            <v>7750</v>
          </cell>
          <cell r="G591" t="str">
            <v>=HYPERLINK("http://www.bangkit.com/images/2806.jpg","CLICK HERE")</v>
          </cell>
          <cell r="H591">
            <v>1.99</v>
          </cell>
          <cell r="I591">
            <v>1.79</v>
          </cell>
          <cell r="J591">
            <v>1.2</v>
          </cell>
          <cell r="K591">
            <v>0.89</v>
          </cell>
          <cell r="L591">
            <v>0.75</v>
          </cell>
          <cell r="M591">
            <v>0.59</v>
          </cell>
          <cell r="N591">
            <v>0.49</v>
          </cell>
          <cell r="O591" t="str">
            <v>CS-144-24-1</v>
          </cell>
          <cell r="P591">
            <v>56</v>
          </cell>
          <cell r="Q591">
            <v>144</v>
          </cell>
          <cell r="R591">
            <v>17.25</v>
          </cell>
          <cell r="S591">
            <v>12.75</v>
          </cell>
          <cell r="T591">
            <v>10.5</v>
          </cell>
          <cell r="U591" t="str">
            <v>1.336430</v>
          </cell>
          <cell r="V591">
            <v>10.96</v>
          </cell>
          <cell r="W591" t="str">
            <v>20764608028067</v>
          </cell>
          <cell r="X591">
            <v>24</v>
          </cell>
        </row>
        <row r="592">
          <cell r="B592">
            <v>2807</v>
          </cell>
          <cell r="C592" t="str">
            <v>BAZIC Scale-Arm Compass w/ #2 Wood Pencil &amp; 6" Protractor Set</v>
          </cell>
          <cell r="D592" t="str">
            <v>GEOMETRY - COMPASS</v>
          </cell>
          <cell r="E592" t="str">
            <v>CHINA</v>
          </cell>
          <cell r="F592">
            <v>30276</v>
          </cell>
          <cell r="G592" t="str">
            <v>=HYPERLINK("http://www.bangkit.com/images/2807.jpg","CLICK HERE")</v>
          </cell>
          <cell r="H592">
            <v>2.99</v>
          </cell>
          <cell r="I592">
            <v>2.69</v>
          </cell>
          <cell r="J592">
            <v>1.7</v>
          </cell>
          <cell r="K592">
            <v>1.3</v>
          </cell>
          <cell r="L592">
            <v>0.95</v>
          </cell>
          <cell r="M592">
            <v>0.79</v>
          </cell>
          <cell r="N592">
            <v>0.69</v>
          </cell>
          <cell r="O592" t="str">
            <v>CS-144-24-1</v>
          </cell>
          <cell r="P592">
            <v>30</v>
          </cell>
          <cell r="Q592">
            <v>144</v>
          </cell>
          <cell r="R592">
            <v>18.75</v>
          </cell>
          <cell r="S592">
            <v>14.75</v>
          </cell>
          <cell r="T592">
            <v>14.25</v>
          </cell>
          <cell r="U592" t="str">
            <v>2.280680</v>
          </cell>
          <cell r="V592">
            <v>20.52</v>
          </cell>
          <cell r="W592" t="str">
            <v>20764608028074</v>
          </cell>
          <cell r="X592">
            <v>24</v>
          </cell>
        </row>
        <row r="593">
          <cell r="B593">
            <v>2808</v>
          </cell>
          <cell r="C593" t="str">
            <v>BAZIC Scale-Arm Compass w/ #2 Wood Pencil &amp; 6" Clear Protractor Set</v>
          </cell>
          <cell r="D593" t="str">
            <v>GEOMETRY - COMPASS</v>
          </cell>
          <cell r="E593" t="str">
            <v>CHINA</v>
          </cell>
          <cell r="F593">
            <v>25752</v>
          </cell>
          <cell r="G593" t="str">
            <v>=HYPERLINK("http://www.bangkit.com/images/2808.jpg","CLICK HERE")</v>
          </cell>
          <cell r="H593">
            <v>2.99</v>
          </cell>
          <cell r="I593">
            <v>2.69</v>
          </cell>
          <cell r="J593">
            <v>1.7</v>
          </cell>
          <cell r="K593">
            <v>1.3</v>
          </cell>
          <cell r="L593">
            <v>0.85</v>
          </cell>
          <cell r="M593">
            <v>0.69</v>
          </cell>
          <cell r="N593">
            <v>0.59</v>
          </cell>
          <cell r="O593" t="str">
            <v>CS-144-24-1</v>
          </cell>
          <cell r="P593">
            <v>45</v>
          </cell>
          <cell r="Q593">
            <v>144</v>
          </cell>
          <cell r="R593">
            <v>17.5</v>
          </cell>
          <cell r="S593">
            <v>15.25</v>
          </cell>
          <cell r="T593">
            <v>11.25</v>
          </cell>
          <cell r="U593" t="str">
            <v>1.737470</v>
          </cell>
          <cell r="V593">
            <v>16.68</v>
          </cell>
          <cell r="W593" t="str">
            <v>20764608028081</v>
          </cell>
          <cell r="X593">
            <v>24</v>
          </cell>
        </row>
        <row r="594">
          <cell r="B594">
            <v>3004</v>
          </cell>
          <cell r="C594" t="str">
            <v>BAZIC 8-Digit Pocket Size Calculator w/ Flip Cover</v>
          </cell>
          <cell r="D594" t="str">
            <v>CALCULATORS</v>
          </cell>
          <cell r="E594" t="str">
            <v>CHINA</v>
          </cell>
          <cell r="F594">
            <v>47193</v>
          </cell>
          <cell r="G594" t="str">
            <v>=HYPERLINK("http://www.bangkit.com/images/3004.jpg","CLICK HERE")</v>
          </cell>
          <cell r="H594">
            <v>3.99</v>
          </cell>
          <cell r="I594">
            <v>3.59</v>
          </cell>
          <cell r="J594">
            <v>2.5</v>
          </cell>
          <cell r="K594">
            <v>1.9</v>
          </cell>
          <cell r="L594">
            <v>1.5</v>
          </cell>
          <cell r="M594">
            <v>1.2</v>
          </cell>
          <cell r="N594">
            <v>0.9</v>
          </cell>
          <cell r="O594" t="str">
            <v>CS-144-24-1</v>
          </cell>
          <cell r="P594">
            <v>50</v>
          </cell>
          <cell r="Q594">
            <v>144</v>
          </cell>
          <cell r="R594">
            <v>16.25</v>
          </cell>
          <cell r="S594">
            <v>14.75</v>
          </cell>
          <cell r="T594">
            <v>10.5</v>
          </cell>
          <cell r="U594" t="str">
            <v>1.456440</v>
          </cell>
          <cell r="V594">
            <v>19.3</v>
          </cell>
          <cell r="W594" t="str">
            <v>20764608030046</v>
          </cell>
          <cell r="X594">
            <v>24</v>
          </cell>
        </row>
        <row r="595">
          <cell r="B595">
            <v>3006</v>
          </cell>
          <cell r="C595" t="str">
            <v>BAZIC 8-Digit Pocket Size Calculator w/ Neck String</v>
          </cell>
          <cell r="D595" t="str">
            <v>CALCULATORS</v>
          </cell>
          <cell r="E595" t="str">
            <v>CHINA</v>
          </cell>
          <cell r="F595">
            <v>33997</v>
          </cell>
          <cell r="G595" t="str">
            <v>=HYPERLINK("http://www.bangkit.com/images/3006.jpg","CLICK HERE")</v>
          </cell>
          <cell r="H595">
            <v>3.99</v>
          </cell>
          <cell r="I595">
            <v>3.59</v>
          </cell>
          <cell r="J595">
            <v>2.5</v>
          </cell>
          <cell r="K595">
            <v>1.9</v>
          </cell>
          <cell r="L595">
            <v>1.5</v>
          </cell>
          <cell r="M595">
            <v>1.2</v>
          </cell>
          <cell r="N595">
            <v>0.9</v>
          </cell>
          <cell r="O595" t="str">
            <v>CS-144-24-1</v>
          </cell>
          <cell r="P595">
            <v>63</v>
          </cell>
          <cell r="Q595">
            <v>144</v>
          </cell>
          <cell r="R595">
            <v>18.75</v>
          </cell>
          <cell r="S595">
            <v>11.25</v>
          </cell>
          <cell r="T595">
            <v>10</v>
          </cell>
          <cell r="U595" t="str">
            <v>1.220700</v>
          </cell>
          <cell r="V595">
            <v>14.86</v>
          </cell>
          <cell r="W595" t="str">
            <v>20764608030060</v>
          </cell>
          <cell r="X595">
            <v>24</v>
          </cell>
        </row>
        <row r="596">
          <cell r="B596">
            <v>3009</v>
          </cell>
          <cell r="C596" t="str">
            <v>BAZIC 8-Digit Dual Power Pocket Size Calculator</v>
          </cell>
          <cell r="D596" t="str">
            <v>CALCULATORS</v>
          </cell>
          <cell r="E596" t="str">
            <v>CHINA</v>
          </cell>
          <cell r="F596">
            <v>15081</v>
          </cell>
          <cell r="G596" t="str">
            <v>=HYPERLINK("http://www.bangkit.com/images/3009.jpg","CLICK HERE")</v>
          </cell>
          <cell r="H596">
            <v>3.99</v>
          </cell>
          <cell r="I596">
            <v>3.59</v>
          </cell>
          <cell r="J596">
            <v>2.5</v>
          </cell>
          <cell r="K596">
            <v>1.9</v>
          </cell>
          <cell r="L596">
            <v>1.5</v>
          </cell>
          <cell r="M596">
            <v>1.2</v>
          </cell>
          <cell r="N596">
            <v>0.9</v>
          </cell>
          <cell r="O596" t="str">
            <v>CS-144-24-1</v>
          </cell>
          <cell r="P596">
            <v>40</v>
          </cell>
          <cell r="Q596">
            <v>144</v>
          </cell>
          <cell r="R596">
            <v>18.25</v>
          </cell>
          <cell r="S596">
            <v>15</v>
          </cell>
          <cell r="T596">
            <v>12.75</v>
          </cell>
          <cell r="U596" t="str">
            <v>2.019860</v>
          </cell>
          <cell r="V596">
            <v>18.18</v>
          </cell>
          <cell r="W596" t="str">
            <v>20764608030091</v>
          </cell>
          <cell r="X596">
            <v>24</v>
          </cell>
        </row>
        <row r="597">
          <cell r="B597">
            <v>3013</v>
          </cell>
          <cell r="C597" t="str">
            <v>BAZIC 8-Digit Dual Power Pocket Size Calculator - BLACK</v>
          </cell>
          <cell r="D597" t="str">
            <v>CALCULATORS</v>
          </cell>
          <cell r="E597" t="str">
            <v>CHINA</v>
          </cell>
          <cell r="F597">
            <v>24302</v>
          </cell>
          <cell r="G597" t="str">
            <v>=HYPERLINK("http://www.bangkit.com/images/3013.jpg","CLICK HERE")</v>
          </cell>
          <cell r="H597">
            <v>3.99</v>
          </cell>
          <cell r="I597">
            <v>3.59</v>
          </cell>
          <cell r="J597">
            <v>2.5</v>
          </cell>
          <cell r="K597">
            <v>1.9</v>
          </cell>
          <cell r="L597">
            <v>1.5</v>
          </cell>
          <cell r="M597">
            <v>1.2</v>
          </cell>
          <cell r="N597">
            <v>0.9</v>
          </cell>
          <cell r="O597" t="str">
            <v>CS-288-24-1</v>
          </cell>
          <cell r="P597">
            <v>28</v>
          </cell>
          <cell r="Q597">
            <v>288</v>
          </cell>
          <cell r="R597">
            <v>21.5</v>
          </cell>
          <cell r="S597">
            <v>19</v>
          </cell>
          <cell r="T597">
            <v>10.25</v>
          </cell>
          <cell r="U597" t="str">
            <v>2.423110</v>
          </cell>
          <cell r="V597">
            <v>32.880000000000003</v>
          </cell>
          <cell r="W597" t="str">
            <v>20764608030138</v>
          </cell>
          <cell r="X597">
            <v>24</v>
          </cell>
        </row>
        <row r="598">
          <cell r="B598">
            <v>3014</v>
          </cell>
          <cell r="C598" t="str">
            <v>BAZIC 8-Digit Dual Power Pocket Size Calculator - Pastel Color</v>
          </cell>
          <cell r="D598" t="str">
            <v>CALCULATORS</v>
          </cell>
          <cell r="E598" t="str">
            <v>CHINA</v>
          </cell>
          <cell r="F598">
            <v>6191</v>
          </cell>
          <cell r="G598" t="str">
            <v>=HYPERLINK("http://www.bangkit.com/images/3014.jpg","CLICK HERE")</v>
          </cell>
          <cell r="H598">
            <v>4.99</v>
          </cell>
          <cell r="I598">
            <v>4.49</v>
          </cell>
          <cell r="J598">
            <v>2.5</v>
          </cell>
          <cell r="K598">
            <v>1.9</v>
          </cell>
          <cell r="L598">
            <v>1.5</v>
          </cell>
          <cell r="M598">
            <v>1.2</v>
          </cell>
          <cell r="N598">
            <v>0.9</v>
          </cell>
          <cell r="O598" t="str">
            <v>CS-144-24-1</v>
          </cell>
          <cell r="P598">
            <v>40</v>
          </cell>
          <cell r="Q598">
            <v>144</v>
          </cell>
          <cell r="R598">
            <v>18</v>
          </cell>
          <cell r="S598">
            <v>15</v>
          </cell>
          <cell r="T598">
            <v>12.5</v>
          </cell>
          <cell r="U598" t="str">
            <v>1.953130</v>
          </cell>
          <cell r="V598">
            <v>18.18</v>
          </cell>
          <cell r="W598" t="str">
            <v>20764608030145</v>
          </cell>
          <cell r="X598">
            <v>24</v>
          </cell>
        </row>
        <row r="599">
          <cell r="B599">
            <v>302</v>
          </cell>
          <cell r="C599" t="str">
            <v>BAZIC 8, 10, 20, 30 mm Size Lettering Stencil Sets (4/Pack)</v>
          </cell>
          <cell r="D599" t="str">
            <v>STENCIL</v>
          </cell>
          <cell r="E599" t="str">
            <v>CHINA</v>
          </cell>
          <cell r="F599">
            <v>21628</v>
          </cell>
          <cell r="G599" t="str">
            <v>=HYPERLINK("http://www.bangkit.com/images/302.jpg","CLICK HERE")</v>
          </cell>
          <cell r="H599">
            <v>2.99</v>
          </cell>
          <cell r="I599">
            <v>2.69</v>
          </cell>
          <cell r="J599">
            <v>1.7</v>
          </cell>
          <cell r="K599">
            <v>1.3</v>
          </cell>
          <cell r="L599">
            <v>0.85</v>
          </cell>
          <cell r="M599">
            <v>0.69</v>
          </cell>
          <cell r="N599">
            <v>0.59</v>
          </cell>
          <cell r="O599" t="str">
            <v>CS-144-24-1</v>
          </cell>
          <cell r="P599">
            <v>36</v>
          </cell>
          <cell r="Q599">
            <v>144</v>
          </cell>
          <cell r="R599">
            <v>16.5</v>
          </cell>
          <cell r="S599">
            <v>14.5</v>
          </cell>
          <cell r="T599">
            <v>13.25</v>
          </cell>
          <cell r="U599" t="str">
            <v>1.834530</v>
          </cell>
          <cell r="V599">
            <v>26.46</v>
          </cell>
          <cell r="W599" t="str">
            <v>20764608003026</v>
          </cell>
          <cell r="X599">
            <v>24</v>
          </cell>
        </row>
        <row r="600">
          <cell r="B600">
            <v>303</v>
          </cell>
          <cell r="C600" t="str">
            <v>BAZIC Assorted Color Semicircular 6" Protractor</v>
          </cell>
          <cell r="D600" t="str">
            <v>GEOMETRY - SET</v>
          </cell>
          <cell r="E600" t="str">
            <v>CHINA</v>
          </cell>
          <cell r="F600">
            <v>33453</v>
          </cell>
          <cell r="G600" t="str">
            <v>=HYPERLINK("http://www.bangkit.com/images/303.jpg","CLICK HERE")</v>
          </cell>
          <cell r="H600">
            <v>0.99</v>
          </cell>
          <cell r="I600">
            <v>0.89</v>
          </cell>
          <cell r="J600">
            <v>0.6</v>
          </cell>
          <cell r="K600">
            <v>0.45</v>
          </cell>
          <cell r="L600">
            <v>0.35</v>
          </cell>
          <cell r="M600">
            <v>0.28999999999999998</v>
          </cell>
          <cell r="N600">
            <v>0.25</v>
          </cell>
          <cell r="O600" t="str">
            <v>CS-288-24-1</v>
          </cell>
          <cell r="P600">
            <v>48</v>
          </cell>
          <cell r="Q600">
            <v>288</v>
          </cell>
          <cell r="R600">
            <v>18</v>
          </cell>
          <cell r="S600">
            <v>14.75</v>
          </cell>
          <cell r="T600">
            <v>7.75</v>
          </cell>
          <cell r="U600" t="str">
            <v>1.190760</v>
          </cell>
          <cell r="V600">
            <v>20.260000000000002</v>
          </cell>
          <cell r="W600" t="str">
            <v>20764608003033</v>
          </cell>
          <cell r="X600">
            <v>24</v>
          </cell>
        </row>
        <row r="601">
          <cell r="B601">
            <v>304</v>
          </cell>
          <cell r="C601" t="str">
            <v>BAZIC Semicircular 6" Protractor</v>
          </cell>
          <cell r="D601" t="str">
            <v>GEOMETRY - SET</v>
          </cell>
          <cell r="E601" t="str">
            <v>CHINA</v>
          </cell>
          <cell r="F601">
            <v>24918</v>
          </cell>
          <cell r="G601" t="str">
            <v>=HYPERLINK("http://www.bangkit.com/images/304.jpg","CLICK HERE")</v>
          </cell>
          <cell r="H601">
            <v>0.99</v>
          </cell>
          <cell r="I601">
            <v>0.89</v>
          </cell>
          <cell r="J601">
            <v>0.6</v>
          </cell>
          <cell r="K601">
            <v>0.45</v>
          </cell>
          <cell r="L601">
            <v>0.35</v>
          </cell>
          <cell r="M601">
            <v>0.28999999999999998</v>
          </cell>
          <cell r="N601">
            <v>0.25</v>
          </cell>
          <cell r="O601" t="str">
            <v>CS-288-24-1</v>
          </cell>
          <cell r="P601">
            <v>48</v>
          </cell>
          <cell r="Q601">
            <v>288</v>
          </cell>
          <cell r="R601">
            <v>18.25</v>
          </cell>
          <cell r="S601">
            <v>14.75</v>
          </cell>
          <cell r="T601">
            <v>8.5</v>
          </cell>
          <cell r="U601" t="str">
            <v>1.324130</v>
          </cell>
          <cell r="V601">
            <v>20.64</v>
          </cell>
          <cell r="W601" t="str">
            <v>20764608003040</v>
          </cell>
          <cell r="X601">
            <v>24</v>
          </cell>
        </row>
        <row r="602">
          <cell r="B602">
            <v>305</v>
          </cell>
          <cell r="C602" t="str">
            <v>BAZIC 20mm Size Lettering Stencil Ruler Sets (2/Pack)</v>
          </cell>
          <cell r="D602" t="str">
            <v>STENCIL</v>
          </cell>
          <cell r="E602" t="str">
            <v>CHINA</v>
          </cell>
          <cell r="F602">
            <v>19475</v>
          </cell>
          <cell r="G602" t="str">
            <v>=HYPERLINK("http://www.bangkit.com/images/305.jpg","CLICK HERE")</v>
          </cell>
          <cell r="H602">
            <v>2.99</v>
          </cell>
          <cell r="I602">
            <v>2.69</v>
          </cell>
          <cell r="J602">
            <v>1.7</v>
          </cell>
          <cell r="K602">
            <v>1.3</v>
          </cell>
          <cell r="L602">
            <v>0.85</v>
          </cell>
          <cell r="M602">
            <v>0.69</v>
          </cell>
          <cell r="N602">
            <v>0.59</v>
          </cell>
          <cell r="O602" t="str">
            <v>CS-144-24-1</v>
          </cell>
          <cell r="P602">
            <v>48</v>
          </cell>
          <cell r="Q602">
            <v>144</v>
          </cell>
          <cell r="R602">
            <v>14.25</v>
          </cell>
          <cell r="S602">
            <v>13.5</v>
          </cell>
          <cell r="T602">
            <v>10.25</v>
          </cell>
          <cell r="U602" t="str">
            <v>1.141110</v>
          </cell>
          <cell r="V602">
            <v>26.1</v>
          </cell>
          <cell r="W602" t="str">
            <v>20764608003057</v>
          </cell>
          <cell r="X602">
            <v>24</v>
          </cell>
        </row>
        <row r="603">
          <cell r="B603">
            <v>306</v>
          </cell>
          <cell r="C603" t="str">
            <v>BAZIC 12" (30cm) Wooden Ruler (3/Pack)</v>
          </cell>
          <cell r="D603" t="str">
            <v>GEOMETRY - RULER</v>
          </cell>
          <cell r="E603" t="str">
            <v>CHINA</v>
          </cell>
          <cell r="F603">
            <v>44791</v>
          </cell>
          <cell r="G603" t="str">
            <v>=HYPERLINK("http://www.bangkit.com/images/306.jpg","CLICK HERE")</v>
          </cell>
          <cell r="H603">
            <v>2.99</v>
          </cell>
          <cell r="I603">
            <v>2.69</v>
          </cell>
          <cell r="J603">
            <v>1.7</v>
          </cell>
          <cell r="K603">
            <v>1.3</v>
          </cell>
          <cell r="L603">
            <v>0.85</v>
          </cell>
          <cell r="M603">
            <v>0.69</v>
          </cell>
          <cell r="N603">
            <v>0.59</v>
          </cell>
          <cell r="O603" t="str">
            <v>CS-144-24-1</v>
          </cell>
          <cell r="P603">
            <v>66</v>
          </cell>
          <cell r="Q603">
            <v>144</v>
          </cell>
          <cell r="R603">
            <v>13.75</v>
          </cell>
          <cell r="S603">
            <v>12.75</v>
          </cell>
          <cell r="T603">
            <v>11</v>
          </cell>
          <cell r="U603" t="str">
            <v>1.115990</v>
          </cell>
          <cell r="V603">
            <v>15.14</v>
          </cell>
          <cell r="W603" t="str">
            <v>20764608003064</v>
          </cell>
          <cell r="X603">
            <v>24</v>
          </cell>
        </row>
        <row r="604">
          <cell r="B604">
            <v>307</v>
          </cell>
          <cell r="C604" t="str">
            <v>BAZIC 5-Piece Geometry Ruler Combination Sets</v>
          </cell>
          <cell r="D604" t="str">
            <v>GEOMETRY - SET</v>
          </cell>
          <cell r="E604" t="str">
            <v>CHINA</v>
          </cell>
          <cell r="F604">
            <v>24480</v>
          </cell>
          <cell r="G604" t="str">
            <v>=HYPERLINK("http://www.bangkit.com/images/307.jpg","CLICK HERE")</v>
          </cell>
          <cell r="H604">
            <v>2.99</v>
          </cell>
          <cell r="I604">
            <v>2.69</v>
          </cell>
          <cell r="J604">
            <v>1.7</v>
          </cell>
          <cell r="K604">
            <v>1.3</v>
          </cell>
          <cell r="L604">
            <v>0.95</v>
          </cell>
          <cell r="M604">
            <v>0.79</v>
          </cell>
          <cell r="N604">
            <v>0.69</v>
          </cell>
          <cell r="O604" t="str">
            <v>CS-144-24-1</v>
          </cell>
          <cell r="P604">
            <v>36</v>
          </cell>
          <cell r="Q604">
            <v>144</v>
          </cell>
          <cell r="R604">
            <v>17.25</v>
          </cell>
          <cell r="S604">
            <v>16</v>
          </cell>
          <cell r="T604">
            <v>13.5</v>
          </cell>
          <cell r="U604" t="str">
            <v>2.156250</v>
          </cell>
          <cell r="V604">
            <v>30.58</v>
          </cell>
          <cell r="W604" t="str">
            <v>20764608003071</v>
          </cell>
          <cell r="X604">
            <v>24</v>
          </cell>
        </row>
        <row r="605">
          <cell r="B605">
            <v>308</v>
          </cell>
          <cell r="C605" t="str">
            <v>BAZIC 5-Piece Pastel Geometry Ruler Combination Sets</v>
          </cell>
          <cell r="D605" t="str">
            <v>NEW ITEMS</v>
          </cell>
          <cell r="E605" t="str">
            <v>CHINA</v>
          </cell>
          <cell r="F605">
            <v>0</v>
          </cell>
          <cell r="G605" t="str">
            <v>=HYPERLINK("http://www.bangkit.com/images/","CLICK HERE")</v>
          </cell>
          <cell r="H605">
            <v>2.99</v>
          </cell>
          <cell r="I605">
            <v>2.69</v>
          </cell>
          <cell r="J605">
            <v>1.7</v>
          </cell>
          <cell r="K605">
            <v>1.3</v>
          </cell>
          <cell r="L605">
            <v>0.95</v>
          </cell>
          <cell r="M605">
            <v>0.79</v>
          </cell>
          <cell r="N605">
            <v>0.69</v>
          </cell>
          <cell r="O605" t="str">
            <v>CS-144-24-1</v>
          </cell>
          <cell r="P605">
            <v>36</v>
          </cell>
          <cell r="Q605">
            <v>144</v>
          </cell>
          <cell r="R605">
            <v>17.25</v>
          </cell>
          <cell r="S605">
            <v>16</v>
          </cell>
          <cell r="T605">
            <v>13.5</v>
          </cell>
          <cell r="U605" t="str">
            <v>2.156250</v>
          </cell>
          <cell r="V605">
            <v>30.58</v>
          </cell>
          <cell r="W605" t="str">
            <v>20764608003088</v>
          </cell>
          <cell r="X605">
            <v>24</v>
          </cell>
        </row>
        <row r="606">
          <cell r="B606">
            <v>310</v>
          </cell>
          <cell r="C606" t="str">
            <v>BAZIC 12" (30cm) Ruler w/ Multiplication Prints (4/Pack)</v>
          </cell>
          <cell r="D606" t="str">
            <v>GEOMETRY - RULER</v>
          </cell>
          <cell r="E606" t="str">
            <v>CHINA</v>
          </cell>
          <cell r="F606">
            <v>23790</v>
          </cell>
          <cell r="G606" t="str">
            <v>=HYPERLINK("http://www.bangkit.com/images/310.jpg","CLICK HERE")</v>
          </cell>
          <cell r="H606">
            <v>2.99</v>
          </cell>
          <cell r="I606">
            <v>2.69</v>
          </cell>
          <cell r="J606">
            <v>1.7</v>
          </cell>
          <cell r="K606">
            <v>1.3</v>
          </cell>
          <cell r="L606">
            <v>0.85</v>
          </cell>
          <cell r="M606">
            <v>0.69</v>
          </cell>
          <cell r="N606">
            <v>0.59</v>
          </cell>
          <cell r="O606" t="str">
            <v>CS-144-24-1</v>
          </cell>
          <cell r="P606">
            <v>54</v>
          </cell>
          <cell r="Q606">
            <v>144</v>
          </cell>
          <cell r="R606">
            <v>15.25</v>
          </cell>
          <cell r="S606">
            <v>13.25</v>
          </cell>
          <cell r="T606">
            <v>7.5</v>
          </cell>
          <cell r="U606" t="str">
            <v>0.877010</v>
          </cell>
          <cell r="V606">
            <v>23.98</v>
          </cell>
          <cell r="W606" t="str">
            <v>20764608003101</v>
          </cell>
          <cell r="X606">
            <v>24</v>
          </cell>
        </row>
        <row r="607">
          <cell r="B607">
            <v>3104</v>
          </cell>
          <cell r="C607" t="str">
            <v>BAZIC V-Flap Legal Size Document Holder</v>
          </cell>
          <cell r="D607" t="str">
            <v>DOCUMENT ORGANIZER</v>
          </cell>
          <cell r="E607" t="str">
            <v>CHINA</v>
          </cell>
          <cell r="F607">
            <v>17307</v>
          </cell>
          <cell r="G607" t="str">
            <v>=HYPERLINK("http://www.bangkit.com/images/3104.jpg","CLICK HERE")</v>
          </cell>
          <cell r="H607">
            <v>4.99</v>
          </cell>
          <cell r="I607">
            <v>4.49</v>
          </cell>
          <cell r="J607">
            <v>3</v>
          </cell>
          <cell r="K607">
            <v>2.2999999999999998</v>
          </cell>
          <cell r="L607">
            <v>1.9</v>
          </cell>
          <cell r="M607">
            <v>1.5</v>
          </cell>
          <cell r="N607">
            <v>1.2</v>
          </cell>
          <cell r="O607" t="str">
            <v>CS-72-24-1</v>
          </cell>
          <cell r="P607">
            <v>24</v>
          </cell>
          <cell r="Q607">
            <v>72</v>
          </cell>
          <cell r="R607">
            <v>24.25</v>
          </cell>
          <cell r="S607">
            <v>16.5</v>
          </cell>
          <cell r="T607">
            <v>11.5</v>
          </cell>
          <cell r="U607" t="str">
            <v>2.662870</v>
          </cell>
          <cell r="V607">
            <v>19.239999999999998</v>
          </cell>
          <cell r="W607" t="str">
            <v>20764608031043</v>
          </cell>
          <cell r="X607">
            <v>24</v>
          </cell>
        </row>
        <row r="608">
          <cell r="B608">
            <v>3105</v>
          </cell>
          <cell r="C608" t="str">
            <v>BAZIC V-Flap A4/Letter Size Document Holder</v>
          </cell>
          <cell r="D608" t="str">
            <v>DOCUMENT ORGANIZER</v>
          </cell>
          <cell r="E608" t="str">
            <v>CHINA</v>
          </cell>
          <cell r="F608">
            <v>16692</v>
          </cell>
          <cell r="G608" t="str">
            <v>=HYPERLINK("http://www.bangkit.com/images/3105.jpg","CLICK HERE")</v>
          </cell>
          <cell r="H608">
            <v>3.99</v>
          </cell>
          <cell r="I608">
            <v>3.59</v>
          </cell>
          <cell r="J608">
            <v>2.6</v>
          </cell>
          <cell r="K608">
            <v>2</v>
          </cell>
          <cell r="L608">
            <v>1.7</v>
          </cell>
          <cell r="M608">
            <v>1.3</v>
          </cell>
          <cell r="N608">
            <v>1</v>
          </cell>
          <cell r="O608" t="str">
            <v>CS-72-24-1</v>
          </cell>
          <cell r="P608">
            <v>30</v>
          </cell>
          <cell r="Q608">
            <v>72</v>
          </cell>
          <cell r="R608">
            <v>24.5</v>
          </cell>
          <cell r="S608">
            <v>14</v>
          </cell>
          <cell r="T608">
            <v>10.75</v>
          </cell>
          <cell r="U608" t="str">
            <v>2.133830</v>
          </cell>
          <cell r="V608">
            <v>15.58</v>
          </cell>
          <cell r="W608" t="str">
            <v>20764608031050</v>
          </cell>
          <cell r="X608">
            <v>24</v>
          </cell>
        </row>
        <row r="609">
          <cell r="B609">
            <v>3107</v>
          </cell>
          <cell r="C609" t="str">
            <v>BAZIC Dividers w/ 10-Color Tabs</v>
          </cell>
          <cell r="D609" t="str">
            <v>BINDERS - INSERTS</v>
          </cell>
          <cell r="E609" t="str">
            <v>CHINA</v>
          </cell>
          <cell r="F609">
            <v>10212</v>
          </cell>
          <cell r="G609" t="str">
            <v>=HYPERLINK("http://www.bangkit.com/images/3107.jpg","CLICK HERE")</v>
          </cell>
          <cell r="H609">
            <v>2.99</v>
          </cell>
          <cell r="I609">
            <v>2.69</v>
          </cell>
          <cell r="J609">
            <v>1.7</v>
          </cell>
          <cell r="K609">
            <v>1.3</v>
          </cell>
          <cell r="L609">
            <v>0.85</v>
          </cell>
          <cell r="M609">
            <v>0.69</v>
          </cell>
          <cell r="N609">
            <v>0.59</v>
          </cell>
          <cell r="O609" t="str">
            <v>CS-144-24-1</v>
          </cell>
          <cell r="P609">
            <v>50</v>
          </cell>
          <cell r="Q609">
            <v>144</v>
          </cell>
          <cell r="R609">
            <v>15.5</v>
          </cell>
          <cell r="S609">
            <v>13.75</v>
          </cell>
          <cell r="T609">
            <v>10.5</v>
          </cell>
          <cell r="U609" t="str">
            <v>1.295030</v>
          </cell>
          <cell r="V609">
            <v>37.68</v>
          </cell>
          <cell r="W609" t="str">
            <v>20764608031074</v>
          </cell>
          <cell r="X609">
            <v>24</v>
          </cell>
        </row>
        <row r="610">
          <cell r="B610">
            <v>3108</v>
          </cell>
          <cell r="C610" t="str">
            <v>BAZIC Top Loading 9-Pockets Trading Card Holders (10/Pack)</v>
          </cell>
          <cell r="D610" t="str">
            <v>BINDERS - INSERTS</v>
          </cell>
          <cell r="E610" t="str">
            <v>CHINA</v>
          </cell>
          <cell r="F610">
            <v>12789</v>
          </cell>
          <cell r="G610" t="str">
            <v>=HYPERLINK("http://www.bangkit.com/images/3108.jpg","CLICK HERE")</v>
          </cell>
          <cell r="H610">
            <v>1.99</v>
          </cell>
          <cell r="I610">
            <v>1.79</v>
          </cell>
          <cell r="J610">
            <v>1.2</v>
          </cell>
          <cell r="K610">
            <v>0.89</v>
          </cell>
          <cell r="L610">
            <v>0.75</v>
          </cell>
          <cell r="M610">
            <v>0.59</v>
          </cell>
          <cell r="N610">
            <v>0.49</v>
          </cell>
          <cell r="O610" t="str">
            <v>CS-144-24-1</v>
          </cell>
          <cell r="P610">
            <v>56</v>
          </cell>
          <cell r="Q610">
            <v>144</v>
          </cell>
          <cell r="R610">
            <v>20.75</v>
          </cell>
          <cell r="S610">
            <v>13.5</v>
          </cell>
          <cell r="T610">
            <v>6.75</v>
          </cell>
          <cell r="U610" t="str">
            <v>1.094240</v>
          </cell>
          <cell r="V610">
            <v>26.34</v>
          </cell>
          <cell r="W610" t="str">
            <v>20764608031081</v>
          </cell>
          <cell r="X610">
            <v>24</v>
          </cell>
        </row>
        <row r="611">
          <cell r="B611">
            <v>3112</v>
          </cell>
          <cell r="C611" t="str">
            <v>BAZIC Square Flap A4/Letter Size Document Holder</v>
          </cell>
          <cell r="D611" t="str">
            <v>DOCUMENT ORGANIZER</v>
          </cell>
          <cell r="E611" t="str">
            <v>CHINA</v>
          </cell>
          <cell r="F611">
            <v>18616</v>
          </cell>
          <cell r="G611" t="str">
            <v>=HYPERLINK("http://www.bangkit.com/images/3112.jpg","CLICK HERE")</v>
          </cell>
          <cell r="H611">
            <v>3.99</v>
          </cell>
          <cell r="I611">
            <v>3.59</v>
          </cell>
          <cell r="J611">
            <v>2.6</v>
          </cell>
          <cell r="K611">
            <v>2</v>
          </cell>
          <cell r="L611">
            <v>1.7</v>
          </cell>
          <cell r="M611">
            <v>1.3</v>
          </cell>
          <cell r="N611">
            <v>1</v>
          </cell>
          <cell r="O611" t="str">
            <v>CS-72-24-1</v>
          </cell>
          <cell r="P611">
            <v>30</v>
          </cell>
          <cell r="Q611">
            <v>72</v>
          </cell>
          <cell r="R611">
            <v>24.5</v>
          </cell>
          <cell r="S611">
            <v>14.5</v>
          </cell>
          <cell r="T611">
            <v>11</v>
          </cell>
          <cell r="U611" t="str">
            <v>2.261430</v>
          </cell>
          <cell r="V611">
            <v>19.78</v>
          </cell>
          <cell r="W611" t="str">
            <v>20764608031128</v>
          </cell>
          <cell r="X611">
            <v>24</v>
          </cell>
        </row>
        <row r="612">
          <cell r="B612">
            <v>3114</v>
          </cell>
          <cell r="C612" t="str">
            <v>BAZIC Pockets Dividers w/ 5-Insertable Color Tabs</v>
          </cell>
          <cell r="D612" t="str">
            <v>BINDERS - INSERTS</v>
          </cell>
          <cell r="E612" t="str">
            <v>CHINA</v>
          </cell>
          <cell r="F612">
            <v>16405</v>
          </cell>
          <cell r="G612" t="str">
            <v>=HYPERLINK("http://www.bangkit.com/images/3114.jpg","CLICK HERE")</v>
          </cell>
          <cell r="H612">
            <v>2.99</v>
          </cell>
          <cell r="I612">
            <v>2.69</v>
          </cell>
          <cell r="J612">
            <v>1.7</v>
          </cell>
          <cell r="K612">
            <v>1.3</v>
          </cell>
          <cell r="L612">
            <v>0.95</v>
          </cell>
          <cell r="M612">
            <v>0.79</v>
          </cell>
          <cell r="N612">
            <v>0.69</v>
          </cell>
          <cell r="O612" t="str">
            <v>CS-144-24-1</v>
          </cell>
          <cell r="P612">
            <v>30</v>
          </cell>
          <cell r="Q612">
            <v>144</v>
          </cell>
          <cell r="R612">
            <v>20.75</v>
          </cell>
          <cell r="S612">
            <v>12.75</v>
          </cell>
          <cell r="T612">
            <v>11.5</v>
          </cell>
          <cell r="U612" t="str">
            <v>1.760690</v>
          </cell>
          <cell r="V612">
            <v>38.18</v>
          </cell>
          <cell r="W612" t="str">
            <v>20764608031142</v>
          </cell>
          <cell r="X612">
            <v>24</v>
          </cell>
        </row>
        <row r="613">
          <cell r="B613">
            <v>3116</v>
          </cell>
          <cell r="C613" t="str">
            <v>BAZIC 13-Pockets Coupon/Personal Check Size Expanding File</v>
          </cell>
          <cell r="D613" t="str">
            <v>DOCUMENT ORGANIZER</v>
          </cell>
          <cell r="E613" t="str">
            <v>CHINA</v>
          </cell>
          <cell r="F613">
            <v>16061</v>
          </cell>
          <cell r="G613" t="str">
            <v>=HYPERLINK("http://www.bangkit.com/images/3116.jpg","CLICK HERE")</v>
          </cell>
          <cell r="H613">
            <v>2.99</v>
          </cell>
          <cell r="I613">
            <v>2.69</v>
          </cell>
          <cell r="J613">
            <v>1.95</v>
          </cell>
          <cell r="K613">
            <v>1.5</v>
          </cell>
          <cell r="L613">
            <v>1.3</v>
          </cell>
          <cell r="M613">
            <v>1</v>
          </cell>
          <cell r="N613">
            <v>0.8</v>
          </cell>
          <cell r="O613" t="str">
            <v>CS-144-24-1</v>
          </cell>
          <cell r="P613">
            <v>24</v>
          </cell>
          <cell r="Q613">
            <v>144</v>
          </cell>
          <cell r="R613">
            <v>16.25</v>
          </cell>
          <cell r="S613">
            <v>16</v>
          </cell>
          <cell r="T613">
            <v>16</v>
          </cell>
          <cell r="U613" t="str">
            <v>2.407410</v>
          </cell>
          <cell r="V613">
            <v>23.92</v>
          </cell>
          <cell r="W613" t="str">
            <v>20764608031166</v>
          </cell>
          <cell r="X613">
            <v>24</v>
          </cell>
        </row>
        <row r="614">
          <cell r="B614">
            <v>3117</v>
          </cell>
          <cell r="C614" t="str">
            <v>BAZIC Dividers w/ 5-Insertable Color Tabs</v>
          </cell>
          <cell r="D614" t="str">
            <v>BINDERS - INSERTS</v>
          </cell>
          <cell r="E614" t="str">
            <v>CHINA</v>
          </cell>
          <cell r="F614">
            <v>27541</v>
          </cell>
          <cell r="G614" t="str">
            <v>=HYPERLINK("http://www.bangkit.com/images/3117.jpg","CLICK HERE")</v>
          </cell>
          <cell r="H614">
            <v>1.99</v>
          </cell>
          <cell r="I614">
            <v>1.79</v>
          </cell>
          <cell r="J614">
            <v>1.2</v>
          </cell>
          <cell r="K614">
            <v>0.89</v>
          </cell>
          <cell r="L614">
            <v>0.75</v>
          </cell>
          <cell r="M614">
            <v>0.59</v>
          </cell>
          <cell r="N614">
            <v>0.49</v>
          </cell>
          <cell r="O614" t="str">
            <v>CS-144-24-1</v>
          </cell>
          <cell r="P614">
            <v>60</v>
          </cell>
          <cell r="Q614">
            <v>144</v>
          </cell>
          <cell r="R614">
            <v>13.25</v>
          </cell>
          <cell r="S614">
            <v>13</v>
          </cell>
          <cell r="T614">
            <v>10.5</v>
          </cell>
          <cell r="U614" t="str">
            <v>1.046660</v>
          </cell>
          <cell r="V614">
            <v>21.58</v>
          </cell>
          <cell r="W614" t="str">
            <v>20764608031173</v>
          </cell>
          <cell r="X614">
            <v>24</v>
          </cell>
        </row>
        <row r="615">
          <cell r="B615">
            <v>3118</v>
          </cell>
          <cell r="C615" t="str">
            <v>BAZIC Dividers w/ 8-Insertable Color Tabs</v>
          </cell>
          <cell r="D615" t="str">
            <v>BINDERS - INSERTS</v>
          </cell>
          <cell r="E615" t="str">
            <v>CHINA</v>
          </cell>
          <cell r="F615">
            <v>8662</v>
          </cell>
          <cell r="G615" t="str">
            <v>=HYPERLINK("http://www.bangkit.com/images/3118.jpg","CLICK HERE")</v>
          </cell>
          <cell r="H615">
            <v>2.99</v>
          </cell>
          <cell r="I615">
            <v>2.69</v>
          </cell>
          <cell r="J615">
            <v>1.7</v>
          </cell>
          <cell r="K615">
            <v>1.3</v>
          </cell>
          <cell r="L615">
            <v>0.85</v>
          </cell>
          <cell r="M615">
            <v>0.69</v>
          </cell>
          <cell r="N615">
            <v>0.59</v>
          </cell>
          <cell r="O615" t="str">
            <v>CS-144-24-1</v>
          </cell>
          <cell r="P615">
            <v>50</v>
          </cell>
          <cell r="Q615">
            <v>144</v>
          </cell>
          <cell r="R615">
            <v>14.25</v>
          </cell>
          <cell r="S615">
            <v>13</v>
          </cell>
          <cell r="T615">
            <v>10.5</v>
          </cell>
          <cell r="U615" t="str">
            <v>1.125650</v>
          </cell>
          <cell r="V615">
            <v>32.340000000000003</v>
          </cell>
          <cell r="W615" t="str">
            <v>20764608031180</v>
          </cell>
          <cell r="X615">
            <v>24</v>
          </cell>
        </row>
        <row r="616">
          <cell r="B616">
            <v>3119</v>
          </cell>
          <cell r="C616" t="str">
            <v>BAZIC Top / Side Loading A4/Letter Size String Envelope (2/Pack)</v>
          </cell>
          <cell r="D616" t="str">
            <v>DOCUMENT ORGANIZER</v>
          </cell>
          <cell r="E616" t="str">
            <v>CHINA</v>
          </cell>
          <cell r="F616">
            <v>17118</v>
          </cell>
          <cell r="G616" t="str">
            <v>=HYPERLINK("http://www.bangkit.com/images/3119.jpg","CLICK HERE")</v>
          </cell>
          <cell r="H616">
            <v>2.99</v>
          </cell>
          <cell r="I616">
            <v>2.69</v>
          </cell>
          <cell r="J616">
            <v>1.95</v>
          </cell>
          <cell r="K616">
            <v>1.5</v>
          </cell>
          <cell r="L616">
            <v>1.3</v>
          </cell>
          <cell r="M616">
            <v>1</v>
          </cell>
          <cell r="N616">
            <v>0.8</v>
          </cell>
          <cell r="O616" t="str">
            <v>CS-144-24-1</v>
          </cell>
          <cell r="P616">
            <v>25</v>
          </cell>
          <cell r="Q616">
            <v>144</v>
          </cell>
          <cell r="R616">
            <v>21.75</v>
          </cell>
          <cell r="S616">
            <v>16.75</v>
          </cell>
          <cell r="T616">
            <v>14.5</v>
          </cell>
          <cell r="U616" t="str">
            <v>3.057020</v>
          </cell>
          <cell r="V616">
            <v>27.56</v>
          </cell>
          <cell r="W616" t="str">
            <v>20764608031197</v>
          </cell>
          <cell r="X616">
            <v>24</v>
          </cell>
        </row>
        <row r="617">
          <cell r="B617">
            <v>3129</v>
          </cell>
          <cell r="C617" t="str">
            <v>BAZIC 10-Pockets Presentation Book</v>
          </cell>
          <cell r="D617" t="str">
            <v>DOCUMENT ORGANIZER</v>
          </cell>
          <cell r="E617" t="str">
            <v>CHINA</v>
          </cell>
          <cell r="F617">
            <v>25083</v>
          </cell>
          <cell r="G617" t="str">
            <v>=HYPERLINK("http://www.bangkit.com/images/3129.jpg","CLICK HERE")</v>
          </cell>
          <cell r="H617">
            <v>2.99</v>
          </cell>
          <cell r="I617">
            <v>2.69</v>
          </cell>
          <cell r="J617">
            <v>1.95</v>
          </cell>
          <cell r="K617">
            <v>1.5</v>
          </cell>
          <cell r="L617">
            <v>1.3</v>
          </cell>
          <cell r="M617">
            <v>1</v>
          </cell>
          <cell r="N617">
            <v>0.8</v>
          </cell>
          <cell r="O617" t="str">
            <v>CS-144-24-1</v>
          </cell>
          <cell r="P617">
            <v>20</v>
          </cell>
          <cell r="Q617">
            <v>144</v>
          </cell>
          <cell r="R617">
            <v>21.5</v>
          </cell>
          <cell r="S617">
            <v>16.25</v>
          </cell>
          <cell r="T617">
            <v>12.75</v>
          </cell>
          <cell r="U617" t="str">
            <v>2.577860</v>
          </cell>
          <cell r="V617">
            <v>44.66</v>
          </cell>
          <cell r="W617" t="str">
            <v>20764608031296</v>
          </cell>
          <cell r="X617">
            <v>24</v>
          </cell>
        </row>
        <row r="618">
          <cell r="B618">
            <v>313</v>
          </cell>
          <cell r="C618" t="str">
            <v>Refer to Item #320</v>
          </cell>
          <cell r="D618" t="str">
            <v>DISCONTINUE</v>
          </cell>
          <cell r="E618" t="str">
            <v>CHINA</v>
          </cell>
          <cell r="F618">
            <v>0</v>
          </cell>
          <cell r="G618" t="str">
            <v>=HYPERLINK("http://www.bangkit.com/images/313.jpg","CLICK HERE")</v>
          </cell>
          <cell r="H618">
            <v>1.99</v>
          </cell>
          <cell r="I618">
            <v>1.79</v>
          </cell>
          <cell r="J618">
            <v>1.2</v>
          </cell>
          <cell r="K618">
            <v>0.89</v>
          </cell>
          <cell r="L618">
            <v>0.75</v>
          </cell>
          <cell r="M618">
            <v>0.59</v>
          </cell>
          <cell r="N618">
            <v>0.49</v>
          </cell>
          <cell r="O618" t="str">
            <v>CS-144-24-1</v>
          </cell>
          <cell r="P618">
            <v>25</v>
          </cell>
          <cell r="Q618">
            <v>144</v>
          </cell>
          <cell r="R618">
            <v>21.5</v>
          </cell>
          <cell r="S618">
            <v>15.5</v>
          </cell>
          <cell r="T618">
            <v>14.5</v>
          </cell>
          <cell r="U618" t="str">
            <v>2.796370</v>
          </cell>
          <cell r="V618">
            <v>26.98</v>
          </cell>
          <cell r="W618" t="str">
            <v>20764608003132</v>
          </cell>
          <cell r="X618">
            <v>24</v>
          </cell>
        </row>
        <row r="619">
          <cell r="B619">
            <v>315</v>
          </cell>
          <cell r="C619" t="str">
            <v>BAZIC 12" (30cm) Shatterproof Flexible Ruler</v>
          </cell>
          <cell r="D619" t="str">
            <v>GEOMETRY - RULER</v>
          </cell>
          <cell r="E619" t="str">
            <v>CHINA</v>
          </cell>
          <cell r="F619">
            <v>87959</v>
          </cell>
          <cell r="G619" t="str">
            <v>=HYPERLINK("http://www.bangkit.com/images/315.jpg","CLICK HERE")</v>
          </cell>
          <cell r="H619">
            <v>1.99</v>
          </cell>
          <cell r="I619">
            <v>1.79</v>
          </cell>
          <cell r="J619">
            <v>0.8</v>
          </cell>
          <cell r="K619">
            <v>0.59</v>
          </cell>
          <cell r="L619">
            <v>0.49</v>
          </cell>
          <cell r="M619">
            <v>0.39</v>
          </cell>
          <cell r="N619">
            <v>0.28999999999999998</v>
          </cell>
          <cell r="O619" t="str">
            <v>CS-288-24-1</v>
          </cell>
          <cell r="P619">
            <v>65</v>
          </cell>
          <cell r="Q619">
            <v>288</v>
          </cell>
          <cell r="R619">
            <v>13.5</v>
          </cell>
          <cell r="S619">
            <v>9.25</v>
          </cell>
          <cell r="T619">
            <v>8.75</v>
          </cell>
          <cell r="U619" t="str">
            <v>0.632320</v>
          </cell>
          <cell r="V619">
            <v>21.08</v>
          </cell>
          <cell r="W619" t="str">
            <v>20764608003156</v>
          </cell>
          <cell r="X619">
            <v>24</v>
          </cell>
        </row>
        <row r="620">
          <cell r="B620">
            <v>3152</v>
          </cell>
          <cell r="C620" t="str">
            <v>BAZIC Clear Coupon/Check Size Zip Envelope</v>
          </cell>
          <cell r="D620" t="str">
            <v>DOCUMENT ORGANIZER</v>
          </cell>
          <cell r="E620" t="str">
            <v>CHINA</v>
          </cell>
          <cell r="F620">
            <v>16802</v>
          </cell>
          <cell r="G620" t="str">
            <v>=HYPERLINK("http://www.bangkit.com/images/3152.jpg","CLICK HERE")</v>
          </cell>
          <cell r="H620">
            <v>1.99</v>
          </cell>
          <cell r="I620">
            <v>1.79</v>
          </cell>
          <cell r="J620">
            <v>0.9</v>
          </cell>
          <cell r="K620">
            <v>0.69</v>
          </cell>
          <cell r="L620">
            <v>0.55000000000000004</v>
          </cell>
          <cell r="M620">
            <v>0.45</v>
          </cell>
          <cell r="N620">
            <v>0.35</v>
          </cell>
          <cell r="O620" t="str">
            <v>CS-144-24-1</v>
          </cell>
          <cell r="P620">
            <v>55</v>
          </cell>
          <cell r="Q620">
            <v>144</v>
          </cell>
          <cell r="R620">
            <v>14</v>
          </cell>
          <cell r="S620">
            <v>12.25</v>
          </cell>
          <cell r="T620">
            <v>12.25</v>
          </cell>
          <cell r="U620" t="str">
            <v>1.215780</v>
          </cell>
          <cell r="V620">
            <v>7.52</v>
          </cell>
          <cell r="W620" t="str">
            <v>20764608031524</v>
          </cell>
          <cell r="X620">
            <v>24</v>
          </cell>
        </row>
        <row r="621">
          <cell r="B621">
            <v>316</v>
          </cell>
          <cell r="C621" t="str">
            <v>BAZIC 12" (30cm) Stainless Steel Ruler w/ Non Skid Back</v>
          </cell>
          <cell r="D621" t="str">
            <v>GEOMETRY - RULER</v>
          </cell>
          <cell r="E621" t="str">
            <v>CHINA</v>
          </cell>
          <cell r="F621">
            <v>64402</v>
          </cell>
          <cell r="G621" t="str">
            <v>=HYPERLINK("http://www.bangkit.com/images/316.jpg","CLICK HERE")</v>
          </cell>
          <cell r="H621">
            <v>2.99</v>
          </cell>
          <cell r="I621">
            <v>2.69</v>
          </cell>
          <cell r="J621">
            <v>1.7</v>
          </cell>
          <cell r="K621">
            <v>1.3</v>
          </cell>
          <cell r="L621">
            <v>0.95</v>
          </cell>
          <cell r="M621">
            <v>0.79</v>
          </cell>
          <cell r="N621">
            <v>0.69</v>
          </cell>
          <cell r="O621" t="str">
            <v>CS-288-24-1</v>
          </cell>
          <cell r="P621">
            <v>80</v>
          </cell>
          <cell r="Q621">
            <v>288</v>
          </cell>
          <cell r="R621">
            <v>14</v>
          </cell>
          <cell r="S621">
            <v>8.25</v>
          </cell>
          <cell r="T621">
            <v>6.75</v>
          </cell>
          <cell r="U621" t="str">
            <v>0.451170</v>
          </cell>
          <cell r="V621">
            <v>27.24</v>
          </cell>
          <cell r="W621" t="str">
            <v>20764608003163</v>
          </cell>
          <cell r="X621">
            <v>24</v>
          </cell>
        </row>
        <row r="622">
          <cell r="B622">
            <v>3166</v>
          </cell>
          <cell r="C622" t="str">
            <v>BAZIC V-Flap Clear A4/Letter Size Document Holder</v>
          </cell>
          <cell r="D622" t="str">
            <v>DOCUMENT ORGANIZER</v>
          </cell>
          <cell r="E622" t="str">
            <v>CHINA</v>
          </cell>
          <cell r="F622">
            <v>6392</v>
          </cell>
          <cell r="G622" t="str">
            <v>=HYPERLINK("http://www.bangkit.com/images/3166.jpg","CLICK HERE")</v>
          </cell>
          <cell r="H622">
            <v>3.99</v>
          </cell>
          <cell r="I622">
            <v>3.59</v>
          </cell>
          <cell r="J622">
            <v>2.6</v>
          </cell>
          <cell r="K622">
            <v>2</v>
          </cell>
          <cell r="L622">
            <v>1.7</v>
          </cell>
          <cell r="M622">
            <v>1.3</v>
          </cell>
          <cell r="N622">
            <v>1</v>
          </cell>
          <cell r="O622" t="str">
            <v>CS-72-24-1</v>
          </cell>
          <cell r="P622">
            <v>30</v>
          </cell>
          <cell r="Q622">
            <v>72</v>
          </cell>
          <cell r="R622">
            <v>24.5</v>
          </cell>
          <cell r="S622">
            <v>14</v>
          </cell>
          <cell r="T622">
            <v>10.75</v>
          </cell>
          <cell r="U622" t="str">
            <v>2.133830</v>
          </cell>
          <cell r="V622">
            <v>15.6</v>
          </cell>
          <cell r="W622" t="str">
            <v>20764608031661</v>
          </cell>
          <cell r="X622">
            <v>24</v>
          </cell>
        </row>
        <row r="623">
          <cell r="B623">
            <v>3172</v>
          </cell>
          <cell r="C623" t="str">
            <v>BAZIC Letter Size Document Holder w/ Elastic Band</v>
          </cell>
          <cell r="D623" t="str">
            <v>DOCUMENT ORGANIZER</v>
          </cell>
          <cell r="E623" t="str">
            <v>CHINA</v>
          </cell>
          <cell r="F623">
            <v>21732</v>
          </cell>
          <cell r="G623" t="str">
            <v>=HYPERLINK("http://www.bangkit.com/images/3172.jpg","CLICK HERE")</v>
          </cell>
          <cell r="H623">
            <v>2.99</v>
          </cell>
          <cell r="I623">
            <v>2.69</v>
          </cell>
          <cell r="J623">
            <v>1.7</v>
          </cell>
          <cell r="K623">
            <v>1.3</v>
          </cell>
          <cell r="L623">
            <v>0.95</v>
          </cell>
          <cell r="M623">
            <v>0.79</v>
          </cell>
          <cell r="N623">
            <v>0.69</v>
          </cell>
          <cell r="O623" t="str">
            <v>CS-72-24-1</v>
          </cell>
          <cell r="P623">
            <v>49</v>
          </cell>
          <cell r="Q623">
            <v>72</v>
          </cell>
          <cell r="R623">
            <v>18</v>
          </cell>
          <cell r="S623">
            <v>14.5</v>
          </cell>
          <cell r="T623">
            <v>10.75</v>
          </cell>
          <cell r="U623" t="str">
            <v>1.623700</v>
          </cell>
          <cell r="V623">
            <v>14.24</v>
          </cell>
          <cell r="W623" t="str">
            <v>20764608031722</v>
          </cell>
          <cell r="X623">
            <v>24</v>
          </cell>
        </row>
        <row r="624">
          <cell r="B624">
            <v>3179</v>
          </cell>
          <cell r="C624" t="str">
            <v>BAZIC 13-Pocket Check Size Poly Expanding File</v>
          </cell>
          <cell r="D624" t="str">
            <v>DOCUMENT ORGANIZER</v>
          </cell>
          <cell r="E624" t="str">
            <v>CHINA</v>
          </cell>
          <cell r="F624">
            <v>19216</v>
          </cell>
          <cell r="G624" t="str">
            <v>=HYPERLINK("http://www.bangkit.com/images/3179.jpg","CLICK HERE")</v>
          </cell>
          <cell r="H624">
            <v>2.99</v>
          </cell>
          <cell r="I624">
            <v>2.69</v>
          </cell>
          <cell r="J624">
            <v>2.5</v>
          </cell>
          <cell r="K624">
            <v>1.9</v>
          </cell>
          <cell r="L624">
            <v>1.5</v>
          </cell>
          <cell r="M624">
            <v>1.2</v>
          </cell>
          <cell r="N624">
            <v>0.9</v>
          </cell>
          <cell r="O624" t="str">
            <v>CS-72-24-1</v>
          </cell>
          <cell r="P624">
            <v>32</v>
          </cell>
          <cell r="Q624">
            <v>72</v>
          </cell>
          <cell r="R624">
            <v>20</v>
          </cell>
          <cell r="S624">
            <v>19</v>
          </cell>
          <cell r="T624">
            <v>12</v>
          </cell>
          <cell r="U624" t="str">
            <v>2.638890</v>
          </cell>
          <cell r="V624">
            <v>21.42</v>
          </cell>
          <cell r="W624" t="str">
            <v>20764608031791</v>
          </cell>
          <cell r="X624">
            <v>24</v>
          </cell>
        </row>
        <row r="625">
          <cell r="B625">
            <v>318</v>
          </cell>
          <cell r="C625" t="str">
            <v>BAZIC Jumbo Colored Craft Stick (50/Pack)</v>
          </cell>
          <cell r="D625" t="str">
            <v>DISCONTINUE</v>
          </cell>
          <cell r="E625" t="str">
            <v>CHINA</v>
          </cell>
          <cell r="F625">
            <v>0</v>
          </cell>
          <cell r="G625" t="str">
            <v>=HYPERLINK("http://www.bangkit.com/images/318.jpg","CLICK HERE")</v>
          </cell>
          <cell r="H625">
            <v>1.49</v>
          </cell>
          <cell r="I625">
            <v>1.19</v>
          </cell>
          <cell r="J625">
            <v>0.8</v>
          </cell>
          <cell r="K625">
            <v>0.59</v>
          </cell>
          <cell r="L625">
            <v>0.49</v>
          </cell>
          <cell r="M625">
            <v>0.39</v>
          </cell>
          <cell r="N625">
            <v>0.28999999999999998</v>
          </cell>
          <cell r="O625" t="str">
            <v>CS-288-24-1</v>
          </cell>
          <cell r="P625">
            <v>60</v>
          </cell>
          <cell r="Q625">
            <v>288</v>
          </cell>
          <cell r="R625">
            <v>15.5</v>
          </cell>
          <cell r="S625">
            <v>9.5</v>
          </cell>
          <cell r="T625">
            <v>9</v>
          </cell>
          <cell r="U625" t="str">
            <v>0.766930</v>
          </cell>
          <cell r="V625">
            <v>15.96</v>
          </cell>
          <cell r="W625" t="str">
            <v>20764608003187</v>
          </cell>
          <cell r="X625">
            <v>24</v>
          </cell>
        </row>
        <row r="626">
          <cell r="B626">
            <v>3185</v>
          </cell>
          <cell r="C626" t="str">
            <v>BAZIC Mini Natural Clothes Pin (50/Pack)</v>
          </cell>
          <cell r="D626" t="str">
            <v>DISCONTINUE</v>
          </cell>
          <cell r="E626" t="str">
            <v>CHINA</v>
          </cell>
          <cell r="F626">
            <v>0</v>
          </cell>
          <cell r="G626" t="str">
            <v>=HYPERLINK("http://www.bangkit.com/images/3185.jpg","CLICK HERE")</v>
          </cell>
          <cell r="H626">
            <v>2.99</v>
          </cell>
          <cell r="I626">
            <v>2.69</v>
          </cell>
          <cell r="J626">
            <v>1.6</v>
          </cell>
          <cell r="K626">
            <v>1.2</v>
          </cell>
          <cell r="L626">
            <v>0.95</v>
          </cell>
          <cell r="M626">
            <v>0.79</v>
          </cell>
          <cell r="N626">
            <v>0.69</v>
          </cell>
          <cell r="O626" t="str">
            <v>CS-144-24-1</v>
          </cell>
          <cell r="P626">
            <v>42</v>
          </cell>
          <cell r="Q626">
            <v>144</v>
          </cell>
          <cell r="R626">
            <v>19.75</v>
          </cell>
          <cell r="S626">
            <v>12.25</v>
          </cell>
          <cell r="T626">
            <v>9.25</v>
          </cell>
          <cell r="U626" t="str">
            <v>1.295090</v>
          </cell>
          <cell r="V626">
            <v>42.28</v>
          </cell>
          <cell r="W626" t="str">
            <v>20764608031852</v>
          </cell>
          <cell r="X626">
            <v>24</v>
          </cell>
        </row>
        <row r="627">
          <cell r="B627">
            <v>3186</v>
          </cell>
          <cell r="C627" t="str">
            <v>BAZIC Mini Colored Clothes Pin (50/Pack)</v>
          </cell>
          <cell r="D627" t="str">
            <v>DISCONTINUE</v>
          </cell>
          <cell r="E627" t="str">
            <v>CHINA</v>
          </cell>
          <cell r="F627">
            <v>0</v>
          </cell>
          <cell r="G627" t="str">
            <v>=HYPERLINK("http://www.bangkit.com/images/3186.jpg","CLICK HERE")</v>
          </cell>
          <cell r="H627">
            <v>2.99</v>
          </cell>
          <cell r="I627">
            <v>2.69</v>
          </cell>
          <cell r="J627">
            <v>1.6</v>
          </cell>
          <cell r="K627">
            <v>1.2</v>
          </cell>
          <cell r="L627">
            <v>0.95</v>
          </cell>
          <cell r="M627">
            <v>0.79</v>
          </cell>
          <cell r="N627">
            <v>0.69</v>
          </cell>
          <cell r="O627" t="str">
            <v>CS-144-24-1</v>
          </cell>
          <cell r="P627">
            <v>42</v>
          </cell>
          <cell r="Q627">
            <v>144</v>
          </cell>
          <cell r="R627">
            <v>19.5</v>
          </cell>
          <cell r="S627">
            <v>12.25</v>
          </cell>
          <cell r="T627">
            <v>9.25</v>
          </cell>
          <cell r="U627" t="str">
            <v>1.278700</v>
          </cell>
          <cell r="V627">
            <v>43.82</v>
          </cell>
          <cell r="W627" t="str">
            <v>20764608031869</v>
          </cell>
          <cell r="X627">
            <v>24</v>
          </cell>
        </row>
        <row r="628">
          <cell r="B628">
            <v>3187</v>
          </cell>
          <cell r="C628" t="str">
            <v>BAZIC Clear A4/Letter Size Zip Envelope</v>
          </cell>
          <cell r="D628" t="str">
            <v>DOCUMENT ORGANIZER</v>
          </cell>
          <cell r="E628" t="str">
            <v>CHINA</v>
          </cell>
          <cell r="F628">
            <v>14596</v>
          </cell>
          <cell r="G628" t="str">
            <v>=HYPERLINK("http://www.bangkit.com/images/3187.jpg","CLICK HERE")</v>
          </cell>
          <cell r="H628">
            <v>1.99</v>
          </cell>
          <cell r="I628">
            <v>1.79</v>
          </cell>
          <cell r="J628">
            <v>1</v>
          </cell>
          <cell r="K628">
            <v>0.75</v>
          </cell>
          <cell r="L628">
            <v>0.59</v>
          </cell>
          <cell r="M628">
            <v>0.49</v>
          </cell>
          <cell r="N628">
            <v>0.39</v>
          </cell>
          <cell r="O628" t="str">
            <v>CS-144-24-1</v>
          </cell>
          <cell r="P628">
            <v>40</v>
          </cell>
          <cell r="Q628">
            <v>144</v>
          </cell>
          <cell r="R628">
            <v>19</v>
          </cell>
          <cell r="S628">
            <v>14.5</v>
          </cell>
          <cell r="T628">
            <v>11.5</v>
          </cell>
          <cell r="U628" t="str">
            <v>1.833480</v>
          </cell>
          <cell r="V628">
            <v>13.46</v>
          </cell>
          <cell r="W628" t="str">
            <v>20764608031876</v>
          </cell>
          <cell r="X628">
            <v>24</v>
          </cell>
        </row>
        <row r="629">
          <cell r="B629">
            <v>3188</v>
          </cell>
          <cell r="C629" t="str">
            <v>BAZIC Assorted Color A4/Letter Size Zip Envelope</v>
          </cell>
          <cell r="D629" t="str">
            <v>DOCUMENT ORGANIZER</v>
          </cell>
          <cell r="E629" t="str">
            <v>CHINA</v>
          </cell>
          <cell r="F629">
            <v>14197</v>
          </cell>
          <cell r="G629" t="str">
            <v>=HYPERLINK("http://www.bangkit.com/images/3188.jpg","CLICK HERE")</v>
          </cell>
          <cell r="H629">
            <v>1.99</v>
          </cell>
          <cell r="I629">
            <v>1.79</v>
          </cell>
          <cell r="J629">
            <v>1</v>
          </cell>
          <cell r="K629">
            <v>0.75</v>
          </cell>
          <cell r="L629">
            <v>0.59</v>
          </cell>
          <cell r="M629">
            <v>0.49</v>
          </cell>
          <cell r="N629">
            <v>0.39</v>
          </cell>
          <cell r="O629" t="str">
            <v>CS-144-24-1</v>
          </cell>
          <cell r="P629">
            <v>33</v>
          </cell>
          <cell r="Q629">
            <v>144</v>
          </cell>
          <cell r="R629">
            <v>19</v>
          </cell>
          <cell r="S629">
            <v>14.5</v>
          </cell>
          <cell r="T629">
            <v>11.5</v>
          </cell>
          <cell r="U629" t="str">
            <v>1.833480</v>
          </cell>
          <cell r="V629">
            <v>13.16</v>
          </cell>
          <cell r="W629" t="str">
            <v>20764608031883</v>
          </cell>
          <cell r="X629">
            <v>24</v>
          </cell>
        </row>
        <row r="630">
          <cell r="B630">
            <v>3189</v>
          </cell>
          <cell r="C630" t="str">
            <v>BAZIC Coupon / Check Size String Envelope (3/Pack)</v>
          </cell>
          <cell r="D630" t="str">
            <v>DOCUMENT ORGANIZER</v>
          </cell>
          <cell r="E630" t="str">
            <v>CHINA</v>
          </cell>
          <cell r="F630">
            <v>6580</v>
          </cell>
          <cell r="G630" t="str">
            <v>=HYPERLINK("http://www.bangkit.com/images/3189.jpg","CLICK HERE")</v>
          </cell>
          <cell r="H630">
            <v>2.99</v>
          </cell>
          <cell r="I630">
            <v>2.69</v>
          </cell>
          <cell r="J630">
            <v>1.7</v>
          </cell>
          <cell r="K630">
            <v>1.3</v>
          </cell>
          <cell r="L630">
            <v>0.85</v>
          </cell>
          <cell r="M630">
            <v>0.69</v>
          </cell>
          <cell r="N630">
            <v>0.59</v>
          </cell>
          <cell r="O630" t="str">
            <v>CS-144-24-1</v>
          </cell>
          <cell r="P630">
            <v>42</v>
          </cell>
          <cell r="Q630">
            <v>144</v>
          </cell>
          <cell r="R630">
            <v>18.75</v>
          </cell>
          <cell r="S630">
            <v>13</v>
          </cell>
          <cell r="T630">
            <v>11.25</v>
          </cell>
          <cell r="U630" t="str">
            <v>1.586910</v>
          </cell>
          <cell r="V630">
            <v>20.6</v>
          </cell>
          <cell r="W630" t="str">
            <v>20764608031890</v>
          </cell>
          <cell r="X630">
            <v>24</v>
          </cell>
        </row>
        <row r="631">
          <cell r="B631">
            <v>3195</v>
          </cell>
          <cell r="C631" t="str">
            <v>BAZIC Elite Letter Size Clear Document Holders (2/Pack)</v>
          </cell>
          <cell r="D631" t="str">
            <v>DOCUMENT ORGANIZER</v>
          </cell>
          <cell r="E631" t="str">
            <v>CHINA</v>
          </cell>
          <cell r="F631">
            <v>7689</v>
          </cell>
          <cell r="G631" t="str">
            <v>=HYPERLINK("http://www.bangkit.com/images/3195.jpg","CLICK HERE")</v>
          </cell>
          <cell r="H631">
            <v>2.99</v>
          </cell>
          <cell r="I631">
            <v>2.69</v>
          </cell>
          <cell r="J631">
            <v>1.7</v>
          </cell>
          <cell r="K631">
            <v>1.3</v>
          </cell>
          <cell r="L631">
            <v>0.85</v>
          </cell>
          <cell r="M631">
            <v>0.69</v>
          </cell>
          <cell r="N631">
            <v>0.59</v>
          </cell>
          <cell r="O631" t="str">
            <v>CS-144-24-1</v>
          </cell>
          <cell r="P631">
            <v>20</v>
          </cell>
          <cell r="Q631">
            <v>144</v>
          </cell>
          <cell r="R631">
            <v>20.5</v>
          </cell>
          <cell r="S631">
            <v>19</v>
          </cell>
          <cell r="T631">
            <v>14.75</v>
          </cell>
          <cell r="U631" t="str">
            <v>3.324730</v>
          </cell>
          <cell r="V631">
            <v>26.72</v>
          </cell>
          <cell r="W631" t="str">
            <v>20764608031951</v>
          </cell>
          <cell r="X631">
            <v>24</v>
          </cell>
        </row>
        <row r="632">
          <cell r="B632">
            <v>3196</v>
          </cell>
          <cell r="C632" t="str">
            <v>BAZIC Elite Letter Size Document Holders (2/Pack)</v>
          </cell>
          <cell r="D632" t="str">
            <v>DOCUMENT ORGANIZER</v>
          </cell>
          <cell r="E632" t="str">
            <v>CHINA</v>
          </cell>
          <cell r="F632">
            <v>11216</v>
          </cell>
          <cell r="G632" t="str">
            <v>=HYPERLINK("http://www.bangkit.com/images/3196.jpg","CLICK HERE")</v>
          </cell>
          <cell r="H632">
            <v>2.99</v>
          </cell>
          <cell r="I632">
            <v>2.69</v>
          </cell>
          <cell r="J632">
            <v>1.7</v>
          </cell>
          <cell r="K632">
            <v>1.3</v>
          </cell>
          <cell r="L632">
            <v>0.85</v>
          </cell>
          <cell r="M632">
            <v>0.69</v>
          </cell>
          <cell r="N632">
            <v>0.59</v>
          </cell>
          <cell r="O632" t="str">
            <v>CS-144-24-1</v>
          </cell>
          <cell r="P632">
            <v>20</v>
          </cell>
          <cell r="Q632">
            <v>144</v>
          </cell>
          <cell r="R632">
            <v>20.25</v>
          </cell>
          <cell r="S632">
            <v>19</v>
          </cell>
          <cell r="T632">
            <v>14.75</v>
          </cell>
          <cell r="U632" t="str">
            <v>3.284180</v>
          </cell>
          <cell r="V632">
            <v>26.3</v>
          </cell>
          <cell r="W632" t="str">
            <v>20764608031968</v>
          </cell>
          <cell r="X632">
            <v>24</v>
          </cell>
        </row>
        <row r="633">
          <cell r="B633">
            <v>3197</v>
          </cell>
          <cell r="C633" t="str">
            <v>BAZIC Clear Front Report Covers w/ Sliding Bar (3/Pack)</v>
          </cell>
          <cell r="D633" t="str">
            <v>FOLDERS &amp; PORTFOLIOS</v>
          </cell>
          <cell r="E633" t="str">
            <v>CHINA</v>
          </cell>
          <cell r="F633">
            <v>28523</v>
          </cell>
          <cell r="G633" t="str">
            <v>=HYPERLINK("http://www.bangkit.com/images/3197.jpg","CLICK HERE")</v>
          </cell>
          <cell r="H633">
            <v>2.99</v>
          </cell>
          <cell r="I633">
            <v>2.69</v>
          </cell>
          <cell r="J633">
            <v>1.2</v>
          </cell>
          <cell r="K633">
            <v>0.89</v>
          </cell>
          <cell r="L633">
            <v>0.75</v>
          </cell>
          <cell r="M633">
            <v>0.59</v>
          </cell>
          <cell r="N633">
            <v>0.49</v>
          </cell>
          <cell r="O633" t="str">
            <v>CS-144-24-1</v>
          </cell>
          <cell r="P633">
            <v>20</v>
          </cell>
          <cell r="Q633">
            <v>144</v>
          </cell>
          <cell r="R633">
            <v>21.25</v>
          </cell>
          <cell r="S633">
            <v>18.75</v>
          </cell>
          <cell r="T633">
            <v>13.75</v>
          </cell>
          <cell r="U633" t="str">
            <v>3.170440</v>
          </cell>
          <cell r="V633">
            <v>33</v>
          </cell>
          <cell r="W633" t="str">
            <v>20764608031975</v>
          </cell>
          <cell r="X633">
            <v>24</v>
          </cell>
        </row>
        <row r="634">
          <cell r="B634">
            <v>3198</v>
          </cell>
          <cell r="C634" t="str">
            <v>BAZIC Clear Top / Side Loading A4/Letter Size String Envelope (2/Pack)</v>
          </cell>
          <cell r="D634" t="str">
            <v>DOCUMENT ORGANIZER</v>
          </cell>
          <cell r="E634" t="str">
            <v>CHINA</v>
          </cell>
          <cell r="F634">
            <v>15966</v>
          </cell>
          <cell r="G634" t="str">
            <v>=HYPERLINK("http://www.bangkit.com/images/3198.jpg","CLICK HERE")</v>
          </cell>
          <cell r="H634">
            <v>2.99</v>
          </cell>
          <cell r="I634">
            <v>2.69</v>
          </cell>
          <cell r="J634">
            <v>1.95</v>
          </cell>
          <cell r="K634">
            <v>1.5</v>
          </cell>
          <cell r="L634">
            <v>1.3</v>
          </cell>
          <cell r="M634">
            <v>1</v>
          </cell>
          <cell r="N634">
            <v>0.8</v>
          </cell>
          <cell r="O634" t="str">
            <v>CS-144-24-1</v>
          </cell>
          <cell r="P634">
            <v>20</v>
          </cell>
          <cell r="Q634">
            <v>144</v>
          </cell>
          <cell r="R634">
            <v>21.5</v>
          </cell>
          <cell r="S634">
            <v>16.5</v>
          </cell>
          <cell r="T634">
            <v>14.5</v>
          </cell>
          <cell r="U634" t="str">
            <v>2.976780</v>
          </cell>
          <cell r="V634">
            <v>27.12</v>
          </cell>
          <cell r="W634" t="str">
            <v>20764608031982</v>
          </cell>
          <cell r="X634">
            <v>24</v>
          </cell>
        </row>
        <row r="635">
          <cell r="B635">
            <v>320</v>
          </cell>
          <cell r="C635" t="str">
            <v>BAZIC 12" (30cm) Ruler w/ Handle Grip</v>
          </cell>
          <cell r="D635" t="str">
            <v>GEOMETRY - RULER</v>
          </cell>
          <cell r="E635" t="str">
            <v>CHINA</v>
          </cell>
          <cell r="F635">
            <v>36505</v>
          </cell>
          <cell r="G635" t="str">
            <v>=HYPERLINK("http://www.bangkit.com/images/320.jpg","CLICK HERE")</v>
          </cell>
          <cell r="H635">
            <v>0.99</v>
          </cell>
          <cell r="I635">
            <v>0.89</v>
          </cell>
          <cell r="J635">
            <v>0.6</v>
          </cell>
          <cell r="K635">
            <v>0.45</v>
          </cell>
          <cell r="L635">
            <v>0.35</v>
          </cell>
          <cell r="M635">
            <v>0.28999999999999998</v>
          </cell>
          <cell r="N635">
            <v>0.25</v>
          </cell>
          <cell r="O635" t="str">
            <v>CS-288-24-1</v>
          </cell>
          <cell r="P635">
            <v>35</v>
          </cell>
          <cell r="Q635">
            <v>288</v>
          </cell>
          <cell r="R635">
            <v>19</v>
          </cell>
          <cell r="S635">
            <v>14</v>
          </cell>
          <cell r="T635">
            <v>12.75</v>
          </cell>
          <cell r="U635" t="str">
            <v>1.962670</v>
          </cell>
          <cell r="V635">
            <v>17.38</v>
          </cell>
          <cell r="W635" t="str">
            <v>20764608003200</v>
          </cell>
          <cell r="X635">
            <v>24</v>
          </cell>
        </row>
        <row r="636">
          <cell r="B636">
            <v>3200</v>
          </cell>
          <cell r="C636" t="str">
            <v>BAZIC Premium Single Hole Paper Punch w/ Cushion Grip</v>
          </cell>
          <cell r="D636" t="str">
            <v>PAPER PUNCH</v>
          </cell>
          <cell r="E636" t="str">
            <v>CHINA</v>
          </cell>
          <cell r="F636">
            <v>60209</v>
          </cell>
          <cell r="G636" t="str">
            <v>=HYPERLINK("http://www.bangkit.com/images/3200.jpg","CLICK HERE")</v>
          </cell>
          <cell r="H636">
            <v>2.99</v>
          </cell>
          <cell r="I636">
            <v>2.69</v>
          </cell>
          <cell r="J636">
            <v>1.7</v>
          </cell>
          <cell r="K636">
            <v>1.3</v>
          </cell>
          <cell r="L636">
            <v>0.95</v>
          </cell>
          <cell r="M636">
            <v>0.79</v>
          </cell>
          <cell r="N636">
            <v>0.69</v>
          </cell>
          <cell r="O636" t="str">
            <v>CS-144-24-1</v>
          </cell>
          <cell r="P636">
            <v>36</v>
          </cell>
          <cell r="Q636">
            <v>144</v>
          </cell>
          <cell r="R636">
            <v>22.75</v>
          </cell>
          <cell r="S636">
            <v>17</v>
          </cell>
          <cell r="T636">
            <v>8.5</v>
          </cell>
          <cell r="U636" t="str">
            <v>1.902420</v>
          </cell>
          <cell r="V636">
            <v>27.14</v>
          </cell>
          <cell r="W636" t="str">
            <v>20764608032002</v>
          </cell>
          <cell r="X636">
            <v>24</v>
          </cell>
        </row>
        <row r="637">
          <cell r="B637">
            <v>3201</v>
          </cell>
          <cell r="C637" t="str">
            <v>BAZIC Single Hole Paper Punch</v>
          </cell>
          <cell r="D637" t="str">
            <v>PAPER PUNCH</v>
          </cell>
          <cell r="E637" t="str">
            <v>CHINA</v>
          </cell>
          <cell r="F637">
            <v>48850</v>
          </cell>
          <cell r="G637" t="str">
            <v>=HYPERLINK("http://www.bangkit.com/images/3201.jpg","CLICK HERE")</v>
          </cell>
          <cell r="H637">
            <v>2.99</v>
          </cell>
          <cell r="I637">
            <v>2.69</v>
          </cell>
          <cell r="J637">
            <v>1.7</v>
          </cell>
          <cell r="K637">
            <v>1.3</v>
          </cell>
          <cell r="L637">
            <v>0.85</v>
          </cell>
          <cell r="M637">
            <v>0.69</v>
          </cell>
          <cell r="N637">
            <v>0.59</v>
          </cell>
          <cell r="O637" t="str">
            <v>CS-144-24-1</v>
          </cell>
          <cell r="P637">
            <v>36</v>
          </cell>
          <cell r="Q637">
            <v>144</v>
          </cell>
          <cell r="R637">
            <v>22.75</v>
          </cell>
          <cell r="S637">
            <v>16</v>
          </cell>
          <cell r="T637">
            <v>8.5</v>
          </cell>
          <cell r="U637" t="str">
            <v>1.790510</v>
          </cell>
          <cell r="V637">
            <v>21.56</v>
          </cell>
          <cell r="W637" t="str">
            <v>20764608032019</v>
          </cell>
          <cell r="X637">
            <v>24</v>
          </cell>
        </row>
        <row r="638">
          <cell r="B638">
            <v>321</v>
          </cell>
          <cell r="C638" t="str">
            <v>BAZIC 12" (30cm) Wooden Ruler</v>
          </cell>
          <cell r="D638" t="str">
            <v>GEOMETRY - RULER</v>
          </cell>
          <cell r="E638" t="str">
            <v>CHINA</v>
          </cell>
          <cell r="F638">
            <v>99803</v>
          </cell>
          <cell r="G638" t="str">
            <v>=HYPERLINK("http://www.bangkit.com/images/321.jpg","CLICK HERE")</v>
          </cell>
          <cell r="H638">
            <v>0.99</v>
          </cell>
          <cell r="I638">
            <v>0.89</v>
          </cell>
          <cell r="J638">
            <v>0.6</v>
          </cell>
          <cell r="K638">
            <v>0.45</v>
          </cell>
          <cell r="L638">
            <v>0.35</v>
          </cell>
          <cell r="M638">
            <v>0.28999999999999998</v>
          </cell>
          <cell r="N638">
            <v>0.25</v>
          </cell>
          <cell r="O638" t="str">
            <v>CS-288-24-1</v>
          </cell>
          <cell r="P638">
            <v>65</v>
          </cell>
          <cell r="Q638">
            <v>288</v>
          </cell>
          <cell r="R638">
            <v>13.25</v>
          </cell>
          <cell r="S638">
            <v>12.75</v>
          </cell>
          <cell r="T638">
            <v>9</v>
          </cell>
          <cell r="U638" t="str">
            <v>0.879880</v>
          </cell>
          <cell r="V638">
            <v>10.96</v>
          </cell>
          <cell r="W638" t="str">
            <v>20764608003217</v>
          </cell>
          <cell r="X638">
            <v>24</v>
          </cell>
        </row>
        <row r="639">
          <cell r="B639">
            <v>322</v>
          </cell>
          <cell r="C639" t="str">
            <v>BAZIC 12" (30cm) Jeweltones Color Ruler</v>
          </cell>
          <cell r="D639" t="str">
            <v>GEOMETRY - RULER</v>
          </cell>
          <cell r="E639" t="str">
            <v>CHINA</v>
          </cell>
          <cell r="F639">
            <v>80077</v>
          </cell>
          <cell r="G639" t="str">
            <v>=HYPERLINK("http://www.bangkit.com/images/322.jpg","CLICK HERE")</v>
          </cell>
          <cell r="H639">
            <v>0.99</v>
          </cell>
          <cell r="I639">
            <v>0.89</v>
          </cell>
          <cell r="J639">
            <v>0.4</v>
          </cell>
          <cell r="K639">
            <v>0.28999999999999998</v>
          </cell>
          <cell r="L639">
            <v>0.25</v>
          </cell>
          <cell r="M639">
            <v>0.19</v>
          </cell>
          <cell r="N639">
            <v>0.15</v>
          </cell>
          <cell r="O639" t="str">
            <v>CS-288-24-1</v>
          </cell>
          <cell r="P639">
            <v>108</v>
          </cell>
          <cell r="Q639">
            <v>288</v>
          </cell>
          <cell r="R639">
            <v>13.25</v>
          </cell>
          <cell r="S639">
            <v>8</v>
          </cell>
          <cell r="T639">
            <v>7</v>
          </cell>
          <cell r="U639" t="str">
            <v>0.429400</v>
          </cell>
          <cell r="V639">
            <v>11.74</v>
          </cell>
          <cell r="W639" t="str">
            <v>20764608003224</v>
          </cell>
          <cell r="X639">
            <v>24</v>
          </cell>
        </row>
        <row r="640">
          <cell r="B640">
            <v>323</v>
          </cell>
          <cell r="C640" t="str">
            <v>BAZIC 12" (30cm) Clear Ruler</v>
          </cell>
          <cell r="D640" t="str">
            <v>GEOMETRY - RULER</v>
          </cell>
          <cell r="E640" t="str">
            <v>CHINA</v>
          </cell>
          <cell r="F640">
            <v>18324</v>
          </cell>
          <cell r="G640" t="str">
            <v>=HYPERLINK("http://www.bangkit.com/images/323.jpg","CLICK HERE")</v>
          </cell>
          <cell r="H640">
            <v>0.99</v>
          </cell>
          <cell r="I640">
            <v>0.89</v>
          </cell>
          <cell r="J640">
            <v>0.4</v>
          </cell>
          <cell r="K640">
            <v>0.28999999999999998</v>
          </cell>
          <cell r="L640">
            <v>0.25</v>
          </cell>
          <cell r="M640">
            <v>0.19</v>
          </cell>
          <cell r="N640">
            <v>0.15</v>
          </cell>
          <cell r="O640" t="str">
            <v>CS-288-24-1</v>
          </cell>
          <cell r="P640">
            <v>108</v>
          </cell>
          <cell r="Q640">
            <v>288</v>
          </cell>
          <cell r="R640">
            <v>13.25</v>
          </cell>
          <cell r="S640">
            <v>8</v>
          </cell>
          <cell r="T640">
            <v>7.25</v>
          </cell>
          <cell r="U640" t="str">
            <v>0.444740</v>
          </cell>
          <cell r="V640">
            <v>12.08</v>
          </cell>
          <cell r="W640" t="str">
            <v>20764608003231</v>
          </cell>
          <cell r="X640">
            <v>24</v>
          </cell>
        </row>
        <row r="641">
          <cell r="B641">
            <v>325</v>
          </cell>
          <cell r="C641" t="str">
            <v>BAZIC Claro 12" (30cm) Transparent Plastic Ruler</v>
          </cell>
          <cell r="D641" t="str">
            <v>GEOMETRY - RULER</v>
          </cell>
          <cell r="E641" t="str">
            <v>CHINA</v>
          </cell>
          <cell r="F641">
            <v>33082</v>
          </cell>
          <cell r="G641" t="str">
            <v>=HYPERLINK("http://www.bangkit.com/images/325.jpg","CLICK HERE")</v>
          </cell>
          <cell r="H641">
            <v>1.99</v>
          </cell>
          <cell r="I641">
            <v>1.79</v>
          </cell>
          <cell r="J641">
            <v>0.75</v>
          </cell>
          <cell r="K641">
            <v>0.55000000000000004</v>
          </cell>
          <cell r="L641">
            <v>0.45</v>
          </cell>
          <cell r="M641">
            <v>0.35</v>
          </cell>
          <cell r="N641">
            <v>0.28999999999999998</v>
          </cell>
          <cell r="O641" t="str">
            <v>CS-288-24-1</v>
          </cell>
          <cell r="P641">
            <v>72</v>
          </cell>
          <cell r="Q641">
            <v>288</v>
          </cell>
          <cell r="R641">
            <v>13.5</v>
          </cell>
          <cell r="S641">
            <v>13.5</v>
          </cell>
          <cell r="T641">
            <v>8</v>
          </cell>
          <cell r="U641" t="str">
            <v>0.843750</v>
          </cell>
          <cell r="V641">
            <v>25.56</v>
          </cell>
          <cell r="W641" t="str">
            <v>20764608003255</v>
          </cell>
          <cell r="X641">
            <v>24</v>
          </cell>
        </row>
        <row r="642">
          <cell r="B642">
            <v>332</v>
          </cell>
          <cell r="C642" t="str">
            <v>BAZIC 4-Piece Geometry Ruler Combination Sets w/ Compass</v>
          </cell>
          <cell r="D642" t="str">
            <v>GEOMETRY - SET</v>
          </cell>
          <cell r="E642" t="str">
            <v>CHINA</v>
          </cell>
          <cell r="F642">
            <v>30887</v>
          </cell>
          <cell r="G642" t="str">
            <v>=HYPERLINK("http://www.bangkit.com/images/332.jpg","CLICK HERE")</v>
          </cell>
          <cell r="H642">
            <v>2.99</v>
          </cell>
          <cell r="I642">
            <v>2.69</v>
          </cell>
          <cell r="J642">
            <v>1.7</v>
          </cell>
          <cell r="K642">
            <v>1.3</v>
          </cell>
          <cell r="L642">
            <v>0.95</v>
          </cell>
          <cell r="M642">
            <v>0.79</v>
          </cell>
          <cell r="N642">
            <v>0.69</v>
          </cell>
          <cell r="O642" t="str">
            <v>CS-144-24-1</v>
          </cell>
          <cell r="P642">
            <v>24</v>
          </cell>
          <cell r="Q642">
            <v>144</v>
          </cell>
          <cell r="R642">
            <v>18</v>
          </cell>
          <cell r="S642">
            <v>17</v>
          </cell>
          <cell r="T642">
            <v>16</v>
          </cell>
          <cell r="U642" t="str">
            <v>2.833330</v>
          </cell>
          <cell r="V642">
            <v>35.54</v>
          </cell>
          <cell r="W642" t="str">
            <v>20764608003323</v>
          </cell>
          <cell r="X642">
            <v>24</v>
          </cell>
        </row>
        <row r="643">
          <cell r="B643">
            <v>333</v>
          </cell>
          <cell r="C643" t="str">
            <v>BAZIC 4-Piece Geometry Ruler Combination Sets w/ Center Wheel Compass</v>
          </cell>
          <cell r="D643" t="str">
            <v>GEOMETRY - SET</v>
          </cell>
          <cell r="E643" t="str">
            <v>CHINA</v>
          </cell>
          <cell r="F643">
            <v>48831</v>
          </cell>
          <cell r="G643" t="str">
            <v>=HYPERLINK("http://www.bangkit.com/images/333.jpg","CLICK HERE")</v>
          </cell>
          <cell r="H643">
            <v>2.99</v>
          </cell>
          <cell r="I643">
            <v>2.69</v>
          </cell>
          <cell r="J643">
            <v>1.95</v>
          </cell>
          <cell r="K643">
            <v>1.5</v>
          </cell>
          <cell r="L643">
            <v>1.3</v>
          </cell>
          <cell r="M643">
            <v>1</v>
          </cell>
          <cell r="N643">
            <v>0.8</v>
          </cell>
          <cell r="O643" t="str">
            <v>CS-144-24-1</v>
          </cell>
          <cell r="P643">
            <v>24</v>
          </cell>
          <cell r="Q643">
            <v>144</v>
          </cell>
          <cell r="R643">
            <v>18</v>
          </cell>
          <cell r="S643">
            <v>17.75</v>
          </cell>
          <cell r="T643">
            <v>16</v>
          </cell>
          <cell r="U643" t="str">
            <v>2.958330</v>
          </cell>
          <cell r="V643">
            <v>35.5</v>
          </cell>
          <cell r="W643" t="str">
            <v>20764608003330</v>
          </cell>
          <cell r="X643">
            <v>24</v>
          </cell>
        </row>
        <row r="644">
          <cell r="B644">
            <v>334</v>
          </cell>
          <cell r="C644" t="str">
            <v>BAZIC 4-Piece Clear Geometry Ruler Combination Sets w/ Center Wheel Compass</v>
          </cell>
          <cell r="D644" t="str">
            <v>NEW ITEMS</v>
          </cell>
          <cell r="E644" t="str">
            <v>CHINA</v>
          </cell>
          <cell r="F644">
            <v>0</v>
          </cell>
          <cell r="G644" t="str">
            <v>=HYPERLINK("http://www.bazicproducts.com/images/720.jpg","CLICK HERE")</v>
          </cell>
          <cell r="H644">
            <v>2.99</v>
          </cell>
          <cell r="I644">
            <v>2.69</v>
          </cell>
          <cell r="J644">
            <v>1.95</v>
          </cell>
          <cell r="K644">
            <v>1.5</v>
          </cell>
          <cell r="L644">
            <v>1.3</v>
          </cell>
          <cell r="M644">
            <v>1</v>
          </cell>
          <cell r="N644">
            <v>0.8</v>
          </cell>
          <cell r="O644" t="str">
            <v>CS-144-24-1</v>
          </cell>
          <cell r="P644">
            <v>24</v>
          </cell>
          <cell r="Q644">
            <v>144</v>
          </cell>
          <cell r="R644">
            <v>18</v>
          </cell>
          <cell r="S644">
            <v>17.75</v>
          </cell>
          <cell r="T644">
            <v>16</v>
          </cell>
          <cell r="U644" t="str">
            <v>2.958330</v>
          </cell>
          <cell r="V644">
            <v>35.5</v>
          </cell>
          <cell r="W644" t="str">
            <v>20764608003347</v>
          </cell>
          <cell r="X644">
            <v>24</v>
          </cell>
        </row>
        <row r="645">
          <cell r="B645">
            <v>3342</v>
          </cell>
          <cell r="C645" t="str">
            <v>BAZIC 5.64 oz (160g) 12 Color Modeling Clay Sticks + 3 molding</v>
          </cell>
          <cell r="D645" t="str">
            <v>ART CLAY &amp; DOUGH</v>
          </cell>
          <cell r="E645" t="str">
            <v>CHINA</v>
          </cell>
          <cell r="F645">
            <v>326</v>
          </cell>
          <cell r="G645" t="str">
            <v>=HYPERLINK("http://www.bangkit.com/images/3342.jpg","CLICK HERE")</v>
          </cell>
          <cell r="H645">
            <v>2.99</v>
          </cell>
          <cell r="I645">
            <v>2.69</v>
          </cell>
          <cell r="J645">
            <v>1.7</v>
          </cell>
          <cell r="K645">
            <v>1.3</v>
          </cell>
          <cell r="L645">
            <v>0.85</v>
          </cell>
          <cell r="M645">
            <v>0.69</v>
          </cell>
          <cell r="N645">
            <v>0.59</v>
          </cell>
          <cell r="O645" t="str">
            <v>CS-72-24-1</v>
          </cell>
          <cell r="P645">
            <v>25</v>
          </cell>
          <cell r="Q645">
            <v>72</v>
          </cell>
          <cell r="R645">
            <v>20</v>
          </cell>
          <cell r="S645">
            <v>14.75</v>
          </cell>
          <cell r="T645">
            <v>14.5</v>
          </cell>
          <cell r="U645" t="str">
            <v>2.475410</v>
          </cell>
          <cell r="V645">
            <v>26.46</v>
          </cell>
          <cell r="W645" t="str">
            <v>20764608033429</v>
          </cell>
          <cell r="X645">
            <v>24</v>
          </cell>
        </row>
        <row r="646">
          <cell r="B646">
            <v>3344</v>
          </cell>
          <cell r="C646" t="str">
            <v>BAZIC 8.11 oz (230g) 12 Color Modeling Clay Bar</v>
          </cell>
          <cell r="D646" t="str">
            <v>NEW ITEMS</v>
          </cell>
          <cell r="E646" t="str">
            <v>CHINA</v>
          </cell>
          <cell r="F646">
            <v>0</v>
          </cell>
          <cell r="G646" t="str">
            <v>=HYPERLINK("http://www.bangkit.com/images/3344.jpg","CLICK HERE")</v>
          </cell>
          <cell r="H646">
            <v>2.99</v>
          </cell>
          <cell r="I646">
            <v>2.69</v>
          </cell>
          <cell r="J646">
            <v>1.45</v>
          </cell>
          <cell r="K646">
            <v>1.1000000000000001</v>
          </cell>
          <cell r="L646">
            <v>0.85</v>
          </cell>
          <cell r="M646">
            <v>0.69</v>
          </cell>
          <cell r="N646">
            <v>0.59</v>
          </cell>
          <cell r="O646" t="str">
            <v>CS-72-24-1</v>
          </cell>
          <cell r="P646">
            <v>39</v>
          </cell>
          <cell r="Q646">
            <v>72</v>
          </cell>
          <cell r="R646">
            <v>16.5</v>
          </cell>
          <cell r="S646">
            <v>14.5</v>
          </cell>
          <cell r="T646">
            <v>9</v>
          </cell>
          <cell r="U646" t="str">
            <v>1.246090</v>
          </cell>
          <cell r="V646">
            <v>45.96</v>
          </cell>
          <cell r="W646" t="str">
            <v>20764608033443</v>
          </cell>
          <cell r="X646">
            <v>24</v>
          </cell>
        </row>
        <row r="647">
          <cell r="B647">
            <v>3346</v>
          </cell>
          <cell r="C647" t="str">
            <v>BAZIC 4.8 oz (136g) 8 Primary Color Modeling Clay Sticks</v>
          </cell>
          <cell r="D647" t="str">
            <v>ART CLAY &amp; DOUGH</v>
          </cell>
          <cell r="E647" t="str">
            <v>CHINA</v>
          </cell>
          <cell r="F647">
            <v>2305</v>
          </cell>
          <cell r="G647" t="str">
            <v>=HYPERLINK("http://www.bangkit.com/images/3346.jpg","CLICK HERE")</v>
          </cell>
          <cell r="H647">
            <v>1.99</v>
          </cell>
          <cell r="I647">
            <v>1.79</v>
          </cell>
          <cell r="J647">
            <v>1</v>
          </cell>
          <cell r="K647">
            <v>0.75</v>
          </cell>
          <cell r="L647">
            <v>0.59</v>
          </cell>
          <cell r="M647">
            <v>0.49</v>
          </cell>
          <cell r="N647">
            <v>0.39</v>
          </cell>
          <cell r="O647" t="str">
            <v>CS-72-24-1</v>
          </cell>
          <cell r="P647">
            <v>92</v>
          </cell>
          <cell r="Q647">
            <v>72</v>
          </cell>
          <cell r="R647">
            <v>10.5</v>
          </cell>
          <cell r="S647">
            <v>10</v>
          </cell>
          <cell r="T647">
            <v>8.25</v>
          </cell>
          <cell r="U647" t="str">
            <v>0.501300</v>
          </cell>
          <cell r="V647">
            <v>25.2</v>
          </cell>
          <cell r="W647" t="str">
            <v>20764608033467</v>
          </cell>
          <cell r="X647">
            <v>24</v>
          </cell>
        </row>
        <row r="648">
          <cell r="B648">
            <v>3347</v>
          </cell>
          <cell r="C648" t="str">
            <v>BAZIC 4.8 oz (136g) 4 Fluorescent Color Modeling Clay Sticks</v>
          </cell>
          <cell r="D648" t="str">
            <v>ART CLAY &amp; DOUGH</v>
          </cell>
          <cell r="E648" t="str">
            <v>CHINA</v>
          </cell>
          <cell r="F648">
            <v>21824</v>
          </cell>
          <cell r="G648" t="str">
            <v>=HYPERLINK("http://www.bangkit.com/images/3347.jpg","CLICK HERE")</v>
          </cell>
          <cell r="H648">
            <v>1.99</v>
          </cell>
          <cell r="I648">
            <v>1.79</v>
          </cell>
          <cell r="J648">
            <v>1</v>
          </cell>
          <cell r="K648">
            <v>0.75</v>
          </cell>
          <cell r="L648">
            <v>0.59</v>
          </cell>
          <cell r="M648">
            <v>0.49</v>
          </cell>
          <cell r="N648">
            <v>0.39</v>
          </cell>
          <cell r="O648" t="str">
            <v>CS-72-24-1</v>
          </cell>
          <cell r="P648">
            <v>92</v>
          </cell>
          <cell r="Q648">
            <v>72</v>
          </cell>
          <cell r="R648">
            <v>10.75</v>
          </cell>
          <cell r="S648">
            <v>10</v>
          </cell>
          <cell r="T648">
            <v>8.25</v>
          </cell>
          <cell r="U648" t="str">
            <v>0.513240</v>
          </cell>
          <cell r="V648">
            <v>25.5</v>
          </cell>
          <cell r="W648" t="str">
            <v>20764608033474</v>
          </cell>
          <cell r="X648">
            <v>24</v>
          </cell>
        </row>
        <row r="649">
          <cell r="B649">
            <v>3348</v>
          </cell>
          <cell r="C649" t="str">
            <v>BAZIC 4.8 oz (136g) 4 Natural/ Earth Color Modeling Clay Sticks</v>
          </cell>
          <cell r="D649" t="str">
            <v>ART CLAY &amp; DOUGH</v>
          </cell>
          <cell r="E649" t="str">
            <v>CHINA</v>
          </cell>
          <cell r="F649">
            <v>11834</v>
          </cell>
          <cell r="G649" t="str">
            <v>=HYPERLINK("http://www.bangkit.com/images/3348.jpg","CLICK HERE")</v>
          </cell>
          <cell r="H649">
            <v>1.99</v>
          </cell>
          <cell r="I649">
            <v>1.79</v>
          </cell>
          <cell r="J649">
            <v>1</v>
          </cell>
          <cell r="K649">
            <v>0.75</v>
          </cell>
          <cell r="L649">
            <v>0.59</v>
          </cell>
          <cell r="M649">
            <v>0.49</v>
          </cell>
          <cell r="N649">
            <v>0.39</v>
          </cell>
          <cell r="O649" t="str">
            <v>CS-72-24-1</v>
          </cell>
          <cell r="P649">
            <v>92</v>
          </cell>
          <cell r="Q649">
            <v>72</v>
          </cell>
          <cell r="R649">
            <v>10.5</v>
          </cell>
          <cell r="S649">
            <v>10</v>
          </cell>
          <cell r="T649">
            <v>8.5</v>
          </cell>
          <cell r="U649" t="str">
            <v>0.516490</v>
          </cell>
          <cell r="V649">
            <v>26.44</v>
          </cell>
          <cell r="W649" t="str">
            <v>20764608033481</v>
          </cell>
          <cell r="X649">
            <v>24</v>
          </cell>
        </row>
        <row r="650">
          <cell r="B650">
            <v>3349</v>
          </cell>
          <cell r="C650" t="str">
            <v>BAZIC 4.8 oz (136g) 8 Pastel Color Modeling Clay Sticks</v>
          </cell>
          <cell r="D650" t="str">
            <v>NEW ITEMS</v>
          </cell>
          <cell r="E650" t="str">
            <v>CHINA</v>
          </cell>
          <cell r="F650">
            <v>0</v>
          </cell>
          <cell r="G650" t="str">
            <v>=HYPERLINK("http://www.bangkit.com/images/","CLICK HERE")</v>
          </cell>
          <cell r="H650">
            <v>1.99</v>
          </cell>
          <cell r="I650">
            <v>1.79</v>
          </cell>
          <cell r="J650">
            <v>1</v>
          </cell>
          <cell r="K650">
            <v>0.75</v>
          </cell>
          <cell r="L650">
            <v>0.59</v>
          </cell>
          <cell r="M650">
            <v>0.49</v>
          </cell>
          <cell r="N650">
            <v>0.39</v>
          </cell>
          <cell r="O650" t="str">
            <v>CS-72-24-1</v>
          </cell>
          <cell r="P650">
            <v>92</v>
          </cell>
          <cell r="Q650">
            <v>72</v>
          </cell>
          <cell r="R650">
            <v>10.5</v>
          </cell>
          <cell r="S650">
            <v>10</v>
          </cell>
          <cell r="T650">
            <v>8.5</v>
          </cell>
          <cell r="U650" t="str">
            <v>0.516490</v>
          </cell>
          <cell r="V650">
            <v>26.44</v>
          </cell>
          <cell r="W650" t="str">
            <v>3349c</v>
          </cell>
          <cell r="X650">
            <v>24</v>
          </cell>
        </row>
        <row r="651">
          <cell r="B651">
            <v>335</v>
          </cell>
          <cell r="C651" t="str">
            <v>BAZIC 4-Piece Geometry Ruler Combination Sets</v>
          </cell>
          <cell r="D651" t="str">
            <v>GEOMETRY - SET</v>
          </cell>
          <cell r="E651" t="str">
            <v>CHINA</v>
          </cell>
          <cell r="F651">
            <v>8202</v>
          </cell>
          <cell r="G651" t="str">
            <v>=HYPERLINK("http://www.bangkit.com/images/335.jpg","CLICK HERE")</v>
          </cell>
          <cell r="H651">
            <v>2.99</v>
          </cell>
          <cell r="I651">
            <v>2.69</v>
          </cell>
          <cell r="J651">
            <v>1.7</v>
          </cell>
          <cell r="K651">
            <v>1.3</v>
          </cell>
          <cell r="L651">
            <v>0.95</v>
          </cell>
          <cell r="M651">
            <v>0.79</v>
          </cell>
          <cell r="N651">
            <v>0.69</v>
          </cell>
          <cell r="O651" t="str">
            <v>CS-144-24-1</v>
          </cell>
          <cell r="P651">
            <v>30</v>
          </cell>
          <cell r="Q651">
            <v>144</v>
          </cell>
          <cell r="R651">
            <v>16.25</v>
          </cell>
          <cell r="S651">
            <v>15</v>
          </cell>
          <cell r="T651">
            <v>14</v>
          </cell>
          <cell r="U651" t="str">
            <v>1.974830</v>
          </cell>
          <cell r="V651">
            <v>44.96</v>
          </cell>
          <cell r="W651" t="str">
            <v>20764608003354</v>
          </cell>
          <cell r="X651">
            <v>24</v>
          </cell>
        </row>
        <row r="652">
          <cell r="B652">
            <v>336</v>
          </cell>
          <cell r="C652" t="str">
            <v>BAZIC 12" (30cm) Jeweltones Color Ruler (4/Pack)</v>
          </cell>
          <cell r="D652" t="str">
            <v>GEOMETRY - RULER</v>
          </cell>
          <cell r="E652" t="str">
            <v>CHINA</v>
          </cell>
          <cell r="F652">
            <v>49549</v>
          </cell>
          <cell r="G652" t="str">
            <v>=HYPERLINK("http://www.bangkit.com/images/336.jpg","CLICK HERE")</v>
          </cell>
          <cell r="H652">
            <v>2.99</v>
          </cell>
          <cell r="I652">
            <v>2.69</v>
          </cell>
          <cell r="J652">
            <v>1.7</v>
          </cell>
          <cell r="K652">
            <v>1.3</v>
          </cell>
          <cell r="L652">
            <v>0.85</v>
          </cell>
          <cell r="M652">
            <v>0.69</v>
          </cell>
          <cell r="N652">
            <v>0.59</v>
          </cell>
          <cell r="O652" t="str">
            <v>CS-144-24-1</v>
          </cell>
          <cell r="P652">
            <v>54</v>
          </cell>
          <cell r="Q652">
            <v>144</v>
          </cell>
          <cell r="R652">
            <v>15.25</v>
          </cell>
          <cell r="S652">
            <v>13</v>
          </cell>
          <cell r="T652">
            <v>7.5</v>
          </cell>
          <cell r="U652" t="str">
            <v>0.860460</v>
          </cell>
          <cell r="V652">
            <v>24.66</v>
          </cell>
          <cell r="W652" t="str">
            <v>20764608003361</v>
          </cell>
          <cell r="X652">
            <v>24</v>
          </cell>
        </row>
        <row r="653">
          <cell r="B653">
            <v>3360</v>
          </cell>
          <cell r="C653" t="str">
            <v>BAZIC 5.64 oz (160g) 12 Pastel Color Modeling Clay Sticks + 4 molding &amp; 1 tool</v>
          </cell>
          <cell r="D653" t="str">
            <v>NEW ITEMS</v>
          </cell>
          <cell r="E653" t="str">
            <v>CHINA</v>
          </cell>
          <cell r="F653">
            <v>0</v>
          </cell>
          <cell r="G653" t="str">
            <v>=HYPERLINK("http://www.bangkit.com/images/","CLICK HERE")</v>
          </cell>
          <cell r="H653">
            <v>2.99</v>
          </cell>
          <cell r="I653">
            <v>2.69</v>
          </cell>
          <cell r="J653">
            <v>1.45</v>
          </cell>
          <cell r="K653">
            <v>1.1000000000000001</v>
          </cell>
          <cell r="L653">
            <v>0.85</v>
          </cell>
          <cell r="M653">
            <v>0.69</v>
          </cell>
          <cell r="N653">
            <v>0.59</v>
          </cell>
          <cell r="O653" t="str">
            <v>CS-72-24-1</v>
          </cell>
          <cell r="P653">
            <v>25</v>
          </cell>
          <cell r="Q653">
            <v>72</v>
          </cell>
          <cell r="R653">
            <v>20</v>
          </cell>
          <cell r="S653">
            <v>14.75</v>
          </cell>
          <cell r="T653">
            <v>14.5</v>
          </cell>
          <cell r="U653" t="str">
            <v>2.475410</v>
          </cell>
          <cell r="V653">
            <v>26.46</v>
          </cell>
          <cell r="W653" t="str">
            <v>3360c</v>
          </cell>
          <cell r="X653">
            <v>24</v>
          </cell>
        </row>
        <row r="654">
          <cell r="B654">
            <v>338</v>
          </cell>
          <cell r="C654" t="str">
            <v>BAZIC 6" (15cm) Plastic Ruler (3/Pack)</v>
          </cell>
          <cell r="D654" t="str">
            <v>GEOMETRY - RULER</v>
          </cell>
          <cell r="E654" t="str">
            <v>CHINA</v>
          </cell>
          <cell r="F654">
            <v>23434</v>
          </cell>
          <cell r="G654" t="str">
            <v>=HYPERLINK("http://www.bangkit.com/images/338.jpg","CLICK HERE")</v>
          </cell>
          <cell r="H654">
            <v>1.99</v>
          </cell>
          <cell r="I654">
            <v>1.79</v>
          </cell>
          <cell r="J654">
            <v>1.05</v>
          </cell>
          <cell r="K654">
            <v>0.79</v>
          </cell>
          <cell r="L654">
            <v>0.65</v>
          </cell>
          <cell r="M654">
            <v>0.49</v>
          </cell>
          <cell r="N654">
            <v>0.39</v>
          </cell>
          <cell r="O654" t="str">
            <v>CS-288-24-1</v>
          </cell>
          <cell r="P654">
            <v>56</v>
          </cell>
          <cell r="Q654">
            <v>288</v>
          </cell>
          <cell r="R654">
            <v>18.75</v>
          </cell>
          <cell r="S654">
            <v>11</v>
          </cell>
          <cell r="T654">
            <v>8.5</v>
          </cell>
          <cell r="U654" t="str">
            <v>1.014540</v>
          </cell>
          <cell r="V654">
            <v>22.76</v>
          </cell>
          <cell r="W654" t="str">
            <v>20764608003385</v>
          </cell>
          <cell r="X654">
            <v>24</v>
          </cell>
        </row>
        <row r="655">
          <cell r="B655">
            <v>3401</v>
          </cell>
          <cell r="C655" t="str">
            <v>OFFER ITEM #3920</v>
          </cell>
          <cell r="D655" t="str">
            <v>DISCONTINUE</v>
          </cell>
          <cell r="E655" t="str">
            <v>CHINA</v>
          </cell>
          <cell r="F655">
            <v>0</v>
          </cell>
          <cell r="G655" t="str">
            <v>=HYPERLINK("http://www.bangkit.com/images/3401.jpg","CLICK HERE")</v>
          </cell>
          <cell r="H655">
            <v>2.39</v>
          </cell>
          <cell r="I655">
            <v>2.19</v>
          </cell>
          <cell r="J655">
            <v>1.6</v>
          </cell>
          <cell r="K655">
            <v>1.2</v>
          </cell>
          <cell r="L655">
            <v>0.95</v>
          </cell>
          <cell r="M655">
            <v>0.75</v>
          </cell>
          <cell r="N655">
            <v>0.65</v>
          </cell>
          <cell r="O655" t="str">
            <v>CS-72-24-1</v>
          </cell>
          <cell r="P655">
            <v>32</v>
          </cell>
          <cell r="Q655">
            <v>72</v>
          </cell>
          <cell r="R655">
            <v>16.8</v>
          </cell>
          <cell r="S655">
            <v>14.8</v>
          </cell>
          <cell r="T655">
            <v>14.2</v>
          </cell>
          <cell r="U655" t="str">
            <v>2.043220</v>
          </cell>
          <cell r="V655">
            <v>22.4</v>
          </cell>
          <cell r="W655" t="str">
            <v>20764608034013</v>
          </cell>
          <cell r="X655">
            <v>24</v>
          </cell>
        </row>
        <row r="656">
          <cell r="B656">
            <v>3403</v>
          </cell>
          <cell r="C656" t="str">
            <v>OFFER ITEM #3911</v>
          </cell>
          <cell r="D656" t="str">
            <v>DISCONTINUE</v>
          </cell>
          <cell r="E656" t="str">
            <v>CHINA</v>
          </cell>
          <cell r="F656">
            <v>0</v>
          </cell>
          <cell r="G656" t="str">
            <v>=HYPERLINK("http://www.bangkit.com/images/3403.jpg","CLICK HERE")</v>
          </cell>
          <cell r="H656">
            <v>1.99</v>
          </cell>
          <cell r="I656">
            <v>1.79</v>
          </cell>
          <cell r="J656">
            <v>1</v>
          </cell>
          <cell r="K656">
            <v>0.75</v>
          </cell>
          <cell r="L656">
            <v>0.59</v>
          </cell>
          <cell r="M656">
            <v>0.49</v>
          </cell>
          <cell r="N656">
            <v>0.39</v>
          </cell>
          <cell r="O656" t="str">
            <v>CS-144-24-1</v>
          </cell>
          <cell r="P656">
            <v>30</v>
          </cell>
          <cell r="Q656">
            <v>144</v>
          </cell>
          <cell r="R656">
            <v>19.5</v>
          </cell>
          <cell r="S656">
            <v>16</v>
          </cell>
          <cell r="T656">
            <v>12</v>
          </cell>
          <cell r="U656" t="str">
            <v>2.166670</v>
          </cell>
          <cell r="V656">
            <v>22.86</v>
          </cell>
          <cell r="W656" t="str">
            <v>20764608034037</v>
          </cell>
          <cell r="X656">
            <v>24</v>
          </cell>
        </row>
        <row r="657">
          <cell r="B657">
            <v>3404</v>
          </cell>
          <cell r="C657" t="str">
            <v>OFFER ITEM #3900</v>
          </cell>
          <cell r="D657" t="str">
            <v>DISCONTINUE</v>
          </cell>
          <cell r="E657" t="str">
            <v>CHINA</v>
          </cell>
          <cell r="F657">
            <v>0</v>
          </cell>
          <cell r="G657" t="str">
            <v>=HYPERLINK("http://www.bangkit.com/images/3404.jpg","CLICK HERE")</v>
          </cell>
          <cell r="H657">
            <v>1.69</v>
          </cell>
          <cell r="I657">
            <v>1.49</v>
          </cell>
          <cell r="J657">
            <v>1.1499999999999999</v>
          </cell>
          <cell r="K657">
            <v>0.85</v>
          </cell>
          <cell r="L657">
            <v>0.69</v>
          </cell>
          <cell r="M657">
            <v>0.55000000000000004</v>
          </cell>
          <cell r="N657">
            <v>0.45</v>
          </cell>
          <cell r="O657" t="str">
            <v>CS-144-24-1</v>
          </cell>
          <cell r="P657">
            <v>40</v>
          </cell>
          <cell r="Q657">
            <v>144</v>
          </cell>
          <cell r="R657">
            <v>16.5</v>
          </cell>
          <cell r="S657">
            <v>16</v>
          </cell>
          <cell r="T657">
            <v>10</v>
          </cell>
          <cell r="U657" t="str">
            <v>1.527780</v>
          </cell>
          <cell r="V657">
            <v>18.440000000000001</v>
          </cell>
          <cell r="W657" t="str">
            <v>20764608034044</v>
          </cell>
          <cell r="X657">
            <v>24</v>
          </cell>
        </row>
        <row r="658">
          <cell r="B658">
            <v>3405</v>
          </cell>
          <cell r="C658" t="str">
            <v>OFFER ITEM #3901</v>
          </cell>
          <cell r="D658" t="str">
            <v>DISCONTINUE</v>
          </cell>
          <cell r="E658" t="str">
            <v>CHINA</v>
          </cell>
          <cell r="F658">
            <v>0</v>
          </cell>
          <cell r="G658" t="str">
            <v>=HYPERLINK("http://www.bangkit.com/images/3405.jpg","CLICK HERE")</v>
          </cell>
          <cell r="H658">
            <v>2.19</v>
          </cell>
          <cell r="I658">
            <v>1.99</v>
          </cell>
          <cell r="J658">
            <v>1.45</v>
          </cell>
          <cell r="K658">
            <v>1.1000000000000001</v>
          </cell>
          <cell r="L658">
            <v>0.85</v>
          </cell>
          <cell r="M658">
            <v>0.69</v>
          </cell>
          <cell r="N658">
            <v>0.59</v>
          </cell>
          <cell r="O658" t="str">
            <v>CS-144-24-1</v>
          </cell>
          <cell r="P658">
            <v>24</v>
          </cell>
          <cell r="Q658">
            <v>144</v>
          </cell>
          <cell r="R658">
            <v>22.5</v>
          </cell>
          <cell r="S658">
            <v>17</v>
          </cell>
          <cell r="T658">
            <v>10</v>
          </cell>
          <cell r="U658" t="str">
            <v>2.213540</v>
          </cell>
          <cell r="V658">
            <v>29.62</v>
          </cell>
          <cell r="W658" t="str">
            <v>20764608034051</v>
          </cell>
          <cell r="X658">
            <v>24</v>
          </cell>
        </row>
        <row r="659">
          <cell r="B659">
            <v>3406</v>
          </cell>
          <cell r="C659" t="str">
            <v>BAZIC Paisley Multi-Point Pencil (8/Pack)</v>
          </cell>
          <cell r="D659" t="str">
            <v>DISCONTINUE</v>
          </cell>
          <cell r="E659" t="str">
            <v>CHINA</v>
          </cell>
          <cell r="F659">
            <v>0</v>
          </cell>
          <cell r="G659" t="str">
            <v>=HYPERLINK("http://www.bangkit.com/images/3406.jpg","CLICK HERE")</v>
          </cell>
          <cell r="H659">
            <v>2.99</v>
          </cell>
          <cell r="I659">
            <v>2.59</v>
          </cell>
          <cell r="J659">
            <v>1.45</v>
          </cell>
          <cell r="K659">
            <v>1.1000000000000001</v>
          </cell>
          <cell r="L659">
            <v>0.85</v>
          </cell>
          <cell r="M659">
            <v>0.69</v>
          </cell>
          <cell r="N659">
            <v>0.59</v>
          </cell>
          <cell r="O659" t="str">
            <v>CS-72-24-1</v>
          </cell>
          <cell r="P659">
            <v>42</v>
          </cell>
          <cell r="Q659">
            <v>72</v>
          </cell>
          <cell r="R659">
            <v>25</v>
          </cell>
          <cell r="S659">
            <v>10.5</v>
          </cell>
          <cell r="T659">
            <v>10</v>
          </cell>
          <cell r="U659" t="str">
            <v>1.519100</v>
          </cell>
          <cell r="V659">
            <v>19.7</v>
          </cell>
          <cell r="W659" t="str">
            <v>20764608034068</v>
          </cell>
          <cell r="X659">
            <v>24</v>
          </cell>
        </row>
        <row r="660">
          <cell r="B660">
            <v>3408</v>
          </cell>
          <cell r="C660" t="str">
            <v>OFFER ITEM #3910</v>
          </cell>
          <cell r="D660" t="str">
            <v>DISCONTINUE</v>
          </cell>
          <cell r="E660" t="str">
            <v>CHINA</v>
          </cell>
          <cell r="F660">
            <v>0</v>
          </cell>
          <cell r="G660" t="str">
            <v>=HYPERLINK("http://www.bangkit.com/images/3408.jpg","CLICK HERE")</v>
          </cell>
          <cell r="H660">
            <v>2.99</v>
          </cell>
          <cell r="I660">
            <v>2.59</v>
          </cell>
          <cell r="J660">
            <v>1.6</v>
          </cell>
          <cell r="K660">
            <v>1.2</v>
          </cell>
          <cell r="L660">
            <v>0.95</v>
          </cell>
          <cell r="M660">
            <v>0.79</v>
          </cell>
          <cell r="N660">
            <v>0.69</v>
          </cell>
          <cell r="O660" t="str">
            <v>CS-72-24-1</v>
          </cell>
          <cell r="P660">
            <v>36</v>
          </cell>
          <cell r="Q660">
            <v>72</v>
          </cell>
          <cell r="R660">
            <v>26</v>
          </cell>
          <cell r="S660">
            <v>11</v>
          </cell>
          <cell r="T660">
            <v>9.5</v>
          </cell>
          <cell r="U660" t="str">
            <v>1.572340</v>
          </cell>
          <cell r="V660">
            <v>29.32</v>
          </cell>
          <cell r="W660" t="str">
            <v>20764608034082</v>
          </cell>
          <cell r="X660">
            <v>24</v>
          </cell>
        </row>
        <row r="661">
          <cell r="B661">
            <v>3409</v>
          </cell>
          <cell r="C661" t="str">
            <v>OFFER ITEM #3985</v>
          </cell>
          <cell r="D661" t="str">
            <v>DISCONTINUE</v>
          </cell>
          <cell r="E661" t="str">
            <v>CHINA</v>
          </cell>
          <cell r="F661">
            <v>0</v>
          </cell>
          <cell r="G661" t="str">
            <v>=HYPERLINK("http://www.bangkit.com/images/3409.jpg","CLICK HERE")</v>
          </cell>
          <cell r="H661">
            <v>4.99</v>
          </cell>
          <cell r="I661">
            <v>4.59</v>
          </cell>
          <cell r="J661">
            <v>1.85</v>
          </cell>
          <cell r="K661">
            <v>1.4</v>
          </cell>
          <cell r="L661">
            <v>1.1000000000000001</v>
          </cell>
          <cell r="M661">
            <v>0.89</v>
          </cell>
          <cell r="N661">
            <v>0.79</v>
          </cell>
          <cell r="O661" t="str">
            <v>CS-144-24-1</v>
          </cell>
          <cell r="P661">
            <v>16</v>
          </cell>
          <cell r="Q661">
            <v>144</v>
          </cell>
          <cell r="R661">
            <v>28</v>
          </cell>
          <cell r="S661">
            <v>17</v>
          </cell>
          <cell r="T661">
            <v>13</v>
          </cell>
          <cell r="U661" t="str">
            <v>3.581020</v>
          </cell>
          <cell r="V661">
            <v>30.68</v>
          </cell>
          <cell r="W661" t="str">
            <v>20764608034099</v>
          </cell>
          <cell r="X661">
            <v>24</v>
          </cell>
        </row>
        <row r="662">
          <cell r="B662">
            <v>3413</v>
          </cell>
          <cell r="C662" t="str">
            <v>OFFER ITEM #3988</v>
          </cell>
          <cell r="D662" t="str">
            <v>DISCONTINUE</v>
          </cell>
          <cell r="E662" t="str">
            <v>CHINA</v>
          </cell>
          <cell r="F662">
            <v>0</v>
          </cell>
          <cell r="G662" t="str">
            <v>=HYPERLINK("http://www.bangkit.com/images/3413.jpg","CLICK HERE")</v>
          </cell>
          <cell r="H662">
            <v>2.99</v>
          </cell>
          <cell r="I662">
            <v>2.59</v>
          </cell>
          <cell r="J662">
            <v>1.2</v>
          </cell>
          <cell r="K662">
            <v>0.89</v>
          </cell>
          <cell r="L662">
            <v>0.75</v>
          </cell>
          <cell r="M662">
            <v>0.59</v>
          </cell>
          <cell r="N662">
            <v>0.49</v>
          </cell>
          <cell r="O662" t="str">
            <v>CS-144-24-1</v>
          </cell>
          <cell r="P662">
            <v>28</v>
          </cell>
          <cell r="Q662">
            <v>144</v>
          </cell>
          <cell r="R662">
            <v>21.5</v>
          </cell>
          <cell r="S662">
            <v>21</v>
          </cell>
          <cell r="T662">
            <v>9</v>
          </cell>
          <cell r="U662" t="str">
            <v>2.351560</v>
          </cell>
          <cell r="V662">
            <v>22.84</v>
          </cell>
          <cell r="W662" t="str">
            <v>20764608034136</v>
          </cell>
          <cell r="X662">
            <v>24</v>
          </cell>
        </row>
        <row r="663">
          <cell r="B663">
            <v>3414</v>
          </cell>
          <cell r="C663" t="str">
            <v>OFFER ITEM #3987</v>
          </cell>
          <cell r="D663" t="str">
            <v>DISCONTINUE</v>
          </cell>
          <cell r="E663" t="str">
            <v>CHINA</v>
          </cell>
          <cell r="F663">
            <v>0</v>
          </cell>
          <cell r="G663" t="str">
            <v>=HYPERLINK("http://www.bangkit.com/images/3414.jpg","CLICK HERE")</v>
          </cell>
          <cell r="H663">
            <v>2.59</v>
          </cell>
          <cell r="I663">
            <v>2.19</v>
          </cell>
          <cell r="J663">
            <v>1.1499999999999999</v>
          </cell>
          <cell r="K663">
            <v>0.85</v>
          </cell>
          <cell r="L663">
            <v>0.69</v>
          </cell>
          <cell r="M663">
            <v>0.55000000000000004</v>
          </cell>
          <cell r="N663">
            <v>0.45</v>
          </cell>
          <cell r="O663" t="str">
            <v>CS-144-24-1</v>
          </cell>
          <cell r="P663">
            <v>54</v>
          </cell>
          <cell r="Q663">
            <v>144</v>
          </cell>
          <cell r="R663">
            <v>18</v>
          </cell>
          <cell r="S663">
            <v>11</v>
          </cell>
          <cell r="T663">
            <v>10</v>
          </cell>
          <cell r="U663" t="str">
            <v>1.145830</v>
          </cell>
          <cell r="V663">
            <v>11.58</v>
          </cell>
          <cell r="W663" t="str">
            <v>20764608034143</v>
          </cell>
          <cell r="X663">
            <v>24</v>
          </cell>
        </row>
        <row r="664">
          <cell r="B664">
            <v>3421</v>
          </cell>
          <cell r="C664" t="str">
            <v>BAZIC Pre-Sharpened #2 Premium Yellow Pencil (12/Pack)</v>
          </cell>
          <cell r="D664" t="str">
            <v>DISCONTINUE</v>
          </cell>
          <cell r="E664" t="str">
            <v>CHINA</v>
          </cell>
          <cell r="F664">
            <v>0</v>
          </cell>
          <cell r="G664" t="str">
            <v>=HYPERLINK("http://www.bangkit.com/images/3421.jpg","CLICK HERE")</v>
          </cell>
          <cell r="H664">
            <v>2.4900000000000002</v>
          </cell>
          <cell r="I664">
            <v>1.99</v>
          </cell>
          <cell r="J664">
            <v>1.6</v>
          </cell>
          <cell r="K664">
            <v>1.2</v>
          </cell>
          <cell r="L664">
            <v>0.95</v>
          </cell>
          <cell r="M664">
            <v>0.79</v>
          </cell>
          <cell r="N664">
            <v>0.69</v>
          </cell>
          <cell r="O664" t="str">
            <v>CS-72-24-1</v>
          </cell>
          <cell r="P664">
            <v>40</v>
          </cell>
          <cell r="Q664">
            <v>72</v>
          </cell>
          <cell r="R664">
            <v>16</v>
          </cell>
          <cell r="S664">
            <v>13</v>
          </cell>
          <cell r="T664">
            <v>13</v>
          </cell>
          <cell r="U664" t="str">
            <v>1.564810</v>
          </cell>
          <cell r="V664">
            <v>20.34</v>
          </cell>
          <cell r="W664" t="str">
            <v>20764608034211</v>
          </cell>
          <cell r="X664">
            <v>24</v>
          </cell>
        </row>
        <row r="665">
          <cell r="B665">
            <v>3423</v>
          </cell>
          <cell r="C665" t="str">
            <v>OFFER ITEM #3930</v>
          </cell>
          <cell r="D665" t="str">
            <v>DISCONTINUE</v>
          </cell>
          <cell r="E665" t="str">
            <v>CHINA</v>
          </cell>
          <cell r="F665">
            <v>0</v>
          </cell>
          <cell r="G665" t="str">
            <v>=HYPERLINK("http://www.bangkit.com/images/3423.jpg","CLICK HERE")</v>
          </cell>
          <cell r="H665">
            <v>2.99</v>
          </cell>
          <cell r="I665">
            <v>2.4900000000000002</v>
          </cell>
          <cell r="J665">
            <v>1.6</v>
          </cell>
          <cell r="K665">
            <v>1.2</v>
          </cell>
          <cell r="L665">
            <v>0.95</v>
          </cell>
          <cell r="M665">
            <v>0.79</v>
          </cell>
          <cell r="N665">
            <v>0.69</v>
          </cell>
          <cell r="O665" t="str">
            <v>CS-72-24-1</v>
          </cell>
          <cell r="P665">
            <v>24</v>
          </cell>
          <cell r="Q665">
            <v>72</v>
          </cell>
          <cell r="R665">
            <v>27</v>
          </cell>
          <cell r="S665">
            <v>12.5</v>
          </cell>
          <cell r="T665">
            <v>11</v>
          </cell>
          <cell r="U665" t="str">
            <v>2.148440</v>
          </cell>
          <cell r="V665">
            <v>34.619999999999997</v>
          </cell>
          <cell r="W665" t="str">
            <v>20764608034235</v>
          </cell>
          <cell r="X665">
            <v>24</v>
          </cell>
        </row>
        <row r="666">
          <cell r="B666">
            <v>3424</v>
          </cell>
          <cell r="C666" t="str">
            <v>OFFER ITEM #3941</v>
          </cell>
          <cell r="D666" t="str">
            <v>DISCONTINUE</v>
          </cell>
          <cell r="E666" t="str">
            <v>CHINA</v>
          </cell>
          <cell r="F666">
            <v>0</v>
          </cell>
          <cell r="G666" t="str">
            <v>=HYPERLINK("http://www.bangkit.com/images/3424.jpg","CLICK HERE")</v>
          </cell>
          <cell r="H666">
            <v>2.39</v>
          </cell>
          <cell r="I666">
            <v>2.19</v>
          </cell>
          <cell r="J666">
            <v>1.6</v>
          </cell>
          <cell r="K666">
            <v>1.2</v>
          </cell>
          <cell r="L666">
            <v>0.95</v>
          </cell>
          <cell r="M666">
            <v>0.79</v>
          </cell>
          <cell r="N666">
            <v>0.69</v>
          </cell>
          <cell r="O666" t="str">
            <v>CS-72-24-1</v>
          </cell>
          <cell r="P666">
            <v>36</v>
          </cell>
          <cell r="Q666">
            <v>72</v>
          </cell>
          <cell r="R666">
            <v>18</v>
          </cell>
          <cell r="S666">
            <v>12</v>
          </cell>
          <cell r="T666">
            <v>12</v>
          </cell>
          <cell r="U666" t="str">
            <v>1.500000</v>
          </cell>
          <cell r="V666">
            <v>28.26</v>
          </cell>
          <cell r="W666" t="str">
            <v>20764608034242</v>
          </cell>
          <cell r="X666">
            <v>24</v>
          </cell>
        </row>
        <row r="667">
          <cell r="B667">
            <v>3431</v>
          </cell>
          <cell r="C667" t="str">
            <v>TYPE ITEM #6800</v>
          </cell>
          <cell r="D667" t="str">
            <v>DISCONTINUE</v>
          </cell>
          <cell r="E667" t="str">
            <v>CHINA</v>
          </cell>
          <cell r="F667">
            <v>0</v>
          </cell>
          <cell r="G667" t="str">
            <v>=HYPERLINK("http://www.bangkit.com/images/3431.jpg","CLICK HERE")</v>
          </cell>
          <cell r="H667">
            <v>2.79</v>
          </cell>
          <cell r="I667">
            <v>2.39</v>
          </cell>
          <cell r="J667">
            <v>1.2</v>
          </cell>
          <cell r="K667">
            <v>0.89</v>
          </cell>
          <cell r="L667">
            <v>0.75</v>
          </cell>
          <cell r="M667">
            <v>0.59</v>
          </cell>
          <cell r="N667">
            <v>0.49</v>
          </cell>
          <cell r="O667" t="str">
            <v>CS-72-24-1</v>
          </cell>
          <cell r="P667">
            <v>70</v>
          </cell>
          <cell r="Q667">
            <v>72</v>
          </cell>
          <cell r="R667">
            <v>16</v>
          </cell>
          <cell r="S667">
            <v>10.6</v>
          </cell>
          <cell r="T667">
            <v>9.8000000000000007</v>
          </cell>
          <cell r="U667" t="str">
            <v>0.961850</v>
          </cell>
          <cell r="V667">
            <v>24.36</v>
          </cell>
          <cell r="W667" t="str">
            <v>20764608034310</v>
          </cell>
          <cell r="X667">
            <v>24</v>
          </cell>
        </row>
        <row r="668">
          <cell r="B668">
            <v>3432</v>
          </cell>
          <cell r="C668" t="str">
            <v>TYPE ITEM #6801</v>
          </cell>
          <cell r="D668" t="str">
            <v>DISCONTINUE</v>
          </cell>
          <cell r="E668" t="str">
            <v>CHINA</v>
          </cell>
          <cell r="F668">
            <v>0</v>
          </cell>
          <cell r="G668" t="str">
            <v>=HYPERLINK("http://www.bangkit.com/images/3432.jpg","CLICK HERE")</v>
          </cell>
          <cell r="H668">
            <v>2.99</v>
          </cell>
          <cell r="I668">
            <v>2.59</v>
          </cell>
          <cell r="J668">
            <v>1.3</v>
          </cell>
          <cell r="K668">
            <v>0.99</v>
          </cell>
          <cell r="L668">
            <v>0.79</v>
          </cell>
          <cell r="M668">
            <v>0.65</v>
          </cell>
          <cell r="N668">
            <v>0.55000000000000004</v>
          </cell>
          <cell r="O668" t="str">
            <v>CS-72-24-1</v>
          </cell>
          <cell r="P668">
            <v>70</v>
          </cell>
          <cell r="Q668">
            <v>72</v>
          </cell>
          <cell r="R668">
            <v>16.600000000000001</v>
          </cell>
          <cell r="S668">
            <v>10.3</v>
          </cell>
          <cell r="T668">
            <v>10</v>
          </cell>
          <cell r="U668" t="str">
            <v>0.989470</v>
          </cell>
          <cell r="V668">
            <v>19.920000000000002</v>
          </cell>
          <cell r="W668" t="str">
            <v>20764608034327</v>
          </cell>
          <cell r="X668">
            <v>24</v>
          </cell>
        </row>
        <row r="669">
          <cell r="B669">
            <v>3433</v>
          </cell>
          <cell r="C669" t="str">
            <v>OFFER ITEM #6802</v>
          </cell>
          <cell r="D669" t="str">
            <v>DISCONTINUE</v>
          </cell>
          <cell r="E669" t="str">
            <v>CHINA</v>
          </cell>
          <cell r="F669">
            <v>0</v>
          </cell>
          <cell r="G669" t="str">
            <v>=HYPERLINK("http://www.bangkit.com/images/3433.jpg","CLICK HERE")</v>
          </cell>
          <cell r="H669">
            <v>2.79</v>
          </cell>
          <cell r="I669">
            <v>2.39</v>
          </cell>
          <cell r="J669">
            <v>1.2</v>
          </cell>
          <cell r="K669">
            <v>0.89</v>
          </cell>
          <cell r="L669">
            <v>0.75</v>
          </cell>
          <cell r="M669">
            <v>0.59</v>
          </cell>
          <cell r="N669">
            <v>0.49</v>
          </cell>
          <cell r="O669" t="str">
            <v>CS-72-24-1</v>
          </cell>
          <cell r="P669">
            <v>80</v>
          </cell>
          <cell r="Q669">
            <v>72</v>
          </cell>
          <cell r="R669">
            <v>20.9</v>
          </cell>
          <cell r="S669">
            <v>9.6</v>
          </cell>
          <cell r="T669">
            <v>8.1</v>
          </cell>
          <cell r="U669" t="str">
            <v>0.940500</v>
          </cell>
          <cell r="V669">
            <v>17.54</v>
          </cell>
          <cell r="W669" t="str">
            <v>20764608034334</v>
          </cell>
          <cell r="X669">
            <v>24</v>
          </cell>
        </row>
        <row r="670">
          <cell r="B670">
            <v>3434</v>
          </cell>
          <cell r="C670" t="str">
            <v>TYPE ITEM #6803</v>
          </cell>
          <cell r="D670" t="str">
            <v>DISCONTINUE</v>
          </cell>
          <cell r="E670" t="str">
            <v>CHINA</v>
          </cell>
          <cell r="F670">
            <v>0</v>
          </cell>
          <cell r="G670" t="str">
            <v>=HYPERLINK("http://www.bangkit.com/images/3434.jpg","CLICK HERE")</v>
          </cell>
          <cell r="H670">
            <v>2.99</v>
          </cell>
          <cell r="I670">
            <v>2.4900000000000002</v>
          </cell>
          <cell r="J670">
            <v>1.45</v>
          </cell>
          <cell r="K670">
            <v>1.1000000000000001</v>
          </cell>
          <cell r="L670">
            <v>0.85</v>
          </cell>
          <cell r="M670">
            <v>0.69</v>
          </cell>
          <cell r="N670">
            <v>0.59</v>
          </cell>
          <cell r="O670" t="str">
            <v>CS-72-24-1</v>
          </cell>
          <cell r="P670">
            <v>70</v>
          </cell>
          <cell r="Q670">
            <v>72</v>
          </cell>
          <cell r="R670">
            <v>20.9</v>
          </cell>
          <cell r="S670">
            <v>9.6</v>
          </cell>
          <cell r="T670">
            <v>8.1</v>
          </cell>
          <cell r="U670" t="str">
            <v>0.940500</v>
          </cell>
          <cell r="V670">
            <v>17.84</v>
          </cell>
          <cell r="W670" t="str">
            <v>20764608034341</v>
          </cell>
          <cell r="X670">
            <v>24</v>
          </cell>
        </row>
        <row r="671">
          <cell r="B671">
            <v>3438</v>
          </cell>
          <cell r="C671" t="str">
            <v>TYPE ITEM #6808</v>
          </cell>
          <cell r="D671" t="str">
            <v>DISCONTINUE</v>
          </cell>
          <cell r="E671" t="str">
            <v>CHINA</v>
          </cell>
          <cell r="F671">
            <v>0</v>
          </cell>
          <cell r="G671" t="str">
            <v>=HYPERLINK("http://www.bangkit.com/images/3438.jpg","CLICK HERE")</v>
          </cell>
          <cell r="H671">
            <v>2.79</v>
          </cell>
          <cell r="I671">
            <v>2.39</v>
          </cell>
          <cell r="J671">
            <v>1.2</v>
          </cell>
          <cell r="K671">
            <v>0.89</v>
          </cell>
          <cell r="L671">
            <v>0.75</v>
          </cell>
          <cell r="M671">
            <v>0.59</v>
          </cell>
          <cell r="N671">
            <v>0.49</v>
          </cell>
          <cell r="O671" t="str">
            <v>CS-288-24-1</v>
          </cell>
          <cell r="P671">
            <v>48</v>
          </cell>
          <cell r="Q671">
            <v>288</v>
          </cell>
          <cell r="R671">
            <v>17</v>
          </cell>
          <cell r="S671">
            <v>13.5</v>
          </cell>
          <cell r="T671">
            <v>11.4</v>
          </cell>
          <cell r="U671" t="str">
            <v>1.514060</v>
          </cell>
          <cell r="V671">
            <v>22.44</v>
          </cell>
          <cell r="W671" t="str">
            <v>20764608034389</v>
          </cell>
          <cell r="X671">
            <v>24</v>
          </cell>
        </row>
        <row r="672">
          <cell r="B672">
            <v>3439</v>
          </cell>
          <cell r="C672" t="str">
            <v>TYPE ITEM #6809</v>
          </cell>
          <cell r="D672" t="str">
            <v>DISCONTINUE</v>
          </cell>
          <cell r="E672" t="str">
            <v>CHINA</v>
          </cell>
          <cell r="F672">
            <v>0</v>
          </cell>
          <cell r="G672" t="str">
            <v>=HYPERLINK("http://www.bangkit.com/images/3439.jpg","CLICK HERE")</v>
          </cell>
          <cell r="H672">
            <v>2.79</v>
          </cell>
          <cell r="I672">
            <v>2.39</v>
          </cell>
          <cell r="J672">
            <v>1.3</v>
          </cell>
          <cell r="K672">
            <v>0.99</v>
          </cell>
          <cell r="L672">
            <v>0.79</v>
          </cell>
          <cell r="M672">
            <v>0.65</v>
          </cell>
          <cell r="N672">
            <v>0.55000000000000004</v>
          </cell>
          <cell r="O672" t="str">
            <v>CS-288-24-1</v>
          </cell>
          <cell r="P672">
            <v>48</v>
          </cell>
          <cell r="Q672">
            <v>288</v>
          </cell>
          <cell r="R672">
            <v>17.100000000000001</v>
          </cell>
          <cell r="S672">
            <v>13.5</v>
          </cell>
          <cell r="T672">
            <v>11.2</v>
          </cell>
          <cell r="U672" t="str">
            <v>1.496250</v>
          </cell>
          <cell r="V672">
            <v>21.98</v>
          </cell>
          <cell r="W672" t="str">
            <v>20764608034396</v>
          </cell>
          <cell r="X672">
            <v>24</v>
          </cell>
        </row>
        <row r="673">
          <cell r="B673">
            <v>3440</v>
          </cell>
          <cell r="C673" t="str">
            <v>OFFER ITEM #3441</v>
          </cell>
          <cell r="D673" t="str">
            <v>DISCONTINUE</v>
          </cell>
          <cell r="E673" t="str">
            <v>CHINA</v>
          </cell>
          <cell r="F673">
            <v>0</v>
          </cell>
          <cell r="G673" t="str">
            <v>=HYPERLINK("http://www.bangkit.com/images/3440.jpg","CLICK HERE")</v>
          </cell>
          <cell r="H673">
            <v>2.79</v>
          </cell>
          <cell r="I673">
            <v>2.39</v>
          </cell>
          <cell r="J673">
            <v>1</v>
          </cell>
          <cell r="K673">
            <v>0.75</v>
          </cell>
          <cell r="L673">
            <v>0.59</v>
          </cell>
          <cell r="M673">
            <v>0.49</v>
          </cell>
          <cell r="N673">
            <v>0.39</v>
          </cell>
          <cell r="O673" t="str">
            <v>CS-144-24-1</v>
          </cell>
          <cell r="P673">
            <v>36</v>
          </cell>
          <cell r="Q673">
            <v>144</v>
          </cell>
          <cell r="R673">
            <v>18.5</v>
          </cell>
          <cell r="S673">
            <v>16.25</v>
          </cell>
          <cell r="T673">
            <v>10.75</v>
          </cell>
          <cell r="U673" t="str">
            <v>1.870210</v>
          </cell>
          <cell r="V673">
            <v>18.100000000000001</v>
          </cell>
          <cell r="W673" t="str">
            <v>20764608034402</v>
          </cell>
          <cell r="X673">
            <v>24</v>
          </cell>
        </row>
        <row r="674">
          <cell r="B674">
            <v>3441</v>
          </cell>
          <cell r="C674" t="str">
            <v>BAZIC 0.21 oz (6g) 5 Primary Color Glitter Shaker</v>
          </cell>
          <cell r="D674" t="str">
            <v>GLITTER/DECOR GLUE</v>
          </cell>
          <cell r="E674" t="str">
            <v>CHINA</v>
          </cell>
          <cell r="F674">
            <v>20568</v>
          </cell>
          <cell r="G674" t="str">
            <v>=HYPERLINK("http://www.bangkit.com/images/3441.jpg","CLICK HERE")</v>
          </cell>
          <cell r="H674">
            <v>2.99</v>
          </cell>
          <cell r="I674">
            <v>2.69</v>
          </cell>
          <cell r="J674">
            <v>1.2</v>
          </cell>
          <cell r="K674">
            <v>0.89</v>
          </cell>
          <cell r="L674">
            <v>0.75</v>
          </cell>
          <cell r="M674">
            <v>0.59</v>
          </cell>
          <cell r="N674">
            <v>0.49</v>
          </cell>
          <cell r="O674" t="str">
            <v>CS-144-24-1</v>
          </cell>
          <cell r="P674">
            <v>32</v>
          </cell>
          <cell r="Q674">
            <v>144</v>
          </cell>
          <cell r="R674">
            <v>20.5</v>
          </cell>
          <cell r="S674">
            <v>17</v>
          </cell>
          <cell r="T674">
            <v>12</v>
          </cell>
          <cell r="U674" t="str">
            <v>2.420140</v>
          </cell>
          <cell r="V674">
            <v>24.5</v>
          </cell>
          <cell r="W674" t="str">
            <v>20764608034419</v>
          </cell>
          <cell r="X674">
            <v>24</v>
          </cell>
        </row>
        <row r="675">
          <cell r="B675">
            <v>3442</v>
          </cell>
          <cell r="C675" t="str">
            <v>BAZIC 0.28 oz (8g) 4 Primary Color Glitter Shaker</v>
          </cell>
          <cell r="D675" t="str">
            <v>GLITTER/DECOR GLUE</v>
          </cell>
          <cell r="E675" t="str">
            <v>CHINA</v>
          </cell>
          <cell r="F675">
            <v>3169</v>
          </cell>
          <cell r="G675" t="str">
            <v>=HYPERLINK("http://www.bangkit.com/images/3442.jpg","CLICK HERE")</v>
          </cell>
          <cell r="H675">
            <v>2.99</v>
          </cell>
          <cell r="I675">
            <v>2.69</v>
          </cell>
          <cell r="J675">
            <v>1.2</v>
          </cell>
          <cell r="K675">
            <v>0.89</v>
          </cell>
          <cell r="L675">
            <v>0.75</v>
          </cell>
          <cell r="M675">
            <v>0.59</v>
          </cell>
          <cell r="N675">
            <v>0.49</v>
          </cell>
          <cell r="O675" t="str">
            <v>CS-144-24-1</v>
          </cell>
          <cell r="P675">
            <v>20</v>
          </cell>
          <cell r="Q675">
            <v>144</v>
          </cell>
          <cell r="R675">
            <v>20.5</v>
          </cell>
          <cell r="S675">
            <v>14.75</v>
          </cell>
          <cell r="T675">
            <v>14.5</v>
          </cell>
          <cell r="U675" t="str">
            <v>2.537290</v>
          </cell>
          <cell r="V675">
            <v>26.46</v>
          </cell>
          <cell r="W675" t="str">
            <v>20764608034426</v>
          </cell>
          <cell r="X675">
            <v>24</v>
          </cell>
        </row>
        <row r="676">
          <cell r="B676">
            <v>3443</v>
          </cell>
          <cell r="C676" t="str">
            <v>BAZIC 20 Ct. 0.7 mm Mechanical Pencil Lead (8/pack)</v>
          </cell>
          <cell r="D676" t="str">
            <v>DISCONTINUE</v>
          </cell>
          <cell r="E676" t="str">
            <v>CHINA</v>
          </cell>
          <cell r="F676">
            <v>0</v>
          </cell>
          <cell r="G676" t="str">
            <v>=HYPERLINK("http://www.bangkit.com/images/3443.jpg","CLICK HERE")</v>
          </cell>
          <cell r="H676">
            <v>1.99</v>
          </cell>
          <cell r="I676">
            <v>1.79</v>
          </cell>
          <cell r="J676">
            <v>1</v>
          </cell>
          <cell r="K676">
            <v>0.75</v>
          </cell>
          <cell r="L676">
            <v>0.59</v>
          </cell>
          <cell r="M676">
            <v>0.49</v>
          </cell>
          <cell r="N676">
            <v>0.49</v>
          </cell>
          <cell r="O676" t="str">
            <v>CS-288-24-1</v>
          </cell>
          <cell r="P676">
            <v>45</v>
          </cell>
          <cell r="Q676">
            <v>288</v>
          </cell>
          <cell r="R676">
            <v>14</v>
          </cell>
          <cell r="S676">
            <v>13.75</v>
          </cell>
          <cell r="T676">
            <v>12</v>
          </cell>
          <cell r="U676" t="str">
            <v>1.336810</v>
          </cell>
          <cell r="V676">
            <v>24.82</v>
          </cell>
          <cell r="W676" t="str">
            <v>20764608034433</v>
          </cell>
          <cell r="X676">
            <v>24</v>
          </cell>
        </row>
        <row r="677">
          <cell r="B677">
            <v>3444</v>
          </cell>
          <cell r="C677" t="str">
            <v>BAZIC 20 Ct. 0.5 mm Mechanical Pencil Lead (8/Pack)</v>
          </cell>
          <cell r="D677" t="str">
            <v>DISCONTINUE</v>
          </cell>
          <cell r="E677" t="str">
            <v>CHINA</v>
          </cell>
          <cell r="F677">
            <v>0</v>
          </cell>
          <cell r="G677" t="str">
            <v>=HYPERLINK("http://www.bangkit.com/images/3444.jpg","CLICK HERE")</v>
          </cell>
          <cell r="H677">
            <v>1.99</v>
          </cell>
          <cell r="I677">
            <v>1.69</v>
          </cell>
          <cell r="J677">
            <v>1</v>
          </cell>
          <cell r="K677">
            <v>0.75</v>
          </cell>
          <cell r="L677">
            <v>0.59</v>
          </cell>
          <cell r="M677">
            <v>0.49</v>
          </cell>
          <cell r="N677">
            <v>0.49</v>
          </cell>
          <cell r="O677" t="str">
            <v>CS-288-24-1</v>
          </cell>
          <cell r="P677">
            <v>45</v>
          </cell>
          <cell r="Q677">
            <v>288</v>
          </cell>
          <cell r="R677">
            <v>13.75</v>
          </cell>
          <cell r="S677">
            <v>13.75</v>
          </cell>
          <cell r="T677">
            <v>12</v>
          </cell>
          <cell r="U677" t="str">
            <v>1.312930</v>
          </cell>
          <cell r="V677">
            <v>25.52</v>
          </cell>
          <cell r="W677" t="str">
            <v>20764608034440</v>
          </cell>
          <cell r="X677">
            <v>24</v>
          </cell>
        </row>
        <row r="678">
          <cell r="B678">
            <v>3457</v>
          </cell>
          <cell r="C678" t="str">
            <v>BAZIC Next 18 Colored Pencils</v>
          </cell>
          <cell r="D678" t="str">
            <v>DISCONTINUE</v>
          </cell>
          <cell r="E678" t="str">
            <v>CHINA</v>
          </cell>
          <cell r="F678">
            <v>0</v>
          </cell>
          <cell r="G678" t="str">
            <v>=HYPERLINK("http://www.bangkit.com/images/3457.jpg","CLICK HERE")</v>
          </cell>
          <cell r="H678">
            <v>3.59</v>
          </cell>
          <cell r="I678">
            <v>3.09</v>
          </cell>
          <cell r="J678">
            <v>1.95</v>
          </cell>
          <cell r="K678">
            <v>1.5</v>
          </cell>
          <cell r="L678">
            <v>1.2</v>
          </cell>
          <cell r="M678">
            <v>1</v>
          </cell>
          <cell r="N678">
            <v>0.8</v>
          </cell>
          <cell r="O678" t="str">
            <v>CS-72-24-1</v>
          </cell>
          <cell r="P678">
            <v>49</v>
          </cell>
          <cell r="Q678">
            <v>72</v>
          </cell>
          <cell r="R678">
            <v>18</v>
          </cell>
          <cell r="S678">
            <v>13</v>
          </cell>
          <cell r="T678">
            <v>8.09</v>
          </cell>
          <cell r="U678" t="str">
            <v>1.095520</v>
          </cell>
          <cell r="V678">
            <v>28.22</v>
          </cell>
          <cell r="W678" t="str">
            <v>20764608034570</v>
          </cell>
          <cell r="X678">
            <v>24</v>
          </cell>
        </row>
        <row r="679">
          <cell r="B679">
            <v>3458</v>
          </cell>
          <cell r="C679" t="str">
            <v>BAZIC Next #2 Yellow Pencil (20/Pack)</v>
          </cell>
          <cell r="D679" t="str">
            <v>DISCONTINUE</v>
          </cell>
          <cell r="E679" t="str">
            <v>CHINA</v>
          </cell>
          <cell r="F679">
            <v>0</v>
          </cell>
          <cell r="G679" t="str">
            <v>=HYPERLINK("http://www.bangkit.com/images/3458.jpg","CLICK HERE")</v>
          </cell>
          <cell r="H679">
            <v>2.99</v>
          </cell>
          <cell r="I679">
            <v>2.59</v>
          </cell>
          <cell r="J679">
            <v>1.45</v>
          </cell>
          <cell r="K679">
            <v>1.1000000000000001</v>
          </cell>
          <cell r="L679">
            <v>0.85</v>
          </cell>
          <cell r="M679">
            <v>0.69</v>
          </cell>
          <cell r="N679">
            <v>0.69</v>
          </cell>
          <cell r="O679" t="str">
            <v>CS-144-24-1</v>
          </cell>
          <cell r="P679">
            <v>36</v>
          </cell>
          <cell r="Q679">
            <v>144</v>
          </cell>
          <cell r="R679">
            <v>24.5</v>
          </cell>
          <cell r="S679">
            <v>11</v>
          </cell>
          <cell r="T679">
            <v>9.5</v>
          </cell>
          <cell r="U679" t="str">
            <v>1.481630</v>
          </cell>
          <cell r="V679">
            <v>29.46</v>
          </cell>
          <cell r="W679" t="str">
            <v>20764608034587</v>
          </cell>
          <cell r="X679">
            <v>24</v>
          </cell>
        </row>
        <row r="680">
          <cell r="B680">
            <v>3460</v>
          </cell>
          <cell r="C680" t="str">
            <v>BAZIC Next 12 Colored Pencils</v>
          </cell>
          <cell r="D680" t="str">
            <v>DISCONTINUE</v>
          </cell>
          <cell r="E680" t="str">
            <v>CHINA</v>
          </cell>
          <cell r="F680">
            <v>0</v>
          </cell>
          <cell r="G680" t="str">
            <v>=HYPERLINK("http://www.bangkit.com/images/3460.jpg","CLICK HERE")</v>
          </cell>
          <cell r="H680">
            <v>2.99</v>
          </cell>
          <cell r="I680">
            <v>2.4900000000000002</v>
          </cell>
          <cell r="J680">
            <v>1.2</v>
          </cell>
          <cell r="K680">
            <v>0.89</v>
          </cell>
          <cell r="L680">
            <v>0.75</v>
          </cell>
          <cell r="M680">
            <v>0.59</v>
          </cell>
          <cell r="N680">
            <v>0.49</v>
          </cell>
          <cell r="O680" t="str">
            <v>CS-144-24-1</v>
          </cell>
          <cell r="P680">
            <v>42</v>
          </cell>
          <cell r="Q680">
            <v>144</v>
          </cell>
          <cell r="R680">
            <v>25.25</v>
          </cell>
          <cell r="S680">
            <v>11.25</v>
          </cell>
          <cell r="T680">
            <v>9.75</v>
          </cell>
          <cell r="U680" t="str">
            <v>1.602780</v>
          </cell>
          <cell r="V680">
            <v>30.94</v>
          </cell>
          <cell r="W680" t="str">
            <v>20764608034600</v>
          </cell>
          <cell r="X680">
            <v>24</v>
          </cell>
        </row>
        <row r="681">
          <cell r="B681">
            <v>3462</v>
          </cell>
          <cell r="C681" t="str">
            <v>BAZIC Next #2 Yellow Pencil (12/Pack)</v>
          </cell>
          <cell r="D681" t="str">
            <v>DISCONTINUE</v>
          </cell>
          <cell r="E681" t="str">
            <v>CHINA</v>
          </cell>
          <cell r="F681">
            <v>0</v>
          </cell>
          <cell r="G681" t="str">
            <v>=HYPERLINK("http://www.bangkit.com/images/3462.jpg","CLICK HERE")</v>
          </cell>
          <cell r="H681">
            <v>3.59</v>
          </cell>
          <cell r="I681">
            <v>3.09</v>
          </cell>
          <cell r="J681">
            <v>1.45</v>
          </cell>
          <cell r="K681">
            <v>1.1000000000000001</v>
          </cell>
          <cell r="L681">
            <v>0.85</v>
          </cell>
          <cell r="M681">
            <v>0.69</v>
          </cell>
          <cell r="N681">
            <v>0.59</v>
          </cell>
          <cell r="O681" t="str">
            <v>CS-144-24-1</v>
          </cell>
          <cell r="P681">
            <v>24</v>
          </cell>
          <cell r="Q681">
            <v>144</v>
          </cell>
          <cell r="R681">
            <v>17</v>
          </cell>
          <cell r="S681">
            <v>14.25</v>
          </cell>
          <cell r="T681">
            <v>13.25</v>
          </cell>
          <cell r="U681" t="str">
            <v>1.857530</v>
          </cell>
          <cell r="V681">
            <v>38.76</v>
          </cell>
          <cell r="W681" t="str">
            <v>20764608034624</v>
          </cell>
          <cell r="X681">
            <v>24</v>
          </cell>
        </row>
        <row r="682">
          <cell r="B682">
            <v>3467</v>
          </cell>
          <cell r="C682" t="str">
            <v>BAZIC 0.67 FL OZ (20 mL) 6 Classic Color Glitter Glue</v>
          </cell>
          <cell r="D682" t="str">
            <v>GLITTER/DECOR GLUE</v>
          </cell>
          <cell r="E682" t="str">
            <v>CHINA</v>
          </cell>
          <cell r="F682">
            <v>34872</v>
          </cell>
          <cell r="G682" t="str">
            <v>=HYPERLINK("http://www.bangkit.com/images/3467.jpg","CLICK HERE")</v>
          </cell>
          <cell r="H682">
            <v>2.99</v>
          </cell>
          <cell r="I682">
            <v>2.69</v>
          </cell>
          <cell r="J682">
            <v>1.95</v>
          </cell>
          <cell r="K682">
            <v>1.5</v>
          </cell>
          <cell r="L682">
            <v>1.3</v>
          </cell>
          <cell r="M682">
            <v>1</v>
          </cell>
          <cell r="N682">
            <v>0.8</v>
          </cell>
          <cell r="O682" t="str">
            <v>CS-72-24-1</v>
          </cell>
          <cell r="P682">
            <v>36</v>
          </cell>
          <cell r="Q682">
            <v>72</v>
          </cell>
          <cell r="R682">
            <v>13.5</v>
          </cell>
          <cell r="S682">
            <v>13.25</v>
          </cell>
          <cell r="T682">
            <v>12</v>
          </cell>
          <cell r="U682" t="str">
            <v>1.242190</v>
          </cell>
          <cell r="V682">
            <v>30.58</v>
          </cell>
          <cell r="W682" t="str">
            <v>20764608034679</v>
          </cell>
          <cell r="X682">
            <v>24</v>
          </cell>
        </row>
        <row r="683">
          <cell r="B683">
            <v>3468</v>
          </cell>
          <cell r="C683" t="str">
            <v>BAZIC 12 Ct. 0.7 mm XL Ceramics High-Quality Mechanical Pencil Lead (3/Pack)</v>
          </cell>
          <cell r="D683" t="str">
            <v>DISCONTINUE</v>
          </cell>
          <cell r="E683" t="str">
            <v>CHINA</v>
          </cell>
          <cell r="F683">
            <v>0</v>
          </cell>
          <cell r="G683" t="str">
            <v>=HYPERLINK("http://www.bangkit.com/images/3468.jpg","CLICK HERE")</v>
          </cell>
          <cell r="H683">
            <v>2.99</v>
          </cell>
          <cell r="I683">
            <v>2.4900000000000002</v>
          </cell>
          <cell r="J683">
            <v>1.95</v>
          </cell>
          <cell r="K683">
            <v>1.5</v>
          </cell>
          <cell r="L683">
            <v>1.2</v>
          </cell>
          <cell r="M683">
            <v>1</v>
          </cell>
          <cell r="N683">
            <v>0.8</v>
          </cell>
          <cell r="O683" t="str">
            <v>CS-72-24-1</v>
          </cell>
          <cell r="P683">
            <v>48</v>
          </cell>
          <cell r="Q683">
            <v>72</v>
          </cell>
          <cell r="R683">
            <v>16</v>
          </cell>
          <cell r="S683">
            <v>13</v>
          </cell>
          <cell r="T683">
            <v>10.5</v>
          </cell>
          <cell r="U683" t="str">
            <v>1.263890</v>
          </cell>
          <cell r="V683">
            <v>30.2</v>
          </cell>
          <cell r="W683" t="str">
            <v>20764608034686</v>
          </cell>
          <cell r="X683">
            <v>24</v>
          </cell>
        </row>
        <row r="684">
          <cell r="B684">
            <v>3469</v>
          </cell>
          <cell r="C684" t="str">
            <v>BAZIC 12 Ct. 0.9 mm Ceramics High-Quality Mechanical Pencil Lead (3/Pack)</v>
          </cell>
          <cell r="D684" t="str">
            <v>DISCONTINUE</v>
          </cell>
          <cell r="E684" t="str">
            <v>CHINA</v>
          </cell>
          <cell r="F684">
            <v>0</v>
          </cell>
          <cell r="G684" t="str">
            <v>=HYPERLINK("http://www.bangkit.com/images/3469.jpg","CLICK HERE")</v>
          </cell>
          <cell r="H684">
            <v>2.99</v>
          </cell>
          <cell r="I684">
            <v>2.59</v>
          </cell>
          <cell r="J684">
            <v>1.45</v>
          </cell>
          <cell r="K684">
            <v>1.1000000000000001</v>
          </cell>
          <cell r="L684">
            <v>0.85</v>
          </cell>
          <cell r="M684">
            <v>0.69</v>
          </cell>
          <cell r="N684">
            <v>0.69</v>
          </cell>
          <cell r="O684" t="str">
            <v>CS-144-24-1</v>
          </cell>
          <cell r="P684">
            <v>24</v>
          </cell>
          <cell r="Q684">
            <v>144</v>
          </cell>
          <cell r="R684">
            <v>20</v>
          </cell>
          <cell r="S684">
            <v>18.5</v>
          </cell>
          <cell r="T684">
            <v>11</v>
          </cell>
          <cell r="U684" t="str">
            <v>2.355330</v>
          </cell>
          <cell r="V684">
            <v>47.72</v>
          </cell>
          <cell r="W684" t="str">
            <v>20764608034693</v>
          </cell>
          <cell r="X684">
            <v>24</v>
          </cell>
        </row>
        <row r="685">
          <cell r="B685">
            <v>3471</v>
          </cell>
          <cell r="C685" t="str">
            <v>BAZIC 0.25 oz (7g) 6 Primary Color Glitter Shaker</v>
          </cell>
          <cell r="D685" t="str">
            <v>GLITTER/DECOR GLUE</v>
          </cell>
          <cell r="E685" t="str">
            <v>CHINA</v>
          </cell>
          <cell r="F685">
            <v>22448</v>
          </cell>
          <cell r="G685" t="str">
            <v>=HYPERLINK("http://www.bangkit.com/images/3471.jpg","CLICK HERE")</v>
          </cell>
          <cell r="H685">
            <v>3.99</v>
          </cell>
          <cell r="I685">
            <v>3.59</v>
          </cell>
          <cell r="J685">
            <v>1.7</v>
          </cell>
          <cell r="K685">
            <v>1.3</v>
          </cell>
          <cell r="L685">
            <v>0.95</v>
          </cell>
          <cell r="M685">
            <v>0.79</v>
          </cell>
          <cell r="N685">
            <v>0.69</v>
          </cell>
          <cell r="O685" t="str">
            <v>CS-72-24-1</v>
          </cell>
          <cell r="P685">
            <v>72</v>
          </cell>
          <cell r="Q685">
            <v>72</v>
          </cell>
          <cell r="R685">
            <v>13</v>
          </cell>
          <cell r="S685">
            <v>11.25</v>
          </cell>
          <cell r="T685">
            <v>11.25</v>
          </cell>
          <cell r="U685" t="str">
            <v>0.952150</v>
          </cell>
          <cell r="V685">
            <v>20.239999999999998</v>
          </cell>
          <cell r="W685" t="str">
            <v>20764608034716</v>
          </cell>
          <cell r="X685">
            <v>24</v>
          </cell>
        </row>
        <row r="686">
          <cell r="B686">
            <v>3473</v>
          </cell>
          <cell r="C686" t="str">
            <v>BAZIC 12 Ct. 0.5 mm Ceramics High-Quality Mechanical Pencil Lead (3/Pack)</v>
          </cell>
          <cell r="D686" t="str">
            <v>DISCONTINUE</v>
          </cell>
          <cell r="E686" t="str">
            <v>CHINA</v>
          </cell>
          <cell r="F686">
            <v>0</v>
          </cell>
          <cell r="G686" t="str">
            <v>=HYPERLINK("http://www.bangkit.com/images/3473.jpg","CLICK HERE")</v>
          </cell>
          <cell r="H686">
            <v>1.19</v>
          </cell>
          <cell r="I686">
            <v>0.99</v>
          </cell>
          <cell r="J686">
            <v>0.8</v>
          </cell>
          <cell r="K686">
            <v>0.59</v>
          </cell>
          <cell r="L686">
            <v>0.49</v>
          </cell>
          <cell r="M686">
            <v>0.39</v>
          </cell>
          <cell r="N686">
            <v>0.39</v>
          </cell>
          <cell r="O686" t="str">
            <v>CS-288-24-1</v>
          </cell>
          <cell r="P686">
            <v>42</v>
          </cell>
          <cell r="Q686">
            <v>288</v>
          </cell>
          <cell r="R686">
            <v>21</v>
          </cell>
          <cell r="S686">
            <v>15</v>
          </cell>
          <cell r="T686">
            <v>9</v>
          </cell>
          <cell r="U686" t="str">
            <v>1.640630</v>
          </cell>
          <cell r="V686">
            <v>17.100000000000001</v>
          </cell>
          <cell r="W686" t="str">
            <v>20764608034730</v>
          </cell>
          <cell r="X686">
            <v>24</v>
          </cell>
        </row>
        <row r="687">
          <cell r="B687">
            <v>3474</v>
          </cell>
          <cell r="C687" t="str">
            <v>BAZIC Assorted Color 3-Ring Pencil Pouch</v>
          </cell>
          <cell r="D687" t="str">
            <v>DISCONTINUE</v>
          </cell>
          <cell r="E687" t="str">
            <v>CHINA</v>
          </cell>
          <cell r="F687">
            <v>0</v>
          </cell>
          <cell r="G687" t="str">
            <v>=HYPERLINK("http://www.bangkit.com/images/3474.jpg","CLICK HERE")</v>
          </cell>
          <cell r="H687">
            <v>1.19</v>
          </cell>
          <cell r="I687">
            <v>0.99</v>
          </cell>
          <cell r="J687">
            <v>0.8</v>
          </cell>
          <cell r="K687">
            <v>0.59</v>
          </cell>
          <cell r="L687">
            <v>0.49</v>
          </cell>
          <cell r="M687">
            <v>0.39</v>
          </cell>
          <cell r="N687">
            <v>0.39</v>
          </cell>
          <cell r="O687" t="str">
            <v>CS-288-24-1</v>
          </cell>
          <cell r="P687">
            <v>42</v>
          </cell>
          <cell r="Q687">
            <v>288</v>
          </cell>
          <cell r="R687">
            <v>21</v>
          </cell>
          <cell r="S687">
            <v>15</v>
          </cell>
          <cell r="T687">
            <v>9</v>
          </cell>
          <cell r="U687" t="str">
            <v>1.640630</v>
          </cell>
          <cell r="V687">
            <v>17.48</v>
          </cell>
          <cell r="W687" t="str">
            <v>20764608034747</v>
          </cell>
          <cell r="X687">
            <v>24</v>
          </cell>
        </row>
        <row r="688">
          <cell r="B688">
            <v>3475</v>
          </cell>
          <cell r="C688" t="str">
            <v>BAZIC Bright Color 3-Ring Pencil Pouch</v>
          </cell>
          <cell r="D688" t="str">
            <v>DISCONTINUE</v>
          </cell>
          <cell r="E688" t="str">
            <v>CHINA</v>
          </cell>
          <cell r="F688">
            <v>0</v>
          </cell>
          <cell r="G688" t="str">
            <v>=HYPERLINK("http://www.bangkit.com/images/3475.jpg","CLICK HERE")</v>
          </cell>
          <cell r="H688">
            <v>1.19</v>
          </cell>
          <cell r="I688">
            <v>0.99</v>
          </cell>
          <cell r="J688">
            <v>0.8</v>
          </cell>
          <cell r="K688">
            <v>0.59</v>
          </cell>
          <cell r="L688">
            <v>0.49</v>
          </cell>
          <cell r="M688">
            <v>0.39</v>
          </cell>
          <cell r="N688">
            <v>0.39</v>
          </cell>
          <cell r="O688" t="str">
            <v>CS-288-24-1</v>
          </cell>
          <cell r="P688">
            <v>35</v>
          </cell>
          <cell r="Q688">
            <v>288</v>
          </cell>
          <cell r="R688">
            <v>21</v>
          </cell>
          <cell r="S688">
            <v>15</v>
          </cell>
          <cell r="T688">
            <v>9</v>
          </cell>
          <cell r="U688" t="str">
            <v>1.640630</v>
          </cell>
          <cell r="V688">
            <v>17.52</v>
          </cell>
          <cell r="W688" t="str">
            <v>20764608034754</v>
          </cell>
          <cell r="X688">
            <v>24</v>
          </cell>
        </row>
        <row r="689">
          <cell r="B689">
            <v>3476</v>
          </cell>
          <cell r="C689" t="str">
            <v>BAZIC 3-Ring Pencil Pouch w/ Mesh Window</v>
          </cell>
          <cell r="D689" t="str">
            <v>DISCONTINUE</v>
          </cell>
          <cell r="E689" t="str">
            <v>CHINA</v>
          </cell>
          <cell r="F689">
            <v>0</v>
          </cell>
          <cell r="G689" t="str">
            <v>=HYPERLINK("http://www.bangkit.com/images/3476.jpg","CLICK HERE")</v>
          </cell>
          <cell r="H689">
            <v>1.19</v>
          </cell>
          <cell r="I689">
            <v>0.99</v>
          </cell>
          <cell r="J689">
            <v>0.8</v>
          </cell>
          <cell r="K689">
            <v>0.59</v>
          </cell>
          <cell r="L689">
            <v>0.49</v>
          </cell>
          <cell r="M689">
            <v>0.39</v>
          </cell>
          <cell r="N689">
            <v>0.39</v>
          </cell>
          <cell r="O689" t="str">
            <v>CS-288-24-1</v>
          </cell>
          <cell r="P689">
            <v>35</v>
          </cell>
          <cell r="Q689">
            <v>288</v>
          </cell>
          <cell r="R689">
            <v>21.5</v>
          </cell>
          <cell r="S689">
            <v>15.1</v>
          </cell>
          <cell r="T689">
            <v>8.8000000000000007</v>
          </cell>
          <cell r="U689" t="str">
            <v>1.653310</v>
          </cell>
          <cell r="V689">
            <v>16.16</v>
          </cell>
          <cell r="W689" t="str">
            <v>20764608034761</v>
          </cell>
          <cell r="X689">
            <v>24</v>
          </cell>
        </row>
        <row r="690">
          <cell r="B690">
            <v>3477</v>
          </cell>
          <cell r="C690" t="str">
            <v>BAZIC Bright Color 3-Ring Pencil Pouch w/ Mesh Window</v>
          </cell>
          <cell r="D690" t="str">
            <v>DISCONTINUE</v>
          </cell>
          <cell r="E690" t="str">
            <v>CHINA</v>
          </cell>
          <cell r="F690">
            <v>0</v>
          </cell>
          <cell r="G690" t="str">
            <v>=HYPERLINK("http://www.bangkit.com/images/3477.jpg","CLICK HERE")</v>
          </cell>
          <cell r="H690">
            <v>1.19</v>
          </cell>
          <cell r="I690">
            <v>0.99</v>
          </cell>
          <cell r="J690">
            <v>0.8</v>
          </cell>
          <cell r="K690">
            <v>0.59</v>
          </cell>
          <cell r="L690">
            <v>0.49</v>
          </cell>
          <cell r="M690">
            <v>0.39</v>
          </cell>
          <cell r="N690">
            <v>0.39</v>
          </cell>
          <cell r="O690" t="str">
            <v>CS-288-24-1</v>
          </cell>
          <cell r="P690">
            <v>42</v>
          </cell>
          <cell r="Q690">
            <v>288</v>
          </cell>
          <cell r="R690">
            <v>21</v>
          </cell>
          <cell r="S690">
            <v>15</v>
          </cell>
          <cell r="T690">
            <v>9</v>
          </cell>
          <cell r="U690" t="str">
            <v>1.640630</v>
          </cell>
          <cell r="V690">
            <v>17.36</v>
          </cell>
          <cell r="W690" t="str">
            <v>20764608034778</v>
          </cell>
          <cell r="X690">
            <v>24</v>
          </cell>
        </row>
        <row r="691">
          <cell r="B691">
            <v>3478</v>
          </cell>
          <cell r="C691" t="str">
            <v>BAZIC 11.5" x 6.5" 3-ring Clear Pencil Pouch</v>
          </cell>
          <cell r="D691" t="str">
            <v>DISCONTINUE</v>
          </cell>
          <cell r="E691" t="str">
            <v>CHINA</v>
          </cell>
          <cell r="F691">
            <v>0</v>
          </cell>
          <cell r="G691" t="str">
            <v>=HYPERLINK("http://www.bangkit.com/images/3478.jpg","CLICK HERE")</v>
          </cell>
          <cell r="H691">
            <v>1.19</v>
          </cell>
          <cell r="I691">
            <v>0.99</v>
          </cell>
          <cell r="J691">
            <v>0.8</v>
          </cell>
          <cell r="K691">
            <v>0.59</v>
          </cell>
          <cell r="L691">
            <v>0.49</v>
          </cell>
          <cell r="M691">
            <v>0.39</v>
          </cell>
          <cell r="N691">
            <v>0.39</v>
          </cell>
          <cell r="O691" t="str">
            <v>CS-288-24-1</v>
          </cell>
          <cell r="P691">
            <v>35</v>
          </cell>
          <cell r="Q691">
            <v>288</v>
          </cell>
          <cell r="R691">
            <v>21.5</v>
          </cell>
          <cell r="S691">
            <v>15.1</v>
          </cell>
          <cell r="T691">
            <v>8.8000000000000007</v>
          </cell>
          <cell r="U691" t="str">
            <v>1.653310</v>
          </cell>
          <cell r="V691">
            <v>17.18</v>
          </cell>
          <cell r="W691" t="str">
            <v>20764608034785</v>
          </cell>
          <cell r="X691">
            <v>24</v>
          </cell>
        </row>
        <row r="692">
          <cell r="B692">
            <v>3479</v>
          </cell>
          <cell r="C692" t="str">
            <v>BAZIC 11" x 5" Clear Pencil Pouch</v>
          </cell>
          <cell r="D692" t="str">
            <v>DISCONTINUE</v>
          </cell>
          <cell r="E692" t="str">
            <v>CHINA</v>
          </cell>
          <cell r="F692">
            <v>0</v>
          </cell>
          <cell r="G692" t="str">
            <v>=HYPERLINK("http://www.bangkit.com/images/3479.jpg","CLICK HERE")</v>
          </cell>
          <cell r="H692">
            <v>1.19</v>
          </cell>
          <cell r="I692">
            <v>0.99</v>
          </cell>
          <cell r="J692">
            <v>0.8</v>
          </cell>
          <cell r="K692">
            <v>0.59</v>
          </cell>
          <cell r="L692">
            <v>0.49</v>
          </cell>
          <cell r="M692">
            <v>0.39</v>
          </cell>
          <cell r="N692">
            <v>0.39</v>
          </cell>
          <cell r="O692" t="str">
            <v>CS-288-24-1</v>
          </cell>
          <cell r="P692">
            <v>42</v>
          </cell>
          <cell r="Q692">
            <v>288</v>
          </cell>
          <cell r="R692">
            <v>21</v>
          </cell>
          <cell r="S692">
            <v>15</v>
          </cell>
          <cell r="T692">
            <v>9</v>
          </cell>
          <cell r="U692" t="str">
            <v>1.640630</v>
          </cell>
          <cell r="V692">
            <v>17.32</v>
          </cell>
          <cell r="W692" t="str">
            <v>20764608034792</v>
          </cell>
          <cell r="X692">
            <v>24</v>
          </cell>
        </row>
        <row r="693">
          <cell r="B693">
            <v>3480</v>
          </cell>
          <cell r="C693" t="str">
            <v>BAZIC Double Zipper 3-Ring Pencil Pouch w/ Mesh Window</v>
          </cell>
          <cell r="D693" t="str">
            <v>DISCONTINUE</v>
          </cell>
          <cell r="E693" t="str">
            <v>CHINA</v>
          </cell>
          <cell r="F693">
            <v>0</v>
          </cell>
          <cell r="G693" t="str">
            <v>=HYPERLINK("http://www.bangkit.com/images/3480.jpg","CLICK HERE")</v>
          </cell>
          <cell r="H693">
            <v>1.19</v>
          </cell>
          <cell r="I693">
            <v>0.99</v>
          </cell>
          <cell r="J693">
            <v>0.8</v>
          </cell>
          <cell r="K693">
            <v>0.59</v>
          </cell>
          <cell r="L693">
            <v>0.49</v>
          </cell>
          <cell r="M693">
            <v>0.39</v>
          </cell>
          <cell r="N693">
            <v>0.39</v>
          </cell>
          <cell r="O693" t="str">
            <v>CS-288-24-1</v>
          </cell>
          <cell r="P693">
            <v>42</v>
          </cell>
          <cell r="Q693">
            <v>288</v>
          </cell>
          <cell r="R693">
            <v>21</v>
          </cell>
          <cell r="S693">
            <v>15</v>
          </cell>
          <cell r="T693">
            <v>9</v>
          </cell>
          <cell r="U693" t="str">
            <v>1.640630</v>
          </cell>
          <cell r="V693">
            <v>17.440000000000001</v>
          </cell>
          <cell r="W693" t="str">
            <v>20764608034808</v>
          </cell>
          <cell r="X693">
            <v>24</v>
          </cell>
        </row>
        <row r="694">
          <cell r="B694">
            <v>3482</v>
          </cell>
          <cell r="C694" t="str">
            <v>BAZIC 0.21 oz (6g) 5 Neon Color Glitter Shaker</v>
          </cell>
          <cell r="D694" t="str">
            <v>GLITTER/DECOR GLUE</v>
          </cell>
          <cell r="E694" t="str">
            <v>CHINA</v>
          </cell>
          <cell r="F694">
            <v>5359</v>
          </cell>
          <cell r="G694" t="str">
            <v>=HYPERLINK("http://www.bangkit.com/images/3482.jpg","CLICK HERE")</v>
          </cell>
          <cell r="H694">
            <v>2.99</v>
          </cell>
          <cell r="I694">
            <v>2.69</v>
          </cell>
          <cell r="J694">
            <v>1.3</v>
          </cell>
          <cell r="K694">
            <v>0.99</v>
          </cell>
          <cell r="L694">
            <v>0.79</v>
          </cell>
          <cell r="M694">
            <v>0.65</v>
          </cell>
          <cell r="N694">
            <v>0.55000000000000004</v>
          </cell>
          <cell r="O694" t="str">
            <v>CS-144-24-1</v>
          </cell>
          <cell r="P694">
            <v>24</v>
          </cell>
          <cell r="Q694">
            <v>144</v>
          </cell>
          <cell r="R694">
            <v>20.75</v>
          </cell>
          <cell r="S694">
            <v>17</v>
          </cell>
          <cell r="T694">
            <v>12</v>
          </cell>
          <cell r="U694" t="str">
            <v>2.449650</v>
          </cell>
          <cell r="V694">
            <v>24.32</v>
          </cell>
          <cell r="W694" t="str">
            <v>20764608034822</v>
          </cell>
          <cell r="X694">
            <v>24</v>
          </cell>
        </row>
        <row r="695">
          <cell r="B695">
            <v>3483</v>
          </cell>
          <cell r="C695" t="str">
            <v>BAZIC 0.28 oz (8g) 4 Neon Color Glitter Shaker</v>
          </cell>
          <cell r="D695" t="str">
            <v>GLITTER/DECOR GLUE</v>
          </cell>
          <cell r="E695" t="str">
            <v>CHINA</v>
          </cell>
          <cell r="F695">
            <v>7009</v>
          </cell>
          <cell r="G695" t="str">
            <v>=HYPERLINK("http://www.bangkit.com/images/3483.jpg","CLICK HERE")</v>
          </cell>
          <cell r="H695">
            <v>2.99</v>
          </cell>
          <cell r="I695">
            <v>2.69</v>
          </cell>
          <cell r="J695">
            <v>1.3</v>
          </cell>
          <cell r="K695">
            <v>0.99</v>
          </cell>
          <cell r="L695">
            <v>0.79</v>
          </cell>
          <cell r="M695">
            <v>0.65</v>
          </cell>
          <cell r="N695">
            <v>0.55000000000000004</v>
          </cell>
          <cell r="O695" t="str">
            <v>CS-144-24-1</v>
          </cell>
          <cell r="P695">
            <v>24</v>
          </cell>
          <cell r="Q695">
            <v>144</v>
          </cell>
          <cell r="R695">
            <v>20.5</v>
          </cell>
          <cell r="S695">
            <v>14.75</v>
          </cell>
          <cell r="T695">
            <v>14.75</v>
          </cell>
          <cell r="U695" t="str">
            <v>2.581040</v>
          </cell>
          <cell r="V695">
            <v>26.3</v>
          </cell>
          <cell r="W695" t="str">
            <v>20764608034839</v>
          </cell>
          <cell r="X695">
            <v>24</v>
          </cell>
        </row>
        <row r="696">
          <cell r="B696">
            <v>3801</v>
          </cell>
          <cell r="C696" t="str">
            <v>BAZIC Mailing Label (25/Pack)</v>
          </cell>
          <cell r="D696" t="str">
            <v>LABEL - MAILING</v>
          </cell>
          <cell r="E696" t="str">
            <v>CHINA</v>
          </cell>
          <cell r="F696">
            <v>3975</v>
          </cell>
          <cell r="G696" t="str">
            <v>=HYPERLINK("http://www.bangkit.com/images/3801.jpg","CLICK HERE")</v>
          </cell>
          <cell r="H696">
            <v>1.99</v>
          </cell>
          <cell r="I696">
            <v>1.79</v>
          </cell>
          <cell r="J696">
            <v>1</v>
          </cell>
          <cell r="K696">
            <v>0.75</v>
          </cell>
          <cell r="L696">
            <v>0.59</v>
          </cell>
          <cell r="M696">
            <v>0.49</v>
          </cell>
          <cell r="N696">
            <v>0.39</v>
          </cell>
          <cell r="O696" t="str">
            <v>CS-144-24-1</v>
          </cell>
          <cell r="P696">
            <v>112</v>
          </cell>
          <cell r="Q696">
            <v>144</v>
          </cell>
          <cell r="R696">
            <v>11</v>
          </cell>
          <cell r="S696">
            <v>10.5</v>
          </cell>
          <cell r="T696">
            <v>6</v>
          </cell>
          <cell r="U696" t="str">
            <v>0.401040</v>
          </cell>
          <cell r="V696">
            <v>12.02</v>
          </cell>
          <cell r="W696" t="str">
            <v>20764608038011</v>
          </cell>
          <cell r="X696">
            <v>24</v>
          </cell>
        </row>
        <row r="697">
          <cell r="B697">
            <v>3802</v>
          </cell>
          <cell r="C697" t="str">
            <v>BAZIC 2 3/4" X 1" White Multipurpose Label (128/Pack)</v>
          </cell>
          <cell r="D697" t="str">
            <v>LABEL - MAILING</v>
          </cell>
          <cell r="E697" t="str">
            <v>CHINA</v>
          </cell>
          <cell r="F697">
            <v>15384</v>
          </cell>
          <cell r="G697" t="str">
            <v>=HYPERLINK("http://www.bangkit.com/images/3802.jpg","CLICK HERE")</v>
          </cell>
          <cell r="H697">
            <v>1.99</v>
          </cell>
          <cell r="I697">
            <v>1.79</v>
          </cell>
          <cell r="J697">
            <v>1</v>
          </cell>
          <cell r="K697">
            <v>0.75</v>
          </cell>
          <cell r="L697">
            <v>0.59</v>
          </cell>
          <cell r="M697">
            <v>0.49</v>
          </cell>
          <cell r="N697">
            <v>0.39</v>
          </cell>
          <cell r="O697" t="str">
            <v>CS-144-24-1</v>
          </cell>
          <cell r="P697">
            <v>110</v>
          </cell>
          <cell r="Q697">
            <v>144</v>
          </cell>
          <cell r="R697">
            <v>10.75</v>
          </cell>
          <cell r="S697">
            <v>10.75</v>
          </cell>
          <cell r="T697">
            <v>7.25</v>
          </cell>
          <cell r="U697" t="str">
            <v>0.484850</v>
          </cell>
          <cell r="V697">
            <v>14.76</v>
          </cell>
          <cell r="W697" t="str">
            <v>20764608038028</v>
          </cell>
          <cell r="X697">
            <v>24</v>
          </cell>
        </row>
        <row r="698">
          <cell r="B698">
            <v>3803</v>
          </cell>
          <cell r="C698" t="str">
            <v>BAZIC Gold Foil Alphabet Label (378/Pack)</v>
          </cell>
          <cell r="D698" t="str">
            <v>LABEL - PROJECTS</v>
          </cell>
          <cell r="E698" t="str">
            <v>CHINA</v>
          </cell>
          <cell r="F698">
            <v>2123</v>
          </cell>
          <cell r="G698" t="str">
            <v>=HYPERLINK("http://www.bangkit.com/images/3803.jpg","CLICK HERE")</v>
          </cell>
          <cell r="H698">
            <v>1.99</v>
          </cell>
          <cell r="I698">
            <v>1.79</v>
          </cell>
          <cell r="J698">
            <v>1</v>
          </cell>
          <cell r="K698">
            <v>0.75</v>
          </cell>
          <cell r="L698">
            <v>0.59</v>
          </cell>
          <cell r="M698">
            <v>0.49</v>
          </cell>
          <cell r="N698">
            <v>0.39</v>
          </cell>
          <cell r="O698" t="str">
            <v>CS-144-24-1</v>
          </cell>
          <cell r="P698">
            <v>196</v>
          </cell>
          <cell r="Q698">
            <v>144</v>
          </cell>
          <cell r="R698">
            <v>11</v>
          </cell>
          <cell r="S698">
            <v>6</v>
          </cell>
          <cell r="T698">
            <v>4.75</v>
          </cell>
          <cell r="U698" t="str">
            <v>0.181420</v>
          </cell>
          <cell r="V698">
            <v>5.6</v>
          </cell>
          <cell r="W698" t="str">
            <v>20764608038035</v>
          </cell>
          <cell r="X698">
            <v>24</v>
          </cell>
        </row>
        <row r="699">
          <cell r="B699">
            <v>3804</v>
          </cell>
          <cell r="C699" t="str">
            <v>BAZIC Assorted Color Foil Star Label (660/Pack)</v>
          </cell>
          <cell r="D699" t="str">
            <v>LABEL - PROJECTS</v>
          </cell>
          <cell r="E699" t="str">
            <v>CHINA</v>
          </cell>
          <cell r="F699">
            <v>6116</v>
          </cell>
          <cell r="G699" t="str">
            <v>=HYPERLINK("http://www.bangkit.com/images/3804.jpg","CLICK HERE")</v>
          </cell>
          <cell r="H699">
            <v>1.99</v>
          </cell>
          <cell r="I699">
            <v>1.79</v>
          </cell>
          <cell r="J699">
            <v>1</v>
          </cell>
          <cell r="K699">
            <v>0.75</v>
          </cell>
          <cell r="L699">
            <v>0.59</v>
          </cell>
          <cell r="M699">
            <v>0.49</v>
          </cell>
          <cell r="N699">
            <v>0.39</v>
          </cell>
          <cell r="O699" t="str">
            <v>CS-144-24-1</v>
          </cell>
          <cell r="P699">
            <v>168</v>
          </cell>
          <cell r="Q699">
            <v>144</v>
          </cell>
          <cell r="R699">
            <v>11.25</v>
          </cell>
          <cell r="S699">
            <v>6.5</v>
          </cell>
          <cell r="T699">
            <v>5.5</v>
          </cell>
          <cell r="U699" t="str">
            <v>0.232750</v>
          </cell>
          <cell r="V699">
            <v>6.8</v>
          </cell>
          <cell r="W699" t="str">
            <v>20764608038042</v>
          </cell>
          <cell r="X699">
            <v>24</v>
          </cell>
        </row>
        <row r="700">
          <cell r="B700">
            <v>3805</v>
          </cell>
          <cell r="C700" t="str">
            <v>BAZIC 1/2" X 3/4" White Multipurpose Label (510/Pack)</v>
          </cell>
          <cell r="D700" t="str">
            <v>LABEL - PROJECTS</v>
          </cell>
          <cell r="E700" t="str">
            <v>CHINA</v>
          </cell>
          <cell r="F700">
            <v>1257</v>
          </cell>
          <cell r="G700" t="str">
            <v>=HYPERLINK("http://www.bangkit.com/images/3805.jpg","CLICK HERE")</v>
          </cell>
          <cell r="H700">
            <v>1.99</v>
          </cell>
          <cell r="I700">
            <v>1.79</v>
          </cell>
          <cell r="J700">
            <v>1</v>
          </cell>
          <cell r="K700">
            <v>0.75</v>
          </cell>
          <cell r="L700">
            <v>0.59</v>
          </cell>
          <cell r="M700">
            <v>0.49</v>
          </cell>
          <cell r="N700">
            <v>0.39</v>
          </cell>
          <cell r="O700" t="str">
            <v>CS-144-24-1</v>
          </cell>
          <cell r="P700">
            <v>144</v>
          </cell>
          <cell r="Q700">
            <v>144</v>
          </cell>
          <cell r="R700">
            <v>11</v>
          </cell>
          <cell r="S700">
            <v>7.75</v>
          </cell>
          <cell r="T700">
            <v>6.5</v>
          </cell>
          <cell r="U700" t="str">
            <v>0.320670</v>
          </cell>
          <cell r="V700">
            <v>9.14</v>
          </cell>
          <cell r="W700" t="str">
            <v>20764608038059</v>
          </cell>
          <cell r="X700">
            <v>24</v>
          </cell>
        </row>
        <row r="701">
          <cell r="B701">
            <v>3806</v>
          </cell>
          <cell r="C701" t="str">
            <v>BAZIC Yellow Price Mark Label (180/Pack)</v>
          </cell>
          <cell r="D701" t="str">
            <v>LABEL - PROJECTS</v>
          </cell>
          <cell r="E701" t="str">
            <v>CHINA</v>
          </cell>
          <cell r="F701">
            <v>4076</v>
          </cell>
          <cell r="G701" t="str">
            <v>=HYPERLINK("http://www.bangkit.com/images/3806.jpg","CLICK HERE")</v>
          </cell>
          <cell r="H701">
            <v>1.99</v>
          </cell>
          <cell r="I701">
            <v>1.79</v>
          </cell>
          <cell r="J701">
            <v>1</v>
          </cell>
          <cell r="K701">
            <v>0.75</v>
          </cell>
          <cell r="L701">
            <v>0.59</v>
          </cell>
          <cell r="M701">
            <v>0.49</v>
          </cell>
          <cell r="N701">
            <v>0.39</v>
          </cell>
          <cell r="O701" t="str">
            <v>CS-144-24-1</v>
          </cell>
          <cell r="P701">
            <v>144</v>
          </cell>
          <cell r="Q701">
            <v>144</v>
          </cell>
          <cell r="R701">
            <v>11</v>
          </cell>
          <cell r="S701">
            <v>6.25</v>
          </cell>
          <cell r="T701">
            <v>5.5</v>
          </cell>
          <cell r="U701" t="str">
            <v>0.218820</v>
          </cell>
          <cell r="V701">
            <v>6.04</v>
          </cell>
          <cell r="W701" t="str">
            <v>20764608038066</v>
          </cell>
          <cell r="X701">
            <v>24</v>
          </cell>
        </row>
        <row r="702">
          <cell r="B702">
            <v>3807</v>
          </cell>
          <cell r="C702" t="str">
            <v>BAZIC Assorted Color 3/4" Round Label (306/Pack)</v>
          </cell>
          <cell r="D702" t="str">
            <v>LABEL - PROJECTS</v>
          </cell>
          <cell r="E702" t="str">
            <v>CHINA</v>
          </cell>
          <cell r="F702">
            <v>5744</v>
          </cell>
          <cell r="G702" t="str">
            <v>=HYPERLINK("http://www.bangkit.com/images/3807.jpg","CLICK HERE")</v>
          </cell>
          <cell r="H702">
            <v>1.99</v>
          </cell>
          <cell r="I702">
            <v>1.79</v>
          </cell>
          <cell r="J702">
            <v>1</v>
          </cell>
          <cell r="K702">
            <v>0.75</v>
          </cell>
          <cell r="L702">
            <v>0.59</v>
          </cell>
          <cell r="M702">
            <v>0.49</v>
          </cell>
          <cell r="N702">
            <v>0.39</v>
          </cell>
          <cell r="O702" t="str">
            <v>CS-144-24-1</v>
          </cell>
          <cell r="P702">
            <v>144</v>
          </cell>
          <cell r="Q702">
            <v>144</v>
          </cell>
          <cell r="R702">
            <v>11</v>
          </cell>
          <cell r="S702">
            <v>7.75</v>
          </cell>
          <cell r="T702">
            <v>6.5</v>
          </cell>
          <cell r="U702" t="str">
            <v>0.320670</v>
          </cell>
          <cell r="V702">
            <v>7.46</v>
          </cell>
          <cell r="W702" t="str">
            <v>20764608038073</v>
          </cell>
          <cell r="X702">
            <v>24</v>
          </cell>
        </row>
        <row r="703">
          <cell r="B703">
            <v>3808</v>
          </cell>
          <cell r="C703" t="str">
            <v>BAZIC White 3/4" Round Label (504/Pack)</v>
          </cell>
          <cell r="D703" t="str">
            <v>LABEL - PROJECTS</v>
          </cell>
          <cell r="E703" t="str">
            <v>CHINA</v>
          </cell>
          <cell r="F703">
            <v>9</v>
          </cell>
          <cell r="G703" t="str">
            <v>=HYPERLINK("http://www.bangkit.com/images/3808.jpg","CLICK HERE")</v>
          </cell>
          <cell r="H703">
            <v>1.99</v>
          </cell>
          <cell r="I703">
            <v>1.79</v>
          </cell>
          <cell r="J703">
            <v>1</v>
          </cell>
          <cell r="K703">
            <v>0.75</v>
          </cell>
          <cell r="L703">
            <v>0.59</v>
          </cell>
          <cell r="M703">
            <v>0.49</v>
          </cell>
          <cell r="N703">
            <v>0.39</v>
          </cell>
          <cell r="O703" t="str">
            <v>CS-144-24-1</v>
          </cell>
          <cell r="P703">
            <v>110</v>
          </cell>
          <cell r="Q703">
            <v>144</v>
          </cell>
          <cell r="R703">
            <v>11.5</v>
          </cell>
          <cell r="S703">
            <v>9.5</v>
          </cell>
          <cell r="T703">
            <v>7.25</v>
          </cell>
          <cell r="U703" t="str">
            <v>0.458370</v>
          </cell>
          <cell r="V703">
            <v>11.94</v>
          </cell>
          <cell r="W703" t="str">
            <v>20764608038080</v>
          </cell>
          <cell r="X703">
            <v>24</v>
          </cell>
        </row>
        <row r="704">
          <cell r="B704">
            <v>3809</v>
          </cell>
          <cell r="C704" t="str">
            <v>BAZIC Gold Foil Number Label (378/Pack)</v>
          </cell>
          <cell r="D704" t="str">
            <v>LABEL - PROJECTS</v>
          </cell>
          <cell r="E704" t="str">
            <v>CHINA</v>
          </cell>
          <cell r="F704">
            <v>12180</v>
          </cell>
          <cell r="G704" t="str">
            <v>=HYPERLINK("http://www.bangkit.com/images/3809.jpg","CLICK HERE")</v>
          </cell>
          <cell r="H704">
            <v>1.99</v>
          </cell>
          <cell r="I704">
            <v>1.79</v>
          </cell>
          <cell r="J704">
            <v>1</v>
          </cell>
          <cell r="K704">
            <v>0.75</v>
          </cell>
          <cell r="L704">
            <v>0.59</v>
          </cell>
          <cell r="M704">
            <v>0.49</v>
          </cell>
          <cell r="N704">
            <v>0.39</v>
          </cell>
          <cell r="O704" t="str">
            <v>CS-144-24-1</v>
          </cell>
          <cell r="P704">
            <v>224</v>
          </cell>
          <cell r="Q704">
            <v>144</v>
          </cell>
          <cell r="R704">
            <v>11</v>
          </cell>
          <cell r="S704">
            <v>6</v>
          </cell>
          <cell r="T704">
            <v>5</v>
          </cell>
          <cell r="U704" t="str">
            <v>0.190970</v>
          </cell>
          <cell r="V704">
            <v>5.64</v>
          </cell>
          <cell r="W704" t="str">
            <v>20764608038097</v>
          </cell>
          <cell r="X704">
            <v>24</v>
          </cell>
        </row>
        <row r="705">
          <cell r="B705">
            <v>3810</v>
          </cell>
          <cell r="C705" t="str">
            <v>BAZIC White Round Reinforcement Label (544/Pack)</v>
          </cell>
          <cell r="D705" t="str">
            <v>LABEL - PROJECTS</v>
          </cell>
          <cell r="E705" t="str">
            <v>CHINA</v>
          </cell>
          <cell r="F705">
            <v>8157</v>
          </cell>
          <cell r="G705" t="str">
            <v>=HYPERLINK("http://www.bangkit.com/images/3810.jpg","CLICK HERE")</v>
          </cell>
          <cell r="H705">
            <v>1.99</v>
          </cell>
          <cell r="I705">
            <v>1.79</v>
          </cell>
          <cell r="J705">
            <v>1</v>
          </cell>
          <cell r="K705">
            <v>0.75</v>
          </cell>
          <cell r="L705">
            <v>0.59</v>
          </cell>
          <cell r="M705">
            <v>0.49</v>
          </cell>
          <cell r="N705">
            <v>0.39</v>
          </cell>
          <cell r="O705" t="str">
            <v>CS-144-24-1</v>
          </cell>
          <cell r="P705">
            <v>144</v>
          </cell>
          <cell r="Q705">
            <v>144</v>
          </cell>
          <cell r="R705">
            <v>11.25</v>
          </cell>
          <cell r="S705">
            <v>7.5</v>
          </cell>
          <cell r="T705">
            <v>6.5</v>
          </cell>
          <cell r="U705" t="str">
            <v>0.317380</v>
          </cell>
          <cell r="V705">
            <v>6.32</v>
          </cell>
          <cell r="W705" t="str">
            <v>20764608038103</v>
          </cell>
          <cell r="X705">
            <v>24</v>
          </cell>
        </row>
        <row r="706">
          <cell r="B706">
            <v>3811</v>
          </cell>
          <cell r="C706" t="str">
            <v>BAZIC Assorted Color File Folder Label (126/Pack)</v>
          </cell>
          <cell r="D706" t="str">
            <v>LABEL - PROJECTS</v>
          </cell>
          <cell r="E706" t="str">
            <v>CHINA</v>
          </cell>
          <cell r="F706">
            <v>9</v>
          </cell>
          <cell r="G706" t="str">
            <v>=HYPERLINK("http://www.bangkit.com/images/3811.jpg","CLICK HERE")</v>
          </cell>
          <cell r="H706">
            <v>1.99</v>
          </cell>
          <cell r="I706">
            <v>1.79</v>
          </cell>
          <cell r="J706">
            <v>1</v>
          </cell>
          <cell r="K706">
            <v>0.75</v>
          </cell>
          <cell r="L706">
            <v>0.59</v>
          </cell>
          <cell r="M706">
            <v>0.49</v>
          </cell>
          <cell r="N706">
            <v>0.39</v>
          </cell>
          <cell r="O706" t="str">
            <v>CS-144-24-1</v>
          </cell>
          <cell r="P706">
            <v>144</v>
          </cell>
          <cell r="Q706">
            <v>144</v>
          </cell>
          <cell r="R706">
            <v>11.25</v>
          </cell>
          <cell r="S706">
            <v>7.75</v>
          </cell>
          <cell r="T706">
            <v>6.25</v>
          </cell>
          <cell r="U706" t="str">
            <v>0.315350</v>
          </cell>
          <cell r="V706">
            <v>9.68</v>
          </cell>
          <cell r="W706" t="str">
            <v>20764608038110</v>
          </cell>
          <cell r="X706">
            <v>24</v>
          </cell>
        </row>
        <row r="707">
          <cell r="B707">
            <v>3812</v>
          </cell>
          <cell r="C707" t="str">
            <v>BAZIC "HELLO my name is" Name Badge Label (25/Pack)</v>
          </cell>
          <cell r="D707" t="str">
            <v>LABEL - PROJECTS</v>
          </cell>
          <cell r="E707" t="str">
            <v>CHINA</v>
          </cell>
          <cell r="F707">
            <v>5747</v>
          </cell>
          <cell r="G707" t="str">
            <v>=HYPERLINK("http://www.bangkit.com/images/3812.jpg","CLICK HERE")</v>
          </cell>
          <cell r="H707">
            <v>1.99</v>
          </cell>
          <cell r="I707">
            <v>1.79</v>
          </cell>
          <cell r="J707">
            <v>1</v>
          </cell>
          <cell r="K707">
            <v>0.75</v>
          </cell>
          <cell r="L707">
            <v>0.59</v>
          </cell>
          <cell r="M707">
            <v>0.49</v>
          </cell>
          <cell r="N707">
            <v>0.39</v>
          </cell>
          <cell r="O707" t="str">
            <v>CS-144-24-1</v>
          </cell>
          <cell r="P707">
            <v>150</v>
          </cell>
          <cell r="Q707">
            <v>144</v>
          </cell>
          <cell r="R707">
            <v>9.5</v>
          </cell>
          <cell r="S707">
            <v>8.25</v>
          </cell>
          <cell r="T707">
            <v>7.25</v>
          </cell>
          <cell r="U707" t="str">
            <v>0.328830</v>
          </cell>
          <cell r="V707">
            <v>8.9</v>
          </cell>
          <cell r="W707" t="str">
            <v>20764608038127</v>
          </cell>
          <cell r="X707">
            <v>24</v>
          </cell>
        </row>
        <row r="708">
          <cell r="B708">
            <v>3813</v>
          </cell>
          <cell r="C708" t="str">
            <v>BAZIC 2 3/4" X 1" Fluorescent Multipurpose Label (60/Pack)</v>
          </cell>
          <cell r="D708" t="str">
            <v>LABEL - MAILING</v>
          </cell>
          <cell r="E708" t="str">
            <v>CHINA</v>
          </cell>
          <cell r="F708">
            <v>3911</v>
          </cell>
          <cell r="G708" t="str">
            <v>=HYPERLINK("http://www.bangkit.com/images/3813.jpg","CLICK HERE")</v>
          </cell>
          <cell r="H708">
            <v>1.99</v>
          </cell>
          <cell r="I708">
            <v>1.79</v>
          </cell>
          <cell r="J708">
            <v>1</v>
          </cell>
          <cell r="K708">
            <v>0.75</v>
          </cell>
          <cell r="L708">
            <v>0.59</v>
          </cell>
          <cell r="M708">
            <v>0.49</v>
          </cell>
          <cell r="N708">
            <v>0.39</v>
          </cell>
          <cell r="O708" t="str">
            <v>CS-144-24-1</v>
          </cell>
          <cell r="P708">
            <v>168</v>
          </cell>
          <cell r="Q708">
            <v>144</v>
          </cell>
          <cell r="R708">
            <v>11.25</v>
          </cell>
          <cell r="S708">
            <v>7.25</v>
          </cell>
          <cell r="T708">
            <v>5.25</v>
          </cell>
          <cell r="U708" t="str">
            <v>0.247800</v>
          </cell>
          <cell r="V708">
            <v>7.18</v>
          </cell>
          <cell r="W708" t="str">
            <v>20764608038134</v>
          </cell>
          <cell r="X708">
            <v>24</v>
          </cell>
        </row>
        <row r="709">
          <cell r="B709">
            <v>3814</v>
          </cell>
          <cell r="C709" t="str">
            <v>BAZIC 2" Gold Foil Notary/Certificate Seal Label (42/Pack)</v>
          </cell>
          <cell r="D709" t="str">
            <v>LABEL - PROJECTS</v>
          </cell>
          <cell r="E709" t="str">
            <v>CHINA</v>
          </cell>
          <cell r="F709">
            <v>4355</v>
          </cell>
          <cell r="G709" t="str">
            <v>=HYPERLINK("http://www.bangkit.com/images/3814.jpg","CLICK HERE")</v>
          </cell>
          <cell r="H709">
            <v>1.99</v>
          </cell>
          <cell r="I709">
            <v>1.79</v>
          </cell>
          <cell r="J709">
            <v>1</v>
          </cell>
          <cell r="K709">
            <v>0.75</v>
          </cell>
          <cell r="L709">
            <v>0.59</v>
          </cell>
          <cell r="M709">
            <v>0.49</v>
          </cell>
          <cell r="N709">
            <v>0.39</v>
          </cell>
          <cell r="O709" t="str">
            <v>CS-144-24-1</v>
          </cell>
          <cell r="P709">
            <v>144</v>
          </cell>
          <cell r="Q709">
            <v>144</v>
          </cell>
          <cell r="R709">
            <v>10.25</v>
          </cell>
          <cell r="S709">
            <v>7.75</v>
          </cell>
          <cell r="T709">
            <v>5.75</v>
          </cell>
          <cell r="U709" t="str">
            <v>0.264330</v>
          </cell>
          <cell r="V709">
            <v>7.68</v>
          </cell>
          <cell r="W709" t="str">
            <v>20764608038141</v>
          </cell>
          <cell r="X709">
            <v>24</v>
          </cell>
        </row>
        <row r="710">
          <cell r="B710">
            <v>3815</v>
          </cell>
          <cell r="C710" t="str">
            <v>BAZIC Garage Sale Label (180/Pack)</v>
          </cell>
          <cell r="D710" t="str">
            <v>LABEL - PROJECTS</v>
          </cell>
          <cell r="E710" t="str">
            <v>CHINA</v>
          </cell>
          <cell r="F710">
            <v>4423</v>
          </cell>
          <cell r="G710" t="str">
            <v>=HYPERLINK("http://www.bangkit.com/images/3815.jpg","CLICK HERE")</v>
          </cell>
          <cell r="H710">
            <v>1.99</v>
          </cell>
          <cell r="I710">
            <v>1.79</v>
          </cell>
          <cell r="J710">
            <v>1</v>
          </cell>
          <cell r="K710">
            <v>0.75</v>
          </cell>
          <cell r="L710">
            <v>0.59</v>
          </cell>
          <cell r="M710">
            <v>0.49</v>
          </cell>
          <cell r="N710">
            <v>0.39</v>
          </cell>
          <cell r="O710" t="str">
            <v>CS-144-24-1</v>
          </cell>
          <cell r="P710">
            <v>144</v>
          </cell>
          <cell r="Q710">
            <v>144</v>
          </cell>
          <cell r="R710">
            <v>11</v>
          </cell>
          <cell r="S710">
            <v>6.25</v>
          </cell>
          <cell r="T710">
            <v>5.25</v>
          </cell>
          <cell r="U710" t="str">
            <v>0.208880</v>
          </cell>
          <cell r="V710">
            <v>4.96</v>
          </cell>
          <cell r="W710" t="str">
            <v>20764608038158</v>
          </cell>
          <cell r="X710">
            <v>24</v>
          </cell>
        </row>
        <row r="711">
          <cell r="B711">
            <v>3816</v>
          </cell>
          <cell r="C711" t="str">
            <v>BAZIC 8.5" X 5.5" Shipping Labels (20/Pack)</v>
          </cell>
          <cell r="D711" t="str">
            <v>LABEL - MAILING</v>
          </cell>
          <cell r="E711" t="str">
            <v>CHINA</v>
          </cell>
          <cell r="F711">
            <v>22</v>
          </cell>
          <cell r="G711" t="str">
            <v>=HYPERLINK("http://www.bangkit.com/images/3816.jpg","CLICK HERE")</v>
          </cell>
          <cell r="H711">
            <v>2.99</v>
          </cell>
          <cell r="I711">
            <v>2.69</v>
          </cell>
          <cell r="J711">
            <v>1.7</v>
          </cell>
          <cell r="K711">
            <v>1.3</v>
          </cell>
          <cell r="L711">
            <v>0.95</v>
          </cell>
          <cell r="M711">
            <v>0.79</v>
          </cell>
          <cell r="N711">
            <v>0.69</v>
          </cell>
          <cell r="O711" t="str">
            <v>CS-144-24-1</v>
          </cell>
          <cell r="P711">
            <v>35</v>
          </cell>
          <cell r="Q711">
            <v>144</v>
          </cell>
          <cell r="R711">
            <v>19</v>
          </cell>
          <cell r="S711">
            <v>12.5</v>
          </cell>
          <cell r="T711">
            <v>8</v>
          </cell>
          <cell r="U711" t="str">
            <v>1.099540</v>
          </cell>
          <cell r="V711">
            <v>38.5</v>
          </cell>
          <cell r="W711" t="str">
            <v>20764608038165</v>
          </cell>
          <cell r="X711">
            <v>24</v>
          </cell>
        </row>
        <row r="712">
          <cell r="B712">
            <v>3817</v>
          </cell>
          <cell r="C712" t="str">
            <v>BAZIC 8.5" X 11" Full Sheet White Multipurpose Labels (10/Pack)</v>
          </cell>
          <cell r="D712" t="str">
            <v>LABEL - MAILING</v>
          </cell>
          <cell r="E712" t="str">
            <v>CHINA</v>
          </cell>
          <cell r="F712">
            <v>3572</v>
          </cell>
          <cell r="G712" t="str">
            <v>=HYPERLINK("http://www.bangkit.com/images/3817.jpg","CLICK HERE")</v>
          </cell>
          <cell r="H712">
            <v>2.99</v>
          </cell>
          <cell r="I712">
            <v>2.69</v>
          </cell>
          <cell r="J712">
            <v>1.7</v>
          </cell>
          <cell r="K712">
            <v>1.3</v>
          </cell>
          <cell r="L712">
            <v>0.95</v>
          </cell>
          <cell r="M712">
            <v>0.79</v>
          </cell>
          <cell r="N712">
            <v>0.69</v>
          </cell>
          <cell r="O712" t="str">
            <v>CS-144-24-1</v>
          </cell>
          <cell r="P712">
            <v>35</v>
          </cell>
          <cell r="Q712">
            <v>144</v>
          </cell>
          <cell r="R712">
            <v>18.75</v>
          </cell>
          <cell r="S712">
            <v>12.5</v>
          </cell>
          <cell r="T712">
            <v>7.5</v>
          </cell>
          <cell r="U712" t="str">
            <v>1.017250</v>
          </cell>
          <cell r="V712">
            <v>38.54</v>
          </cell>
          <cell r="W712" t="str">
            <v>20764608038172</v>
          </cell>
          <cell r="X712">
            <v>24</v>
          </cell>
        </row>
        <row r="713">
          <cell r="B713">
            <v>3818</v>
          </cell>
          <cell r="C713" t="str">
            <v>BAZIC 1" X 2 5/8" White Address Labels (300/Pack)</v>
          </cell>
          <cell r="D713" t="str">
            <v>LABEL - MAILING</v>
          </cell>
          <cell r="E713" t="str">
            <v>CHINA</v>
          </cell>
          <cell r="F713">
            <v>7311</v>
          </cell>
          <cell r="G713" t="str">
            <v>=HYPERLINK("http://www.bangkit.com/images/3818.jpg","CLICK HERE")</v>
          </cell>
          <cell r="H713">
            <v>2.99</v>
          </cell>
          <cell r="I713">
            <v>2.69</v>
          </cell>
          <cell r="J713">
            <v>1.7</v>
          </cell>
          <cell r="K713">
            <v>1.3</v>
          </cell>
          <cell r="L713">
            <v>0.95</v>
          </cell>
          <cell r="M713">
            <v>0.79</v>
          </cell>
          <cell r="N713">
            <v>0.69</v>
          </cell>
          <cell r="O713" t="str">
            <v>CS-144-24-1</v>
          </cell>
          <cell r="P713">
            <v>35</v>
          </cell>
          <cell r="Q713">
            <v>144</v>
          </cell>
          <cell r="R713">
            <v>18.5</v>
          </cell>
          <cell r="S713">
            <v>12.5</v>
          </cell>
          <cell r="T713">
            <v>7.5</v>
          </cell>
          <cell r="U713" t="str">
            <v>1.003690</v>
          </cell>
          <cell r="V713">
            <v>38.26</v>
          </cell>
          <cell r="W713" t="str">
            <v>20764608038189</v>
          </cell>
          <cell r="X713">
            <v>24</v>
          </cell>
        </row>
        <row r="714">
          <cell r="B714">
            <v>3821</v>
          </cell>
          <cell r="C714" t="str">
            <v>BAZIC 2" Alphabet &amp; Numbers Stickers (72/Pack)</v>
          </cell>
          <cell r="D714" t="str">
            <v>LABEL - PROJECTS</v>
          </cell>
          <cell r="E714" t="str">
            <v>CHINA</v>
          </cell>
          <cell r="F714">
            <v>1629</v>
          </cell>
          <cell r="G714" t="str">
            <v>=HYPERLINK("http://www.bangkit.com/images/3821.jpg","CLICK HERE")</v>
          </cell>
          <cell r="H714">
            <v>1.99</v>
          </cell>
          <cell r="I714">
            <v>1.79</v>
          </cell>
          <cell r="J714">
            <v>1.1499999999999999</v>
          </cell>
          <cell r="K714">
            <v>0.85</v>
          </cell>
          <cell r="L714">
            <v>0.69</v>
          </cell>
          <cell r="M714">
            <v>0.55000000000000004</v>
          </cell>
          <cell r="N714">
            <v>0.45</v>
          </cell>
          <cell r="O714" t="str">
            <v>CS-144-24-1</v>
          </cell>
          <cell r="P714">
            <v>95</v>
          </cell>
          <cell r="Q714">
            <v>144</v>
          </cell>
          <cell r="R714">
            <v>10.25</v>
          </cell>
          <cell r="S714">
            <v>9</v>
          </cell>
          <cell r="T714">
            <v>8</v>
          </cell>
          <cell r="U714" t="str">
            <v>0.427080</v>
          </cell>
          <cell r="V714">
            <v>13.76</v>
          </cell>
          <cell r="W714" t="str">
            <v>20764608038219</v>
          </cell>
          <cell r="X714">
            <v>24</v>
          </cell>
        </row>
        <row r="715">
          <cell r="B715">
            <v>3822</v>
          </cell>
          <cell r="C715" t="str">
            <v>BAZIC 2" Metallic Color Alphabet &amp; Numbers Stickers (72/Pack)</v>
          </cell>
          <cell r="D715" t="str">
            <v>LABEL - PROJECTS</v>
          </cell>
          <cell r="E715" t="str">
            <v>CHINA</v>
          </cell>
          <cell r="F715">
            <v>741</v>
          </cell>
          <cell r="G715" t="str">
            <v>=HYPERLINK("http://www.bangkit.com/images/3822.jpg","CLICK HERE")</v>
          </cell>
          <cell r="H715">
            <v>1.99</v>
          </cell>
          <cell r="I715">
            <v>1.79</v>
          </cell>
          <cell r="J715">
            <v>1.2</v>
          </cell>
          <cell r="K715">
            <v>0.89</v>
          </cell>
          <cell r="L715">
            <v>0.75</v>
          </cell>
          <cell r="M715">
            <v>0.59</v>
          </cell>
          <cell r="N715">
            <v>0.49</v>
          </cell>
          <cell r="O715" t="str">
            <v>CS-144-24-1</v>
          </cell>
          <cell r="P715">
            <v>102</v>
          </cell>
          <cell r="Q715">
            <v>144</v>
          </cell>
          <cell r="R715">
            <v>10.5</v>
          </cell>
          <cell r="S715">
            <v>9.5</v>
          </cell>
          <cell r="T715">
            <v>9</v>
          </cell>
          <cell r="U715" t="str">
            <v>0.519530</v>
          </cell>
          <cell r="V715">
            <v>14.44</v>
          </cell>
          <cell r="W715" t="str">
            <v>20764608038226</v>
          </cell>
          <cell r="X715">
            <v>24</v>
          </cell>
        </row>
        <row r="716">
          <cell r="B716">
            <v>3823</v>
          </cell>
          <cell r="C716" t="str">
            <v>BAZIC 2" Fluorescent Color Alphabet &amp; Numbers Stickers (72/Pack)</v>
          </cell>
          <cell r="D716" t="str">
            <v>LABEL - PROJECTS</v>
          </cell>
          <cell r="E716" t="str">
            <v>CHINA</v>
          </cell>
          <cell r="F716">
            <v>1167</v>
          </cell>
          <cell r="G716" t="str">
            <v>=HYPERLINK("http://www.bangkit.com/images/3823.jpg","CLICK HERE")</v>
          </cell>
          <cell r="H716">
            <v>1.99</v>
          </cell>
          <cell r="I716">
            <v>1.79</v>
          </cell>
          <cell r="J716">
            <v>1.1499999999999999</v>
          </cell>
          <cell r="K716">
            <v>0.85</v>
          </cell>
          <cell r="L716">
            <v>0.69</v>
          </cell>
          <cell r="M716">
            <v>0.55000000000000004</v>
          </cell>
          <cell r="N716">
            <v>0.45</v>
          </cell>
          <cell r="O716" t="str">
            <v>CS-144-24-1</v>
          </cell>
          <cell r="P716">
            <v>114</v>
          </cell>
          <cell r="Q716">
            <v>144</v>
          </cell>
          <cell r="R716">
            <v>10.25</v>
          </cell>
          <cell r="S716">
            <v>9</v>
          </cell>
          <cell r="T716">
            <v>8.25</v>
          </cell>
          <cell r="U716" t="str">
            <v>0.440430</v>
          </cell>
          <cell r="V716">
            <v>13.68</v>
          </cell>
          <cell r="W716" t="str">
            <v>20764608038233</v>
          </cell>
          <cell r="X716">
            <v>24</v>
          </cell>
        </row>
        <row r="717">
          <cell r="B717">
            <v>3824</v>
          </cell>
          <cell r="C717" t="str">
            <v>BAZIC 1" Black Color Alphabet &amp; Numbers Stickers (346/Pack)</v>
          </cell>
          <cell r="D717" t="str">
            <v>LABEL - PROJECTS</v>
          </cell>
          <cell r="E717" t="str">
            <v>CHINA</v>
          </cell>
          <cell r="F717">
            <v>2908</v>
          </cell>
          <cell r="G717" t="str">
            <v>=HYPERLINK("http://www.bangkit.com/images/3824.jpg","CLICK HERE")</v>
          </cell>
          <cell r="H717">
            <v>1.99</v>
          </cell>
          <cell r="I717">
            <v>1.79</v>
          </cell>
          <cell r="J717">
            <v>1.2</v>
          </cell>
          <cell r="K717">
            <v>0.89</v>
          </cell>
          <cell r="L717">
            <v>0.75</v>
          </cell>
          <cell r="M717">
            <v>0.59</v>
          </cell>
          <cell r="N717">
            <v>0.49</v>
          </cell>
          <cell r="O717" t="str">
            <v>CS-144-24-1</v>
          </cell>
          <cell r="P717">
            <v>84</v>
          </cell>
          <cell r="Q717">
            <v>144</v>
          </cell>
          <cell r="R717">
            <v>12.5</v>
          </cell>
          <cell r="S717">
            <v>11.5</v>
          </cell>
          <cell r="T717">
            <v>6.5</v>
          </cell>
          <cell r="U717" t="str">
            <v>0.540730</v>
          </cell>
          <cell r="V717">
            <v>16.84</v>
          </cell>
          <cell r="W717" t="str">
            <v>20764608038240</v>
          </cell>
          <cell r="X717">
            <v>24</v>
          </cell>
        </row>
        <row r="718">
          <cell r="B718">
            <v>3825</v>
          </cell>
          <cell r="C718" t="str">
            <v>BAZIC 1" Multicolor Alphabet &amp; Numbers Stickers (346/Pack)</v>
          </cell>
          <cell r="D718" t="str">
            <v>LABEL - PROJECTS</v>
          </cell>
          <cell r="E718" t="str">
            <v>CHINA</v>
          </cell>
          <cell r="F718">
            <v>2720</v>
          </cell>
          <cell r="G718" t="str">
            <v>=HYPERLINK("http://www.bangkit.com/images/3825.jpg","CLICK HERE")</v>
          </cell>
          <cell r="H718">
            <v>1.99</v>
          </cell>
          <cell r="I718">
            <v>1.79</v>
          </cell>
          <cell r="J718">
            <v>1.2</v>
          </cell>
          <cell r="K718">
            <v>0.89</v>
          </cell>
          <cell r="L718">
            <v>0.75</v>
          </cell>
          <cell r="M718">
            <v>0.59</v>
          </cell>
          <cell r="N718">
            <v>0.49</v>
          </cell>
          <cell r="O718" t="str">
            <v>CS-144-24-1</v>
          </cell>
          <cell r="P718">
            <v>84</v>
          </cell>
          <cell r="Q718">
            <v>144</v>
          </cell>
          <cell r="R718">
            <v>12.75</v>
          </cell>
          <cell r="S718">
            <v>11.75</v>
          </cell>
          <cell r="T718">
            <v>6.5</v>
          </cell>
          <cell r="U718" t="str">
            <v>0.563530</v>
          </cell>
          <cell r="V718">
            <v>17.18</v>
          </cell>
          <cell r="W718" t="str">
            <v>20764608038257</v>
          </cell>
          <cell r="X718">
            <v>24</v>
          </cell>
        </row>
        <row r="719">
          <cell r="B719">
            <v>3826</v>
          </cell>
          <cell r="C719" t="str">
            <v>BAZIC 2" Black Color Alphabet &amp; Numbers Stickers (72/Pack)</v>
          </cell>
          <cell r="D719" t="str">
            <v>LABEL - PROJECTS</v>
          </cell>
          <cell r="E719" t="str">
            <v>CHINA</v>
          </cell>
          <cell r="F719">
            <v>3375</v>
          </cell>
          <cell r="G719" t="str">
            <v>=HYPERLINK("http://www.bangkit.com/images/3826.jpg","CLICK HERE")</v>
          </cell>
          <cell r="H719">
            <v>1.99</v>
          </cell>
          <cell r="I719">
            <v>1.79</v>
          </cell>
          <cell r="J719">
            <v>1.2</v>
          </cell>
          <cell r="K719">
            <v>0.89</v>
          </cell>
          <cell r="L719">
            <v>0.75</v>
          </cell>
          <cell r="M719">
            <v>0.59</v>
          </cell>
          <cell r="N719">
            <v>0.49</v>
          </cell>
          <cell r="O719" t="str">
            <v>CS-144-24-1</v>
          </cell>
          <cell r="P719">
            <v>114</v>
          </cell>
          <cell r="Q719">
            <v>144</v>
          </cell>
          <cell r="R719">
            <v>10.25</v>
          </cell>
          <cell r="S719">
            <v>9</v>
          </cell>
          <cell r="T719">
            <v>8.75</v>
          </cell>
          <cell r="U719" t="str">
            <v>0.467120</v>
          </cell>
          <cell r="V719">
            <v>14.54</v>
          </cell>
          <cell r="W719" t="str">
            <v>20764608038264</v>
          </cell>
          <cell r="X719">
            <v>24</v>
          </cell>
        </row>
        <row r="720">
          <cell r="B720">
            <v>3827</v>
          </cell>
          <cell r="C720" t="str">
            <v>BAZIC 2" Gold Metallic Color Alphabet &amp; Numbers Stickers (72/Pack)</v>
          </cell>
          <cell r="D720" t="str">
            <v>LABEL - PROJECTS</v>
          </cell>
          <cell r="E720" t="str">
            <v>CHINA</v>
          </cell>
          <cell r="F720">
            <v>2692</v>
          </cell>
          <cell r="G720" t="str">
            <v>=HYPERLINK("http://www.bangkit.com/images/3827.jpg","CLICK HERE")</v>
          </cell>
          <cell r="H720">
            <v>1.99</v>
          </cell>
          <cell r="I720">
            <v>1.79</v>
          </cell>
          <cell r="J720">
            <v>1.2</v>
          </cell>
          <cell r="K720">
            <v>0.89</v>
          </cell>
          <cell r="L720">
            <v>0.75</v>
          </cell>
          <cell r="M720">
            <v>0.59</v>
          </cell>
          <cell r="N720">
            <v>0.49</v>
          </cell>
          <cell r="O720" t="str">
            <v>CS-144-24-1</v>
          </cell>
          <cell r="P720">
            <v>96</v>
          </cell>
          <cell r="Q720">
            <v>144</v>
          </cell>
          <cell r="R720">
            <v>10.25</v>
          </cell>
          <cell r="S720">
            <v>9</v>
          </cell>
          <cell r="T720">
            <v>8.25</v>
          </cell>
          <cell r="U720" t="str">
            <v>0.440430</v>
          </cell>
          <cell r="V720">
            <v>14.34</v>
          </cell>
          <cell r="W720" t="str">
            <v>20764608038271</v>
          </cell>
          <cell r="X720">
            <v>24</v>
          </cell>
        </row>
        <row r="721">
          <cell r="B721">
            <v>3828</v>
          </cell>
          <cell r="C721" t="str">
            <v>BAZIC 2" Silver Metallic Color Alphabet &amp; Numbers Stickers (72/Pack)</v>
          </cell>
          <cell r="D721" t="str">
            <v>LABEL - PROJECTS</v>
          </cell>
          <cell r="E721" t="str">
            <v>CHINA</v>
          </cell>
          <cell r="F721">
            <v>160</v>
          </cell>
          <cell r="G721" t="str">
            <v>=HYPERLINK("http://www.bangkit.com/images/3828.jpg","CLICK HERE")</v>
          </cell>
          <cell r="H721">
            <v>1.99</v>
          </cell>
          <cell r="I721">
            <v>1.79</v>
          </cell>
          <cell r="J721">
            <v>1.2</v>
          </cell>
          <cell r="K721">
            <v>0.89</v>
          </cell>
          <cell r="L721">
            <v>0.75</v>
          </cell>
          <cell r="M721">
            <v>0.59</v>
          </cell>
          <cell r="N721">
            <v>0.49</v>
          </cell>
          <cell r="O721" t="str">
            <v>CS-144-24-1</v>
          </cell>
          <cell r="P721">
            <v>96</v>
          </cell>
          <cell r="Q721">
            <v>144</v>
          </cell>
          <cell r="R721">
            <v>10.5</v>
          </cell>
          <cell r="S721">
            <v>9</v>
          </cell>
          <cell r="T721">
            <v>8.25</v>
          </cell>
          <cell r="U721" t="str">
            <v>0.451170</v>
          </cell>
          <cell r="V721">
            <v>13.94</v>
          </cell>
          <cell r="W721" t="str">
            <v>20764608038288</v>
          </cell>
          <cell r="X721">
            <v>24</v>
          </cell>
        </row>
        <row r="722">
          <cell r="B722">
            <v>3864</v>
          </cell>
          <cell r="C722" t="str">
            <v>BAZIC Glitter Reward Sticker (144/Pack)</v>
          </cell>
          <cell r="D722" t="str">
            <v>LABEL - STICKERS</v>
          </cell>
          <cell r="E722" t="str">
            <v>CHINA</v>
          </cell>
          <cell r="F722">
            <v>2136</v>
          </cell>
          <cell r="G722" t="str">
            <v>=HYPERLINK("http://www.bangkit.com/images/3864.jpg","CLICK HERE")</v>
          </cell>
          <cell r="H722">
            <v>1.99</v>
          </cell>
          <cell r="I722">
            <v>1.79</v>
          </cell>
          <cell r="J722">
            <v>1</v>
          </cell>
          <cell r="K722">
            <v>0.75</v>
          </cell>
          <cell r="L722">
            <v>0.59</v>
          </cell>
          <cell r="M722">
            <v>0.49</v>
          </cell>
          <cell r="N722">
            <v>0.39</v>
          </cell>
          <cell r="O722" t="str">
            <v>CS-288-24-1</v>
          </cell>
          <cell r="P722">
            <v>120</v>
          </cell>
          <cell r="Q722">
            <v>288</v>
          </cell>
          <cell r="R722">
            <v>10</v>
          </cell>
          <cell r="S722">
            <v>9</v>
          </cell>
          <cell r="T722">
            <v>9</v>
          </cell>
          <cell r="U722" t="str">
            <v>0.468750</v>
          </cell>
          <cell r="V722">
            <v>11.94</v>
          </cell>
          <cell r="W722" t="str">
            <v>20764608038646</v>
          </cell>
          <cell r="X722">
            <v>24</v>
          </cell>
        </row>
        <row r="723">
          <cell r="B723">
            <v>3865</v>
          </cell>
          <cell r="C723" t="str">
            <v>BAZIC Holographic Reward Sticker (144/Pack)</v>
          </cell>
          <cell r="D723" t="str">
            <v>LABEL - STICKERS</v>
          </cell>
          <cell r="E723" t="str">
            <v>CHINA</v>
          </cell>
          <cell r="F723">
            <v>11</v>
          </cell>
          <cell r="G723" t="str">
            <v>=HYPERLINK("http://www.bangkit.com/images/3865.jpg","CLICK HERE")</v>
          </cell>
          <cell r="H723">
            <v>1.99</v>
          </cell>
          <cell r="I723">
            <v>1.79</v>
          </cell>
          <cell r="J723">
            <v>1</v>
          </cell>
          <cell r="K723">
            <v>0.75</v>
          </cell>
          <cell r="L723">
            <v>0.59</v>
          </cell>
          <cell r="M723">
            <v>0.49</v>
          </cell>
          <cell r="N723">
            <v>0.39</v>
          </cell>
          <cell r="O723" t="str">
            <v>CS-288-24-1</v>
          </cell>
          <cell r="P723">
            <v>120</v>
          </cell>
          <cell r="Q723">
            <v>288</v>
          </cell>
          <cell r="R723">
            <v>10</v>
          </cell>
          <cell r="S723">
            <v>9</v>
          </cell>
          <cell r="T723">
            <v>7</v>
          </cell>
          <cell r="U723" t="str">
            <v>0.364580</v>
          </cell>
          <cell r="V723">
            <v>9.6</v>
          </cell>
          <cell r="W723" t="str">
            <v>20764608038653</v>
          </cell>
          <cell r="X723">
            <v>24</v>
          </cell>
        </row>
        <row r="724">
          <cell r="B724">
            <v>3870</v>
          </cell>
          <cell r="C724" t="str">
            <v>BAZIC Jumbo Reward Sticker Book</v>
          </cell>
          <cell r="D724" t="str">
            <v>LABEL - STICKERS</v>
          </cell>
          <cell r="E724" t="str">
            <v>CHINA</v>
          </cell>
          <cell r="F724">
            <v>6646</v>
          </cell>
          <cell r="G724" t="str">
            <v>=HYPERLINK("http://www.bangkit.com/images/3870.jpg","CLICK HERE")</v>
          </cell>
          <cell r="H724">
            <v>2.99</v>
          </cell>
          <cell r="I724">
            <v>2.69</v>
          </cell>
          <cell r="J724">
            <v>1.7</v>
          </cell>
          <cell r="K724">
            <v>1.3</v>
          </cell>
          <cell r="L724">
            <v>0.95</v>
          </cell>
          <cell r="M724">
            <v>0.75</v>
          </cell>
          <cell r="N724">
            <v>0.65</v>
          </cell>
          <cell r="O724" t="str">
            <v>CS-144-24-1</v>
          </cell>
          <cell r="P724">
            <v>36</v>
          </cell>
          <cell r="Q724">
            <v>144</v>
          </cell>
          <cell r="R724">
            <v>20.5</v>
          </cell>
          <cell r="S724">
            <v>12.75</v>
          </cell>
          <cell r="T724">
            <v>6.75</v>
          </cell>
          <cell r="U724" t="str">
            <v>1.021000</v>
          </cell>
          <cell r="V724">
            <v>36.86</v>
          </cell>
          <cell r="W724" t="str">
            <v>20764608038707</v>
          </cell>
          <cell r="X724">
            <v>24</v>
          </cell>
        </row>
        <row r="725">
          <cell r="B725">
            <v>3871</v>
          </cell>
          <cell r="C725" t="str">
            <v>BAZIC Reward Sticker Book</v>
          </cell>
          <cell r="D725" t="str">
            <v>LABEL - STICKERS</v>
          </cell>
          <cell r="E725" t="str">
            <v>CHINA</v>
          </cell>
          <cell r="F725">
            <v>8335</v>
          </cell>
          <cell r="G725" t="str">
            <v>=HYPERLINK("http://www.bangkit.com/images/3871.jpg","CLICK HERE")</v>
          </cell>
          <cell r="H725">
            <v>1.99</v>
          </cell>
          <cell r="I725">
            <v>1.79</v>
          </cell>
          <cell r="J725">
            <v>1.2</v>
          </cell>
          <cell r="K725">
            <v>0.89</v>
          </cell>
          <cell r="L725">
            <v>0.75</v>
          </cell>
          <cell r="M725">
            <v>0.59</v>
          </cell>
          <cell r="N725">
            <v>0.49</v>
          </cell>
          <cell r="O725" t="str">
            <v>CS-288-24-1</v>
          </cell>
          <cell r="P725">
            <v>48</v>
          </cell>
          <cell r="Q725">
            <v>288</v>
          </cell>
          <cell r="R725">
            <v>13</v>
          </cell>
          <cell r="S725">
            <v>12.75</v>
          </cell>
          <cell r="T725">
            <v>11</v>
          </cell>
          <cell r="U725" t="str">
            <v>1.055120</v>
          </cell>
          <cell r="V725">
            <v>36.96</v>
          </cell>
          <cell r="W725" t="str">
            <v>20764608038714</v>
          </cell>
          <cell r="X725">
            <v>24</v>
          </cell>
        </row>
        <row r="726">
          <cell r="B726">
            <v>3872</v>
          </cell>
          <cell r="C726" t="str">
            <v>BAZIC Alphabet Sticker Book</v>
          </cell>
          <cell r="D726" t="str">
            <v>LABEL - STICKERS</v>
          </cell>
          <cell r="E726" t="str">
            <v>CHINA</v>
          </cell>
          <cell r="F726">
            <v>5148</v>
          </cell>
          <cell r="G726" t="str">
            <v>=HYPERLINK("http://www.bangkit.com/images/3872.jpg","CLICK HERE")</v>
          </cell>
          <cell r="H726">
            <v>1.99</v>
          </cell>
          <cell r="I726">
            <v>1.79</v>
          </cell>
          <cell r="J726">
            <v>1.2</v>
          </cell>
          <cell r="K726">
            <v>0.89</v>
          </cell>
          <cell r="L726">
            <v>0.75</v>
          </cell>
          <cell r="M726">
            <v>0.59</v>
          </cell>
          <cell r="N726">
            <v>0.49</v>
          </cell>
          <cell r="O726" t="str">
            <v>CS-288-24-1</v>
          </cell>
          <cell r="P726">
            <v>48</v>
          </cell>
          <cell r="Q726">
            <v>288</v>
          </cell>
          <cell r="R726">
            <v>12.75</v>
          </cell>
          <cell r="S726">
            <v>12.75</v>
          </cell>
          <cell r="T726">
            <v>10.75</v>
          </cell>
          <cell r="U726" t="str">
            <v>1.011310</v>
          </cell>
          <cell r="V726">
            <v>35.96</v>
          </cell>
          <cell r="W726" t="str">
            <v>20764608038721</v>
          </cell>
          <cell r="X726">
            <v>24</v>
          </cell>
        </row>
        <row r="727">
          <cell r="B727">
            <v>3873</v>
          </cell>
          <cell r="C727" t="str">
            <v>BAZIC 12" X 16" For Sale Sign (2-Line)</v>
          </cell>
          <cell r="D727" t="str">
            <v>DISCONTINUE</v>
          </cell>
          <cell r="E727" t="str">
            <v>CHINA</v>
          </cell>
          <cell r="F727">
            <v>0</v>
          </cell>
          <cell r="G727" t="str">
            <v>=HYPERLINK("http://www.bangkit.com/images/3873.jpg","CLICK HERE")</v>
          </cell>
          <cell r="H727">
            <v>1.99</v>
          </cell>
          <cell r="I727">
            <v>1.79</v>
          </cell>
          <cell r="J727">
            <v>1</v>
          </cell>
          <cell r="K727">
            <v>0.75</v>
          </cell>
          <cell r="L727">
            <v>0.59</v>
          </cell>
          <cell r="M727">
            <v>0.49</v>
          </cell>
          <cell r="N727">
            <v>0.39</v>
          </cell>
          <cell r="O727" t="str">
            <v>CS-288-24-1</v>
          </cell>
          <cell r="P727">
            <v>108</v>
          </cell>
          <cell r="Q727">
            <v>288</v>
          </cell>
          <cell r="R727">
            <v>11.2</v>
          </cell>
          <cell r="S727">
            <v>10.199999999999999</v>
          </cell>
          <cell r="T727">
            <v>7.9</v>
          </cell>
          <cell r="U727" t="str">
            <v>0.522280</v>
          </cell>
          <cell r="V727">
            <v>20.28</v>
          </cell>
          <cell r="W727" t="str">
            <v>20764608038738</v>
          </cell>
          <cell r="X727">
            <v>24</v>
          </cell>
        </row>
        <row r="728">
          <cell r="B728">
            <v>3874</v>
          </cell>
          <cell r="C728" t="str">
            <v>BAZIC Reward Plastic Sticker book</v>
          </cell>
          <cell r="D728" t="str">
            <v>LABEL - STICKERS</v>
          </cell>
          <cell r="E728" t="str">
            <v>CHINA</v>
          </cell>
          <cell r="F728">
            <v>2076</v>
          </cell>
          <cell r="G728" t="str">
            <v>=HYPERLINK("http://www.bangkit.com/images/3874.jpg","CLICK HERE")</v>
          </cell>
          <cell r="H728">
            <v>1.99</v>
          </cell>
          <cell r="I728">
            <v>1.79</v>
          </cell>
          <cell r="J728">
            <v>1</v>
          </cell>
          <cell r="K728">
            <v>0.75</v>
          </cell>
          <cell r="L728">
            <v>0.59</v>
          </cell>
          <cell r="M728">
            <v>0.49</v>
          </cell>
          <cell r="N728">
            <v>0.39</v>
          </cell>
          <cell r="O728" t="str">
            <v>CS-288-24-1</v>
          </cell>
          <cell r="P728">
            <v>120</v>
          </cell>
          <cell r="Q728">
            <v>288</v>
          </cell>
          <cell r="R728">
            <v>12.75</v>
          </cell>
          <cell r="S728">
            <v>11.5</v>
          </cell>
          <cell r="T728">
            <v>10.75</v>
          </cell>
          <cell r="U728" t="str">
            <v>0.912160</v>
          </cell>
          <cell r="V728">
            <v>21.52</v>
          </cell>
          <cell r="W728" t="str">
            <v>20764608038745</v>
          </cell>
          <cell r="X728">
            <v>24</v>
          </cell>
        </row>
        <row r="729">
          <cell r="B729">
            <v>3900</v>
          </cell>
          <cell r="C729" t="str">
            <v>BAZIC 8 Ct. Semi Moist Watercolor w/ Brush</v>
          </cell>
          <cell r="D729" t="str">
            <v>PAINT &amp; BRUSH</v>
          </cell>
          <cell r="E729" t="str">
            <v>CHINA</v>
          </cell>
          <cell r="F729">
            <v>18654</v>
          </cell>
          <cell r="G729" t="str">
            <v>=HYPERLINK("http://www.bangkit.com/images/3900.jpg","CLICK HERE")</v>
          </cell>
          <cell r="H729">
            <v>1.99</v>
          </cell>
          <cell r="I729">
            <v>1.79</v>
          </cell>
          <cell r="J729">
            <v>1.2</v>
          </cell>
          <cell r="K729">
            <v>0.89</v>
          </cell>
          <cell r="L729">
            <v>0.75</v>
          </cell>
          <cell r="M729">
            <v>0.59</v>
          </cell>
          <cell r="N729">
            <v>0.49</v>
          </cell>
          <cell r="O729" t="str">
            <v>CS-144-24-1</v>
          </cell>
          <cell r="P729">
            <v>40</v>
          </cell>
          <cell r="Q729">
            <v>144</v>
          </cell>
          <cell r="R729">
            <v>17</v>
          </cell>
          <cell r="S729">
            <v>15.75</v>
          </cell>
          <cell r="T729">
            <v>10</v>
          </cell>
          <cell r="U729" t="str">
            <v>1.549480</v>
          </cell>
          <cell r="V729">
            <v>17.440000000000001</v>
          </cell>
          <cell r="W729" t="str">
            <v>20764608039001</v>
          </cell>
          <cell r="X729">
            <v>24</v>
          </cell>
        </row>
        <row r="730">
          <cell r="B730">
            <v>3901</v>
          </cell>
          <cell r="C730" t="str">
            <v>BAZIC 16 Ct. Semi Moist Watercolor w/ Brush</v>
          </cell>
          <cell r="D730" t="str">
            <v>PAINT &amp; BRUSH</v>
          </cell>
          <cell r="E730" t="str">
            <v>CHINA</v>
          </cell>
          <cell r="F730">
            <v>15880</v>
          </cell>
          <cell r="G730" t="str">
            <v>=HYPERLINK("http://www.bangkit.com/images/3901.jpg","CLICK HERE")</v>
          </cell>
          <cell r="H730">
            <v>2.99</v>
          </cell>
          <cell r="I730">
            <v>2.69</v>
          </cell>
          <cell r="J730">
            <v>1.7</v>
          </cell>
          <cell r="K730">
            <v>1.3</v>
          </cell>
          <cell r="L730">
            <v>0.95</v>
          </cell>
          <cell r="M730">
            <v>0.79</v>
          </cell>
          <cell r="N730">
            <v>0.69</v>
          </cell>
          <cell r="O730" t="str">
            <v>CS-144-24-1</v>
          </cell>
          <cell r="P730">
            <v>32</v>
          </cell>
          <cell r="Q730">
            <v>144</v>
          </cell>
          <cell r="R730">
            <v>22</v>
          </cell>
          <cell r="S730">
            <v>16.75</v>
          </cell>
          <cell r="T730">
            <v>10</v>
          </cell>
          <cell r="U730" t="str">
            <v>2.132520</v>
          </cell>
          <cell r="V730">
            <v>28.44</v>
          </cell>
          <cell r="W730" t="str">
            <v>20764608039018</v>
          </cell>
          <cell r="X730">
            <v>24</v>
          </cell>
        </row>
        <row r="731">
          <cell r="B731">
            <v>3910</v>
          </cell>
          <cell r="C731" t="str">
            <v>BAZIC 12 Ct. Watercolor w/ Brush &amp; Mixing Palette</v>
          </cell>
          <cell r="D731" t="str">
            <v>PAINT &amp; BRUSH</v>
          </cell>
          <cell r="E731" t="str">
            <v>CHINA</v>
          </cell>
          <cell r="F731">
            <v>299</v>
          </cell>
          <cell r="G731" t="str">
            <v>=HYPERLINK("http://www.bangkit.com/images/3910.jpg","CLICK HERE")</v>
          </cell>
          <cell r="H731">
            <v>3.99</v>
          </cell>
          <cell r="I731">
            <v>3.59</v>
          </cell>
          <cell r="J731">
            <v>2.6</v>
          </cell>
          <cell r="K731">
            <v>2</v>
          </cell>
          <cell r="L731">
            <v>1.7</v>
          </cell>
          <cell r="M731">
            <v>1.3</v>
          </cell>
          <cell r="N731">
            <v>1</v>
          </cell>
          <cell r="O731" t="str">
            <v>CS-72-24-1</v>
          </cell>
          <cell r="P731">
            <v>36</v>
          </cell>
          <cell r="Q731">
            <v>72</v>
          </cell>
          <cell r="R731">
            <v>25.75</v>
          </cell>
          <cell r="S731">
            <v>11</v>
          </cell>
          <cell r="T731">
            <v>9.25</v>
          </cell>
          <cell r="U731" t="str">
            <v>1.516240</v>
          </cell>
          <cell r="V731">
            <v>29.7</v>
          </cell>
          <cell r="W731" t="str">
            <v>20764608039100</v>
          </cell>
          <cell r="X731">
            <v>24</v>
          </cell>
        </row>
        <row r="732">
          <cell r="B732">
            <v>3911</v>
          </cell>
          <cell r="C732" t="str">
            <v>BAZIC 12 Ct. Watercolor w/ Brush</v>
          </cell>
          <cell r="D732" t="str">
            <v>PAINT &amp; BRUSH</v>
          </cell>
          <cell r="E732" t="str">
            <v>CHINA</v>
          </cell>
          <cell r="F732">
            <v>11045</v>
          </cell>
          <cell r="G732" t="str">
            <v>=HYPERLINK("http://www.bangkit.com/images/3911.jpg","CLICK HERE")</v>
          </cell>
          <cell r="H732">
            <v>1.99</v>
          </cell>
          <cell r="I732">
            <v>1.79</v>
          </cell>
          <cell r="J732">
            <v>1.2</v>
          </cell>
          <cell r="K732">
            <v>0.89</v>
          </cell>
          <cell r="L732">
            <v>0.75</v>
          </cell>
          <cell r="M732">
            <v>0.59</v>
          </cell>
          <cell r="N732">
            <v>0.49</v>
          </cell>
          <cell r="O732" t="str">
            <v>CS-144-24-1</v>
          </cell>
          <cell r="P732">
            <v>40</v>
          </cell>
          <cell r="Q732">
            <v>144</v>
          </cell>
          <cell r="R732">
            <v>18.75</v>
          </cell>
          <cell r="S732">
            <v>15.75</v>
          </cell>
          <cell r="T732">
            <v>12</v>
          </cell>
          <cell r="U732" t="str">
            <v>2.050780</v>
          </cell>
          <cell r="V732">
            <v>21.44</v>
          </cell>
          <cell r="W732" t="str">
            <v>20764608039117</v>
          </cell>
          <cell r="X732">
            <v>24</v>
          </cell>
        </row>
        <row r="733">
          <cell r="B733">
            <v>3912</v>
          </cell>
          <cell r="C733" t="str">
            <v>BAZIC 16 Ct. Watercolor w/ Brush</v>
          </cell>
          <cell r="D733" t="str">
            <v>PAINT &amp; BRUSH</v>
          </cell>
          <cell r="E733" t="str">
            <v>CHINA</v>
          </cell>
          <cell r="F733">
            <v>17</v>
          </cell>
          <cell r="G733" t="str">
            <v>=HYPERLINK("http://www.bangkit.com/images/3912.jpg","CLICK HERE")</v>
          </cell>
          <cell r="H733">
            <v>2.99</v>
          </cell>
          <cell r="I733">
            <v>2.69</v>
          </cell>
          <cell r="J733">
            <v>1.95</v>
          </cell>
          <cell r="K733">
            <v>1.5</v>
          </cell>
          <cell r="L733">
            <v>1.3</v>
          </cell>
          <cell r="M733">
            <v>1</v>
          </cell>
          <cell r="N733">
            <v>0.8</v>
          </cell>
          <cell r="O733" t="str">
            <v>CS-144-24-1</v>
          </cell>
          <cell r="P733">
            <v>32</v>
          </cell>
          <cell r="Q733">
            <v>144</v>
          </cell>
          <cell r="R733">
            <v>23.5</v>
          </cell>
          <cell r="S733">
            <v>16</v>
          </cell>
          <cell r="T733">
            <v>9.75</v>
          </cell>
          <cell r="U733" t="str">
            <v>2.121530</v>
          </cell>
          <cell r="V733">
            <v>40.840000000000003</v>
          </cell>
          <cell r="W733" t="str">
            <v>20764608039124</v>
          </cell>
          <cell r="X733">
            <v>24</v>
          </cell>
        </row>
        <row r="734">
          <cell r="B734">
            <v>3920</v>
          </cell>
          <cell r="C734" t="str">
            <v>BAZIC 0.17 FL OZ (5 mL) 12 Color Kid's Paint w/ Brush</v>
          </cell>
          <cell r="D734" t="str">
            <v>PAINT &amp; BRUSH</v>
          </cell>
          <cell r="E734" t="str">
            <v>CHINA</v>
          </cell>
          <cell r="F734">
            <v>22696</v>
          </cell>
          <cell r="G734" t="str">
            <v>=HYPERLINK("http://www.bangkit.com/images/3920.jpg","CLICK HERE")</v>
          </cell>
          <cell r="H734">
            <v>2.99</v>
          </cell>
          <cell r="I734">
            <v>2.69</v>
          </cell>
          <cell r="J734">
            <v>1.7</v>
          </cell>
          <cell r="K734">
            <v>1.3</v>
          </cell>
          <cell r="L734">
            <v>0.95</v>
          </cell>
          <cell r="M734">
            <v>0.79</v>
          </cell>
          <cell r="N734">
            <v>0.69</v>
          </cell>
          <cell r="O734" t="str">
            <v>CS-72-24-1</v>
          </cell>
          <cell r="P734">
            <v>40</v>
          </cell>
          <cell r="Q734">
            <v>72</v>
          </cell>
          <cell r="R734">
            <v>16.5</v>
          </cell>
          <cell r="S734">
            <v>14.5</v>
          </cell>
          <cell r="T734">
            <v>14.25</v>
          </cell>
          <cell r="U734" t="str">
            <v>1.972980</v>
          </cell>
          <cell r="V734">
            <v>21.22</v>
          </cell>
          <cell r="W734" t="str">
            <v>20764608039209</v>
          </cell>
          <cell r="X734">
            <v>24</v>
          </cell>
        </row>
        <row r="735">
          <cell r="B735">
            <v>3921</v>
          </cell>
          <cell r="C735" t="str">
            <v>BAZIC 0.17 FL OZ (5 mL) 18 Color Kid's Paint w/ Brush</v>
          </cell>
          <cell r="D735" t="str">
            <v>PAINT &amp; BRUSH</v>
          </cell>
          <cell r="E735" t="str">
            <v>CHINA</v>
          </cell>
          <cell r="F735">
            <v>15843</v>
          </cell>
          <cell r="G735" t="str">
            <v>=HYPERLINK("http://www.bangkit.com/images/3921.jpg","CLICK HERE")</v>
          </cell>
          <cell r="H735">
            <v>3.99</v>
          </cell>
          <cell r="I735">
            <v>3.59</v>
          </cell>
          <cell r="J735">
            <v>2.5</v>
          </cell>
          <cell r="K735">
            <v>1.9</v>
          </cell>
          <cell r="L735">
            <v>1.5</v>
          </cell>
          <cell r="M735">
            <v>1.2</v>
          </cell>
          <cell r="N735">
            <v>0.9</v>
          </cell>
          <cell r="O735" t="str">
            <v>CS-72-24-1</v>
          </cell>
          <cell r="P735">
            <v>24</v>
          </cell>
          <cell r="Q735">
            <v>72</v>
          </cell>
          <cell r="R735">
            <v>22.5</v>
          </cell>
          <cell r="S735">
            <v>18.25</v>
          </cell>
          <cell r="T735">
            <v>12</v>
          </cell>
          <cell r="U735" t="str">
            <v>2.851560</v>
          </cell>
          <cell r="V735">
            <v>29.72</v>
          </cell>
          <cell r="W735" t="str">
            <v>20764608039216</v>
          </cell>
          <cell r="X735">
            <v>24</v>
          </cell>
        </row>
        <row r="736">
          <cell r="B736">
            <v>3930</v>
          </cell>
          <cell r="C736" t="str">
            <v>BAZIC 0.75 FL OZ (22.2 mL) 6 Color Washable Poster Paint w/ Brush</v>
          </cell>
          <cell r="D736" t="str">
            <v>PAINT &amp; BRUSH</v>
          </cell>
          <cell r="E736" t="str">
            <v>CHINA</v>
          </cell>
          <cell r="F736">
            <v>22435</v>
          </cell>
          <cell r="G736" t="str">
            <v>=HYPERLINK("http://www.bangkit.com/images/3930.jpg","CLICK HERE")</v>
          </cell>
          <cell r="H736">
            <v>3.99</v>
          </cell>
          <cell r="I736">
            <v>3.59</v>
          </cell>
          <cell r="J736">
            <v>2.5</v>
          </cell>
          <cell r="K736">
            <v>1.9</v>
          </cell>
          <cell r="L736">
            <v>1.5</v>
          </cell>
          <cell r="M736">
            <v>1.2</v>
          </cell>
          <cell r="N736">
            <v>0.9</v>
          </cell>
          <cell r="O736" t="str">
            <v>CS-72-24-1</v>
          </cell>
          <cell r="P736">
            <v>36</v>
          </cell>
          <cell r="Q736">
            <v>72</v>
          </cell>
          <cell r="R736">
            <v>26.75</v>
          </cell>
          <cell r="S736">
            <v>12.25</v>
          </cell>
          <cell r="T736">
            <v>11.25</v>
          </cell>
          <cell r="U736" t="str">
            <v>2.133380</v>
          </cell>
          <cell r="V736">
            <v>32.200000000000003</v>
          </cell>
          <cell r="W736" t="str">
            <v>20764608039308</v>
          </cell>
          <cell r="X736">
            <v>24</v>
          </cell>
        </row>
        <row r="737">
          <cell r="B737">
            <v>3939</v>
          </cell>
          <cell r="C737" t="str">
            <v>BAZIC 0.6 FL OZ (18 mL) 4 Color Poster Paint w/ Brush</v>
          </cell>
          <cell r="D737" t="str">
            <v>PAINT &amp; BRUSH</v>
          </cell>
          <cell r="E737" t="str">
            <v>CHINA</v>
          </cell>
          <cell r="F737">
            <v>5574</v>
          </cell>
          <cell r="G737" t="str">
            <v>=HYPERLINK("http://www.bangkit.com/images/3939.jpg","CLICK HERE")</v>
          </cell>
          <cell r="H737">
            <v>2.99</v>
          </cell>
          <cell r="I737">
            <v>2.69</v>
          </cell>
          <cell r="J737">
            <v>1.7</v>
          </cell>
          <cell r="K737">
            <v>1.3</v>
          </cell>
          <cell r="L737">
            <v>0.95</v>
          </cell>
          <cell r="M737">
            <v>0.79</v>
          </cell>
          <cell r="N737">
            <v>0.69</v>
          </cell>
          <cell r="O737" t="str">
            <v>CS-72-24-1</v>
          </cell>
          <cell r="P737">
            <v>50</v>
          </cell>
          <cell r="Q737">
            <v>72</v>
          </cell>
          <cell r="R737">
            <v>16.25</v>
          </cell>
          <cell r="S737">
            <v>14</v>
          </cell>
          <cell r="T737">
            <v>11.5</v>
          </cell>
          <cell r="U737" t="str">
            <v>1.514030</v>
          </cell>
          <cell r="V737">
            <v>20.440000000000001</v>
          </cell>
          <cell r="W737" t="str">
            <v>20764608039391</v>
          </cell>
          <cell r="X737">
            <v>24</v>
          </cell>
        </row>
        <row r="738">
          <cell r="B738">
            <v>3941</v>
          </cell>
          <cell r="C738" t="str">
            <v>BAZIC 1.35 FL OZ (40 mL) 4 Color Fingerpaint</v>
          </cell>
          <cell r="D738" t="str">
            <v>PAINT &amp; BRUSH</v>
          </cell>
          <cell r="E738" t="str">
            <v>CHINA</v>
          </cell>
          <cell r="F738">
            <v>16603</v>
          </cell>
          <cell r="G738" t="str">
            <v>=HYPERLINK("http://www.bangkit.com/images/3941.jpg","CLICK HERE")</v>
          </cell>
          <cell r="H738">
            <v>2.99</v>
          </cell>
          <cell r="I738">
            <v>2.69</v>
          </cell>
          <cell r="J738">
            <v>1.95</v>
          </cell>
          <cell r="K738">
            <v>1.5</v>
          </cell>
          <cell r="L738">
            <v>1.3</v>
          </cell>
          <cell r="M738">
            <v>1</v>
          </cell>
          <cell r="N738">
            <v>0.8</v>
          </cell>
          <cell r="O738" t="str">
            <v>CS-72-24-1</v>
          </cell>
          <cell r="P738">
            <v>48</v>
          </cell>
          <cell r="Q738">
            <v>72</v>
          </cell>
          <cell r="R738">
            <v>18.5</v>
          </cell>
          <cell r="S738">
            <v>12.25</v>
          </cell>
          <cell r="T738">
            <v>12</v>
          </cell>
          <cell r="U738" t="str">
            <v>1.573790</v>
          </cell>
          <cell r="V738">
            <v>27.48</v>
          </cell>
          <cell r="W738" t="str">
            <v>20764608039414</v>
          </cell>
          <cell r="X738">
            <v>24</v>
          </cell>
        </row>
        <row r="739">
          <cell r="B739">
            <v>3950</v>
          </cell>
          <cell r="C739" t="str">
            <v>BAZIC 0.4 FL OZ (12 mL) 8 Colors Acrylic Paint</v>
          </cell>
          <cell r="D739" t="str">
            <v>PAINT &amp; BRUSH</v>
          </cell>
          <cell r="E739" t="str">
            <v>CHINA</v>
          </cell>
          <cell r="F739">
            <v>25513</v>
          </cell>
          <cell r="G739" t="str">
            <v>=HYPERLINK("http://www.bangkit.com/images/3950.jpg","CLICK HERE")</v>
          </cell>
          <cell r="H739">
            <v>3.99</v>
          </cell>
          <cell r="I739">
            <v>3.59</v>
          </cell>
          <cell r="J739">
            <v>2.6</v>
          </cell>
          <cell r="K739">
            <v>2</v>
          </cell>
          <cell r="L739">
            <v>1.7</v>
          </cell>
          <cell r="M739">
            <v>1.3</v>
          </cell>
          <cell r="N739">
            <v>1</v>
          </cell>
          <cell r="O739" t="str">
            <v>CS-72-24-1</v>
          </cell>
          <cell r="P739">
            <v>48</v>
          </cell>
          <cell r="Q739">
            <v>72</v>
          </cell>
          <cell r="R739">
            <v>16.75</v>
          </cell>
          <cell r="S739">
            <v>15.25</v>
          </cell>
          <cell r="T739">
            <v>10</v>
          </cell>
          <cell r="U739" t="str">
            <v>1.478230</v>
          </cell>
          <cell r="V739">
            <v>24.78</v>
          </cell>
          <cell r="W739" t="str">
            <v>20764608039506</v>
          </cell>
          <cell r="X739">
            <v>24</v>
          </cell>
        </row>
        <row r="740">
          <cell r="B740">
            <v>3980</v>
          </cell>
          <cell r="C740" t="str">
            <v>BAZIC Round Natural Bristle Stencil Brush (4/Pack)</v>
          </cell>
          <cell r="D740" t="str">
            <v>PAINT &amp; BRUSH</v>
          </cell>
          <cell r="E740" t="str">
            <v>CHINA</v>
          </cell>
          <cell r="F740">
            <v>14064</v>
          </cell>
          <cell r="G740" t="str">
            <v>=HYPERLINK("http://www.bangkit.com/images/3980.jpg","CLICK HERE")</v>
          </cell>
          <cell r="H740">
            <v>2.99</v>
          </cell>
          <cell r="I740">
            <v>2.69</v>
          </cell>
          <cell r="J740">
            <v>1.7</v>
          </cell>
          <cell r="K740">
            <v>1.3</v>
          </cell>
          <cell r="L740">
            <v>0.95</v>
          </cell>
          <cell r="M740">
            <v>0.75</v>
          </cell>
          <cell r="N740">
            <v>0.65</v>
          </cell>
          <cell r="O740" t="str">
            <v>CS-144-24-1</v>
          </cell>
          <cell r="P740">
            <v>60</v>
          </cell>
          <cell r="Q740">
            <v>144</v>
          </cell>
          <cell r="R740">
            <v>19.75</v>
          </cell>
          <cell r="S740">
            <v>12</v>
          </cell>
          <cell r="T740">
            <v>9.75</v>
          </cell>
          <cell r="U740" t="str">
            <v>1.337240</v>
          </cell>
          <cell r="V740">
            <v>15.48</v>
          </cell>
          <cell r="W740" t="str">
            <v>20764608039803</v>
          </cell>
          <cell r="X740">
            <v>24</v>
          </cell>
        </row>
        <row r="741">
          <cell r="B741">
            <v>3981</v>
          </cell>
          <cell r="C741" t="str">
            <v>BAZIC Flat Natural Hair Paint Brush (5/Pack)</v>
          </cell>
          <cell r="D741" t="str">
            <v>PAINT &amp; BRUSH</v>
          </cell>
          <cell r="E741" t="str">
            <v>CHINA</v>
          </cell>
          <cell r="F741">
            <v>8605</v>
          </cell>
          <cell r="G741" t="str">
            <v>=HYPERLINK("http://www.bangkit.com/images/3981.jpg","CLICK HERE")</v>
          </cell>
          <cell r="H741">
            <v>2.99</v>
          </cell>
          <cell r="I741">
            <v>2.69</v>
          </cell>
          <cell r="J741">
            <v>1.7</v>
          </cell>
          <cell r="K741">
            <v>1.3</v>
          </cell>
          <cell r="L741">
            <v>0.95</v>
          </cell>
          <cell r="M741">
            <v>0.75</v>
          </cell>
          <cell r="N741">
            <v>0.65</v>
          </cell>
          <cell r="O741" t="str">
            <v>CS-144-24-1</v>
          </cell>
          <cell r="P741">
            <v>70</v>
          </cell>
          <cell r="Q741">
            <v>144</v>
          </cell>
          <cell r="R741">
            <v>19.75</v>
          </cell>
          <cell r="S741">
            <v>9.5</v>
          </cell>
          <cell r="T741">
            <v>8.75</v>
          </cell>
          <cell r="U741" t="str">
            <v>0.950070</v>
          </cell>
          <cell r="V741">
            <v>10.42</v>
          </cell>
          <cell r="W741" t="str">
            <v>20764608039810</v>
          </cell>
          <cell r="X741">
            <v>24</v>
          </cell>
        </row>
        <row r="742">
          <cell r="B742">
            <v>3982</v>
          </cell>
          <cell r="C742" t="str">
            <v>BAZIC Round Natural Hair Paint Brush (5/Pack)</v>
          </cell>
          <cell r="D742" t="str">
            <v>PAINT &amp; BRUSH</v>
          </cell>
          <cell r="E742" t="str">
            <v>CHINA</v>
          </cell>
          <cell r="F742">
            <v>36679</v>
          </cell>
          <cell r="G742" t="str">
            <v>=HYPERLINK("http://www.bangkit.com/images/3982.jpg","CLICK HERE")</v>
          </cell>
          <cell r="H742">
            <v>2.99</v>
          </cell>
          <cell r="I742">
            <v>2.69</v>
          </cell>
          <cell r="J742">
            <v>1.7</v>
          </cell>
          <cell r="K742">
            <v>1.3</v>
          </cell>
          <cell r="L742">
            <v>0.95</v>
          </cell>
          <cell r="M742">
            <v>0.75</v>
          </cell>
          <cell r="N742">
            <v>0.65</v>
          </cell>
          <cell r="O742" t="str">
            <v>CS-144-24-1</v>
          </cell>
          <cell r="P742">
            <v>70</v>
          </cell>
          <cell r="Q742">
            <v>144</v>
          </cell>
          <cell r="R742">
            <v>19.75</v>
          </cell>
          <cell r="S742">
            <v>9.5</v>
          </cell>
          <cell r="T742">
            <v>9</v>
          </cell>
          <cell r="U742" t="str">
            <v>0.977210</v>
          </cell>
          <cell r="V742">
            <v>10.5</v>
          </cell>
          <cell r="W742" t="str">
            <v>20764608039827</v>
          </cell>
          <cell r="X742">
            <v>24</v>
          </cell>
        </row>
        <row r="743">
          <cell r="B743">
            <v>3985</v>
          </cell>
          <cell r="C743" t="str">
            <v>BAZIC All Purpose Paint Brush (15/Pack)</v>
          </cell>
          <cell r="D743" t="str">
            <v>PAINT &amp; BRUSH</v>
          </cell>
          <cell r="E743" t="str">
            <v>CHINA</v>
          </cell>
          <cell r="F743">
            <v>8079</v>
          </cell>
          <cell r="G743" t="str">
            <v>=HYPERLINK("http://www.bangkit.com/images/3985.jpg","CLICK HERE")</v>
          </cell>
          <cell r="H743">
            <v>5.99</v>
          </cell>
          <cell r="I743">
            <v>5.39</v>
          </cell>
          <cell r="J743">
            <v>3</v>
          </cell>
          <cell r="K743">
            <v>2.2999999999999998</v>
          </cell>
          <cell r="L743">
            <v>1.9</v>
          </cell>
          <cell r="M743">
            <v>1.5</v>
          </cell>
          <cell r="N743">
            <v>1.2</v>
          </cell>
          <cell r="O743" t="str">
            <v>CS-144-24-1</v>
          </cell>
          <cell r="P743">
            <v>20</v>
          </cell>
          <cell r="Q743">
            <v>144</v>
          </cell>
          <cell r="R743">
            <v>27</v>
          </cell>
          <cell r="S743">
            <v>15</v>
          </cell>
          <cell r="T743">
            <v>13</v>
          </cell>
          <cell r="U743" t="str">
            <v>3.046870</v>
          </cell>
          <cell r="V743">
            <v>28.68</v>
          </cell>
          <cell r="W743" t="str">
            <v>20764608039858</v>
          </cell>
          <cell r="X743">
            <v>24</v>
          </cell>
        </row>
        <row r="744">
          <cell r="B744">
            <v>3986</v>
          </cell>
          <cell r="C744" t="str">
            <v>BAZIC Asst. Size Kid's Paint Brush Set (9/Pack)</v>
          </cell>
          <cell r="D744" t="str">
            <v>PAINT &amp; BRUSH</v>
          </cell>
          <cell r="E744" t="str">
            <v>CHINA</v>
          </cell>
          <cell r="F744">
            <v>14274</v>
          </cell>
          <cell r="G744" t="str">
            <v>=HYPERLINK("http://www.bangkit.com/images/3986.jpg","CLICK HERE")</v>
          </cell>
          <cell r="H744">
            <v>2.99</v>
          </cell>
          <cell r="I744">
            <v>2.69</v>
          </cell>
          <cell r="J744">
            <v>1.7</v>
          </cell>
          <cell r="K744">
            <v>1.3</v>
          </cell>
          <cell r="L744">
            <v>0.85</v>
          </cell>
          <cell r="M744">
            <v>0.69</v>
          </cell>
          <cell r="N744">
            <v>0.59</v>
          </cell>
          <cell r="O744" t="str">
            <v>CS-72-24-1</v>
          </cell>
          <cell r="P744">
            <v>56</v>
          </cell>
          <cell r="Q744">
            <v>72</v>
          </cell>
          <cell r="R744">
            <v>17.25</v>
          </cell>
          <cell r="S744">
            <v>12</v>
          </cell>
          <cell r="T744">
            <v>10.5</v>
          </cell>
          <cell r="U744" t="str">
            <v>1.257810</v>
          </cell>
          <cell r="V744">
            <v>11.26</v>
          </cell>
          <cell r="W744" t="str">
            <v>20764608039865</v>
          </cell>
          <cell r="X744">
            <v>24</v>
          </cell>
        </row>
        <row r="745">
          <cell r="B745">
            <v>3987</v>
          </cell>
          <cell r="C745" t="str">
            <v>BAZIC Asst. Size Kid's Paint Brush Set (5/Pack)</v>
          </cell>
          <cell r="D745" t="str">
            <v>PAINT &amp; BRUSH</v>
          </cell>
          <cell r="E745" t="str">
            <v>CHINA</v>
          </cell>
          <cell r="F745">
            <v>16087</v>
          </cell>
          <cell r="G745" t="str">
            <v>=HYPERLINK("http://www.bangkit.com/images/3987.jpg","CLICK HERE")</v>
          </cell>
          <cell r="H745">
            <v>1.99</v>
          </cell>
          <cell r="I745">
            <v>1.79</v>
          </cell>
          <cell r="J745">
            <v>1.2</v>
          </cell>
          <cell r="K745">
            <v>0.89</v>
          </cell>
          <cell r="L745">
            <v>0.75</v>
          </cell>
          <cell r="M745">
            <v>0.59</v>
          </cell>
          <cell r="N745">
            <v>0.49</v>
          </cell>
          <cell r="O745" t="str">
            <v>CS-144-24-1</v>
          </cell>
          <cell r="P745">
            <v>63</v>
          </cell>
          <cell r="Q745">
            <v>144</v>
          </cell>
          <cell r="R745">
            <v>17.25</v>
          </cell>
          <cell r="S745">
            <v>11.5</v>
          </cell>
          <cell r="T745">
            <v>10</v>
          </cell>
          <cell r="U745" t="str">
            <v>1.148000</v>
          </cell>
          <cell r="V745">
            <v>10.25</v>
          </cell>
          <cell r="W745" t="str">
            <v>20764608039872</v>
          </cell>
          <cell r="X745">
            <v>24</v>
          </cell>
        </row>
        <row r="746">
          <cell r="B746">
            <v>3988</v>
          </cell>
          <cell r="C746" t="str">
            <v>BAZIC Jumbo Kid's Paint Brush Set (4/Pack)</v>
          </cell>
          <cell r="D746" t="str">
            <v>PAINT &amp; BRUSH</v>
          </cell>
          <cell r="E746" t="str">
            <v>CHINA</v>
          </cell>
          <cell r="F746">
            <v>0</v>
          </cell>
          <cell r="G746" t="str">
            <v>=HYPERLINK("http://www.bangkit.com/images/3988.jpg","CLICK HERE")</v>
          </cell>
          <cell r="H746">
            <v>2.99</v>
          </cell>
          <cell r="I746">
            <v>2.69</v>
          </cell>
          <cell r="J746">
            <v>1.3</v>
          </cell>
          <cell r="K746">
            <v>0.99</v>
          </cell>
          <cell r="L746">
            <v>0.79</v>
          </cell>
          <cell r="M746">
            <v>0.65</v>
          </cell>
          <cell r="N746">
            <v>0.55000000000000004</v>
          </cell>
          <cell r="O746" t="str">
            <v>CS-144-24-1</v>
          </cell>
          <cell r="P746">
            <v>30</v>
          </cell>
          <cell r="Q746">
            <v>144</v>
          </cell>
          <cell r="R746">
            <v>22</v>
          </cell>
          <cell r="S746">
            <v>13.75</v>
          </cell>
          <cell r="T746">
            <v>12.5</v>
          </cell>
          <cell r="U746" t="str">
            <v>2.188220</v>
          </cell>
          <cell r="V746">
            <v>20.98</v>
          </cell>
          <cell r="W746" t="str">
            <v>20764608039889</v>
          </cell>
          <cell r="X746">
            <v>24</v>
          </cell>
        </row>
        <row r="747">
          <cell r="B747">
            <v>3989</v>
          </cell>
          <cell r="C747" t="str">
            <v>BAZIC Paint Brush w/ Translucent Handle set (5/Pack)</v>
          </cell>
          <cell r="D747" t="str">
            <v>PAINT &amp; BRUSH</v>
          </cell>
          <cell r="E747" t="str">
            <v>CHINA</v>
          </cell>
          <cell r="F747">
            <v>12121</v>
          </cell>
          <cell r="G747" t="str">
            <v>=HYPERLINK("http://www.bangkit.com/images/3989.jpg","CLICK HERE")</v>
          </cell>
          <cell r="H747">
            <v>2.99</v>
          </cell>
          <cell r="I747">
            <v>2.69</v>
          </cell>
          <cell r="J747">
            <v>1.95</v>
          </cell>
          <cell r="K747">
            <v>1.5</v>
          </cell>
          <cell r="L747">
            <v>1.3</v>
          </cell>
          <cell r="M747">
            <v>1</v>
          </cell>
          <cell r="N747">
            <v>0.8</v>
          </cell>
          <cell r="O747" t="str">
            <v>CS-144-24-1</v>
          </cell>
          <cell r="P747">
            <v>20</v>
          </cell>
          <cell r="Q747">
            <v>144</v>
          </cell>
          <cell r="R747">
            <v>28</v>
          </cell>
          <cell r="S747">
            <v>14</v>
          </cell>
          <cell r="T747">
            <v>11.25</v>
          </cell>
          <cell r="U747" t="str">
            <v>2.552080</v>
          </cell>
          <cell r="V747">
            <v>21.72</v>
          </cell>
          <cell r="W747" t="str">
            <v>20764608039896</v>
          </cell>
          <cell r="X747">
            <v>24</v>
          </cell>
        </row>
        <row r="748">
          <cell r="B748">
            <v>3990</v>
          </cell>
          <cell r="C748" t="str">
            <v>BAZIC Paint Brush w/ Translucent Handle set (7/Pack)</v>
          </cell>
          <cell r="D748" t="str">
            <v>PAINT &amp; BRUSH</v>
          </cell>
          <cell r="E748" t="str">
            <v>CHINA</v>
          </cell>
          <cell r="F748">
            <v>3635</v>
          </cell>
          <cell r="G748" t="str">
            <v>=HYPERLINK("http://www.bangkit.com/images/3990.jpg","CLICK HERE")</v>
          </cell>
          <cell r="H748">
            <v>2.99</v>
          </cell>
          <cell r="I748">
            <v>2.69</v>
          </cell>
          <cell r="J748">
            <v>1.95</v>
          </cell>
          <cell r="K748">
            <v>1.5</v>
          </cell>
          <cell r="L748">
            <v>1.3</v>
          </cell>
          <cell r="M748">
            <v>1</v>
          </cell>
          <cell r="N748">
            <v>0.8</v>
          </cell>
          <cell r="O748" t="str">
            <v>CS-144-24-1</v>
          </cell>
          <cell r="P748">
            <v>30</v>
          </cell>
          <cell r="Q748">
            <v>144</v>
          </cell>
          <cell r="R748">
            <v>24.25</v>
          </cell>
          <cell r="S748">
            <v>13</v>
          </cell>
          <cell r="T748">
            <v>10.5</v>
          </cell>
          <cell r="U748" t="str">
            <v>1.915580</v>
          </cell>
          <cell r="V748">
            <v>14</v>
          </cell>
          <cell r="W748" t="str">
            <v>20764608039902</v>
          </cell>
          <cell r="X748">
            <v>24</v>
          </cell>
        </row>
        <row r="749">
          <cell r="B749">
            <v>3998</v>
          </cell>
          <cell r="C749" t="str">
            <v>BAZIC Round 10-Mixing Palette</v>
          </cell>
          <cell r="D749" t="str">
            <v>PAINT &amp; BRUSH</v>
          </cell>
          <cell r="E749" t="str">
            <v>CHINA</v>
          </cell>
          <cell r="F749">
            <v>24868</v>
          </cell>
          <cell r="G749" t="str">
            <v>=HYPERLINK("http://www.bangkit.com/images/3998.jpg","CLICK HERE")</v>
          </cell>
          <cell r="H749">
            <v>1.99</v>
          </cell>
          <cell r="I749">
            <v>1.79</v>
          </cell>
          <cell r="J749">
            <v>1</v>
          </cell>
          <cell r="K749">
            <v>0.75</v>
          </cell>
          <cell r="L749">
            <v>0.59</v>
          </cell>
          <cell r="M749">
            <v>0.49</v>
          </cell>
          <cell r="N749">
            <v>0.39</v>
          </cell>
          <cell r="O749" t="str">
            <v>CS-288-24-1</v>
          </cell>
          <cell r="P749">
            <v>20</v>
          </cell>
          <cell r="Q749">
            <v>288</v>
          </cell>
          <cell r="R749">
            <v>22.75</v>
          </cell>
          <cell r="S749">
            <v>16.5</v>
          </cell>
          <cell r="T749">
            <v>15.25</v>
          </cell>
          <cell r="U749" t="str">
            <v>3.312770</v>
          </cell>
          <cell r="V749">
            <v>30.32</v>
          </cell>
          <cell r="W749" t="str">
            <v>20764608039988</v>
          </cell>
          <cell r="X749">
            <v>24</v>
          </cell>
        </row>
        <row r="750">
          <cell r="B750">
            <v>3999</v>
          </cell>
          <cell r="C750" t="str">
            <v>BAZIC Oval 10-Mixing Palette w/ Thumb Hole</v>
          </cell>
          <cell r="D750" t="str">
            <v>PAINT &amp; BRUSH</v>
          </cell>
          <cell r="E750" t="str">
            <v>CHINA</v>
          </cell>
          <cell r="F750">
            <v>32388</v>
          </cell>
          <cell r="G750" t="str">
            <v>=HYPERLINK("http://www.bangkit.com/images/3999.jpg","CLICK HERE")</v>
          </cell>
          <cell r="H750">
            <v>1.99</v>
          </cell>
          <cell r="I750">
            <v>1.79</v>
          </cell>
          <cell r="J750">
            <v>1.1499999999999999</v>
          </cell>
          <cell r="K750">
            <v>0.85</v>
          </cell>
          <cell r="L750">
            <v>0.69</v>
          </cell>
          <cell r="M750">
            <v>0.55000000000000004</v>
          </cell>
          <cell r="N750">
            <v>0.45</v>
          </cell>
          <cell r="O750" t="str">
            <v>CS-288-24-1</v>
          </cell>
          <cell r="P750">
            <v>20</v>
          </cell>
          <cell r="Q750">
            <v>288</v>
          </cell>
          <cell r="R750">
            <v>22.5</v>
          </cell>
          <cell r="S750">
            <v>19.75</v>
          </cell>
          <cell r="T750">
            <v>13.5</v>
          </cell>
          <cell r="U750" t="str">
            <v>3.471680</v>
          </cell>
          <cell r="V750">
            <v>36.1</v>
          </cell>
          <cell r="W750" t="str">
            <v>20764608039995</v>
          </cell>
          <cell r="X750">
            <v>24</v>
          </cell>
        </row>
        <row r="751">
          <cell r="B751">
            <v>4001</v>
          </cell>
          <cell r="C751" t="str">
            <v>BAZIC Wrist Coil w/ Key Holder (2/Pack)</v>
          </cell>
          <cell r="D751" t="str">
            <v>KEY CHAINS</v>
          </cell>
          <cell r="E751" t="str">
            <v>CHINA</v>
          </cell>
          <cell r="F751">
            <v>3807</v>
          </cell>
          <cell r="G751" t="str">
            <v>=HYPERLINK("http://www.bangkit.com/images/4001.jpg","CLICK HERE")</v>
          </cell>
          <cell r="H751">
            <v>1.99</v>
          </cell>
          <cell r="I751">
            <v>1.79</v>
          </cell>
          <cell r="J751">
            <v>1.05</v>
          </cell>
          <cell r="K751">
            <v>0.79</v>
          </cell>
          <cell r="L751">
            <v>0.65</v>
          </cell>
          <cell r="M751">
            <v>0.49</v>
          </cell>
          <cell r="N751">
            <v>0.39</v>
          </cell>
          <cell r="O751" t="str">
            <v>CS-144-24-1</v>
          </cell>
          <cell r="P751">
            <v>30</v>
          </cell>
          <cell r="Q751">
            <v>144</v>
          </cell>
          <cell r="R751">
            <v>15.5</v>
          </cell>
          <cell r="S751">
            <v>15</v>
          </cell>
          <cell r="T751">
            <v>14.5</v>
          </cell>
          <cell r="U751" t="str">
            <v>1.950960</v>
          </cell>
          <cell r="V751">
            <v>9.7799999999999994</v>
          </cell>
          <cell r="W751" t="str">
            <v>20764608040014</v>
          </cell>
          <cell r="X751">
            <v>24</v>
          </cell>
        </row>
        <row r="752">
          <cell r="B752">
            <v>4002</v>
          </cell>
          <cell r="C752" t="str">
            <v>BAZIC Wrist Coil w/ Key Holder (5/Pack)</v>
          </cell>
          <cell r="D752" t="str">
            <v>KEY CHAINS</v>
          </cell>
          <cell r="E752" t="str">
            <v>CHINA</v>
          </cell>
          <cell r="F752">
            <v>1721</v>
          </cell>
          <cell r="G752" t="str">
            <v>=HYPERLINK("http://www.bangkit.com/images/4002.jpg","CLICK HERE")</v>
          </cell>
          <cell r="H752">
            <v>2.99</v>
          </cell>
          <cell r="I752">
            <v>2.69</v>
          </cell>
          <cell r="J752">
            <v>1.7</v>
          </cell>
          <cell r="K752">
            <v>1.3</v>
          </cell>
          <cell r="L752">
            <v>0.85</v>
          </cell>
          <cell r="M752">
            <v>0.69</v>
          </cell>
          <cell r="N752">
            <v>0.59</v>
          </cell>
          <cell r="O752" t="str">
            <v>CS-144-24-1</v>
          </cell>
          <cell r="P752">
            <v>35</v>
          </cell>
          <cell r="Q752">
            <v>144</v>
          </cell>
          <cell r="R752">
            <v>20.25</v>
          </cell>
          <cell r="S752">
            <v>13.5</v>
          </cell>
          <cell r="T752">
            <v>13</v>
          </cell>
          <cell r="U752" t="str">
            <v>2.056640</v>
          </cell>
          <cell r="V752">
            <v>15.86</v>
          </cell>
          <cell r="W752" t="str">
            <v>20764608040021</v>
          </cell>
          <cell r="X752">
            <v>24</v>
          </cell>
        </row>
        <row r="753">
          <cell r="B753">
            <v>4003</v>
          </cell>
          <cell r="C753" t="str">
            <v>BAZIC Key Tag with Label Window (8/Pack)</v>
          </cell>
          <cell r="D753" t="str">
            <v>KEY CHAINS</v>
          </cell>
          <cell r="E753" t="str">
            <v>CHINA</v>
          </cell>
          <cell r="F753">
            <v>13198</v>
          </cell>
          <cell r="G753" t="str">
            <v>=HYPERLINK("http://www.bangkit.com/images/4003.jpg","CLICK HERE")</v>
          </cell>
          <cell r="H753">
            <v>1.99</v>
          </cell>
          <cell r="I753">
            <v>1.79</v>
          </cell>
          <cell r="J753">
            <v>1.2</v>
          </cell>
          <cell r="K753">
            <v>0.89</v>
          </cell>
          <cell r="L753">
            <v>0.75</v>
          </cell>
          <cell r="M753">
            <v>0.59</v>
          </cell>
          <cell r="N753">
            <v>0.49</v>
          </cell>
          <cell r="O753" t="str">
            <v>CS-144-24-1</v>
          </cell>
          <cell r="P753">
            <v>50</v>
          </cell>
          <cell r="Q753">
            <v>144</v>
          </cell>
          <cell r="R753">
            <v>14.75</v>
          </cell>
          <cell r="S753">
            <v>12.5</v>
          </cell>
          <cell r="T753">
            <v>12</v>
          </cell>
          <cell r="U753" t="str">
            <v>1.280380</v>
          </cell>
          <cell r="V753">
            <v>10.28</v>
          </cell>
          <cell r="W753" t="str">
            <v>20764608040038</v>
          </cell>
          <cell r="X753">
            <v>24</v>
          </cell>
        </row>
        <row r="754">
          <cell r="B754">
            <v>4004</v>
          </cell>
          <cell r="C754" t="str">
            <v>BAZIC Key Tags with Holder &amp; Label Window (6/Pack)</v>
          </cell>
          <cell r="D754" t="str">
            <v>KEY CHAINS</v>
          </cell>
          <cell r="E754" t="str">
            <v>CHINA</v>
          </cell>
          <cell r="F754">
            <v>8679</v>
          </cell>
          <cell r="G754" t="str">
            <v>=HYPERLINK("http://www.bangkit.com/images/4004.jpg","CLICK HERE")</v>
          </cell>
          <cell r="H754">
            <v>2.99</v>
          </cell>
          <cell r="I754">
            <v>2.69</v>
          </cell>
          <cell r="J754">
            <v>1.7</v>
          </cell>
          <cell r="K754">
            <v>1.3</v>
          </cell>
          <cell r="L754">
            <v>0.85</v>
          </cell>
          <cell r="M754">
            <v>0.69</v>
          </cell>
          <cell r="N754">
            <v>0.59</v>
          </cell>
          <cell r="O754" t="str">
            <v>CS-144-24-1</v>
          </cell>
          <cell r="P754">
            <v>45</v>
          </cell>
          <cell r="Q754">
            <v>144</v>
          </cell>
          <cell r="R754">
            <v>17</v>
          </cell>
          <cell r="S754">
            <v>14</v>
          </cell>
          <cell r="T754">
            <v>11.75</v>
          </cell>
          <cell r="U754" t="str">
            <v>1.618350</v>
          </cell>
          <cell r="V754">
            <v>14.68</v>
          </cell>
          <cell r="W754" t="str">
            <v>20764608040045</v>
          </cell>
          <cell r="X754">
            <v>24</v>
          </cell>
        </row>
        <row r="755">
          <cell r="B755">
            <v>4398</v>
          </cell>
          <cell r="C755" t="str">
            <v>BAZIC 7.5" X 9" "WILL RETURN" Clock Sign w/ "OPEN" sign on back</v>
          </cell>
          <cell r="D755" t="str">
            <v>SIGNAGE</v>
          </cell>
          <cell r="E755" t="str">
            <v>CHINA</v>
          </cell>
          <cell r="F755">
            <v>8819</v>
          </cell>
          <cell r="G755" t="str">
            <v>=HYPERLINK("http://www.bangkit.com/images/4398.jpg","CLICK HERE")</v>
          </cell>
          <cell r="H755">
            <v>1.99</v>
          </cell>
          <cell r="I755">
            <v>1.79</v>
          </cell>
          <cell r="J755">
            <v>1</v>
          </cell>
          <cell r="K755">
            <v>0.75</v>
          </cell>
          <cell r="L755">
            <v>0.59</v>
          </cell>
          <cell r="M755">
            <v>0.49</v>
          </cell>
          <cell r="N755">
            <v>0.39</v>
          </cell>
          <cell r="O755" t="str">
            <v>CS-144-24-1</v>
          </cell>
          <cell r="P755">
            <v>60</v>
          </cell>
          <cell r="Q755">
            <v>144</v>
          </cell>
          <cell r="R755">
            <v>14.25</v>
          </cell>
          <cell r="S755">
            <v>11.75</v>
          </cell>
          <cell r="T755">
            <v>9</v>
          </cell>
          <cell r="U755" t="str">
            <v>0.872070</v>
          </cell>
          <cell r="V755">
            <v>10.119999999999999</v>
          </cell>
          <cell r="W755" t="str">
            <v>20764608043985</v>
          </cell>
          <cell r="X755">
            <v>24</v>
          </cell>
        </row>
        <row r="756">
          <cell r="B756">
            <v>4399</v>
          </cell>
          <cell r="C756" t="str">
            <v>BAZIC 6" X 11.5" "CLOSED" Clock Sign w/ "OPEN" sign on back</v>
          </cell>
          <cell r="D756" t="str">
            <v>SIGNAGE</v>
          </cell>
          <cell r="E756" t="str">
            <v>CHINA</v>
          </cell>
          <cell r="F756">
            <v>14148</v>
          </cell>
          <cell r="G756" t="str">
            <v>=HYPERLINK("http://www.bangkit.com/images/4399.jpg","CLICK HERE")</v>
          </cell>
          <cell r="H756">
            <v>1.99</v>
          </cell>
          <cell r="I756">
            <v>1.79</v>
          </cell>
          <cell r="J756">
            <v>1</v>
          </cell>
          <cell r="K756">
            <v>0.75</v>
          </cell>
          <cell r="L756">
            <v>0.59</v>
          </cell>
          <cell r="M756">
            <v>0.49</v>
          </cell>
          <cell r="N756">
            <v>0.39</v>
          </cell>
          <cell r="O756" t="str">
            <v>CS-144-24-1</v>
          </cell>
          <cell r="P756">
            <v>70</v>
          </cell>
          <cell r="Q756">
            <v>144</v>
          </cell>
          <cell r="R756">
            <v>14.5</v>
          </cell>
          <cell r="S756">
            <v>13.5</v>
          </cell>
          <cell r="T756">
            <v>9</v>
          </cell>
          <cell r="U756" t="str">
            <v>1.019530</v>
          </cell>
          <cell r="V756">
            <v>10.68</v>
          </cell>
          <cell r="W756" t="str">
            <v>20764608043992</v>
          </cell>
          <cell r="X756">
            <v>24</v>
          </cell>
        </row>
        <row r="757">
          <cell r="B757">
            <v>4400</v>
          </cell>
          <cell r="C757" t="str">
            <v>BAZIC 5 1/2" Kids Safety Scissors (2/Pack)</v>
          </cell>
          <cell r="D757" t="str">
            <v>SCISSORS</v>
          </cell>
          <cell r="E757" t="str">
            <v>CHINA</v>
          </cell>
          <cell r="F757">
            <v>34199</v>
          </cell>
          <cell r="G757" t="str">
            <v>=HYPERLINK("http://www.bangkit.com/images/4400.jpg","CLICK HERE")</v>
          </cell>
          <cell r="H757">
            <v>1.99</v>
          </cell>
          <cell r="I757">
            <v>1.79</v>
          </cell>
          <cell r="J757">
            <v>1.2</v>
          </cell>
          <cell r="K757">
            <v>0.89</v>
          </cell>
          <cell r="L757">
            <v>0.75</v>
          </cell>
          <cell r="M757">
            <v>0.59</v>
          </cell>
          <cell r="N757">
            <v>0.49</v>
          </cell>
          <cell r="O757" t="str">
            <v>CS-144-24-1</v>
          </cell>
          <cell r="P757">
            <v>40</v>
          </cell>
          <cell r="Q757">
            <v>144</v>
          </cell>
          <cell r="R757">
            <v>19</v>
          </cell>
          <cell r="S757">
            <v>17.25</v>
          </cell>
          <cell r="T757">
            <v>10</v>
          </cell>
          <cell r="U757" t="str">
            <v>1.896700</v>
          </cell>
          <cell r="V757">
            <v>17.12</v>
          </cell>
          <cell r="W757" t="str">
            <v>20764608044005</v>
          </cell>
          <cell r="X757">
            <v>24</v>
          </cell>
        </row>
        <row r="758">
          <cell r="B758">
            <v>4401</v>
          </cell>
          <cell r="C758" t="str">
            <v>BAZIC 6 1/2" Craft Scissors</v>
          </cell>
          <cell r="D758" t="str">
            <v>SCISSORS</v>
          </cell>
          <cell r="E758" t="str">
            <v>CHINA</v>
          </cell>
          <cell r="F758">
            <v>18245</v>
          </cell>
          <cell r="G758" t="str">
            <v>=HYPERLINK("http://www.bangkit.com/images/4401.jpg","CLICK HERE")</v>
          </cell>
          <cell r="H758">
            <v>1.99</v>
          </cell>
          <cell r="I758">
            <v>1.79</v>
          </cell>
          <cell r="J758">
            <v>1.3</v>
          </cell>
          <cell r="K758">
            <v>0.99</v>
          </cell>
          <cell r="L758">
            <v>0.79</v>
          </cell>
          <cell r="M758">
            <v>0.65</v>
          </cell>
          <cell r="N758">
            <v>0.55000000000000004</v>
          </cell>
          <cell r="O758" t="str">
            <v>CS-144-24-1</v>
          </cell>
          <cell r="P758">
            <v>36</v>
          </cell>
          <cell r="Q758">
            <v>144</v>
          </cell>
          <cell r="R758">
            <v>18</v>
          </cell>
          <cell r="S758">
            <v>15</v>
          </cell>
          <cell r="T758">
            <v>9.75</v>
          </cell>
          <cell r="U758" t="str">
            <v>1.523440</v>
          </cell>
          <cell r="V758">
            <v>16.899999999999999</v>
          </cell>
          <cell r="W758" t="str">
            <v>20764608044012</v>
          </cell>
          <cell r="X758">
            <v>24</v>
          </cell>
        </row>
        <row r="759">
          <cell r="B759">
            <v>4403</v>
          </cell>
          <cell r="C759" t="str">
            <v>BAZIC 5" Kids Training Scissors</v>
          </cell>
          <cell r="D759" t="str">
            <v>SCISSORS</v>
          </cell>
          <cell r="E759" t="str">
            <v>CHINA</v>
          </cell>
          <cell r="F759">
            <v>39107</v>
          </cell>
          <cell r="G759" t="str">
            <v>=HYPERLINK("http://www.bangkit.com/images/4403.jpg","CLICK HERE")</v>
          </cell>
          <cell r="H759">
            <v>1.99</v>
          </cell>
          <cell r="I759">
            <v>1.79</v>
          </cell>
          <cell r="J759">
            <v>1</v>
          </cell>
          <cell r="K759">
            <v>0.75</v>
          </cell>
          <cell r="L759">
            <v>0.59</v>
          </cell>
          <cell r="M759">
            <v>0.49</v>
          </cell>
          <cell r="N759">
            <v>0.39</v>
          </cell>
          <cell r="O759" t="str">
            <v>CS-144-24-1</v>
          </cell>
          <cell r="P759">
            <v>52</v>
          </cell>
          <cell r="Q759">
            <v>144</v>
          </cell>
          <cell r="R759">
            <v>16.5</v>
          </cell>
          <cell r="S759">
            <v>14.75</v>
          </cell>
          <cell r="T759">
            <v>8.75</v>
          </cell>
          <cell r="U759" t="str">
            <v>1.232370</v>
          </cell>
          <cell r="V759">
            <v>10.14</v>
          </cell>
          <cell r="W759" t="str">
            <v>20764608044036</v>
          </cell>
          <cell r="X759">
            <v>24</v>
          </cell>
        </row>
        <row r="760">
          <cell r="B760">
            <v>4410</v>
          </cell>
          <cell r="C760" t="str">
            <v>BAZIC 5" Soft Grip Blunt Tip Stainless Steel Scissors</v>
          </cell>
          <cell r="D760" t="str">
            <v>SCISSORS</v>
          </cell>
          <cell r="E760" t="str">
            <v>CHINA</v>
          </cell>
          <cell r="F760">
            <v>36277</v>
          </cell>
          <cell r="G760" t="str">
            <v>=HYPERLINK("http://www.bangkit.com/images/4410.jpg","CLICK HERE")</v>
          </cell>
          <cell r="H760">
            <v>1.99</v>
          </cell>
          <cell r="I760">
            <v>1.79</v>
          </cell>
          <cell r="J760">
            <v>1.1499999999999999</v>
          </cell>
          <cell r="K760">
            <v>0.85</v>
          </cell>
          <cell r="L760">
            <v>0.69</v>
          </cell>
          <cell r="M760">
            <v>0.55000000000000004</v>
          </cell>
          <cell r="N760">
            <v>0.45</v>
          </cell>
          <cell r="O760" t="str">
            <v>CS-144-24-1</v>
          </cell>
          <cell r="P760">
            <v>45</v>
          </cell>
          <cell r="Q760">
            <v>144</v>
          </cell>
          <cell r="R760">
            <v>15.5</v>
          </cell>
          <cell r="S760">
            <v>13</v>
          </cell>
          <cell r="T760">
            <v>8.5</v>
          </cell>
          <cell r="U760" t="str">
            <v>0.991170</v>
          </cell>
          <cell r="V760">
            <v>14.06</v>
          </cell>
          <cell r="W760" t="str">
            <v>20764608044104</v>
          </cell>
          <cell r="X760">
            <v>24</v>
          </cell>
        </row>
        <row r="761">
          <cell r="B761">
            <v>4411</v>
          </cell>
          <cell r="C761" t="str">
            <v>BAZIC 7" Classic Grip Stainless Steel Scissor</v>
          </cell>
          <cell r="D761" t="str">
            <v>SCISSORS</v>
          </cell>
          <cell r="E761" t="str">
            <v>CHINA</v>
          </cell>
          <cell r="F761">
            <v>33618</v>
          </cell>
          <cell r="G761" t="str">
            <v>=HYPERLINK("http://www.bangkit.com/images/4411.jpg","CLICK HERE")</v>
          </cell>
          <cell r="H761">
            <v>2.99</v>
          </cell>
          <cell r="I761">
            <v>2.69</v>
          </cell>
          <cell r="J761">
            <v>1.7</v>
          </cell>
          <cell r="K761">
            <v>1.3</v>
          </cell>
          <cell r="L761">
            <v>0.85</v>
          </cell>
          <cell r="M761">
            <v>0.69</v>
          </cell>
          <cell r="N761">
            <v>0.59</v>
          </cell>
          <cell r="O761" t="str">
            <v>CS-144-24-1</v>
          </cell>
          <cell r="P761">
            <v>60</v>
          </cell>
          <cell r="Q761">
            <v>144</v>
          </cell>
          <cell r="R761">
            <v>16.25</v>
          </cell>
          <cell r="S761">
            <v>11.75</v>
          </cell>
          <cell r="T761">
            <v>10.75</v>
          </cell>
          <cell r="U761" t="str">
            <v>1.187830</v>
          </cell>
          <cell r="V761">
            <v>17.14</v>
          </cell>
          <cell r="W761" t="str">
            <v>20764608044111</v>
          </cell>
          <cell r="X761">
            <v>24</v>
          </cell>
        </row>
        <row r="762">
          <cell r="B762">
            <v>4412</v>
          </cell>
          <cell r="C762" t="str">
            <v>BAZIC 8" Classic Grip Stainless Steel Scissors</v>
          </cell>
          <cell r="D762" t="str">
            <v>SCISSORS</v>
          </cell>
          <cell r="E762" t="str">
            <v>CHINA</v>
          </cell>
          <cell r="F762">
            <v>21601</v>
          </cell>
          <cell r="G762" t="str">
            <v>=HYPERLINK("http://www.bangkit.com/images/4412.jpg","CLICK HERE")</v>
          </cell>
          <cell r="H762">
            <v>2.99</v>
          </cell>
          <cell r="I762">
            <v>2.69</v>
          </cell>
          <cell r="J762">
            <v>1.7</v>
          </cell>
          <cell r="K762">
            <v>1.3</v>
          </cell>
          <cell r="L762">
            <v>0.95</v>
          </cell>
          <cell r="M762">
            <v>0.79</v>
          </cell>
          <cell r="N762">
            <v>0.69</v>
          </cell>
          <cell r="O762" t="str">
            <v>CS-144-24-1</v>
          </cell>
          <cell r="P762">
            <v>40</v>
          </cell>
          <cell r="Q762">
            <v>144</v>
          </cell>
          <cell r="R762">
            <v>16</v>
          </cell>
          <cell r="S762">
            <v>15.25</v>
          </cell>
          <cell r="T762">
            <v>10.25</v>
          </cell>
          <cell r="U762" t="str">
            <v>1.447340</v>
          </cell>
          <cell r="V762">
            <v>26.52</v>
          </cell>
          <cell r="W762" t="str">
            <v>20764608044128</v>
          </cell>
          <cell r="X762">
            <v>24</v>
          </cell>
        </row>
        <row r="763">
          <cell r="B763">
            <v>4413</v>
          </cell>
          <cell r="C763" t="str">
            <v>BAZIC 5" Soft Grip Pointed Tip Stainless Steel Scissors</v>
          </cell>
          <cell r="D763" t="str">
            <v>SCISSORS</v>
          </cell>
          <cell r="E763" t="str">
            <v>CHINA</v>
          </cell>
          <cell r="F763">
            <v>24879</v>
          </cell>
          <cell r="G763" t="str">
            <v>=HYPERLINK("http://www.bangkit.com/images/4413.jpg","CLICK HERE")</v>
          </cell>
          <cell r="H763">
            <v>1.99</v>
          </cell>
          <cell r="I763">
            <v>1.79</v>
          </cell>
          <cell r="J763">
            <v>1.1499999999999999</v>
          </cell>
          <cell r="K763">
            <v>0.85</v>
          </cell>
          <cell r="L763">
            <v>0.69</v>
          </cell>
          <cell r="M763">
            <v>0.55000000000000004</v>
          </cell>
          <cell r="N763">
            <v>0.45</v>
          </cell>
          <cell r="O763" t="str">
            <v>CS-144-24-1</v>
          </cell>
          <cell r="P763">
            <v>70</v>
          </cell>
          <cell r="Q763">
            <v>144</v>
          </cell>
          <cell r="R763">
            <v>15.75</v>
          </cell>
          <cell r="S763">
            <v>13</v>
          </cell>
          <cell r="T763">
            <v>8.5</v>
          </cell>
          <cell r="U763" t="str">
            <v>1.007160</v>
          </cell>
          <cell r="V763">
            <v>14.12</v>
          </cell>
          <cell r="W763" t="str">
            <v>20764608044135</v>
          </cell>
          <cell r="X763">
            <v>24</v>
          </cell>
        </row>
        <row r="764">
          <cell r="B764">
            <v>4414</v>
          </cell>
          <cell r="C764" t="str">
            <v>BAZIC 5-3/4" Two-Tone Soft Grip Kid's Scissors</v>
          </cell>
          <cell r="D764" t="str">
            <v>SCISSORS</v>
          </cell>
          <cell r="E764" t="str">
            <v>CHINA</v>
          </cell>
          <cell r="F764">
            <v>304</v>
          </cell>
          <cell r="G764" t="str">
            <v>=HYPERLINK("http://www.bangkit.com/images/4414.jpg","CLICK HERE")</v>
          </cell>
          <cell r="H764">
            <v>1.99</v>
          </cell>
          <cell r="I764">
            <v>1.79</v>
          </cell>
          <cell r="J764">
            <v>1.2</v>
          </cell>
          <cell r="K764">
            <v>0.89</v>
          </cell>
          <cell r="L764">
            <v>0.75</v>
          </cell>
          <cell r="M764">
            <v>0.59</v>
          </cell>
          <cell r="N764">
            <v>0.49</v>
          </cell>
          <cell r="O764" t="str">
            <v>CS-144-24-1</v>
          </cell>
          <cell r="P764">
            <v>50</v>
          </cell>
          <cell r="Q764">
            <v>144</v>
          </cell>
          <cell r="R764">
            <v>16.25</v>
          </cell>
          <cell r="S764">
            <v>13</v>
          </cell>
          <cell r="T764">
            <v>12</v>
          </cell>
          <cell r="U764" t="str">
            <v>1.467010</v>
          </cell>
          <cell r="V764">
            <v>16.399999999999999</v>
          </cell>
          <cell r="W764" t="str">
            <v>20764608044142</v>
          </cell>
          <cell r="X764">
            <v>24</v>
          </cell>
        </row>
        <row r="765">
          <cell r="B765">
            <v>4420</v>
          </cell>
          <cell r="C765" t="str">
            <v>BAZIC 5" Blunt Tip School Scissors (BULK)</v>
          </cell>
          <cell r="D765" t="str">
            <v>SCISSORS</v>
          </cell>
          <cell r="E765" t="str">
            <v>CHINA</v>
          </cell>
          <cell r="F765">
            <v>204927</v>
          </cell>
          <cell r="G765" t="str">
            <v>=HYPERLINK("http://www.bangkit.com/images/4420.jpg","CLICK HERE")</v>
          </cell>
          <cell r="H765">
            <v>1.99</v>
          </cell>
          <cell r="I765">
            <v>1.79</v>
          </cell>
          <cell r="J765">
            <v>0.8</v>
          </cell>
          <cell r="K765">
            <v>0.59</v>
          </cell>
          <cell r="L765">
            <v>0.49</v>
          </cell>
          <cell r="M765">
            <v>0.39</v>
          </cell>
          <cell r="N765">
            <v>0.28999999999999998</v>
          </cell>
          <cell r="O765" t="str">
            <v>CS-600-24-1</v>
          </cell>
          <cell r="P765">
            <v>30</v>
          </cell>
          <cell r="Q765">
            <v>600</v>
          </cell>
          <cell r="R765">
            <v>29.5</v>
          </cell>
          <cell r="S765">
            <v>12.75</v>
          </cell>
          <cell r="T765">
            <v>7</v>
          </cell>
          <cell r="U765" t="str">
            <v>1.523650</v>
          </cell>
          <cell r="V765">
            <v>34.18</v>
          </cell>
          <cell r="W765" t="str">
            <v>20764608044203</v>
          </cell>
          <cell r="X765">
            <v>24</v>
          </cell>
        </row>
        <row r="766">
          <cell r="B766">
            <v>4429</v>
          </cell>
          <cell r="C766" t="str">
            <v>BAZIC 5" Blunt Tip School Scissors With Name Tag</v>
          </cell>
          <cell r="D766" t="str">
            <v>SCISSORS</v>
          </cell>
          <cell r="E766" t="str">
            <v>CHINA</v>
          </cell>
          <cell r="F766">
            <v>40821</v>
          </cell>
          <cell r="G766" t="str">
            <v>=HYPERLINK("http://www.bangkit.com/images/4429.jpg","CLICK HERE")</v>
          </cell>
          <cell r="H766">
            <v>1.99</v>
          </cell>
          <cell r="I766">
            <v>1.79</v>
          </cell>
          <cell r="J766">
            <v>1.1499999999999999</v>
          </cell>
          <cell r="K766">
            <v>0.85</v>
          </cell>
          <cell r="L766">
            <v>0.69</v>
          </cell>
          <cell r="M766">
            <v>0.55000000000000004</v>
          </cell>
          <cell r="N766">
            <v>0.45</v>
          </cell>
          <cell r="O766" t="str">
            <v>CS-144-24-1</v>
          </cell>
          <cell r="P766">
            <v>54</v>
          </cell>
          <cell r="Q766">
            <v>144</v>
          </cell>
          <cell r="R766">
            <v>14.25</v>
          </cell>
          <cell r="S766">
            <v>12.75</v>
          </cell>
          <cell r="T766">
            <v>12.5</v>
          </cell>
          <cell r="U766" t="str">
            <v>1.314290</v>
          </cell>
          <cell r="V766">
            <v>11.44</v>
          </cell>
          <cell r="W766" t="str">
            <v>20764608044296</v>
          </cell>
          <cell r="X766">
            <v>24</v>
          </cell>
        </row>
        <row r="767">
          <cell r="B767">
            <v>4430</v>
          </cell>
          <cell r="C767" t="str">
            <v>BAZIC 5" Blunt Tip School Scissors</v>
          </cell>
          <cell r="D767" t="str">
            <v>SCISSORS</v>
          </cell>
          <cell r="E767" t="str">
            <v>CHINA</v>
          </cell>
          <cell r="F767">
            <v>95712</v>
          </cell>
          <cell r="G767" t="str">
            <v>=HYPERLINK("http://www.bangkit.com/images/4430.jpg","CLICK HERE")</v>
          </cell>
          <cell r="H767">
            <v>1.99</v>
          </cell>
          <cell r="I767">
            <v>1.79</v>
          </cell>
          <cell r="J767">
            <v>0.9</v>
          </cell>
          <cell r="K767">
            <v>0.69</v>
          </cell>
          <cell r="L767">
            <v>0.55000000000000004</v>
          </cell>
          <cell r="M767">
            <v>0.45</v>
          </cell>
          <cell r="N767">
            <v>0.35</v>
          </cell>
          <cell r="O767" t="str">
            <v>CS-144-24-1</v>
          </cell>
          <cell r="P767">
            <v>50</v>
          </cell>
          <cell r="Q767">
            <v>144</v>
          </cell>
          <cell r="R767">
            <v>15.25</v>
          </cell>
          <cell r="S767">
            <v>13.5</v>
          </cell>
          <cell r="T767">
            <v>8.25</v>
          </cell>
          <cell r="U767" t="str">
            <v>0.982910</v>
          </cell>
          <cell r="V767">
            <v>11.68</v>
          </cell>
          <cell r="W767" t="str">
            <v>20764608044302</v>
          </cell>
          <cell r="X767">
            <v>24</v>
          </cell>
        </row>
        <row r="768">
          <cell r="B768">
            <v>4431</v>
          </cell>
          <cell r="C768" t="str">
            <v>BAZIC 5" Pointed Tip School Scissors</v>
          </cell>
          <cell r="D768" t="str">
            <v>SCISSORS</v>
          </cell>
          <cell r="E768" t="str">
            <v>CHINA</v>
          </cell>
          <cell r="F768">
            <v>45150</v>
          </cell>
          <cell r="G768" t="str">
            <v>=HYPERLINK("http://www.bangkit.com/images/4431.jpg","CLICK HERE")</v>
          </cell>
          <cell r="H768">
            <v>1.99</v>
          </cell>
          <cell r="I768">
            <v>1.79</v>
          </cell>
          <cell r="J768">
            <v>0.9</v>
          </cell>
          <cell r="K768">
            <v>0.69</v>
          </cell>
          <cell r="L768">
            <v>0.55000000000000004</v>
          </cell>
          <cell r="M768">
            <v>0.45</v>
          </cell>
          <cell r="N768">
            <v>0.35</v>
          </cell>
          <cell r="O768" t="str">
            <v>CS-144-24-1</v>
          </cell>
          <cell r="P768">
            <v>75</v>
          </cell>
          <cell r="Q768">
            <v>144</v>
          </cell>
          <cell r="R768">
            <v>15.25</v>
          </cell>
          <cell r="S768">
            <v>13.75</v>
          </cell>
          <cell r="T768">
            <v>8.25</v>
          </cell>
          <cell r="U768" t="str">
            <v>1.001110</v>
          </cell>
          <cell r="V768">
            <v>10.98</v>
          </cell>
          <cell r="W768" t="str">
            <v>20764608044319</v>
          </cell>
          <cell r="X768">
            <v>24</v>
          </cell>
        </row>
        <row r="769">
          <cell r="B769">
            <v>4432</v>
          </cell>
          <cell r="C769" t="str">
            <v>BAZIC 5" Blunt &amp; Pointed Tip School Scissors (2/Pack)</v>
          </cell>
          <cell r="D769" t="str">
            <v>SCISSORS</v>
          </cell>
          <cell r="E769" t="str">
            <v>CHINA</v>
          </cell>
          <cell r="F769">
            <v>33123</v>
          </cell>
          <cell r="G769" t="str">
            <v>=HYPERLINK("http://www.bangkit.com/images/4432.jpg","CLICK HERE")</v>
          </cell>
          <cell r="H769">
            <v>2.99</v>
          </cell>
          <cell r="I769">
            <v>2.69</v>
          </cell>
          <cell r="J769">
            <v>1.7</v>
          </cell>
          <cell r="K769">
            <v>1.3</v>
          </cell>
          <cell r="L769">
            <v>0.85</v>
          </cell>
          <cell r="M769">
            <v>0.69</v>
          </cell>
          <cell r="N769">
            <v>0.59</v>
          </cell>
          <cell r="O769" t="str">
            <v>CS-144-24-1</v>
          </cell>
          <cell r="P769">
            <v>45</v>
          </cell>
          <cell r="Q769">
            <v>144</v>
          </cell>
          <cell r="R769">
            <v>16</v>
          </cell>
          <cell r="S769">
            <v>15</v>
          </cell>
          <cell r="T769">
            <v>14.25</v>
          </cell>
          <cell r="U769" t="str">
            <v>1.979170</v>
          </cell>
          <cell r="V769">
            <v>20.74</v>
          </cell>
          <cell r="W769" t="str">
            <v>20764608044326</v>
          </cell>
          <cell r="X769">
            <v>24</v>
          </cell>
        </row>
        <row r="770">
          <cell r="B770">
            <v>4433</v>
          </cell>
          <cell r="C770" t="str">
            <v>BAZIC 7" Classic Stainless Steel Scissors</v>
          </cell>
          <cell r="D770" t="str">
            <v>SCISSORS</v>
          </cell>
          <cell r="E770" t="str">
            <v>CHINA</v>
          </cell>
          <cell r="F770">
            <v>29089</v>
          </cell>
          <cell r="G770" t="str">
            <v>=HYPERLINK("http://www.bangkit.com/images/4433.jpg","CLICK HERE")</v>
          </cell>
          <cell r="H770">
            <v>2.99</v>
          </cell>
          <cell r="I770">
            <v>2.69</v>
          </cell>
          <cell r="J770">
            <v>1.3</v>
          </cell>
          <cell r="K770">
            <v>0.99</v>
          </cell>
          <cell r="L770">
            <v>0.79</v>
          </cell>
          <cell r="M770">
            <v>0.65</v>
          </cell>
          <cell r="N770">
            <v>0.55000000000000004</v>
          </cell>
          <cell r="O770" t="str">
            <v>CS-144-24-1</v>
          </cell>
          <cell r="P770">
            <v>60</v>
          </cell>
          <cell r="Q770">
            <v>144</v>
          </cell>
          <cell r="R770">
            <v>16.75</v>
          </cell>
          <cell r="S770">
            <v>11.5</v>
          </cell>
          <cell r="T770">
            <v>10.5</v>
          </cell>
          <cell r="U770" t="str">
            <v>1.170460</v>
          </cell>
          <cell r="V770">
            <v>17.8</v>
          </cell>
          <cell r="W770" t="str">
            <v>20764608044333</v>
          </cell>
          <cell r="X770">
            <v>24</v>
          </cell>
        </row>
        <row r="771">
          <cell r="B771">
            <v>4434</v>
          </cell>
          <cell r="C771" t="str">
            <v>BAZIC 8" Classic Stainless Steel Scissors</v>
          </cell>
          <cell r="D771" t="str">
            <v>SCISSORS</v>
          </cell>
          <cell r="E771" t="str">
            <v>CHINA</v>
          </cell>
          <cell r="F771">
            <v>35512</v>
          </cell>
          <cell r="G771" t="str">
            <v>=HYPERLINK("http://www.bangkit.com/images/4434.jpg","CLICK HERE")</v>
          </cell>
          <cell r="H771">
            <v>2.99</v>
          </cell>
          <cell r="I771">
            <v>2.69</v>
          </cell>
          <cell r="J771">
            <v>1.7</v>
          </cell>
          <cell r="K771">
            <v>1.3</v>
          </cell>
          <cell r="L771">
            <v>0.85</v>
          </cell>
          <cell r="M771">
            <v>0.69</v>
          </cell>
          <cell r="N771">
            <v>0.59</v>
          </cell>
          <cell r="O771" t="str">
            <v>CS-144-24-1</v>
          </cell>
          <cell r="P771">
            <v>40</v>
          </cell>
          <cell r="Q771">
            <v>144</v>
          </cell>
          <cell r="R771">
            <v>19.5</v>
          </cell>
          <cell r="S771">
            <v>12.75</v>
          </cell>
          <cell r="T771">
            <v>10.5</v>
          </cell>
          <cell r="U771" t="str">
            <v>1.510740</v>
          </cell>
          <cell r="V771">
            <v>22.08</v>
          </cell>
          <cell r="W771" t="str">
            <v>20764608044340</v>
          </cell>
          <cell r="X771">
            <v>24</v>
          </cell>
        </row>
        <row r="772">
          <cell r="B772">
            <v>4435</v>
          </cell>
          <cell r="C772" t="str">
            <v>BAZIC 8" Double Thumb Stainless Steel Scissors</v>
          </cell>
          <cell r="D772" t="str">
            <v>SCISSORS</v>
          </cell>
          <cell r="E772" t="str">
            <v>CHINA</v>
          </cell>
          <cell r="F772">
            <v>6332</v>
          </cell>
          <cell r="G772" t="str">
            <v>=HYPERLINK("http://www.bangkit.com/images/4435.jpg","CLICK HERE")</v>
          </cell>
          <cell r="H772">
            <v>2.99</v>
          </cell>
          <cell r="I772">
            <v>2.69</v>
          </cell>
          <cell r="J772">
            <v>1.7</v>
          </cell>
          <cell r="K772">
            <v>1.3</v>
          </cell>
          <cell r="L772">
            <v>0.85</v>
          </cell>
          <cell r="M772">
            <v>0.69</v>
          </cell>
          <cell r="N772">
            <v>0.59</v>
          </cell>
          <cell r="O772" t="str">
            <v>CS-144-24-1</v>
          </cell>
          <cell r="P772">
            <v>50</v>
          </cell>
          <cell r="Q772">
            <v>144</v>
          </cell>
          <cell r="R772">
            <v>17.25</v>
          </cell>
          <cell r="S772">
            <v>13</v>
          </cell>
          <cell r="T772">
            <v>10</v>
          </cell>
          <cell r="U772" t="str">
            <v>1.297740</v>
          </cell>
          <cell r="V772">
            <v>19.84</v>
          </cell>
          <cell r="W772" t="str">
            <v>20764608044357</v>
          </cell>
          <cell r="X772">
            <v>24</v>
          </cell>
        </row>
        <row r="773">
          <cell r="B773">
            <v>4436</v>
          </cell>
          <cell r="C773" t="str">
            <v>BAZIC 8" Classic Bent Handle Stainless Steel Scissors</v>
          </cell>
          <cell r="D773" t="str">
            <v>SCISSORS</v>
          </cell>
          <cell r="E773" t="str">
            <v>CHINA</v>
          </cell>
          <cell r="F773">
            <v>11726</v>
          </cell>
          <cell r="G773" t="str">
            <v>=HYPERLINK("http://www.bangkit.com/images/4436.jpg","CLICK HERE")</v>
          </cell>
          <cell r="H773">
            <v>2.99</v>
          </cell>
          <cell r="I773">
            <v>2.69</v>
          </cell>
          <cell r="J773">
            <v>1.7</v>
          </cell>
          <cell r="K773">
            <v>1.3</v>
          </cell>
          <cell r="L773">
            <v>0.85</v>
          </cell>
          <cell r="M773">
            <v>0.69</v>
          </cell>
          <cell r="N773">
            <v>0.59</v>
          </cell>
          <cell r="O773" t="str">
            <v>CS-144-24-1</v>
          </cell>
          <cell r="P773">
            <v>45</v>
          </cell>
          <cell r="Q773">
            <v>144</v>
          </cell>
          <cell r="R773">
            <v>18.5</v>
          </cell>
          <cell r="S773">
            <v>12.75</v>
          </cell>
          <cell r="T773">
            <v>10.25</v>
          </cell>
          <cell r="U773" t="str">
            <v>1.399140</v>
          </cell>
          <cell r="V773">
            <v>24.7</v>
          </cell>
          <cell r="W773" t="str">
            <v>20764608044364</v>
          </cell>
          <cell r="X773">
            <v>24</v>
          </cell>
        </row>
        <row r="774">
          <cell r="B774">
            <v>4437</v>
          </cell>
          <cell r="C774" t="str">
            <v>BAZIC 4" Craft / Sewing Detail Scissors</v>
          </cell>
          <cell r="D774" t="str">
            <v>SCISSORS</v>
          </cell>
          <cell r="E774" t="str">
            <v>CHINA</v>
          </cell>
          <cell r="F774">
            <v>21632</v>
          </cell>
          <cell r="G774" t="str">
            <v>=HYPERLINK("http://www.bangkit.com/images/4437.jpg","CLICK HERE")</v>
          </cell>
          <cell r="H774">
            <v>2.4900000000000002</v>
          </cell>
          <cell r="I774">
            <v>2.19</v>
          </cell>
          <cell r="J774">
            <v>1</v>
          </cell>
          <cell r="K774">
            <v>0.75</v>
          </cell>
          <cell r="L774">
            <v>0.59</v>
          </cell>
          <cell r="M774">
            <v>0.49</v>
          </cell>
          <cell r="N774">
            <v>0.39</v>
          </cell>
          <cell r="O774" t="str">
            <v>CS-288-24-1</v>
          </cell>
          <cell r="P774">
            <v>55</v>
          </cell>
          <cell r="Q774">
            <v>288</v>
          </cell>
          <cell r="R774">
            <v>14.75</v>
          </cell>
          <cell r="S774">
            <v>11.75</v>
          </cell>
          <cell r="T774">
            <v>10.5</v>
          </cell>
          <cell r="U774" t="str">
            <v>1.053120</v>
          </cell>
          <cell r="V774">
            <v>14.82</v>
          </cell>
          <cell r="W774" t="str">
            <v>20764608044371</v>
          </cell>
          <cell r="X774">
            <v>24</v>
          </cell>
        </row>
        <row r="775">
          <cell r="B775">
            <v>4438</v>
          </cell>
          <cell r="C775" t="str">
            <v>BAZIC 6" Craft / Sewing Stainless Steel Scissors</v>
          </cell>
          <cell r="D775" t="str">
            <v>SCISSORS</v>
          </cell>
          <cell r="E775" t="str">
            <v>CHINA</v>
          </cell>
          <cell r="F775">
            <v>429</v>
          </cell>
          <cell r="G775" t="str">
            <v>=HYPERLINK("http://www.bangkit.com/images/4438.jpg","CLICK HERE")</v>
          </cell>
          <cell r="H775">
            <v>2.99</v>
          </cell>
          <cell r="I775">
            <v>2.69</v>
          </cell>
          <cell r="J775">
            <v>1.7</v>
          </cell>
          <cell r="K775">
            <v>1.3</v>
          </cell>
          <cell r="L775">
            <v>0.95</v>
          </cell>
          <cell r="M775">
            <v>0.79</v>
          </cell>
          <cell r="N775">
            <v>0.69</v>
          </cell>
          <cell r="O775" t="str">
            <v>CS-144-24-1</v>
          </cell>
          <cell r="P775">
            <v>40</v>
          </cell>
          <cell r="Q775">
            <v>144</v>
          </cell>
          <cell r="R775">
            <v>17.5</v>
          </cell>
          <cell r="S775">
            <v>17</v>
          </cell>
          <cell r="T775">
            <v>9.25</v>
          </cell>
          <cell r="U775" t="str">
            <v>1.592520</v>
          </cell>
          <cell r="V775">
            <v>22.12</v>
          </cell>
          <cell r="W775" t="str">
            <v>20764608044388</v>
          </cell>
          <cell r="X775">
            <v>24</v>
          </cell>
        </row>
        <row r="776">
          <cell r="B776">
            <v>4439</v>
          </cell>
          <cell r="C776" t="str">
            <v>BAZIC 8" Classic Left Handed Bent Stainless Steel Scissors</v>
          </cell>
          <cell r="D776" t="str">
            <v>SCISSORS</v>
          </cell>
          <cell r="E776" t="str">
            <v>CHINA</v>
          </cell>
          <cell r="F776">
            <v>23067</v>
          </cell>
          <cell r="G776" t="str">
            <v>=HYPERLINK("http://www.bangkit.com/images/4439.jpg","CLICK HERE")</v>
          </cell>
          <cell r="H776">
            <v>2.99</v>
          </cell>
          <cell r="I776">
            <v>2.69</v>
          </cell>
          <cell r="J776">
            <v>1.7</v>
          </cell>
          <cell r="K776">
            <v>1.3</v>
          </cell>
          <cell r="L776">
            <v>0.95</v>
          </cell>
          <cell r="M776">
            <v>0.75</v>
          </cell>
          <cell r="N776">
            <v>0.65</v>
          </cell>
          <cell r="O776" t="str">
            <v>CS-144-24-1</v>
          </cell>
          <cell r="P776">
            <v>45</v>
          </cell>
          <cell r="Q776">
            <v>144</v>
          </cell>
          <cell r="R776">
            <v>19</v>
          </cell>
          <cell r="S776">
            <v>12.5</v>
          </cell>
          <cell r="T776">
            <v>10</v>
          </cell>
          <cell r="U776" t="str">
            <v>1.374420</v>
          </cell>
          <cell r="V776">
            <v>24.92</v>
          </cell>
          <cell r="W776" t="str">
            <v>20764608044395</v>
          </cell>
          <cell r="X776">
            <v>24</v>
          </cell>
        </row>
        <row r="777">
          <cell r="B777">
            <v>4440</v>
          </cell>
          <cell r="C777" t="str">
            <v>BAZIC 8" Kitchen Stainless Steel Scissors</v>
          </cell>
          <cell r="D777" t="str">
            <v>SCISSORS</v>
          </cell>
          <cell r="E777" t="str">
            <v>CHINA</v>
          </cell>
          <cell r="F777">
            <v>21763</v>
          </cell>
          <cell r="G777" t="str">
            <v>=HYPERLINK("http://www.bangkit.com/images/4440.jpg","CLICK HERE")</v>
          </cell>
          <cell r="H777">
            <v>2.99</v>
          </cell>
          <cell r="I777">
            <v>2.69</v>
          </cell>
          <cell r="J777">
            <v>1.7</v>
          </cell>
          <cell r="K777">
            <v>1.3</v>
          </cell>
          <cell r="L777">
            <v>0.95</v>
          </cell>
          <cell r="M777">
            <v>0.79</v>
          </cell>
          <cell r="N777">
            <v>0.69</v>
          </cell>
          <cell r="O777" t="str">
            <v>CS-144-24-1</v>
          </cell>
          <cell r="P777">
            <v>30</v>
          </cell>
          <cell r="Q777">
            <v>144</v>
          </cell>
          <cell r="R777">
            <v>21.75</v>
          </cell>
          <cell r="S777">
            <v>15.25</v>
          </cell>
          <cell r="T777">
            <v>14</v>
          </cell>
          <cell r="U777" t="str">
            <v>2.687280</v>
          </cell>
          <cell r="V777">
            <v>32.979999999999997</v>
          </cell>
          <cell r="W777" t="str">
            <v>20764608044401</v>
          </cell>
          <cell r="X777">
            <v>24</v>
          </cell>
        </row>
        <row r="778">
          <cell r="B778">
            <v>4441</v>
          </cell>
          <cell r="C778" t="str">
            <v>BAZIC 8" Duo Grip Stainless Steel Scissors</v>
          </cell>
          <cell r="D778" t="str">
            <v>SCISSORS</v>
          </cell>
          <cell r="E778" t="str">
            <v>CHINA</v>
          </cell>
          <cell r="F778">
            <v>15606</v>
          </cell>
          <cell r="G778" t="str">
            <v>=HYPERLINK("http://www.bangkit.com/images/4441.jpg","CLICK HERE")</v>
          </cell>
          <cell r="H778">
            <v>2.99</v>
          </cell>
          <cell r="I778">
            <v>2.69</v>
          </cell>
          <cell r="J778">
            <v>1.7</v>
          </cell>
          <cell r="K778">
            <v>1.3</v>
          </cell>
          <cell r="L778">
            <v>0.95</v>
          </cell>
          <cell r="M778">
            <v>0.79</v>
          </cell>
          <cell r="N778">
            <v>0.69</v>
          </cell>
          <cell r="O778" t="str">
            <v>CS-144-24-1</v>
          </cell>
          <cell r="P778">
            <v>40</v>
          </cell>
          <cell r="Q778">
            <v>144</v>
          </cell>
          <cell r="R778">
            <v>19</v>
          </cell>
          <cell r="S778">
            <v>12.5</v>
          </cell>
          <cell r="T778">
            <v>11.5</v>
          </cell>
          <cell r="U778" t="str">
            <v>1.580580</v>
          </cell>
          <cell r="V778">
            <v>30.6</v>
          </cell>
          <cell r="W778" t="str">
            <v>20764608044418</v>
          </cell>
          <cell r="X778">
            <v>24</v>
          </cell>
        </row>
        <row r="779">
          <cell r="B779">
            <v>4442</v>
          </cell>
          <cell r="C779" t="str">
            <v>BAZIC 8" Pastel Axicia Grip Multipurpose Stainless Steel Scissors</v>
          </cell>
          <cell r="D779" t="str">
            <v>SCISSORS</v>
          </cell>
          <cell r="E779" t="str">
            <v>CHINA</v>
          </cell>
          <cell r="F779">
            <v>6413</v>
          </cell>
          <cell r="G779" t="str">
            <v>=HYPERLINK("http://www.bangkit.com/images/4442.jpg","CLICK HERE")</v>
          </cell>
          <cell r="H779">
            <v>2.99</v>
          </cell>
          <cell r="I779">
            <v>2.69</v>
          </cell>
          <cell r="J779">
            <v>1.7</v>
          </cell>
          <cell r="K779">
            <v>1.3</v>
          </cell>
          <cell r="L779">
            <v>0.95</v>
          </cell>
          <cell r="M779">
            <v>0.79</v>
          </cell>
          <cell r="N779">
            <v>0.69</v>
          </cell>
          <cell r="O779" t="str">
            <v>CS-144-24-1</v>
          </cell>
          <cell r="P779">
            <v>50</v>
          </cell>
          <cell r="Q779">
            <v>144</v>
          </cell>
          <cell r="R779">
            <v>16</v>
          </cell>
          <cell r="S779">
            <v>15</v>
          </cell>
          <cell r="T779">
            <v>11</v>
          </cell>
          <cell r="U779" t="str">
            <v>1.527780</v>
          </cell>
          <cell r="V779">
            <v>25.84</v>
          </cell>
          <cell r="W779" t="str">
            <v>20764608044425</v>
          </cell>
          <cell r="X779">
            <v>24</v>
          </cell>
        </row>
        <row r="780">
          <cell r="B780">
            <v>4443</v>
          </cell>
          <cell r="C780" t="str">
            <v>BAZIC 8" Pastel Classic Stainless Steel Scissors</v>
          </cell>
          <cell r="D780" t="str">
            <v>SCISSORS</v>
          </cell>
          <cell r="E780" t="str">
            <v>CHINA</v>
          </cell>
          <cell r="F780">
            <v>18955</v>
          </cell>
          <cell r="G780" t="str">
            <v>=HYPERLINK("http://www.bangkit.com/images/4443.jpg","CLICK HERE")</v>
          </cell>
          <cell r="H780">
            <v>2.99</v>
          </cell>
          <cell r="I780">
            <v>2.69</v>
          </cell>
          <cell r="J780">
            <v>1.7</v>
          </cell>
          <cell r="K780">
            <v>1.3</v>
          </cell>
          <cell r="L780">
            <v>0.85</v>
          </cell>
          <cell r="M780">
            <v>0.69</v>
          </cell>
          <cell r="N780">
            <v>0.59</v>
          </cell>
          <cell r="O780" t="str">
            <v>CS-144-24-1</v>
          </cell>
          <cell r="P780">
            <v>48</v>
          </cell>
          <cell r="Q780">
            <v>144</v>
          </cell>
          <cell r="R780">
            <v>19.75</v>
          </cell>
          <cell r="S780">
            <v>12.5</v>
          </cell>
          <cell r="T780">
            <v>10.5</v>
          </cell>
          <cell r="U780" t="str">
            <v>1.500110</v>
          </cell>
          <cell r="V780">
            <v>22.06</v>
          </cell>
          <cell r="W780" t="str">
            <v>20764608044432</v>
          </cell>
          <cell r="X780">
            <v>24</v>
          </cell>
        </row>
        <row r="781">
          <cell r="B781" t="str">
            <v>450-A</v>
          </cell>
          <cell r="C781" t="str">
            <v>BAZIC Student Math Tool Sets</v>
          </cell>
          <cell r="D781" t="str">
            <v>GEOMETRY - SET</v>
          </cell>
          <cell r="E781" t="str">
            <v>CHINA</v>
          </cell>
          <cell r="F781">
            <v>15283</v>
          </cell>
          <cell r="G781" t="str">
            <v>=HYPERLINK("http://www.bangkit.com/images/450.jpg","CLICK HERE")</v>
          </cell>
          <cell r="H781">
            <v>2.99</v>
          </cell>
          <cell r="I781">
            <v>2.69</v>
          </cell>
          <cell r="J781">
            <v>2.5</v>
          </cell>
          <cell r="K781">
            <v>1.9</v>
          </cell>
          <cell r="L781">
            <v>1.5</v>
          </cell>
          <cell r="M781">
            <v>1.2</v>
          </cell>
          <cell r="N781">
            <v>0.9</v>
          </cell>
          <cell r="O781" t="str">
            <v>CS-144-24-1</v>
          </cell>
          <cell r="P781">
            <v>30</v>
          </cell>
          <cell r="Q781">
            <v>144</v>
          </cell>
          <cell r="R781">
            <v>22.75</v>
          </cell>
          <cell r="S781">
            <v>14.75</v>
          </cell>
          <cell r="T781">
            <v>12.75</v>
          </cell>
          <cell r="U781" t="str">
            <v>2.475940</v>
          </cell>
          <cell r="V781">
            <v>32.28</v>
          </cell>
          <cell r="W781" t="str">
            <v>40764608004508</v>
          </cell>
          <cell r="X781">
            <v>24</v>
          </cell>
        </row>
        <row r="782">
          <cell r="B782">
            <v>451</v>
          </cell>
          <cell r="C782" t="str">
            <v>BAZIC 9 Pcs. Math Tool Sets</v>
          </cell>
          <cell r="D782" t="str">
            <v>GEOMETRY - SET</v>
          </cell>
          <cell r="E782" t="str">
            <v>CHINA</v>
          </cell>
          <cell r="F782">
            <v>12601</v>
          </cell>
          <cell r="G782" t="str">
            <v>=HYPERLINK("http://www.bangkit.com/images/451.jpg","CLICK HERE")</v>
          </cell>
          <cell r="H782">
            <v>3.99</v>
          </cell>
          <cell r="I782">
            <v>3.59</v>
          </cell>
          <cell r="J782">
            <v>3</v>
          </cell>
          <cell r="K782">
            <v>2.2999999999999998</v>
          </cell>
          <cell r="L782">
            <v>1.9</v>
          </cell>
          <cell r="M782">
            <v>1.5</v>
          </cell>
          <cell r="N782">
            <v>1.2</v>
          </cell>
          <cell r="O782" t="str">
            <v>CS-144-24-1</v>
          </cell>
          <cell r="P782">
            <v>30</v>
          </cell>
          <cell r="Q782">
            <v>144</v>
          </cell>
          <cell r="R782">
            <v>22</v>
          </cell>
          <cell r="S782">
            <v>14.75</v>
          </cell>
          <cell r="T782">
            <v>13.25</v>
          </cell>
          <cell r="U782" t="str">
            <v>2.488210</v>
          </cell>
          <cell r="V782">
            <v>41.48</v>
          </cell>
          <cell r="W782" t="str">
            <v>20764608004511</v>
          </cell>
          <cell r="X782">
            <v>24</v>
          </cell>
        </row>
        <row r="783">
          <cell r="B783">
            <v>452</v>
          </cell>
          <cell r="C783" t="str">
            <v>BAZIC Bright Color 9 Pcs. Math Tool Sets</v>
          </cell>
          <cell r="D783" t="str">
            <v>GEOMETRY - SET</v>
          </cell>
          <cell r="E783" t="str">
            <v>CHINA</v>
          </cell>
          <cell r="F783">
            <v>17698</v>
          </cell>
          <cell r="G783" t="str">
            <v>=HYPERLINK("http://www.bangkit.com/images/452.jpg","CLICK HERE")</v>
          </cell>
          <cell r="H783">
            <v>3.99</v>
          </cell>
          <cell r="I783">
            <v>3.59</v>
          </cell>
          <cell r="J783">
            <v>3</v>
          </cell>
          <cell r="K783">
            <v>2.2999999999999998</v>
          </cell>
          <cell r="L783">
            <v>1.9</v>
          </cell>
          <cell r="M783">
            <v>1.5</v>
          </cell>
          <cell r="N783">
            <v>1.2</v>
          </cell>
          <cell r="O783" t="str">
            <v>CS-144-24-1</v>
          </cell>
          <cell r="P783">
            <v>30</v>
          </cell>
          <cell r="Q783">
            <v>144</v>
          </cell>
          <cell r="R783">
            <v>22.25</v>
          </cell>
          <cell r="S783">
            <v>14.75</v>
          </cell>
          <cell r="T783">
            <v>13.25</v>
          </cell>
          <cell r="U783" t="str">
            <v>2.516490</v>
          </cell>
          <cell r="V783">
            <v>41.82</v>
          </cell>
          <cell r="W783" t="str">
            <v>20764608004528</v>
          </cell>
          <cell r="X783">
            <v>24</v>
          </cell>
        </row>
        <row r="784">
          <cell r="B784">
            <v>453</v>
          </cell>
          <cell r="C784" t="str">
            <v>BAZIC 5 Pcs. School Kit w/ Zipper Pouch</v>
          </cell>
          <cell r="D784" t="str">
            <v>GEOMETRY - SET</v>
          </cell>
          <cell r="E784" t="str">
            <v>CHINA</v>
          </cell>
          <cell r="F784">
            <v>5740</v>
          </cell>
          <cell r="G784" t="str">
            <v>=HYPERLINK("http://www.bangkit.com/images/453.jpg","CLICK HERE")</v>
          </cell>
          <cell r="H784">
            <v>2.99</v>
          </cell>
          <cell r="I784">
            <v>2.69</v>
          </cell>
          <cell r="J784">
            <v>2.5</v>
          </cell>
          <cell r="K784">
            <v>1.9</v>
          </cell>
          <cell r="L784">
            <v>1.5</v>
          </cell>
          <cell r="M784">
            <v>1.2</v>
          </cell>
          <cell r="N784">
            <v>0.9</v>
          </cell>
          <cell r="O784" t="str">
            <v>CS-144-24-1</v>
          </cell>
          <cell r="P784">
            <v>45</v>
          </cell>
          <cell r="Q784">
            <v>144</v>
          </cell>
          <cell r="R784">
            <v>15.75</v>
          </cell>
          <cell r="S784">
            <v>13.5</v>
          </cell>
          <cell r="T784">
            <v>13.25</v>
          </cell>
          <cell r="U784" t="str">
            <v>1.630370</v>
          </cell>
          <cell r="V784">
            <v>26.12</v>
          </cell>
          <cell r="W784" t="str">
            <v>20764608004535</v>
          </cell>
          <cell r="X784">
            <v>24</v>
          </cell>
        </row>
        <row r="785">
          <cell r="B785">
            <v>501</v>
          </cell>
          <cell r="C785" t="str">
            <v>BAZIC 50 Ct. 4" X 6" Top Bound Spiral Memo Books (2/Pack)</v>
          </cell>
          <cell r="D785" t="str">
            <v>WRITING &amp; MEMO PAD</v>
          </cell>
          <cell r="E785" t="str">
            <v>VIETNAM</v>
          </cell>
          <cell r="F785">
            <v>20279</v>
          </cell>
          <cell r="G785" t="str">
            <v>=HYPERLINK("http://www.bangkit.com/images/501.jpg","CLICK HERE")</v>
          </cell>
          <cell r="H785">
            <v>1.99</v>
          </cell>
          <cell r="I785">
            <v>1.79</v>
          </cell>
          <cell r="J785">
            <v>1.3</v>
          </cell>
          <cell r="K785">
            <v>0.99</v>
          </cell>
          <cell r="L785">
            <v>0.79</v>
          </cell>
          <cell r="M785">
            <v>0.65</v>
          </cell>
          <cell r="N785">
            <v>0.55000000000000004</v>
          </cell>
          <cell r="O785" t="str">
            <v>CS-72-24-1</v>
          </cell>
          <cell r="P785">
            <v>60</v>
          </cell>
          <cell r="Q785">
            <v>72</v>
          </cell>
          <cell r="R785">
            <v>17.5</v>
          </cell>
          <cell r="S785">
            <v>14.5</v>
          </cell>
          <cell r="T785">
            <v>6</v>
          </cell>
          <cell r="U785" t="str">
            <v>0.881080</v>
          </cell>
          <cell r="V785">
            <v>19.52</v>
          </cell>
          <cell r="W785" t="str">
            <v>20764608005013</v>
          </cell>
          <cell r="X785">
            <v>24</v>
          </cell>
        </row>
        <row r="786">
          <cell r="B786">
            <v>503</v>
          </cell>
          <cell r="C786" t="str">
            <v>BAZIC 50 Ct. 3" X 5" Top Bound Spiral Memo Books (4/Pack)</v>
          </cell>
          <cell r="D786" t="str">
            <v>WRITING &amp; MEMO PAD</v>
          </cell>
          <cell r="E786" t="str">
            <v>VIETNAM</v>
          </cell>
          <cell r="F786">
            <v>45042</v>
          </cell>
          <cell r="G786" t="str">
            <v>=HYPERLINK("http://www.bangkit.com/images/503.jpg","CLICK HERE")</v>
          </cell>
          <cell r="H786">
            <v>2.99</v>
          </cell>
          <cell r="I786">
            <v>2.69</v>
          </cell>
          <cell r="J786">
            <v>1.7</v>
          </cell>
          <cell r="K786">
            <v>1.3</v>
          </cell>
          <cell r="L786">
            <v>0.85</v>
          </cell>
          <cell r="M786">
            <v>0.69</v>
          </cell>
          <cell r="N786">
            <v>0.59</v>
          </cell>
          <cell r="O786" t="str">
            <v>CS-72-24-1</v>
          </cell>
          <cell r="P786">
            <v>60</v>
          </cell>
          <cell r="Q786">
            <v>72</v>
          </cell>
          <cell r="R786">
            <v>14.25</v>
          </cell>
          <cell r="S786">
            <v>13.75</v>
          </cell>
          <cell r="T786">
            <v>7.75</v>
          </cell>
          <cell r="U786" t="str">
            <v>0.878770</v>
          </cell>
          <cell r="V786">
            <v>23.96</v>
          </cell>
          <cell r="W786" t="str">
            <v>20764608005037</v>
          </cell>
          <cell r="X786">
            <v>24</v>
          </cell>
        </row>
        <row r="787">
          <cell r="B787">
            <v>504</v>
          </cell>
          <cell r="C787" t="str">
            <v>BAZIC 100 Ct. 3" X 5" Top Bound Poly Spiral Memo Books</v>
          </cell>
          <cell r="D787" t="str">
            <v>WRITING &amp; MEMO PAD</v>
          </cell>
          <cell r="E787" t="str">
            <v>VIETNAM</v>
          </cell>
          <cell r="F787">
            <v>28625</v>
          </cell>
          <cell r="G787" t="str">
            <v>=HYPERLINK("http://www.bangkit.com/images/504.jpg","CLICK HERE")</v>
          </cell>
          <cell r="H787">
            <v>1.99</v>
          </cell>
          <cell r="I787">
            <v>1.79</v>
          </cell>
          <cell r="J787">
            <v>0.8</v>
          </cell>
          <cell r="K787">
            <v>0.59</v>
          </cell>
          <cell r="L787">
            <v>0.49</v>
          </cell>
          <cell r="M787">
            <v>0.39</v>
          </cell>
          <cell r="N787">
            <v>0.28999999999999998</v>
          </cell>
          <cell r="O787" t="str">
            <v>CS-144-24-1</v>
          </cell>
          <cell r="P787">
            <v>60</v>
          </cell>
          <cell r="Q787">
            <v>144</v>
          </cell>
          <cell r="R787">
            <v>20.5</v>
          </cell>
          <cell r="S787">
            <v>14</v>
          </cell>
          <cell r="T787">
            <v>5.5</v>
          </cell>
          <cell r="U787" t="str">
            <v>0.913480</v>
          </cell>
          <cell r="V787">
            <v>22.6</v>
          </cell>
          <cell r="W787" t="str">
            <v>20764608005044</v>
          </cell>
          <cell r="X787">
            <v>24</v>
          </cell>
        </row>
        <row r="788">
          <cell r="B788">
            <v>5054</v>
          </cell>
          <cell r="C788" t="str">
            <v>BAZIC 80 Ct. 4.5" x 3.25" Mini Marble Composition Book (2/Pack)</v>
          </cell>
          <cell r="D788" t="str">
            <v>NOTEBOOK &amp; FILLER</v>
          </cell>
          <cell r="E788" t="str">
            <v>INDONESIA</v>
          </cell>
          <cell r="F788">
            <v>59233</v>
          </cell>
          <cell r="G788" t="str">
            <v>=HYPERLINK("http://www.bangkit.com/images/5054.jpg","CLICK HERE")</v>
          </cell>
          <cell r="H788">
            <v>1.99</v>
          </cell>
          <cell r="I788">
            <v>1.79</v>
          </cell>
          <cell r="J788">
            <v>1.2</v>
          </cell>
          <cell r="K788">
            <v>0.89</v>
          </cell>
          <cell r="L788">
            <v>0.75</v>
          </cell>
          <cell r="M788">
            <v>0.59</v>
          </cell>
          <cell r="N788">
            <v>0.49</v>
          </cell>
          <cell r="O788" t="str">
            <v>CS-72-24-1</v>
          </cell>
          <cell r="P788">
            <v>90</v>
          </cell>
          <cell r="Q788">
            <v>72</v>
          </cell>
          <cell r="R788">
            <v>12.5</v>
          </cell>
          <cell r="S788">
            <v>10.25</v>
          </cell>
          <cell r="T788">
            <v>8.5</v>
          </cell>
          <cell r="U788" t="str">
            <v>0.630250</v>
          </cell>
          <cell r="V788">
            <v>17.22</v>
          </cell>
          <cell r="W788" t="str">
            <v>20764608050549</v>
          </cell>
          <cell r="X788">
            <v>24</v>
          </cell>
        </row>
        <row r="789">
          <cell r="B789">
            <v>5074</v>
          </cell>
          <cell r="C789" t="str">
            <v>BAZIC 50 Sets 7 1/2" x 2 3/4" 2-Part Carbonless Cash or Rent Receipt Book</v>
          </cell>
          <cell r="D789" t="str">
            <v>BUSINESS FORM</v>
          </cell>
          <cell r="E789" t="str">
            <v>CHINA</v>
          </cell>
          <cell r="F789">
            <v>74498</v>
          </cell>
          <cell r="G789" t="str">
            <v>=HYPERLINK("http://www.bangkit.com/images/5074.jpg","CLICK HERE")</v>
          </cell>
          <cell r="H789">
            <v>1.99</v>
          </cell>
          <cell r="I789">
            <v>1.79</v>
          </cell>
          <cell r="J789">
            <v>1.1499999999999999</v>
          </cell>
          <cell r="K789">
            <v>0.85</v>
          </cell>
          <cell r="L789">
            <v>0.69</v>
          </cell>
          <cell r="M789">
            <v>0.55000000000000004</v>
          </cell>
          <cell r="N789">
            <v>0.45</v>
          </cell>
          <cell r="O789" t="str">
            <v>CS-144-24-1</v>
          </cell>
          <cell r="P789">
            <v>50</v>
          </cell>
          <cell r="Q789">
            <v>144</v>
          </cell>
          <cell r="R789">
            <v>19.25</v>
          </cell>
          <cell r="S789">
            <v>10</v>
          </cell>
          <cell r="T789">
            <v>8.5</v>
          </cell>
          <cell r="U789" t="str">
            <v>0.946900</v>
          </cell>
          <cell r="V789">
            <v>29.08</v>
          </cell>
          <cell r="W789" t="str">
            <v>20764608050747</v>
          </cell>
          <cell r="X789">
            <v>24</v>
          </cell>
        </row>
        <row r="790">
          <cell r="B790">
            <v>5075</v>
          </cell>
          <cell r="C790" t="str">
            <v>BAZIC 50 Sets 5 9/16" x 8 7/16" 2-Part Carbonless Sales Order Book</v>
          </cell>
          <cell r="D790" t="str">
            <v>BUSINESS FORM</v>
          </cell>
          <cell r="E790" t="str">
            <v>CHINA</v>
          </cell>
          <cell r="F790">
            <v>50573</v>
          </cell>
          <cell r="G790" t="str">
            <v>=HYPERLINK("http://www.bangkit.com/images/5075.jpg","CLICK HERE")</v>
          </cell>
          <cell r="H790">
            <v>3.99</v>
          </cell>
          <cell r="I790">
            <v>3.59</v>
          </cell>
          <cell r="J790">
            <v>1.95</v>
          </cell>
          <cell r="K790">
            <v>1.5</v>
          </cell>
          <cell r="L790">
            <v>1.3</v>
          </cell>
          <cell r="M790">
            <v>1</v>
          </cell>
          <cell r="N790">
            <v>0.8</v>
          </cell>
          <cell r="O790" t="str">
            <v>CS-72-24-1</v>
          </cell>
          <cell r="P790">
            <v>50</v>
          </cell>
          <cell r="Q790">
            <v>72</v>
          </cell>
          <cell r="R790">
            <v>19.25</v>
          </cell>
          <cell r="S790">
            <v>10.25</v>
          </cell>
          <cell r="T790">
            <v>9.25</v>
          </cell>
          <cell r="U790" t="str">
            <v>1.056220</v>
          </cell>
          <cell r="V790">
            <v>33.22</v>
          </cell>
          <cell r="W790" t="str">
            <v>20764608050754</v>
          </cell>
          <cell r="X790">
            <v>24</v>
          </cell>
        </row>
        <row r="791">
          <cell r="B791">
            <v>5076</v>
          </cell>
          <cell r="C791" t="str">
            <v>BAZIC 50 Sets 5 9/16" x 8 7/16" 2-Part Carbonless Invoice Book</v>
          </cell>
          <cell r="D791" t="str">
            <v>BUSINESS FORM</v>
          </cell>
          <cell r="E791" t="str">
            <v>CHINA</v>
          </cell>
          <cell r="F791">
            <v>24415</v>
          </cell>
          <cell r="G791" t="str">
            <v>=HYPERLINK("http://www.bangkit.com/images/5076.jpg","CLICK HERE")</v>
          </cell>
          <cell r="H791">
            <v>3.99</v>
          </cell>
          <cell r="I791">
            <v>3.59</v>
          </cell>
          <cell r="J791">
            <v>1.95</v>
          </cell>
          <cell r="K791">
            <v>1.5</v>
          </cell>
          <cell r="L791">
            <v>1.3</v>
          </cell>
          <cell r="M791">
            <v>1</v>
          </cell>
          <cell r="N791">
            <v>0.8</v>
          </cell>
          <cell r="O791" t="str">
            <v>CS-72-24-1</v>
          </cell>
          <cell r="P791">
            <v>50</v>
          </cell>
          <cell r="Q791">
            <v>72</v>
          </cell>
          <cell r="R791">
            <v>19.25</v>
          </cell>
          <cell r="S791">
            <v>10.25</v>
          </cell>
          <cell r="T791">
            <v>9.25</v>
          </cell>
          <cell r="U791" t="str">
            <v>1.056220</v>
          </cell>
          <cell r="V791">
            <v>32.74</v>
          </cell>
          <cell r="W791" t="str">
            <v>20764608050761</v>
          </cell>
          <cell r="X791">
            <v>24</v>
          </cell>
        </row>
        <row r="792">
          <cell r="B792">
            <v>5082</v>
          </cell>
          <cell r="C792" t="str">
            <v>BAZIC 50 Sets 3 11/32" x 5 5/8" 2-Part Carbonless General Purpose Sales Book</v>
          </cell>
          <cell r="D792" t="str">
            <v>BUSINESS FORM</v>
          </cell>
          <cell r="E792" t="str">
            <v>CHINA</v>
          </cell>
          <cell r="F792">
            <v>44817</v>
          </cell>
          <cell r="G792" t="str">
            <v>=HYPERLINK("http://www.bangkit.com/images/5082.jpg","CLICK HERE")</v>
          </cell>
          <cell r="H792">
            <v>1.99</v>
          </cell>
          <cell r="I792">
            <v>1.79</v>
          </cell>
          <cell r="J792">
            <v>1</v>
          </cell>
          <cell r="K792">
            <v>0.75</v>
          </cell>
          <cell r="L792">
            <v>0.59</v>
          </cell>
          <cell r="M792">
            <v>0.49</v>
          </cell>
          <cell r="N792">
            <v>0.39</v>
          </cell>
          <cell r="O792" t="str">
            <v>CS-144-24-1</v>
          </cell>
          <cell r="P792">
            <v>55</v>
          </cell>
          <cell r="Q792">
            <v>144</v>
          </cell>
          <cell r="R792">
            <v>22</v>
          </cell>
          <cell r="S792">
            <v>9.75</v>
          </cell>
          <cell r="T792">
            <v>6.75</v>
          </cell>
          <cell r="U792" t="str">
            <v>0.837890</v>
          </cell>
          <cell r="V792">
            <v>25.68</v>
          </cell>
          <cell r="W792" t="str">
            <v>20764608050822</v>
          </cell>
          <cell r="X792">
            <v>24</v>
          </cell>
        </row>
        <row r="793">
          <cell r="B793">
            <v>5093</v>
          </cell>
          <cell r="C793" t="str">
            <v>BAZIC 17" Red Classic Backpack</v>
          </cell>
          <cell r="D793" t="str">
            <v>DISCONTINUE</v>
          </cell>
          <cell r="E793" t="str">
            <v>INDIA</v>
          </cell>
          <cell r="F793">
            <v>0</v>
          </cell>
          <cell r="G793" t="str">
            <v>=HYPERLINK("http://www.bangkit.com/images/5093.jpg","CLICK HERE")</v>
          </cell>
          <cell r="H793">
            <v>1.49</v>
          </cell>
          <cell r="I793">
            <v>1.39</v>
          </cell>
          <cell r="J793">
            <v>1</v>
          </cell>
          <cell r="K793">
            <v>0.75</v>
          </cell>
          <cell r="L793">
            <v>0.59</v>
          </cell>
          <cell r="M793">
            <v>0.49</v>
          </cell>
          <cell r="N793">
            <v>0.39</v>
          </cell>
          <cell r="O793" t="str">
            <v>CS-72-24-1</v>
          </cell>
          <cell r="P793">
            <v>76</v>
          </cell>
          <cell r="Q793">
            <v>72</v>
          </cell>
          <cell r="R793">
            <v>13</v>
          </cell>
          <cell r="S793">
            <v>10</v>
          </cell>
          <cell r="T793">
            <v>8.5</v>
          </cell>
          <cell r="U793" t="str">
            <v>0.639470</v>
          </cell>
          <cell r="V793">
            <v>26</v>
          </cell>
          <cell r="W793" t="str">
            <v>20764608050938</v>
          </cell>
          <cell r="X793">
            <v>24</v>
          </cell>
        </row>
        <row r="794">
          <cell r="B794">
            <v>5094</v>
          </cell>
          <cell r="C794" t="str">
            <v>BAZIC 17" Green Classic Backpack</v>
          </cell>
          <cell r="D794" t="str">
            <v>DISCONTINUE</v>
          </cell>
          <cell r="E794" t="str">
            <v>INDIA</v>
          </cell>
          <cell r="F794">
            <v>0</v>
          </cell>
          <cell r="G794" t="str">
            <v>=HYPERLINK("http://www.bangkit.com/images/5094.jpg","CLICK HERE")</v>
          </cell>
          <cell r="H794">
            <v>1.49</v>
          </cell>
          <cell r="I794">
            <v>1.39</v>
          </cell>
          <cell r="J794">
            <v>1</v>
          </cell>
          <cell r="K794">
            <v>0.75</v>
          </cell>
          <cell r="L794">
            <v>0.59</v>
          </cell>
          <cell r="M794">
            <v>0.49</v>
          </cell>
          <cell r="N794">
            <v>0.39</v>
          </cell>
          <cell r="O794" t="str">
            <v>CS-72-24-1</v>
          </cell>
          <cell r="P794">
            <v>76</v>
          </cell>
          <cell r="Q794">
            <v>72</v>
          </cell>
          <cell r="R794">
            <v>13.5</v>
          </cell>
          <cell r="S794">
            <v>10</v>
          </cell>
          <cell r="T794">
            <v>8.5</v>
          </cell>
          <cell r="U794" t="str">
            <v>0.664060</v>
          </cell>
          <cell r="V794">
            <v>26.08</v>
          </cell>
          <cell r="W794" t="str">
            <v>20764608050945</v>
          </cell>
          <cell r="X794">
            <v>24</v>
          </cell>
        </row>
        <row r="795">
          <cell r="B795">
            <v>5095</v>
          </cell>
          <cell r="C795" t="str">
            <v>BAZIC 17" Lime Green Classic Backpack</v>
          </cell>
          <cell r="D795" t="str">
            <v>DISCONTINUE</v>
          </cell>
          <cell r="E795" t="str">
            <v>INDIA</v>
          </cell>
          <cell r="F795">
            <v>0</v>
          </cell>
          <cell r="G795" t="str">
            <v>=HYPERLINK("http://www.bangkit.com/images/5095.jpg","CLICK HERE")</v>
          </cell>
          <cell r="H795">
            <v>1.49</v>
          </cell>
          <cell r="I795">
            <v>1.39</v>
          </cell>
          <cell r="J795">
            <v>1</v>
          </cell>
          <cell r="K795">
            <v>0.75</v>
          </cell>
          <cell r="L795">
            <v>0.59</v>
          </cell>
          <cell r="M795">
            <v>0.49</v>
          </cell>
          <cell r="N795">
            <v>0.39</v>
          </cell>
          <cell r="O795" t="str">
            <v>CS-72-24-1</v>
          </cell>
          <cell r="P795">
            <v>76</v>
          </cell>
          <cell r="Q795">
            <v>72</v>
          </cell>
          <cell r="R795">
            <v>13.5</v>
          </cell>
          <cell r="S795">
            <v>11</v>
          </cell>
          <cell r="T795">
            <v>9</v>
          </cell>
          <cell r="U795" t="str">
            <v>0.773440</v>
          </cell>
          <cell r="V795">
            <v>25.94</v>
          </cell>
          <cell r="W795" t="str">
            <v>20764608050952</v>
          </cell>
          <cell r="X795">
            <v>24</v>
          </cell>
        </row>
        <row r="796">
          <cell r="B796">
            <v>5096</v>
          </cell>
          <cell r="C796" t="str">
            <v>BAZIC 20 Ct. 8.5" x 7" Manila Cover Composition Book</v>
          </cell>
          <cell r="D796" t="str">
            <v>NOTEBOOK &amp; FILLER</v>
          </cell>
          <cell r="E796" t="str">
            <v>INDIA</v>
          </cell>
          <cell r="F796">
            <v>58353</v>
          </cell>
          <cell r="G796" t="str">
            <v>=HYPERLINK("http://www.bangkit.com/images/5096.jpg","CLICK HERE")</v>
          </cell>
          <cell r="H796">
            <v>1.99</v>
          </cell>
          <cell r="I796">
            <v>1.79</v>
          </cell>
          <cell r="J796">
            <v>0.75</v>
          </cell>
          <cell r="K796">
            <v>0.55000000000000004</v>
          </cell>
          <cell r="L796">
            <v>0.45</v>
          </cell>
          <cell r="M796">
            <v>0.35</v>
          </cell>
          <cell r="N796">
            <v>0.28999999999999998</v>
          </cell>
          <cell r="O796" t="str">
            <v>CS-288-24-1</v>
          </cell>
          <cell r="P796">
            <v>52</v>
          </cell>
          <cell r="Q796">
            <v>288</v>
          </cell>
          <cell r="R796">
            <v>22.5</v>
          </cell>
          <cell r="S796">
            <v>11</v>
          </cell>
          <cell r="T796">
            <v>9.5</v>
          </cell>
          <cell r="U796" t="str">
            <v>1.360680</v>
          </cell>
          <cell r="V796">
            <v>40.06</v>
          </cell>
          <cell r="W796" t="str">
            <v>20764608050969</v>
          </cell>
          <cell r="X796">
            <v>24</v>
          </cell>
        </row>
        <row r="797">
          <cell r="B797">
            <v>5100</v>
          </cell>
          <cell r="C797" t="str">
            <v>BAZIC 50 Ct. 3" X 3" Yellow Sticky Notes (4/Pack)</v>
          </cell>
          <cell r="D797" t="str">
            <v>STICKY NOTES - PADS</v>
          </cell>
          <cell r="E797" t="str">
            <v>CHINA</v>
          </cell>
          <cell r="F797">
            <v>26274</v>
          </cell>
          <cell r="G797" t="str">
            <v>=HYPERLINK("http://www.bangkit.com/images/5100.jpg","CLICK HERE")</v>
          </cell>
          <cell r="H797">
            <v>1.99</v>
          </cell>
          <cell r="I797">
            <v>1.79</v>
          </cell>
          <cell r="J797">
            <v>1.3</v>
          </cell>
          <cell r="K797">
            <v>0.99</v>
          </cell>
          <cell r="L797">
            <v>0.79</v>
          </cell>
          <cell r="M797">
            <v>0.65</v>
          </cell>
          <cell r="N797">
            <v>0.55000000000000004</v>
          </cell>
          <cell r="O797" t="str">
            <v>CS-144-24-1</v>
          </cell>
          <cell r="P797">
            <v>30</v>
          </cell>
          <cell r="Q797">
            <v>144</v>
          </cell>
          <cell r="R797">
            <v>24.5</v>
          </cell>
          <cell r="S797">
            <v>12.75</v>
          </cell>
          <cell r="T797">
            <v>10.5</v>
          </cell>
          <cell r="U797" t="str">
            <v>1.898110</v>
          </cell>
          <cell r="V797">
            <v>35.08</v>
          </cell>
          <cell r="W797" t="str">
            <v>20764608051003</v>
          </cell>
          <cell r="X797">
            <v>24</v>
          </cell>
        </row>
        <row r="798">
          <cell r="B798">
            <v>5101</v>
          </cell>
          <cell r="C798" t="str">
            <v>BAZIC 40 Ct. 3" X 3" Lined Sticky Notes (3/Pack)</v>
          </cell>
          <cell r="D798" t="str">
            <v>STICKY NOTES - PADS</v>
          </cell>
          <cell r="E798" t="str">
            <v>CHINA</v>
          </cell>
          <cell r="F798">
            <v>12206</v>
          </cell>
          <cell r="G798" t="str">
            <v>=HYPERLINK("http://www.bangkit.com/images/5101.jpg","CLICK HERE")</v>
          </cell>
          <cell r="H798">
            <v>1.99</v>
          </cell>
          <cell r="I798">
            <v>1.79</v>
          </cell>
          <cell r="J798">
            <v>1.3</v>
          </cell>
          <cell r="K798">
            <v>0.99</v>
          </cell>
          <cell r="L798">
            <v>0.79</v>
          </cell>
          <cell r="M798">
            <v>0.65</v>
          </cell>
          <cell r="N798">
            <v>0.55000000000000004</v>
          </cell>
          <cell r="O798" t="str">
            <v>CS-144-24-1</v>
          </cell>
          <cell r="P798">
            <v>50</v>
          </cell>
          <cell r="Q798">
            <v>144</v>
          </cell>
          <cell r="R798">
            <v>16.5</v>
          </cell>
          <cell r="S798">
            <v>15</v>
          </cell>
          <cell r="T798">
            <v>10</v>
          </cell>
          <cell r="U798" t="str">
            <v>1.432290</v>
          </cell>
          <cell r="V798">
            <v>23.16</v>
          </cell>
          <cell r="W798" t="str">
            <v>20764608051010</v>
          </cell>
          <cell r="X798">
            <v>24</v>
          </cell>
        </row>
        <row r="799">
          <cell r="B799">
            <v>5102</v>
          </cell>
          <cell r="C799" t="str">
            <v>BAZIC 50 Ct. 3" X 3" Sticky Notes (4/Pack)</v>
          </cell>
          <cell r="D799" t="str">
            <v>STICKY NOTES - PADS</v>
          </cell>
          <cell r="E799" t="str">
            <v>CHINA</v>
          </cell>
          <cell r="F799">
            <v>22162</v>
          </cell>
          <cell r="G799" t="str">
            <v>=HYPERLINK("http://www.bangkit.com/images/5102.jpg","CLICK HERE")</v>
          </cell>
          <cell r="H799">
            <v>1.99</v>
          </cell>
          <cell r="I799">
            <v>1.79</v>
          </cell>
          <cell r="J799">
            <v>1.3</v>
          </cell>
          <cell r="K799">
            <v>0.99</v>
          </cell>
          <cell r="L799">
            <v>0.79</v>
          </cell>
          <cell r="M799">
            <v>0.65</v>
          </cell>
          <cell r="N799">
            <v>0.55000000000000004</v>
          </cell>
          <cell r="O799" t="str">
            <v>CS-144-24-1</v>
          </cell>
          <cell r="P799">
            <v>30</v>
          </cell>
          <cell r="Q799">
            <v>144</v>
          </cell>
          <cell r="R799">
            <v>24.25</v>
          </cell>
          <cell r="S799">
            <v>13</v>
          </cell>
          <cell r="T799">
            <v>10.5</v>
          </cell>
          <cell r="U799" t="str">
            <v>1.915580</v>
          </cell>
          <cell r="V799">
            <v>35.1</v>
          </cell>
          <cell r="W799" t="str">
            <v>20764608051027</v>
          </cell>
          <cell r="X799">
            <v>24</v>
          </cell>
        </row>
        <row r="800">
          <cell r="B800">
            <v>5103</v>
          </cell>
          <cell r="C800" t="str">
            <v>BAZIC 40 Ct. 3" X 3" Neon Sticky Notes (4/Pack)</v>
          </cell>
          <cell r="D800" t="str">
            <v>STICKY NOTES - PADS</v>
          </cell>
          <cell r="E800" t="str">
            <v>CHINA</v>
          </cell>
          <cell r="F800">
            <v>73114</v>
          </cell>
          <cell r="G800" t="str">
            <v>=HYPERLINK("http://www.bangkit.com/images/5103.jpg","CLICK HERE")</v>
          </cell>
          <cell r="H800">
            <v>1.99</v>
          </cell>
          <cell r="I800">
            <v>1.79</v>
          </cell>
          <cell r="J800">
            <v>1.3</v>
          </cell>
          <cell r="K800">
            <v>0.99</v>
          </cell>
          <cell r="L800">
            <v>0.79</v>
          </cell>
          <cell r="M800">
            <v>0.65</v>
          </cell>
          <cell r="N800">
            <v>0.55000000000000004</v>
          </cell>
          <cell r="O800" t="str">
            <v>CS-144-24-1</v>
          </cell>
          <cell r="P800">
            <v>36</v>
          </cell>
          <cell r="Q800">
            <v>144</v>
          </cell>
          <cell r="R800">
            <v>24.75</v>
          </cell>
          <cell r="S800">
            <v>11</v>
          </cell>
          <cell r="T800">
            <v>10.5</v>
          </cell>
          <cell r="U800" t="str">
            <v>1.654300</v>
          </cell>
          <cell r="V800">
            <v>29.14</v>
          </cell>
          <cell r="W800" t="str">
            <v>20764608051034</v>
          </cell>
          <cell r="X800">
            <v>24</v>
          </cell>
        </row>
        <row r="801">
          <cell r="B801">
            <v>5104</v>
          </cell>
          <cell r="C801" t="str">
            <v>BAZIC 100 Ct. 3" X 3" Yellow Sticky Notes</v>
          </cell>
          <cell r="D801" t="str">
            <v>STICKY NOTES - PADS</v>
          </cell>
          <cell r="E801" t="str">
            <v>CHINA</v>
          </cell>
          <cell r="F801">
            <v>26468</v>
          </cell>
          <cell r="G801" t="str">
            <v>=HYPERLINK("http://www.bangkit.com/images/5104.jpg","CLICK HERE")</v>
          </cell>
          <cell r="H801">
            <v>0.99</v>
          </cell>
          <cell r="I801">
            <v>0.89</v>
          </cell>
          <cell r="J801">
            <v>0.6</v>
          </cell>
          <cell r="K801">
            <v>0.45</v>
          </cell>
          <cell r="L801">
            <v>0.35</v>
          </cell>
          <cell r="M801">
            <v>0.28999999999999998</v>
          </cell>
          <cell r="N801">
            <v>0.25</v>
          </cell>
          <cell r="O801" t="str">
            <v>CS-288-24-1</v>
          </cell>
          <cell r="P801">
            <v>42</v>
          </cell>
          <cell r="Q801">
            <v>288</v>
          </cell>
          <cell r="R801">
            <v>15.25</v>
          </cell>
          <cell r="S801">
            <v>14</v>
          </cell>
          <cell r="T801">
            <v>9.5</v>
          </cell>
          <cell r="U801" t="str">
            <v>1.173760</v>
          </cell>
          <cell r="V801">
            <v>31.5</v>
          </cell>
          <cell r="W801" t="str">
            <v>20764608051041</v>
          </cell>
          <cell r="X801">
            <v>24</v>
          </cell>
        </row>
        <row r="802">
          <cell r="B802">
            <v>5105</v>
          </cell>
          <cell r="C802" t="str">
            <v>BAZIC 100 Ct. 3" X 3" Sticky Notes</v>
          </cell>
          <cell r="D802" t="str">
            <v>STICKY NOTES - PADS</v>
          </cell>
          <cell r="E802" t="str">
            <v>CHINA</v>
          </cell>
          <cell r="F802">
            <v>14712</v>
          </cell>
          <cell r="G802" t="str">
            <v>=HYPERLINK("http://www.bangkit.com/images/5105.jpg","CLICK HERE")</v>
          </cell>
          <cell r="H802">
            <v>0.99</v>
          </cell>
          <cell r="I802">
            <v>0.89</v>
          </cell>
          <cell r="J802">
            <v>0.6</v>
          </cell>
          <cell r="K802">
            <v>0.45</v>
          </cell>
          <cell r="L802">
            <v>0.35</v>
          </cell>
          <cell r="M802">
            <v>0.28999999999999998</v>
          </cell>
          <cell r="N802">
            <v>0.25</v>
          </cell>
          <cell r="O802" t="str">
            <v>CS-288-24-1</v>
          </cell>
          <cell r="P802">
            <v>54</v>
          </cell>
          <cell r="Q802">
            <v>288</v>
          </cell>
          <cell r="R802">
            <v>15.25</v>
          </cell>
          <cell r="S802">
            <v>14</v>
          </cell>
          <cell r="T802">
            <v>9.5</v>
          </cell>
          <cell r="U802" t="str">
            <v>1.173760</v>
          </cell>
          <cell r="V802">
            <v>31.48</v>
          </cell>
          <cell r="W802" t="str">
            <v>20764608051058</v>
          </cell>
          <cell r="X802">
            <v>24</v>
          </cell>
        </row>
        <row r="803">
          <cell r="B803">
            <v>5106</v>
          </cell>
          <cell r="C803" t="str">
            <v>BAZIC 80 Ct. 3" X 3" Neon Sticky Notes</v>
          </cell>
          <cell r="D803" t="str">
            <v>STICKY NOTES - PADS</v>
          </cell>
          <cell r="E803" t="str">
            <v>CHINA</v>
          </cell>
          <cell r="F803">
            <v>25347</v>
          </cell>
          <cell r="G803" t="str">
            <v>=HYPERLINK("http://www.bangkit.com/images/5106.jpg","CLICK HERE")</v>
          </cell>
          <cell r="H803">
            <v>0.99</v>
          </cell>
          <cell r="I803">
            <v>0.89</v>
          </cell>
          <cell r="J803">
            <v>0.6</v>
          </cell>
          <cell r="K803">
            <v>0.45</v>
          </cell>
          <cell r="L803">
            <v>0.35</v>
          </cell>
          <cell r="M803">
            <v>0.28999999999999998</v>
          </cell>
          <cell r="N803">
            <v>0.25</v>
          </cell>
          <cell r="O803" t="str">
            <v>CS-288-24-1</v>
          </cell>
          <cell r="P803">
            <v>48</v>
          </cell>
          <cell r="Q803">
            <v>288</v>
          </cell>
          <cell r="R803">
            <v>15</v>
          </cell>
          <cell r="S803">
            <v>14</v>
          </cell>
          <cell r="T803">
            <v>8</v>
          </cell>
          <cell r="U803" t="str">
            <v>0.972220</v>
          </cell>
          <cell r="V803">
            <v>25.86</v>
          </cell>
          <cell r="W803" t="str">
            <v>20764608051065</v>
          </cell>
          <cell r="X803">
            <v>24</v>
          </cell>
        </row>
        <row r="804">
          <cell r="B804">
            <v>5108</v>
          </cell>
          <cell r="C804" t="str">
            <v>BAZIC 70 Ct. 3" X 3" Neon Lined Sticky Notes</v>
          </cell>
          <cell r="D804" t="str">
            <v>STICKY NOTES - PADS</v>
          </cell>
          <cell r="E804" t="str">
            <v>CHINA</v>
          </cell>
          <cell r="F804">
            <v>52420</v>
          </cell>
          <cell r="G804" t="str">
            <v>=HYPERLINK("http://www.bangkit.com/images/5108.jpg","CLICK HERE")</v>
          </cell>
          <cell r="H804">
            <v>1.99</v>
          </cell>
          <cell r="I804">
            <v>1.79</v>
          </cell>
          <cell r="J804">
            <v>0.75</v>
          </cell>
          <cell r="K804">
            <v>0.55000000000000004</v>
          </cell>
          <cell r="L804">
            <v>0.45</v>
          </cell>
          <cell r="M804">
            <v>0.35</v>
          </cell>
          <cell r="N804">
            <v>0.28999999999999998</v>
          </cell>
          <cell r="O804" t="str">
            <v>CS-288-24-1</v>
          </cell>
          <cell r="P804">
            <v>48</v>
          </cell>
          <cell r="Q804">
            <v>288</v>
          </cell>
          <cell r="R804">
            <v>15</v>
          </cell>
          <cell r="S804">
            <v>14</v>
          </cell>
          <cell r="T804">
            <v>7.5</v>
          </cell>
          <cell r="U804" t="str">
            <v>0.911460</v>
          </cell>
          <cell r="V804">
            <v>22.98</v>
          </cell>
          <cell r="W804" t="str">
            <v>20764608051089</v>
          </cell>
          <cell r="X804">
            <v>24</v>
          </cell>
        </row>
        <row r="805">
          <cell r="B805">
            <v>5112</v>
          </cell>
          <cell r="C805" t="str">
            <v>BAZIC 100 Ct. 3" X 5" Sticky Notes</v>
          </cell>
          <cell r="D805" t="str">
            <v>STICKY NOTES - PADS</v>
          </cell>
          <cell r="E805" t="str">
            <v>CHINA</v>
          </cell>
          <cell r="F805">
            <v>20275</v>
          </cell>
          <cell r="G805" t="str">
            <v>=HYPERLINK("http://www.bangkit.com/images/5112.jpg","CLICK HERE")</v>
          </cell>
          <cell r="H805">
            <v>1.99</v>
          </cell>
          <cell r="I805">
            <v>1.79</v>
          </cell>
          <cell r="J805">
            <v>1</v>
          </cell>
          <cell r="K805">
            <v>0.75</v>
          </cell>
          <cell r="L805">
            <v>0.59</v>
          </cell>
          <cell r="M805">
            <v>0.49</v>
          </cell>
          <cell r="N805">
            <v>0.39</v>
          </cell>
          <cell r="O805" t="str">
            <v>CS-144-24-1</v>
          </cell>
          <cell r="P805">
            <v>50</v>
          </cell>
          <cell r="Q805">
            <v>144</v>
          </cell>
          <cell r="R805">
            <v>15.25</v>
          </cell>
          <cell r="S805">
            <v>11.75</v>
          </cell>
          <cell r="T805">
            <v>10.25</v>
          </cell>
          <cell r="U805" t="str">
            <v>1.062890</v>
          </cell>
          <cell r="V805">
            <v>26.08</v>
          </cell>
          <cell r="W805" t="str">
            <v>20764608051126</v>
          </cell>
          <cell r="X805">
            <v>24</v>
          </cell>
        </row>
        <row r="806">
          <cell r="B806">
            <v>5113</v>
          </cell>
          <cell r="C806" t="str">
            <v>BAZIC 70 Ct. 3" X 5" Neon Sticky Notes</v>
          </cell>
          <cell r="D806" t="str">
            <v>STICKY NOTES - PADS</v>
          </cell>
          <cell r="E806" t="str">
            <v>CHINA</v>
          </cell>
          <cell r="F806">
            <v>17424</v>
          </cell>
          <cell r="G806" t="str">
            <v>=HYPERLINK("http://www.bangkit.com/images/5113.jpg","CLICK HERE")</v>
          </cell>
          <cell r="H806">
            <v>1.99</v>
          </cell>
          <cell r="I806">
            <v>1.79</v>
          </cell>
          <cell r="J806">
            <v>1</v>
          </cell>
          <cell r="K806">
            <v>0.75</v>
          </cell>
          <cell r="L806">
            <v>0.59</v>
          </cell>
          <cell r="M806">
            <v>0.49</v>
          </cell>
          <cell r="N806">
            <v>0.39</v>
          </cell>
          <cell r="O806" t="str">
            <v>CS-144-24-1</v>
          </cell>
          <cell r="P806">
            <v>70</v>
          </cell>
          <cell r="Q806">
            <v>144</v>
          </cell>
          <cell r="R806">
            <v>15.25</v>
          </cell>
          <cell r="S806">
            <v>11</v>
          </cell>
          <cell r="T806">
            <v>7.25</v>
          </cell>
          <cell r="U806" t="str">
            <v>0.703810</v>
          </cell>
          <cell r="V806">
            <v>18.760000000000002</v>
          </cell>
          <cell r="W806" t="str">
            <v>20764608051133</v>
          </cell>
          <cell r="X806">
            <v>24</v>
          </cell>
        </row>
        <row r="807">
          <cell r="B807">
            <v>5114</v>
          </cell>
          <cell r="C807" t="str">
            <v>BAZIC 70 Ct. 3" X 5" Neon Lined Sticky Notes</v>
          </cell>
          <cell r="D807" t="str">
            <v>STICKY NOTES - PADS</v>
          </cell>
          <cell r="E807" t="str">
            <v>CHINA</v>
          </cell>
          <cell r="F807">
            <v>8688</v>
          </cell>
          <cell r="G807" t="str">
            <v>=HYPERLINK("http://www.bangkit.com/images/5114.jpg","CLICK HERE")</v>
          </cell>
          <cell r="H807">
            <v>1.99</v>
          </cell>
          <cell r="I807">
            <v>1.79</v>
          </cell>
          <cell r="J807">
            <v>1.1499999999999999</v>
          </cell>
          <cell r="K807">
            <v>0.85</v>
          </cell>
          <cell r="L807">
            <v>0.69</v>
          </cell>
          <cell r="M807">
            <v>0.55000000000000004</v>
          </cell>
          <cell r="N807">
            <v>0.45</v>
          </cell>
          <cell r="O807" t="str">
            <v>CS-144-24-1</v>
          </cell>
          <cell r="P807">
            <v>70</v>
          </cell>
          <cell r="Q807">
            <v>144</v>
          </cell>
          <cell r="R807">
            <v>15</v>
          </cell>
          <cell r="S807">
            <v>11</v>
          </cell>
          <cell r="T807">
            <v>7.5</v>
          </cell>
          <cell r="U807" t="str">
            <v>0.716150</v>
          </cell>
          <cell r="V807">
            <v>18.78</v>
          </cell>
          <cell r="W807" t="str">
            <v>20764608051140</v>
          </cell>
          <cell r="X807">
            <v>24</v>
          </cell>
        </row>
        <row r="808">
          <cell r="B808">
            <v>5121</v>
          </cell>
          <cell r="C808" t="str">
            <v>BAZIC 50 Ct. 4" X 6" Lined Sticky Notes</v>
          </cell>
          <cell r="D808" t="str">
            <v>STICKY NOTES - PADS</v>
          </cell>
          <cell r="E808" t="str">
            <v>CHINA</v>
          </cell>
          <cell r="F808">
            <v>17148</v>
          </cell>
          <cell r="G808" t="str">
            <v>=HYPERLINK("http://www.bangkit.com/images/5121.jpg","CLICK HERE")</v>
          </cell>
          <cell r="H808">
            <v>1.99</v>
          </cell>
          <cell r="I808">
            <v>1.79</v>
          </cell>
          <cell r="J808">
            <v>1</v>
          </cell>
          <cell r="K808">
            <v>0.75</v>
          </cell>
          <cell r="L808">
            <v>0.59</v>
          </cell>
          <cell r="M808">
            <v>0.49</v>
          </cell>
          <cell r="N808">
            <v>0.39</v>
          </cell>
          <cell r="O808" t="str">
            <v>CS-144-24-1</v>
          </cell>
          <cell r="P808">
            <v>98</v>
          </cell>
          <cell r="Q808">
            <v>144</v>
          </cell>
          <cell r="R808">
            <v>13</v>
          </cell>
          <cell r="S808">
            <v>9.75</v>
          </cell>
          <cell r="T808">
            <v>9.5</v>
          </cell>
          <cell r="U808" t="str">
            <v>0.696830</v>
          </cell>
          <cell r="V808">
            <v>21.34</v>
          </cell>
          <cell r="W808" t="str">
            <v>20764608051218</v>
          </cell>
          <cell r="X808">
            <v>24</v>
          </cell>
        </row>
        <row r="809">
          <cell r="B809">
            <v>5122</v>
          </cell>
          <cell r="C809" t="str">
            <v>BAZIC 50 Ct. 4" X 6" Neon Lined Sticky Notes</v>
          </cell>
          <cell r="D809" t="str">
            <v>STICKY NOTES - PADS</v>
          </cell>
          <cell r="E809" t="str">
            <v>CHINA</v>
          </cell>
          <cell r="F809">
            <v>13328</v>
          </cell>
          <cell r="G809" t="str">
            <v>=HYPERLINK("http://www.bangkit.com/images/5122.jpg","CLICK HERE")</v>
          </cell>
          <cell r="H809">
            <v>1.99</v>
          </cell>
          <cell r="I809">
            <v>1.79</v>
          </cell>
          <cell r="J809">
            <v>1.1499999999999999</v>
          </cell>
          <cell r="K809">
            <v>0.85</v>
          </cell>
          <cell r="L809">
            <v>0.69</v>
          </cell>
          <cell r="M809">
            <v>0.55000000000000004</v>
          </cell>
          <cell r="N809">
            <v>0.45</v>
          </cell>
          <cell r="O809" t="str">
            <v>CS-144-24-1</v>
          </cell>
          <cell r="P809">
            <v>84</v>
          </cell>
          <cell r="Q809">
            <v>144</v>
          </cell>
          <cell r="R809">
            <v>13</v>
          </cell>
          <cell r="S809">
            <v>10.5</v>
          </cell>
          <cell r="T809">
            <v>10</v>
          </cell>
          <cell r="U809" t="str">
            <v>0.789930</v>
          </cell>
          <cell r="V809">
            <v>21.32</v>
          </cell>
          <cell r="W809" t="str">
            <v>20764608051225</v>
          </cell>
          <cell r="X809">
            <v>24</v>
          </cell>
        </row>
        <row r="810">
          <cell r="B810">
            <v>5131</v>
          </cell>
          <cell r="C810" t="str">
            <v>BAZIC 100 Ct. 1.5" X 2" Sticky Notes (4/Pack)</v>
          </cell>
          <cell r="D810" t="str">
            <v>STICKY NOTES - PADS</v>
          </cell>
          <cell r="E810" t="str">
            <v>CHINA</v>
          </cell>
          <cell r="F810">
            <v>11239</v>
          </cell>
          <cell r="G810" t="str">
            <v>=HYPERLINK("http://www.bangkit.com/images/5131.jpg","CLICK HERE")</v>
          </cell>
          <cell r="H810">
            <v>1.99</v>
          </cell>
          <cell r="I810">
            <v>1.79</v>
          </cell>
          <cell r="J810">
            <v>1</v>
          </cell>
          <cell r="K810">
            <v>0.75</v>
          </cell>
          <cell r="L810">
            <v>0.59</v>
          </cell>
          <cell r="M810">
            <v>0.49</v>
          </cell>
          <cell r="N810">
            <v>0.39</v>
          </cell>
          <cell r="O810" t="str">
            <v>CS-144-24-1</v>
          </cell>
          <cell r="P810">
            <v>65</v>
          </cell>
          <cell r="Q810">
            <v>144</v>
          </cell>
          <cell r="R810">
            <v>15.25</v>
          </cell>
          <cell r="S810">
            <v>9.5</v>
          </cell>
          <cell r="T810">
            <v>9.25</v>
          </cell>
          <cell r="U810" t="str">
            <v>0.775520</v>
          </cell>
          <cell r="V810">
            <v>20.84</v>
          </cell>
          <cell r="W810" t="str">
            <v>20764608051317</v>
          </cell>
          <cell r="X810">
            <v>24</v>
          </cell>
        </row>
        <row r="811">
          <cell r="B811">
            <v>5132</v>
          </cell>
          <cell r="C811" t="str">
            <v>BAZIC 70 Ct. 1.5" X 2" Neon Sticky Notes (4/Pack)</v>
          </cell>
          <cell r="D811" t="str">
            <v>STICKY NOTES - PADS</v>
          </cell>
          <cell r="E811" t="str">
            <v>CHINA</v>
          </cell>
          <cell r="F811">
            <v>14055</v>
          </cell>
          <cell r="G811" t="str">
            <v>=HYPERLINK("http://www.bangkit.com/images/5132.jpg","CLICK HERE")</v>
          </cell>
          <cell r="H811">
            <v>1.99</v>
          </cell>
          <cell r="I811">
            <v>1.79</v>
          </cell>
          <cell r="J811">
            <v>1</v>
          </cell>
          <cell r="K811">
            <v>0.75</v>
          </cell>
          <cell r="L811">
            <v>0.59</v>
          </cell>
          <cell r="M811">
            <v>0.49</v>
          </cell>
          <cell r="N811">
            <v>0.39</v>
          </cell>
          <cell r="O811" t="str">
            <v>CS-144-24-1</v>
          </cell>
          <cell r="P811">
            <v>84</v>
          </cell>
          <cell r="Q811">
            <v>144</v>
          </cell>
          <cell r="R811">
            <v>15</v>
          </cell>
          <cell r="S811">
            <v>9.5</v>
          </cell>
          <cell r="T811">
            <v>7.5</v>
          </cell>
          <cell r="U811" t="str">
            <v>0.618490</v>
          </cell>
          <cell r="V811">
            <v>15.6</v>
          </cell>
          <cell r="W811" t="str">
            <v>20764608051324</v>
          </cell>
          <cell r="X811">
            <v>24</v>
          </cell>
        </row>
        <row r="812">
          <cell r="B812">
            <v>5142</v>
          </cell>
          <cell r="C812" t="str">
            <v>BAZIC 80 Ct. 1" X 3" Neon Page Markers (6/Pack)</v>
          </cell>
          <cell r="D812" t="str">
            <v>STICKY NOTES - PADS</v>
          </cell>
          <cell r="E812" t="str">
            <v>CHINA</v>
          </cell>
          <cell r="F812">
            <v>12682</v>
          </cell>
          <cell r="G812" t="str">
            <v>=HYPERLINK("http://www.bangkit.com/images/5142.jpg","CLICK HERE")</v>
          </cell>
          <cell r="H812">
            <v>1.99</v>
          </cell>
          <cell r="I812">
            <v>1.79</v>
          </cell>
          <cell r="J812">
            <v>1.2</v>
          </cell>
          <cell r="K812">
            <v>0.89</v>
          </cell>
          <cell r="L812">
            <v>0.75</v>
          </cell>
          <cell r="M812">
            <v>0.59</v>
          </cell>
          <cell r="N812">
            <v>0.49</v>
          </cell>
          <cell r="O812" t="str">
            <v>CS-144-24-1</v>
          </cell>
          <cell r="P812">
            <v>72</v>
          </cell>
          <cell r="Q812">
            <v>144</v>
          </cell>
          <cell r="R812">
            <v>13</v>
          </cell>
          <cell r="S812">
            <v>12</v>
          </cell>
          <cell r="T812">
            <v>9.5</v>
          </cell>
          <cell r="U812" t="str">
            <v>0.857640</v>
          </cell>
          <cell r="V812">
            <v>24.78</v>
          </cell>
          <cell r="W812" t="str">
            <v>20764608051423</v>
          </cell>
          <cell r="X812">
            <v>24</v>
          </cell>
        </row>
        <row r="813">
          <cell r="B813">
            <v>5143</v>
          </cell>
          <cell r="C813" t="str">
            <v>BAZIC 100 Ct. 0.5" X 1.75" Neon Page Markers (10/Pack)</v>
          </cell>
          <cell r="D813" t="str">
            <v>STICKY NOTES - PADS</v>
          </cell>
          <cell r="E813" t="str">
            <v>CHINA</v>
          </cell>
          <cell r="F813">
            <v>13940</v>
          </cell>
          <cell r="G813" t="str">
            <v>=HYPERLINK("http://www.bangkit.com/images/5143.jpg","CLICK HERE")</v>
          </cell>
          <cell r="H813">
            <v>1.99</v>
          </cell>
          <cell r="I813">
            <v>1.79</v>
          </cell>
          <cell r="J813">
            <v>1.2</v>
          </cell>
          <cell r="K813">
            <v>0.89</v>
          </cell>
          <cell r="L813">
            <v>0.75</v>
          </cell>
          <cell r="M813">
            <v>0.59</v>
          </cell>
          <cell r="N813">
            <v>0.49</v>
          </cell>
          <cell r="O813" t="str">
            <v>CS-144-24-1</v>
          </cell>
          <cell r="P813">
            <v>84</v>
          </cell>
          <cell r="Q813">
            <v>144</v>
          </cell>
          <cell r="R813">
            <v>13.5</v>
          </cell>
          <cell r="S813">
            <v>9.5</v>
          </cell>
          <cell r="T813">
            <v>8.5</v>
          </cell>
          <cell r="U813" t="str">
            <v>0.630860</v>
          </cell>
          <cell r="V813">
            <v>16.2</v>
          </cell>
          <cell r="W813" t="str">
            <v>20764608051430</v>
          </cell>
          <cell r="X813">
            <v>24</v>
          </cell>
        </row>
        <row r="814">
          <cell r="B814">
            <v>5153</v>
          </cell>
          <cell r="C814" t="str">
            <v>BAZIC 25 Ct. 1" X 1.7" Neon Color Standard Flags (6/Pack)</v>
          </cell>
          <cell r="D814" t="str">
            <v>STICKY NOTES - FLAGS</v>
          </cell>
          <cell r="E814" t="str">
            <v>CHINA</v>
          </cell>
          <cell r="F814">
            <v>13393</v>
          </cell>
          <cell r="G814" t="str">
            <v>=HYPERLINK("http://www.bangkit.com/images/5153.jpg","CLICK HERE")</v>
          </cell>
          <cell r="H814">
            <v>1.99</v>
          </cell>
          <cell r="I814">
            <v>1.79</v>
          </cell>
          <cell r="J814">
            <v>1.2</v>
          </cell>
          <cell r="K814">
            <v>0.89</v>
          </cell>
          <cell r="L814">
            <v>0.75</v>
          </cell>
          <cell r="M814">
            <v>0.59</v>
          </cell>
          <cell r="N814">
            <v>0.49</v>
          </cell>
          <cell r="O814" t="str">
            <v>CS-288-24-1</v>
          </cell>
          <cell r="P814">
            <v>100</v>
          </cell>
          <cell r="Q814">
            <v>288</v>
          </cell>
          <cell r="R814">
            <v>9</v>
          </cell>
          <cell r="S814">
            <v>9</v>
          </cell>
          <cell r="T814">
            <v>8.5</v>
          </cell>
          <cell r="U814" t="str">
            <v>0.398440</v>
          </cell>
          <cell r="V814">
            <v>12.56</v>
          </cell>
          <cell r="W814" t="str">
            <v>20764608051539</v>
          </cell>
          <cell r="X814">
            <v>24</v>
          </cell>
        </row>
        <row r="815">
          <cell r="B815">
            <v>5154</v>
          </cell>
          <cell r="C815" t="str">
            <v>BAZIC 25 Ct. 0.5" X 1.7" Neon Color Coding Flags (10/Pack)</v>
          </cell>
          <cell r="D815" t="str">
            <v>STICKY NOTES - FLAGS</v>
          </cell>
          <cell r="E815" t="str">
            <v>CHINA</v>
          </cell>
          <cell r="F815">
            <v>17158</v>
          </cell>
          <cell r="G815" t="str">
            <v>=HYPERLINK("http://www.bangkit.com/images/5154.jpg","CLICK HERE")</v>
          </cell>
          <cell r="H815">
            <v>1.99</v>
          </cell>
          <cell r="I815">
            <v>1.79</v>
          </cell>
          <cell r="J815">
            <v>1.2</v>
          </cell>
          <cell r="K815">
            <v>0.89</v>
          </cell>
          <cell r="L815">
            <v>0.75</v>
          </cell>
          <cell r="M815">
            <v>0.59</v>
          </cell>
          <cell r="N815">
            <v>0.49</v>
          </cell>
          <cell r="O815" t="str">
            <v>CS-288-24-1</v>
          </cell>
          <cell r="P815">
            <v>125</v>
          </cell>
          <cell r="Q815">
            <v>288</v>
          </cell>
          <cell r="R815">
            <v>9</v>
          </cell>
          <cell r="S815">
            <v>8.5</v>
          </cell>
          <cell r="T815">
            <v>7.75</v>
          </cell>
          <cell r="U815" t="str">
            <v>0.343100</v>
          </cell>
          <cell r="V815">
            <v>10.82</v>
          </cell>
          <cell r="W815" t="str">
            <v>20764608051546</v>
          </cell>
          <cell r="X815">
            <v>24</v>
          </cell>
        </row>
        <row r="816">
          <cell r="B816">
            <v>5155</v>
          </cell>
          <cell r="C816" t="str">
            <v>BAZIC 25 Ct. 0.5" X 1.7" Neon Color Arrow Flags (10/Pack)</v>
          </cell>
          <cell r="D816" t="str">
            <v>STICKY NOTES - FLAGS</v>
          </cell>
          <cell r="E816" t="str">
            <v>CHINA</v>
          </cell>
          <cell r="F816">
            <v>51799</v>
          </cell>
          <cell r="G816" t="str">
            <v>=HYPERLINK("http://www.bangkit.com/images/5155.jpg","CLICK HERE")</v>
          </cell>
          <cell r="H816">
            <v>1.99</v>
          </cell>
          <cell r="I816">
            <v>1.79</v>
          </cell>
          <cell r="J816">
            <v>1.2</v>
          </cell>
          <cell r="K816">
            <v>0.89</v>
          </cell>
          <cell r="L816">
            <v>0.75</v>
          </cell>
          <cell r="M816">
            <v>0.59</v>
          </cell>
          <cell r="N816">
            <v>0.49</v>
          </cell>
          <cell r="O816" t="str">
            <v>CS-288-24-1</v>
          </cell>
          <cell r="P816">
            <v>175</v>
          </cell>
          <cell r="Q816">
            <v>288</v>
          </cell>
          <cell r="R816">
            <v>9</v>
          </cell>
          <cell r="S816">
            <v>8.5</v>
          </cell>
          <cell r="T816">
            <v>7.75</v>
          </cell>
          <cell r="U816" t="str">
            <v>0.343100</v>
          </cell>
          <cell r="V816">
            <v>9.8000000000000007</v>
          </cell>
          <cell r="W816" t="str">
            <v>20764608051553</v>
          </cell>
          <cell r="X816">
            <v>24</v>
          </cell>
        </row>
        <row r="817">
          <cell r="B817">
            <v>5156</v>
          </cell>
          <cell r="C817" t="str">
            <v>BAZIC 20 Ct. 0.5" X 1.7" Printed Arrow Flags (8/Pack)</v>
          </cell>
          <cell r="D817" t="str">
            <v>STICKY NOTES - FLAGS</v>
          </cell>
          <cell r="E817" t="str">
            <v>CHINA</v>
          </cell>
          <cell r="F817">
            <v>10868</v>
          </cell>
          <cell r="G817" t="str">
            <v>=HYPERLINK("http://www.bangkit.com/images/5156.jpg","CLICK HERE")</v>
          </cell>
          <cell r="H817">
            <v>1.99</v>
          </cell>
          <cell r="I817">
            <v>1.79</v>
          </cell>
          <cell r="J817">
            <v>1.2</v>
          </cell>
          <cell r="K817">
            <v>0.89</v>
          </cell>
          <cell r="L817">
            <v>0.75</v>
          </cell>
          <cell r="M817">
            <v>0.59</v>
          </cell>
          <cell r="N817">
            <v>0.49</v>
          </cell>
          <cell r="O817" t="str">
            <v>CS-288-24-1</v>
          </cell>
          <cell r="P817">
            <v>168</v>
          </cell>
          <cell r="Q817">
            <v>288</v>
          </cell>
          <cell r="R817">
            <v>11.5</v>
          </cell>
          <cell r="S817">
            <v>8.5</v>
          </cell>
          <cell r="T817">
            <v>6.5</v>
          </cell>
          <cell r="U817" t="str">
            <v>0.367690</v>
          </cell>
          <cell r="V817">
            <v>7.52</v>
          </cell>
          <cell r="W817" t="str">
            <v>20764608051560</v>
          </cell>
          <cell r="X817">
            <v>24</v>
          </cell>
        </row>
        <row r="818">
          <cell r="B818">
            <v>5157</v>
          </cell>
          <cell r="C818" t="str">
            <v>BAZIC 5-Colors 2" x 1.5" Filing Tabs (30 Tabs/Pack)</v>
          </cell>
          <cell r="D818" t="str">
            <v>STICKY NOTES - PADS</v>
          </cell>
          <cell r="E818" t="str">
            <v>CHINA</v>
          </cell>
          <cell r="F818">
            <v>11652</v>
          </cell>
          <cell r="G818" t="str">
            <v>=HYPERLINK("http://www.bangkit.com/images/5157.jpg","CLICK HERE")</v>
          </cell>
          <cell r="H818">
            <v>1.99</v>
          </cell>
          <cell r="I818">
            <v>1.79</v>
          </cell>
          <cell r="J818">
            <v>1.2</v>
          </cell>
          <cell r="K818">
            <v>0.89</v>
          </cell>
          <cell r="L818">
            <v>0.75</v>
          </cell>
          <cell r="M818">
            <v>0.59</v>
          </cell>
          <cell r="N818">
            <v>0.49</v>
          </cell>
          <cell r="O818" t="str">
            <v>CS-288-24-1</v>
          </cell>
          <cell r="P818">
            <v>48</v>
          </cell>
          <cell r="Q818">
            <v>288</v>
          </cell>
          <cell r="R818">
            <v>17</v>
          </cell>
          <cell r="S818">
            <v>12.5</v>
          </cell>
          <cell r="T818">
            <v>12</v>
          </cell>
          <cell r="U818" t="str">
            <v>1.475700</v>
          </cell>
          <cell r="V818">
            <v>14.48</v>
          </cell>
          <cell r="W818" t="str">
            <v>20764608051577</v>
          </cell>
          <cell r="X818">
            <v>24</v>
          </cell>
        </row>
        <row r="819">
          <cell r="B819">
            <v>5170</v>
          </cell>
          <cell r="C819" t="str">
            <v>BAZIC 30 Ct. 0.5" x 1.7" Neon Color Coding Flags w/ Dispenser (4/Pack)</v>
          </cell>
          <cell r="D819" t="str">
            <v>STICKY NOTES - FLAGS</v>
          </cell>
          <cell r="E819" t="str">
            <v>CHINA</v>
          </cell>
          <cell r="F819">
            <v>10691</v>
          </cell>
          <cell r="G819" t="str">
            <v>=HYPERLINK("http://www.bangkit.com/images/5170.jpg","CLICK HERE")</v>
          </cell>
          <cell r="H819">
            <v>2.99</v>
          </cell>
          <cell r="I819">
            <v>2.69</v>
          </cell>
          <cell r="J819">
            <v>1.7</v>
          </cell>
          <cell r="K819">
            <v>1.3</v>
          </cell>
          <cell r="L819">
            <v>0.85</v>
          </cell>
          <cell r="M819">
            <v>0.69</v>
          </cell>
          <cell r="N819">
            <v>0.59</v>
          </cell>
          <cell r="O819" t="str">
            <v>CS-288-24-1</v>
          </cell>
          <cell r="P819">
            <v>100</v>
          </cell>
          <cell r="Q819">
            <v>288</v>
          </cell>
          <cell r="R819">
            <v>16</v>
          </cell>
          <cell r="S819">
            <v>12.25</v>
          </cell>
          <cell r="T819">
            <v>7</v>
          </cell>
          <cell r="U819" t="str">
            <v>0.793980</v>
          </cell>
          <cell r="V819">
            <v>11.96</v>
          </cell>
          <cell r="W819" t="str">
            <v>20764608051706</v>
          </cell>
          <cell r="X819">
            <v>24</v>
          </cell>
        </row>
        <row r="820">
          <cell r="B820">
            <v>5171</v>
          </cell>
          <cell r="C820" t="str">
            <v>BAZIC 25 Ct. 0.5" x 1.7" Neon Color Printed Arrow Flags w/ Dispenser (4/Pack)</v>
          </cell>
          <cell r="D820" t="str">
            <v>STICKY NOTES - FLAGS</v>
          </cell>
          <cell r="E820" t="str">
            <v>CHINA</v>
          </cell>
          <cell r="F820">
            <v>12799</v>
          </cell>
          <cell r="G820" t="str">
            <v>=HYPERLINK("http://www.bangkit.com/images/5171.jpg","CLICK HERE")</v>
          </cell>
          <cell r="H820">
            <v>2.99</v>
          </cell>
          <cell r="I820">
            <v>2.69</v>
          </cell>
          <cell r="J820">
            <v>1.7</v>
          </cell>
          <cell r="K820">
            <v>1.3</v>
          </cell>
          <cell r="L820">
            <v>0.85</v>
          </cell>
          <cell r="M820">
            <v>0.69</v>
          </cell>
          <cell r="N820">
            <v>0.59</v>
          </cell>
          <cell r="O820" t="str">
            <v>CS-288-24-1</v>
          </cell>
          <cell r="P820">
            <v>100</v>
          </cell>
          <cell r="Q820">
            <v>288</v>
          </cell>
          <cell r="R820">
            <v>16</v>
          </cell>
          <cell r="S820">
            <v>12.5</v>
          </cell>
          <cell r="T820">
            <v>7</v>
          </cell>
          <cell r="U820" t="str">
            <v>0.810190</v>
          </cell>
          <cell r="V820">
            <v>11.54</v>
          </cell>
          <cell r="W820" t="str">
            <v>20764608051713</v>
          </cell>
          <cell r="X820">
            <v>24</v>
          </cell>
        </row>
        <row r="821">
          <cell r="B821">
            <v>5172</v>
          </cell>
          <cell r="C821" t="str">
            <v>BAZIC 25 Ct. 0.5" x 1.7" Neon Color Printed Sign Here Flags w/ Dispenser (4/Pack)</v>
          </cell>
          <cell r="D821" t="str">
            <v>STICKY NOTES - FLAGS</v>
          </cell>
          <cell r="E821" t="str">
            <v>CHINA</v>
          </cell>
          <cell r="F821">
            <v>28010</v>
          </cell>
          <cell r="G821" t="str">
            <v>=HYPERLINK("http://www.bangkit.com/images/5172.jpg","CLICK HERE")</v>
          </cell>
          <cell r="H821">
            <v>2.99</v>
          </cell>
          <cell r="I821">
            <v>2.69</v>
          </cell>
          <cell r="J821">
            <v>1.7</v>
          </cell>
          <cell r="K821">
            <v>1.3</v>
          </cell>
          <cell r="L821">
            <v>0.85</v>
          </cell>
          <cell r="M821">
            <v>0.69</v>
          </cell>
          <cell r="N821">
            <v>0.59</v>
          </cell>
          <cell r="O821" t="str">
            <v>CS-288-24-1</v>
          </cell>
          <cell r="P821">
            <v>70</v>
          </cell>
          <cell r="Q821">
            <v>288</v>
          </cell>
          <cell r="R821">
            <v>16</v>
          </cell>
          <cell r="S821">
            <v>12.25</v>
          </cell>
          <cell r="T821">
            <v>8.5</v>
          </cell>
          <cell r="U821" t="str">
            <v>0.964120</v>
          </cell>
          <cell r="V821">
            <v>12.32</v>
          </cell>
          <cell r="W821" t="str">
            <v>20764608051720</v>
          </cell>
          <cell r="X821">
            <v>24</v>
          </cell>
        </row>
        <row r="822">
          <cell r="B822">
            <v>5173</v>
          </cell>
          <cell r="C822" t="str">
            <v>BAZIC 30 Ct. 1" x 1.7" Neon Color Standard Flags w/ Dispenser (2/Pack)</v>
          </cell>
          <cell r="D822" t="str">
            <v>STICKY NOTES - FLAGS</v>
          </cell>
          <cell r="E822" t="str">
            <v>CHINA</v>
          </cell>
          <cell r="F822">
            <v>23228</v>
          </cell>
          <cell r="G822" t="str">
            <v>=HYPERLINK("http://www.bangkit.com/images/5173.jpg","CLICK HERE")</v>
          </cell>
          <cell r="H822">
            <v>2.99</v>
          </cell>
          <cell r="I822">
            <v>2.69</v>
          </cell>
          <cell r="J822">
            <v>1.7</v>
          </cell>
          <cell r="K822">
            <v>1.3</v>
          </cell>
          <cell r="L822">
            <v>0.85</v>
          </cell>
          <cell r="M822">
            <v>0.69</v>
          </cell>
          <cell r="N822">
            <v>0.59</v>
          </cell>
          <cell r="O822" t="str">
            <v>CS-288-24-1</v>
          </cell>
          <cell r="P822">
            <v>72</v>
          </cell>
          <cell r="Q822">
            <v>288</v>
          </cell>
          <cell r="R822">
            <v>16</v>
          </cell>
          <cell r="S822">
            <v>12.25</v>
          </cell>
          <cell r="T822">
            <v>8.75</v>
          </cell>
          <cell r="U822" t="str">
            <v>0.992480</v>
          </cell>
          <cell r="V822">
            <v>12.48</v>
          </cell>
          <cell r="W822" t="str">
            <v>20764608051737</v>
          </cell>
          <cell r="X822">
            <v>24</v>
          </cell>
        </row>
        <row r="823">
          <cell r="B823">
            <v>5174</v>
          </cell>
          <cell r="C823" t="str">
            <v>BAZIC 25 Ct. 1" x 1.7" Yellow Color Printed Sign Here Flags w/ Dispenser (2/Pack)</v>
          </cell>
          <cell r="D823" t="str">
            <v>STICKY NOTES - FLAGS</v>
          </cell>
          <cell r="E823" t="str">
            <v>CHINA</v>
          </cell>
          <cell r="F823">
            <v>16632</v>
          </cell>
          <cell r="G823" t="str">
            <v>=HYPERLINK("http://www.bangkit.com/images/5174.jpg","CLICK HERE")</v>
          </cell>
          <cell r="H823">
            <v>2.99</v>
          </cell>
          <cell r="I823">
            <v>2.69</v>
          </cell>
          <cell r="J823">
            <v>1.7</v>
          </cell>
          <cell r="K823">
            <v>1.3</v>
          </cell>
          <cell r="L823">
            <v>0.85</v>
          </cell>
          <cell r="M823">
            <v>0.69</v>
          </cell>
          <cell r="N823">
            <v>0.59</v>
          </cell>
          <cell r="O823" t="str">
            <v>CS-288-24-1</v>
          </cell>
          <cell r="P823">
            <v>64</v>
          </cell>
          <cell r="Q823">
            <v>288</v>
          </cell>
          <cell r="R823">
            <v>15.75</v>
          </cell>
          <cell r="S823">
            <v>12.25</v>
          </cell>
          <cell r="T823">
            <v>8.5</v>
          </cell>
          <cell r="U823" t="str">
            <v>0.949060</v>
          </cell>
          <cell r="V823">
            <v>12.32</v>
          </cell>
          <cell r="W823" t="str">
            <v>20764608051744</v>
          </cell>
          <cell r="X823">
            <v>24</v>
          </cell>
        </row>
        <row r="824">
          <cell r="B824">
            <v>5190</v>
          </cell>
          <cell r="C824" t="str">
            <v>BAZIC 25 Ct. Pastel Color Multipurpose Paper</v>
          </cell>
          <cell r="D824" t="str">
            <v>COPY PAPER</v>
          </cell>
          <cell r="E824" t="str">
            <v>VIETNAM</v>
          </cell>
          <cell r="F824">
            <v>61299</v>
          </cell>
          <cell r="G824" t="str">
            <v>=HYPERLINK("http://www.bangkit.com/images/5190.jpg","CLICK HERE")</v>
          </cell>
          <cell r="H824">
            <v>2.99</v>
          </cell>
          <cell r="I824">
            <v>2.69</v>
          </cell>
          <cell r="J824">
            <v>1.7</v>
          </cell>
          <cell r="K824">
            <v>1.3</v>
          </cell>
          <cell r="L824">
            <v>0.85</v>
          </cell>
          <cell r="M824">
            <v>0.69</v>
          </cell>
          <cell r="N824">
            <v>0.59</v>
          </cell>
          <cell r="O824" t="str">
            <v>CS-144-24-1</v>
          </cell>
          <cell r="P824">
            <v>36</v>
          </cell>
          <cell r="Q824">
            <v>144</v>
          </cell>
          <cell r="R824">
            <v>18.5</v>
          </cell>
          <cell r="S824">
            <v>12.5</v>
          </cell>
          <cell r="T824">
            <v>10.5</v>
          </cell>
          <cell r="U824" t="str">
            <v>1.405170</v>
          </cell>
          <cell r="V824">
            <v>41.52</v>
          </cell>
          <cell r="W824" t="str">
            <v>20764608051904</v>
          </cell>
          <cell r="X824">
            <v>24</v>
          </cell>
        </row>
        <row r="825">
          <cell r="B825">
            <v>532</v>
          </cell>
          <cell r="C825" t="str">
            <v>BAZIC Addition Flash Cards (36/Pack)</v>
          </cell>
          <cell r="D825" t="str">
            <v>FLASH CARDS</v>
          </cell>
          <cell r="E825" t="str">
            <v>CHINA</v>
          </cell>
          <cell r="F825">
            <v>20373</v>
          </cell>
          <cell r="G825" t="str">
            <v>=HYPERLINK("http://www.bangkit.com/images/532.jpg","CLICK HERE")</v>
          </cell>
          <cell r="H825">
            <v>1.99</v>
          </cell>
          <cell r="I825">
            <v>1.79</v>
          </cell>
          <cell r="J825">
            <v>1.2</v>
          </cell>
          <cell r="K825">
            <v>0.89</v>
          </cell>
          <cell r="L825">
            <v>0.75</v>
          </cell>
          <cell r="M825">
            <v>0.59</v>
          </cell>
          <cell r="N825">
            <v>0.49</v>
          </cell>
          <cell r="O825" t="str">
            <v>CS-72-24-1</v>
          </cell>
          <cell r="P825">
            <v>80</v>
          </cell>
          <cell r="Q825">
            <v>72</v>
          </cell>
          <cell r="R825">
            <v>12.5</v>
          </cell>
          <cell r="S825">
            <v>11.25</v>
          </cell>
          <cell r="T825">
            <v>7.75</v>
          </cell>
          <cell r="U825" t="str">
            <v>0.630700</v>
          </cell>
          <cell r="V825">
            <v>15</v>
          </cell>
          <cell r="W825" t="str">
            <v>20764608005327</v>
          </cell>
          <cell r="X825">
            <v>24</v>
          </cell>
        </row>
        <row r="826">
          <cell r="B826">
            <v>533</v>
          </cell>
          <cell r="C826" t="str">
            <v>BAZIC Subtraction Flash Cards (36/Pack)</v>
          </cell>
          <cell r="D826" t="str">
            <v>FLASH CARDS</v>
          </cell>
          <cell r="E826" t="str">
            <v>CHINA</v>
          </cell>
          <cell r="F826">
            <v>29809</v>
          </cell>
          <cell r="G826" t="str">
            <v>=HYPERLINK("http://www.bangkit.com/images/533.jpg","CLICK HERE")</v>
          </cell>
          <cell r="H826">
            <v>1.99</v>
          </cell>
          <cell r="I826">
            <v>1.79</v>
          </cell>
          <cell r="J826">
            <v>1.2</v>
          </cell>
          <cell r="K826">
            <v>0.89</v>
          </cell>
          <cell r="L826">
            <v>0.75</v>
          </cell>
          <cell r="M826">
            <v>0.59</v>
          </cell>
          <cell r="N826">
            <v>0.49</v>
          </cell>
          <cell r="O826" t="str">
            <v>CS-72-24-1</v>
          </cell>
          <cell r="P826">
            <v>80</v>
          </cell>
          <cell r="Q826">
            <v>72</v>
          </cell>
          <cell r="R826">
            <v>12.5</v>
          </cell>
          <cell r="S826">
            <v>11.25</v>
          </cell>
          <cell r="T826">
            <v>7.75</v>
          </cell>
          <cell r="U826" t="str">
            <v>0.630700</v>
          </cell>
          <cell r="V826">
            <v>15</v>
          </cell>
          <cell r="W826" t="str">
            <v>20764608005334</v>
          </cell>
          <cell r="X826">
            <v>24</v>
          </cell>
        </row>
        <row r="827">
          <cell r="B827">
            <v>534</v>
          </cell>
          <cell r="C827" t="str">
            <v>BAZIC Multiplication Flash Cards (36/Pack)</v>
          </cell>
          <cell r="D827" t="str">
            <v>FLASH CARDS</v>
          </cell>
          <cell r="E827" t="str">
            <v>CHINA</v>
          </cell>
          <cell r="F827">
            <v>53162</v>
          </cell>
          <cell r="G827" t="str">
            <v>=HYPERLINK("http://www.bangkit.com/images/534.jpg","CLICK HERE")</v>
          </cell>
          <cell r="H827">
            <v>1.99</v>
          </cell>
          <cell r="I827">
            <v>1.79</v>
          </cell>
          <cell r="J827">
            <v>1.2</v>
          </cell>
          <cell r="K827">
            <v>0.89</v>
          </cell>
          <cell r="L827">
            <v>0.75</v>
          </cell>
          <cell r="M827">
            <v>0.59</v>
          </cell>
          <cell r="N827">
            <v>0.49</v>
          </cell>
          <cell r="O827" t="str">
            <v>CS-72-24-1</v>
          </cell>
          <cell r="P827">
            <v>80</v>
          </cell>
          <cell r="Q827">
            <v>72</v>
          </cell>
          <cell r="R827">
            <v>12.5</v>
          </cell>
          <cell r="S827">
            <v>11.25</v>
          </cell>
          <cell r="T827">
            <v>7.75</v>
          </cell>
          <cell r="U827" t="str">
            <v>0.630700</v>
          </cell>
          <cell r="V827">
            <v>15</v>
          </cell>
          <cell r="W827" t="str">
            <v>20764608005341</v>
          </cell>
          <cell r="X827">
            <v>24</v>
          </cell>
        </row>
        <row r="828">
          <cell r="B828">
            <v>535</v>
          </cell>
          <cell r="C828" t="str">
            <v>BAZIC Division Flash Cards (36/Pack)</v>
          </cell>
          <cell r="D828" t="str">
            <v>FLASH CARDS</v>
          </cell>
          <cell r="E828" t="str">
            <v>CHINA</v>
          </cell>
          <cell r="F828">
            <v>8568</v>
          </cell>
          <cell r="G828" t="str">
            <v>=HYPERLINK("http://www.bangkit.com/images/535.jpg","CLICK HERE")</v>
          </cell>
          <cell r="H828">
            <v>1.99</v>
          </cell>
          <cell r="I828">
            <v>1.79</v>
          </cell>
          <cell r="J828">
            <v>1.2</v>
          </cell>
          <cell r="K828">
            <v>0.89</v>
          </cell>
          <cell r="L828">
            <v>0.75</v>
          </cell>
          <cell r="M828">
            <v>0.59</v>
          </cell>
          <cell r="N828">
            <v>0.49</v>
          </cell>
          <cell r="O828" t="str">
            <v>CS-72-24-1</v>
          </cell>
          <cell r="P828">
            <v>80</v>
          </cell>
          <cell r="Q828">
            <v>72</v>
          </cell>
          <cell r="R828">
            <v>12.5</v>
          </cell>
          <cell r="S828">
            <v>11.25</v>
          </cell>
          <cell r="T828">
            <v>7.75</v>
          </cell>
          <cell r="U828" t="str">
            <v>0.630700</v>
          </cell>
          <cell r="V828">
            <v>15</v>
          </cell>
          <cell r="W828" t="str">
            <v>20764608005358</v>
          </cell>
          <cell r="X828">
            <v>24</v>
          </cell>
        </row>
        <row r="829">
          <cell r="B829">
            <v>544</v>
          </cell>
          <cell r="C829" t="str">
            <v>BAZIC Numbers Flash Cards (36/Pack)</v>
          </cell>
          <cell r="D829" t="str">
            <v>FLASH CARDS</v>
          </cell>
          <cell r="E829" t="str">
            <v>CHINA</v>
          </cell>
          <cell r="F829">
            <v>28113</v>
          </cell>
          <cell r="G829" t="str">
            <v>=HYPERLINK("http://www.bangkit.com/images/544.jpg","CLICK HERE")</v>
          </cell>
          <cell r="H829">
            <v>1.99</v>
          </cell>
          <cell r="I829">
            <v>1.79</v>
          </cell>
          <cell r="J829">
            <v>1.2</v>
          </cell>
          <cell r="K829">
            <v>0.89</v>
          </cell>
          <cell r="L829">
            <v>0.75</v>
          </cell>
          <cell r="M829">
            <v>0.59</v>
          </cell>
          <cell r="N829">
            <v>0.49</v>
          </cell>
          <cell r="O829" t="str">
            <v>CS-72-24-1</v>
          </cell>
          <cell r="P829">
            <v>80</v>
          </cell>
          <cell r="Q829">
            <v>72</v>
          </cell>
          <cell r="R829">
            <v>12.25</v>
          </cell>
          <cell r="S829">
            <v>11.25</v>
          </cell>
          <cell r="T829">
            <v>7.75</v>
          </cell>
          <cell r="U829" t="str">
            <v>0.618080</v>
          </cell>
          <cell r="V829">
            <v>15.92</v>
          </cell>
          <cell r="W829" t="str">
            <v>20764608005440</v>
          </cell>
          <cell r="X829">
            <v>24</v>
          </cell>
        </row>
        <row r="830">
          <cell r="B830">
            <v>545</v>
          </cell>
          <cell r="C830" t="str">
            <v>BAZIC Assorted Card Games</v>
          </cell>
          <cell r="D830" t="str">
            <v>FLASH CARDS</v>
          </cell>
          <cell r="E830" t="str">
            <v>CHINA</v>
          </cell>
          <cell r="F830">
            <v>17964</v>
          </cell>
          <cell r="G830" t="str">
            <v>=HYPERLINK("http://www.bangkit.com/images/545.jpg","CLICK HERE")</v>
          </cell>
          <cell r="H830">
            <v>1.99</v>
          </cell>
          <cell r="I830">
            <v>1.79</v>
          </cell>
          <cell r="J830">
            <v>1.2</v>
          </cell>
          <cell r="K830">
            <v>0.89</v>
          </cell>
          <cell r="L830">
            <v>0.75</v>
          </cell>
          <cell r="M830">
            <v>0.59</v>
          </cell>
          <cell r="N830">
            <v>0.49</v>
          </cell>
          <cell r="O830" t="str">
            <v>CS-72-24-1</v>
          </cell>
          <cell r="P830">
            <v>80</v>
          </cell>
          <cell r="Q830">
            <v>72</v>
          </cell>
          <cell r="R830">
            <v>12.25</v>
          </cell>
          <cell r="S830">
            <v>11.5</v>
          </cell>
          <cell r="T830">
            <v>7.75</v>
          </cell>
          <cell r="U830" t="str">
            <v>0.631820</v>
          </cell>
          <cell r="V830">
            <v>15.78</v>
          </cell>
          <cell r="W830" t="str">
            <v>20764608005457</v>
          </cell>
          <cell r="X830">
            <v>24</v>
          </cell>
        </row>
        <row r="831">
          <cell r="B831">
            <v>548</v>
          </cell>
          <cell r="C831" t="str">
            <v>BAZIC Alphabet Preschool Flash Cards (36/Pack)</v>
          </cell>
          <cell r="D831" t="str">
            <v>FLASH CARDS</v>
          </cell>
          <cell r="E831" t="str">
            <v>CHINA</v>
          </cell>
          <cell r="F831">
            <v>30333</v>
          </cell>
          <cell r="G831" t="str">
            <v>=HYPERLINK("http://www.bangkit.com/images/548.jpg","CLICK HERE")</v>
          </cell>
          <cell r="H831">
            <v>1.99</v>
          </cell>
          <cell r="I831">
            <v>1.79</v>
          </cell>
          <cell r="J831">
            <v>1.2</v>
          </cell>
          <cell r="K831">
            <v>0.89</v>
          </cell>
          <cell r="L831">
            <v>0.75</v>
          </cell>
          <cell r="M831">
            <v>0.59</v>
          </cell>
          <cell r="N831">
            <v>0.49</v>
          </cell>
          <cell r="O831" t="str">
            <v>CS-72-24-1</v>
          </cell>
          <cell r="P831">
            <v>80</v>
          </cell>
          <cell r="Q831">
            <v>72</v>
          </cell>
          <cell r="R831">
            <v>12.5</v>
          </cell>
          <cell r="S831">
            <v>11.25</v>
          </cell>
          <cell r="T831">
            <v>7.75</v>
          </cell>
          <cell r="U831" t="str">
            <v>0.630700</v>
          </cell>
          <cell r="V831">
            <v>16.239999999999998</v>
          </cell>
          <cell r="W831" t="str">
            <v>20764608005488</v>
          </cell>
          <cell r="X831">
            <v>24</v>
          </cell>
        </row>
        <row r="832">
          <cell r="B832">
            <v>549</v>
          </cell>
          <cell r="C832" t="str">
            <v>BAZIC Colors Preschool Flash Cards (36/Pack)</v>
          </cell>
          <cell r="D832" t="str">
            <v>FLASH CARDS</v>
          </cell>
          <cell r="E832" t="str">
            <v>CHINA</v>
          </cell>
          <cell r="F832">
            <v>14461</v>
          </cell>
          <cell r="G832" t="str">
            <v>=HYPERLINK("http://www.bangkit.com/images/549.jpg","CLICK HERE")</v>
          </cell>
          <cell r="H832">
            <v>1.99</v>
          </cell>
          <cell r="I832">
            <v>1.79</v>
          </cell>
          <cell r="J832">
            <v>1.2</v>
          </cell>
          <cell r="K832">
            <v>0.89</v>
          </cell>
          <cell r="L832">
            <v>0.75</v>
          </cell>
          <cell r="M832">
            <v>0.59</v>
          </cell>
          <cell r="N832">
            <v>0.49</v>
          </cell>
          <cell r="O832" t="str">
            <v>CS-72-24-1</v>
          </cell>
          <cell r="P832">
            <v>80</v>
          </cell>
          <cell r="Q832">
            <v>72</v>
          </cell>
          <cell r="R832">
            <v>12.25</v>
          </cell>
          <cell r="S832">
            <v>11.25</v>
          </cell>
          <cell r="T832">
            <v>7.75</v>
          </cell>
          <cell r="U832" t="str">
            <v>0.618080</v>
          </cell>
          <cell r="V832">
            <v>15.06</v>
          </cell>
          <cell r="W832" t="str">
            <v>20764608005495</v>
          </cell>
          <cell r="X832">
            <v>24</v>
          </cell>
        </row>
        <row r="833">
          <cell r="B833">
            <v>5600</v>
          </cell>
          <cell r="C833" t="str">
            <v>BAZIC Time Flash Cards (36/Pack)</v>
          </cell>
          <cell r="D833" t="str">
            <v>FLASH CARDS</v>
          </cell>
          <cell r="E833" t="str">
            <v>CHINA</v>
          </cell>
          <cell r="F833">
            <v>9407</v>
          </cell>
          <cell r="G833" t="str">
            <v>=HYPERLINK("http://www.bangkit.com/images/5600.jpg","CLICK HERE")</v>
          </cell>
          <cell r="H833">
            <v>2.99</v>
          </cell>
          <cell r="I833">
            <v>2.69</v>
          </cell>
          <cell r="J833">
            <v>1.2</v>
          </cell>
          <cell r="K833">
            <v>0.89</v>
          </cell>
          <cell r="L833">
            <v>0.75</v>
          </cell>
          <cell r="M833">
            <v>0.59</v>
          </cell>
          <cell r="N833">
            <v>0.49</v>
          </cell>
          <cell r="O833" t="str">
            <v>CS-72-24-1</v>
          </cell>
          <cell r="P833">
            <v>80</v>
          </cell>
          <cell r="Q833">
            <v>72</v>
          </cell>
          <cell r="R833">
            <v>13</v>
          </cell>
          <cell r="S833">
            <v>10.5</v>
          </cell>
          <cell r="T833">
            <v>8</v>
          </cell>
          <cell r="U833" t="str">
            <v>0.631950</v>
          </cell>
          <cell r="V833">
            <v>16.72</v>
          </cell>
          <cell r="W833" t="str">
            <v>20764608056008</v>
          </cell>
          <cell r="X833">
            <v>24</v>
          </cell>
        </row>
        <row r="834">
          <cell r="B834">
            <v>5601</v>
          </cell>
          <cell r="C834" t="str">
            <v>BAZIC Money Flash Cards (36/Pack)</v>
          </cell>
          <cell r="D834" t="str">
            <v>FLASH CARDS</v>
          </cell>
          <cell r="E834" t="str">
            <v>CHINA</v>
          </cell>
          <cell r="F834">
            <v>8425</v>
          </cell>
          <cell r="G834" t="str">
            <v>=HYPERLINK("http://www.bangkit.com/images/5601.jpg","CLICK HERE")</v>
          </cell>
          <cell r="H834">
            <v>2.99</v>
          </cell>
          <cell r="I834">
            <v>2.69</v>
          </cell>
          <cell r="J834">
            <v>1.2</v>
          </cell>
          <cell r="K834">
            <v>0.89</v>
          </cell>
          <cell r="L834">
            <v>0.75</v>
          </cell>
          <cell r="M834">
            <v>0.59</v>
          </cell>
          <cell r="N834">
            <v>0.49</v>
          </cell>
          <cell r="O834" t="str">
            <v>CS-72-24-1</v>
          </cell>
          <cell r="P834">
            <v>80</v>
          </cell>
          <cell r="Q834">
            <v>72</v>
          </cell>
          <cell r="R834">
            <v>13</v>
          </cell>
          <cell r="S834">
            <v>10.75</v>
          </cell>
          <cell r="T834">
            <v>7.75</v>
          </cell>
          <cell r="U834" t="str">
            <v>0.626770</v>
          </cell>
          <cell r="V834">
            <v>16.760000000000002</v>
          </cell>
          <cell r="W834" t="str">
            <v>20764608056015</v>
          </cell>
          <cell r="X834">
            <v>24</v>
          </cell>
        </row>
        <row r="835">
          <cell r="B835">
            <v>5602</v>
          </cell>
          <cell r="C835" t="str">
            <v>BAZIC Sight Word Flash Cards (36/Pack)</v>
          </cell>
          <cell r="D835" t="str">
            <v>FLASH CARDS</v>
          </cell>
          <cell r="E835" t="str">
            <v>CHINA</v>
          </cell>
          <cell r="F835">
            <v>9001</v>
          </cell>
          <cell r="G835" t="str">
            <v>=HYPERLINK("http://www.bangkit.com/images/5602.jpg","CLICK HERE")</v>
          </cell>
          <cell r="H835">
            <v>2.99</v>
          </cell>
          <cell r="I835">
            <v>2.69</v>
          </cell>
          <cell r="J835">
            <v>1.2</v>
          </cell>
          <cell r="K835">
            <v>0.89</v>
          </cell>
          <cell r="L835">
            <v>0.75</v>
          </cell>
          <cell r="M835">
            <v>0.59</v>
          </cell>
          <cell r="N835">
            <v>0.49</v>
          </cell>
          <cell r="O835" t="str">
            <v>CS-72-24-1</v>
          </cell>
          <cell r="P835">
            <v>80</v>
          </cell>
          <cell r="Q835">
            <v>72</v>
          </cell>
          <cell r="R835">
            <v>13</v>
          </cell>
          <cell r="S835">
            <v>10.5</v>
          </cell>
          <cell r="T835">
            <v>7.75</v>
          </cell>
          <cell r="U835" t="str">
            <v>0.612200</v>
          </cell>
          <cell r="V835">
            <v>16.739999999999998</v>
          </cell>
          <cell r="W835" t="str">
            <v>20764608056022</v>
          </cell>
          <cell r="X835">
            <v>24</v>
          </cell>
        </row>
        <row r="836">
          <cell r="B836">
            <v>600</v>
          </cell>
          <cell r="C836" t="str">
            <v>BAZIC Mini Cushion Grip Standard (26/6) Stapler w/ 500 Ct. Staples</v>
          </cell>
          <cell r="D836" t="str">
            <v>STAPLERS</v>
          </cell>
          <cell r="E836" t="str">
            <v>CHINA</v>
          </cell>
          <cell r="F836">
            <v>50556</v>
          </cell>
          <cell r="G836" t="str">
            <v>=HYPERLINK("http://www.bangkit.com/images/600.jpg","CLICK HERE")</v>
          </cell>
          <cell r="H836">
            <v>3.99</v>
          </cell>
          <cell r="I836">
            <v>3.59</v>
          </cell>
          <cell r="J836">
            <v>2.5</v>
          </cell>
          <cell r="K836">
            <v>1.9</v>
          </cell>
          <cell r="L836">
            <v>1.5</v>
          </cell>
          <cell r="M836">
            <v>1.2</v>
          </cell>
          <cell r="N836">
            <v>0.9</v>
          </cell>
          <cell r="O836" t="str">
            <v>CS-144-24-1</v>
          </cell>
          <cell r="P836">
            <v>35</v>
          </cell>
          <cell r="Q836">
            <v>144</v>
          </cell>
          <cell r="R836">
            <v>17.25</v>
          </cell>
          <cell r="S836">
            <v>15.25</v>
          </cell>
          <cell r="T836">
            <v>13.75</v>
          </cell>
          <cell r="U836" t="str">
            <v>2.093230</v>
          </cell>
          <cell r="V836">
            <v>27.42</v>
          </cell>
          <cell r="W836" t="str">
            <v>20764608006003</v>
          </cell>
          <cell r="X836">
            <v>24</v>
          </cell>
        </row>
        <row r="837">
          <cell r="B837">
            <v>6002</v>
          </cell>
          <cell r="C837" t="str">
            <v>BAZIC 4 oz White Board Cleaner</v>
          </cell>
          <cell r="D837" t="str">
            <v>WRITING BOARDS</v>
          </cell>
          <cell r="E837" t="str">
            <v>CHINA</v>
          </cell>
          <cell r="F837">
            <v>6936</v>
          </cell>
          <cell r="G837" t="str">
            <v>=HYPERLINK("http://www.bangkit.com/images/6002.jpg","CLICK HERE")</v>
          </cell>
          <cell r="H837">
            <v>2.99</v>
          </cell>
          <cell r="I837">
            <v>2.69</v>
          </cell>
          <cell r="J837">
            <v>1.95</v>
          </cell>
          <cell r="K837">
            <v>1.5</v>
          </cell>
          <cell r="L837">
            <v>1.3</v>
          </cell>
          <cell r="M837">
            <v>1</v>
          </cell>
          <cell r="N837">
            <v>0.8</v>
          </cell>
          <cell r="O837" t="str">
            <v>CS-72-24-1</v>
          </cell>
          <cell r="P837">
            <v>42</v>
          </cell>
          <cell r="Q837">
            <v>72</v>
          </cell>
          <cell r="R837">
            <v>27</v>
          </cell>
          <cell r="S837">
            <v>11.25</v>
          </cell>
          <cell r="T837">
            <v>9.5</v>
          </cell>
          <cell r="U837" t="str">
            <v>1.669920</v>
          </cell>
          <cell r="V837">
            <v>27.8</v>
          </cell>
          <cell r="W837" t="str">
            <v>20764608060029</v>
          </cell>
          <cell r="X837">
            <v>24</v>
          </cell>
        </row>
        <row r="838">
          <cell r="B838">
            <v>6003</v>
          </cell>
          <cell r="C838" t="str">
            <v>BAZIC Felt Chalkboard/Whiteboard Eraser</v>
          </cell>
          <cell r="D838" t="str">
            <v>WRITING BOARDS</v>
          </cell>
          <cell r="E838" t="str">
            <v>CHINA</v>
          </cell>
          <cell r="F838">
            <v>12907</v>
          </cell>
          <cell r="G838" t="str">
            <v>=HYPERLINK("http://www.bangkit.com/images/6003.jpg","CLICK HERE")</v>
          </cell>
          <cell r="H838">
            <v>3.99</v>
          </cell>
          <cell r="I838">
            <v>3.59</v>
          </cell>
          <cell r="J838">
            <v>1.95</v>
          </cell>
          <cell r="K838">
            <v>1.5</v>
          </cell>
          <cell r="L838">
            <v>1.3</v>
          </cell>
          <cell r="M838">
            <v>1</v>
          </cell>
          <cell r="N838">
            <v>0.8</v>
          </cell>
          <cell r="O838" t="str">
            <v>CS-144-24-1</v>
          </cell>
          <cell r="P838">
            <v>24</v>
          </cell>
          <cell r="Q838">
            <v>144</v>
          </cell>
          <cell r="R838">
            <v>24.25</v>
          </cell>
          <cell r="S838">
            <v>17</v>
          </cell>
          <cell r="T838">
            <v>12.75</v>
          </cell>
          <cell r="U838" t="str">
            <v>3.041780</v>
          </cell>
          <cell r="V838">
            <v>35.04</v>
          </cell>
          <cell r="W838" t="str">
            <v>20764608060036</v>
          </cell>
          <cell r="X838">
            <v>24</v>
          </cell>
        </row>
        <row r="839">
          <cell r="B839">
            <v>6004</v>
          </cell>
          <cell r="C839" t="str">
            <v>BAZIC Peel-Away Whiteboard Eraser</v>
          </cell>
          <cell r="D839" t="str">
            <v>WRITING BOARDS</v>
          </cell>
          <cell r="E839" t="str">
            <v>CHINA</v>
          </cell>
          <cell r="F839">
            <v>12633</v>
          </cell>
          <cell r="G839" t="str">
            <v>=HYPERLINK("http://www.bangkit.com/images/6004.jpg","CLICK HERE")</v>
          </cell>
          <cell r="H839">
            <v>3.99</v>
          </cell>
          <cell r="I839">
            <v>3.59</v>
          </cell>
          <cell r="J839">
            <v>2.25</v>
          </cell>
          <cell r="K839">
            <v>1.7</v>
          </cell>
          <cell r="L839">
            <v>1.5</v>
          </cell>
          <cell r="M839">
            <v>1.1000000000000001</v>
          </cell>
          <cell r="N839">
            <v>0.9</v>
          </cell>
          <cell r="O839" t="str">
            <v>CS-144-24-1</v>
          </cell>
          <cell r="P839">
            <v>16</v>
          </cell>
          <cell r="Q839">
            <v>144</v>
          </cell>
          <cell r="R839">
            <v>28.25</v>
          </cell>
          <cell r="S839">
            <v>18</v>
          </cell>
          <cell r="T839">
            <v>13.5</v>
          </cell>
          <cell r="U839" t="str">
            <v>3.972660</v>
          </cell>
          <cell r="V839">
            <v>30.98</v>
          </cell>
          <cell r="W839" t="str">
            <v>20764608060043</v>
          </cell>
          <cell r="X839">
            <v>24</v>
          </cell>
        </row>
        <row r="840">
          <cell r="B840">
            <v>6005</v>
          </cell>
          <cell r="C840" t="str">
            <v>BAZIC Felt Chalkboard/Whiteboard Eraser w/ Hanger</v>
          </cell>
          <cell r="D840" t="str">
            <v>WRITING BOARDS</v>
          </cell>
          <cell r="E840" t="str">
            <v>CHINA</v>
          </cell>
          <cell r="F840">
            <v>11964</v>
          </cell>
          <cell r="G840" t="str">
            <v>=HYPERLINK("http://www.bangkit.com/images/6005.jpg","CLICK HERE")</v>
          </cell>
          <cell r="H840">
            <v>1.99</v>
          </cell>
          <cell r="I840">
            <v>1.79</v>
          </cell>
          <cell r="J840">
            <v>1.2</v>
          </cell>
          <cell r="K840">
            <v>0.89</v>
          </cell>
          <cell r="L840">
            <v>0.75</v>
          </cell>
          <cell r="M840">
            <v>0.59</v>
          </cell>
          <cell r="N840">
            <v>0.49</v>
          </cell>
          <cell r="O840" t="str">
            <v>CS-144-24-1</v>
          </cell>
          <cell r="P840">
            <v>50</v>
          </cell>
          <cell r="Q840">
            <v>144</v>
          </cell>
          <cell r="R840">
            <v>18.25</v>
          </cell>
          <cell r="S840">
            <v>14.75</v>
          </cell>
          <cell r="T840">
            <v>9.5</v>
          </cell>
          <cell r="U840" t="str">
            <v>1.479910</v>
          </cell>
          <cell r="V840">
            <v>14.8</v>
          </cell>
          <cell r="W840" t="str">
            <v>20764608060050</v>
          </cell>
          <cell r="X840">
            <v>24</v>
          </cell>
        </row>
        <row r="841">
          <cell r="B841">
            <v>6006</v>
          </cell>
          <cell r="C841" t="str">
            <v>BAZIC Magnetic Whiteboard Eraser w/ Foam Comfort Grip</v>
          </cell>
          <cell r="D841" t="str">
            <v>WRITING BOARDS</v>
          </cell>
          <cell r="E841" t="str">
            <v>CHINA</v>
          </cell>
          <cell r="F841">
            <v>10</v>
          </cell>
          <cell r="G841" t="str">
            <v>=HYPERLINK("http://www.bangkit.com/images/6006.jpg","CLICK HERE")</v>
          </cell>
          <cell r="H841">
            <v>2.99</v>
          </cell>
          <cell r="I841">
            <v>2.69</v>
          </cell>
          <cell r="J841">
            <v>1.3</v>
          </cell>
          <cell r="K841">
            <v>0.99</v>
          </cell>
          <cell r="L841">
            <v>0.79</v>
          </cell>
          <cell r="M841">
            <v>0.65</v>
          </cell>
          <cell r="N841">
            <v>0.55000000000000004</v>
          </cell>
          <cell r="O841" t="str">
            <v>CS-144-24-1</v>
          </cell>
          <cell r="P841">
            <v>40</v>
          </cell>
          <cell r="Q841">
            <v>144</v>
          </cell>
          <cell r="R841">
            <v>20.25</v>
          </cell>
          <cell r="S841">
            <v>15</v>
          </cell>
          <cell r="T841">
            <v>10.5</v>
          </cell>
          <cell r="U841" t="str">
            <v>1.845700</v>
          </cell>
          <cell r="V841">
            <v>14.4</v>
          </cell>
          <cell r="W841" t="str">
            <v>20764608060067</v>
          </cell>
          <cell r="X841">
            <v>24</v>
          </cell>
        </row>
        <row r="842">
          <cell r="B842">
            <v>6007</v>
          </cell>
          <cell r="C842" t="str">
            <v>BAZIC Ergonomic Magnetic Whiteboard Eraser</v>
          </cell>
          <cell r="D842" t="str">
            <v>WRITING BOARDS</v>
          </cell>
          <cell r="E842" t="str">
            <v>CHINA</v>
          </cell>
          <cell r="F842">
            <v>24776</v>
          </cell>
          <cell r="G842" t="str">
            <v>=HYPERLINK("http://www.bangkit.com/images/6007.jpg","CLICK HERE")</v>
          </cell>
          <cell r="H842">
            <v>2.99</v>
          </cell>
          <cell r="I842">
            <v>2.69</v>
          </cell>
          <cell r="J842">
            <v>1.7</v>
          </cell>
          <cell r="K842">
            <v>1.3</v>
          </cell>
          <cell r="L842">
            <v>0.95</v>
          </cell>
          <cell r="M842">
            <v>0.79</v>
          </cell>
          <cell r="N842">
            <v>0.69</v>
          </cell>
          <cell r="O842" t="str">
            <v>CS-144-24-1</v>
          </cell>
          <cell r="P842">
            <v>24</v>
          </cell>
          <cell r="Q842">
            <v>144</v>
          </cell>
          <cell r="R842">
            <v>23.75</v>
          </cell>
          <cell r="S842">
            <v>16.75</v>
          </cell>
          <cell r="T842">
            <v>13</v>
          </cell>
          <cell r="U842" t="str">
            <v>2.992800</v>
          </cell>
          <cell r="V842">
            <v>30.98</v>
          </cell>
          <cell r="W842" t="str">
            <v>20764608060074</v>
          </cell>
          <cell r="X842">
            <v>24</v>
          </cell>
        </row>
        <row r="843">
          <cell r="B843">
            <v>601</v>
          </cell>
          <cell r="C843" t="str">
            <v>BAZIC Mini Standard (26/6) Stapler w/ 500 Ct. Staples</v>
          </cell>
          <cell r="D843" t="str">
            <v>STAPLERS</v>
          </cell>
          <cell r="E843" t="str">
            <v>CHINA</v>
          </cell>
          <cell r="F843">
            <v>58895</v>
          </cell>
          <cell r="G843" t="str">
            <v>=HYPERLINK("http://www.bangkit.com/images/601.jpg","CLICK HERE")</v>
          </cell>
          <cell r="H843">
            <v>2.99</v>
          </cell>
          <cell r="I843">
            <v>2.69</v>
          </cell>
          <cell r="J843">
            <v>1.95</v>
          </cell>
          <cell r="K843">
            <v>1.5</v>
          </cell>
          <cell r="L843">
            <v>1.3</v>
          </cell>
          <cell r="M843">
            <v>1</v>
          </cell>
          <cell r="N843">
            <v>0.8</v>
          </cell>
          <cell r="O843" t="str">
            <v>CS-144-24-1</v>
          </cell>
          <cell r="P843">
            <v>35</v>
          </cell>
          <cell r="Q843">
            <v>144</v>
          </cell>
          <cell r="R843">
            <v>17</v>
          </cell>
          <cell r="S843">
            <v>15.25</v>
          </cell>
          <cell r="T843">
            <v>13.75</v>
          </cell>
          <cell r="U843" t="str">
            <v>2.062900</v>
          </cell>
          <cell r="V843">
            <v>19.079999999999998</v>
          </cell>
          <cell r="W843" t="str">
            <v>20764608006010</v>
          </cell>
          <cell r="X843">
            <v>24</v>
          </cell>
        </row>
        <row r="844">
          <cell r="B844">
            <v>6016</v>
          </cell>
          <cell r="C844" t="str">
            <v>BAZIC 7.4" X 10.3" Double Sided Dry Erase Learning Board w/ Marker</v>
          </cell>
          <cell r="D844" t="str">
            <v>WRITING BOARDS</v>
          </cell>
          <cell r="E844" t="str">
            <v>CHINA</v>
          </cell>
          <cell r="F844">
            <v>28285</v>
          </cell>
          <cell r="G844" t="str">
            <v>=HYPERLINK("http://www.bangkit.com/images/6016.jpg","CLICK HERE")</v>
          </cell>
          <cell r="H844">
            <v>2.99</v>
          </cell>
          <cell r="I844">
            <v>2.69</v>
          </cell>
          <cell r="J844">
            <v>1.95</v>
          </cell>
          <cell r="K844">
            <v>1.5</v>
          </cell>
          <cell r="L844">
            <v>1.3</v>
          </cell>
          <cell r="M844">
            <v>1</v>
          </cell>
          <cell r="N844">
            <v>0.8</v>
          </cell>
          <cell r="O844" t="str">
            <v>CS-72-24-1</v>
          </cell>
          <cell r="P844">
            <v>48</v>
          </cell>
          <cell r="Q844">
            <v>72</v>
          </cell>
          <cell r="R844">
            <v>22.5</v>
          </cell>
          <cell r="S844">
            <v>12.25</v>
          </cell>
          <cell r="T844">
            <v>8.25</v>
          </cell>
          <cell r="U844" t="str">
            <v>1.315920</v>
          </cell>
          <cell r="V844">
            <v>23.52</v>
          </cell>
          <cell r="W844" t="str">
            <v>20764608060166</v>
          </cell>
          <cell r="X844">
            <v>24</v>
          </cell>
        </row>
        <row r="845">
          <cell r="B845">
            <v>602</v>
          </cell>
          <cell r="C845" t="str">
            <v>BAZIC Mini Pastel Color Standard (26/6) Stapler w/ 500 Ct. Staples</v>
          </cell>
          <cell r="D845" t="str">
            <v>STAPLERS</v>
          </cell>
          <cell r="E845" t="str">
            <v>CHINA</v>
          </cell>
          <cell r="F845">
            <v>19018</v>
          </cell>
          <cell r="G845" t="str">
            <v>=HYPERLINK("http://www.bangkit.com/images/602.jpg","CLICK HERE")</v>
          </cell>
          <cell r="H845">
            <v>2.99</v>
          </cell>
          <cell r="I845">
            <v>2.69</v>
          </cell>
          <cell r="J845">
            <v>1.95</v>
          </cell>
          <cell r="K845">
            <v>1.5</v>
          </cell>
          <cell r="L845">
            <v>1.3</v>
          </cell>
          <cell r="M845">
            <v>1</v>
          </cell>
          <cell r="N845">
            <v>0.8</v>
          </cell>
          <cell r="O845" t="str">
            <v>CS-144-24-1</v>
          </cell>
          <cell r="P845">
            <v>30</v>
          </cell>
          <cell r="Q845">
            <v>144</v>
          </cell>
          <cell r="R845">
            <v>21.5</v>
          </cell>
          <cell r="S845">
            <v>13</v>
          </cell>
          <cell r="T845">
            <v>11.75</v>
          </cell>
          <cell r="U845" t="str">
            <v>1.900540</v>
          </cell>
          <cell r="V845">
            <v>23.62</v>
          </cell>
          <cell r="W845" t="str">
            <v>20764608006027</v>
          </cell>
          <cell r="X845">
            <v>24</v>
          </cell>
        </row>
        <row r="846">
          <cell r="B846">
            <v>604</v>
          </cell>
          <cell r="C846" t="str">
            <v>BAZIC Standard (26/6) Metal Stapler</v>
          </cell>
          <cell r="D846" t="str">
            <v>STAPLERS</v>
          </cell>
          <cell r="E846" t="str">
            <v>CHINA</v>
          </cell>
          <cell r="F846">
            <v>41309</v>
          </cell>
          <cell r="G846" t="str">
            <v>=HYPERLINK("http://www.bangkit.com/images/604.jpg","CLICK HERE")</v>
          </cell>
          <cell r="H846">
            <v>3.99</v>
          </cell>
          <cell r="I846">
            <v>3.59</v>
          </cell>
          <cell r="J846">
            <v>2.6</v>
          </cell>
          <cell r="K846">
            <v>2</v>
          </cell>
          <cell r="L846">
            <v>1.7</v>
          </cell>
          <cell r="M846">
            <v>1.3</v>
          </cell>
          <cell r="N846">
            <v>1</v>
          </cell>
          <cell r="O846" t="str">
            <v>CS-144-24-1</v>
          </cell>
          <cell r="P846">
            <v>24</v>
          </cell>
          <cell r="Q846">
            <v>144</v>
          </cell>
          <cell r="R846">
            <v>22</v>
          </cell>
          <cell r="S846">
            <v>16.5</v>
          </cell>
          <cell r="T846">
            <v>12.25</v>
          </cell>
          <cell r="U846" t="str">
            <v>2.573350</v>
          </cell>
          <cell r="V846">
            <v>44.54</v>
          </cell>
          <cell r="W846" t="str">
            <v>20764608006041</v>
          </cell>
          <cell r="X846">
            <v>24</v>
          </cell>
        </row>
        <row r="847">
          <cell r="B847">
            <v>605</v>
          </cell>
          <cell r="C847" t="str">
            <v>OFFER ITEM #600</v>
          </cell>
          <cell r="D847" t="str">
            <v>DISCONTINUE</v>
          </cell>
          <cell r="E847" t="str">
            <v>CHINA</v>
          </cell>
          <cell r="F847">
            <v>0</v>
          </cell>
          <cell r="G847" t="str">
            <v>=HYPERLINK("http://www.bangkit.com/images/605.jpg","CLICK HERE")</v>
          </cell>
          <cell r="H847">
            <v>2.19</v>
          </cell>
          <cell r="I847">
            <v>1.99</v>
          </cell>
          <cell r="J847">
            <v>1.45</v>
          </cell>
          <cell r="K847">
            <v>1.1000000000000001</v>
          </cell>
          <cell r="L847">
            <v>0.85</v>
          </cell>
          <cell r="M847">
            <v>0.69</v>
          </cell>
          <cell r="N847">
            <v>0.59</v>
          </cell>
          <cell r="O847" t="str">
            <v>CS-144-24-1</v>
          </cell>
          <cell r="P847">
            <v>30</v>
          </cell>
          <cell r="Q847">
            <v>144</v>
          </cell>
          <cell r="R847">
            <v>19.5</v>
          </cell>
          <cell r="S847">
            <v>15</v>
          </cell>
          <cell r="T847">
            <v>12</v>
          </cell>
          <cell r="U847" t="str">
            <v>2.031250</v>
          </cell>
          <cell r="V847">
            <v>23.84</v>
          </cell>
          <cell r="W847" t="str">
            <v>20764608006058</v>
          </cell>
          <cell r="X847">
            <v>24</v>
          </cell>
        </row>
        <row r="848">
          <cell r="B848">
            <v>608</v>
          </cell>
          <cell r="C848" t="str">
            <v>BAZIC 5000 Ct. Standard (26/6) Staples</v>
          </cell>
          <cell r="D848" t="str">
            <v>STAPLERS</v>
          </cell>
          <cell r="E848" t="str">
            <v>CHINA</v>
          </cell>
          <cell r="F848">
            <v>121896</v>
          </cell>
          <cell r="G848" t="str">
            <v>=HYPERLINK("http://www.bangkit.com/images/608.jpg","CLICK HERE")</v>
          </cell>
          <cell r="H848">
            <v>2.99</v>
          </cell>
          <cell r="I848">
            <v>2.69</v>
          </cell>
          <cell r="J848">
            <v>1.7</v>
          </cell>
          <cell r="K848">
            <v>1.3</v>
          </cell>
          <cell r="L848">
            <v>0.85</v>
          </cell>
          <cell r="M848">
            <v>0.69</v>
          </cell>
          <cell r="N848">
            <v>0.59</v>
          </cell>
          <cell r="O848" t="str">
            <v>CS-72-24-1</v>
          </cell>
          <cell r="P848">
            <v>85</v>
          </cell>
          <cell r="Q848">
            <v>72</v>
          </cell>
          <cell r="R848">
            <v>14.75</v>
          </cell>
          <cell r="S848">
            <v>9.5</v>
          </cell>
          <cell r="T848">
            <v>6.5</v>
          </cell>
          <cell r="U848" t="str">
            <v>0.527090</v>
          </cell>
          <cell r="V848">
            <v>24.78</v>
          </cell>
          <cell r="W848" t="str">
            <v>20764608006089</v>
          </cell>
          <cell r="X848">
            <v>24</v>
          </cell>
        </row>
        <row r="849">
          <cell r="B849">
            <v>609</v>
          </cell>
          <cell r="C849" t="str">
            <v>BAZIC 3000 Ct. Standard (26/6) Metallic Color Staples</v>
          </cell>
          <cell r="D849" t="str">
            <v>STAPLERS</v>
          </cell>
          <cell r="E849" t="str">
            <v>CHINA</v>
          </cell>
          <cell r="F849">
            <v>48867</v>
          </cell>
          <cell r="G849" t="str">
            <v>=HYPERLINK("http://www.bangkit.com/images/609.jpg","CLICK HERE")</v>
          </cell>
          <cell r="H849">
            <v>2.99</v>
          </cell>
          <cell r="I849">
            <v>2.69</v>
          </cell>
          <cell r="J849">
            <v>1.7</v>
          </cell>
          <cell r="K849">
            <v>1.3</v>
          </cell>
          <cell r="L849">
            <v>0.85</v>
          </cell>
          <cell r="M849">
            <v>0.69</v>
          </cell>
          <cell r="N849">
            <v>0.59</v>
          </cell>
          <cell r="O849" t="str">
            <v>CS-72-24-1</v>
          </cell>
          <cell r="P849">
            <v>78</v>
          </cell>
          <cell r="Q849">
            <v>72</v>
          </cell>
          <cell r="R849">
            <v>14.75</v>
          </cell>
          <cell r="S849">
            <v>8.75</v>
          </cell>
          <cell r="T849">
            <v>5</v>
          </cell>
          <cell r="U849" t="str">
            <v>0.373450</v>
          </cell>
          <cell r="V849">
            <v>17.079999999999998</v>
          </cell>
          <cell r="W849" t="str">
            <v>20764608006096</v>
          </cell>
          <cell r="X849">
            <v>24</v>
          </cell>
        </row>
        <row r="850">
          <cell r="B850">
            <v>613</v>
          </cell>
          <cell r="C850" t="str">
            <v>BAZIC Claw Style Staples Remover w/ Safety Lock (2/Pack)</v>
          </cell>
          <cell r="D850" t="str">
            <v>STAPLERS</v>
          </cell>
          <cell r="E850" t="str">
            <v>CHINA</v>
          </cell>
          <cell r="F850">
            <v>15614</v>
          </cell>
          <cell r="G850" t="str">
            <v>=HYPERLINK("http://www.bangkit.com/images/613.jpg","CLICK HERE")</v>
          </cell>
          <cell r="H850">
            <v>2.99</v>
          </cell>
          <cell r="I850">
            <v>2.69</v>
          </cell>
          <cell r="J850">
            <v>1.7</v>
          </cell>
          <cell r="K850">
            <v>1.3</v>
          </cell>
          <cell r="L850">
            <v>0.85</v>
          </cell>
          <cell r="M850">
            <v>0.69</v>
          </cell>
          <cell r="N850">
            <v>0.59</v>
          </cell>
          <cell r="O850" t="str">
            <v>CS-144-24-1</v>
          </cell>
          <cell r="P850">
            <v>27</v>
          </cell>
          <cell r="Q850">
            <v>144</v>
          </cell>
          <cell r="R850">
            <v>21.75</v>
          </cell>
          <cell r="S850">
            <v>17.5</v>
          </cell>
          <cell r="T850">
            <v>10.5</v>
          </cell>
          <cell r="U850" t="str">
            <v>2.312820</v>
          </cell>
          <cell r="V850">
            <v>20.399999999999999</v>
          </cell>
          <cell r="W850" t="str">
            <v>20764608006133</v>
          </cell>
          <cell r="X850">
            <v>24</v>
          </cell>
        </row>
        <row r="851">
          <cell r="B851">
            <v>619</v>
          </cell>
          <cell r="C851" t="str">
            <v>BAZIC Mini Stand-Up Standard (26/6) Stapler w/ 500 Ct. Staples</v>
          </cell>
          <cell r="D851" t="str">
            <v>STAPLERS</v>
          </cell>
          <cell r="E851" t="str">
            <v>CHINA</v>
          </cell>
          <cell r="F851">
            <v>26760</v>
          </cell>
          <cell r="G851" t="str">
            <v>=HYPERLINK("http://www.bangkit.com/images/619.jpg","CLICK HERE")</v>
          </cell>
          <cell r="H851">
            <v>2.99</v>
          </cell>
          <cell r="I851">
            <v>2.69</v>
          </cell>
          <cell r="J851">
            <v>1.95</v>
          </cell>
          <cell r="K851">
            <v>1.5</v>
          </cell>
          <cell r="L851">
            <v>1.3</v>
          </cell>
          <cell r="M851">
            <v>1</v>
          </cell>
          <cell r="N851">
            <v>0.8</v>
          </cell>
          <cell r="O851" t="str">
            <v>CS-144-24-1</v>
          </cell>
          <cell r="P851">
            <v>32</v>
          </cell>
          <cell r="Q851">
            <v>144</v>
          </cell>
          <cell r="R851">
            <v>18.5</v>
          </cell>
          <cell r="S851">
            <v>17.5</v>
          </cell>
          <cell r="T851">
            <v>12</v>
          </cell>
          <cell r="U851" t="str">
            <v>2.248260</v>
          </cell>
          <cell r="V851">
            <v>23.7</v>
          </cell>
          <cell r="W851" t="str">
            <v>20764608006195</v>
          </cell>
          <cell r="X851">
            <v>24</v>
          </cell>
        </row>
        <row r="852">
          <cell r="B852">
            <v>622</v>
          </cell>
          <cell r="C852" t="str">
            <v>BAZIC Bright Color Standard (26/6) Stapler</v>
          </cell>
          <cell r="D852" t="str">
            <v>STAPLERS</v>
          </cell>
          <cell r="E852" t="str">
            <v>CHINA</v>
          </cell>
          <cell r="F852">
            <v>24532</v>
          </cell>
          <cell r="G852" t="str">
            <v>=HYPERLINK("http://www.bangkit.com/images/622.jpg","CLICK HERE")</v>
          </cell>
          <cell r="H852">
            <v>3.99</v>
          </cell>
          <cell r="I852">
            <v>3.59</v>
          </cell>
          <cell r="J852">
            <v>2.6</v>
          </cell>
          <cell r="K852">
            <v>2</v>
          </cell>
          <cell r="L852">
            <v>1.7</v>
          </cell>
          <cell r="M852">
            <v>1.3</v>
          </cell>
          <cell r="N852">
            <v>1</v>
          </cell>
          <cell r="O852" t="str">
            <v>CS-144-24-1</v>
          </cell>
          <cell r="P852">
            <v>24</v>
          </cell>
          <cell r="Q852">
            <v>144</v>
          </cell>
          <cell r="R852">
            <v>22</v>
          </cell>
          <cell r="S852">
            <v>18.75</v>
          </cell>
          <cell r="T852">
            <v>11.5</v>
          </cell>
          <cell r="U852" t="str">
            <v>2.745230</v>
          </cell>
          <cell r="V852">
            <v>30.78</v>
          </cell>
          <cell r="W852" t="str">
            <v>20764608006225</v>
          </cell>
          <cell r="X852">
            <v>24</v>
          </cell>
        </row>
        <row r="853">
          <cell r="B853">
            <v>623</v>
          </cell>
          <cell r="C853" t="str">
            <v>BAZIC Two Tone Standard (26/6) Stapler</v>
          </cell>
          <cell r="D853" t="str">
            <v>STAPLERS</v>
          </cell>
          <cell r="E853" t="str">
            <v>CHINA</v>
          </cell>
          <cell r="F853">
            <v>25568</v>
          </cell>
          <cell r="G853" t="str">
            <v>=HYPERLINK("http://www.bangkit.com/images/623.jpg","CLICK HERE")</v>
          </cell>
          <cell r="H853">
            <v>3.99</v>
          </cell>
          <cell r="I853">
            <v>3.59</v>
          </cell>
          <cell r="J853">
            <v>2.6</v>
          </cell>
          <cell r="K853">
            <v>2</v>
          </cell>
          <cell r="L853">
            <v>1.7</v>
          </cell>
          <cell r="M853">
            <v>1.3</v>
          </cell>
          <cell r="N853">
            <v>1</v>
          </cell>
          <cell r="O853" t="str">
            <v>CS-144-24-1</v>
          </cell>
          <cell r="P853">
            <v>24</v>
          </cell>
          <cell r="Q853">
            <v>144</v>
          </cell>
          <cell r="R853">
            <v>22.25</v>
          </cell>
          <cell r="S853">
            <v>16</v>
          </cell>
          <cell r="T853">
            <v>11.5</v>
          </cell>
          <cell r="U853" t="str">
            <v>2.369210</v>
          </cell>
          <cell r="V853">
            <v>28.7</v>
          </cell>
          <cell r="W853" t="str">
            <v>20764608006232</v>
          </cell>
          <cell r="X853">
            <v>24</v>
          </cell>
        </row>
        <row r="854">
          <cell r="B854">
            <v>624</v>
          </cell>
          <cell r="C854" t="str">
            <v>BAZIC Pastel Color Standard (26/6) Stapler</v>
          </cell>
          <cell r="D854" t="str">
            <v>STAPLERS</v>
          </cell>
          <cell r="E854" t="str">
            <v>CHINA</v>
          </cell>
          <cell r="F854">
            <v>27509</v>
          </cell>
          <cell r="G854" t="str">
            <v>=HYPERLINK("http://www.bangkit.com/images/624.jpg","CLICK HERE")</v>
          </cell>
          <cell r="H854">
            <v>4.99</v>
          </cell>
          <cell r="I854">
            <v>4.49</v>
          </cell>
          <cell r="J854">
            <v>2.6</v>
          </cell>
          <cell r="K854">
            <v>2</v>
          </cell>
          <cell r="L854">
            <v>1.7</v>
          </cell>
          <cell r="M854">
            <v>1.3</v>
          </cell>
          <cell r="N854">
            <v>1</v>
          </cell>
          <cell r="O854" t="str">
            <v>CS-144-24-1</v>
          </cell>
          <cell r="P854">
            <v>20</v>
          </cell>
          <cell r="Q854">
            <v>144</v>
          </cell>
          <cell r="R854">
            <v>22</v>
          </cell>
          <cell r="S854">
            <v>14.5</v>
          </cell>
          <cell r="T854">
            <v>13.5</v>
          </cell>
          <cell r="U854" t="str">
            <v>2.492190</v>
          </cell>
          <cell r="V854">
            <v>13.5</v>
          </cell>
          <cell r="W854" t="str">
            <v>20764608006249</v>
          </cell>
          <cell r="X854">
            <v>24</v>
          </cell>
        </row>
        <row r="855">
          <cell r="B855">
            <v>6301</v>
          </cell>
          <cell r="C855" t="str">
            <v>BAZIC Date Stamp and Ink Pad (Black Ink)</v>
          </cell>
          <cell r="D855" t="str">
            <v>STAMP</v>
          </cell>
          <cell r="E855" t="str">
            <v>CHINA</v>
          </cell>
          <cell r="F855">
            <v>8632</v>
          </cell>
          <cell r="G855" t="str">
            <v>=HYPERLINK("http://www.bangkit.com/images/6301.jpg","CLICK HERE")</v>
          </cell>
          <cell r="H855">
            <v>2.99</v>
          </cell>
          <cell r="I855">
            <v>2.69</v>
          </cell>
          <cell r="J855">
            <v>1.95</v>
          </cell>
          <cell r="K855">
            <v>1.5</v>
          </cell>
          <cell r="L855">
            <v>1.3</v>
          </cell>
          <cell r="M855">
            <v>1</v>
          </cell>
          <cell r="N855">
            <v>0.8</v>
          </cell>
          <cell r="O855" t="str">
            <v>CS-144-24-1</v>
          </cell>
          <cell r="P855">
            <v>45</v>
          </cell>
          <cell r="Q855">
            <v>144</v>
          </cell>
          <cell r="R855">
            <v>15</v>
          </cell>
          <cell r="S855">
            <v>14.25</v>
          </cell>
          <cell r="T855">
            <v>13.25</v>
          </cell>
          <cell r="U855" t="str">
            <v>1.639000</v>
          </cell>
          <cell r="V855">
            <v>20</v>
          </cell>
          <cell r="W855" t="str">
            <v>20764608063013</v>
          </cell>
          <cell r="X855">
            <v>24</v>
          </cell>
        </row>
        <row r="856">
          <cell r="B856">
            <v>6303</v>
          </cell>
          <cell r="C856" t="str">
            <v>BAZIC Paid Self Inking Rubber Stamp (Red Ink)</v>
          </cell>
          <cell r="D856" t="str">
            <v>STAMP</v>
          </cell>
          <cell r="E856" t="str">
            <v>CHINA</v>
          </cell>
          <cell r="F856">
            <v>763</v>
          </cell>
          <cell r="G856" t="str">
            <v>=HYPERLINK("http://www.bangkit.com/images/6303.jpg","CLICK HERE")</v>
          </cell>
          <cell r="H856">
            <v>2.99</v>
          </cell>
          <cell r="I856">
            <v>2.69</v>
          </cell>
          <cell r="J856">
            <v>1.95</v>
          </cell>
          <cell r="K856">
            <v>1.5</v>
          </cell>
          <cell r="L856">
            <v>1.3</v>
          </cell>
          <cell r="M856">
            <v>1</v>
          </cell>
          <cell r="N856">
            <v>0.8</v>
          </cell>
          <cell r="O856" t="str">
            <v>CS-144-24-1</v>
          </cell>
          <cell r="P856">
            <v>40</v>
          </cell>
          <cell r="Q856">
            <v>144</v>
          </cell>
          <cell r="R856">
            <v>16.75</v>
          </cell>
          <cell r="S856">
            <v>14.25</v>
          </cell>
          <cell r="T856">
            <v>9.75</v>
          </cell>
          <cell r="U856" t="str">
            <v>1.346760</v>
          </cell>
          <cell r="V856">
            <v>15.66</v>
          </cell>
          <cell r="W856" t="str">
            <v>20764608063037</v>
          </cell>
          <cell r="X856">
            <v>24</v>
          </cell>
        </row>
        <row r="857">
          <cell r="B857">
            <v>6304</v>
          </cell>
          <cell r="C857" t="str">
            <v>BAZIC Identity Theft Protection Stamp (Black Ink)</v>
          </cell>
          <cell r="D857" t="str">
            <v>NEW ITEMS</v>
          </cell>
          <cell r="E857" t="str">
            <v>CHINA</v>
          </cell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>CS-144-24-1</v>
          </cell>
          <cell r="Q857">
            <v>144</v>
          </cell>
          <cell r="R857">
            <v>0</v>
          </cell>
          <cell r="S857">
            <v>0</v>
          </cell>
          <cell r="T857">
            <v>0</v>
          </cell>
          <cell r="U857" t="str">
            <v>0.000000</v>
          </cell>
          <cell r="V857">
            <v>0</v>
          </cell>
          <cell r="W857" t="str">
            <v>20764608200883</v>
          </cell>
          <cell r="X857">
            <v>24</v>
          </cell>
        </row>
        <row r="858">
          <cell r="B858">
            <v>6800</v>
          </cell>
          <cell r="C858" t="str">
            <v>BAZIC Natural Craft Stick (100/Pack)</v>
          </cell>
          <cell r="D858" t="str">
            <v>CRAFT ACCESSORIES</v>
          </cell>
          <cell r="E858" t="str">
            <v>CHINA</v>
          </cell>
          <cell r="F858">
            <v>58127</v>
          </cell>
          <cell r="G858" t="str">
            <v>=HYPERLINK("http://www.bangkit.com/images/6800.jpg","CLICK HERE")</v>
          </cell>
          <cell r="H858">
            <v>2.99</v>
          </cell>
          <cell r="I858">
            <v>2.69</v>
          </cell>
          <cell r="J858">
            <v>1.3</v>
          </cell>
          <cell r="K858">
            <v>0.99</v>
          </cell>
          <cell r="L858">
            <v>0.79</v>
          </cell>
          <cell r="M858">
            <v>0.65</v>
          </cell>
          <cell r="N858">
            <v>0.55000000000000004</v>
          </cell>
          <cell r="O858" t="str">
            <v>CS-72-24-1</v>
          </cell>
          <cell r="P858">
            <v>60</v>
          </cell>
          <cell r="Q858">
            <v>72</v>
          </cell>
          <cell r="R858">
            <v>16</v>
          </cell>
          <cell r="S858">
            <v>10.5</v>
          </cell>
          <cell r="T858">
            <v>9.5</v>
          </cell>
          <cell r="U858" t="str">
            <v>0.923610</v>
          </cell>
          <cell r="V858">
            <v>24.16</v>
          </cell>
          <cell r="W858" t="str">
            <v>20764608068001</v>
          </cell>
          <cell r="X858">
            <v>24</v>
          </cell>
        </row>
        <row r="859">
          <cell r="B859">
            <v>6801</v>
          </cell>
          <cell r="C859" t="str">
            <v>BAZIC Colored Craft Stick (100/Pack)</v>
          </cell>
          <cell r="D859" t="str">
            <v>CRAFT ACCESSORIES</v>
          </cell>
          <cell r="E859" t="str">
            <v>CHINA</v>
          </cell>
          <cell r="F859">
            <v>35601</v>
          </cell>
          <cell r="G859" t="str">
            <v>=HYPERLINK("http://www.bangkit.com/images/6801.jpg","CLICK HERE")</v>
          </cell>
          <cell r="H859">
            <v>2.99</v>
          </cell>
          <cell r="I859">
            <v>2.69</v>
          </cell>
          <cell r="J859">
            <v>1.7</v>
          </cell>
          <cell r="K859">
            <v>1.3</v>
          </cell>
          <cell r="L859">
            <v>0.85</v>
          </cell>
          <cell r="M859">
            <v>0.69</v>
          </cell>
          <cell r="N859">
            <v>0.59</v>
          </cell>
          <cell r="O859" t="str">
            <v>CS-72-24-1</v>
          </cell>
          <cell r="P859">
            <v>60</v>
          </cell>
          <cell r="Q859">
            <v>72</v>
          </cell>
          <cell r="R859">
            <v>16.5</v>
          </cell>
          <cell r="S859">
            <v>10.25</v>
          </cell>
          <cell r="T859">
            <v>10</v>
          </cell>
          <cell r="U859" t="str">
            <v>0.978730</v>
          </cell>
          <cell r="V859">
            <v>17.88</v>
          </cell>
          <cell r="W859" t="str">
            <v>20764608068018</v>
          </cell>
          <cell r="X859">
            <v>24</v>
          </cell>
        </row>
        <row r="860">
          <cell r="B860">
            <v>6802</v>
          </cell>
          <cell r="C860" t="str">
            <v>BAZIC Jumbo Natural Craft Stick (50/Pack)</v>
          </cell>
          <cell r="D860" t="str">
            <v>CRAFT ACCESSORIES</v>
          </cell>
          <cell r="E860" t="str">
            <v>CHINA</v>
          </cell>
          <cell r="F860">
            <v>37572</v>
          </cell>
          <cell r="G860" t="str">
            <v>=HYPERLINK("http://www.bangkit.com/images/6802.jpg","CLICK HERE")</v>
          </cell>
          <cell r="H860">
            <v>2.99</v>
          </cell>
          <cell r="I860">
            <v>2.69</v>
          </cell>
          <cell r="J860">
            <v>1.3</v>
          </cell>
          <cell r="K860">
            <v>0.99</v>
          </cell>
          <cell r="L860">
            <v>0.79</v>
          </cell>
          <cell r="M860">
            <v>0.65</v>
          </cell>
          <cell r="N860">
            <v>0.55000000000000004</v>
          </cell>
          <cell r="O860" t="str">
            <v>CS-72-24-1</v>
          </cell>
          <cell r="P860">
            <v>50</v>
          </cell>
          <cell r="Q860">
            <v>72</v>
          </cell>
          <cell r="R860">
            <v>20.75</v>
          </cell>
          <cell r="S860">
            <v>9.75</v>
          </cell>
          <cell r="T860">
            <v>6.25</v>
          </cell>
          <cell r="U860" t="str">
            <v>0.731740</v>
          </cell>
          <cell r="V860">
            <v>20</v>
          </cell>
          <cell r="W860" t="str">
            <v>20764608068025</v>
          </cell>
          <cell r="X860">
            <v>24</v>
          </cell>
        </row>
        <row r="861">
          <cell r="B861">
            <v>6803</v>
          </cell>
          <cell r="C861" t="str">
            <v>BAZIC Jumbo Colored Craft Stick (50/Pack)</v>
          </cell>
          <cell r="D861" t="str">
            <v>CRAFT ACCESSORIES</v>
          </cell>
          <cell r="E861" t="str">
            <v>CHINA</v>
          </cell>
          <cell r="F861">
            <v>32820</v>
          </cell>
          <cell r="G861" t="str">
            <v>=HYPERLINK("http://www.bangkit.com/images/6803.jpg","CLICK HERE")</v>
          </cell>
          <cell r="H861">
            <v>2.99</v>
          </cell>
          <cell r="I861">
            <v>2.69</v>
          </cell>
          <cell r="J861">
            <v>1.7</v>
          </cell>
          <cell r="K861">
            <v>1.3</v>
          </cell>
          <cell r="L861">
            <v>0.85</v>
          </cell>
          <cell r="M861">
            <v>0.69</v>
          </cell>
          <cell r="N861">
            <v>0.59</v>
          </cell>
          <cell r="O861" t="str">
            <v>CS-72-24-1</v>
          </cell>
          <cell r="P861">
            <v>50</v>
          </cell>
          <cell r="Q861">
            <v>72</v>
          </cell>
          <cell r="R861">
            <v>20.75</v>
          </cell>
          <cell r="S861">
            <v>9.5</v>
          </cell>
          <cell r="T861">
            <v>8</v>
          </cell>
          <cell r="U861" t="str">
            <v>0.912620</v>
          </cell>
          <cell r="V861">
            <v>23.26</v>
          </cell>
          <cell r="W861" t="str">
            <v>20764608068032</v>
          </cell>
          <cell r="X861">
            <v>24</v>
          </cell>
        </row>
        <row r="862">
          <cell r="B862">
            <v>6808</v>
          </cell>
          <cell r="C862" t="str">
            <v>BAZIC Mini Natural Clothes Pin (50/Pack)</v>
          </cell>
          <cell r="D862" t="str">
            <v>CRAFT ACCESSORIES</v>
          </cell>
          <cell r="E862" t="str">
            <v>CHINA</v>
          </cell>
          <cell r="F862">
            <v>22265</v>
          </cell>
          <cell r="G862" t="str">
            <v>=HYPERLINK("http://www.bangkit.com/images/6808.jpg","CLICK HERE")</v>
          </cell>
          <cell r="H862">
            <v>2.99</v>
          </cell>
          <cell r="I862">
            <v>2.69</v>
          </cell>
          <cell r="J862">
            <v>1.2</v>
          </cell>
          <cell r="K862">
            <v>0.89</v>
          </cell>
          <cell r="L862">
            <v>0.75</v>
          </cell>
          <cell r="M862">
            <v>0.59</v>
          </cell>
          <cell r="N862">
            <v>0.49</v>
          </cell>
          <cell r="O862" t="str">
            <v>CS-288-24-1</v>
          </cell>
          <cell r="P862">
            <v>42</v>
          </cell>
          <cell r="Q862">
            <v>288</v>
          </cell>
          <cell r="R862">
            <v>17</v>
          </cell>
          <cell r="S862">
            <v>16.25</v>
          </cell>
          <cell r="T862">
            <v>12</v>
          </cell>
          <cell r="U862" t="str">
            <v>1.918400</v>
          </cell>
          <cell r="V862">
            <v>20.3</v>
          </cell>
          <cell r="W862" t="str">
            <v>20764608068087</v>
          </cell>
          <cell r="X862">
            <v>24</v>
          </cell>
        </row>
        <row r="863">
          <cell r="B863">
            <v>6809</v>
          </cell>
          <cell r="C863" t="str">
            <v>BAZIC Mini Colored Clothes Pin (50/Pack)</v>
          </cell>
          <cell r="D863" t="str">
            <v>CRAFT ACCESSORIES</v>
          </cell>
          <cell r="E863" t="str">
            <v>CHINA</v>
          </cell>
          <cell r="F863">
            <v>0</v>
          </cell>
          <cell r="G863" t="str">
            <v>=HYPERLINK("http://www.bangkit.com/images/6809.jpg","CLICK HERE")</v>
          </cell>
          <cell r="H863">
            <v>2.99</v>
          </cell>
          <cell r="I863">
            <v>2.69</v>
          </cell>
          <cell r="J863">
            <v>1.3</v>
          </cell>
          <cell r="K863">
            <v>0.99</v>
          </cell>
          <cell r="L863">
            <v>0.79</v>
          </cell>
          <cell r="M863">
            <v>0.65</v>
          </cell>
          <cell r="N863">
            <v>0.55000000000000004</v>
          </cell>
          <cell r="O863" t="str">
            <v>CS-288-24-1</v>
          </cell>
          <cell r="P863">
            <v>42</v>
          </cell>
          <cell r="Q863">
            <v>288</v>
          </cell>
          <cell r="R863">
            <v>17.25</v>
          </cell>
          <cell r="S863">
            <v>16.5</v>
          </cell>
          <cell r="T863">
            <v>12</v>
          </cell>
          <cell r="U863" t="str">
            <v>1.976560</v>
          </cell>
          <cell r="V863">
            <v>20.079999999999998</v>
          </cell>
          <cell r="W863" t="str">
            <v>20764608068094</v>
          </cell>
          <cell r="X863">
            <v>24</v>
          </cell>
        </row>
        <row r="864">
          <cell r="B864">
            <v>6810</v>
          </cell>
          <cell r="C864" t="str">
            <v>BAZIC 3/8" x 12" Round Natural Wooden Dowel (6/Bag)</v>
          </cell>
          <cell r="D864" t="str">
            <v>CRAFT ACCESSORIES</v>
          </cell>
          <cell r="E864" t="str">
            <v>CHINA</v>
          </cell>
          <cell r="F864">
            <v>23295</v>
          </cell>
          <cell r="G864" t="str">
            <v>=HYPERLINK("http://www.bangkit.com/images/6810.jpg","CLICK HERE")</v>
          </cell>
          <cell r="H864">
            <v>2.99</v>
          </cell>
          <cell r="I864">
            <v>2.69</v>
          </cell>
          <cell r="J864">
            <v>1.7</v>
          </cell>
          <cell r="K864">
            <v>1.3</v>
          </cell>
          <cell r="L864">
            <v>0.95</v>
          </cell>
          <cell r="M864">
            <v>0.79</v>
          </cell>
          <cell r="N864">
            <v>0.69</v>
          </cell>
          <cell r="O864" t="str">
            <v>CS-144-24-1</v>
          </cell>
          <cell r="P864">
            <v>42</v>
          </cell>
          <cell r="Q864">
            <v>144</v>
          </cell>
          <cell r="R864">
            <v>17.75</v>
          </cell>
          <cell r="S864">
            <v>14.5</v>
          </cell>
          <cell r="T864">
            <v>11.5</v>
          </cell>
          <cell r="U864" t="str">
            <v>1.712850</v>
          </cell>
          <cell r="V864">
            <v>28.4</v>
          </cell>
          <cell r="W864" t="str">
            <v>20764608068100</v>
          </cell>
          <cell r="X864">
            <v>24</v>
          </cell>
        </row>
        <row r="865">
          <cell r="B865">
            <v>6811</v>
          </cell>
          <cell r="C865" t="str">
            <v>BAZIC 3/16" x 12" Round Multi-Colored Wooden Dowel (15/Bag)</v>
          </cell>
          <cell r="D865" t="str">
            <v>CRAFT ACCESSORIES</v>
          </cell>
          <cell r="E865" t="str">
            <v>CHINA</v>
          </cell>
          <cell r="F865">
            <v>23778</v>
          </cell>
          <cell r="G865" t="str">
            <v>=HYPERLINK("http://www.bangkit.com/images/6811.jpg","CLICK HERE")</v>
          </cell>
          <cell r="H865">
            <v>2.99</v>
          </cell>
          <cell r="I865">
            <v>2.69</v>
          </cell>
          <cell r="J865">
            <v>1.7</v>
          </cell>
          <cell r="K865">
            <v>1.3</v>
          </cell>
          <cell r="L865">
            <v>0.95</v>
          </cell>
          <cell r="M865">
            <v>0.79</v>
          </cell>
          <cell r="N865">
            <v>0.69</v>
          </cell>
          <cell r="O865" t="str">
            <v>CS-144-24-1</v>
          </cell>
          <cell r="P865">
            <v>42</v>
          </cell>
          <cell r="Q865">
            <v>144</v>
          </cell>
          <cell r="R865">
            <v>18</v>
          </cell>
          <cell r="S865">
            <v>14.5</v>
          </cell>
          <cell r="T865">
            <v>11.5</v>
          </cell>
          <cell r="U865" t="str">
            <v>1.736980</v>
          </cell>
          <cell r="V865">
            <v>23.46</v>
          </cell>
          <cell r="W865" t="str">
            <v>20764608068117</v>
          </cell>
          <cell r="X865">
            <v>24</v>
          </cell>
        </row>
        <row r="866">
          <cell r="B866">
            <v>6812</v>
          </cell>
          <cell r="C866" t="str">
            <v>BAZIC 3/16" x 12" Round Natural Wooden Dowel (20/Bag)</v>
          </cell>
          <cell r="D866" t="str">
            <v>CRAFT ACCESSORIES</v>
          </cell>
          <cell r="E866" t="str">
            <v>CHINA</v>
          </cell>
          <cell r="F866">
            <v>28012</v>
          </cell>
          <cell r="G866" t="str">
            <v>=HYPERLINK("http://www.bangkit.com/images/6812.jpg","CLICK HERE")</v>
          </cell>
          <cell r="H866">
            <v>2.99</v>
          </cell>
          <cell r="I866">
            <v>2.69</v>
          </cell>
          <cell r="J866">
            <v>1.7</v>
          </cell>
          <cell r="K866">
            <v>1.3</v>
          </cell>
          <cell r="L866">
            <v>0.95</v>
          </cell>
          <cell r="M866">
            <v>0.79</v>
          </cell>
          <cell r="N866">
            <v>0.69</v>
          </cell>
          <cell r="O866" t="str">
            <v>CS-144-24-1</v>
          </cell>
          <cell r="P866">
            <v>30</v>
          </cell>
          <cell r="Q866">
            <v>144</v>
          </cell>
          <cell r="R866">
            <v>17.75</v>
          </cell>
          <cell r="S866">
            <v>14.5</v>
          </cell>
          <cell r="T866">
            <v>12.5</v>
          </cell>
          <cell r="U866" t="str">
            <v>1.861800</v>
          </cell>
          <cell r="V866">
            <v>28.86</v>
          </cell>
          <cell r="W866" t="str">
            <v>20764608068124</v>
          </cell>
          <cell r="X866">
            <v>24</v>
          </cell>
        </row>
        <row r="867">
          <cell r="B867">
            <v>6813</v>
          </cell>
          <cell r="C867" t="str">
            <v>BAZIC Assorted Round Natural Wooden Dowel (10/Bag)</v>
          </cell>
          <cell r="D867" t="str">
            <v>CRAFT ACCESSORIES</v>
          </cell>
          <cell r="E867" t="str">
            <v>CHINA</v>
          </cell>
          <cell r="F867">
            <v>16827</v>
          </cell>
          <cell r="G867" t="str">
            <v>=HYPERLINK("http://www.bangkit.com/images/6813.jpg","CLICK HERE")</v>
          </cell>
          <cell r="H867">
            <v>2.99</v>
          </cell>
          <cell r="I867">
            <v>2.69</v>
          </cell>
          <cell r="J867">
            <v>1.7</v>
          </cell>
          <cell r="K867">
            <v>1.3</v>
          </cell>
          <cell r="L867">
            <v>0.95</v>
          </cell>
          <cell r="M867">
            <v>0.79</v>
          </cell>
          <cell r="N867">
            <v>0.69</v>
          </cell>
          <cell r="O867" t="str">
            <v>CS-144-24-1</v>
          </cell>
          <cell r="P867">
            <v>42</v>
          </cell>
          <cell r="Q867">
            <v>144</v>
          </cell>
          <cell r="R867">
            <v>18</v>
          </cell>
          <cell r="S867">
            <v>14.5</v>
          </cell>
          <cell r="T867">
            <v>12</v>
          </cell>
          <cell r="U867" t="str">
            <v>1.812500</v>
          </cell>
          <cell r="V867">
            <v>28.2</v>
          </cell>
          <cell r="W867" t="str">
            <v>20764608068131</v>
          </cell>
          <cell r="X867">
            <v>24</v>
          </cell>
        </row>
        <row r="868">
          <cell r="B868">
            <v>697</v>
          </cell>
          <cell r="C868" t="str">
            <v>BAZIC Side Loading 9-Pockets Double Sided Trading Card Holders (100/Pack)</v>
          </cell>
          <cell r="D868" t="str">
            <v>DISCONTINUE</v>
          </cell>
          <cell r="E868" t="str">
            <v>CHINA</v>
          </cell>
          <cell r="F868">
            <v>0</v>
          </cell>
          <cell r="G868" t="str">
            <v>=HYPERLINK("http://www.bangkit.com/images/697.jpg","CLICK HERE")</v>
          </cell>
          <cell r="H868">
            <v>2.99</v>
          </cell>
          <cell r="I868">
            <v>2.4900000000000002</v>
          </cell>
          <cell r="J868">
            <v>1.95</v>
          </cell>
          <cell r="K868">
            <v>1.5</v>
          </cell>
          <cell r="L868">
            <v>1.2</v>
          </cell>
          <cell r="M868">
            <v>1</v>
          </cell>
          <cell r="N868">
            <v>0.8</v>
          </cell>
          <cell r="O868" t="str">
            <v>CS-72-24-1</v>
          </cell>
          <cell r="P868">
            <v>42</v>
          </cell>
          <cell r="Q868">
            <v>72</v>
          </cell>
          <cell r="R868">
            <v>25.6</v>
          </cell>
          <cell r="S868">
            <v>10.4</v>
          </cell>
          <cell r="T868">
            <v>9.6</v>
          </cell>
          <cell r="U868" t="str">
            <v>1.479110</v>
          </cell>
          <cell r="V868">
            <v>16.061</v>
          </cell>
          <cell r="W868" t="str">
            <v>20764608006973</v>
          </cell>
          <cell r="X868">
            <v>24</v>
          </cell>
        </row>
        <row r="869">
          <cell r="B869">
            <v>701</v>
          </cell>
          <cell r="C869" t="str">
            <v>BAZIC Titan 0.7 mm Mechanical Pencil (3/Pack)</v>
          </cell>
          <cell r="D869" t="str">
            <v>PENCILS - MECHANICAL</v>
          </cell>
          <cell r="E869" t="str">
            <v>CHINA</v>
          </cell>
          <cell r="F869">
            <v>7154</v>
          </cell>
          <cell r="G869" t="str">
            <v>=HYPERLINK("http://www.bangkit.com/images/701.jpg","CLICK HERE")</v>
          </cell>
          <cell r="H869">
            <v>1.99</v>
          </cell>
          <cell r="I869">
            <v>1.79</v>
          </cell>
          <cell r="J869">
            <v>1.7</v>
          </cell>
          <cell r="K869">
            <v>1.3</v>
          </cell>
          <cell r="L869">
            <v>0.85</v>
          </cell>
          <cell r="M869">
            <v>0.69</v>
          </cell>
          <cell r="N869">
            <v>0.59</v>
          </cell>
          <cell r="O869" t="str">
            <v>CS-144-24-1</v>
          </cell>
          <cell r="P869">
            <v>54</v>
          </cell>
          <cell r="Q869">
            <v>144</v>
          </cell>
          <cell r="R869">
            <v>22.5</v>
          </cell>
          <cell r="S869">
            <v>11</v>
          </cell>
          <cell r="T869">
            <v>8.5</v>
          </cell>
          <cell r="U869" t="str">
            <v>1.217450</v>
          </cell>
          <cell r="V869">
            <v>13.14</v>
          </cell>
          <cell r="W869" t="str">
            <v>20764608007017</v>
          </cell>
          <cell r="X869">
            <v>24</v>
          </cell>
        </row>
        <row r="870">
          <cell r="B870">
            <v>702</v>
          </cell>
          <cell r="C870" t="str">
            <v>BAZIC Electra Sparkly 0.7 mm Mechanical Pencil w/ Glitter Grip (4/Pk)</v>
          </cell>
          <cell r="D870" t="str">
            <v>PENCILS - MECHANICAL</v>
          </cell>
          <cell r="E870" t="str">
            <v>CHINA</v>
          </cell>
          <cell r="F870">
            <v>11290</v>
          </cell>
          <cell r="G870" t="str">
            <v>=HYPERLINK("http://www.bangkit.com/images/702.jpg","CLICK HERE")</v>
          </cell>
          <cell r="H870">
            <v>2.99</v>
          </cell>
          <cell r="I870">
            <v>2.69</v>
          </cell>
          <cell r="J870">
            <v>1.7</v>
          </cell>
          <cell r="K870">
            <v>1.3</v>
          </cell>
          <cell r="L870">
            <v>0.85</v>
          </cell>
          <cell r="M870">
            <v>0.69</v>
          </cell>
          <cell r="N870">
            <v>0.59</v>
          </cell>
          <cell r="O870" t="str">
            <v>CS-144-24-1</v>
          </cell>
          <cell r="P870">
            <v>72</v>
          </cell>
          <cell r="Q870">
            <v>144</v>
          </cell>
          <cell r="R870">
            <v>20.75</v>
          </cell>
          <cell r="S870">
            <v>9.5</v>
          </cell>
          <cell r="T870">
            <v>9</v>
          </cell>
          <cell r="U870" t="str">
            <v>1.026690</v>
          </cell>
          <cell r="V870">
            <v>13.66</v>
          </cell>
          <cell r="W870" t="str">
            <v>20764608007024</v>
          </cell>
          <cell r="X870">
            <v>24</v>
          </cell>
        </row>
        <row r="871">
          <cell r="B871">
            <v>703</v>
          </cell>
          <cell r="C871" t="str">
            <v>BAZIC Standard Weight Top Loading Sheet Protectors (100/Box)</v>
          </cell>
          <cell r="D871" t="str">
            <v>DISCONTINUE</v>
          </cell>
          <cell r="E871" t="str">
            <v>CHINA</v>
          </cell>
          <cell r="F871">
            <v>0</v>
          </cell>
          <cell r="G871" t="str">
            <v>=HYPERLINK("http://www.bangkit.com/images/703.jpg","CLICK HERE")</v>
          </cell>
          <cell r="H871">
            <v>1.99</v>
          </cell>
          <cell r="I871">
            <v>1.79</v>
          </cell>
          <cell r="J871">
            <v>1.3</v>
          </cell>
          <cell r="K871">
            <v>0.99</v>
          </cell>
          <cell r="L871">
            <v>0.79</v>
          </cell>
          <cell r="M871">
            <v>0.65</v>
          </cell>
          <cell r="N871">
            <v>0.55000000000000004</v>
          </cell>
          <cell r="O871" t="str">
            <v>CS-144-24-1</v>
          </cell>
          <cell r="P871">
            <v>91</v>
          </cell>
          <cell r="Q871">
            <v>144</v>
          </cell>
          <cell r="R871">
            <v>15.5</v>
          </cell>
          <cell r="S871">
            <v>10.5</v>
          </cell>
          <cell r="T871">
            <v>9</v>
          </cell>
          <cell r="U871" t="str">
            <v>0.847660</v>
          </cell>
          <cell r="V871">
            <v>10.24</v>
          </cell>
          <cell r="W871" t="str">
            <v>20764608007031</v>
          </cell>
          <cell r="X871">
            <v>24</v>
          </cell>
        </row>
        <row r="872">
          <cell r="B872">
            <v>704</v>
          </cell>
          <cell r="C872" t="str">
            <v>BAZIC Heavy Weight Top Loading Sheet Protectors (50/Box)</v>
          </cell>
          <cell r="D872" t="str">
            <v>DISCONTINUE</v>
          </cell>
          <cell r="E872" t="str">
            <v>CHINA</v>
          </cell>
          <cell r="F872">
            <v>0</v>
          </cell>
          <cell r="G872" t="str">
            <v>=HYPERLINK("http://www.bangkit.com/images/704.jpg","CLICK HERE")</v>
          </cell>
          <cell r="H872">
            <v>1.99</v>
          </cell>
          <cell r="I872">
            <v>1.79</v>
          </cell>
          <cell r="J872">
            <v>1.2</v>
          </cell>
          <cell r="K872">
            <v>0.89</v>
          </cell>
          <cell r="L872">
            <v>0.75</v>
          </cell>
          <cell r="M872">
            <v>0.59</v>
          </cell>
          <cell r="N872">
            <v>0.59</v>
          </cell>
          <cell r="O872" t="str">
            <v>CS-144-24-1</v>
          </cell>
          <cell r="P872">
            <v>60</v>
          </cell>
          <cell r="Q872">
            <v>144</v>
          </cell>
          <cell r="R872">
            <v>20.86</v>
          </cell>
          <cell r="S872">
            <v>11.41</v>
          </cell>
          <cell r="T872">
            <v>9.0500000000000007</v>
          </cell>
          <cell r="U872" t="str">
            <v>1.246540</v>
          </cell>
          <cell r="V872">
            <v>15.2</v>
          </cell>
          <cell r="W872" t="str">
            <v>20764608007048</v>
          </cell>
          <cell r="X872">
            <v>24</v>
          </cell>
        </row>
        <row r="873">
          <cell r="B873">
            <v>705</v>
          </cell>
          <cell r="C873" t="str">
            <v>BAZIC Bubble Embossed 2-Pocket Poly Portfolio</v>
          </cell>
          <cell r="D873" t="str">
            <v>DISCONTINUE</v>
          </cell>
          <cell r="E873" t="str">
            <v>CHINA</v>
          </cell>
          <cell r="F873">
            <v>0</v>
          </cell>
          <cell r="G873" t="str">
            <v>=HYPERLINK("http://www.bangkit.com/images/705.jpg","CLICK HERE")</v>
          </cell>
          <cell r="H873">
            <v>1.99</v>
          </cell>
          <cell r="I873">
            <v>1.79</v>
          </cell>
          <cell r="J873">
            <v>1.2</v>
          </cell>
          <cell r="K873">
            <v>0.89</v>
          </cell>
          <cell r="L873">
            <v>0.75</v>
          </cell>
          <cell r="M873">
            <v>0.59</v>
          </cell>
          <cell r="N873">
            <v>0.49</v>
          </cell>
          <cell r="O873" t="str">
            <v>CS-144-24-1</v>
          </cell>
          <cell r="P873">
            <v>90</v>
          </cell>
          <cell r="Q873">
            <v>144</v>
          </cell>
          <cell r="R873">
            <v>17.75</v>
          </cell>
          <cell r="S873">
            <v>9.5</v>
          </cell>
          <cell r="T873">
            <v>7.5</v>
          </cell>
          <cell r="U873" t="str">
            <v>0.731880</v>
          </cell>
          <cell r="V873">
            <v>9.9600000000000009</v>
          </cell>
          <cell r="W873" t="str">
            <v>20764608007055</v>
          </cell>
          <cell r="X873">
            <v>24</v>
          </cell>
        </row>
        <row r="874">
          <cell r="B874">
            <v>707</v>
          </cell>
          <cell r="C874" t="str">
            <v>BAZIC Electra Noir 0.7 mm Mechanical Pencil (8/Pack)</v>
          </cell>
          <cell r="D874" t="str">
            <v>PENCILS - MECHANICAL</v>
          </cell>
          <cell r="E874" t="str">
            <v>CHINA</v>
          </cell>
          <cell r="F874">
            <v>25695</v>
          </cell>
          <cell r="G874" t="str">
            <v>=HYPERLINK("http://www.bangkit.com/images/707.jpg","CLICK HERE")</v>
          </cell>
          <cell r="H874">
            <v>2.99</v>
          </cell>
          <cell r="I874">
            <v>2.69</v>
          </cell>
          <cell r="J874">
            <v>1.7</v>
          </cell>
          <cell r="K874">
            <v>1.3</v>
          </cell>
          <cell r="L874">
            <v>0.95</v>
          </cell>
          <cell r="M874">
            <v>0.79</v>
          </cell>
          <cell r="N874">
            <v>0.69</v>
          </cell>
          <cell r="O874" t="str">
            <v>CS-144-24-1</v>
          </cell>
          <cell r="P874">
            <v>63</v>
          </cell>
          <cell r="Q874">
            <v>144</v>
          </cell>
          <cell r="R874">
            <v>22</v>
          </cell>
          <cell r="S874">
            <v>10.5</v>
          </cell>
          <cell r="T874">
            <v>8.25</v>
          </cell>
          <cell r="U874" t="str">
            <v>1.102860</v>
          </cell>
          <cell r="V874">
            <v>15.66</v>
          </cell>
          <cell r="W874" t="str">
            <v>20764608007079</v>
          </cell>
          <cell r="X874">
            <v>24</v>
          </cell>
        </row>
        <row r="875">
          <cell r="B875">
            <v>708</v>
          </cell>
          <cell r="C875" t="str">
            <v>BAZIC Electra 0.7 mm Fashion Color Mechanical Pencil (5/Pack)</v>
          </cell>
          <cell r="D875" t="str">
            <v>PENCILS - MECHANICAL</v>
          </cell>
          <cell r="E875" t="str">
            <v>CHINA</v>
          </cell>
          <cell r="F875">
            <v>29698</v>
          </cell>
          <cell r="G875" t="str">
            <v>=HYPERLINK("http://www.bangkit.com/images/708.jpg","CLICK HERE")</v>
          </cell>
          <cell r="H875">
            <v>2.99</v>
          </cell>
          <cell r="I875">
            <v>2.69</v>
          </cell>
          <cell r="J875">
            <v>1.7</v>
          </cell>
          <cell r="K875">
            <v>1.3</v>
          </cell>
          <cell r="L875">
            <v>0.85</v>
          </cell>
          <cell r="M875">
            <v>0.69</v>
          </cell>
          <cell r="N875">
            <v>0.59</v>
          </cell>
          <cell r="O875" t="str">
            <v>CS-144-24-1</v>
          </cell>
          <cell r="P875">
            <v>63</v>
          </cell>
          <cell r="Q875">
            <v>144</v>
          </cell>
          <cell r="R875">
            <v>23</v>
          </cell>
          <cell r="S875">
            <v>10.75</v>
          </cell>
          <cell r="T875">
            <v>8.75</v>
          </cell>
          <cell r="U875" t="str">
            <v>1.251990</v>
          </cell>
          <cell r="V875">
            <v>14.26</v>
          </cell>
          <cell r="W875" t="str">
            <v>20764608007086</v>
          </cell>
          <cell r="X875">
            <v>24</v>
          </cell>
        </row>
        <row r="876">
          <cell r="B876">
            <v>710</v>
          </cell>
          <cell r="C876" t="str">
            <v>BAZIC Metro 0.7 mm Mechanical Pencil w/ Ceramics High-Quality Lead</v>
          </cell>
          <cell r="D876" t="str">
            <v>PENCILS - MECHANICAL</v>
          </cell>
          <cell r="E876" t="str">
            <v>CHINA</v>
          </cell>
          <cell r="F876">
            <v>13123</v>
          </cell>
          <cell r="G876" t="str">
            <v>=HYPERLINK("http://www.bangkit.com/images/710.jpg","CLICK HERE")</v>
          </cell>
          <cell r="H876">
            <v>1.99</v>
          </cell>
          <cell r="I876">
            <v>1.79</v>
          </cell>
          <cell r="J876">
            <v>1.2</v>
          </cell>
          <cell r="K876">
            <v>0.89</v>
          </cell>
          <cell r="L876">
            <v>0.75</v>
          </cell>
          <cell r="M876">
            <v>0.59</v>
          </cell>
          <cell r="N876">
            <v>0.49</v>
          </cell>
          <cell r="O876" t="str">
            <v>CS-144-24-1</v>
          </cell>
          <cell r="P876">
            <v>80</v>
          </cell>
          <cell r="Q876">
            <v>144</v>
          </cell>
          <cell r="R876">
            <v>17.75</v>
          </cell>
          <cell r="S876">
            <v>9</v>
          </cell>
          <cell r="T876">
            <v>8.75</v>
          </cell>
          <cell r="U876" t="str">
            <v>0.808920</v>
          </cell>
          <cell r="V876">
            <v>7.82</v>
          </cell>
          <cell r="W876" t="str">
            <v>20764608007109</v>
          </cell>
          <cell r="X876">
            <v>24</v>
          </cell>
        </row>
        <row r="877">
          <cell r="B877">
            <v>712</v>
          </cell>
          <cell r="C877" t="str">
            <v>BAZIC Metallic Laser Foil Pencil w/ Eraser (8/Pack)</v>
          </cell>
          <cell r="D877" t="str">
            <v>PENCILS - WOOD</v>
          </cell>
          <cell r="E877" t="str">
            <v>MALAYSIA</v>
          </cell>
          <cell r="F877">
            <v>9171</v>
          </cell>
          <cell r="G877" t="str">
            <v>=HYPERLINK("http://www.bangkit.com/images/712_OLD_202508073.jpg","CLICK HERE")</v>
          </cell>
          <cell r="H877">
            <v>2.99</v>
          </cell>
          <cell r="I877">
            <v>2.69</v>
          </cell>
          <cell r="J877">
            <v>1.7</v>
          </cell>
          <cell r="K877">
            <v>1.3</v>
          </cell>
          <cell r="L877">
            <v>0.85</v>
          </cell>
          <cell r="M877">
            <v>0.69</v>
          </cell>
          <cell r="N877">
            <v>0.59</v>
          </cell>
          <cell r="O877" t="str">
            <v>CS-144-24-1</v>
          </cell>
          <cell r="P877">
            <v>85</v>
          </cell>
          <cell r="Q877">
            <v>144</v>
          </cell>
          <cell r="R877">
            <v>12.25</v>
          </cell>
          <cell r="S877">
            <v>11.5</v>
          </cell>
          <cell r="T877">
            <v>8.5</v>
          </cell>
          <cell r="U877" t="str">
            <v>0.692960</v>
          </cell>
          <cell r="V877">
            <v>15.68</v>
          </cell>
          <cell r="W877" t="str">
            <v>20764608007123</v>
          </cell>
          <cell r="X877">
            <v>24</v>
          </cell>
        </row>
        <row r="878">
          <cell r="B878">
            <v>713</v>
          </cell>
          <cell r="C878" t="str">
            <v>BAZIC Metallic Glitter Pencil w/ Eraser (8/Pack)</v>
          </cell>
          <cell r="D878" t="str">
            <v>PENCILS - WOOD</v>
          </cell>
          <cell r="E878" t="str">
            <v>PHILIP/MALAYSIA</v>
          </cell>
          <cell r="F878">
            <v>14338</v>
          </cell>
          <cell r="G878" t="str">
            <v>=HYPERLINK("http://www.bangkit.com/images/713.jpg","CLICK HERE")</v>
          </cell>
          <cell r="H878">
            <v>2.99</v>
          </cell>
          <cell r="I878">
            <v>2.69</v>
          </cell>
          <cell r="J878">
            <v>1.7</v>
          </cell>
          <cell r="K878">
            <v>1.3</v>
          </cell>
          <cell r="L878">
            <v>0.85</v>
          </cell>
          <cell r="M878">
            <v>0.69</v>
          </cell>
          <cell r="N878">
            <v>0.59</v>
          </cell>
          <cell r="O878" t="str">
            <v>CS-144-24-1</v>
          </cell>
          <cell r="P878">
            <v>50</v>
          </cell>
          <cell r="Q878">
            <v>144</v>
          </cell>
          <cell r="R878">
            <v>17.25</v>
          </cell>
          <cell r="S878">
            <v>11.25</v>
          </cell>
          <cell r="T878">
            <v>9.25</v>
          </cell>
          <cell r="U878" t="str">
            <v>1.038820</v>
          </cell>
          <cell r="V878">
            <v>16.440000000000001</v>
          </cell>
          <cell r="W878" t="str">
            <v>20764608007130</v>
          </cell>
          <cell r="X878">
            <v>24</v>
          </cell>
        </row>
        <row r="879">
          <cell r="B879">
            <v>714</v>
          </cell>
          <cell r="C879" t="str">
            <v>BAZIC Fluorescent Pencil w/ Eraser (8/pack)</v>
          </cell>
          <cell r="D879" t="str">
            <v>PENCILS - WOOD</v>
          </cell>
          <cell r="E879" t="str">
            <v>MALAYSIA</v>
          </cell>
          <cell r="F879">
            <v>12512</v>
          </cell>
          <cell r="G879" t="str">
            <v>=HYPERLINK("http://www.bangkit.com/images/714_OLD_20250807.jpg","CLICK HERE")</v>
          </cell>
          <cell r="H879">
            <v>1.99</v>
          </cell>
          <cell r="I879">
            <v>1.79</v>
          </cell>
          <cell r="J879">
            <v>1.3</v>
          </cell>
          <cell r="K879">
            <v>0.99</v>
          </cell>
          <cell r="L879">
            <v>0.79</v>
          </cell>
          <cell r="M879">
            <v>0.65</v>
          </cell>
          <cell r="N879">
            <v>0.55000000000000004</v>
          </cell>
          <cell r="O879" t="str">
            <v>CS-144-24-1</v>
          </cell>
          <cell r="P879">
            <v>90</v>
          </cell>
          <cell r="Q879">
            <v>144</v>
          </cell>
          <cell r="R879">
            <v>12</v>
          </cell>
          <cell r="S879">
            <v>11.5</v>
          </cell>
          <cell r="T879">
            <v>8.5</v>
          </cell>
          <cell r="U879" t="str">
            <v>0.678820</v>
          </cell>
          <cell r="V879">
            <v>16.260000000000002</v>
          </cell>
          <cell r="W879" t="str">
            <v>20764608007147</v>
          </cell>
          <cell r="X879">
            <v>24</v>
          </cell>
        </row>
        <row r="880">
          <cell r="B880">
            <v>716</v>
          </cell>
          <cell r="C880" t="str">
            <v>BAZIC #2 The First Jumbo Premium Yellow Pencil (4/Pack)</v>
          </cell>
          <cell r="D880" t="str">
            <v>PENCILS - WOOD</v>
          </cell>
          <cell r="E880" t="str">
            <v>PHILIP/MALAYSIA</v>
          </cell>
          <cell r="F880">
            <v>64801</v>
          </cell>
          <cell r="G880" t="str">
            <v>=HYPERLINK("http://www.bangkit.com/images/716.jpg","CLICK HERE")</v>
          </cell>
          <cell r="H880">
            <v>2.99</v>
          </cell>
          <cell r="I880">
            <v>2.69</v>
          </cell>
          <cell r="J880">
            <v>1.7</v>
          </cell>
          <cell r="K880">
            <v>1.3</v>
          </cell>
          <cell r="L880">
            <v>0.85</v>
          </cell>
          <cell r="M880">
            <v>0.69</v>
          </cell>
          <cell r="N880">
            <v>0.59</v>
          </cell>
          <cell r="O880" t="str">
            <v>CS-144-24-1</v>
          </cell>
          <cell r="P880">
            <v>50</v>
          </cell>
          <cell r="Q880">
            <v>144</v>
          </cell>
          <cell r="R880">
            <v>15.5</v>
          </cell>
          <cell r="S880">
            <v>15.5</v>
          </cell>
          <cell r="T880">
            <v>11</v>
          </cell>
          <cell r="U880" t="str">
            <v>1.529370</v>
          </cell>
          <cell r="V880">
            <v>20.68</v>
          </cell>
          <cell r="W880" t="str">
            <v>20764608007161</v>
          </cell>
          <cell r="X880">
            <v>24</v>
          </cell>
        </row>
        <row r="881">
          <cell r="B881">
            <v>717</v>
          </cell>
          <cell r="C881" t="str">
            <v>BAZIC Reward Pencil w/ Eraser (8/Pack)</v>
          </cell>
          <cell r="D881" t="str">
            <v>PENCILS - WOOD</v>
          </cell>
          <cell r="E881" t="str">
            <v>PHILIP/MALAYSIA</v>
          </cell>
          <cell r="F881">
            <v>23030</v>
          </cell>
          <cell r="G881" t="str">
            <v>=HYPERLINK("http://www.bangkit.com/images/717.jpg","CLICK HERE")</v>
          </cell>
          <cell r="H881">
            <v>1.99</v>
          </cell>
          <cell r="I881">
            <v>1.79</v>
          </cell>
          <cell r="J881">
            <v>1.3</v>
          </cell>
          <cell r="K881">
            <v>0.99</v>
          </cell>
          <cell r="L881">
            <v>0.79</v>
          </cell>
          <cell r="M881">
            <v>0.65</v>
          </cell>
          <cell r="N881">
            <v>0.55000000000000004</v>
          </cell>
          <cell r="O881" t="str">
            <v>CS-144-24-1</v>
          </cell>
          <cell r="P881">
            <v>60</v>
          </cell>
          <cell r="Q881">
            <v>144</v>
          </cell>
          <cell r="R881">
            <v>17.25</v>
          </cell>
          <cell r="S881">
            <v>11</v>
          </cell>
          <cell r="T881">
            <v>9.25</v>
          </cell>
          <cell r="U881" t="str">
            <v>1.015730</v>
          </cell>
          <cell r="V881">
            <v>16.86</v>
          </cell>
          <cell r="W881" t="str">
            <v>20764608007178</v>
          </cell>
          <cell r="X881">
            <v>24</v>
          </cell>
        </row>
        <row r="882">
          <cell r="B882">
            <v>718</v>
          </cell>
          <cell r="C882" t="str">
            <v>BAZIC Carpenter's Pencil (5/Pack)</v>
          </cell>
          <cell r="D882" t="str">
            <v>PENCILS - WOOD</v>
          </cell>
          <cell r="E882" t="str">
            <v>PHILIPPINES</v>
          </cell>
          <cell r="F882">
            <v>36267</v>
          </cell>
          <cell r="G882" t="str">
            <v>=HYPERLINK("http://www.bangkit.com/images/718.jpg","CLICK HERE")</v>
          </cell>
          <cell r="H882">
            <v>2.99</v>
          </cell>
          <cell r="I882">
            <v>2.69</v>
          </cell>
          <cell r="J882">
            <v>1.7</v>
          </cell>
          <cell r="K882">
            <v>1.3</v>
          </cell>
          <cell r="L882">
            <v>0.95</v>
          </cell>
          <cell r="M882">
            <v>0.79</v>
          </cell>
          <cell r="N882">
            <v>0.69</v>
          </cell>
          <cell r="O882" t="str">
            <v>CS-144-24-1</v>
          </cell>
          <cell r="P882">
            <v>60</v>
          </cell>
          <cell r="Q882">
            <v>144</v>
          </cell>
          <cell r="R882">
            <v>17</v>
          </cell>
          <cell r="S882">
            <v>13.25</v>
          </cell>
          <cell r="T882">
            <v>9.75</v>
          </cell>
          <cell r="U882" t="str">
            <v>1.270940</v>
          </cell>
          <cell r="V882">
            <v>23.54</v>
          </cell>
          <cell r="W882" t="str">
            <v>20764608007185</v>
          </cell>
          <cell r="X882">
            <v>24</v>
          </cell>
        </row>
        <row r="883">
          <cell r="B883">
            <v>719</v>
          </cell>
          <cell r="C883" t="str">
            <v>BAZIC Crown 0.7 mm Mechanical Pencil (3/Pack)</v>
          </cell>
          <cell r="D883" t="str">
            <v>PENCILS - MECHANICAL</v>
          </cell>
          <cell r="E883" t="str">
            <v>CHINA</v>
          </cell>
          <cell r="F883">
            <v>2583</v>
          </cell>
          <cell r="G883" t="str">
            <v>=HYPERLINK("http://www.bangkit.com/images/719.jpg","CLICK HERE")</v>
          </cell>
          <cell r="H883">
            <v>2.99</v>
          </cell>
          <cell r="I883">
            <v>2.69</v>
          </cell>
          <cell r="J883">
            <v>1.7</v>
          </cell>
          <cell r="K883">
            <v>1.3</v>
          </cell>
          <cell r="L883">
            <v>0.95</v>
          </cell>
          <cell r="M883">
            <v>0.75</v>
          </cell>
          <cell r="N883">
            <v>0.65</v>
          </cell>
          <cell r="O883" t="str">
            <v>CS-144-24-1</v>
          </cell>
          <cell r="P883">
            <v>42</v>
          </cell>
          <cell r="Q883">
            <v>144</v>
          </cell>
          <cell r="R883">
            <v>25</v>
          </cell>
          <cell r="S883">
            <v>10.75</v>
          </cell>
          <cell r="T883">
            <v>9.5</v>
          </cell>
          <cell r="U883" t="str">
            <v>1.477500</v>
          </cell>
          <cell r="V883">
            <v>17.72</v>
          </cell>
          <cell r="W883" t="str">
            <v>20764608007192</v>
          </cell>
          <cell r="X883">
            <v>24</v>
          </cell>
        </row>
        <row r="884">
          <cell r="B884">
            <v>720</v>
          </cell>
          <cell r="C884" t="str">
            <v>BAZIC Crown Dazzle 0.5 mm Mechanical Pencil (3/Pack)</v>
          </cell>
          <cell r="D884" t="str">
            <v>PENCILS - MECHANICAL</v>
          </cell>
          <cell r="E884" t="str">
            <v>CHINA</v>
          </cell>
          <cell r="F884">
            <v>15723</v>
          </cell>
          <cell r="G884" t="str">
            <v>=HYPERLINK("http://www.bangkit.com/images/720.jpg","CLICK HERE")</v>
          </cell>
          <cell r="H884">
            <v>2.99</v>
          </cell>
          <cell r="I884">
            <v>2.69</v>
          </cell>
          <cell r="J884">
            <v>1.7</v>
          </cell>
          <cell r="K884">
            <v>1.3</v>
          </cell>
          <cell r="L884">
            <v>0.95</v>
          </cell>
          <cell r="M884">
            <v>0.75</v>
          </cell>
          <cell r="N884">
            <v>0.65</v>
          </cell>
          <cell r="O884" t="str">
            <v>CS-144-24-1</v>
          </cell>
          <cell r="P884">
            <v>42</v>
          </cell>
          <cell r="Q884">
            <v>144</v>
          </cell>
          <cell r="R884">
            <v>25</v>
          </cell>
          <cell r="S884">
            <v>10.75</v>
          </cell>
          <cell r="T884">
            <v>9.25</v>
          </cell>
          <cell r="U884" t="str">
            <v>1.438620</v>
          </cell>
          <cell r="V884">
            <v>17.8</v>
          </cell>
          <cell r="W884" t="str">
            <v>20764608007208</v>
          </cell>
          <cell r="X884">
            <v>24</v>
          </cell>
        </row>
        <row r="885">
          <cell r="B885">
            <v>721</v>
          </cell>
          <cell r="C885" t="str">
            <v>BAZIC Glossy Laminated Pastel Color 2-Pockets Portfolios</v>
          </cell>
          <cell r="D885" t="str">
            <v>DISCONTINUE</v>
          </cell>
          <cell r="E885" t="str">
            <v>CHINA</v>
          </cell>
          <cell r="F885">
            <v>0</v>
          </cell>
          <cell r="G885" t="str">
            <v>=HYPERLINK("http://www.bangkit.com/images/721.jpg","CLICK HERE")</v>
          </cell>
          <cell r="H885">
            <v>1.99</v>
          </cell>
          <cell r="I885">
            <v>1.79</v>
          </cell>
          <cell r="J885">
            <v>1.3</v>
          </cell>
          <cell r="K885">
            <v>0.99</v>
          </cell>
          <cell r="L885">
            <v>0.79</v>
          </cell>
          <cell r="M885">
            <v>0.65</v>
          </cell>
          <cell r="N885">
            <v>0.55000000000000004</v>
          </cell>
          <cell r="O885" t="str">
            <v>CS-144-24-1</v>
          </cell>
          <cell r="P885">
            <v>70</v>
          </cell>
          <cell r="Q885">
            <v>144</v>
          </cell>
          <cell r="R885">
            <v>19</v>
          </cell>
          <cell r="S885">
            <v>11.25</v>
          </cell>
          <cell r="T885">
            <v>8.5</v>
          </cell>
          <cell r="U885" t="str">
            <v>1.051430</v>
          </cell>
          <cell r="V885">
            <v>13.18</v>
          </cell>
          <cell r="W885" t="str">
            <v>20764608007215</v>
          </cell>
          <cell r="X885">
            <v>24</v>
          </cell>
        </row>
        <row r="886">
          <cell r="B886">
            <v>722</v>
          </cell>
          <cell r="C886" t="str">
            <v>BAZIC Crown 0.7 mm Mechanical Pencil w/ Ceramics High-Quality Lead</v>
          </cell>
          <cell r="D886" t="str">
            <v>PENCILS - MECHANICAL</v>
          </cell>
          <cell r="E886" t="str">
            <v>CHINA</v>
          </cell>
          <cell r="F886">
            <v>12453</v>
          </cell>
          <cell r="G886" t="str">
            <v>=HYPERLINK("http://www.bangkit.com/images/722.jpg","CLICK HERE")</v>
          </cell>
          <cell r="H886">
            <v>1.99</v>
          </cell>
          <cell r="I886">
            <v>1.79</v>
          </cell>
          <cell r="J886">
            <v>1.2</v>
          </cell>
          <cell r="K886">
            <v>0.89</v>
          </cell>
          <cell r="L886">
            <v>0.75</v>
          </cell>
          <cell r="M886">
            <v>0.59</v>
          </cell>
          <cell r="N886">
            <v>0.49</v>
          </cell>
          <cell r="O886" t="str">
            <v>CS-144-24-1</v>
          </cell>
          <cell r="P886">
            <v>48</v>
          </cell>
          <cell r="Q886">
            <v>144</v>
          </cell>
          <cell r="R886">
            <v>16</v>
          </cell>
          <cell r="S886">
            <v>12.5</v>
          </cell>
          <cell r="T886">
            <v>10.5</v>
          </cell>
          <cell r="U886" t="str">
            <v>1.215280</v>
          </cell>
          <cell r="V886">
            <v>11.22</v>
          </cell>
          <cell r="W886" t="str">
            <v>20764608007222</v>
          </cell>
          <cell r="X886">
            <v>24</v>
          </cell>
        </row>
        <row r="887">
          <cell r="B887">
            <v>723</v>
          </cell>
          <cell r="C887" t="str">
            <v>BAZIC Electra Core 0.5 mm Mechanical Pencil (5/Pack)</v>
          </cell>
          <cell r="D887" t="str">
            <v>PENCILS - MECHANICAL</v>
          </cell>
          <cell r="E887" t="str">
            <v>CHINA</v>
          </cell>
          <cell r="F887">
            <v>7419</v>
          </cell>
          <cell r="G887" t="str">
            <v>=HYPERLINK("http://www.bangkit.com/images/723.jpg","CLICK HERE")</v>
          </cell>
          <cell r="H887">
            <v>2.99</v>
          </cell>
          <cell r="I887">
            <v>2.69</v>
          </cell>
          <cell r="J887">
            <v>1.7</v>
          </cell>
          <cell r="K887">
            <v>1.3</v>
          </cell>
          <cell r="L887">
            <v>0.85</v>
          </cell>
          <cell r="M887">
            <v>0.69</v>
          </cell>
          <cell r="N887">
            <v>0.59</v>
          </cell>
          <cell r="O887" t="str">
            <v>CS-144-24-1</v>
          </cell>
          <cell r="P887">
            <v>42</v>
          </cell>
          <cell r="Q887">
            <v>144</v>
          </cell>
          <cell r="R887">
            <v>25</v>
          </cell>
          <cell r="S887">
            <v>10.5</v>
          </cell>
          <cell r="T887">
            <v>9.25</v>
          </cell>
          <cell r="U887" t="str">
            <v>1.405160</v>
          </cell>
          <cell r="V887">
            <v>15.8</v>
          </cell>
          <cell r="W887" t="str">
            <v>20764608007239</v>
          </cell>
          <cell r="X887">
            <v>24</v>
          </cell>
        </row>
        <row r="888">
          <cell r="B888">
            <v>725</v>
          </cell>
          <cell r="C888" t="str">
            <v>BAZIC 8 Neon Colored Pencils</v>
          </cell>
          <cell r="D888" t="str">
            <v>PENCILS - WOOD</v>
          </cell>
          <cell r="E888" t="str">
            <v>PHILIP/PAKISTAN</v>
          </cell>
          <cell r="F888">
            <v>2134</v>
          </cell>
          <cell r="G888" t="str">
            <v>=HYPERLINK("http://www.bangkit.com/images/725.jpg","CLICK HERE")</v>
          </cell>
          <cell r="H888">
            <v>2.99</v>
          </cell>
          <cell r="I888">
            <v>2.69</v>
          </cell>
          <cell r="J888">
            <v>1.7</v>
          </cell>
          <cell r="K888">
            <v>1.3</v>
          </cell>
          <cell r="L888">
            <v>0.85</v>
          </cell>
          <cell r="M888">
            <v>0.69</v>
          </cell>
          <cell r="N888">
            <v>0.59</v>
          </cell>
          <cell r="O888" t="str">
            <v>CS-144-24-1</v>
          </cell>
          <cell r="P888">
            <v>65</v>
          </cell>
          <cell r="Q888">
            <v>144</v>
          </cell>
          <cell r="R888">
            <v>13.5</v>
          </cell>
          <cell r="S888">
            <v>10</v>
          </cell>
          <cell r="T888">
            <v>9.25</v>
          </cell>
          <cell r="U888" t="str">
            <v>0.722660</v>
          </cell>
          <cell r="V888">
            <v>17.18</v>
          </cell>
          <cell r="W888" t="str">
            <v>20764608007253</v>
          </cell>
          <cell r="X888">
            <v>24</v>
          </cell>
        </row>
        <row r="889">
          <cell r="B889">
            <v>729</v>
          </cell>
          <cell r="C889" t="str">
            <v>BAZIC Premium Blue Color 2-Pocket Portfolio (25/Box)</v>
          </cell>
          <cell r="D889" t="str">
            <v>DISCONTINUE</v>
          </cell>
          <cell r="E889" t="str">
            <v>CHINA</v>
          </cell>
          <cell r="F889">
            <v>0</v>
          </cell>
          <cell r="G889" t="str">
            <v>=HYPERLINK("http://www.bangkit.com/images/729.jpg","CLICK HERE")</v>
          </cell>
          <cell r="H889">
            <v>1.99</v>
          </cell>
          <cell r="I889">
            <v>1.79</v>
          </cell>
          <cell r="J889">
            <v>1.2</v>
          </cell>
          <cell r="K889">
            <v>0.89</v>
          </cell>
          <cell r="L889">
            <v>0.75</v>
          </cell>
          <cell r="M889">
            <v>0.59</v>
          </cell>
          <cell r="N889">
            <v>0.49</v>
          </cell>
          <cell r="O889" t="str">
            <v>CS-144-24-1</v>
          </cell>
          <cell r="P889">
            <v>90</v>
          </cell>
          <cell r="Q889">
            <v>144</v>
          </cell>
          <cell r="R889">
            <v>18</v>
          </cell>
          <cell r="S889">
            <v>9.25</v>
          </cell>
          <cell r="T889">
            <v>7.5</v>
          </cell>
          <cell r="U889" t="str">
            <v>0.722660</v>
          </cell>
          <cell r="V889">
            <v>9.98</v>
          </cell>
          <cell r="W889" t="str">
            <v>20764608007291</v>
          </cell>
          <cell r="X889">
            <v>24</v>
          </cell>
        </row>
        <row r="890">
          <cell r="B890">
            <v>730</v>
          </cell>
          <cell r="C890" t="str">
            <v>BAZIC Sports Multi-Point Pencil (8/Pack)</v>
          </cell>
          <cell r="D890" t="str">
            <v>PENCILS - MECHANICAL</v>
          </cell>
          <cell r="E890" t="str">
            <v>CHINA</v>
          </cell>
          <cell r="F890">
            <v>9894</v>
          </cell>
          <cell r="G890" t="str">
            <v>=HYPERLINK("http://www.bangkit.com/images/730.jpg","CLICK HERE")</v>
          </cell>
          <cell r="H890">
            <v>2.99</v>
          </cell>
          <cell r="I890">
            <v>2.69</v>
          </cell>
          <cell r="J890">
            <v>1.7</v>
          </cell>
          <cell r="K890">
            <v>1.3</v>
          </cell>
          <cell r="L890">
            <v>0.85</v>
          </cell>
          <cell r="M890">
            <v>0.69</v>
          </cell>
          <cell r="N890">
            <v>0.59</v>
          </cell>
          <cell r="O890" t="str">
            <v>CS-144-24-1</v>
          </cell>
          <cell r="P890">
            <v>20</v>
          </cell>
          <cell r="Q890">
            <v>144</v>
          </cell>
          <cell r="R890">
            <v>26</v>
          </cell>
          <cell r="S890">
            <v>13.75</v>
          </cell>
          <cell r="T890">
            <v>12.75</v>
          </cell>
          <cell r="U890" t="str">
            <v>2.637800</v>
          </cell>
          <cell r="V890">
            <v>26.1</v>
          </cell>
          <cell r="W890" t="str">
            <v>20764608007307</v>
          </cell>
          <cell r="X890">
            <v>24</v>
          </cell>
        </row>
        <row r="891">
          <cell r="B891">
            <v>731</v>
          </cell>
          <cell r="C891" t="str">
            <v>BAZIC Premium Light Blue Color 2-Pocket Portfolio (25/Box)</v>
          </cell>
          <cell r="D891" t="str">
            <v>DISCONTINUE</v>
          </cell>
          <cell r="E891" t="str">
            <v>INDIA</v>
          </cell>
          <cell r="F891">
            <v>0</v>
          </cell>
          <cell r="G891" t="str">
            <v>=HYPERLINK("http://www.bangkit.com/images/731.jpg","CLICK HERE")</v>
          </cell>
          <cell r="H891">
            <v>2.4900000000000002</v>
          </cell>
          <cell r="I891">
            <v>2.09</v>
          </cell>
          <cell r="J891">
            <v>1.45</v>
          </cell>
          <cell r="K891">
            <v>1.1000000000000001</v>
          </cell>
          <cell r="L891">
            <v>0.85</v>
          </cell>
          <cell r="M891">
            <v>0.69</v>
          </cell>
          <cell r="N891">
            <v>0.59</v>
          </cell>
          <cell r="O891" t="str">
            <v>CS-144-24-1</v>
          </cell>
          <cell r="P891">
            <v>56</v>
          </cell>
          <cell r="Q891">
            <v>144</v>
          </cell>
          <cell r="R891">
            <v>20</v>
          </cell>
          <cell r="S891">
            <v>10.9</v>
          </cell>
          <cell r="T891">
            <v>9.5</v>
          </cell>
          <cell r="U891" t="str">
            <v>1.198500</v>
          </cell>
          <cell r="V891">
            <v>31.4</v>
          </cell>
          <cell r="W891" t="str">
            <v>20764608007314</v>
          </cell>
          <cell r="X891">
            <v>24</v>
          </cell>
        </row>
        <row r="892">
          <cell r="B892">
            <v>733</v>
          </cell>
          <cell r="C892" t="str">
            <v>BAZIC Polaris 0.7 mm Mechanical Pencil w/ Ceramics High-Quality Lead</v>
          </cell>
          <cell r="D892" t="str">
            <v>PENCILS - MECHANICAL</v>
          </cell>
          <cell r="E892" t="str">
            <v>CHINA</v>
          </cell>
          <cell r="F892">
            <v>22774</v>
          </cell>
          <cell r="G892" t="str">
            <v>=HYPERLINK("http://www.bangkit.com/images/733.jpg","CLICK HERE")</v>
          </cell>
          <cell r="H892">
            <v>2.99</v>
          </cell>
          <cell r="I892">
            <v>2.69</v>
          </cell>
          <cell r="J892">
            <v>1.7</v>
          </cell>
          <cell r="K892">
            <v>1.3</v>
          </cell>
          <cell r="L892">
            <v>0.85</v>
          </cell>
          <cell r="M892">
            <v>0.69</v>
          </cell>
          <cell r="N892">
            <v>0.59</v>
          </cell>
          <cell r="O892" t="str">
            <v>CS-144-24-1</v>
          </cell>
          <cell r="P892">
            <v>45</v>
          </cell>
          <cell r="Q892">
            <v>144</v>
          </cell>
          <cell r="R892">
            <v>17</v>
          </cell>
          <cell r="S892">
            <v>13</v>
          </cell>
          <cell r="T892">
            <v>11</v>
          </cell>
          <cell r="U892" t="str">
            <v>1.406830</v>
          </cell>
          <cell r="V892">
            <v>11.08</v>
          </cell>
          <cell r="W892" t="str">
            <v>20764608007338</v>
          </cell>
          <cell r="X892">
            <v>24</v>
          </cell>
        </row>
        <row r="893">
          <cell r="B893">
            <v>736</v>
          </cell>
          <cell r="C893" t="str">
            <v>BAZIC Diamante 0.5 mm Mechanical Pencil w/ Grip (3/Pack)</v>
          </cell>
          <cell r="D893" t="str">
            <v>PENCILS - MECHANICAL</v>
          </cell>
          <cell r="E893" t="str">
            <v>CHINA</v>
          </cell>
          <cell r="F893">
            <v>5030</v>
          </cell>
          <cell r="G893" t="str">
            <v>=HYPERLINK("http://www.bangkit.com/images/736.jpg","CLICK HERE")</v>
          </cell>
          <cell r="H893">
            <v>2.99</v>
          </cell>
          <cell r="I893">
            <v>2.69</v>
          </cell>
          <cell r="J893">
            <v>1.7</v>
          </cell>
          <cell r="K893">
            <v>1.3</v>
          </cell>
          <cell r="L893">
            <v>0.85</v>
          </cell>
          <cell r="M893">
            <v>0.69</v>
          </cell>
          <cell r="N893">
            <v>0.59</v>
          </cell>
          <cell r="O893" t="str">
            <v>CS-144-24-1</v>
          </cell>
          <cell r="P893">
            <v>54</v>
          </cell>
          <cell r="Q893">
            <v>144</v>
          </cell>
          <cell r="R893">
            <v>21.75</v>
          </cell>
          <cell r="S893">
            <v>11.25</v>
          </cell>
          <cell r="T893">
            <v>8.5</v>
          </cell>
          <cell r="U893" t="str">
            <v>1.203610</v>
          </cell>
          <cell r="V893">
            <v>12.62</v>
          </cell>
          <cell r="W893" t="str">
            <v>20764608007369</v>
          </cell>
          <cell r="X893">
            <v>24</v>
          </cell>
        </row>
        <row r="894">
          <cell r="B894">
            <v>737</v>
          </cell>
          <cell r="C894" t="str">
            <v>BAZIC Spinner Top Eraser 0.7 mm  Mechanical Pencil (3/Pack)</v>
          </cell>
          <cell r="D894" t="str">
            <v>PENCILS - MECHANICAL</v>
          </cell>
          <cell r="E894" t="str">
            <v>CHINA</v>
          </cell>
          <cell r="F894">
            <v>9263</v>
          </cell>
          <cell r="G894" t="str">
            <v>=HYPERLINK("http://www.bangkit.com/images/737.jpg","CLICK HERE")</v>
          </cell>
          <cell r="H894">
            <v>2.99</v>
          </cell>
          <cell r="I894">
            <v>2.69</v>
          </cell>
          <cell r="J894">
            <v>1.7</v>
          </cell>
          <cell r="K894">
            <v>1.3</v>
          </cell>
          <cell r="L894">
            <v>0.85</v>
          </cell>
          <cell r="M894">
            <v>0.69</v>
          </cell>
          <cell r="N894">
            <v>0.59</v>
          </cell>
          <cell r="O894" t="str">
            <v>CS-144-24-1</v>
          </cell>
          <cell r="P894">
            <v>36</v>
          </cell>
          <cell r="Q894">
            <v>144</v>
          </cell>
          <cell r="R894">
            <v>24.75</v>
          </cell>
          <cell r="S894">
            <v>11.25</v>
          </cell>
          <cell r="T894">
            <v>10.5</v>
          </cell>
          <cell r="U894" t="str">
            <v>1.691900</v>
          </cell>
          <cell r="V894">
            <v>16.739999999999998</v>
          </cell>
          <cell r="W894" t="str">
            <v>20764608007376</v>
          </cell>
          <cell r="X894">
            <v>24</v>
          </cell>
        </row>
        <row r="895">
          <cell r="B895">
            <v>738</v>
          </cell>
          <cell r="C895" t="str">
            <v>BAZIC Marire Multi-Point Pencil w/ Magnifier Top (4/Pack)</v>
          </cell>
          <cell r="D895" t="str">
            <v>DISCONTINUE</v>
          </cell>
          <cell r="E895" t="str">
            <v>CHINA</v>
          </cell>
          <cell r="F895">
            <v>0</v>
          </cell>
          <cell r="G895" t="str">
            <v>=HYPERLINK("http://www.bangkit.com/images/738.jpg","CLICK HERE")</v>
          </cell>
          <cell r="H895">
            <v>1.99</v>
          </cell>
          <cell r="I895">
            <v>1.79</v>
          </cell>
          <cell r="J895">
            <v>1.2</v>
          </cell>
          <cell r="K895">
            <v>0.89</v>
          </cell>
          <cell r="L895">
            <v>0.75</v>
          </cell>
          <cell r="M895">
            <v>0.59</v>
          </cell>
          <cell r="N895">
            <v>0.49</v>
          </cell>
          <cell r="O895" t="str">
            <v>CS-144-24-1</v>
          </cell>
          <cell r="P895">
            <v>35</v>
          </cell>
          <cell r="Q895">
            <v>144</v>
          </cell>
          <cell r="R895">
            <v>18.5</v>
          </cell>
          <cell r="S895">
            <v>13</v>
          </cell>
          <cell r="T895">
            <v>12.25</v>
          </cell>
          <cell r="U895" t="str">
            <v>1.704930</v>
          </cell>
          <cell r="V895">
            <v>17.36</v>
          </cell>
          <cell r="W895" t="str">
            <v>20764608007383</v>
          </cell>
          <cell r="X895">
            <v>24</v>
          </cell>
        </row>
        <row r="896">
          <cell r="B896">
            <v>739</v>
          </cell>
          <cell r="C896" t="str">
            <v>BAZIC Prism 0.9 mm Mechanical Pencil w/ Ceramic High-Quality Lead</v>
          </cell>
          <cell r="D896" t="str">
            <v>PENCILS - MECHANICAL</v>
          </cell>
          <cell r="E896" t="str">
            <v>CHINA</v>
          </cell>
          <cell r="F896">
            <v>5624</v>
          </cell>
          <cell r="G896" t="str">
            <v>=HYPERLINK("http://www.bangkit.com/images/739.jpg","CLICK HERE")</v>
          </cell>
          <cell r="H896">
            <v>1.99</v>
          </cell>
          <cell r="I896">
            <v>1.79</v>
          </cell>
          <cell r="J896">
            <v>1.2</v>
          </cell>
          <cell r="K896">
            <v>0.89</v>
          </cell>
          <cell r="L896">
            <v>0.75</v>
          </cell>
          <cell r="M896">
            <v>0.59</v>
          </cell>
          <cell r="N896">
            <v>0.49</v>
          </cell>
          <cell r="O896" t="str">
            <v>CS-144-24-1</v>
          </cell>
          <cell r="P896">
            <v>60</v>
          </cell>
          <cell r="Q896">
            <v>144</v>
          </cell>
          <cell r="R896">
            <v>16.5</v>
          </cell>
          <cell r="S896">
            <v>10.5</v>
          </cell>
          <cell r="T896">
            <v>8.75</v>
          </cell>
          <cell r="U896" t="str">
            <v>0.877280</v>
          </cell>
          <cell r="V896">
            <v>9.4</v>
          </cell>
          <cell r="W896" t="str">
            <v>20764608007390</v>
          </cell>
          <cell r="X896">
            <v>24</v>
          </cell>
        </row>
        <row r="897">
          <cell r="B897">
            <v>740</v>
          </cell>
          <cell r="C897" t="str">
            <v>BAZIC 4 #2 Triangle Yellow Pencil w/ Sharpener</v>
          </cell>
          <cell r="D897" t="str">
            <v>PENCILS - WOOD</v>
          </cell>
          <cell r="E897" t="str">
            <v>PAKISTAN</v>
          </cell>
          <cell r="F897">
            <v>27898</v>
          </cell>
          <cell r="G897" t="str">
            <v>=HYPERLINK("http://www.bangkit.com/images/740.jpg","CLICK HERE")</v>
          </cell>
          <cell r="H897">
            <v>1.99</v>
          </cell>
          <cell r="I897">
            <v>1.79</v>
          </cell>
          <cell r="J897">
            <v>1.2</v>
          </cell>
          <cell r="K897">
            <v>0.89</v>
          </cell>
          <cell r="L897">
            <v>0.75</v>
          </cell>
          <cell r="M897">
            <v>0.59</v>
          </cell>
          <cell r="N897">
            <v>0.49</v>
          </cell>
          <cell r="O897" t="str">
            <v>CS-144-24-1</v>
          </cell>
          <cell r="P897">
            <v>66</v>
          </cell>
          <cell r="Q897">
            <v>144</v>
          </cell>
          <cell r="R897">
            <v>13.25</v>
          </cell>
          <cell r="S897">
            <v>13.25</v>
          </cell>
          <cell r="T897">
            <v>10.25</v>
          </cell>
          <cell r="U897" t="str">
            <v>1.041390</v>
          </cell>
          <cell r="V897">
            <v>18.34</v>
          </cell>
          <cell r="W897" t="str">
            <v>20764608007406</v>
          </cell>
          <cell r="X897">
            <v>24</v>
          </cell>
        </row>
        <row r="898">
          <cell r="B898">
            <v>741</v>
          </cell>
          <cell r="C898" t="str">
            <v>BAZIC 3 #2 The First Triangle Jumbo Yellow Pencil w/ Sharpener</v>
          </cell>
          <cell r="D898" t="str">
            <v>PENCILS - WOOD</v>
          </cell>
          <cell r="E898" t="str">
            <v>PHILIP/MALAYSIA</v>
          </cell>
          <cell r="F898">
            <v>35616</v>
          </cell>
          <cell r="G898" t="str">
            <v>=HYPERLINK("http://www.bangkit.com/images/741.jpg","CLICK HERE")</v>
          </cell>
          <cell r="H898">
            <v>2.99</v>
          </cell>
          <cell r="I898">
            <v>2.69</v>
          </cell>
          <cell r="J898">
            <v>1.7</v>
          </cell>
          <cell r="K898">
            <v>1.3</v>
          </cell>
          <cell r="L898">
            <v>0.85</v>
          </cell>
          <cell r="M898">
            <v>0.69</v>
          </cell>
          <cell r="N898">
            <v>0.59</v>
          </cell>
          <cell r="O898" t="str">
            <v>CS-144-24-1</v>
          </cell>
          <cell r="P898">
            <v>48</v>
          </cell>
          <cell r="Q898">
            <v>144</v>
          </cell>
          <cell r="R898">
            <v>20.5</v>
          </cell>
          <cell r="S898">
            <v>12</v>
          </cell>
          <cell r="T898">
            <v>11.75</v>
          </cell>
          <cell r="U898" t="str">
            <v>1.672740</v>
          </cell>
          <cell r="V898">
            <v>17.559999999999999</v>
          </cell>
          <cell r="W898" t="str">
            <v>20764608007413</v>
          </cell>
          <cell r="X898">
            <v>24</v>
          </cell>
        </row>
        <row r="899">
          <cell r="B899">
            <v>742</v>
          </cell>
          <cell r="C899" t="str">
            <v>BAZIC Tritech 0.7 mm Mechanical Pencil w/ Ceramics High-Quality Lead</v>
          </cell>
          <cell r="D899" t="str">
            <v>PENCILS - MECHANICAL</v>
          </cell>
          <cell r="E899" t="str">
            <v>CHINA</v>
          </cell>
          <cell r="F899">
            <v>29444</v>
          </cell>
          <cell r="G899" t="str">
            <v>=HYPERLINK("http://www.bangkit.com/images/742.jpg","CLICK HERE")</v>
          </cell>
          <cell r="H899">
            <v>2.99</v>
          </cell>
          <cell r="I899">
            <v>2.69</v>
          </cell>
          <cell r="J899">
            <v>1.7</v>
          </cell>
          <cell r="K899">
            <v>1.3</v>
          </cell>
          <cell r="L899">
            <v>0.85</v>
          </cell>
          <cell r="M899">
            <v>0.69</v>
          </cell>
          <cell r="N899">
            <v>0.59</v>
          </cell>
          <cell r="O899" t="str">
            <v>CS-144-24-1</v>
          </cell>
          <cell r="P899">
            <v>80</v>
          </cell>
          <cell r="Q899">
            <v>144</v>
          </cell>
          <cell r="R899">
            <v>17.75</v>
          </cell>
          <cell r="S899">
            <v>8.75</v>
          </cell>
          <cell r="T899">
            <v>8.75</v>
          </cell>
          <cell r="U899" t="str">
            <v>0.786450</v>
          </cell>
          <cell r="V899">
            <v>9.2200000000000006</v>
          </cell>
          <cell r="W899" t="str">
            <v>20764608007420</v>
          </cell>
          <cell r="X899">
            <v>24</v>
          </cell>
        </row>
        <row r="900">
          <cell r="B900">
            <v>743</v>
          </cell>
          <cell r="C900" t="str">
            <v>OFFER ITEM #747 , #730 &amp;  #746</v>
          </cell>
          <cell r="D900" t="str">
            <v>DISCONTINUE</v>
          </cell>
          <cell r="E900" t="str">
            <v>CHINA</v>
          </cell>
          <cell r="F900">
            <v>0</v>
          </cell>
          <cell r="G900" t="str">
            <v>=HYPERLINK("http://www.bangkit.com/images/743.jpg","CLICK HERE")</v>
          </cell>
          <cell r="H900">
            <v>1.99</v>
          </cell>
          <cell r="I900">
            <v>1.79</v>
          </cell>
          <cell r="J900">
            <v>1.2</v>
          </cell>
          <cell r="K900">
            <v>0.89</v>
          </cell>
          <cell r="L900">
            <v>0.75</v>
          </cell>
          <cell r="M900">
            <v>0.59</v>
          </cell>
          <cell r="N900">
            <v>0.59</v>
          </cell>
          <cell r="O900" t="str">
            <v>CS-144-24-1</v>
          </cell>
          <cell r="P900">
            <v>20</v>
          </cell>
          <cell r="Q900">
            <v>144</v>
          </cell>
          <cell r="R900">
            <v>27.5</v>
          </cell>
          <cell r="S900">
            <v>14</v>
          </cell>
          <cell r="T900">
            <v>12.5</v>
          </cell>
          <cell r="U900" t="str">
            <v>2.785010</v>
          </cell>
          <cell r="V900">
            <v>26.62</v>
          </cell>
          <cell r="W900" t="str">
            <v>20764608007437</v>
          </cell>
          <cell r="X900">
            <v>24</v>
          </cell>
        </row>
        <row r="901">
          <cell r="B901">
            <v>744</v>
          </cell>
          <cell r="C901" t="str">
            <v>BAZIC Drawing &amp; Sketching Pencil Set (6 Assortment)</v>
          </cell>
          <cell r="D901" t="str">
            <v>PENCILS - WOOD</v>
          </cell>
          <cell r="E901" t="str">
            <v>PHILIP/MALAYSIA</v>
          </cell>
          <cell r="F901">
            <v>21473</v>
          </cell>
          <cell r="G901" t="str">
            <v>=HYPERLINK("http://www.bangkit.com/images/744.jpg","CLICK HERE")</v>
          </cell>
          <cell r="H901">
            <v>2.4900000000000002</v>
          </cell>
          <cell r="I901">
            <v>2.19</v>
          </cell>
          <cell r="J901">
            <v>1.7</v>
          </cell>
          <cell r="K901">
            <v>1.3</v>
          </cell>
          <cell r="L901">
            <v>0.85</v>
          </cell>
          <cell r="M901">
            <v>0.69</v>
          </cell>
          <cell r="N901">
            <v>0.59</v>
          </cell>
          <cell r="O901" t="str">
            <v>CS-144-24-1</v>
          </cell>
          <cell r="P901">
            <v>78</v>
          </cell>
          <cell r="Q901">
            <v>144</v>
          </cell>
          <cell r="R901">
            <v>14</v>
          </cell>
          <cell r="S901">
            <v>10.75</v>
          </cell>
          <cell r="T901">
            <v>9.25</v>
          </cell>
          <cell r="U901" t="str">
            <v>0.805630</v>
          </cell>
          <cell r="V901">
            <v>13.16</v>
          </cell>
          <cell r="W901" t="str">
            <v>20764608007444</v>
          </cell>
          <cell r="X901">
            <v>24</v>
          </cell>
        </row>
        <row r="902">
          <cell r="B902">
            <v>745</v>
          </cell>
          <cell r="C902" t="str">
            <v>BAZIC Design &amp; Drafting Pencil Set (12 Assortment)</v>
          </cell>
          <cell r="D902" t="str">
            <v>PENCILS - WOOD</v>
          </cell>
          <cell r="E902" t="str">
            <v>PHILIP/MALAYSIA</v>
          </cell>
          <cell r="F902">
            <v>28481</v>
          </cell>
          <cell r="G902" t="str">
            <v>=HYPERLINK("http://www.bangkit.com/images/745.jpg","CLICK HERE")</v>
          </cell>
          <cell r="H902">
            <v>2.99</v>
          </cell>
          <cell r="I902">
            <v>2.69</v>
          </cell>
          <cell r="J902">
            <v>1.95</v>
          </cell>
          <cell r="K902">
            <v>1.5</v>
          </cell>
          <cell r="L902">
            <v>1.3</v>
          </cell>
          <cell r="M902">
            <v>1</v>
          </cell>
          <cell r="N902">
            <v>0.8</v>
          </cell>
          <cell r="O902" t="str">
            <v>CS-144-24-1</v>
          </cell>
          <cell r="P902">
            <v>50</v>
          </cell>
          <cell r="Q902">
            <v>144</v>
          </cell>
          <cell r="R902">
            <v>19.25</v>
          </cell>
          <cell r="S902">
            <v>13.25</v>
          </cell>
          <cell r="T902">
            <v>9.75</v>
          </cell>
          <cell r="U902" t="str">
            <v>1.439160</v>
          </cell>
          <cell r="V902">
            <v>24.26</v>
          </cell>
          <cell r="W902" t="str">
            <v>20764608007451</v>
          </cell>
          <cell r="X902">
            <v>24</v>
          </cell>
        </row>
        <row r="903">
          <cell r="B903">
            <v>746</v>
          </cell>
          <cell r="C903" t="str">
            <v>BAZIC Paisley Multi-Point Pencil (8/Pack)</v>
          </cell>
          <cell r="D903" t="str">
            <v>PENCILS - MECHANICAL</v>
          </cell>
          <cell r="E903" t="str">
            <v>CHINA</v>
          </cell>
          <cell r="F903">
            <v>21601</v>
          </cell>
          <cell r="G903" t="str">
            <v>=HYPERLINK("http://www.bangkit.com/images/746.jpg","CLICK HERE")</v>
          </cell>
          <cell r="H903">
            <v>2.99</v>
          </cell>
          <cell r="I903">
            <v>2.69</v>
          </cell>
          <cell r="J903">
            <v>1.7</v>
          </cell>
          <cell r="K903">
            <v>1.3</v>
          </cell>
          <cell r="L903">
            <v>0.85</v>
          </cell>
          <cell r="M903">
            <v>0.69</v>
          </cell>
          <cell r="N903">
            <v>0.59</v>
          </cell>
          <cell r="O903" t="str">
            <v>CS-144-24-1</v>
          </cell>
          <cell r="P903">
            <v>20</v>
          </cell>
          <cell r="Q903">
            <v>144</v>
          </cell>
          <cell r="R903">
            <v>25.5</v>
          </cell>
          <cell r="S903">
            <v>13.5</v>
          </cell>
          <cell r="T903">
            <v>12.75</v>
          </cell>
          <cell r="U903" t="str">
            <v>2.540040</v>
          </cell>
          <cell r="V903">
            <v>26.18</v>
          </cell>
          <cell r="W903" t="str">
            <v>20764608007468</v>
          </cell>
          <cell r="X903">
            <v>24</v>
          </cell>
        </row>
        <row r="904">
          <cell r="B904">
            <v>747</v>
          </cell>
          <cell r="C904" t="str">
            <v>BAZIC Dazzle Multi-Point Pencil (8/Pack)</v>
          </cell>
          <cell r="D904" t="str">
            <v>PENCILS - MECHANICAL</v>
          </cell>
          <cell r="E904" t="str">
            <v>CHINA</v>
          </cell>
          <cell r="F904">
            <v>8997</v>
          </cell>
          <cell r="G904" t="str">
            <v>=HYPERLINK("http://www.bangkit.com/images/747.jpg","CLICK HERE")</v>
          </cell>
          <cell r="H904">
            <v>2.99</v>
          </cell>
          <cell r="I904">
            <v>2.69</v>
          </cell>
          <cell r="J904">
            <v>1.7</v>
          </cell>
          <cell r="K904">
            <v>1.3</v>
          </cell>
          <cell r="L904">
            <v>0.85</v>
          </cell>
          <cell r="M904">
            <v>0.69</v>
          </cell>
          <cell r="N904">
            <v>0.59</v>
          </cell>
          <cell r="O904" t="str">
            <v>CS-144-24-1</v>
          </cell>
          <cell r="P904">
            <v>20</v>
          </cell>
          <cell r="Q904">
            <v>144</v>
          </cell>
          <cell r="R904">
            <v>24.5</v>
          </cell>
          <cell r="S904">
            <v>13.5</v>
          </cell>
          <cell r="T904">
            <v>12.75</v>
          </cell>
          <cell r="U904" t="str">
            <v>2.440430</v>
          </cell>
          <cell r="V904">
            <v>24.64</v>
          </cell>
          <cell r="W904" t="str">
            <v>20764608007475</v>
          </cell>
          <cell r="X904">
            <v>24</v>
          </cell>
        </row>
        <row r="905">
          <cell r="B905">
            <v>749</v>
          </cell>
          <cell r="C905" t="str">
            <v>BAZIC #2 Triangle Yellow Pencil (12/Pack)</v>
          </cell>
          <cell r="D905" t="str">
            <v>PENCILS - WOOD</v>
          </cell>
          <cell r="E905" t="str">
            <v>PAKISTAN</v>
          </cell>
          <cell r="F905">
            <v>33932</v>
          </cell>
          <cell r="G905" t="str">
            <v>=HYPERLINK("http://www.bangkit.com/images/749.jpg","CLICK HERE")</v>
          </cell>
          <cell r="H905">
            <v>2.99</v>
          </cell>
          <cell r="I905">
            <v>2.69</v>
          </cell>
          <cell r="J905">
            <v>1.7</v>
          </cell>
          <cell r="K905">
            <v>1.3</v>
          </cell>
          <cell r="L905">
            <v>0.95</v>
          </cell>
          <cell r="M905">
            <v>0.79</v>
          </cell>
          <cell r="N905">
            <v>0.69</v>
          </cell>
          <cell r="O905" t="str">
            <v>CS-144-24-1</v>
          </cell>
          <cell r="P905">
            <v>52</v>
          </cell>
          <cell r="Q905">
            <v>144</v>
          </cell>
          <cell r="R905">
            <v>16.25</v>
          </cell>
          <cell r="S905">
            <v>14.5</v>
          </cell>
          <cell r="T905">
            <v>9.5</v>
          </cell>
          <cell r="U905" t="str">
            <v>1.295390</v>
          </cell>
          <cell r="V905">
            <v>27.12</v>
          </cell>
          <cell r="W905" t="str">
            <v>20764608007499</v>
          </cell>
          <cell r="X905">
            <v>24</v>
          </cell>
        </row>
        <row r="906">
          <cell r="B906">
            <v>751</v>
          </cell>
          <cell r="C906" t="str">
            <v>BAZIC Tri-Angle 0.7 mm Mechanical Pencil w/ Ceramics High-Quality Lead</v>
          </cell>
          <cell r="D906" t="str">
            <v>PENCILS - MECHANICAL</v>
          </cell>
          <cell r="E906" t="str">
            <v>CHINA</v>
          </cell>
          <cell r="F906">
            <v>10079</v>
          </cell>
          <cell r="G906" t="str">
            <v>=HYPERLINK("http://www.bangkit.com/images/751.jpg","CLICK HERE")</v>
          </cell>
          <cell r="H906">
            <v>2.99</v>
          </cell>
          <cell r="I906">
            <v>2.69</v>
          </cell>
          <cell r="J906">
            <v>1.7</v>
          </cell>
          <cell r="K906">
            <v>1.3</v>
          </cell>
          <cell r="L906">
            <v>0.85</v>
          </cell>
          <cell r="M906">
            <v>0.69</v>
          </cell>
          <cell r="N906">
            <v>0.59</v>
          </cell>
          <cell r="O906" t="str">
            <v>CS-144-24-1</v>
          </cell>
          <cell r="P906">
            <v>80</v>
          </cell>
          <cell r="Q906">
            <v>144</v>
          </cell>
          <cell r="R906">
            <v>18</v>
          </cell>
          <cell r="S906">
            <v>9</v>
          </cell>
          <cell r="T906">
            <v>8.75</v>
          </cell>
          <cell r="U906" t="str">
            <v>0.820310</v>
          </cell>
          <cell r="V906">
            <v>9.44</v>
          </cell>
          <cell r="W906" t="str">
            <v>20764608007512</v>
          </cell>
          <cell r="X906">
            <v>24</v>
          </cell>
        </row>
        <row r="907">
          <cell r="B907">
            <v>752</v>
          </cell>
          <cell r="C907" t="str">
            <v>BAZIC 50 Colors Oil Pastels</v>
          </cell>
          <cell r="D907" t="str">
            <v>DISCONTINUE</v>
          </cell>
          <cell r="E907" t="str">
            <v>CHINA</v>
          </cell>
          <cell r="F907">
            <v>0</v>
          </cell>
          <cell r="G907" t="str">
            <v>=HYPERLINK("http://www.bangkit.com/images/752.jpg","CLICK HERE")</v>
          </cell>
          <cell r="H907">
            <v>1.99</v>
          </cell>
          <cell r="I907">
            <v>1.79</v>
          </cell>
          <cell r="J907">
            <v>1.3</v>
          </cell>
          <cell r="K907">
            <v>0.99</v>
          </cell>
          <cell r="L907">
            <v>0.79</v>
          </cell>
          <cell r="M907">
            <v>0.69</v>
          </cell>
          <cell r="N907">
            <v>0.69</v>
          </cell>
          <cell r="O907" t="str">
            <v>CS-144-24-1</v>
          </cell>
          <cell r="P907">
            <v>50</v>
          </cell>
          <cell r="Q907">
            <v>144</v>
          </cell>
          <cell r="R907">
            <v>17.32</v>
          </cell>
          <cell r="S907">
            <v>12.2</v>
          </cell>
          <cell r="T907">
            <v>8.4600000000000009</v>
          </cell>
          <cell r="U907" t="str">
            <v>1.034510</v>
          </cell>
          <cell r="V907">
            <v>12.72</v>
          </cell>
          <cell r="W907" t="str">
            <v>20764608007529</v>
          </cell>
          <cell r="X907">
            <v>24</v>
          </cell>
        </row>
        <row r="908">
          <cell r="B908">
            <v>753</v>
          </cell>
          <cell r="C908" t="str">
            <v>BAZIC Infinite Orion 0.7 mm Auto Lead Advance Mechanical Pencil w/ Ceramics High-Quality Lead</v>
          </cell>
          <cell r="D908" t="str">
            <v>PENCILS - MECHANICAL</v>
          </cell>
          <cell r="E908" t="str">
            <v>CHINA</v>
          </cell>
          <cell r="F908">
            <v>52149</v>
          </cell>
          <cell r="G908" t="str">
            <v>=HYPERLINK("http://www.bangkit.com/images/753.jpg","CLICK HERE")</v>
          </cell>
          <cell r="H908">
            <v>2.99</v>
          </cell>
          <cell r="I908">
            <v>2.69</v>
          </cell>
          <cell r="J908">
            <v>1.7</v>
          </cell>
          <cell r="K908">
            <v>1.3</v>
          </cell>
          <cell r="L908">
            <v>0.85</v>
          </cell>
          <cell r="M908">
            <v>0.69</v>
          </cell>
          <cell r="N908">
            <v>0.59</v>
          </cell>
          <cell r="O908" t="str">
            <v>CS-144-24-1</v>
          </cell>
          <cell r="P908">
            <v>80</v>
          </cell>
          <cell r="Q908">
            <v>144</v>
          </cell>
          <cell r="R908">
            <v>19</v>
          </cell>
          <cell r="S908">
            <v>9</v>
          </cell>
          <cell r="T908">
            <v>8.75</v>
          </cell>
          <cell r="U908" t="str">
            <v>0.865890</v>
          </cell>
          <cell r="V908">
            <v>8.3800000000000008</v>
          </cell>
          <cell r="W908" t="str">
            <v>20764608007536</v>
          </cell>
          <cell r="X908">
            <v>24</v>
          </cell>
        </row>
        <row r="909">
          <cell r="B909">
            <v>754</v>
          </cell>
          <cell r="C909" t="str">
            <v>BAZIC Infinite Alora 0.7 mm Auto Lead Advance Mechanical Pencil w/ Ceramics High-Quality Lead</v>
          </cell>
          <cell r="D909" t="str">
            <v>PENCILS - MECHANICAL</v>
          </cell>
          <cell r="E909" t="str">
            <v>CHINA</v>
          </cell>
          <cell r="F909">
            <v>50548</v>
          </cell>
          <cell r="G909" t="str">
            <v>=HYPERLINK("http://www.bangkit.com/images/754.jpg","CLICK HERE")</v>
          </cell>
          <cell r="H909">
            <v>2.99</v>
          </cell>
          <cell r="I909">
            <v>2.69</v>
          </cell>
          <cell r="J909">
            <v>1.7</v>
          </cell>
          <cell r="K909">
            <v>1.3</v>
          </cell>
          <cell r="L909">
            <v>0.85</v>
          </cell>
          <cell r="M909">
            <v>0.69</v>
          </cell>
          <cell r="N909">
            <v>0.59</v>
          </cell>
          <cell r="O909" t="str">
            <v>CS-144-24-1</v>
          </cell>
          <cell r="P909">
            <v>80</v>
          </cell>
          <cell r="Q909">
            <v>144</v>
          </cell>
          <cell r="R909">
            <v>19</v>
          </cell>
          <cell r="S909">
            <v>8.75</v>
          </cell>
          <cell r="T909">
            <v>8.36</v>
          </cell>
          <cell r="U909" t="str">
            <v>0.804310</v>
          </cell>
          <cell r="V909">
            <v>8.36</v>
          </cell>
          <cell r="W909" t="str">
            <v>20764608007543</v>
          </cell>
          <cell r="X909">
            <v>24</v>
          </cell>
        </row>
        <row r="910">
          <cell r="B910">
            <v>756</v>
          </cell>
          <cell r="C910" t="str">
            <v>BAZIC Opal 0.7 mm Mechanical Pencil w/ Ceramics High-Quality Lead</v>
          </cell>
          <cell r="D910" t="str">
            <v>PENCILS - MECHANICAL</v>
          </cell>
          <cell r="E910" t="str">
            <v>CHINA</v>
          </cell>
          <cell r="F910">
            <v>37455</v>
          </cell>
          <cell r="G910" t="str">
            <v>=HYPERLINK("http://www.bangkit.com/images/756.jpg","CLICK HERE")</v>
          </cell>
          <cell r="H910">
            <v>2.99</v>
          </cell>
          <cell r="I910">
            <v>2.69</v>
          </cell>
          <cell r="J910">
            <v>1.7</v>
          </cell>
          <cell r="K910">
            <v>1.3</v>
          </cell>
          <cell r="L910">
            <v>0.85</v>
          </cell>
          <cell r="M910">
            <v>0.69</v>
          </cell>
          <cell r="N910">
            <v>0.59</v>
          </cell>
          <cell r="O910" t="str">
            <v>CS-144-24-1</v>
          </cell>
          <cell r="P910">
            <v>70</v>
          </cell>
          <cell r="Q910">
            <v>144</v>
          </cell>
          <cell r="R910">
            <v>14.5</v>
          </cell>
          <cell r="S910">
            <v>14.25</v>
          </cell>
          <cell r="T910">
            <v>8.75</v>
          </cell>
          <cell r="U910" t="str">
            <v>1.046280</v>
          </cell>
          <cell r="V910">
            <v>8.58</v>
          </cell>
          <cell r="W910" t="str">
            <v>20764608007567</v>
          </cell>
          <cell r="X910">
            <v>24</v>
          </cell>
        </row>
        <row r="911">
          <cell r="B911">
            <v>757</v>
          </cell>
          <cell r="C911" t="str">
            <v>BAZIC Saige Chroma 0.7 mm Mechanical Pencil (4/Pack)</v>
          </cell>
          <cell r="D911" t="str">
            <v>PENCILS - MECHANICAL</v>
          </cell>
          <cell r="E911" t="str">
            <v>CHINA</v>
          </cell>
          <cell r="F911">
            <v>48208</v>
          </cell>
          <cell r="G911" t="str">
            <v>=HYPERLINK("http://www.bangkit.com/images/757.jpg","CLICK HERE")</v>
          </cell>
          <cell r="H911">
            <v>1.99</v>
          </cell>
          <cell r="I911">
            <v>1.79</v>
          </cell>
          <cell r="J911">
            <v>1.2</v>
          </cell>
          <cell r="K911">
            <v>0.89</v>
          </cell>
          <cell r="L911">
            <v>0.75</v>
          </cell>
          <cell r="M911">
            <v>0.59</v>
          </cell>
          <cell r="N911">
            <v>0.49</v>
          </cell>
          <cell r="O911" t="str">
            <v>CS-144-24-1</v>
          </cell>
          <cell r="P911">
            <v>50</v>
          </cell>
          <cell r="Q911">
            <v>144</v>
          </cell>
          <cell r="R911">
            <v>16.75</v>
          </cell>
          <cell r="S911">
            <v>15.5</v>
          </cell>
          <cell r="T911">
            <v>9</v>
          </cell>
          <cell r="U911" t="str">
            <v>1.352210</v>
          </cell>
          <cell r="V911">
            <v>13.36</v>
          </cell>
          <cell r="W911" t="str">
            <v>20764608007574</v>
          </cell>
          <cell r="X911">
            <v>24</v>
          </cell>
        </row>
        <row r="912">
          <cell r="B912">
            <v>758</v>
          </cell>
          <cell r="C912" t="str">
            <v>BAZIC Saige Serena 0.7 mm Mechanical Pencil (4/Pack)</v>
          </cell>
          <cell r="D912" t="str">
            <v>PENCILS - MECHANICAL</v>
          </cell>
          <cell r="E912" t="str">
            <v>CHINA</v>
          </cell>
          <cell r="F912">
            <v>47078</v>
          </cell>
          <cell r="G912" t="str">
            <v>=HYPERLINK("http://www.bangkit.com/images/758.jpg","CLICK HERE")</v>
          </cell>
          <cell r="H912">
            <v>1.99</v>
          </cell>
          <cell r="I912">
            <v>1.79</v>
          </cell>
          <cell r="J912">
            <v>1.2</v>
          </cell>
          <cell r="K912">
            <v>0.89</v>
          </cell>
          <cell r="L912">
            <v>0.75</v>
          </cell>
          <cell r="M912">
            <v>0.59</v>
          </cell>
          <cell r="N912">
            <v>0.49</v>
          </cell>
          <cell r="O912" t="str">
            <v>CS-144-24-1</v>
          </cell>
          <cell r="P912">
            <v>50</v>
          </cell>
          <cell r="Q912">
            <v>144</v>
          </cell>
          <cell r="R912">
            <v>16.5</v>
          </cell>
          <cell r="S912">
            <v>15.5</v>
          </cell>
          <cell r="T912">
            <v>9</v>
          </cell>
          <cell r="U912" t="str">
            <v>1.332030</v>
          </cell>
          <cell r="V912">
            <v>13.3</v>
          </cell>
          <cell r="W912" t="str">
            <v>20764608007581</v>
          </cell>
          <cell r="X912">
            <v>24</v>
          </cell>
        </row>
        <row r="913">
          <cell r="B913">
            <v>759</v>
          </cell>
          <cell r="C913" t="str">
            <v>TYPE ITEM 759-A</v>
          </cell>
          <cell r="D913" t="str">
            <v>DISCONTINUE</v>
          </cell>
          <cell r="E913" t="str">
            <v>CHINA</v>
          </cell>
          <cell r="F913">
            <v>144</v>
          </cell>
          <cell r="G913" t="str">
            <v>=HYPERLINK("http://www.bazicproducts.com/images/30351.jpg","CLICK HERE")</v>
          </cell>
          <cell r="H913">
            <v>3.99</v>
          </cell>
          <cell r="I913">
            <v>3.59</v>
          </cell>
          <cell r="J913">
            <v>2.6</v>
          </cell>
          <cell r="K913">
            <v>2</v>
          </cell>
          <cell r="L913">
            <v>1.7</v>
          </cell>
          <cell r="M913">
            <v>1.3</v>
          </cell>
          <cell r="N913">
            <v>1</v>
          </cell>
          <cell r="O913" t="str">
            <v>CS-144-24-1</v>
          </cell>
          <cell r="P913">
            <v>40</v>
          </cell>
          <cell r="Q913">
            <v>144</v>
          </cell>
          <cell r="R913">
            <v>18</v>
          </cell>
          <cell r="S913">
            <v>13.5</v>
          </cell>
          <cell r="T913">
            <v>13</v>
          </cell>
          <cell r="U913" t="str">
            <v>1.828130</v>
          </cell>
          <cell r="V913">
            <v>30.86</v>
          </cell>
          <cell r="W913" t="str">
            <v>112</v>
          </cell>
          <cell r="X913">
            <v>24</v>
          </cell>
        </row>
        <row r="914">
          <cell r="B914">
            <v>760</v>
          </cell>
          <cell r="C914" t="str">
            <v>BAZIC #2B Premium Wood Pencil (12/Pack)</v>
          </cell>
          <cell r="D914" t="str">
            <v>PENCILS - WOOD</v>
          </cell>
          <cell r="E914" t="str">
            <v>MALAYSIA</v>
          </cell>
          <cell r="F914">
            <v>23445</v>
          </cell>
          <cell r="G914" t="str">
            <v>=HYPERLINK("http://www.bangkit.com/images/760.jpg","CLICK HERE")</v>
          </cell>
          <cell r="H914">
            <v>2.99</v>
          </cell>
          <cell r="I914">
            <v>2.69</v>
          </cell>
          <cell r="J914">
            <v>1.7</v>
          </cell>
          <cell r="K914">
            <v>1.3</v>
          </cell>
          <cell r="L914">
            <v>0.95</v>
          </cell>
          <cell r="M914">
            <v>0.79</v>
          </cell>
          <cell r="N914">
            <v>0.69</v>
          </cell>
          <cell r="O914" t="str">
            <v>CS-144-24-1</v>
          </cell>
          <cell r="P914">
            <v>54</v>
          </cell>
          <cell r="Q914">
            <v>144</v>
          </cell>
          <cell r="R914">
            <v>14.75</v>
          </cell>
          <cell r="S914">
            <v>12.5</v>
          </cell>
          <cell r="T914">
            <v>8.5</v>
          </cell>
          <cell r="U914" t="str">
            <v>0.906940</v>
          </cell>
          <cell r="V914">
            <v>22.12</v>
          </cell>
          <cell r="W914" t="str">
            <v>20764608007604</v>
          </cell>
          <cell r="X914">
            <v>24</v>
          </cell>
        </row>
        <row r="915">
          <cell r="B915">
            <v>761</v>
          </cell>
          <cell r="C915" t="str">
            <v>BAZIC Pre-Sharpened #2 Premium Yellow Pencil (12/Pack)</v>
          </cell>
          <cell r="D915" t="str">
            <v>PENCILS - WOOD</v>
          </cell>
          <cell r="E915" t="str">
            <v>MALAYSIA</v>
          </cell>
          <cell r="F915">
            <v>132609</v>
          </cell>
          <cell r="G915" t="str">
            <v>=HYPERLINK("http://www.bangkit.com/images/761.jpg","CLICK HERE")</v>
          </cell>
          <cell r="H915">
            <v>2.99</v>
          </cell>
          <cell r="I915">
            <v>2.69</v>
          </cell>
          <cell r="J915">
            <v>1.7</v>
          </cell>
          <cell r="K915">
            <v>1.3</v>
          </cell>
          <cell r="L915">
            <v>0.85</v>
          </cell>
          <cell r="M915">
            <v>0.69</v>
          </cell>
          <cell r="N915">
            <v>0.59</v>
          </cell>
          <cell r="O915" t="str">
            <v>CS-144-24-1</v>
          </cell>
          <cell r="P915">
            <v>50</v>
          </cell>
          <cell r="Q915">
            <v>144</v>
          </cell>
          <cell r="R915">
            <v>15.75</v>
          </cell>
          <cell r="S915">
            <v>13.75</v>
          </cell>
          <cell r="T915">
            <v>9.5</v>
          </cell>
          <cell r="U915" t="str">
            <v>1.190590</v>
          </cell>
          <cell r="V915">
            <v>27.46</v>
          </cell>
          <cell r="W915" t="str">
            <v>20764608007611</v>
          </cell>
          <cell r="X915">
            <v>24</v>
          </cell>
        </row>
        <row r="916">
          <cell r="B916">
            <v>763</v>
          </cell>
          <cell r="C916" t="str">
            <v>BAZIC #2 Premium Yellow Pencil (12/Pack)</v>
          </cell>
          <cell r="D916" t="str">
            <v>PENCILS - WOOD</v>
          </cell>
          <cell r="E916" t="str">
            <v>MALAYSIA</v>
          </cell>
          <cell r="F916">
            <v>118056</v>
          </cell>
          <cell r="G916" t="str">
            <v>=HYPERLINK("http://www.bangkit.com/images/763.jpg","CLICK HERE")</v>
          </cell>
          <cell r="H916">
            <v>1.99</v>
          </cell>
          <cell r="I916">
            <v>1.79</v>
          </cell>
          <cell r="J916">
            <v>1.3</v>
          </cell>
          <cell r="K916">
            <v>0.99</v>
          </cell>
          <cell r="L916">
            <v>0.79</v>
          </cell>
          <cell r="M916">
            <v>0.65</v>
          </cell>
          <cell r="N916">
            <v>0.55000000000000004</v>
          </cell>
          <cell r="O916" t="str">
            <v>CS-144-24-1</v>
          </cell>
          <cell r="P916">
            <v>50</v>
          </cell>
          <cell r="Q916">
            <v>144</v>
          </cell>
          <cell r="R916">
            <v>15.75</v>
          </cell>
          <cell r="S916">
            <v>14.75</v>
          </cell>
          <cell r="T916">
            <v>9.5</v>
          </cell>
          <cell r="U916" t="str">
            <v>1.277180</v>
          </cell>
          <cell r="V916">
            <v>29.14</v>
          </cell>
          <cell r="W916" t="str">
            <v>20764608007635</v>
          </cell>
          <cell r="X916">
            <v>24</v>
          </cell>
        </row>
        <row r="917">
          <cell r="B917">
            <v>764</v>
          </cell>
          <cell r="C917" t="str">
            <v>OFFER ITEM 784</v>
          </cell>
          <cell r="D917" t="str">
            <v>DISCONTINUE</v>
          </cell>
          <cell r="E917" t="str">
            <v>MALAYSIA</v>
          </cell>
          <cell r="F917">
            <v>0</v>
          </cell>
          <cell r="G917" t="str">
            <v>=HYPERLINK("http://www.bangkit.com/images/764.jpg","CLICK HERE")</v>
          </cell>
          <cell r="H917">
            <v>2.99</v>
          </cell>
          <cell r="I917">
            <v>2.69</v>
          </cell>
          <cell r="J917">
            <v>1.95</v>
          </cell>
          <cell r="K917">
            <v>1.5</v>
          </cell>
          <cell r="L917">
            <v>1.3</v>
          </cell>
          <cell r="M917">
            <v>1</v>
          </cell>
          <cell r="N917">
            <v>0.8</v>
          </cell>
          <cell r="O917" t="str">
            <v>CS-72-24-1</v>
          </cell>
          <cell r="P917">
            <v>70</v>
          </cell>
          <cell r="Q917">
            <v>72</v>
          </cell>
          <cell r="R917">
            <v>20.25</v>
          </cell>
          <cell r="S917">
            <v>9.5</v>
          </cell>
          <cell r="T917">
            <v>8.5</v>
          </cell>
          <cell r="U917" t="str">
            <v>0.946290</v>
          </cell>
          <cell r="V917">
            <v>22.64</v>
          </cell>
          <cell r="W917" t="str">
            <v>20764608007642</v>
          </cell>
          <cell r="X917">
            <v>24</v>
          </cell>
        </row>
        <row r="918">
          <cell r="B918">
            <v>765</v>
          </cell>
          <cell r="C918" t="str">
            <v>BAZIC 12 Colored Pencils</v>
          </cell>
          <cell r="D918" t="str">
            <v>PENCILS - WOOD</v>
          </cell>
          <cell r="E918" t="str">
            <v>MALAYSIA</v>
          </cell>
          <cell r="F918">
            <v>230635</v>
          </cell>
          <cell r="G918" t="str">
            <v>=HYPERLINK("http://www.bangkit.com/images/765.jpg","CLICK HERE")</v>
          </cell>
          <cell r="H918">
            <v>2.99</v>
          </cell>
          <cell r="I918">
            <v>2.69</v>
          </cell>
          <cell r="J918">
            <v>1.7</v>
          </cell>
          <cell r="K918">
            <v>1.3</v>
          </cell>
          <cell r="L918">
            <v>0.85</v>
          </cell>
          <cell r="M918">
            <v>0.69</v>
          </cell>
          <cell r="N918">
            <v>0.59</v>
          </cell>
          <cell r="O918" t="str">
            <v>CS-144-24-1</v>
          </cell>
          <cell r="P918">
            <v>60</v>
          </cell>
          <cell r="Q918">
            <v>144</v>
          </cell>
          <cell r="R918">
            <v>15</v>
          </cell>
          <cell r="S918">
            <v>12</v>
          </cell>
          <cell r="T918">
            <v>10.5</v>
          </cell>
          <cell r="U918" t="str">
            <v>1.093750</v>
          </cell>
          <cell r="V918">
            <v>24.42</v>
          </cell>
          <cell r="W918" t="str">
            <v>20764608007659</v>
          </cell>
          <cell r="X918">
            <v>24</v>
          </cell>
        </row>
        <row r="919">
          <cell r="B919" t="str">
            <v>766-A</v>
          </cell>
          <cell r="C919" t="str">
            <v>BAZIC #2 Premium Yellow Pencil (10/Pack)</v>
          </cell>
          <cell r="D919" t="str">
            <v>PENCILS - WOOD</v>
          </cell>
          <cell r="E919" t="str">
            <v>MALAYSIA</v>
          </cell>
          <cell r="F919">
            <v>61545</v>
          </cell>
          <cell r="G919" t="str">
            <v>=HYPERLINK("http://www.bangkit.com/images/766.jpg","CLICK HERE")</v>
          </cell>
          <cell r="H919">
            <v>1.99</v>
          </cell>
          <cell r="I919">
            <v>1.79</v>
          </cell>
          <cell r="J919">
            <v>1.2</v>
          </cell>
          <cell r="K919">
            <v>0.89</v>
          </cell>
          <cell r="L919">
            <v>0.75</v>
          </cell>
          <cell r="M919">
            <v>0.59</v>
          </cell>
          <cell r="N919">
            <v>0.49</v>
          </cell>
          <cell r="O919" t="str">
            <v>CS-144-24-1</v>
          </cell>
          <cell r="P919">
            <v>70</v>
          </cell>
          <cell r="Q919">
            <v>144</v>
          </cell>
          <cell r="R919">
            <v>20.25</v>
          </cell>
          <cell r="S919">
            <v>8.75</v>
          </cell>
          <cell r="T919">
            <v>8.5</v>
          </cell>
          <cell r="U919" t="str">
            <v>0.871580</v>
          </cell>
          <cell r="V919">
            <v>21.92</v>
          </cell>
          <cell r="W919" t="str">
            <v>40764608007660</v>
          </cell>
          <cell r="X919">
            <v>24</v>
          </cell>
        </row>
        <row r="920">
          <cell r="B920">
            <v>767</v>
          </cell>
          <cell r="C920" t="str">
            <v>BAZIC 24 Mini Colored Pencils</v>
          </cell>
          <cell r="D920" t="str">
            <v>PENCILS - WOOD</v>
          </cell>
          <cell r="E920" t="str">
            <v>MALAYSIA</v>
          </cell>
          <cell r="F920">
            <v>19077</v>
          </cell>
          <cell r="G920" t="str">
            <v>=HYPERLINK("http://www.bangkit.com/images/767.jpg","CLICK HERE")</v>
          </cell>
          <cell r="H920">
            <v>2.99</v>
          </cell>
          <cell r="I920">
            <v>2.69</v>
          </cell>
          <cell r="J920">
            <v>1.7</v>
          </cell>
          <cell r="K920">
            <v>1.3</v>
          </cell>
          <cell r="L920">
            <v>0.95</v>
          </cell>
          <cell r="M920">
            <v>0.79</v>
          </cell>
          <cell r="N920">
            <v>0.69</v>
          </cell>
          <cell r="O920" t="str">
            <v>CS-144-24-1</v>
          </cell>
          <cell r="P920">
            <v>60</v>
          </cell>
          <cell r="Q920">
            <v>144</v>
          </cell>
          <cell r="R920">
            <v>22</v>
          </cell>
          <cell r="S920">
            <v>10.5</v>
          </cell>
          <cell r="T920">
            <v>8.25</v>
          </cell>
          <cell r="U920" t="str">
            <v>1.102860</v>
          </cell>
          <cell r="V920">
            <v>24.44</v>
          </cell>
          <cell r="W920" t="str">
            <v>20764608007673</v>
          </cell>
          <cell r="X920">
            <v>24</v>
          </cell>
        </row>
        <row r="921">
          <cell r="B921">
            <v>769</v>
          </cell>
          <cell r="C921" t="str">
            <v>BAZIC 12 Mini Colored Pencils</v>
          </cell>
          <cell r="D921" t="str">
            <v>PENCILS - WOOD</v>
          </cell>
          <cell r="E921" t="str">
            <v>PAKISTAN/MALAY</v>
          </cell>
          <cell r="F921">
            <v>12542</v>
          </cell>
          <cell r="G921" t="str">
            <v>=HYPERLINK("http://www.bangkit.com/images/769.jpg","CLICK HERE")</v>
          </cell>
          <cell r="H921">
            <v>1.99</v>
          </cell>
          <cell r="I921">
            <v>1.79</v>
          </cell>
          <cell r="J921">
            <v>1.1499999999999999</v>
          </cell>
          <cell r="K921">
            <v>0.85</v>
          </cell>
          <cell r="L921">
            <v>0.69</v>
          </cell>
          <cell r="M921">
            <v>0.55000000000000004</v>
          </cell>
          <cell r="N921">
            <v>0.45</v>
          </cell>
          <cell r="O921" t="str">
            <v>CS-144-24-1</v>
          </cell>
          <cell r="P921">
            <v>114</v>
          </cell>
          <cell r="Q921">
            <v>144</v>
          </cell>
          <cell r="R921">
            <v>11.75</v>
          </cell>
          <cell r="S921">
            <v>10.75</v>
          </cell>
          <cell r="T921">
            <v>8</v>
          </cell>
          <cell r="U921" t="str">
            <v>0.584780</v>
          </cell>
          <cell r="V921">
            <v>12.3</v>
          </cell>
          <cell r="W921" t="str">
            <v>20764608007697</v>
          </cell>
          <cell r="X921">
            <v>24</v>
          </cell>
        </row>
        <row r="922">
          <cell r="B922">
            <v>770</v>
          </cell>
          <cell r="C922" t="str">
            <v>BAZIC Electra 0.7 mm Mechanical Pencil (5/Pack)</v>
          </cell>
          <cell r="D922" t="str">
            <v>PENCILS - MECHANICAL</v>
          </cell>
          <cell r="E922" t="str">
            <v>CHINA</v>
          </cell>
          <cell r="F922">
            <v>30963</v>
          </cell>
          <cell r="G922" t="str">
            <v>=HYPERLINK("http://www.bangkit.com/images/770.jpg","CLICK HERE")</v>
          </cell>
          <cell r="H922">
            <v>2.99</v>
          </cell>
          <cell r="I922">
            <v>2.69</v>
          </cell>
          <cell r="J922">
            <v>1.7</v>
          </cell>
          <cell r="K922">
            <v>1.3</v>
          </cell>
          <cell r="L922">
            <v>0.85</v>
          </cell>
          <cell r="M922">
            <v>0.69</v>
          </cell>
          <cell r="N922">
            <v>0.59</v>
          </cell>
          <cell r="O922" t="str">
            <v>CS-144-24-1</v>
          </cell>
          <cell r="P922">
            <v>63</v>
          </cell>
          <cell r="Q922">
            <v>144</v>
          </cell>
          <cell r="R922">
            <v>23</v>
          </cell>
          <cell r="S922">
            <v>10.75</v>
          </cell>
          <cell r="T922">
            <v>9</v>
          </cell>
          <cell r="U922" t="str">
            <v>1.287760</v>
          </cell>
          <cell r="V922">
            <v>14.28</v>
          </cell>
          <cell r="W922" t="str">
            <v>20764608007703</v>
          </cell>
          <cell r="X922">
            <v>24</v>
          </cell>
        </row>
        <row r="923">
          <cell r="B923">
            <v>771</v>
          </cell>
          <cell r="C923" t="str">
            <v>BAZIC Electra 0.7 mm Mechanical Pencil with Grip (4/Pack)</v>
          </cell>
          <cell r="D923" t="str">
            <v>PENCILS - MECHANICAL</v>
          </cell>
          <cell r="E923" t="str">
            <v>CHINA</v>
          </cell>
          <cell r="F923">
            <v>6181</v>
          </cell>
          <cell r="G923" t="str">
            <v>=HYPERLINK("http://www.bangkit.com/images/771.jpg","CLICK HERE")</v>
          </cell>
          <cell r="H923">
            <v>1.99</v>
          </cell>
          <cell r="I923">
            <v>1.79</v>
          </cell>
          <cell r="J923">
            <v>1.3</v>
          </cell>
          <cell r="K923">
            <v>0.99</v>
          </cell>
          <cell r="L923">
            <v>0.85</v>
          </cell>
          <cell r="M923">
            <v>0.65</v>
          </cell>
          <cell r="N923">
            <v>0.55000000000000004</v>
          </cell>
          <cell r="O923" t="str">
            <v>CS-144-24-1</v>
          </cell>
          <cell r="P923">
            <v>36</v>
          </cell>
          <cell r="Q923">
            <v>144</v>
          </cell>
          <cell r="R923">
            <v>25</v>
          </cell>
          <cell r="S923">
            <v>10</v>
          </cell>
          <cell r="T923">
            <v>9.5</v>
          </cell>
          <cell r="U923" t="str">
            <v>1.374420</v>
          </cell>
          <cell r="V923">
            <v>15.06</v>
          </cell>
          <cell r="W923" t="str">
            <v>20764608007710</v>
          </cell>
          <cell r="X923">
            <v>24</v>
          </cell>
        </row>
        <row r="924">
          <cell r="B924">
            <v>772</v>
          </cell>
          <cell r="C924" t="str">
            <v>BAZIC Electra 0.7 mm Fashion Color Mechanical Pencil with Gel Grip (3/Pack)</v>
          </cell>
          <cell r="D924" t="str">
            <v>PENCILS - MECHANICAL</v>
          </cell>
          <cell r="E924" t="str">
            <v>CHINA</v>
          </cell>
          <cell r="F924">
            <v>13081</v>
          </cell>
          <cell r="G924" t="str">
            <v>=HYPERLINK("http://www.bangkit.com/images/772.jpg","CLICK HERE")</v>
          </cell>
          <cell r="H924">
            <v>1.99</v>
          </cell>
          <cell r="I924">
            <v>1.79</v>
          </cell>
          <cell r="J924">
            <v>1.2</v>
          </cell>
          <cell r="K924">
            <v>0.89</v>
          </cell>
          <cell r="L924">
            <v>0.75</v>
          </cell>
          <cell r="M924">
            <v>0.59</v>
          </cell>
          <cell r="N924">
            <v>0.49</v>
          </cell>
          <cell r="O924" t="str">
            <v>CS-144-24-1</v>
          </cell>
          <cell r="P924">
            <v>70</v>
          </cell>
          <cell r="Q924">
            <v>144</v>
          </cell>
          <cell r="R924">
            <v>18.5</v>
          </cell>
          <cell r="S924">
            <v>10.5</v>
          </cell>
          <cell r="T924">
            <v>9</v>
          </cell>
          <cell r="U924" t="str">
            <v>1.011720</v>
          </cell>
          <cell r="V924">
            <v>11.74</v>
          </cell>
          <cell r="W924" t="str">
            <v>20764608007727</v>
          </cell>
          <cell r="X924">
            <v>24</v>
          </cell>
        </row>
        <row r="925">
          <cell r="B925">
            <v>773</v>
          </cell>
          <cell r="C925" t="str">
            <v>BAZIC 0.7 mm Mechanical Pencil (LT819) with design (3/Pack)</v>
          </cell>
          <cell r="D925" t="str">
            <v>NEW ITEMS</v>
          </cell>
          <cell r="E925" t="str">
            <v>CHINA</v>
          </cell>
          <cell r="F925">
            <v>0</v>
          </cell>
          <cell r="G925" t="str">
            <v>=HYPERLINK("http://www.bazicproducts.com/images/3113.jpg","CLICK HERE")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>CS-144-24-1</v>
          </cell>
          <cell r="P925">
            <v>48</v>
          </cell>
          <cell r="Q925">
            <v>144</v>
          </cell>
          <cell r="R925">
            <v>0</v>
          </cell>
          <cell r="S925">
            <v>0</v>
          </cell>
          <cell r="T925">
            <v>0</v>
          </cell>
          <cell r="U925" t="str">
            <v>0.000000</v>
          </cell>
          <cell r="V925">
            <v>0</v>
          </cell>
          <cell r="W925" t="str">
            <v>40764608031139</v>
          </cell>
          <cell r="X925">
            <v>24</v>
          </cell>
        </row>
        <row r="926">
          <cell r="B926">
            <v>775</v>
          </cell>
          <cell r="C926" t="str">
            <v>BAZIC Inspire Motivational Pencil w/ Eraser (8/pack)</v>
          </cell>
          <cell r="D926" t="str">
            <v>PENCILS - WOOD</v>
          </cell>
          <cell r="E926" t="str">
            <v>MALAYSIA</v>
          </cell>
          <cell r="F926">
            <v>28774</v>
          </cell>
          <cell r="G926" t="str">
            <v>=HYPERLINK("http://www.bangkit.com/images/775.jpg","CLICK HERE")</v>
          </cell>
          <cell r="H926">
            <v>2.99</v>
          </cell>
          <cell r="I926">
            <v>2.69</v>
          </cell>
          <cell r="J926">
            <v>1.3</v>
          </cell>
          <cell r="K926">
            <v>0.99</v>
          </cell>
          <cell r="L926">
            <v>0.79</v>
          </cell>
          <cell r="M926">
            <v>0.65</v>
          </cell>
          <cell r="N926">
            <v>0.55000000000000004</v>
          </cell>
          <cell r="O926" t="str">
            <v>CS-144-24-1</v>
          </cell>
          <cell r="P926">
            <v>65</v>
          </cell>
          <cell r="Q926">
            <v>144</v>
          </cell>
          <cell r="R926">
            <v>12.6</v>
          </cell>
          <cell r="S926">
            <v>10.63</v>
          </cell>
          <cell r="T926">
            <v>8.27</v>
          </cell>
          <cell r="U926" t="str">
            <v>0.641010</v>
          </cell>
          <cell r="V926">
            <v>17.2</v>
          </cell>
          <cell r="W926" t="str">
            <v>20764608007758</v>
          </cell>
          <cell r="X926">
            <v>24</v>
          </cell>
        </row>
        <row r="927">
          <cell r="B927">
            <v>776</v>
          </cell>
          <cell r="C927" t="str">
            <v>BAZIC 12 Colored Pencils Designer Series</v>
          </cell>
          <cell r="D927" t="str">
            <v>PENCILS - WOOD</v>
          </cell>
          <cell r="E927" t="str">
            <v>PHILIP/PAKISTAN</v>
          </cell>
          <cell r="F927">
            <v>6</v>
          </cell>
          <cell r="G927" t="str">
            <v>=HYPERLINK("http://www.bangkit.com/images/776.jpg","CLICK HERE")</v>
          </cell>
          <cell r="H927">
            <v>2.99</v>
          </cell>
          <cell r="I927">
            <v>2.69</v>
          </cell>
          <cell r="J927">
            <v>1.7</v>
          </cell>
          <cell r="K927">
            <v>1.3</v>
          </cell>
          <cell r="L927">
            <v>0.85</v>
          </cell>
          <cell r="M927">
            <v>0.69</v>
          </cell>
          <cell r="N927">
            <v>0.59</v>
          </cell>
          <cell r="O927" t="str">
            <v>CS-144-24-1</v>
          </cell>
          <cell r="P927">
            <v>50</v>
          </cell>
          <cell r="Q927">
            <v>144</v>
          </cell>
          <cell r="R927">
            <v>16</v>
          </cell>
          <cell r="S927">
            <v>12</v>
          </cell>
          <cell r="T927">
            <v>8.5</v>
          </cell>
          <cell r="U927" t="str">
            <v>0.944440</v>
          </cell>
          <cell r="V927">
            <v>21.2</v>
          </cell>
          <cell r="W927" t="str">
            <v>20764608007765</v>
          </cell>
          <cell r="X927">
            <v>24</v>
          </cell>
        </row>
        <row r="928">
          <cell r="B928">
            <v>777</v>
          </cell>
          <cell r="C928" t="str">
            <v>BAZIC Pastel Pencil w/ Eraser (8/pack)</v>
          </cell>
          <cell r="D928" t="str">
            <v>PENCILS - WOOD</v>
          </cell>
          <cell r="E928" t="str">
            <v>MALAYSIA</v>
          </cell>
          <cell r="F928">
            <v>43102</v>
          </cell>
          <cell r="G928" t="str">
            <v>=HYPERLINK("http://www.bangkit.com/images/777.jpg","CLICK HERE")</v>
          </cell>
          <cell r="H928">
            <v>2.99</v>
          </cell>
          <cell r="I928">
            <v>2.69</v>
          </cell>
          <cell r="J928">
            <v>1.3</v>
          </cell>
          <cell r="K928">
            <v>0.99</v>
          </cell>
          <cell r="L928">
            <v>0.79</v>
          </cell>
          <cell r="M928">
            <v>0.65</v>
          </cell>
          <cell r="N928">
            <v>0.55000000000000004</v>
          </cell>
          <cell r="O928" t="str">
            <v>CS-144-24-1</v>
          </cell>
          <cell r="P928">
            <v>60</v>
          </cell>
          <cell r="Q928">
            <v>144</v>
          </cell>
          <cell r="R928">
            <v>12.6</v>
          </cell>
          <cell r="S928">
            <v>10.63</v>
          </cell>
          <cell r="T928">
            <v>8.27</v>
          </cell>
          <cell r="U928" t="str">
            <v>0.641010</v>
          </cell>
          <cell r="V928">
            <v>17.2</v>
          </cell>
          <cell r="W928" t="str">
            <v>20764608007772</v>
          </cell>
          <cell r="X928">
            <v>24</v>
          </cell>
        </row>
        <row r="929">
          <cell r="B929">
            <v>778</v>
          </cell>
          <cell r="C929" t="str">
            <v>BAZIC Floral Pencil w/ Eraser (8/pack)</v>
          </cell>
          <cell r="D929" t="str">
            <v>PENCILS - WOOD</v>
          </cell>
          <cell r="E929" t="str">
            <v>MALAYSIA</v>
          </cell>
          <cell r="F929">
            <v>43174</v>
          </cell>
          <cell r="G929" t="str">
            <v>=HYPERLINK("http://www.bangkit.com/images/778.jpg","CLICK HERE")</v>
          </cell>
          <cell r="H929">
            <v>2.99</v>
          </cell>
          <cell r="I929">
            <v>2.69</v>
          </cell>
          <cell r="J929">
            <v>1.3</v>
          </cell>
          <cell r="K929">
            <v>0.99</v>
          </cell>
          <cell r="L929">
            <v>0.79</v>
          </cell>
          <cell r="M929">
            <v>0.65</v>
          </cell>
          <cell r="N929">
            <v>0.55000000000000004</v>
          </cell>
          <cell r="O929" t="str">
            <v>CS-144-24-1</v>
          </cell>
          <cell r="P929">
            <v>20</v>
          </cell>
          <cell r="Q929">
            <v>144</v>
          </cell>
          <cell r="R929">
            <v>12.6</v>
          </cell>
          <cell r="S929">
            <v>10.63</v>
          </cell>
          <cell r="T929">
            <v>8.27</v>
          </cell>
          <cell r="U929" t="str">
            <v>0.641010</v>
          </cell>
          <cell r="V929">
            <v>17.2</v>
          </cell>
          <cell r="W929" t="str">
            <v>20764608007789</v>
          </cell>
          <cell r="X929">
            <v>24</v>
          </cell>
        </row>
        <row r="930">
          <cell r="B930">
            <v>780</v>
          </cell>
          <cell r="C930" t="str">
            <v>BAZIC 20 Ct. 0.9 mm Mechanical Pencil Lead (8/Pack)</v>
          </cell>
          <cell r="D930" t="str">
            <v>PENCILS - ACCESSORY</v>
          </cell>
          <cell r="E930" t="str">
            <v>CHINA</v>
          </cell>
          <cell r="F930">
            <v>6334</v>
          </cell>
          <cell r="G930" t="str">
            <v>=HYPERLINK("http://www.bangkit.com/images/780.jpg","CLICK HERE")</v>
          </cell>
          <cell r="H930">
            <v>1.99</v>
          </cell>
          <cell r="I930">
            <v>1.79</v>
          </cell>
          <cell r="J930">
            <v>1.2</v>
          </cell>
          <cell r="K930">
            <v>0.89</v>
          </cell>
          <cell r="L930">
            <v>0.75</v>
          </cell>
          <cell r="M930">
            <v>0.59</v>
          </cell>
          <cell r="N930">
            <v>0.49</v>
          </cell>
          <cell r="O930" t="str">
            <v>CS-288-24-1</v>
          </cell>
          <cell r="P930">
            <v>48</v>
          </cell>
          <cell r="Q930">
            <v>288</v>
          </cell>
          <cell r="R930">
            <v>17</v>
          </cell>
          <cell r="S930">
            <v>14</v>
          </cell>
          <cell r="T930">
            <v>12</v>
          </cell>
          <cell r="U930" t="str">
            <v>1.652780</v>
          </cell>
          <cell r="V930">
            <v>28.42</v>
          </cell>
          <cell r="W930" t="str">
            <v>20764608007802</v>
          </cell>
          <cell r="X930">
            <v>24</v>
          </cell>
        </row>
        <row r="931">
          <cell r="B931">
            <v>781</v>
          </cell>
          <cell r="C931" t="str">
            <v>BAZIC 20 Ct. 0.7 mm Mechanical Pencil Lead (8/pack)</v>
          </cell>
          <cell r="D931" t="str">
            <v>PENCILS - ACCESSORY</v>
          </cell>
          <cell r="E931" t="str">
            <v>CHINA</v>
          </cell>
          <cell r="F931">
            <v>29156</v>
          </cell>
          <cell r="G931" t="str">
            <v>=HYPERLINK("http://www.bangkit.com/images/781.jpg","CLICK HERE")</v>
          </cell>
          <cell r="H931">
            <v>1.99</v>
          </cell>
          <cell r="I931">
            <v>1.79</v>
          </cell>
          <cell r="J931">
            <v>1.2</v>
          </cell>
          <cell r="K931">
            <v>0.89</v>
          </cell>
          <cell r="L931">
            <v>0.75</v>
          </cell>
          <cell r="M931">
            <v>0.59</v>
          </cell>
          <cell r="N931">
            <v>0.49</v>
          </cell>
          <cell r="O931" t="str">
            <v>CS-288-24-1</v>
          </cell>
          <cell r="P931">
            <v>48</v>
          </cell>
          <cell r="Q931">
            <v>288</v>
          </cell>
          <cell r="R931">
            <v>17</v>
          </cell>
          <cell r="S931">
            <v>14</v>
          </cell>
          <cell r="T931">
            <v>12</v>
          </cell>
          <cell r="U931" t="str">
            <v>1.652780</v>
          </cell>
          <cell r="V931">
            <v>25.34</v>
          </cell>
          <cell r="W931" t="str">
            <v>20764608007819</v>
          </cell>
          <cell r="X931">
            <v>24</v>
          </cell>
        </row>
        <row r="932">
          <cell r="B932">
            <v>782</v>
          </cell>
          <cell r="C932" t="str">
            <v>BAZIC 20 Ct. 0.5 mm Mechanical Pencil Lead (8/Pack)</v>
          </cell>
          <cell r="D932" t="str">
            <v>PENCILS - ACCESSORY</v>
          </cell>
          <cell r="E932" t="str">
            <v>CHINA</v>
          </cell>
          <cell r="F932">
            <v>16456</v>
          </cell>
          <cell r="G932" t="str">
            <v>=HYPERLINK("http://www.bangkit.com/images/782.jpg","CLICK HERE")</v>
          </cell>
          <cell r="H932">
            <v>1.99</v>
          </cell>
          <cell r="I932">
            <v>1.79</v>
          </cell>
          <cell r="J932">
            <v>1.2</v>
          </cell>
          <cell r="K932">
            <v>0.89</v>
          </cell>
          <cell r="L932">
            <v>0.75</v>
          </cell>
          <cell r="M932">
            <v>0.59</v>
          </cell>
          <cell r="N932">
            <v>0.49</v>
          </cell>
          <cell r="O932" t="str">
            <v>CS-288-24-1</v>
          </cell>
          <cell r="P932">
            <v>48</v>
          </cell>
          <cell r="Q932">
            <v>288</v>
          </cell>
          <cell r="R932">
            <v>17</v>
          </cell>
          <cell r="S932">
            <v>14</v>
          </cell>
          <cell r="T932">
            <v>12</v>
          </cell>
          <cell r="U932" t="str">
            <v>1.652780</v>
          </cell>
          <cell r="V932">
            <v>23.8</v>
          </cell>
          <cell r="W932" t="str">
            <v>20764608007826</v>
          </cell>
          <cell r="X932">
            <v>24</v>
          </cell>
        </row>
        <row r="933">
          <cell r="B933">
            <v>783</v>
          </cell>
          <cell r="C933" t="str">
            <v>BAZIC Next 18 Colored Pencils</v>
          </cell>
          <cell r="D933" t="str">
            <v>PENCILS - WOOD FREE</v>
          </cell>
          <cell r="E933" t="str">
            <v>PAKISTAN</v>
          </cell>
          <cell r="F933">
            <v>17487</v>
          </cell>
          <cell r="G933" t="str">
            <v>=HYPERLINK("http://www.bangkit.com/images/783.jpg","CLICK HERE")</v>
          </cell>
          <cell r="H933">
            <v>3.99</v>
          </cell>
          <cell r="I933">
            <v>3.59</v>
          </cell>
          <cell r="J933">
            <v>1.95</v>
          </cell>
          <cell r="K933">
            <v>1.5</v>
          </cell>
          <cell r="L933">
            <v>1.3</v>
          </cell>
          <cell r="M933">
            <v>1</v>
          </cell>
          <cell r="N933">
            <v>0.8</v>
          </cell>
          <cell r="O933" t="str">
            <v>CS-72-24-1</v>
          </cell>
          <cell r="P933">
            <v>60</v>
          </cell>
          <cell r="Q933">
            <v>72</v>
          </cell>
          <cell r="R933">
            <v>17</v>
          </cell>
          <cell r="S933">
            <v>9.5</v>
          </cell>
          <cell r="T933">
            <v>9</v>
          </cell>
          <cell r="U933" t="str">
            <v>0.841150</v>
          </cell>
          <cell r="V933">
            <v>22.3</v>
          </cell>
          <cell r="W933" t="str">
            <v>20764608007833</v>
          </cell>
          <cell r="X933">
            <v>24</v>
          </cell>
        </row>
        <row r="934">
          <cell r="B934">
            <v>784</v>
          </cell>
          <cell r="C934" t="str">
            <v>BAZIC Next #2 Yellow Pencil (20/Pack)</v>
          </cell>
          <cell r="D934" t="str">
            <v>PENCILS - WOOD FREE</v>
          </cell>
          <cell r="E934" t="str">
            <v>INDIA</v>
          </cell>
          <cell r="F934">
            <v>5215</v>
          </cell>
          <cell r="G934" t="str">
            <v>=HYPERLINK("http://www.bangkit.com/images/784.jpg","CLICK HERE")</v>
          </cell>
          <cell r="H934">
            <v>2.99</v>
          </cell>
          <cell r="I934">
            <v>2.69</v>
          </cell>
          <cell r="J934">
            <v>1.95</v>
          </cell>
          <cell r="K934">
            <v>1.5</v>
          </cell>
          <cell r="L934">
            <v>1.3</v>
          </cell>
          <cell r="M934">
            <v>1</v>
          </cell>
          <cell r="N934">
            <v>0.8</v>
          </cell>
          <cell r="O934" t="str">
            <v>CS-72-24-1</v>
          </cell>
          <cell r="P934">
            <v>76</v>
          </cell>
          <cell r="Q934">
            <v>72</v>
          </cell>
          <cell r="R934">
            <v>16.25</v>
          </cell>
          <cell r="S934">
            <v>10.25</v>
          </cell>
          <cell r="T934">
            <v>9.5</v>
          </cell>
          <cell r="U934" t="str">
            <v>0.915710</v>
          </cell>
          <cell r="V934">
            <v>32.799999999999997</v>
          </cell>
          <cell r="W934" t="str">
            <v>20764608007840</v>
          </cell>
          <cell r="X934">
            <v>24</v>
          </cell>
        </row>
        <row r="935">
          <cell r="B935">
            <v>785</v>
          </cell>
          <cell r="C935" t="str">
            <v>BAZIC Next 12 Colored Pencils</v>
          </cell>
          <cell r="D935" t="str">
            <v>PENCILS - WOOD FREE</v>
          </cell>
          <cell r="E935" t="str">
            <v>PAKISTAN</v>
          </cell>
          <cell r="F935">
            <v>191696</v>
          </cell>
          <cell r="G935" t="str">
            <v>=HYPERLINK("http://www.bangkit.com/images/785.jpg","CLICK HERE")</v>
          </cell>
          <cell r="H935">
            <v>2.99</v>
          </cell>
          <cell r="I935">
            <v>2.69</v>
          </cell>
          <cell r="J935">
            <v>1.3</v>
          </cell>
          <cell r="K935">
            <v>0.99</v>
          </cell>
          <cell r="L935">
            <v>0.79</v>
          </cell>
          <cell r="M935">
            <v>0.65</v>
          </cell>
          <cell r="N935">
            <v>0.55000000000000004</v>
          </cell>
          <cell r="O935" t="str">
            <v>CS-144-24-1</v>
          </cell>
          <cell r="P935">
            <v>52</v>
          </cell>
          <cell r="Q935">
            <v>144</v>
          </cell>
          <cell r="R935">
            <v>15</v>
          </cell>
          <cell r="S935">
            <v>14</v>
          </cell>
          <cell r="T935">
            <v>9.5</v>
          </cell>
          <cell r="U935" t="str">
            <v>1.154520</v>
          </cell>
          <cell r="V935">
            <v>30.26</v>
          </cell>
          <cell r="W935" t="str">
            <v>20764608007857</v>
          </cell>
          <cell r="X935">
            <v>24</v>
          </cell>
        </row>
        <row r="936">
          <cell r="B936">
            <v>786</v>
          </cell>
          <cell r="C936" t="str">
            <v>BAZIC Next #2 Yellow Pencil (12/Pack)</v>
          </cell>
          <cell r="D936" t="str">
            <v>PENCILS - WOOD FREE</v>
          </cell>
          <cell r="E936" t="str">
            <v>INDIA</v>
          </cell>
          <cell r="F936">
            <v>87025</v>
          </cell>
          <cell r="G936" t="str">
            <v>=HYPERLINK("http://www.bangkit.com/images/786.jpg","CLICK HERE")</v>
          </cell>
          <cell r="H936">
            <v>1.99</v>
          </cell>
          <cell r="I936">
            <v>1.79</v>
          </cell>
          <cell r="J936">
            <v>1.2</v>
          </cell>
          <cell r="K936">
            <v>0.89</v>
          </cell>
          <cell r="L936">
            <v>0.75</v>
          </cell>
          <cell r="M936">
            <v>0.59</v>
          </cell>
          <cell r="N936">
            <v>0.49</v>
          </cell>
          <cell r="O936" t="str">
            <v>CS-144-24-1</v>
          </cell>
          <cell r="P936">
            <v>40</v>
          </cell>
          <cell r="Q936">
            <v>144</v>
          </cell>
          <cell r="R936">
            <v>16.5</v>
          </cell>
          <cell r="S936">
            <v>13.25</v>
          </cell>
          <cell r="T936">
            <v>9.5</v>
          </cell>
          <cell r="U936" t="str">
            <v>1.201930</v>
          </cell>
          <cell r="V936">
            <v>40.14</v>
          </cell>
          <cell r="W936" t="str">
            <v>20764608007864</v>
          </cell>
          <cell r="X936">
            <v>24</v>
          </cell>
        </row>
        <row r="937">
          <cell r="B937">
            <v>787</v>
          </cell>
          <cell r="C937" t="str">
            <v>BAZIC Next Pre-Sharpened #2 Yellow Pencil (12/Pack)</v>
          </cell>
          <cell r="D937" t="str">
            <v>PENCILS - WOOD FREE</v>
          </cell>
          <cell r="E937" t="str">
            <v>INDIA</v>
          </cell>
          <cell r="F937">
            <v>121331</v>
          </cell>
          <cell r="G937" t="str">
            <v>=HYPERLINK("http://www.bangkit.com/images/787.jpg","CLICK HERE")</v>
          </cell>
          <cell r="H937">
            <v>2.99</v>
          </cell>
          <cell r="I937">
            <v>2.69</v>
          </cell>
          <cell r="J937">
            <v>1.3</v>
          </cell>
          <cell r="K937">
            <v>0.99</v>
          </cell>
          <cell r="L937">
            <v>0.79</v>
          </cell>
          <cell r="M937">
            <v>0.65</v>
          </cell>
          <cell r="N937">
            <v>0.55000000000000004</v>
          </cell>
          <cell r="O937" t="str">
            <v>CS-144-24-1</v>
          </cell>
          <cell r="P937">
            <v>48</v>
          </cell>
          <cell r="Q937">
            <v>144</v>
          </cell>
          <cell r="R937">
            <v>16.5</v>
          </cell>
          <cell r="S937">
            <v>13.25</v>
          </cell>
          <cell r="T937">
            <v>9.5</v>
          </cell>
          <cell r="U937" t="str">
            <v>1.201930</v>
          </cell>
          <cell r="V937">
            <v>39.68</v>
          </cell>
          <cell r="W937" t="str">
            <v>20764608007871</v>
          </cell>
          <cell r="X937">
            <v>24</v>
          </cell>
        </row>
        <row r="938">
          <cell r="B938">
            <v>790</v>
          </cell>
          <cell r="C938" t="str">
            <v>BAZIC 12 Ct. 0.7 mm XL Ceramics High-Quality Mechanical Pencil Lead (3/Pack)</v>
          </cell>
          <cell r="D938" t="str">
            <v>PENCILS - ACCESSORY</v>
          </cell>
          <cell r="E938" t="str">
            <v>CHINA</v>
          </cell>
          <cell r="F938">
            <v>10154</v>
          </cell>
          <cell r="G938" t="str">
            <v>=HYPERLINK("http://www.bangkit.com/images/790.jpg","CLICK HERE")</v>
          </cell>
          <cell r="H938">
            <v>1.99</v>
          </cell>
          <cell r="I938">
            <v>1.79</v>
          </cell>
          <cell r="J938">
            <v>1.2</v>
          </cell>
          <cell r="K938">
            <v>0.89</v>
          </cell>
          <cell r="L938">
            <v>0.75</v>
          </cell>
          <cell r="M938">
            <v>0.59</v>
          </cell>
          <cell r="N938">
            <v>0.49</v>
          </cell>
          <cell r="O938" t="str">
            <v>CS-288-24-1</v>
          </cell>
          <cell r="P938">
            <v>30</v>
          </cell>
          <cell r="Q938">
            <v>288</v>
          </cell>
          <cell r="R938">
            <v>23</v>
          </cell>
          <cell r="S938">
            <v>16.5</v>
          </cell>
          <cell r="T938">
            <v>11.5</v>
          </cell>
          <cell r="U938" t="str">
            <v>2.525610</v>
          </cell>
          <cell r="V938">
            <v>20.96</v>
          </cell>
          <cell r="W938" t="str">
            <v>20764608007901</v>
          </cell>
          <cell r="X938">
            <v>24</v>
          </cell>
        </row>
        <row r="939">
          <cell r="B939">
            <v>791</v>
          </cell>
          <cell r="C939" t="str">
            <v>BAZIC 12 Ct. 0.9 mm Ceramics High-Quality Mechanical Pencil Lead (3/Pack)</v>
          </cell>
          <cell r="D939" t="str">
            <v>PENCILS - ACCESSORY</v>
          </cell>
          <cell r="E939" t="str">
            <v>CHINA</v>
          </cell>
          <cell r="F939">
            <v>10685</v>
          </cell>
          <cell r="G939" t="str">
            <v>=HYPERLINK("http://www.bangkit.com/images/791.jpg","CLICK HERE")</v>
          </cell>
          <cell r="H939">
            <v>1.99</v>
          </cell>
          <cell r="I939">
            <v>1.79</v>
          </cell>
          <cell r="J939">
            <v>1.2</v>
          </cell>
          <cell r="K939">
            <v>0.89</v>
          </cell>
          <cell r="L939">
            <v>0.75</v>
          </cell>
          <cell r="M939">
            <v>0.59</v>
          </cell>
          <cell r="N939">
            <v>0.49</v>
          </cell>
          <cell r="O939" t="str">
            <v>CS-288-24-1</v>
          </cell>
          <cell r="P939">
            <v>28</v>
          </cell>
          <cell r="Q939">
            <v>288</v>
          </cell>
          <cell r="R939">
            <v>20</v>
          </cell>
          <cell r="S939">
            <v>16.5</v>
          </cell>
          <cell r="T939">
            <v>12</v>
          </cell>
          <cell r="U939" t="str">
            <v>2.291670</v>
          </cell>
          <cell r="V939">
            <v>23.6</v>
          </cell>
          <cell r="W939" t="str">
            <v>20764608007918</v>
          </cell>
          <cell r="X939">
            <v>24</v>
          </cell>
        </row>
        <row r="940">
          <cell r="B940">
            <v>792</v>
          </cell>
          <cell r="C940" t="str">
            <v>BAZIC 12 Ct. 0.7 mm Ceramics High-Quality Mechanical Pencil Lead (3/Pack)</v>
          </cell>
          <cell r="D940" t="str">
            <v>PENCILS - ACCESSORY</v>
          </cell>
          <cell r="E940" t="str">
            <v>CHINA</v>
          </cell>
          <cell r="F940">
            <v>55169</v>
          </cell>
          <cell r="G940" t="str">
            <v>=HYPERLINK("http://www.bangkit.com/images/792.jpg","CLICK HERE")</v>
          </cell>
          <cell r="H940">
            <v>1.99</v>
          </cell>
          <cell r="I940">
            <v>1.79</v>
          </cell>
          <cell r="J940">
            <v>1.2</v>
          </cell>
          <cell r="K940">
            <v>0.89</v>
          </cell>
          <cell r="L940">
            <v>0.75</v>
          </cell>
          <cell r="M940">
            <v>0.59</v>
          </cell>
          <cell r="N940">
            <v>0.49</v>
          </cell>
          <cell r="O940" t="str">
            <v>CS-288-24-1</v>
          </cell>
          <cell r="P940">
            <v>36</v>
          </cell>
          <cell r="Q940">
            <v>288</v>
          </cell>
          <cell r="R940">
            <v>20</v>
          </cell>
          <cell r="S940">
            <v>16.5</v>
          </cell>
          <cell r="T940">
            <v>11.75</v>
          </cell>
          <cell r="U940" t="str">
            <v>2.243930</v>
          </cell>
          <cell r="V940">
            <v>23.44</v>
          </cell>
          <cell r="W940" t="str">
            <v>20764608007925</v>
          </cell>
          <cell r="X940">
            <v>24</v>
          </cell>
        </row>
        <row r="941">
          <cell r="B941">
            <v>793</v>
          </cell>
          <cell r="C941" t="str">
            <v>BAZIC 12 Ct. 0.5 mm Ceramics High-Quality Mechanical Pencil Lead (3/Pack)</v>
          </cell>
          <cell r="D941" t="str">
            <v>PENCILS - ACCESSORY</v>
          </cell>
          <cell r="E941" t="str">
            <v>CHINA</v>
          </cell>
          <cell r="F941">
            <v>28354</v>
          </cell>
          <cell r="G941" t="str">
            <v>=HYPERLINK("http://www.bangkit.com/images/793.jpg","CLICK HERE")</v>
          </cell>
          <cell r="H941">
            <v>1.99</v>
          </cell>
          <cell r="I941">
            <v>1.79</v>
          </cell>
          <cell r="J941">
            <v>1.2</v>
          </cell>
          <cell r="K941">
            <v>0.89</v>
          </cell>
          <cell r="L941">
            <v>0.75</v>
          </cell>
          <cell r="M941">
            <v>0.59</v>
          </cell>
          <cell r="N941">
            <v>0.49</v>
          </cell>
          <cell r="O941" t="str">
            <v>CS-288-24-1</v>
          </cell>
          <cell r="P941">
            <v>36</v>
          </cell>
          <cell r="Q941">
            <v>288</v>
          </cell>
          <cell r="R941">
            <v>20</v>
          </cell>
          <cell r="S941">
            <v>16.5</v>
          </cell>
          <cell r="T941">
            <v>11.75</v>
          </cell>
          <cell r="U941" t="str">
            <v>2.243930</v>
          </cell>
          <cell r="V941">
            <v>22.98</v>
          </cell>
          <cell r="W941" t="str">
            <v>20764608007932</v>
          </cell>
          <cell r="X941">
            <v>24</v>
          </cell>
        </row>
        <row r="942">
          <cell r="B942">
            <v>801</v>
          </cell>
          <cell r="C942" t="str">
            <v>BAZIC Assorted Color 3-Ring Pencil Pouch</v>
          </cell>
          <cell r="D942" t="str">
            <v>ORGANIZER</v>
          </cell>
          <cell r="E942" t="str">
            <v>CHINA</v>
          </cell>
          <cell r="F942">
            <v>29940</v>
          </cell>
          <cell r="G942" t="str">
            <v>=HYPERLINK("http://www.bangkit.com/images/801.jpg","CLICK HERE")</v>
          </cell>
          <cell r="H942">
            <v>2.99</v>
          </cell>
          <cell r="I942">
            <v>2.69</v>
          </cell>
          <cell r="J942">
            <v>1.7</v>
          </cell>
          <cell r="K942">
            <v>1.3</v>
          </cell>
          <cell r="L942">
            <v>0.95</v>
          </cell>
          <cell r="M942">
            <v>0.79</v>
          </cell>
          <cell r="N942">
            <v>0.69</v>
          </cell>
          <cell r="O942" t="str">
            <v>CS-144-24-1</v>
          </cell>
          <cell r="P942">
            <v>54</v>
          </cell>
          <cell r="Q942">
            <v>144</v>
          </cell>
          <cell r="R942">
            <v>17</v>
          </cell>
          <cell r="S942">
            <v>11.25</v>
          </cell>
          <cell r="T942">
            <v>11</v>
          </cell>
          <cell r="U942" t="str">
            <v>1.217450</v>
          </cell>
          <cell r="V942">
            <v>17.420000000000002</v>
          </cell>
          <cell r="W942" t="str">
            <v>20764608008014</v>
          </cell>
          <cell r="X942">
            <v>24</v>
          </cell>
        </row>
        <row r="943">
          <cell r="B943">
            <v>802</v>
          </cell>
          <cell r="C943" t="str">
            <v>BAZIC 1/2" White 3-Ring View Binder w/ 2-Pockets</v>
          </cell>
          <cell r="D943" t="str">
            <v>DISCONTINUE</v>
          </cell>
          <cell r="E943" t="str">
            <v>CHINA</v>
          </cell>
          <cell r="F943">
            <v>0</v>
          </cell>
          <cell r="G943" t="str">
            <v>=HYPERLINK("http://www.bangkit.com/images/802.jpg","CLICK HERE")</v>
          </cell>
          <cell r="H943">
            <v>2.99</v>
          </cell>
          <cell r="I943">
            <v>2.69</v>
          </cell>
          <cell r="J943">
            <v>1.6</v>
          </cell>
          <cell r="K943">
            <v>1.2</v>
          </cell>
          <cell r="L943">
            <v>0.95</v>
          </cell>
          <cell r="M943">
            <v>0.75</v>
          </cell>
          <cell r="N943">
            <v>0.65</v>
          </cell>
          <cell r="O943" t="str">
            <v>CS-144-24-1</v>
          </cell>
          <cell r="P943">
            <v>48</v>
          </cell>
          <cell r="Q943">
            <v>144</v>
          </cell>
          <cell r="R943">
            <v>22</v>
          </cell>
          <cell r="S943">
            <v>12</v>
          </cell>
          <cell r="T943">
            <v>8.5</v>
          </cell>
          <cell r="U943" t="str">
            <v>1.298610</v>
          </cell>
          <cell r="V943">
            <v>20.38</v>
          </cell>
          <cell r="W943" t="str">
            <v>20764608008021</v>
          </cell>
          <cell r="X943">
            <v>24</v>
          </cell>
        </row>
        <row r="944">
          <cell r="B944">
            <v>803</v>
          </cell>
          <cell r="C944" t="str">
            <v>BAZIC 3-Ring Pencil Pouch w/ Mesh Window</v>
          </cell>
          <cell r="D944" t="str">
            <v>ORGANIZER</v>
          </cell>
          <cell r="E944" t="str">
            <v>CHINA</v>
          </cell>
          <cell r="F944">
            <v>80477</v>
          </cell>
          <cell r="G944" t="str">
            <v>=HYPERLINK("http://www.bangkit.com/images/803.jpg","CLICK HERE")</v>
          </cell>
          <cell r="H944">
            <v>2.99</v>
          </cell>
          <cell r="I944">
            <v>2.69</v>
          </cell>
          <cell r="J944">
            <v>1.7</v>
          </cell>
          <cell r="K944">
            <v>1.3</v>
          </cell>
          <cell r="L944">
            <v>0.95</v>
          </cell>
          <cell r="M944">
            <v>0.79</v>
          </cell>
          <cell r="N944">
            <v>0.69</v>
          </cell>
          <cell r="O944" t="str">
            <v>CS-144-24-1</v>
          </cell>
          <cell r="P944">
            <v>48</v>
          </cell>
          <cell r="Q944">
            <v>144</v>
          </cell>
          <cell r="R944">
            <v>22</v>
          </cell>
          <cell r="S944">
            <v>12</v>
          </cell>
          <cell r="T944">
            <v>8.5</v>
          </cell>
          <cell r="U944" t="str">
            <v>1.298610</v>
          </cell>
          <cell r="V944">
            <v>15.9</v>
          </cell>
          <cell r="W944" t="str">
            <v>20764608008038</v>
          </cell>
          <cell r="X944">
            <v>24</v>
          </cell>
        </row>
        <row r="945">
          <cell r="B945">
            <v>804</v>
          </cell>
          <cell r="C945" t="str">
            <v>BAZIC Bright Color 3-Ring Pencil Pouch w/ Mesh Window</v>
          </cell>
          <cell r="D945" t="str">
            <v>ORGANIZER</v>
          </cell>
          <cell r="E945" t="str">
            <v>CHINA</v>
          </cell>
          <cell r="F945">
            <v>51908</v>
          </cell>
          <cell r="G945" t="str">
            <v>=HYPERLINK("http://www.bangkit.com/images/804.jpg","CLICK HERE")</v>
          </cell>
          <cell r="H945">
            <v>2.99</v>
          </cell>
          <cell r="I945">
            <v>2.69</v>
          </cell>
          <cell r="J945">
            <v>1.7</v>
          </cell>
          <cell r="K945">
            <v>1.3</v>
          </cell>
          <cell r="L945">
            <v>0.95</v>
          </cell>
          <cell r="M945">
            <v>0.79</v>
          </cell>
          <cell r="N945">
            <v>0.69</v>
          </cell>
          <cell r="O945" t="str">
            <v>CS-144-24-1</v>
          </cell>
          <cell r="P945">
            <v>48</v>
          </cell>
          <cell r="Q945">
            <v>144</v>
          </cell>
          <cell r="R945">
            <v>21.75</v>
          </cell>
          <cell r="S945">
            <v>11.75</v>
          </cell>
          <cell r="T945">
            <v>8.75</v>
          </cell>
          <cell r="U945" t="str">
            <v>1.294080</v>
          </cell>
          <cell r="V945">
            <v>15.8</v>
          </cell>
          <cell r="W945" t="str">
            <v>20764608008045</v>
          </cell>
          <cell r="X945">
            <v>24</v>
          </cell>
        </row>
        <row r="946">
          <cell r="B946">
            <v>805</v>
          </cell>
          <cell r="C946" t="str">
            <v>BAZIC 11.5" x 6.5" 3-ring Clear Pencil Pouch</v>
          </cell>
          <cell r="D946" t="str">
            <v>ORGANIZER</v>
          </cell>
          <cell r="E946" t="str">
            <v>CHINA</v>
          </cell>
          <cell r="F946">
            <v>19044</v>
          </cell>
          <cell r="G946" t="str">
            <v>=HYPERLINK("http://www.bangkit.com/images/805.jpg","CLICK HERE")</v>
          </cell>
          <cell r="H946">
            <v>2.99</v>
          </cell>
          <cell r="I946">
            <v>2.69</v>
          </cell>
          <cell r="J946">
            <v>1.7</v>
          </cell>
          <cell r="K946">
            <v>1.3</v>
          </cell>
          <cell r="L946">
            <v>0.95</v>
          </cell>
          <cell r="M946">
            <v>0.79</v>
          </cell>
          <cell r="N946">
            <v>0.69</v>
          </cell>
          <cell r="O946" t="str">
            <v>CS-144-24-1</v>
          </cell>
          <cell r="P946">
            <v>36</v>
          </cell>
          <cell r="Q946">
            <v>144</v>
          </cell>
          <cell r="R946">
            <v>25.25</v>
          </cell>
          <cell r="S946">
            <v>13</v>
          </cell>
          <cell r="T946">
            <v>8</v>
          </cell>
          <cell r="U946" t="str">
            <v>1.519680</v>
          </cell>
          <cell r="V946">
            <v>14.96</v>
          </cell>
          <cell r="W946" t="str">
            <v>20764608008052</v>
          </cell>
          <cell r="X946">
            <v>24</v>
          </cell>
        </row>
        <row r="947">
          <cell r="B947">
            <v>806</v>
          </cell>
          <cell r="C947" t="str">
            <v>BAZIC 11" x 5" Clear Pencil Pouch</v>
          </cell>
          <cell r="D947" t="str">
            <v>ORGANIZER</v>
          </cell>
          <cell r="E947" t="str">
            <v>CHINA</v>
          </cell>
          <cell r="F947">
            <v>34804</v>
          </cell>
          <cell r="G947" t="str">
            <v>=HYPERLINK("http://www.bangkit.com/images/806.jpg","CLICK HERE")</v>
          </cell>
          <cell r="H947">
            <v>2.99</v>
          </cell>
          <cell r="I947">
            <v>2.69</v>
          </cell>
          <cell r="J947">
            <v>1.7</v>
          </cell>
          <cell r="K947">
            <v>1.3</v>
          </cell>
          <cell r="L947">
            <v>0.85</v>
          </cell>
          <cell r="M947">
            <v>0.69</v>
          </cell>
          <cell r="N947">
            <v>0.59</v>
          </cell>
          <cell r="O947" t="str">
            <v>CS-144-24-1</v>
          </cell>
          <cell r="P947">
            <v>50</v>
          </cell>
          <cell r="Q947">
            <v>144</v>
          </cell>
          <cell r="R947">
            <v>20.25</v>
          </cell>
          <cell r="S947">
            <v>12.5</v>
          </cell>
          <cell r="T947">
            <v>9.5</v>
          </cell>
          <cell r="U947" t="str">
            <v>1.391600</v>
          </cell>
          <cell r="V947">
            <v>17.84</v>
          </cell>
          <cell r="W947" t="str">
            <v>20764608008069</v>
          </cell>
          <cell r="X947">
            <v>24</v>
          </cell>
        </row>
        <row r="948">
          <cell r="B948">
            <v>807</v>
          </cell>
          <cell r="C948" t="str">
            <v>BAZIC Double Zipper 3-Ring Pencil Pouch w/ Mesh Window</v>
          </cell>
          <cell r="D948" t="str">
            <v>ORGANIZER</v>
          </cell>
          <cell r="E948" t="str">
            <v>CHINA</v>
          </cell>
          <cell r="F948">
            <v>17457</v>
          </cell>
          <cell r="G948" t="str">
            <v>=HYPERLINK("http://www.bangkit.com/images/807.jpg","CLICK HERE")</v>
          </cell>
          <cell r="H948">
            <v>2.99</v>
          </cell>
          <cell r="I948">
            <v>2.69</v>
          </cell>
          <cell r="J948">
            <v>1.7</v>
          </cell>
          <cell r="K948">
            <v>1.3</v>
          </cell>
          <cell r="L948">
            <v>0.95</v>
          </cell>
          <cell r="M948">
            <v>0.79</v>
          </cell>
          <cell r="N948">
            <v>0.69</v>
          </cell>
          <cell r="O948" t="str">
            <v>CS-144-24-1</v>
          </cell>
          <cell r="P948">
            <v>54</v>
          </cell>
          <cell r="Q948">
            <v>144</v>
          </cell>
          <cell r="R948">
            <v>16.75</v>
          </cell>
          <cell r="S948">
            <v>11.25</v>
          </cell>
          <cell r="T948">
            <v>11</v>
          </cell>
          <cell r="U948" t="str">
            <v>1.199540</v>
          </cell>
          <cell r="V948">
            <v>17.8</v>
          </cell>
          <cell r="W948" t="str">
            <v>20764608008076</v>
          </cell>
          <cell r="X948">
            <v>24</v>
          </cell>
        </row>
        <row r="949">
          <cell r="B949">
            <v>808</v>
          </cell>
          <cell r="C949" t="str">
            <v>BAZIC Black 3-Ring Pencil Pouch w/ Mesh Window</v>
          </cell>
          <cell r="D949" t="str">
            <v>ORGANIZER</v>
          </cell>
          <cell r="E949" t="str">
            <v>CHINA</v>
          </cell>
          <cell r="F949">
            <v>27351</v>
          </cell>
          <cell r="G949" t="str">
            <v>=HYPERLINK("http://www.bangkit.com/images/808.jpg","CLICK HERE")</v>
          </cell>
          <cell r="H949">
            <v>2.99</v>
          </cell>
          <cell r="I949">
            <v>2.69</v>
          </cell>
          <cell r="J949">
            <v>1.7</v>
          </cell>
          <cell r="K949">
            <v>1.3</v>
          </cell>
          <cell r="L949">
            <v>0.95</v>
          </cell>
          <cell r="M949">
            <v>0.79</v>
          </cell>
          <cell r="N949">
            <v>0.69</v>
          </cell>
          <cell r="O949" t="str">
            <v>CS-144-24-1</v>
          </cell>
          <cell r="P949">
            <v>48</v>
          </cell>
          <cell r="Q949">
            <v>144</v>
          </cell>
          <cell r="R949">
            <v>22</v>
          </cell>
          <cell r="S949">
            <v>11.75</v>
          </cell>
          <cell r="T949">
            <v>8.5</v>
          </cell>
          <cell r="U949" t="str">
            <v>1.271560</v>
          </cell>
          <cell r="V949">
            <v>16.2</v>
          </cell>
          <cell r="W949" t="str">
            <v>20764608008083</v>
          </cell>
          <cell r="X949">
            <v>24</v>
          </cell>
        </row>
        <row r="950">
          <cell r="B950">
            <v>809</v>
          </cell>
          <cell r="C950" t="str">
            <v>BAZIC Noir Neon 3-Ring Pencil Pouch w/ Mesh Window</v>
          </cell>
          <cell r="D950" t="str">
            <v>ORGANIZER</v>
          </cell>
          <cell r="E950" t="str">
            <v>CHINA</v>
          </cell>
          <cell r="F950">
            <v>37696</v>
          </cell>
          <cell r="G950" t="str">
            <v>=HYPERLINK("http://www.bangkit.com/images/809.jpg","CLICK HERE")</v>
          </cell>
          <cell r="H950">
            <v>2.99</v>
          </cell>
          <cell r="I950">
            <v>2.69</v>
          </cell>
          <cell r="J950">
            <v>1.7</v>
          </cell>
          <cell r="K950">
            <v>1.3</v>
          </cell>
          <cell r="L950">
            <v>0.95</v>
          </cell>
          <cell r="M950">
            <v>0.79</v>
          </cell>
          <cell r="N950">
            <v>0.69</v>
          </cell>
          <cell r="O950" t="str">
            <v>CS-144-24-1</v>
          </cell>
          <cell r="P950">
            <v>48</v>
          </cell>
          <cell r="Q950">
            <v>144</v>
          </cell>
          <cell r="R950">
            <v>22</v>
          </cell>
          <cell r="S950">
            <v>12</v>
          </cell>
          <cell r="T950">
            <v>8.5</v>
          </cell>
          <cell r="U950" t="str">
            <v>1.298610</v>
          </cell>
          <cell r="V950">
            <v>15.86</v>
          </cell>
          <cell r="W950" t="str">
            <v>20764608008090</v>
          </cell>
          <cell r="X950">
            <v>24</v>
          </cell>
        </row>
        <row r="951">
          <cell r="B951">
            <v>810</v>
          </cell>
          <cell r="C951" t="str">
            <v>BAZIC Retro Color 3-Ring Pencil Pouch w/ Mesh Window</v>
          </cell>
          <cell r="D951" t="str">
            <v>ORGANIZER</v>
          </cell>
          <cell r="E951" t="str">
            <v>CHINA</v>
          </cell>
          <cell r="F951">
            <v>59927</v>
          </cell>
          <cell r="G951" t="str">
            <v>=HYPERLINK("http://www.bangkit.com/images/810.jpg","CLICK HERE")</v>
          </cell>
          <cell r="H951">
            <v>2.99</v>
          </cell>
          <cell r="I951">
            <v>2.69</v>
          </cell>
          <cell r="J951">
            <v>1.7</v>
          </cell>
          <cell r="K951">
            <v>1.3</v>
          </cell>
          <cell r="L951">
            <v>0.95</v>
          </cell>
          <cell r="M951">
            <v>0.79</v>
          </cell>
          <cell r="N951">
            <v>0.69</v>
          </cell>
          <cell r="O951" t="str">
            <v>CS-144-24-1</v>
          </cell>
          <cell r="P951">
            <v>48</v>
          </cell>
          <cell r="Q951">
            <v>144</v>
          </cell>
          <cell r="R951">
            <v>21.75</v>
          </cell>
          <cell r="S951">
            <v>12</v>
          </cell>
          <cell r="T951">
            <v>8.5</v>
          </cell>
          <cell r="U951" t="str">
            <v>1.283850</v>
          </cell>
          <cell r="V951">
            <v>15.96</v>
          </cell>
          <cell r="W951" t="str">
            <v>20764608008106</v>
          </cell>
          <cell r="X951">
            <v>24</v>
          </cell>
        </row>
        <row r="952">
          <cell r="B952">
            <v>811</v>
          </cell>
          <cell r="C952" t="str">
            <v>BAZIC 3-Ring Pencil Pouch w/ Clear Window</v>
          </cell>
          <cell r="D952" t="str">
            <v>ORGANIZER</v>
          </cell>
          <cell r="E952" t="str">
            <v>CHINA</v>
          </cell>
          <cell r="F952">
            <v>37536</v>
          </cell>
          <cell r="G952" t="str">
            <v>=HYPERLINK("http://www.bangkit.com/images/811.jpg","CLICK HERE")</v>
          </cell>
          <cell r="H952">
            <v>2.99</v>
          </cell>
          <cell r="I952">
            <v>2.69</v>
          </cell>
          <cell r="J952">
            <v>1.7</v>
          </cell>
          <cell r="K952">
            <v>1.3</v>
          </cell>
          <cell r="L952">
            <v>0.95</v>
          </cell>
          <cell r="M952">
            <v>0.79</v>
          </cell>
          <cell r="N952">
            <v>0.69</v>
          </cell>
          <cell r="O952" t="str">
            <v>CS-144-24-1</v>
          </cell>
          <cell r="P952">
            <v>54</v>
          </cell>
          <cell r="Q952">
            <v>144</v>
          </cell>
          <cell r="R952">
            <v>22.1</v>
          </cell>
          <cell r="S952">
            <v>12</v>
          </cell>
          <cell r="T952">
            <v>8.5</v>
          </cell>
          <cell r="U952" t="str">
            <v>1.304510</v>
          </cell>
          <cell r="V952">
            <v>16.18</v>
          </cell>
          <cell r="W952" t="str">
            <v>20764608008113</v>
          </cell>
          <cell r="X952">
            <v>24</v>
          </cell>
        </row>
        <row r="953">
          <cell r="B953">
            <v>814</v>
          </cell>
          <cell r="C953" t="str">
            <v>BAZIC 10" x 7" Clear Pencil Pouch</v>
          </cell>
          <cell r="D953" t="str">
            <v>ORGANIZER</v>
          </cell>
          <cell r="E953" t="str">
            <v>CHINA</v>
          </cell>
          <cell r="F953">
            <v>39076</v>
          </cell>
          <cell r="G953" t="str">
            <v>=HYPERLINK("http://www.bangkit.com/images/814.jpg","CLICK HERE")</v>
          </cell>
          <cell r="H953">
            <v>1.99</v>
          </cell>
          <cell r="I953">
            <v>1.79</v>
          </cell>
          <cell r="J953">
            <v>1</v>
          </cell>
          <cell r="K953">
            <v>0.75</v>
          </cell>
          <cell r="L953">
            <v>0.59</v>
          </cell>
          <cell r="M953">
            <v>0.49</v>
          </cell>
          <cell r="N953">
            <v>0.39</v>
          </cell>
          <cell r="O953" t="str">
            <v>CS-144-24-1</v>
          </cell>
          <cell r="P953">
            <v>84</v>
          </cell>
          <cell r="Q953">
            <v>144</v>
          </cell>
          <cell r="R953">
            <v>16</v>
          </cell>
          <cell r="S953">
            <v>11.5</v>
          </cell>
          <cell r="T953">
            <v>8.5</v>
          </cell>
          <cell r="U953" t="str">
            <v>0.905090</v>
          </cell>
          <cell r="V953">
            <v>11.1</v>
          </cell>
          <cell r="W953" t="str">
            <v>20764608008144</v>
          </cell>
          <cell r="X953">
            <v>24</v>
          </cell>
        </row>
        <row r="954">
          <cell r="B954">
            <v>836</v>
          </cell>
          <cell r="C954" t="str">
            <v>BAZIC Double Deck Organizer Box</v>
          </cell>
          <cell r="D954" t="str">
            <v>ORGANIZER</v>
          </cell>
          <cell r="E954" t="str">
            <v>CHINA</v>
          </cell>
          <cell r="F954">
            <v>15025</v>
          </cell>
          <cell r="G954" t="str">
            <v>=HYPERLINK("http://www.bangkit.com/images/836.jpg","CLICK HERE")</v>
          </cell>
          <cell r="H954">
            <v>2.99</v>
          </cell>
          <cell r="I954">
            <v>2.69</v>
          </cell>
          <cell r="J954">
            <v>1.7</v>
          </cell>
          <cell r="K954">
            <v>1.3</v>
          </cell>
          <cell r="L954">
            <v>0.95</v>
          </cell>
          <cell r="M954">
            <v>0.79</v>
          </cell>
          <cell r="N954">
            <v>0.69</v>
          </cell>
          <cell r="O954" t="str">
            <v>CS-144-24-1</v>
          </cell>
          <cell r="P954">
            <v>12</v>
          </cell>
          <cell r="Q954">
            <v>144</v>
          </cell>
          <cell r="R954">
            <v>27</v>
          </cell>
          <cell r="S954">
            <v>19.5</v>
          </cell>
          <cell r="T954">
            <v>15.25</v>
          </cell>
          <cell r="U954" t="str">
            <v>4.646480</v>
          </cell>
          <cell r="V954">
            <v>35.46</v>
          </cell>
          <cell r="W954" t="str">
            <v>20764608008366</v>
          </cell>
          <cell r="X954">
            <v>24</v>
          </cell>
        </row>
        <row r="955">
          <cell r="B955">
            <v>837</v>
          </cell>
          <cell r="C955" t="str">
            <v>BAZIC Bright Color Double Deck Organizer Box</v>
          </cell>
          <cell r="D955" t="str">
            <v>ORGANIZER</v>
          </cell>
          <cell r="E955" t="str">
            <v>CHINA</v>
          </cell>
          <cell r="F955">
            <v>7862</v>
          </cell>
          <cell r="G955" t="str">
            <v>=HYPERLINK("http://www.bangkit.com/images/837.jpg","CLICK HERE")</v>
          </cell>
          <cell r="H955">
            <v>2.99</v>
          </cell>
          <cell r="I955">
            <v>2.69</v>
          </cell>
          <cell r="J955">
            <v>1.7</v>
          </cell>
          <cell r="K955">
            <v>1.3</v>
          </cell>
          <cell r="L955">
            <v>0.95</v>
          </cell>
          <cell r="M955">
            <v>0.79</v>
          </cell>
          <cell r="N955">
            <v>0.69</v>
          </cell>
          <cell r="O955" t="str">
            <v>CS-144-24-1</v>
          </cell>
          <cell r="P955">
            <v>12</v>
          </cell>
          <cell r="Q955">
            <v>144</v>
          </cell>
          <cell r="R955">
            <v>27.25</v>
          </cell>
          <cell r="S955">
            <v>19.75</v>
          </cell>
          <cell r="T955">
            <v>15.23</v>
          </cell>
          <cell r="U955" t="str">
            <v>4.743400</v>
          </cell>
          <cell r="V955">
            <v>36.06</v>
          </cell>
          <cell r="W955" t="str">
            <v>20764608008373</v>
          </cell>
          <cell r="X955">
            <v>24</v>
          </cell>
        </row>
        <row r="956">
          <cell r="B956">
            <v>901</v>
          </cell>
          <cell r="C956" t="str">
            <v>BAZIC 3/4" x 1296" Invisible Tape w/ Dispenser</v>
          </cell>
          <cell r="D956" t="str">
            <v>TAPE - STATIONERY</v>
          </cell>
          <cell r="E956" t="str">
            <v>CHINA</v>
          </cell>
          <cell r="F956">
            <v>32051</v>
          </cell>
          <cell r="G956" t="str">
            <v>=HYPERLINK("http://www.bangkit.com/images/901.jpg","CLICK HERE")</v>
          </cell>
          <cell r="H956">
            <v>1.99</v>
          </cell>
          <cell r="I956">
            <v>1.79</v>
          </cell>
          <cell r="J956">
            <v>1.2</v>
          </cell>
          <cell r="K956">
            <v>0.89</v>
          </cell>
          <cell r="L956">
            <v>0.75</v>
          </cell>
          <cell r="M956">
            <v>0.59</v>
          </cell>
          <cell r="N956">
            <v>0.49</v>
          </cell>
          <cell r="O956" t="str">
            <v>CS-144-24-1</v>
          </cell>
          <cell r="P956">
            <v>50</v>
          </cell>
          <cell r="Q956">
            <v>144</v>
          </cell>
          <cell r="R956">
            <v>20</v>
          </cell>
          <cell r="S956">
            <v>14</v>
          </cell>
          <cell r="T956">
            <v>9</v>
          </cell>
          <cell r="U956" t="str">
            <v>1.458330</v>
          </cell>
          <cell r="V956">
            <v>20</v>
          </cell>
          <cell r="W956" t="str">
            <v>20764608009011</v>
          </cell>
          <cell r="X956">
            <v>24</v>
          </cell>
        </row>
        <row r="957">
          <cell r="B957">
            <v>902</v>
          </cell>
          <cell r="C957" t="str">
            <v>BAZIC 3/4" X 800" Invisible Tape Refill (3/Pack)</v>
          </cell>
          <cell r="D957" t="str">
            <v>TAPE - STATIONERY</v>
          </cell>
          <cell r="E957" t="str">
            <v>CHINA</v>
          </cell>
          <cell r="F957">
            <v>16338</v>
          </cell>
          <cell r="G957" t="str">
            <v>=HYPERLINK("http://www.bangkit.com/images/902.jpg","CLICK HERE")</v>
          </cell>
          <cell r="H957">
            <v>2.99</v>
          </cell>
          <cell r="I957">
            <v>2.69</v>
          </cell>
          <cell r="J957">
            <v>1.7</v>
          </cell>
          <cell r="K957">
            <v>1.3</v>
          </cell>
          <cell r="L957">
            <v>0.85</v>
          </cell>
          <cell r="M957">
            <v>0.69</v>
          </cell>
          <cell r="N957">
            <v>0.59</v>
          </cell>
          <cell r="O957" t="str">
            <v>CS-144-24-1</v>
          </cell>
          <cell r="P957">
            <v>32</v>
          </cell>
          <cell r="Q957">
            <v>144</v>
          </cell>
          <cell r="R957">
            <v>20.75</v>
          </cell>
          <cell r="S957">
            <v>18.25</v>
          </cell>
          <cell r="T957">
            <v>11.5</v>
          </cell>
          <cell r="U957" t="str">
            <v>2.520200</v>
          </cell>
          <cell r="V957">
            <v>26.16</v>
          </cell>
          <cell r="W957" t="str">
            <v>20764608009028</v>
          </cell>
          <cell r="X957">
            <v>24</v>
          </cell>
        </row>
        <row r="958">
          <cell r="B958">
            <v>903</v>
          </cell>
          <cell r="C958" t="str">
            <v>BAZIC 3/4" X 500" Invisible Tape (3/Pack)</v>
          </cell>
          <cell r="D958" t="str">
            <v>TAPE - STATIONERY</v>
          </cell>
          <cell r="E958" t="str">
            <v>TAIWAN/CHINA</v>
          </cell>
          <cell r="F958">
            <v>19457</v>
          </cell>
          <cell r="G958" t="str">
            <v>=HYPERLINK("http://www.bangkit.com/images/903.jpg","CLICK HERE")</v>
          </cell>
          <cell r="H958">
            <v>2.99</v>
          </cell>
          <cell r="I958">
            <v>2.69</v>
          </cell>
          <cell r="J958">
            <v>1.7</v>
          </cell>
          <cell r="K958">
            <v>1.3</v>
          </cell>
          <cell r="L958">
            <v>0.95</v>
          </cell>
          <cell r="M958">
            <v>0.75</v>
          </cell>
          <cell r="N958">
            <v>0.65</v>
          </cell>
          <cell r="O958" t="str">
            <v>CS-144-24-1</v>
          </cell>
          <cell r="P958">
            <v>24</v>
          </cell>
          <cell r="Q958">
            <v>144</v>
          </cell>
          <cell r="R958">
            <v>23.25</v>
          </cell>
          <cell r="S958">
            <v>19</v>
          </cell>
          <cell r="T958">
            <v>9.5</v>
          </cell>
          <cell r="U958" t="str">
            <v>2.428600</v>
          </cell>
          <cell r="V958">
            <v>28.5</v>
          </cell>
          <cell r="W958" t="str">
            <v>20764608009035</v>
          </cell>
          <cell r="X958">
            <v>24</v>
          </cell>
        </row>
        <row r="959">
          <cell r="B959">
            <v>904</v>
          </cell>
          <cell r="C959" t="str">
            <v>BAZIC 3/4" X 1000" Transparent Tape Refill (3/Pack)</v>
          </cell>
          <cell r="D959" t="str">
            <v>TAPE - STATIONERY</v>
          </cell>
          <cell r="E959" t="str">
            <v>CHINA</v>
          </cell>
          <cell r="F959">
            <v>40069</v>
          </cell>
          <cell r="G959" t="str">
            <v>=HYPERLINK("http://www.bangkit.com/images/904.jpg","CLICK HERE")</v>
          </cell>
          <cell r="H959">
            <v>1.99</v>
          </cell>
          <cell r="I959">
            <v>1.79</v>
          </cell>
          <cell r="J959">
            <v>1.3</v>
          </cell>
          <cell r="K959">
            <v>0.99</v>
          </cell>
          <cell r="L959">
            <v>0.79</v>
          </cell>
          <cell r="M959">
            <v>0.65</v>
          </cell>
          <cell r="N959">
            <v>0.55000000000000004</v>
          </cell>
          <cell r="O959" t="str">
            <v>CS-144-24-1</v>
          </cell>
          <cell r="P959">
            <v>32</v>
          </cell>
          <cell r="Q959">
            <v>144</v>
          </cell>
          <cell r="R959">
            <v>21</v>
          </cell>
          <cell r="S959">
            <v>18.5</v>
          </cell>
          <cell r="T959">
            <v>11.25</v>
          </cell>
          <cell r="U959" t="str">
            <v>2.529300</v>
          </cell>
          <cell r="V959">
            <v>28.88</v>
          </cell>
          <cell r="W959" t="str">
            <v>20764608009042</v>
          </cell>
          <cell r="X959">
            <v>24</v>
          </cell>
        </row>
        <row r="960">
          <cell r="B960">
            <v>905</v>
          </cell>
          <cell r="C960" t="str">
            <v>BAZIC 3/4" X 500" Transparent Tape (3/Pack)</v>
          </cell>
          <cell r="D960" t="str">
            <v>TAPE - STATIONERY</v>
          </cell>
          <cell r="E960" t="str">
            <v>TAIWAN</v>
          </cell>
          <cell r="F960">
            <v>17040</v>
          </cell>
          <cell r="G960" t="str">
            <v>=HYPERLINK("http://www.bangkit.com/images/905.jpg","CLICK HERE")</v>
          </cell>
          <cell r="H960">
            <v>2.99</v>
          </cell>
          <cell r="I960">
            <v>2.69</v>
          </cell>
          <cell r="J960">
            <v>1.7</v>
          </cell>
          <cell r="K960">
            <v>1.3</v>
          </cell>
          <cell r="L960">
            <v>0.85</v>
          </cell>
          <cell r="M960">
            <v>0.69</v>
          </cell>
          <cell r="N960">
            <v>0.59</v>
          </cell>
          <cell r="O960" t="str">
            <v>CS-144-24-1</v>
          </cell>
          <cell r="P960">
            <v>24</v>
          </cell>
          <cell r="Q960">
            <v>144</v>
          </cell>
          <cell r="R960">
            <v>17.75</v>
          </cell>
          <cell r="S960">
            <v>15.75</v>
          </cell>
          <cell r="T960">
            <v>15.75</v>
          </cell>
          <cell r="U960" t="str">
            <v>2.548100</v>
          </cell>
          <cell r="V960">
            <v>29.58</v>
          </cell>
          <cell r="W960" t="str">
            <v>20764608009059</v>
          </cell>
          <cell r="X960">
            <v>24</v>
          </cell>
        </row>
        <row r="961">
          <cell r="B961">
            <v>912</v>
          </cell>
          <cell r="C961" t="str">
            <v>BAZIC 3/4" X 1296" Transparent Tape w/ Dispenser</v>
          </cell>
          <cell r="D961" t="str">
            <v>TAPE - STATIONERY</v>
          </cell>
          <cell r="E961" t="str">
            <v>CHINA</v>
          </cell>
          <cell r="F961">
            <v>38468</v>
          </cell>
          <cell r="G961" t="str">
            <v>=HYPERLINK("http://www.bangkit.com/images/912.jpg","CLICK HERE")</v>
          </cell>
          <cell r="H961">
            <v>1.99</v>
          </cell>
          <cell r="I961">
            <v>1.79</v>
          </cell>
          <cell r="J961">
            <v>1.1499999999999999</v>
          </cell>
          <cell r="K961">
            <v>0.85</v>
          </cell>
          <cell r="L961">
            <v>0.69</v>
          </cell>
          <cell r="M961">
            <v>0.55000000000000004</v>
          </cell>
          <cell r="N961">
            <v>0.45</v>
          </cell>
          <cell r="O961" t="str">
            <v>CS-144-24-1</v>
          </cell>
          <cell r="P961">
            <v>50</v>
          </cell>
          <cell r="Q961">
            <v>144</v>
          </cell>
          <cell r="R961">
            <v>20</v>
          </cell>
          <cell r="S961">
            <v>14</v>
          </cell>
          <cell r="T961">
            <v>9</v>
          </cell>
          <cell r="U961" t="str">
            <v>1.458330</v>
          </cell>
          <cell r="V961">
            <v>19.3</v>
          </cell>
          <cell r="W961" t="str">
            <v>20764608009127</v>
          </cell>
          <cell r="X961">
            <v>24</v>
          </cell>
        </row>
        <row r="962">
          <cell r="B962">
            <v>925</v>
          </cell>
          <cell r="C962" t="str">
            <v>BAZIC 1" X 36 Yard (1296") Double Sided Tape</v>
          </cell>
          <cell r="D962" t="str">
            <v>TAPE - DOUBLE SIDED</v>
          </cell>
          <cell r="E962" t="str">
            <v>CHINA</v>
          </cell>
          <cell r="F962">
            <v>13481</v>
          </cell>
          <cell r="G962" t="str">
            <v>=HYPERLINK("http://www.bangkit.com/images/925.jpg","CLICK HERE")</v>
          </cell>
          <cell r="H962">
            <v>3.99</v>
          </cell>
          <cell r="I962">
            <v>3.59</v>
          </cell>
          <cell r="J962">
            <v>2.5</v>
          </cell>
          <cell r="K962">
            <v>1.9</v>
          </cell>
          <cell r="L962">
            <v>1.5</v>
          </cell>
          <cell r="M962">
            <v>1.2</v>
          </cell>
          <cell r="N962">
            <v>0.9</v>
          </cell>
          <cell r="O962" t="str">
            <v>CS-72-24-1</v>
          </cell>
          <cell r="P962">
            <v>50</v>
          </cell>
          <cell r="Q962">
            <v>72</v>
          </cell>
          <cell r="R962">
            <v>16.25</v>
          </cell>
          <cell r="S962">
            <v>14.25</v>
          </cell>
          <cell r="T962">
            <v>12</v>
          </cell>
          <cell r="U962" t="str">
            <v>1.608070</v>
          </cell>
          <cell r="V962">
            <v>28.88</v>
          </cell>
          <cell r="W962" t="str">
            <v>20764608009257</v>
          </cell>
          <cell r="X962">
            <v>24</v>
          </cell>
        </row>
        <row r="963">
          <cell r="B963">
            <v>926</v>
          </cell>
          <cell r="C963" t="str">
            <v>BAZIC 1" X 20 Yard (720") Double Sided Tape</v>
          </cell>
          <cell r="D963" t="str">
            <v>TAPE - DOUBLE SIDED</v>
          </cell>
          <cell r="E963" t="str">
            <v>CHINA</v>
          </cell>
          <cell r="F963">
            <v>22755</v>
          </cell>
          <cell r="G963" t="str">
            <v>=HYPERLINK("http://www.bangkit.com/images/926.jpg","CLICK HERE")</v>
          </cell>
          <cell r="H963">
            <v>2.99</v>
          </cell>
          <cell r="I963">
            <v>2.69</v>
          </cell>
          <cell r="J963">
            <v>1.7</v>
          </cell>
          <cell r="K963">
            <v>1.3</v>
          </cell>
          <cell r="L963">
            <v>0.85</v>
          </cell>
          <cell r="M963">
            <v>0.69</v>
          </cell>
          <cell r="N963">
            <v>0.59</v>
          </cell>
          <cell r="O963" t="str">
            <v>CS-72-24-1</v>
          </cell>
          <cell r="P963">
            <v>50</v>
          </cell>
          <cell r="Q963">
            <v>72</v>
          </cell>
          <cell r="R963">
            <v>16</v>
          </cell>
          <cell r="S963">
            <v>14.25</v>
          </cell>
          <cell r="T963">
            <v>11.5</v>
          </cell>
          <cell r="U963" t="str">
            <v>1.517360</v>
          </cell>
          <cell r="V963">
            <v>18.239999999999998</v>
          </cell>
          <cell r="W963" t="str">
            <v>20764608009264</v>
          </cell>
          <cell r="X963">
            <v>24</v>
          </cell>
        </row>
        <row r="964">
          <cell r="B964">
            <v>927</v>
          </cell>
          <cell r="C964" t="str">
            <v>BAZIC 3/4" X 1296" Crystal Clear Tape w/ Dispenser</v>
          </cell>
          <cell r="D964" t="str">
            <v>TAPE - STATIONERY</v>
          </cell>
          <cell r="E964" t="str">
            <v>CHINA</v>
          </cell>
          <cell r="F964">
            <v>58966</v>
          </cell>
          <cell r="G964" t="str">
            <v>=HYPERLINK("http://www.bangkit.com/images/927.jpg","CLICK HERE")</v>
          </cell>
          <cell r="H964">
            <v>1.99</v>
          </cell>
          <cell r="I964">
            <v>1.79</v>
          </cell>
          <cell r="J964">
            <v>1.2</v>
          </cell>
          <cell r="K964">
            <v>0.89</v>
          </cell>
          <cell r="L964">
            <v>0.75</v>
          </cell>
          <cell r="M964">
            <v>0.59</v>
          </cell>
          <cell r="N964">
            <v>0.49</v>
          </cell>
          <cell r="O964" t="str">
            <v>CS-144-24-1</v>
          </cell>
          <cell r="P964">
            <v>50</v>
          </cell>
          <cell r="Q964">
            <v>144</v>
          </cell>
          <cell r="R964">
            <v>20</v>
          </cell>
          <cell r="S964">
            <v>13.5</v>
          </cell>
          <cell r="T964">
            <v>9</v>
          </cell>
          <cell r="U964" t="str">
            <v>1.406250</v>
          </cell>
          <cell r="V964">
            <v>20.54</v>
          </cell>
          <cell r="W964" t="str">
            <v>20764608009271</v>
          </cell>
          <cell r="X964">
            <v>24</v>
          </cell>
        </row>
        <row r="965">
          <cell r="B965">
            <v>928</v>
          </cell>
          <cell r="C965" t="str">
            <v>BAZIC 3/4" X 1000" Crystal Clear Tape Refill (3/Pack)</v>
          </cell>
          <cell r="D965" t="str">
            <v>TAPE - STATIONERY</v>
          </cell>
          <cell r="E965" t="str">
            <v>TAIWAN/CHINA</v>
          </cell>
          <cell r="F965">
            <v>18229</v>
          </cell>
          <cell r="G965" t="str">
            <v>=HYPERLINK("http://www.bangkit.com/images/928.jpg","CLICK HERE")</v>
          </cell>
          <cell r="H965">
            <v>2.99</v>
          </cell>
          <cell r="I965">
            <v>2.69</v>
          </cell>
          <cell r="J965">
            <v>1.7</v>
          </cell>
          <cell r="K965">
            <v>1.3</v>
          </cell>
          <cell r="L965">
            <v>0.85</v>
          </cell>
          <cell r="M965">
            <v>0.69</v>
          </cell>
          <cell r="N965">
            <v>0.59</v>
          </cell>
          <cell r="O965" t="str">
            <v>CS-144-24-1</v>
          </cell>
          <cell r="P965">
            <v>32</v>
          </cell>
          <cell r="Q965">
            <v>144</v>
          </cell>
          <cell r="R965">
            <v>20.75</v>
          </cell>
          <cell r="S965">
            <v>18.25</v>
          </cell>
          <cell r="T965">
            <v>11.5</v>
          </cell>
          <cell r="U965" t="str">
            <v>2.520200</v>
          </cell>
          <cell r="V965">
            <v>31.5</v>
          </cell>
          <cell r="W965" t="str">
            <v>20764608009288</v>
          </cell>
          <cell r="X965">
            <v>24</v>
          </cell>
        </row>
        <row r="966">
          <cell r="B966">
            <v>929</v>
          </cell>
          <cell r="C966" t="str">
            <v>BAZIC 3/4" X 500" Crystal Clear Tape (3/Pack)</v>
          </cell>
          <cell r="D966" t="str">
            <v>TAPE - STATIONERY</v>
          </cell>
          <cell r="E966" t="str">
            <v>TAIWAN</v>
          </cell>
          <cell r="F966">
            <v>1057</v>
          </cell>
          <cell r="G966" t="str">
            <v>=HYPERLINK("http://www.bangkit.com/images/929.jpg","CLICK HERE")</v>
          </cell>
          <cell r="H966">
            <v>2.99</v>
          </cell>
          <cell r="I966">
            <v>2.69</v>
          </cell>
          <cell r="J966">
            <v>1.7</v>
          </cell>
          <cell r="K966">
            <v>1.3</v>
          </cell>
          <cell r="L966">
            <v>0.95</v>
          </cell>
          <cell r="M966">
            <v>0.75</v>
          </cell>
          <cell r="N966">
            <v>0.65</v>
          </cell>
          <cell r="O966" t="str">
            <v>CS-144-24-1</v>
          </cell>
          <cell r="P966">
            <v>24</v>
          </cell>
          <cell r="Q966">
            <v>144</v>
          </cell>
          <cell r="R966">
            <v>17.75</v>
          </cell>
          <cell r="S966">
            <v>15.75</v>
          </cell>
          <cell r="T966">
            <v>15.75</v>
          </cell>
          <cell r="U966" t="str">
            <v>2.548100</v>
          </cell>
          <cell r="V966">
            <v>30.1</v>
          </cell>
          <cell r="W966" t="str">
            <v>20764608009295</v>
          </cell>
          <cell r="X966">
            <v>24</v>
          </cell>
        </row>
        <row r="967">
          <cell r="B967">
            <v>930</v>
          </cell>
          <cell r="C967" t="str">
            <v>BAZIC 3/4" X 500" Double Sided Permanent Tape w/ Dispenser</v>
          </cell>
          <cell r="D967" t="str">
            <v>TAPE - DOUBLE SIDED</v>
          </cell>
          <cell r="E967" t="str">
            <v>TAIWAN</v>
          </cell>
          <cell r="F967">
            <v>74083</v>
          </cell>
          <cell r="G967" t="str">
            <v>=HYPERLINK("http://www.bangkit.com/images/930.jpg","CLICK HERE")</v>
          </cell>
          <cell r="H967">
            <v>2.99</v>
          </cell>
          <cell r="I967">
            <v>2.69</v>
          </cell>
          <cell r="J967">
            <v>1.7</v>
          </cell>
          <cell r="K967">
            <v>1.3</v>
          </cell>
          <cell r="L967">
            <v>0.95</v>
          </cell>
          <cell r="M967">
            <v>0.79</v>
          </cell>
          <cell r="N967">
            <v>0.69</v>
          </cell>
          <cell r="O967" t="str">
            <v>CS-144-24-1</v>
          </cell>
          <cell r="P967">
            <v>48</v>
          </cell>
          <cell r="Q967">
            <v>144</v>
          </cell>
          <cell r="R967">
            <v>21</v>
          </cell>
          <cell r="S967">
            <v>13</v>
          </cell>
          <cell r="T967">
            <v>9</v>
          </cell>
          <cell r="U967" t="str">
            <v>1.421880</v>
          </cell>
          <cell r="V967">
            <v>18.64</v>
          </cell>
          <cell r="W967" t="str">
            <v>20764608009301</v>
          </cell>
          <cell r="X967">
            <v>24</v>
          </cell>
        </row>
        <row r="968">
          <cell r="B968">
            <v>932</v>
          </cell>
          <cell r="C968" t="str">
            <v>BAZIC Translucent 7-Pocket A4/Letter Size Poly Expanding File</v>
          </cell>
          <cell r="D968" t="str">
            <v>DISCONTINUE</v>
          </cell>
          <cell r="E968" t="str">
            <v>TAIWAN</v>
          </cell>
          <cell r="F968">
            <v>0</v>
          </cell>
          <cell r="G968" t="str">
            <v>=HYPERLINK("http://www.bangkit.com/images/932.jpg","CLICK HERE")</v>
          </cell>
          <cell r="H968">
            <v>2.4900000000000002</v>
          </cell>
          <cell r="I968">
            <v>2.09</v>
          </cell>
          <cell r="J968">
            <v>1.45</v>
          </cell>
          <cell r="K968">
            <v>1.1000000000000001</v>
          </cell>
          <cell r="L968">
            <v>0.85</v>
          </cell>
          <cell r="M968">
            <v>0.69</v>
          </cell>
          <cell r="N968">
            <v>0.59</v>
          </cell>
          <cell r="O968" t="str">
            <v>CS-144-24-1</v>
          </cell>
          <cell r="P968">
            <v>27</v>
          </cell>
          <cell r="Q968">
            <v>144</v>
          </cell>
          <cell r="R968">
            <v>22.2</v>
          </cell>
          <cell r="S968">
            <v>16.100000000000001</v>
          </cell>
          <cell r="T968">
            <v>12.2</v>
          </cell>
          <cell r="U968" t="str">
            <v>2.523450</v>
          </cell>
          <cell r="V968">
            <v>30.44</v>
          </cell>
          <cell r="W968" t="str">
            <v>20764608009325</v>
          </cell>
          <cell r="X968">
            <v>24</v>
          </cell>
        </row>
        <row r="969">
          <cell r="B969">
            <v>935</v>
          </cell>
          <cell r="C969" t="str">
            <v>BAZIC 13-Pocket A4/Letter Size Poly Expanding File</v>
          </cell>
          <cell r="D969" t="str">
            <v>DISCONTINUE</v>
          </cell>
          <cell r="E969" t="str">
            <v>TAIWAN</v>
          </cell>
          <cell r="F969">
            <v>0</v>
          </cell>
          <cell r="G969" t="str">
            <v>=HYPERLINK("http://www.bangkit.com/images/935.jpg","CLICK HERE")</v>
          </cell>
          <cell r="H969">
            <v>2.99</v>
          </cell>
          <cell r="I969">
            <v>2.69</v>
          </cell>
          <cell r="J969">
            <v>1.2</v>
          </cell>
          <cell r="K969">
            <v>0.89</v>
          </cell>
          <cell r="L969">
            <v>0.75</v>
          </cell>
          <cell r="M969">
            <v>0.59</v>
          </cell>
          <cell r="N969">
            <v>0.49</v>
          </cell>
          <cell r="O969" t="str">
            <v>CS-144-24-1</v>
          </cell>
          <cell r="P969">
            <v>40</v>
          </cell>
          <cell r="Q969">
            <v>144</v>
          </cell>
          <cell r="R969">
            <v>20.25</v>
          </cell>
          <cell r="S969">
            <v>15</v>
          </cell>
          <cell r="T969">
            <v>10.5</v>
          </cell>
          <cell r="U969" t="str">
            <v>1.845700</v>
          </cell>
          <cell r="V969">
            <v>26.28</v>
          </cell>
          <cell r="W969" t="str">
            <v>20764608009356</v>
          </cell>
          <cell r="X969">
            <v>24</v>
          </cell>
        </row>
        <row r="970">
          <cell r="B970">
            <v>936</v>
          </cell>
          <cell r="C970" t="str">
            <v>BAZIC 1.88" X 800" Clear Packaging Tape w/ Dispenser</v>
          </cell>
          <cell r="D970" t="str">
            <v>TAPE - PACKAGING</v>
          </cell>
          <cell r="E970" t="str">
            <v>CHINA</v>
          </cell>
          <cell r="F970">
            <v>12991</v>
          </cell>
          <cell r="G970" t="str">
            <v>=HYPERLINK("http://www.bangkit.com/images/936.jpg","CLICK HERE")</v>
          </cell>
          <cell r="H970">
            <v>2.99</v>
          </cell>
          <cell r="I970">
            <v>2.69</v>
          </cell>
          <cell r="J970">
            <v>1.1499999999999999</v>
          </cell>
          <cell r="K970">
            <v>0.85</v>
          </cell>
          <cell r="L970">
            <v>0.69</v>
          </cell>
          <cell r="M970">
            <v>0.55000000000000004</v>
          </cell>
          <cell r="N970">
            <v>0.45</v>
          </cell>
          <cell r="O970" t="str">
            <v>CS-144-24-1</v>
          </cell>
          <cell r="P970">
            <v>40</v>
          </cell>
          <cell r="Q970">
            <v>144</v>
          </cell>
          <cell r="R970">
            <v>20.5</v>
          </cell>
          <cell r="S970">
            <v>14.75</v>
          </cell>
          <cell r="T970">
            <v>10.75</v>
          </cell>
          <cell r="U970" t="str">
            <v>1.881090</v>
          </cell>
          <cell r="V970">
            <v>26.5</v>
          </cell>
          <cell r="W970" t="str">
            <v>20764608009363</v>
          </cell>
          <cell r="X970">
            <v>24</v>
          </cell>
        </row>
        <row r="971">
          <cell r="B971">
            <v>937</v>
          </cell>
          <cell r="C971" t="str">
            <v>BAZIC 1.88" X 800" Tan Packaging Tape w/ Dispenser</v>
          </cell>
          <cell r="D971" t="str">
            <v>TAPE - PACKAGING</v>
          </cell>
          <cell r="E971" t="str">
            <v>CHINA</v>
          </cell>
          <cell r="F971">
            <v>2839</v>
          </cell>
          <cell r="G971" t="str">
            <v>=HYPERLINK("http://www.bangkit.com/images/937.jpg","CLICK HERE")</v>
          </cell>
          <cell r="H971">
            <v>2.99</v>
          </cell>
          <cell r="I971">
            <v>2.69</v>
          </cell>
          <cell r="J971">
            <v>1.1499999999999999</v>
          </cell>
          <cell r="K971">
            <v>0.85</v>
          </cell>
          <cell r="L971">
            <v>0.69</v>
          </cell>
          <cell r="M971">
            <v>0.55000000000000004</v>
          </cell>
          <cell r="N971">
            <v>0.45</v>
          </cell>
          <cell r="O971" t="str">
            <v>CS-144-24-1</v>
          </cell>
          <cell r="P971">
            <v>40</v>
          </cell>
          <cell r="Q971">
            <v>144</v>
          </cell>
          <cell r="R971">
            <v>20.5</v>
          </cell>
          <cell r="S971">
            <v>14.75</v>
          </cell>
          <cell r="T971">
            <v>10.75</v>
          </cell>
          <cell r="U971" t="str">
            <v>1.881090</v>
          </cell>
          <cell r="V971">
            <v>26.66</v>
          </cell>
          <cell r="W971" t="str">
            <v>20764608009370</v>
          </cell>
          <cell r="X971">
            <v>24</v>
          </cell>
        </row>
        <row r="972">
          <cell r="B972">
            <v>980</v>
          </cell>
          <cell r="C972" t="str">
            <v>BAZIC 1" X 200" Double Sided Foam Mounting Tape</v>
          </cell>
          <cell r="D972" t="str">
            <v>TAPE - DOUBLE SIDED</v>
          </cell>
          <cell r="E972" t="str">
            <v>CHINA</v>
          </cell>
          <cell r="F972">
            <v>39330</v>
          </cell>
          <cell r="G972" t="str">
            <v>=HYPERLINK("http://www.bangkit.com/images/980.jpg","CLICK HERE")</v>
          </cell>
          <cell r="H972">
            <v>2.99</v>
          </cell>
          <cell r="I972">
            <v>2.69</v>
          </cell>
          <cell r="J972">
            <v>1.7</v>
          </cell>
          <cell r="K972">
            <v>1.3</v>
          </cell>
          <cell r="L972">
            <v>0.95</v>
          </cell>
          <cell r="M972">
            <v>0.79</v>
          </cell>
          <cell r="N972">
            <v>0.69</v>
          </cell>
          <cell r="O972" t="str">
            <v>CS-144-24-1</v>
          </cell>
          <cell r="P972">
            <v>24</v>
          </cell>
          <cell r="Q972">
            <v>144</v>
          </cell>
          <cell r="R972">
            <v>19.5</v>
          </cell>
          <cell r="S972">
            <v>17.5</v>
          </cell>
          <cell r="T972">
            <v>16</v>
          </cell>
          <cell r="U972" t="str">
            <v>3.159720</v>
          </cell>
          <cell r="V972">
            <v>19.78</v>
          </cell>
          <cell r="W972" t="str">
            <v>20764608009806</v>
          </cell>
          <cell r="X972">
            <v>24</v>
          </cell>
        </row>
        <row r="973">
          <cell r="B973">
            <v>981</v>
          </cell>
          <cell r="C973" t="str">
            <v>BAZIC 0.5" X 200" Double Sided Foam Mounting Tape (2/Pack)</v>
          </cell>
          <cell r="D973" t="str">
            <v>TAPE - DOUBLE SIDED</v>
          </cell>
          <cell r="E973" t="str">
            <v>CHINA</v>
          </cell>
          <cell r="F973">
            <v>15672</v>
          </cell>
          <cell r="G973" t="str">
            <v>=HYPERLINK("http://www.bangkit.com/images/981.jpg","CLICK HERE")</v>
          </cell>
          <cell r="H973">
            <v>2.99</v>
          </cell>
          <cell r="I973">
            <v>2.69</v>
          </cell>
          <cell r="J973">
            <v>1.7</v>
          </cell>
          <cell r="K973">
            <v>1.3</v>
          </cell>
          <cell r="L973">
            <v>0.95</v>
          </cell>
          <cell r="M973">
            <v>0.79</v>
          </cell>
          <cell r="N973">
            <v>0.69</v>
          </cell>
          <cell r="O973" t="str">
            <v>CS-144-24-1</v>
          </cell>
          <cell r="P973">
            <v>20</v>
          </cell>
          <cell r="Q973">
            <v>144</v>
          </cell>
          <cell r="R973">
            <v>21.25</v>
          </cell>
          <cell r="S973">
            <v>16</v>
          </cell>
          <cell r="T973">
            <v>15</v>
          </cell>
          <cell r="U973" t="str">
            <v>2.951390</v>
          </cell>
          <cell r="V973">
            <v>20.9</v>
          </cell>
          <cell r="W973" t="str">
            <v>20764608009813</v>
          </cell>
          <cell r="X973">
            <v>24</v>
          </cell>
        </row>
        <row r="974">
          <cell r="B974">
            <v>989</v>
          </cell>
          <cell r="C974" t="str">
            <v>BAZIC 1" X 60" Double Sided Clear Mounting Tape</v>
          </cell>
          <cell r="D974" t="str">
            <v>TAPE - DOUBLE SIDED</v>
          </cell>
          <cell r="E974" t="str">
            <v>CHINA</v>
          </cell>
          <cell r="F974">
            <v>28601</v>
          </cell>
          <cell r="G974" t="str">
            <v>=HYPERLINK("http://www.bangkit.com/images/989.jpg","CLICK HERE")</v>
          </cell>
          <cell r="H974">
            <v>2.99</v>
          </cell>
          <cell r="I974">
            <v>2.69</v>
          </cell>
          <cell r="J974">
            <v>1.7</v>
          </cell>
          <cell r="K974">
            <v>1.3</v>
          </cell>
          <cell r="L974">
            <v>0.95</v>
          </cell>
          <cell r="M974">
            <v>0.79</v>
          </cell>
          <cell r="N974">
            <v>0.69</v>
          </cell>
          <cell r="O974" t="str">
            <v>CS-144-24-1</v>
          </cell>
          <cell r="P974">
            <v>30</v>
          </cell>
          <cell r="Q974">
            <v>144</v>
          </cell>
          <cell r="R974">
            <v>17.5</v>
          </cell>
          <cell r="S974">
            <v>15</v>
          </cell>
          <cell r="T974">
            <v>13.75</v>
          </cell>
          <cell r="U974" t="str">
            <v>2.088760</v>
          </cell>
          <cell r="V974">
            <v>21.02</v>
          </cell>
          <cell r="W974" t="str">
            <v>20764608009899</v>
          </cell>
          <cell r="X974">
            <v>24</v>
          </cell>
        </row>
        <row r="975">
          <cell r="B975" t="str">
            <v>A313</v>
          </cell>
          <cell r="C975" t="str">
            <v>BAZIC 1/3 Cut Letter Size Manila File Folder (100/Box)</v>
          </cell>
          <cell r="D975" t="str">
            <v>DISCONTINUE</v>
          </cell>
          <cell r="E975" t="str">
            <v>CHINA</v>
          </cell>
          <cell r="F975">
            <v>0</v>
          </cell>
          <cell r="G975" t="str">
            <v>=HYPERLINK("http://www.bangkit.com/images/A313.jpg","CLICK HERE")</v>
          </cell>
          <cell r="H975">
            <v>1.49</v>
          </cell>
          <cell r="I975">
            <v>1.29</v>
          </cell>
          <cell r="J975">
            <v>0.8</v>
          </cell>
          <cell r="K975">
            <v>0.59</v>
          </cell>
          <cell r="L975">
            <v>0.49</v>
          </cell>
          <cell r="M975">
            <v>0.39</v>
          </cell>
          <cell r="N975">
            <v>0.28999999999999998</v>
          </cell>
          <cell r="O975" t="str">
            <v>CS-240-24-1</v>
          </cell>
          <cell r="P975">
            <v>30</v>
          </cell>
          <cell r="Q975">
            <v>240</v>
          </cell>
          <cell r="R975">
            <v>20.3</v>
          </cell>
          <cell r="S975">
            <v>17.5</v>
          </cell>
          <cell r="T975">
            <v>16.5</v>
          </cell>
          <cell r="U975" t="str">
            <v>3.392140</v>
          </cell>
          <cell r="V975">
            <v>40.78</v>
          </cell>
          <cell r="W975" t="str">
            <v>12345</v>
          </cell>
          <cell r="X975">
            <v>24</v>
          </cell>
        </row>
        <row r="976">
          <cell r="B976" t="str">
            <v>L-1</v>
          </cell>
          <cell r="C976" t="str">
            <v>BAZIC 12" X 16" For Sale Sign</v>
          </cell>
          <cell r="D976" t="str">
            <v>SIGNAGE</v>
          </cell>
          <cell r="E976" t="str">
            <v>CHINA</v>
          </cell>
          <cell r="F976">
            <v>5608</v>
          </cell>
          <cell r="G976" t="str">
            <v>=HYPERLINK("http://www.bangkit.com/images/L-1.jpg","CLICK HERE")</v>
          </cell>
          <cell r="H976">
            <v>1.99</v>
          </cell>
          <cell r="I976">
            <v>1.79</v>
          </cell>
          <cell r="J976">
            <v>0.8</v>
          </cell>
          <cell r="K976">
            <v>0.59</v>
          </cell>
          <cell r="L976">
            <v>0.49</v>
          </cell>
          <cell r="M976">
            <v>0.39</v>
          </cell>
          <cell r="N976">
            <v>0.28999999999999998</v>
          </cell>
          <cell r="O976" t="str">
            <v>CS-360-24-1</v>
          </cell>
          <cell r="P976">
            <v>56</v>
          </cell>
          <cell r="Q976">
            <v>360</v>
          </cell>
          <cell r="R976">
            <v>16.75</v>
          </cell>
          <cell r="S976">
            <v>13</v>
          </cell>
          <cell r="T976">
            <v>6.5</v>
          </cell>
          <cell r="U976" t="str">
            <v>0.819080</v>
          </cell>
          <cell r="V976">
            <v>36.380000000000003</v>
          </cell>
          <cell r="W976" t="str">
            <v>20764608043510</v>
          </cell>
          <cell r="X976">
            <v>24</v>
          </cell>
        </row>
        <row r="977">
          <cell r="B977" t="str">
            <v>L-10</v>
          </cell>
          <cell r="C977" t="str">
            <v>BAZIC 12" X 16" Beware of Dog Sign</v>
          </cell>
          <cell r="D977" t="str">
            <v>SIGNAGE</v>
          </cell>
          <cell r="E977" t="str">
            <v>CHINA</v>
          </cell>
          <cell r="F977">
            <v>10846</v>
          </cell>
          <cell r="G977" t="str">
            <v>=HYPERLINK("http://www.bangkit.com/images/L-10.jpg","CLICK HERE")</v>
          </cell>
          <cell r="H977">
            <v>1.99</v>
          </cell>
          <cell r="I977">
            <v>1.79</v>
          </cell>
          <cell r="J977">
            <v>0.8</v>
          </cell>
          <cell r="K977">
            <v>0.59</v>
          </cell>
          <cell r="L977">
            <v>0.49</v>
          </cell>
          <cell r="M977">
            <v>0.39</v>
          </cell>
          <cell r="N977">
            <v>0.28999999999999998</v>
          </cell>
          <cell r="O977" t="str">
            <v>CS-360-24-1</v>
          </cell>
          <cell r="P977">
            <v>56</v>
          </cell>
          <cell r="Q977">
            <v>360</v>
          </cell>
          <cell r="R977">
            <v>16.5</v>
          </cell>
          <cell r="S977">
            <v>13</v>
          </cell>
          <cell r="T977">
            <v>6.5</v>
          </cell>
          <cell r="U977" t="str">
            <v>0.806860</v>
          </cell>
          <cell r="V977">
            <v>37.299999999999997</v>
          </cell>
          <cell r="W977" t="str">
            <v>20764608043558</v>
          </cell>
          <cell r="X977">
            <v>24</v>
          </cell>
        </row>
        <row r="978">
          <cell r="B978" t="str">
            <v>L-11</v>
          </cell>
          <cell r="C978" t="str">
            <v>BAZIC 12" X 16" Never Mind The Dog Beware of Owner Sign</v>
          </cell>
          <cell r="D978" t="str">
            <v>SIGNAGE</v>
          </cell>
          <cell r="E978" t="str">
            <v>CHINA</v>
          </cell>
          <cell r="F978">
            <v>1040</v>
          </cell>
          <cell r="G978" t="str">
            <v>=HYPERLINK("http://www.bangkit.com/images/L-11.jpg","CLICK HERE")</v>
          </cell>
          <cell r="H978">
            <v>1.99</v>
          </cell>
          <cell r="I978">
            <v>1.79</v>
          </cell>
          <cell r="J978">
            <v>0.8</v>
          </cell>
          <cell r="K978">
            <v>0.59</v>
          </cell>
          <cell r="L978">
            <v>0.49</v>
          </cell>
          <cell r="M978">
            <v>0.39</v>
          </cell>
          <cell r="N978">
            <v>0.28999999999999998</v>
          </cell>
          <cell r="O978" t="str">
            <v>CS-360-24-1</v>
          </cell>
          <cell r="P978">
            <v>56</v>
          </cell>
          <cell r="Q978">
            <v>360</v>
          </cell>
          <cell r="R978">
            <v>16.75</v>
          </cell>
          <cell r="S978">
            <v>13.25</v>
          </cell>
          <cell r="T978">
            <v>6.5</v>
          </cell>
          <cell r="U978" t="str">
            <v>0.834840</v>
          </cell>
          <cell r="V978">
            <v>37.36</v>
          </cell>
          <cell r="W978" t="str">
            <v>20764608043589</v>
          </cell>
          <cell r="X978">
            <v>24</v>
          </cell>
        </row>
        <row r="979">
          <cell r="B979" t="str">
            <v>L-12</v>
          </cell>
          <cell r="C979" t="str">
            <v>BAZIC 12" X 16" Keep Out Sign</v>
          </cell>
          <cell r="D979" t="str">
            <v>SIGNAGE</v>
          </cell>
          <cell r="E979" t="str">
            <v>CHINA</v>
          </cell>
          <cell r="F979">
            <v>2133</v>
          </cell>
          <cell r="G979" t="str">
            <v>=HYPERLINK("http://www.bangkit.com/images/L-12.jpg","CLICK HERE")</v>
          </cell>
          <cell r="H979">
            <v>1.99</v>
          </cell>
          <cell r="I979">
            <v>1.79</v>
          </cell>
          <cell r="J979">
            <v>0.8</v>
          </cell>
          <cell r="K979">
            <v>0.59</v>
          </cell>
          <cell r="L979">
            <v>0.49</v>
          </cell>
          <cell r="M979">
            <v>0.39</v>
          </cell>
          <cell r="N979">
            <v>0.28999999999999998</v>
          </cell>
          <cell r="O979" t="str">
            <v>CS-360-24-1</v>
          </cell>
          <cell r="P979">
            <v>56</v>
          </cell>
          <cell r="Q979">
            <v>360</v>
          </cell>
          <cell r="R979">
            <v>16.75</v>
          </cell>
          <cell r="S979">
            <v>13</v>
          </cell>
          <cell r="T979">
            <v>6.75</v>
          </cell>
          <cell r="U979" t="str">
            <v>0.850590</v>
          </cell>
          <cell r="V979">
            <v>37.72</v>
          </cell>
          <cell r="W979" t="str">
            <v>20764608043596</v>
          </cell>
          <cell r="X979">
            <v>24</v>
          </cell>
        </row>
        <row r="980">
          <cell r="B980" t="str">
            <v>L-13</v>
          </cell>
          <cell r="C980" t="str">
            <v>BAZIC  12" X 16" No Trespassing Sign</v>
          </cell>
          <cell r="D980" t="str">
            <v>SIGNAGE</v>
          </cell>
          <cell r="E980" t="str">
            <v>CHINA</v>
          </cell>
          <cell r="F980">
            <v>4162</v>
          </cell>
          <cell r="G980" t="str">
            <v>=HYPERLINK("http://www.bangkit.com/images/L-13.jpg","CLICK HERE")</v>
          </cell>
          <cell r="H980">
            <v>1.99</v>
          </cell>
          <cell r="I980">
            <v>1.79</v>
          </cell>
          <cell r="J980">
            <v>0.8</v>
          </cell>
          <cell r="K980">
            <v>0.59</v>
          </cell>
          <cell r="L980">
            <v>0.49</v>
          </cell>
          <cell r="M980">
            <v>0.39</v>
          </cell>
          <cell r="N980">
            <v>0.28999999999999998</v>
          </cell>
          <cell r="O980" t="str">
            <v>CS-360-24-1</v>
          </cell>
          <cell r="P980">
            <v>56</v>
          </cell>
          <cell r="Q980">
            <v>360</v>
          </cell>
          <cell r="R980">
            <v>16.5</v>
          </cell>
          <cell r="S980">
            <v>13</v>
          </cell>
          <cell r="T980">
            <v>6.5</v>
          </cell>
          <cell r="U980" t="str">
            <v>0.806860</v>
          </cell>
          <cell r="V980">
            <v>37</v>
          </cell>
          <cell r="W980" t="str">
            <v>20764608043602</v>
          </cell>
          <cell r="X980">
            <v>24</v>
          </cell>
        </row>
        <row r="981">
          <cell r="B981" t="str">
            <v>L-14</v>
          </cell>
          <cell r="C981" t="str">
            <v>BAZIC 12" X 16" No Parking Sign</v>
          </cell>
          <cell r="D981" t="str">
            <v>SIGNAGE</v>
          </cell>
          <cell r="E981" t="str">
            <v>CHINA</v>
          </cell>
          <cell r="F981">
            <v>6022</v>
          </cell>
          <cell r="G981" t="str">
            <v>=HYPERLINK("http://www.bangkit.com/images/L-14.jpg","CLICK HERE")</v>
          </cell>
          <cell r="H981">
            <v>1.99</v>
          </cell>
          <cell r="I981">
            <v>1.79</v>
          </cell>
          <cell r="J981">
            <v>0.8</v>
          </cell>
          <cell r="K981">
            <v>0.59</v>
          </cell>
          <cell r="L981">
            <v>0.49</v>
          </cell>
          <cell r="M981">
            <v>0.39</v>
          </cell>
          <cell r="N981">
            <v>0.28999999999999998</v>
          </cell>
          <cell r="O981" t="str">
            <v>CS-360-24-1</v>
          </cell>
          <cell r="P981">
            <v>56</v>
          </cell>
          <cell r="Q981">
            <v>360</v>
          </cell>
          <cell r="R981">
            <v>16.75</v>
          </cell>
          <cell r="S981">
            <v>13</v>
          </cell>
          <cell r="T981">
            <v>6.5</v>
          </cell>
          <cell r="U981" t="str">
            <v>0.819080</v>
          </cell>
          <cell r="V981">
            <v>36.880000000000003</v>
          </cell>
          <cell r="W981" t="str">
            <v>20764608043619</v>
          </cell>
          <cell r="X981">
            <v>24</v>
          </cell>
        </row>
        <row r="982">
          <cell r="B982" t="str">
            <v>L-15</v>
          </cell>
          <cell r="C982" t="str">
            <v>BAZIC 12" X 16" No Smoking Sign</v>
          </cell>
          <cell r="D982" t="str">
            <v>SIGNAGE</v>
          </cell>
          <cell r="E982" t="str">
            <v>CHINA</v>
          </cell>
          <cell r="F982">
            <v>1613</v>
          </cell>
          <cell r="G982" t="str">
            <v>=HYPERLINK("http://www.bangkit.com/images/L-15.jpg","CLICK HERE")</v>
          </cell>
          <cell r="H982">
            <v>1.99</v>
          </cell>
          <cell r="I982">
            <v>1.79</v>
          </cell>
          <cell r="J982">
            <v>0.8</v>
          </cell>
          <cell r="K982">
            <v>0.59</v>
          </cell>
          <cell r="L982">
            <v>0.49</v>
          </cell>
          <cell r="M982">
            <v>0.39</v>
          </cell>
          <cell r="N982">
            <v>0.28999999999999998</v>
          </cell>
          <cell r="O982" t="str">
            <v>CS-360-24-1</v>
          </cell>
          <cell r="P982">
            <v>56</v>
          </cell>
          <cell r="Q982">
            <v>360</v>
          </cell>
          <cell r="R982">
            <v>16.75</v>
          </cell>
          <cell r="S982">
            <v>13.25</v>
          </cell>
          <cell r="T982">
            <v>6.5</v>
          </cell>
          <cell r="U982" t="str">
            <v>0.834840</v>
          </cell>
          <cell r="V982">
            <v>37.06</v>
          </cell>
          <cell r="W982" t="str">
            <v>20764608043626</v>
          </cell>
          <cell r="X982">
            <v>24</v>
          </cell>
        </row>
        <row r="983">
          <cell r="B983" t="str">
            <v>L-16</v>
          </cell>
          <cell r="C983" t="str">
            <v>BAZIC 12" X 16" Yard Sale Sign</v>
          </cell>
          <cell r="D983" t="str">
            <v>SIGNAGE</v>
          </cell>
          <cell r="E983" t="str">
            <v>CHINA</v>
          </cell>
          <cell r="F983">
            <v>3606</v>
          </cell>
          <cell r="G983" t="str">
            <v>=HYPERLINK("http://www.bangkit.com/images/L-16.jpg","CLICK HERE")</v>
          </cell>
          <cell r="H983">
            <v>1.99</v>
          </cell>
          <cell r="I983">
            <v>1.79</v>
          </cell>
          <cell r="J983">
            <v>0.8</v>
          </cell>
          <cell r="K983">
            <v>0.59</v>
          </cell>
          <cell r="L983">
            <v>0.49</v>
          </cell>
          <cell r="M983">
            <v>0.39</v>
          </cell>
          <cell r="N983">
            <v>0.28999999999999998</v>
          </cell>
          <cell r="O983" t="str">
            <v>CS-360-24-1</v>
          </cell>
          <cell r="P983">
            <v>56</v>
          </cell>
          <cell r="Q983">
            <v>360</v>
          </cell>
          <cell r="R983">
            <v>16.75</v>
          </cell>
          <cell r="S983">
            <v>13.25</v>
          </cell>
          <cell r="T983">
            <v>6.5</v>
          </cell>
          <cell r="U983" t="str">
            <v>0.834840</v>
          </cell>
          <cell r="V983">
            <v>36.880000000000003</v>
          </cell>
          <cell r="W983" t="str">
            <v>20764608043633</v>
          </cell>
          <cell r="X983">
            <v>24</v>
          </cell>
        </row>
        <row r="984">
          <cell r="B984" t="str">
            <v>L-17</v>
          </cell>
          <cell r="C984" t="str">
            <v>BAZIC 12" x 16" Exit Sign</v>
          </cell>
          <cell r="D984" t="str">
            <v>SIGNAGE</v>
          </cell>
          <cell r="E984" t="str">
            <v>CHINA</v>
          </cell>
          <cell r="F984">
            <v>1082</v>
          </cell>
          <cell r="G984" t="str">
            <v>=HYPERLINK("http://www.bangkit.com/images/L-17.jpg","CLICK HERE")</v>
          </cell>
          <cell r="H984">
            <v>1.99</v>
          </cell>
          <cell r="I984">
            <v>1.79</v>
          </cell>
          <cell r="J984">
            <v>0.8</v>
          </cell>
          <cell r="K984">
            <v>0.59</v>
          </cell>
          <cell r="L984">
            <v>0.49</v>
          </cell>
          <cell r="M984">
            <v>0.39</v>
          </cell>
          <cell r="N984">
            <v>0.28999999999999998</v>
          </cell>
          <cell r="O984" t="str">
            <v>CS-360-24-1</v>
          </cell>
          <cell r="P984">
            <v>56</v>
          </cell>
          <cell r="Q984">
            <v>360</v>
          </cell>
          <cell r="R984">
            <v>16.75</v>
          </cell>
          <cell r="S984">
            <v>13.25</v>
          </cell>
          <cell r="T984">
            <v>6.75</v>
          </cell>
          <cell r="U984" t="str">
            <v>0.866940</v>
          </cell>
          <cell r="V984">
            <v>37.08</v>
          </cell>
          <cell r="W984" t="str">
            <v>20764608043640</v>
          </cell>
          <cell r="X984">
            <v>24</v>
          </cell>
        </row>
        <row r="985">
          <cell r="B985" t="str">
            <v>L-19</v>
          </cell>
          <cell r="C985" t="str">
            <v>BAZIC 12" X 16" Private Property No Trespassing Sign</v>
          </cell>
          <cell r="D985" t="str">
            <v>SIGNAGE</v>
          </cell>
          <cell r="E985" t="str">
            <v>CHINA</v>
          </cell>
          <cell r="F985">
            <v>1239</v>
          </cell>
          <cell r="G985" t="str">
            <v>=HYPERLINK("http://www.bangkit.com/images/L-19.jpg","CLICK HERE")</v>
          </cell>
          <cell r="H985">
            <v>1.99</v>
          </cell>
          <cell r="I985">
            <v>1.79</v>
          </cell>
          <cell r="J985">
            <v>0.8</v>
          </cell>
          <cell r="K985">
            <v>0.59</v>
          </cell>
          <cell r="L985">
            <v>0.49</v>
          </cell>
          <cell r="M985">
            <v>0.39</v>
          </cell>
          <cell r="N985">
            <v>0.28999999999999998</v>
          </cell>
          <cell r="O985" t="str">
            <v>CS-360-24-1</v>
          </cell>
          <cell r="P985">
            <v>56</v>
          </cell>
          <cell r="Q985">
            <v>360</v>
          </cell>
          <cell r="R985">
            <v>16.75</v>
          </cell>
          <cell r="S985">
            <v>13</v>
          </cell>
          <cell r="T985">
            <v>7</v>
          </cell>
          <cell r="U985" t="str">
            <v>0.882090</v>
          </cell>
          <cell r="V985">
            <v>38.08</v>
          </cell>
          <cell r="W985" t="str">
            <v>20764608043657</v>
          </cell>
          <cell r="X985">
            <v>24</v>
          </cell>
        </row>
        <row r="986">
          <cell r="B986" t="str">
            <v>L-2</v>
          </cell>
          <cell r="C986" t="str">
            <v>BAZIC 12" X 16" For Sale Sign (2-Line)</v>
          </cell>
          <cell r="D986" t="str">
            <v>SIGNAGE</v>
          </cell>
          <cell r="E986" t="str">
            <v>CHINA</v>
          </cell>
          <cell r="F986">
            <v>8121</v>
          </cell>
          <cell r="G986" t="str">
            <v>=HYPERLINK("http://www.bangkit.com/images/L-2.jpg","CLICK HERE")</v>
          </cell>
          <cell r="H986">
            <v>1.99</v>
          </cell>
          <cell r="I986">
            <v>1.79</v>
          </cell>
          <cell r="J986">
            <v>0.8</v>
          </cell>
          <cell r="K986">
            <v>0.59</v>
          </cell>
          <cell r="L986">
            <v>0.49</v>
          </cell>
          <cell r="M986">
            <v>0.39</v>
          </cell>
          <cell r="N986">
            <v>0.28999999999999998</v>
          </cell>
          <cell r="O986" t="str">
            <v>CS-360-24-1</v>
          </cell>
          <cell r="P986">
            <v>56</v>
          </cell>
          <cell r="Q986">
            <v>360</v>
          </cell>
          <cell r="R986">
            <v>16.5</v>
          </cell>
          <cell r="S986">
            <v>13</v>
          </cell>
          <cell r="T986">
            <v>6.75</v>
          </cell>
          <cell r="U986" t="str">
            <v>0.837890</v>
          </cell>
          <cell r="V986">
            <v>36.76</v>
          </cell>
          <cell r="W986" t="str">
            <v>20764608043527</v>
          </cell>
          <cell r="X986">
            <v>24</v>
          </cell>
        </row>
        <row r="987">
          <cell r="B987" t="str">
            <v>L-20</v>
          </cell>
          <cell r="C987" t="str">
            <v>BAZIC 12" X 16" Help Wanted Sign</v>
          </cell>
          <cell r="D987" t="str">
            <v>SIGNAGE</v>
          </cell>
          <cell r="E987" t="str">
            <v>CHINA</v>
          </cell>
          <cell r="F987">
            <v>2122</v>
          </cell>
          <cell r="G987" t="str">
            <v>=HYPERLINK("http://www.bangkit.com/images/L-20.jpg","CLICK HERE")</v>
          </cell>
          <cell r="H987">
            <v>1.99</v>
          </cell>
          <cell r="I987">
            <v>1.79</v>
          </cell>
          <cell r="J987">
            <v>0.8</v>
          </cell>
          <cell r="K987">
            <v>0.59</v>
          </cell>
          <cell r="L987">
            <v>0.49</v>
          </cell>
          <cell r="M987">
            <v>0.39</v>
          </cell>
          <cell r="N987">
            <v>0.28999999999999998</v>
          </cell>
          <cell r="O987" t="str">
            <v>CS-360-24-1</v>
          </cell>
          <cell r="P987">
            <v>56</v>
          </cell>
          <cell r="Q987">
            <v>360</v>
          </cell>
          <cell r="R987">
            <v>16.75</v>
          </cell>
          <cell r="S987">
            <v>13</v>
          </cell>
          <cell r="T987">
            <v>6.5</v>
          </cell>
          <cell r="U987" t="str">
            <v>0.819080</v>
          </cell>
          <cell r="V987">
            <v>37.9</v>
          </cell>
          <cell r="W987" t="str">
            <v>20764608043664</v>
          </cell>
          <cell r="X987">
            <v>24</v>
          </cell>
        </row>
        <row r="988">
          <cell r="B988" t="str">
            <v>L-23</v>
          </cell>
          <cell r="C988" t="str">
            <v>BAZIC 12" X 16" Business Hours Sign</v>
          </cell>
          <cell r="D988" t="str">
            <v>SIGNAGE</v>
          </cell>
          <cell r="E988" t="str">
            <v>CHINA</v>
          </cell>
          <cell r="F988">
            <v>449</v>
          </cell>
          <cell r="G988" t="str">
            <v>=HYPERLINK("http://www.bangkit.com/images/L-23.jpg","CLICK HERE")</v>
          </cell>
          <cell r="H988">
            <v>1.99</v>
          </cell>
          <cell r="I988">
            <v>1.79</v>
          </cell>
          <cell r="J988">
            <v>0.8</v>
          </cell>
          <cell r="K988">
            <v>0.59</v>
          </cell>
          <cell r="L988">
            <v>0.49</v>
          </cell>
          <cell r="M988">
            <v>0.39</v>
          </cell>
          <cell r="N988">
            <v>0.28999999999999998</v>
          </cell>
          <cell r="O988" t="str">
            <v>CS-360-24-1</v>
          </cell>
          <cell r="P988">
            <v>56</v>
          </cell>
          <cell r="Q988">
            <v>360</v>
          </cell>
          <cell r="R988">
            <v>16.75</v>
          </cell>
          <cell r="S988">
            <v>13</v>
          </cell>
          <cell r="T988">
            <v>6.5</v>
          </cell>
          <cell r="U988" t="str">
            <v>0.819080</v>
          </cell>
          <cell r="V988">
            <v>36.520000000000003</v>
          </cell>
          <cell r="W988" t="str">
            <v>20764608043671</v>
          </cell>
          <cell r="X988">
            <v>24</v>
          </cell>
        </row>
        <row r="989">
          <cell r="B989" t="str">
            <v>L-24</v>
          </cell>
          <cell r="C989" t="str">
            <v>BAZIC 12" X 16" Open Sign w/ Closed Sign on Back</v>
          </cell>
          <cell r="D989" t="str">
            <v>SIGNAGE</v>
          </cell>
          <cell r="E989" t="str">
            <v>CHINA</v>
          </cell>
          <cell r="F989">
            <v>1172</v>
          </cell>
          <cell r="G989" t="str">
            <v>=HYPERLINK("http://www.bangkit.com/images/L-24.jpg","CLICK HERE")</v>
          </cell>
          <cell r="H989">
            <v>1.99</v>
          </cell>
          <cell r="I989">
            <v>1.79</v>
          </cell>
          <cell r="J989">
            <v>0.9</v>
          </cell>
          <cell r="K989">
            <v>0.69</v>
          </cell>
          <cell r="L989">
            <v>0.55000000000000004</v>
          </cell>
          <cell r="M989">
            <v>0.45</v>
          </cell>
          <cell r="N989">
            <v>0.35</v>
          </cell>
          <cell r="O989" t="str">
            <v>CS-360-24-1</v>
          </cell>
          <cell r="P989">
            <v>56</v>
          </cell>
          <cell r="Q989">
            <v>360</v>
          </cell>
          <cell r="R989">
            <v>16.75</v>
          </cell>
          <cell r="S989">
            <v>13</v>
          </cell>
          <cell r="T989">
            <v>8.5</v>
          </cell>
          <cell r="U989" t="str">
            <v>1.071110</v>
          </cell>
          <cell r="V989">
            <v>47</v>
          </cell>
          <cell r="W989" t="str">
            <v>20764608043688</v>
          </cell>
          <cell r="X989">
            <v>24</v>
          </cell>
        </row>
        <row r="990">
          <cell r="B990" t="str">
            <v>L-29</v>
          </cell>
          <cell r="C990" t="str">
            <v>BAZIC 12" X 16" Employees Only Sign</v>
          </cell>
          <cell r="D990" t="str">
            <v>SIGNAGE</v>
          </cell>
          <cell r="E990" t="str">
            <v>CHINA</v>
          </cell>
          <cell r="F990">
            <v>1606</v>
          </cell>
          <cell r="G990" t="str">
            <v>=HYPERLINK("http://www.bangkit.com/images/L-29.jpg","CLICK HERE")</v>
          </cell>
          <cell r="H990">
            <v>1.99</v>
          </cell>
          <cell r="I990">
            <v>1.79</v>
          </cell>
          <cell r="J990">
            <v>0.8</v>
          </cell>
          <cell r="K990">
            <v>0.59</v>
          </cell>
          <cell r="L990">
            <v>0.49</v>
          </cell>
          <cell r="M990">
            <v>0.39</v>
          </cell>
          <cell r="N990">
            <v>0.28999999999999998</v>
          </cell>
          <cell r="O990" t="str">
            <v>CS-360-24-1</v>
          </cell>
          <cell r="P990">
            <v>56</v>
          </cell>
          <cell r="Q990">
            <v>360</v>
          </cell>
          <cell r="R990">
            <v>16.5</v>
          </cell>
          <cell r="S990">
            <v>13</v>
          </cell>
          <cell r="T990">
            <v>6.75</v>
          </cell>
          <cell r="U990" t="str">
            <v>0.837890</v>
          </cell>
          <cell r="V990">
            <v>37.92</v>
          </cell>
          <cell r="W990" t="str">
            <v>20764608043701</v>
          </cell>
          <cell r="X990">
            <v>24</v>
          </cell>
        </row>
        <row r="991">
          <cell r="B991" t="str">
            <v>L-3</v>
          </cell>
          <cell r="C991" t="str">
            <v>BAZIC 12" X 16" Garage Sale Sign</v>
          </cell>
          <cell r="D991" t="str">
            <v>SIGNAGE</v>
          </cell>
          <cell r="E991" t="str">
            <v>CHINA</v>
          </cell>
          <cell r="F991">
            <v>5532</v>
          </cell>
          <cell r="G991" t="str">
            <v>=HYPERLINK("http://www.bangkit.com/images/L-3.jpg","CLICK HERE")</v>
          </cell>
          <cell r="H991">
            <v>1.99</v>
          </cell>
          <cell r="I991">
            <v>1.79</v>
          </cell>
          <cell r="J991">
            <v>0.8</v>
          </cell>
          <cell r="K991">
            <v>0.59</v>
          </cell>
          <cell r="L991">
            <v>0.49</v>
          </cell>
          <cell r="M991">
            <v>0.39</v>
          </cell>
          <cell r="N991">
            <v>0.28999999999999998</v>
          </cell>
          <cell r="O991" t="str">
            <v>CS-360-24-1</v>
          </cell>
          <cell r="P991">
            <v>56</v>
          </cell>
          <cell r="Q991">
            <v>360</v>
          </cell>
          <cell r="R991">
            <v>16.75</v>
          </cell>
          <cell r="S991">
            <v>13</v>
          </cell>
          <cell r="T991">
            <v>6.5</v>
          </cell>
          <cell r="U991" t="str">
            <v>0.819080</v>
          </cell>
          <cell r="V991">
            <v>37.08</v>
          </cell>
          <cell r="W991" t="str">
            <v>20764608043534</v>
          </cell>
          <cell r="X991">
            <v>24</v>
          </cell>
        </row>
        <row r="992">
          <cell r="B992" t="str">
            <v>L-30</v>
          </cell>
          <cell r="C992" t="str">
            <v>OFFER ITEM #S-30</v>
          </cell>
          <cell r="D992" t="str">
            <v>DISCONTINUE</v>
          </cell>
          <cell r="E992" t="str">
            <v>CHINA</v>
          </cell>
          <cell r="F992">
            <v>0</v>
          </cell>
          <cell r="G992" t="str">
            <v>=HYPERLINK("http://www.bangkit.com/images/S-30.jpg","CLICK HERE")</v>
          </cell>
          <cell r="H992">
            <v>1.99</v>
          </cell>
          <cell r="I992">
            <v>1.79</v>
          </cell>
          <cell r="J992">
            <v>0.8</v>
          </cell>
          <cell r="K992">
            <v>0.59</v>
          </cell>
          <cell r="L992">
            <v>0.49</v>
          </cell>
          <cell r="M992">
            <v>0.39</v>
          </cell>
          <cell r="N992">
            <v>0.28999999999999998</v>
          </cell>
          <cell r="O992" t="str">
            <v>CS-360-24-1</v>
          </cell>
          <cell r="P992">
            <v>105</v>
          </cell>
          <cell r="Q992">
            <v>360</v>
          </cell>
          <cell r="R992">
            <v>16.5</v>
          </cell>
          <cell r="S992">
            <v>13</v>
          </cell>
          <cell r="T992">
            <v>7</v>
          </cell>
          <cell r="U992" t="str">
            <v>0.868920</v>
          </cell>
          <cell r="V992">
            <v>38.5</v>
          </cell>
          <cell r="W992" t="str">
            <v>20764608043718</v>
          </cell>
          <cell r="X992">
            <v>24</v>
          </cell>
        </row>
        <row r="993">
          <cell r="B993" t="str">
            <v>L-31</v>
          </cell>
          <cell r="C993" t="str">
            <v>BAZIC 12" X 16" Se Vende Sign</v>
          </cell>
          <cell r="D993" t="str">
            <v>SIGNAGE</v>
          </cell>
          <cell r="E993" t="str">
            <v>CHINA</v>
          </cell>
          <cell r="F993">
            <v>1910</v>
          </cell>
          <cell r="G993" t="str">
            <v>=HYPERLINK("http://www.bangkit.com/images/L-31.jpg","CLICK HERE")</v>
          </cell>
          <cell r="H993">
            <v>1.99</v>
          </cell>
          <cell r="I993">
            <v>1.79</v>
          </cell>
          <cell r="J993">
            <v>0.8</v>
          </cell>
          <cell r="K993">
            <v>0.59</v>
          </cell>
          <cell r="L993">
            <v>0.49</v>
          </cell>
          <cell r="M993">
            <v>0.39</v>
          </cell>
          <cell r="N993">
            <v>0.28999999999999998</v>
          </cell>
          <cell r="O993" t="str">
            <v>CS-360-24-1</v>
          </cell>
          <cell r="P993">
            <v>56</v>
          </cell>
          <cell r="Q993">
            <v>360</v>
          </cell>
          <cell r="R993">
            <v>16.75</v>
          </cell>
          <cell r="S993">
            <v>13</v>
          </cell>
          <cell r="T993">
            <v>6.75</v>
          </cell>
          <cell r="U993" t="str">
            <v>0.850590</v>
          </cell>
          <cell r="V993">
            <v>37.64</v>
          </cell>
          <cell r="W993" t="str">
            <v>20764608043725</v>
          </cell>
          <cell r="X993">
            <v>24</v>
          </cell>
        </row>
        <row r="994">
          <cell r="B994" t="str">
            <v>L-32</v>
          </cell>
          <cell r="C994" t="str">
            <v>OFFER ITEM #S-32</v>
          </cell>
          <cell r="D994" t="str">
            <v>DISCONTINUE</v>
          </cell>
          <cell r="E994" t="str">
            <v>CHINA</v>
          </cell>
          <cell r="F994">
            <v>0</v>
          </cell>
          <cell r="G994" t="str">
            <v>=HYPERLINK("http://www.bangkit.com/images/S-32.jpg","CLICK HERE")</v>
          </cell>
          <cell r="H994">
            <v>1.49</v>
          </cell>
          <cell r="I994">
            <v>1.29</v>
          </cell>
          <cell r="J994">
            <v>0.8</v>
          </cell>
          <cell r="K994">
            <v>0.59</v>
          </cell>
          <cell r="L994">
            <v>0.49</v>
          </cell>
          <cell r="M994">
            <v>0.39</v>
          </cell>
          <cell r="N994">
            <v>0.28999999999999998</v>
          </cell>
          <cell r="O994" t="str">
            <v>CS-360-24-1</v>
          </cell>
          <cell r="P994">
            <v>105</v>
          </cell>
          <cell r="Q994">
            <v>360</v>
          </cell>
          <cell r="R994">
            <v>16.5</v>
          </cell>
          <cell r="S994">
            <v>13</v>
          </cell>
          <cell r="T994">
            <v>7</v>
          </cell>
          <cell r="U994" t="str">
            <v>0.868920</v>
          </cell>
          <cell r="V994">
            <v>38.5</v>
          </cell>
          <cell r="W994" t="str">
            <v>20764608043732</v>
          </cell>
          <cell r="X994">
            <v>24</v>
          </cell>
        </row>
        <row r="995">
          <cell r="B995" t="str">
            <v>L-4</v>
          </cell>
          <cell r="C995" t="str">
            <v>BAZIC 12" X 16" For Rent Sign</v>
          </cell>
          <cell r="D995" t="str">
            <v>SIGNAGE</v>
          </cell>
          <cell r="E995" t="str">
            <v>CHINA</v>
          </cell>
          <cell r="F995">
            <v>7515</v>
          </cell>
          <cell r="G995" t="str">
            <v>=HYPERLINK("http://www.bangkit.com/images/L-4.jpg","CLICK HERE")</v>
          </cell>
          <cell r="H995">
            <v>1.99</v>
          </cell>
          <cell r="I995">
            <v>1.79</v>
          </cell>
          <cell r="J995">
            <v>0.8</v>
          </cell>
          <cell r="K995">
            <v>0.59</v>
          </cell>
          <cell r="L995">
            <v>0.49</v>
          </cell>
          <cell r="M995">
            <v>0.39</v>
          </cell>
          <cell r="N995">
            <v>0.28999999999999998</v>
          </cell>
          <cell r="O995" t="str">
            <v>CS-360-24-1</v>
          </cell>
          <cell r="P995">
            <v>56</v>
          </cell>
          <cell r="Q995">
            <v>360</v>
          </cell>
          <cell r="R995">
            <v>16.75</v>
          </cell>
          <cell r="S995">
            <v>13</v>
          </cell>
          <cell r="T995">
            <v>6.75</v>
          </cell>
          <cell r="U995" t="str">
            <v>0.850590</v>
          </cell>
          <cell r="V995">
            <v>36.979999999999997</v>
          </cell>
          <cell r="W995" t="str">
            <v>20764608043541</v>
          </cell>
          <cell r="X995">
            <v>24</v>
          </cell>
        </row>
        <row r="996">
          <cell r="B996" t="str">
            <v>L-42</v>
          </cell>
          <cell r="C996" t="str">
            <v>BAZIC 12" X 16" Tow Away Sign</v>
          </cell>
          <cell r="D996" t="str">
            <v>SIGNAGE</v>
          </cell>
          <cell r="E996" t="str">
            <v>CHINA</v>
          </cell>
          <cell r="F996">
            <v>1047</v>
          </cell>
          <cell r="G996" t="str">
            <v>=HYPERLINK("http://www.bangkit.com/images/L-42.jpg","CLICK HERE")</v>
          </cell>
          <cell r="H996">
            <v>1.99</v>
          </cell>
          <cell r="I996">
            <v>1.79</v>
          </cell>
          <cell r="J996">
            <v>0.8</v>
          </cell>
          <cell r="K996">
            <v>0.59</v>
          </cell>
          <cell r="L996">
            <v>0.49</v>
          </cell>
          <cell r="M996">
            <v>0.39</v>
          </cell>
          <cell r="N996">
            <v>0.28999999999999998</v>
          </cell>
          <cell r="O996" t="str">
            <v>CS-360-24-1</v>
          </cell>
          <cell r="P996">
            <v>56</v>
          </cell>
          <cell r="Q996">
            <v>360</v>
          </cell>
          <cell r="R996">
            <v>16.75</v>
          </cell>
          <cell r="S996">
            <v>13.25</v>
          </cell>
          <cell r="T996">
            <v>6.75</v>
          </cell>
          <cell r="U996" t="str">
            <v>0.866940</v>
          </cell>
          <cell r="V996">
            <v>38.479999999999997</v>
          </cell>
          <cell r="W996" t="str">
            <v>20764608043749</v>
          </cell>
          <cell r="X996">
            <v>24</v>
          </cell>
        </row>
        <row r="997">
          <cell r="B997" t="str">
            <v>L-45</v>
          </cell>
          <cell r="C997" t="str">
            <v>OFFER ITEM #S-45</v>
          </cell>
          <cell r="D997" t="str">
            <v>DISCONTINUE</v>
          </cell>
          <cell r="E997" t="str">
            <v>CHINA</v>
          </cell>
          <cell r="F997">
            <v>0</v>
          </cell>
          <cell r="G997" t="str">
            <v>=HYPERLINK("http://www.bangkit.com/images/S-45.jpg","CLICK HERE")</v>
          </cell>
          <cell r="H997">
            <v>1.49</v>
          </cell>
          <cell r="I997">
            <v>1.29</v>
          </cell>
          <cell r="J997">
            <v>0.8</v>
          </cell>
          <cell r="K997">
            <v>0.59</v>
          </cell>
          <cell r="L997">
            <v>0.49</v>
          </cell>
          <cell r="M997">
            <v>0.39</v>
          </cell>
          <cell r="N997">
            <v>0.28999999999999998</v>
          </cell>
          <cell r="O997" t="str">
            <v>CS-360-24-1</v>
          </cell>
          <cell r="P997">
            <v>105</v>
          </cell>
          <cell r="Q997">
            <v>360</v>
          </cell>
          <cell r="R997">
            <v>16.5</v>
          </cell>
          <cell r="S997">
            <v>13</v>
          </cell>
          <cell r="T997">
            <v>7</v>
          </cell>
          <cell r="U997" t="str">
            <v>0.868920</v>
          </cell>
          <cell r="V997">
            <v>39.159999999999997</v>
          </cell>
          <cell r="W997" t="str">
            <v>20764608043756</v>
          </cell>
          <cell r="X997">
            <v>24</v>
          </cell>
        </row>
        <row r="998">
          <cell r="B998" t="str">
            <v>L-46</v>
          </cell>
          <cell r="C998" t="str">
            <v>BAZIC 12" X 16" Se Renta Sign</v>
          </cell>
          <cell r="D998" t="str">
            <v>SIGNAGE</v>
          </cell>
          <cell r="E998" t="str">
            <v>CHINA</v>
          </cell>
          <cell r="F998">
            <v>2713</v>
          </cell>
          <cell r="G998" t="str">
            <v>=HYPERLINK("http://www.bangkit.com/images/L-46.jpg","CLICK HERE")</v>
          </cell>
          <cell r="H998">
            <v>1.99</v>
          </cell>
          <cell r="I998">
            <v>1.79</v>
          </cell>
          <cell r="J998">
            <v>0.8</v>
          </cell>
          <cell r="K998">
            <v>0.59</v>
          </cell>
          <cell r="L998">
            <v>0.49</v>
          </cell>
          <cell r="M998">
            <v>0.39</v>
          </cell>
          <cell r="N998">
            <v>0.28999999999999998</v>
          </cell>
          <cell r="O998" t="str">
            <v>CS-360-24-1</v>
          </cell>
          <cell r="P998">
            <v>56</v>
          </cell>
          <cell r="Q998">
            <v>360</v>
          </cell>
          <cell r="R998">
            <v>16.75</v>
          </cell>
          <cell r="S998">
            <v>13</v>
          </cell>
          <cell r="T998">
            <v>6.5</v>
          </cell>
          <cell r="U998" t="str">
            <v>0.819080</v>
          </cell>
          <cell r="V998">
            <v>37.26</v>
          </cell>
          <cell r="W998" t="str">
            <v>20764608043763</v>
          </cell>
          <cell r="X998">
            <v>24</v>
          </cell>
        </row>
        <row r="999">
          <cell r="B999" t="str">
            <v>L-5</v>
          </cell>
          <cell r="C999" t="str">
            <v>OFFER ITEM #L-4</v>
          </cell>
          <cell r="D999" t="str">
            <v>DISCONTINUE</v>
          </cell>
          <cell r="E999" t="str">
            <v>CHINA</v>
          </cell>
          <cell r="F999">
            <v>0</v>
          </cell>
          <cell r="G999" t="str">
            <v>=HYPERLINK("http://www.bangkit.com/images/S-5.jpg","CLICK HERE")</v>
          </cell>
          <cell r="H999">
            <v>1.49</v>
          </cell>
          <cell r="I999">
            <v>1.29</v>
          </cell>
          <cell r="J999">
            <v>0.8</v>
          </cell>
          <cell r="K999">
            <v>0.59</v>
          </cell>
          <cell r="L999">
            <v>0.49</v>
          </cell>
          <cell r="M999">
            <v>0.39</v>
          </cell>
          <cell r="N999">
            <v>0.28999999999999998</v>
          </cell>
          <cell r="O999" t="str">
            <v>CS-360-24-1</v>
          </cell>
          <cell r="P999">
            <v>56</v>
          </cell>
          <cell r="Q999">
            <v>360</v>
          </cell>
          <cell r="R999">
            <v>16.8</v>
          </cell>
          <cell r="S999">
            <v>13</v>
          </cell>
          <cell r="T999">
            <v>6.7</v>
          </cell>
          <cell r="U999" t="str">
            <v>0.846810</v>
          </cell>
          <cell r="V999">
            <v>38.32</v>
          </cell>
          <cell r="W999" t="str">
            <v>20764608043565</v>
          </cell>
          <cell r="X999">
            <v>24</v>
          </cell>
        </row>
        <row r="1000">
          <cell r="B1000" t="str">
            <v>L-50</v>
          </cell>
          <cell r="C1000" t="str">
            <v>BAZIC 12" X 16" Abierto Sign w/ Cerrado Sign on Back</v>
          </cell>
          <cell r="D1000" t="str">
            <v>SIGNAGE</v>
          </cell>
          <cell r="E1000" t="str">
            <v>CHINA</v>
          </cell>
          <cell r="F1000">
            <v>1531</v>
          </cell>
          <cell r="G1000" t="str">
            <v>=HYPERLINK("http://www.bangkit.com/images/L-50.jpg","CLICK HERE")</v>
          </cell>
          <cell r="H1000">
            <v>1.99</v>
          </cell>
          <cell r="I1000">
            <v>1.79</v>
          </cell>
          <cell r="J1000">
            <v>0.9</v>
          </cell>
          <cell r="K1000">
            <v>0.69</v>
          </cell>
          <cell r="L1000">
            <v>0.55000000000000004</v>
          </cell>
          <cell r="M1000">
            <v>0.45</v>
          </cell>
          <cell r="N1000">
            <v>0.35</v>
          </cell>
          <cell r="O1000" t="str">
            <v>CS-360-24-1</v>
          </cell>
          <cell r="P1000">
            <v>56</v>
          </cell>
          <cell r="Q1000">
            <v>360</v>
          </cell>
          <cell r="R1000">
            <v>16.75</v>
          </cell>
          <cell r="S1000">
            <v>13.25</v>
          </cell>
          <cell r="T1000">
            <v>8</v>
          </cell>
          <cell r="U1000" t="str">
            <v>1.027490</v>
          </cell>
          <cell r="V1000">
            <v>47.14</v>
          </cell>
          <cell r="W1000" t="str">
            <v>20764608043770</v>
          </cell>
          <cell r="X1000">
            <v>24</v>
          </cell>
        </row>
        <row r="1001">
          <cell r="B1001" t="str">
            <v>L-52</v>
          </cell>
          <cell r="C1001" t="str">
            <v>OFFER ITEM #S-52</v>
          </cell>
          <cell r="D1001" t="str">
            <v>DISCONTINUE</v>
          </cell>
          <cell r="E1001" t="str">
            <v>CHINA</v>
          </cell>
          <cell r="F1001">
            <v>0</v>
          </cell>
          <cell r="G1001" t="str">
            <v>=HYPERLINK("http://www.bangkit.com/images/S-52.jpg","CLICK HERE")</v>
          </cell>
          <cell r="H1001">
            <v>1.99</v>
          </cell>
          <cell r="I1001">
            <v>1.79</v>
          </cell>
          <cell r="J1001">
            <v>0.8</v>
          </cell>
          <cell r="K1001">
            <v>0.59</v>
          </cell>
          <cell r="L1001">
            <v>0.49</v>
          </cell>
          <cell r="M1001">
            <v>0.39</v>
          </cell>
          <cell r="N1001">
            <v>0.28999999999999998</v>
          </cell>
          <cell r="O1001" t="str">
            <v>CS-360-24-1</v>
          </cell>
          <cell r="P1001">
            <v>105</v>
          </cell>
          <cell r="Q1001">
            <v>360</v>
          </cell>
          <cell r="R1001">
            <v>16.5</v>
          </cell>
          <cell r="S1001">
            <v>13</v>
          </cell>
          <cell r="T1001">
            <v>7</v>
          </cell>
          <cell r="U1001" t="str">
            <v>0.868920</v>
          </cell>
          <cell r="V1001">
            <v>38.5</v>
          </cell>
          <cell r="W1001" t="str">
            <v>20764608043787</v>
          </cell>
          <cell r="X1001">
            <v>24</v>
          </cell>
        </row>
        <row r="1002">
          <cell r="B1002" t="str">
            <v>L-53</v>
          </cell>
          <cell r="C1002" t="str">
            <v>OFFER ITEM #S-53</v>
          </cell>
          <cell r="D1002" t="str">
            <v>DISCONTINUE</v>
          </cell>
          <cell r="E1002" t="str">
            <v>CHINA</v>
          </cell>
          <cell r="F1002">
            <v>0</v>
          </cell>
          <cell r="G1002" t="str">
            <v>=HYPERLINK("http://www.bangkit.com/images/L-53.jpg","CLICK HERE")</v>
          </cell>
          <cell r="H1002">
            <v>1.99</v>
          </cell>
          <cell r="I1002">
            <v>1.79</v>
          </cell>
          <cell r="J1002">
            <v>0.8</v>
          </cell>
          <cell r="K1002">
            <v>0.59</v>
          </cell>
          <cell r="L1002">
            <v>0.49</v>
          </cell>
          <cell r="M1002">
            <v>0.39</v>
          </cell>
          <cell r="N1002">
            <v>0.28999999999999998</v>
          </cell>
          <cell r="O1002" t="str">
            <v>CS-360-24-1</v>
          </cell>
          <cell r="P1002">
            <v>120</v>
          </cell>
          <cell r="Q1002">
            <v>360</v>
          </cell>
          <cell r="R1002">
            <v>16.5</v>
          </cell>
          <cell r="S1002">
            <v>13</v>
          </cell>
          <cell r="T1002">
            <v>7</v>
          </cell>
          <cell r="U1002" t="str">
            <v>0.868920</v>
          </cell>
          <cell r="V1002">
            <v>38.5</v>
          </cell>
          <cell r="W1002" t="str">
            <v>20764608043794</v>
          </cell>
          <cell r="X1002">
            <v>24</v>
          </cell>
        </row>
        <row r="1003">
          <cell r="B1003" t="str">
            <v>L-55</v>
          </cell>
          <cell r="C1003" t="str">
            <v>BAZIC 12" X 16" Security Notice Sign</v>
          </cell>
          <cell r="D1003" t="str">
            <v>SIGNAGE</v>
          </cell>
          <cell r="E1003" t="str">
            <v>CHINA</v>
          </cell>
          <cell r="F1003">
            <v>2519</v>
          </cell>
          <cell r="G1003" t="str">
            <v>=HYPERLINK("http://www.bangkit.com/images/L-55.jpg","CLICK HERE")</v>
          </cell>
          <cell r="H1003">
            <v>1.99</v>
          </cell>
          <cell r="I1003">
            <v>1.79</v>
          </cell>
          <cell r="J1003">
            <v>0.8</v>
          </cell>
          <cell r="K1003">
            <v>0.59</v>
          </cell>
          <cell r="L1003">
            <v>0.49</v>
          </cell>
          <cell r="M1003">
            <v>0.39</v>
          </cell>
          <cell r="N1003">
            <v>0.28999999999999998</v>
          </cell>
          <cell r="O1003" t="str">
            <v>CS-360-24-1</v>
          </cell>
          <cell r="P1003">
            <v>56</v>
          </cell>
          <cell r="Q1003">
            <v>360</v>
          </cell>
          <cell r="R1003">
            <v>16.75</v>
          </cell>
          <cell r="S1003">
            <v>13</v>
          </cell>
          <cell r="T1003">
            <v>6.75</v>
          </cell>
          <cell r="U1003" t="str">
            <v>0.850590</v>
          </cell>
          <cell r="V1003">
            <v>37.4</v>
          </cell>
          <cell r="W1003" t="str">
            <v>20764608043800</v>
          </cell>
          <cell r="X1003">
            <v>24</v>
          </cell>
        </row>
        <row r="1004">
          <cell r="B1004" t="str">
            <v>L-9</v>
          </cell>
          <cell r="C1004" t="str">
            <v>BAZIC 12" X 16" For Lease Sign</v>
          </cell>
          <cell r="D1004" t="str">
            <v>SIGNAGE</v>
          </cell>
          <cell r="E1004" t="str">
            <v>CHINA</v>
          </cell>
          <cell r="F1004">
            <v>908</v>
          </cell>
          <cell r="G1004" t="str">
            <v>=HYPERLINK("http://www.bangkit.com/images/L-9.jpg","CLICK HERE")</v>
          </cell>
          <cell r="H1004">
            <v>1.99</v>
          </cell>
          <cell r="I1004">
            <v>1.79</v>
          </cell>
          <cell r="J1004">
            <v>0.8</v>
          </cell>
          <cell r="K1004">
            <v>0.59</v>
          </cell>
          <cell r="L1004">
            <v>0.49</v>
          </cell>
          <cell r="M1004">
            <v>0.39</v>
          </cell>
          <cell r="N1004">
            <v>0.28999999999999998</v>
          </cell>
          <cell r="O1004" t="str">
            <v>CS-360-24-1</v>
          </cell>
          <cell r="P1004">
            <v>56</v>
          </cell>
          <cell r="Q1004">
            <v>360</v>
          </cell>
          <cell r="R1004">
            <v>16.75</v>
          </cell>
          <cell r="S1004">
            <v>13</v>
          </cell>
          <cell r="T1004">
            <v>6.75</v>
          </cell>
          <cell r="U1004" t="str">
            <v>0.850590</v>
          </cell>
          <cell r="V1004">
            <v>36.92</v>
          </cell>
          <cell r="W1004" t="str">
            <v>20764608043572</v>
          </cell>
          <cell r="X1004">
            <v>24</v>
          </cell>
        </row>
        <row r="1005">
          <cell r="B1005" t="str">
            <v>S-1</v>
          </cell>
          <cell r="C1005" t="str">
            <v>BAZIC 9" X 12" For Sale Sign</v>
          </cell>
          <cell r="D1005" t="str">
            <v>SIGNAGE</v>
          </cell>
          <cell r="E1005" t="str">
            <v>CHINA</v>
          </cell>
          <cell r="F1005">
            <v>16493</v>
          </cell>
          <cell r="G1005" t="str">
            <v>=HYPERLINK("http://www.bangkit.com/images/S-1.jpg","CLICK HERE")</v>
          </cell>
          <cell r="H1005">
            <v>0.99</v>
          </cell>
          <cell r="I1005">
            <v>0.89</v>
          </cell>
          <cell r="J1005">
            <v>0.6</v>
          </cell>
          <cell r="K1005">
            <v>0.45</v>
          </cell>
          <cell r="L1005">
            <v>0.35</v>
          </cell>
          <cell r="M1005">
            <v>0.28999999999999998</v>
          </cell>
          <cell r="N1005">
            <v>0.19</v>
          </cell>
          <cell r="O1005" t="str">
            <v>CS-480-24-1</v>
          </cell>
          <cell r="P1005">
            <v>75</v>
          </cell>
          <cell r="Q1005">
            <v>480</v>
          </cell>
          <cell r="R1005">
            <v>12.75</v>
          </cell>
          <cell r="S1005">
            <v>9.75</v>
          </cell>
          <cell r="T1005">
            <v>8.75</v>
          </cell>
          <cell r="U1005" t="str">
            <v>0.629480</v>
          </cell>
          <cell r="V1005">
            <v>29.1</v>
          </cell>
          <cell r="W1005" t="str">
            <v>20764608043008</v>
          </cell>
          <cell r="X1005">
            <v>24</v>
          </cell>
        </row>
        <row r="1006">
          <cell r="B1006" t="str">
            <v>S-10</v>
          </cell>
          <cell r="C1006" t="str">
            <v>BAZIC 9" X 12" Beware of Dog Sign</v>
          </cell>
          <cell r="D1006" t="str">
            <v>SIGNAGE</v>
          </cell>
          <cell r="E1006" t="str">
            <v>CHINA</v>
          </cell>
          <cell r="F1006">
            <v>5075</v>
          </cell>
          <cell r="G1006" t="str">
            <v>=HYPERLINK("http://www.bangkit.com/images/S-10.jpg","CLICK HERE")</v>
          </cell>
          <cell r="H1006">
            <v>0.99</v>
          </cell>
          <cell r="I1006">
            <v>0.89</v>
          </cell>
          <cell r="J1006">
            <v>0.6</v>
          </cell>
          <cell r="K1006">
            <v>0.45</v>
          </cell>
          <cell r="L1006">
            <v>0.35</v>
          </cell>
          <cell r="M1006">
            <v>0.28999999999999998</v>
          </cell>
          <cell r="N1006">
            <v>0.19</v>
          </cell>
          <cell r="O1006" t="str">
            <v>CS-480-24-1</v>
          </cell>
          <cell r="P1006">
            <v>75</v>
          </cell>
          <cell r="Q1006">
            <v>480</v>
          </cell>
          <cell r="R1006">
            <v>12.75</v>
          </cell>
          <cell r="S1006">
            <v>10</v>
          </cell>
          <cell r="T1006">
            <v>8.75</v>
          </cell>
          <cell r="U1006" t="str">
            <v>0.645620</v>
          </cell>
          <cell r="V1006">
            <v>29.98</v>
          </cell>
          <cell r="W1006" t="str">
            <v>20764608043046</v>
          </cell>
          <cell r="X1006">
            <v>24</v>
          </cell>
        </row>
        <row r="1007">
          <cell r="B1007" t="str">
            <v>S-11</v>
          </cell>
          <cell r="C1007" t="str">
            <v>BAZIC 9" X 12" Never Mind The Dog Beware of Owner Sign</v>
          </cell>
          <cell r="D1007" t="str">
            <v>SIGNAGE</v>
          </cell>
          <cell r="E1007" t="str">
            <v>CHINA</v>
          </cell>
          <cell r="F1007">
            <v>3297</v>
          </cell>
          <cell r="G1007" t="str">
            <v>=HYPERLINK("http://www.bangkit.com/images/S-11.jpg","CLICK HERE")</v>
          </cell>
          <cell r="H1007">
            <v>0.99</v>
          </cell>
          <cell r="I1007">
            <v>0.89</v>
          </cell>
          <cell r="J1007">
            <v>0.6</v>
          </cell>
          <cell r="K1007">
            <v>0.45</v>
          </cell>
          <cell r="L1007">
            <v>0.35</v>
          </cell>
          <cell r="M1007">
            <v>0.28999999999999998</v>
          </cell>
          <cell r="N1007">
            <v>0.19</v>
          </cell>
          <cell r="O1007" t="str">
            <v>CS-480-24-1</v>
          </cell>
          <cell r="P1007">
            <v>75</v>
          </cell>
          <cell r="Q1007">
            <v>480</v>
          </cell>
          <cell r="R1007">
            <v>12.75</v>
          </cell>
          <cell r="S1007">
            <v>9.75</v>
          </cell>
          <cell r="T1007">
            <v>8.75</v>
          </cell>
          <cell r="U1007" t="str">
            <v>0.629480</v>
          </cell>
          <cell r="V1007">
            <v>29.56</v>
          </cell>
          <cell r="W1007" t="str">
            <v>20764608043145</v>
          </cell>
          <cell r="X1007">
            <v>24</v>
          </cell>
        </row>
        <row r="1008">
          <cell r="B1008" t="str">
            <v>S-12</v>
          </cell>
          <cell r="C1008" t="str">
            <v>BAZIC 9" X 12" Keep Out Sign</v>
          </cell>
          <cell r="D1008" t="str">
            <v>SIGNAGE</v>
          </cell>
          <cell r="E1008" t="str">
            <v>CHINA</v>
          </cell>
          <cell r="F1008">
            <v>965</v>
          </cell>
          <cell r="G1008" t="str">
            <v>=HYPERLINK("http://www.bangkit.com/images/S-12.jpg","CLICK HERE")</v>
          </cell>
          <cell r="H1008">
            <v>0.99</v>
          </cell>
          <cell r="I1008">
            <v>0.89</v>
          </cell>
          <cell r="J1008">
            <v>0.6</v>
          </cell>
          <cell r="K1008">
            <v>0.45</v>
          </cell>
          <cell r="L1008">
            <v>0.35</v>
          </cell>
          <cell r="M1008">
            <v>0.28999999999999998</v>
          </cell>
          <cell r="N1008">
            <v>0.19</v>
          </cell>
          <cell r="O1008" t="str">
            <v>CS-480-24-1</v>
          </cell>
          <cell r="P1008">
            <v>75</v>
          </cell>
          <cell r="Q1008">
            <v>480</v>
          </cell>
          <cell r="R1008">
            <v>12.75</v>
          </cell>
          <cell r="S1008">
            <v>10</v>
          </cell>
          <cell r="T1008">
            <v>8.75</v>
          </cell>
          <cell r="U1008" t="str">
            <v>0.645620</v>
          </cell>
          <cell r="V1008">
            <v>27.54</v>
          </cell>
          <cell r="W1008" t="str">
            <v>20764608043183</v>
          </cell>
          <cell r="X1008">
            <v>24</v>
          </cell>
        </row>
        <row r="1009">
          <cell r="B1009" t="str">
            <v>S-13</v>
          </cell>
          <cell r="C1009" t="str">
            <v>BAZIC 9" X 12" No Trespassing Sign</v>
          </cell>
          <cell r="D1009" t="str">
            <v>SIGNAGE</v>
          </cell>
          <cell r="E1009" t="str">
            <v>CHINA</v>
          </cell>
          <cell r="F1009">
            <v>1318</v>
          </cell>
          <cell r="G1009" t="str">
            <v>=HYPERLINK("http://www.bangkit.com/images/S-13.jpg","CLICK HERE")</v>
          </cell>
          <cell r="H1009">
            <v>0.99</v>
          </cell>
          <cell r="I1009">
            <v>0.89</v>
          </cell>
          <cell r="J1009">
            <v>0.6</v>
          </cell>
          <cell r="K1009">
            <v>0.45</v>
          </cell>
          <cell r="L1009">
            <v>0.35</v>
          </cell>
          <cell r="M1009">
            <v>0.28999999999999998</v>
          </cell>
          <cell r="N1009">
            <v>0.19</v>
          </cell>
          <cell r="O1009" t="str">
            <v>CS-480-24-1</v>
          </cell>
          <cell r="P1009">
            <v>75</v>
          </cell>
          <cell r="Q1009">
            <v>480</v>
          </cell>
          <cell r="R1009">
            <v>12.75</v>
          </cell>
          <cell r="S1009">
            <v>9.75</v>
          </cell>
          <cell r="T1009">
            <v>8.75</v>
          </cell>
          <cell r="U1009" t="str">
            <v>0.629480</v>
          </cell>
          <cell r="V1009">
            <v>29.54</v>
          </cell>
          <cell r="W1009" t="str">
            <v>20764608043053</v>
          </cell>
          <cell r="X1009">
            <v>24</v>
          </cell>
        </row>
        <row r="1010">
          <cell r="B1010" t="str">
            <v>S-14</v>
          </cell>
          <cell r="C1010" t="str">
            <v>BAZIC 9" X 12" No Parking Sign</v>
          </cell>
          <cell r="D1010" t="str">
            <v>SIGNAGE</v>
          </cell>
          <cell r="E1010" t="str">
            <v>CHINA</v>
          </cell>
          <cell r="F1010">
            <v>4358</v>
          </cell>
          <cell r="G1010" t="str">
            <v>=HYPERLINK("http://www.bangkit.com/images/S-14.jpg","CLICK HERE")</v>
          </cell>
          <cell r="H1010">
            <v>0.99</v>
          </cell>
          <cell r="I1010">
            <v>0.89</v>
          </cell>
          <cell r="J1010">
            <v>0.6</v>
          </cell>
          <cell r="K1010">
            <v>0.45</v>
          </cell>
          <cell r="L1010">
            <v>0.35</v>
          </cell>
          <cell r="M1010">
            <v>0.28999999999999998</v>
          </cell>
          <cell r="N1010">
            <v>0.19</v>
          </cell>
          <cell r="O1010" t="str">
            <v>CS-480-24-1</v>
          </cell>
          <cell r="P1010">
            <v>75</v>
          </cell>
          <cell r="Q1010">
            <v>480</v>
          </cell>
          <cell r="R1010">
            <v>12.75</v>
          </cell>
          <cell r="S1010">
            <v>10</v>
          </cell>
          <cell r="T1010">
            <v>8.75</v>
          </cell>
          <cell r="U1010" t="str">
            <v>0.645620</v>
          </cell>
          <cell r="V1010">
            <v>29.94</v>
          </cell>
          <cell r="W1010" t="str">
            <v>20764608043060</v>
          </cell>
          <cell r="X1010">
            <v>24</v>
          </cell>
        </row>
        <row r="1011">
          <cell r="B1011" t="str">
            <v>S-15</v>
          </cell>
          <cell r="C1011" t="str">
            <v>BAZIC 9" X 12" No Smoking Sign</v>
          </cell>
          <cell r="D1011" t="str">
            <v>SIGNAGE</v>
          </cell>
          <cell r="E1011" t="str">
            <v>CHINA</v>
          </cell>
          <cell r="F1011">
            <v>1348</v>
          </cell>
          <cell r="G1011" t="str">
            <v>=HYPERLINK("http://www.bangkit.com/images/S-15.jpg","CLICK HERE")</v>
          </cell>
          <cell r="H1011">
            <v>0.99</v>
          </cell>
          <cell r="I1011">
            <v>0.89</v>
          </cell>
          <cell r="J1011">
            <v>0.6</v>
          </cell>
          <cell r="K1011">
            <v>0.45</v>
          </cell>
          <cell r="L1011">
            <v>0.35</v>
          </cell>
          <cell r="M1011">
            <v>0.28999999999999998</v>
          </cell>
          <cell r="N1011">
            <v>0.19</v>
          </cell>
          <cell r="O1011" t="str">
            <v>CS-480-24-1</v>
          </cell>
          <cell r="P1011">
            <v>75</v>
          </cell>
          <cell r="Q1011">
            <v>480</v>
          </cell>
          <cell r="R1011">
            <v>12.75</v>
          </cell>
          <cell r="S1011">
            <v>9.75</v>
          </cell>
          <cell r="T1011">
            <v>8.75</v>
          </cell>
          <cell r="U1011" t="str">
            <v>0.629480</v>
          </cell>
          <cell r="V1011">
            <v>29.38</v>
          </cell>
          <cell r="W1011" t="str">
            <v>20764608043077</v>
          </cell>
          <cell r="X1011">
            <v>24</v>
          </cell>
        </row>
        <row r="1012">
          <cell r="B1012" t="str">
            <v>S-16</v>
          </cell>
          <cell r="C1012" t="str">
            <v>BAZIC 9" X 12" Yard Sale Sign</v>
          </cell>
          <cell r="D1012" t="str">
            <v>SIGNAGE</v>
          </cell>
          <cell r="E1012" t="str">
            <v>CHINA</v>
          </cell>
          <cell r="F1012">
            <v>2780</v>
          </cell>
          <cell r="G1012" t="str">
            <v>=HYPERLINK("http://www.bangkit.com/images/S-16.jpg","CLICK HERE")</v>
          </cell>
          <cell r="H1012">
            <v>0.99</v>
          </cell>
          <cell r="I1012">
            <v>0.89</v>
          </cell>
          <cell r="J1012">
            <v>0.6</v>
          </cell>
          <cell r="K1012">
            <v>0.45</v>
          </cell>
          <cell r="L1012">
            <v>0.35</v>
          </cell>
          <cell r="M1012">
            <v>0.28999999999999998</v>
          </cell>
          <cell r="N1012">
            <v>0.19</v>
          </cell>
          <cell r="O1012" t="str">
            <v>CS-480-24-1</v>
          </cell>
          <cell r="P1012">
            <v>75</v>
          </cell>
          <cell r="Q1012">
            <v>480</v>
          </cell>
          <cell r="R1012">
            <v>12.5</v>
          </cell>
          <cell r="S1012">
            <v>10</v>
          </cell>
          <cell r="T1012">
            <v>8.75</v>
          </cell>
          <cell r="U1012" t="str">
            <v>0.632960</v>
          </cell>
          <cell r="V1012">
            <v>27.14</v>
          </cell>
          <cell r="W1012" t="str">
            <v>20764608043084</v>
          </cell>
          <cell r="X1012">
            <v>24</v>
          </cell>
        </row>
        <row r="1013">
          <cell r="B1013" t="str">
            <v>S-17</v>
          </cell>
          <cell r="C1013" t="str">
            <v>BAZIC 9" X 12" Exit Sign</v>
          </cell>
          <cell r="D1013" t="str">
            <v>SIGNAGE</v>
          </cell>
          <cell r="E1013" t="str">
            <v>CHINA</v>
          </cell>
          <cell r="F1013">
            <v>2848</v>
          </cell>
          <cell r="G1013" t="str">
            <v>=HYPERLINK("http://www.bangkit.com/images/S-17.jpg","CLICK HERE")</v>
          </cell>
          <cell r="H1013">
            <v>0.99</v>
          </cell>
          <cell r="I1013">
            <v>0.89</v>
          </cell>
          <cell r="J1013">
            <v>0.6</v>
          </cell>
          <cell r="K1013">
            <v>0.45</v>
          </cell>
          <cell r="L1013">
            <v>0.35</v>
          </cell>
          <cell r="M1013">
            <v>0.28999999999999998</v>
          </cell>
          <cell r="N1013">
            <v>0.19</v>
          </cell>
          <cell r="O1013" t="str">
            <v>CS-480-24-1</v>
          </cell>
          <cell r="P1013">
            <v>75</v>
          </cell>
          <cell r="Q1013">
            <v>480</v>
          </cell>
          <cell r="R1013">
            <v>12.5</v>
          </cell>
          <cell r="S1013">
            <v>9.75</v>
          </cell>
          <cell r="T1013">
            <v>8.75</v>
          </cell>
          <cell r="U1013" t="str">
            <v>0.617130</v>
          </cell>
          <cell r="V1013">
            <v>26.98</v>
          </cell>
          <cell r="W1013" t="str">
            <v>20764608043190</v>
          </cell>
          <cell r="X1013">
            <v>24</v>
          </cell>
        </row>
        <row r="1014">
          <cell r="B1014" t="str">
            <v>S-19</v>
          </cell>
          <cell r="C1014" t="str">
            <v>BAZIC 9" X 12" Private Property No Trespassing Sign</v>
          </cell>
          <cell r="D1014" t="str">
            <v>SIGNAGE</v>
          </cell>
          <cell r="E1014" t="str">
            <v>CHINA</v>
          </cell>
          <cell r="F1014">
            <v>1319</v>
          </cell>
          <cell r="G1014" t="str">
            <v>=HYPERLINK("http://www.bangkit.com/images/S-19.jpg","CLICK HERE")</v>
          </cell>
          <cell r="H1014">
            <v>0.99</v>
          </cell>
          <cell r="I1014">
            <v>0.89</v>
          </cell>
          <cell r="J1014">
            <v>0.6</v>
          </cell>
          <cell r="K1014">
            <v>0.45</v>
          </cell>
          <cell r="L1014">
            <v>0.35</v>
          </cell>
          <cell r="M1014">
            <v>0.28999999999999998</v>
          </cell>
          <cell r="N1014">
            <v>0.19</v>
          </cell>
          <cell r="O1014" t="str">
            <v>CS-480-24-1</v>
          </cell>
          <cell r="P1014">
            <v>75</v>
          </cell>
          <cell r="Q1014">
            <v>480</v>
          </cell>
          <cell r="R1014">
            <v>12.75</v>
          </cell>
          <cell r="S1014">
            <v>9.75</v>
          </cell>
          <cell r="T1014">
            <v>8.75</v>
          </cell>
          <cell r="U1014" t="str">
            <v>0.629480</v>
          </cell>
          <cell r="V1014">
            <v>29.26</v>
          </cell>
          <cell r="W1014" t="str">
            <v>20764608043152</v>
          </cell>
          <cell r="X1014">
            <v>24</v>
          </cell>
        </row>
        <row r="1015">
          <cell r="B1015" t="str">
            <v>S-2</v>
          </cell>
          <cell r="C1015" t="str">
            <v>BAZIC 9" X 12" For Sale Sign (2-Line)</v>
          </cell>
          <cell r="D1015" t="str">
            <v>SIGNAGE</v>
          </cell>
          <cell r="E1015" t="str">
            <v>CHINA</v>
          </cell>
          <cell r="F1015">
            <v>1652</v>
          </cell>
          <cell r="G1015" t="str">
            <v>=HYPERLINK("http://www.bangkit.com/images/S-2.jpg","CLICK HERE")</v>
          </cell>
          <cell r="H1015">
            <v>0.99</v>
          </cell>
          <cell r="I1015">
            <v>0.89</v>
          </cell>
          <cell r="J1015">
            <v>0.6</v>
          </cell>
          <cell r="K1015">
            <v>0.45</v>
          </cell>
          <cell r="L1015">
            <v>0.35</v>
          </cell>
          <cell r="M1015">
            <v>0.28999999999999998</v>
          </cell>
          <cell r="N1015">
            <v>0.19</v>
          </cell>
          <cell r="O1015" t="str">
            <v>CS-480-24-1</v>
          </cell>
          <cell r="P1015">
            <v>75</v>
          </cell>
          <cell r="Q1015">
            <v>480</v>
          </cell>
          <cell r="R1015">
            <v>12.75</v>
          </cell>
          <cell r="S1015">
            <v>9.75</v>
          </cell>
          <cell r="T1015">
            <v>8.75</v>
          </cell>
          <cell r="U1015" t="str">
            <v>0.629480</v>
          </cell>
          <cell r="V1015">
            <v>29.14</v>
          </cell>
          <cell r="W1015" t="str">
            <v>20764608043015</v>
          </cell>
          <cell r="X1015">
            <v>24</v>
          </cell>
        </row>
        <row r="1016">
          <cell r="B1016" t="str">
            <v>S-20</v>
          </cell>
          <cell r="C1016" t="str">
            <v>BAZIC 9" X 12" Help Wanted Sign</v>
          </cell>
          <cell r="D1016" t="str">
            <v>SIGNAGE</v>
          </cell>
          <cell r="E1016" t="str">
            <v>CHINA</v>
          </cell>
          <cell r="F1016">
            <v>4139</v>
          </cell>
          <cell r="G1016" t="str">
            <v>=HYPERLINK("http://www.bangkit.com/images/S-20.jpg","CLICK HERE")</v>
          </cell>
          <cell r="H1016">
            <v>0.99</v>
          </cell>
          <cell r="I1016">
            <v>0.89</v>
          </cell>
          <cell r="J1016">
            <v>0.6</v>
          </cell>
          <cell r="K1016">
            <v>0.45</v>
          </cell>
          <cell r="L1016">
            <v>0.35</v>
          </cell>
          <cell r="M1016">
            <v>0.28999999999999998</v>
          </cell>
          <cell r="N1016">
            <v>0.19</v>
          </cell>
          <cell r="O1016" t="str">
            <v>CS-480-24-1</v>
          </cell>
          <cell r="P1016">
            <v>75</v>
          </cell>
          <cell r="Q1016">
            <v>480</v>
          </cell>
          <cell r="R1016">
            <v>12.75</v>
          </cell>
          <cell r="S1016">
            <v>10</v>
          </cell>
          <cell r="T1016">
            <v>9</v>
          </cell>
          <cell r="U1016" t="str">
            <v>0.664060</v>
          </cell>
          <cell r="V1016">
            <v>28.7</v>
          </cell>
          <cell r="W1016" t="str">
            <v>20764608043206</v>
          </cell>
          <cell r="X1016">
            <v>24</v>
          </cell>
        </row>
        <row r="1017">
          <cell r="B1017" t="str">
            <v>S-23</v>
          </cell>
          <cell r="C1017" t="str">
            <v>BAZIC 9" X 12" Business Hours Sign</v>
          </cell>
          <cell r="D1017" t="str">
            <v>SIGNAGE</v>
          </cell>
          <cell r="E1017" t="str">
            <v>CHINA</v>
          </cell>
          <cell r="F1017">
            <v>2098</v>
          </cell>
          <cell r="G1017" t="str">
            <v>=HYPERLINK("http://www.bangkit.com/images/S-23.jpg","CLICK HERE")</v>
          </cell>
          <cell r="H1017">
            <v>0.99</v>
          </cell>
          <cell r="I1017">
            <v>0.89</v>
          </cell>
          <cell r="J1017">
            <v>0.6</v>
          </cell>
          <cell r="K1017">
            <v>0.45</v>
          </cell>
          <cell r="L1017">
            <v>0.35</v>
          </cell>
          <cell r="M1017">
            <v>0.28999999999999998</v>
          </cell>
          <cell r="N1017">
            <v>0.19</v>
          </cell>
          <cell r="O1017" t="str">
            <v>CS-480-24-1</v>
          </cell>
          <cell r="P1017">
            <v>75</v>
          </cell>
          <cell r="Q1017">
            <v>480</v>
          </cell>
          <cell r="R1017">
            <v>12.75</v>
          </cell>
          <cell r="S1017">
            <v>10</v>
          </cell>
          <cell r="T1017">
            <v>8.75</v>
          </cell>
          <cell r="U1017" t="str">
            <v>0.645620</v>
          </cell>
          <cell r="V1017">
            <v>27.36</v>
          </cell>
          <cell r="W1017" t="str">
            <v>20764608043169</v>
          </cell>
          <cell r="X1017">
            <v>24</v>
          </cell>
        </row>
        <row r="1018">
          <cell r="B1018" t="str">
            <v>S-24</v>
          </cell>
          <cell r="C1018" t="str">
            <v>BAZIC 9" X 12" Open Sign w/ Closed Sign on Back</v>
          </cell>
          <cell r="D1018" t="str">
            <v>SIGNAGE</v>
          </cell>
          <cell r="E1018" t="str">
            <v>CHINA</v>
          </cell>
          <cell r="F1018">
            <v>960</v>
          </cell>
          <cell r="G1018" t="str">
            <v>=HYPERLINK("http://www.bangkit.com/images/S-24.jpg","CLICK HERE")</v>
          </cell>
          <cell r="H1018">
            <v>1.99</v>
          </cell>
          <cell r="I1018">
            <v>1.79</v>
          </cell>
          <cell r="J1018">
            <v>0.75</v>
          </cell>
          <cell r="K1018">
            <v>0.55000000000000004</v>
          </cell>
          <cell r="L1018">
            <v>0.45</v>
          </cell>
          <cell r="M1018">
            <v>0.35</v>
          </cell>
          <cell r="N1018">
            <v>0.25</v>
          </cell>
          <cell r="O1018" t="str">
            <v>CS-480-24-1</v>
          </cell>
          <cell r="P1018">
            <v>75</v>
          </cell>
          <cell r="Q1018">
            <v>480</v>
          </cell>
          <cell r="R1018">
            <v>12.75</v>
          </cell>
          <cell r="S1018">
            <v>10.5</v>
          </cell>
          <cell r="T1018">
            <v>10.25</v>
          </cell>
          <cell r="U1018" t="str">
            <v>0.794110</v>
          </cell>
          <cell r="V1018">
            <v>36.64</v>
          </cell>
          <cell r="W1018" t="str">
            <v>20764608043091</v>
          </cell>
          <cell r="X1018">
            <v>24</v>
          </cell>
        </row>
        <row r="1019">
          <cell r="B1019" t="str">
            <v>S-28</v>
          </cell>
          <cell r="C1019" t="str">
            <v>BAZIC 9" X 12" Emergency Exit Sign</v>
          </cell>
          <cell r="D1019" t="str">
            <v>SIGNAGE</v>
          </cell>
          <cell r="E1019" t="str">
            <v>CHINA</v>
          </cell>
          <cell r="F1019">
            <v>572</v>
          </cell>
          <cell r="G1019" t="str">
            <v>=HYPERLINK("http://www.bangkit.com/images/S-28.jpg","CLICK HERE")</v>
          </cell>
          <cell r="H1019">
            <v>0.99</v>
          </cell>
          <cell r="I1019">
            <v>0.89</v>
          </cell>
          <cell r="J1019">
            <v>0.6</v>
          </cell>
          <cell r="K1019">
            <v>0.45</v>
          </cell>
          <cell r="L1019">
            <v>0.35</v>
          </cell>
          <cell r="M1019">
            <v>0.28999999999999998</v>
          </cell>
          <cell r="N1019">
            <v>0.19</v>
          </cell>
          <cell r="O1019" t="str">
            <v>CS-480-24-1</v>
          </cell>
          <cell r="P1019">
            <v>75</v>
          </cell>
          <cell r="Q1019">
            <v>480</v>
          </cell>
          <cell r="R1019">
            <v>12.75</v>
          </cell>
          <cell r="S1019">
            <v>10</v>
          </cell>
          <cell r="T1019">
            <v>8.75</v>
          </cell>
          <cell r="U1019" t="str">
            <v>0.645620</v>
          </cell>
          <cell r="V1019">
            <v>30.32</v>
          </cell>
          <cell r="W1019" t="str">
            <v>20764608043213</v>
          </cell>
          <cell r="X1019">
            <v>24</v>
          </cell>
        </row>
        <row r="1020">
          <cell r="B1020" t="str">
            <v>S-29</v>
          </cell>
          <cell r="C1020" t="str">
            <v>BAZIC 9" X 12" Employees Only Sign</v>
          </cell>
          <cell r="D1020" t="str">
            <v>SIGNAGE</v>
          </cell>
          <cell r="E1020" t="str">
            <v>CHINA</v>
          </cell>
          <cell r="F1020">
            <v>1516</v>
          </cell>
          <cell r="G1020" t="str">
            <v>=HYPERLINK("http://www.bangkit.com/images/S-29.jpg","CLICK HERE")</v>
          </cell>
          <cell r="H1020">
            <v>0.99</v>
          </cell>
          <cell r="I1020">
            <v>0.89</v>
          </cell>
          <cell r="J1020">
            <v>0.6</v>
          </cell>
          <cell r="K1020">
            <v>0.45</v>
          </cell>
          <cell r="L1020">
            <v>0.35</v>
          </cell>
          <cell r="M1020">
            <v>0.28999999999999998</v>
          </cell>
          <cell r="N1020">
            <v>0.19</v>
          </cell>
          <cell r="O1020" t="str">
            <v>CS-480-24-1</v>
          </cell>
          <cell r="P1020">
            <v>75</v>
          </cell>
          <cell r="Q1020">
            <v>480</v>
          </cell>
          <cell r="R1020">
            <v>12.75</v>
          </cell>
          <cell r="S1020">
            <v>10</v>
          </cell>
          <cell r="T1020">
            <v>8.75</v>
          </cell>
          <cell r="U1020" t="str">
            <v>0.645620</v>
          </cell>
          <cell r="V1020">
            <v>28.5</v>
          </cell>
          <cell r="W1020" t="str">
            <v>20764608043220</v>
          </cell>
          <cell r="X1020">
            <v>24</v>
          </cell>
        </row>
        <row r="1021">
          <cell r="B1021" t="str">
            <v>S-3</v>
          </cell>
          <cell r="C1021" t="str">
            <v>BAZIC 9" X 12" Garage Sale Sign</v>
          </cell>
          <cell r="D1021" t="str">
            <v>SIGNAGE</v>
          </cell>
          <cell r="E1021" t="str">
            <v>CHINA</v>
          </cell>
          <cell r="F1021">
            <v>9572</v>
          </cell>
          <cell r="G1021" t="str">
            <v>=HYPERLINK("http://www.bangkit.com/images/S-3.jpg","CLICK HERE")</v>
          </cell>
          <cell r="H1021">
            <v>0.99</v>
          </cell>
          <cell r="I1021">
            <v>0.89</v>
          </cell>
          <cell r="J1021">
            <v>0.6</v>
          </cell>
          <cell r="K1021">
            <v>0.45</v>
          </cell>
          <cell r="L1021">
            <v>0.35</v>
          </cell>
          <cell r="M1021">
            <v>0.28999999999999998</v>
          </cell>
          <cell r="N1021">
            <v>0.19</v>
          </cell>
          <cell r="O1021" t="str">
            <v>CS-480-24-1</v>
          </cell>
          <cell r="P1021">
            <v>75</v>
          </cell>
          <cell r="Q1021">
            <v>480</v>
          </cell>
          <cell r="R1021">
            <v>12.75</v>
          </cell>
          <cell r="S1021">
            <v>9.75</v>
          </cell>
          <cell r="T1021">
            <v>8.75</v>
          </cell>
          <cell r="U1021" t="str">
            <v>0.629480</v>
          </cell>
          <cell r="V1021">
            <v>29.2</v>
          </cell>
          <cell r="W1021" t="str">
            <v>20764608043022</v>
          </cell>
          <cell r="X1021">
            <v>24</v>
          </cell>
        </row>
        <row r="1022">
          <cell r="B1022" t="str">
            <v>S-30</v>
          </cell>
          <cell r="C1022" t="str">
            <v>BAZIC 9" X 12" No Soliciting Sign</v>
          </cell>
          <cell r="D1022" t="str">
            <v>SIGNAGE</v>
          </cell>
          <cell r="E1022" t="str">
            <v>CHINA</v>
          </cell>
          <cell r="F1022">
            <v>1870</v>
          </cell>
          <cell r="G1022" t="str">
            <v>=HYPERLINK("http://www.bangkit.com/images/S-30.jpg","CLICK HERE")</v>
          </cell>
          <cell r="H1022">
            <v>0.99</v>
          </cell>
          <cell r="I1022">
            <v>0.89</v>
          </cell>
          <cell r="J1022">
            <v>0.6</v>
          </cell>
          <cell r="K1022">
            <v>0.45</v>
          </cell>
          <cell r="L1022">
            <v>0.35</v>
          </cell>
          <cell r="M1022">
            <v>0.28999999999999998</v>
          </cell>
          <cell r="N1022">
            <v>0.19</v>
          </cell>
          <cell r="O1022" t="str">
            <v>CS-480-24-1</v>
          </cell>
          <cell r="P1022">
            <v>75</v>
          </cell>
          <cell r="Q1022">
            <v>480</v>
          </cell>
          <cell r="R1022">
            <v>12.75</v>
          </cell>
          <cell r="S1022">
            <v>9.75</v>
          </cell>
          <cell r="T1022">
            <v>8.75</v>
          </cell>
          <cell r="U1022" t="str">
            <v>0.629480</v>
          </cell>
          <cell r="V1022">
            <v>27.32</v>
          </cell>
          <cell r="W1022" t="str">
            <v>20764608043237</v>
          </cell>
          <cell r="X1022">
            <v>24</v>
          </cell>
        </row>
        <row r="1023">
          <cell r="B1023" t="str">
            <v>S-31</v>
          </cell>
          <cell r="C1023" t="str">
            <v>BAZIC 9" X 12" Se Vende Sign</v>
          </cell>
          <cell r="D1023" t="str">
            <v>SIGNAGE</v>
          </cell>
          <cell r="E1023" t="str">
            <v>CHINA</v>
          </cell>
          <cell r="F1023">
            <v>4201</v>
          </cell>
          <cell r="G1023" t="str">
            <v>=HYPERLINK("http://www.bangkit.com/images/S-31.jpg","CLICK HERE")</v>
          </cell>
          <cell r="H1023">
            <v>0.99</v>
          </cell>
          <cell r="I1023">
            <v>0.89</v>
          </cell>
          <cell r="J1023">
            <v>0.6</v>
          </cell>
          <cell r="K1023">
            <v>0.45</v>
          </cell>
          <cell r="L1023">
            <v>0.35</v>
          </cell>
          <cell r="M1023">
            <v>0.28999999999999998</v>
          </cell>
          <cell r="N1023">
            <v>0.19</v>
          </cell>
          <cell r="O1023" t="str">
            <v>CS-480-24-1</v>
          </cell>
          <cell r="P1023">
            <v>75</v>
          </cell>
          <cell r="Q1023">
            <v>480</v>
          </cell>
          <cell r="R1023">
            <v>12.75</v>
          </cell>
          <cell r="S1023">
            <v>9.75</v>
          </cell>
          <cell r="T1023">
            <v>8.75</v>
          </cell>
          <cell r="U1023" t="str">
            <v>0.629480</v>
          </cell>
          <cell r="V1023">
            <v>29.68</v>
          </cell>
          <cell r="W1023" t="str">
            <v>20764608043107</v>
          </cell>
          <cell r="X1023">
            <v>24</v>
          </cell>
        </row>
        <row r="1024">
          <cell r="B1024" t="str">
            <v>S-32</v>
          </cell>
          <cell r="C1024" t="str">
            <v>BAZIC 9" X 12" No Fumar Sign</v>
          </cell>
          <cell r="D1024" t="str">
            <v>SIGNAGE</v>
          </cell>
          <cell r="E1024" t="str">
            <v>CHINA</v>
          </cell>
          <cell r="F1024">
            <v>883</v>
          </cell>
          <cell r="G1024" t="str">
            <v>=HYPERLINK("http://www.bangkit.com/images/S-32.jpg","CLICK HERE")</v>
          </cell>
          <cell r="H1024">
            <v>0.99</v>
          </cell>
          <cell r="I1024">
            <v>0.89</v>
          </cell>
          <cell r="J1024">
            <v>0.6</v>
          </cell>
          <cell r="K1024">
            <v>0.45</v>
          </cell>
          <cell r="L1024">
            <v>0.35</v>
          </cell>
          <cell r="M1024">
            <v>0.28999999999999998</v>
          </cell>
          <cell r="N1024">
            <v>0.19</v>
          </cell>
          <cell r="O1024" t="str">
            <v>CS-480-24-1</v>
          </cell>
          <cell r="P1024">
            <v>75</v>
          </cell>
          <cell r="Q1024">
            <v>480</v>
          </cell>
          <cell r="R1024">
            <v>12.75</v>
          </cell>
          <cell r="S1024">
            <v>10</v>
          </cell>
          <cell r="T1024">
            <v>8.75</v>
          </cell>
          <cell r="U1024" t="str">
            <v>0.645620</v>
          </cell>
          <cell r="V1024">
            <v>27.32</v>
          </cell>
          <cell r="W1024" t="str">
            <v>20764608043244</v>
          </cell>
          <cell r="X1024">
            <v>24</v>
          </cell>
        </row>
        <row r="1025">
          <cell r="B1025" t="str">
            <v>S-4</v>
          </cell>
          <cell r="C1025" t="str">
            <v>BAZIC 9" X 12" For Rent Sign</v>
          </cell>
          <cell r="D1025" t="str">
            <v>SIGNAGE</v>
          </cell>
          <cell r="E1025" t="str">
            <v>CHINA</v>
          </cell>
          <cell r="F1025">
            <v>709</v>
          </cell>
          <cell r="G1025" t="str">
            <v>=HYPERLINK("http://www.bangkit.com/images/S-4.jpg","CLICK HERE")</v>
          </cell>
          <cell r="H1025">
            <v>0.99</v>
          </cell>
          <cell r="I1025">
            <v>0.89</v>
          </cell>
          <cell r="J1025">
            <v>0.6</v>
          </cell>
          <cell r="K1025">
            <v>0.45</v>
          </cell>
          <cell r="L1025">
            <v>0.35</v>
          </cell>
          <cell r="M1025">
            <v>0.28999999999999998</v>
          </cell>
          <cell r="N1025">
            <v>0.19</v>
          </cell>
          <cell r="O1025" t="str">
            <v>CS-480-24-1</v>
          </cell>
          <cell r="P1025">
            <v>75</v>
          </cell>
          <cell r="Q1025">
            <v>480</v>
          </cell>
          <cell r="R1025">
            <v>12.75</v>
          </cell>
          <cell r="S1025">
            <v>9.75</v>
          </cell>
          <cell r="T1025">
            <v>8.75</v>
          </cell>
          <cell r="U1025" t="str">
            <v>0.629480</v>
          </cell>
          <cell r="V1025">
            <v>29.2</v>
          </cell>
          <cell r="W1025" t="str">
            <v>20764608043039</v>
          </cell>
          <cell r="X1025">
            <v>24</v>
          </cell>
        </row>
        <row r="1026">
          <cell r="B1026" t="str">
            <v>S-42</v>
          </cell>
          <cell r="C1026" t="str">
            <v>BAZIC 9" X 12" Tow Away Sign</v>
          </cell>
          <cell r="D1026" t="str">
            <v>SIGNAGE</v>
          </cell>
          <cell r="E1026" t="str">
            <v>CHINA</v>
          </cell>
          <cell r="F1026">
            <v>1592</v>
          </cell>
          <cell r="G1026" t="str">
            <v>=HYPERLINK("http://www.bangkit.com/images/S-42.jpg","CLICK HERE")</v>
          </cell>
          <cell r="H1026">
            <v>0.99</v>
          </cell>
          <cell r="I1026">
            <v>0.89</v>
          </cell>
          <cell r="J1026">
            <v>0.6</v>
          </cell>
          <cell r="K1026">
            <v>0.45</v>
          </cell>
          <cell r="L1026">
            <v>0.35</v>
          </cell>
          <cell r="M1026">
            <v>0.28999999999999998</v>
          </cell>
          <cell r="N1026">
            <v>0.19</v>
          </cell>
          <cell r="O1026" t="str">
            <v>CS-480-24-1</v>
          </cell>
          <cell r="P1026">
            <v>75</v>
          </cell>
          <cell r="Q1026">
            <v>480</v>
          </cell>
          <cell r="R1026">
            <v>12.75</v>
          </cell>
          <cell r="S1026">
            <v>10</v>
          </cell>
          <cell r="T1026">
            <v>8.75</v>
          </cell>
          <cell r="U1026" t="str">
            <v>0.645620</v>
          </cell>
          <cell r="V1026">
            <v>30.02</v>
          </cell>
          <cell r="W1026" t="str">
            <v>20764608043251</v>
          </cell>
          <cell r="X1026">
            <v>24</v>
          </cell>
        </row>
        <row r="1027">
          <cell r="B1027" t="str">
            <v>S-45</v>
          </cell>
          <cell r="C1027" t="str">
            <v>BAZIC 9" X 12" We Reserve The Right To Refuse Service To Anyone Sign</v>
          </cell>
          <cell r="D1027" t="str">
            <v>SIGNAGE</v>
          </cell>
          <cell r="E1027" t="str">
            <v>CHINA</v>
          </cell>
          <cell r="F1027">
            <v>421</v>
          </cell>
          <cell r="G1027" t="str">
            <v>=HYPERLINK("http://www.bangkit.com/images/S-45.jpg","CLICK HERE")</v>
          </cell>
          <cell r="H1027">
            <v>0.99</v>
          </cell>
          <cell r="I1027">
            <v>0.89</v>
          </cell>
          <cell r="J1027">
            <v>0.6</v>
          </cell>
          <cell r="K1027">
            <v>0.45</v>
          </cell>
          <cell r="L1027">
            <v>0.35</v>
          </cell>
          <cell r="M1027">
            <v>0.28999999999999998</v>
          </cell>
          <cell r="N1027">
            <v>0.19</v>
          </cell>
          <cell r="O1027" t="str">
            <v>CS-480-24-1</v>
          </cell>
          <cell r="P1027">
            <v>75</v>
          </cell>
          <cell r="Q1027">
            <v>480</v>
          </cell>
          <cell r="R1027">
            <v>12.75</v>
          </cell>
          <cell r="S1027">
            <v>10</v>
          </cell>
          <cell r="T1027">
            <v>8.75</v>
          </cell>
          <cell r="U1027" t="str">
            <v>0.645620</v>
          </cell>
          <cell r="V1027">
            <v>27.28</v>
          </cell>
          <cell r="W1027" t="str">
            <v>20764608043268</v>
          </cell>
          <cell r="X1027">
            <v>24</v>
          </cell>
        </row>
        <row r="1028">
          <cell r="B1028" t="str">
            <v>S-46</v>
          </cell>
          <cell r="C1028" t="str">
            <v>BAZIC 9" X 12" Se Renta Sign</v>
          </cell>
          <cell r="D1028" t="str">
            <v>SIGNAGE</v>
          </cell>
          <cell r="E1028" t="str">
            <v>CHINA</v>
          </cell>
          <cell r="F1028">
            <v>848</v>
          </cell>
          <cell r="G1028" t="str">
            <v>=HYPERLINK("http://www.bangkit.com/images/S-46.jpg","CLICK HERE")</v>
          </cell>
          <cell r="H1028">
            <v>0.99</v>
          </cell>
          <cell r="I1028">
            <v>0.89</v>
          </cell>
          <cell r="J1028">
            <v>0.6</v>
          </cell>
          <cell r="K1028">
            <v>0.45</v>
          </cell>
          <cell r="L1028">
            <v>0.35</v>
          </cell>
          <cell r="M1028">
            <v>0.28999999999999998</v>
          </cell>
          <cell r="N1028">
            <v>0.19</v>
          </cell>
          <cell r="O1028" t="str">
            <v>CS-480-24-1</v>
          </cell>
          <cell r="P1028">
            <v>75</v>
          </cell>
          <cell r="Q1028">
            <v>480</v>
          </cell>
          <cell r="R1028">
            <v>12.75</v>
          </cell>
          <cell r="S1028">
            <v>10</v>
          </cell>
          <cell r="T1028">
            <v>9</v>
          </cell>
          <cell r="U1028" t="str">
            <v>0.664060</v>
          </cell>
          <cell r="V1028">
            <v>27.74</v>
          </cell>
          <cell r="W1028" t="str">
            <v>20764608043114</v>
          </cell>
          <cell r="X1028">
            <v>24</v>
          </cell>
        </row>
        <row r="1029">
          <cell r="B1029" t="str">
            <v>S-5</v>
          </cell>
          <cell r="C1029" t="str">
            <v>KAPPA Unicorn World Coloring &amp; Activity Book</v>
          </cell>
          <cell r="D1029" t="str">
            <v>DISCONTINUE</v>
          </cell>
          <cell r="E1029" t="str">
            <v>CHINA</v>
          </cell>
          <cell r="F1029">
            <v>0</v>
          </cell>
          <cell r="G1029" t="str">
            <v>=HYPERLINK("http://www.bangkit.com/images/S-5.jpg","CLICK HERE")</v>
          </cell>
          <cell r="H1029">
            <v>0.99</v>
          </cell>
          <cell r="I1029">
            <v>0.79</v>
          </cell>
          <cell r="J1029">
            <v>0.6</v>
          </cell>
          <cell r="K1029">
            <v>0.45</v>
          </cell>
          <cell r="L1029">
            <v>0.35</v>
          </cell>
          <cell r="M1029">
            <v>0.28999999999999998</v>
          </cell>
          <cell r="N1029">
            <v>0.19</v>
          </cell>
          <cell r="O1029" t="str">
            <v>CS-480-24-1</v>
          </cell>
          <cell r="P1029">
            <v>75</v>
          </cell>
          <cell r="Q1029">
            <v>480</v>
          </cell>
          <cell r="R1029">
            <v>12.8</v>
          </cell>
          <cell r="S1029">
            <v>9.8000000000000007</v>
          </cell>
          <cell r="T1029">
            <v>8.6999999999999993</v>
          </cell>
          <cell r="U1029" t="str">
            <v>0.631560</v>
          </cell>
          <cell r="V1029">
            <v>29.26</v>
          </cell>
          <cell r="W1029" t="str">
            <v>20764608043176</v>
          </cell>
          <cell r="X1029">
            <v>24</v>
          </cell>
        </row>
        <row r="1030">
          <cell r="B1030" t="str">
            <v>S-50</v>
          </cell>
          <cell r="C1030" t="str">
            <v>BAZIC 9" X 12" Abierto Sign w/ Cerrado Sign on Back</v>
          </cell>
          <cell r="D1030" t="str">
            <v>SIGNAGE</v>
          </cell>
          <cell r="E1030" t="str">
            <v>CHINA</v>
          </cell>
          <cell r="F1030">
            <v>1643</v>
          </cell>
          <cell r="G1030" t="str">
            <v>=HYPERLINK("http://www.bangkit.com/images/S-50.jpg","CLICK HERE")</v>
          </cell>
          <cell r="H1030">
            <v>1.99</v>
          </cell>
          <cell r="I1030">
            <v>1.79</v>
          </cell>
          <cell r="J1030">
            <v>0.75</v>
          </cell>
          <cell r="K1030">
            <v>0.55000000000000004</v>
          </cell>
          <cell r="L1030">
            <v>0.45</v>
          </cell>
          <cell r="M1030">
            <v>0.35</v>
          </cell>
          <cell r="N1030">
            <v>0.25</v>
          </cell>
          <cell r="O1030" t="str">
            <v>CS-480-24-1</v>
          </cell>
          <cell r="P1030">
            <v>75</v>
          </cell>
          <cell r="Q1030">
            <v>480</v>
          </cell>
          <cell r="R1030">
            <v>12.75</v>
          </cell>
          <cell r="S1030">
            <v>10.5</v>
          </cell>
          <cell r="T1030">
            <v>10</v>
          </cell>
          <cell r="U1030" t="str">
            <v>0.774740</v>
          </cell>
          <cell r="V1030">
            <v>36.68</v>
          </cell>
          <cell r="W1030" t="str">
            <v>20764608043121</v>
          </cell>
          <cell r="X1030">
            <v>24</v>
          </cell>
        </row>
        <row r="1031">
          <cell r="B1031" t="str">
            <v>S-52</v>
          </cell>
          <cell r="C1031" t="str">
            <v>BAZIC 9" X 12" No Exchange No Refunds Sign</v>
          </cell>
          <cell r="D1031" t="str">
            <v>SIGNAGE</v>
          </cell>
          <cell r="E1031" t="str">
            <v>CHINA</v>
          </cell>
          <cell r="F1031">
            <v>639</v>
          </cell>
          <cell r="G1031" t="str">
            <v>=HYPERLINK("http://www.bangkit.com/images/S-52.jpg","CLICK HERE")</v>
          </cell>
          <cell r="H1031">
            <v>0.99</v>
          </cell>
          <cell r="I1031">
            <v>0.89</v>
          </cell>
          <cell r="J1031">
            <v>0.6</v>
          </cell>
          <cell r="K1031">
            <v>0.45</v>
          </cell>
          <cell r="L1031">
            <v>0.35</v>
          </cell>
          <cell r="M1031">
            <v>0.28999999999999998</v>
          </cell>
          <cell r="N1031">
            <v>0.19</v>
          </cell>
          <cell r="O1031" t="str">
            <v>CS-480-24-1</v>
          </cell>
          <cell r="P1031">
            <v>75</v>
          </cell>
          <cell r="Q1031">
            <v>480</v>
          </cell>
          <cell r="R1031">
            <v>12.75</v>
          </cell>
          <cell r="S1031">
            <v>9.75</v>
          </cell>
          <cell r="T1031">
            <v>8.75</v>
          </cell>
          <cell r="U1031" t="str">
            <v>0.629480</v>
          </cell>
          <cell r="V1031">
            <v>29.56</v>
          </cell>
          <cell r="W1031" t="str">
            <v>20764608043275</v>
          </cell>
          <cell r="X1031">
            <v>24</v>
          </cell>
        </row>
        <row r="1032">
          <cell r="B1032" t="str">
            <v>S-53</v>
          </cell>
          <cell r="C1032" t="str">
            <v>BAZIC 9" X 12" No Intercambios No Se Devuelve El Dinero Sign</v>
          </cell>
          <cell r="D1032" t="str">
            <v>SIGNAGE</v>
          </cell>
          <cell r="E1032" t="str">
            <v>CHINA</v>
          </cell>
          <cell r="F1032">
            <v>1138</v>
          </cell>
          <cell r="G1032" t="str">
            <v>=HYPERLINK("http://www.bangkit.com/images/S-53.jpg","CLICK HERE")</v>
          </cell>
          <cell r="H1032">
            <v>0.99</v>
          </cell>
          <cell r="I1032">
            <v>0.89</v>
          </cell>
          <cell r="J1032">
            <v>0.6</v>
          </cell>
          <cell r="K1032">
            <v>0.45</v>
          </cell>
          <cell r="L1032">
            <v>0.35</v>
          </cell>
          <cell r="M1032">
            <v>0.28999999999999998</v>
          </cell>
          <cell r="N1032">
            <v>0.19</v>
          </cell>
          <cell r="O1032" t="str">
            <v>CS-480-24-1</v>
          </cell>
          <cell r="P1032">
            <v>75</v>
          </cell>
          <cell r="Q1032">
            <v>480</v>
          </cell>
          <cell r="R1032">
            <v>12.75</v>
          </cell>
          <cell r="S1032">
            <v>10</v>
          </cell>
          <cell r="T1032">
            <v>8.75</v>
          </cell>
          <cell r="U1032" t="str">
            <v>0.645620</v>
          </cell>
          <cell r="V1032">
            <v>29.72</v>
          </cell>
          <cell r="W1032" t="str">
            <v>20764608043282</v>
          </cell>
          <cell r="X1032">
            <v>24</v>
          </cell>
        </row>
        <row r="1033">
          <cell r="B1033" t="str">
            <v>S-55</v>
          </cell>
          <cell r="C1033" t="str">
            <v>BAZIC 9" x 12" Security Notice Sign</v>
          </cell>
          <cell r="D1033" t="str">
            <v>SIGNAGE</v>
          </cell>
          <cell r="E1033" t="str">
            <v>CHINA</v>
          </cell>
          <cell r="F1033">
            <v>1176</v>
          </cell>
          <cell r="G1033" t="str">
            <v>=HYPERLINK("http://www.bangkit.com/images/S-55.jpg","CLICK HERE")</v>
          </cell>
          <cell r="H1033">
            <v>0.99</v>
          </cell>
          <cell r="I1033">
            <v>0.89</v>
          </cell>
          <cell r="J1033">
            <v>0.6</v>
          </cell>
          <cell r="K1033">
            <v>0.45</v>
          </cell>
          <cell r="L1033">
            <v>0.35</v>
          </cell>
          <cell r="M1033">
            <v>0.28999999999999998</v>
          </cell>
          <cell r="N1033">
            <v>0.19</v>
          </cell>
          <cell r="O1033" t="str">
            <v>CS-480-24-1</v>
          </cell>
          <cell r="P1033">
            <v>75</v>
          </cell>
          <cell r="Q1033">
            <v>480</v>
          </cell>
          <cell r="R1033">
            <v>12.75</v>
          </cell>
          <cell r="S1033">
            <v>10</v>
          </cell>
          <cell r="T1033">
            <v>9</v>
          </cell>
          <cell r="U1033" t="str">
            <v>0.664060</v>
          </cell>
          <cell r="V1033">
            <v>29.94</v>
          </cell>
          <cell r="W1033" t="str">
            <v>20764608043299</v>
          </cell>
          <cell r="X1033">
            <v>24</v>
          </cell>
        </row>
        <row r="1034">
          <cell r="B1034" t="str">
            <v>S-9</v>
          </cell>
          <cell r="C1034" t="str">
            <v>BAZIC 9" X 12" For Lease Sign</v>
          </cell>
          <cell r="D1034" t="str">
            <v>SIGNAGE</v>
          </cell>
          <cell r="E1034" t="str">
            <v>CHINA</v>
          </cell>
          <cell r="F1034">
            <v>1401</v>
          </cell>
          <cell r="G1034" t="str">
            <v>=HYPERLINK("http://www.bangkit.com/images/S-9.jpg","CLICK HERE")</v>
          </cell>
          <cell r="H1034">
            <v>0.99</v>
          </cell>
          <cell r="I1034">
            <v>0.89</v>
          </cell>
          <cell r="J1034">
            <v>0.6</v>
          </cell>
          <cell r="K1034">
            <v>0.45</v>
          </cell>
          <cell r="L1034">
            <v>0.35</v>
          </cell>
          <cell r="M1034">
            <v>0.28999999999999998</v>
          </cell>
          <cell r="N1034">
            <v>0.19</v>
          </cell>
          <cell r="O1034" t="str">
            <v>CS-480-24-1</v>
          </cell>
          <cell r="P1034">
            <v>75</v>
          </cell>
          <cell r="Q1034">
            <v>480</v>
          </cell>
          <cell r="R1034">
            <v>12.5</v>
          </cell>
          <cell r="S1034">
            <v>9.75</v>
          </cell>
          <cell r="T1034">
            <v>8.75</v>
          </cell>
          <cell r="U1034" t="str">
            <v>0.617130</v>
          </cell>
          <cell r="V1034">
            <v>29.66</v>
          </cell>
          <cell r="W1034" t="str">
            <v>20764608043138</v>
          </cell>
          <cell r="X1034">
            <v>24</v>
          </cell>
        </row>
        <row r="1035">
          <cell r="B1035" t="str">
            <v>T640767</v>
          </cell>
          <cell r="C1035" t="str">
            <v>Treasury of Illustrated Classics Hardcover Storybooks</v>
          </cell>
          <cell r="D1035" t="str">
            <v>DISCONTINUE</v>
          </cell>
          <cell r="E1035" t="str">
            <v>CHINA</v>
          </cell>
          <cell r="F1035">
            <v>0</v>
          </cell>
          <cell r="G1035" t="str">
            <v>=HYPERLINK("http://www.bangkit.com/images/T640767.jpg","CLICK HERE")</v>
          </cell>
          <cell r="H1035">
            <v>2.99</v>
          </cell>
          <cell r="I1035">
            <v>2.79</v>
          </cell>
          <cell r="J1035">
            <v>1.3</v>
          </cell>
          <cell r="K1035">
            <v>1.3</v>
          </cell>
          <cell r="L1035">
            <v>1.3</v>
          </cell>
          <cell r="M1035">
            <v>1</v>
          </cell>
          <cell r="N1035">
            <v>0.8</v>
          </cell>
          <cell r="O1035" t="str">
            <v>CS-240-24-1</v>
          </cell>
          <cell r="P1035">
            <v>100</v>
          </cell>
          <cell r="Q1035">
            <v>240</v>
          </cell>
          <cell r="R1035">
            <v>15.75</v>
          </cell>
          <cell r="S1035">
            <v>11.42</v>
          </cell>
          <cell r="T1035">
            <v>9.84</v>
          </cell>
          <cell r="U1035" t="str">
            <v>1.024230</v>
          </cell>
          <cell r="V1035">
            <v>25.13</v>
          </cell>
          <cell r="W1035" t="str">
            <v>T640767-1</v>
          </cell>
          <cell r="X1035">
            <v>24</v>
          </cell>
        </row>
        <row r="1036">
          <cell r="B1036" t="str">
            <v>T640768</v>
          </cell>
          <cell r="C1036" t="str">
            <v>KAPPA Healthy Minds Words Finds Puzzle Book - Digest Size</v>
          </cell>
          <cell r="D1036" t="str">
            <v>DISCONTINUE</v>
          </cell>
          <cell r="E1036" t="str">
            <v>CHINA</v>
          </cell>
          <cell r="F1036">
            <v>0</v>
          </cell>
          <cell r="G1036" t="str">
            <v>=HYPERLINK("http://www.bangkit.com/images/T640768.jpg","CLICK HERE")</v>
          </cell>
          <cell r="H1036">
            <v>2.99</v>
          </cell>
          <cell r="I1036">
            <v>2.79</v>
          </cell>
          <cell r="J1036">
            <v>1.3</v>
          </cell>
          <cell r="K1036">
            <v>1.3</v>
          </cell>
          <cell r="L1036">
            <v>1.3</v>
          </cell>
          <cell r="M1036">
            <v>1</v>
          </cell>
          <cell r="N1036">
            <v>0.8</v>
          </cell>
          <cell r="O1036" t="str">
            <v>CS-240-24-1</v>
          </cell>
          <cell r="P1036">
            <v>180</v>
          </cell>
          <cell r="Q1036">
            <v>240</v>
          </cell>
          <cell r="R1036">
            <v>15.75</v>
          </cell>
          <cell r="S1036">
            <v>11.42</v>
          </cell>
          <cell r="T1036">
            <v>9.84</v>
          </cell>
          <cell r="U1036" t="str">
            <v>1.024230</v>
          </cell>
          <cell r="V1036">
            <v>25.13</v>
          </cell>
          <cell r="W1036" t="str">
            <v>T640768-1</v>
          </cell>
          <cell r="X1036">
            <v>24</v>
          </cell>
        </row>
        <row r="1037">
          <cell r="B1037" t="str">
            <v>T640769</v>
          </cell>
          <cell r="C1037" t="str">
            <v>BAZIC Car Series Assorted Sticker (80/Bag)</v>
          </cell>
          <cell r="D1037" t="str">
            <v>DISCONTINUE</v>
          </cell>
          <cell r="E1037" t="str">
            <v>CHINA</v>
          </cell>
          <cell r="F1037">
            <v>0</v>
          </cell>
          <cell r="G1037" t="str">
            <v>=HYPERLINK("http://www.bangkit.com/images/T640769.jpg","CLICK HERE")</v>
          </cell>
          <cell r="H1037">
            <v>2.99</v>
          </cell>
          <cell r="I1037">
            <v>2.79</v>
          </cell>
          <cell r="J1037">
            <v>1.3</v>
          </cell>
          <cell r="K1037">
            <v>1.3</v>
          </cell>
          <cell r="L1037">
            <v>1.3</v>
          </cell>
          <cell r="M1037">
            <v>1</v>
          </cell>
          <cell r="N1037">
            <v>0.8</v>
          </cell>
          <cell r="O1037" t="str">
            <v>CS-240-24-1</v>
          </cell>
          <cell r="P1037">
            <v>135</v>
          </cell>
          <cell r="Q1037">
            <v>240</v>
          </cell>
          <cell r="R1037">
            <v>15.75</v>
          </cell>
          <cell r="S1037">
            <v>11.42</v>
          </cell>
          <cell r="T1037">
            <v>9.84</v>
          </cell>
          <cell r="U1037" t="str">
            <v>1.024230</v>
          </cell>
          <cell r="V1037">
            <v>25.13</v>
          </cell>
          <cell r="W1037" t="str">
            <v>T640769-1</v>
          </cell>
          <cell r="X1037">
            <v>24</v>
          </cell>
        </row>
        <row r="1038">
          <cell r="B1038">
            <v>6718</v>
          </cell>
          <cell r="C1038" t="str">
            <v>BAZIC Animal Series Assorted Sticker (80/Bag)</v>
          </cell>
          <cell r="D1038" t="str">
            <v>DISCONTINUE</v>
          </cell>
          <cell r="E1038" t="str">
            <v>CHINA</v>
          </cell>
          <cell r="F1038">
            <v>0</v>
          </cell>
          <cell r="G1038" t="str">
            <v>=HYPERLINK("http://www.bangkit.com/images/6718.jpg","CLICK HERE")</v>
          </cell>
          <cell r="H1038">
            <v>1.99</v>
          </cell>
          <cell r="I1038">
            <v>1.79</v>
          </cell>
          <cell r="J1038">
            <v>0.9</v>
          </cell>
          <cell r="K1038">
            <v>0.9</v>
          </cell>
          <cell r="L1038">
            <v>0.9</v>
          </cell>
          <cell r="M1038">
            <v>0.69</v>
          </cell>
          <cell r="N1038">
            <v>0.59</v>
          </cell>
          <cell r="O1038" t="str">
            <v>CS-400-25-1</v>
          </cell>
          <cell r="P1038">
            <v>25</v>
          </cell>
          <cell r="Q1038">
            <v>400</v>
          </cell>
          <cell r="R1038">
            <v>20.47</v>
          </cell>
          <cell r="S1038">
            <v>17.72</v>
          </cell>
          <cell r="T1038">
            <v>16.54</v>
          </cell>
          <cell r="U1038" t="str">
            <v>3.471950</v>
          </cell>
          <cell r="V1038">
            <v>20.7</v>
          </cell>
          <cell r="W1038" t="str">
            <v>20764608067189</v>
          </cell>
          <cell r="X1038">
            <v>25</v>
          </cell>
        </row>
        <row r="1039">
          <cell r="B1039">
            <v>6723</v>
          </cell>
          <cell r="C1039" t="str">
            <v>BAZIC Dinosaur Series Assorted Sticker (80/Bag)</v>
          </cell>
          <cell r="D1039" t="str">
            <v>DISCONTINUE</v>
          </cell>
          <cell r="E1039" t="str">
            <v>CHINA</v>
          </cell>
          <cell r="F1039">
            <v>0</v>
          </cell>
          <cell r="G1039" t="str">
            <v>=HYPERLINK("http://www.bangkit.com/images/6723.jpg","CLICK HERE")</v>
          </cell>
          <cell r="H1039">
            <v>2.4900000000000002</v>
          </cell>
          <cell r="I1039">
            <v>1.99</v>
          </cell>
          <cell r="J1039">
            <v>1.6</v>
          </cell>
          <cell r="K1039">
            <v>1.2</v>
          </cell>
          <cell r="L1039">
            <v>0.95</v>
          </cell>
          <cell r="M1039">
            <v>0.79</v>
          </cell>
          <cell r="N1039">
            <v>0.69</v>
          </cell>
          <cell r="O1039" t="str">
            <v>CS-250-25-1</v>
          </cell>
          <cell r="P1039">
            <v>20</v>
          </cell>
          <cell r="Q1039">
            <v>250</v>
          </cell>
          <cell r="R1039">
            <v>23.23</v>
          </cell>
          <cell r="S1039">
            <v>17.329999999999998</v>
          </cell>
          <cell r="T1039">
            <v>15.36</v>
          </cell>
          <cell r="U1039" t="str">
            <v>3.578450</v>
          </cell>
          <cell r="V1039">
            <v>24.26</v>
          </cell>
          <cell r="W1039" t="str">
            <v>20764608067233</v>
          </cell>
          <cell r="X1039">
            <v>25</v>
          </cell>
        </row>
        <row r="1040">
          <cell r="B1040">
            <v>6727</v>
          </cell>
          <cell r="C1040" t="str">
            <v>BAZIC Princess Series Assorted Sticker (80/Bag)</v>
          </cell>
          <cell r="D1040" t="str">
            <v>DISCONTINUE</v>
          </cell>
          <cell r="E1040" t="str">
            <v>CHINA</v>
          </cell>
          <cell r="F1040">
            <v>0</v>
          </cell>
          <cell r="G1040" t="str">
            <v>=HYPERLINK("http://www.bangkit.com/images/6727.jpg","CLICK HERE")</v>
          </cell>
          <cell r="H1040">
            <v>1.99</v>
          </cell>
          <cell r="I1040">
            <v>1.79</v>
          </cell>
          <cell r="J1040">
            <v>1</v>
          </cell>
          <cell r="K1040">
            <v>1</v>
          </cell>
          <cell r="L1040">
            <v>1</v>
          </cell>
          <cell r="M1040">
            <v>0.69</v>
          </cell>
          <cell r="N1040">
            <v>0.59</v>
          </cell>
          <cell r="O1040" t="str">
            <v>CS-500-25-1</v>
          </cell>
          <cell r="P1040">
            <v>25</v>
          </cell>
          <cell r="Q1040">
            <v>500</v>
          </cell>
          <cell r="R1040">
            <v>23.23</v>
          </cell>
          <cell r="S1040">
            <v>17.329999999999998</v>
          </cell>
          <cell r="T1040">
            <v>15.36</v>
          </cell>
          <cell r="U1040" t="str">
            <v>3.578450</v>
          </cell>
          <cell r="V1040">
            <v>24.26</v>
          </cell>
          <cell r="W1040" t="str">
            <v>20764608067271</v>
          </cell>
          <cell r="X1040">
            <v>25</v>
          </cell>
        </row>
        <row r="1041">
          <cell r="B1041">
            <v>6731</v>
          </cell>
          <cell r="C1041" t="str">
            <v>BAZIC 48 Ct. Watercolor w/ Brush</v>
          </cell>
          <cell r="D1041" t="str">
            <v>DISCONTINUE</v>
          </cell>
          <cell r="E1041" t="str">
            <v>CHINA</v>
          </cell>
          <cell r="F1041">
            <v>0</v>
          </cell>
          <cell r="G1041" t="str">
            <v>=HYPERLINK("http://www.bangkit.com/images/6731.jpg","CLICK HERE")</v>
          </cell>
          <cell r="H1041">
            <v>1.99</v>
          </cell>
          <cell r="I1041">
            <v>1.79</v>
          </cell>
          <cell r="J1041">
            <v>1.3</v>
          </cell>
          <cell r="K1041">
            <v>1.3</v>
          </cell>
          <cell r="L1041">
            <v>1.3</v>
          </cell>
          <cell r="M1041">
            <v>1</v>
          </cell>
          <cell r="N1041">
            <v>0.8</v>
          </cell>
          <cell r="O1041" t="str">
            <v>CS-1000-25-1</v>
          </cell>
          <cell r="P1041">
            <v>20</v>
          </cell>
          <cell r="Q1041">
            <v>1000</v>
          </cell>
          <cell r="R1041">
            <v>23</v>
          </cell>
          <cell r="S1041">
            <v>20</v>
          </cell>
          <cell r="T1041">
            <v>12</v>
          </cell>
          <cell r="U1041" t="str">
            <v>3.194450</v>
          </cell>
          <cell r="V1041">
            <v>37</v>
          </cell>
          <cell r="W1041" t="str">
            <v>20764608067318</v>
          </cell>
          <cell r="X1041">
            <v>25</v>
          </cell>
        </row>
        <row r="1042">
          <cell r="B1042">
            <v>6737</v>
          </cell>
          <cell r="C1042" t="str">
            <v>KAPPA Easy To Read Word Finds - Digest Size</v>
          </cell>
          <cell r="D1042" t="str">
            <v>DISCONTINUE</v>
          </cell>
          <cell r="E1042" t="str">
            <v>CHINA</v>
          </cell>
          <cell r="F1042">
            <v>0</v>
          </cell>
          <cell r="G1042" t="str">
            <v>=HYPERLINK("http://www.bangkit.com/images/6737.jpg","CLICK HERE")</v>
          </cell>
          <cell r="H1042">
            <v>2.99</v>
          </cell>
          <cell r="I1042">
            <v>2.79</v>
          </cell>
          <cell r="J1042">
            <v>1.9</v>
          </cell>
          <cell r="K1042">
            <v>1.9</v>
          </cell>
          <cell r="L1042">
            <v>1.9</v>
          </cell>
          <cell r="M1042">
            <v>1.3</v>
          </cell>
          <cell r="N1042">
            <v>1</v>
          </cell>
          <cell r="O1042" t="str">
            <v>CS-1000-25-1</v>
          </cell>
          <cell r="P1042">
            <v>180</v>
          </cell>
          <cell r="Q1042">
            <v>1000</v>
          </cell>
          <cell r="R1042">
            <v>23</v>
          </cell>
          <cell r="S1042">
            <v>20</v>
          </cell>
          <cell r="T1042">
            <v>12</v>
          </cell>
          <cell r="U1042" t="str">
            <v>3.194450</v>
          </cell>
          <cell r="V1042">
            <v>37</v>
          </cell>
          <cell r="W1042" t="str">
            <v>20764608067370</v>
          </cell>
          <cell r="X1042">
            <v>25</v>
          </cell>
        </row>
        <row r="1043">
          <cell r="B1043">
            <v>6738</v>
          </cell>
          <cell r="C1043" t="str">
            <v>BAZIC 1/2" Burgundy 3-Ring View Binder w/ 2-Pockets</v>
          </cell>
          <cell r="D1043" t="str">
            <v>DISCONTINUE</v>
          </cell>
          <cell r="E1043" t="str">
            <v>CHINA</v>
          </cell>
          <cell r="F1043">
            <v>0</v>
          </cell>
          <cell r="G1043" t="str">
            <v>=HYPERLINK("http://www.bangkit.com/images/6738.jpg","CLICK HERE")</v>
          </cell>
          <cell r="H1043">
            <v>2.99</v>
          </cell>
          <cell r="I1043">
            <v>2.79</v>
          </cell>
          <cell r="J1043">
            <v>1.9</v>
          </cell>
          <cell r="K1043">
            <v>1.9</v>
          </cell>
          <cell r="L1043">
            <v>1.9</v>
          </cell>
          <cell r="M1043">
            <v>1.3</v>
          </cell>
          <cell r="N1043">
            <v>1</v>
          </cell>
          <cell r="O1043" t="str">
            <v>CS-1000-25-1</v>
          </cell>
          <cell r="P1043">
            <v>150</v>
          </cell>
          <cell r="Q1043">
            <v>1000</v>
          </cell>
          <cell r="R1043">
            <v>21.26</v>
          </cell>
          <cell r="S1043">
            <v>16.93</v>
          </cell>
          <cell r="T1043">
            <v>11.82</v>
          </cell>
          <cell r="U1043" t="str">
            <v>2.462030</v>
          </cell>
          <cell r="V1043">
            <v>35.299999999999997</v>
          </cell>
          <cell r="W1043" t="str">
            <v>20764608067387</v>
          </cell>
          <cell r="X1043">
            <v>25</v>
          </cell>
        </row>
        <row r="1044">
          <cell r="B1044">
            <v>6739</v>
          </cell>
          <cell r="C1044" t="str">
            <v>BAZIC 1/2" Grey 3-Ring View Binder w/ 2-Pockets</v>
          </cell>
          <cell r="D1044" t="str">
            <v>DISCONTINUE</v>
          </cell>
          <cell r="E1044" t="str">
            <v>CHINA</v>
          </cell>
          <cell r="F1044">
            <v>0</v>
          </cell>
          <cell r="G1044" t="str">
            <v>=HYPERLINK("http://www.bangkit.com/images/6731.jpg","CLICK HERE")</v>
          </cell>
          <cell r="H1044">
            <v>2.99</v>
          </cell>
          <cell r="I1044">
            <v>2.79</v>
          </cell>
          <cell r="J1044">
            <v>1.9</v>
          </cell>
          <cell r="K1044">
            <v>1.9</v>
          </cell>
          <cell r="L1044">
            <v>1.9</v>
          </cell>
          <cell r="M1044">
            <v>1.5</v>
          </cell>
          <cell r="N1044">
            <v>1.3</v>
          </cell>
          <cell r="O1044" t="str">
            <v>CS-1000-25-1</v>
          </cell>
          <cell r="P1044">
            <v>24</v>
          </cell>
          <cell r="Q1044">
            <v>1000</v>
          </cell>
          <cell r="R1044">
            <v>23</v>
          </cell>
          <cell r="S1044">
            <v>20</v>
          </cell>
          <cell r="T1044">
            <v>12</v>
          </cell>
          <cell r="U1044" t="str">
            <v>3.194450</v>
          </cell>
          <cell r="V1044">
            <v>37</v>
          </cell>
          <cell r="W1044" t="str">
            <v>20764608067394</v>
          </cell>
          <cell r="X1044">
            <v>25</v>
          </cell>
        </row>
        <row r="1045">
          <cell r="B1045" t="str">
            <v>RHHS100CP</v>
          </cell>
          <cell r="C1045" t="str">
            <v>BAZIC 1/2" Green 3-Ring View Binder w/ 2-Pockets</v>
          </cell>
          <cell r="D1045" t="str">
            <v>DISCONTINUE</v>
          </cell>
          <cell r="E1045" t="str">
            <v>CHINA</v>
          </cell>
          <cell r="F1045">
            <v>0</v>
          </cell>
          <cell r="G1045" t="str">
            <v>=HYPERLINK("http://www.bazicproducts.com/images/4102.jpg","CLICK HERE")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 t="str">
            <v>CS-100-25-1</v>
          </cell>
          <cell r="P1045">
            <v>150</v>
          </cell>
          <cell r="Q1045">
            <v>100</v>
          </cell>
          <cell r="R1045">
            <v>16.54</v>
          </cell>
          <cell r="S1045">
            <v>11.03</v>
          </cell>
          <cell r="T1045">
            <v>8.27</v>
          </cell>
          <cell r="U1045" t="str">
            <v>0.873120</v>
          </cell>
          <cell r="V1045">
            <v>29.11</v>
          </cell>
          <cell r="W1045" t="str">
            <v>20764608041028</v>
          </cell>
          <cell r="X1045">
            <v>25</v>
          </cell>
        </row>
        <row r="1046">
          <cell r="B1046">
            <v>2041</v>
          </cell>
          <cell r="C1046" t="str">
            <v>BAZIC 0.28 oz (8g) Glue Stick</v>
          </cell>
          <cell r="D1046" t="str">
            <v>ADHESIVE - SCHOOL</v>
          </cell>
          <cell r="E1046" t="str">
            <v>CHINA</v>
          </cell>
          <cell r="F1046">
            <v>119970</v>
          </cell>
          <cell r="G1046" t="str">
            <v>=HYPERLINK("http://www.bangkit.com/images/2041.jpg","CLICK HERE")</v>
          </cell>
          <cell r="H1046">
            <v>0.99</v>
          </cell>
          <cell r="I1046">
            <v>0.89</v>
          </cell>
          <cell r="J1046">
            <v>0.3</v>
          </cell>
          <cell r="K1046">
            <v>0.23</v>
          </cell>
          <cell r="L1046">
            <v>0.18</v>
          </cell>
          <cell r="M1046">
            <v>0.15</v>
          </cell>
          <cell r="N1046">
            <v>0.12</v>
          </cell>
          <cell r="O1046" t="str">
            <v>CS-600-30-1</v>
          </cell>
          <cell r="P1046">
            <v>48</v>
          </cell>
          <cell r="Q1046">
            <v>600</v>
          </cell>
          <cell r="R1046">
            <v>21.5</v>
          </cell>
          <cell r="S1046">
            <v>11</v>
          </cell>
          <cell r="T1046">
            <v>7.75</v>
          </cell>
          <cell r="U1046" t="str">
            <v>1.060690</v>
          </cell>
          <cell r="V1046">
            <v>26.78</v>
          </cell>
          <cell r="W1046" t="str">
            <v>20764608020412</v>
          </cell>
          <cell r="X1046">
            <v>30</v>
          </cell>
        </row>
        <row r="1047">
          <cell r="B1047">
            <v>6748</v>
          </cell>
          <cell r="C1047" t="str">
            <v>BAZIC 1/2" Lime Green 3-Ring View Binder w/ 2-Pockets</v>
          </cell>
          <cell r="D1047" t="str">
            <v>DISCONTINUE</v>
          </cell>
          <cell r="E1047" t="str">
            <v>CHINA</v>
          </cell>
          <cell r="F1047">
            <v>0</v>
          </cell>
          <cell r="G1047" t="str">
            <v>=HYPERLINK("http://www.bangkit.com/images/6748.jpg","CLICK HERE")</v>
          </cell>
          <cell r="H1047">
            <v>2.59</v>
          </cell>
          <cell r="I1047">
            <v>2.39</v>
          </cell>
          <cell r="J1047">
            <v>1</v>
          </cell>
          <cell r="K1047">
            <v>1</v>
          </cell>
          <cell r="L1047">
            <v>1</v>
          </cell>
          <cell r="M1047">
            <v>0.79</v>
          </cell>
          <cell r="N1047">
            <v>0.69</v>
          </cell>
          <cell r="O1047" t="str">
            <v>CS-600-30-1</v>
          </cell>
          <cell r="P1047">
            <v>150</v>
          </cell>
          <cell r="Q1047">
            <v>600</v>
          </cell>
          <cell r="R1047">
            <v>19.684999999999999</v>
          </cell>
          <cell r="S1047">
            <v>15.747999999999999</v>
          </cell>
          <cell r="T1047">
            <v>13.779500000000001</v>
          </cell>
          <cell r="U1047" t="str">
            <v>2.472010</v>
          </cell>
          <cell r="V1047">
            <v>16.8874</v>
          </cell>
          <cell r="W1047" t="str">
            <v>20764608067486</v>
          </cell>
          <cell r="X1047">
            <v>30</v>
          </cell>
        </row>
        <row r="1048">
          <cell r="B1048" t="str">
            <v>MSKS-01</v>
          </cell>
          <cell r="C1048" t="str">
            <v>BAZIC 1/2" Cyan 3-Ring View Binder w/ 2-Pockets</v>
          </cell>
          <cell r="D1048" t="str">
            <v>DISCONTINUE</v>
          </cell>
          <cell r="E1048" t="str">
            <v>CHINA</v>
          </cell>
          <cell r="F1048">
            <v>0</v>
          </cell>
          <cell r="G1048" t="str">
            <v>=HYPERLINK("http://www.bangkit.com/images/MSKS-01.jpg","CLICK HERE")</v>
          </cell>
          <cell r="H1048">
            <v>1.99</v>
          </cell>
          <cell r="I1048">
            <v>1.79</v>
          </cell>
          <cell r="J1048">
            <v>0.95</v>
          </cell>
          <cell r="K1048">
            <v>0.95</v>
          </cell>
          <cell r="L1048">
            <v>0.95</v>
          </cell>
          <cell r="M1048">
            <v>0.79</v>
          </cell>
          <cell r="N1048">
            <v>0.79</v>
          </cell>
          <cell r="O1048" t="str">
            <v>CS-450-30-1</v>
          </cell>
          <cell r="P1048">
            <v>150</v>
          </cell>
          <cell r="Q1048">
            <v>450</v>
          </cell>
          <cell r="R1048">
            <v>19.684999999999999</v>
          </cell>
          <cell r="S1048">
            <v>15.747999999999999</v>
          </cell>
          <cell r="T1048">
            <v>13.779500000000001</v>
          </cell>
          <cell r="U1048" t="str">
            <v>2.472010</v>
          </cell>
          <cell r="V1048">
            <v>32.40795</v>
          </cell>
          <cell r="W1048" t="str">
            <v>msks0101</v>
          </cell>
          <cell r="X1048">
            <v>30</v>
          </cell>
        </row>
        <row r="1049">
          <cell r="B1049" t="str">
            <v>MSKS-02</v>
          </cell>
          <cell r="C1049" t="str">
            <v>BAZIC 1/2" Fuchsia 3-Ring View Binder w/ 2-Pockets</v>
          </cell>
          <cell r="D1049" t="str">
            <v>DISCONTINUE</v>
          </cell>
          <cell r="E1049" t="str">
            <v>CHINA</v>
          </cell>
          <cell r="F1049">
            <v>0</v>
          </cell>
          <cell r="G1049" t="str">
            <v>=HYPERLINK("http://www.bangkit.com/images/MSKS-02.jpg","CLICK HERE")</v>
          </cell>
          <cell r="H1049">
            <v>1.99</v>
          </cell>
          <cell r="I1049">
            <v>1.79</v>
          </cell>
          <cell r="J1049">
            <v>0.95</v>
          </cell>
          <cell r="K1049">
            <v>0.95</v>
          </cell>
          <cell r="L1049">
            <v>0.95</v>
          </cell>
          <cell r="M1049">
            <v>0.79</v>
          </cell>
          <cell r="N1049">
            <v>0.79</v>
          </cell>
          <cell r="O1049" t="str">
            <v>CS-450-30-1</v>
          </cell>
          <cell r="P1049">
            <v>150</v>
          </cell>
          <cell r="Q1049">
            <v>450</v>
          </cell>
          <cell r="R1049">
            <v>19.690000000000001</v>
          </cell>
          <cell r="S1049">
            <v>15.75</v>
          </cell>
          <cell r="T1049">
            <v>13.78</v>
          </cell>
          <cell r="U1049" t="str">
            <v>2.473040</v>
          </cell>
          <cell r="V1049">
            <v>32.409999999999997</v>
          </cell>
          <cell r="W1049" t="str">
            <v>msks0201</v>
          </cell>
          <cell r="X1049">
            <v>30</v>
          </cell>
        </row>
        <row r="1050">
          <cell r="B1050" t="str">
            <v>MSKS-03</v>
          </cell>
          <cell r="C1050" t="str">
            <v>BAZIC 1/2" Purple 3-Ring View Binder w/ 2-Pockets</v>
          </cell>
          <cell r="D1050" t="str">
            <v>DISCONTINUE</v>
          </cell>
          <cell r="E1050" t="str">
            <v>CHINA</v>
          </cell>
          <cell r="F1050">
            <v>0</v>
          </cell>
          <cell r="G1050" t="str">
            <v>=HYPERLINK("http://www.bangkit.com/images/MSKS-03.jpg","CLICK HERE")</v>
          </cell>
          <cell r="H1050">
            <v>1.99</v>
          </cell>
          <cell r="I1050">
            <v>1.79</v>
          </cell>
          <cell r="J1050">
            <v>0.95</v>
          </cell>
          <cell r="K1050">
            <v>0.95</v>
          </cell>
          <cell r="L1050">
            <v>0.95</v>
          </cell>
          <cell r="M1050">
            <v>0.79</v>
          </cell>
          <cell r="N1050">
            <v>0.79</v>
          </cell>
          <cell r="O1050" t="str">
            <v>CS-450-30-1</v>
          </cell>
          <cell r="P1050">
            <v>150</v>
          </cell>
          <cell r="Q1050">
            <v>450</v>
          </cell>
          <cell r="R1050">
            <v>19.690000000000001</v>
          </cell>
          <cell r="S1050">
            <v>15.75</v>
          </cell>
          <cell r="T1050">
            <v>13.78</v>
          </cell>
          <cell r="U1050" t="str">
            <v>2.473040</v>
          </cell>
          <cell r="V1050">
            <v>32.409999999999997</v>
          </cell>
          <cell r="W1050" t="str">
            <v>msks0301</v>
          </cell>
          <cell r="X1050">
            <v>30</v>
          </cell>
        </row>
        <row r="1051">
          <cell r="B1051" t="str">
            <v>MSKS-05</v>
          </cell>
          <cell r="C1051" t="str">
            <v>TREE FREE (92) 8.5" X 11" White Copy Paper (10 Reams/Case)</v>
          </cell>
          <cell r="D1051" t="str">
            <v>DISCONTINUE</v>
          </cell>
          <cell r="E1051" t="str">
            <v>CHINA</v>
          </cell>
          <cell r="F1051">
            <v>0</v>
          </cell>
          <cell r="G1051" t="str">
            <v>=HYPERLINK("http://www.bangkit.com/images/MSKS-05.jpg","CLICK HERE")</v>
          </cell>
          <cell r="H1051">
            <v>1.99</v>
          </cell>
          <cell r="I1051">
            <v>1.79</v>
          </cell>
          <cell r="J1051">
            <v>0.95</v>
          </cell>
          <cell r="K1051">
            <v>0.95</v>
          </cell>
          <cell r="L1051">
            <v>0.95</v>
          </cell>
          <cell r="M1051">
            <v>0.79</v>
          </cell>
          <cell r="N1051">
            <v>0.79</v>
          </cell>
          <cell r="O1051" t="str">
            <v>CS-450-30-1</v>
          </cell>
          <cell r="P1051">
            <v>40</v>
          </cell>
          <cell r="Q1051">
            <v>450</v>
          </cell>
          <cell r="R1051">
            <v>19.690000000000001</v>
          </cell>
          <cell r="S1051">
            <v>15.75</v>
          </cell>
          <cell r="T1051">
            <v>13.78</v>
          </cell>
          <cell r="U1051" t="str">
            <v>2.473040</v>
          </cell>
          <cell r="V1051">
            <v>32.409999999999997</v>
          </cell>
          <cell r="W1051" t="str">
            <v>msks0501</v>
          </cell>
          <cell r="X1051">
            <v>30</v>
          </cell>
        </row>
        <row r="1052">
          <cell r="B1052" t="str">
            <v>MSKS-08</v>
          </cell>
          <cell r="C1052" t="str">
            <v>BAZIC 1" Burgundy 3-Ring View Binder w/ 2-Pockets</v>
          </cell>
          <cell r="D1052" t="str">
            <v>DISCONTINUE</v>
          </cell>
          <cell r="E1052" t="str">
            <v>CHINA</v>
          </cell>
          <cell r="F1052">
            <v>0</v>
          </cell>
          <cell r="G1052" t="str">
            <v>=HYPERLINK("http://www.bangkit.com/images/MSKS-08.jpg","CLICK HERE")</v>
          </cell>
          <cell r="H1052">
            <v>1.99</v>
          </cell>
          <cell r="I1052">
            <v>1.79</v>
          </cell>
          <cell r="J1052">
            <v>0.95</v>
          </cell>
          <cell r="K1052">
            <v>0.95</v>
          </cell>
          <cell r="L1052">
            <v>0.95</v>
          </cell>
          <cell r="M1052">
            <v>0.79</v>
          </cell>
          <cell r="N1052">
            <v>0.79</v>
          </cell>
          <cell r="O1052" t="str">
            <v>CS-450-30-1</v>
          </cell>
          <cell r="P1052">
            <v>126</v>
          </cell>
          <cell r="Q1052">
            <v>450</v>
          </cell>
          <cell r="R1052">
            <v>19.690000000000001</v>
          </cell>
          <cell r="S1052">
            <v>15.75</v>
          </cell>
          <cell r="T1052">
            <v>13.78</v>
          </cell>
          <cell r="U1052" t="str">
            <v>2.473040</v>
          </cell>
          <cell r="V1052">
            <v>32.409999999999997</v>
          </cell>
          <cell r="W1052" t="str">
            <v>msks0801</v>
          </cell>
          <cell r="X1052">
            <v>30</v>
          </cell>
        </row>
        <row r="1053">
          <cell r="B1053" t="str">
            <v>MSKS-09</v>
          </cell>
          <cell r="C1053" t="str">
            <v>BAZIC 1" Grey 3-Ring View Binder w/ 2-Pockets</v>
          </cell>
          <cell r="D1053" t="str">
            <v>DISCONTINUE</v>
          </cell>
          <cell r="E1053" t="str">
            <v>CHINA</v>
          </cell>
          <cell r="F1053">
            <v>0</v>
          </cell>
          <cell r="G1053" t="str">
            <v>=HYPERLINK("http://www.bangkit.com/images/MSKS-09.jpg","CLICK HERE")</v>
          </cell>
          <cell r="H1053">
            <v>1.99</v>
          </cell>
          <cell r="I1053">
            <v>1.79</v>
          </cell>
          <cell r="J1053">
            <v>0.95</v>
          </cell>
          <cell r="K1053">
            <v>0.95</v>
          </cell>
          <cell r="L1053">
            <v>0.95</v>
          </cell>
          <cell r="M1053">
            <v>0.79</v>
          </cell>
          <cell r="N1053">
            <v>0.79</v>
          </cell>
          <cell r="O1053" t="str">
            <v>CS-450-30-1</v>
          </cell>
          <cell r="P1053">
            <v>126</v>
          </cell>
          <cell r="Q1053">
            <v>450</v>
          </cell>
          <cell r="R1053">
            <v>19.690000000000001</v>
          </cell>
          <cell r="S1053">
            <v>15.75</v>
          </cell>
          <cell r="T1053">
            <v>13.78</v>
          </cell>
          <cell r="U1053" t="str">
            <v>2.473040</v>
          </cell>
          <cell r="V1053">
            <v>32.409999999999997</v>
          </cell>
          <cell r="W1053" t="str">
            <v>msks0901</v>
          </cell>
          <cell r="X1053">
            <v>30</v>
          </cell>
        </row>
        <row r="1054">
          <cell r="B1054" t="str">
            <v>MSKS-10</v>
          </cell>
          <cell r="C1054" t="str">
            <v>BAZIC 1" Green 3-Ring View Binder w/ 2-Pockets</v>
          </cell>
          <cell r="D1054" t="str">
            <v>DISCONTINUE</v>
          </cell>
          <cell r="E1054" t="str">
            <v>CHINA</v>
          </cell>
          <cell r="F1054">
            <v>0</v>
          </cell>
          <cell r="G1054" t="str">
            <v>=HYPERLINK("http://www.bangkit.com/images/MSKS-10.jpg","CLICK HERE")</v>
          </cell>
          <cell r="H1054">
            <v>1.99</v>
          </cell>
          <cell r="I1054">
            <v>1.79</v>
          </cell>
          <cell r="J1054">
            <v>0.95</v>
          </cell>
          <cell r="K1054">
            <v>0.95</v>
          </cell>
          <cell r="L1054">
            <v>0.95</v>
          </cell>
          <cell r="M1054">
            <v>0.79</v>
          </cell>
          <cell r="N1054">
            <v>0.79</v>
          </cell>
          <cell r="O1054" t="str">
            <v>CS-450-30-1</v>
          </cell>
          <cell r="P1054">
            <v>126</v>
          </cell>
          <cell r="Q1054">
            <v>450</v>
          </cell>
          <cell r="R1054">
            <v>19.690000000000001</v>
          </cell>
          <cell r="S1054">
            <v>15.75</v>
          </cell>
          <cell r="T1054">
            <v>13.78</v>
          </cell>
          <cell r="U1054" t="str">
            <v>2.473040</v>
          </cell>
          <cell r="V1054">
            <v>32.409999999999997</v>
          </cell>
          <cell r="W1054" t="str">
            <v>msks1001</v>
          </cell>
          <cell r="X1054">
            <v>30</v>
          </cell>
        </row>
        <row r="1055">
          <cell r="B1055" t="str">
            <v>MSKS-11</v>
          </cell>
          <cell r="C1055" t="str">
            <v>BAZIC 1" Red 3-Ring View Binder w/ 2-Pockets</v>
          </cell>
          <cell r="D1055" t="str">
            <v>DISCONTINUE</v>
          </cell>
          <cell r="E1055" t="str">
            <v>CHINA</v>
          </cell>
          <cell r="F1055">
            <v>0</v>
          </cell>
          <cell r="G1055" t="str">
            <v>=HYPERLINK("http://www.bangkit.com/images/MSKS-11.jpg","CLICK HERE")</v>
          </cell>
          <cell r="H1055">
            <v>1.99</v>
          </cell>
          <cell r="I1055">
            <v>1.79</v>
          </cell>
          <cell r="J1055">
            <v>0.95</v>
          </cell>
          <cell r="K1055">
            <v>0.95</v>
          </cell>
          <cell r="L1055">
            <v>0.95</v>
          </cell>
          <cell r="M1055">
            <v>0.79</v>
          </cell>
          <cell r="N1055">
            <v>0.79</v>
          </cell>
          <cell r="O1055" t="str">
            <v>CS-450-30-1</v>
          </cell>
          <cell r="P1055">
            <v>126</v>
          </cell>
          <cell r="Q1055">
            <v>450</v>
          </cell>
          <cell r="R1055">
            <v>19.690000000000001</v>
          </cell>
          <cell r="S1055">
            <v>15.75</v>
          </cell>
          <cell r="T1055">
            <v>13.78</v>
          </cell>
          <cell r="U1055" t="str">
            <v>2.473040</v>
          </cell>
          <cell r="V1055">
            <v>32.409999999999997</v>
          </cell>
          <cell r="W1055" t="str">
            <v>msks1101</v>
          </cell>
          <cell r="X1055">
            <v>30</v>
          </cell>
        </row>
        <row r="1056">
          <cell r="B1056" t="str">
            <v>MSKS-13</v>
          </cell>
          <cell r="C1056" t="str">
            <v>BAZIC 1" Lime Green 3-Ring View Binder w/ 2-Pockets</v>
          </cell>
          <cell r="D1056" t="str">
            <v>DISCONTINUE</v>
          </cell>
          <cell r="E1056" t="str">
            <v>CHINA</v>
          </cell>
          <cell r="F1056">
            <v>0</v>
          </cell>
          <cell r="G1056" t="str">
            <v>=HYPERLINK("http://www.bangkit.com/images/MSKS-13.jpg","CLICK HERE")</v>
          </cell>
          <cell r="H1056">
            <v>1.99</v>
          </cell>
          <cell r="I1056">
            <v>1.79</v>
          </cell>
          <cell r="J1056">
            <v>0.95</v>
          </cell>
          <cell r="K1056">
            <v>0.95</v>
          </cell>
          <cell r="L1056">
            <v>0.95</v>
          </cell>
          <cell r="M1056">
            <v>0.79</v>
          </cell>
          <cell r="N1056">
            <v>0.79</v>
          </cell>
          <cell r="O1056" t="str">
            <v>CS-450-30-1</v>
          </cell>
          <cell r="P1056">
            <v>126</v>
          </cell>
          <cell r="Q1056">
            <v>450</v>
          </cell>
          <cell r="R1056">
            <v>19.690000000000001</v>
          </cell>
          <cell r="S1056">
            <v>15.75</v>
          </cell>
          <cell r="T1056">
            <v>13.78</v>
          </cell>
          <cell r="U1056" t="str">
            <v>2.473040</v>
          </cell>
          <cell r="V1056">
            <v>32.409999999999997</v>
          </cell>
          <cell r="W1056" t="str">
            <v>msks1301</v>
          </cell>
          <cell r="X1056">
            <v>30</v>
          </cell>
        </row>
        <row r="1057">
          <cell r="B1057" t="str">
            <v>MSKS-14</v>
          </cell>
          <cell r="C1057" t="str">
            <v>BAZIC 1" Cyan 3-Ring View Binder w/ 2-Pockets</v>
          </cell>
          <cell r="D1057" t="str">
            <v>DISCONTINUE</v>
          </cell>
          <cell r="E1057" t="str">
            <v>CHINA</v>
          </cell>
          <cell r="F1057">
            <v>0</v>
          </cell>
          <cell r="G1057" t="str">
            <v>=HYPERLINK("http://www.bangkit.com/images/MSKS-14.jpg","CLICK HERE")</v>
          </cell>
          <cell r="H1057">
            <v>1.99</v>
          </cell>
          <cell r="I1057">
            <v>1.79</v>
          </cell>
          <cell r="J1057">
            <v>0.95</v>
          </cell>
          <cell r="K1057">
            <v>0.95</v>
          </cell>
          <cell r="L1057">
            <v>0.95</v>
          </cell>
          <cell r="M1057">
            <v>0.79</v>
          </cell>
          <cell r="N1057">
            <v>0.79</v>
          </cell>
          <cell r="O1057" t="str">
            <v>CS-450-30-1</v>
          </cell>
          <cell r="P1057">
            <v>126</v>
          </cell>
          <cell r="Q1057">
            <v>450</v>
          </cell>
          <cell r="R1057">
            <v>19.690000000000001</v>
          </cell>
          <cell r="S1057">
            <v>15.75</v>
          </cell>
          <cell r="T1057">
            <v>13.78</v>
          </cell>
          <cell r="U1057" t="str">
            <v>2.473040</v>
          </cell>
          <cell r="V1057">
            <v>32.409999999999997</v>
          </cell>
          <cell r="W1057" t="str">
            <v>msks1401</v>
          </cell>
          <cell r="X1057">
            <v>30</v>
          </cell>
        </row>
        <row r="1058">
          <cell r="B1058" t="str">
            <v>MSKS-16</v>
          </cell>
          <cell r="C1058" t="str">
            <v>BAZIC 1" Fuchsia 3-Ring View Binder w/ 2-Pockets</v>
          </cell>
          <cell r="D1058" t="str">
            <v>DISCONTINUE</v>
          </cell>
          <cell r="E1058" t="str">
            <v>CHINA</v>
          </cell>
          <cell r="F1058">
            <v>0</v>
          </cell>
          <cell r="G1058" t="str">
            <v>=HYPERLINK("http://www.bangkit.com/images/MSKS-16.jpg","CLICK HERE")</v>
          </cell>
          <cell r="H1058">
            <v>1.99</v>
          </cell>
          <cell r="I1058">
            <v>1.79</v>
          </cell>
          <cell r="J1058">
            <v>0.95</v>
          </cell>
          <cell r="K1058">
            <v>0.95</v>
          </cell>
          <cell r="L1058">
            <v>0.95</v>
          </cell>
          <cell r="M1058">
            <v>0.79</v>
          </cell>
          <cell r="N1058">
            <v>0.79</v>
          </cell>
          <cell r="O1058" t="str">
            <v>CS-450-30-1</v>
          </cell>
          <cell r="P1058">
            <v>126</v>
          </cell>
          <cell r="Q1058">
            <v>450</v>
          </cell>
          <cell r="R1058">
            <v>19.690000000000001</v>
          </cell>
          <cell r="S1058">
            <v>15.75</v>
          </cell>
          <cell r="T1058">
            <v>13.78</v>
          </cell>
          <cell r="U1058" t="str">
            <v>2.473040</v>
          </cell>
          <cell r="V1058">
            <v>32.409999999999997</v>
          </cell>
          <cell r="W1058" t="str">
            <v>msks1601</v>
          </cell>
          <cell r="X1058">
            <v>30</v>
          </cell>
        </row>
        <row r="1059">
          <cell r="B1059" t="str">
            <v>MSKS-17</v>
          </cell>
          <cell r="C1059" t="str">
            <v>BAZIC 1" Purple 3-Ring View Binder w/ 2-Pockets</v>
          </cell>
          <cell r="D1059" t="str">
            <v>DISCONTINUE</v>
          </cell>
          <cell r="E1059" t="str">
            <v>CHINA</v>
          </cell>
          <cell r="F1059">
            <v>0</v>
          </cell>
          <cell r="G1059" t="str">
            <v>=HYPERLINK("http://www.bangkit.com/images/MSKS-17.jpg","CLICK HERE")</v>
          </cell>
          <cell r="H1059">
            <v>1.99</v>
          </cell>
          <cell r="I1059">
            <v>1.79</v>
          </cell>
          <cell r="J1059">
            <v>0.95</v>
          </cell>
          <cell r="K1059">
            <v>0.95</v>
          </cell>
          <cell r="L1059">
            <v>0.95</v>
          </cell>
          <cell r="M1059">
            <v>0.79</v>
          </cell>
          <cell r="N1059">
            <v>0.79</v>
          </cell>
          <cell r="O1059" t="str">
            <v>CS-450-30-1</v>
          </cell>
          <cell r="P1059">
            <v>126</v>
          </cell>
          <cell r="Q1059">
            <v>450</v>
          </cell>
          <cell r="R1059">
            <v>19.690000000000001</v>
          </cell>
          <cell r="S1059">
            <v>15.75</v>
          </cell>
          <cell r="T1059">
            <v>13.78</v>
          </cell>
          <cell r="U1059" t="str">
            <v>2.473040</v>
          </cell>
          <cell r="V1059">
            <v>32.409999999999997</v>
          </cell>
          <cell r="W1059" t="str">
            <v>msks1701</v>
          </cell>
          <cell r="X1059">
            <v>30</v>
          </cell>
        </row>
        <row r="1060">
          <cell r="B1060" t="str">
            <v>MSKS-18</v>
          </cell>
          <cell r="C1060" t="str">
            <v>BAZIC 1.5" Burgundy 3-Ring View Binder w/ 2-Pockets</v>
          </cell>
          <cell r="D1060" t="str">
            <v>DISCONTINUE</v>
          </cell>
          <cell r="E1060" t="str">
            <v>CHINA</v>
          </cell>
          <cell r="F1060">
            <v>0</v>
          </cell>
          <cell r="G1060" t="str">
            <v>=HYPERLINK("http://www.bangkit.com/images/MSKS-18.jpg","CLICK HERE")</v>
          </cell>
          <cell r="H1060">
            <v>1.99</v>
          </cell>
          <cell r="I1060">
            <v>1.79</v>
          </cell>
          <cell r="J1060">
            <v>0.95</v>
          </cell>
          <cell r="K1060">
            <v>0.95</v>
          </cell>
          <cell r="L1060">
            <v>0.95</v>
          </cell>
          <cell r="M1060">
            <v>0.79</v>
          </cell>
          <cell r="N1060">
            <v>0.79</v>
          </cell>
          <cell r="O1060" t="str">
            <v>CS-450-30-1</v>
          </cell>
          <cell r="P1060">
            <v>96</v>
          </cell>
          <cell r="Q1060">
            <v>450</v>
          </cell>
          <cell r="R1060">
            <v>19.690000000000001</v>
          </cell>
          <cell r="S1060">
            <v>15.75</v>
          </cell>
          <cell r="T1060">
            <v>13.78</v>
          </cell>
          <cell r="U1060" t="str">
            <v>2.473040</v>
          </cell>
          <cell r="V1060">
            <v>32.409999999999997</v>
          </cell>
          <cell r="W1060" t="str">
            <v>msks1801</v>
          </cell>
          <cell r="X1060">
            <v>30</v>
          </cell>
        </row>
        <row r="1061">
          <cell r="B1061" t="str">
            <v>MSKS-19</v>
          </cell>
          <cell r="C1061" t="str">
            <v>BAZIC 1.5" Grey 3-Ring View Binder w/ 2-Pockets</v>
          </cell>
          <cell r="D1061" t="str">
            <v>DISCONTINUE</v>
          </cell>
          <cell r="E1061" t="str">
            <v>CHINA</v>
          </cell>
          <cell r="F1061">
            <v>0</v>
          </cell>
          <cell r="G1061" t="str">
            <v>=HYPERLINK("http://www.bangkit.com/images/MSKS-19.jpg","CLICK HERE")</v>
          </cell>
          <cell r="H1061">
            <v>1.99</v>
          </cell>
          <cell r="I1061">
            <v>1.79</v>
          </cell>
          <cell r="J1061">
            <v>0.95</v>
          </cell>
          <cell r="K1061">
            <v>0.95</v>
          </cell>
          <cell r="L1061">
            <v>0.95</v>
          </cell>
          <cell r="M1061">
            <v>0.79</v>
          </cell>
          <cell r="N1061">
            <v>0.79</v>
          </cell>
          <cell r="O1061" t="str">
            <v>CS-450-30-1</v>
          </cell>
          <cell r="P1061">
            <v>96</v>
          </cell>
          <cell r="Q1061">
            <v>450</v>
          </cell>
          <cell r="R1061">
            <v>19.690000000000001</v>
          </cell>
          <cell r="S1061">
            <v>15.75</v>
          </cell>
          <cell r="T1061">
            <v>13.78</v>
          </cell>
          <cell r="U1061" t="str">
            <v>2.473040</v>
          </cell>
          <cell r="V1061">
            <v>32.409999999999997</v>
          </cell>
          <cell r="W1061" t="str">
            <v>msks1901</v>
          </cell>
          <cell r="X1061">
            <v>30</v>
          </cell>
        </row>
        <row r="1062">
          <cell r="B1062" t="str">
            <v>MSKS-23</v>
          </cell>
          <cell r="C1062" t="str">
            <v>BAZIC 1.5" Green 3-Ring View Binder w/ 2-Pockets</v>
          </cell>
          <cell r="D1062" t="str">
            <v>DISCONTINUE</v>
          </cell>
          <cell r="E1062" t="str">
            <v>CHINA</v>
          </cell>
          <cell r="F1062">
            <v>0</v>
          </cell>
          <cell r="G1062" t="str">
            <v>=HYPERLINK("http://www.bangkit.com/images/MSKS-23.jpg","CLICK HERE")</v>
          </cell>
          <cell r="H1062">
            <v>1.99</v>
          </cell>
          <cell r="I1062">
            <v>1.79</v>
          </cell>
          <cell r="J1062">
            <v>0.95</v>
          </cell>
          <cell r="K1062">
            <v>0.95</v>
          </cell>
          <cell r="L1062">
            <v>0.95</v>
          </cell>
          <cell r="M1062">
            <v>0.79</v>
          </cell>
          <cell r="N1062">
            <v>0.79</v>
          </cell>
          <cell r="O1062" t="str">
            <v>CS-450-30-1</v>
          </cell>
          <cell r="P1062">
            <v>96</v>
          </cell>
          <cell r="Q1062">
            <v>450</v>
          </cell>
          <cell r="R1062">
            <v>19.690000000000001</v>
          </cell>
          <cell r="S1062">
            <v>15.75</v>
          </cell>
          <cell r="T1062">
            <v>13.78</v>
          </cell>
          <cell r="U1062" t="str">
            <v>2.473040</v>
          </cell>
          <cell r="V1062">
            <v>32.409999999999997</v>
          </cell>
          <cell r="W1062" t="str">
            <v>msks2301</v>
          </cell>
          <cell r="X1062">
            <v>30</v>
          </cell>
        </row>
        <row r="1063">
          <cell r="B1063" t="str">
            <v>MSKS-24</v>
          </cell>
          <cell r="C1063" t="str">
            <v>BAZIC 1.5" Red 3-Ring View Binder w/ 2-Pockets</v>
          </cell>
          <cell r="D1063" t="str">
            <v>DISCONTINUE</v>
          </cell>
          <cell r="E1063" t="str">
            <v>CHINA</v>
          </cell>
          <cell r="F1063">
            <v>0</v>
          </cell>
          <cell r="G1063" t="str">
            <v>=HYPERLINK("http://www.bangkit.com/images/MSKS-24.jpg","CLICK HERE")</v>
          </cell>
          <cell r="H1063">
            <v>1.99</v>
          </cell>
          <cell r="I1063">
            <v>1.79</v>
          </cell>
          <cell r="J1063">
            <v>0.95</v>
          </cell>
          <cell r="K1063">
            <v>0.95</v>
          </cell>
          <cell r="L1063">
            <v>0.95</v>
          </cell>
          <cell r="M1063">
            <v>0.79</v>
          </cell>
          <cell r="N1063">
            <v>0.79</v>
          </cell>
          <cell r="O1063" t="str">
            <v>CS-450-30-1</v>
          </cell>
          <cell r="P1063">
            <v>96</v>
          </cell>
          <cell r="Q1063">
            <v>450</v>
          </cell>
          <cell r="R1063">
            <v>19.690000000000001</v>
          </cell>
          <cell r="S1063">
            <v>15.75</v>
          </cell>
          <cell r="T1063">
            <v>13.78</v>
          </cell>
          <cell r="U1063" t="str">
            <v>2.473040</v>
          </cell>
          <cell r="V1063">
            <v>32.409999999999997</v>
          </cell>
          <cell r="W1063" t="str">
            <v>msks2401</v>
          </cell>
          <cell r="X1063">
            <v>30</v>
          </cell>
        </row>
        <row r="1064">
          <cell r="B1064" t="str">
            <v>MSKS-25</v>
          </cell>
          <cell r="C1064" t="str">
            <v>BAZIC 1.5" Lime Green 3-Ring View Binder w/ 2-Pockets</v>
          </cell>
          <cell r="D1064" t="str">
            <v>DISCONTINUE</v>
          </cell>
          <cell r="E1064" t="str">
            <v>CHINA</v>
          </cell>
          <cell r="F1064">
            <v>0</v>
          </cell>
          <cell r="G1064" t="str">
            <v>=HYPERLINK("http://www.bangkit.com/images/MSKS-25.jpg","CLICK HERE")</v>
          </cell>
          <cell r="H1064">
            <v>1.99</v>
          </cell>
          <cell r="I1064">
            <v>1.79</v>
          </cell>
          <cell r="J1064">
            <v>0.95</v>
          </cell>
          <cell r="K1064">
            <v>0.95</v>
          </cell>
          <cell r="L1064">
            <v>0.95</v>
          </cell>
          <cell r="M1064">
            <v>0.79</v>
          </cell>
          <cell r="N1064">
            <v>0.79</v>
          </cell>
          <cell r="O1064" t="str">
            <v>CS-450-30-1</v>
          </cell>
          <cell r="P1064">
            <v>96</v>
          </cell>
          <cell r="Q1064">
            <v>450</v>
          </cell>
          <cell r="R1064">
            <v>19.690000000000001</v>
          </cell>
          <cell r="S1064">
            <v>15.75</v>
          </cell>
          <cell r="T1064">
            <v>13.78</v>
          </cell>
          <cell r="U1064" t="str">
            <v>2.473040</v>
          </cell>
          <cell r="V1064">
            <v>32.409999999999997</v>
          </cell>
          <cell r="W1064" t="str">
            <v>msks2501</v>
          </cell>
          <cell r="X1064">
            <v>30</v>
          </cell>
        </row>
        <row r="1065">
          <cell r="B1065" t="str">
            <v>MSKS-26</v>
          </cell>
          <cell r="C1065" t="str">
            <v>BAZIC 1.5" Cyan 3-Ring View Binder w/ 2-Pockets</v>
          </cell>
          <cell r="D1065" t="str">
            <v>DISCONTINUE</v>
          </cell>
          <cell r="E1065" t="str">
            <v>CHINA</v>
          </cell>
          <cell r="F1065">
            <v>0</v>
          </cell>
          <cell r="G1065" t="str">
            <v>=HYPERLINK("http://www.bangkit.com/images/MSKS-26.jpg","CLICK HERE")</v>
          </cell>
          <cell r="H1065">
            <v>1.99</v>
          </cell>
          <cell r="I1065">
            <v>1.79</v>
          </cell>
          <cell r="J1065">
            <v>0.95</v>
          </cell>
          <cell r="K1065">
            <v>0.95</v>
          </cell>
          <cell r="L1065">
            <v>0.95</v>
          </cell>
          <cell r="M1065">
            <v>0.79</v>
          </cell>
          <cell r="N1065">
            <v>0.79</v>
          </cell>
          <cell r="O1065" t="str">
            <v>CS-450-30-1</v>
          </cell>
          <cell r="P1065">
            <v>96</v>
          </cell>
          <cell r="Q1065">
            <v>450</v>
          </cell>
          <cell r="R1065">
            <v>19.690000000000001</v>
          </cell>
          <cell r="S1065">
            <v>15.75</v>
          </cell>
          <cell r="T1065">
            <v>13.78</v>
          </cell>
          <cell r="U1065" t="str">
            <v>2.473040</v>
          </cell>
          <cell r="V1065">
            <v>32.409999999999997</v>
          </cell>
          <cell r="W1065" t="str">
            <v>msks2601</v>
          </cell>
          <cell r="X1065">
            <v>30</v>
          </cell>
        </row>
        <row r="1066">
          <cell r="B1066" t="str">
            <v>MSKS-30</v>
          </cell>
          <cell r="C1066" t="str">
            <v>BAZIC 1.5" Fuchsia 3-Ring View Binder w/ 2-Pockets</v>
          </cell>
          <cell r="D1066" t="str">
            <v>DISCONTINUE</v>
          </cell>
          <cell r="E1066" t="str">
            <v>CHINA</v>
          </cell>
          <cell r="F1066">
            <v>0</v>
          </cell>
          <cell r="G1066" t="str">
            <v>=HYPERLINK("http://www.bangkit.com/images/MSKS-30.jpg","CLICK HERE")</v>
          </cell>
          <cell r="H1066">
            <v>1.99</v>
          </cell>
          <cell r="I1066">
            <v>1.79</v>
          </cell>
          <cell r="J1066">
            <v>0.95</v>
          </cell>
          <cell r="K1066">
            <v>0.95</v>
          </cell>
          <cell r="L1066">
            <v>0.95</v>
          </cell>
          <cell r="M1066">
            <v>0.79</v>
          </cell>
          <cell r="N1066">
            <v>0.79</v>
          </cell>
          <cell r="O1066" t="str">
            <v>CS-450-30-1</v>
          </cell>
          <cell r="P1066">
            <v>96</v>
          </cell>
          <cell r="Q1066">
            <v>450</v>
          </cell>
          <cell r="R1066">
            <v>19.690000000000001</v>
          </cell>
          <cell r="S1066">
            <v>15.75</v>
          </cell>
          <cell r="T1066">
            <v>13.78</v>
          </cell>
          <cell r="U1066" t="str">
            <v>2.473040</v>
          </cell>
          <cell r="V1066">
            <v>32.409999999999997</v>
          </cell>
          <cell r="W1066" t="str">
            <v>msks3001</v>
          </cell>
          <cell r="X1066">
            <v>30</v>
          </cell>
        </row>
        <row r="1067">
          <cell r="B1067" t="str">
            <v>MSKS-32</v>
          </cell>
          <cell r="C1067" t="str">
            <v>BAZIC 1.5" Purple 3-Ring View Binder w/ 2-Pockets</v>
          </cell>
          <cell r="D1067" t="str">
            <v>DISCONTINUE</v>
          </cell>
          <cell r="E1067" t="str">
            <v>CHINA</v>
          </cell>
          <cell r="F1067">
            <v>0</v>
          </cell>
          <cell r="G1067" t="str">
            <v>=HYPERLINK("http://www.bangkit.com/images/MSKS-32.jpg","CLICK HERE")</v>
          </cell>
          <cell r="H1067">
            <v>1.99</v>
          </cell>
          <cell r="I1067">
            <v>1.79</v>
          </cell>
          <cell r="J1067">
            <v>0.95</v>
          </cell>
          <cell r="K1067">
            <v>0.95</v>
          </cell>
          <cell r="L1067">
            <v>0.95</v>
          </cell>
          <cell r="M1067">
            <v>0.79</v>
          </cell>
          <cell r="N1067">
            <v>0.79</v>
          </cell>
          <cell r="O1067" t="str">
            <v>CS-450-30-1</v>
          </cell>
          <cell r="P1067">
            <v>96</v>
          </cell>
          <cell r="Q1067">
            <v>450</v>
          </cell>
          <cell r="R1067">
            <v>19.690000000000001</v>
          </cell>
          <cell r="S1067">
            <v>15.75</v>
          </cell>
          <cell r="T1067">
            <v>13.78</v>
          </cell>
          <cell r="U1067" t="str">
            <v>2.473040</v>
          </cell>
          <cell r="V1067">
            <v>32.409999999999997</v>
          </cell>
          <cell r="W1067" t="str">
            <v>msks3201</v>
          </cell>
          <cell r="X1067">
            <v>30</v>
          </cell>
        </row>
        <row r="1068">
          <cell r="B1068" t="str">
            <v>MSKS-33</v>
          </cell>
          <cell r="C1068" t="str">
            <v>BAZIC 2" Burgundy Slant-D Ring View Binder w/ 2-Pockets</v>
          </cell>
          <cell r="D1068" t="str">
            <v>DISCONTINUE</v>
          </cell>
          <cell r="E1068" t="str">
            <v>CHINA</v>
          </cell>
          <cell r="F1068">
            <v>0</v>
          </cell>
          <cell r="G1068" t="str">
            <v>=HYPERLINK("http://www.bangkit.com/images/MSKS-33.jpg","CLICK HERE")</v>
          </cell>
          <cell r="H1068">
            <v>2.99</v>
          </cell>
          <cell r="I1068">
            <v>2.79</v>
          </cell>
          <cell r="J1068">
            <v>1.9</v>
          </cell>
          <cell r="K1068">
            <v>1.9</v>
          </cell>
          <cell r="L1068">
            <v>1.9</v>
          </cell>
          <cell r="M1068">
            <v>1.5</v>
          </cell>
          <cell r="N1068">
            <v>1.2</v>
          </cell>
          <cell r="O1068" t="str">
            <v>CS-450-30-1</v>
          </cell>
          <cell r="P1068">
            <v>60</v>
          </cell>
          <cell r="Q1068">
            <v>450</v>
          </cell>
          <cell r="R1068">
            <v>19.690000000000001</v>
          </cell>
          <cell r="S1068">
            <v>15.75</v>
          </cell>
          <cell r="T1068">
            <v>13.78</v>
          </cell>
          <cell r="U1068" t="str">
            <v>2.473040</v>
          </cell>
          <cell r="V1068">
            <v>32.409999999999997</v>
          </cell>
          <cell r="W1068" t="str">
            <v>msks3301</v>
          </cell>
          <cell r="X1068">
            <v>30</v>
          </cell>
        </row>
        <row r="1069">
          <cell r="B1069">
            <v>2238</v>
          </cell>
          <cell r="C1069" t="str">
            <v>BAZIC Pink Eraser Cap (12/Pack)</v>
          </cell>
          <cell r="D1069" t="str">
            <v>ERASERS</v>
          </cell>
          <cell r="E1069" t="str">
            <v>CHINA</v>
          </cell>
          <cell r="F1069">
            <v>54236</v>
          </cell>
          <cell r="G1069" t="str">
            <v>=HYPERLINK("http://www.bangkit.com/images/2238.jpg","CLICK HERE")</v>
          </cell>
          <cell r="H1069">
            <v>1.49</v>
          </cell>
          <cell r="I1069">
            <v>1.29</v>
          </cell>
          <cell r="J1069">
            <v>0.55000000000000004</v>
          </cell>
          <cell r="K1069">
            <v>0.39</v>
          </cell>
          <cell r="L1069">
            <v>0.35</v>
          </cell>
          <cell r="M1069">
            <v>0.25</v>
          </cell>
          <cell r="N1069">
            <v>0.19</v>
          </cell>
          <cell r="O1069" t="str">
            <v>CS-288-36-1</v>
          </cell>
          <cell r="P1069">
            <v>56</v>
          </cell>
          <cell r="Q1069">
            <v>288</v>
          </cell>
          <cell r="R1069">
            <v>17.5</v>
          </cell>
          <cell r="S1069">
            <v>12.63</v>
          </cell>
          <cell r="T1069">
            <v>8.5</v>
          </cell>
          <cell r="U1069" t="str">
            <v>1.087220</v>
          </cell>
          <cell r="V1069">
            <v>17.34</v>
          </cell>
          <cell r="W1069" t="str">
            <v>20764608022386</v>
          </cell>
          <cell r="X1069">
            <v>36</v>
          </cell>
        </row>
        <row r="1070">
          <cell r="B1070">
            <v>2239</v>
          </cell>
          <cell r="C1070" t="str">
            <v>BAZIC Neon Eraser Cap (12/Pack)</v>
          </cell>
          <cell r="D1070" t="str">
            <v>ERASERS</v>
          </cell>
          <cell r="E1070" t="str">
            <v>CHINA</v>
          </cell>
          <cell r="F1070">
            <v>53731</v>
          </cell>
          <cell r="G1070" t="str">
            <v>=HYPERLINK("http://www.bangkit.com/images/2239.jpg","CLICK HERE")</v>
          </cell>
          <cell r="H1070">
            <v>1.49</v>
          </cell>
          <cell r="I1070">
            <v>1.29</v>
          </cell>
          <cell r="J1070">
            <v>0.55000000000000004</v>
          </cell>
          <cell r="K1070">
            <v>0.39</v>
          </cell>
          <cell r="L1070">
            <v>0.35</v>
          </cell>
          <cell r="M1070">
            <v>0.25</v>
          </cell>
          <cell r="N1070">
            <v>0.19</v>
          </cell>
          <cell r="O1070" t="str">
            <v>CS-288-36-1</v>
          </cell>
          <cell r="P1070">
            <v>56</v>
          </cell>
          <cell r="Q1070">
            <v>288</v>
          </cell>
          <cell r="R1070">
            <v>17.38</v>
          </cell>
          <cell r="S1070">
            <v>12.75</v>
          </cell>
          <cell r="T1070">
            <v>8.5</v>
          </cell>
          <cell r="U1070" t="str">
            <v>1.090020</v>
          </cell>
          <cell r="V1070">
            <v>17.559999999999999</v>
          </cell>
          <cell r="W1070" t="str">
            <v>20764608022393</v>
          </cell>
          <cell r="X1070">
            <v>36</v>
          </cell>
        </row>
        <row r="1071">
          <cell r="B1071">
            <v>2260</v>
          </cell>
          <cell r="C1071" t="str">
            <v>BAZIC Kneadable Art Eraser</v>
          </cell>
          <cell r="D1071" t="str">
            <v>ERASERS</v>
          </cell>
          <cell r="E1071" t="str">
            <v>CHINA</v>
          </cell>
          <cell r="F1071">
            <v>40937</v>
          </cell>
          <cell r="G1071" t="str">
            <v>=HYPERLINK("http://www.bangkit.com/images/2260.jpg","CLICK HERE")</v>
          </cell>
          <cell r="H1071">
            <v>0.99</v>
          </cell>
          <cell r="I1071">
            <v>0.89</v>
          </cell>
          <cell r="J1071">
            <v>0.4</v>
          </cell>
          <cell r="K1071">
            <v>0.28999999999999998</v>
          </cell>
          <cell r="L1071">
            <v>0.25</v>
          </cell>
          <cell r="M1071">
            <v>0.19</v>
          </cell>
          <cell r="N1071">
            <v>0.15</v>
          </cell>
          <cell r="O1071" t="str">
            <v>CS-576-36-1</v>
          </cell>
          <cell r="P1071">
            <v>102</v>
          </cell>
          <cell r="Q1071">
            <v>576</v>
          </cell>
          <cell r="R1071">
            <v>11.5</v>
          </cell>
          <cell r="S1071">
            <v>8.5</v>
          </cell>
          <cell r="T1071">
            <v>5</v>
          </cell>
          <cell r="U1071" t="str">
            <v>0.282840</v>
          </cell>
          <cell r="V1071">
            <v>20.6</v>
          </cell>
          <cell r="W1071" t="str">
            <v>20764608022607</v>
          </cell>
          <cell r="X1071">
            <v>36</v>
          </cell>
        </row>
        <row r="1072">
          <cell r="B1072">
            <v>3102</v>
          </cell>
          <cell r="C1072" t="str">
            <v>BAZIC Economy Weight Top Loading Sheet Protectors (20/Pack)</v>
          </cell>
          <cell r="D1072" t="str">
            <v>BINDERS - INSERTS</v>
          </cell>
          <cell r="E1072" t="str">
            <v>CHINA</v>
          </cell>
          <cell r="F1072">
            <v>75725</v>
          </cell>
          <cell r="G1072" t="str">
            <v>=HYPERLINK("http://www.bangkit.com/images/3102.jpg","CLICK HERE")</v>
          </cell>
          <cell r="H1072">
            <v>1.99</v>
          </cell>
          <cell r="I1072">
            <v>1.79</v>
          </cell>
          <cell r="J1072">
            <v>1.2</v>
          </cell>
          <cell r="K1072">
            <v>0.89</v>
          </cell>
          <cell r="L1072">
            <v>0.75</v>
          </cell>
          <cell r="M1072">
            <v>0.59</v>
          </cell>
          <cell r="N1072">
            <v>0.49</v>
          </cell>
          <cell r="O1072" t="str">
            <v>CS-144-36-1</v>
          </cell>
          <cell r="P1072">
            <v>42</v>
          </cell>
          <cell r="Q1072">
            <v>144</v>
          </cell>
          <cell r="R1072">
            <v>21</v>
          </cell>
          <cell r="S1072">
            <v>13</v>
          </cell>
          <cell r="T1072">
            <v>8</v>
          </cell>
          <cell r="U1072" t="str">
            <v>1.263890</v>
          </cell>
          <cell r="V1072">
            <v>31.8</v>
          </cell>
          <cell r="W1072" t="str">
            <v>20764608031029</v>
          </cell>
          <cell r="X1072">
            <v>36</v>
          </cell>
        </row>
        <row r="1073">
          <cell r="B1073" t="str">
            <v>T640761</v>
          </cell>
          <cell r="C1073" t="str">
            <v>BAZIC 3" Grey Slant-D Ring View Binder w/ 2-Pockets</v>
          </cell>
          <cell r="D1073" t="str">
            <v>DISCONTINUE</v>
          </cell>
          <cell r="E1073" t="str">
            <v>CHINA</v>
          </cell>
          <cell r="F1073">
            <v>0</v>
          </cell>
          <cell r="G1073" t="str">
            <v>=HYPERLINK("http://www.bangkit.com/images/T640761.jpg","CLICK HERE")</v>
          </cell>
          <cell r="H1073">
            <v>2.99</v>
          </cell>
          <cell r="I1073">
            <v>2.79</v>
          </cell>
          <cell r="J1073">
            <v>1.3</v>
          </cell>
          <cell r="K1073">
            <v>1.3</v>
          </cell>
          <cell r="L1073">
            <v>1.3</v>
          </cell>
          <cell r="M1073">
            <v>1</v>
          </cell>
          <cell r="N1073">
            <v>0.8</v>
          </cell>
          <cell r="O1073" t="str">
            <v>CS-360-36-1</v>
          </cell>
          <cell r="P1073">
            <v>36</v>
          </cell>
          <cell r="Q1073">
            <v>360</v>
          </cell>
          <cell r="R1073">
            <v>20.47</v>
          </cell>
          <cell r="S1073">
            <v>14.96</v>
          </cell>
          <cell r="T1073">
            <v>9.84</v>
          </cell>
          <cell r="U1073" t="str">
            <v>1.743820</v>
          </cell>
          <cell r="V1073">
            <v>38.68</v>
          </cell>
          <cell r="W1073" t="str">
            <v>20681402388916</v>
          </cell>
          <cell r="X1073">
            <v>36</v>
          </cell>
        </row>
        <row r="1074">
          <cell r="B1074" t="str">
            <v>T640762</v>
          </cell>
          <cell r="C1074" t="str">
            <v>BAZIC 3" Green Slant-D Ring View Binder w/ 2-Pockets</v>
          </cell>
          <cell r="D1074" t="str">
            <v>DISCONTINUE</v>
          </cell>
          <cell r="E1074" t="str">
            <v>CHINA</v>
          </cell>
          <cell r="F1074">
            <v>0</v>
          </cell>
          <cell r="G1074" t="str">
            <v>=HYPERLINK("http://www.bangkit.com/images/T640762.jpg","CLICK HERE")</v>
          </cell>
          <cell r="H1074">
            <v>2.99</v>
          </cell>
          <cell r="I1074">
            <v>2.79</v>
          </cell>
          <cell r="J1074">
            <v>1.3</v>
          </cell>
          <cell r="K1074">
            <v>1.3</v>
          </cell>
          <cell r="L1074">
            <v>1.3</v>
          </cell>
          <cell r="M1074">
            <v>1</v>
          </cell>
          <cell r="N1074">
            <v>0.8</v>
          </cell>
          <cell r="O1074" t="str">
            <v>CS-360-36-1</v>
          </cell>
          <cell r="P1074">
            <v>36</v>
          </cell>
          <cell r="Q1074">
            <v>360</v>
          </cell>
          <cell r="R1074">
            <v>20.47</v>
          </cell>
          <cell r="S1074">
            <v>14.96</v>
          </cell>
          <cell r="T1074">
            <v>9.84</v>
          </cell>
          <cell r="U1074" t="str">
            <v>1.743820</v>
          </cell>
          <cell r="V1074">
            <v>38.68</v>
          </cell>
          <cell r="W1074" t="str">
            <v>20681402388923</v>
          </cell>
          <cell r="X1074">
            <v>36</v>
          </cell>
        </row>
        <row r="1075">
          <cell r="B1075" t="str">
            <v>T640763</v>
          </cell>
          <cell r="C1075" t="str">
            <v>BAZIC 3" Red Slant-D Ring View Binder w/ 2-Pockets</v>
          </cell>
          <cell r="D1075" t="str">
            <v>DISCONTINUE</v>
          </cell>
          <cell r="E1075" t="str">
            <v>CHINA</v>
          </cell>
          <cell r="F1075">
            <v>0</v>
          </cell>
          <cell r="G1075" t="str">
            <v>=HYPERLINK("http://www.bangkit.com/images/T640763.jpg","CLICK HERE")</v>
          </cell>
          <cell r="H1075">
            <v>2.99</v>
          </cell>
          <cell r="I1075">
            <v>2.79</v>
          </cell>
          <cell r="J1075">
            <v>1.3</v>
          </cell>
          <cell r="K1075">
            <v>1.3</v>
          </cell>
          <cell r="L1075">
            <v>1.3</v>
          </cell>
          <cell r="M1075">
            <v>1</v>
          </cell>
          <cell r="N1075">
            <v>0.8</v>
          </cell>
          <cell r="O1075" t="str">
            <v>CS-360-36-1</v>
          </cell>
          <cell r="P1075">
            <v>36</v>
          </cell>
          <cell r="Q1075">
            <v>360</v>
          </cell>
          <cell r="R1075">
            <v>20.47</v>
          </cell>
          <cell r="S1075">
            <v>14.96</v>
          </cell>
          <cell r="T1075">
            <v>9.84</v>
          </cell>
          <cell r="U1075" t="str">
            <v>1.743820</v>
          </cell>
          <cell r="V1075">
            <v>38.68</v>
          </cell>
          <cell r="W1075" t="str">
            <v>20681402388930</v>
          </cell>
          <cell r="X1075">
            <v>36</v>
          </cell>
        </row>
        <row r="1076">
          <cell r="B1076" t="str">
            <v>T640764</v>
          </cell>
          <cell r="C1076" t="str">
            <v>BAZIC 1" White PVC-Free Slant-D Ring View Binder w/ 4-Pockets</v>
          </cell>
          <cell r="D1076" t="str">
            <v>DISCONTINUE</v>
          </cell>
          <cell r="E1076" t="str">
            <v>CHINA</v>
          </cell>
          <cell r="F1076">
            <v>0</v>
          </cell>
          <cell r="G1076" t="str">
            <v>=HYPERLINK("http://www.bangkit.com/images/T640764.jpg","CLICK HERE")</v>
          </cell>
          <cell r="H1076">
            <v>2.99</v>
          </cell>
          <cell r="I1076">
            <v>2.79</v>
          </cell>
          <cell r="J1076">
            <v>1.3</v>
          </cell>
          <cell r="K1076">
            <v>1.3</v>
          </cell>
          <cell r="L1076">
            <v>1.3</v>
          </cell>
          <cell r="M1076">
            <v>1</v>
          </cell>
          <cell r="N1076">
            <v>0.8</v>
          </cell>
          <cell r="O1076" t="str">
            <v>CS-360-36-1</v>
          </cell>
          <cell r="P1076">
            <v>102</v>
          </cell>
          <cell r="Q1076">
            <v>360</v>
          </cell>
          <cell r="R1076">
            <v>20.47</v>
          </cell>
          <cell r="S1076">
            <v>14.96</v>
          </cell>
          <cell r="T1076">
            <v>9.84</v>
          </cell>
          <cell r="U1076" t="str">
            <v>1.743820</v>
          </cell>
          <cell r="V1076">
            <v>38.68</v>
          </cell>
          <cell r="W1076" t="str">
            <v>20681402388947</v>
          </cell>
          <cell r="X1076">
            <v>36</v>
          </cell>
        </row>
        <row r="1077">
          <cell r="B1077" t="str">
            <v>T640765</v>
          </cell>
          <cell r="C1077" t="str">
            <v>BAZIC 1" Black PVC-Free Slant-D Ring View Binder w/ 4-Pockets</v>
          </cell>
          <cell r="D1077" t="str">
            <v>DISCONTINUE</v>
          </cell>
          <cell r="E1077" t="str">
            <v>CHINA</v>
          </cell>
          <cell r="F1077">
            <v>0</v>
          </cell>
          <cell r="G1077" t="str">
            <v>=HYPERLINK("http://www.bangkit.com/images/T640765.jpg","CLICK HERE")</v>
          </cell>
          <cell r="H1077">
            <v>2.99</v>
          </cell>
          <cell r="I1077">
            <v>2.79</v>
          </cell>
          <cell r="J1077">
            <v>1.3</v>
          </cell>
          <cell r="K1077">
            <v>1.3</v>
          </cell>
          <cell r="L1077">
            <v>1.3</v>
          </cell>
          <cell r="M1077">
            <v>1</v>
          </cell>
          <cell r="N1077">
            <v>0.8</v>
          </cell>
          <cell r="O1077" t="str">
            <v>CS-360-36-1</v>
          </cell>
          <cell r="P1077">
            <v>102</v>
          </cell>
          <cell r="Q1077">
            <v>360</v>
          </cell>
          <cell r="R1077">
            <v>20.47</v>
          </cell>
          <cell r="S1077">
            <v>14.96</v>
          </cell>
          <cell r="T1077">
            <v>9.84</v>
          </cell>
          <cell r="U1077" t="str">
            <v>1.743820</v>
          </cell>
          <cell r="V1077">
            <v>38.68</v>
          </cell>
          <cell r="W1077" t="str">
            <v>20681402388954</v>
          </cell>
          <cell r="X1077">
            <v>36</v>
          </cell>
        </row>
        <row r="1078">
          <cell r="B1078" t="str">
            <v>T640766</v>
          </cell>
          <cell r="C1078" t="str">
            <v>LOL! Coloring Book</v>
          </cell>
          <cell r="D1078" t="str">
            <v>DISCONTINUE</v>
          </cell>
          <cell r="E1078" t="str">
            <v>CHINA</v>
          </cell>
          <cell r="F1078">
            <v>0</v>
          </cell>
          <cell r="G1078" t="str">
            <v>=HYPERLINK("http://www.bangkit.com/images/T640766.jpg","CLICK HERE")</v>
          </cell>
          <cell r="H1078">
            <v>2.99</v>
          </cell>
          <cell r="I1078">
            <v>2.79</v>
          </cell>
          <cell r="J1078">
            <v>1.3</v>
          </cell>
          <cell r="K1078">
            <v>1.3</v>
          </cell>
          <cell r="L1078">
            <v>1.3</v>
          </cell>
          <cell r="M1078">
            <v>1</v>
          </cell>
          <cell r="N1078">
            <v>0.8</v>
          </cell>
          <cell r="O1078" t="str">
            <v>CS-360-36-1</v>
          </cell>
          <cell r="P1078">
            <v>100</v>
          </cell>
          <cell r="Q1078">
            <v>360</v>
          </cell>
          <cell r="R1078">
            <v>20.47</v>
          </cell>
          <cell r="S1078">
            <v>14.96</v>
          </cell>
          <cell r="T1078">
            <v>9.84</v>
          </cell>
          <cell r="U1078" t="str">
            <v>1.743820</v>
          </cell>
          <cell r="V1078">
            <v>38.68</v>
          </cell>
          <cell r="W1078" t="str">
            <v>20681402388961</v>
          </cell>
          <cell r="X1078">
            <v>36</v>
          </cell>
        </row>
        <row r="1079">
          <cell r="B1079">
            <v>3120</v>
          </cell>
          <cell r="C1079" t="str">
            <v>BAZIC Economy Weight Top Loading Sheet Protectors (10/Pack)</v>
          </cell>
          <cell r="D1079" t="str">
            <v>BINDERS - INSERTS</v>
          </cell>
          <cell r="E1079" t="str">
            <v>CHINA</v>
          </cell>
          <cell r="F1079">
            <v>42528</v>
          </cell>
          <cell r="G1079" t="str">
            <v>=HYPERLINK("http://www.bangkit.com/images/3120.jpg","CLICK HERE")</v>
          </cell>
          <cell r="H1079">
            <v>1.99</v>
          </cell>
          <cell r="I1079">
            <v>1.79</v>
          </cell>
          <cell r="J1079">
            <v>0.75</v>
          </cell>
          <cell r="K1079">
            <v>0.55000000000000004</v>
          </cell>
          <cell r="L1079">
            <v>0.45</v>
          </cell>
          <cell r="M1079">
            <v>0.35</v>
          </cell>
          <cell r="N1079">
            <v>0.28999999999999998</v>
          </cell>
          <cell r="O1079" t="str">
            <v>CS-288-48-1</v>
          </cell>
          <cell r="P1079">
            <v>42</v>
          </cell>
          <cell r="Q1079">
            <v>288</v>
          </cell>
          <cell r="R1079">
            <v>21.5</v>
          </cell>
          <cell r="S1079">
            <v>12.75</v>
          </cell>
          <cell r="T1079">
            <v>8</v>
          </cell>
          <cell r="U1079" t="str">
            <v>1.269100</v>
          </cell>
          <cell r="V1079">
            <v>33.14</v>
          </cell>
          <cell r="W1079" t="str">
            <v>20764608031203</v>
          </cell>
          <cell r="X1079">
            <v>48</v>
          </cell>
        </row>
        <row r="1080">
          <cell r="B1080" t="str">
            <v>LA2020A</v>
          </cell>
          <cell r="C1080" t="str">
            <v>PAW PATROL Coloring Book</v>
          </cell>
          <cell r="D1080" t="str">
            <v>DISCONTINUE</v>
          </cell>
          <cell r="E1080" t="str">
            <v>CHINA</v>
          </cell>
          <cell r="F1080">
            <v>0</v>
          </cell>
          <cell r="G1080" t="str">
            <v>=HYPERLINK("http://www.bangkit.com/images/LA2020A-DD.jpg","CLICK HERE")</v>
          </cell>
          <cell r="H1080">
            <v>1.99</v>
          </cell>
          <cell r="I1080">
            <v>1.79</v>
          </cell>
          <cell r="J1080">
            <v>1.3</v>
          </cell>
          <cell r="K1080">
            <v>1.3</v>
          </cell>
          <cell r="L1080">
            <v>1.3</v>
          </cell>
          <cell r="M1080">
            <v>1</v>
          </cell>
          <cell r="N1080">
            <v>0.8</v>
          </cell>
          <cell r="O1080" t="str">
            <v>CS-192-48-1</v>
          </cell>
          <cell r="P1080">
            <v>42</v>
          </cell>
          <cell r="Q1080">
            <v>192</v>
          </cell>
          <cell r="R1080">
            <v>17.170000000000002</v>
          </cell>
          <cell r="S1080">
            <v>15.36</v>
          </cell>
          <cell r="T1080">
            <v>9.3699999999999992</v>
          </cell>
          <cell r="U1080" t="str">
            <v>1.430070</v>
          </cell>
          <cell r="V1080">
            <v>32.630000000000003</v>
          </cell>
          <cell r="W1080" t="str">
            <v>20694434852287</v>
          </cell>
          <cell r="X1080">
            <v>48</v>
          </cell>
        </row>
        <row r="1081">
          <cell r="B1081" t="str">
            <v>LA2020C</v>
          </cell>
          <cell r="C1081" t="str">
            <v>BATMAN Coloring Book</v>
          </cell>
          <cell r="D1081" t="str">
            <v>DISCONTINUE</v>
          </cell>
          <cell r="E1081" t="str">
            <v>CHINA</v>
          </cell>
          <cell r="F1081">
            <v>0</v>
          </cell>
          <cell r="G1081" t="str">
            <v>=HYPERLINK("http://www.bangkit.com/images/LA2020C.jpg","CLICK HERE")</v>
          </cell>
          <cell r="H1081">
            <v>2.59</v>
          </cell>
          <cell r="I1081">
            <v>2.39</v>
          </cell>
          <cell r="J1081">
            <v>1.5</v>
          </cell>
          <cell r="K1081">
            <v>1.5</v>
          </cell>
          <cell r="L1081">
            <v>1.5</v>
          </cell>
          <cell r="M1081">
            <v>1.25</v>
          </cell>
          <cell r="N1081">
            <v>1</v>
          </cell>
          <cell r="O1081" t="str">
            <v>CS-96-48-1</v>
          </cell>
          <cell r="P1081">
            <v>70</v>
          </cell>
          <cell r="Q1081">
            <v>96</v>
          </cell>
          <cell r="R1081">
            <v>17.45</v>
          </cell>
          <cell r="S1081">
            <v>11.34</v>
          </cell>
          <cell r="T1081">
            <v>9.3699999999999992</v>
          </cell>
          <cell r="U1081" t="str">
            <v>1.073010</v>
          </cell>
          <cell r="V1081">
            <v>28</v>
          </cell>
          <cell r="W1081" t="str">
            <v>40694434852281</v>
          </cell>
          <cell r="X1081">
            <v>48</v>
          </cell>
        </row>
        <row r="1082">
          <cell r="B1082">
            <v>6706</v>
          </cell>
          <cell r="C1082" t="str">
            <v>AVENGERS &amp; MARVEL Coloring Book</v>
          </cell>
          <cell r="D1082" t="str">
            <v>DISCONTINUE</v>
          </cell>
          <cell r="E1082" t="str">
            <v>CHINA</v>
          </cell>
          <cell r="F1082">
            <v>0</v>
          </cell>
          <cell r="G1082" t="str">
            <v>=HYPERLINK("http://www.bangkit.com/images/6706.jpg","CLICK HERE")</v>
          </cell>
          <cell r="H1082">
            <v>2.09</v>
          </cell>
          <cell r="I1082">
            <v>1.2</v>
          </cell>
          <cell r="J1082">
            <v>0.95</v>
          </cell>
          <cell r="K1082">
            <v>0.95</v>
          </cell>
          <cell r="L1082">
            <v>0.95</v>
          </cell>
          <cell r="M1082">
            <v>0.69</v>
          </cell>
          <cell r="N1082">
            <v>0.59</v>
          </cell>
          <cell r="O1082" t="str">
            <v>CS-3000-50-1</v>
          </cell>
          <cell r="P1082">
            <v>20</v>
          </cell>
          <cell r="Q1082">
            <v>3000</v>
          </cell>
          <cell r="R1082">
            <v>24</v>
          </cell>
          <cell r="S1082">
            <v>19.75</v>
          </cell>
          <cell r="T1082">
            <v>15</v>
          </cell>
          <cell r="U1082" t="str">
            <v>4.114580</v>
          </cell>
          <cell r="V1082">
            <v>29.22</v>
          </cell>
          <cell r="W1082" t="str">
            <v>20820210928024</v>
          </cell>
          <cell r="X1082">
            <v>50</v>
          </cell>
        </row>
        <row r="1083">
          <cell r="B1083">
            <v>6709</v>
          </cell>
          <cell r="C1083" t="str">
            <v>MICKEY &amp; MINNIE Coloring Book</v>
          </cell>
          <cell r="D1083" t="str">
            <v>DISCONTINUE</v>
          </cell>
          <cell r="E1083" t="str">
            <v>CHINA</v>
          </cell>
          <cell r="F1083">
            <v>0</v>
          </cell>
          <cell r="G1083" t="str">
            <v>=HYPERLINK("http://www.bangkit.com/images/6709.jpg","CLICK HERE")</v>
          </cell>
          <cell r="H1083">
            <v>1.99</v>
          </cell>
          <cell r="I1083">
            <v>1.79</v>
          </cell>
          <cell r="J1083">
            <v>0.8</v>
          </cell>
          <cell r="K1083">
            <v>0.79</v>
          </cell>
          <cell r="L1083">
            <v>0.79</v>
          </cell>
          <cell r="M1083">
            <v>0.59</v>
          </cell>
          <cell r="N1083">
            <v>0.49</v>
          </cell>
          <cell r="O1083" t="str">
            <v>CS-500-50-1</v>
          </cell>
          <cell r="P1083">
            <v>54</v>
          </cell>
          <cell r="Q1083">
            <v>500</v>
          </cell>
          <cell r="R1083">
            <v>28.5</v>
          </cell>
          <cell r="S1083">
            <v>13.75</v>
          </cell>
          <cell r="T1083">
            <v>9</v>
          </cell>
          <cell r="U1083" t="str">
            <v>2.041020</v>
          </cell>
          <cell r="V1083">
            <v>11.28</v>
          </cell>
          <cell r="W1083" t="str">
            <v>20764608067097</v>
          </cell>
          <cell r="X1083">
            <v>50</v>
          </cell>
        </row>
        <row r="1084">
          <cell r="B1084">
            <v>6717</v>
          </cell>
          <cell r="C1084" t="str">
            <v>MICKEY CLUBHOUSE Coloring Book</v>
          </cell>
          <cell r="D1084" t="str">
            <v>DISCONTINUE</v>
          </cell>
          <cell r="E1084" t="str">
            <v>CHINA</v>
          </cell>
          <cell r="F1084">
            <v>0</v>
          </cell>
          <cell r="G1084" t="str">
            <v>=HYPERLINK("http://www.bangkit.com/images/6717_mask.jpg","CLICK HERE")</v>
          </cell>
          <cell r="H1084">
            <v>2.4900000000000002</v>
          </cell>
          <cell r="I1084">
            <v>1.99</v>
          </cell>
          <cell r="J1084">
            <v>1.1000000000000001</v>
          </cell>
          <cell r="K1084">
            <v>1.1000000000000001</v>
          </cell>
          <cell r="L1084">
            <v>1.1000000000000001</v>
          </cell>
          <cell r="M1084">
            <v>0.69</v>
          </cell>
          <cell r="N1084">
            <v>0.59</v>
          </cell>
          <cell r="O1084" t="str">
            <v>CS-2250-50-1</v>
          </cell>
          <cell r="P1084">
            <v>100</v>
          </cell>
          <cell r="Q1084">
            <v>2250</v>
          </cell>
          <cell r="R1084">
            <v>25.6</v>
          </cell>
          <cell r="S1084">
            <v>25.5</v>
          </cell>
          <cell r="T1084">
            <v>16</v>
          </cell>
          <cell r="U1084" t="str">
            <v>6.044440</v>
          </cell>
          <cell r="V1084">
            <v>37.619999999999997</v>
          </cell>
          <cell r="W1084" t="str">
            <v>6717case</v>
          </cell>
          <cell r="X1084">
            <v>50</v>
          </cell>
        </row>
        <row r="1085">
          <cell r="B1085" t="str">
            <v>BMB101</v>
          </cell>
          <cell r="C1085" t="str">
            <v>SPIDERMAN Coloring Book</v>
          </cell>
          <cell r="D1085" t="str">
            <v>DISCONTINUE</v>
          </cell>
          <cell r="E1085" t="str">
            <v>CHINA</v>
          </cell>
          <cell r="F1085">
            <v>0</v>
          </cell>
          <cell r="G1085" t="str">
            <v>=HYPERLINK("http://www.bangkit.com/images/BMB101.jpg","CLICK HERE")</v>
          </cell>
          <cell r="H1085">
            <v>4.99</v>
          </cell>
          <cell r="I1085">
            <v>4.79</v>
          </cell>
          <cell r="J1085">
            <v>2.5</v>
          </cell>
          <cell r="K1085">
            <v>2.5</v>
          </cell>
          <cell r="L1085">
            <v>2.5</v>
          </cell>
          <cell r="M1085">
            <v>1.9</v>
          </cell>
          <cell r="N1085">
            <v>1.5</v>
          </cell>
          <cell r="O1085" t="str">
            <v>CS-200-50-1</v>
          </cell>
          <cell r="P1085">
            <v>24</v>
          </cell>
          <cell r="Q1085">
            <v>200</v>
          </cell>
          <cell r="R1085">
            <v>19.3</v>
          </cell>
          <cell r="S1085">
            <v>15.36</v>
          </cell>
          <cell r="T1085">
            <v>14.57</v>
          </cell>
          <cell r="U1085" t="str">
            <v>2.499560</v>
          </cell>
          <cell r="V1085">
            <v>18.739999999999998</v>
          </cell>
          <cell r="W1085" t="str">
            <v>00810058360212</v>
          </cell>
          <cell r="X1085">
            <v>50</v>
          </cell>
        </row>
        <row r="1086">
          <cell r="B1086" t="str">
            <v>KF94</v>
          </cell>
          <cell r="C1086" t="str">
            <v>DISNEY PRINCESS Coloring Book</v>
          </cell>
          <cell r="D1086" t="str">
            <v>DISCONTINUE</v>
          </cell>
          <cell r="E1086" t="str">
            <v>CHINA</v>
          </cell>
          <cell r="F1086">
            <v>0</v>
          </cell>
          <cell r="G1086" t="str">
            <v>=HYPERLINK("http://www.bazicproducts.com/images/4577036.jpg","CLICK HERE")</v>
          </cell>
          <cell r="H1086">
            <v>1.99</v>
          </cell>
          <cell r="I1086">
            <v>1.79</v>
          </cell>
          <cell r="J1086">
            <v>1.3</v>
          </cell>
          <cell r="K1086">
            <v>1.3</v>
          </cell>
          <cell r="L1086">
            <v>1.3</v>
          </cell>
          <cell r="M1086">
            <v>1</v>
          </cell>
          <cell r="N1086">
            <v>0.8</v>
          </cell>
          <cell r="O1086" t="str">
            <v>CS-1500-50-1</v>
          </cell>
          <cell r="P1086">
            <v>40</v>
          </cell>
          <cell r="Q1086">
            <v>1500</v>
          </cell>
          <cell r="R1086">
            <v>17.72</v>
          </cell>
          <cell r="S1086">
            <v>14.57</v>
          </cell>
          <cell r="T1086">
            <v>13.98</v>
          </cell>
          <cell r="U1086" t="str">
            <v>2.088750</v>
          </cell>
          <cell r="V1086">
            <v>27.56</v>
          </cell>
          <cell r="W1086" t="str">
            <v>20805219457669</v>
          </cell>
          <cell r="X1086">
            <v>50</v>
          </cell>
        </row>
        <row r="1087">
          <cell r="B1087">
            <v>6770</v>
          </cell>
          <cell r="C1087" t="str">
            <v>Assorted Dimensions 227g/ 0.5 lbs. Rubber Bands</v>
          </cell>
          <cell r="D1087" t="str">
            <v>DISCONTINUE</v>
          </cell>
          <cell r="E1087" t="str">
            <v>CHINA</v>
          </cell>
          <cell r="F1087">
            <v>0</v>
          </cell>
          <cell r="G1087" t="str">
            <v>=HYPERLINK("http://www.bazicproducts.com/images/465.jpg","CLICK HERE")</v>
          </cell>
          <cell r="H1087">
            <v>0.39</v>
          </cell>
          <cell r="I1087">
            <v>0.35</v>
          </cell>
          <cell r="J1087">
            <v>0.25</v>
          </cell>
          <cell r="K1087">
            <v>0.25</v>
          </cell>
          <cell r="L1087">
            <v>0.25</v>
          </cell>
          <cell r="M1087">
            <v>0.19</v>
          </cell>
          <cell r="N1087">
            <v>0.15</v>
          </cell>
          <cell r="O1087" t="str">
            <v>CS-2000-100-1</v>
          </cell>
          <cell r="P1087">
            <v>40</v>
          </cell>
          <cell r="Q1087">
            <v>2000</v>
          </cell>
          <cell r="R1087">
            <v>21.26</v>
          </cell>
          <cell r="S1087">
            <v>21.26</v>
          </cell>
          <cell r="T1087">
            <v>11.82</v>
          </cell>
          <cell r="U1087" t="str">
            <v>3.091720</v>
          </cell>
          <cell r="V1087">
            <v>0</v>
          </cell>
          <cell r="W1087" t="str">
            <v>20764608067707</v>
          </cell>
          <cell r="X1087">
            <v>100</v>
          </cell>
        </row>
        <row r="1088">
          <cell r="B1088" t="str">
            <v>PC17004</v>
          </cell>
          <cell r="C1088" t="str">
            <v>BAZIC Nova Black Color Stick Pen</v>
          </cell>
          <cell r="D1088" t="str">
            <v>PENS - BALLPOINT</v>
          </cell>
          <cell r="E1088" t="str">
            <v>CHINA</v>
          </cell>
          <cell r="F1088">
            <v>0</v>
          </cell>
          <cell r="G1088" t="str">
            <v>=HYPERLINK("http://www.bangkit.com/images/17004.jpg","CLICK HERE")</v>
          </cell>
          <cell r="H1088">
            <v>0.25</v>
          </cell>
          <cell r="I1088">
            <v>0.22500000000000001</v>
          </cell>
          <cell r="J1088">
            <v>0.15</v>
          </cell>
          <cell r="K1088">
            <v>9.1999999999999998E-2</v>
          </cell>
          <cell r="L1088">
            <v>7.0999999999999994E-2</v>
          </cell>
          <cell r="M1088">
            <v>5.7500000000000002E-2</v>
          </cell>
          <cell r="N1088">
            <v>0.05</v>
          </cell>
          <cell r="O1088" t="str">
            <v>CS-1728-144-1</v>
          </cell>
          <cell r="P1088">
            <v>48</v>
          </cell>
          <cell r="Q1088">
            <v>1728</v>
          </cell>
          <cell r="R1088">
            <v>0</v>
          </cell>
          <cell r="S1088">
            <v>0</v>
          </cell>
          <cell r="T1088">
            <v>0</v>
          </cell>
          <cell r="U1088" t="str">
            <v>0.000000</v>
          </cell>
          <cell r="V1088">
            <v>0</v>
          </cell>
          <cell r="W1088" t="str">
            <v>20805219466470</v>
          </cell>
          <cell r="X1088">
            <v>144</v>
          </cell>
        </row>
        <row r="1089">
          <cell r="B1089" t="str">
            <v>PC17005</v>
          </cell>
          <cell r="C1089" t="str">
            <v>BAZIC Nova Blue Color Stick Pen</v>
          </cell>
          <cell r="D1089" t="str">
            <v>PENS - BALLPOINT</v>
          </cell>
          <cell r="E1089" t="str">
            <v>CHINA</v>
          </cell>
          <cell r="F1089">
            <v>9</v>
          </cell>
          <cell r="G1089" t="str">
            <v>=HYPERLINK("http://www.bangkit.com/images/17005.jpg","CLICK HERE")</v>
          </cell>
          <cell r="H1089">
            <v>0.25</v>
          </cell>
          <cell r="I1089">
            <v>0.22500000000000001</v>
          </cell>
          <cell r="J1089">
            <v>0.15</v>
          </cell>
          <cell r="K1089">
            <v>9.1999999999999998E-2</v>
          </cell>
          <cell r="L1089">
            <v>7.0999999999999994E-2</v>
          </cell>
          <cell r="M1089">
            <v>5.7500000000000002E-2</v>
          </cell>
          <cell r="N1089">
            <v>0.05</v>
          </cell>
          <cell r="O1089" t="str">
            <v>CS-1728-144-1</v>
          </cell>
          <cell r="P1089">
            <v>48</v>
          </cell>
          <cell r="Q1089">
            <v>1728</v>
          </cell>
          <cell r="R1089">
            <v>0</v>
          </cell>
          <cell r="S1089">
            <v>0</v>
          </cell>
          <cell r="T1089">
            <v>0</v>
          </cell>
          <cell r="U1089" t="str">
            <v>0.000000</v>
          </cell>
          <cell r="V1089">
            <v>0</v>
          </cell>
          <cell r="W1089" t="str">
            <v>20088908471003</v>
          </cell>
          <cell r="X1089">
            <v>144</v>
          </cell>
        </row>
        <row r="1090">
          <cell r="B1090" t="str">
            <v>PC2303</v>
          </cell>
          <cell r="C1090" t="str">
            <v>BAZIC Yellow Pen Style Fluorescent Highlighters w/ Pocket Clip</v>
          </cell>
          <cell r="D1090" t="str">
            <v>HIGHLIGHTERS</v>
          </cell>
          <cell r="E1090" t="str">
            <v>CHINA</v>
          </cell>
          <cell r="F1090">
            <v>7</v>
          </cell>
          <cell r="G1090" t="str">
            <v>=HYPERLINK("http://www.bangkit.com/images/2303.jpg","CLICK HERE")</v>
          </cell>
          <cell r="H1090">
            <v>0.42</v>
          </cell>
          <cell r="I1090">
            <v>0.375</v>
          </cell>
          <cell r="J1090">
            <v>0.25</v>
          </cell>
          <cell r="K1090">
            <v>0.192</v>
          </cell>
          <cell r="L1090">
            <v>0.15840000000000001</v>
          </cell>
          <cell r="M1090">
            <v>0.125</v>
          </cell>
          <cell r="N1090">
            <v>0.1</v>
          </cell>
          <cell r="O1090" t="str">
            <v>CS-864-144-1</v>
          </cell>
          <cell r="P1090">
            <v>48</v>
          </cell>
          <cell r="Q1090">
            <v>864</v>
          </cell>
          <cell r="R1090">
            <v>0</v>
          </cell>
          <cell r="S1090">
            <v>0</v>
          </cell>
          <cell r="T1090">
            <v>0</v>
          </cell>
          <cell r="U1090" t="str">
            <v>0.000000</v>
          </cell>
          <cell r="V1090">
            <v>0</v>
          </cell>
          <cell r="W1090" t="str">
            <v>819102021291</v>
          </cell>
          <cell r="X1090">
            <v>144</v>
          </cell>
        </row>
        <row r="1091">
          <cell r="B1091" t="str">
            <v>YW-2301</v>
          </cell>
          <cell r="C1091" t="str">
            <v>EAGLE COLOR 30 8.5" X 11" Green Colored Copy Paper (10 reams/case)</v>
          </cell>
          <cell r="D1091" t="str">
            <v>DISCONTINUE</v>
          </cell>
          <cell r="E1091" t="str">
            <v>CHINA</v>
          </cell>
          <cell r="F1091">
            <v>0</v>
          </cell>
          <cell r="G1091" t="str">
            <v>=HYPERLINK("http://www.bangkit.com/images/2301_yellow.jpg","CLICK HERE")</v>
          </cell>
          <cell r="H1091">
            <v>0.49</v>
          </cell>
          <cell r="I1091">
            <v>0.39</v>
          </cell>
          <cell r="J1091">
            <v>0.25</v>
          </cell>
          <cell r="K1091">
            <v>0.18</v>
          </cell>
          <cell r="L1091">
            <v>0.15</v>
          </cell>
          <cell r="M1091">
            <v>0.12</v>
          </cell>
          <cell r="N1091">
            <v>0.1</v>
          </cell>
          <cell r="O1091" t="str">
            <v>CS-1152-192-1</v>
          </cell>
          <cell r="P1091">
            <v>40</v>
          </cell>
          <cell r="Q1091">
            <v>1152</v>
          </cell>
          <cell r="R1091">
            <v>21.5</v>
          </cell>
          <cell r="S1091">
            <v>13</v>
          </cell>
          <cell r="T1091">
            <v>10.5</v>
          </cell>
          <cell r="U1091" t="str">
            <v>1.698350</v>
          </cell>
          <cell r="V1091">
            <v>25.12</v>
          </cell>
          <cell r="W1091" t="str">
            <v>40764608023011</v>
          </cell>
          <cell r="X1091">
            <v>192</v>
          </cell>
        </row>
        <row r="1092">
          <cell r="B1092" t="str">
            <v>CTC2027</v>
          </cell>
          <cell r="C1092" t="str">
            <v>BAZIC 8g / 0.28 Oz. Small Glue Stick</v>
          </cell>
          <cell r="D1092" t="str">
            <v>DISCONTINUE</v>
          </cell>
          <cell r="E1092" t="str">
            <v>CHINA</v>
          </cell>
          <cell r="F1092">
            <v>0</v>
          </cell>
          <cell r="G1092" t="str">
            <v>=HYPERLINK("http://www.bazicproducts.com/images/4773050.jpg","CLICK HERE")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 t="str">
            <v>CS-800-200-1</v>
          </cell>
          <cell r="P1092">
            <v>42</v>
          </cell>
          <cell r="Q1092">
            <v>800</v>
          </cell>
          <cell r="R1092">
            <v>17.2</v>
          </cell>
          <cell r="S1092">
            <v>13.8</v>
          </cell>
          <cell r="T1092">
            <v>8.6</v>
          </cell>
          <cell r="U1092" t="str">
            <v>1.181310</v>
          </cell>
          <cell r="V1092">
            <v>35.82</v>
          </cell>
          <cell r="W1092" t="str">
            <v>819102021338</v>
          </cell>
          <cell r="X1092">
            <v>200</v>
          </cell>
        </row>
        <row r="1093">
          <cell r="B1093" t="str">
            <v>PC763</v>
          </cell>
          <cell r="C1093" t="str">
            <v>BAZIC #2 Premium Yellow Pencil</v>
          </cell>
          <cell r="D1093" t="str">
            <v>PENCILS - WOOD</v>
          </cell>
          <cell r="E1093" t="str">
            <v>MALAYSIA</v>
          </cell>
          <cell r="F1093">
            <v>0</v>
          </cell>
          <cell r="G1093" t="str">
            <v>=HYPERLINK("http://www.bangkit.com/images/763.jpg","CLICK HERE")</v>
          </cell>
          <cell r="H1093">
            <v>0.1658</v>
          </cell>
          <cell r="I1093">
            <v>0.15</v>
          </cell>
          <cell r="J1093">
            <v>0.15</v>
          </cell>
          <cell r="K1093">
            <v>8.2500000000000004E-2</v>
          </cell>
          <cell r="L1093">
            <v>6.5799999999999997E-2</v>
          </cell>
          <cell r="M1093">
            <v>5.4199999999999998E-2</v>
          </cell>
          <cell r="N1093">
            <v>4.58E-2</v>
          </cell>
          <cell r="O1093" t="str">
            <v>CS-1728-288-1</v>
          </cell>
          <cell r="P1093">
            <v>50</v>
          </cell>
          <cell r="Q1093">
            <v>1728</v>
          </cell>
          <cell r="R1093">
            <v>0</v>
          </cell>
          <cell r="S1093">
            <v>0</v>
          </cell>
          <cell r="T1093">
            <v>0</v>
          </cell>
          <cell r="U1093" t="str">
            <v>0.000000</v>
          </cell>
          <cell r="V1093">
            <v>0</v>
          </cell>
          <cell r="W1093" t="str">
            <v>20805219488144</v>
          </cell>
          <cell r="X1093">
            <v>288</v>
          </cell>
        </row>
        <row r="1094">
          <cell r="B1094">
            <v>8</v>
          </cell>
          <cell r="C1094" t="str">
            <v>OFFER ITEM #41166 OR #00402</v>
          </cell>
          <cell r="D1094" t="str">
            <v>DISCONTINUE</v>
          </cell>
          <cell r="E1094" t="str">
            <v>KOREA</v>
          </cell>
          <cell r="F1094">
            <v>0</v>
          </cell>
          <cell r="G1094" t="str">
            <v>=HYPERLINK("http://www.bangkit.com/images/00008.jpg","CLICK HERE")</v>
          </cell>
          <cell r="H1094">
            <v>6.8</v>
          </cell>
          <cell r="I1094">
            <v>6.8</v>
          </cell>
          <cell r="J1094">
            <v>8.85</v>
          </cell>
          <cell r="K1094">
            <v>6.8</v>
          </cell>
          <cell r="L1094">
            <v>5.4</v>
          </cell>
          <cell r="M1094">
            <v>4.9000000000000004</v>
          </cell>
          <cell r="N1094">
            <v>3.9</v>
          </cell>
          <cell r="O1094" t="str">
            <v>CS-10-1</v>
          </cell>
          <cell r="P1094">
            <v>40</v>
          </cell>
          <cell r="Q1094">
            <v>10</v>
          </cell>
          <cell r="R1094">
            <v>18</v>
          </cell>
          <cell r="S1094">
            <v>11.5</v>
          </cell>
          <cell r="T1094">
            <v>10.5</v>
          </cell>
          <cell r="U1094" t="str">
            <v>1.257810</v>
          </cell>
          <cell r="V1094">
            <v>51.5</v>
          </cell>
          <cell r="W1094" t="str">
            <v>191212000084</v>
          </cell>
        </row>
        <row r="1095">
          <cell r="B1095">
            <v>10</v>
          </cell>
          <cell r="C1095" t="str">
            <v>OFFER ITEM #00008, #00402, #41166</v>
          </cell>
          <cell r="D1095" t="str">
            <v>DISCONTINUE</v>
          </cell>
          <cell r="E1095" t="str">
            <v>KOREA</v>
          </cell>
          <cell r="F1095">
            <v>0</v>
          </cell>
          <cell r="G1095" t="str">
            <v>=HYPERLINK("http://www.bangkit.com/images/00010.jpg","CLICK HERE")</v>
          </cell>
          <cell r="H1095">
            <v>6.8</v>
          </cell>
          <cell r="I1095">
            <v>6.8</v>
          </cell>
          <cell r="J1095">
            <v>8.85</v>
          </cell>
          <cell r="K1095">
            <v>6.8</v>
          </cell>
          <cell r="L1095">
            <v>5.4</v>
          </cell>
          <cell r="M1095">
            <v>4.5</v>
          </cell>
          <cell r="N1095">
            <v>3.5</v>
          </cell>
          <cell r="O1095" t="str">
            <v>CS-10-1</v>
          </cell>
          <cell r="P1095">
            <v>40</v>
          </cell>
          <cell r="Q1095">
            <v>10</v>
          </cell>
          <cell r="R1095">
            <v>18</v>
          </cell>
          <cell r="S1095">
            <v>11.5</v>
          </cell>
          <cell r="T1095">
            <v>10.5</v>
          </cell>
          <cell r="U1095" t="str">
            <v>1.257810</v>
          </cell>
          <cell r="V1095">
            <v>51.5</v>
          </cell>
          <cell r="W1095" t="str">
            <v>191212000107</v>
          </cell>
        </row>
        <row r="1096">
          <cell r="B1096">
            <v>26</v>
          </cell>
          <cell r="C1096" t="str">
            <v>OFFER ITEM# 41166</v>
          </cell>
          <cell r="D1096" t="str">
            <v>DISCONTINUE</v>
          </cell>
          <cell r="E1096" t="str">
            <v>KOREA</v>
          </cell>
          <cell r="F1096">
            <v>0</v>
          </cell>
          <cell r="G1096" t="str">
            <v>=HYPERLINK("http://www.bangkit.com/images/00026.jpg","CLICK HERE")</v>
          </cell>
          <cell r="H1096">
            <v>6.8</v>
          </cell>
          <cell r="I1096">
            <v>6.8</v>
          </cell>
          <cell r="J1096">
            <v>8.85</v>
          </cell>
          <cell r="K1096">
            <v>6.8</v>
          </cell>
          <cell r="L1096">
            <v>5.4</v>
          </cell>
          <cell r="M1096">
            <v>4.5</v>
          </cell>
          <cell r="N1096">
            <v>3.5</v>
          </cell>
          <cell r="O1096" t="str">
            <v>CS-10-1</v>
          </cell>
          <cell r="P1096">
            <v>40</v>
          </cell>
          <cell r="Q1096">
            <v>10</v>
          </cell>
          <cell r="R1096">
            <v>18</v>
          </cell>
          <cell r="S1096">
            <v>11.5</v>
          </cell>
          <cell r="T1096">
            <v>10</v>
          </cell>
          <cell r="U1096" t="str">
            <v>1.197920</v>
          </cell>
          <cell r="V1096">
            <v>51.5</v>
          </cell>
          <cell r="W1096" t="str">
            <v>19121200026</v>
          </cell>
        </row>
        <row r="1097">
          <cell r="B1097">
            <v>42</v>
          </cell>
          <cell r="C1097" t="str">
            <v>OFFER ITEM #714937</v>
          </cell>
          <cell r="D1097" t="str">
            <v>DISCONTINUE</v>
          </cell>
          <cell r="E1097" t="str">
            <v>KOREA</v>
          </cell>
          <cell r="F1097">
            <v>0</v>
          </cell>
          <cell r="G1097" t="str">
            <v>=HYPERLINK("http://www.bangkit.com/images/00042.jpg","CLICK HERE")</v>
          </cell>
          <cell r="H1097">
            <v>10.5</v>
          </cell>
          <cell r="I1097">
            <v>10.5</v>
          </cell>
          <cell r="J1097">
            <v>13.65</v>
          </cell>
          <cell r="K1097">
            <v>10.5</v>
          </cell>
          <cell r="L1097">
            <v>8.3000000000000007</v>
          </cell>
          <cell r="M1097">
            <v>6.9</v>
          </cell>
          <cell r="N1097">
            <v>5.9</v>
          </cell>
          <cell r="O1097" t="str">
            <v>CS-10-1</v>
          </cell>
          <cell r="P1097">
            <v>30</v>
          </cell>
          <cell r="Q1097">
            <v>10</v>
          </cell>
          <cell r="R1097">
            <v>18</v>
          </cell>
          <cell r="S1097">
            <v>15</v>
          </cell>
          <cell r="T1097">
            <v>10.5</v>
          </cell>
          <cell r="U1097" t="str">
            <v>1.640630</v>
          </cell>
          <cell r="V1097">
            <v>66.16</v>
          </cell>
          <cell r="W1097" t="str">
            <v>191212000428</v>
          </cell>
        </row>
        <row r="1098">
          <cell r="B1098">
            <v>44</v>
          </cell>
          <cell r="C1098" t="str">
            <v>OFFER ITEM #21032455</v>
          </cell>
          <cell r="D1098" t="str">
            <v>DISCONTINUE</v>
          </cell>
          <cell r="E1098" t="str">
            <v>KOREA</v>
          </cell>
          <cell r="F1098">
            <v>0</v>
          </cell>
          <cell r="G1098" t="str">
            <v>=HYPERLINK("http://www.bangkit.com/images/00044.jpg","CLICK HERE")</v>
          </cell>
          <cell r="H1098">
            <v>20</v>
          </cell>
          <cell r="I1098">
            <v>20</v>
          </cell>
          <cell r="J1098">
            <v>26</v>
          </cell>
          <cell r="K1098">
            <v>20</v>
          </cell>
          <cell r="L1098">
            <v>16</v>
          </cell>
          <cell r="M1098">
            <v>13</v>
          </cell>
          <cell r="N1098">
            <v>11</v>
          </cell>
          <cell r="O1098" t="str">
            <v>CS-5-1</v>
          </cell>
          <cell r="P1098">
            <v>40</v>
          </cell>
          <cell r="Q1098">
            <v>5</v>
          </cell>
          <cell r="R1098">
            <v>18</v>
          </cell>
          <cell r="S1098">
            <v>12</v>
          </cell>
          <cell r="T1098">
            <v>10</v>
          </cell>
          <cell r="U1098" t="str">
            <v>1.250000</v>
          </cell>
          <cell r="V1098">
            <v>51</v>
          </cell>
          <cell r="W1098" t="str">
            <v>191212000442</v>
          </cell>
        </row>
        <row r="1099">
          <cell r="B1099">
            <v>407</v>
          </cell>
          <cell r="C1099" t="str">
            <v>OFFER ITEM #00012 OR #00026</v>
          </cell>
          <cell r="D1099" t="str">
            <v>DISCONTINUE</v>
          </cell>
          <cell r="E1099" t="str">
            <v>THAILAND</v>
          </cell>
          <cell r="F1099">
            <v>0</v>
          </cell>
          <cell r="G1099" t="str">
            <v>=HYPERLINK("http://www.bangkit.com/images/00407.jpg","CLICK HERE")</v>
          </cell>
          <cell r="H1099">
            <v>0</v>
          </cell>
          <cell r="I1099">
            <v>5.9</v>
          </cell>
          <cell r="J1099">
            <v>6.4</v>
          </cell>
          <cell r="K1099">
            <v>4.9000000000000004</v>
          </cell>
          <cell r="L1099">
            <v>4.5</v>
          </cell>
          <cell r="M1099">
            <v>3.9</v>
          </cell>
          <cell r="N1099">
            <v>3.5</v>
          </cell>
          <cell r="O1099" t="str">
            <v>CS-10-1</v>
          </cell>
          <cell r="P1099">
            <v>40</v>
          </cell>
          <cell r="Q1099">
            <v>10</v>
          </cell>
          <cell r="R1099">
            <v>18</v>
          </cell>
          <cell r="S1099">
            <v>11.5</v>
          </cell>
          <cell r="T1099">
            <v>10</v>
          </cell>
          <cell r="U1099" t="str">
            <v>1.197920</v>
          </cell>
          <cell r="V1099">
            <v>51.5</v>
          </cell>
          <cell r="W1099" t="str">
            <v>852028004078</v>
          </cell>
        </row>
        <row r="1100">
          <cell r="B1100">
            <v>1707</v>
          </cell>
          <cell r="C1100" t="str">
            <v>ERIC CARLE Coloring &amp; Activity</v>
          </cell>
          <cell r="D1100" t="str">
            <v>BOOKS - ACTIVITY</v>
          </cell>
          <cell r="E1100" t="str">
            <v>USA</v>
          </cell>
          <cell r="F1100">
            <v>10118</v>
          </cell>
          <cell r="G1100" t="str">
            <v>=HYPERLINK("http://www.bangkit.com/images/01707.jpg","CLICK HERE")</v>
          </cell>
          <cell r="H1100">
            <v>4.99</v>
          </cell>
          <cell r="I1100">
            <v>4.49</v>
          </cell>
          <cell r="J1100">
            <v>1.7</v>
          </cell>
          <cell r="K1100">
            <v>1.3</v>
          </cell>
          <cell r="L1100">
            <v>0.85</v>
          </cell>
          <cell r="M1100">
            <v>0.69</v>
          </cell>
          <cell r="N1100">
            <v>0.59</v>
          </cell>
          <cell r="O1100" t="str">
            <v>CS-48-1</v>
          </cell>
          <cell r="P1100">
            <v>100</v>
          </cell>
          <cell r="Q1100">
            <v>48</v>
          </cell>
          <cell r="R1100">
            <v>15.75</v>
          </cell>
          <cell r="S1100">
            <v>11</v>
          </cell>
          <cell r="T1100">
            <v>5.25</v>
          </cell>
          <cell r="U1100" t="str">
            <v>0.526370</v>
          </cell>
          <cell r="V1100">
            <v>13.76</v>
          </cell>
          <cell r="W1100" t="str">
            <v>20088908170708</v>
          </cell>
        </row>
        <row r="1101">
          <cell r="B1101">
            <v>2242</v>
          </cell>
          <cell r="C1101" t="str">
            <v>BAZIC 50 Ct. 9" X 12" Doodle Pad</v>
          </cell>
          <cell r="D1101" t="str">
            <v>DISCONTINUE</v>
          </cell>
          <cell r="E1101" t="str">
            <v>CHINA</v>
          </cell>
          <cell r="F1101">
            <v>0</v>
          </cell>
          <cell r="G1101" t="str">
            <v>=HYPERLINK("http://www.bangkit.com/images/02242.jpg","CLICK HERE")</v>
          </cell>
          <cell r="H1101">
            <v>1.99</v>
          </cell>
          <cell r="I1101">
            <v>1.69</v>
          </cell>
          <cell r="J1101">
            <v>1.2</v>
          </cell>
          <cell r="K1101">
            <v>0.89</v>
          </cell>
          <cell r="L1101">
            <v>0.75</v>
          </cell>
          <cell r="M1101">
            <v>0.59</v>
          </cell>
          <cell r="N1101">
            <v>0.49</v>
          </cell>
          <cell r="O1101" t="str">
            <v>CS-48-1</v>
          </cell>
          <cell r="P1101">
            <v>70</v>
          </cell>
          <cell r="Q1101">
            <v>48</v>
          </cell>
          <cell r="R1101">
            <v>19.8</v>
          </cell>
          <cell r="S1101">
            <v>10.5</v>
          </cell>
          <cell r="T1101">
            <v>10.5</v>
          </cell>
          <cell r="U1101" t="str">
            <v>1.263280</v>
          </cell>
          <cell r="V1101">
            <v>9.76</v>
          </cell>
          <cell r="W1101" t="str">
            <v>13256</v>
          </cell>
        </row>
        <row r="1102">
          <cell r="B1102">
            <v>1001</v>
          </cell>
          <cell r="C1102" t="str">
            <v>OFFER ITEM #1050 - #1059</v>
          </cell>
          <cell r="D1102" t="str">
            <v>DISCONTINUE</v>
          </cell>
          <cell r="E1102" t="str">
            <v>CHINA</v>
          </cell>
          <cell r="F1102">
            <v>0</v>
          </cell>
          <cell r="G1102" t="str">
            <v>=HYPERLINK("http://www.bangkit.com/images/1001.jpg","CLICK HERE")</v>
          </cell>
          <cell r="H1102">
            <v>7.99</v>
          </cell>
          <cell r="I1102">
            <v>6.99</v>
          </cell>
          <cell r="J1102">
            <v>7.7</v>
          </cell>
          <cell r="K1102">
            <v>5.9</v>
          </cell>
          <cell r="L1102">
            <v>4.7</v>
          </cell>
          <cell r="M1102">
            <v>3.9</v>
          </cell>
          <cell r="N1102">
            <v>3.5</v>
          </cell>
          <cell r="O1102" t="str">
            <v>CS-25-1</v>
          </cell>
          <cell r="P1102">
            <v>28</v>
          </cell>
          <cell r="Q1102">
            <v>25</v>
          </cell>
          <cell r="R1102">
            <v>18</v>
          </cell>
          <cell r="S1102">
            <v>16</v>
          </cell>
          <cell r="T1102">
            <v>13.5</v>
          </cell>
          <cell r="U1102" t="str">
            <v>2.250000</v>
          </cell>
          <cell r="V1102">
            <v>22</v>
          </cell>
          <cell r="W1102" t="str">
            <v>20764608010017</v>
          </cell>
        </row>
        <row r="1103">
          <cell r="B1103">
            <v>1011</v>
          </cell>
          <cell r="C1103" t="str">
            <v>BAZIC 17" Clair Clear Backpack</v>
          </cell>
          <cell r="D1103" t="str">
            <v>BACKPACKS</v>
          </cell>
          <cell r="E1103" t="str">
            <v>CHINA</v>
          </cell>
          <cell r="F1103">
            <v>8709</v>
          </cell>
          <cell r="G1103" t="str">
            <v>=HYPERLINK("http://www.bangkit.com/images/1011.jpg","CLICK HERE")</v>
          </cell>
          <cell r="H1103">
            <v>16.989999999999998</v>
          </cell>
          <cell r="I1103">
            <v>15.29</v>
          </cell>
          <cell r="J1103">
            <v>10.8</v>
          </cell>
          <cell r="K1103">
            <v>8.3000000000000007</v>
          </cell>
          <cell r="L1103">
            <v>6.7</v>
          </cell>
          <cell r="M1103">
            <v>5.5</v>
          </cell>
          <cell r="N1103">
            <v>4.5</v>
          </cell>
          <cell r="O1103" t="str">
            <v>CS-24-1</v>
          </cell>
          <cell r="P1103">
            <v>36</v>
          </cell>
          <cell r="Q1103">
            <v>24</v>
          </cell>
          <cell r="R1103">
            <v>18.5</v>
          </cell>
          <cell r="S1103">
            <v>15.75</v>
          </cell>
          <cell r="T1103">
            <v>14</v>
          </cell>
          <cell r="U1103" t="str">
            <v>2.360680</v>
          </cell>
          <cell r="V1103">
            <v>22.08</v>
          </cell>
          <cell r="W1103" t="str">
            <v>20764608010116</v>
          </cell>
        </row>
        <row r="1104">
          <cell r="B1104">
            <v>10111</v>
          </cell>
          <cell r="C1104" t="str">
            <v>BAZIC Penny Coin Wrappers (36/Pack)</v>
          </cell>
          <cell r="D1104" t="str">
            <v>DISCONTINUE</v>
          </cell>
          <cell r="E1104" t="str">
            <v>INDONESIA</v>
          </cell>
          <cell r="F1104">
            <v>0</v>
          </cell>
          <cell r="G1104" t="str">
            <v>=HYPERLINK("http://www.bangkit.com/images/10111.jpg","CLICK HERE")</v>
          </cell>
          <cell r="H1104">
            <v>11.99</v>
          </cell>
          <cell r="I1104">
            <v>9.99</v>
          </cell>
          <cell r="J1104">
            <v>10.4</v>
          </cell>
          <cell r="K1104">
            <v>7.99</v>
          </cell>
          <cell r="L1104">
            <v>6.99</v>
          </cell>
          <cell r="M1104">
            <v>4.9000000000000004</v>
          </cell>
          <cell r="N1104">
            <v>3.9</v>
          </cell>
          <cell r="O1104" t="str">
            <v>CS-10-1</v>
          </cell>
          <cell r="P1104">
            <v>96</v>
          </cell>
          <cell r="Q1104">
            <v>10</v>
          </cell>
          <cell r="R1104">
            <v>15.5</v>
          </cell>
          <cell r="S1104">
            <v>10</v>
          </cell>
          <cell r="T1104">
            <v>8.9</v>
          </cell>
          <cell r="U1104" t="str">
            <v>0.798320</v>
          </cell>
          <cell r="V1104">
            <v>13</v>
          </cell>
          <cell r="W1104" t="str">
            <v>10641932101112</v>
          </cell>
        </row>
        <row r="1105">
          <cell r="B1105">
            <v>10112</v>
          </cell>
          <cell r="C1105" t="str">
            <v>BAZIC Nickel Coin Wrappers (36/Pack)</v>
          </cell>
          <cell r="D1105" t="str">
            <v>DISCONTINUE</v>
          </cell>
          <cell r="E1105" t="str">
            <v>INDONESIA</v>
          </cell>
          <cell r="F1105">
            <v>0</v>
          </cell>
          <cell r="G1105" t="str">
            <v>=HYPERLINK("http://www.bangkit.com/images/10112.jpg","CLICK HERE")</v>
          </cell>
          <cell r="H1105">
            <v>11.99</v>
          </cell>
          <cell r="I1105">
            <v>9.99</v>
          </cell>
          <cell r="J1105">
            <v>10.3</v>
          </cell>
          <cell r="K1105">
            <v>7.9</v>
          </cell>
          <cell r="L1105">
            <v>6.99</v>
          </cell>
          <cell r="M1105">
            <v>4.9000000000000004</v>
          </cell>
          <cell r="N1105">
            <v>3.9</v>
          </cell>
          <cell r="O1105" t="str">
            <v>CS-10-1</v>
          </cell>
          <cell r="P1105">
            <v>96</v>
          </cell>
          <cell r="Q1105">
            <v>10</v>
          </cell>
          <cell r="R1105">
            <v>15.5</v>
          </cell>
          <cell r="S1105">
            <v>10</v>
          </cell>
          <cell r="T1105">
            <v>8.9</v>
          </cell>
          <cell r="U1105" t="str">
            <v>0.798320</v>
          </cell>
          <cell r="V1105">
            <v>14.34</v>
          </cell>
          <cell r="W1105" t="str">
            <v>10641932101129</v>
          </cell>
        </row>
        <row r="1106">
          <cell r="B1106">
            <v>10113</v>
          </cell>
          <cell r="C1106" t="str">
            <v>BAZIC Dime Coin Wrappers (36/Pack)</v>
          </cell>
          <cell r="D1106" t="str">
            <v>DISCONTINUE</v>
          </cell>
          <cell r="E1106" t="str">
            <v>INDONESIA</v>
          </cell>
          <cell r="F1106">
            <v>0</v>
          </cell>
          <cell r="G1106" t="str">
            <v>=HYPERLINK("http://www.bangkit.com/images/10113.jpg","CLICK HERE")</v>
          </cell>
          <cell r="H1106">
            <v>11.99</v>
          </cell>
          <cell r="I1106">
            <v>9.99</v>
          </cell>
          <cell r="J1106">
            <v>10.4</v>
          </cell>
          <cell r="K1106">
            <v>7.99</v>
          </cell>
          <cell r="L1106">
            <v>6.99</v>
          </cell>
          <cell r="M1106">
            <v>4.9000000000000004</v>
          </cell>
          <cell r="N1106">
            <v>3.9</v>
          </cell>
          <cell r="O1106" t="str">
            <v>CS-10-1</v>
          </cell>
          <cell r="P1106">
            <v>96</v>
          </cell>
          <cell r="Q1106">
            <v>10</v>
          </cell>
          <cell r="R1106">
            <v>15.5</v>
          </cell>
          <cell r="S1106">
            <v>10</v>
          </cell>
          <cell r="T1106">
            <v>8.9</v>
          </cell>
          <cell r="U1106" t="str">
            <v>0.798320</v>
          </cell>
          <cell r="V1106">
            <v>15.58</v>
          </cell>
          <cell r="W1106" t="str">
            <v>10641932101136</v>
          </cell>
        </row>
        <row r="1107">
          <cell r="B1107">
            <v>10114</v>
          </cell>
          <cell r="C1107" t="str">
            <v>Quarter Coin Wrappers (36/Pack)</v>
          </cell>
          <cell r="D1107" t="str">
            <v>DISCONTINUE</v>
          </cell>
          <cell r="E1107" t="str">
            <v>INDONESIA</v>
          </cell>
          <cell r="F1107">
            <v>0</v>
          </cell>
          <cell r="G1107" t="str">
            <v>=HYPERLINK("http://www.bangkit.com/images/10114.jpg","CLICK HERE")</v>
          </cell>
          <cell r="H1107">
            <v>11.99</v>
          </cell>
          <cell r="I1107">
            <v>9.99</v>
          </cell>
          <cell r="J1107">
            <v>10.4</v>
          </cell>
          <cell r="K1107">
            <v>7.99</v>
          </cell>
          <cell r="L1107">
            <v>6.99</v>
          </cell>
          <cell r="M1107">
            <v>4.9000000000000004</v>
          </cell>
          <cell r="N1107">
            <v>3.9</v>
          </cell>
          <cell r="O1107" t="str">
            <v>CS-10-1</v>
          </cell>
          <cell r="P1107">
            <v>96</v>
          </cell>
          <cell r="Q1107">
            <v>10</v>
          </cell>
          <cell r="R1107">
            <v>15.5</v>
          </cell>
          <cell r="S1107">
            <v>10</v>
          </cell>
          <cell r="T1107">
            <v>8.9</v>
          </cell>
          <cell r="U1107" t="str">
            <v>0.798320</v>
          </cell>
          <cell r="V1107">
            <v>15.7</v>
          </cell>
          <cell r="W1107" t="str">
            <v>10641932101143</v>
          </cell>
        </row>
        <row r="1108">
          <cell r="B1108">
            <v>1019</v>
          </cell>
          <cell r="C1108" t="str">
            <v>BAZIC 15" Clair Clear Backpack</v>
          </cell>
          <cell r="D1108" t="str">
            <v>BACKPACKS</v>
          </cell>
          <cell r="E1108" t="str">
            <v>CHINA</v>
          </cell>
          <cell r="F1108">
            <v>8359</v>
          </cell>
          <cell r="G1108" t="str">
            <v>=HYPERLINK("http://www.bangkit.com/images/1019.jpg","CLICK HERE")</v>
          </cell>
          <cell r="H1108">
            <v>13.99</v>
          </cell>
          <cell r="I1108">
            <v>12.59</v>
          </cell>
          <cell r="J1108">
            <v>9</v>
          </cell>
          <cell r="K1108">
            <v>6.9</v>
          </cell>
          <cell r="L1108">
            <v>5.5</v>
          </cell>
          <cell r="M1108">
            <v>4.5</v>
          </cell>
          <cell r="N1108">
            <v>3.5</v>
          </cell>
          <cell r="O1108" t="str">
            <v>CS-24-1</v>
          </cell>
          <cell r="P1108">
            <v>45</v>
          </cell>
          <cell r="Q1108">
            <v>24</v>
          </cell>
          <cell r="R1108">
            <v>17.25</v>
          </cell>
          <cell r="S1108">
            <v>14</v>
          </cell>
          <cell r="T1108">
            <v>13.5</v>
          </cell>
          <cell r="U1108" t="str">
            <v>1.886720</v>
          </cell>
          <cell r="V1108">
            <v>16.420000000000002</v>
          </cell>
          <cell r="W1108" t="str">
            <v>20764608010192</v>
          </cell>
        </row>
        <row r="1109">
          <cell r="B1109">
            <v>1020</v>
          </cell>
          <cell r="C1109" t="str">
            <v>BAZIC 16" Multicolor Backpack - Assorted Color</v>
          </cell>
          <cell r="D1109" t="str">
            <v>NEW ITEMS</v>
          </cell>
          <cell r="E1109" t="str">
            <v>CHINA</v>
          </cell>
          <cell r="F1109">
            <v>0</v>
          </cell>
          <cell r="G1109" t="str">
            <v>=HYPERLINK("http://www.bazicproducts.com/images/5016.jpg","CLICK HERE")</v>
          </cell>
          <cell r="H1109">
            <v>14.99</v>
          </cell>
          <cell r="I1109">
            <v>11.99</v>
          </cell>
          <cell r="J1109">
            <v>9.65</v>
          </cell>
          <cell r="K1109">
            <v>7.4</v>
          </cell>
          <cell r="L1109">
            <v>5.9</v>
          </cell>
          <cell r="M1109">
            <v>4.9000000000000004</v>
          </cell>
          <cell r="N1109">
            <v>3.9</v>
          </cell>
          <cell r="O1109" t="str">
            <v>CS-24-1</v>
          </cell>
          <cell r="P1109">
            <v>130</v>
          </cell>
          <cell r="Q1109">
            <v>24</v>
          </cell>
          <cell r="R1109">
            <v>0</v>
          </cell>
          <cell r="S1109">
            <v>0</v>
          </cell>
          <cell r="T1109">
            <v>0</v>
          </cell>
          <cell r="U1109" t="str">
            <v>0.000000</v>
          </cell>
          <cell r="V1109">
            <v>0</v>
          </cell>
          <cell r="W1109" t="str">
            <v>20764608050167</v>
          </cell>
        </row>
        <row r="1110">
          <cell r="B1110">
            <v>102210</v>
          </cell>
          <cell r="C1110" t="str">
            <v>OFFER ITEM #81205</v>
          </cell>
          <cell r="D1110" t="str">
            <v>DISCONTINUE</v>
          </cell>
          <cell r="E1110" t="str">
            <v>USA</v>
          </cell>
          <cell r="F1110">
            <v>0</v>
          </cell>
          <cell r="G1110" t="str">
            <v>=HYPERLINK("http://www.bangkit.com/images/102210.jpg","CLICK HERE")</v>
          </cell>
          <cell r="H1110">
            <v>9.9</v>
          </cell>
          <cell r="I1110">
            <v>9.9</v>
          </cell>
          <cell r="J1110">
            <v>10.8</v>
          </cell>
          <cell r="K1110">
            <v>8.3000000000000007</v>
          </cell>
          <cell r="L1110">
            <v>5.9</v>
          </cell>
          <cell r="M1110">
            <v>5.5</v>
          </cell>
          <cell r="N1110">
            <v>4.5</v>
          </cell>
          <cell r="O1110" t="str">
            <v>CS-10-1</v>
          </cell>
          <cell r="P1110">
            <v>40</v>
          </cell>
          <cell r="Q1110">
            <v>10</v>
          </cell>
          <cell r="R1110">
            <v>18</v>
          </cell>
          <cell r="S1110">
            <v>11.5</v>
          </cell>
          <cell r="T1110">
            <v>10.5</v>
          </cell>
          <cell r="U1110" t="str">
            <v>1.257810</v>
          </cell>
          <cell r="V1110">
            <v>52.7</v>
          </cell>
          <cell r="W1110" t="str">
            <v>50010199102213</v>
          </cell>
        </row>
        <row r="1111">
          <cell r="B1111">
            <v>102863</v>
          </cell>
          <cell r="C1111" t="str">
            <v>OFFER ITEM #81202</v>
          </cell>
          <cell r="D1111" t="str">
            <v>DISCONTINUE</v>
          </cell>
          <cell r="E1111" t="str">
            <v>USA</v>
          </cell>
          <cell r="F1111">
            <v>0</v>
          </cell>
          <cell r="G1111" t="str">
            <v>=HYPERLINK("http://www.bangkit.com/images/102863.jpg","CLICK HERE")</v>
          </cell>
          <cell r="H1111">
            <v>8.5</v>
          </cell>
          <cell r="I1111">
            <v>8.5</v>
          </cell>
          <cell r="J1111">
            <v>11.05</v>
          </cell>
          <cell r="K1111">
            <v>8.5</v>
          </cell>
          <cell r="L1111">
            <v>6.9</v>
          </cell>
          <cell r="M1111">
            <v>5.9</v>
          </cell>
          <cell r="N1111">
            <v>4.9000000000000004</v>
          </cell>
          <cell r="O1111" t="str">
            <v>CS-10-1</v>
          </cell>
          <cell r="P1111">
            <v>40</v>
          </cell>
          <cell r="Q1111">
            <v>10</v>
          </cell>
          <cell r="R1111">
            <v>18</v>
          </cell>
          <cell r="S1111">
            <v>11.5</v>
          </cell>
          <cell r="T1111">
            <v>10.5</v>
          </cell>
          <cell r="U1111" t="str">
            <v>1.257810</v>
          </cell>
          <cell r="V1111">
            <v>51.66</v>
          </cell>
          <cell r="W1111" t="str">
            <v>50010199102862</v>
          </cell>
        </row>
        <row r="1112">
          <cell r="B1112">
            <v>102889</v>
          </cell>
          <cell r="C1112" t="str">
            <v>BAZIC 22" X 28" Dark Blue Poster Board</v>
          </cell>
          <cell r="D1112" t="str">
            <v>DISCONTINUE</v>
          </cell>
          <cell r="E1112" t="str">
            <v>USA</v>
          </cell>
          <cell r="F1112">
            <v>0</v>
          </cell>
          <cell r="G1112" t="str">
            <v>=HYPERLINK("http://www.bangkit.com/images/102889.jpg","CLICK HERE")</v>
          </cell>
          <cell r="H1112">
            <v>8.5</v>
          </cell>
          <cell r="I1112">
            <v>8.5</v>
          </cell>
          <cell r="J1112">
            <v>11.05</v>
          </cell>
          <cell r="K1112">
            <v>8.5</v>
          </cell>
          <cell r="L1112">
            <v>6.9</v>
          </cell>
          <cell r="M1112">
            <v>5.9</v>
          </cell>
          <cell r="N1112">
            <v>4.9000000000000004</v>
          </cell>
          <cell r="O1112" t="str">
            <v>CS-10-1</v>
          </cell>
          <cell r="P1112">
            <v>40</v>
          </cell>
          <cell r="Q1112">
            <v>10</v>
          </cell>
          <cell r="R1112">
            <v>18</v>
          </cell>
          <cell r="S1112">
            <v>11.5</v>
          </cell>
          <cell r="T1112">
            <v>10.5</v>
          </cell>
          <cell r="U1112" t="str">
            <v>1.257810</v>
          </cell>
          <cell r="V1112">
            <v>51.9</v>
          </cell>
          <cell r="W1112" t="str">
            <v>50010199102886</v>
          </cell>
        </row>
        <row r="1113">
          <cell r="B1113">
            <v>1030</v>
          </cell>
          <cell r="C1113" t="str">
            <v>BAZIC 16" Black Basic Backpack</v>
          </cell>
          <cell r="D1113" t="str">
            <v>BACKPACKS</v>
          </cell>
          <cell r="E1113" t="str">
            <v>CHINA</v>
          </cell>
          <cell r="F1113">
            <v>6808</v>
          </cell>
          <cell r="G1113" t="str">
            <v>=HYPERLINK("http://www.bangkit.com/images/1030.jpg","CLICK HERE")</v>
          </cell>
          <cell r="H1113">
            <v>10.99</v>
          </cell>
          <cell r="I1113">
            <v>9.89</v>
          </cell>
          <cell r="J1113">
            <v>7.7</v>
          </cell>
          <cell r="K1113">
            <v>5.9</v>
          </cell>
          <cell r="L1113">
            <v>4.7</v>
          </cell>
          <cell r="M1113">
            <v>3.9</v>
          </cell>
          <cell r="N1113">
            <v>2.9</v>
          </cell>
          <cell r="O1113" t="str">
            <v>CS-12-1</v>
          </cell>
          <cell r="P1113">
            <v>80</v>
          </cell>
          <cell r="Q1113">
            <v>12</v>
          </cell>
          <cell r="R1113">
            <v>17</v>
          </cell>
          <cell r="S1113">
            <v>13</v>
          </cell>
          <cell r="T1113">
            <v>6</v>
          </cell>
          <cell r="U1113" t="str">
            <v>0.767360</v>
          </cell>
          <cell r="V1113">
            <v>7.76</v>
          </cell>
          <cell r="W1113" t="str">
            <v>20764608010307</v>
          </cell>
        </row>
        <row r="1114">
          <cell r="B1114">
            <v>1031</v>
          </cell>
          <cell r="C1114" t="str">
            <v>BAZIC 16" Blue Basic Backpack</v>
          </cell>
          <cell r="D1114" t="str">
            <v>BACKPACKS</v>
          </cell>
          <cell r="E1114" t="str">
            <v>CHINA</v>
          </cell>
          <cell r="F1114">
            <v>10840</v>
          </cell>
          <cell r="G1114" t="str">
            <v>=HYPERLINK("http://www.bangkit.com/images/1031.jpg","CLICK HERE")</v>
          </cell>
          <cell r="H1114">
            <v>10.99</v>
          </cell>
          <cell r="I1114">
            <v>9.89</v>
          </cell>
          <cell r="J1114">
            <v>7.7</v>
          </cell>
          <cell r="K1114">
            <v>5.9</v>
          </cell>
          <cell r="L1114">
            <v>4.7</v>
          </cell>
          <cell r="M1114">
            <v>3.9</v>
          </cell>
          <cell r="N1114">
            <v>2.9</v>
          </cell>
          <cell r="O1114" t="str">
            <v>CS-12-1</v>
          </cell>
          <cell r="P1114">
            <v>80</v>
          </cell>
          <cell r="Q1114">
            <v>12</v>
          </cell>
          <cell r="R1114">
            <v>17.5</v>
          </cell>
          <cell r="S1114">
            <v>13.25</v>
          </cell>
          <cell r="T1114">
            <v>6</v>
          </cell>
          <cell r="U1114" t="str">
            <v>0.805120</v>
          </cell>
          <cell r="V1114">
            <v>7.76</v>
          </cell>
          <cell r="W1114" t="str">
            <v>20764608010314</v>
          </cell>
        </row>
        <row r="1115">
          <cell r="B1115">
            <v>103119</v>
          </cell>
          <cell r="C1115" t="str">
            <v>OFFER ITEM #81206</v>
          </cell>
          <cell r="D1115" t="str">
            <v>DISCONTINUE</v>
          </cell>
          <cell r="E1115" t="str">
            <v>USA</v>
          </cell>
          <cell r="F1115">
            <v>0</v>
          </cell>
          <cell r="G1115" t="str">
            <v>=HYPERLINK("http://www.bangkit.com/images/103119.jpg","CLICK HERE")</v>
          </cell>
          <cell r="H1115">
            <v>8.5</v>
          </cell>
          <cell r="I1115">
            <v>8.5</v>
          </cell>
          <cell r="J1115">
            <v>11.05</v>
          </cell>
          <cell r="K1115">
            <v>8.5</v>
          </cell>
          <cell r="L1115">
            <v>6.9</v>
          </cell>
          <cell r="M1115">
            <v>5.9</v>
          </cell>
          <cell r="N1115">
            <v>4.9000000000000004</v>
          </cell>
          <cell r="O1115" t="str">
            <v>CS-10-1</v>
          </cell>
          <cell r="P1115">
            <v>40</v>
          </cell>
          <cell r="Q1115">
            <v>10</v>
          </cell>
          <cell r="R1115">
            <v>18</v>
          </cell>
          <cell r="S1115">
            <v>11.5</v>
          </cell>
          <cell r="T1115">
            <v>10.5</v>
          </cell>
          <cell r="U1115" t="str">
            <v>1.257810</v>
          </cell>
          <cell r="V1115">
            <v>51.44</v>
          </cell>
          <cell r="W1115" t="str">
            <v>50010199103111</v>
          </cell>
        </row>
        <row r="1116">
          <cell r="B1116">
            <v>103168</v>
          </cell>
          <cell r="C1116" t="str">
            <v>OFFER ITEM #MP-2201-GRP</v>
          </cell>
          <cell r="D1116" t="str">
            <v>DISCONTINUE</v>
          </cell>
          <cell r="E1116" t="str">
            <v>USA</v>
          </cell>
          <cell r="F1116">
            <v>0</v>
          </cell>
          <cell r="G1116" t="str">
            <v>=HYPERLINK("http://www.bangkit.com/images/103168.jpg","CLICK HERE")</v>
          </cell>
          <cell r="H1116">
            <v>9.9</v>
          </cell>
          <cell r="I1116">
            <v>9.9</v>
          </cell>
          <cell r="J1116">
            <v>10.8</v>
          </cell>
          <cell r="K1116">
            <v>8.3000000000000007</v>
          </cell>
          <cell r="L1116">
            <v>5.9</v>
          </cell>
          <cell r="M1116">
            <v>5.5</v>
          </cell>
          <cell r="N1116">
            <v>4.5</v>
          </cell>
          <cell r="O1116" t="str">
            <v>CS-10-1</v>
          </cell>
          <cell r="P1116">
            <v>40</v>
          </cell>
          <cell r="Q1116">
            <v>10</v>
          </cell>
          <cell r="R1116">
            <v>18</v>
          </cell>
          <cell r="S1116">
            <v>11.5</v>
          </cell>
          <cell r="T1116">
            <v>10.5</v>
          </cell>
          <cell r="U1116" t="str">
            <v>1.257810</v>
          </cell>
          <cell r="V1116">
            <v>52.42</v>
          </cell>
          <cell r="W1116" t="str">
            <v>50010199103166</v>
          </cell>
        </row>
        <row r="1117">
          <cell r="B1117">
            <v>103176</v>
          </cell>
          <cell r="C1117" t="str">
            <v>OFFER ITEM #81201</v>
          </cell>
          <cell r="D1117" t="str">
            <v>DISCONTINUE</v>
          </cell>
          <cell r="E1117" t="str">
            <v>USA</v>
          </cell>
          <cell r="F1117">
            <v>0</v>
          </cell>
          <cell r="G1117" t="str">
            <v>=HYPERLINK("http://www.bangkit.com/images/103176.jpg","CLICK HERE")</v>
          </cell>
          <cell r="H1117">
            <v>8.5</v>
          </cell>
          <cell r="I1117">
            <v>8.5</v>
          </cell>
          <cell r="J1117">
            <v>11.05</v>
          </cell>
          <cell r="K1117">
            <v>8.5</v>
          </cell>
          <cell r="L1117">
            <v>6.9</v>
          </cell>
          <cell r="M1117">
            <v>5.9</v>
          </cell>
          <cell r="N1117">
            <v>4.9000000000000004</v>
          </cell>
          <cell r="O1117" t="str">
            <v>CS-10-1</v>
          </cell>
          <cell r="P1117">
            <v>40</v>
          </cell>
          <cell r="Q1117">
            <v>10</v>
          </cell>
          <cell r="R1117">
            <v>18</v>
          </cell>
          <cell r="S1117">
            <v>11.5</v>
          </cell>
          <cell r="T1117">
            <v>10.5</v>
          </cell>
          <cell r="U1117" t="str">
            <v>1.257810</v>
          </cell>
          <cell r="V1117">
            <v>52.8</v>
          </cell>
          <cell r="W1117" t="str">
            <v>50010199103173</v>
          </cell>
        </row>
        <row r="1118">
          <cell r="B1118">
            <v>1032</v>
          </cell>
          <cell r="C1118" t="str">
            <v>BAZIC 16" Red Basic Backpack</v>
          </cell>
          <cell r="D1118" t="str">
            <v>BACKPACKS</v>
          </cell>
          <cell r="E1118" t="str">
            <v>CHINA</v>
          </cell>
          <cell r="F1118">
            <v>3575</v>
          </cell>
          <cell r="G1118" t="str">
            <v>=HYPERLINK("http://www.bangkit.com/images/1032.jpg","CLICK HERE")</v>
          </cell>
          <cell r="H1118">
            <v>10.99</v>
          </cell>
          <cell r="I1118">
            <v>9.89</v>
          </cell>
          <cell r="J1118">
            <v>7.7</v>
          </cell>
          <cell r="K1118">
            <v>5.9</v>
          </cell>
          <cell r="L1118">
            <v>4.7</v>
          </cell>
          <cell r="M1118">
            <v>3.9</v>
          </cell>
          <cell r="N1118">
            <v>2.9</v>
          </cell>
          <cell r="O1118" t="str">
            <v>CS-12-1</v>
          </cell>
          <cell r="P1118">
            <v>80</v>
          </cell>
          <cell r="Q1118">
            <v>12</v>
          </cell>
          <cell r="R1118">
            <v>17.75</v>
          </cell>
          <cell r="S1118">
            <v>13</v>
          </cell>
          <cell r="T1118">
            <v>6</v>
          </cell>
          <cell r="U1118" t="str">
            <v>0.801220</v>
          </cell>
          <cell r="V1118">
            <v>7.86</v>
          </cell>
          <cell r="W1118" t="str">
            <v>20764608010321</v>
          </cell>
        </row>
        <row r="1119">
          <cell r="B1119">
            <v>1033</v>
          </cell>
          <cell r="C1119" t="str">
            <v>BAZIC 16" Green Basic Backpack</v>
          </cell>
          <cell r="D1119" t="str">
            <v>BACKPACKS</v>
          </cell>
          <cell r="E1119" t="str">
            <v>CHINA</v>
          </cell>
          <cell r="F1119">
            <v>1667</v>
          </cell>
          <cell r="G1119" t="str">
            <v>=HYPERLINK("http://www.bangkit.com/images/1033.jpg","CLICK HERE")</v>
          </cell>
          <cell r="H1119">
            <v>10.99</v>
          </cell>
          <cell r="I1119">
            <v>9.89</v>
          </cell>
          <cell r="J1119">
            <v>7.7</v>
          </cell>
          <cell r="K1119">
            <v>5.9</v>
          </cell>
          <cell r="L1119">
            <v>4.7</v>
          </cell>
          <cell r="M1119">
            <v>3.9</v>
          </cell>
          <cell r="N1119">
            <v>2.9</v>
          </cell>
          <cell r="O1119" t="str">
            <v>CS-12-1</v>
          </cell>
          <cell r="P1119">
            <v>80</v>
          </cell>
          <cell r="Q1119">
            <v>12</v>
          </cell>
          <cell r="R1119">
            <v>17.25</v>
          </cell>
          <cell r="S1119">
            <v>13</v>
          </cell>
          <cell r="T1119">
            <v>5.5</v>
          </cell>
          <cell r="U1119" t="str">
            <v>0.713760</v>
          </cell>
          <cell r="V1119">
            <v>7.92</v>
          </cell>
          <cell r="W1119" t="str">
            <v>20764608010338</v>
          </cell>
        </row>
        <row r="1120">
          <cell r="B1120">
            <v>103309</v>
          </cell>
          <cell r="C1120" t="str">
            <v>HAMMERMILL 8.5" X 11" Blue Colored Paper (10 Reams/Case)</v>
          </cell>
          <cell r="D1120" t="str">
            <v>COPY PAPER</v>
          </cell>
          <cell r="E1120" t="str">
            <v>USA</v>
          </cell>
          <cell r="F1120">
            <v>646</v>
          </cell>
          <cell r="G1120" t="str">
            <v>=HYPERLINK("http://www.bangkit.com/images/103309.jpg","CLICK HERE")</v>
          </cell>
          <cell r="H1120">
            <v>11.9</v>
          </cell>
          <cell r="I1120">
            <v>11.9</v>
          </cell>
          <cell r="J1120">
            <v>11</v>
          </cell>
          <cell r="K1120">
            <v>9.9</v>
          </cell>
          <cell r="L1120">
            <v>9.5</v>
          </cell>
          <cell r="M1120">
            <v>7.9</v>
          </cell>
          <cell r="N1120">
            <v>6.9</v>
          </cell>
          <cell r="O1120" t="str">
            <v>CS-10-1</v>
          </cell>
          <cell r="P1120">
            <v>40</v>
          </cell>
          <cell r="Q1120">
            <v>10</v>
          </cell>
          <cell r="R1120">
            <v>18</v>
          </cell>
          <cell r="S1120">
            <v>11.5</v>
          </cell>
          <cell r="T1120">
            <v>10.5</v>
          </cell>
          <cell r="U1120" t="str">
            <v>1.257810</v>
          </cell>
          <cell r="V1120">
            <v>52.54</v>
          </cell>
          <cell r="W1120" t="str">
            <v>50010199103302</v>
          </cell>
        </row>
        <row r="1121">
          <cell r="B1121">
            <v>103325</v>
          </cell>
          <cell r="C1121" t="str">
            <v>BAZIC 22" X 28" Fluorescent Red Poster Board</v>
          </cell>
          <cell r="D1121" t="str">
            <v>DISCONTINUE</v>
          </cell>
          <cell r="E1121" t="str">
            <v>USA</v>
          </cell>
          <cell r="F1121">
            <v>0</v>
          </cell>
          <cell r="G1121" t="str">
            <v>=HYPERLINK("http://www.bangkit.com/images/103325.jpg","CLICK HERE")</v>
          </cell>
          <cell r="H1121">
            <v>8.5</v>
          </cell>
          <cell r="I1121">
            <v>8.5</v>
          </cell>
          <cell r="J1121">
            <v>11.05</v>
          </cell>
          <cell r="K1121">
            <v>8.5</v>
          </cell>
          <cell r="L1121">
            <v>6.9</v>
          </cell>
          <cell r="M1121">
            <v>5.9</v>
          </cell>
          <cell r="N1121">
            <v>4.9000000000000004</v>
          </cell>
          <cell r="O1121" t="str">
            <v>CS-10-1</v>
          </cell>
          <cell r="P1121">
            <v>40</v>
          </cell>
          <cell r="Q1121">
            <v>10</v>
          </cell>
          <cell r="R1121">
            <v>18</v>
          </cell>
          <cell r="S1121">
            <v>11.5</v>
          </cell>
          <cell r="T1121">
            <v>10.5</v>
          </cell>
          <cell r="U1121" t="str">
            <v>1.257810</v>
          </cell>
          <cell r="V1121">
            <v>51.9</v>
          </cell>
          <cell r="W1121" t="str">
            <v>50010199103326</v>
          </cell>
        </row>
        <row r="1122">
          <cell r="B1122">
            <v>103366</v>
          </cell>
          <cell r="C1122" t="str">
            <v>HAMMERMILL 8.5" X 11" Green Colored Paper (10 Reams/Case)</v>
          </cell>
          <cell r="D1122" t="str">
            <v>COPY PAPER</v>
          </cell>
          <cell r="E1122" t="str">
            <v>USA</v>
          </cell>
          <cell r="F1122">
            <v>590</v>
          </cell>
          <cell r="G1122" t="str">
            <v>=HYPERLINK("http://www.bangkit.com/images/103366.jpg","CLICK HERE")</v>
          </cell>
          <cell r="H1122">
            <v>11.9</v>
          </cell>
          <cell r="I1122">
            <v>11.9</v>
          </cell>
          <cell r="J1122">
            <v>11</v>
          </cell>
          <cell r="K1122">
            <v>9.9</v>
          </cell>
          <cell r="L1122">
            <v>9.5</v>
          </cell>
          <cell r="M1122">
            <v>7.9</v>
          </cell>
          <cell r="N1122">
            <v>6.9</v>
          </cell>
          <cell r="O1122" t="str">
            <v>CS-10-1</v>
          </cell>
          <cell r="P1122">
            <v>40</v>
          </cell>
          <cell r="Q1122">
            <v>10</v>
          </cell>
          <cell r="R1122">
            <v>18</v>
          </cell>
          <cell r="S1122">
            <v>11.5</v>
          </cell>
          <cell r="T1122">
            <v>10.5</v>
          </cell>
          <cell r="U1122" t="str">
            <v>1.257810</v>
          </cell>
          <cell r="V1122">
            <v>52.22</v>
          </cell>
          <cell r="W1122" t="str">
            <v>50010199103364</v>
          </cell>
        </row>
        <row r="1123">
          <cell r="B1123">
            <v>103382</v>
          </cell>
          <cell r="C1123" t="str">
            <v>HAMMERMILL 8.5" X 11" Pink Colored Paper (10 Reams/Case)</v>
          </cell>
          <cell r="D1123" t="str">
            <v>COPY PAPER</v>
          </cell>
          <cell r="E1123" t="str">
            <v>USA</v>
          </cell>
          <cell r="F1123">
            <v>9</v>
          </cell>
          <cell r="G1123" t="str">
            <v>=HYPERLINK("http://www.bangkit.com/images/103382.jpg","CLICK HERE")</v>
          </cell>
          <cell r="H1123">
            <v>11.9</v>
          </cell>
          <cell r="I1123">
            <v>11.9</v>
          </cell>
          <cell r="J1123">
            <v>11</v>
          </cell>
          <cell r="K1123">
            <v>9.9</v>
          </cell>
          <cell r="L1123">
            <v>9.5</v>
          </cell>
          <cell r="M1123">
            <v>7.9</v>
          </cell>
          <cell r="N1123">
            <v>6.9</v>
          </cell>
          <cell r="O1123" t="str">
            <v>CS-10-1</v>
          </cell>
          <cell r="P1123">
            <v>40</v>
          </cell>
          <cell r="Q1123">
            <v>10</v>
          </cell>
          <cell r="R1123">
            <v>18</v>
          </cell>
          <cell r="S1123">
            <v>11.5</v>
          </cell>
          <cell r="T1123">
            <v>10.5</v>
          </cell>
          <cell r="U1123" t="str">
            <v>1.257810</v>
          </cell>
          <cell r="V1123">
            <v>52.08</v>
          </cell>
          <cell r="W1123" t="str">
            <v>50010199103388</v>
          </cell>
        </row>
        <row r="1124">
          <cell r="B1124">
            <v>1034</v>
          </cell>
          <cell r="C1124" t="str">
            <v>BAZIC 16" Lime Green Basic Backpack</v>
          </cell>
          <cell r="D1124" t="str">
            <v>BACKPACKS</v>
          </cell>
          <cell r="E1124" t="str">
            <v>CHINA</v>
          </cell>
          <cell r="F1124">
            <v>2520</v>
          </cell>
          <cell r="G1124" t="str">
            <v>=HYPERLINK("http://www.bangkit.com/images/1034.jpg","CLICK HERE")</v>
          </cell>
          <cell r="H1124">
            <v>10.99</v>
          </cell>
          <cell r="I1124">
            <v>9.89</v>
          </cell>
          <cell r="J1124">
            <v>7.7</v>
          </cell>
          <cell r="K1124">
            <v>5.9</v>
          </cell>
          <cell r="L1124">
            <v>4.7</v>
          </cell>
          <cell r="M1124">
            <v>3.9</v>
          </cell>
          <cell r="N1124">
            <v>2.9</v>
          </cell>
          <cell r="O1124" t="str">
            <v>CS-12-1</v>
          </cell>
          <cell r="P1124">
            <v>80</v>
          </cell>
          <cell r="Q1124">
            <v>12</v>
          </cell>
          <cell r="R1124">
            <v>17.25</v>
          </cell>
          <cell r="S1124">
            <v>13.25</v>
          </cell>
          <cell r="T1124">
            <v>6</v>
          </cell>
          <cell r="U1124" t="str">
            <v>0.793620</v>
          </cell>
          <cell r="V1124">
            <v>7.68</v>
          </cell>
          <cell r="W1124" t="str">
            <v>20764608010345</v>
          </cell>
        </row>
        <row r="1125">
          <cell r="B1125">
            <v>1035</v>
          </cell>
          <cell r="C1125" t="str">
            <v>BAZIC 22" X 28" Fluorescent Orange Poster Board</v>
          </cell>
          <cell r="D1125" t="str">
            <v>DISCONTINUE</v>
          </cell>
          <cell r="E1125" t="str">
            <v>CHINA</v>
          </cell>
          <cell r="F1125">
            <v>0</v>
          </cell>
          <cell r="G1125" t="str">
            <v>=HYPERLINK("http://www.bangkit.com/images/1035.jpg","CLICK HERE")</v>
          </cell>
          <cell r="H1125">
            <v>10.99</v>
          </cell>
          <cell r="I1125">
            <v>9.2899999999999991</v>
          </cell>
          <cell r="J1125">
            <v>7.15</v>
          </cell>
          <cell r="K1125">
            <v>5.5</v>
          </cell>
          <cell r="L1125">
            <v>4.3</v>
          </cell>
          <cell r="M1125">
            <v>3.5</v>
          </cell>
          <cell r="N1125">
            <v>2.9</v>
          </cell>
          <cell r="O1125" t="str">
            <v>CS-12-1</v>
          </cell>
          <cell r="P1125">
            <v>81</v>
          </cell>
          <cell r="Q1125">
            <v>12</v>
          </cell>
          <cell r="R1125">
            <v>17.5</v>
          </cell>
          <cell r="S1125">
            <v>11.5</v>
          </cell>
          <cell r="T1125">
            <v>6</v>
          </cell>
          <cell r="U1125" t="str">
            <v>0.698790</v>
          </cell>
          <cell r="V1125">
            <v>9.3800000000000008</v>
          </cell>
          <cell r="W1125" t="str">
            <v>20764608010352</v>
          </cell>
        </row>
        <row r="1126">
          <cell r="B1126">
            <v>1036</v>
          </cell>
          <cell r="C1126" t="str">
            <v>BAZIC 16" Fuchsia Basic Backpack</v>
          </cell>
          <cell r="D1126" t="str">
            <v>BACKPACKS</v>
          </cell>
          <cell r="E1126" t="str">
            <v>CHINA</v>
          </cell>
          <cell r="F1126">
            <v>2489</v>
          </cell>
          <cell r="G1126" t="str">
            <v>=HYPERLINK("http://www.bangkit.com/images/1036.jpg","CLICK HERE")</v>
          </cell>
          <cell r="H1126">
            <v>10.99</v>
          </cell>
          <cell r="I1126">
            <v>9.89</v>
          </cell>
          <cell r="J1126">
            <v>7.7</v>
          </cell>
          <cell r="K1126">
            <v>5.9</v>
          </cell>
          <cell r="L1126">
            <v>4.7</v>
          </cell>
          <cell r="M1126">
            <v>3.9</v>
          </cell>
          <cell r="N1126">
            <v>2.9</v>
          </cell>
          <cell r="O1126" t="str">
            <v>CS-12-1</v>
          </cell>
          <cell r="P1126">
            <v>80</v>
          </cell>
          <cell r="Q1126">
            <v>12</v>
          </cell>
          <cell r="R1126">
            <v>17</v>
          </cell>
          <cell r="S1126">
            <v>13.25</v>
          </cell>
          <cell r="T1126">
            <v>6</v>
          </cell>
          <cell r="U1126" t="str">
            <v>0.782120</v>
          </cell>
          <cell r="V1126">
            <v>7.54</v>
          </cell>
          <cell r="W1126" t="str">
            <v>20764608010369</v>
          </cell>
        </row>
        <row r="1127">
          <cell r="B1127">
            <v>1037</v>
          </cell>
          <cell r="C1127" t="str">
            <v>BAZIC 16" Purple Basic Backpack</v>
          </cell>
          <cell r="D1127" t="str">
            <v>BACKPACKS</v>
          </cell>
          <cell r="E1127" t="str">
            <v>CHINA</v>
          </cell>
          <cell r="F1127">
            <v>2786</v>
          </cell>
          <cell r="G1127" t="str">
            <v>=HYPERLINK("http://www.bangkit.com/images/1037.jpg","CLICK HERE")</v>
          </cell>
          <cell r="H1127">
            <v>10.99</v>
          </cell>
          <cell r="I1127">
            <v>9.89</v>
          </cell>
          <cell r="J1127">
            <v>7.7</v>
          </cell>
          <cell r="K1127">
            <v>5.9</v>
          </cell>
          <cell r="L1127">
            <v>4.7</v>
          </cell>
          <cell r="M1127">
            <v>3.9</v>
          </cell>
          <cell r="N1127">
            <v>2.9</v>
          </cell>
          <cell r="O1127" t="str">
            <v>CS-12-1</v>
          </cell>
          <cell r="P1127">
            <v>80</v>
          </cell>
          <cell r="Q1127">
            <v>12</v>
          </cell>
          <cell r="R1127">
            <v>16.75</v>
          </cell>
          <cell r="S1127">
            <v>13.25</v>
          </cell>
          <cell r="T1127">
            <v>6</v>
          </cell>
          <cell r="U1127" t="str">
            <v>0.770620</v>
          </cell>
          <cell r="V1127">
            <v>7.76</v>
          </cell>
          <cell r="W1127" t="str">
            <v>20764608010376</v>
          </cell>
        </row>
        <row r="1128">
          <cell r="B1128">
            <v>103770</v>
          </cell>
          <cell r="C1128" t="str">
            <v>OFFER ITEM #81200</v>
          </cell>
          <cell r="D1128" t="str">
            <v>DISCONTINUE</v>
          </cell>
          <cell r="E1128" t="str">
            <v>USA</v>
          </cell>
          <cell r="F1128">
            <v>0</v>
          </cell>
          <cell r="G1128" t="str">
            <v>=HYPERLINK("http://www.bangkit.com/images/103770.jpg","CLICK HERE")</v>
          </cell>
          <cell r="H1128">
            <v>8.5</v>
          </cell>
          <cell r="I1128">
            <v>8.5</v>
          </cell>
          <cell r="J1128">
            <v>11.05</v>
          </cell>
          <cell r="K1128">
            <v>8.5</v>
          </cell>
          <cell r="L1128">
            <v>6.9</v>
          </cell>
          <cell r="M1128">
            <v>5.9</v>
          </cell>
          <cell r="N1128">
            <v>4.9000000000000004</v>
          </cell>
          <cell r="O1128" t="str">
            <v>CS-10-1</v>
          </cell>
          <cell r="P1128">
            <v>40</v>
          </cell>
          <cell r="Q1128">
            <v>10</v>
          </cell>
          <cell r="R1128">
            <v>18</v>
          </cell>
          <cell r="S1128">
            <v>11.5</v>
          </cell>
          <cell r="T1128">
            <v>10.5</v>
          </cell>
          <cell r="U1128" t="str">
            <v>1.257810</v>
          </cell>
          <cell r="V1128">
            <v>52.22</v>
          </cell>
          <cell r="W1128" t="str">
            <v>50010199103777</v>
          </cell>
        </row>
        <row r="1129">
          <cell r="B1129">
            <v>1038</v>
          </cell>
          <cell r="C1129" t="str">
            <v>BAZIC 22" X 28" Lavender Poster Board</v>
          </cell>
          <cell r="D1129" t="str">
            <v>DISCONTINUE</v>
          </cell>
          <cell r="E1129" t="str">
            <v>CHINA</v>
          </cell>
          <cell r="F1129">
            <v>0</v>
          </cell>
          <cell r="G1129" t="str">
            <v>=HYPERLINK("http://www.bangkit.com/images/1038.jpg","CLICK HERE")</v>
          </cell>
          <cell r="H1129">
            <v>10.99</v>
          </cell>
          <cell r="I1129">
            <v>9.99</v>
          </cell>
          <cell r="J1129">
            <v>7.15</v>
          </cell>
          <cell r="K1129">
            <v>5.5</v>
          </cell>
          <cell r="L1129">
            <v>4.3</v>
          </cell>
          <cell r="M1129">
            <v>3.5</v>
          </cell>
          <cell r="N1129">
            <v>2.9</v>
          </cell>
          <cell r="O1129" t="str">
            <v>CS-12-1</v>
          </cell>
          <cell r="P1129">
            <v>64</v>
          </cell>
          <cell r="Q1129">
            <v>12</v>
          </cell>
          <cell r="R1129">
            <v>18</v>
          </cell>
          <cell r="S1129">
            <v>14</v>
          </cell>
          <cell r="T1129">
            <v>6</v>
          </cell>
          <cell r="U1129" t="str">
            <v>0.875000</v>
          </cell>
          <cell r="V1129">
            <v>9.9</v>
          </cell>
          <cell r="W1129" t="str">
            <v>20764608010383</v>
          </cell>
        </row>
        <row r="1130">
          <cell r="B1130">
            <v>103820</v>
          </cell>
          <cell r="C1130" t="str">
            <v>BAZIC 50 Ct. 8.5" X 11.75" Canary Perforated Writing Pads (12/Pack)</v>
          </cell>
          <cell r="D1130" t="str">
            <v>DISCONTINUE</v>
          </cell>
          <cell r="E1130" t="str">
            <v>USA</v>
          </cell>
          <cell r="F1130">
            <v>0</v>
          </cell>
          <cell r="G1130" t="str">
            <v>=HYPERLINK("http://www.bangkit.com/images/103820.jpg","CLICK HERE")</v>
          </cell>
          <cell r="H1130">
            <v>8.5</v>
          </cell>
          <cell r="I1130">
            <v>8.5</v>
          </cell>
          <cell r="J1130">
            <v>11.05</v>
          </cell>
          <cell r="K1130">
            <v>8.5</v>
          </cell>
          <cell r="L1130">
            <v>6.9</v>
          </cell>
          <cell r="M1130">
            <v>5.9</v>
          </cell>
          <cell r="N1130">
            <v>4.9000000000000004</v>
          </cell>
          <cell r="O1130" t="str">
            <v>CS-10-1</v>
          </cell>
          <cell r="P1130">
            <v>40</v>
          </cell>
          <cell r="Q1130">
            <v>10</v>
          </cell>
          <cell r="R1130">
            <v>18</v>
          </cell>
          <cell r="S1130">
            <v>11.5</v>
          </cell>
          <cell r="T1130">
            <v>10.5</v>
          </cell>
          <cell r="U1130" t="str">
            <v>1.257810</v>
          </cell>
          <cell r="V1130">
            <v>51.92</v>
          </cell>
          <cell r="W1130" t="str">
            <v>50010199103821</v>
          </cell>
        </row>
        <row r="1131">
          <cell r="B1131">
            <v>1039</v>
          </cell>
          <cell r="C1131" t="str">
            <v>BAZIC 16" Burgundy Basic Backpack</v>
          </cell>
          <cell r="D1131" t="str">
            <v>BACKPACKS</v>
          </cell>
          <cell r="E1131" t="str">
            <v>CHINA</v>
          </cell>
          <cell r="F1131">
            <v>3487</v>
          </cell>
          <cell r="G1131" t="str">
            <v>=HYPERLINK("http://www.bangkit.com/images/1039.jpg","CLICK HERE")</v>
          </cell>
          <cell r="H1131">
            <v>10.99</v>
          </cell>
          <cell r="I1131">
            <v>9.89</v>
          </cell>
          <cell r="J1131">
            <v>7.7</v>
          </cell>
          <cell r="K1131">
            <v>5.9</v>
          </cell>
          <cell r="L1131">
            <v>4.7</v>
          </cell>
          <cell r="M1131">
            <v>3.9</v>
          </cell>
          <cell r="N1131">
            <v>2.9</v>
          </cell>
          <cell r="O1131" t="str">
            <v>CS-12-1</v>
          </cell>
          <cell r="P1131">
            <v>80</v>
          </cell>
          <cell r="Q1131">
            <v>12</v>
          </cell>
          <cell r="R1131">
            <v>17.75</v>
          </cell>
          <cell r="S1131">
            <v>13</v>
          </cell>
          <cell r="T1131">
            <v>6</v>
          </cell>
          <cell r="U1131" t="str">
            <v>0.801220</v>
          </cell>
          <cell r="V1131">
            <v>7.82</v>
          </cell>
          <cell r="W1131" t="str">
            <v>20764608010390</v>
          </cell>
        </row>
        <row r="1132">
          <cell r="B1132">
            <v>1040</v>
          </cell>
          <cell r="C1132" t="str">
            <v>BAZIC 16" Navy Blue Basic Backpack</v>
          </cell>
          <cell r="D1132" t="str">
            <v>BACKPACKS</v>
          </cell>
          <cell r="E1132" t="str">
            <v>CHINA</v>
          </cell>
          <cell r="F1132">
            <v>4204</v>
          </cell>
          <cell r="G1132" t="str">
            <v>=HYPERLINK("http://www.bangkit.com/images/1040.jpg","CLICK HERE")</v>
          </cell>
          <cell r="H1132">
            <v>10.99</v>
          </cell>
          <cell r="I1132">
            <v>9.89</v>
          </cell>
          <cell r="J1132">
            <v>7.7</v>
          </cell>
          <cell r="K1132">
            <v>5.9</v>
          </cell>
          <cell r="L1132">
            <v>4.7</v>
          </cell>
          <cell r="M1132">
            <v>3.9</v>
          </cell>
          <cell r="N1132">
            <v>2.9</v>
          </cell>
          <cell r="O1132" t="str">
            <v>CS-12-1</v>
          </cell>
          <cell r="P1132">
            <v>80</v>
          </cell>
          <cell r="Q1132">
            <v>12</v>
          </cell>
          <cell r="R1132">
            <v>17.5</v>
          </cell>
          <cell r="S1132">
            <v>13.25</v>
          </cell>
          <cell r="T1132">
            <v>6</v>
          </cell>
          <cell r="U1132" t="str">
            <v>0.805120</v>
          </cell>
          <cell r="V1132">
            <v>7.96</v>
          </cell>
          <cell r="W1132" t="str">
            <v>20764608010406</v>
          </cell>
        </row>
        <row r="1133">
          <cell r="B1133">
            <v>1041</v>
          </cell>
          <cell r="C1133" t="str">
            <v>BAZIC 16" Gray Basic Backpack</v>
          </cell>
          <cell r="D1133" t="str">
            <v>BACKPACKS</v>
          </cell>
          <cell r="E1133" t="str">
            <v>CHINA</v>
          </cell>
          <cell r="F1133">
            <v>1116</v>
          </cell>
          <cell r="G1133" t="str">
            <v>=HYPERLINK("http://www.bangkit.com/images/1041.jpg","CLICK HERE")</v>
          </cell>
          <cell r="H1133">
            <v>10.99</v>
          </cell>
          <cell r="I1133">
            <v>9.89</v>
          </cell>
          <cell r="J1133">
            <v>7.7</v>
          </cell>
          <cell r="K1133">
            <v>5.9</v>
          </cell>
          <cell r="L1133">
            <v>4.7</v>
          </cell>
          <cell r="M1133">
            <v>3.9</v>
          </cell>
          <cell r="N1133">
            <v>2.9</v>
          </cell>
          <cell r="O1133" t="str">
            <v>CS-12-1</v>
          </cell>
          <cell r="P1133">
            <v>80</v>
          </cell>
          <cell r="Q1133">
            <v>12</v>
          </cell>
          <cell r="R1133">
            <v>17.25</v>
          </cell>
          <cell r="S1133">
            <v>13</v>
          </cell>
          <cell r="T1133">
            <v>6</v>
          </cell>
          <cell r="U1133" t="str">
            <v>0.778650</v>
          </cell>
          <cell r="V1133">
            <v>7.9</v>
          </cell>
          <cell r="W1133" t="str">
            <v>20764608010413</v>
          </cell>
        </row>
        <row r="1134">
          <cell r="B1134">
            <v>1042</v>
          </cell>
          <cell r="C1134" t="str">
            <v>BAZIC 16" Mustard Basic Backpack</v>
          </cell>
          <cell r="D1134" t="str">
            <v>BACKPACKS</v>
          </cell>
          <cell r="E1134" t="str">
            <v>CHINA</v>
          </cell>
          <cell r="F1134">
            <v>4239</v>
          </cell>
          <cell r="G1134" t="str">
            <v>=HYPERLINK("http://www.bangkit.com/images/1042.jpg","CLICK HERE")</v>
          </cell>
          <cell r="H1134">
            <v>10.99</v>
          </cell>
          <cell r="I1134">
            <v>9.89</v>
          </cell>
          <cell r="J1134">
            <v>7.7</v>
          </cell>
          <cell r="K1134">
            <v>5.9</v>
          </cell>
          <cell r="L1134">
            <v>4.7</v>
          </cell>
          <cell r="M1134">
            <v>3.9</v>
          </cell>
          <cell r="N1134">
            <v>2.9</v>
          </cell>
          <cell r="O1134" t="str">
            <v>CS-12-1</v>
          </cell>
          <cell r="P1134">
            <v>80</v>
          </cell>
          <cell r="Q1134">
            <v>12</v>
          </cell>
          <cell r="R1134">
            <v>17</v>
          </cell>
          <cell r="S1134">
            <v>13</v>
          </cell>
          <cell r="T1134">
            <v>5.5</v>
          </cell>
          <cell r="U1134" t="str">
            <v>0.703410</v>
          </cell>
          <cell r="V1134">
            <v>6.14</v>
          </cell>
          <cell r="W1134" t="str">
            <v>20764608010420</v>
          </cell>
        </row>
        <row r="1135">
          <cell r="B1135">
            <v>105</v>
          </cell>
          <cell r="C1135" t="str">
            <v>KAPPA Super Jumbo Play Pad - Digest Size</v>
          </cell>
          <cell r="D1135" t="str">
            <v>BOOKS - ACTIVITY</v>
          </cell>
          <cell r="E1135" t="str">
            <v>USA</v>
          </cell>
          <cell r="F1135">
            <v>4299</v>
          </cell>
          <cell r="G1135" t="str">
            <v>=HYPERLINK("http://www.bangkit.com/images/105.jpg","CLICK HERE")</v>
          </cell>
          <cell r="H1135">
            <v>5.95</v>
          </cell>
          <cell r="I1135">
            <v>5.39</v>
          </cell>
          <cell r="J1135">
            <v>1.7</v>
          </cell>
          <cell r="K1135">
            <v>1.3</v>
          </cell>
          <cell r="L1135">
            <v>0.85</v>
          </cell>
          <cell r="M1135">
            <v>0.69</v>
          </cell>
          <cell r="N1135">
            <v>0.59</v>
          </cell>
          <cell r="O1135" t="str">
            <v>CS-24-1</v>
          </cell>
          <cell r="P1135">
            <v>126</v>
          </cell>
          <cell r="Q1135">
            <v>24</v>
          </cell>
          <cell r="R1135">
            <v>10.75</v>
          </cell>
          <cell r="S1135">
            <v>8.5</v>
          </cell>
          <cell r="T1135">
            <v>6.5</v>
          </cell>
          <cell r="U1135" t="str">
            <v>0.343710</v>
          </cell>
          <cell r="V1135">
            <v>6.46</v>
          </cell>
          <cell r="W1135" t="str">
            <v>20088908110506</v>
          </cell>
        </row>
        <row r="1136">
          <cell r="B1136">
            <v>1050</v>
          </cell>
          <cell r="C1136" t="str">
            <v>BAZIC 17" Black Classic Backpack</v>
          </cell>
          <cell r="D1136" t="str">
            <v>BACKPACKS</v>
          </cell>
          <cell r="E1136" t="str">
            <v>CHINA</v>
          </cell>
          <cell r="F1136">
            <v>12865</v>
          </cell>
          <cell r="G1136" t="str">
            <v>=HYPERLINK("http://www.bangkit.com/images/1050.jpg","CLICK HERE")</v>
          </cell>
          <cell r="H1136">
            <v>14.99</v>
          </cell>
          <cell r="I1136">
            <v>13.49</v>
          </cell>
          <cell r="J1136">
            <v>9.75</v>
          </cell>
          <cell r="K1136">
            <v>7.5</v>
          </cell>
          <cell r="L1136">
            <v>5.9</v>
          </cell>
          <cell r="M1136">
            <v>4.9000000000000004</v>
          </cell>
          <cell r="N1136">
            <v>3.9</v>
          </cell>
          <cell r="O1136" t="str">
            <v>CS-12-1</v>
          </cell>
          <cell r="P1136">
            <v>50</v>
          </cell>
          <cell r="Q1136">
            <v>12</v>
          </cell>
          <cell r="R1136">
            <v>17.25</v>
          </cell>
          <cell r="S1136">
            <v>14.5</v>
          </cell>
          <cell r="T1136">
            <v>9.25</v>
          </cell>
          <cell r="U1136" t="str">
            <v>1.338920</v>
          </cell>
          <cell r="V1136">
            <v>10.46</v>
          </cell>
          <cell r="W1136" t="str">
            <v>20764608010505</v>
          </cell>
        </row>
        <row r="1137">
          <cell r="B1137">
            <v>105015</v>
          </cell>
          <cell r="C1137" t="str">
            <v>OFFER ITEM #714937</v>
          </cell>
          <cell r="D1137" t="str">
            <v>DISCONTINUE</v>
          </cell>
          <cell r="E1137" t="str">
            <v>USA</v>
          </cell>
          <cell r="F1137">
            <v>0</v>
          </cell>
          <cell r="G1137" t="str">
            <v>=HYPERLINK("http://www.bangkit.com/images/105015.jpg","CLICK HERE")</v>
          </cell>
          <cell r="H1137">
            <v>10.5</v>
          </cell>
          <cell r="I1137">
            <v>10.5</v>
          </cell>
          <cell r="J1137">
            <v>13.65</v>
          </cell>
          <cell r="K1137">
            <v>10.5</v>
          </cell>
          <cell r="L1137">
            <v>8.3000000000000007</v>
          </cell>
          <cell r="M1137">
            <v>6.9</v>
          </cell>
          <cell r="N1137">
            <v>5.9</v>
          </cell>
          <cell r="O1137" t="str">
            <v>CS-10-1</v>
          </cell>
          <cell r="P1137">
            <v>30</v>
          </cell>
          <cell r="Q1137">
            <v>10</v>
          </cell>
          <cell r="R1137">
            <v>17.75</v>
          </cell>
          <cell r="S1137">
            <v>14.5</v>
          </cell>
          <cell r="T1137">
            <v>10.5</v>
          </cell>
          <cell r="U1137" t="str">
            <v>1.563910</v>
          </cell>
          <cell r="V1137">
            <v>67.040000000000006</v>
          </cell>
          <cell r="W1137" t="str">
            <v>50010199105016</v>
          </cell>
        </row>
        <row r="1138">
          <cell r="B1138">
            <v>1051</v>
          </cell>
          <cell r="C1138" t="str">
            <v>BAZIC 17" Blue Classic Backpack</v>
          </cell>
          <cell r="D1138" t="str">
            <v>BACKPACKS</v>
          </cell>
          <cell r="E1138" t="str">
            <v>CHINA</v>
          </cell>
          <cell r="F1138">
            <v>13326</v>
          </cell>
          <cell r="G1138" t="str">
            <v>=HYPERLINK("http://www.bangkit.com/images/1051.jpg","CLICK HERE")</v>
          </cell>
          <cell r="H1138">
            <v>14.99</v>
          </cell>
          <cell r="I1138">
            <v>13.49</v>
          </cell>
          <cell r="J1138">
            <v>9.75</v>
          </cell>
          <cell r="K1138">
            <v>7.5</v>
          </cell>
          <cell r="L1138">
            <v>5.9</v>
          </cell>
          <cell r="M1138">
            <v>4.9000000000000004</v>
          </cell>
          <cell r="N1138">
            <v>3.9</v>
          </cell>
          <cell r="O1138" t="str">
            <v>CS-12-1</v>
          </cell>
          <cell r="P1138">
            <v>50</v>
          </cell>
          <cell r="Q1138">
            <v>12</v>
          </cell>
          <cell r="R1138">
            <v>18</v>
          </cell>
          <cell r="S1138">
            <v>14.5</v>
          </cell>
          <cell r="T1138">
            <v>9.5</v>
          </cell>
          <cell r="U1138" t="str">
            <v>1.434900</v>
          </cell>
          <cell r="V1138">
            <v>9.98</v>
          </cell>
          <cell r="W1138" t="str">
            <v>20764608010512</v>
          </cell>
        </row>
        <row r="1139">
          <cell r="B1139">
            <v>1052</v>
          </cell>
          <cell r="C1139" t="str">
            <v>BAZIC 17" Red Classic Backpack</v>
          </cell>
          <cell r="D1139" t="str">
            <v>BACKPACKS</v>
          </cell>
          <cell r="E1139" t="str">
            <v>CHINA</v>
          </cell>
          <cell r="F1139">
            <v>8988</v>
          </cell>
          <cell r="G1139" t="str">
            <v>=HYPERLINK("http://www.bangkit.com/images/1052.jpg","CLICK HERE")</v>
          </cell>
          <cell r="H1139">
            <v>14.99</v>
          </cell>
          <cell r="I1139">
            <v>13.49</v>
          </cell>
          <cell r="J1139">
            <v>9.75</v>
          </cell>
          <cell r="K1139">
            <v>7.5</v>
          </cell>
          <cell r="L1139">
            <v>5.9</v>
          </cell>
          <cell r="M1139">
            <v>4.9000000000000004</v>
          </cell>
          <cell r="N1139">
            <v>3.9</v>
          </cell>
          <cell r="O1139" t="str">
            <v>CS-12-1</v>
          </cell>
          <cell r="P1139">
            <v>50</v>
          </cell>
          <cell r="Q1139">
            <v>12</v>
          </cell>
          <cell r="R1139">
            <v>17.75</v>
          </cell>
          <cell r="S1139">
            <v>14.5</v>
          </cell>
          <cell r="T1139">
            <v>9.5</v>
          </cell>
          <cell r="U1139" t="str">
            <v>1.414970</v>
          </cell>
          <cell r="V1139">
            <v>10.220000000000001</v>
          </cell>
          <cell r="W1139" t="str">
            <v>20764608010529</v>
          </cell>
        </row>
        <row r="1140">
          <cell r="B1140">
            <v>1053</v>
          </cell>
          <cell r="C1140" t="str">
            <v>BAZIC 17" Green Classic Backpack</v>
          </cell>
          <cell r="D1140" t="str">
            <v>BACKPACKS</v>
          </cell>
          <cell r="E1140" t="str">
            <v>CHINA</v>
          </cell>
          <cell r="F1140">
            <v>3901</v>
          </cell>
          <cell r="G1140" t="str">
            <v>=HYPERLINK("http://www.bangkit.com/images/1053.jpg","CLICK HERE")</v>
          </cell>
          <cell r="H1140">
            <v>14.99</v>
          </cell>
          <cell r="I1140">
            <v>13.49</v>
          </cell>
          <cell r="J1140">
            <v>9.75</v>
          </cell>
          <cell r="K1140">
            <v>7.5</v>
          </cell>
          <cell r="L1140">
            <v>5.9</v>
          </cell>
          <cell r="M1140">
            <v>4.9000000000000004</v>
          </cell>
          <cell r="N1140">
            <v>3.9</v>
          </cell>
          <cell r="O1140" t="str">
            <v>CS-12-1</v>
          </cell>
          <cell r="P1140">
            <v>50</v>
          </cell>
          <cell r="Q1140">
            <v>12</v>
          </cell>
          <cell r="R1140">
            <v>17.75</v>
          </cell>
          <cell r="S1140">
            <v>14.5</v>
          </cell>
          <cell r="T1140">
            <v>9.5</v>
          </cell>
          <cell r="U1140" t="str">
            <v>1.414970</v>
          </cell>
          <cell r="V1140">
            <v>10.16</v>
          </cell>
          <cell r="W1140" t="str">
            <v>20764608010536</v>
          </cell>
        </row>
        <row r="1141">
          <cell r="B1141">
            <v>1054</v>
          </cell>
          <cell r="C1141" t="str">
            <v>BAZIC 17" Lime Green Classic Backpack</v>
          </cell>
          <cell r="D1141" t="str">
            <v>BACKPACKS</v>
          </cell>
          <cell r="E1141" t="str">
            <v>CHINA</v>
          </cell>
          <cell r="F1141">
            <v>2526</v>
          </cell>
          <cell r="G1141" t="str">
            <v>=HYPERLINK("http://www.bangkit.com/images/1054.jpg","CLICK HERE")</v>
          </cell>
          <cell r="H1141">
            <v>14.99</v>
          </cell>
          <cell r="I1141">
            <v>13.49</v>
          </cell>
          <cell r="J1141">
            <v>9.75</v>
          </cell>
          <cell r="K1141">
            <v>7.5</v>
          </cell>
          <cell r="L1141">
            <v>5.9</v>
          </cell>
          <cell r="M1141">
            <v>4.9000000000000004</v>
          </cell>
          <cell r="N1141">
            <v>3.9</v>
          </cell>
          <cell r="O1141" t="str">
            <v>CS-12-1</v>
          </cell>
          <cell r="P1141">
            <v>50</v>
          </cell>
          <cell r="Q1141">
            <v>12</v>
          </cell>
          <cell r="R1141">
            <v>17.75</v>
          </cell>
          <cell r="S1141">
            <v>13.25</v>
          </cell>
          <cell r="T1141">
            <v>8</v>
          </cell>
          <cell r="U1141" t="str">
            <v>1.088830</v>
          </cell>
          <cell r="V1141">
            <v>10.18</v>
          </cell>
          <cell r="W1141" t="str">
            <v>20764608010543</v>
          </cell>
        </row>
        <row r="1142">
          <cell r="B1142">
            <v>1055</v>
          </cell>
          <cell r="C1142" t="str">
            <v>BAZIC UNRULED 100 Ct. Premium Blue Marble Composition Book</v>
          </cell>
          <cell r="D1142" t="str">
            <v>DISCONTINUE</v>
          </cell>
          <cell r="E1142" t="str">
            <v>CHINA</v>
          </cell>
          <cell r="F1142">
            <v>0</v>
          </cell>
          <cell r="G1142" t="str">
            <v>=HYPERLINK("http://www.bangkit.com/images/1055.jpg","CLICK HERE")</v>
          </cell>
          <cell r="H1142">
            <v>14.99</v>
          </cell>
          <cell r="I1142">
            <v>12.69</v>
          </cell>
          <cell r="J1142">
            <v>9.65</v>
          </cell>
          <cell r="K1142">
            <v>7.4</v>
          </cell>
          <cell r="L1142">
            <v>5.9</v>
          </cell>
          <cell r="M1142">
            <v>4.9000000000000004</v>
          </cell>
          <cell r="N1142">
            <v>3.9</v>
          </cell>
          <cell r="O1142" t="str">
            <v>CS-12-1</v>
          </cell>
          <cell r="P1142">
            <v>56</v>
          </cell>
          <cell r="Q1142">
            <v>12</v>
          </cell>
          <cell r="R1142">
            <v>18.5</v>
          </cell>
          <cell r="S1142">
            <v>15</v>
          </cell>
          <cell r="T1142">
            <v>10</v>
          </cell>
          <cell r="U1142" t="str">
            <v>1.605900</v>
          </cell>
          <cell r="V1142">
            <v>12.82</v>
          </cell>
          <cell r="W1142" t="str">
            <v>20764608010550</v>
          </cell>
        </row>
        <row r="1143">
          <cell r="B1143">
            <v>1056</v>
          </cell>
          <cell r="C1143" t="str">
            <v>BAZIC 17" Fuchsia Classic Backpack</v>
          </cell>
          <cell r="D1143" t="str">
            <v>BACKPACKS</v>
          </cell>
          <cell r="E1143" t="str">
            <v>CHINA</v>
          </cell>
          <cell r="F1143">
            <v>3791</v>
          </cell>
          <cell r="G1143" t="str">
            <v>=HYPERLINK("http://www.bangkit.com/images/1056.jpg","CLICK HERE")</v>
          </cell>
          <cell r="H1143">
            <v>14.99</v>
          </cell>
          <cell r="I1143">
            <v>13.49</v>
          </cell>
          <cell r="J1143">
            <v>9.75</v>
          </cell>
          <cell r="K1143">
            <v>7.5</v>
          </cell>
          <cell r="L1143">
            <v>5.9</v>
          </cell>
          <cell r="M1143">
            <v>4.9000000000000004</v>
          </cell>
          <cell r="N1143">
            <v>3.9</v>
          </cell>
          <cell r="O1143" t="str">
            <v>CS-12-1</v>
          </cell>
          <cell r="P1143">
            <v>50</v>
          </cell>
          <cell r="Q1143">
            <v>12</v>
          </cell>
          <cell r="R1143">
            <v>17.5</v>
          </cell>
          <cell r="S1143">
            <v>13.5</v>
          </cell>
          <cell r="T1143">
            <v>8</v>
          </cell>
          <cell r="U1143" t="str">
            <v>1.093750</v>
          </cell>
          <cell r="V1143">
            <v>10.16</v>
          </cell>
          <cell r="W1143" t="str">
            <v>20764608010567</v>
          </cell>
        </row>
        <row r="1144">
          <cell r="B1144">
            <v>1057</v>
          </cell>
          <cell r="C1144" t="str">
            <v>BAZIC 17" Purple Classic Backpack</v>
          </cell>
          <cell r="D1144" t="str">
            <v>BACKPACKS</v>
          </cell>
          <cell r="E1144" t="str">
            <v>CHINA</v>
          </cell>
          <cell r="F1144">
            <v>1575</v>
          </cell>
          <cell r="G1144" t="str">
            <v>=HYPERLINK("http://www.bangkit.com/images/1057.jpg","CLICK HERE")</v>
          </cell>
          <cell r="H1144">
            <v>14.99</v>
          </cell>
          <cell r="I1144">
            <v>13.49</v>
          </cell>
          <cell r="J1144">
            <v>9.75</v>
          </cell>
          <cell r="K1144">
            <v>7.5</v>
          </cell>
          <cell r="L1144">
            <v>5.9</v>
          </cell>
          <cell r="M1144">
            <v>4.9000000000000004</v>
          </cell>
          <cell r="N1144">
            <v>3.9</v>
          </cell>
          <cell r="O1144" t="str">
            <v>CS-12-1</v>
          </cell>
          <cell r="P1144">
            <v>50</v>
          </cell>
          <cell r="Q1144">
            <v>12</v>
          </cell>
          <cell r="R1144">
            <v>17.5</v>
          </cell>
          <cell r="S1144">
            <v>14.5</v>
          </cell>
          <cell r="T1144">
            <v>9.5</v>
          </cell>
          <cell r="U1144" t="str">
            <v>1.395040</v>
          </cell>
          <cell r="V1144">
            <v>9.94</v>
          </cell>
          <cell r="W1144" t="str">
            <v>20764608010574</v>
          </cell>
        </row>
        <row r="1145">
          <cell r="B1145">
            <v>1058</v>
          </cell>
          <cell r="C1145" t="str">
            <v>BAZIC 22" X 28" Fluorescent Purple Poster Board</v>
          </cell>
          <cell r="D1145" t="str">
            <v>DISCONTINUE</v>
          </cell>
          <cell r="E1145" t="str">
            <v>CHINA</v>
          </cell>
          <cell r="F1145">
            <v>0</v>
          </cell>
          <cell r="G1145" t="str">
            <v>=HYPERLINK("http://www.bangkit.com/images/1058.jpg","CLICK HERE")</v>
          </cell>
          <cell r="H1145">
            <v>14.99</v>
          </cell>
          <cell r="I1145">
            <v>12.69</v>
          </cell>
          <cell r="J1145">
            <v>9.65</v>
          </cell>
          <cell r="K1145">
            <v>7.4</v>
          </cell>
          <cell r="L1145">
            <v>5.9</v>
          </cell>
          <cell r="M1145">
            <v>4.9000000000000004</v>
          </cell>
          <cell r="N1145">
            <v>3.9</v>
          </cell>
          <cell r="O1145" t="str">
            <v>CS-12-1</v>
          </cell>
          <cell r="P1145">
            <v>56</v>
          </cell>
          <cell r="Q1145">
            <v>12</v>
          </cell>
          <cell r="R1145">
            <v>18.5</v>
          </cell>
          <cell r="S1145">
            <v>15</v>
          </cell>
          <cell r="T1145">
            <v>10</v>
          </cell>
          <cell r="U1145" t="str">
            <v>1.605900</v>
          </cell>
          <cell r="V1145">
            <v>12.64</v>
          </cell>
          <cell r="W1145" t="str">
            <v>20764608010581</v>
          </cell>
        </row>
        <row r="1146">
          <cell r="B1146">
            <v>1059</v>
          </cell>
          <cell r="C1146" t="str">
            <v>BAZIC 17" Burgundy Classic Backpack</v>
          </cell>
          <cell r="D1146" t="str">
            <v>BACKPACKS</v>
          </cell>
          <cell r="E1146" t="str">
            <v>CHINA</v>
          </cell>
          <cell r="F1146">
            <v>1469</v>
          </cell>
          <cell r="G1146" t="str">
            <v>=HYPERLINK("http://www.bangkit.com/images/1059.jpg","CLICK HERE")</v>
          </cell>
          <cell r="H1146">
            <v>14.99</v>
          </cell>
          <cell r="I1146">
            <v>13.49</v>
          </cell>
          <cell r="J1146">
            <v>9.75</v>
          </cell>
          <cell r="K1146">
            <v>7.5</v>
          </cell>
          <cell r="L1146">
            <v>5.9</v>
          </cell>
          <cell r="M1146">
            <v>4.9000000000000004</v>
          </cell>
          <cell r="N1146">
            <v>3.9</v>
          </cell>
          <cell r="O1146" t="str">
            <v>CS-12-1</v>
          </cell>
          <cell r="P1146">
            <v>50</v>
          </cell>
          <cell r="Q1146">
            <v>12</v>
          </cell>
          <cell r="R1146">
            <v>17.75</v>
          </cell>
          <cell r="S1146">
            <v>14.5</v>
          </cell>
          <cell r="T1146">
            <v>9.5</v>
          </cell>
          <cell r="U1146" t="str">
            <v>1.414970</v>
          </cell>
          <cell r="V1146">
            <v>10.220000000000001</v>
          </cell>
          <cell r="W1146" t="str">
            <v>20764608010598</v>
          </cell>
        </row>
        <row r="1147">
          <cell r="B1147">
            <v>1060</v>
          </cell>
          <cell r="C1147" t="str">
            <v>BAZIC 17" Navy Blue Classic Backpack</v>
          </cell>
          <cell r="D1147" t="str">
            <v>BACKPACKS</v>
          </cell>
          <cell r="E1147" t="str">
            <v>CHINA</v>
          </cell>
          <cell r="F1147">
            <v>4384</v>
          </cell>
          <cell r="G1147" t="str">
            <v>=HYPERLINK("http://www.bangkit.com/images/1060.jpg","CLICK HERE")</v>
          </cell>
          <cell r="H1147">
            <v>14.99</v>
          </cell>
          <cell r="I1147">
            <v>13.49</v>
          </cell>
          <cell r="J1147">
            <v>9.75</v>
          </cell>
          <cell r="K1147">
            <v>7.5</v>
          </cell>
          <cell r="L1147">
            <v>5.9</v>
          </cell>
          <cell r="M1147">
            <v>4.9000000000000004</v>
          </cell>
          <cell r="N1147">
            <v>3.9</v>
          </cell>
          <cell r="O1147" t="str">
            <v>CS-12-1</v>
          </cell>
          <cell r="P1147">
            <v>50</v>
          </cell>
          <cell r="Q1147">
            <v>12</v>
          </cell>
          <cell r="R1147">
            <v>17.5</v>
          </cell>
          <cell r="S1147">
            <v>14.5</v>
          </cell>
          <cell r="T1147">
            <v>9.5</v>
          </cell>
          <cell r="U1147" t="str">
            <v>1.395040</v>
          </cell>
          <cell r="V1147">
            <v>11.12</v>
          </cell>
          <cell r="W1147" t="str">
            <v>20764608010604</v>
          </cell>
        </row>
        <row r="1148">
          <cell r="B1148">
            <v>1061</v>
          </cell>
          <cell r="C1148" t="str">
            <v>BAZIC 17" Gray Classic Backpack</v>
          </cell>
          <cell r="D1148" t="str">
            <v>BACKPACKS</v>
          </cell>
          <cell r="E1148" t="str">
            <v>CHINA</v>
          </cell>
          <cell r="F1148">
            <v>1572</v>
          </cell>
          <cell r="G1148" t="str">
            <v>=HYPERLINK("http://www.bangkit.com/images/1061.jpg","CLICK HERE")</v>
          </cell>
          <cell r="H1148">
            <v>14.99</v>
          </cell>
          <cell r="I1148">
            <v>13.49</v>
          </cell>
          <cell r="J1148">
            <v>9.75</v>
          </cell>
          <cell r="K1148">
            <v>7.5</v>
          </cell>
          <cell r="L1148">
            <v>5.9</v>
          </cell>
          <cell r="M1148">
            <v>4.9000000000000004</v>
          </cell>
          <cell r="N1148">
            <v>3.9</v>
          </cell>
          <cell r="O1148" t="str">
            <v>CS-12-1</v>
          </cell>
          <cell r="P1148">
            <v>50</v>
          </cell>
          <cell r="Q1148">
            <v>12</v>
          </cell>
          <cell r="R1148">
            <v>18</v>
          </cell>
          <cell r="S1148">
            <v>14.5</v>
          </cell>
          <cell r="T1148">
            <v>9.5</v>
          </cell>
          <cell r="U1148" t="str">
            <v>1.434900</v>
          </cell>
          <cell r="V1148">
            <v>10.34</v>
          </cell>
          <cell r="W1148" t="str">
            <v>20764608010611</v>
          </cell>
        </row>
        <row r="1149">
          <cell r="B1149">
            <v>1062</v>
          </cell>
          <cell r="C1149" t="str">
            <v>BAZIC 17" Mustard Classic Backpack</v>
          </cell>
          <cell r="D1149" t="str">
            <v>BACKPACKS</v>
          </cell>
          <cell r="E1149" t="str">
            <v>CHINA</v>
          </cell>
          <cell r="F1149">
            <v>538</v>
          </cell>
          <cell r="G1149" t="str">
            <v>=HYPERLINK("http://www.bangkit.com/images/1062.jpg","CLICK HERE")</v>
          </cell>
          <cell r="H1149">
            <v>14.99</v>
          </cell>
          <cell r="I1149">
            <v>13.49</v>
          </cell>
          <cell r="J1149">
            <v>9.75</v>
          </cell>
          <cell r="K1149">
            <v>7.5</v>
          </cell>
          <cell r="L1149">
            <v>5.9</v>
          </cell>
          <cell r="M1149">
            <v>4.9000000000000004</v>
          </cell>
          <cell r="N1149">
            <v>3.9</v>
          </cell>
          <cell r="O1149" t="str">
            <v>CS-12-1</v>
          </cell>
          <cell r="P1149">
            <v>50</v>
          </cell>
          <cell r="Q1149">
            <v>12</v>
          </cell>
          <cell r="R1149">
            <v>17.75</v>
          </cell>
          <cell r="S1149">
            <v>14.5</v>
          </cell>
          <cell r="T1149">
            <v>9.5</v>
          </cell>
          <cell r="U1149" t="str">
            <v>1.414970</v>
          </cell>
          <cell r="V1149">
            <v>11.02</v>
          </cell>
          <cell r="W1149" t="str">
            <v>20764608010628</v>
          </cell>
        </row>
        <row r="1150">
          <cell r="B1150">
            <v>1070</v>
          </cell>
          <cell r="C1150" t="str">
            <v>FISHER PRICE Coloring Book</v>
          </cell>
          <cell r="D1150" t="str">
            <v>DISCONTINUE</v>
          </cell>
          <cell r="E1150" t="str">
            <v>CHINA</v>
          </cell>
          <cell r="F1150">
            <v>0</v>
          </cell>
          <cell r="G1150" t="str">
            <v>=HYPERLINK("http://www.bangkit.com/images/1070.jpg","CLICK HERE")</v>
          </cell>
          <cell r="H1150">
            <v>17.79</v>
          </cell>
          <cell r="I1150">
            <v>15.99</v>
          </cell>
          <cell r="J1150">
            <v>9.65</v>
          </cell>
          <cell r="K1150">
            <v>7.4</v>
          </cell>
          <cell r="L1150">
            <v>5.9</v>
          </cell>
          <cell r="M1150">
            <v>4.9000000000000004</v>
          </cell>
          <cell r="N1150">
            <v>3.9</v>
          </cell>
          <cell r="O1150" t="str">
            <v>CS-12-1</v>
          </cell>
          <cell r="P1150">
            <v>42</v>
          </cell>
          <cell r="Q1150">
            <v>12</v>
          </cell>
          <cell r="R1150">
            <v>17.5</v>
          </cell>
          <cell r="S1150">
            <v>14</v>
          </cell>
          <cell r="T1150">
            <v>12</v>
          </cell>
          <cell r="U1150" t="str">
            <v>1.701390</v>
          </cell>
          <cell r="V1150">
            <v>17.02</v>
          </cell>
          <cell r="W1150" t="str">
            <v>20764608010703</v>
          </cell>
        </row>
        <row r="1151">
          <cell r="B1151">
            <v>1071</v>
          </cell>
          <cell r="C1151" t="str">
            <v>BAZIC #10 Self-Seal Security Envelopes (500/Box)</v>
          </cell>
          <cell r="D1151" t="str">
            <v>DISCONTINUE</v>
          </cell>
          <cell r="E1151" t="str">
            <v>CHINA</v>
          </cell>
          <cell r="F1151">
            <v>0</v>
          </cell>
          <cell r="G1151" t="str">
            <v>=HYPERLINK("http://www.bangkit.com/images/1071.jpg","CLICK HERE")</v>
          </cell>
          <cell r="H1151">
            <v>17.79</v>
          </cell>
          <cell r="I1151">
            <v>15.99</v>
          </cell>
          <cell r="J1151">
            <v>9.65</v>
          </cell>
          <cell r="K1151">
            <v>7.4</v>
          </cell>
          <cell r="L1151">
            <v>5.9</v>
          </cell>
          <cell r="M1151">
            <v>4.9000000000000004</v>
          </cell>
          <cell r="N1151">
            <v>3.9</v>
          </cell>
          <cell r="O1151" t="str">
            <v>CS-12-1</v>
          </cell>
          <cell r="P1151">
            <v>42</v>
          </cell>
          <cell r="Q1151">
            <v>12</v>
          </cell>
          <cell r="R1151">
            <v>17.5</v>
          </cell>
          <cell r="S1151">
            <v>14</v>
          </cell>
          <cell r="T1151">
            <v>12</v>
          </cell>
          <cell r="U1151" t="str">
            <v>1.701390</v>
          </cell>
          <cell r="V1151">
            <v>17.100000000000001</v>
          </cell>
          <cell r="W1151" t="str">
            <v>20764608010710</v>
          </cell>
        </row>
        <row r="1152">
          <cell r="B1152">
            <v>1072</v>
          </cell>
          <cell r="C1152" t="str">
            <v>BAZIC #6 3/4 Self-Seal White Envelopes (65/Pack)</v>
          </cell>
          <cell r="D1152" t="str">
            <v>DISCONTINUE</v>
          </cell>
          <cell r="E1152" t="str">
            <v>CHINA</v>
          </cell>
          <cell r="F1152">
            <v>0</v>
          </cell>
          <cell r="G1152" t="str">
            <v>=HYPERLINK("http://www.bangkit.com/images/1072.jpg","CLICK HERE")</v>
          </cell>
          <cell r="H1152">
            <v>17.79</v>
          </cell>
          <cell r="I1152">
            <v>15.99</v>
          </cell>
          <cell r="J1152">
            <v>9.65</v>
          </cell>
          <cell r="K1152">
            <v>7.4</v>
          </cell>
          <cell r="L1152">
            <v>5.9</v>
          </cell>
          <cell r="M1152">
            <v>4.9000000000000004</v>
          </cell>
          <cell r="N1152">
            <v>3.9</v>
          </cell>
          <cell r="O1152" t="str">
            <v>CS-12-1</v>
          </cell>
          <cell r="P1152">
            <v>42</v>
          </cell>
          <cell r="Q1152">
            <v>12</v>
          </cell>
          <cell r="R1152">
            <v>17.5</v>
          </cell>
          <cell r="S1152">
            <v>14</v>
          </cell>
          <cell r="T1152">
            <v>12</v>
          </cell>
          <cell r="U1152" t="str">
            <v>1.701390</v>
          </cell>
          <cell r="V1152">
            <v>17.04</v>
          </cell>
          <cell r="W1152" t="str">
            <v>20764608010727</v>
          </cell>
        </row>
        <row r="1153">
          <cell r="B1153">
            <v>1073</v>
          </cell>
          <cell r="C1153" t="str">
            <v>BAZIC #6 3/4 Self-Seal Security Envelopes (55/Pack)</v>
          </cell>
          <cell r="D1153" t="str">
            <v>DISCONTINUE</v>
          </cell>
          <cell r="E1153" t="str">
            <v>CHINA</v>
          </cell>
          <cell r="F1153">
            <v>0</v>
          </cell>
          <cell r="G1153" t="str">
            <v>=HYPERLINK("http://www.bangkit.com/images/1073.jpg","CLICK HERE")</v>
          </cell>
          <cell r="H1153">
            <v>17.79</v>
          </cell>
          <cell r="I1153">
            <v>15.99</v>
          </cell>
          <cell r="J1153">
            <v>9.65</v>
          </cell>
          <cell r="K1153">
            <v>7.4</v>
          </cell>
          <cell r="L1153">
            <v>5.9</v>
          </cell>
          <cell r="M1153">
            <v>4.9000000000000004</v>
          </cell>
          <cell r="N1153">
            <v>3.9</v>
          </cell>
          <cell r="O1153" t="str">
            <v>CS-12-1</v>
          </cell>
          <cell r="P1153">
            <v>42</v>
          </cell>
          <cell r="Q1153">
            <v>12</v>
          </cell>
          <cell r="R1153">
            <v>18</v>
          </cell>
          <cell r="S1153">
            <v>14</v>
          </cell>
          <cell r="T1153">
            <v>12</v>
          </cell>
          <cell r="U1153" t="str">
            <v>1.750000</v>
          </cell>
          <cell r="V1153">
            <v>17.04</v>
          </cell>
          <cell r="W1153" t="str">
            <v>20764608010734</v>
          </cell>
        </row>
        <row r="1154">
          <cell r="B1154">
            <v>1074</v>
          </cell>
          <cell r="C1154" t="str">
            <v>BAZIC #10 Self-Seal White Envelopes (40/Pack)</v>
          </cell>
          <cell r="D1154" t="str">
            <v>DISCONTINUE</v>
          </cell>
          <cell r="E1154" t="str">
            <v>CHINA</v>
          </cell>
          <cell r="F1154">
            <v>0</v>
          </cell>
          <cell r="G1154" t="str">
            <v>=HYPERLINK("http://www.bangkit.com/images/1074.jpg","CLICK HERE")</v>
          </cell>
          <cell r="H1154">
            <v>17.79</v>
          </cell>
          <cell r="I1154">
            <v>15.99</v>
          </cell>
          <cell r="J1154">
            <v>9.65</v>
          </cell>
          <cell r="K1154">
            <v>7.4</v>
          </cell>
          <cell r="L1154">
            <v>5.9</v>
          </cell>
          <cell r="M1154">
            <v>4.9000000000000004</v>
          </cell>
          <cell r="N1154">
            <v>3.9</v>
          </cell>
          <cell r="O1154" t="str">
            <v>CS-12-1</v>
          </cell>
          <cell r="P1154">
            <v>42</v>
          </cell>
          <cell r="Q1154">
            <v>12</v>
          </cell>
          <cell r="R1154">
            <v>18</v>
          </cell>
          <cell r="S1154">
            <v>14</v>
          </cell>
          <cell r="T1154">
            <v>12</v>
          </cell>
          <cell r="U1154" t="str">
            <v>1.750000</v>
          </cell>
          <cell r="V1154">
            <v>17.079999999999998</v>
          </cell>
          <cell r="W1154" t="str">
            <v>20764608010741</v>
          </cell>
        </row>
        <row r="1155">
          <cell r="B1155">
            <v>1075</v>
          </cell>
          <cell r="C1155" t="str">
            <v>BAZIC #10 Self-Seal Security Envelopes (30/Pack)</v>
          </cell>
          <cell r="D1155" t="str">
            <v>DISCONTINUE</v>
          </cell>
          <cell r="E1155" t="str">
            <v>CHINA</v>
          </cell>
          <cell r="F1155">
            <v>0</v>
          </cell>
          <cell r="G1155" t="str">
            <v>=HYPERLINK("http://www.bangkit.com/images/1075.jpg","CLICK HERE")</v>
          </cell>
          <cell r="H1155">
            <v>17.79</v>
          </cell>
          <cell r="I1155">
            <v>15.99</v>
          </cell>
          <cell r="J1155">
            <v>9.65</v>
          </cell>
          <cell r="K1155">
            <v>7.4</v>
          </cell>
          <cell r="L1155">
            <v>5.9</v>
          </cell>
          <cell r="M1155">
            <v>4.9000000000000004</v>
          </cell>
          <cell r="N1155">
            <v>3.9</v>
          </cell>
          <cell r="O1155" t="str">
            <v>CS-12-1</v>
          </cell>
          <cell r="P1155">
            <v>42</v>
          </cell>
          <cell r="Q1155">
            <v>12</v>
          </cell>
          <cell r="R1155">
            <v>18</v>
          </cell>
          <cell r="S1155">
            <v>14</v>
          </cell>
          <cell r="T1155">
            <v>12</v>
          </cell>
          <cell r="U1155" t="str">
            <v>1.750000</v>
          </cell>
          <cell r="V1155">
            <v>16.96</v>
          </cell>
          <cell r="W1155" t="str">
            <v>20764608010758</v>
          </cell>
        </row>
        <row r="1156">
          <cell r="B1156">
            <v>1080</v>
          </cell>
          <cell r="C1156" t="str">
            <v>BAZIC 17" Olympus Backpack - Assorted Color</v>
          </cell>
          <cell r="D1156" t="str">
            <v>BACKPACKS</v>
          </cell>
          <cell r="E1156" t="str">
            <v>CHINA</v>
          </cell>
          <cell r="F1156">
            <v>6304</v>
          </cell>
          <cell r="G1156" t="str">
            <v>=HYPERLINK("http://www.bangkit.com/images/1080.jpg","CLICK HERE")</v>
          </cell>
          <cell r="H1156">
            <v>19.989999999999998</v>
          </cell>
          <cell r="I1156">
            <v>17.989999999999998</v>
          </cell>
          <cell r="J1156">
            <v>11.6</v>
          </cell>
          <cell r="K1156">
            <v>8.9</v>
          </cell>
          <cell r="L1156">
            <v>7.3</v>
          </cell>
          <cell r="M1156">
            <v>5.9</v>
          </cell>
          <cell r="N1156">
            <v>4.9000000000000004</v>
          </cell>
          <cell r="O1156" t="str">
            <v>CS-24-1</v>
          </cell>
          <cell r="P1156">
            <v>50</v>
          </cell>
          <cell r="Q1156">
            <v>24</v>
          </cell>
          <cell r="R1156">
            <v>18.25</v>
          </cell>
          <cell r="S1156">
            <v>16.75</v>
          </cell>
          <cell r="T1156">
            <v>14</v>
          </cell>
          <cell r="U1156" t="str">
            <v>2.476640</v>
          </cell>
          <cell r="V1156">
            <v>28</v>
          </cell>
          <cell r="W1156" t="str">
            <v>20764608010802</v>
          </cell>
        </row>
        <row r="1157">
          <cell r="B1157">
            <v>11000</v>
          </cell>
          <cell r="C1157" t="str">
            <v>BAZIC 6" X 9" Clasp Envelope (100/Box)</v>
          </cell>
          <cell r="D1157" t="str">
            <v>DISCONTINUE</v>
          </cell>
          <cell r="E1157" t="str">
            <v>CHINA</v>
          </cell>
          <cell r="F1157">
            <v>0</v>
          </cell>
          <cell r="G1157" t="str">
            <v>=HYPERLINK("http://www.bangkit.com/images/","CLICK HERE")</v>
          </cell>
          <cell r="H1157">
            <v>6.99</v>
          </cell>
          <cell r="I1157">
            <v>4.99</v>
          </cell>
          <cell r="J1157">
            <v>2.5</v>
          </cell>
          <cell r="K1157">
            <v>2.5</v>
          </cell>
          <cell r="L1157">
            <v>2.5</v>
          </cell>
          <cell r="M1157">
            <v>1.9</v>
          </cell>
          <cell r="N1157">
            <v>1.5</v>
          </cell>
          <cell r="O1157" t="str">
            <v>CS-50-1</v>
          </cell>
          <cell r="P1157">
            <v>36</v>
          </cell>
          <cell r="Q1157">
            <v>50</v>
          </cell>
          <cell r="R1157">
            <v>20.87</v>
          </cell>
          <cell r="S1157">
            <v>15.75</v>
          </cell>
          <cell r="T1157">
            <v>14.57</v>
          </cell>
          <cell r="U1157" t="str">
            <v>2.771530</v>
          </cell>
          <cell r="V1157">
            <v>24.5</v>
          </cell>
          <cell r="W1157" t="str">
            <v>819847027060</v>
          </cell>
        </row>
        <row r="1158">
          <cell r="B1158">
            <v>12009</v>
          </cell>
          <cell r="C1158" t="str">
            <v>MY FIRST Coloring &amp; Activity Book</v>
          </cell>
          <cell r="D1158" t="str">
            <v>BOOKS - ACTIVITY</v>
          </cell>
          <cell r="E1158" t="str">
            <v>USA</v>
          </cell>
          <cell r="F1158">
            <v>9511</v>
          </cell>
          <cell r="G1158" t="str">
            <v>=HYPERLINK("http://www.bangkit.com/images/12009.jpg","CLICK HERE")</v>
          </cell>
          <cell r="H1158">
            <v>3.99</v>
          </cell>
          <cell r="I1158">
            <v>3.59</v>
          </cell>
          <cell r="J1158">
            <v>1.2</v>
          </cell>
          <cell r="K1158">
            <v>0.89</v>
          </cell>
          <cell r="L1158">
            <v>0.75</v>
          </cell>
          <cell r="M1158">
            <v>0.59</v>
          </cell>
          <cell r="N1158">
            <v>0.49</v>
          </cell>
          <cell r="O1158" t="str">
            <v>CS-48-1</v>
          </cell>
          <cell r="P1158">
            <v>100</v>
          </cell>
          <cell r="Q1158">
            <v>48</v>
          </cell>
          <cell r="R1158">
            <v>16</v>
          </cell>
          <cell r="S1158">
            <v>11.25</v>
          </cell>
          <cell r="T1158">
            <v>5</v>
          </cell>
          <cell r="U1158" t="str">
            <v>0.520830</v>
          </cell>
          <cell r="V1158">
            <v>12.52</v>
          </cell>
          <cell r="W1158" t="str">
            <v>20814625012003</v>
          </cell>
        </row>
        <row r="1159">
          <cell r="B1159">
            <v>12023</v>
          </cell>
          <cell r="C1159" t="str">
            <v>BAZIC 50 Sets 8 3/8" x 10 11/16" 2-Part Carbonless Purchase Order Book</v>
          </cell>
          <cell r="D1159" t="str">
            <v>DISCONTINUE</v>
          </cell>
          <cell r="E1159" t="str">
            <v>USA</v>
          </cell>
          <cell r="F1159">
            <v>0</v>
          </cell>
          <cell r="G1159" t="str">
            <v>=HYPERLINK("http://www.bangkit.com/images/12023.jpg","CLICK HERE")</v>
          </cell>
          <cell r="H1159">
            <v>3.99</v>
          </cell>
          <cell r="I1159">
            <v>3.59</v>
          </cell>
          <cell r="J1159">
            <v>1.2</v>
          </cell>
          <cell r="K1159">
            <v>0.89</v>
          </cell>
          <cell r="L1159">
            <v>0.75</v>
          </cell>
          <cell r="M1159">
            <v>0.59</v>
          </cell>
          <cell r="N1159">
            <v>0.49</v>
          </cell>
          <cell r="O1159" t="str">
            <v>CS-48-1</v>
          </cell>
          <cell r="P1159">
            <v>100</v>
          </cell>
          <cell r="Q1159">
            <v>48</v>
          </cell>
          <cell r="R1159">
            <v>16</v>
          </cell>
          <cell r="S1159">
            <v>11</v>
          </cell>
          <cell r="T1159">
            <v>7</v>
          </cell>
          <cell r="U1159" t="str">
            <v>0.712960</v>
          </cell>
          <cell r="V1159">
            <v>16.18</v>
          </cell>
          <cell r="W1159" t="str">
            <v>20814625012027</v>
          </cell>
        </row>
        <row r="1160">
          <cell r="B1160">
            <v>1207</v>
          </cell>
          <cell r="C1160" t="str">
            <v>BAZIC Dry Erase Starter Kit</v>
          </cell>
          <cell r="D1160" t="str">
            <v>MARKERS - DRY ERASE</v>
          </cell>
          <cell r="E1160" t="str">
            <v>CHINA</v>
          </cell>
          <cell r="F1160">
            <v>4516</v>
          </cell>
          <cell r="G1160" t="str">
            <v>=HYPERLINK("http://www.bangkit.com/images/1207.jpg","CLICK HERE")</v>
          </cell>
          <cell r="H1160">
            <v>6.99</v>
          </cell>
          <cell r="I1160">
            <v>6.29</v>
          </cell>
          <cell r="J1160">
            <v>5.85</v>
          </cell>
          <cell r="K1160">
            <v>4.5</v>
          </cell>
          <cell r="L1160">
            <v>3.5</v>
          </cell>
          <cell r="M1160">
            <v>2.9</v>
          </cell>
          <cell r="N1160">
            <v>2.5</v>
          </cell>
          <cell r="O1160" t="str">
            <v>CS-12-1</v>
          </cell>
          <cell r="P1160">
            <v>108</v>
          </cell>
          <cell r="Q1160">
            <v>12</v>
          </cell>
          <cell r="R1160">
            <v>11.25</v>
          </cell>
          <cell r="S1160">
            <v>9.5</v>
          </cell>
          <cell r="T1160">
            <v>8.75</v>
          </cell>
          <cell r="U1160" t="str">
            <v>0.541180</v>
          </cell>
          <cell r="V1160">
            <v>5.52</v>
          </cell>
          <cell r="W1160" t="str">
            <v>20764608012073</v>
          </cell>
        </row>
        <row r="1161">
          <cell r="B1161">
            <v>12108</v>
          </cell>
          <cell r="C1161" t="str">
            <v>JUMBO Fun Coloring &amp; Activity Book</v>
          </cell>
          <cell r="D1161" t="str">
            <v>BOOKS - ACTIVITY</v>
          </cell>
          <cell r="E1161" t="str">
            <v>USA</v>
          </cell>
          <cell r="F1161">
            <v>6897</v>
          </cell>
          <cell r="G1161" t="str">
            <v>=HYPERLINK("http://www.bangkit.com/images/12108.jpg","CLICK HERE")</v>
          </cell>
          <cell r="H1161">
            <v>4.99</v>
          </cell>
          <cell r="I1161">
            <v>4.49</v>
          </cell>
          <cell r="J1161">
            <v>1.7</v>
          </cell>
          <cell r="K1161">
            <v>1.3</v>
          </cell>
          <cell r="L1161">
            <v>0.95</v>
          </cell>
          <cell r="M1161">
            <v>0.79</v>
          </cell>
          <cell r="N1161">
            <v>0.69</v>
          </cell>
          <cell r="O1161" t="str">
            <v>CS-48-1</v>
          </cell>
          <cell r="P1161">
            <v>70</v>
          </cell>
          <cell r="Q1161">
            <v>48</v>
          </cell>
          <cell r="R1161">
            <v>15.75</v>
          </cell>
          <cell r="S1161">
            <v>11.25</v>
          </cell>
          <cell r="T1161">
            <v>8.75</v>
          </cell>
          <cell r="U1161" t="str">
            <v>0.897220</v>
          </cell>
          <cell r="V1161">
            <v>20.58</v>
          </cell>
          <cell r="W1161" t="str">
            <v>20814625012102</v>
          </cell>
        </row>
        <row r="1162">
          <cell r="B1162">
            <v>12122</v>
          </cell>
          <cell r="C1162" t="str">
            <v>JUMBO PRINCESS Coloring &amp; Activity Book</v>
          </cell>
          <cell r="D1162" t="str">
            <v>BOOKS - ACTIVITY</v>
          </cell>
          <cell r="E1162" t="str">
            <v>USA</v>
          </cell>
          <cell r="F1162">
            <v>3302</v>
          </cell>
          <cell r="G1162" t="str">
            <v>=HYPERLINK("http://www.bangkit.com/images/12122.jpg","CLICK HERE")</v>
          </cell>
          <cell r="H1162">
            <v>4.99</v>
          </cell>
          <cell r="I1162">
            <v>4.49</v>
          </cell>
          <cell r="J1162">
            <v>1.7</v>
          </cell>
          <cell r="K1162">
            <v>1.3</v>
          </cell>
          <cell r="L1162">
            <v>0.95</v>
          </cell>
          <cell r="M1162">
            <v>0.79</v>
          </cell>
          <cell r="N1162">
            <v>0.69</v>
          </cell>
          <cell r="O1162" t="str">
            <v>CS-48-1</v>
          </cell>
          <cell r="P1162">
            <v>70</v>
          </cell>
          <cell r="Q1162">
            <v>48</v>
          </cell>
          <cell r="R1162">
            <v>16</v>
          </cell>
          <cell r="S1162">
            <v>11</v>
          </cell>
          <cell r="T1162">
            <v>9</v>
          </cell>
          <cell r="U1162" t="str">
            <v>0.916670</v>
          </cell>
          <cell r="V1162">
            <v>20.88</v>
          </cell>
          <cell r="W1162" t="str">
            <v>20814625012126</v>
          </cell>
        </row>
        <row r="1163">
          <cell r="B1163">
            <v>12146</v>
          </cell>
          <cell r="C1163" t="str">
            <v>JUMBO FAIRIES / MERMAIDS Coloring &amp; Activity Book</v>
          </cell>
          <cell r="D1163" t="str">
            <v>BOOKS - ACTIVITY</v>
          </cell>
          <cell r="E1163" t="str">
            <v>USA</v>
          </cell>
          <cell r="F1163">
            <v>3596</v>
          </cell>
          <cell r="G1163" t="str">
            <v>=HYPERLINK("http://www.bangkit.com/images/12146.jpg","CLICK HERE")</v>
          </cell>
          <cell r="H1163">
            <v>4.99</v>
          </cell>
          <cell r="I1163">
            <v>4.49</v>
          </cell>
          <cell r="J1163">
            <v>1.7</v>
          </cell>
          <cell r="K1163">
            <v>1.3</v>
          </cell>
          <cell r="L1163">
            <v>0.95</v>
          </cell>
          <cell r="M1163">
            <v>0.79</v>
          </cell>
          <cell r="N1163">
            <v>0.69</v>
          </cell>
          <cell r="O1163" t="str">
            <v>CS-48-1</v>
          </cell>
          <cell r="P1163">
            <v>70</v>
          </cell>
          <cell r="Q1163">
            <v>48</v>
          </cell>
          <cell r="R1163">
            <v>16</v>
          </cell>
          <cell r="S1163">
            <v>11.25</v>
          </cell>
          <cell r="T1163">
            <v>9</v>
          </cell>
          <cell r="U1163" t="str">
            <v>0.937500</v>
          </cell>
          <cell r="V1163">
            <v>20.88</v>
          </cell>
          <cell r="W1163" t="str">
            <v>20814625012140</v>
          </cell>
        </row>
        <row r="1164">
          <cell r="B1164">
            <v>1215</v>
          </cell>
          <cell r="C1164" t="str">
            <v>BAZIC 15 Colors Dual-Tip Creative Markers</v>
          </cell>
          <cell r="D1164" t="str">
            <v>MARKERS - SPECIALTY</v>
          </cell>
          <cell r="E1164" t="str">
            <v>CHINA</v>
          </cell>
          <cell r="F1164">
            <v>4416</v>
          </cell>
          <cell r="G1164" t="str">
            <v>=HYPERLINK("http://www.bangkit.com/images/1215.jpg","CLICK HERE")</v>
          </cell>
          <cell r="H1164">
            <v>14.99</v>
          </cell>
          <cell r="I1164">
            <v>13.49</v>
          </cell>
          <cell r="J1164">
            <v>9.75</v>
          </cell>
          <cell r="K1164">
            <v>7.5</v>
          </cell>
          <cell r="L1164">
            <v>5.9</v>
          </cell>
          <cell r="M1164">
            <v>4.9000000000000004</v>
          </cell>
          <cell r="N1164">
            <v>3.9</v>
          </cell>
          <cell r="O1164" t="str">
            <v>CS-12-1</v>
          </cell>
          <cell r="P1164">
            <v>280</v>
          </cell>
          <cell r="Q1164">
            <v>12</v>
          </cell>
          <cell r="R1164">
            <v>12.25</v>
          </cell>
          <cell r="S1164">
            <v>7.5</v>
          </cell>
          <cell r="T1164">
            <v>5</v>
          </cell>
          <cell r="U1164" t="str">
            <v>0.265840</v>
          </cell>
          <cell r="V1164">
            <v>5.0199999999999996</v>
          </cell>
          <cell r="W1164" t="str">
            <v>20764608012158</v>
          </cell>
        </row>
        <row r="1165">
          <cell r="B1165">
            <v>12153</v>
          </cell>
          <cell r="C1165" t="str">
            <v>JUMBO MY FIRST Coloring Book</v>
          </cell>
          <cell r="D1165" t="str">
            <v>BOOKS - ACTIVITY</v>
          </cell>
          <cell r="E1165" t="str">
            <v>USA</v>
          </cell>
          <cell r="F1165">
            <v>4195</v>
          </cell>
          <cell r="G1165" t="str">
            <v>=HYPERLINK("http://www.bangkit.com/images/12153.jpg","CLICK HERE")</v>
          </cell>
          <cell r="H1165">
            <v>3.99</v>
          </cell>
          <cell r="I1165">
            <v>3.59</v>
          </cell>
          <cell r="J1165">
            <v>1.7</v>
          </cell>
          <cell r="K1165">
            <v>1.3</v>
          </cell>
          <cell r="L1165">
            <v>0.95</v>
          </cell>
          <cell r="M1165">
            <v>0.79</v>
          </cell>
          <cell r="N1165">
            <v>0.69</v>
          </cell>
          <cell r="O1165" t="str">
            <v>CS-48-1</v>
          </cell>
          <cell r="P1165">
            <v>70</v>
          </cell>
          <cell r="Q1165">
            <v>48</v>
          </cell>
          <cell r="R1165">
            <v>16</v>
          </cell>
          <cell r="S1165">
            <v>11.25</v>
          </cell>
          <cell r="T1165">
            <v>8.75</v>
          </cell>
          <cell r="U1165" t="str">
            <v>0.911460</v>
          </cell>
          <cell r="V1165">
            <v>20.32</v>
          </cell>
          <cell r="W1165" t="str">
            <v>20814625012157</v>
          </cell>
        </row>
        <row r="1166">
          <cell r="B1166">
            <v>1227</v>
          </cell>
          <cell r="C1166" t="str">
            <v>BAZIC 6 Colors Washable Dot Markers</v>
          </cell>
          <cell r="D1166" t="str">
            <v>MARKERS - COLORING</v>
          </cell>
          <cell r="E1166" t="str">
            <v>CHINA</v>
          </cell>
          <cell r="F1166">
            <v>1146</v>
          </cell>
          <cell r="G1166" t="str">
            <v>=HYPERLINK("http://www.bangkit.com/images/1227.jpg","CLICK HERE")</v>
          </cell>
          <cell r="H1166">
            <v>16.989999999999998</v>
          </cell>
          <cell r="I1166">
            <v>15.29</v>
          </cell>
          <cell r="J1166">
            <v>10.8</v>
          </cell>
          <cell r="K1166">
            <v>8.3000000000000007</v>
          </cell>
          <cell r="L1166">
            <v>6.7</v>
          </cell>
          <cell r="M1166">
            <v>5.5</v>
          </cell>
          <cell r="N1166">
            <v>4.5</v>
          </cell>
          <cell r="O1166" t="str">
            <v>CS-12-1</v>
          </cell>
          <cell r="P1166">
            <v>90</v>
          </cell>
          <cell r="Q1166">
            <v>12</v>
          </cell>
          <cell r="R1166">
            <v>11</v>
          </cell>
          <cell r="S1166">
            <v>9.25</v>
          </cell>
          <cell r="T1166">
            <v>8.75</v>
          </cell>
          <cell r="U1166" t="str">
            <v>0.515230</v>
          </cell>
          <cell r="V1166">
            <v>14.3</v>
          </cell>
          <cell r="W1166" t="str">
            <v>20764608012271</v>
          </cell>
        </row>
        <row r="1167">
          <cell r="B1167">
            <v>12290</v>
          </cell>
          <cell r="C1167" t="str">
            <v>BAZIC 100 Ct. Primary Marble Composition Book</v>
          </cell>
          <cell r="D1167" t="str">
            <v>DISCONTINUE</v>
          </cell>
          <cell r="E1167" t="str">
            <v>USA</v>
          </cell>
          <cell r="F1167">
            <v>0</v>
          </cell>
          <cell r="G1167" t="str">
            <v>=HYPERLINK("http://www.bangkit.com/images/12290.jpg","CLICK HERE")</v>
          </cell>
          <cell r="H1167">
            <v>3.99</v>
          </cell>
          <cell r="I1167">
            <v>3.99</v>
          </cell>
          <cell r="J1167">
            <v>1.2</v>
          </cell>
          <cell r="K1167">
            <v>0.89</v>
          </cell>
          <cell r="L1167">
            <v>0.75</v>
          </cell>
          <cell r="M1167">
            <v>0.59</v>
          </cell>
          <cell r="N1167">
            <v>0.49</v>
          </cell>
          <cell r="O1167" t="str">
            <v>CS-48-1</v>
          </cell>
          <cell r="P1167">
            <v>100</v>
          </cell>
          <cell r="Q1167">
            <v>48</v>
          </cell>
          <cell r="R1167">
            <v>16</v>
          </cell>
          <cell r="S1167">
            <v>11</v>
          </cell>
          <cell r="T1167">
            <v>7</v>
          </cell>
          <cell r="U1167" t="str">
            <v>0.712960</v>
          </cell>
          <cell r="V1167">
            <v>15.88</v>
          </cell>
          <cell r="W1167" t="str">
            <v>20814625012294</v>
          </cell>
        </row>
        <row r="1168">
          <cell r="B1168">
            <v>12313</v>
          </cell>
          <cell r="C1168" t="str">
            <v>BAZIC W/R 70 Ct. Poly Cover Composition Book</v>
          </cell>
          <cell r="D1168" t="str">
            <v>DISCONTINUE</v>
          </cell>
          <cell r="E1168" t="str">
            <v>USA</v>
          </cell>
          <cell r="F1168">
            <v>0</v>
          </cell>
          <cell r="G1168" t="str">
            <v>=HYPERLINK("http://www.bangkit.com/images/12313.jpg","CLICK HERE")</v>
          </cell>
          <cell r="H1168">
            <v>3.99</v>
          </cell>
          <cell r="I1168">
            <v>3.59</v>
          </cell>
          <cell r="J1168">
            <v>1.2</v>
          </cell>
          <cell r="K1168">
            <v>0.89</v>
          </cell>
          <cell r="L1168">
            <v>0.75</v>
          </cell>
          <cell r="M1168">
            <v>0.59</v>
          </cell>
          <cell r="N1168">
            <v>0.49</v>
          </cell>
          <cell r="O1168" t="str">
            <v>CS-48-1</v>
          </cell>
          <cell r="P1168">
            <v>50</v>
          </cell>
          <cell r="Q1168">
            <v>48</v>
          </cell>
          <cell r="R1168">
            <v>15.75</v>
          </cell>
          <cell r="S1168">
            <v>11.25</v>
          </cell>
          <cell r="T1168">
            <v>7</v>
          </cell>
          <cell r="U1168" t="str">
            <v>0.717770</v>
          </cell>
          <cell r="V1168">
            <v>15.7</v>
          </cell>
          <cell r="W1168" t="str">
            <v>20814625012317</v>
          </cell>
        </row>
        <row r="1169">
          <cell r="B1169">
            <v>1232</v>
          </cell>
          <cell r="C1169" t="str">
            <v>BAZIC 24 Colors Dual Tip Sketch Markers</v>
          </cell>
          <cell r="D1169" t="str">
            <v>NEW ITEMS</v>
          </cell>
          <cell r="E1169" t="str">
            <v>CHINA</v>
          </cell>
          <cell r="F1169">
            <v>0</v>
          </cell>
          <cell r="G1169" t="str">
            <v>=HYPERLINK("http://www.bazicproducts.com/images/5089.jpg","CLICK HERE")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 t="str">
            <v>CS-12-1</v>
          </cell>
          <cell r="P1169">
            <v>70</v>
          </cell>
          <cell r="Q1169">
            <v>12</v>
          </cell>
          <cell r="R1169">
            <v>0</v>
          </cell>
          <cell r="S1169">
            <v>0</v>
          </cell>
          <cell r="T1169">
            <v>0</v>
          </cell>
          <cell r="U1169" t="str">
            <v>0.000000</v>
          </cell>
          <cell r="V1169">
            <v>0</v>
          </cell>
          <cell r="W1169" t="str">
            <v>20764608012325</v>
          </cell>
        </row>
        <row r="1170">
          <cell r="B1170">
            <v>1235</v>
          </cell>
          <cell r="C1170" t="str">
            <v>BAZIC 8 Colors Broad Line Jumbo Washable Markers Classroom Pack (200 Ct)</v>
          </cell>
          <cell r="D1170" t="str">
            <v>MARKERS - COLORING</v>
          </cell>
          <cell r="E1170" t="str">
            <v>CHINA</v>
          </cell>
          <cell r="F1170">
            <v>1407</v>
          </cell>
          <cell r="G1170" t="str">
            <v>=HYPERLINK("http://www.bangkit.com/images/1235.jpg","CLICK HERE")</v>
          </cell>
          <cell r="H1170">
            <v>49.99</v>
          </cell>
          <cell r="I1170">
            <v>44.99</v>
          </cell>
          <cell r="J1170">
            <v>37.049999999999997</v>
          </cell>
          <cell r="K1170">
            <v>28.5</v>
          </cell>
          <cell r="L1170">
            <v>22.9</v>
          </cell>
          <cell r="M1170">
            <v>19</v>
          </cell>
          <cell r="N1170">
            <v>15</v>
          </cell>
          <cell r="O1170" t="str">
            <v>CS-6-1</v>
          </cell>
          <cell r="P1170">
            <v>35</v>
          </cell>
          <cell r="Q1170">
            <v>6</v>
          </cell>
          <cell r="R1170">
            <v>23.5</v>
          </cell>
          <cell r="S1170">
            <v>14.5</v>
          </cell>
          <cell r="T1170">
            <v>10.5</v>
          </cell>
          <cell r="U1170" t="str">
            <v>2.070530</v>
          </cell>
          <cell r="V1170">
            <v>33.72</v>
          </cell>
          <cell r="W1170" t="str">
            <v>20764608012356</v>
          </cell>
        </row>
        <row r="1171">
          <cell r="B1171">
            <v>12399</v>
          </cell>
          <cell r="C1171" t="str">
            <v>BIBLE STORIES Coloring Book</v>
          </cell>
          <cell r="D1171" t="str">
            <v>BOOKS - ACTIVITY</v>
          </cell>
          <cell r="E1171" t="str">
            <v>USA</v>
          </cell>
          <cell r="F1171">
            <v>1921</v>
          </cell>
          <cell r="G1171" t="str">
            <v>=HYPERLINK("http://www.bangkit.com/images/12399.jpg","CLICK HERE")</v>
          </cell>
          <cell r="H1171">
            <v>3.99</v>
          </cell>
          <cell r="I1171">
            <v>3.59</v>
          </cell>
          <cell r="J1171">
            <v>1.2</v>
          </cell>
          <cell r="K1171">
            <v>0.89</v>
          </cell>
          <cell r="L1171">
            <v>0.75</v>
          </cell>
          <cell r="M1171">
            <v>0.59</v>
          </cell>
          <cell r="N1171">
            <v>0.49</v>
          </cell>
          <cell r="O1171" t="str">
            <v>CS-48-1</v>
          </cell>
          <cell r="P1171">
            <v>100</v>
          </cell>
          <cell r="Q1171">
            <v>48</v>
          </cell>
          <cell r="R1171">
            <v>16</v>
          </cell>
          <cell r="S1171">
            <v>11.25</v>
          </cell>
          <cell r="T1171">
            <v>5</v>
          </cell>
          <cell r="U1171" t="str">
            <v>0.520830</v>
          </cell>
          <cell r="V1171">
            <v>11.62</v>
          </cell>
          <cell r="W1171" t="str">
            <v>20814625012393</v>
          </cell>
        </row>
        <row r="1172">
          <cell r="B1172">
            <v>12504</v>
          </cell>
          <cell r="C1172" t="str">
            <v>JUMBO CRAZY CARZZZ Coloring &amp; Activity Books</v>
          </cell>
          <cell r="D1172" t="str">
            <v>BOOKS - ACTIVITY</v>
          </cell>
          <cell r="E1172" t="str">
            <v>USA</v>
          </cell>
          <cell r="F1172">
            <v>2721</v>
          </cell>
          <cell r="G1172" t="str">
            <v>=HYPERLINK("http://www.bangkit.com/images/12504.jpg","CLICK HERE")</v>
          </cell>
          <cell r="H1172">
            <v>4.99</v>
          </cell>
          <cell r="I1172">
            <v>4.49</v>
          </cell>
          <cell r="J1172">
            <v>1.7</v>
          </cell>
          <cell r="K1172">
            <v>1.3</v>
          </cell>
          <cell r="L1172">
            <v>0.95</v>
          </cell>
          <cell r="M1172">
            <v>0.79</v>
          </cell>
          <cell r="N1172">
            <v>0.69</v>
          </cell>
          <cell r="O1172" t="str">
            <v>CS-48-1</v>
          </cell>
          <cell r="P1172">
            <v>70</v>
          </cell>
          <cell r="Q1172">
            <v>48</v>
          </cell>
          <cell r="R1172">
            <v>15.75</v>
          </cell>
          <cell r="S1172">
            <v>11.25</v>
          </cell>
          <cell r="T1172">
            <v>8.75</v>
          </cell>
          <cell r="U1172" t="str">
            <v>0.897220</v>
          </cell>
          <cell r="V1172">
            <v>21.18</v>
          </cell>
          <cell r="W1172" t="str">
            <v>20814625012508</v>
          </cell>
        </row>
        <row r="1173">
          <cell r="B1173">
            <v>12601</v>
          </cell>
          <cell r="C1173" t="str">
            <v>KAPPA Christmas Coloring &amp; Activity Book</v>
          </cell>
          <cell r="D1173" t="str">
            <v>BOOKS - ACTIVITY</v>
          </cell>
          <cell r="E1173" t="str">
            <v>USA</v>
          </cell>
          <cell r="F1173">
            <v>3713</v>
          </cell>
          <cell r="G1173" t="str">
            <v>=HYPERLINK("http://www.bangkit.com/images/12601.jpg","CLICK HERE")</v>
          </cell>
          <cell r="H1173">
            <v>4.99</v>
          </cell>
          <cell r="I1173">
            <v>4.49</v>
          </cell>
          <cell r="J1173">
            <v>1.2</v>
          </cell>
          <cell r="K1173">
            <v>0.89</v>
          </cell>
          <cell r="L1173">
            <v>0.75</v>
          </cell>
          <cell r="M1173">
            <v>0.59</v>
          </cell>
          <cell r="N1173">
            <v>0.49</v>
          </cell>
          <cell r="O1173" t="str">
            <v>CS-48-1</v>
          </cell>
          <cell r="P1173">
            <v>100</v>
          </cell>
          <cell r="Q1173">
            <v>48</v>
          </cell>
          <cell r="R1173">
            <v>16</v>
          </cell>
          <cell r="S1173">
            <v>11.2</v>
          </cell>
          <cell r="T1173">
            <v>5.2</v>
          </cell>
          <cell r="U1173" t="str">
            <v>0.539260</v>
          </cell>
          <cell r="V1173">
            <v>13.278</v>
          </cell>
          <cell r="W1173" t="str">
            <v>20088908126019</v>
          </cell>
        </row>
        <row r="1174">
          <cell r="B1174">
            <v>12603</v>
          </cell>
          <cell r="C1174" t="str">
            <v>BAZIC 50 Ct. Spiral Bound 3" X 5" Ruled Colored Index Card</v>
          </cell>
          <cell r="D1174" t="str">
            <v>DISCONTINUE</v>
          </cell>
          <cell r="E1174" t="str">
            <v>USA</v>
          </cell>
          <cell r="F1174">
            <v>0</v>
          </cell>
          <cell r="G1174" t="str">
            <v>=HYPERLINK("http://www.bangkit.com/images/12603.jpg","CLICK HERE")</v>
          </cell>
          <cell r="H1174">
            <v>3.99</v>
          </cell>
          <cell r="I1174">
            <v>3.59</v>
          </cell>
          <cell r="J1174">
            <v>1.2</v>
          </cell>
          <cell r="K1174">
            <v>0.89</v>
          </cell>
          <cell r="L1174">
            <v>0.75</v>
          </cell>
          <cell r="M1174">
            <v>0.59</v>
          </cell>
          <cell r="N1174">
            <v>0.49</v>
          </cell>
          <cell r="O1174" t="str">
            <v>CS-48-1</v>
          </cell>
          <cell r="P1174">
            <v>100</v>
          </cell>
          <cell r="Q1174">
            <v>48</v>
          </cell>
          <cell r="R1174">
            <v>16</v>
          </cell>
          <cell r="S1174">
            <v>11</v>
          </cell>
          <cell r="T1174">
            <v>7</v>
          </cell>
          <cell r="U1174" t="str">
            <v>0.712960</v>
          </cell>
          <cell r="V1174">
            <v>16.12</v>
          </cell>
          <cell r="W1174" t="str">
            <v>20814625012607</v>
          </cell>
        </row>
        <row r="1175">
          <cell r="B1175">
            <v>12627</v>
          </cell>
          <cell r="C1175" t="str">
            <v>DINOSAURS Coloring &amp; Activity Book</v>
          </cell>
          <cell r="D1175" t="str">
            <v>BOOKS - ACTIVITY</v>
          </cell>
          <cell r="E1175" t="str">
            <v>USA</v>
          </cell>
          <cell r="F1175">
            <v>10472</v>
          </cell>
          <cell r="G1175" t="str">
            <v>=HYPERLINK("http://www.bangkit.com/images/12627.jpg","CLICK HERE")</v>
          </cell>
          <cell r="H1175">
            <v>3.99</v>
          </cell>
          <cell r="I1175">
            <v>3.59</v>
          </cell>
          <cell r="J1175">
            <v>1.2</v>
          </cell>
          <cell r="K1175">
            <v>0.89</v>
          </cell>
          <cell r="L1175">
            <v>0.75</v>
          </cell>
          <cell r="M1175">
            <v>0.59</v>
          </cell>
          <cell r="N1175">
            <v>0.49</v>
          </cell>
          <cell r="O1175" t="str">
            <v>CS-48-1</v>
          </cell>
          <cell r="P1175">
            <v>100</v>
          </cell>
          <cell r="Q1175">
            <v>48</v>
          </cell>
          <cell r="R1175">
            <v>16</v>
          </cell>
          <cell r="S1175">
            <v>11</v>
          </cell>
          <cell r="T1175">
            <v>5</v>
          </cell>
          <cell r="U1175" t="str">
            <v>0.509260</v>
          </cell>
          <cell r="V1175">
            <v>12.08</v>
          </cell>
          <cell r="W1175" t="str">
            <v>20814625012621</v>
          </cell>
        </row>
        <row r="1176">
          <cell r="B1176">
            <v>12856</v>
          </cell>
          <cell r="C1176" t="str">
            <v>BAZIC 100 Ct. 3" X 5" Quad Ruled 4-1" White Index Card</v>
          </cell>
          <cell r="D1176" t="str">
            <v>DISCONTINUE</v>
          </cell>
          <cell r="E1176" t="str">
            <v>USA</v>
          </cell>
          <cell r="F1176">
            <v>0</v>
          </cell>
          <cell r="G1176" t="str">
            <v>=HYPERLINK("http://www.bangkit.com/images/12856.jpg","CLICK HERE")</v>
          </cell>
          <cell r="H1176">
            <v>4.99</v>
          </cell>
          <cell r="I1176">
            <v>3.99</v>
          </cell>
          <cell r="J1176">
            <v>1.2</v>
          </cell>
          <cell r="K1176">
            <v>0.89</v>
          </cell>
          <cell r="L1176">
            <v>0.75</v>
          </cell>
          <cell r="M1176">
            <v>0.59</v>
          </cell>
          <cell r="N1176">
            <v>0.49</v>
          </cell>
          <cell r="O1176" t="str">
            <v>CS-48-1</v>
          </cell>
          <cell r="P1176">
            <v>100</v>
          </cell>
          <cell r="Q1176">
            <v>48</v>
          </cell>
          <cell r="R1176">
            <v>16</v>
          </cell>
          <cell r="S1176">
            <v>11</v>
          </cell>
          <cell r="T1176">
            <v>7</v>
          </cell>
          <cell r="U1176" t="str">
            <v>0.712960</v>
          </cell>
          <cell r="V1176">
            <v>16.260000000000002</v>
          </cell>
          <cell r="W1176" t="str">
            <v>20814625012850</v>
          </cell>
        </row>
        <row r="1177">
          <cell r="B1177">
            <v>13023</v>
          </cell>
          <cell r="C1177" t="str">
            <v>OFFER ITEM #00044</v>
          </cell>
          <cell r="D1177" t="str">
            <v>DISCONTINUE</v>
          </cell>
          <cell r="E1177" t="str">
            <v>USA</v>
          </cell>
          <cell r="F1177">
            <v>0</v>
          </cell>
          <cell r="G1177" t="str">
            <v>=HYPERLINK("http://www.bangkit.com/images/13023.jpg","CLICK HERE")</v>
          </cell>
          <cell r="H1177">
            <v>13.5</v>
          </cell>
          <cell r="I1177">
            <v>13.5</v>
          </cell>
          <cell r="J1177">
            <v>17.55</v>
          </cell>
          <cell r="K1177">
            <v>13.5</v>
          </cell>
          <cell r="L1177">
            <v>10.8</v>
          </cell>
          <cell r="M1177">
            <v>9</v>
          </cell>
          <cell r="N1177">
            <v>7</v>
          </cell>
          <cell r="O1177" t="str">
            <v>CS-5-1</v>
          </cell>
          <cell r="P1177">
            <v>40</v>
          </cell>
          <cell r="Q1177">
            <v>5</v>
          </cell>
          <cell r="R1177">
            <v>17.8</v>
          </cell>
          <cell r="S1177">
            <v>11.8</v>
          </cell>
          <cell r="T1177">
            <v>10.5</v>
          </cell>
          <cell r="U1177" t="str">
            <v>1.276280</v>
          </cell>
          <cell r="V1177">
            <v>53.34</v>
          </cell>
          <cell r="W1177" t="str">
            <v>010199130235</v>
          </cell>
        </row>
        <row r="1178">
          <cell r="B1178">
            <v>13068</v>
          </cell>
          <cell r="C1178" t="str">
            <v>Brain Teasing Sudoku Puzzle Book Digest Size</v>
          </cell>
          <cell r="D1178" t="str">
            <v>BOOKS - PUZZLE</v>
          </cell>
          <cell r="E1178" t="str">
            <v>USA</v>
          </cell>
          <cell r="F1178">
            <v>4424</v>
          </cell>
          <cell r="G1178" t="str">
            <v>=HYPERLINK("http://www.bangkit.com/images/13068.jpg","CLICK HERE")</v>
          </cell>
          <cell r="H1178">
            <v>4.99</v>
          </cell>
          <cell r="I1178">
            <v>4.49</v>
          </cell>
          <cell r="J1178">
            <v>1.2</v>
          </cell>
          <cell r="K1178">
            <v>0.89</v>
          </cell>
          <cell r="L1178">
            <v>0.75</v>
          </cell>
          <cell r="M1178">
            <v>0.59</v>
          </cell>
          <cell r="N1178">
            <v>0.49</v>
          </cell>
          <cell r="O1178" t="str">
            <v>CS-48-1</v>
          </cell>
          <cell r="P1178">
            <v>100</v>
          </cell>
          <cell r="Q1178">
            <v>48</v>
          </cell>
          <cell r="R1178">
            <v>16</v>
          </cell>
          <cell r="S1178">
            <v>11</v>
          </cell>
          <cell r="T1178">
            <v>5</v>
          </cell>
          <cell r="U1178" t="str">
            <v>0.509260</v>
          </cell>
          <cell r="V1178">
            <v>10.98</v>
          </cell>
          <cell r="W1178" t="str">
            <v>20814625013062</v>
          </cell>
        </row>
        <row r="1179">
          <cell r="B1179">
            <v>13075</v>
          </cell>
          <cell r="C1179" t="str">
            <v>Brain Teaser Sudoku Puzzle Book</v>
          </cell>
          <cell r="D1179" t="str">
            <v>BOOKS - PUZZLE</v>
          </cell>
          <cell r="E1179" t="str">
            <v>USA</v>
          </cell>
          <cell r="F1179">
            <v>749</v>
          </cell>
          <cell r="G1179" t="str">
            <v>=HYPERLINK("http://www.bangkit.com/images/13075.jpg","CLICK HERE")</v>
          </cell>
          <cell r="H1179">
            <v>3.99</v>
          </cell>
          <cell r="I1179">
            <v>3.59</v>
          </cell>
          <cell r="J1179">
            <v>1.2</v>
          </cell>
          <cell r="K1179">
            <v>0.89</v>
          </cell>
          <cell r="L1179">
            <v>0.75</v>
          </cell>
          <cell r="M1179">
            <v>0.59</v>
          </cell>
          <cell r="N1179">
            <v>0.49</v>
          </cell>
          <cell r="O1179" t="str">
            <v>CS-48-1</v>
          </cell>
          <cell r="P1179">
            <v>100</v>
          </cell>
          <cell r="Q1179">
            <v>48</v>
          </cell>
          <cell r="R1179">
            <v>16</v>
          </cell>
          <cell r="S1179">
            <v>11</v>
          </cell>
          <cell r="T1179">
            <v>5</v>
          </cell>
          <cell r="U1179" t="str">
            <v>0.509260</v>
          </cell>
          <cell r="V1179">
            <v>11.84</v>
          </cell>
          <cell r="W1179" t="str">
            <v>20814625013079</v>
          </cell>
        </row>
        <row r="1180">
          <cell r="B1180">
            <v>1320</v>
          </cell>
          <cell r="C1180" t="str">
            <v>BAZIC Magnetic Storage Box</v>
          </cell>
          <cell r="D1180" t="str">
            <v>LOCKER ACCESSORIES</v>
          </cell>
          <cell r="E1180" t="str">
            <v>CHINA</v>
          </cell>
          <cell r="F1180">
            <v>12726</v>
          </cell>
          <cell r="G1180" t="str">
            <v>=HYPERLINK("http://www.bangkit.com/images/1320.jpg","CLICK HERE")</v>
          </cell>
          <cell r="H1180">
            <v>2.99</v>
          </cell>
          <cell r="I1180">
            <v>2.69</v>
          </cell>
          <cell r="J1180">
            <v>1.7</v>
          </cell>
          <cell r="K1180">
            <v>1.3</v>
          </cell>
          <cell r="L1180">
            <v>0.95</v>
          </cell>
          <cell r="M1180">
            <v>0.79</v>
          </cell>
          <cell r="N1180">
            <v>0.69</v>
          </cell>
          <cell r="O1180" t="str">
            <v>CS-12-1</v>
          </cell>
          <cell r="P1180">
            <v>176</v>
          </cell>
          <cell r="Q1180">
            <v>12</v>
          </cell>
          <cell r="R1180">
            <v>11.75</v>
          </cell>
          <cell r="S1180">
            <v>9.5</v>
          </cell>
          <cell r="T1180">
            <v>4.75</v>
          </cell>
          <cell r="U1180" t="str">
            <v>0.306840</v>
          </cell>
          <cell r="V1180">
            <v>2.82</v>
          </cell>
          <cell r="W1180" t="str">
            <v>20764608013209</v>
          </cell>
        </row>
        <row r="1181">
          <cell r="B1181">
            <v>13334</v>
          </cell>
          <cell r="C1181" t="str">
            <v>BAZIC 100 Ct. 3" X 3" Stick On Notes (12/Shrink)</v>
          </cell>
          <cell r="D1181" t="str">
            <v>DISCONTINUE</v>
          </cell>
          <cell r="E1181" t="str">
            <v>USA</v>
          </cell>
          <cell r="F1181">
            <v>0</v>
          </cell>
          <cell r="G1181" t="str">
            <v>=HYPERLINK("http://www.bangkit.com/images/13334.jpg","CLICK HERE")</v>
          </cell>
          <cell r="H1181">
            <v>4.99</v>
          </cell>
          <cell r="I1181">
            <v>4.49</v>
          </cell>
          <cell r="J1181">
            <v>1.2</v>
          </cell>
          <cell r="K1181">
            <v>0.89</v>
          </cell>
          <cell r="L1181">
            <v>0.75</v>
          </cell>
          <cell r="M1181">
            <v>0.59</v>
          </cell>
          <cell r="N1181">
            <v>0.49</v>
          </cell>
          <cell r="O1181" t="str">
            <v>CS-48-1</v>
          </cell>
          <cell r="P1181">
            <v>100</v>
          </cell>
          <cell r="Q1181">
            <v>48</v>
          </cell>
          <cell r="R1181">
            <v>16</v>
          </cell>
          <cell r="S1181">
            <v>11</v>
          </cell>
          <cell r="T1181">
            <v>6</v>
          </cell>
          <cell r="U1181" t="str">
            <v>0.611110</v>
          </cell>
          <cell r="V1181">
            <v>10.56</v>
          </cell>
          <cell r="W1181" t="str">
            <v>20814625013338</v>
          </cell>
        </row>
        <row r="1182">
          <cell r="B1182">
            <v>13358</v>
          </cell>
          <cell r="C1182" t="str">
            <v>BAZIC 90 Ct. 3" X 3" Neon Stick On Notes (12/Shrink)</v>
          </cell>
          <cell r="D1182" t="str">
            <v>DISCONTINUE</v>
          </cell>
          <cell r="E1182" t="str">
            <v>USA</v>
          </cell>
          <cell r="F1182">
            <v>0</v>
          </cell>
          <cell r="G1182" t="str">
            <v>=HYPERLINK("http://www.bangkit.com/images/13358.jpg","CLICK HERE")</v>
          </cell>
          <cell r="H1182">
            <v>4.99</v>
          </cell>
          <cell r="I1182">
            <v>3.99</v>
          </cell>
          <cell r="J1182">
            <v>1.2</v>
          </cell>
          <cell r="K1182">
            <v>0.89</v>
          </cell>
          <cell r="L1182">
            <v>0.75</v>
          </cell>
          <cell r="M1182">
            <v>0.59</v>
          </cell>
          <cell r="N1182">
            <v>0.49</v>
          </cell>
          <cell r="O1182" t="str">
            <v>CS-48-1</v>
          </cell>
          <cell r="P1182">
            <v>100</v>
          </cell>
          <cell r="Q1182">
            <v>48</v>
          </cell>
          <cell r="R1182">
            <v>16</v>
          </cell>
          <cell r="S1182">
            <v>11.5</v>
          </cell>
          <cell r="T1182">
            <v>7</v>
          </cell>
          <cell r="U1182" t="str">
            <v>0.745370</v>
          </cell>
          <cell r="V1182">
            <v>13.52</v>
          </cell>
          <cell r="W1182" t="str">
            <v>20814625013352</v>
          </cell>
        </row>
        <row r="1183">
          <cell r="B1183">
            <v>13389</v>
          </cell>
          <cell r="C1183" t="str">
            <v>Crucigrama-Sopas De Letras Digest Size</v>
          </cell>
          <cell r="D1183" t="str">
            <v>BOOKS - PUZZLE</v>
          </cell>
          <cell r="E1183" t="str">
            <v>USA</v>
          </cell>
          <cell r="F1183">
            <v>2599</v>
          </cell>
          <cell r="G1183" t="str">
            <v>=HYPERLINK("http://www.bangkit.com/images/13389.jpg","CLICK HERE")</v>
          </cell>
          <cell r="H1183">
            <v>4.99</v>
          </cell>
          <cell r="I1183">
            <v>4.49</v>
          </cell>
          <cell r="J1183">
            <v>1.2</v>
          </cell>
          <cell r="K1183">
            <v>0.89</v>
          </cell>
          <cell r="L1183">
            <v>0.75</v>
          </cell>
          <cell r="M1183">
            <v>0.59</v>
          </cell>
          <cell r="N1183">
            <v>0.49</v>
          </cell>
          <cell r="O1183" t="str">
            <v>CS-48-1</v>
          </cell>
          <cell r="P1183">
            <v>100</v>
          </cell>
          <cell r="Q1183">
            <v>48</v>
          </cell>
          <cell r="R1183">
            <v>16</v>
          </cell>
          <cell r="S1183">
            <v>11</v>
          </cell>
          <cell r="T1183">
            <v>5.75</v>
          </cell>
          <cell r="U1183" t="str">
            <v>0.585650</v>
          </cell>
          <cell r="V1183">
            <v>10.56</v>
          </cell>
          <cell r="W1183" t="str">
            <v>20814625013383</v>
          </cell>
        </row>
        <row r="1184">
          <cell r="B1184">
            <v>13402</v>
          </cell>
          <cell r="C1184" t="str">
            <v>OFFER ITEM #3015</v>
          </cell>
          <cell r="D1184" t="str">
            <v>DISCONTINUE</v>
          </cell>
          <cell r="E1184" t="str">
            <v>USA</v>
          </cell>
          <cell r="F1184">
            <v>0</v>
          </cell>
          <cell r="G1184" t="str">
            <v>=HYPERLINK("http://www.bangkit.com/images/13402.jpg","CLICK HERE")</v>
          </cell>
          <cell r="H1184">
            <v>3.99</v>
          </cell>
          <cell r="I1184">
            <v>3.59</v>
          </cell>
          <cell r="J1184">
            <v>1.2</v>
          </cell>
          <cell r="K1184">
            <v>0.89</v>
          </cell>
          <cell r="L1184">
            <v>0.75</v>
          </cell>
          <cell r="M1184">
            <v>0.59</v>
          </cell>
          <cell r="N1184">
            <v>0.49</v>
          </cell>
          <cell r="O1184" t="str">
            <v>CS-48-1</v>
          </cell>
          <cell r="P1184">
            <v>100</v>
          </cell>
          <cell r="Q1184">
            <v>48</v>
          </cell>
          <cell r="R1184">
            <v>16</v>
          </cell>
          <cell r="S1184">
            <v>11</v>
          </cell>
          <cell r="T1184">
            <v>5.8</v>
          </cell>
          <cell r="U1184" t="str">
            <v>0.590740</v>
          </cell>
          <cell r="V1184">
            <v>13.6</v>
          </cell>
          <cell r="W1184" t="str">
            <v>20814625013406</v>
          </cell>
        </row>
        <row r="1185">
          <cell r="B1185">
            <v>13426</v>
          </cell>
          <cell r="C1185" t="str">
            <v>BAZIC 50 Ct. Spiral Bound 3" X 5" Ruled White Index Card</v>
          </cell>
          <cell r="D1185" t="str">
            <v>DISCONTINUE</v>
          </cell>
          <cell r="E1185" t="str">
            <v>USA</v>
          </cell>
          <cell r="F1185">
            <v>0</v>
          </cell>
          <cell r="G1185" t="str">
            <v>=HYPERLINK("http://www.bangkit.com/images/13426.jpg","CLICK HERE")</v>
          </cell>
          <cell r="H1185">
            <v>4.99</v>
          </cell>
          <cell r="I1185">
            <v>3.99</v>
          </cell>
          <cell r="J1185">
            <v>1.2</v>
          </cell>
          <cell r="K1185">
            <v>0.89</v>
          </cell>
          <cell r="L1185">
            <v>0.75</v>
          </cell>
          <cell r="M1185">
            <v>0.59</v>
          </cell>
          <cell r="N1185">
            <v>0.49</v>
          </cell>
          <cell r="O1185" t="str">
            <v>CS-48-1</v>
          </cell>
          <cell r="P1185">
            <v>100</v>
          </cell>
          <cell r="Q1185">
            <v>48</v>
          </cell>
          <cell r="R1185">
            <v>16</v>
          </cell>
          <cell r="S1185">
            <v>11.5</v>
          </cell>
          <cell r="T1185">
            <v>7</v>
          </cell>
          <cell r="U1185" t="str">
            <v>0.745370</v>
          </cell>
          <cell r="V1185">
            <v>13.84</v>
          </cell>
          <cell r="W1185" t="str">
            <v>20814625013420</v>
          </cell>
        </row>
        <row r="1186">
          <cell r="B1186">
            <v>13501</v>
          </cell>
          <cell r="C1186" t="str">
            <v>Large Print Find a Word II Puzzles Book</v>
          </cell>
          <cell r="D1186" t="str">
            <v>BOOKS - PUZZLE</v>
          </cell>
          <cell r="E1186" t="str">
            <v>USA</v>
          </cell>
          <cell r="F1186">
            <v>8397</v>
          </cell>
          <cell r="G1186" t="str">
            <v>=HYPERLINK("http://www.bangkit.com/images/13501.jpg","CLICK HERE")</v>
          </cell>
          <cell r="H1186">
            <v>3.99</v>
          </cell>
          <cell r="I1186">
            <v>3.59</v>
          </cell>
          <cell r="J1186">
            <v>1.2</v>
          </cell>
          <cell r="K1186">
            <v>0.89</v>
          </cell>
          <cell r="L1186">
            <v>0.75</v>
          </cell>
          <cell r="M1186">
            <v>0.59</v>
          </cell>
          <cell r="N1186">
            <v>0.49</v>
          </cell>
          <cell r="O1186" t="str">
            <v>CS-48-1</v>
          </cell>
          <cell r="P1186">
            <v>100</v>
          </cell>
          <cell r="Q1186">
            <v>48</v>
          </cell>
          <cell r="R1186">
            <v>16</v>
          </cell>
          <cell r="S1186">
            <v>11</v>
          </cell>
          <cell r="T1186">
            <v>5</v>
          </cell>
          <cell r="U1186" t="str">
            <v>0.509260</v>
          </cell>
          <cell r="V1186">
            <v>12.06</v>
          </cell>
          <cell r="W1186" t="str">
            <v>20814625013505</v>
          </cell>
        </row>
        <row r="1187">
          <cell r="B1187">
            <v>13518</v>
          </cell>
          <cell r="C1187" t="str">
            <v>Sopa De Letras Gran Formato</v>
          </cell>
          <cell r="D1187" t="str">
            <v>BOOKS - PUZZLE</v>
          </cell>
          <cell r="E1187" t="str">
            <v>USA</v>
          </cell>
          <cell r="F1187">
            <v>3260</v>
          </cell>
          <cell r="G1187" t="str">
            <v>=HYPERLINK("http://www.bangkit.com/images/13518.jpg","CLICK HERE")</v>
          </cell>
          <cell r="H1187">
            <v>3.99</v>
          </cell>
          <cell r="I1187">
            <v>3.59</v>
          </cell>
          <cell r="J1187">
            <v>1.2</v>
          </cell>
          <cell r="K1187">
            <v>0.89</v>
          </cell>
          <cell r="L1187">
            <v>0.75</v>
          </cell>
          <cell r="M1187">
            <v>0.59</v>
          </cell>
          <cell r="N1187">
            <v>0.49</v>
          </cell>
          <cell r="O1187" t="str">
            <v>CS-48-1</v>
          </cell>
          <cell r="P1187">
            <v>110</v>
          </cell>
          <cell r="Q1187">
            <v>48</v>
          </cell>
          <cell r="R1187">
            <v>15.75</v>
          </cell>
          <cell r="S1187">
            <v>11.25</v>
          </cell>
          <cell r="T1187">
            <v>5</v>
          </cell>
          <cell r="U1187" t="str">
            <v>0.512700</v>
          </cell>
          <cell r="V1187">
            <v>11.7</v>
          </cell>
          <cell r="W1187" t="str">
            <v>20814625013512</v>
          </cell>
        </row>
        <row r="1188">
          <cell r="B1188">
            <v>13556</v>
          </cell>
          <cell r="C1188" t="str">
            <v>Spanish Big Print Find-A-Word II Digest Puzzle Books</v>
          </cell>
          <cell r="D1188" t="str">
            <v>BOOKS - PUZZLE</v>
          </cell>
          <cell r="E1188" t="str">
            <v>USA</v>
          </cell>
          <cell r="F1188">
            <v>46</v>
          </cell>
          <cell r="G1188" t="str">
            <v>=HYPERLINK("http://www.bangkit.com/images/13556.jpg","CLICK HERE")</v>
          </cell>
          <cell r="H1188">
            <v>4.99</v>
          </cell>
          <cell r="I1188">
            <v>4.49</v>
          </cell>
          <cell r="J1188">
            <v>1.2</v>
          </cell>
          <cell r="K1188">
            <v>0.89</v>
          </cell>
          <cell r="L1188">
            <v>0.75</v>
          </cell>
          <cell r="M1188">
            <v>0.59</v>
          </cell>
          <cell r="N1188">
            <v>0.49</v>
          </cell>
          <cell r="O1188" t="str">
            <v>CS-48-1</v>
          </cell>
          <cell r="P1188">
            <v>110</v>
          </cell>
          <cell r="Q1188">
            <v>48</v>
          </cell>
          <cell r="R1188">
            <v>16.25</v>
          </cell>
          <cell r="S1188">
            <v>11.25</v>
          </cell>
          <cell r="T1188">
            <v>5</v>
          </cell>
          <cell r="U1188" t="str">
            <v>0.528970</v>
          </cell>
          <cell r="V1188">
            <v>10.98</v>
          </cell>
          <cell r="W1188" t="str">
            <v>20814625013550</v>
          </cell>
        </row>
        <row r="1189">
          <cell r="B1189">
            <v>13617</v>
          </cell>
          <cell r="C1189" t="str">
            <v>Spanish Find A Word Puzzle VII</v>
          </cell>
          <cell r="D1189" t="str">
            <v>BOOKS - PUZZLE</v>
          </cell>
          <cell r="E1189" t="str">
            <v>USA</v>
          </cell>
          <cell r="F1189">
            <v>1620</v>
          </cell>
          <cell r="G1189" t="str">
            <v>=HYPERLINK("http://www.bangkit.com/images/13617.jpg","CLICK HERE")</v>
          </cell>
          <cell r="H1189">
            <v>3.99</v>
          </cell>
          <cell r="I1189">
            <v>3.59</v>
          </cell>
          <cell r="J1189">
            <v>1.2</v>
          </cell>
          <cell r="K1189">
            <v>0.89</v>
          </cell>
          <cell r="L1189">
            <v>0.75</v>
          </cell>
          <cell r="M1189">
            <v>0.59</v>
          </cell>
          <cell r="N1189">
            <v>0.49</v>
          </cell>
          <cell r="O1189" t="str">
            <v>CS-48-1</v>
          </cell>
          <cell r="P1189">
            <v>100</v>
          </cell>
          <cell r="Q1189">
            <v>48</v>
          </cell>
          <cell r="R1189">
            <v>15.75</v>
          </cell>
          <cell r="S1189">
            <v>11.25</v>
          </cell>
          <cell r="T1189">
            <v>5</v>
          </cell>
          <cell r="U1189" t="str">
            <v>0.512700</v>
          </cell>
          <cell r="V1189">
            <v>11.72</v>
          </cell>
          <cell r="W1189" t="str">
            <v>20814625013611</v>
          </cell>
        </row>
        <row r="1190">
          <cell r="B1190">
            <v>13624</v>
          </cell>
          <cell r="C1190" t="str">
            <v>Spanish Find A Word Puzzle VIII</v>
          </cell>
          <cell r="D1190" t="str">
            <v>BOOKS - PUZZLE</v>
          </cell>
          <cell r="E1190" t="str">
            <v>USA</v>
          </cell>
          <cell r="F1190">
            <v>3081</v>
          </cell>
          <cell r="G1190" t="str">
            <v>=HYPERLINK("http://www.bangkit.com/images/13624.jpg","CLICK HERE")</v>
          </cell>
          <cell r="H1190">
            <v>3.99</v>
          </cell>
          <cell r="I1190">
            <v>3.59</v>
          </cell>
          <cell r="J1190">
            <v>1.2</v>
          </cell>
          <cell r="K1190">
            <v>0.89</v>
          </cell>
          <cell r="L1190">
            <v>0.75</v>
          </cell>
          <cell r="M1190">
            <v>0.59</v>
          </cell>
          <cell r="N1190">
            <v>0.49</v>
          </cell>
          <cell r="O1190" t="str">
            <v>CS-48-1</v>
          </cell>
          <cell r="P1190">
            <v>110</v>
          </cell>
          <cell r="Q1190">
            <v>48</v>
          </cell>
          <cell r="R1190">
            <v>15.75</v>
          </cell>
          <cell r="S1190">
            <v>11.25</v>
          </cell>
          <cell r="T1190">
            <v>4.75</v>
          </cell>
          <cell r="U1190" t="str">
            <v>0.487060</v>
          </cell>
          <cell r="V1190">
            <v>11.84</v>
          </cell>
          <cell r="W1190" t="str">
            <v>20814625013628</v>
          </cell>
        </row>
        <row r="1191">
          <cell r="B1191">
            <v>13662</v>
          </cell>
          <cell r="C1191" t="str">
            <v>Jumbo Print Find A Word Puzzle</v>
          </cell>
          <cell r="D1191" t="str">
            <v>BOOKS - PUZZLE</v>
          </cell>
          <cell r="E1191" t="str">
            <v>USA</v>
          </cell>
          <cell r="F1191">
            <v>3252</v>
          </cell>
          <cell r="G1191" t="str">
            <v>=HYPERLINK("http://www.bangkit.com/images/13662.jpg","CLICK HERE")</v>
          </cell>
          <cell r="H1191">
            <v>3.99</v>
          </cell>
          <cell r="I1191">
            <v>3.59</v>
          </cell>
          <cell r="J1191">
            <v>1.2</v>
          </cell>
          <cell r="K1191">
            <v>0.89</v>
          </cell>
          <cell r="L1191">
            <v>0.75</v>
          </cell>
          <cell r="M1191">
            <v>0.59</v>
          </cell>
          <cell r="N1191">
            <v>0.49</v>
          </cell>
          <cell r="O1191" t="str">
            <v>CS-48-1</v>
          </cell>
          <cell r="P1191">
            <v>100</v>
          </cell>
          <cell r="Q1191">
            <v>48</v>
          </cell>
          <cell r="R1191">
            <v>16</v>
          </cell>
          <cell r="S1191">
            <v>11</v>
          </cell>
          <cell r="T1191">
            <v>5</v>
          </cell>
          <cell r="U1191" t="str">
            <v>0.509260</v>
          </cell>
          <cell r="V1191">
            <v>11.76</v>
          </cell>
          <cell r="W1191" t="str">
            <v>20814625013666</v>
          </cell>
        </row>
        <row r="1192">
          <cell r="B1192">
            <v>137068</v>
          </cell>
          <cell r="C1192" t="str">
            <v>KAPPA My First Board Books</v>
          </cell>
          <cell r="D1192" t="str">
            <v>DISCONTINUE</v>
          </cell>
          <cell r="E1192" t="str">
            <v>CHINA</v>
          </cell>
          <cell r="F1192">
            <v>0</v>
          </cell>
          <cell r="G1192" t="str">
            <v>=HYPERLINK("http://www.bangkit.com/images/137068.jpg","CLICK HERE")</v>
          </cell>
          <cell r="H1192">
            <v>2.59</v>
          </cell>
          <cell r="I1192">
            <v>2.39</v>
          </cell>
          <cell r="J1192">
            <v>1</v>
          </cell>
          <cell r="K1192">
            <v>1</v>
          </cell>
          <cell r="L1192">
            <v>1</v>
          </cell>
          <cell r="M1192">
            <v>0.79</v>
          </cell>
          <cell r="N1192">
            <v>0.79</v>
          </cell>
          <cell r="O1192" t="str">
            <v>CS-24-1</v>
          </cell>
          <cell r="P1192">
            <v>120</v>
          </cell>
          <cell r="Q1192">
            <v>24</v>
          </cell>
          <cell r="R1192">
            <v>14.77</v>
          </cell>
          <cell r="S1192">
            <v>9.93</v>
          </cell>
          <cell r="T1192">
            <v>6.93</v>
          </cell>
          <cell r="U1192" t="str">
            <v>0.588190</v>
          </cell>
          <cell r="V1192">
            <v>13.81</v>
          </cell>
          <cell r="W1192" t="str">
            <v>137068CASE</v>
          </cell>
        </row>
        <row r="1193">
          <cell r="B1193">
            <v>13800</v>
          </cell>
          <cell r="C1193" t="str">
            <v>KAPPA Maze Craze</v>
          </cell>
          <cell r="D1193" t="str">
            <v>BOOKS - ACTIVITY</v>
          </cell>
          <cell r="E1193" t="str">
            <v>USA</v>
          </cell>
          <cell r="F1193">
            <v>6264</v>
          </cell>
          <cell r="G1193" t="str">
            <v>=HYPERLINK("http://www.bangkit.com/images/13800.jpg","CLICK HERE")</v>
          </cell>
          <cell r="H1193">
            <v>4.95</v>
          </cell>
          <cell r="I1193">
            <v>4.49</v>
          </cell>
          <cell r="J1193">
            <v>1.7</v>
          </cell>
          <cell r="K1193">
            <v>1.3</v>
          </cell>
          <cell r="L1193">
            <v>0.85</v>
          </cell>
          <cell r="M1193">
            <v>0.69</v>
          </cell>
          <cell r="N1193">
            <v>0.59</v>
          </cell>
          <cell r="O1193" t="str">
            <v>CS-48-1</v>
          </cell>
          <cell r="P1193">
            <v>100</v>
          </cell>
          <cell r="Q1193">
            <v>48</v>
          </cell>
          <cell r="R1193">
            <v>15.75</v>
          </cell>
          <cell r="S1193">
            <v>11</v>
          </cell>
          <cell r="T1193">
            <v>5.25</v>
          </cell>
          <cell r="U1193" t="str">
            <v>0.526370</v>
          </cell>
          <cell r="V1193">
            <v>13.64</v>
          </cell>
          <cell r="W1193" t="str">
            <v>20088908138005</v>
          </cell>
        </row>
        <row r="1194">
          <cell r="B1194">
            <v>1402</v>
          </cell>
          <cell r="C1194" t="str">
            <v>BAZIC 8.5" X 11" Document Frame w/ Gold Border</v>
          </cell>
          <cell r="D1194" t="str">
            <v>FRAMES</v>
          </cell>
          <cell r="E1194" t="str">
            <v>CHINA</v>
          </cell>
          <cell r="F1194">
            <v>3873</v>
          </cell>
          <cell r="G1194" t="str">
            <v>=HYPERLINK("http://www.bangkit.com/images/1402.jpg","CLICK HERE")</v>
          </cell>
          <cell r="H1194">
            <v>3.99</v>
          </cell>
          <cell r="I1194">
            <v>3.59</v>
          </cell>
          <cell r="J1194">
            <v>2.5</v>
          </cell>
          <cell r="K1194">
            <v>1.9</v>
          </cell>
          <cell r="L1194">
            <v>1.5</v>
          </cell>
          <cell r="M1194">
            <v>1.2</v>
          </cell>
          <cell r="N1194">
            <v>0.9</v>
          </cell>
          <cell r="O1194" t="str">
            <v>CS-48-1</v>
          </cell>
          <cell r="P1194">
            <v>36</v>
          </cell>
          <cell r="Q1194">
            <v>48</v>
          </cell>
          <cell r="R1194">
            <v>24.25</v>
          </cell>
          <cell r="S1194">
            <v>12.5</v>
          </cell>
          <cell r="T1194">
            <v>10</v>
          </cell>
          <cell r="U1194" t="str">
            <v>1.754200</v>
          </cell>
          <cell r="V1194">
            <v>15.86</v>
          </cell>
          <cell r="W1194" t="str">
            <v>20764608014022</v>
          </cell>
        </row>
        <row r="1195">
          <cell r="B1195">
            <v>1403</v>
          </cell>
          <cell r="C1195" t="str">
            <v>BAZIC 8.5" X 11" Front Loading Document Frame w/ Glass Cover</v>
          </cell>
          <cell r="D1195" t="str">
            <v>FRAMES</v>
          </cell>
          <cell r="E1195" t="str">
            <v>CHINA</v>
          </cell>
          <cell r="F1195">
            <v>3266</v>
          </cell>
          <cell r="G1195" t="str">
            <v>=HYPERLINK("http://www.bangkit.com/images/1403.jpg","CLICK HERE")</v>
          </cell>
          <cell r="H1195">
            <v>3.99</v>
          </cell>
          <cell r="I1195">
            <v>3.59</v>
          </cell>
          <cell r="J1195">
            <v>2.6</v>
          </cell>
          <cell r="K1195">
            <v>2</v>
          </cell>
          <cell r="L1195">
            <v>1.7</v>
          </cell>
          <cell r="M1195">
            <v>1.3</v>
          </cell>
          <cell r="N1195">
            <v>1</v>
          </cell>
          <cell r="O1195" t="str">
            <v>CS-24-1</v>
          </cell>
          <cell r="P1195">
            <v>65</v>
          </cell>
          <cell r="Q1195">
            <v>24</v>
          </cell>
          <cell r="R1195">
            <v>14.75</v>
          </cell>
          <cell r="S1195">
            <v>11.75</v>
          </cell>
          <cell r="T1195">
            <v>9.5</v>
          </cell>
          <cell r="U1195" t="str">
            <v>0.952820</v>
          </cell>
          <cell r="V1195">
            <v>18.260000000000002</v>
          </cell>
          <cell r="W1195" t="str">
            <v>20764608014039</v>
          </cell>
        </row>
        <row r="1196">
          <cell r="B1196">
            <v>1404</v>
          </cell>
          <cell r="C1196" t="str">
            <v>BAZIC 11" X 14" Multipurpose Certificate Frame w/ Glass Cover</v>
          </cell>
          <cell r="D1196" t="str">
            <v>FRAMES</v>
          </cell>
          <cell r="E1196" t="str">
            <v>CHINA</v>
          </cell>
          <cell r="F1196">
            <v>7042</v>
          </cell>
          <cell r="G1196" t="str">
            <v>=HYPERLINK("http://www.bangkit.com/images/1404.jpg","CLICK HERE")</v>
          </cell>
          <cell r="H1196">
            <v>5.99</v>
          </cell>
          <cell r="I1196">
            <v>5.39</v>
          </cell>
          <cell r="J1196">
            <v>3.55</v>
          </cell>
          <cell r="K1196">
            <v>2.7</v>
          </cell>
          <cell r="L1196">
            <v>2.2999999999999998</v>
          </cell>
          <cell r="M1196">
            <v>1.7</v>
          </cell>
          <cell r="N1196">
            <v>1.3</v>
          </cell>
          <cell r="O1196" t="str">
            <v>CS-24-1</v>
          </cell>
          <cell r="P1196">
            <v>36</v>
          </cell>
          <cell r="Q1196">
            <v>24</v>
          </cell>
          <cell r="R1196">
            <v>15.5</v>
          </cell>
          <cell r="S1196">
            <v>14.75</v>
          </cell>
          <cell r="T1196">
            <v>12.75</v>
          </cell>
          <cell r="U1196" t="str">
            <v>1.686900</v>
          </cell>
          <cell r="V1196">
            <v>25.86</v>
          </cell>
          <cell r="W1196" t="str">
            <v>20764608014046</v>
          </cell>
        </row>
        <row r="1197">
          <cell r="B1197">
            <v>1405</v>
          </cell>
          <cell r="C1197" t="str">
            <v>BAZIC 8.5" X 11" Multipurpose Document Frame w/ Glass Cover</v>
          </cell>
          <cell r="D1197" t="str">
            <v>FRAMES</v>
          </cell>
          <cell r="E1197" t="str">
            <v>CHINA</v>
          </cell>
          <cell r="F1197">
            <v>-17</v>
          </cell>
          <cell r="G1197" t="str">
            <v>=HYPERLINK("http://www.bangkit.com/images/1405.jpg","CLICK HERE")</v>
          </cell>
          <cell r="H1197">
            <v>3.99</v>
          </cell>
          <cell r="I1197">
            <v>3.59</v>
          </cell>
          <cell r="J1197">
            <v>2.6</v>
          </cell>
          <cell r="K1197">
            <v>2</v>
          </cell>
          <cell r="L1197">
            <v>1.7</v>
          </cell>
          <cell r="M1197">
            <v>1.3</v>
          </cell>
          <cell r="N1197">
            <v>1</v>
          </cell>
          <cell r="O1197" t="str">
            <v>CS-24-1</v>
          </cell>
          <cell r="P1197">
            <v>50</v>
          </cell>
          <cell r="Q1197">
            <v>24</v>
          </cell>
          <cell r="R1197">
            <v>14.75</v>
          </cell>
          <cell r="S1197">
            <v>12.5</v>
          </cell>
          <cell r="T1197">
            <v>10</v>
          </cell>
          <cell r="U1197" t="str">
            <v>1.066990</v>
          </cell>
          <cell r="V1197">
            <v>16.899999999999999</v>
          </cell>
          <cell r="W1197" t="str">
            <v>20764608014053</v>
          </cell>
        </row>
        <row r="1198">
          <cell r="B1198" t="str">
            <v>14179-GREEN</v>
          </cell>
          <cell r="C1198" t="str">
            <v>OFFER ITEM #MP-2201-GN/ #81197</v>
          </cell>
          <cell r="D1198" t="str">
            <v>DISCONTINUE</v>
          </cell>
          <cell r="E1198" t="str">
            <v>INDONESIA</v>
          </cell>
          <cell r="F1198">
            <v>0</v>
          </cell>
          <cell r="G1198" t="str">
            <v>=HYPERLINK("http://www.bangkit.com/images/14179_green.jpg","CLICK HERE")</v>
          </cell>
          <cell r="H1198">
            <v>6.8</v>
          </cell>
          <cell r="I1198">
            <v>6.8</v>
          </cell>
          <cell r="J1198">
            <v>8.85</v>
          </cell>
          <cell r="K1198">
            <v>6.8</v>
          </cell>
          <cell r="L1198">
            <v>5.4</v>
          </cell>
          <cell r="M1198">
            <v>4.5</v>
          </cell>
          <cell r="N1198">
            <v>3.9</v>
          </cell>
          <cell r="O1198" t="str">
            <v>CS-10-1</v>
          </cell>
          <cell r="P1198">
            <v>40</v>
          </cell>
          <cell r="Q1198">
            <v>10</v>
          </cell>
          <cell r="R1198">
            <v>18.100000000000001</v>
          </cell>
          <cell r="S1198">
            <v>11.5</v>
          </cell>
          <cell r="T1198">
            <v>9.5</v>
          </cell>
          <cell r="U1198" t="str">
            <v>1.144340</v>
          </cell>
          <cell r="V1198">
            <v>50.84</v>
          </cell>
          <cell r="W1198" t="str">
            <v>612668141874</v>
          </cell>
        </row>
        <row r="1199">
          <cell r="B1199" t="str">
            <v>14179-PINK</v>
          </cell>
          <cell r="C1199" t="str">
            <v>OFFER ITEM #81198</v>
          </cell>
          <cell r="D1199" t="str">
            <v>DISCONTINUE</v>
          </cell>
          <cell r="E1199" t="str">
            <v>INDONESIA</v>
          </cell>
          <cell r="F1199">
            <v>0</v>
          </cell>
          <cell r="G1199" t="str">
            <v>=HYPERLINK("http://www.bangkit.com/images/14179_pink.jpg","CLICK HERE")</v>
          </cell>
          <cell r="H1199">
            <v>6.8</v>
          </cell>
          <cell r="I1199">
            <v>6.8</v>
          </cell>
          <cell r="J1199">
            <v>8.85</v>
          </cell>
          <cell r="K1199">
            <v>6.8</v>
          </cell>
          <cell r="L1199">
            <v>5.4</v>
          </cell>
          <cell r="M1199">
            <v>4.5</v>
          </cell>
          <cell r="N1199">
            <v>3.9</v>
          </cell>
          <cell r="O1199" t="str">
            <v>CS-10-1</v>
          </cell>
          <cell r="P1199">
            <v>40</v>
          </cell>
          <cell r="Q1199">
            <v>10</v>
          </cell>
          <cell r="R1199">
            <v>18.25</v>
          </cell>
          <cell r="S1199">
            <v>11.6</v>
          </cell>
          <cell r="T1199">
            <v>9.75</v>
          </cell>
          <cell r="U1199" t="str">
            <v>1.194490</v>
          </cell>
          <cell r="V1199">
            <v>50.58</v>
          </cell>
          <cell r="W1199" t="str">
            <v>612668141799</v>
          </cell>
        </row>
        <row r="1200">
          <cell r="B1200">
            <v>14510</v>
          </cell>
          <cell r="C1200" t="str">
            <v>OFFER ITEM #U50208</v>
          </cell>
          <cell r="D1200" t="str">
            <v>DISCONTINUE</v>
          </cell>
          <cell r="E1200" t="str">
            <v>INDONESIA</v>
          </cell>
          <cell r="F1200">
            <v>0</v>
          </cell>
          <cell r="G1200" t="str">
            <v>=HYPERLINK("http://www.bangkit.com/images/14510.jpg","CLICK HERE")</v>
          </cell>
          <cell r="H1200">
            <v>0</v>
          </cell>
          <cell r="I1200">
            <v>5.9</v>
          </cell>
          <cell r="J1200">
            <v>5.0999999999999996</v>
          </cell>
          <cell r="K1200">
            <v>3.9</v>
          </cell>
          <cell r="L1200">
            <v>4.9000000000000004</v>
          </cell>
          <cell r="M1200">
            <v>3.9</v>
          </cell>
          <cell r="N1200">
            <v>3.5</v>
          </cell>
          <cell r="O1200" t="str">
            <v>CS-10-1</v>
          </cell>
          <cell r="P1200">
            <v>40</v>
          </cell>
          <cell r="Q1200">
            <v>10</v>
          </cell>
          <cell r="R1200">
            <v>18</v>
          </cell>
          <cell r="S1200">
            <v>11.5</v>
          </cell>
          <cell r="T1200">
            <v>10</v>
          </cell>
          <cell r="U1200" t="str">
            <v>1.197920</v>
          </cell>
          <cell r="V1200">
            <v>51</v>
          </cell>
          <cell r="W1200" t="str">
            <v>612668145100</v>
          </cell>
        </row>
        <row r="1201">
          <cell r="B1201" t="str">
            <v>14591976NS</v>
          </cell>
          <cell r="C1201" t="str">
            <v>BAZIC 50 Ct. 5" X 8" Ruled White Index Card</v>
          </cell>
          <cell r="D1201" t="str">
            <v>DISCONTINUE</v>
          </cell>
          <cell r="E1201" t="str">
            <v>USA</v>
          </cell>
          <cell r="F1201">
            <v>0</v>
          </cell>
          <cell r="G1201" t="str">
            <v>=HYPERLINK("http://www.bangkit.com/images/14591976NS.jpg","CLICK HERE")</v>
          </cell>
          <cell r="H1201">
            <v>3.99</v>
          </cell>
          <cell r="I1201">
            <v>3.59</v>
          </cell>
          <cell r="J1201">
            <v>1.45</v>
          </cell>
          <cell r="K1201">
            <v>1.1000000000000001</v>
          </cell>
          <cell r="L1201">
            <v>0.85</v>
          </cell>
          <cell r="M1201">
            <v>0.69</v>
          </cell>
          <cell r="N1201">
            <v>0.69</v>
          </cell>
          <cell r="O1201" t="str">
            <v>CS-48-1</v>
          </cell>
          <cell r="P1201">
            <v>252</v>
          </cell>
          <cell r="Q1201">
            <v>48</v>
          </cell>
          <cell r="R1201">
            <v>11.5</v>
          </cell>
          <cell r="S1201">
            <v>8.09</v>
          </cell>
          <cell r="T1201">
            <v>7</v>
          </cell>
          <cell r="U1201" t="str">
            <v>0.376880</v>
          </cell>
          <cell r="V1201">
            <v>8.2200000000000006</v>
          </cell>
          <cell r="W1201" t="str">
            <v>20805219014596</v>
          </cell>
        </row>
        <row r="1202">
          <cell r="B1202">
            <v>146019</v>
          </cell>
          <cell r="C1202" t="str">
            <v>BAZIC 22" X 14" Asst. Color Poster Board (3/Pack)</v>
          </cell>
          <cell r="D1202" t="str">
            <v>DISCONTINUE</v>
          </cell>
          <cell r="E1202" t="str">
            <v>CHINA</v>
          </cell>
          <cell r="F1202">
            <v>0</v>
          </cell>
          <cell r="G1202" t="str">
            <v>=HYPERLINK("http://www.bangkit.com/images/146019.jpg","CLICK HERE")</v>
          </cell>
          <cell r="H1202">
            <v>21.99</v>
          </cell>
          <cell r="I1202">
            <v>21.99</v>
          </cell>
          <cell r="J1202">
            <v>14.3</v>
          </cell>
          <cell r="K1202">
            <v>11</v>
          </cell>
          <cell r="L1202">
            <v>9</v>
          </cell>
          <cell r="M1202">
            <v>7</v>
          </cell>
          <cell r="N1202">
            <v>7</v>
          </cell>
          <cell r="O1202" t="str">
            <v>CS-60-1</v>
          </cell>
          <cell r="P1202">
            <v>20</v>
          </cell>
          <cell r="Q1202">
            <v>60</v>
          </cell>
          <cell r="R1202">
            <v>26.25</v>
          </cell>
          <cell r="S1202">
            <v>16.75</v>
          </cell>
          <cell r="T1202">
            <v>14</v>
          </cell>
          <cell r="U1202" t="str">
            <v>3.562280</v>
          </cell>
          <cell r="V1202">
            <v>26.98</v>
          </cell>
          <cell r="W1202" t="str">
            <v>20697309714604</v>
          </cell>
        </row>
        <row r="1203">
          <cell r="B1203">
            <v>1617</v>
          </cell>
          <cell r="C1203" t="str">
            <v>TYPE ITEM #1617-A</v>
          </cell>
          <cell r="D1203" t="str">
            <v>DISCONTINUE</v>
          </cell>
          <cell r="E1203" t="str">
            <v>CHINA</v>
          </cell>
          <cell r="F1203">
            <v>0</v>
          </cell>
          <cell r="G1203" t="str">
            <v>=HYPERLINK("http://www.bangkit.com/images/1617.jpg","CLICK HERE")</v>
          </cell>
          <cell r="H1203">
            <v>0.99</v>
          </cell>
          <cell r="I1203">
            <v>0.79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 t="str">
            <v>CS-48-1</v>
          </cell>
          <cell r="P1203">
            <v>30</v>
          </cell>
          <cell r="Q1203">
            <v>48</v>
          </cell>
          <cell r="R1203">
            <v>20</v>
          </cell>
          <cell r="S1203">
            <v>15</v>
          </cell>
          <cell r="T1203">
            <v>10.75</v>
          </cell>
          <cell r="U1203" t="str">
            <v>1.866320</v>
          </cell>
          <cell r="V1203">
            <v>44.38</v>
          </cell>
          <cell r="W1203" t="str">
            <v>2076460801617</v>
          </cell>
        </row>
        <row r="1204">
          <cell r="B1204">
            <v>162024</v>
          </cell>
          <cell r="C1204" t="str">
            <v>OFFER ITEM #13023</v>
          </cell>
          <cell r="D1204" t="str">
            <v>DISCONTINUE</v>
          </cell>
          <cell r="E1204" t="str">
            <v>USA</v>
          </cell>
          <cell r="F1204">
            <v>0</v>
          </cell>
          <cell r="G1204" t="str">
            <v>=HYPERLINK("http://www.bangkit.com/images/","CLICK HERE")</v>
          </cell>
          <cell r="H1204">
            <v>12.9</v>
          </cell>
          <cell r="I1204">
            <v>12.9</v>
          </cell>
          <cell r="J1204">
            <v>14.95</v>
          </cell>
          <cell r="K1204">
            <v>11.5</v>
          </cell>
          <cell r="L1204">
            <v>9.5</v>
          </cell>
          <cell r="M1204">
            <v>7.9</v>
          </cell>
          <cell r="N1204">
            <v>7</v>
          </cell>
          <cell r="O1204" t="str">
            <v>CS-5-1</v>
          </cell>
          <cell r="P1204">
            <v>40</v>
          </cell>
          <cell r="Q1204">
            <v>5</v>
          </cell>
          <cell r="R1204">
            <v>17.8</v>
          </cell>
          <cell r="S1204">
            <v>11.8</v>
          </cell>
          <cell r="T1204">
            <v>10.5</v>
          </cell>
          <cell r="U1204" t="str">
            <v>1.276280</v>
          </cell>
          <cell r="V1204">
            <v>53.34</v>
          </cell>
          <cell r="W1204" t="str">
            <v>010199162021</v>
          </cell>
        </row>
        <row r="1205">
          <cell r="B1205">
            <v>16267</v>
          </cell>
          <cell r="C1205" t="str">
            <v>BAZIC 20" X 30" Fluorescent Orange Foam Board</v>
          </cell>
          <cell r="D1205" t="str">
            <v>DISCONTINUE</v>
          </cell>
          <cell r="E1205" t="str">
            <v>INDIA</v>
          </cell>
          <cell r="F1205">
            <v>0</v>
          </cell>
          <cell r="G1205" t="str">
            <v>=HYPERLINK("http://www.bangkit.com/images/16267.jpg","CLICK HERE")</v>
          </cell>
          <cell r="H1205">
            <v>3.99</v>
          </cell>
          <cell r="I1205">
            <v>3.59</v>
          </cell>
          <cell r="J1205">
            <v>1.2</v>
          </cell>
          <cell r="K1205">
            <v>0.89</v>
          </cell>
          <cell r="L1205">
            <v>0.75</v>
          </cell>
          <cell r="M1205">
            <v>0.59</v>
          </cell>
          <cell r="N1205">
            <v>0.59</v>
          </cell>
          <cell r="O1205" t="str">
            <v>CS-48-1</v>
          </cell>
          <cell r="P1205">
            <v>36</v>
          </cell>
          <cell r="Q1205">
            <v>48</v>
          </cell>
          <cell r="R1205">
            <v>11</v>
          </cell>
          <cell r="S1205">
            <v>9</v>
          </cell>
          <cell r="T1205">
            <v>4</v>
          </cell>
          <cell r="U1205" t="str">
            <v>0.229170</v>
          </cell>
          <cell r="V1205">
            <v>9.06</v>
          </cell>
          <cell r="W1205" t="str">
            <v>20814625016261</v>
          </cell>
        </row>
        <row r="1206">
          <cell r="B1206">
            <v>1637</v>
          </cell>
          <cell r="C1206" t="str">
            <v>BAZIC 5 mm x 394" Jumbo Correction Tape W/ Grip (10/Pack)</v>
          </cell>
          <cell r="D1206" t="str">
            <v>CORRECTION</v>
          </cell>
          <cell r="E1206" t="str">
            <v>CHINA</v>
          </cell>
          <cell r="F1206">
            <v>785</v>
          </cell>
          <cell r="G1206" t="str">
            <v>=HYPERLINK("http://www.bangkit.com/images/1637.jpg","CLICK HERE")</v>
          </cell>
          <cell r="H1206">
            <v>16.989999999999998</v>
          </cell>
          <cell r="I1206">
            <v>15.29</v>
          </cell>
          <cell r="J1206">
            <v>11.6</v>
          </cell>
          <cell r="K1206">
            <v>8.9</v>
          </cell>
          <cell r="L1206">
            <v>7.3</v>
          </cell>
          <cell r="M1206">
            <v>5.9</v>
          </cell>
          <cell r="N1206">
            <v>4.9000000000000004</v>
          </cell>
          <cell r="O1206" t="str">
            <v>CS-12-1</v>
          </cell>
          <cell r="P1206">
            <v>100</v>
          </cell>
          <cell r="Q1206">
            <v>12</v>
          </cell>
          <cell r="R1206">
            <v>17.25</v>
          </cell>
          <cell r="S1206">
            <v>10.5</v>
          </cell>
          <cell r="T1206">
            <v>7</v>
          </cell>
          <cell r="U1206" t="str">
            <v>0.733720</v>
          </cell>
          <cell r="V1206">
            <v>8.06</v>
          </cell>
          <cell r="W1206" t="str">
            <v>20764608016378</v>
          </cell>
        </row>
        <row r="1207">
          <cell r="B1207">
            <v>16500</v>
          </cell>
          <cell r="C1207" t="str">
            <v>KAPPA Assorted My First Series Activity Book</v>
          </cell>
          <cell r="D1207" t="str">
            <v>BOOKS - ACTIVITY</v>
          </cell>
          <cell r="E1207" t="str">
            <v>USA</v>
          </cell>
          <cell r="F1207">
            <v>5491</v>
          </cell>
          <cell r="G1207" t="str">
            <v>=HYPERLINK("http://www.bangkit.com/images/16500.jpg","CLICK HERE")</v>
          </cell>
          <cell r="H1207">
            <v>4.95</v>
          </cell>
          <cell r="I1207">
            <v>4.49</v>
          </cell>
          <cell r="J1207">
            <v>1.7</v>
          </cell>
          <cell r="K1207">
            <v>1.3</v>
          </cell>
          <cell r="L1207">
            <v>0.85</v>
          </cell>
          <cell r="M1207">
            <v>0.69</v>
          </cell>
          <cell r="N1207">
            <v>0.59</v>
          </cell>
          <cell r="O1207" t="str">
            <v>CS-48-1</v>
          </cell>
          <cell r="P1207">
            <v>100</v>
          </cell>
          <cell r="Q1207">
            <v>48</v>
          </cell>
          <cell r="R1207">
            <v>16</v>
          </cell>
          <cell r="S1207">
            <v>11</v>
          </cell>
          <cell r="T1207">
            <v>5.25</v>
          </cell>
          <cell r="U1207" t="str">
            <v>0.534720</v>
          </cell>
          <cell r="V1207">
            <v>13.76</v>
          </cell>
          <cell r="W1207" t="str">
            <v>20088908165001</v>
          </cell>
        </row>
        <row r="1208">
          <cell r="B1208">
            <v>168030</v>
          </cell>
          <cell r="C1208" t="str">
            <v>BAZIC 20" X 30" Sky Blue Foam Board</v>
          </cell>
          <cell r="D1208" t="str">
            <v>DISCONTINUE</v>
          </cell>
          <cell r="E1208" t="str">
            <v>USA</v>
          </cell>
          <cell r="F1208">
            <v>0</v>
          </cell>
          <cell r="G1208" t="str">
            <v>=HYPERLINK("http://www.bangkit.com/images/168030.jpg","CLICK HERE")</v>
          </cell>
          <cell r="H1208">
            <v>8.5</v>
          </cell>
          <cell r="I1208">
            <v>8.5</v>
          </cell>
          <cell r="J1208">
            <v>11.05</v>
          </cell>
          <cell r="K1208">
            <v>8.5</v>
          </cell>
          <cell r="L1208">
            <v>6.9</v>
          </cell>
          <cell r="M1208">
            <v>5.9</v>
          </cell>
          <cell r="N1208">
            <v>4.9000000000000004</v>
          </cell>
          <cell r="O1208" t="str">
            <v>CS-10-1</v>
          </cell>
          <cell r="P1208">
            <v>40</v>
          </cell>
          <cell r="Q1208">
            <v>10</v>
          </cell>
          <cell r="R1208">
            <v>18</v>
          </cell>
          <cell r="S1208">
            <v>11.5</v>
          </cell>
          <cell r="T1208">
            <v>10.5</v>
          </cell>
          <cell r="U1208" t="str">
            <v>1.257810</v>
          </cell>
          <cell r="V1208">
            <v>52.16</v>
          </cell>
          <cell r="W1208" t="str">
            <v>50010199168035</v>
          </cell>
        </row>
        <row r="1209">
          <cell r="B1209">
            <v>17086</v>
          </cell>
          <cell r="C1209" t="str">
            <v>BAZIC 24 Scented Essence Gel Pen w/ Cushion Grip</v>
          </cell>
          <cell r="D1209" t="str">
            <v>PENS - GEL INK</v>
          </cell>
          <cell r="E1209" t="str">
            <v>CHINA</v>
          </cell>
          <cell r="F1209">
            <v>4600</v>
          </cell>
          <cell r="G1209" t="str">
            <v>=HYPERLINK("http://www.bangkit.com/images/17086.jpg","CLICK HERE")</v>
          </cell>
          <cell r="H1209">
            <v>10.99</v>
          </cell>
          <cell r="I1209">
            <v>9.89</v>
          </cell>
          <cell r="J1209">
            <v>6.9</v>
          </cell>
          <cell r="K1209">
            <v>5.3</v>
          </cell>
          <cell r="L1209">
            <v>4.3</v>
          </cell>
          <cell r="M1209">
            <v>3.5</v>
          </cell>
          <cell r="N1209">
            <v>2.9</v>
          </cell>
          <cell r="O1209" t="str">
            <v>CS-12-1</v>
          </cell>
          <cell r="P1209">
            <v>70</v>
          </cell>
          <cell r="Q1209">
            <v>12</v>
          </cell>
          <cell r="R1209">
            <v>18</v>
          </cell>
          <cell r="S1209">
            <v>10.25</v>
          </cell>
          <cell r="T1209">
            <v>10</v>
          </cell>
          <cell r="U1209" t="str">
            <v>1.067710</v>
          </cell>
          <cell r="V1209">
            <v>8.08</v>
          </cell>
          <cell r="W1209" t="str">
            <v>20764608170865</v>
          </cell>
        </row>
        <row r="1210">
          <cell r="B1210">
            <v>172001</v>
          </cell>
          <cell r="C1210" t="str">
            <v>OFFER ITEM #13023</v>
          </cell>
          <cell r="D1210" t="str">
            <v>DISCONTINUE</v>
          </cell>
          <cell r="E1210" t="str">
            <v>USA</v>
          </cell>
          <cell r="F1210">
            <v>0</v>
          </cell>
          <cell r="G1210" t="str">
            <v>=HYPERLINK("http://www.bangkit.com/images/172001.jpg","CLICK HERE")</v>
          </cell>
          <cell r="H1210">
            <v>12.9</v>
          </cell>
          <cell r="I1210">
            <v>12.9</v>
          </cell>
          <cell r="J1210">
            <v>14.95</v>
          </cell>
          <cell r="K1210">
            <v>11.5</v>
          </cell>
          <cell r="L1210">
            <v>9.5</v>
          </cell>
          <cell r="M1210">
            <v>7.9</v>
          </cell>
          <cell r="N1210">
            <v>7</v>
          </cell>
          <cell r="O1210" t="str">
            <v>CS-5-1</v>
          </cell>
          <cell r="P1210">
            <v>40</v>
          </cell>
          <cell r="Q1210">
            <v>5</v>
          </cell>
          <cell r="R1210">
            <v>17.8</v>
          </cell>
          <cell r="S1210">
            <v>11.8</v>
          </cell>
          <cell r="T1210">
            <v>10.5</v>
          </cell>
          <cell r="U1210" t="str">
            <v>1.276280</v>
          </cell>
          <cell r="V1210">
            <v>53.34</v>
          </cell>
          <cell r="W1210" t="str">
            <v>764025938884</v>
          </cell>
        </row>
        <row r="1211">
          <cell r="B1211">
            <v>17526</v>
          </cell>
          <cell r="C1211" t="str">
            <v>OFFER ITEM #41166</v>
          </cell>
          <cell r="D1211" t="str">
            <v>DISCONTINUE</v>
          </cell>
          <cell r="E1211" t="str">
            <v>INDONESIA</v>
          </cell>
          <cell r="F1211">
            <v>0</v>
          </cell>
          <cell r="G1211" t="str">
            <v>=HYPERLINK("http://www.bangkit.com/images/17526.jpg","CLICK HERE")</v>
          </cell>
          <cell r="H1211">
            <v>6.8</v>
          </cell>
          <cell r="I1211">
            <v>6.8</v>
          </cell>
          <cell r="J1211">
            <v>8.85</v>
          </cell>
          <cell r="K1211">
            <v>6.8</v>
          </cell>
          <cell r="L1211">
            <v>5.4</v>
          </cell>
          <cell r="M1211">
            <v>4.5</v>
          </cell>
          <cell r="N1211">
            <v>3.5</v>
          </cell>
          <cell r="O1211" t="str">
            <v>CS-10-1</v>
          </cell>
          <cell r="P1211">
            <v>40</v>
          </cell>
          <cell r="Q1211">
            <v>10</v>
          </cell>
          <cell r="R1211">
            <v>18</v>
          </cell>
          <cell r="S1211">
            <v>11.5</v>
          </cell>
          <cell r="T1211">
            <v>10</v>
          </cell>
          <cell r="U1211" t="str">
            <v>1.197920</v>
          </cell>
          <cell r="V1211">
            <v>51.5</v>
          </cell>
          <cell r="W1211" t="str">
            <v>6899138917526</v>
          </cell>
        </row>
        <row r="1212">
          <cell r="B1212">
            <v>176</v>
          </cell>
          <cell r="C1212" t="str">
            <v>KAPPA Bible Series Word Finds Puzzle Book</v>
          </cell>
          <cell r="D1212" t="str">
            <v>BOOKS - PUZZLE</v>
          </cell>
          <cell r="E1212" t="str">
            <v>INDIA</v>
          </cell>
          <cell r="F1212">
            <v>3512</v>
          </cell>
          <cell r="G1212" t="str">
            <v>=HYPERLINK("http://www.bangkit.com/images/176.jpg","CLICK HERE")</v>
          </cell>
          <cell r="H1212">
            <v>5.95</v>
          </cell>
          <cell r="I1212">
            <v>5.35</v>
          </cell>
          <cell r="J1212">
            <v>1.7</v>
          </cell>
          <cell r="K1212">
            <v>1.3</v>
          </cell>
          <cell r="L1212">
            <v>0.85</v>
          </cell>
          <cell r="M1212">
            <v>0.69</v>
          </cell>
          <cell r="N1212">
            <v>0.59</v>
          </cell>
          <cell r="O1212" t="str">
            <v>CS-48-1</v>
          </cell>
          <cell r="P1212">
            <v>100</v>
          </cell>
          <cell r="Q1212">
            <v>48</v>
          </cell>
          <cell r="R1212">
            <v>15.75</v>
          </cell>
          <cell r="S1212">
            <v>11</v>
          </cell>
          <cell r="T1212">
            <v>5.25</v>
          </cell>
          <cell r="U1212" t="str">
            <v>0.526370</v>
          </cell>
          <cell r="V1212">
            <v>13.74</v>
          </cell>
          <cell r="W1212" t="str">
            <v>20088908176014</v>
          </cell>
        </row>
        <row r="1213">
          <cell r="B1213">
            <v>1803</v>
          </cell>
          <cell r="C1213" t="str">
            <v>BAZIC Standard Size Hardboard Clipboard w/ Sturdy Spring Clip</v>
          </cell>
          <cell r="D1213" t="str">
            <v>CLIPBOARDS</v>
          </cell>
          <cell r="E1213" t="str">
            <v>CHINA</v>
          </cell>
          <cell r="F1213">
            <v>36437</v>
          </cell>
          <cell r="G1213" t="str">
            <v>=HYPERLINK("http://www.bangkit.com/images/1803.jpg","CLICK HERE")</v>
          </cell>
          <cell r="H1213">
            <v>3.99</v>
          </cell>
          <cell r="I1213">
            <v>3.59</v>
          </cell>
          <cell r="J1213">
            <v>1.7</v>
          </cell>
          <cell r="K1213">
            <v>1.3</v>
          </cell>
          <cell r="L1213">
            <v>0.95</v>
          </cell>
          <cell r="M1213">
            <v>0.79</v>
          </cell>
          <cell r="N1213">
            <v>0.69</v>
          </cell>
          <cell r="O1213" t="str">
            <v>CS-24-1</v>
          </cell>
          <cell r="P1213">
            <v>70</v>
          </cell>
          <cell r="Q1213">
            <v>24</v>
          </cell>
          <cell r="R1213">
            <v>18</v>
          </cell>
          <cell r="S1213">
            <v>10</v>
          </cell>
          <cell r="T1213">
            <v>9.5</v>
          </cell>
          <cell r="U1213" t="str">
            <v>0.989580</v>
          </cell>
          <cell r="V1213">
            <v>12.22</v>
          </cell>
          <cell r="W1213" t="str">
            <v>20764608018037</v>
          </cell>
        </row>
        <row r="1214">
          <cell r="B1214">
            <v>1804</v>
          </cell>
          <cell r="C1214" t="str">
            <v>BAZIC Legal Size Hardboard Clipboard w/ Sturdy Spring Clip</v>
          </cell>
          <cell r="D1214" t="str">
            <v>CLIPBOARDS</v>
          </cell>
          <cell r="E1214" t="str">
            <v>CHINA</v>
          </cell>
          <cell r="F1214">
            <v>9610</v>
          </cell>
          <cell r="G1214" t="str">
            <v>=HYPERLINK("http://www.bangkit.com/images/1804.jpg","CLICK HERE")</v>
          </cell>
          <cell r="H1214">
            <v>3.99</v>
          </cell>
          <cell r="I1214">
            <v>3.59</v>
          </cell>
          <cell r="J1214">
            <v>1.95</v>
          </cell>
          <cell r="K1214">
            <v>1.5</v>
          </cell>
          <cell r="L1214">
            <v>1.3</v>
          </cell>
          <cell r="M1214">
            <v>1</v>
          </cell>
          <cell r="N1214">
            <v>0.8</v>
          </cell>
          <cell r="O1214" t="str">
            <v>CS-24-1</v>
          </cell>
          <cell r="P1214">
            <v>63</v>
          </cell>
          <cell r="Q1214">
            <v>24</v>
          </cell>
          <cell r="R1214">
            <v>20.75</v>
          </cell>
          <cell r="S1214">
            <v>9.75</v>
          </cell>
          <cell r="T1214">
            <v>9.5</v>
          </cell>
          <cell r="U1214" t="str">
            <v>1.112250</v>
          </cell>
          <cell r="V1214">
            <v>14.74</v>
          </cell>
          <cell r="W1214" t="str">
            <v>20764608018044</v>
          </cell>
        </row>
        <row r="1215">
          <cell r="B1215">
            <v>1805</v>
          </cell>
          <cell r="C1215" t="str">
            <v>BAZIC Standard Size Hardboard Clipboard w/ Low Profile Clip</v>
          </cell>
          <cell r="D1215" t="str">
            <v>CLIPBOARDS</v>
          </cell>
          <cell r="E1215" t="str">
            <v>CHINA</v>
          </cell>
          <cell r="F1215">
            <v>42707</v>
          </cell>
          <cell r="G1215" t="str">
            <v>=HYPERLINK("http://www.bangkit.com/images/1805.jpg","CLICK HERE")</v>
          </cell>
          <cell r="H1215">
            <v>2.99</v>
          </cell>
          <cell r="I1215">
            <v>2.69</v>
          </cell>
          <cell r="J1215">
            <v>1.7</v>
          </cell>
          <cell r="K1215">
            <v>1.3</v>
          </cell>
          <cell r="L1215">
            <v>0.85</v>
          </cell>
          <cell r="M1215">
            <v>0.69</v>
          </cell>
          <cell r="N1215">
            <v>0.59</v>
          </cell>
          <cell r="O1215" t="str">
            <v>CS-24-1</v>
          </cell>
          <cell r="P1215">
            <v>119</v>
          </cell>
          <cell r="Q1215">
            <v>24</v>
          </cell>
          <cell r="R1215">
            <v>14</v>
          </cell>
          <cell r="S1215">
            <v>9.5</v>
          </cell>
          <cell r="T1215">
            <v>6.25</v>
          </cell>
          <cell r="U1215" t="str">
            <v>0.481050</v>
          </cell>
          <cell r="V1215">
            <v>11.06</v>
          </cell>
          <cell r="W1215" t="str">
            <v>20764608018051</v>
          </cell>
        </row>
        <row r="1216">
          <cell r="B1216">
            <v>1806</v>
          </cell>
          <cell r="C1216" t="str">
            <v>BAZIC Standard Size Plastic Clipboard w/ Low Profile Clip</v>
          </cell>
          <cell r="D1216" t="str">
            <v>CLIPBOARDS</v>
          </cell>
          <cell r="E1216" t="str">
            <v>CHINA</v>
          </cell>
          <cell r="F1216">
            <v>7034</v>
          </cell>
          <cell r="G1216" t="str">
            <v>=HYPERLINK("http://www.bangkit.com/images/1806.jpg","CLICK HERE")</v>
          </cell>
          <cell r="H1216">
            <v>3.99</v>
          </cell>
          <cell r="I1216">
            <v>3.59</v>
          </cell>
          <cell r="J1216">
            <v>1.95</v>
          </cell>
          <cell r="K1216">
            <v>1.5</v>
          </cell>
          <cell r="L1216">
            <v>1.3</v>
          </cell>
          <cell r="M1216">
            <v>1</v>
          </cell>
          <cell r="N1216">
            <v>0.8</v>
          </cell>
          <cell r="O1216" t="str">
            <v>CS-48-1</v>
          </cell>
          <cell r="P1216">
            <v>65</v>
          </cell>
          <cell r="Q1216">
            <v>48</v>
          </cell>
          <cell r="R1216">
            <v>15.25</v>
          </cell>
          <cell r="S1216">
            <v>9.5</v>
          </cell>
          <cell r="T1216">
            <v>9.5</v>
          </cell>
          <cell r="U1216" t="str">
            <v>0.796480</v>
          </cell>
          <cell r="V1216">
            <v>19.28</v>
          </cell>
          <cell r="W1216" t="str">
            <v>20764608018068</v>
          </cell>
        </row>
        <row r="1217">
          <cell r="B1217">
            <v>1807</v>
          </cell>
          <cell r="C1217" t="str">
            <v>BAZIC Standard Size Clear Plastic Clipboard w/ Low Profile Clip</v>
          </cell>
          <cell r="D1217" t="str">
            <v>CLIPBOARDS</v>
          </cell>
          <cell r="E1217" t="str">
            <v>CHINA</v>
          </cell>
          <cell r="F1217">
            <v>40292</v>
          </cell>
          <cell r="G1217" t="str">
            <v>=HYPERLINK("http://www.bangkit.com/images/1807.jpg","CLICK HERE")</v>
          </cell>
          <cell r="H1217">
            <v>3.99</v>
          </cell>
          <cell r="I1217">
            <v>3.59</v>
          </cell>
          <cell r="J1217">
            <v>1.95</v>
          </cell>
          <cell r="K1217">
            <v>1.5</v>
          </cell>
          <cell r="L1217">
            <v>1.3</v>
          </cell>
          <cell r="M1217">
            <v>1</v>
          </cell>
          <cell r="N1217">
            <v>0.8</v>
          </cell>
          <cell r="O1217" t="str">
            <v>CS-48-1</v>
          </cell>
          <cell r="P1217">
            <v>60</v>
          </cell>
          <cell r="Q1217">
            <v>48</v>
          </cell>
          <cell r="R1217">
            <v>15.35</v>
          </cell>
          <cell r="S1217">
            <v>9.65</v>
          </cell>
          <cell r="T1217">
            <v>9.1</v>
          </cell>
          <cell r="U1217" t="str">
            <v>0.780070</v>
          </cell>
          <cell r="V1217">
            <v>19.579999999999998</v>
          </cell>
          <cell r="W1217" t="str">
            <v>20764608018075</v>
          </cell>
        </row>
        <row r="1218">
          <cell r="B1218">
            <v>18082</v>
          </cell>
          <cell r="C1218" t="str">
            <v>KAPPA Anime Fun Coloring &amp; Activity Book</v>
          </cell>
          <cell r="D1218" t="str">
            <v>BOOKS - ACTIVITY</v>
          </cell>
          <cell r="E1218" t="str">
            <v>USA</v>
          </cell>
          <cell r="F1218">
            <v>6694</v>
          </cell>
          <cell r="G1218" t="str">
            <v>=HYPERLINK("http://www.bangkit.com/images/18082.jpg","CLICK HERE")</v>
          </cell>
          <cell r="H1218">
            <v>5.95</v>
          </cell>
          <cell r="I1218">
            <v>5.39</v>
          </cell>
          <cell r="J1218">
            <v>1.7</v>
          </cell>
          <cell r="K1218">
            <v>1.3</v>
          </cell>
          <cell r="L1218">
            <v>0.85</v>
          </cell>
          <cell r="M1218">
            <v>0.69</v>
          </cell>
          <cell r="N1218">
            <v>0.59</v>
          </cell>
          <cell r="O1218" t="str">
            <v>CS-48-1</v>
          </cell>
          <cell r="P1218">
            <v>100</v>
          </cell>
          <cell r="Q1218">
            <v>48</v>
          </cell>
          <cell r="R1218">
            <v>15.75</v>
          </cell>
          <cell r="S1218">
            <v>11</v>
          </cell>
          <cell r="T1218">
            <v>5.25</v>
          </cell>
          <cell r="U1218" t="str">
            <v>0.526370</v>
          </cell>
          <cell r="V1218">
            <v>13.78</v>
          </cell>
          <cell r="W1218" t="str">
            <v>20088908018086</v>
          </cell>
        </row>
        <row r="1219">
          <cell r="B1219">
            <v>1809</v>
          </cell>
          <cell r="C1219" t="str">
            <v>BAZIC 22" X 28" Metallic Gold Poster Board</v>
          </cell>
          <cell r="D1219" t="str">
            <v>DISCONTINUE</v>
          </cell>
          <cell r="E1219" t="str">
            <v>CHINA</v>
          </cell>
          <cell r="F1219">
            <v>0</v>
          </cell>
          <cell r="G1219" t="str">
            <v>=HYPERLINK("http://www.bangkit.com/images/1809.jpg","CLICK HERE")</v>
          </cell>
          <cell r="H1219">
            <v>2.99</v>
          </cell>
          <cell r="I1219">
            <v>2.59</v>
          </cell>
          <cell r="J1219">
            <v>1.6</v>
          </cell>
          <cell r="K1219">
            <v>1.2</v>
          </cell>
          <cell r="L1219">
            <v>0.95</v>
          </cell>
          <cell r="M1219">
            <v>0.79</v>
          </cell>
          <cell r="N1219">
            <v>0.69</v>
          </cell>
          <cell r="O1219" t="str">
            <v>CS-24-1</v>
          </cell>
          <cell r="P1219">
            <v>138</v>
          </cell>
          <cell r="Q1219">
            <v>24</v>
          </cell>
          <cell r="R1219">
            <v>14</v>
          </cell>
          <cell r="S1219">
            <v>9</v>
          </cell>
          <cell r="T1219">
            <v>6.5</v>
          </cell>
          <cell r="U1219" t="str">
            <v>0.473960</v>
          </cell>
          <cell r="V1219">
            <v>10.58</v>
          </cell>
          <cell r="W1219" t="str">
            <v>20764608018099</v>
          </cell>
        </row>
        <row r="1220">
          <cell r="B1220">
            <v>1810</v>
          </cell>
          <cell r="C1220" t="str">
            <v>BAZIC Clipboard Storage Case</v>
          </cell>
          <cell r="D1220" t="str">
            <v>CLIPBOARDS</v>
          </cell>
          <cell r="E1220" t="str">
            <v>CHINA</v>
          </cell>
          <cell r="F1220">
            <v>1361</v>
          </cell>
          <cell r="G1220" t="str">
            <v>=HYPERLINK("http://www.bangkit.com/images/1810.jpg","CLICK HERE")</v>
          </cell>
          <cell r="H1220">
            <v>10.99</v>
          </cell>
          <cell r="I1220">
            <v>9.89</v>
          </cell>
          <cell r="J1220">
            <v>5.85</v>
          </cell>
          <cell r="K1220">
            <v>4.5</v>
          </cell>
          <cell r="L1220">
            <v>3.5</v>
          </cell>
          <cell r="M1220">
            <v>2.9</v>
          </cell>
          <cell r="N1220">
            <v>2.5</v>
          </cell>
          <cell r="O1220" t="str">
            <v>CS-12-1</v>
          </cell>
          <cell r="P1220">
            <v>50</v>
          </cell>
          <cell r="Q1220">
            <v>12</v>
          </cell>
          <cell r="R1220">
            <v>14</v>
          </cell>
          <cell r="S1220">
            <v>14</v>
          </cell>
          <cell r="T1220">
            <v>10.25</v>
          </cell>
          <cell r="U1220" t="str">
            <v>1.162620</v>
          </cell>
          <cell r="V1220">
            <v>9.18</v>
          </cell>
          <cell r="W1220" t="str">
            <v>20764608018105</v>
          </cell>
        </row>
        <row r="1221">
          <cell r="B1221">
            <v>1811</v>
          </cell>
          <cell r="C1221" t="str">
            <v>OFFER ITEM #1812, #1813 &amp; #1807</v>
          </cell>
          <cell r="D1221" t="str">
            <v>DISCONTINUE</v>
          </cell>
          <cell r="E1221" t="str">
            <v>CHINA</v>
          </cell>
          <cell r="F1221">
            <v>0</v>
          </cell>
          <cell r="G1221" t="str">
            <v>=HYPERLINK("http://www.bangkit.com/images/1811.jpg","CLICK HERE")</v>
          </cell>
          <cell r="H1221">
            <v>2.99</v>
          </cell>
          <cell r="I1221">
            <v>2.59</v>
          </cell>
          <cell r="J1221">
            <v>1.6</v>
          </cell>
          <cell r="K1221">
            <v>1.2</v>
          </cell>
          <cell r="L1221">
            <v>0.95</v>
          </cell>
          <cell r="M1221">
            <v>0.79</v>
          </cell>
          <cell r="N1221">
            <v>0.69</v>
          </cell>
          <cell r="O1221" t="str">
            <v>CS-48-1</v>
          </cell>
          <cell r="P1221">
            <v>60</v>
          </cell>
          <cell r="Q1221">
            <v>48</v>
          </cell>
          <cell r="R1221">
            <v>16</v>
          </cell>
          <cell r="S1221">
            <v>10</v>
          </cell>
          <cell r="T1221">
            <v>10</v>
          </cell>
          <cell r="U1221" t="str">
            <v>0.925930</v>
          </cell>
          <cell r="V1221">
            <v>17.5</v>
          </cell>
          <cell r="W1221" t="str">
            <v>20764608018112</v>
          </cell>
        </row>
        <row r="1222">
          <cell r="B1222">
            <v>1812</v>
          </cell>
          <cell r="C1222" t="str">
            <v>BAZIC Standard Size Confetti Polka Dot Paperboard Clipboard w/ Low Profile Clip</v>
          </cell>
          <cell r="D1222" t="str">
            <v>CLIPBOARDS</v>
          </cell>
          <cell r="E1222" t="str">
            <v>CHINA</v>
          </cell>
          <cell r="F1222">
            <v>11543</v>
          </cell>
          <cell r="G1222" t="str">
            <v>=HYPERLINK("http://www.bangkit.com/images/1812.jpg","CLICK HERE")</v>
          </cell>
          <cell r="H1222">
            <v>3.99</v>
          </cell>
          <cell r="I1222">
            <v>3.59</v>
          </cell>
          <cell r="J1222">
            <v>1.7</v>
          </cell>
          <cell r="K1222">
            <v>1.3</v>
          </cell>
          <cell r="L1222">
            <v>0.95</v>
          </cell>
          <cell r="M1222">
            <v>0.79</v>
          </cell>
          <cell r="N1222">
            <v>0.69</v>
          </cell>
          <cell r="O1222" t="str">
            <v>CS-48-1</v>
          </cell>
          <cell r="P1222">
            <v>60</v>
          </cell>
          <cell r="Q1222">
            <v>48</v>
          </cell>
          <cell r="R1222">
            <v>15.5</v>
          </cell>
          <cell r="S1222">
            <v>12</v>
          </cell>
          <cell r="T1222">
            <v>10</v>
          </cell>
          <cell r="U1222" t="str">
            <v>1.076390</v>
          </cell>
          <cell r="V1222">
            <v>20.399999999999999</v>
          </cell>
          <cell r="W1222" t="str">
            <v>20764608018129</v>
          </cell>
        </row>
        <row r="1223">
          <cell r="B1223">
            <v>1813</v>
          </cell>
          <cell r="C1223" t="str">
            <v>BAZIC 8.5" x 11.25" (#2) Metallic Bubble Mailers</v>
          </cell>
          <cell r="D1223" t="str">
            <v>DISCONTINUE</v>
          </cell>
          <cell r="E1223" t="str">
            <v>CHINA</v>
          </cell>
          <cell r="F1223">
            <v>0</v>
          </cell>
          <cell r="G1223" t="str">
            <v>=HYPERLINK("http://www.bangkit.com/images/1813.jpg","CLICK HERE")</v>
          </cell>
          <cell r="H1223">
            <v>2.99</v>
          </cell>
          <cell r="I1223">
            <v>2.59</v>
          </cell>
          <cell r="J1223">
            <v>1.6</v>
          </cell>
          <cell r="K1223">
            <v>1.2</v>
          </cell>
          <cell r="L1223">
            <v>0.95</v>
          </cell>
          <cell r="M1223">
            <v>0.79</v>
          </cell>
          <cell r="N1223">
            <v>0.69</v>
          </cell>
          <cell r="O1223" t="str">
            <v>CS-48-1</v>
          </cell>
          <cell r="P1223">
            <v>60</v>
          </cell>
          <cell r="Q1223">
            <v>48</v>
          </cell>
          <cell r="R1223">
            <v>15.5</v>
          </cell>
          <cell r="S1223">
            <v>10</v>
          </cell>
          <cell r="T1223">
            <v>9.5</v>
          </cell>
          <cell r="U1223" t="str">
            <v>0.852140</v>
          </cell>
          <cell r="V1223">
            <v>17.579999999999998</v>
          </cell>
          <cell r="W1223" t="str">
            <v>20764608018136</v>
          </cell>
        </row>
        <row r="1224">
          <cell r="B1224">
            <v>18131</v>
          </cell>
          <cell r="C1224" t="str">
            <v>KAPPA Disney Christmas Search &amp; Find</v>
          </cell>
          <cell r="D1224" t="str">
            <v>BOOKS - PUZZLE</v>
          </cell>
          <cell r="E1224" t="str">
            <v>CANADA</v>
          </cell>
          <cell r="F1224">
            <v>6495</v>
          </cell>
          <cell r="G1224" t="str">
            <v>=HYPERLINK("http://www.bangkit.com/images/18131.jpg","CLICK HERE")</v>
          </cell>
          <cell r="H1224">
            <v>4.99</v>
          </cell>
          <cell r="I1224">
            <v>4.49</v>
          </cell>
          <cell r="J1224">
            <v>1.7</v>
          </cell>
          <cell r="K1224">
            <v>1.3</v>
          </cell>
          <cell r="L1224">
            <v>0.95</v>
          </cell>
          <cell r="M1224">
            <v>0.79</v>
          </cell>
          <cell r="N1224">
            <v>0.69</v>
          </cell>
          <cell r="O1224" t="str">
            <v>CS-48-1</v>
          </cell>
          <cell r="P1224">
            <v>100</v>
          </cell>
          <cell r="Q1224">
            <v>48</v>
          </cell>
          <cell r="R1224">
            <v>15.5</v>
          </cell>
          <cell r="S1224">
            <v>11.25</v>
          </cell>
          <cell r="T1224">
            <v>5</v>
          </cell>
          <cell r="U1224" t="str">
            <v>0.504560</v>
          </cell>
          <cell r="V1224">
            <v>13.4</v>
          </cell>
          <cell r="W1224" t="str">
            <v>20088908181315</v>
          </cell>
        </row>
        <row r="1225">
          <cell r="B1225">
            <v>1814</v>
          </cell>
          <cell r="C1225" t="str">
            <v>BAZIC Translucent Clipboard Storage Case</v>
          </cell>
          <cell r="D1225" t="str">
            <v>CLIPBOARDS</v>
          </cell>
          <cell r="E1225" t="str">
            <v>CHINA</v>
          </cell>
          <cell r="F1225">
            <v>4979</v>
          </cell>
          <cell r="G1225" t="str">
            <v>=HYPERLINK("http://www.bangkit.com/images/1814.jpg","CLICK HERE")</v>
          </cell>
          <cell r="H1225">
            <v>10.99</v>
          </cell>
          <cell r="I1225">
            <v>9.89</v>
          </cell>
          <cell r="J1225">
            <v>5.85</v>
          </cell>
          <cell r="K1225">
            <v>4.5</v>
          </cell>
          <cell r="L1225">
            <v>3.5</v>
          </cell>
          <cell r="M1225">
            <v>2.9</v>
          </cell>
          <cell r="N1225">
            <v>2.5</v>
          </cell>
          <cell r="O1225" t="str">
            <v>CS-12-1</v>
          </cell>
          <cell r="P1225">
            <v>54</v>
          </cell>
          <cell r="Q1225">
            <v>12</v>
          </cell>
          <cell r="R1225">
            <v>14</v>
          </cell>
          <cell r="S1225">
            <v>14</v>
          </cell>
          <cell r="T1225">
            <v>10</v>
          </cell>
          <cell r="U1225" t="str">
            <v>1.134260</v>
          </cell>
          <cell r="V1225">
            <v>9.26</v>
          </cell>
          <cell r="W1225" t="str">
            <v>20764608018143</v>
          </cell>
        </row>
        <row r="1226">
          <cell r="B1226">
            <v>1816</v>
          </cell>
          <cell r="C1226" t="str">
            <v>BAZIC Standard Size Retro Hardboard Clipboard w/ Low Profile Clip</v>
          </cell>
          <cell r="D1226" t="str">
            <v>CLIPBOARDS</v>
          </cell>
          <cell r="E1226" t="str">
            <v>CHINA</v>
          </cell>
          <cell r="F1226">
            <v>12375</v>
          </cell>
          <cell r="G1226" t="str">
            <v>=HYPERLINK("http://www.bangkit.com/images/1816.jpg","CLICK HERE")</v>
          </cell>
          <cell r="H1226">
            <v>2.99</v>
          </cell>
          <cell r="I1226">
            <v>2.69</v>
          </cell>
          <cell r="J1226">
            <v>1.7</v>
          </cell>
          <cell r="K1226">
            <v>1.3</v>
          </cell>
          <cell r="L1226">
            <v>0.95</v>
          </cell>
          <cell r="M1226">
            <v>0.79</v>
          </cell>
          <cell r="N1226">
            <v>0.69</v>
          </cell>
          <cell r="O1226" t="str">
            <v>CS-24-1</v>
          </cell>
          <cell r="P1226">
            <v>105</v>
          </cell>
          <cell r="Q1226">
            <v>24</v>
          </cell>
          <cell r="R1226">
            <v>14.25</v>
          </cell>
          <cell r="S1226">
            <v>9.5</v>
          </cell>
          <cell r="T1226">
            <v>7</v>
          </cell>
          <cell r="U1226" t="str">
            <v>0.548390</v>
          </cell>
          <cell r="V1226">
            <v>10.98</v>
          </cell>
          <cell r="W1226" t="str">
            <v>20764608018167</v>
          </cell>
        </row>
        <row r="1227">
          <cell r="B1227">
            <v>1817</v>
          </cell>
          <cell r="C1227" t="str">
            <v>BAZIC Black Clipboard with Storage &amp; Pen Holder</v>
          </cell>
          <cell r="D1227" t="str">
            <v>NEW ITEMS</v>
          </cell>
          <cell r="E1227" t="str">
            <v>CHINA</v>
          </cell>
          <cell r="F1227">
            <v>0</v>
          </cell>
          <cell r="G1227" t="str">
            <v>=HYPERLINK("http://www.bazicproducts.com/images/5431.jpg","CLICK HERE")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 t="str">
            <v>CS-12-1</v>
          </cell>
          <cell r="P1227">
            <v>48</v>
          </cell>
          <cell r="Q1227">
            <v>12</v>
          </cell>
          <cell r="R1227">
            <v>0</v>
          </cell>
          <cell r="S1227">
            <v>0</v>
          </cell>
          <cell r="T1227">
            <v>0</v>
          </cell>
          <cell r="U1227" t="str">
            <v>0.000000</v>
          </cell>
          <cell r="V1227">
            <v>0</v>
          </cell>
          <cell r="W1227" t="str">
            <v>20764608054318</v>
          </cell>
        </row>
        <row r="1228">
          <cell r="B1228">
            <v>1818</v>
          </cell>
          <cell r="C1228" t="str">
            <v>BAZIC Pastel Color Clipboard with Storage &amp; Pen Holder</v>
          </cell>
          <cell r="D1228" t="str">
            <v>NEW ITEMS</v>
          </cell>
          <cell r="E1228" t="str">
            <v>CHINA</v>
          </cell>
          <cell r="F1228">
            <v>0</v>
          </cell>
          <cell r="G1228" t="str">
            <v>=HYPERLINK("http://www.bazicproducts.com/images/5432.jpg","CLICK HERE")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 t="str">
            <v>CS-12-1</v>
          </cell>
          <cell r="P1228">
            <v>60</v>
          </cell>
          <cell r="Q1228">
            <v>12</v>
          </cell>
          <cell r="R1228">
            <v>0</v>
          </cell>
          <cell r="S1228">
            <v>0</v>
          </cell>
          <cell r="T1228">
            <v>0</v>
          </cell>
          <cell r="U1228" t="str">
            <v>0.000000</v>
          </cell>
          <cell r="V1228">
            <v>0</v>
          </cell>
          <cell r="W1228" t="str">
            <v>20764608054325</v>
          </cell>
        </row>
        <row r="1229">
          <cell r="B1229">
            <v>1827</v>
          </cell>
          <cell r="C1229" t="str">
            <v>BAZIC Pastel Color PVC Standard Clipboard w/ Low Profile Clip</v>
          </cell>
          <cell r="D1229" t="str">
            <v>CLIPBOARDS</v>
          </cell>
          <cell r="E1229" t="str">
            <v>CHINA</v>
          </cell>
          <cell r="F1229">
            <v>17755</v>
          </cell>
          <cell r="G1229" t="str">
            <v>=HYPERLINK("http://www.bangkit.com/images/1827.jpg","CLICK HERE")</v>
          </cell>
          <cell r="H1229">
            <v>2.99</v>
          </cell>
          <cell r="I1229">
            <v>2.69</v>
          </cell>
          <cell r="J1229">
            <v>1.7</v>
          </cell>
          <cell r="K1229">
            <v>1.3</v>
          </cell>
          <cell r="L1229">
            <v>0.95</v>
          </cell>
          <cell r="M1229">
            <v>0.79</v>
          </cell>
          <cell r="N1229">
            <v>0.69</v>
          </cell>
          <cell r="O1229" t="str">
            <v>CS-48-1</v>
          </cell>
          <cell r="P1229">
            <v>78</v>
          </cell>
          <cell r="Q1229">
            <v>48</v>
          </cell>
          <cell r="R1229">
            <v>13.75</v>
          </cell>
          <cell r="S1229">
            <v>13.25</v>
          </cell>
          <cell r="T1229">
            <v>10</v>
          </cell>
          <cell r="U1229" t="str">
            <v>1.054330</v>
          </cell>
          <cell r="V1229">
            <v>16.72</v>
          </cell>
          <cell r="W1229" t="str">
            <v>20764608018273</v>
          </cell>
        </row>
        <row r="1230">
          <cell r="B1230">
            <v>1828</v>
          </cell>
          <cell r="C1230" t="str">
            <v>BAZIC A4 Size PVC Clip Folder w/ Low Profile Clip</v>
          </cell>
          <cell r="D1230" t="str">
            <v>CLIPBOARDS</v>
          </cell>
          <cell r="E1230" t="str">
            <v>CHINA</v>
          </cell>
          <cell r="F1230">
            <v>12739</v>
          </cell>
          <cell r="G1230" t="str">
            <v>=HYPERLINK("http://www.bangkit.com/images/1828.jpg","CLICK HERE")</v>
          </cell>
          <cell r="H1230">
            <v>3.99</v>
          </cell>
          <cell r="I1230">
            <v>3.59</v>
          </cell>
          <cell r="J1230">
            <v>1.95</v>
          </cell>
          <cell r="K1230">
            <v>1.5</v>
          </cell>
          <cell r="L1230">
            <v>1.3</v>
          </cell>
          <cell r="M1230">
            <v>1</v>
          </cell>
          <cell r="N1230">
            <v>0.8</v>
          </cell>
          <cell r="O1230" t="str">
            <v>CS-24-1</v>
          </cell>
          <cell r="P1230">
            <v>100</v>
          </cell>
          <cell r="Q1230">
            <v>24</v>
          </cell>
          <cell r="R1230">
            <v>13.5</v>
          </cell>
          <cell r="S1230">
            <v>9.5</v>
          </cell>
          <cell r="T1230">
            <v>8.5</v>
          </cell>
          <cell r="U1230" t="str">
            <v>0.630860</v>
          </cell>
          <cell r="V1230">
            <v>14.44</v>
          </cell>
          <cell r="W1230" t="str">
            <v>20764608018280</v>
          </cell>
        </row>
        <row r="1231">
          <cell r="B1231">
            <v>1829</v>
          </cell>
          <cell r="C1231" t="str">
            <v>BAZIC Bright Color PVC Standard Clipboard w/ Low Profile Clip</v>
          </cell>
          <cell r="D1231" t="str">
            <v>CLIPBOARDS</v>
          </cell>
          <cell r="E1231" t="str">
            <v>CHINA</v>
          </cell>
          <cell r="F1231">
            <v>25035</v>
          </cell>
          <cell r="G1231" t="str">
            <v>=HYPERLINK("http://www.bangkit.com/images/1829.jpg","CLICK HERE")</v>
          </cell>
          <cell r="H1231">
            <v>2.99</v>
          </cell>
          <cell r="I1231">
            <v>2.69</v>
          </cell>
          <cell r="J1231">
            <v>1.7</v>
          </cell>
          <cell r="K1231">
            <v>1.3</v>
          </cell>
          <cell r="L1231">
            <v>0.95</v>
          </cell>
          <cell r="M1231">
            <v>0.79</v>
          </cell>
          <cell r="N1231">
            <v>0.69</v>
          </cell>
          <cell r="O1231" t="str">
            <v>CS-48-1</v>
          </cell>
          <cell r="P1231">
            <v>78</v>
          </cell>
          <cell r="Q1231">
            <v>48</v>
          </cell>
          <cell r="R1231">
            <v>13.75</v>
          </cell>
          <cell r="S1231">
            <v>13.25</v>
          </cell>
          <cell r="T1231">
            <v>10</v>
          </cell>
          <cell r="U1231" t="str">
            <v>1.054330</v>
          </cell>
          <cell r="V1231">
            <v>16.66</v>
          </cell>
          <cell r="W1231" t="str">
            <v>20764608018297</v>
          </cell>
        </row>
        <row r="1232">
          <cell r="B1232">
            <v>1830</v>
          </cell>
          <cell r="C1232" t="str">
            <v>BAZIC Standard Size Geometric Paperboard Clipboard w/ Gold Low Profile Clip</v>
          </cell>
          <cell r="D1232" t="str">
            <v>CLIPBOARDS</v>
          </cell>
          <cell r="E1232" t="str">
            <v>CHINA</v>
          </cell>
          <cell r="F1232">
            <v>9792</v>
          </cell>
          <cell r="G1232" t="str">
            <v>=HYPERLINK("http://www.bangkit.com/images/1830.jpg","CLICK HERE")</v>
          </cell>
          <cell r="H1232">
            <v>4.99</v>
          </cell>
          <cell r="I1232">
            <v>4.49</v>
          </cell>
          <cell r="J1232">
            <v>1.95</v>
          </cell>
          <cell r="K1232">
            <v>1.5</v>
          </cell>
          <cell r="L1232">
            <v>1.3</v>
          </cell>
          <cell r="M1232">
            <v>1</v>
          </cell>
          <cell r="N1232">
            <v>0.8</v>
          </cell>
          <cell r="O1232" t="str">
            <v>CS-48-1</v>
          </cell>
          <cell r="P1232">
            <v>60</v>
          </cell>
          <cell r="Q1232">
            <v>48</v>
          </cell>
          <cell r="R1232">
            <v>15.25</v>
          </cell>
          <cell r="S1232">
            <v>12</v>
          </cell>
          <cell r="T1232">
            <v>9.75</v>
          </cell>
          <cell r="U1232" t="str">
            <v>1.032550</v>
          </cell>
          <cell r="V1232">
            <v>20.74</v>
          </cell>
          <cell r="W1232" t="str">
            <v>20764608018303</v>
          </cell>
        </row>
        <row r="1233">
          <cell r="B1233">
            <v>18834</v>
          </cell>
          <cell r="C1233" t="str">
            <v>Mandalas Coloring Book for Adults</v>
          </cell>
          <cell r="D1233" t="str">
            <v>BOOKS - ACTIVITY</v>
          </cell>
          <cell r="E1233" t="str">
            <v>INDIA</v>
          </cell>
          <cell r="F1233">
            <v>19788</v>
          </cell>
          <cell r="G1233" t="str">
            <v>=HYPERLINK("http://www.bangkit.com/images/18834.jpg","CLICK HERE")</v>
          </cell>
          <cell r="H1233">
            <v>3.99</v>
          </cell>
          <cell r="I1233">
            <v>3.59</v>
          </cell>
          <cell r="J1233">
            <v>1.7</v>
          </cell>
          <cell r="K1233">
            <v>1.3</v>
          </cell>
          <cell r="L1233">
            <v>0.85</v>
          </cell>
          <cell r="M1233">
            <v>0.69</v>
          </cell>
          <cell r="N1233">
            <v>0.59</v>
          </cell>
          <cell r="O1233" t="str">
            <v>CS-48-1</v>
          </cell>
          <cell r="P1233">
            <v>180</v>
          </cell>
          <cell r="Q1233">
            <v>48</v>
          </cell>
          <cell r="R1233">
            <v>11.5</v>
          </cell>
          <cell r="S1233">
            <v>8.75</v>
          </cell>
          <cell r="T1233">
            <v>5</v>
          </cell>
          <cell r="U1233" t="str">
            <v>0.291160</v>
          </cell>
          <cell r="V1233">
            <v>11.34</v>
          </cell>
          <cell r="W1233" t="str">
            <v>20814625018838</v>
          </cell>
        </row>
        <row r="1234">
          <cell r="B1234">
            <v>19008</v>
          </cell>
          <cell r="C1234" t="str">
            <v>BAZIC 120 Ct. 5" X 7" Personal / Assignment Spiral Notebook</v>
          </cell>
          <cell r="D1234" t="str">
            <v>DISCONTINUE</v>
          </cell>
          <cell r="E1234" t="str">
            <v>USA</v>
          </cell>
          <cell r="F1234">
            <v>0</v>
          </cell>
          <cell r="G1234" t="str">
            <v>=HYPERLINK("http://www.bangkit.com/images/19008.jpg","CLICK HERE")</v>
          </cell>
          <cell r="H1234">
            <v>7.95</v>
          </cell>
          <cell r="I1234">
            <v>7.95</v>
          </cell>
          <cell r="J1234">
            <v>1.45</v>
          </cell>
          <cell r="K1234">
            <v>1.1000000000000001</v>
          </cell>
          <cell r="L1234">
            <v>0.85</v>
          </cell>
          <cell r="M1234">
            <v>0.69</v>
          </cell>
          <cell r="N1234">
            <v>0.59</v>
          </cell>
          <cell r="O1234" t="str">
            <v>CS-48-1</v>
          </cell>
          <cell r="P1234">
            <v>50</v>
          </cell>
          <cell r="Q1234">
            <v>48</v>
          </cell>
          <cell r="R1234">
            <v>16.100000000000001</v>
          </cell>
          <cell r="S1234">
            <v>11</v>
          </cell>
          <cell r="T1234">
            <v>9.5</v>
          </cell>
          <cell r="U1234" t="str">
            <v>0.973640</v>
          </cell>
          <cell r="V1234">
            <v>25.66</v>
          </cell>
          <cell r="W1234" t="str">
            <v>20814625019002</v>
          </cell>
        </row>
        <row r="1235">
          <cell r="B1235">
            <v>19108</v>
          </cell>
          <cell r="C1235" t="str">
            <v>OFFER ITEM #2008</v>
          </cell>
          <cell r="D1235" t="str">
            <v>DISCONTINUE</v>
          </cell>
          <cell r="E1235" t="str">
            <v>USA</v>
          </cell>
          <cell r="F1235">
            <v>0</v>
          </cell>
          <cell r="G1235" t="str">
            <v>=HYPERLINK("http://www.bangkit.com/images/19108.jpg","CLICK HERE")</v>
          </cell>
          <cell r="H1235">
            <v>1.99</v>
          </cell>
          <cell r="I1235">
            <v>1.79</v>
          </cell>
          <cell r="J1235">
            <v>1.45</v>
          </cell>
          <cell r="K1235">
            <v>1.1000000000000001</v>
          </cell>
          <cell r="L1235">
            <v>0.85</v>
          </cell>
          <cell r="M1235">
            <v>0.69</v>
          </cell>
          <cell r="N1235">
            <v>0.59</v>
          </cell>
          <cell r="O1235" t="str">
            <v>CS-24-1</v>
          </cell>
          <cell r="P1235">
            <v>216</v>
          </cell>
          <cell r="Q1235">
            <v>24</v>
          </cell>
          <cell r="R1235">
            <v>11</v>
          </cell>
          <cell r="S1235">
            <v>8</v>
          </cell>
          <cell r="T1235">
            <v>4.5</v>
          </cell>
          <cell r="U1235" t="str">
            <v>0.229170</v>
          </cell>
          <cell r="V1235">
            <v>1.4</v>
          </cell>
          <cell r="W1235" t="str">
            <v>20073754191083</v>
          </cell>
        </row>
        <row r="1236">
          <cell r="B1236">
            <v>1963</v>
          </cell>
          <cell r="C1236" t="str">
            <v>#8041 BAZIC Electric Pencil Sharpener for Standard/Jumbo Pencil (6-12mm Pencil)</v>
          </cell>
          <cell r="D1236" t="str">
            <v>NEW ITEMS</v>
          </cell>
          <cell r="E1236" t="str">
            <v>CHINA</v>
          </cell>
          <cell r="F1236">
            <v>0</v>
          </cell>
          <cell r="G1236" t="str">
            <v>=HYPERLINK("http://www.bangkit.com/images/1963.jpg","CLICK HERE")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 t="str">
            <v>CS-12-1</v>
          </cell>
          <cell r="P1236">
            <v>150</v>
          </cell>
          <cell r="Q1236">
            <v>12</v>
          </cell>
          <cell r="R1236">
            <v>16.5</v>
          </cell>
          <cell r="S1236">
            <v>12.6</v>
          </cell>
          <cell r="T1236">
            <v>9.6</v>
          </cell>
          <cell r="U1236" t="str">
            <v>1.155000</v>
          </cell>
          <cell r="V1236">
            <v>17.2</v>
          </cell>
          <cell r="W1236" t="str">
            <v>20764608019638</v>
          </cell>
        </row>
        <row r="1237">
          <cell r="B1237">
            <v>196917</v>
          </cell>
          <cell r="C1237" t="str">
            <v>BAZIC 80 Ct. 5" x 7" Floral Poly Cover Personal Composition Book</v>
          </cell>
          <cell r="D1237" t="str">
            <v>DISCONTINUE</v>
          </cell>
          <cell r="E1237" t="str">
            <v>CHINA</v>
          </cell>
          <cell r="F1237">
            <v>0</v>
          </cell>
          <cell r="G1237" t="str">
            <v>=HYPERLINK("http://www.bangkit.com/images/196917.jpg","CLICK HERE")</v>
          </cell>
          <cell r="H1237">
            <v>21.99</v>
          </cell>
          <cell r="I1237">
            <v>21.99</v>
          </cell>
          <cell r="J1237">
            <v>14.3</v>
          </cell>
          <cell r="K1237">
            <v>11</v>
          </cell>
          <cell r="L1237">
            <v>9</v>
          </cell>
          <cell r="M1237">
            <v>7</v>
          </cell>
          <cell r="N1237">
            <v>5</v>
          </cell>
          <cell r="O1237" t="str">
            <v>CS-60-1</v>
          </cell>
          <cell r="P1237">
            <v>28</v>
          </cell>
          <cell r="Q1237">
            <v>60</v>
          </cell>
          <cell r="R1237">
            <v>19.3</v>
          </cell>
          <cell r="S1237">
            <v>18.309999999999999</v>
          </cell>
          <cell r="T1237">
            <v>13.19</v>
          </cell>
          <cell r="U1237" t="str">
            <v>2.697410</v>
          </cell>
          <cell r="V1237">
            <v>23.37</v>
          </cell>
          <cell r="W1237" t="str">
            <v>20697201219696</v>
          </cell>
        </row>
        <row r="1238">
          <cell r="B1238" t="str">
            <v>20014-20</v>
          </cell>
          <cell r="C1238" t="str">
            <v>BAZIC Assorted Office Supplies Store Display (18sku/456pcs)</v>
          </cell>
          <cell r="D1238" t="str">
            <v>FLOOR DISPLAY</v>
          </cell>
          <cell r="E1238" t="str">
            <v>VIETNAM</v>
          </cell>
          <cell r="F1238">
            <v>0</v>
          </cell>
          <cell r="G1238" t="str">
            <v>=HYPERLINK("http://www.bangkit.com/images/20014-20.jpg","CLICK HERE")</v>
          </cell>
          <cell r="H1238">
            <v>1500</v>
          </cell>
          <cell r="I1238">
            <v>1500</v>
          </cell>
          <cell r="J1238">
            <v>750</v>
          </cell>
          <cell r="K1238">
            <v>750</v>
          </cell>
          <cell r="L1238">
            <v>750</v>
          </cell>
          <cell r="M1238">
            <v>600</v>
          </cell>
          <cell r="N1238">
            <v>450</v>
          </cell>
          <cell r="O1238" t="str">
            <v>CS-1</v>
          </cell>
          <cell r="P1238">
            <v>4</v>
          </cell>
          <cell r="Q1238">
            <v>1</v>
          </cell>
          <cell r="R1238">
            <v>48</v>
          </cell>
          <cell r="S1238">
            <v>22</v>
          </cell>
          <cell r="T1238">
            <v>18</v>
          </cell>
          <cell r="U1238" t="str">
            <v>11.000000</v>
          </cell>
          <cell r="V1238">
            <v>138</v>
          </cell>
          <cell r="W1238" t="str">
            <v>40764608200146</v>
          </cell>
        </row>
        <row r="1239">
          <cell r="B1239" t="str">
            <v>20015-20</v>
          </cell>
          <cell r="C1239" t="str">
            <v>BAZIC Assorted School Supplies Store Display (17sku/534pcs)</v>
          </cell>
          <cell r="D1239" t="str">
            <v>FLOOR DISPLAY</v>
          </cell>
          <cell r="E1239" t="str">
            <v>VIETNAM</v>
          </cell>
          <cell r="F1239">
            <v>0</v>
          </cell>
          <cell r="G1239" t="str">
            <v>=HYPERLINK("http://www.bangkit.com/images/20015-20.jpg","CLICK HERE")</v>
          </cell>
          <cell r="H1239">
            <v>1500</v>
          </cell>
          <cell r="I1239">
            <v>1500</v>
          </cell>
          <cell r="J1239">
            <v>800</v>
          </cell>
          <cell r="K1239">
            <v>800</v>
          </cell>
          <cell r="L1239">
            <v>800</v>
          </cell>
          <cell r="M1239">
            <v>650</v>
          </cell>
          <cell r="N1239">
            <v>500</v>
          </cell>
          <cell r="O1239" t="str">
            <v>CS-1</v>
          </cell>
          <cell r="P1239">
            <v>4</v>
          </cell>
          <cell r="Q1239">
            <v>1</v>
          </cell>
          <cell r="R1239">
            <v>48</v>
          </cell>
          <cell r="S1239">
            <v>22</v>
          </cell>
          <cell r="T1239">
            <v>18</v>
          </cell>
          <cell r="U1239" t="str">
            <v>11.000000</v>
          </cell>
          <cell r="V1239">
            <v>157</v>
          </cell>
          <cell r="W1239" t="str">
            <v>40764608200153</v>
          </cell>
        </row>
        <row r="1240">
          <cell r="B1240" t="str">
            <v>20016-20</v>
          </cell>
          <cell r="C1240" t="str">
            <v>BAZIC Mailing Supplies Store Display (17 SKU/511 pcs)</v>
          </cell>
          <cell r="D1240" t="str">
            <v>FLOOR DISPLAY</v>
          </cell>
          <cell r="E1240" t="str">
            <v>VIETNAM</v>
          </cell>
          <cell r="F1240">
            <v>0</v>
          </cell>
          <cell r="G1240" t="str">
            <v>=HYPERLINK("http://www.bangkit.com/images/20016-20.jpg","CLICK HERE")</v>
          </cell>
          <cell r="H1240">
            <v>1200</v>
          </cell>
          <cell r="I1240">
            <v>900</v>
          </cell>
          <cell r="J1240">
            <v>700</v>
          </cell>
          <cell r="K1240">
            <v>700</v>
          </cell>
          <cell r="L1240">
            <v>700</v>
          </cell>
          <cell r="M1240">
            <v>550</v>
          </cell>
          <cell r="N1240">
            <v>400</v>
          </cell>
          <cell r="O1240" t="str">
            <v>CS-1</v>
          </cell>
          <cell r="P1240">
            <v>4</v>
          </cell>
          <cell r="Q1240">
            <v>1</v>
          </cell>
          <cell r="R1240">
            <v>48</v>
          </cell>
          <cell r="S1240">
            <v>22</v>
          </cell>
          <cell r="T1240">
            <v>18</v>
          </cell>
          <cell r="U1240" t="str">
            <v>11.000000</v>
          </cell>
          <cell r="V1240">
            <v>94</v>
          </cell>
          <cell r="W1240" t="str">
            <v>40764608200160</v>
          </cell>
        </row>
        <row r="1241">
          <cell r="B1241" t="str">
            <v>20017-A</v>
          </cell>
          <cell r="C1241" t="str">
            <v>BAZIC C/R 100 Ct. Camouflage Composition Book</v>
          </cell>
          <cell r="D1241" t="str">
            <v>DISCONTINUE</v>
          </cell>
          <cell r="E1241" t="str">
            <v>VIETNAM</v>
          </cell>
          <cell r="F1241">
            <v>0</v>
          </cell>
          <cell r="G1241" t="str">
            <v>=HYPERLINK("http://www.bangkit.com/images/","CLICK HERE")</v>
          </cell>
          <cell r="H1241">
            <v>0</v>
          </cell>
          <cell r="I1241">
            <v>0</v>
          </cell>
          <cell r="J1241">
            <v>115.7</v>
          </cell>
          <cell r="K1241">
            <v>89</v>
          </cell>
          <cell r="L1241">
            <v>0</v>
          </cell>
          <cell r="M1241">
            <v>0</v>
          </cell>
          <cell r="N1241">
            <v>0</v>
          </cell>
          <cell r="O1241" t="str">
            <v>CS-1</v>
          </cell>
          <cell r="P1241">
            <v>50</v>
          </cell>
          <cell r="Q1241">
            <v>1</v>
          </cell>
          <cell r="R1241">
            <v>0</v>
          </cell>
          <cell r="S1241">
            <v>0</v>
          </cell>
          <cell r="T1241">
            <v>0</v>
          </cell>
          <cell r="U1241" t="str">
            <v>0.000000</v>
          </cell>
          <cell r="V1241">
            <v>0</v>
          </cell>
          <cell r="W1241" t="str">
            <v>20017</v>
          </cell>
        </row>
        <row r="1242">
          <cell r="B1242" t="str">
            <v>20018-A</v>
          </cell>
          <cell r="C1242" t="str">
            <v>BAZIC C/R 100 Ct. Polka Dot Composition Book</v>
          </cell>
          <cell r="D1242" t="str">
            <v>DISCONTINUE</v>
          </cell>
          <cell r="E1242" t="str">
            <v>INDIA / VIETNAM</v>
          </cell>
          <cell r="F1242">
            <v>0</v>
          </cell>
          <cell r="G1242" t="str">
            <v>=HYPERLINK("http://www.bangkit.com/images/","CLICK HERE")</v>
          </cell>
          <cell r="H1242">
            <v>0</v>
          </cell>
          <cell r="I1242">
            <v>0</v>
          </cell>
          <cell r="J1242">
            <v>128.69999999999999</v>
          </cell>
          <cell r="K1242">
            <v>99</v>
          </cell>
          <cell r="L1242">
            <v>0</v>
          </cell>
          <cell r="M1242">
            <v>0</v>
          </cell>
          <cell r="N1242">
            <v>0</v>
          </cell>
          <cell r="O1242" t="str">
            <v>CS-1</v>
          </cell>
          <cell r="P1242">
            <v>50</v>
          </cell>
          <cell r="Q1242">
            <v>1</v>
          </cell>
          <cell r="R1242">
            <v>0</v>
          </cell>
          <cell r="S1242">
            <v>0</v>
          </cell>
          <cell r="T1242">
            <v>0</v>
          </cell>
          <cell r="U1242" t="str">
            <v>0.000000</v>
          </cell>
          <cell r="V1242">
            <v>0</v>
          </cell>
          <cell r="W1242" t="str">
            <v>20018</v>
          </cell>
        </row>
        <row r="1243">
          <cell r="B1243">
            <v>20050</v>
          </cell>
          <cell r="C1243" t="str">
            <v>BAZIC 20" X 30" 10-Slots Foam Board Display Rack</v>
          </cell>
          <cell r="D1243" t="str">
            <v>DISPLAY RACKS</v>
          </cell>
          <cell r="E1243" t="str">
            <v>CHINA</v>
          </cell>
          <cell r="F1243">
            <v>56</v>
          </cell>
          <cell r="G1243" t="str">
            <v>=HYPERLINK("http://www.bangkit.com/images/20050.jpg","CLICK HERE")</v>
          </cell>
          <cell r="H1243">
            <v>299.99</v>
          </cell>
          <cell r="I1243">
            <v>299.99</v>
          </cell>
          <cell r="J1243">
            <v>292.5</v>
          </cell>
          <cell r="K1243">
            <v>225</v>
          </cell>
          <cell r="L1243">
            <v>180</v>
          </cell>
          <cell r="M1243">
            <v>150</v>
          </cell>
          <cell r="N1243">
            <v>120</v>
          </cell>
          <cell r="O1243" t="str">
            <v>CS-1</v>
          </cell>
          <cell r="P1243">
            <v>6</v>
          </cell>
          <cell r="Q1243">
            <v>1</v>
          </cell>
          <cell r="R1243">
            <v>33.75</v>
          </cell>
          <cell r="S1243">
            <v>29</v>
          </cell>
          <cell r="T1243">
            <v>7.5</v>
          </cell>
          <cell r="U1243" t="str">
            <v>4.248050</v>
          </cell>
          <cell r="V1243">
            <v>36.4</v>
          </cell>
          <cell r="W1243" t="str">
            <v>20764608200500</v>
          </cell>
        </row>
        <row r="1244">
          <cell r="B1244">
            <v>20070</v>
          </cell>
          <cell r="C1244" t="str">
            <v>BAZIC 9" x 12" &amp; 12" X 16" Sign 40-Slots Spinning Rack</v>
          </cell>
          <cell r="D1244" t="str">
            <v>DISPLAY RACKS</v>
          </cell>
          <cell r="E1244" t="str">
            <v>CHINA</v>
          </cell>
          <cell r="F1244">
            <v>61</v>
          </cell>
          <cell r="G1244" t="str">
            <v>=HYPERLINK("http://www.bangkit.com/images/20070.jpg","CLICK HERE")</v>
          </cell>
          <cell r="H1244">
            <v>349.99</v>
          </cell>
          <cell r="I1244">
            <v>349.99</v>
          </cell>
          <cell r="J1244">
            <v>370.5</v>
          </cell>
          <cell r="K1244">
            <v>285</v>
          </cell>
          <cell r="L1244">
            <v>228</v>
          </cell>
          <cell r="M1244">
            <v>190</v>
          </cell>
          <cell r="N1244">
            <v>150</v>
          </cell>
          <cell r="O1244" t="str">
            <v>CS-1</v>
          </cell>
          <cell r="P1244">
            <v>14</v>
          </cell>
          <cell r="Q1244">
            <v>1</v>
          </cell>
          <cell r="R1244">
            <v>52.5</v>
          </cell>
          <cell r="S1244">
            <v>26.5</v>
          </cell>
          <cell r="T1244">
            <v>8.5</v>
          </cell>
          <cell r="U1244" t="str">
            <v>6.843530</v>
          </cell>
          <cell r="V1244">
            <v>24.2</v>
          </cell>
          <cell r="W1244" t="str">
            <v>20764608200708</v>
          </cell>
        </row>
        <row r="1245">
          <cell r="B1245">
            <v>20080</v>
          </cell>
          <cell r="C1245" t="str">
            <v>BAZIC 22" X 28" 10-Slots Poster Board Display Rack</v>
          </cell>
          <cell r="D1245" t="str">
            <v>DISPLAY RACKS</v>
          </cell>
          <cell r="E1245" t="str">
            <v>CHINA</v>
          </cell>
          <cell r="F1245">
            <v>46</v>
          </cell>
          <cell r="G1245" t="str">
            <v>=HYPERLINK("http://www.bangkit.com/images/20080.jpg","CLICK HERE")</v>
          </cell>
          <cell r="H1245">
            <v>249.99</v>
          </cell>
          <cell r="I1245">
            <v>249.99</v>
          </cell>
          <cell r="J1245">
            <v>253.5</v>
          </cell>
          <cell r="K1245">
            <v>195</v>
          </cell>
          <cell r="L1245">
            <v>156</v>
          </cell>
          <cell r="M1245">
            <v>130</v>
          </cell>
          <cell r="N1245">
            <v>100</v>
          </cell>
          <cell r="O1245" t="str">
            <v>CS-1</v>
          </cell>
          <cell r="P1245">
            <v>20</v>
          </cell>
          <cell r="Q1245">
            <v>1</v>
          </cell>
          <cell r="R1245">
            <v>31.5</v>
          </cell>
          <cell r="S1245">
            <v>24.5</v>
          </cell>
          <cell r="T1245">
            <v>5.5</v>
          </cell>
          <cell r="U1245" t="str">
            <v>2.456380</v>
          </cell>
          <cell r="V1245">
            <v>27.1</v>
          </cell>
          <cell r="W1245" t="str">
            <v>20764608200807</v>
          </cell>
        </row>
        <row r="1246">
          <cell r="B1246">
            <v>20088</v>
          </cell>
          <cell r="C1246" t="str">
            <v>BAZIC Writing Instruments Compact Floor Display (12 sku/157 Pcs)</v>
          </cell>
          <cell r="D1246" t="str">
            <v>FLOOR DISPLAY</v>
          </cell>
          <cell r="E1246" t="str">
            <v>CHINA</v>
          </cell>
          <cell r="F1246">
            <v>629</v>
          </cell>
          <cell r="G1246" t="str">
            <v>=HYPERLINK("http://www.bangkit.com/images/20088.jpg","CLICK HERE")</v>
          </cell>
          <cell r="H1246">
            <v>313</v>
          </cell>
          <cell r="I1246">
            <v>313</v>
          </cell>
          <cell r="J1246">
            <v>205</v>
          </cell>
          <cell r="K1246">
            <v>205</v>
          </cell>
          <cell r="L1246">
            <v>165</v>
          </cell>
          <cell r="M1246">
            <v>135</v>
          </cell>
          <cell r="N1246">
            <v>120</v>
          </cell>
          <cell r="O1246" t="str">
            <v>CS-1</v>
          </cell>
          <cell r="P1246">
            <v>30</v>
          </cell>
          <cell r="Q1246">
            <v>1</v>
          </cell>
          <cell r="R1246">
            <v>28</v>
          </cell>
          <cell r="S1246">
            <v>14.75</v>
          </cell>
          <cell r="T1246">
            <v>10.75</v>
          </cell>
          <cell r="U1246" t="str">
            <v>2.569300</v>
          </cell>
          <cell r="V1246">
            <v>22.16</v>
          </cell>
          <cell r="W1246" t="str">
            <v>20764608200883</v>
          </cell>
        </row>
        <row r="1247">
          <cell r="B1247">
            <v>20119</v>
          </cell>
          <cell r="C1247" t="str">
            <v>BAZIC C/R 70 Ct. 1-Subject Spiral Notebook (3/Pack)</v>
          </cell>
          <cell r="D1247" t="str">
            <v>DISCONTINUE</v>
          </cell>
          <cell r="E1247" t="str">
            <v>USA</v>
          </cell>
          <cell r="F1247">
            <v>0</v>
          </cell>
          <cell r="G1247" t="str">
            <v>=HYPERLINK("http://www.bangkit.com/images/20119.jpg","CLICK HERE")</v>
          </cell>
          <cell r="H1247">
            <v>4.99</v>
          </cell>
          <cell r="I1247">
            <v>3.99</v>
          </cell>
          <cell r="J1247">
            <v>1.45</v>
          </cell>
          <cell r="K1247">
            <v>1.1000000000000001</v>
          </cell>
          <cell r="L1247">
            <v>0.85</v>
          </cell>
          <cell r="M1247">
            <v>0.69</v>
          </cell>
          <cell r="N1247">
            <v>0.59</v>
          </cell>
          <cell r="O1247" t="str">
            <v>CS-48-1</v>
          </cell>
          <cell r="P1247">
            <v>108</v>
          </cell>
          <cell r="Q1247">
            <v>48</v>
          </cell>
          <cell r="R1247">
            <v>11.5</v>
          </cell>
          <cell r="S1247">
            <v>9</v>
          </cell>
          <cell r="T1247">
            <v>5.5</v>
          </cell>
          <cell r="U1247" t="str">
            <v>0.329430</v>
          </cell>
          <cell r="V1247">
            <v>9.08</v>
          </cell>
          <cell r="W1247" t="str">
            <v>20689860523603</v>
          </cell>
        </row>
        <row r="1248">
          <cell r="B1248">
            <v>2013</v>
          </cell>
          <cell r="C1248" t="str">
            <v>BAZIC 7 5/8 FL OZ (225 mL) Jumbo Washable White Glue</v>
          </cell>
          <cell r="D1248" t="str">
            <v>ADHESIVE - SCHOOL</v>
          </cell>
          <cell r="E1248" t="str">
            <v>CHINA</v>
          </cell>
          <cell r="F1248">
            <v>36819</v>
          </cell>
          <cell r="G1248" t="str">
            <v>=HYPERLINK("http://www.bangkit.com/images/2013.jpg","CLICK HERE")</v>
          </cell>
          <cell r="H1248">
            <v>2.99</v>
          </cell>
          <cell r="I1248">
            <v>2.69</v>
          </cell>
          <cell r="J1248">
            <v>1.7</v>
          </cell>
          <cell r="K1248">
            <v>1.3</v>
          </cell>
          <cell r="L1248">
            <v>0.95</v>
          </cell>
          <cell r="M1248">
            <v>0.79</v>
          </cell>
          <cell r="N1248">
            <v>0.69</v>
          </cell>
          <cell r="O1248" t="str">
            <v>CS-24-1</v>
          </cell>
          <cell r="P1248">
            <v>84</v>
          </cell>
          <cell r="Q1248">
            <v>24</v>
          </cell>
          <cell r="R1248">
            <v>13.25</v>
          </cell>
          <cell r="S1248">
            <v>10.75</v>
          </cell>
          <cell r="T1248">
            <v>7.5</v>
          </cell>
          <cell r="U1248" t="str">
            <v>0.618220</v>
          </cell>
          <cell r="V1248">
            <v>15.86</v>
          </cell>
          <cell r="W1248" t="str">
            <v>20764608020139</v>
          </cell>
        </row>
        <row r="1249">
          <cell r="B1249">
            <v>2014</v>
          </cell>
          <cell r="C1249" t="str">
            <v>BAZIC 4 FL OZ (118 mL) Washable White Glue</v>
          </cell>
          <cell r="D1249" t="str">
            <v>ADHESIVE - SCHOOL</v>
          </cell>
          <cell r="E1249" t="str">
            <v>CHINA</v>
          </cell>
          <cell r="F1249">
            <v>68060</v>
          </cell>
          <cell r="G1249" t="str">
            <v>=HYPERLINK("http://www.bangkit.com/images/2014.jpg","CLICK HERE")</v>
          </cell>
          <cell r="H1249">
            <v>1.99</v>
          </cell>
          <cell r="I1249">
            <v>1.79</v>
          </cell>
          <cell r="J1249">
            <v>1.1499999999999999</v>
          </cell>
          <cell r="K1249">
            <v>0.85</v>
          </cell>
          <cell r="L1249">
            <v>0.69</v>
          </cell>
          <cell r="M1249">
            <v>0.55000000000000004</v>
          </cell>
          <cell r="N1249">
            <v>0.45</v>
          </cell>
          <cell r="O1249" t="str">
            <v>CS-48-1</v>
          </cell>
          <cell r="P1249">
            <v>70</v>
          </cell>
          <cell r="Q1249">
            <v>48</v>
          </cell>
          <cell r="R1249">
            <v>15.25</v>
          </cell>
          <cell r="S1249">
            <v>11.25</v>
          </cell>
          <cell r="T1249">
            <v>6.75</v>
          </cell>
          <cell r="U1249" t="str">
            <v>0.670170</v>
          </cell>
          <cell r="V1249">
            <v>16.54</v>
          </cell>
          <cell r="W1249" t="str">
            <v>20764608020146</v>
          </cell>
        </row>
        <row r="1250">
          <cell r="B1250" t="str">
            <v>2016-A</v>
          </cell>
          <cell r="C1250" t="str">
            <v>OFFER ITEM #2015</v>
          </cell>
          <cell r="D1250" t="str">
            <v>DISCONTINUE</v>
          </cell>
          <cell r="E1250" t="str">
            <v>CHINA</v>
          </cell>
          <cell r="F1250">
            <v>0</v>
          </cell>
          <cell r="G1250" t="str">
            <v>=HYPERLINK("http://www.bangkit.com/images/2016.jpg","CLICK HERE")</v>
          </cell>
          <cell r="H1250">
            <v>1.99</v>
          </cell>
          <cell r="I1250">
            <v>1.79</v>
          </cell>
          <cell r="J1250">
            <v>1.45</v>
          </cell>
          <cell r="K1250">
            <v>1.1000000000000001</v>
          </cell>
          <cell r="L1250">
            <v>0.85</v>
          </cell>
          <cell r="M1250">
            <v>0.69</v>
          </cell>
          <cell r="N1250">
            <v>0.59</v>
          </cell>
          <cell r="O1250" t="str">
            <v>CS-24-1</v>
          </cell>
          <cell r="P1250">
            <v>63</v>
          </cell>
          <cell r="Q1250">
            <v>24</v>
          </cell>
          <cell r="R1250">
            <v>13.5</v>
          </cell>
          <cell r="S1250">
            <v>12.5</v>
          </cell>
          <cell r="T1250">
            <v>8</v>
          </cell>
          <cell r="U1250" t="str">
            <v>0.781250</v>
          </cell>
          <cell r="V1250">
            <v>17</v>
          </cell>
          <cell r="W1250" t="str">
            <v>21764608020169</v>
          </cell>
        </row>
        <row r="1251">
          <cell r="B1251">
            <v>2019</v>
          </cell>
          <cell r="C1251" t="str">
            <v>BAZIC 1 Gallon White Glue</v>
          </cell>
          <cell r="D1251" t="str">
            <v>ADHESIVE - SCHOOL</v>
          </cell>
          <cell r="E1251" t="str">
            <v>CHINA</v>
          </cell>
          <cell r="F1251">
            <v>542</v>
          </cell>
          <cell r="G1251" t="str">
            <v>=HYPERLINK("http://www.bangkit.com/images/2019.jpg","CLICK HERE")</v>
          </cell>
          <cell r="H1251">
            <v>19.899999999999999</v>
          </cell>
          <cell r="I1251">
            <v>17.89</v>
          </cell>
          <cell r="J1251">
            <v>19.399999999999999</v>
          </cell>
          <cell r="K1251">
            <v>14.9</v>
          </cell>
          <cell r="L1251">
            <v>11.9</v>
          </cell>
          <cell r="M1251">
            <v>9.9</v>
          </cell>
          <cell r="N1251">
            <v>8.9</v>
          </cell>
          <cell r="O1251" t="str">
            <v>CS-2-1</v>
          </cell>
          <cell r="P1251">
            <v>84</v>
          </cell>
          <cell r="Q1251">
            <v>2</v>
          </cell>
          <cell r="R1251">
            <v>12.5</v>
          </cell>
          <cell r="S1251">
            <v>12.5</v>
          </cell>
          <cell r="T1251">
            <v>6.5</v>
          </cell>
          <cell r="U1251" t="str">
            <v>0.587750</v>
          </cell>
          <cell r="V1251">
            <v>17.899999999999999</v>
          </cell>
          <cell r="W1251" t="str">
            <v>20764608020191</v>
          </cell>
        </row>
        <row r="1252">
          <cell r="B1252" t="str">
            <v>2020E</v>
          </cell>
          <cell r="C1252" t="str">
            <v>BAZIC 50 Ct. 5" X 8" Canary Jr. Perforated Writing Pads (2/Pack)</v>
          </cell>
          <cell r="D1252" t="str">
            <v>DISCONTINUE</v>
          </cell>
          <cell r="E1252" t="str">
            <v>CHINA</v>
          </cell>
          <cell r="F1252">
            <v>0</v>
          </cell>
          <cell r="G1252" t="str">
            <v>=HYPERLINK("http://www.bazicproducts.com/images/555.jpg","CLICK HERE")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 t="str">
            <v>CS-5-1</v>
          </cell>
          <cell r="P1252">
            <v>152</v>
          </cell>
          <cell r="Q1252">
            <v>5</v>
          </cell>
          <cell r="R1252">
            <v>12</v>
          </cell>
          <cell r="S1252">
            <v>10.5</v>
          </cell>
          <cell r="T1252">
            <v>4.75</v>
          </cell>
          <cell r="U1252" t="str">
            <v>0.346350</v>
          </cell>
          <cell r="V1252">
            <v>29</v>
          </cell>
          <cell r="W1252" t="str">
            <v>20764608005556</v>
          </cell>
        </row>
        <row r="1253">
          <cell r="B1253" t="str">
            <v>2020F</v>
          </cell>
          <cell r="C1253" t="str">
            <v>BAZIC 50 Ct. 5" X 8" White Jr. Perforated Writing Pads (2/Pack)</v>
          </cell>
          <cell r="D1253" t="str">
            <v>DISCONTINUE</v>
          </cell>
          <cell r="E1253" t="str">
            <v>VIETNAM</v>
          </cell>
          <cell r="F1253">
            <v>0</v>
          </cell>
          <cell r="G1253" t="str">
            <v>=HYPERLINK("http://www.bazicproducts.com/images/556.jpg","CLICK HERE")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 t="str">
            <v>CS-1</v>
          </cell>
          <cell r="P1253">
            <v>152</v>
          </cell>
          <cell r="Q1253">
            <v>1</v>
          </cell>
          <cell r="R1253">
            <v>12.2</v>
          </cell>
          <cell r="S1253">
            <v>12</v>
          </cell>
          <cell r="T1253">
            <v>10</v>
          </cell>
          <cell r="U1253" t="str">
            <v>0.847220</v>
          </cell>
          <cell r="V1253">
            <v>16.5</v>
          </cell>
          <cell r="W1253" t="str">
            <v>20764608005563</v>
          </cell>
        </row>
        <row r="1254">
          <cell r="B1254" t="str">
            <v>2020FP</v>
          </cell>
          <cell r="C1254" t="str">
            <v>BAZIC 100 Ct. 4" X 6" Ruled White Index Card</v>
          </cell>
          <cell r="D1254" t="str">
            <v>DISCONTINUE</v>
          </cell>
          <cell r="E1254" t="str">
            <v>VIETNAM</v>
          </cell>
          <cell r="F1254">
            <v>0</v>
          </cell>
          <cell r="G1254" t="str">
            <v>=HYPERLINK("http://www.bazicproducts.com/images/557.jpg","CLICK HERE")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 t="str">
            <v>CS-1</v>
          </cell>
          <cell r="P1254">
            <v>112</v>
          </cell>
          <cell r="Q1254">
            <v>1</v>
          </cell>
          <cell r="R1254">
            <v>22</v>
          </cell>
          <cell r="S1254">
            <v>12</v>
          </cell>
          <cell r="T1254">
            <v>12</v>
          </cell>
          <cell r="U1254" t="str">
            <v>1.833330</v>
          </cell>
          <cell r="V1254">
            <v>20</v>
          </cell>
          <cell r="W1254" t="str">
            <v>20764608005570</v>
          </cell>
        </row>
        <row r="1255">
          <cell r="B1255" t="str">
            <v>2020PB</v>
          </cell>
          <cell r="C1255" t="str">
            <v>BAZIC C/R 70 Ct. 1-Subject Spiral Notebook</v>
          </cell>
          <cell r="D1255" t="str">
            <v>DISCONTINUE</v>
          </cell>
          <cell r="E1255" t="str">
            <v>CHINA</v>
          </cell>
          <cell r="F1255">
            <v>0</v>
          </cell>
          <cell r="G1255" t="str">
            <v>=HYPERLINK("http://www.bazicproducts.com/images/558.jpg","CLICK HERE")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 t="str">
            <v>CS-24-1</v>
          </cell>
          <cell r="P1255">
            <v>108</v>
          </cell>
          <cell r="Q1255">
            <v>24</v>
          </cell>
          <cell r="R1255">
            <v>17</v>
          </cell>
          <cell r="S1255">
            <v>16</v>
          </cell>
          <cell r="T1255">
            <v>10.5</v>
          </cell>
          <cell r="U1255" t="str">
            <v>1.652780</v>
          </cell>
          <cell r="V1255">
            <v>7</v>
          </cell>
          <cell r="W1255" t="str">
            <v>20764608005587</v>
          </cell>
        </row>
        <row r="1256">
          <cell r="B1256" t="str">
            <v>2020R</v>
          </cell>
          <cell r="C1256" t="str">
            <v>BAZIC W/R 70 Ct. 1-Subject Spiral Notebook</v>
          </cell>
          <cell r="D1256" t="str">
            <v>DISCONTINUE</v>
          </cell>
          <cell r="E1256" t="str">
            <v>CHINA</v>
          </cell>
          <cell r="F1256">
            <v>0</v>
          </cell>
          <cell r="G1256" t="str">
            <v>=HYPERLINK("http://www.bazicproducts.com/images/559.jpg","CLICK HERE")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 t="str">
            <v>CS-6-1</v>
          </cell>
          <cell r="P1256">
            <v>108</v>
          </cell>
          <cell r="Q1256">
            <v>6</v>
          </cell>
          <cell r="R1256">
            <v>19</v>
          </cell>
          <cell r="S1256">
            <v>13</v>
          </cell>
          <cell r="T1256">
            <v>10</v>
          </cell>
          <cell r="U1256" t="str">
            <v>1.429400</v>
          </cell>
          <cell r="V1256">
            <v>52</v>
          </cell>
          <cell r="W1256" t="str">
            <v>20764608005594</v>
          </cell>
        </row>
        <row r="1257">
          <cell r="B1257" t="str">
            <v>2020SH</v>
          </cell>
          <cell r="C1257" t="str">
            <v>BAZIC 100 Ct. 6" X 9" Ruled Writing Tablet</v>
          </cell>
          <cell r="D1257" t="str">
            <v>DISCONTINUE</v>
          </cell>
          <cell r="E1257" t="str">
            <v>INDIA/INDONESIA</v>
          </cell>
          <cell r="F1257">
            <v>0</v>
          </cell>
          <cell r="G1257" t="str">
            <v>=HYPERLINK("http://www.bazicproducts.com/images/560.jpg","CLICK HERE")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 t="str">
            <v>CS-6-1</v>
          </cell>
          <cell r="P1257">
            <v>75</v>
          </cell>
          <cell r="Q1257">
            <v>6</v>
          </cell>
          <cell r="R1257">
            <v>15.2</v>
          </cell>
          <cell r="S1257">
            <v>11</v>
          </cell>
          <cell r="T1257">
            <v>11</v>
          </cell>
          <cell r="U1257" t="str">
            <v>1.064350</v>
          </cell>
          <cell r="V1257">
            <v>29</v>
          </cell>
          <cell r="W1257" t="str">
            <v>20764608005600</v>
          </cell>
        </row>
        <row r="1258">
          <cell r="B1258">
            <v>2044</v>
          </cell>
          <cell r="C1258" t="str">
            <v>BAZIC 5 FL OZ (147 mL) Washable Clear School Glue</v>
          </cell>
          <cell r="D1258" t="str">
            <v>ADHESIVE - SCHOOL</v>
          </cell>
          <cell r="E1258" t="str">
            <v>CHINA</v>
          </cell>
          <cell r="F1258">
            <v>26318</v>
          </cell>
          <cell r="G1258" t="str">
            <v>=HYPERLINK("http://www.bangkit.com/images/2044.jpg","CLICK HERE")</v>
          </cell>
          <cell r="H1258">
            <v>2.99</v>
          </cell>
          <cell r="I1258">
            <v>2.69</v>
          </cell>
          <cell r="J1258">
            <v>1.7</v>
          </cell>
          <cell r="K1258">
            <v>1.3</v>
          </cell>
          <cell r="L1258">
            <v>0.85</v>
          </cell>
          <cell r="M1258">
            <v>0.69</v>
          </cell>
          <cell r="N1258">
            <v>0.59</v>
          </cell>
          <cell r="O1258" t="str">
            <v>CS-48-1</v>
          </cell>
          <cell r="P1258">
            <v>72</v>
          </cell>
          <cell r="Q1258">
            <v>48</v>
          </cell>
          <cell r="R1258">
            <v>16.5</v>
          </cell>
          <cell r="S1258">
            <v>11.5</v>
          </cell>
          <cell r="T1258">
            <v>6.5</v>
          </cell>
          <cell r="U1258" t="str">
            <v>0.713760</v>
          </cell>
          <cell r="V1258">
            <v>19.079999999999998</v>
          </cell>
          <cell r="W1258" t="str">
            <v>20764608020443</v>
          </cell>
        </row>
        <row r="1259">
          <cell r="B1259">
            <v>2045</v>
          </cell>
          <cell r="C1259" t="str">
            <v>BAZIC 1 Gallon Washable Clear School Glue</v>
          </cell>
          <cell r="D1259" t="str">
            <v>ADHESIVE - SCHOOL</v>
          </cell>
          <cell r="E1259" t="str">
            <v>CHINA</v>
          </cell>
          <cell r="F1259">
            <v>563</v>
          </cell>
          <cell r="G1259" t="str">
            <v>=HYPERLINK("http://www.bangkit.com/images/2045.jpg","CLICK HERE")</v>
          </cell>
          <cell r="H1259">
            <v>19.899999999999999</v>
          </cell>
          <cell r="I1259">
            <v>17.89</v>
          </cell>
          <cell r="J1259">
            <v>19.399999999999999</v>
          </cell>
          <cell r="K1259">
            <v>14.9</v>
          </cell>
          <cell r="L1259">
            <v>11.9</v>
          </cell>
          <cell r="M1259">
            <v>9.9</v>
          </cell>
          <cell r="N1259">
            <v>8.9</v>
          </cell>
          <cell r="O1259" t="str">
            <v>CS-2-1</v>
          </cell>
          <cell r="P1259">
            <v>84</v>
          </cell>
          <cell r="Q1259">
            <v>2</v>
          </cell>
          <cell r="R1259">
            <v>12.5</v>
          </cell>
          <cell r="S1259">
            <v>12.5</v>
          </cell>
          <cell r="T1259">
            <v>6.5</v>
          </cell>
          <cell r="U1259" t="str">
            <v>0.587750</v>
          </cell>
          <cell r="V1259">
            <v>17.600000000000001</v>
          </cell>
          <cell r="W1259" t="str">
            <v>20764608020450</v>
          </cell>
        </row>
        <row r="1260">
          <cell r="B1260">
            <v>2046</v>
          </cell>
          <cell r="C1260" t="str">
            <v>BAZIC 5 FL OZ (147 mL) Washable Clear Color School Glue</v>
          </cell>
          <cell r="D1260" t="str">
            <v>ADHESIVE - SCHOOL</v>
          </cell>
          <cell r="E1260" t="str">
            <v>CHINA</v>
          </cell>
          <cell r="F1260">
            <v>15798</v>
          </cell>
          <cell r="G1260" t="str">
            <v>=HYPERLINK("http://www.bangkit.com/images/2046.jpg","CLICK HERE")</v>
          </cell>
          <cell r="H1260">
            <v>2.99</v>
          </cell>
          <cell r="I1260">
            <v>2.69</v>
          </cell>
          <cell r="J1260">
            <v>1.7</v>
          </cell>
          <cell r="K1260">
            <v>1.3</v>
          </cell>
          <cell r="L1260">
            <v>0.95</v>
          </cell>
          <cell r="M1260">
            <v>0.75</v>
          </cell>
          <cell r="N1260">
            <v>0.65</v>
          </cell>
          <cell r="O1260" t="str">
            <v>CS-24-1</v>
          </cell>
          <cell r="P1260">
            <v>152</v>
          </cell>
          <cell r="Q1260">
            <v>24</v>
          </cell>
          <cell r="R1260">
            <v>10.75</v>
          </cell>
          <cell r="S1260">
            <v>8.75</v>
          </cell>
          <cell r="T1260">
            <v>6.25</v>
          </cell>
          <cell r="U1260" t="str">
            <v>0.340210</v>
          </cell>
          <cell r="V1260">
            <v>9.3000000000000007</v>
          </cell>
          <cell r="W1260" t="str">
            <v>20764608020467</v>
          </cell>
        </row>
        <row r="1261">
          <cell r="B1261">
            <v>2049</v>
          </cell>
          <cell r="C1261" t="str">
            <v>BAZIC W/R 120 Ct. 9.5" X 5.75" 3-Subject Spiral Notebook</v>
          </cell>
          <cell r="D1261" t="str">
            <v>DISCONTINUE</v>
          </cell>
          <cell r="E1261" t="str">
            <v>CHINA</v>
          </cell>
          <cell r="F1261">
            <v>0</v>
          </cell>
          <cell r="G1261" t="str">
            <v>=HYPERLINK("http://www.bangkit.com/images/2049.jpg","CLICK HERE")</v>
          </cell>
          <cell r="H1261">
            <v>4.99</v>
          </cell>
          <cell r="I1261">
            <v>4.1900000000000004</v>
          </cell>
          <cell r="J1261">
            <v>3</v>
          </cell>
          <cell r="K1261">
            <v>2.2999999999999998</v>
          </cell>
          <cell r="L1261">
            <v>1.8</v>
          </cell>
          <cell r="M1261">
            <v>1.5</v>
          </cell>
          <cell r="N1261">
            <v>1.3</v>
          </cell>
          <cell r="O1261" t="str">
            <v>CS-48-1</v>
          </cell>
          <cell r="P1261">
            <v>72</v>
          </cell>
          <cell r="Q1261">
            <v>48</v>
          </cell>
          <cell r="R1261">
            <v>16.25</v>
          </cell>
          <cell r="S1261">
            <v>11.5</v>
          </cell>
          <cell r="T1261">
            <v>6.5</v>
          </cell>
          <cell r="U1261" t="str">
            <v>0.702950</v>
          </cell>
          <cell r="V1261">
            <v>19.920000000000002</v>
          </cell>
          <cell r="W1261" t="str">
            <v>20764608020498</v>
          </cell>
        </row>
        <row r="1262">
          <cell r="B1262">
            <v>20650</v>
          </cell>
          <cell r="C1262" t="str">
            <v>NICKELODEON Workbooks Assorted</v>
          </cell>
          <cell r="D1262" t="str">
            <v>DISCONTINUE</v>
          </cell>
          <cell r="E1262" t="str">
            <v>USA</v>
          </cell>
          <cell r="F1262">
            <v>0</v>
          </cell>
          <cell r="G1262" t="str">
            <v>=HYPERLINK("http://www.bangkit.com/images/20650.jpg","CLICK HERE")</v>
          </cell>
          <cell r="H1262">
            <v>3.99</v>
          </cell>
          <cell r="I1262">
            <v>3.99</v>
          </cell>
          <cell r="J1262">
            <v>1.45</v>
          </cell>
          <cell r="K1262">
            <v>1.1000000000000001</v>
          </cell>
          <cell r="L1262">
            <v>0.85</v>
          </cell>
          <cell r="M1262">
            <v>0.69</v>
          </cell>
          <cell r="N1262">
            <v>0.59</v>
          </cell>
          <cell r="O1262" t="str">
            <v>CS-24-1</v>
          </cell>
          <cell r="P1262">
            <v>108</v>
          </cell>
          <cell r="Q1262">
            <v>24</v>
          </cell>
          <cell r="R1262">
            <v>12.2</v>
          </cell>
          <cell r="S1262">
            <v>8.8000000000000007</v>
          </cell>
          <cell r="T1262">
            <v>6.9</v>
          </cell>
          <cell r="U1262" t="str">
            <v>0.428690</v>
          </cell>
          <cell r="V1262">
            <v>4.72</v>
          </cell>
          <cell r="W1262" t="str">
            <v>20689860526697</v>
          </cell>
        </row>
        <row r="1263">
          <cell r="B1263">
            <v>2072</v>
          </cell>
          <cell r="C1263" t="str">
            <v>BAZIC 16 FL OZ (473 mL) Wood Glue</v>
          </cell>
          <cell r="D1263" t="str">
            <v>ADHESIVE - PROJECT</v>
          </cell>
          <cell r="E1263" t="str">
            <v>CHINA</v>
          </cell>
          <cell r="F1263">
            <v>8680</v>
          </cell>
          <cell r="G1263" t="str">
            <v>=HYPERLINK("http://www.bangkit.com/images/2072.jpg","CLICK HERE")</v>
          </cell>
          <cell r="H1263">
            <v>5.99</v>
          </cell>
          <cell r="I1263">
            <v>5.39</v>
          </cell>
          <cell r="J1263">
            <v>3.8</v>
          </cell>
          <cell r="K1263">
            <v>2.9</v>
          </cell>
          <cell r="L1263">
            <v>2.2999999999999998</v>
          </cell>
          <cell r="M1263">
            <v>1.9</v>
          </cell>
          <cell r="N1263">
            <v>1.5</v>
          </cell>
          <cell r="O1263" t="str">
            <v>CS-12-1</v>
          </cell>
          <cell r="P1263">
            <v>95</v>
          </cell>
          <cell r="Q1263">
            <v>12</v>
          </cell>
          <cell r="R1263">
            <v>11</v>
          </cell>
          <cell r="S1263">
            <v>9.75</v>
          </cell>
          <cell r="T1263">
            <v>8.25</v>
          </cell>
          <cell r="U1263" t="str">
            <v>0.512050</v>
          </cell>
          <cell r="V1263">
            <v>14.22</v>
          </cell>
          <cell r="W1263" t="str">
            <v>20764608020726</v>
          </cell>
        </row>
        <row r="1264">
          <cell r="B1264">
            <v>2091</v>
          </cell>
          <cell r="C1264" t="str">
            <v>BAZIC 3.9" x 0.27" Dual Temp. Mini Hot Melt Glue Sticks (100/box)</v>
          </cell>
          <cell r="D1264" t="str">
            <v>ADHESIVE - PROJECT</v>
          </cell>
          <cell r="E1264" t="str">
            <v>CHINA</v>
          </cell>
          <cell r="F1264">
            <v>6101</v>
          </cell>
          <cell r="G1264" t="str">
            <v>=HYPERLINK("http://www.bangkit.com/images/2091.jpg","CLICK HERE")</v>
          </cell>
          <cell r="H1264">
            <v>10.99</v>
          </cell>
          <cell r="I1264">
            <v>9.89</v>
          </cell>
          <cell r="J1264">
            <v>6.9</v>
          </cell>
          <cell r="K1264">
            <v>5.3</v>
          </cell>
          <cell r="L1264">
            <v>4.3</v>
          </cell>
          <cell r="M1264">
            <v>3.5</v>
          </cell>
          <cell r="N1264">
            <v>2.9</v>
          </cell>
          <cell r="O1264" t="str">
            <v>CS-12-1</v>
          </cell>
          <cell r="P1264">
            <v>120</v>
          </cell>
          <cell r="Q1264">
            <v>12</v>
          </cell>
          <cell r="R1264">
            <v>12</v>
          </cell>
          <cell r="S1264">
            <v>9.75</v>
          </cell>
          <cell r="T1264">
            <v>4.75</v>
          </cell>
          <cell r="U1264" t="str">
            <v>0.321610</v>
          </cell>
          <cell r="V1264">
            <v>11.18</v>
          </cell>
          <cell r="W1264" t="str">
            <v>20764608020917</v>
          </cell>
        </row>
        <row r="1265">
          <cell r="B1265">
            <v>2099</v>
          </cell>
          <cell r="C1265" t="str">
            <v>BAZIC Assorted Glue Sets (3/Pack)</v>
          </cell>
          <cell r="D1265" t="str">
            <v>ADHESIVE - SCHOOL</v>
          </cell>
          <cell r="E1265" t="str">
            <v>CHINA</v>
          </cell>
          <cell r="F1265">
            <v>13710</v>
          </cell>
          <cell r="G1265" t="str">
            <v>=HYPERLINK("http://www.bangkit.com/images/2099.jpg","CLICK HERE")</v>
          </cell>
          <cell r="H1265">
            <v>3.99</v>
          </cell>
          <cell r="I1265">
            <v>3.59</v>
          </cell>
          <cell r="J1265">
            <v>2.6</v>
          </cell>
          <cell r="K1265">
            <v>2</v>
          </cell>
          <cell r="L1265">
            <v>1.7</v>
          </cell>
          <cell r="M1265">
            <v>1.3</v>
          </cell>
          <cell r="N1265">
            <v>1</v>
          </cell>
          <cell r="O1265" t="str">
            <v>CS-24-1</v>
          </cell>
          <cell r="P1265">
            <v>72</v>
          </cell>
          <cell r="Q1265">
            <v>24</v>
          </cell>
          <cell r="R1265">
            <v>14</v>
          </cell>
          <cell r="S1265">
            <v>13</v>
          </cell>
          <cell r="T1265">
            <v>7.75</v>
          </cell>
          <cell r="U1265" t="str">
            <v>0.816260</v>
          </cell>
          <cell r="V1265">
            <v>15.72</v>
          </cell>
          <cell r="W1265" t="str">
            <v>20764608020993</v>
          </cell>
        </row>
        <row r="1266">
          <cell r="B1266">
            <v>2100</v>
          </cell>
          <cell r="C1266" t="str">
            <v>BAZIC Top Loading 9-Pockets Trading Card Holders (100/Pack)</v>
          </cell>
          <cell r="D1266" t="str">
            <v>BINDERS - INSERTS</v>
          </cell>
          <cell r="E1266" t="str">
            <v>CHINA</v>
          </cell>
          <cell r="F1266">
            <v>1050</v>
          </cell>
          <cell r="G1266" t="str">
            <v>=HYPERLINK("http://www.bangkit.com/images/2100.jpg","CLICK HERE")</v>
          </cell>
          <cell r="H1266">
            <v>14.99</v>
          </cell>
          <cell r="I1266">
            <v>13.49</v>
          </cell>
          <cell r="J1266">
            <v>9.75</v>
          </cell>
          <cell r="K1266">
            <v>7.5</v>
          </cell>
          <cell r="L1266">
            <v>5.9</v>
          </cell>
          <cell r="M1266">
            <v>4.9000000000000004</v>
          </cell>
          <cell r="N1266">
            <v>3.9</v>
          </cell>
          <cell r="O1266" t="str">
            <v>CS-10-1</v>
          </cell>
          <cell r="P1266">
            <v>54</v>
          </cell>
          <cell r="Q1266">
            <v>10</v>
          </cell>
          <cell r="R1266">
            <v>12.5</v>
          </cell>
          <cell r="S1266">
            <v>10</v>
          </cell>
          <cell r="T1266">
            <v>7.25</v>
          </cell>
          <cell r="U1266" t="str">
            <v>0.524450</v>
          </cell>
          <cell r="V1266">
            <v>14.64</v>
          </cell>
          <cell r="W1266" t="str">
            <v>20764608021006</v>
          </cell>
        </row>
        <row r="1267">
          <cell r="B1267">
            <v>2102</v>
          </cell>
          <cell r="C1267" t="str">
            <v>BAZIC Side Loading 9-Pockets Double Sided Trading Card Holders (100/Pack)</v>
          </cell>
          <cell r="D1267" t="str">
            <v>BINDERS - INSERTS</v>
          </cell>
          <cell r="E1267" t="str">
            <v>CHINA</v>
          </cell>
          <cell r="F1267">
            <v>1390</v>
          </cell>
          <cell r="G1267" t="str">
            <v>=HYPERLINK("http://www.bangkit.com/images/2102.jpg","CLICK HERE")</v>
          </cell>
          <cell r="H1267">
            <v>24.99</v>
          </cell>
          <cell r="I1267">
            <v>22.49</v>
          </cell>
          <cell r="J1267">
            <v>19.399999999999999</v>
          </cell>
          <cell r="K1267">
            <v>14.9</v>
          </cell>
          <cell r="L1267">
            <v>11.9</v>
          </cell>
          <cell r="M1267">
            <v>9.9</v>
          </cell>
          <cell r="N1267">
            <v>7.9</v>
          </cell>
          <cell r="O1267" t="str">
            <v>CS-10-1</v>
          </cell>
          <cell r="P1267">
            <v>60</v>
          </cell>
          <cell r="Q1267">
            <v>10</v>
          </cell>
          <cell r="R1267">
            <v>18</v>
          </cell>
          <cell r="S1267">
            <v>12.25</v>
          </cell>
          <cell r="T1267">
            <v>10</v>
          </cell>
          <cell r="U1267" t="str">
            <v>1.276040</v>
          </cell>
          <cell r="V1267">
            <v>28.64</v>
          </cell>
          <cell r="W1267" t="str">
            <v>20764608021020</v>
          </cell>
        </row>
        <row r="1268">
          <cell r="B1268">
            <v>21032455</v>
          </cell>
          <cell r="C1268" t="str">
            <v>OFFER ITEM #714692</v>
          </cell>
          <cell r="D1268" t="str">
            <v>DISCONTINUE</v>
          </cell>
          <cell r="E1268" t="str">
            <v>BRAZIL</v>
          </cell>
          <cell r="F1268">
            <v>0</v>
          </cell>
          <cell r="G1268" t="str">
            <v>=HYPERLINK("http://www.bangkit.com/images/21032455.jpg","CLICK HERE")</v>
          </cell>
          <cell r="H1268">
            <v>14.9</v>
          </cell>
          <cell r="I1268">
            <v>14.9</v>
          </cell>
          <cell r="J1268">
            <v>19.399999999999999</v>
          </cell>
          <cell r="K1268">
            <v>14.9</v>
          </cell>
          <cell r="L1268">
            <v>11.9</v>
          </cell>
          <cell r="M1268">
            <v>9.9</v>
          </cell>
          <cell r="N1268">
            <v>7.9</v>
          </cell>
          <cell r="O1268" t="str">
            <v>CS-5-1</v>
          </cell>
          <cell r="P1268">
            <v>40</v>
          </cell>
          <cell r="Q1268">
            <v>5</v>
          </cell>
          <cell r="R1268">
            <v>18</v>
          </cell>
          <cell r="S1268">
            <v>12</v>
          </cell>
          <cell r="T1268">
            <v>10</v>
          </cell>
          <cell r="U1268" t="str">
            <v>1.250000</v>
          </cell>
          <cell r="V1268">
            <v>50</v>
          </cell>
          <cell r="W1268" t="str">
            <v>7891191004235</v>
          </cell>
        </row>
        <row r="1269">
          <cell r="B1269">
            <v>210366</v>
          </cell>
          <cell r="C1269" t="str">
            <v>BAZIC #6 3/4 Self-Seal White Envelopes (100/Pack)</v>
          </cell>
          <cell r="D1269" t="str">
            <v>DISCONTINUE</v>
          </cell>
          <cell r="E1269" t="str">
            <v>CHINA</v>
          </cell>
          <cell r="F1269">
            <v>0</v>
          </cell>
          <cell r="G1269" t="str">
            <v>=HYPERLINK("http://www.bangkit.com/images/","CLICK HERE")</v>
          </cell>
          <cell r="H1269">
            <v>21.99</v>
          </cell>
          <cell r="I1269">
            <v>21.99</v>
          </cell>
          <cell r="J1269">
            <v>14.3</v>
          </cell>
          <cell r="K1269">
            <v>11</v>
          </cell>
          <cell r="L1269">
            <v>9</v>
          </cell>
          <cell r="M1269">
            <v>7</v>
          </cell>
          <cell r="N1269">
            <v>7</v>
          </cell>
          <cell r="O1269" t="str">
            <v>CS-60-1</v>
          </cell>
          <cell r="P1269">
            <v>20</v>
          </cell>
          <cell r="Q1269">
            <v>60</v>
          </cell>
          <cell r="R1269">
            <v>18.899999999999999</v>
          </cell>
          <cell r="S1269">
            <v>16.54</v>
          </cell>
          <cell r="T1269">
            <v>16.149999999999999</v>
          </cell>
          <cell r="U1269" t="str">
            <v>2.921640</v>
          </cell>
          <cell r="V1269">
            <v>24.92</v>
          </cell>
          <cell r="W1269" t="str">
            <v>210366</v>
          </cell>
        </row>
        <row r="1270">
          <cell r="B1270">
            <v>2107</v>
          </cell>
          <cell r="C1270" t="str">
            <v>BAZIC 1/5 Cut Letter Size Standard Green Hanging File Folder</v>
          </cell>
          <cell r="D1270" t="str">
            <v>NEW ITEMS</v>
          </cell>
          <cell r="E1270" t="str">
            <v>CAMBODIA</v>
          </cell>
          <cell r="F1270">
            <v>0</v>
          </cell>
          <cell r="G1270" t="str">
            <v>=HYPERLINK("http://www.bazicproducts.com/images/573.jpg","CLICK HERE")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 t="str">
            <v>CS-10-1</v>
          </cell>
          <cell r="P1270">
            <v>84</v>
          </cell>
          <cell r="Q1270">
            <v>10</v>
          </cell>
          <cell r="R1270">
            <v>23</v>
          </cell>
          <cell r="S1270">
            <v>13.75</v>
          </cell>
          <cell r="T1270">
            <v>10.75</v>
          </cell>
          <cell r="U1270" t="str">
            <v>1.967410</v>
          </cell>
          <cell r="V1270">
            <v>30</v>
          </cell>
          <cell r="W1270" t="str">
            <v>20764608021075</v>
          </cell>
        </row>
        <row r="1271">
          <cell r="B1271">
            <v>2108</v>
          </cell>
          <cell r="C1271" t="str">
            <v>BAZIC 1/5 Cut Letter Size Assorted Color Hanging File Folder</v>
          </cell>
          <cell r="D1271" t="str">
            <v>NEW ITEMS</v>
          </cell>
          <cell r="E1271" t="str">
            <v>CAMBODIA</v>
          </cell>
          <cell r="F1271">
            <v>0</v>
          </cell>
          <cell r="G1271" t="str">
            <v>=HYPERLINK("http://www.bazicproducts.com/images/574.jpg","CLICK HERE")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 t="str">
            <v>CS-10-1</v>
          </cell>
          <cell r="P1271">
            <v>72</v>
          </cell>
          <cell r="Q1271">
            <v>10</v>
          </cell>
          <cell r="R1271">
            <v>23</v>
          </cell>
          <cell r="S1271">
            <v>13.75</v>
          </cell>
          <cell r="T1271">
            <v>10.75</v>
          </cell>
          <cell r="U1271" t="str">
            <v>1.967410</v>
          </cell>
          <cell r="V1271">
            <v>30</v>
          </cell>
          <cell r="W1271" t="str">
            <v>20764608021082</v>
          </cell>
        </row>
        <row r="1272">
          <cell r="B1272">
            <v>2109</v>
          </cell>
          <cell r="C1272" t="str">
            <v>BAZIC 1/5 Cut Legal Size Standard Green Hanging File Folder</v>
          </cell>
          <cell r="D1272" t="str">
            <v>NEW ITEMS</v>
          </cell>
          <cell r="E1272" t="str">
            <v>CAMBODIA</v>
          </cell>
          <cell r="F1272">
            <v>0</v>
          </cell>
          <cell r="G1272" t="str">
            <v>=HYPERLINK("http://www.bazicproducts.com/images/575.jpg","CLICK HERE")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 t="str">
            <v>CS-5-1</v>
          </cell>
          <cell r="P1272">
            <v>91</v>
          </cell>
          <cell r="Q1272">
            <v>5</v>
          </cell>
          <cell r="R1272">
            <v>17</v>
          </cell>
          <cell r="S1272">
            <v>11.5</v>
          </cell>
          <cell r="T1272">
            <v>10.75</v>
          </cell>
          <cell r="U1272" t="str">
            <v>1.216220</v>
          </cell>
          <cell r="V1272">
            <v>18</v>
          </cell>
          <cell r="W1272" t="str">
            <v>20764608005754</v>
          </cell>
        </row>
        <row r="1273">
          <cell r="B1273">
            <v>2112</v>
          </cell>
          <cell r="C1273" t="str">
            <v>BAZIC Green Color 2-Pockets Poly Portfolio w/ 3 Prongs</v>
          </cell>
          <cell r="D1273" t="str">
            <v>FOLDERS &amp; PORTFOLIOS</v>
          </cell>
          <cell r="E1273" t="str">
            <v>CHINA</v>
          </cell>
          <cell r="F1273">
            <v>13765</v>
          </cell>
          <cell r="G1273" t="str">
            <v>=HYPERLINK("http://www.bangkit.com/images/2112.jpg","CLICK HERE")</v>
          </cell>
          <cell r="H1273">
            <v>2.99</v>
          </cell>
          <cell r="I1273">
            <v>2.69</v>
          </cell>
          <cell r="J1273">
            <v>1.2</v>
          </cell>
          <cell r="K1273">
            <v>0.89</v>
          </cell>
          <cell r="L1273">
            <v>0.75</v>
          </cell>
          <cell r="M1273">
            <v>0.59</v>
          </cell>
          <cell r="N1273">
            <v>0.49</v>
          </cell>
          <cell r="O1273" t="str">
            <v>CS-100-1</v>
          </cell>
          <cell r="P1273">
            <v>50</v>
          </cell>
          <cell r="Q1273">
            <v>100</v>
          </cell>
          <cell r="R1273">
            <v>17.5</v>
          </cell>
          <cell r="S1273">
            <v>12.5</v>
          </cell>
          <cell r="T1273">
            <v>10.5</v>
          </cell>
          <cell r="U1273" t="str">
            <v>1.329210</v>
          </cell>
          <cell r="V1273">
            <v>15</v>
          </cell>
          <cell r="W1273" t="str">
            <v>20764608021129</v>
          </cell>
        </row>
        <row r="1274">
          <cell r="B1274">
            <v>2113</v>
          </cell>
          <cell r="C1274" t="str">
            <v>BAZIC Red Color 2-Pockets Poly Portfolio w/ 3 Prongs</v>
          </cell>
          <cell r="D1274" t="str">
            <v>FOLDERS &amp; PORTFOLIOS</v>
          </cell>
          <cell r="E1274" t="str">
            <v>CHINA</v>
          </cell>
          <cell r="F1274">
            <v>12889</v>
          </cell>
          <cell r="G1274" t="str">
            <v>=HYPERLINK("http://www.bangkit.com/images/2113.jpg","CLICK HERE")</v>
          </cell>
          <cell r="H1274">
            <v>2.99</v>
          </cell>
          <cell r="I1274">
            <v>2.69</v>
          </cell>
          <cell r="J1274">
            <v>1.2</v>
          </cell>
          <cell r="K1274">
            <v>0.89</v>
          </cell>
          <cell r="L1274">
            <v>0.75</v>
          </cell>
          <cell r="M1274">
            <v>0.59</v>
          </cell>
          <cell r="N1274">
            <v>0.49</v>
          </cell>
          <cell r="O1274" t="str">
            <v>CS-100-1</v>
          </cell>
          <cell r="P1274">
            <v>50</v>
          </cell>
          <cell r="Q1274">
            <v>100</v>
          </cell>
          <cell r="R1274">
            <v>17.5</v>
          </cell>
          <cell r="S1274">
            <v>12.5</v>
          </cell>
          <cell r="T1274">
            <v>10.5</v>
          </cell>
          <cell r="U1274" t="str">
            <v>1.329210</v>
          </cell>
          <cell r="V1274">
            <v>15</v>
          </cell>
          <cell r="W1274" t="str">
            <v>20764608021136</v>
          </cell>
        </row>
        <row r="1275">
          <cell r="B1275">
            <v>2114</v>
          </cell>
          <cell r="C1275" t="str">
            <v>BAZIC Blue Color 2-Pockets Poly Portfolio w/ 3 Prongs</v>
          </cell>
          <cell r="D1275" t="str">
            <v>FOLDERS &amp; PORTFOLIOS</v>
          </cell>
          <cell r="E1275" t="str">
            <v>CHINA</v>
          </cell>
          <cell r="F1275">
            <v>10477</v>
          </cell>
          <cell r="G1275" t="str">
            <v>=HYPERLINK("http://www.bangkit.com/images/2114.jpg","CLICK HERE")</v>
          </cell>
          <cell r="H1275">
            <v>2.99</v>
          </cell>
          <cell r="I1275">
            <v>2.69</v>
          </cell>
          <cell r="J1275">
            <v>1.2</v>
          </cell>
          <cell r="K1275">
            <v>0.89</v>
          </cell>
          <cell r="L1275">
            <v>0.75</v>
          </cell>
          <cell r="M1275">
            <v>0.59</v>
          </cell>
          <cell r="N1275">
            <v>0.49</v>
          </cell>
          <cell r="O1275" t="str">
            <v>CS-100-1</v>
          </cell>
          <cell r="P1275">
            <v>50</v>
          </cell>
          <cell r="Q1275">
            <v>100</v>
          </cell>
          <cell r="R1275">
            <v>17.5</v>
          </cell>
          <cell r="S1275">
            <v>12.5</v>
          </cell>
          <cell r="T1275">
            <v>10.5</v>
          </cell>
          <cell r="U1275" t="str">
            <v>1.329210</v>
          </cell>
          <cell r="V1275">
            <v>15</v>
          </cell>
          <cell r="W1275" t="str">
            <v>20764608021143</v>
          </cell>
        </row>
        <row r="1276">
          <cell r="B1276">
            <v>2115</v>
          </cell>
          <cell r="C1276" t="str">
            <v>BAZIC Yellow Color 2-Pockets Poly Portfolio w/ 3 Prongs</v>
          </cell>
          <cell r="D1276" t="str">
            <v>FOLDERS &amp; PORTFOLIOS</v>
          </cell>
          <cell r="E1276" t="str">
            <v>CHINA</v>
          </cell>
          <cell r="F1276">
            <v>13853</v>
          </cell>
          <cell r="G1276" t="str">
            <v>=HYPERLINK("http://www.bangkit.com/images/2115.jpg","CLICK HERE")</v>
          </cell>
          <cell r="H1276">
            <v>2.99</v>
          </cell>
          <cell r="I1276">
            <v>2.69</v>
          </cell>
          <cell r="J1276">
            <v>1.2</v>
          </cell>
          <cell r="K1276">
            <v>0.89</v>
          </cell>
          <cell r="L1276">
            <v>0.75</v>
          </cell>
          <cell r="M1276">
            <v>0.59</v>
          </cell>
          <cell r="N1276">
            <v>0.49</v>
          </cell>
          <cell r="O1276" t="str">
            <v>CS-100-1</v>
          </cell>
          <cell r="P1276">
            <v>50</v>
          </cell>
          <cell r="Q1276">
            <v>100</v>
          </cell>
          <cell r="R1276">
            <v>17.5</v>
          </cell>
          <cell r="S1276">
            <v>12.5</v>
          </cell>
          <cell r="T1276">
            <v>10.5</v>
          </cell>
          <cell r="U1276" t="str">
            <v>1.329210</v>
          </cell>
          <cell r="V1276">
            <v>15</v>
          </cell>
          <cell r="W1276" t="str">
            <v>20764608021150</v>
          </cell>
        </row>
        <row r="1277">
          <cell r="B1277">
            <v>2120</v>
          </cell>
          <cell r="C1277" t="str">
            <v>BAZIC Pastel Edition 7-Pocket A4/Letter Size Poly Expanding File</v>
          </cell>
          <cell r="D1277" t="str">
            <v>DOCUMENT ORGANIZER</v>
          </cell>
          <cell r="E1277" t="str">
            <v>CHINA</v>
          </cell>
          <cell r="F1277">
            <v>11398</v>
          </cell>
          <cell r="G1277" t="str">
            <v>=HYPERLINK("http://www.bangkit.com/images/2120.jpg","CLICK HERE")</v>
          </cell>
          <cell r="H1277">
            <v>5.99</v>
          </cell>
          <cell r="I1277">
            <v>5.39</v>
          </cell>
          <cell r="J1277">
            <v>3.55</v>
          </cell>
          <cell r="K1277">
            <v>2.7</v>
          </cell>
          <cell r="L1277">
            <v>2.2999999999999998</v>
          </cell>
          <cell r="M1277">
            <v>1.7</v>
          </cell>
          <cell r="N1277">
            <v>1.3</v>
          </cell>
          <cell r="O1277" t="str">
            <v>CS-12-1</v>
          </cell>
          <cell r="P1277">
            <v>75</v>
          </cell>
          <cell r="Q1277">
            <v>12</v>
          </cell>
          <cell r="R1277">
            <v>14</v>
          </cell>
          <cell r="S1277">
            <v>11.25</v>
          </cell>
          <cell r="T1277">
            <v>10.25</v>
          </cell>
          <cell r="U1277" t="str">
            <v>0.934250</v>
          </cell>
          <cell r="V1277">
            <v>5.98</v>
          </cell>
          <cell r="W1277" t="str">
            <v>20764608021204</v>
          </cell>
        </row>
        <row r="1278">
          <cell r="B1278">
            <v>2121</v>
          </cell>
          <cell r="C1278" t="str">
            <v>BAZIC Morandi Edition 13-Pocket A4/Letter Size Poly Expanding File</v>
          </cell>
          <cell r="D1278" t="str">
            <v>DOCUMENT ORGANIZER</v>
          </cell>
          <cell r="E1278" t="str">
            <v>CHINA</v>
          </cell>
          <cell r="F1278">
            <v>6800</v>
          </cell>
          <cell r="G1278" t="str">
            <v>=HYPERLINK("http://www.bangkit.com/images/2121.jpg","CLICK HERE")</v>
          </cell>
          <cell r="H1278">
            <v>7.99</v>
          </cell>
          <cell r="I1278">
            <v>7.19</v>
          </cell>
          <cell r="J1278">
            <v>4.55</v>
          </cell>
          <cell r="K1278">
            <v>3.5</v>
          </cell>
          <cell r="L1278">
            <v>2.9</v>
          </cell>
          <cell r="M1278">
            <v>2.2999999999999998</v>
          </cell>
          <cell r="N1278">
            <v>1.7</v>
          </cell>
          <cell r="O1278" t="str">
            <v>CS-6-1</v>
          </cell>
          <cell r="P1278">
            <v>125</v>
          </cell>
          <cell r="Q1278">
            <v>6</v>
          </cell>
          <cell r="R1278">
            <v>14</v>
          </cell>
          <cell r="S1278">
            <v>10.25</v>
          </cell>
          <cell r="T1278">
            <v>6.75</v>
          </cell>
          <cell r="U1278" t="str">
            <v>0.560550</v>
          </cell>
          <cell r="V1278">
            <v>3.92</v>
          </cell>
          <cell r="W1278" t="str">
            <v>20764608021211</v>
          </cell>
        </row>
        <row r="1279">
          <cell r="B1279">
            <v>2131</v>
          </cell>
          <cell r="C1279" t="str">
            <v>BAZIC Standard Weight Top Loading Sheet Protectors (100/Box)</v>
          </cell>
          <cell r="D1279" t="str">
            <v>BINDERS - INSERTS</v>
          </cell>
          <cell r="E1279" t="str">
            <v>CHINA</v>
          </cell>
          <cell r="F1279">
            <v>2632</v>
          </cell>
          <cell r="G1279" t="str">
            <v>=HYPERLINK("http://www.bangkit.com/images/2131.jpg","CLICK HERE")</v>
          </cell>
          <cell r="H1279">
            <v>13.99</v>
          </cell>
          <cell r="I1279">
            <v>12.59</v>
          </cell>
          <cell r="J1279">
            <v>9</v>
          </cell>
          <cell r="K1279">
            <v>6.9</v>
          </cell>
          <cell r="L1279">
            <v>5.5</v>
          </cell>
          <cell r="M1279">
            <v>4.5</v>
          </cell>
          <cell r="N1279">
            <v>3.5</v>
          </cell>
          <cell r="O1279" t="str">
            <v>CS-10-1</v>
          </cell>
          <cell r="P1279">
            <v>60</v>
          </cell>
          <cell r="Q1279">
            <v>10</v>
          </cell>
          <cell r="R1279">
            <v>12.75</v>
          </cell>
          <cell r="S1279">
            <v>11</v>
          </cell>
          <cell r="T1279">
            <v>10.75</v>
          </cell>
          <cell r="U1279" t="str">
            <v>0.872510</v>
          </cell>
          <cell r="V1279">
            <v>15.3</v>
          </cell>
          <cell r="W1279" t="str">
            <v>20764608021310</v>
          </cell>
        </row>
        <row r="1280">
          <cell r="B1280">
            <v>2133</v>
          </cell>
          <cell r="C1280" t="str">
            <v>BAZIC Heavy Weight Top Loading Sheet Protectors (50/Box)</v>
          </cell>
          <cell r="D1280" t="str">
            <v>BINDERS - INSERTS</v>
          </cell>
          <cell r="E1280" t="str">
            <v>CHINA</v>
          </cell>
          <cell r="F1280">
            <v>1587</v>
          </cell>
          <cell r="G1280" t="str">
            <v>=HYPERLINK("http://www.bangkit.com/images/2133.jpg","CLICK HERE")</v>
          </cell>
          <cell r="H1280">
            <v>8.99</v>
          </cell>
          <cell r="I1280">
            <v>8.09</v>
          </cell>
          <cell r="J1280">
            <v>5.85</v>
          </cell>
          <cell r="K1280">
            <v>4.5</v>
          </cell>
          <cell r="L1280">
            <v>3.5</v>
          </cell>
          <cell r="M1280">
            <v>2.9</v>
          </cell>
          <cell r="N1280">
            <v>2.5</v>
          </cell>
          <cell r="O1280" t="str">
            <v>CS-10-1</v>
          </cell>
          <cell r="P1280">
            <v>90</v>
          </cell>
          <cell r="Q1280">
            <v>10</v>
          </cell>
          <cell r="R1280">
            <v>12.75</v>
          </cell>
          <cell r="S1280">
            <v>10.5</v>
          </cell>
          <cell r="T1280">
            <v>9.75</v>
          </cell>
          <cell r="U1280" t="str">
            <v>0.755370</v>
          </cell>
          <cell r="V1280">
            <v>12.88</v>
          </cell>
          <cell r="W1280" t="str">
            <v>20764608021334</v>
          </cell>
        </row>
        <row r="1281">
          <cell r="B1281">
            <v>2138</v>
          </cell>
          <cell r="C1281" t="str">
            <v>BAZIC Bubble Embossed 2-Pocket Poly Portfolio</v>
          </cell>
          <cell r="D1281" t="str">
            <v>FOLDERS &amp; PORTFOLIOS</v>
          </cell>
          <cell r="E1281" t="str">
            <v>CHINA</v>
          </cell>
          <cell r="F1281">
            <v>18371</v>
          </cell>
          <cell r="G1281" t="str">
            <v>=HYPERLINK("http://www.bangkit.com/images/2138.jpg","CLICK HERE")</v>
          </cell>
          <cell r="H1281">
            <v>2.99</v>
          </cell>
          <cell r="I1281">
            <v>1.79</v>
          </cell>
          <cell r="J1281">
            <v>1.1499999999999999</v>
          </cell>
          <cell r="K1281">
            <v>0.85</v>
          </cell>
          <cell r="L1281">
            <v>0.69</v>
          </cell>
          <cell r="M1281">
            <v>0.55000000000000004</v>
          </cell>
          <cell r="N1281">
            <v>0.45</v>
          </cell>
          <cell r="O1281" t="str">
            <v>CS-48-1</v>
          </cell>
          <cell r="P1281">
            <v>155</v>
          </cell>
          <cell r="Q1281">
            <v>48</v>
          </cell>
          <cell r="R1281">
            <v>12.25</v>
          </cell>
          <cell r="S1281">
            <v>10.5</v>
          </cell>
          <cell r="T1281">
            <v>5.25</v>
          </cell>
          <cell r="U1281" t="str">
            <v>0.390790</v>
          </cell>
          <cell r="V1281">
            <v>7.24</v>
          </cell>
          <cell r="W1281" t="str">
            <v>20764608021389</v>
          </cell>
        </row>
        <row r="1282">
          <cell r="B1282">
            <v>2139</v>
          </cell>
          <cell r="C1282" t="str">
            <v>BAZIC Cubic Embossed 2-Pocket Poly Portfolio</v>
          </cell>
          <cell r="D1282" t="str">
            <v>FOLDERS &amp; PORTFOLIOS</v>
          </cell>
          <cell r="E1282" t="str">
            <v>CHINA</v>
          </cell>
          <cell r="F1282">
            <v>18555</v>
          </cell>
          <cell r="G1282" t="str">
            <v>=HYPERLINK("http://www.bangkit.com/images/2139.jpg","CLICK HERE")</v>
          </cell>
          <cell r="H1282">
            <v>2.99</v>
          </cell>
          <cell r="I1282">
            <v>2.69</v>
          </cell>
          <cell r="J1282">
            <v>1.1499999999999999</v>
          </cell>
          <cell r="K1282">
            <v>0.85</v>
          </cell>
          <cell r="L1282">
            <v>0.69</v>
          </cell>
          <cell r="M1282">
            <v>0.55000000000000004</v>
          </cell>
          <cell r="N1282">
            <v>0.45</v>
          </cell>
          <cell r="O1282" t="str">
            <v>CS-48-1</v>
          </cell>
          <cell r="P1282">
            <v>155</v>
          </cell>
          <cell r="Q1282">
            <v>48</v>
          </cell>
          <cell r="R1282">
            <v>12.25</v>
          </cell>
          <cell r="S1282">
            <v>11.5</v>
          </cell>
          <cell r="T1282">
            <v>5.25</v>
          </cell>
          <cell r="U1282" t="str">
            <v>0.428010</v>
          </cell>
          <cell r="V1282">
            <v>7.14</v>
          </cell>
          <cell r="W1282" t="str">
            <v>20764608021396</v>
          </cell>
        </row>
        <row r="1283">
          <cell r="B1283">
            <v>2140</v>
          </cell>
          <cell r="C1283" t="str">
            <v>BAZIC Swirl Embossed 2-Pocket Poly Portfolio</v>
          </cell>
          <cell r="D1283" t="str">
            <v>FOLDERS &amp; PORTFOLIOS</v>
          </cell>
          <cell r="E1283" t="str">
            <v>CHINA</v>
          </cell>
          <cell r="F1283">
            <v>44498</v>
          </cell>
          <cell r="G1283" t="str">
            <v>=HYPERLINK("http://www.bangkit.com/images/2140.jpg","CLICK HERE")</v>
          </cell>
          <cell r="H1283">
            <v>2.99</v>
          </cell>
          <cell r="I1283">
            <v>2.69</v>
          </cell>
          <cell r="J1283">
            <v>1.1499999999999999</v>
          </cell>
          <cell r="K1283">
            <v>0.85</v>
          </cell>
          <cell r="L1283">
            <v>0.69</v>
          </cell>
          <cell r="M1283">
            <v>0.55000000000000004</v>
          </cell>
          <cell r="N1283">
            <v>0.45</v>
          </cell>
          <cell r="O1283" t="str">
            <v>CS-48-1</v>
          </cell>
          <cell r="P1283">
            <v>150</v>
          </cell>
          <cell r="Q1283">
            <v>48</v>
          </cell>
          <cell r="R1283">
            <v>12</v>
          </cell>
          <cell r="S1283">
            <v>10.25</v>
          </cell>
          <cell r="T1283">
            <v>5</v>
          </cell>
          <cell r="U1283" t="str">
            <v>0.355900</v>
          </cell>
          <cell r="V1283">
            <v>7.16</v>
          </cell>
          <cell r="W1283" t="str">
            <v>20764608021402</v>
          </cell>
        </row>
        <row r="1284">
          <cell r="B1284">
            <v>2141</v>
          </cell>
          <cell r="C1284" t="str">
            <v>BAZIC Pastel Color 2-Pocket Poly Portfolio w/ 3 Prongs</v>
          </cell>
          <cell r="D1284" t="str">
            <v>FOLDERS &amp; PORTFOLIOS</v>
          </cell>
          <cell r="E1284" t="str">
            <v>CHINA</v>
          </cell>
          <cell r="F1284">
            <v>41320</v>
          </cell>
          <cell r="G1284" t="str">
            <v>=HYPERLINK("http://www.bangkit.com/images/2141.jpg","CLICK HERE")</v>
          </cell>
          <cell r="H1284">
            <v>2.99</v>
          </cell>
          <cell r="I1284">
            <v>2.69</v>
          </cell>
          <cell r="J1284">
            <v>1.2</v>
          </cell>
          <cell r="K1284">
            <v>0.89</v>
          </cell>
          <cell r="L1284">
            <v>0.75</v>
          </cell>
          <cell r="M1284">
            <v>0.59</v>
          </cell>
          <cell r="N1284">
            <v>0.49</v>
          </cell>
          <cell r="O1284" t="str">
            <v>CS-48-1</v>
          </cell>
          <cell r="P1284">
            <v>96</v>
          </cell>
          <cell r="Q1284">
            <v>48</v>
          </cell>
          <cell r="R1284">
            <v>12.5</v>
          </cell>
          <cell r="S1284">
            <v>10.5</v>
          </cell>
          <cell r="T1284">
            <v>10.5</v>
          </cell>
          <cell r="U1284" t="str">
            <v>0.797530</v>
          </cell>
          <cell r="V1284">
            <v>7.6</v>
          </cell>
          <cell r="W1284" t="str">
            <v>20764608021419</v>
          </cell>
        </row>
        <row r="1285">
          <cell r="B1285">
            <v>2155</v>
          </cell>
          <cell r="C1285" t="str">
            <v>BAZIC Clear Side Loading A4/Letter Size String Envelope</v>
          </cell>
          <cell r="D1285" t="str">
            <v>DOCUMENT ORGANIZER</v>
          </cell>
          <cell r="E1285" t="str">
            <v>CHINA</v>
          </cell>
          <cell r="F1285">
            <v>14147</v>
          </cell>
          <cell r="G1285" t="str">
            <v>=HYPERLINK("http://www.bangkit.com/images/2155.jpg","CLICK HERE")</v>
          </cell>
          <cell r="H1285">
            <v>1.99</v>
          </cell>
          <cell r="I1285">
            <v>1.79</v>
          </cell>
          <cell r="J1285">
            <v>0.8</v>
          </cell>
          <cell r="K1285">
            <v>0.59</v>
          </cell>
          <cell r="L1285">
            <v>0.49</v>
          </cell>
          <cell r="M1285">
            <v>0.39</v>
          </cell>
          <cell r="N1285">
            <v>0.3</v>
          </cell>
          <cell r="O1285" t="str">
            <v>CS-50-1</v>
          </cell>
          <cell r="P1285">
            <v>121</v>
          </cell>
          <cell r="Q1285">
            <v>50</v>
          </cell>
          <cell r="R1285">
            <v>14</v>
          </cell>
          <cell r="S1285">
            <v>11.25</v>
          </cell>
          <cell r="T1285">
            <v>6.25</v>
          </cell>
          <cell r="U1285" t="str">
            <v>0.569660</v>
          </cell>
          <cell r="V1285">
            <v>4.42</v>
          </cell>
          <cell r="W1285" t="str">
            <v>20764608021556</v>
          </cell>
        </row>
        <row r="1286">
          <cell r="B1286">
            <v>2156</v>
          </cell>
          <cell r="C1286" t="str">
            <v>BAZIC Side Loading A4/Letter Size String Envelope</v>
          </cell>
          <cell r="D1286" t="str">
            <v>DOCUMENT ORGANIZER</v>
          </cell>
          <cell r="E1286" t="str">
            <v>CHINA</v>
          </cell>
          <cell r="F1286">
            <v>13515</v>
          </cell>
          <cell r="G1286" t="str">
            <v>=HYPERLINK("http://www.bangkit.com/images/2156.jpg","CLICK HERE")</v>
          </cell>
          <cell r="H1286">
            <v>1.99</v>
          </cell>
          <cell r="I1286">
            <v>1.79</v>
          </cell>
          <cell r="J1286">
            <v>0.8</v>
          </cell>
          <cell r="K1286">
            <v>0.59</v>
          </cell>
          <cell r="L1286">
            <v>0.49</v>
          </cell>
          <cell r="M1286">
            <v>0.39</v>
          </cell>
          <cell r="N1286">
            <v>0.3</v>
          </cell>
          <cell r="O1286" t="str">
            <v>CS-50-1</v>
          </cell>
          <cell r="P1286">
            <v>121</v>
          </cell>
          <cell r="Q1286">
            <v>50</v>
          </cell>
          <cell r="R1286">
            <v>14.25</v>
          </cell>
          <cell r="S1286">
            <v>11.25</v>
          </cell>
          <cell r="T1286">
            <v>6</v>
          </cell>
          <cell r="U1286" t="str">
            <v>0.556640</v>
          </cell>
          <cell r="V1286">
            <v>4.54</v>
          </cell>
          <cell r="W1286" t="str">
            <v>20764608021563</v>
          </cell>
        </row>
        <row r="1287">
          <cell r="B1287">
            <v>2157</v>
          </cell>
          <cell r="C1287" t="str">
            <v>BAZIC Poly Project Envelopes (5/Pack)</v>
          </cell>
          <cell r="D1287" t="str">
            <v>BINDERS - INSERTS</v>
          </cell>
          <cell r="E1287" t="str">
            <v>CHINA</v>
          </cell>
          <cell r="F1287">
            <v>2818</v>
          </cell>
          <cell r="G1287" t="str">
            <v>=HYPERLINK("http://www.bangkit.com/images/2157.jpg","CLICK HERE")</v>
          </cell>
          <cell r="H1287">
            <v>5.99</v>
          </cell>
          <cell r="I1287">
            <v>5.39</v>
          </cell>
          <cell r="J1287">
            <v>3.8</v>
          </cell>
          <cell r="K1287">
            <v>2.9</v>
          </cell>
          <cell r="L1287">
            <v>2.2999999999999998</v>
          </cell>
          <cell r="M1287">
            <v>1.9</v>
          </cell>
          <cell r="N1287">
            <v>1.5</v>
          </cell>
          <cell r="O1287" t="str">
            <v>CS-12-1</v>
          </cell>
          <cell r="P1287">
            <v>126</v>
          </cell>
          <cell r="Q1287">
            <v>12</v>
          </cell>
          <cell r="R1287">
            <v>12.25</v>
          </cell>
          <cell r="S1287">
            <v>10</v>
          </cell>
          <cell r="T1287">
            <v>6.75</v>
          </cell>
          <cell r="U1287" t="str">
            <v>0.478520</v>
          </cell>
          <cell r="V1287">
            <v>5.22</v>
          </cell>
          <cell r="W1287" t="str">
            <v>20764608021570</v>
          </cell>
        </row>
        <row r="1288">
          <cell r="B1288">
            <v>2163</v>
          </cell>
          <cell r="C1288" t="str">
            <v>BAZIC 20" X 30" Pink Foam Board</v>
          </cell>
          <cell r="D1288" t="str">
            <v>DISCONTINUE</v>
          </cell>
          <cell r="E1288" t="str">
            <v>USA</v>
          </cell>
          <cell r="F1288">
            <v>0</v>
          </cell>
          <cell r="G1288" t="str">
            <v>=HYPERLINK("http://www.bangkit.com/images/2163.jpg","CLICK HERE")</v>
          </cell>
          <cell r="H1288">
            <v>3.99</v>
          </cell>
          <cell r="I1288">
            <v>3.99</v>
          </cell>
          <cell r="J1288">
            <v>1.2</v>
          </cell>
          <cell r="K1288">
            <v>0.89</v>
          </cell>
          <cell r="L1288">
            <v>0.75</v>
          </cell>
          <cell r="M1288">
            <v>0.59</v>
          </cell>
          <cell r="N1288">
            <v>0.49</v>
          </cell>
          <cell r="O1288" t="str">
            <v>CS-48-1</v>
          </cell>
          <cell r="P1288">
            <v>95</v>
          </cell>
          <cell r="Q1288">
            <v>48</v>
          </cell>
          <cell r="R1288">
            <v>11.25</v>
          </cell>
          <cell r="S1288">
            <v>11</v>
          </cell>
          <cell r="T1288">
            <v>8</v>
          </cell>
          <cell r="U1288" t="str">
            <v>0.572920</v>
          </cell>
          <cell r="V1288">
            <v>13.54</v>
          </cell>
          <cell r="W1288" t="str">
            <v>20814625012973</v>
          </cell>
        </row>
        <row r="1289">
          <cell r="B1289">
            <v>2167</v>
          </cell>
          <cell r="C1289" t="str">
            <v>BAZIC 75 Ct. 3" X 5" Ruled Fluorescent Colored Index Card</v>
          </cell>
          <cell r="D1289" t="str">
            <v>DISCONTINUE</v>
          </cell>
          <cell r="E1289" t="str">
            <v>USA</v>
          </cell>
          <cell r="F1289">
            <v>0</v>
          </cell>
          <cell r="G1289" t="str">
            <v>=HYPERLINK("http://www.bangkit.com/images/2167.jpg","CLICK HERE")</v>
          </cell>
          <cell r="H1289">
            <v>3.99</v>
          </cell>
          <cell r="I1289">
            <v>3.99</v>
          </cell>
          <cell r="J1289">
            <v>1.2</v>
          </cell>
          <cell r="K1289">
            <v>0.89</v>
          </cell>
          <cell r="L1289">
            <v>0.75</v>
          </cell>
          <cell r="M1289">
            <v>0.59</v>
          </cell>
          <cell r="N1289">
            <v>0.59</v>
          </cell>
          <cell r="O1289" t="str">
            <v>CS-48-1</v>
          </cell>
          <cell r="P1289">
            <v>100</v>
          </cell>
          <cell r="Q1289">
            <v>48</v>
          </cell>
          <cell r="R1289">
            <v>16</v>
          </cell>
          <cell r="S1289">
            <v>11</v>
          </cell>
          <cell r="T1289">
            <v>7</v>
          </cell>
          <cell r="U1289" t="str">
            <v>0.712960</v>
          </cell>
          <cell r="V1289">
            <v>16.48</v>
          </cell>
          <cell r="W1289" t="str">
            <v>20814625050524</v>
          </cell>
        </row>
        <row r="1290">
          <cell r="B1290">
            <v>2168</v>
          </cell>
          <cell r="C1290" t="str">
            <v>BAZIC 50 Ct. 8.5" X 11.75" Canary Perforated Writing Pads</v>
          </cell>
          <cell r="D1290" t="str">
            <v>DISCONTINUE</v>
          </cell>
          <cell r="E1290" t="str">
            <v>INDIA</v>
          </cell>
          <cell r="F1290">
            <v>0</v>
          </cell>
          <cell r="G1290" t="str">
            <v>=HYPERLINK("http://www.bangkit.com/images/2168.jpg","CLICK HERE")</v>
          </cell>
          <cell r="H1290">
            <v>3.99</v>
          </cell>
          <cell r="I1290">
            <v>3.59</v>
          </cell>
          <cell r="J1290">
            <v>1.45</v>
          </cell>
          <cell r="K1290">
            <v>1.1000000000000001</v>
          </cell>
          <cell r="L1290">
            <v>0.85</v>
          </cell>
          <cell r="M1290">
            <v>0.69</v>
          </cell>
          <cell r="N1290">
            <v>0.59</v>
          </cell>
          <cell r="O1290" t="str">
            <v>CS-48-1</v>
          </cell>
          <cell r="P1290">
            <v>56</v>
          </cell>
          <cell r="Q1290">
            <v>48</v>
          </cell>
          <cell r="R1290">
            <v>11.5</v>
          </cell>
          <cell r="S1290">
            <v>9</v>
          </cell>
          <cell r="T1290">
            <v>6.5</v>
          </cell>
          <cell r="U1290" t="str">
            <v>0.389320</v>
          </cell>
          <cell r="V1290">
            <v>11.5</v>
          </cell>
          <cell r="W1290" t="str">
            <v>20814625050531</v>
          </cell>
        </row>
        <row r="1291">
          <cell r="B1291">
            <v>2170</v>
          </cell>
          <cell r="C1291" t="str">
            <v>BAZIC Camouflage 2-Pocket Portfolios</v>
          </cell>
          <cell r="D1291" t="str">
            <v>FOLDERS &amp; PORTFOLIOS</v>
          </cell>
          <cell r="E1291" t="str">
            <v>CHINA</v>
          </cell>
          <cell r="F1291">
            <v>24942</v>
          </cell>
          <cell r="G1291" t="str">
            <v>=HYPERLINK("http://www.bangkit.com/images/2170.jpg","CLICK HERE")</v>
          </cell>
          <cell r="H1291">
            <v>1.99</v>
          </cell>
          <cell r="I1291">
            <v>1.79</v>
          </cell>
          <cell r="J1291">
            <v>0.9</v>
          </cell>
          <cell r="K1291">
            <v>0.69</v>
          </cell>
          <cell r="L1291">
            <v>0.55000000000000004</v>
          </cell>
          <cell r="M1291">
            <v>0.45</v>
          </cell>
          <cell r="N1291">
            <v>0.35</v>
          </cell>
          <cell r="O1291" t="str">
            <v>CS-48-1</v>
          </cell>
          <cell r="P1291">
            <v>155</v>
          </cell>
          <cell r="Q1291">
            <v>48</v>
          </cell>
          <cell r="R1291">
            <v>12.75</v>
          </cell>
          <cell r="S1291">
            <v>10.25</v>
          </cell>
          <cell r="T1291">
            <v>5.25</v>
          </cell>
          <cell r="U1291" t="str">
            <v>0.397050</v>
          </cell>
          <cell r="V1291">
            <v>6.74</v>
          </cell>
          <cell r="W1291" t="str">
            <v>20764608021709</v>
          </cell>
        </row>
        <row r="1292">
          <cell r="B1292">
            <v>2171</v>
          </cell>
          <cell r="C1292" t="str">
            <v>BAZIC 11" X 17" Undated 12-Month Desk Pad Calendar</v>
          </cell>
          <cell r="D1292" t="str">
            <v>DISCONTINUE</v>
          </cell>
          <cell r="E1292" t="str">
            <v>VIETNAM</v>
          </cell>
          <cell r="F1292">
            <v>0</v>
          </cell>
          <cell r="G1292" t="str">
            <v>=HYPERLINK("http://www.bangkit.com/images/2171.jpg","CLICK HERE")</v>
          </cell>
          <cell r="H1292">
            <v>1.49</v>
          </cell>
          <cell r="I1292">
            <v>1.19</v>
          </cell>
          <cell r="J1292">
            <v>0.9</v>
          </cell>
          <cell r="K1292">
            <v>0.69</v>
          </cell>
          <cell r="L1292">
            <v>0.55000000000000004</v>
          </cell>
          <cell r="M1292">
            <v>0.45</v>
          </cell>
          <cell r="N1292">
            <v>0.35</v>
          </cell>
          <cell r="O1292" t="str">
            <v>CS-48-1</v>
          </cell>
          <cell r="P1292">
            <v>150</v>
          </cell>
          <cell r="Q1292">
            <v>48</v>
          </cell>
          <cell r="R1292">
            <v>12.6</v>
          </cell>
          <cell r="S1292">
            <v>10.8</v>
          </cell>
          <cell r="T1292">
            <v>6.5</v>
          </cell>
          <cell r="U1292" t="str">
            <v>0.511880</v>
          </cell>
          <cell r="V1292">
            <v>6.94</v>
          </cell>
          <cell r="W1292" t="str">
            <v>20764608021716</v>
          </cell>
        </row>
        <row r="1293">
          <cell r="B1293">
            <v>2172</v>
          </cell>
          <cell r="C1293" t="str">
            <v>BAZIC Polka Dot 2-Pocket Portfolios</v>
          </cell>
          <cell r="D1293" t="str">
            <v>FOLDERS &amp; PORTFOLIOS</v>
          </cell>
          <cell r="E1293" t="str">
            <v>CHINA</v>
          </cell>
          <cell r="F1293">
            <v>20231</v>
          </cell>
          <cell r="G1293" t="str">
            <v>=HYPERLINK("http://www.bangkit.com/images/2172.jpg","CLICK HERE")</v>
          </cell>
          <cell r="H1293">
            <v>1.99</v>
          </cell>
          <cell r="I1293">
            <v>1.79</v>
          </cell>
          <cell r="J1293">
            <v>0.9</v>
          </cell>
          <cell r="K1293">
            <v>0.69</v>
          </cell>
          <cell r="L1293">
            <v>0.55000000000000004</v>
          </cell>
          <cell r="M1293">
            <v>0.45</v>
          </cell>
          <cell r="N1293">
            <v>0.35</v>
          </cell>
          <cell r="O1293" t="str">
            <v>CS-48-1</v>
          </cell>
          <cell r="P1293">
            <v>155</v>
          </cell>
          <cell r="Q1293">
            <v>48</v>
          </cell>
          <cell r="R1293">
            <v>12.5</v>
          </cell>
          <cell r="S1293">
            <v>10.25</v>
          </cell>
          <cell r="T1293">
            <v>5.25</v>
          </cell>
          <cell r="U1293" t="str">
            <v>0.389270</v>
          </cell>
          <cell r="V1293">
            <v>6.76</v>
          </cell>
          <cell r="W1293" t="str">
            <v>20764608021723</v>
          </cell>
        </row>
        <row r="1294">
          <cell r="B1294">
            <v>2173</v>
          </cell>
          <cell r="C1294" t="str">
            <v>BAZIC 8.5" X 11" CLASSIQUE Magnetic Dry Erase Board w/ Marker &amp; 2 Magnets</v>
          </cell>
          <cell r="D1294" t="str">
            <v>DISCONTINUE</v>
          </cell>
          <cell r="E1294" t="str">
            <v>VIETNAM</v>
          </cell>
          <cell r="F1294">
            <v>0</v>
          </cell>
          <cell r="G1294" t="str">
            <v>=HYPERLINK("http://www.bangkit.com/images/2173.jpg","CLICK HERE")</v>
          </cell>
          <cell r="H1294">
            <v>1.49</v>
          </cell>
          <cell r="I1294">
            <v>1.19</v>
          </cell>
          <cell r="J1294">
            <v>0.8</v>
          </cell>
          <cell r="K1294">
            <v>0.59</v>
          </cell>
          <cell r="L1294">
            <v>0.49</v>
          </cell>
          <cell r="M1294">
            <v>0.39</v>
          </cell>
          <cell r="N1294">
            <v>0.28999999999999998</v>
          </cell>
          <cell r="O1294" t="str">
            <v>CS-48-1</v>
          </cell>
          <cell r="P1294">
            <v>150</v>
          </cell>
          <cell r="Q1294">
            <v>48</v>
          </cell>
          <cell r="R1294">
            <v>12.5</v>
          </cell>
          <cell r="S1294">
            <v>10.9</v>
          </cell>
          <cell r="T1294">
            <v>6.4</v>
          </cell>
          <cell r="U1294" t="str">
            <v>0.504630</v>
          </cell>
          <cell r="V1294">
            <v>7</v>
          </cell>
          <cell r="W1294" t="str">
            <v>20764608021730</v>
          </cell>
        </row>
        <row r="1295">
          <cell r="B1295">
            <v>2174</v>
          </cell>
          <cell r="C1295" t="str">
            <v>BAZIC Paisley 2-Pocket Portfolios</v>
          </cell>
          <cell r="D1295" t="str">
            <v>FOLDERS &amp; PORTFOLIOS</v>
          </cell>
          <cell r="E1295" t="str">
            <v>CHINA</v>
          </cell>
          <cell r="F1295">
            <v>12839</v>
          </cell>
          <cell r="G1295" t="str">
            <v>=HYPERLINK("http://www.bangkit.com/images/2174.jpg","CLICK HERE")</v>
          </cell>
          <cell r="H1295">
            <v>1.99</v>
          </cell>
          <cell r="I1295">
            <v>1.79</v>
          </cell>
          <cell r="J1295">
            <v>0.9</v>
          </cell>
          <cell r="K1295">
            <v>0.69</v>
          </cell>
          <cell r="L1295">
            <v>0.55000000000000004</v>
          </cell>
          <cell r="M1295">
            <v>0.45</v>
          </cell>
          <cell r="N1295">
            <v>0.35</v>
          </cell>
          <cell r="O1295" t="str">
            <v>CS-48-1</v>
          </cell>
          <cell r="P1295">
            <v>155</v>
          </cell>
          <cell r="Q1295">
            <v>48</v>
          </cell>
          <cell r="R1295">
            <v>12.75</v>
          </cell>
          <cell r="S1295">
            <v>10.25</v>
          </cell>
          <cell r="T1295">
            <v>5.25</v>
          </cell>
          <cell r="U1295" t="str">
            <v>0.397050</v>
          </cell>
          <cell r="V1295">
            <v>6.8</v>
          </cell>
          <cell r="W1295" t="str">
            <v>20764608021747</v>
          </cell>
        </row>
        <row r="1296">
          <cell r="B1296">
            <v>2176</v>
          </cell>
          <cell r="C1296" t="str">
            <v>BAZIC Metallic Color 2-Pocket Portfolios</v>
          </cell>
          <cell r="D1296" t="str">
            <v>FOLDERS &amp; PORTFOLIOS</v>
          </cell>
          <cell r="E1296" t="str">
            <v>CHINA</v>
          </cell>
          <cell r="F1296">
            <v>43207</v>
          </cell>
          <cell r="G1296" t="str">
            <v>=HYPERLINK("http://www.bangkit.com/images/2176.jpg","CLICK HERE")</v>
          </cell>
          <cell r="H1296">
            <v>1.99</v>
          </cell>
          <cell r="I1296">
            <v>1.79</v>
          </cell>
          <cell r="J1296">
            <v>0.9</v>
          </cell>
          <cell r="K1296">
            <v>0.69</v>
          </cell>
          <cell r="L1296">
            <v>0.55000000000000004</v>
          </cell>
          <cell r="M1296">
            <v>0.45</v>
          </cell>
          <cell r="N1296">
            <v>0.35</v>
          </cell>
          <cell r="O1296" t="str">
            <v>CS-48-1</v>
          </cell>
          <cell r="P1296">
            <v>155</v>
          </cell>
          <cell r="Q1296">
            <v>48</v>
          </cell>
          <cell r="R1296">
            <v>12.75</v>
          </cell>
          <cell r="S1296">
            <v>10.25</v>
          </cell>
          <cell r="T1296">
            <v>5.25</v>
          </cell>
          <cell r="U1296" t="str">
            <v>0.397050</v>
          </cell>
          <cell r="V1296">
            <v>6.7</v>
          </cell>
          <cell r="W1296" t="str">
            <v>20764608021761</v>
          </cell>
        </row>
        <row r="1297">
          <cell r="B1297">
            <v>2177</v>
          </cell>
          <cell r="C1297" t="str">
            <v>BAZIC Glossy Laminated Classic Color 2-Pockets Portfolios</v>
          </cell>
          <cell r="D1297" t="str">
            <v>FOLDERS &amp; PORTFOLIOS</v>
          </cell>
          <cell r="E1297" t="str">
            <v>CHINA</v>
          </cell>
          <cell r="F1297">
            <v>22583</v>
          </cell>
          <cell r="G1297" t="str">
            <v>=HYPERLINK("http://www.bangkit.com/images/2177.jpg","CLICK HERE")</v>
          </cell>
          <cell r="H1297">
            <v>1.99</v>
          </cell>
          <cell r="I1297">
            <v>1.79</v>
          </cell>
          <cell r="J1297">
            <v>0.8</v>
          </cell>
          <cell r="K1297">
            <v>0.59</v>
          </cell>
          <cell r="L1297">
            <v>0.49</v>
          </cell>
          <cell r="M1297">
            <v>0.39</v>
          </cell>
          <cell r="N1297">
            <v>0.28999999999999998</v>
          </cell>
          <cell r="O1297" t="str">
            <v>CS-48-1</v>
          </cell>
          <cell r="P1297">
            <v>155</v>
          </cell>
          <cell r="Q1297">
            <v>48</v>
          </cell>
          <cell r="R1297">
            <v>12.5</v>
          </cell>
          <cell r="S1297">
            <v>10.25</v>
          </cell>
          <cell r="T1297">
            <v>5.25</v>
          </cell>
          <cell r="U1297" t="str">
            <v>0.389270</v>
          </cell>
          <cell r="V1297">
            <v>6.76</v>
          </cell>
          <cell r="W1297" t="str">
            <v>20764608021778</v>
          </cell>
        </row>
        <row r="1298">
          <cell r="B1298">
            <v>2178</v>
          </cell>
          <cell r="C1298" t="str">
            <v>BAZIC Glossy Laminated Pastel Color 2-Pockets Portfolios</v>
          </cell>
          <cell r="D1298" t="str">
            <v>FOLDERS &amp; PORTFOLIOS</v>
          </cell>
          <cell r="E1298" t="str">
            <v>CHINA</v>
          </cell>
          <cell r="F1298">
            <v>24468</v>
          </cell>
          <cell r="G1298" t="str">
            <v>=HYPERLINK("http://www.bangkit.com/images/2178.jpg","CLICK HERE")</v>
          </cell>
          <cell r="H1298">
            <v>1.99</v>
          </cell>
          <cell r="I1298">
            <v>1.79</v>
          </cell>
          <cell r="J1298">
            <v>0.8</v>
          </cell>
          <cell r="K1298">
            <v>0.59</v>
          </cell>
          <cell r="L1298">
            <v>0.49</v>
          </cell>
          <cell r="M1298">
            <v>0.39</v>
          </cell>
          <cell r="N1298">
            <v>0.28999999999999998</v>
          </cell>
          <cell r="O1298" t="str">
            <v>CS-48-1</v>
          </cell>
          <cell r="P1298">
            <v>150</v>
          </cell>
          <cell r="Q1298">
            <v>48</v>
          </cell>
          <cell r="R1298">
            <v>12.5</v>
          </cell>
          <cell r="S1298">
            <v>10.5</v>
          </cell>
          <cell r="T1298">
            <v>6.25</v>
          </cell>
          <cell r="U1298" t="str">
            <v>0.474720</v>
          </cell>
          <cell r="V1298">
            <v>6.4</v>
          </cell>
          <cell r="W1298" t="str">
            <v>20764608021785</v>
          </cell>
        </row>
        <row r="1299">
          <cell r="B1299">
            <v>2180</v>
          </cell>
          <cell r="C1299" t="str">
            <v>BAZIC Premium Asst. Color 2-Pocket Portfolio (25/Box)</v>
          </cell>
          <cell r="D1299" t="str">
            <v>FOLDERS &amp; PORTFOLIOS</v>
          </cell>
          <cell r="E1299" t="str">
            <v>VIETNAM</v>
          </cell>
          <cell r="F1299">
            <v>2369</v>
          </cell>
          <cell r="G1299" t="str">
            <v>=HYPERLINK("http://www.bangkit.com/images/2180.jpg","CLICK HERE")</v>
          </cell>
          <cell r="H1299">
            <v>16.989999999999998</v>
          </cell>
          <cell r="I1299">
            <v>15.29</v>
          </cell>
          <cell r="J1299">
            <v>9.75</v>
          </cell>
          <cell r="K1299">
            <v>7.5</v>
          </cell>
          <cell r="L1299">
            <v>5.9</v>
          </cell>
          <cell r="M1299">
            <v>4.9000000000000004</v>
          </cell>
          <cell r="N1299">
            <v>3.9</v>
          </cell>
          <cell r="O1299" t="str">
            <v>CS-5-1</v>
          </cell>
          <cell r="P1299">
            <v>84</v>
          </cell>
          <cell r="Q1299">
            <v>5</v>
          </cell>
          <cell r="R1299">
            <v>12.5</v>
          </cell>
          <cell r="S1299">
            <v>11</v>
          </cell>
          <cell r="T1299">
            <v>10.5</v>
          </cell>
          <cell r="U1299" t="str">
            <v>0.835500</v>
          </cell>
          <cell r="V1299">
            <v>11.82</v>
          </cell>
          <cell r="W1299" t="str">
            <v>20764608021808</v>
          </cell>
        </row>
        <row r="1300">
          <cell r="B1300">
            <v>2181</v>
          </cell>
          <cell r="C1300" t="str">
            <v>BAZIC Premium Black Color 2-Pocket Portfolio (25/Box)</v>
          </cell>
          <cell r="D1300" t="str">
            <v>FOLDERS &amp; PORTFOLIOS</v>
          </cell>
          <cell r="E1300" t="str">
            <v>VIETNAM</v>
          </cell>
          <cell r="F1300">
            <v>1206</v>
          </cell>
          <cell r="G1300" t="str">
            <v>=HYPERLINK("http://www.bangkit.com/images/2181.jpg","CLICK HERE")</v>
          </cell>
          <cell r="H1300">
            <v>16.989999999999998</v>
          </cell>
          <cell r="I1300">
            <v>15.29</v>
          </cell>
          <cell r="J1300">
            <v>9.75</v>
          </cell>
          <cell r="K1300">
            <v>7.5</v>
          </cell>
          <cell r="L1300">
            <v>5.9</v>
          </cell>
          <cell r="M1300">
            <v>4.9000000000000004</v>
          </cell>
          <cell r="N1300">
            <v>3.9</v>
          </cell>
          <cell r="O1300" t="str">
            <v>CS-5-1</v>
          </cell>
          <cell r="P1300">
            <v>84</v>
          </cell>
          <cell r="Q1300">
            <v>5</v>
          </cell>
          <cell r="R1300">
            <v>12.5</v>
          </cell>
          <cell r="S1300">
            <v>11</v>
          </cell>
          <cell r="T1300">
            <v>10.5</v>
          </cell>
          <cell r="U1300" t="str">
            <v>0.835500</v>
          </cell>
          <cell r="V1300">
            <v>11.74</v>
          </cell>
          <cell r="W1300" t="str">
            <v>20764608021815</v>
          </cell>
        </row>
        <row r="1301">
          <cell r="B1301">
            <v>2182</v>
          </cell>
          <cell r="C1301" t="str">
            <v>BAZIC Premium Red Color 2-Pocket Portfolio (25/Box)</v>
          </cell>
          <cell r="D1301" t="str">
            <v>FOLDERS &amp; PORTFOLIOS</v>
          </cell>
          <cell r="E1301" t="str">
            <v>VIETNAM</v>
          </cell>
          <cell r="F1301">
            <v>982</v>
          </cell>
          <cell r="G1301" t="str">
            <v>=HYPERLINK("http://www.bangkit.com/images/2182.jpg","CLICK HERE")</v>
          </cell>
          <cell r="H1301">
            <v>16.989999999999998</v>
          </cell>
          <cell r="I1301">
            <v>15.29</v>
          </cell>
          <cell r="J1301">
            <v>9.75</v>
          </cell>
          <cell r="K1301">
            <v>7.5</v>
          </cell>
          <cell r="L1301">
            <v>5.9</v>
          </cell>
          <cell r="M1301">
            <v>4.9000000000000004</v>
          </cell>
          <cell r="N1301">
            <v>3.9</v>
          </cell>
          <cell r="O1301" t="str">
            <v>CS-5-1</v>
          </cell>
          <cell r="P1301">
            <v>84</v>
          </cell>
          <cell r="Q1301">
            <v>5</v>
          </cell>
          <cell r="R1301">
            <v>12.25</v>
          </cell>
          <cell r="S1301">
            <v>11</v>
          </cell>
          <cell r="T1301">
            <v>10.5</v>
          </cell>
          <cell r="U1301" t="str">
            <v>0.818790</v>
          </cell>
          <cell r="V1301">
            <v>11.78</v>
          </cell>
          <cell r="W1301" t="str">
            <v>20764608021822</v>
          </cell>
        </row>
        <row r="1302">
          <cell r="B1302">
            <v>2183</v>
          </cell>
          <cell r="C1302" t="str">
            <v>BAZIC Premium Blue Color 2-Pocket Portfolio (25/Box)</v>
          </cell>
          <cell r="D1302" t="str">
            <v>FOLDERS &amp; PORTFOLIOS</v>
          </cell>
          <cell r="E1302" t="str">
            <v>VIETNAM</v>
          </cell>
          <cell r="F1302">
            <v>1269</v>
          </cell>
          <cell r="G1302" t="str">
            <v>=HYPERLINK("http://www.bangkit.com/images/2183.jpg","CLICK HERE")</v>
          </cell>
          <cell r="H1302">
            <v>16.989999999999998</v>
          </cell>
          <cell r="I1302">
            <v>15.29</v>
          </cell>
          <cell r="J1302">
            <v>9.75</v>
          </cell>
          <cell r="K1302">
            <v>7.5</v>
          </cell>
          <cell r="L1302">
            <v>5.9</v>
          </cell>
          <cell r="M1302">
            <v>4.9000000000000004</v>
          </cell>
          <cell r="N1302">
            <v>3.9</v>
          </cell>
          <cell r="O1302" t="str">
            <v>CS-5-1</v>
          </cell>
          <cell r="P1302">
            <v>84</v>
          </cell>
          <cell r="Q1302">
            <v>5</v>
          </cell>
          <cell r="R1302">
            <v>12.5</v>
          </cell>
          <cell r="S1302">
            <v>11</v>
          </cell>
          <cell r="T1302">
            <v>10.5</v>
          </cell>
          <cell r="U1302" t="str">
            <v>0.835500</v>
          </cell>
          <cell r="V1302">
            <v>11.68</v>
          </cell>
          <cell r="W1302" t="str">
            <v>20764608021839</v>
          </cell>
        </row>
        <row r="1303">
          <cell r="B1303">
            <v>2184</v>
          </cell>
          <cell r="C1303" t="str">
            <v>BAZIC Premium Green Color 2-Pocket Portfolio (25/Box)</v>
          </cell>
          <cell r="D1303" t="str">
            <v>FOLDERS &amp; PORTFOLIOS</v>
          </cell>
          <cell r="E1303" t="str">
            <v>VIETNAM</v>
          </cell>
          <cell r="F1303">
            <v>1063</v>
          </cell>
          <cell r="G1303" t="str">
            <v>=HYPERLINK("http://www.bangkit.com/images/2184.jpg","CLICK HERE")</v>
          </cell>
          <cell r="H1303">
            <v>16.989999999999998</v>
          </cell>
          <cell r="I1303">
            <v>15.29</v>
          </cell>
          <cell r="J1303">
            <v>9.75</v>
          </cell>
          <cell r="K1303">
            <v>7.5</v>
          </cell>
          <cell r="L1303">
            <v>5.9</v>
          </cell>
          <cell r="M1303">
            <v>4.9000000000000004</v>
          </cell>
          <cell r="N1303">
            <v>3.9</v>
          </cell>
          <cell r="O1303" t="str">
            <v>CS-5-1</v>
          </cell>
          <cell r="P1303">
            <v>84</v>
          </cell>
          <cell r="Q1303">
            <v>5</v>
          </cell>
          <cell r="R1303">
            <v>12.5</v>
          </cell>
          <cell r="S1303">
            <v>11</v>
          </cell>
          <cell r="T1303">
            <v>10.5</v>
          </cell>
          <cell r="U1303" t="str">
            <v>0.835500</v>
          </cell>
          <cell r="V1303">
            <v>11.72</v>
          </cell>
          <cell r="W1303" t="str">
            <v>20764608021846</v>
          </cell>
        </row>
        <row r="1304">
          <cell r="B1304">
            <v>2185</v>
          </cell>
          <cell r="C1304" t="str">
            <v>BAZIC Premium Light Blue Color 2-Pocket Portfolio (25/Box)</v>
          </cell>
          <cell r="D1304" t="str">
            <v>FOLDERS &amp; PORTFOLIOS</v>
          </cell>
          <cell r="E1304" t="str">
            <v>VIETNAM</v>
          </cell>
          <cell r="F1304">
            <v>1007</v>
          </cell>
          <cell r="G1304" t="str">
            <v>=HYPERLINK("http://www.bangkit.com/images/2185.jpg","CLICK HERE")</v>
          </cell>
          <cell r="H1304">
            <v>16.989999999999998</v>
          </cell>
          <cell r="I1304">
            <v>15.29</v>
          </cell>
          <cell r="J1304">
            <v>9.75</v>
          </cell>
          <cell r="K1304">
            <v>7.5</v>
          </cell>
          <cell r="L1304">
            <v>5.9</v>
          </cell>
          <cell r="M1304">
            <v>4.9000000000000004</v>
          </cell>
          <cell r="N1304">
            <v>3.9</v>
          </cell>
          <cell r="O1304" t="str">
            <v>CS-5-1</v>
          </cell>
          <cell r="P1304">
            <v>84</v>
          </cell>
          <cell r="Q1304">
            <v>5</v>
          </cell>
          <cell r="R1304">
            <v>12.5</v>
          </cell>
          <cell r="S1304">
            <v>11</v>
          </cell>
          <cell r="T1304">
            <v>10.25</v>
          </cell>
          <cell r="U1304" t="str">
            <v>0.815610</v>
          </cell>
          <cell r="V1304">
            <v>11.72</v>
          </cell>
          <cell r="W1304" t="str">
            <v>20764608021853</v>
          </cell>
        </row>
        <row r="1305">
          <cell r="B1305">
            <v>2195</v>
          </cell>
          <cell r="C1305" t="str">
            <v>BAZIC 14" x 14" CUBIX Magnetic Dry Erase Tile</v>
          </cell>
          <cell r="D1305" t="str">
            <v>DISCONTINUE</v>
          </cell>
          <cell r="E1305" t="str">
            <v>CHINA</v>
          </cell>
          <cell r="F1305">
            <v>0</v>
          </cell>
          <cell r="G1305" t="str">
            <v>=HYPERLINK("http://www.bangkit.com/images/2195.jpg","CLICK HERE")</v>
          </cell>
          <cell r="H1305">
            <v>39.99</v>
          </cell>
          <cell r="I1305">
            <v>33.99</v>
          </cell>
          <cell r="J1305">
            <v>26</v>
          </cell>
          <cell r="K1305">
            <v>20</v>
          </cell>
          <cell r="L1305">
            <v>16</v>
          </cell>
          <cell r="M1305">
            <v>13</v>
          </cell>
          <cell r="N1305">
            <v>10</v>
          </cell>
          <cell r="O1305" t="str">
            <v>CS-3-1</v>
          </cell>
          <cell r="P1305">
            <v>36</v>
          </cell>
          <cell r="Q1305">
            <v>3</v>
          </cell>
          <cell r="R1305">
            <v>18.5</v>
          </cell>
          <cell r="S1305">
            <v>18.5</v>
          </cell>
          <cell r="T1305">
            <v>10</v>
          </cell>
          <cell r="U1305" t="str">
            <v>1.980610</v>
          </cell>
          <cell r="V1305">
            <v>23.34</v>
          </cell>
          <cell r="W1305" t="str">
            <v>20764608021952</v>
          </cell>
        </row>
        <row r="1306">
          <cell r="B1306">
            <v>2196</v>
          </cell>
          <cell r="C1306" t="str">
            <v>BAZIC 16"X18"X15" Black Folding Cart on Wheels w/Lid Cover</v>
          </cell>
          <cell r="D1306" t="str">
            <v>ORGANIZER</v>
          </cell>
          <cell r="E1306" t="str">
            <v>CHINA</v>
          </cell>
          <cell r="F1306">
            <v>1151</v>
          </cell>
          <cell r="G1306" t="str">
            <v>=HYPERLINK("http://www.bangkit.com/images/2196.jpg","CLICK HERE")</v>
          </cell>
          <cell r="H1306">
            <v>57.99</v>
          </cell>
          <cell r="I1306">
            <v>52.19</v>
          </cell>
          <cell r="J1306">
            <v>37.049999999999997</v>
          </cell>
          <cell r="K1306">
            <v>28.5</v>
          </cell>
          <cell r="L1306">
            <v>22.9</v>
          </cell>
          <cell r="M1306">
            <v>19</v>
          </cell>
          <cell r="N1306">
            <v>15</v>
          </cell>
          <cell r="O1306" t="str">
            <v>CS-3-1</v>
          </cell>
          <cell r="P1306">
            <v>36</v>
          </cell>
          <cell r="Q1306">
            <v>3</v>
          </cell>
          <cell r="R1306">
            <v>18.5</v>
          </cell>
          <cell r="S1306">
            <v>18.25</v>
          </cell>
          <cell r="T1306">
            <v>11.25</v>
          </cell>
          <cell r="U1306" t="str">
            <v>2.198080</v>
          </cell>
          <cell r="V1306">
            <v>25.9</v>
          </cell>
          <cell r="W1306" t="str">
            <v>20764608021969</v>
          </cell>
        </row>
        <row r="1307">
          <cell r="B1307">
            <v>2197</v>
          </cell>
          <cell r="C1307" t="str">
            <v>BAZIC 16"X18"X15" Blue Folding Cart on Wheels w/Lid Cover</v>
          </cell>
          <cell r="D1307" t="str">
            <v>ORGANIZER</v>
          </cell>
          <cell r="E1307" t="str">
            <v>CHINA</v>
          </cell>
          <cell r="F1307">
            <v>742</v>
          </cell>
          <cell r="G1307" t="str">
            <v>=HYPERLINK("http://www.bangkit.com/images/2197.jpg","CLICK HERE")</v>
          </cell>
          <cell r="H1307">
            <v>57.99</v>
          </cell>
          <cell r="I1307">
            <v>52.19</v>
          </cell>
          <cell r="J1307">
            <v>37.049999999999997</v>
          </cell>
          <cell r="K1307">
            <v>28.5</v>
          </cell>
          <cell r="L1307">
            <v>22.9</v>
          </cell>
          <cell r="M1307">
            <v>19</v>
          </cell>
          <cell r="N1307">
            <v>15</v>
          </cell>
          <cell r="O1307" t="str">
            <v>CS-3-1</v>
          </cell>
          <cell r="P1307">
            <v>36</v>
          </cell>
          <cell r="Q1307">
            <v>3</v>
          </cell>
          <cell r="R1307">
            <v>18.5</v>
          </cell>
          <cell r="S1307">
            <v>18.5</v>
          </cell>
          <cell r="T1307">
            <v>11.5</v>
          </cell>
          <cell r="U1307" t="str">
            <v>2.277710</v>
          </cell>
          <cell r="V1307">
            <v>25.66</v>
          </cell>
          <cell r="W1307" t="str">
            <v>20764608021976</v>
          </cell>
        </row>
        <row r="1308">
          <cell r="B1308">
            <v>2198</v>
          </cell>
          <cell r="C1308" t="str">
            <v>BAZIC 16"X18"X15" Yellow Folding Cart on Wheels w/Lid Cover</v>
          </cell>
          <cell r="D1308" t="str">
            <v>ORGANIZER</v>
          </cell>
          <cell r="E1308" t="str">
            <v>CHINA</v>
          </cell>
          <cell r="F1308">
            <v>1009</v>
          </cell>
          <cell r="G1308" t="str">
            <v>=HYPERLINK("http://www.bangkit.com/images/2198.jpg","CLICK HERE")</v>
          </cell>
          <cell r="H1308">
            <v>57.99</v>
          </cell>
          <cell r="I1308">
            <v>52.19</v>
          </cell>
          <cell r="J1308">
            <v>37.049999999999997</v>
          </cell>
          <cell r="K1308">
            <v>28.5</v>
          </cell>
          <cell r="L1308">
            <v>22.9</v>
          </cell>
          <cell r="M1308">
            <v>19</v>
          </cell>
          <cell r="N1308">
            <v>15</v>
          </cell>
          <cell r="O1308" t="str">
            <v>CS-3-1</v>
          </cell>
          <cell r="P1308">
            <v>36</v>
          </cell>
          <cell r="Q1308">
            <v>3</v>
          </cell>
          <cell r="R1308">
            <v>18.5</v>
          </cell>
          <cell r="S1308">
            <v>18.25</v>
          </cell>
          <cell r="T1308">
            <v>11</v>
          </cell>
          <cell r="U1308" t="str">
            <v>2.149230</v>
          </cell>
          <cell r="V1308">
            <v>26.3</v>
          </cell>
          <cell r="W1308" t="str">
            <v>20764608021983</v>
          </cell>
        </row>
        <row r="1309">
          <cell r="B1309">
            <v>2199</v>
          </cell>
          <cell r="C1309" t="str">
            <v>BAZIC 16"X18"X15" Red Folding Cart on Wheels w/Lid Cover</v>
          </cell>
          <cell r="D1309" t="str">
            <v>ORGANIZER</v>
          </cell>
          <cell r="E1309" t="str">
            <v>CHINA</v>
          </cell>
          <cell r="F1309">
            <v>740</v>
          </cell>
          <cell r="G1309" t="str">
            <v>=HYPERLINK("http://www.bangkit.com/images/2199.jpg","CLICK HERE")</v>
          </cell>
          <cell r="H1309">
            <v>57.99</v>
          </cell>
          <cell r="I1309">
            <v>52.19</v>
          </cell>
          <cell r="J1309">
            <v>37.049999999999997</v>
          </cell>
          <cell r="K1309">
            <v>28.5</v>
          </cell>
          <cell r="L1309">
            <v>22.9</v>
          </cell>
          <cell r="M1309">
            <v>19</v>
          </cell>
          <cell r="N1309">
            <v>15</v>
          </cell>
          <cell r="O1309" t="str">
            <v>CS-3-1</v>
          </cell>
          <cell r="P1309">
            <v>36</v>
          </cell>
          <cell r="Q1309">
            <v>3</v>
          </cell>
          <cell r="R1309">
            <v>18.5</v>
          </cell>
          <cell r="S1309">
            <v>18.5</v>
          </cell>
          <cell r="T1309">
            <v>11.25</v>
          </cell>
          <cell r="U1309" t="str">
            <v>2.228190</v>
          </cell>
          <cell r="V1309">
            <v>25.78</v>
          </cell>
          <cell r="W1309" t="str">
            <v>20764608021990</v>
          </cell>
        </row>
        <row r="1310">
          <cell r="B1310">
            <v>2236</v>
          </cell>
          <cell r="C1310" t="str">
            <v>BAZIC Pink Eraser Top (144/Box)</v>
          </cell>
          <cell r="D1310" t="str">
            <v>ERASERS</v>
          </cell>
          <cell r="E1310" t="str">
            <v>CHINA</v>
          </cell>
          <cell r="F1310">
            <v>8698</v>
          </cell>
          <cell r="G1310" t="str">
            <v>=HYPERLINK("http://www.bangkit.com/images/2236.jpg","CLICK HERE")</v>
          </cell>
          <cell r="H1310">
            <v>4.99</v>
          </cell>
          <cell r="I1310">
            <v>4.49</v>
          </cell>
          <cell r="J1310">
            <v>3</v>
          </cell>
          <cell r="K1310">
            <v>2.2999999999999998</v>
          </cell>
          <cell r="L1310">
            <v>1.9</v>
          </cell>
          <cell r="M1310">
            <v>1.5</v>
          </cell>
          <cell r="N1310">
            <v>1.2</v>
          </cell>
          <cell r="O1310" t="str">
            <v>CS-24-1</v>
          </cell>
          <cell r="P1310">
            <v>100</v>
          </cell>
          <cell r="Q1310">
            <v>24</v>
          </cell>
          <cell r="R1310">
            <v>11.75</v>
          </cell>
          <cell r="S1310">
            <v>8.25</v>
          </cell>
          <cell r="T1310">
            <v>8</v>
          </cell>
          <cell r="U1310" t="str">
            <v>0.448790</v>
          </cell>
          <cell r="V1310">
            <v>16.28</v>
          </cell>
          <cell r="W1310" t="str">
            <v>20764608022362</v>
          </cell>
        </row>
        <row r="1311">
          <cell r="B1311">
            <v>22999</v>
          </cell>
          <cell r="C1311" t="str">
            <v>OFFER ITEM #57493</v>
          </cell>
          <cell r="D1311" t="str">
            <v>DISCONTINUE</v>
          </cell>
          <cell r="E1311" t="str">
            <v>USA</v>
          </cell>
          <cell r="F1311">
            <v>0</v>
          </cell>
          <cell r="G1311" t="str">
            <v>=HYPERLINK("http://www.bangkit.com/images/22999.jpg","CLICK HERE")</v>
          </cell>
          <cell r="H1311">
            <v>1.99</v>
          </cell>
          <cell r="I1311">
            <v>1.79</v>
          </cell>
          <cell r="J1311">
            <v>1.45</v>
          </cell>
          <cell r="K1311">
            <v>1.1000000000000001</v>
          </cell>
          <cell r="L1311">
            <v>0.85</v>
          </cell>
          <cell r="M1311">
            <v>0.69</v>
          </cell>
          <cell r="N1311">
            <v>0.59</v>
          </cell>
          <cell r="O1311" t="str">
            <v>CS-72-1</v>
          </cell>
          <cell r="P1311">
            <v>60</v>
          </cell>
          <cell r="Q1311">
            <v>72</v>
          </cell>
          <cell r="R1311">
            <v>16</v>
          </cell>
          <cell r="S1311">
            <v>11</v>
          </cell>
          <cell r="T1311">
            <v>9.5</v>
          </cell>
          <cell r="U1311" t="str">
            <v>0.967590</v>
          </cell>
          <cell r="V1311">
            <v>23.5</v>
          </cell>
          <cell r="W1311" t="str">
            <v>20805219888784</v>
          </cell>
        </row>
        <row r="1312">
          <cell r="B1312">
            <v>23000</v>
          </cell>
          <cell r="C1312" t="str">
            <v>TYPE ITEM #22574</v>
          </cell>
          <cell r="D1312" t="str">
            <v>DISCONTINUE</v>
          </cell>
          <cell r="E1312" t="str">
            <v>USA</v>
          </cell>
          <cell r="F1312">
            <v>0</v>
          </cell>
          <cell r="G1312" t="str">
            <v>=HYPERLINK("http://www.bangkit.com/images/23000.jpg","CLICK HERE")</v>
          </cell>
          <cell r="H1312">
            <v>1.99</v>
          </cell>
          <cell r="I1312">
            <v>1.79</v>
          </cell>
          <cell r="J1312">
            <v>1.45</v>
          </cell>
          <cell r="K1312">
            <v>1.1000000000000001</v>
          </cell>
          <cell r="L1312">
            <v>0.85</v>
          </cell>
          <cell r="M1312">
            <v>0.69</v>
          </cell>
          <cell r="N1312">
            <v>0.59</v>
          </cell>
          <cell r="O1312" t="str">
            <v>CS-72-1</v>
          </cell>
          <cell r="P1312">
            <v>70</v>
          </cell>
          <cell r="Q1312">
            <v>72</v>
          </cell>
          <cell r="R1312">
            <v>16</v>
          </cell>
          <cell r="S1312">
            <v>11</v>
          </cell>
          <cell r="T1312">
            <v>9.5</v>
          </cell>
          <cell r="U1312" t="str">
            <v>0.967590</v>
          </cell>
          <cell r="V1312">
            <v>24</v>
          </cell>
          <cell r="W1312" t="str">
            <v>123</v>
          </cell>
        </row>
        <row r="1313">
          <cell r="B1313">
            <v>23001</v>
          </cell>
          <cell r="C1313" t="str">
            <v>TYPE ITEM #59966</v>
          </cell>
          <cell r="D1313" t="str">
            <v>DISCONTINUE</v>
          </cell>
          <cell r="E1313" t="str">
            <v>USA</v>
          </cell>
          <cell r="F1313">
            <v>0</v>
          </cell>
          <cell r="G1313" t="str">
            <v>=HYPERLINK("http://www.bangkit.com/images/23001.jpg","CLICK HERE")</v>
          </cell>
          <cell r="H1313">
            <v>1.99</v>
          </cell>
          <cell r="I1313">
            <v>1.79</v>
          </cell>
          <cell r="J1313">
            <v>1.45</v>
          </cell>
          <cell r="K1313">
            <v>1.1000000000000001</v>
          </cell>
          <cell r="L1313">
            <v>0.85</v>
          </cell>
          <cell r="M1313">
            <v>0.69</v>
          </cell>
          <cell r="N1313">
            <v>0.59</v>
          </cell>
          <cell r="O1313" t="str">
            <v>CS-72-1</v>
          </cell>
          <cell r="P1313">
            <v>60</v>
          </cell>
          <cell r="Q1313">
            <v>72</v>
          </cell>
          <cell r="R1313">
            <v>16</v>
          </cell>
          <cell r="S1313">
            <v>11</v>
          </cell>
          <cell r="T1313">
            <v>9.5</v>
          </cell>
          <cell r="U1313" t="str">
            <v>0.967590</v>
          </cell>
          <cell r="V1313">
            <v>23.5</v>
          </cell>
          <cell r="W1313" t="str">
            <v>1234</v>
          </cell>
        </row>
        <row r="1314">
          <cell r="B1314">
            <v>23149</v>
          </cell>
          <cell r="C1314" t="str">
            <v>Sudoku II Puzzle Book</v>
          </cell>
          <cell r="D1314" t="str">
            <v>BOOKS - PUZZLE</v>
          </cell>
          <cell r="E1314" t="str">
            <v>USA</v>
          </cell>
          <cell r="F1314">
            <v>38</v>
          </cell>
          <cell r="G1314" t="str">
            <v>=HYPERLINK("http://www.bangkit.com/images/23149.jpg","CLICK HERE")</v>
          </cell>
          <cell r="H1314">
            <v>3.99</v>
          </cell>
          <cell r="I1314">
            <v>3.59</v>
          </cell>
          <cell r="J1314">
            <v>1.2</v>
          </cell>
          <cell r="K1314">
            <v>0.89</v>
          </cell>
          <cell r="L1314">
            <v>0.75</v>
          </cell>
          <cell r="M1314">
            <v>0.59</v>
          </cell>
          <cell r="N1314">
            <v>0.49</v>
          </cell>
          <cell r="O1314" t="str">
            <v>CS-48-1</v>
          </cell>
          <cell r="P1314">
            <v>100</v>
          </cell>
          <cell r="Q1314">
            <v>48</v>
          </cell>
          <cell r="R1314">
            <v>16</v>
          </cell>
          <cell r="S1314">
            <v>11</v>
          </cell>
          <cell r="T1314">
            <v>6</v>
          </cell>
          <cell r="U1314" t="str">
            <v>0.611110</v>
          </cell>
          <cell r="V1314">
            <v>11.86</v>
          </cell>
          <cell r="W1314" t="str">
            <v>20810056723143</v>
          </cell>
        </row>
        <row r="1315">
          <cell r="B1315">
            <v>23156</v>
          </cell>
          <cell r="C1315" t="str">
            <v>Find A Word Puzzles Books</v>
          </cell>
          <cell r="D1315" t="str">
            <v>BOOKS - PUZZLE</v>
          </cell>
          <cell r="E1315" t="str">
            <v>USA</v>
          </cell>
          <cell r="F1315">
            <v>1850</v>
          </cell>
          <cell r="G1315" t="str">
            <v>=HYPERLINK("http://www.bangkit.com/images/23156.jpg","CLICK HERE")</v>
          </cell>
          <cell r="H1315">
            <v>3.99</v>
          </cell>
          <cell r="I1315">
            <v>3.59</v>
          </cell>
          <cell r="J1315">
            <v>1.2</v>
          </cell>
          <cell r="K1315">
            <v>0.89</v>
          </cell>
          <cell r="L1315">
            <v>0.75</v>
          </cell>
          <cell r="M1315">
            <v>0.59</v>
          </cell>
          <cell r="N1315">
            <v>0.49</v>
          </cell>
          <cell r="O1315" t="str">
            <v>CS-48-1</v>
          </cell>
          <cell r="P1315">
            <v>100</v>
          </cell>
          <cell r="Q1315">
            <v>48</v>
          </cell>
          <cell r="R1315">
            <v>16</v>
          </cell>
          <cell r="S1315">
            <v>11</v>
          </cell>
          <cell r="T1315">
            <v>5</v>
          </cell>
          <cell r="U1315" t="str">
            <v>0.509260</v>
          </cell>
          <cell r="V1315">
            <v>11.88</v>
          </cell>
          <cell r="W1315" t="str">
            <v>20810056723150</v>
          </cell>
        </row>
        <row r="1316">
          <cell r="B1316">
            <v>23170</v>
          </cell>
          <cell r="C1316" t="str">
            <v>Spanish Find A Word Puzzle V</v>
          </cell>
          <cell r="D1316" t="str">
            <v>BOOKS - PUZZLE</v>
          </cell>
          <cell r="E1316" t="str">
            <v>USA</v>
          </cell>
          <cell r="F1316">
            <v>44</v>
          </cell>
          <cell r="G1316" t="str">
            <v>=HYPERLINK("http://www.bangkit.com/images/23170.jpg","CLICK HERE")</v>
          </cell>
          <cell r="H1316">
            <v>3.99</v>
          </cell>
          <cell r="I1316">
            <v>3.59</v>
          </cell>
          <cell r="J1316">
            <v>1.2</v>
          </cell>
          <cell r="K1316">
            <v>0.89</v>
          </cell>
          <cell r="L1316">
            <v>0.75</v>
          </cell>
          <cell r="M1316">
            <v>0.59</v>
          </cell>
          <cell r="N1316">
            <v>0.49</v>
          </cell>
          <cell r="O1316" t="str">
            <v>CS-48-1</v>
          </cell>
          <cell r="P1316">
            <v>100</v>
          </cell>
          <cell r="Q1316">
            <v>48</v>
          </cell>
          <cell r="R1316">
            <v>15.75</v>
          </cell>
          <cell r="S1316">
            <v>11.25</v>
          </cell>
          <cell r="T1316">
            <v>5</v>
          </cell>
          <cell r="U1316" t="str">
            <v>0.512700</v>
          </cell>
          <cell r="V1316">
            <v>11.92</v>
          </cell>
          <cell r="W1316" t="str">
            <v>20810056723174</v>
          </cell>
        </row>
        <row r="1317">
          <cell r="B1317">
            <v>23187</v>
          </cell>
          <cell r="C1317" t="str">
            <v>Spanish Find A Word Puzzle VI</v>
          </cell>
          <cell r="D1317" t="str">
            <v>BOOKS - PUZZLE</v>
          </cell>
          <cell r="E1317" t="str">
            <v>USA</v>
          </cell>
          <cell r="F1317">
            <v>4116</v>
          </cell>
          <cell r="G1317" t="str">
            <v>=HYPERLINK("http://www.bangkit.com/images/23187.jpg","CLICK HERE")</v>
          </cell>
          <cell r="H1317">
            <v>3.99</v>
          </cell>
          <cell r="I1317">
            <v>3.59</v>
          </cell>
          <cell r="J1317">
            <v>1.2</v>
          </cell>
          <cell r="K1317">
            <v>0.89</v>
          </cell>
          <cell r="L1317">
            <v>0.75</v>
          </cell>
          <cell r="M1317">
            <v>0.59</v>
          </cell>
          <cell r="N1317">
            <v>0.49</v>
          </cell>
          <cell r="O1317" t="str">
            <v>CS-48-1</v>
          </cell>
          <cell r="P1317">
            <v>100</v>
          </cell>
          <cell r="Q1317">
            <v>48</v>
          </cell>
          <cell r="R1317">
            <v>15.75</v>
          </cell>
          <cell r="S1317">
            <v>11.25</v>
          </cell>
          <cell r="T1317">
            <v>5</v>
          </cell>
          <cell r="U1317" t="str">
            <v>0.512700</v>
          </cell>
          <cell r="V1317">
            <v>11.76</v>
          </cell>
          <cell r="W1317" t="str">
            <v>20810056723181</v>
          </cell>
        </row>
        <row r="1318">
          <cell r="B1318">
            <v>2401</v>
          </cell>
          <cell r="C1318" t="str">
            <v>BAZIC Jumbo Color Chalk (15/Bucket)</v>
          </cell>
          <cell r="D1318" t="str">
            <v>CHALK</v>
          </cell>
          <cell r="E1318" t="str">
            <v>CHINA</v>
          </cell>
          <cell r="F1318">
            <v>19003</v>
          </cell>
          <cell r="G1318" t="str">
            <v>=HYPERLINK("http://www.bangkit.com/images/2401.jpg","CLICK HERE")</v>
          </cell>
          <cell r="H1318">
            <v>4.99</v>
          </cell>
          <cell r="I1318">
            <v>4.49</v>
          </cell>
          <cell r="J1318">
            <v>1.95</v>
          </cell>
          <cell r="K1318">
            <v>1.5</v>
          </cell>
          <cell r="L1318">
            <v>1.3</v>
          </cell>
          <cell r="M1318">
            <v>1</v>
          </cell>
          <cell r="N1318">
            <v>0.8</v>
          </cell>
          <cell r="O1318" t="str">
            <v>CS-24-1</v>
          </cell>
          <cell r="P1318">
            <v>50</v>
          </cell>
          <cell r="Q1318">
            <v>24</v>
          </cell>
          <cell r="R1318">
            <v>18.75</v>
          </cell>
          <cell r="S1318">
            <v>13.75</v>
          </cell>
          <cell r="T1318">
            <v>10</v>
          </cell>
          <cell r="U1318" t="str">
            <v>1.491970</v>
          </cell>
          <cell r="V1318">
            <v>25.9</v>
          </cell>
          <cell r="W1318" t="str">
            <v>20764608024014</v>
          </cell>
        </row>
        <row r="1319">
          <cell r="B1319">
            <v>2405</v>
          </cell>
          <cell r="C1319" t="str">
            <v>BAZIC Dustless White Chalk (24/Box)</v>
          </cell>
          <cell r="D1319" t="str">
            <v>CHALK</v>
          </cell>
          <cell r="E1319" t="str">
            <v>CHINA</v>
          </cell>
          <cell r="F1319">
            <v>12486</v>
          </cell>
          <cell r="G1319" t="str">
            <v>=HYPERLINK("http://www.bangkit.com/images/2405.jpg","CLICK HERE")</v>
          </cell>
          <cell r="H1319">
            <v>1.99</v>
          </cell>
          <cell r="I1319">
            <v>1.79</v>
          </cell>
          <cell r="J1319">
            <v>1.2</v>
          </cell>
          <cell r="K1319">
            <v>0.89</v>
          </cell>
          <cell r="L1319">
            <v>0.75</v>
          </cell>
          <cell r="M1319">
            <v>0.59</v>
          </cell>
          <cell r="N1319">
            <v>0.49</v>
          </cell>
          <cell r="O1319" t="str">
            <v>CS-24-1</v>
          </cell>
          <cell r="P1319">
            <v>150</v>
          </cell>
          <cell r="Q1319">
            <v>24</v>
          </cell>
          <cell r="R1319">
            <v>9.75</v>
          </cell>
          <cell r="S1319">
            <v>7</v>
          </cell>
          <cell r="T1319">
            <v>5.75</v>
          </cell>
          <cell r="U1319" t="str">
            <v>0.227110</v>
          </cell>
          <cell r="V1319">
            <v>14.9</v>
          </cell>
          <cell r="W1319" t="str">
            <v>20764608024052</v>
          </cell>
        </row>
        <row r="1320">
          <cell r="B1320">
            <v>2406</v>
          </cell>
          <cell r="C1320" t="str">
            <v>BAZIC Dustless Assorted Color Chalk (24/Box)</v>
          </cell>
          <cell r="D1320" t="str">
            <v>CHALK</v>
          </cell>
          <cell r="E1320" t="str">
            <v>CHINA</v>
          </cell>
          <cell r="F1320">
            <v>23226</v>
          </cell>
          <cell r="G1320" t="str">
            <v>=HYPERLINK("http://www.bangkit.com/images/2406.jpg","CLICK HERE")</v>
          </cell>
          <cell r="H1320">
            <v>2.99</v>
          </cell>
          <cell r="I1320">
            <v>2.69</v>
          </cell>
          <cell r="J1320">
            <v>1.3</v>
          </cell>
          <cell r="K1320">
            <v>0.99</v>
          </cell>
          <cell r="L1320">
            <v>0.79</v>
          </cell>
          <cell r="M1320">
            <v>0.65</v>
          </cell>
          <cell r="N1320">
            <v>0.55000000000000004</v>
          </cell>
          <cell r="O1320" t="str">
            <v>CS-24-1</v>
          </cell>
          <cell r="P1320">
            <v>150</v>
          </cell>
          <cell r="Q1320">
            <v>24</v>
          </cell>
          <cell r="R1320">
            <v>10</v>
          </cell>
          <cell r="S1320">
            <v>7.25</v>
          </cell>
          <cell r="T1320">
            <v>6</v>
          </cell>
          <cell r="U1320" t="str">
            <v>0.251740</v>
          </cell>
          <cell r="V1320">
            <v>14.9</v>
          </cell>
          <cell r="W1320" t="str">
            <v>20764608024069</v>
          </cell>
        </row>
        <row r="1321">
          <cell r="B1321">
            <v>2409</v>
          </cell>
          <cell r="C1321" t="str">
            <v>BAZIC 4 Jumbo Sidewalk Chalks &amp; 1 Chalk Holder</v>
          </cell>
          <cell r="D1321" t="str">
            <v>CHALK</v>
          </cell>
          <cell r="E1321" t="str">
            <v>CHINA</v>
          </cell>
          <cell r="F1321">
            <v>916</v>
          </cell>
          <cell r="G1321" t="str">
            <v>=HYPERLINK("http://www.bangkit.com/images/2409.jpg","CLICK HERE")</v>
          </cell>
          <cell r="H1321">
            <v>2.99</v>
          </cell>
          <cell r="I1321">
            <v>2.69</v>
          </cell>
          <cell r="J1321">
            <v>1.7</v>
          </cell>
          <cell r="K1321">
            <v>1.3</v>
          </cell>
          <cell r="L1321">
            <v>0.85</v>
          </cell>
          <cell r="M1321">
            <v>0.69</v>
          </cell>
          <cell r="N1321">
            <v>0.59</v>
          </cell>
          <cell r="O1321" t="str">
            <v>CS-24-1</v>
          </cell>
          <cell r="P1321">
            <v>143</v>
          </cell>
          <cell r="Q1321">
            <v>24</v>
          </cell>
          <cell r="R1321">
            <v>14</v>
          </cell>
          <cell r="S1321">
            <v>11.5</v>
          </cell>
          <cell r="T1321">
            <v>5</v>
          </cell>
          <cell r="U1321" t="str">
            <v>0.465860</v>
          </cell>
          <cell r="V1321">
            <v>9.84</v>
          </cell>
          <cell r="W1321" t="str">
            <v>20764608024090</v>
          </cell>
        </row>
        <row r="1322">
          <cell r="B1322">
            <v>2510</v>
          </cell>
          <cell r="C1322" t="str">
            <v>BAZIC 48 ct. Premium Crayons</v>
          </cell>
          <cell r="D1322" t="str">
            <v>CRAYONS</v>
          </cell>
          <cell r="E1322" t="str">
            <v>CHINA</v>
          </cell>
          <cell r="F1322">
            <v>44458</v>
          </cell>
          <cell r="G1322" t="str">
            <v>=HYPERLINK("http://www.bangkit.com/images/2510.jpg","CLICK HERE")</v>
          </cell>
          <cell r="H1322">
            <v>3.99</v>
          </cell>
          <cell r="I1322">
            <v>3.59</v>
          </cell>
          <cell r="J1322">
            <v>1.95</v>
          </cell>
          <cell r="K1322">
            <v>1.5</v>
          </cell>
          <cell r="L1322">
            <v>1.3</v>
          </cell>
          <cell r="M1322">
            <v>1</v>
          </cell>
          <cell r="N1322">
            <v>0.8</v>
          </cell>
          <cell r="O1322" t="str">
            <v>CS-24-1</v>
          </cell>
          <cell r="P1322">
            <v>95</v>
          </cell>
          <cell r="Q1322">
            <v>24</v>
          </cell>
          <cell r="R1322">
            <v>10</v>
          </cell>
          <cell r="S1322">
            <v>9.75</v>
          </cell>
          <cell r="T1322">
            <v>8.75</v>
          </cell>
          <cell r="U1322" t="str">
            <v>0.493710</v>
          </cell>
          <cell r="V1322">
            <v>15.28</v>
          </cell>
          <cell r="W1322" t="str">
            <v>20764608025103</v>
          </cell>
        </row>
        <row r="1323">
          <cell r="B1323">
            <v>2515</v>
          </cell>
          <cell r="C1323" t="str">
            <v>BAZIC 64 ct. Premium Crayons w/ Sharpener</v>
          </cell>
          <cell r="D1323" t="str">
            <v>CRAYONS</v>
          </cell>
          <cell r="E1323" t="str">
            <v>CHINA</v>
          </cell>
          <cell r="F1323">
            <v>18536</v>
          </cell>
          <cell r="G1323" t="str">
            <v>=HYPERLINK("http://www.bangkit.com/images/2515.jpg","CLICK HERE")</v>
          </cell>
          <cell r="H1323">
            <v>5.99</v>
          </cell>
          <cell r="I1323">
            <v>5.39</v>
          </cell>
          <cell r="J1323">
            <v>3</v>
          </cell>
          <cell r="K1323">
            <v>2.2999999999999998</v>
          </cell>
          <cell r="L1323">
            <v>1.9</v>
          </cell>
          <cell r="M1323">
            <v>1.5</v>
          </cell>
          <cell r="N1323">
            <v>1.2</v>
          </cell>
          <cell r="O1323" t="str">
            <v>CS-24-1</v>
          </cell>
          <cell r="P1323">
            <v>63</v>
          </cell>
          <cell r="Q1323">
            <v>24</v>
          </cell>
          <cell r="R1323">
            <v>22.5</v>
          </cell>
          <cell r="S1323">
            <v>9.75</v>
          </cell>
          <cell r="T1323">
            <v>5.75</v>
          </cell>
          <cell r="U1323" t="str">
            <v>0.729980</v>
          </cell>
          <cell r="V1323">
            <v>19.96</v>
          </cell>
          <cell r="W1323" t="str">
            <v>20764608025158</v>
          </cell>
        </row>
        <row r="1324">
          <cell r="B1324">
            <v>2521</v>
          </cell>
          <cell r="C1324" t="str">
            <v>BAZIC 64 ct. Premium Crayons in Plastic Storage Box w/ Sharpener</v>
          </cell>
          <cell r="D1324" t="str">
            <v>CRAYONS</v>
          </cell>
          <cell r="E1324" t="str">
            <v>CHINA</v>
          </cell>
          <cell r="F1324">
            <v>4547</v>
          </cell>
          <cell r="G1324" t="str">
            <v>=HYPERLINK("http://www.bangkit.com/images/2521.jpg","CLICK HERE")</v>
          </cell>
          <cell r="H1324">
            <v>6.99</v>
          </cell>
          <cell r="I1324">
            <v>6.29</v>
          </cell>
          <cell r="J1324">
            <v>3.8</v>
          </cell>
          <cell r="K1324">
            <v>2.9</v>
          </cell>
          <cell r="L1324">
            <v>2.2999999999999998</v>
          </cell>
          <cell r="M1324">
            <v>1.9</v>
          </cell>
          <cell r="N1324">
            <v>1.5</v>
          </cell>
          <cell r="O1324" t="str">
            <v>CS-12-1</v>
          </cell>
          <cell r="P1324">
            <v>120</v>
          </cell>
          <cell r="Q1324">
            <v>12</v>
          </cell>
          <cell r="R1324">
            <v>12.5</v>
          </cell>
          <cell r="S1324">
            <v>10.5</v>
          </cell>
          <cell r="T1324">
            <v>5.5</v>
          </cell>
          <cell r="U1324" t="str">
            <v>0.417750</v>
          </cell>
          <cell r="V1324">
            <v>10.7</v>
          </cell>
          <cell r="W1324" t="str">
            <v>20764608025219</v>
          </cell>
        </row>
        <row r="1325">
          <cell r="B1325">
            <v>2555</v>
          </cell>
          <cell r="C1325" t="str">
            <v>BAZIC 50 Colors Oil Pastels</v>
          </cell>
          <cell r="D1325" t="str">
            <v>CRAYONS</v>
          </cell>
          <cell r="E1325" t="str">
            <v>CHINA</v>
          </cell>
          <cell r="F1325">
            <v>2908</v>
          </cell>
          <cell r="G1325" t="str">
            <v>=HYPERLINK("http://www.bangkit.com/images/2555.jpg","CLICK HERE")</v>
          </cell>
          <cell r="H1325">
            <v>10.99</v>
          </cell>
          <cell r="I1325">
            <v>9.89</v>
          </cell>
          <cell r="J1325">
            <v>6.9</v>
          </cell>
          <cell r="K1325">
            <v>5.3</v>
          </cell>
          <cell r="L1325">
            <v>4.3</v>
          </cell>
          <cell r="M1325">
            <v>3.5</v>
          </cell>
          <cell r="N1325">
            <v>2.9</v>
          </cell>
          <cell r="O1325" t="str">
            <v>CS-12-1</v>
          </cell>
          <cell r="P1325">
            <v>133</v>
          </cell>
          <cell r="Q1325">
            <v>12</v>
          </cell>
          <cell r="R1325">
            <v>11.25</v>
          </cell>
          <cell r="S1325">
            <v>8.25</v>
          </cell>
          <cell r="T1325">
            <v>7</v>
          </cell>
          <cell r="U1325" t="str">
            <v>0.375980</v>
          </cell>
          <cell r="V1325">
            <v>11.44</v>
          </cell>
          <cell r="W1325" t="str">
            <v>20764608025554</v>
          </cell>
        </row>
        <row r="1326">
          <cell r="B1326">
            <v>2558</v>
          </cell>
          <cell r="C1326" t="str">
            <v>BAZIC 24 Color Jumbo Oil Pastels in Plastic Box</v>
          </cell>
          <cell r="D1326" t="str">
            <v>NEW ITEMS</v>
          </cell>
          <cell r="E1326" t="str">
            <v>CHINA</v>
          </cell>
          <cell r="F1326">
            <v>0</v>
          </cell>
          <cell r="G1326" t="str">
            <v>=HYPERLINK("http://www.bangkit.com/images/","CLICK HERE")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 t="str">
            <v>CS-12-1</v>
          </cell>
          <cell r="P1326">
            <v>180</v>
          </cell>
          <cell r="Q1326">
            <v>12</v>
          </cell>
          <cell r="R1326">
            <v>18.5</v>
          </cell>
          <cell r="S1326">
            <v>15.5</v>
          </cell>
          <cell r="T1326">
            <v>9</v>
          </cell>
          <cell r="U1326" t="str">
            <v>1.493490</v>
          </cell>
          <cell r="V1326">
            <v>11</v>
          </cell>
          <cell r="W1326" t="str">
            <v>20764608025585</v>
          </cell>
        </row>
        <row r="1327">
          <cell r="B1327">
            <v>2562</v>
          </cell>
          <cell r="C1327" t="str">
            <v>BAZIC 24 Color Silky Gel Crayons</v>
          </cell>
          <cell r="D1327" t="str">
            <v>CRAYONS</v>
          </cell>
          <cell r="E1327" t="str">
            <v>CHINA</v>
          </cell>
          <cell r="F1327">
            <v>1671</v>
          </cell>
          <cell r="G1327" t="str">
            <v>=HYPERLINK("http://www.bangkit.com/images/2562.jpg","CLICK HERE")</v>
          </cell>
          <cell r="H1327">
            <v>14.99</v>
          </cell>
          <cell r="I1327">
            <v>13.49</v>
          </cell>
          <cell r="J1327">
            <v>9.75</v>
          </cell>
          <cell r="K1327">
            <v>7.5</v>
          </cell>
          <cell r="L1327">
            <v>5.9</v>
          </cell>
          <cell r="M1327">
            <v>4.9000000000000004</v>
          </cell>
          <cell r="N1327">
            <v>3.9</v>
          </cell>
          <cell r="O1327" t="str">
            <v>CS-12-1</v>
          </cell>
          <cell r="P1327">
            <v>126</v>
          </cell>
          <cell r="Q1327">
            <v>12</v>
          </cell>
          <cell r="R1327">
            <v>16</v>
          </cell>
          <cell r="S1327">
            <v>8.25</v>
          </cell>
          <cell r="T1327">
            <v>7.75</v>
          </cell>
          <cell r="U1327" t="str">
            <v>0.592010</v>
          </cell>
          <cell r="V1327">
            <v>9.6</v>
          </cell>
          <cell r="W1327" t="str">
            <v>20764608025622</v>
          </cell>
        </row>
        <row r="1328">
          <cell r="B1328">
            <v>2598</v>
          </cell>
          <cell r="C1328" t="str">
            <v>BAZIC 8 Colors Crayon Classroom Pack (400 ct)</v>
          </cell>
          <cell r="D1328" t="str">
            <v>NEW ITEMS</v>
          </cell>
          <cell r="E1328" t="str">
            <v>CHINA</v>
          </cell>
          <cell r="F1328">
            <v>0</v>
          </cell>
          <cell r="G1328" t="str">
            <v>=HYPERLINK("http://www.bazicproducts.com/images/660.jpg","CLICK HERE")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 t="str">
            <v>CS-4-1</v>
          </cell>
          <cell r="P1328">
            <v>180</v>
          </cell>
          <cell r="Q1328">
            <v>4</v>
          </cell>
          <cell r="R1328">
            <v>0</v>
          </cell>
          <cell r="S1328">
            <v>0</v>
          </cell>
          <cell r="T1328">
            <v>0</v>
          </cell>
          <cell r="U1328" t="str">
            <v>0.000000</v>
          </cell>
          <cell r="V1328">
            <v>0</v>
          </cell>
          <cell r="W1328" t="str">
            <v>20088908660001</v>
          </cell>
        </row>
        <row r="1329">
          <cell r="B1329">
            <v>2599</v>
          </cell>
          <cell r="C1329" t="str">
            <v>BAZIC 8 Colors Washable Premium Jumbo Crayon Classroom Pack (200 ct)</v>
          </cell>
          <cell r="D1329" t="str">
            <v>NEW ITEMS</v>
          </cell>
          <cell r="E1329" t="str">
            <v>CHINA</v>
          </cell>
          <cell r="F1329">
            <v>0</v>
          </cell>
          <cell r="G1329" t="str">
            <v>=HYPERLINK("http://www.bazicproducts.com/images/680.jpg","CLICK HERE")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 t="str">
            <v>CS-4-1</v>
          </cell>
          <cell r="P1329">
            <v>50</v>
          </cell>
          <cell r="Q1329">
            <v>4</v>
          </cell>
          <cell r="R1329">
            <v>0</v>
          </cell>
          <cell r="S1329">
            <v>0</v>
          </cell>
          <cell r="T1329">
            <v>0</v>
          </cell>
          <cell r="U1329" t="str">
            <v>0.000000</v>
          </cell>
          <cell r="V1329">
            <v>0</v>
          </cell>
          <cell r="W1329" t="str">
            <v>20764608006805</v>
          </cell>
        </row>
        <row r="1330">
          <cell r="B1330">
            <v>2610</v>
          </cell>
          <cell r="C1330" t="str">
            <v>BAZIC Black Desk Organizer</v>
          </cell>
          <cell r="D1330" t="str">
            <v>NEW ITEMS</v>
          </cell>
          <cell r="E1330" t="str">
            <v>CHINA</v>
          </cell>
          <cell r="F1330">
            <v>0</v>
          </cell>
          <cell r="G1330" t="str">
            <v>=HYPERLINK("http://www.bazicproducts.com/images/6804.jpg","CLICK HERE")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 t="str">
            <v>CS-12-1</v>
          </cell>
          <cell r="P1330">
            <v>40</v>
          </cell>
          <cell r="Q1330">
            <v>12</v>
          </cell>
          <cell r="R1330">
            <v>0</v>
          </cell>
          <cell r="S1330">
            <v>0</v>
          </cell>
          <cell r="T1330">
            <v>0</v>
          </cell>
          <cell r="U1330" t="str">
            <v>0.000000</v>
          </cell>
          <cell r="V1330">
            <v>0</v>
          </cell>
          <cell r="W1330" t="str">
            <v>20764608068049</v>
          </cell>
        </row>
        <row r="1331">
          <cell r="B1331">
            <v>267</v>
          </cell>
          <cell r="C1331" t="str">
            <v>BAZIC Large 2" (51mm) Black Binder Clip (12/Box)</v>
          </cell>
          <cell r="D1331" t="str">
            <v>BINDER CLIPS</v>
          </cell>
          <cell r="E1331" t="str">
            <v>CHINA</v>
          </cell>
          <cell r="F1331">
            <v>1996</v>
          </cell>
          <cell r="G1331" t="str">
            <v>=HYPERLINK("http://www.bangkit.com/images/267.jpg","CLICK HERE")</v>
          </cell>
          <cell r="H1331">
            <v>4.99</v>
          </cell>
          <cell r="I1331">
            <v>4.49</v>
          </cell>
          <cell r="J1331">
            <v>3</v>
          </cell>
          <cell r="K1331">
            <v>2.2999999999999998</v>
          </cell>
          <cell r="L1331">
            <v>1.9</v>
          </cell>
          <cell r="M1331">
            <v>1.5</v>
          </cell>
          <cell r="N1331">
            <v>1.2</v>
          </cell>
          <cell r="O1331" t="str">
            <v>CS-12-1</v>
          </cell>
          <cell r="P1331">
            <v>100</v>
          </cell>
          <cell r="Q1331">
            <v>12</v>
          </cell>
          <cell r="R1331">
            <v>13.5</v>
          </cell>
          <cell r="S1331">
            <v>9.25</v>
          </cell>
          <cell r="T1331">
            <v>7</v>
          </cell>
          <cell r="U1331" t="str">
            <v>0.505860</v>
          </cell>
          <cell r="V1331">
            <v>8.9600000000000009</v>
          </cell>
          <cell r="W1331" t="str">
            <v>20764608002678</v>
          </cell>
        </row>
        <row r="1332">
          <cell r="B1332">
            <v>28283</v>
          </cell>
          <cell r="C1332" t="str">
            <v>OFFER ITEM# 4576236</v>
          </cell>
          <cell r="D1332" t="str">
            <v>DISCONTINUE</v>
          </cell>
          <cell r="E1332" t="str">
            <v>USA</v>
          </cell>
          <cell r="F1332">
            <v>0</v>
          </cell>
          <cell r="G1332" t="str">
            <v>=HYPERLINK("http://www.bangkit.com/images/28283.jpg","CLICK HERE")</v>
          </cell>
          <cell r="H1332">
            <v>4.99</v>
          </cell>
          <cell r="I1332">
            <v>3.99</v>
          </cell>
          <cell r="J1332">
            <v>1.45</v>
          </cell>
          <cell r="K1332">
            <v>1.1000000000000001</v>
          </cell>
          <cell r="L1332">
            <v>0.85</v>
          </cell>
          <cell r="M1332">
            <v>0.69</v>
          </cell>
          <cell r="N1332">
            <v>0.59</v>
          </cell>
          <cell r="O1332" t="str">
            <v>CS-24-1</v>
          </cell>
          <cell r="P1332">
            <v>60</v>
          </cell>
          <cell r="Q1332">
            <v>24</v>
          </cell>
          <cell r="R1332">
            <v>15.5</v>
          </cell>
          <cell r="S1332">
            <v>11.5</v>
          </cell>
          <cell r="T1332">
            <v>3.5</v>
          </cell>
          <cell r="U1332" t="str">
            <v>0.361040</v>
          </cell>
          <cell r="V1332">
            <v>8.3800000000000008</v>
          </cell>
          <cell r="W1332" t="str">
            <v>20805219423121</v>
          </cell>
        </row>
        <row r="1333">
          <cell r="B1333">
            <v>290</v>
          </cell>
          <cell r="C1333" t="str">
            <v>BAZIC Push Pin, Paper Clip, Binder Clip, Magnetic Button Combo Sets</v>
          </cell>
          <cell r="D1333" t="str">
            <v>CLIPS &amp; PINS</v>
          </cell>
          <cell r="E1333" t="str">
            <v>CHINA</v>
          </cell>
          <cell r="F1333">
            <v>5852</v>
          </cell>
          <cell r="G1333" t="str">
            <v>=HYPERLINK("http://www.bangkit.com/images/290.jpg","CLICK HERE")</v>
          </cell>
          <cell r="H1333">
            <v>8.99</v>
          </cell>
          <cell r="I1333">
            <v>8.09</v>
          </cell>
          <cell r="J1333">
            <v>5.85</v>
          </cell>
          <cell r="K1333">
            <v>4.5</v>
          </cell>
          <cell r="L1333">
            <v>3.5</v>
          </cell>
          <cell r="M1333">
            <v>2.9</v>
          </cell>
          <cell r="N1333">
            <v>2.5</v>
          </cell>
          <cell r="O1333" t="str">
            <v>CS-12-1</v>
          </cell>
          <cell r="P1333">
            <v>140</v>
          </cell>
          <cell r="Q1333">
            <v>12</v>
          </cell>
          <cell r="R1333">
            <v>10.25</v>
          </cell>
          <cell r="S1333">
            <v>9.5</v>
          </cell>
          <cell r="T1333">
            <v>7.75</v>
          </cell>
          <cell r="U1333" t="str">
            <v>0.436720</v>
          </cell>
          <cell r="V1333">
            <v>7.76</v>
          </cell>
          <cell r="W1333" t="str">
            <v>20764608002906</v>
          </cell>
        </row>
        <row r="1334">
          <cell r="B1334">
            <v>2901</v>
          </cell>
          <cell r="C1334" t="str">
            <v>BAZIC 17.5" X 5' Clear Self Adhesive Book Cover</v>
          </cell>
          <cell r="D1334" t="str">
            <v>BOOK COVERS</v>
          </cell>
          <cell r="E1334" t="str">
            <v>CHINA</v>
          </cell>
          <cell r="F1334">
            <v>33291</v>
          </cell>
          <cell r="G1334" t="str">
            <v>=HYPERLINK("http://www.bangkit.com/images/2901.jpg","CLICK HERE")</v>
          </cell>
          <cell r="H1334">
            <v>1.99</v>
          </cell>
          <cell r="I1334">
            <v>1.79</v>
          </cell>
          <cell r="J1334">
            <v>1.3</v>
          </cell>
          <cell r="K1334">
            <v>0.99</v>
          </cell>
          <cell r="L1334">
            <v>0.79</v>
          </cell>
          <cell r="M1334">
            <v>0.65</v>
          </cell>
          <cell r="N1334">
            <v>0.55000000000000004</v>
          </cell>
          <cell r="O1334" t="str">
            <v>CS-48-1</v>
          </cell>
          <cell r="P1334">
            <v>66</v>
          </cell>
          <cell r="Q1334">
            <v>48</v>
          </cell>
          <cell r="R1334">
            <v>18</v>
          </cell>
          <cell r="S1334">
            <v>10.25</v>
          </cell>
          <cell r="T1334">
            <v>8</v>
          </cell>
          <cell r="U1334" t="str">
            <v>0.854170</v>
          </cell>
          <cell r="V1334">
            <v>11.06</v>
          </cell>
          <cell r="W1334" t="str">
            <v>20764608029019</v>
          </cell>
        </row>
        <row r="1335">
          <cell r="B1335">
            <v>3011</v>
          </cell>
          <cell r="C1335" t="str">
            <v>BAZIC 12-Digit Desktop Calculator w/ Profit Calculation &amp; Tax Functions</v>
          </cell>
          <cell r="D1335" t="str">
            <v>CALCULATORS</v>
          </cell>
          <cell r="E1335" t="str">
            <v>CHINA</v>
          </cell>
          <cell r="F1335">
            <v>2141</v>
          </cell>
          <cell r="G1335" t="str">
            <v>=HYPERLINK("http://www.bangkit.com/images/3011.jpg","CLICK HERE")</v>
          </cell>
          <cell r="H1335">
            <v>20.99</v>
          </cell>
          <cell r="I1335">
            <v>18.89</v>
          </cell>
          <cell r="J1335">
            <v>13.65</v>
          </cell>
          <cell r="K1335">
            <v>10.5</v>
          </cell>
          <cell r="L1335">
            <v>8.3000000000000007</v>
          </cell>
          <cell r="M1335">
            <v>6.9</v>
          </cell>
          <cell r="N1335">
            <v>5.9</v>
          </cell>
          <cell r="O1335" t="str">
            <v>CS-12-1</v>
          </cell>
          <cell r="P1335">
            <v>108</v>
          </cell>
          <cell r="Q1335">
            <v>12</v>
          </cell>
          <cell r="R1335">
            <v>22</v>
          </cell>
          <cell r="S1335">
            <v>8.25</v>
          </cell>
          <cell r="T1335">
            <v>6.25</v>
          </cell>
          <cell r="U1335" t="str">
            <v>0.656470</v>
          </cell>
          <cell r="V1335">
            <v>7.24</v>
          </cell>
          <cell r="W1335" t="str">
            <v>20764608030114</v>
          </cell>
        </row>
        <row r="1336">
          <cell r="B1336">
            <v>3015</v>
          </cell>
          <cell r="C1336" t="str">
            <v>BAZIC Pre-Sharpened #2 Golf Pencil (144/Pack)</v>
          </cell>
          <cell r="D1336" t="str">
            <v>DISCONTINUE</v>
          </cell>
          <cell r="E1336" t="str">
            <v>USA</v>
          </cell>
          <cell r="F1336">
            <v>0</v>
          </cell>
          <cell r="G1336" t="str">
            <v>=HYPERLINK("http://www.bangkit.com/images/3015.jpg","CLICK HERE")</v>
          </cell>
          <cell r="H1336">
            <v>3.99</v>
          </cell>
          <cell r="I1336">
            <v>3.99</v>
          </cell>
          <cell r="J1336">
            <v>1.2</v>
          </cell>
          <cell r="K1336">
            <v>0.89</v>
          </cell>
          <cell r="L1336">
            <v>0.75</v>
          </cell>
          <cell r="M1336">
            <v>0.59</v>
          </cell>
          <cell r="N1336">
            <v>0.49</v>
          </cell>
          <cell r="O1336" t="str">
            <v>CS-48-1</v>
          </cell>
          <cell r="P1336">
            <v>95</v>
          </cell>
          <cell r="Q1336">
            <v>48</v>
          </cell>
          <cell r="R1336">
            <v>11.25</v>
          </cell>
          <cell r="S1336">
            <v>11</v>
          </cell>
          <cell r="T1336">
            <v>8</v>
          </cell>
          <cell r="U1336" t="str">
            <v>0.572920</v>
          </cell>
          <cell r="V1336">
            <v>13.48</v>
          </cell>
          <cell r="W1336" t="str">
            <v>20814625013413</v>
          </cell>
        </row>
        <row r="1337">
          <cell r="B1337">
            <v>30400</v>
          </cell>
          <cell r="C1337" t="str">
            <v>KAPPA USA Word Finds Puzzle Book</v>
          </cell>
          <cell r="D1337" t="str">
            <v>BOOKS - PUZZLE</v>
          </cell>
          <cell r="E1337" t="str">
            <v>USA</v>
          </cell>
          <cell r="F1337">
            <v>5738</v>
          </cell>
          <cell r="G1337" t="str">
            <v>=HYPERLINK("http://www.bangkit.com/images/30400.jpg","CLICK HERE")</v>
          </cell>
          <cell r="H1337">
            <v>5.95</v>
          </cell>
          <cell r="I1337">
            <v>5.35</v>
          </cell>
          <cell r="J1337">
            <v>1.7</v>
          </cell>
          <cell r="K1337">
            <v>1.3</v>
          </cell>
          <cell r="L1337">
            <v>0.85</v>
          </cell>
          <cell r="M1337">
            <v>0.69</v>
          </cell>
          <cell r="N1337">
            <v>0.59</v>
          </cell>
          <cell r="O1337" t="str">
            <v>CS-48-1</v>
          </cell>
          <cell r="P1337">
            <v>100</v>
          </cell>
          <cell r="Q1337">
            <v>48</v>
          </cell>
          <cell r="R1337">
            <v>15.5</v>
          </cell>
          <cell r="S1337">
            <v>11</v>
          </cell>
          <cell r="T1337">
            <v>5.25</v>
          </cell>
          <cell r="U1337" t="str">
            <v>0.518010</v>
          </cell>
          <cell r="V1337">
            <v>13.76</v>
          </cell>
          <cell r="W1337" t="str">
            <v>20088908304004</v>
          </cell>
        </row>
        <row r="1338">
          <cell r="B1338">
            <v>304288</v>
          </cell>
          <cell r="C1338" t="str">
            <v>All Aboard, Night-night, Lion, Duck Board Books</v>
          </cell>
          <cell r="D1338" t="str">
            <v>DISCONTINUE</v>
          </cell>
          <cell r="E1338" t="str">
            <v>CHINA</v>
          </cell>
          <cell r="F1338">
            <v>0</v>
          </cell>
          <cell r="G1338" t="str">
            <v>=HYPERLINK("http://www.bangkit.com/images/304288_back.jpg","CLICK HERE")</v>
          </cell>
          <cell r="H1338">
            <v>1.99</v>
          </cell>
          <cell r="I1338">
            <v>1.99</v>
          </cell>
          <cell r="J1338">
            <v>0.9</v>
          </cell>
          <cell r="K1338">
            <v>0.89</v>
          </cell>
          <cell r="L1338">
            <v>0.89</v>
          </cell>
          <cell r="M1338">
            <v>0.69</v>
          </cell>
          <cell r="N1338">
            <v>0.59</v>
          </cell>
          <cell r="O1338" t="str">
            <v>CS-12-1</v>
          </cell>
          <cell r="P1338">
            <v>260</v>
          </cell>
          <cell r="Q1338">
            <v>12</v>
          </cell>
          <cell r="R1338">
            <v>9.41</v>
          </cell>
          <cell r="S1338">
            <v>7.21</v>
          </cell>
          <cell r="T1338">
            <v>6.7</v>
          </cell>
          <cell r="U1338" t="str">
            <v>0.263060</v>
          </cell>
          <cell r="V1338">
            <v>6.84</v>
          </cell>
          <cell r="W1338" t="str">
            <v>20696550304282</v>
          </cell>
        </row>
        <row r="1339">
          <cell r="B1339">
            <v>3100</v>
          </cell>
          <cell r="C1339" t="str">
            <v>BAZIC 1/3 Cut Letter Size Manila File Folder (12/Pack)</v>
          </cell>
          <cell r="D1339" t="str">
            <v>FOLDERS &amp; PORTFOLIOS</v>
          </cell>
          <cell r="E1339" t="str">
            <v>INDO/CAMBODIA</v>
          </cell>
          <cell r="F1339">
            <v>21489</v>
          </cell>
          <cell r="G1339" t="str">
            <v>=HYPERLINK("http://www.bangkit.com/images/3100.jpg","CLICK HERE")</v>
          </cell>
          <cell r="H1339">
            <v>3.99</v>
          </cell>
          <cell r="I1339">
            <v>3.59</v>
          </cell>
          <cell r="J1339">
            <v>1.95</v>
          </cell>
          <cell r="K1339">
            <v>1.5</v>
          </cell>
          <cell r="L1339">
            <v>1.3</v>
          </cell>
          <cell r="M1339">
            <v>1</v>
          </cell>
          <cell r="N1339">
            <v>0.8</v>
          </cell>
          <cell r="O1339" t="str">
            <v>CS-48-1</v>
          </cell>
          <cell r="P1339">
            <v>60</v>
          </cell>
          <cell r="Q1339">
            <v>48</v>
          </cell>
          <cell r="R1339">
            <v>13</v>
          </cell>
          <cell r="S1339">
            <v>12</v>
          </cell>
          <cell r="T1339">
            <v>10.25</v>
          </cell>
          <cell r="U1339" t="str">
            <v>0.925350</v>
          </cell>
          <cell r="V1339">
            <v>34.72</v>
          </cell>
          <cell r="W1339" t="str">
            <v>20764608031005</v>
          </cell>
        </row>
        <row r="1340">
          <cell r="B1340">
            <v>3101</v>
          </cell>
          <cell r="C1340" t="str">
            <v>BAZIC Economy Weight Top Loading Sheet Protectors (100/Pack)</v>
          </cell>
          <cell r="D1340" t="str">
            <v>BINDERS - INSERTS</v>
          </cell>
          <cell r="E1340" t="str">
            <v>CHINA</v>
          </cell>
          <cell r="F1340">
            <v>7978</v>
          </cell>
          <cell r="G1340" t="str">
            <v>=HYPERLINK("http://www.bangkit.com/images/3101.jpg","CLICK HERE")</v>
          </cell>
          <cell r="H1340">
            <v>7.99</v>
          </cell>
          <cell r="I1340">
            <v>7.19</v>
          </cell>
          <cell r="J1340">
            <v>5.0999999999999996</v>
          </cell>
          <cell r="K1340">
            <v>3.9</v>
          </cell>
          <cell r="L1340">
            <v>3</v>
          </cell>
          <cell r="M1340">
            <v>2.5</v>
          </cell>
          <cell r="N1340">
            <v>2</v>
          </cell>
          <cell r="O1340" t="str">
            <v>CS-12-1</v>
          </cell>
          <cell r="P1340">
            <v>96</v>
          </cell>
          <cell r="Q1340">
            <v>12</v>
          </cell>
          <cell r="R1340">
            <v>12</v>
          </cell>
          <cell r="S1340">
            <v>11</v>
          </cell>
          <cell r="T1340">
            <v>5.5</v>
          </cell>
          <cell r="U1340" t="str">
            <v>0.420140</v>
          </cell>
          <cell r="V1340">
            <v>11.58</v>
          </cell>
          <cell r="W1340" t="str">
            <v>20764608031012</v>
          </cell>
        </row>
        <row r="1341">
          <cell r="B1341">
            <v>3103</v>
          </cell>
          <cell r="C1341" t="str">
            <v>BAZIC 1/3 Cut Letter Size Manila File Folder (6/Pack)</v>
          </cell>
          <cell r="D1341" t="str">
            <v>FOLDERS &amp; PORTFOLIOS</v>
          </cell>
          <cell r="E1341" t="str">
            <v>INDONESIA</v>
          </cell>
          <cell r="F1341">
            <v>19777</v>
          </cell>
          <cell r="G1341" t="str">
            <v>=HYPERLINK("http://www.bangkit.com/images/3103.jpg","CLICK HERE")</v>
          </cell>
          <cell r="H1341">
            <v>2.99</v>
          </cell>
          <cell r="I1341">
            <v>2.69</v>
          </cell>
          <cell r="J1341">
            <v>1.2</v>
          </cell>
          <cell r="K1341">
            <v>0.89</v>
          </cell>
          <cell r="L1341">
            <v>0.75</v>
          </cell>
          <cell r="M1341">
            <v>0.59</v>
          </cell>
          <cell r="N1341">
            <v>0.49</v>
          </cell>
          <cell r="O1341" t="str">
            <v>CS-48-1</v>
          </cell>
          <cell r="P1341">
            <v>60</v>
          </cell>
          <cell r="Q1341">
            <v>48</v>
          </cell>
          <cell r="R1341">
            <v>12.25</v>
          </cell>
          <cell r="S1341">
            <v>10</v>
          </cell>
          <cell r="T1341">
            <v>6.75</v>
          </cell>
          <cell r="U1341" t="str">
            <v>0.478520</v>
          </cell>
          <cell r="V1341">
            <v>18.16</v>
          </cell>
          <cell r="W1341" t="str">
            <v>20764608031036</v>
          </cell>
        </row>
        <row r="1342">
          <cell r="B1342">
            <v>3106</v>
          </cell>
          <cell r="C1342" t="str">
            <v>OFFER ITEM #3165</v>
          </cell>
          <cell r="D1342" t="str">
            <v>DISCONTINUE</v>
          </cell>
          <cell r="E1342" t="str">
            <v>CHINA</v>
          </cell>
          <cell r="F1342">
            <v>0</v>
          </cell>
          <cell r="G1342" t="str">
            <v>=HYPERLINK("http://www.bangkit.com/images/3106.jpg","CLICK HERE")</v>
          </cell>
          <cell r="H1342">
            <v>3.99</v>
          </cell>
          <cell r="I1342">
            <v>3.59</v>
          </cell>
          <cell r="J1342">
            <v>3</v>
          </cell>
          <cell r="K1342">
            <v>2.2999999999999998</v>
          </cell>
          <cell r="L1342">
            <v>1.8</v>
          </cell>
          <cell r="M1342">
            <v>1.5</v>
          </cell>
          <cell r="N1342">
            <v>1.2</v>
          </cell>
          <cell r="O1342" t="str">
            <v>CS-12-1</v>
          </cell>
          <cell r="P1342">
            <v>60</v>
          </cell>
          <cell r="Q1342">
            <v>12</v>
          </cell>
          <cell r="R1342">
            <v>14</v>
          </cell>
          <cell r="S1342">
            <v>11</v>
          </cell>
          <cell r="T1342">
            <v>10.5</v>
          </cell>
          <cell r="U1342" t="str">
            <v>0.935770</v>
          </cell>
          <cell r="V1342">
            <v>6</v>
          </cell>
          <cell r="W1342" t="str">
            <v>20764608031067</v>
          </cell>
        </row>
        <row r="1343">
          <cell r="B1343">
            <v>3109</v>
          </cell>
          <cell r="C1343" t="str">
            <v>BAZIC 1/3 Cut Letter Size Color File Folder (6/Pack)</v>
          </cell>
          <cell r="D1343" t="str">
            <v>FOLDERS &amp; PORTFOLIOS</v>
          </cell>
          <cell r="E1343" t="str">
            <v>CAMBODIA</v>
          </cell>
          <cell r="F1343">
            <v>35792</v>
          </cell>
          <cell r="G1343" t="str">
            <v>=HYPERLINK("http://www.bangkit.com/images/3109.jpg","CLICK HERE")</v>
          </cell>
          <cell r="H1343">
            <v>2.99</v>
          </cell>
          <cell r="I1343">
            <v>2.69</v>
          </cell>
          <cell r="J1343">
            <v>1.7</v>
          </cell>
          <cell r="K1343">
            <v>1.3</v>
          </cell>
          <cell r="L1343">
            <v>0.95</v>
          </cell>
          <cell r="M1343">
            <v>0.79</v>
          </cell>
          <cell r="N1343">
            <v>0.69</v>
          </cell>
          <cell r="O1343" t="str">
            <v>CS-48-1</v>
          </cell>
          <cell r="P1343">
            <v>72</v>
          </cell>
          <cell r="Q1343">
            <v>48</v>
          </cell>
          <cell r="R1343">
            <v>12.25</v>
          </cell>
          <cell r="S1343">
            <v>10.5</v>
          </cell>
          <cell r="T1343">
            <v>7.5</v>
          </cell>
          <cell r="U1343" t="str">
            <v>0.558270</v>
          </cell>
          <cell r="V1343">
            <v>16.14</v>
          </cell>
          <cell r="W1343" t="str">
            <v>20764608031098</v>
          </cell>
        </row>
        <row r="1344">
          <cell r="B1344">
            <v>311</v>
          </cell>
          <cell r="C1344" t="str">
            <v>KAPPA Ultimate Word Finds Puzzle Book</v>
          </cell>
          <cell r="D1344" t="str">
            <v>BOOKS - PUZZLE</v>
          </cell>
          <cell r="E1344" t="str">
            <v>INDIA / USA</v>
          </cell>
          <cell r="F1344">
            <v>10456</v>
          </cell>
          <cell r="G1344" t="str">
            <v>=HYPERLINK("http://www.bangkit.com/images/311.jpg","CLICK HERE")</v>
          </cell>
          <cell r="H1344">
            <v>5.95</v>
          </cell>
          <cell r="I1344">
            <v>5.35</v>
          </cell>
          <cell r="J1344">
            <v>1.7</v>
          </cell>
          <cell r="K1344">
            <v>1.3</v>
          </cell>
          <cell r="L1344">
            <v>0.85</v>
          </cell>
          <cell r="M1344">
            <v>0.69</v>
          </cell>
          <cell r="N1344">
            <v>0.59</v>
          </cell>
          <cell r="O1344" t="str">
            <v>CS-48-1</v>
          </cell>
          <cell r="P1344">
            <v>100</v>
          </cell>
          <cell r="Q1344">
            <v>48</v>
          </cell>
          <cell r="R1344">
            <v>15.75</v>
          </cell>
          <cell r="S1344">
            <v>11</v>
          </cell>
          <cell r="T1344">
            <v>5.25</v>
          </cell>
          <cell r="U1344" t="str">
            <v>0.526370</v>
          </cell>
          <cell r="V1344">
            <v>13.7</v>
          </cell>
          <cell r="W1344" t="str">
            <v>20088908150809</v>
          </cell>
        </row>
        <row r="1345">
          <cell r="B1345">
            <v>3110</v>
          </cell>
          <cell r="C1345" t="str">
            <v>BAZIC Translucent 2-Pocket Poly Portfolio</v>
          </cell>
          <cell r="D1345" t="str">
            <v>FOLDERS &amp; PORTFOLIOS</v>
          </cell>
          <cell r="E1345" t="str">
            <v>CHINA</v>
          </cell>
          <cell r="F1345">
            <v>12287</v>
          </cell>
          <cell r="G1345" t="str">
            <v>=HYPERLINK("http://www.bangkit.com/images/3110.jpg","CLICK HERE")</v>
          </cell>
          <cell r="H1345">
            <v>1.99</v>
          </cell>
          <cell r="I1345">
            <v>1.79</v>
          </cell>
          <cell r="J1345">
            <v>1</v>
          </cell>
          <cell r="K1345">
            <v>0.75</v>
          </cell>
          <cell r="L1345">
            <v>0.59</v>
          </cell>
          <cell r="M1345">
            <v>0.49</v>
          </cell>
          <cell r="N1345">
            <v>0.39</v>
          </cell>
          <cell r="O1345" t="str">
            <v>CS-48-1</v>
          </cell>
          <cell r="P1345">
            <v>108</v>
          </cell>
          <cell r="Q1345">
            <v>48</v>
          </cell>
          <cell r="R1345">
            <v>12.5</v>
          </cell>
          <cell r="S1345">
            <v>10.25</v>
          </cell>
          <cell r="T1345">
            <v>8.75</v>
          </cell>
          <cell r="U1345" t="str">
            <v>0.648780</v>
          </cell>
          <cell r="V1345">
            <v>10.5</v>
          </cell>
          <cell r="W1345" t="str">
            <v>20764608031104</v>
          </cell>
        </row>
        <row r="1346">
          <cell r="B1346">
            <v>3111</v>
          </cell>
          <cell r="C1346" t="str">
            <v>BAZIC 1.5" Assorted Color 3-Ring Binder w/ 2-Pockets</v>
          </cell>
          <cell r="D1346" t="str">
            <v>BINDERS - 3 RING</v>
          </cell>
          <cell r="E1346" t="str">
            <v>CHINA</v>
          </cell>
          <cell r="F1346">
            <v>4864</v>
          </cell>
          <cell r="G1346" t="str">
            <v>=HYPERLINK("http://www.bangkit.com/images/3111.jpg","CLICK HERE")</v>
          </cell>
          <cell r="H1346">
            <v>5.99</v>
          </cell>
          <cell r="I1346">
            <v>5.39</v>
          </cell>
          <cell r="J1346">
            <v>3.55</v>
          </cell>
          <cell r="K1346">
            <v>2.7</v>
          </cell>
          <cell r="L1346">
            <v>2.2999999999999998</v>
          </cell>
          <cell r="M1346">
            <v>1.7</v>
          </cell>
          <cell r="N1346">
            <v>1.3</v>
          </cell>
          <cell r="O1346" t="str">
            <v>CS-24-1</v>
          </cell>
          <cell r="P1346">
            <v>42</v>
          </cell>
          <cell r="Q1346">
            <v>24</v>
          </cell>
          <cell r="R1346">
            <v>18.5</v>
          </cell>
          <cell r="S1346">
            <v>12.5</v>
          </cell>
          <cell r="T1346">
            <v>12.25</v>
          </cell>
          <cell r="U1346" t="str">
            <v>1.639360</v>
          </cell>
          <cell r="V1346">
            <v>18.46</v>
          </cell>
          <cell r="W1346" t="str">
            <v>20764608031111</v>
          </cell>
        </row>
        <row r="1347">
          <cell r="B1347" t="str">
            <v>3113-A</v>
          </cell>
          <cell r="C1347" t="str">
            <v>BAZIC 1.5" Black 3-Ring Binder w/ 2-Pockets</v>
          </cell>
          <cell r="D1347" t="str">
            <v>BINDERS - 3 RING</v>
          </cell>
          <cell r="E1347" t="str">
            <v>CHINA</v>
          </cell>
          <cell r="F1347">
            <v>9127</v>
          </cell>
          <cell r="G1347" t="str">
            <v>=HYPERLINK("http://www.bangkit.com/images/3113.jpg","CLICK HERE")</v>
          </cell>
          <cell r="H1347">
            <v>5.99</v>
          </cell>
          <cell r="I1347">
            <v>5.39</v>
          </cell>
          <cell r="J1347">
            <v>3.55</v>
          </cell>
          <cell r="K1347">
            <v>2.7</v>
          </cell>
          <cell r="L1347">
            <v>2.2999999999999998</v>
          </cell>
          <cell r="M1347">
            <v>1.7</v>
          </cell>
          <cell r="N1347">
            <v>1.3</v>
          </cell>
          <cell r="O1347" t="str">
            <v>CS-24-1</v>
          </cell>
          <cell r="P1347">
            <v>48</v>
          </cell>
          <cell r="Q1347">
            <v>24</v>
          </cell>
          <cell r="R1347">
            <v>18.25</v>
          </cell>
          <cell r="S1347">
            <v>12.5</v>
          </cell>
          <cell r="T1347">
            <v>12</v>
          </cell>
          <cell r="U1347" t="str">
            <v>1.584200</v>
          </cell>
          <cell r="V1347">
            <v>17.84</v>
          </cell>
          <cell r="W1347" t="str">
            <v>40764608031139</v>
          </cell>
        </row>
        <row r="1348">
          <cell r="B1348">
            <v>3115</v>
          </cell>
          <cell r="C1348" t="str">
            <v>Friends Series Board Books</v>
          </cell>
          <cell r="D1348" t="str">
            <v>DISCONTINUE</v>
          </cell>
          <cell r="E1348" t="str">
            <v>CHINA</v>
          </cell>
          <cell r="F1348">
            <v>0</v>
          </cell>
          <cell r="G1348" t="str">
            <v>=HYPERLINK("http://www.bangkit.com/images/3115.jpg","CLICK HERE")</v>
          </cell>
          <cell r="H1348">
            <v>2.99</v>
          </cell>
          <cell r="I1348">
            <v>2.69</v>
          </cell>
          <cell r="J1348">
            <v>1.45</v>
          </cell>
          <cell r="K1348">
            <v>1.1000000000000001</v>
          </cell>
          <cell r="L1348">
            <v>0.85</v>
          </cell>
          <cell r="M1348">
            <v>0.69</v>
          </cell>
          <cell r="N1348">
            <v>0.59</v>
          </cell>
          <cell r="O1348" t="str">
            <v>CS-48-1</v>
          </cell>
          <cell r="P1348">
            <v>120</v>
          </cell>
          <cell r="Q1348">
            <v>48</v>
          </cell>
          <cell r="R1348">
            <v>12.25</v>
          </cell>
          <cell r="S1348">
            <v>10.5</v>
          </cell>
          <cell r="T1348">
            <v>4.75</v>
          </cell>
          <cell r="U1348" t="str">
            <v>0.353570</v>
          </cell>
          <cell r="V1348">
            <v>11.46</v>
          </cell>
          <cell r="W1348" t="str">
            <v>20764608031159</v>
          </cell>
        </row>
        <row r="1349">
          <cell r="B1349">
            <v>3121</v>
          </cell>
          <cell r="C1349" t="str">
            <v>BAZIC 1" Swirl Poly 3-Ring Binder w/ Pocket</v>
          </cell>
          <cell r="D1349" t="str">
            <v>BINDERS - 3 RING</v>
          </cell>
          <cell r="E1349" t="str">
            <v>CHINA</v>
          </cell>
          <cell r="F1349">
            <v>18037</v>
          </cell>
          <cell r="G1349" t="str">
            <v>=HYPERLINK("http://www.bangkit.com/images/3121.jpg","CLICK HERE")</v>
          </cell>
          <cell r="H1349">
            <v>2.99</v>
          </cell>
          <cell r="I1349">
            <v>2.69</v>
          </cell>
          <cell r="J1349">
            <v>1.95</v>
          </cell>
          <cell r="K1349">
            <v>1.5</v>
          </cell>
          <cell r="L1349">
            <v>1.3</v>
          </cell>
          <cell r="M1349">
            <v>1</v>
          </cell>
          <cell r="N1349">
            <v>0.8</v>
          </cell>
          <cell r="O1349" t="str">
            <v>CS-48-1</v>
          </cell>
          <cell r="P1349">
            <v>65</v>
          </cell>
          <cell r="Q1349">
            <v>48</v>
          </cell>
          <cell r="R1349">
            <v>15.75</v>
          </cell>
          <cell r="S1349">
            <v>12.5</v>
          </cell>
          <cell r="T1349">
            <v>10</v>
          </cell>
          <cell r="U1349" t="str">
            <v>1.139320</v>
          </cell>
          <cell r="V1349">
            <v>14.44</v>
          </cell>
          <cell r="W1349" t="str">
            <v>20764608031210</v>
          </cell>
        </row>
        <row r="1350">
          <cell r="B1350">
            <v>3122</v>
          </cell>
          <cell r="C1350" t="str">
            <v>BAZIC 1" Black 3-Ring View Binder w/ 2-Pockets</v>
          </cell>
          <cell r="D1350" t="str">
            <v>BINDERS - 3 RING</v>
          </cell>
          <cell r="E1350" t="str">
            <v>CHINA</v>
          </cell>
          <cell r="F1350">
            <v>27220</v>
          </cell>
          <cell r="G1350" t="str">
            <v>=HYPERLINK("http://www.bangkit.com/images/3122.jpg","CLICK HERE")</v>
          </cell>
          <cell r="H1350">
            <v>5.99</v>
          </cell>
          <cell r="I1350">
            <v>5.39</v>
          </cell>
          <cell r="J1350">
            <v>3.55</v>
          </cell>
          <cell r="K1350">
            <v>2.7</v>
          </cell>
          <cell r="L1350">
            <v>2.2999999999999998</v>
          </cell>
          <cell r="M1350">
            <v>1.7</v>
          </cell>
          <cell r="N1350">
            <v>1.3</v>
          </cell>
          <cell r="O1350" t="str">
            <v>CS-12-1</v>
          </cell>
          <cell r="P1350">
            <v>126</v>
          </cell>
          <cell r="Q1350">
            <v>12</v>
          </cell>
          <cell r="R1350">
            <v>13.5</v>
          </cell>
          <cell r="S1350">
            <v>12.25</v>
          </cell>
          <cell r="T1350">
            <v>6.25</v>
          </cell>
          <cell r="U1350" t="str">
            <v>0.598140</v>
          </cell>
          <cell r="V1350">
            <v>9.5</v>
          </cell>
          <cell r="W1350" t="str">
            <v>20764608031227</v>
          </cell>
        </row>
        <row r="1351">
          <cell r="B1351">
            <v>3123</v>
          </cell>
          <cell r="C1351" t="str">
            <v>BAZIC 1" Asst. Color 3-Ring View Binder w/ 2-Pockets</v>
          </cell>
          <cell r="D1351" t="str">
            <v>BINDERS - 3 RING</v>
          </cell>
          <cell r="E1351" t="str">
            <v>CHINA</v>
          </cell>
          <cell r="F1351">
            <v>8316</v>
          </cell>
          <cell r="G1351" t="str">
            <v>=HYPERLINK("http://www.bangkit.com/images/3123.jpg","CLICK HERE")</v>
          </cell>
          <cell r="H1351">
            <v>5.99</v>
          </cell>
          <cell r="I1351">
            <v>5.39</v>
          </cell>
          <cell r="J1351">
            <v>3.55</v>
          </cell>
          <cell r="K1351">
            <v>2.7</v>
          </cell>
          <cell r="L1351">
            <v>2.2999999999999998</v>
          </cell>
          <cell r="M1351">
            <v>1.7</v>
          </cell>
          <cell r="N1351">
            <v>1.3</v>
          </cell>
          <cell r="O1351" t="str">
            <v>CS-24-1</v>
          </cell>
          <cell r="P1351">
            <v>60</v>
          </cell>
          <cell r="Q1351">
            <v>24</v>
          </cell>
          <cell r="R1351">
            <v>16</v>
          </cell>
          <cell r="S1351">
            <v>12</v>
          </cell>
          <cell r="T1351">
            <v>10</v>
          </cell>
          <cell r="U1351" t="str">
            <v>1.111110</v>
          </cell>
          <cell r="V1351">
            <v>18.079999999999998</v>
          </cell>
          <cell r="W1351" t="str">
            <v>20764608031234</v>
          </cell>
        </row>
        <row r="1352">
          <cell r="B1352">
            <v>3124</v>
          </cell>
          <cell r="C1352" t="str">
            <v>BAZIC A4/Letter Size Document Case w/ Handle</v>
          </cell>
          <cell r="D1352" t="str">
            <v>DOCUMENT ORGANIZER</v>
          </cell>
          <cell r="E1352" t="str">
            <v>CHINA</v>
          </cell>
          <cell r="F1352">
            <v>3719</v>
          </cell>
          <cell r="G1352" t="str">
            <v>=HYPERLINK("http://www.bangkit.com/images/3124.jpg","CLICK HERE")</v>
          </cell>
          <cell r="H1352">
            <v>5.99</v>
          </cell>
          <cell r="I1352">
            <v>5.39</v>
          </cell>
          <cell r="J1352">
            <v>3</v>
          </cell>
          <cell r="K1352">
            <v>2.2999999999999998</v>
          </cell>
          <cell r="L1352">
            <v>1.9</v>
          </cell>
          <cell r="M1352">
            <v>1.5</v>
          </cell>
          <cell r="N1352">
            <v>1.2</v>
          </cell>
          <cell r="O1352" t="str">
            <v>CS-24-1</v>
          </cell>
          <cell r="P1352">
            <v>25</v>
          </cell>
          <cell r="Q1352">
            <v>24</v>
          </cell>
          <cell r="R1352">
            <v>20.75</v>
          </cell>
          <cell r="S1352">
            <v>16.5</v>
          </cell>
          <cell r="T1352">
            <v>14</v>
          </cell>
          <cell r="U1352" t="str">
            <v>2.773870</v>
          </cell>
          <cell r="V1352">
            <v>9.84</v>
          </cell>
          <cell r="W1352" t="str">
            <v>20764608031241</v>
          </cell>
        </row>
        <row r="1353">
          <cell r="B1353">
            <v>3125</v>
          </cell>
          <cell r="C1353" t="str">
            <v>BAZIC Multi Purpose 3" X 5" Card File Box</v>
          </cell>
          <cell r="D1353" t="str">
            <v>ORGANIZER</v>
          </cell>
          <cell r="E1353" t="str">
            <v>CHINA</v>
          </cell>
          <cell r="F1353">
            <v>16042</v>
          </cell>
          <cell r="G1353" t="str">
            <v>=HYPERLINK("http://www.bangkit.com/images/3125.jpg","CLICK HERE")</v>
          </cell>
          <cell r="H1353">
            <v>2.99</v>
          </cell>
          <cell r="I1353">
            <v>2.69</v>
          </cell>
          <cell r="J1353">
            <v>1.7</v>
          </cell>
          <cell r="K1353">
            <v>1.3</v>
          </cell>
          <cell r="L1353">
            <v>0.85</v>
          </cell>
          <cell r="M1353">
            <v>0.69</v>
          </cell>
          <cell r="N1353">
            <v>0.59</v>
          </cell>
          <cell r="O1353" t="str">
            <v>CS-36-1</v>
          </cell>
          <cell r="P1353">
            <v>35</v>
          </cell>
          <cell r="Q1353">
            <v>36</v>
          </cell>
          <cell r="R1353">
            <v>18</v>
          </cell>
          <cell r="S1353">
            <v>14</v>
          </cell>
          <cell r="T1353">
            <v>11.5</v>
          </cell>
          <cell r="U1353" t="str">
            <v>1.677080</v>
          </cell>
          <cell r="V1353">
            <v>8.02</v>
          </cell>
          <cell r="W1353" t="str">
            <v>20764608031258</v>
          </cell>
        </row>
        <row r="1354">
          <cell r="B1354">
            <v>3126</v>
          </cell>
          <cell r="C1354" t="str">
            <v>BAZIC 1" Bright Color Poly 3-Ring Binder w/ Pocket</v>
          </cell>
          <cell r="D1354" t="str">
            <v>BINDERS - 3 RING</v>
          </cell>
          <cell r="E1354" t="str">
            <v>CHINA</v>
          </cell>
          <cell r="F1354">
            <v>8951</v>
          </cell>
          <cell r="G1354" t="str">
            <v>=HYPERLINK("http://www.bangkit.com/images/3126.jpg","CLICK HERE")</v>
          </cell>
          <cell r="H1354">
            <v>2.99</v>
          </cell>
          <cell r="I1354">
            <v>2.69</v>
          </cell>
          <cell r="J1354">
            <v>1.95</v>
          </cell>
          <cell r="K1354">
            <v>1.5</v>
          </cell>
          <cell r="L1354">
            <v>1.3</v>
          </cell>
          <cell r="M1354">
            <v>1</v>
          </cell>
          <cell r="N1354">
            <v>0.8</v>
          </cell>
          <cell r="O1354" t="str">
            <v>CS-48-1</v>
          </cell>
          <cell r="P1354">
            <v>50</v>
          </cell>
          <cell r="Q1354">
            <v>48</v>
          </cell>
          <cell r="R1354">
            <v>14.5</v>
          </cell>
          <cell r="S1354">
            <v>12.5</v>
          </cell>
          <cell r="T1354">
            <v>11</v>
          </cell>
          <cell r="U1354" t="str">
            <v>1.153790</v>
          </cell>
          <cell r="V1354">
            <v>14.22</v>
          </cell>
          <cell r="W1354" t="str">
            <v>20764608031265</v>
          </cell>
        </row>
        <row r="1355">
          <cell r="B1355">
            <v>3127</v>
          </cell>
          <cell r="C1355" t="str">
            <v>BAZIC 1" Pastel Color Poly 3-Ring Binder w/ Pocket</v>
          </cell>
          <cell r="D1355" t="str">
            <v>BINDERS - 3 RING</v>
          </cell>
          <cell r="E1355" t="str">
            <v>CHINA</v>
          </cell>
          <cell r="F1355">
            <v>14850</v>
          </cell>
          <cell r="G1355" t="str">
            <v>=HYPERLINK("http://www.bangkit.com/images/3127.jpg","CLICK HERE")</v>
          </cell>
          <cell r="H1355">
            <v>3.99</v>
          </cell>
          <cell r="I1355">
            <v>3.59</v>
          </cell>
          <cell r="J1355">
            <v>1.95</v>
          </cell>
          <cell r="K1355">
            <v>1.5</v>
          </cell>
          <cell r="L1355">
            <v>1.3</v>
          </cell>
          <cell r="M1355">
            <v>1</v>
          </cell>
          <cell r="N1355">
            <v>0.8</v>
          </cell>
          <cell r="O1355" t="str">
            <v>CS-48-1</v>
          </cell>
          <cell r="P1355">
            <v>50</v>
          </cell>
          <cell r="Q1355">
            <v>48</v>
          </cell>
          <cell r="R1355">
            <v>14.25</v>
          </cell>
          <cell r="S1355">
            <v>12.5</v>
          </cell>
          <cell r="T1355">
            <v>11</v>
          </cell>
          <cell r="U1355" t="str">
            <v>1.133900</v>
          </cell>
          <cell r="V1355">
            <v>14.1</v>
          </cell>
          <cell r="W1355" t="str">
            <v>20764608031272</v>
          </cell>
        </row>
        <row r="1356">
          <cell r="B1356">
            <v>3128</v>
          </cell>
          <cell r="C1356" t="str">
            <v>BAZIC 1" Glitter Poly 3-Ring Binder w/ Pocket</v>
          </cell>
          <cell r="D1356" t="str">
            <v>BINDERS - 3 RING</v>
          </cell>
          <cell r="E1356" t="str">
            <v>CHINA</v>
          </cell>
          <cell r="F1356">
            <v>16492</v>
          </cell>
          <cell r="G1356" t="str">
            <v>=HYPERLINK("http://www.bangkit.com/images/3128.jpg","CLICK HERE")</v>
          </cell>
          <cell r="H1356">
            <v>2.99</v>
          </cell>
          <cell r="I1356">
            <v>2.69</v>
          </cell>
          <cell r="J1356">
            <v>1.7</v>
          </cell>
          <cell r="K1356">
            <v>1.3</v>
          </cell>
          <cell r="L1356">
            <v>0.95</v>
          </cell>
          <cell r="M1356">
            <v>0.79</v>
          </cell>
          <cell r="N1356">
            <v>0.69</v>
          </cell>
          <cell r="O1356" t="str">
            <v>CS-48-1</v>
          </cell>
          <cell r="P1356">
            <v>60</v>
          </cell>
          <cell r="Q1356">
            <v>48</v>
          </cell>
          <cell r="R1356">
            <v>14</v>
          </cell>
          <cell r="S1356">
            <v>12.25</v>
          </cell>
          <cell r="T1356">
            <v>11.5</v>
          </cell>
          <cell r="U1356" t="str">
            <v>1.141350</v>
          </cell>
          <cell r="V1356">
            <v>15.16</v>
          </cell>
          <cell r="W1356" t="str">
            <v>20764608031289</v>
          </cell>
        </row>
        <row r="1357">
          <cell r="B1357">
            <v>3130</v>
          </cell>
          <cell r="C1357" t="str">
            <v>BAZIC 1/2" Poly 3-Ring Presentation View Binder w/ Pocket</v>
          </cell>
          <cell r="D1357" t="str">
            <v>BINDERS - 3 RING</v>
          </cell>
          <cell r="E1357" t="str">
            <v>CHINA</v>
          </cell>
          <cell r="F1357">
            <v>12216</v>
          </cell>
          <cell r="G1357" t="str">
            <v>=HYPERLINK("http://www.bangkit.com/images/3130.jpg","CLICK HERE")</v>
          </cell>
          <cell r="H1357">
            <v>3.99</v>
          </cell>
          <cell r="I1357">
            <v>3.59</v>
          </cell>
          <cell r="J1357">
            <v>2.5</v>
          </cell>
          <cell r="K1357">
            <v>1.9</v>
          </cell>
          <cell r="L1357">
            <v>1.5</v>
          </cell>
          <cell r="M1357">
            <v>1.2</v>
          </cell>
          <cell r="N1357">
            <v>0.9</v>
          </cell>
          <cell r="O1357" t="str">
            <v>CS-48-1</v>
          </cell>
          <cell r="P1357">
            <v>60</v>
          </cell>
          <cell r="Q1357">
            <v>48</v>
          </cell>
          <cell r="R1357">
            <v>13</v>
          </cell>
          <cell r="S1357">
            <v>12.25</v>
          </cell>
          <cell r="T1357">
            <v>10.5</v>
          </cell>
          <cell r="U1357" t="str">
            <v>0.967660</v>
          </cell>
          <cell r="V1357">
            <v>17.100000000000001</v>
          </cell>
          <cell r="W1357" t="str">
            <v>20764608031302</v>
          </cell>
        </row>
        <row r="1358">
          <cell r="B1358">
            <v>3132</v>
          </cell>
          <cell r="C1358" t="str">
            <v>BAZIC 1" Classic Color Poly 3-Ring Binder w/ Pocket</v>
          </cell>
          <cell r="D1358" t="str">
            <v>BINDERS - 3 RING</v>
          </cell>
          <cell r="E1358" t="str">
            <v>CHINA</v>
          </cell>
          <cell r="F1358">
            <v>45234</v>
          </cell>
          <cell r="G1358" t="str">
            <v>=HYPERLINK("http://www.bangkit.com/images/3132.jpg","CLICK HERE")</v>
          </cell>
          <cell r="H1358">
            <v>2.99</v>
          </cell>
          <cell r="I1358">
            <v>2.69</v>
          </cell>
          <cell r="J1358">
            <v>1.95</v>
          </cell>
          <cell r="K1358">
            <v>1.5</v>
          </cell>
          <cell r="L1358">
            <v>1.3</v>
          </cell>
          <cell r="M1358">
            <v>1</v>
          </cell>
          <cell r="N1358">
            <v>0.8</v>
          </cell>
          <cell r="O1358" t="str">
            <v>CS-48-1</v>
          </cell>
          <cell r="P1358">
            <v>50</v>
          </cell>
          <cell r="Q1358">
            <v>48</v>
          </cell>
          <cell r="R1358">
            <v>14.25</v>
          </cell>
          <cell r="S1358">
            <v>12.5</v>
          </cell>
          <cell r="T1358">
            <v>11</v>
          </cell>
          <cell r="U1358" t="str">
            <v>1.133900</v>
          </cell>
          <cell r="V1358">
            <v>14.14</v>
          </cell>
          <cell r="W1358" t="str">
            <v>20764608031326</v>
          </cell>
        </row>
        <row r="1359">
          <cell r="B1359">
            <v>3133</v>
          </cell>
          <cell r="C1359" t="str">
            <v>TYPE ITEM #3133-A</v>
          </cell>
          <cell r="D1359" t="str">
            <v>DISCONTINUE</v>
          </cell>
          <cell r="E1359" t="str">
            <v>CHINA</v>
          </cell>
          <cell r="F1359">
            <v>0</v>
          </cell>
          <cell r="G1359" t="str">
            <v>=HYPERLINK("http://www.bangkit.com/images/3133.jpg","CLICK HERE")</v>
          </cell>
          <cell r="H1359">
            <v>2.79</v>
          </cell>
          <cell r="I1359">
            <v>2.4900000000000002</v>
          </cell>
          <cell r="J1359">
            <v>1.85</v>
          </cell>
          <cell r="K1359">
            <v>1.4</v>
          </cell>
          <cell r="L1359">
            <v>1.1000000000000001</v>
          </cell>
          <cell r="M1359">
            <v>0.89</v>
          </cell>
          <cell r="N1359">
            <v>0.79</v>
          </cell>
          <cell r="O1359" t="str">
            <v>CS-12-1</v>
          </cell>
          <cell r="P1359">
            <v>126</v>
          </cell>
          <cell r="Q1359">
            <v>12</v>
          </cell>
          <cell r="R1359">
            <v>13.5</v>
          </cell>
          <cell r="S1359">
            <v>12</v>
          </cell>
          <cell r="T1359">
            <v>6.5</v>
          </cell>
          <cell r="U1359" t="str">
            <v>0.609380</v>
          </cell>
          <cell r="V1359">
            <v>8.3800000000000008</v>
          </cell>
          <cell r="W1359" t="str">
            <v>20764608031333</v>
          </cell>
        </row>
        <row r="1360">
          <cell r="B1360" t="str">
            <v>3133-A</v>
          </cell>
          <cell r="C1360" t="str">
            <v>BAZIC 1" Black 3-Ring Binder w/ 2-Pockets</v>
          </cell>
          <cell r="D1360" t="str">
            <v>BINDERS - 3 RING</v>
          </cell>
          <cell r="E1360" t="str">
            <v>CHINA</v>
          </cell>
          <cell r="F1360">
            <v>15219</v>
          </cell>
          <cell r="G1360" t="str">
            <v>=HYPERLINK("http://www.bangkit.com/images/3133.jpg","CLICK HERE")</v>
          </cell>
          <cell r="H1360">
            <v>4.99</v>
          </cell>
          <cell r="I1360">
            <v>4.49</v>
          </cell>
          <cell r="J1360">
            <v>3</v>
          </cell>
          <cell r="K1360">
            <v>2.2999999999999998</v>
          </cell>
          <cell r="L1360">
            <v>1.9</v>
          </cell>
          <cell r="M1360">
            <v>1.5</v>
          </cell>
          <cell r="N1360">
            <v>1.2</v>
          </cell>
          <cell r="O1360" t="str">
            <v>CS-24-1</v>
          </cell>
          <cell r="P1360">
            <v>60</v>
          </cell>
          <cell r="Q1360">
            <v>24</v>
          </cell>
          <cell r="R1360">
            <v>16</v>
          </cell>
          <cell r="S1360">
            <v>12.25</v>
          </cell>
          <cell r="T1360">
            <v>10</v>
          </cell>
          <cell r="U1360" t="str">
            <v>1.134260</v>
          </cell>
          <cell r="V1360">
            <v>16.16</v>
          </cell>
          <cell r="W1360" t="str">
            <v>40764608031337</v>
          </cell>
        </row>
        <row r="1361">
          <cell r="B1361">
            <v>3134</v>
          </cell>
          <cell r="C1361" t="str">
            <v>TYPE ITEM #3134-A</v>
          </cell>
          <cell r="D1361" t="str">
            <v>DISCONTINUE</v>
          </cell>
          <cell r="E1361" t="str">
            <v>CHINA</v>
          </cell>
          <cell r="F1361">
            <v>0</v>
          </cell>
          <cell r="G1361" t="str">
            <v>=HYPERLINK("http://www.bangkit.com/images/3134.jpg","CLICK HERE")</v>
          </cell>
          <cell r="H1361">
            <v>2.79</v>
          </cell>
          <cell r="I1361">
            <v>2.4900000000000002</v>
          </cell>
          <cell r="J1361">
            <v>1.85</v>
          </cell>
          <cell r="K1361">
            <v>1.4</v>
          </cell>
          <cell r="L1361">
            <v>1.1000000000000001</v>
          </cell>
          <cell r="M1361">
            <v>0.89</v>
          </cell>
          <cell r="N1361">
            <v>0.79</v>
          </cell>
          <cell r="O1361" t="str">
            <v>CS-12-1</v>
          </cell>
          <cell r="P1361">
            <v>126</v>
          </cell>
          <cell r="Q1361">
            <v>12</v>
          </cell>
          <cell r="R1361">
            <v>13.5</v>
          </cell>
          <cell r="S1361">
            <v>12</v>
          </cell>
          <cell r="T1361">
            <v>6.5</v>
          </cell>
          <cell r="U1361" t="str">
            <v>0.609380</v>
          </cell>
          <cell r="V1361">
            <v>7.42</v>
          </cell>
          <cell r="W1361" t="str">
            <v>20764608031340</v>
          </cell>
        </row>
        <row r="1362">
          <cell r="B1362" t="str">
            <v>3134-A</v>
          </cell>
          <cell r="C1362" t="str">
            <v>BAZIC 1" White 3-Ring Binder w/ 2-Pockets</v>
          </cell>
          <cell r="D1362" t="str">
            <v>BINDERS - 3 RING</v>
          </cell>
          <cell r="E1362" t="str">
            <v>CHINA</v>
          </cell>
          <cell r="F1362">
            <v>19156</v>
          </cell>
          <cell r="G1362" t="str">
            <v>=HYPERLINK("http://www.bangkit.com/images/3134.jpg","CLICK HERE")</v>
          </cell>
          <cell r="H1362">
            <v>4.99</v>
          </cell>
          <cell r="I1362">
            <v>4.49</v>
          </cell>
          <cell r="J1362">
            <v>3</v>
          </cell>
          <cell r="K1362">
            <v>2.2999999999999998</v>
          </cell>
          <cell r="L1362">
            <v>1.9</v>
          </cell>
          <cell r="M1362">
            <v>1.5</v>
          </cell>
          <cell r="N1362">
            <v>1.2</v>
          </cell>
          <cell r="O1362" t="str">
            <v>CS-24-1</v>
          </cell>
          <cell r="P1362">
            <v>60</v>
          </cell>
          <cell r="Q1362">
            <v>24</v>
          </cell>
          <cell r="R1362">
            <v>16</v>
          </cell>
          <cell r="S1362">
            <v>12</v>
          </cell>
          <cell r="T1362">
            <v>10</v>
          </cell>
          <cell r="U1362" t="str">
            <v>1.111110</v>
          </cell>
          <cell r="V1362">
            <v>16.52</v>
          </cell>
          <cell r="W1362" t="str">
            <v>40764608031344</v>
          </cell>
        </row>
        <row r="1363">
          <cell r="B1363">
            <v>3135</v>
          </cell>
          <cell r="C1363" t="str">
            <v>BAZIC 1" Asst. Color 3- Ring Binder w/ 2-Pockets</v>
          </cell>
          <cell r="D1363" t="str">
            <v>BINDERS - 3 RING</v>
          </cell>
          <cell r="E1363" t="str">
            <v>CHINA</v>
          </cell>
          <cell r="F1363">
            <v>7606</v>
          </cell>
          <cell r="G1363" t="str">
            <v>=HYPERLINK("http://www.bangkit.com/images/3135.jpg","CLICK HERE")</v>
          </cell>
          <cell r="H1363">
            <v>4.99</v>
          </cell>
          <cell r="I1363">
            <v>4.49</v>
          </cell>
          <cell r="J1363">
            <v>3</v>
          </cell>
          <cell r="K1363">
            <v>2.2999999999999998</v>
          </cell>
          <cell r="L1363">
            <v>1.9</v>
          </cell>
          <cell r="M1363">
            <v>1.5</v>
          </cell>
          <cell r="N1363">
            <v>1.2</v>
          </cell>
          <cell r="O1363" t="str">
            <v>CS-24-1</v>
          </cell>
          <cell r="P1363">
            <v>60</v>
          </cell>
          <cell r="Q1363">
            <v>24</v>
          </cell>
          <cell r="R1363">
            <v>16</v>
          </cell>
          <cell r="S1363">
            <v>12</v>
          </cell>
          <cell r="T1363">
            <v>10</v>
          </cell>
          <cell r="U1363" t="str">
            <v>1.111110</v>
          </cell>
          <cell r="V1363">
            <v>16.579999999999998</v>
          </cell>
          <cell r="W1363" t="str">
            <v>20764608031357</v>
          </cell>
        </row>
        <row r="1364">
          <cell r="B1364">
            <v>3136</v>
          </cell>
          <cell r="C1364" t="str">
            <v>BAZIC 1" Asst. Neon Color 3-Ring View Binder w/ 2-Pockets</v>
          </cell>
          <cell r="D1364" t="str">
            <v>BINDERS - 3 RING</v>
          </cell>
          <cell r="E1364" t="str">
            <v>CHINA</v>
          </cell>
          <cell r="F1364">
            <v>10515</v>
          </cell>
          <cell r="G1364" t="str">
            <v>=HYPERLINK("http://www.bangkit.com/images/3136.jpg","CLICK HERE")</v>
          </cell>
          <cell r="H1364">
            <v>5.99</v>
          </cell>
          <cell r="I1364">
            <v>5.39</v>
          </cell>
          <cell r="J1364">
            <v>3.55</v>
          </cell>
          <cell r="K1364">
            <v>2.7</v>
          </cell>
          <cell r="L1364">
            <v>2.2999999999999998</v>
          </cell>
          <cell r="M1364">
            <v>1.7</v>
          </cell>
          <cell r="N1364">
            <v>1.3</v>
          </cell>
          <cell r="O1364" t="str">
            <v>CS-24-1</v>
          </cell>
          <cell r="P1364">
            <v>60</v>
          </cell>
          <cell r="Q1364">
            <v>24</v>
          </cell>
          <cell r="R1364">
            <v>16</v>
          </cell>
          <cell r="S1364">
            <v>12</v>
          </cell>
          <cell r="T1364">
            <v>10</v>
          </cell>
          <cell r="U1364" t="str">
            <v>1.111110</v>
          </cell>
          <cell r="V1364">
            <v>17.940000000000001</v>
          </cell>
          <cell r="W1364" t="str">
            <v>20764608031364</v>
          </cell>
        </row>
        <row r="1365">
          <cell r="B1365">
            <v>3137</v>
          </cell>
          <cell r="C1365" t="str">
            <v>BAZIC 1" White 3-Ring View Binder w/ 2-Pockets</v>
          </cell>
          <cell r="D1365" t="str">
            <v>BINDERS - 3 RING</v>
          </cell>
          <cell r="E1365" t="str">
            <v>CHINA</v>
          </cell>
          <cell r="F1365">
            <v>56982</v>
          </cell>
          <cell r="G1365" t="str">
            <v>=HYPERLINK("http://www.bangkit.com/images/3137.jpg","CLICK HERE")</v>
          </cell>
          <cell r="H1365">
            <v>5.99</v>
          </cell>
          <cell r="I1365">
            <v>5.39</v>
          </cell>
          <cell r="J1365">
            <v>3.55</v>
          </cell>
          <cell r="K1365">
            <v>2.7</v>
          </cell>
          <cell r="L1365">
            <v>2.2999999999999998</v>
          </cell>
          <cell r="M1365">
            <v>1.7</v>
          </cell>
          <cell r="N1365">
            <v>1.3</v>
          </cell>
          <cell r="O1365" t="str">
            <v>CS-12-1</v>
          </cell>
          <cell r="P1365">
            <v>126</v>
          </cell>
          <cell r="Q1365">
            <v>12</v>
          </cell>
          <cell r="R1365">
            <v>13.25</v>
          </cell>
          <cell r="S1365">
            <v>12.25</v>
          </cell>
          <cell r="T1365">
            <v>6.25</v>
          </cell>
          <cell r="U1365" t="str">
            <v>0.587070</v>
          </cell>
          <cell r="V1365">
            <v>9.66</v>
          </cell>
          <cell r="W1365" t="str">
            <v>20764608031371</v>
          </cell>
        </row>
        <row r="1366">
          <cell r="B1366">
            <v>3138</v>
          </cell>
          <cell r="C1366" t="str">
            <v>TYPE ITEM# 3138-A</v>
          </cell>
          <cell r="D1366" t="str">
            <v>DISCONTINUE</v>
          </cell>
          <cell r="E1366" t="str">
            <v>CHINA</v>
          </cell>
          <cell r="F1366">
            <v>0</v>
          </cell>
          <cell r="G1366" t="str">
            <v>=HYPERLINK("http://www.bangkit.com/images/3138.jpg","CLICK HERE")</v>
          </cell>
          <cell r="H1366">
            <v>3.99</v>
          </cell>
          <cell r="I1366">
            <v>3.19</v>
          </cell>
          <cell r="J1366">
            <v>2.6</v>
          </cell>
          <cell r="K1366">
            <v>2</v>
          </cell>
          <cell r="L1366">
            <v>1.6</v>
          </cell>
          <cell r="M1366">
            <v>1.3</v>
          </cell>
          <cell r="N1366">
            <v>1</v>
          </cell>
          <cell r="O1366" t="str">
            <v>CS-12-1</v>
          </cell>
          <cell r="P1366">
            <v>96</v>
          </cell>
          <cell r="Q1366">
            <v>12</v>
          </cell>
          <cell r="R1366">
            <v>15</v>
          </cell>
          <cell r="S1366">
            <v>12.5</v>
          </cell>
          <cell r="T1366">
            <v>8</v>
          </cell>
          <cell r="U1366" t="str">
            <v>0.868060</v>
          </cell>
          <cell r="V1366">
            <v>9.58</v>
          </cell>
          <cell r="W1366" t="str">
            <v>20764608031388</v>
          </cell>
        </row>
        <row r="1367">
          <cell r="B1367" t="str">
            <v>3138-A</v>
          </cell>
          <cell r="C1367" t="str">
            <v>BAZIC 1.5" White 3-Ring Binder w/ 2-Pockets</v>
          </cell>
          <cell r="D1367" t="str">
            <v>BINDERS - 3 RING</v>
          </cell>
          <cell r="E1367" t="str">
            <v>CHINA</v>
          </cell>
          <cell r="F1367">
            <v>11645</v>
          </cell>
          <cell r="G1367" t="str">
            <v>=HYPERLINK("http://www.bangkit.com/images/3138.jpg","CLICK HERE")</v>
          </cell>
          <cell r="H1367">
            <v>5.99</v>
          </cell>
          <cell r="I1367">
            <v>5.39</v>
          </cell>
          <cell r="J1367">
            <v>3.55</v>
          </cell>
          <cell r="K1367">
            <v>2.7</v>
          </cell>
          <cell r="L1367">
            <v>2.2999999999999998</v>
          </cell>
          <cell r="M1367">
            <v>1.7</v>
          </cell>
          <cell r="N1367">
            <v>1.3</v>
          </cell>
          <cell r="O1367" t="str">
            <v>CS-24-1</v>
          </cell>
          <cell r="P1367">
            <v>48</v>
          </cell>
          <cell r="Q1367">
            <v>24</v>
          </cell>
          <cell r="R1367">
            <v>18.5</v>
          </cell>
          <cell r="S1367">
            <v>12.5</v>
          </cell>
          <cell r="T1367">
            <v>12.25</v>
          </cell>
          <cell r="U1367" t="str">
            <v>1.639360</v>
          </cell>
          <cell r="V1367">
            <v>18.52</v>
          </cell>
          <cell r="W1367" t="str">
            <v>40764608031382</v>
          </cell>
        </row>
        <row r="1368">
          <cell r="B1368">
            <v>314</v>
          </cell>
          <cell r="C1368" t="str">
            <v>KAPPA Hidden Message Word Finds Book</v>
          </cell>
          <cell r="D1368" t="str">
            <v>BOOKS - PUZZLE</v>
          </cell>
          <cell r="E1368" t="str">
            <v>USA / INDIA</v>
          </cell>
          <cell r="F1368">
            <v>7655</v>
          </cell>
          <cell r="G1368" t="str">
            <v>=HYPERLINK("http://www.bangkit.com/images/314.jpg","CLICK HERE")</v>
          </cell>
          <cell r="H1368">
            <v>5.95</v>
          </cell>
          <cell r="I1368">
            <v>5.35</v>
          </cell>
          <cell r="J1368">
            <v>1.7</v>
          </cell>
          <cell r="K1368">
            <v>1.3</v>
          </cell>
          <cell r="L1368">
            <v>0.85</v>
          </cell>
          <cell r="M1368">
            <v>0.69</v>
          </cell>
          <cell r="N1368">
            <v>0.59</v>
          </cell>
          <cell r="O1368" t="str">
            <v>CS-48-1</v>
          </cell>
          <cell r="P1368">
            <v>80</v>
          </cell>
          <cell r="Q1368">
            <v>48</v>
          </cell>
          <cell r="R1368">
            <v>15.75</v>
          </cell>
          <cell r="S1368">
            <v>11.25</v>
          </cell>
          <cell r="T1368">
            <v>8.25</v>
          </cell>
          <cell r="U1368" t="str">
            <v>0.845950</v>
          </cell>
          <cell r="V1368">
            <v>16.28</v>
          </cell>
          <cell r="W1368" t="str">
            <v>20088908314003</v>
          </cell>
        </row>
        <row r="1369">
          <cell r="B1369">
            <v>3141</v>
          </cell>
          <cell r="C1369" t="str">
            <v>BAZIC 1/2" Black 3-Ring View Binder w/ 2-Pockets</v>
          </cell>
          <cell r="D1369" t="str">
            <v>BINDERS - 3 RING</v>
          </cell>
          <cell r="E1369" t="str">
            <v>CHINA</v>
          </cell>
          <cell r="F1369">
            <v>9924</v>
          </cell>
          <cell r="G1369" t="str">
            <v>=HYPERLINK("http://www.bangkit.com/images/3141.jpg","CLICK HERE")</v>
          </cell>
          <cell r="H1369">
            <v>4.99</v>
          </cell>
          <cell r="I1369">
            <v>4.49</v>
          </cell>
          <cell r="J1369">
            <v>3</v>
          </cell>
          <cell r="K1369">
            <v>2.2999999999999998</v>
          </cell>
          <cell r="L1369">
            <v>1.9</v>
          </cell>
          <cell r="M1369">
            <v>1.5</v>
          </cell>
          <cell r="N1369">
            <v>1.2</v>
          </cell>
          <cell r="O1369" t="str">
            <v>CS-12-1</v>
          </cell>
          <cell r="P1369">
            <v>150</v>
          </cell>
          <cell r="Q1369">
            <v>12</v>
          </cell>
          <cell r="R1369">
            <v>12.5</v>
          </cell>
          <cell r="S1369">
            <v>12.25</v>
          </cell>
          <cell r="T1369">
            <v>5.25</v>
          </cell>
          <cell r="U1369" t="str">
            <v>0.465220</v>
          </cell>
          <cell r="V1369">
            <v>9</v>
          </cell>
          <cell r="W1369" t="str">
            <v>20764608031418</v>
          </cell>
        </row>
        <row r="1370">
          <cell r="B1370">
            <v>3142</v>
          </cell>
          <cell r="C1370" t="str">
            <v>BAZIC 1/2" White 3-Ring View Binder w/ 2-Pockets</v>
          </cell>
          <cell r="D1370" t="str">
            <v>BINDERS - 3 RING</v>
          </cell>
          <cell r="E1370" t="str">
            <v>CHINA</v>
          </cell>
          <cell r="F1370">
            <v>15271</v>
          </cell>
          <cell r="G1370" t="str">
            <v>=HYPERLINK("http://www.bangkit.com/images/3142.jpg","CLICK HERE")</v>
          </cell>
          <cell r="H1370">
            <v>4.99</v>
          </cell>
          <cell r="I1370">
            <v>4.49</v>
          </cell>
          <cell r="J1370">
            <v>3</v>
          </cell>
          <cell r="K1370">
            <v>2.2999999999999998</v>
          </cell>
          <cell r="L1370">
            <v>1.9</v>
          </cell>
          <cell r="M1370">
            <v>1.5</v>
          </cell>
          <cell r="N1370">
            <v>1.2</v>
          </cell>
          <cell r="O1370" t="str">
            <v>CS-12-1</v>
          </cell>
          <cell r="P1370">
            <v>150</v>
          </cell>
          <cell r="Q1370">
            <v>12</v>
          </cell>
          <cell r="R1370">
            <v>12.25</v>
          </cell>
          <cell r="S1370">
            <v>9.1199999999999992</v>
          </cell>
          <cell r="T1370">
            <v>5.25</v>
          </cell>
          <cell r="U1370" t="str">
            <v>0.339430</v>
          </cell>
          <cell r="V1370">
            <v>9.1199999999999992</v>
          </cell>
          <cell r="W1370" t="str">
            <v>20764608031425</v>
          </cell>
        </row>
        <row r="1371">
          <cell r="B1371">
            <v>3143</v>
          </cell>
          <cell r="C1371" t="str">
            <v>BAZIC Glossy Laminated Bright Color 2-Pockets Portfolios</v>
          </cell>
          <cell r="D1371" t="str">
            <v>FOLDERS &amp; PORTFOLIOS</v>
          </cell>
          <cell r="E1371" t="str">
            <v>CHINA</v>
          </cell>
          <cell r="F1371">
            <v>52300</v>
          </cell>
          <cell r="G1371" t="str">
            <v>=HYPERLINK("http://www.bangkit.com/images/3143.jpg","CLICK HERE")</v>
          </cell>
          <cell r="H1371">
            <v>1.99</v>
          </cell>
          <cell r="I1371">
            <v>1.79</v>
          </cell>
          <cell r="J1371">
            <v>0.8</v>
          </cell>
          <cell r="K1371">
            <v>0.59</v>
          </cell>
          <cell r="L1371">
            <v>0.49</v>
          </cell>
          <cell r="M1371">
            <v>0.39</v>
          </cell>
          <cell r="N1371">
            <v>0.28999999999999998</v>
          </cell>
          <cell r="O1371" t="str">
            <v>CS-48-1</v>
          </cell>
          <cell r="P1371">
            <v>155</v>
          </cell>
          <cell r="Q1371">
            <v>48</v>
          </cell>
          <cell r="R1371">
            <v>12.5</v>
          </cell>
          <cell r="S1371">
            <v>10</v>
          </cell>
          <cell r="T1371">
            <v>5.5</v>
          </cell>
          <cell r="U1371" t="str">
            <v>0.397860</v>
          </cell>
          <cell r="V1371">
            <v>6.84</v>
          </cell>
          <cell r="W1371" t="str">
            <v>20764608031432</v>
          </cell>
        </row>
        <row r="1372">
          <cell r="B1372">
            <v>3144</v>
          </cell>
          <cell r="C1372" t="str">
            <v>BAZIC Asst. Color 2-Pocket Portfolios</v>
          </cell>
          <cell r="D1372" t="str">
            <v>FOLDERS &amp; PORTFOLIOS</v>
          </cell>
          <cell r="E1372" t="str">
            <v>CHINA/VIETNAM</v>
          </cell>
          <cell r="F1372">
            <v>301451</v>
          </cell>
          <cell r="G1372" t="str">
            <v>=HYPERLINK("http://www.bangkit.com/images/3144.jpg","CLICK HERE")</v>
          </cell>
          <cell r="H1372">
            <v>1.99</v>
          </cell>
          <cell r="I1372">
            <v>1.79</v>
          </cell>
          <cell r="J1372">
            <v>0.4</v>
          </cell>
          <cell r="K1372">
            <v>0.28999999999999998</v>
          </cell>
          <cell r="L1372">
            <v>0.25</v>
          </cell>
          <cell r="M1372">
            <v>0.19</v>
          </cell>
          <cell r="N1372">
            <v>0.15</v>
          </cell>
          <cell r="O1372" t="str">
            <v>CS-100-1</v>
          </cell>
          <cell r="P1372">
            <v>132</v>
          </cell>
          <cell r="Q1372">
            <v>100</v>
          </cell>
          <cell r="R1372">
            <v>12</v>
          </cell>
          <cell r="S1372">
            <v>10</v>
          </cell>
          <cell r="T1372">
            <v>7</v>
          </cell>
          <cell r="U1372" t="str">
            <v>0.486110</v>
          </cell>
          <cell r="V1372">
            <v>8.08</v>
          </cell>
          <cell r="W1372" t="str">
            <v>20764608031449</v>
          </cell>
        </row>
        <row r="1373">
          <cell r="B1373">
            <v>3145</v>
          </cell>
          <cell r="C1373" t="str">
            <v>BAZIC Asst. Color 2-Pocket Portfolios w/ 3-Prong Fastener</v>
          </cell>
          <cell r="D1373" t="str">
            <v>FOLDERS &amp; PORTFOLIOS</v>
          </cell>
          <cell r="E1373" t="str">
            <v>VIETNAM</v>
          </cell>
          <cell r="F1373">
            <v>216131</v>
          </cell>
          <cell r="G1373" t="str">
            <v>=HYPERLINK("http://www.bangkit.com/images/3145.jpg","CLICK HERE")</v>
          </cell>
          <cell r="H1373">
            <v>1.99</v>
          </cell>
          <cell r="I1373">
            <v>1.79</v>
          </cell>
          <cell r="J1373">
            <v>0.55000000000000004</v>
          </cell>
          <cell r="K1373">
            <v>0.39</v>
          </cell>
          <cell r="L1373">
            <v>0.3</v>
          </cell>
          <cell r="M1373">
            <v>0.25</v>
          </cell>
          <cell r="N1373">
            <v>0.19</v>
          </cell>
          <cell r="O1373" t="str">
            <v>CS-100-1</v>
          </cell>
          <cell r="P1373">
            <v>72</v>
          </cell>
          <cell r="Q1373">
            <v>100</v>
          </cell>
          <cell r="R1373">
            <v>12.25</v>
          </cell>
          <cell r="S1373">
            <v>11.5</v>
          </cell>
          <cell r="T1373">
            <v>10.75</v>
          </cell>
          <cell r="U1373" t="str">
            <v>0.876390</v>
          </cell>
          <cell r="V1373">
            <v>9.8000000000000007</v>
          </cell>
          <cell r="W1373" t="str">
            <v>20764608031456</v>
          </cell>
        </row>
        <row r="1374">
          <cell r="B1374">
            <v>3146</v>
          </cell>
          <cell r="C1374" t="str">
            <v>BAZIC Glossy Laminated 2-Pocket Portfolios w/ 3-Prong Fastener</v>
          </cell>
          <cell r="D1374" t="str">
            <v>FOLDERS &amp; PORTFOLIOS</v>
          </cell>
          <cell r="E1374" t="str">
            <v>CHINA</v>
          </cell>
          <cell r="F1374">
            <v>29369</v>
          </cell>
          <cell r="G1374" t="str">
            <v>=HYPERLINK("http://www.bangkit.com/images/3146.jpg","CLICK HERE")</v>
          </cell>
          <cell r="H1374">
            <v>1.99</v>
          </cell>
          <cell r="I1374">
            <v>1.79</v>
          </cell>
          <cell r="J1374">
            <v>0.9</v>
          </cell>
          <cell r="K1374">
            <v>0.69</v>
          </cell>
          <cell r="L1374">
            <v>0.55000000000000004</v>
          </cell>
          <cell r="M1374">
            <v>0.45</v>
          </cell>
          <cell r="N1374">
            <v>0.35</v>
          </cell>
          <cell r="O1374" t="str">
            <v>CS-48-1</v>
          </cell>
          <cell r="P1374">
            <v>132</v>
          </cell>
          <cell r="Q1374">
            <v>48</v>
          </cell>
          <cell r="R1374">
            <v>12.5</v>
          </cell>
          <cell r="S1374">
            <v>10.25</v>
          </cell>
          <cell r="T1374">
            <v>8</v>
          </cell>
          <cell r="U1374" t="str">
            <v>0.593170</v>
          </cell>
          <cell r="V1374">
            <v>7.5</v>
          </cell>
          <cell r="W1374" t="str">
            <v>20764608031463</v>
          </cell>
        </row>
        <row r="1375">
          <cell r="B1375">
            <v>3147</v>
          </cell>
          <cell r="C1375" t="str">
            <v>BAZIC 1.5" Black 3-Ring View Binder w/ 2-Pockets</v>
          </cell>
          <cell r="D1375" t="str">
            <v>BINDERS - 3 RING</v>
          </cell>
          <cell r="E1375" t="str">
            <v>CHINA</v>
          </cell>
          <cell r="F1375">
            <v>10750</v>
          </cell>
          <cell r="G1375" t="str">
            <v>=HYPERLINK("http://www.bangkit.com/images/3147.jpg","CLICK HERE")</v>
          </cell>
          <cell r="H1375">
            <v>6.99</v>
          </cell>
          <cell r="I1375">
            <v>6.29</v>
          </cell>
          <cell r="J1375">
            <v>3.8</v>
          </cell>
          <cell r="K1375">
            <v>2.9</v>
          </cell>
          <cell r="L1375">
            <v>2.2999999999999998</v>
          </cell>
          <cell r="M1375">
            <v>1.9</v>
          </cell>
          <cell r="N1375">
            <v>1.5</v>
          </cell>
          <cell r="O1375" t="str">
            <v>CS-12-1</v>
          </cell>
          <cell r="P1375">
            <v>96</v>
          </cell>
          <cell r="Q1375">
            <v>12</v>
          </cell>
          <cell r="R1375">
            <v>18.75</v>
          </cell>
          <cell r="S1375">
            <v>12.25</v>
          </cell>
          <cell r="T1375">
            <v>5.75</v>
          </cell>
          <cell r="U1375" t="str">
            <v>0.764300</v>
          </cell>
          <cell r="V1375">
            <v>9.94</v>
          </cell>
          <cell r="W1375" t="str">
            <v>20764608031470</v>
          </cell>
        </row>
        <row r="1376">
          <cell r="B1376">
            <v>3148</v>
          </cell>
          <cell r="C1376" t="str">
            <v>BAZIC 1.5" White 3-Ring View Binder w/ 2-Pockets</v>
          </cell>
          <cell r="D1376" t="str">
            <v>BINDERS - 3 RING</v>
          </cell>
          <cell r="E1376" t="str">
            <v>CHINA</v>
          </cell>
          <cell r="F1376">
            <v>15190</v>
          </cell>
          <cell r="G1376" t="str">
            <v>=HYPERLINK("http://www.bangkit.com/images/3148.jpg","CLICK HERE")</v>
          </cell>
          <cell r="H1376">
            <v>6.99</v>
          </cell>
          <cell r="I1376">
            <v>6.29</v>
          </cell>
          <cell r="J1376">
            <v>3.8</v>
          </cell>
          <cell r="K1376">
            <v>2.9</v>
          </cell>
          <cell r="L1376">
            <v>2.2999999999999998</v>
          </cell>
          <cell r="M1376">
            <v>1.9</v>
          </cell>
          <cell r="N1376">
            <v>1.5</v>
          </cell>
          <cell r="O1376" t="str">
            <v>CS-12-1</v>
          </cell>
          <cell r="P1376">
            <v>96</v>
          </cell>
          <cell r="Q1376">
            <v>12</v>
          </cell>
          <cell r="R1376">
            <v>18.75</v>
          </cell>
          <cell r="S1376">
            <v>12.25</v>
          </cell>
          <cell r="T1376">
            <v>5.75</v>
          </cell>
          <cell r="U1376" t="str">
            <v>0.764300</v>
          </cell>
          <cell r="V1376">
            <v>10.28</v>
          </cell>
          <cell r="W1376" t="str">
            <v>20764608031487</v>
          </cell>
        </row>
        <row r="1377">
          <cell r="B1377">
            <v>3149</v>
          </cell>
          <cell r="C1377" t="str">
            <v>BAZIC 1/3 Cut Letter Size Color File Folder (100/Box)</v>
          </cell>
          <cell r="D1377" t="str">
            <v>FOLDERS &amp; PORTFOLIOS</v>
          </cell>
          <cell r="E1377" t="str">
            <v>CAMBODIA/THAILAN</v>
          </cell>
          <cell r="F1377">
            <v>893</v>
          </cell>
          <cell r="G1377" t="str">
            <v>=HYPERLINK("http://www.bangkit.com/images/3149.jpg","CLICK HERE")</v>
          </cell>
          <cell r="H1377">
            <v>29.99</v>
          </cell>
          <cell r="I1377">
            <v>26.99</v>
          </cell>
          <cell r="J1377">
            <v>25.35</v>
          </cell>
          <cell r="K1377">
            <v>19.5</v>
          </cell>
          <cell r="L1377">
            <v>15.7</v>
          </cell>
          <cell r="M1377">
            <v>13</v>
          </cell>
          <cell r="N1377">
            <v>10</v>
          </cell>
          <cell r="O1377" t="str">
            <v>CS-5-1</v>
          </cell>
          <cell r="P1377">
            <v>60</v>
          </cell>
          <cell r="Q1377">
            <v>5</v>
          </cell>
          <cell r="R1377">
            <v>13.25</v>
          </cell>
          <cell r="S1377">
            <v>12.5</v>
          </cell>
          <cell r="T1377">
            <v>10.5</v>
          </cell>
          <cell r="U1377" t="str">
            <v>1.006400</v>
          </cell>
          <cell r="V1377">
            <v>22.72</v>
          </cell>
          <cell r="W1377" t="str">
            <v>20764608031494</v>
          </cell>
        </row>
        <row r="1378">
          <cell r="B1378">
            <v>3150</v>
          </cell>
          <cell r="C1378" t="str">
            <v>BAZIC 2" Black Slant-D Ring View Binder w/ 2-Pockets</v>
          </cell>
          <cell r="D1378" t="str">
            <v>BINDERS - 3 RING</v>
          </cell>
          <cell r="E1378" t="str">
            <v>CHINA</v>
          </cell>
          <cell r="F1378">
            <v>5048</v>
          </cell>
          <cell r="G1378" t="str">
            <v>=HYPERLINK("http://www.bangkit.com/images/3150.jpg","CLICK HERE")</v>
          </cell>
          <cell r="H1378">
            <v>10.99</v>
          </cell>
          <cell r="I1378">
            <v>9.89</v>
          </cell>
          <cell r="J1378">
            <v>5.85</v>
          </cell>
          <cell r="K1378">
            <v>4.5</v>
          </cell>
          <cell r="L1378">
            <v>3.5</v>
          </cell>
          <cell r="M1378">
            <v>2.9</v>
          </cell>
          <cell r="N1378">
            <v>1.9</v>
          </cell>
          <cell r="O1378" t="str">
            <v>CS-12-1</v>
          </cell>
          <cell r="P1378">
            <v>60</v>
          </cell>
          <cell r="Q1378">
            <v>12</v>
          </cell>
          <cell r="R1378">
            <v>16.75</v>
          </cell>
          <cell r="S1378">
            <v>12</v>
          </cell>
          <cell r="T1378">
            <v>10</v>
          </cell>
          <cell r="U1378" t="str">
            <v>1.163190</v>
          </cell>
          <cell r="V1378">
            <v>14.14</v>
          </cell>
          <cell r="W1378" t="str">
            <v>20764608031500</v>
          </cell>
        </row>
        <row r="1379">
          <cell r="B1379">
            <v>3151</v>
          </cell>
          <cell r="C1379" t="str">
            <v>BAZIC 2" White Slant-D Ring View Binder w/ 2-Pockets</v>
          </cell>
          <cell r="D1379" t="str">
            <v>BINDERS - 3 RING</v>
          </cell>
          <cell r="E1379" t="str">
            <v>CHINA</v>
          </cell>
          <cell r="F1379">
            <v>4925</v>
          </cell>
          <cell r="G1379" t="str">
            <v>=HYPERLINK("http://www.bangkit.com/images/3151.jpg","CLICK HERE")</v>
          </cell>
          <cell r="H1379">
            <v>10.99</v>
          </cell>
          <cell r="I1379">
            <v>9.89</v>
          </cell>
          <cell r="J1379">
            <v>5.85</v>
          </cell>
          <cell r="K1379">
            <v>4.5</v>
          </cell>
          <cell r="L1379">
            <v>3.5</v>
          </cell>
          <cell r="M1379">
            <v>2.9</v>
          </cell>
          <cell r="N1379">
            <v>1.9</v>
          </cell>
          <cell r="O1379" t="str">
            <v>CS-12-1</v>
          </cell>
          <cell r="P1379">
            <v>60</v>
          </cell>
          <cell r="Q1379">
            <v>12</v>
          </cell>
          <cell r="R1379">
            <v>16.75</v>
          </cell>
          <cell r="S1379">
            <v>12</v>
          </cell>
          <cell r="T1379">
            <v>10</v>
          </cell>
          <cell r="U1379" t="str">
            <v>1.163190</v>
          </cell>
          <cell r="V1379">
            <v>14.24</v>
          </cell>
          <cell r="W1379" t="str">
            <v>20764608031517</v>
          </cell>
        </row>
        <row r="1380">
          <cell r="B1380">
            <v>31518</v>
          </cell>
          <cell r="C1380" t="str">
            <v>BAZIC 8.5" X 11.25" (#2) Self-Seal Bubble Mailers (3/Pack)</v>
          </cell>
          <cell r="D1380" t="str">
            <v>DISCONTINUE</v>
          </cell>
          <cell r="E1380" t="str">
            <v>USA</v>
          </cell>
          <cell r="F1380">
            <v>0</v>
          </cell>
          <cell r="G1380" t="str">
            <v>=HYPERLINK("http://www.bangkit.com/images/31518.jpg","CLICK HERE")</v>
          </cell>
          <cell r="H1380">
            <v>4.95</v>
          </cell>
          <cell r="I1380">
            <v>4.49</v>
          </cell>
          <cell r="J1380">
            <v>1.3</v>
          </cell>
          <cell r="K1380">
            <v>0.99</v>
          </cell>
          <cell r="L1380">
            <v>0.79</v>
          </cell>
          <cell r="M1380">
            <v>0.65</v>
          </cell>
          <cell r="N1380">
            <v>0.55000000000000004</v>
          </cell>
          <cell r="O1380" t="str">
            <v>CS-48-1</v>
          </cell>
          <cell r="P1380">
            <v>100</v>
          </cell>
          <cell r="Q1380">
            <v>48</v>
          </cell>
          <cell r="R1380">
            <v>15.9</v>
          </cell>
          <cell r="S1380">
            <v>11.1</v>
          </cell>
          <cell r="T1380">
            <v>5.2</v>
          </cell>
          <cell r="U1380" t="str">
            <v>0.531100</v>
          </cell>
          <cell r="V1380">
            <v>13.98</v>
          </cell>
          <cell r="W1380" t="str">
            <v>20088908331512</v>
          </cell>
        </row>
        <row r="1381">
          <cell r="B1381">
            <v>3155</v>
          </cell>
          <cell r="C1381" t="str">
            <v>BAZIC 2-Pocket Poly Portfolio w/ Side Loading View Cover</v>
          </cell>
          <cell r="D1381" t="str">
            <v>FOLDERS &amp; PORTFOLIOS</v>
          </cell>
          <cell r="E1381" t="str">
            <v>CHINA</v>
          </cell>
          <cell r="F1381">
            <v>20772</v>
          </cell>
          <cell r="G1381" t="str">
            <v>=HYPERLINK("http://www.bangkit.com/images/3155.jpg","CLICK HERE")</v>
          </cell>
          <cell r="H1381">
            <v>2.99</v>
          </cell>
          <cell r="I1381">
            <v>2.69</v>
          </cell>
          <cell r="J1381">
            <v>1.2</v>
          </cell>
          <cell r="K1381">
            <v>0.89</v>
          </cell>
          <cell r="L1381">
            <v>0.75</v>
          </cell>
          <cell r="M1381">
            <v>0.59</v>
          </cell>
          <cell r="N1381">
            <v>0.49</v>
          </cell>
          <cell r="O1381" t="str">
            <v>CS-48-1</v>
          </cell>
          <cell r="P1381">
            <v>120</v>
          </cell>
          <cell r="Q1381">
            <v>48</v>
          </cell>
          <cell r="R1381">
            <v>12.5</v>
          </cell>
          <cell r="S1381">
            <v>10.5</v>
          </cell>
          <cell r="T1381">
            <v>10</v>
          </cell>
          <cell r="U1381" t="str">
            <v>0.759550</v>
          </cell>
          <cell r="V1381">
            <v>9.84</v>
          </cell>
          <cell r="W1381" t="str">
            <v>20764608031555</v>
          </cell>
        </row>
        <row r="1382">
          <cell r="B1382">
            <v>3156</v>
          </cell>
          <cell r="C1382" t="str">
            <v>BAZIC Swing-lock Report Cover w/Clear Front</v>
          </cell>
          <cell r="D1382" t="str">
            <v>FOLDERS &amp; PORTFOLIOS</v>
          </cell>
          <cell r="E1382" t="str">
            <v>CHINA</v>
          </cell>
          <cell r="F1382">
            <v>22290</v>
          </cell>
          <cell r="G1382" t="str">
            <v>=HYPERLINK("http://www.bangkit.com/images/3156.jpg","CLICK HERE")</v>
          </cell>
          <cell r="H1382">
            <v>1.99</v>
          </cell>
          <cell r="I1382">
            <v>1.79</v>
          </cell>
          <cell r="J1382">
            <v>1</v>
          </cell>
          <cell r="K1382">
            <v>0.75</v>
          </cell>
          <cell r="L1382">
            <v>0.59</v>
          </cell>
          <cell r="M1382">
            <v>0.49</v>
          </cell>
          <cell r="N1382">
            <v>0.39</v>
          </cell>
          <cell r="O1382" t="str">
            <v>CS-48-1</v>
          </cell>
          <cell r="P1382">
            <v>150</v>
          </cell>
          <cell r="Q1382">
            <v>48</v>
          </cell>
          <cell r="R1382">
            <v>12.5</v>
          </cell>
          <cell r="S1382">
            <v>10.75</v>
          </cell>
          <cell r="T1382">
            <v>6</v>
          </cell>
          <cell r="U1382" t="str">
            <v>0.466580</v>
          </cell>
          <cell r="V1382">
            <v>5.7</v>
          </cell>
          <cell r="W1382" t="str">
            <v>20764608031562</v>
          </cell>
        </row>
        <row r="1383">
          <cell r="B1383">
            <v>3157</v>
          </cell>
          <cell r="C1383" t="str">
            <v>BAZIC 2-Pocket Poly Portfolio w/ View Cover</v>
          </cell>
          <cell r="D1383" t="str">
            <v>FOLDERS &amp; PORTFOLIOS</v>
          </cell>
          <cell r="E1383" t="str">
            <v>CHINA</v>
          </cell>
          <cell r="F1383">
            <v>18850</v>
          </cell>
          <cell r="G1383" t="str">
            <v>=HYPERLINK("http://www.bangkit.com/images/3157.jpg","CLICK HERE")</v>
          </cell>
          <cell r="H1383">
            <v>2.99</v>
          </cell>
          <cell r="I1383">
            <v>2.69</v>
          </cell>
          <cell r="J1383">
            <v>1.2</v>
          </cell>
          <cell r="K1383">
            <v>0.89</v>
          </cell>
          <cell r="L1383">
            <v>0.75</v>
          </cell>
          <cell r="M1383">
            <v>0.59</v>
          </cell>
          <cell r="N1383">
            <v>0.49</v>
          </cell>
          <cell r="O1383" t="str">
            <v>CS-48-1</v>
          </cell>
          <cell r="P1383">
            <v>120</v>
          </cell>
          <cell r="Q1383">
            <v>48</v>
          </cell>
          <cell r="R1383">
            <v>12.25</v>
          </cell>
          <cell r="S1383">
            <v>10.25</v>
          </cell>
          <cell r="T1383">
            <v>8.5</v>
          </cell>
          <cell r="U1383" t="str">
            <v>0.617640</v>
          </cell>
          <cell r="V1383">
            <v>10.06</v>
          </cell>
          <cell r="W1383" t="str">
            <v>20764608031579</v>
          </cell>
        </row>
        <row r="1384">
          <cell r="B1384">
            <v>3158</v>
          </cell>
          <cell r="C1384" t="str">
            <v>BAZIC Solid Color 2-Pocket Poly Portfolio</v>
          </cell>
          <cell r="D1384" t="str">
            <v>FOLDERS &amp; PORTFOLIOS</v>
          </cell>
          <cell r="E1384" t="str">
            <v>CHINA</v>
          </cell>
          <cell r="F1384">
            <v>90029</v>
          </cell>
          <cell r="G1384" t="str">
            <v>=HYPERLINK("http://www.bangkit.com/images/3158.jpg","CLICK HERE")</v>
          </cell>
          <cell r="H1384">
            <v>2.99</v>
          </cell>
          <cell r="I1384">
            <v>2.69</v>
          </cell>
          <cell r="J1384">
            <v>1</v>
          </cell>
          <cell r="K1384">
            <v>0.75</v>
          </cell>
          <cell r="L1384">
            <v>0.59</v>
          </cell>
          <cell r="M1384">
            <v>0.49</v>
          </cell>
          <cell r="N1384">
            <v>0.39</v>
          </cell>
          <cell r="O1384" t="str">
            <v>CS-48-1</v>
          </cell>
          <cell r="P1384">
            <v>186</v>
          </cell>
          <cell r="Q1384">
            <v>48</v>
          </cell>
          <cell r="R1384">
            <v>12.5</v>
          </cell>
          <cell r="S1384">
            <v>10</v>
          </cell>
          <cell r="T1384">
            <v>5.5</v>
          </cell>
          <cell r="U1384" t="str">
            <v>0.397860</v>
          </cell>
          <cell r="V1384">
            <v>6.36</v>
          </cell>
          <cell r="W1384" t="str">
            <v>20764608031586</v>
          </cell>
        </row>
        <row r="1385">
          <cell r="B1385">
            <v>3159</v>
          </cell>
          <cell r="C1385" t="str">
            <v>BAZIC Solid Color 2-Pocket Poly Portfolio w/ 3 Prongs</v>
          </cell>
          <cell r="D1385" t="str">
            <v>FOLDERS &amp; PORTFOLIOS</v>
          </cell>
          <cell r="E1385" t="str">
            <v>CHINA</v>
          </cell>
          <cell r="F1385">
            <v>79442</v>
          </cell>
          <cell r="G1385" t="str">
            <v>=HYPERLINK("http://www.bangkit.com/images/3159.jpg","CLICK HERE")</v>
          </cell>
          <cell r="H1385">
            <v>2.99</v>
          </cell>
          <cell r="I1385">
            <v>2.69</v>
          </cell>
          <cell r="J1385">
            <v>1.2</v>
          </cell>
          <cell r="K1385">
            <v>0.89</v>
          </cell>
          <cell r="L1385">
            <v>0.75</v>
          </cell>
          <cell r="M1385">
            <v>0.59</v>
          </cell>
          <cell r="N1385">
            <v>0.49</v>
          </cell>
          <cell r="O1385" t="str">
            <v>CS-48-1</v>
          </cell>
          <cell r="P1385">
            <v>96</v>
          </cell>
          <cell r="Q1385">
            <v>48</v>
          </cell>
          <cell r="R1385">
            <v>12.5</v>
          </cell>
          <cell r="S1385">
            <v>10.54</v>
          </cell>
          <cell r="T1385">
            <v>10.5</v>
          </cell>
          <cell r="U1385" t="str">
            <v>0.800560</v>
          </cell>
          <cell r="V1385">
            <v>7.54</v>
          </cell>
          <cell r="W1385" t="str">
            <v>20764608031593</v>
          </cell>
        </row>
        <row r="1386">
          <cell r="B1386">
            <v>3161</v>
          </cell>
          <cell r="C1386" t="str">
            <v>BAZIC Asst. Color 8-Pocket Folder</v>
          </cell>
          <cell r="D1386" t="str">
            <v>FOLDERS &amp; PORTFOLIOS</v>
          </cell>
          <cell r="E1386" t="str">
            <v>VIETNAM</v>
          </cell>
          <cell r="F1386">
            <v>11830</v>
          </cell>
          <cell r="G1386" t="str">
            <v>=HYPERLINK("http://www.bangkit.com/images/3161.jpg","CLICK HERE")</v>
          </cell>
          <cell r="H1386">
            <v>3.99</v>
          </cell>
          <cell r="I1386">
            <v>3.59</v>
          </cell>
          <cell r="J1386">
            <v>2.5</v>
          </cell>
          <cell r="K1386">
            <v>1.9</v>
          </cell>
          <cell r="L1386">
            <v>1.5</v>
          </cell>
          <cell r="M1386">
            <v>1.2</v>
          </cell>
          <cell r="N1386">
            <v>1</v>
          </cell>
          <cell r="O1386" t="str">
            <v>CS-12-1</v>
          </cell>
          <cell r="P1386">
            <v>168</v>
          </cell>
          <cell r="Q1386">
            <v>12</v>
          </cell>
          <cell r="R1386">
            <v>12.25</v>
          </cell>
          <cell r="S1386">
            <v>10.75</v>
          </cell>
          <cell r="T1386">
            <v>5.75</v>
          </cell>
          <cell r="U1386" t="str">
            <v>0.438200</v>
          </cell>
          <cell r="V1386">
            <v>4.6399999999999997</v>
          </cell>
          <cell r="W1386" t="str">
            <v>20764608031616</v>
          </cell>
        </row>
        <row r="1387">
          <cell r="B1387">
            <v>3163</v>
          </cell>
          <cell r="C1387" t="str">
            <v>BAZIC Poly 8 Pocket Organizer</v>
          </cell>
          <cell r="D1387" t="str">
            <v>FOLDERS &amp; PORTFOLIOS</v>
          </cell>
          <cell r="E1387" t="str">
            <v>CHINA</v>
          </cell>
          <cell r="F1387">
            <v>14210</v>
          </cell>
          <cell r="G1387" t="str">
            <v>=HYPERLINK("http://www.bangkit.com/images/3163.jpg","CLICK HERE")</v>
          </cell>
          <cell r="H1387">
            <v>2.99</v>
          </cell>
          <cell r="I1387">
            <v>2.69</v>
          </cell>
          <cell r="J1387">
            <v>1.95</v>
          </cell>
          <cell r="K1387">
            <v>1.5</v>
          </cell>
          <cell r="L1387">
            <v>1.3</v>
          </cell>
          <cell r="M1387">
            <v>1</v>
          </cell>
          <cell r="N1387">
            <v>0.8</v>
          </cell>
          <cell r="O1387" t="str">
            <v>CS-24-1</v>
          </cell>
          <cell r="P1387">
            <v>138</v>
          </cell>
          <cell r="Q1387">
            <v>24</v>
          </cell>
          <cell r="R1387">
            <v>12.5</v>
          </cell>
          <cell r="S1387">
            <v>11.5</v>
          </cell>
          <cell r="T1387">
            <v>6.5</v>
          </cell>
          <cell r="U1387" t="str">
            <v>0.540730</v>
          </cell>
          <cell r="V1387">
            <v>7.38</v>
          </cell>
          <cell r="W1387" t="str">
            <v>20764608031630</v>
          </cell>
        </row>
        <row r="1388">
          <cell r="B1388">
            <v>3164</v>
          </cell>
          <cell r="C1388" t="str">
            <v>BAZIC Rainbow 7-Pocket A4/Letter Size Poly Expanding File</v>
          </cell>
          <cell r="D1388" t="str">
            <v>DOCUMENT ORGANIZER</v>
          </cell>
          <cell r="E1388" t="str">
            <v>CHINA</v>
          </cell>
          <cell r="F1388">
            <v>16171</v>
          </cell>
          <cell r="G1388" t="str">
            <v>=HYPERLINK("http://www.bangkit.com/images/3164.jpg","CLICK HERE")</v>
          </cell>
          <cell r="H1388">
            <v>5.99</v>
          </cell>
          <cell r="I1388">
            <v>5.39</v>
          </cell>
          <cell r="J1388">
            <v>3.8</v>
          </cell>
          <cell r="K1388">
            <v>2.9</v>
          </cell>
          <cell r="L1388">
            <v>2.2999999999999998</v>
          </cell>
          <cell r="M1388">
            <v>1.9</v>
          </cell>
          <cell r="N1388">
            <v>1.5</v>
          </cell>
          <cell r="O1388" t="str">
            <v>CS-12-1</v>
          </cell>
          <cell r="P1388">
            <v>70</v>
          </cell>
          <cell r="Q1388">
            <v>12</v>
          </cell>
          <cell r="R1388">
            <v>14</v>
          </cell>
          <cell r="S1388">
            <v>13</v>
          </cell>
          <cell r="T1388">
            <v>10.25</v>
          </cell>
          <cell r="U1388" t="str">
            <v>1.079570</v>
          </cell>
          <cell r="V1388">
            <v>5.92</v>
          </cell>
          <cell r="W1388" t="str">
            <v>20764608031647</v>
          </cell>
        </row>
        <row r="1389">
          <cell r="B1389">
            <v>3167</v>
          </cell>
          <cell r="C1389" t="str">
            <v>BAZIC 1" Asst. Pastel Color 3-Ring View Binder w/ 2-Pockets</v>
          </cell>
          <cell r="D1389" t="str">
            <v>BINDERS - 3 RING</v>
          </cell>
          <cell r="E1389" t="str">
            <v>CHINA</v>
          </cell>
          <cell r="F1389">
            <v>38556</v>
          </cell>
          <cell r="G1389" t="str">
            <v>=HYPERLINK("http://www.bangkit.com/images/3167.jpg","CLICK HERE")</v>
          </cell>
          <cell r="H1389">
            <v>5.99</v>
          </cell>
          <cell r="I1389">
            <v>5.39</v>
          </cell>
          <cell r="J1389">
            <v>3.55</v>
          </cell>
          <cell r="K1389">
            <v>2.7</v>
          </cell>
          <cell r="L1389">
            <v>2.2999999999999998</v>
          </cell>
          <cell r="M1389">
            <v>1.7</v>
          </cell>
          <cell r="N1389">
            <v>1.3</v>
          </cell>
          <cell r="O1389" t="str">
            <v>CS-24-1</v>
          </cell>
          <cell r="P1389">
            <v>60</v>
          </cell>
          <cell r="Q1389">
            <v>24</v>
          </cell>
          <cell r="R1389">
            <v>16</v>
          </cell>
          <cell r="S1389">
            <v>12</v>
          </cell>
          <cell r="T1389">
            <v>10</v>
          </cell>
          <cell r="U1389" t="str">
            <v>1.111110</v>
          </cell>
          <cell r="V1389">
            <v>17.98</v>
          </cell>
          <cell r="W1389" t="str">
            <v>20764608031678</v>
          </cell>
        </row>
        <row r="1390">
          <cell r="B1390">
            <v>3168</v>
          </cell>
          <cell r="C1390" t="str">
            <v>BAZIC Clear Multipurpose Utility Box</v>
          </cell>
          <cell r="D1390" t="str">
            <v>DISCONTINUE</v>
          </cell>
          <cell r="E1390" t="str">
            <v>CHINA</v>
          </cell>
          <cell r="F1390">
            <v>0</v>
          </cell>
          <cell r="G1390" t="str">
            <v>=HYPERLINK("http://www.bangkit.com/images/3168.jpg","CLICK HERE")</v>
          </cell>
          <cell r="H1390">
            <v>5.49</v>
          </cell>
          <cell r="I1390">
            <v>4.6900000000000004</v>
          </cell>
          <cell r="J1390">
            <v>0.8</v>
          </cell>
          <cell r="K1390">
            <v>0.79</v>
          </cell>
          <cell r="L1390">
            <v>0.79</v>
          </cell>
          <cell r="M1390">
            <v>0.79</v>
          </cell>
          <cell r="N1390">
            <v>0.79</v>
          </cell>
          <cell r="O1390" t="str">
            <v>CS-24-1</v>
          </cell>
          <cell r="P1390">
            <v>60</v>
          </cell>
          <cell r="Q1390">
            <v>24</v>
          </cell>
          <cell r="R1390">
            <v>15.75</v>
          </cell>
          <cell r="S1390">
            <v>12</v>
          </cell>
          <cell r="T1390">
            <v>10</v>
          </cell>
          <cell r="U1390" t="str">
            <v>1.093750</v>
          </cell>
          <cell r="V1390">
            <v>18.420000000000002</v>
          </cell>
          <cell r="W1390" t="str">
            <v>20764608031685</v>
          </cell>
        </row>
        <row r="1391">
          <cell r="B1391">
            <v>3169</v>
          </cell>
          <cell r="C1391" t="str">
            <v>BAZIC Stripes 2-Pocket Poly Portfolio</v>
          </cell>
          <cell r="D1391" t="str">
            <v>FOLDERS &amp; PORTFOLIOS</v>
          </cell>
          <cell r="E1391" t="str">
            <v>CHINA</v>
          </cell>
          <cell r="F1391">
            <v>9965</v>
          </cell>
          <cell r="G1391" t="str">
            <v>=HYPERLINK("http://www.bangkit.com/images/3169.jpg","CLICK HERE")</v>
          </cell>
          <cell r="H1391">
            <v>1.99</v>
          </cell>
          <cell r="I1391">
            <v>1.79</v>
          </cell>
          <cell r="J1391">
            <v>1.2</v>
          </cell>
          <cell r="K1391">
            <v>0.89</v>
          </cell>
          <cell r="L1391">
            <v>0.75</v>
          </cell>
          <cell r="M1391">
            <v>0.59</v>
          </cell>
          <cell r="N1391">
            <v>0.49</v>
          </cell>
          <cell r="O1391" t="str">
            <v>CS-48-1</v>
          </cell>
          <cell r="P1391">
            <v>155</v>
          </cell>
          <cell r="Q1391">
            <v>48</v>
          </cell>
          <cell r="R1391">
            <v>12.25</v>
          </cell>
          <cell r="S1391">
            <v>10.5</v>
          </cell>
          <cell r="T1391">
            <v>5.25</v>
          </cell>
          <cell r="U1391" t="str">
            <v>0.390790</v>
          </cell>
          <cell r="V1391">
            <v>7.34</v>
          </cell>
          <cell r="W1391" t="str">
            <v>20764608031692</v>
          </cell>
        </row>
        <row r="1392">
          <cell r="B1392">
            <v>3170</v>
          </cell>
          <cell r="C1392" t="str">
            <v>BAZIC Translucent Swing Lock Report Cover</v>
          </cell>
          <cell r="D1392" t="str">
            <v>FOLDERS &amp; PORTFOLIOS</v>
          </cell>
          <cell r="E1392" t="str">
            <v>CHINA</v>
          </cell>
          <cell r="F1392">
            <v>18647</v>
          </cell>
          <cell r="G1392" t="str">
            <v>=HYPERLINK("http://www.bangkit.com/images/3170.jpg","CLICK HERE")</v>
          </cell>
          <cell r="H1392">
            <v>1.99</v>
          </cell>
          <cell r="I1392">
            <v>1.79</v>
          </cell>
          <cell r="J1392">
            <v>1</v>
          </cell>
          <cell r="K1392">
            <v>0.75</v>
          </cell>
          <cell r="L1392">
            <v>0.59</v>
          </cell>
          <cell r="M1392">
            <v>0.49</v>
          </cell>
          <cell r="N1392">
            <v>0.39</v>
          </cell>
          <cell r="O1392" t="str">
            <v>CS-48-1</v>
          </cell>
          <cell r="P1392">
            <v>108</v>
          </cell>
          <cell r="Q1392">
            <v>48</v>
          </cell>
          <cell r="R1392">
            <v>12.25</v>
          </cell>
          <cell r="S1392">
            <v>10.25</v>
          </cell>
          <cell r="T1392">
            <v>8.25</v>
          </cell>
          <cell r="U1392" t="str">
            <v>0.599470</v>
          </cell>
          <cell r="V1392">
            <v>6.82</v>
          </cell>
          <cell r="W1392" t="str">
            <v>20764608031708</v>
          </cell>
        </row>
        <row r="1393">
          <cell r="B1393">
            <v>3171</v>
          </cell>
          <cell r="C1393" t="str">
            <v>BAZIC 5-Pocket Letter Size Vertical Poly Expanding File</v>
          </cell>
          <cell r="D1393" t="str">
            <v>DOCUMENT ORGANIZER</v>
          </cell>
          <cell r="E1393" t="str">
            <v>CHINA</v>
          </cell>
          <cell r="F1393">
            <v>5369</v>
          </cell>
          <cell r="G1393" t="str">
            <v>=HYPERLINK("http://www.bangkit.com/images/3171.jpg","CLICK HERE")</v>
          </cell>
          <cell r="H1393">
            <v>4.99</v>
          </cell>
          <cell r="I1393">
            <v>4.49</v>
          </cell>
          <cell r="J1393">
            <v>3</v>
          </cell>
          <cell r="K1393">
            <v>2.2999999999999998</v>
          </cell>
          <cell r="L1393">
            <v>1.9</v>
          </cell>
          <cell r="M1393">
            <v>1.5</v>
          </cell>
          <cell r="N1393">
            <v>1.2</v>
          </cell>
          <cell r="O1393" t="str">
            <v>CS-12-1</v>
          </cell>
          <cell r="P1393">
            <v>105</v>
          </cell>
          <cell r="Q1393">
            <v>12</v>
          </cell>
          <cell r="R1393">
            <v>14</v>
          </cell>
          <cell r="S1393">
            <v>10.5</v>
          </cell>
          <cell r="T1393">
            <v>7.25</v>
          </cell>
          <cell r="U1393" t="str">
            <v>0.616750</v>
          </cell>
          <cell r="V1393">
            <v>4.22</v>
          </cell>
          <cell r="W1393" t="str">
            <v>20764608031715</v>
          </cell>
        </row>
        <row r="1394">
          <cell r="B1394">
            <v>3173</v>
          </cell>
          <cell r="C1394" t="str">
            <v>BAZIC Translucent 13-Pocket Letter Size Poly Expanding File</v>
          </cell>
          <cell r="D1394" t="str">
            <v>DOCUMENT ORGANIZER</v>
          </cell>
          <cell r="E1394" t="str">
            <v>CHINA</v>
          </cell>
          <cell r="F1394">
            <v>3275</v>
          </cell>
          <cell r="G1394" t="str">
            <v>=HYPERLINK("http://www.bangkit.com/images/3173.jpg","CLICK HERE")</v>
          </cell>
          <cell r="H1394">
            <v>7.99</v>
          </cell>
          <cell r="I1394">
            <v>7.19</v>
          </cell>
          <cell r="J1394">
            <v>5.0999999999999996</v>
          </cell>
          <cell r="K1394">
            <v>3.9</v>
          </cell>
          <cell r="L1394">
            <v>3</v>
          </cell>
          <cell r="M1394">
            <v>2.5</v>
          </cell>
          <cell r="N1394">
            <v>1.9</v>
          </cell>
          <cell r="O1394" t="str">
            <v>CS-6-1</v>
          </cell>
          <cell r="P1394">
            <v>90</v>
          </cell>
          <cell r="Q1394">
            <v>6</v>
          </cell>
          <cell r="R1394">
            <v>14</v>
          </cell>
          <cell r="S1394">
            <v>10.5</v>
          </cell>
          <cell r="T1394">
            <v>9.25</v>
          </cell>
          <cell r="U1394" t="str">
            <v>0.786890</v>
          </cell>
          <cell r="V1394">
            <v>4.16</v>
          </cell>
          <cell r="W1394" t="str">
            <v>20764608031739</v>
          </cell>
        </row>
        <row r="1395">
          <cell r="B1395">
            <v>3174</v>
          </cell>
          <cell r="C1395" t="str">
            <v>BAZIC 3" Black Slant-D Ring View Binder w/ 2-Pockets</v>
          </cell>
          <cell r="D1395" t="str">
            <v>BINDERS - 3 RING</v>
          </cell>
          <cell r="E1395" t="str">
            <v>CHINA</v>
          </cell>
          <cell r="F1395">
            <v>5334</v>
          </cell>
          <cell r="G1395" t="str">
            <v>=HYPERLINK("http://www.bangkit.com/images/3174.jpg","CLICK HERE")</v>
          </cell>
          <cell r="H1395">
            <v>13.99</v>
          </cell>
          <cell r="I1395">
            <v>12.59</v>
          </cell>
          <cell r="J1395">
            <v>7.7</v>
          </cell>
          <cell r="K1395">
            <v>5.9</v>
          </cell>
          <cell r="L1395">
            <v>4.7</v>
          </cell>
          <cell r="M1395">
            <v>3.9</v>
          </cell>
          <cell r="N1395">
            <v>2.9</v>
          </cell>
          <cell r="O1395" t="str">
            <v>CS-12-1</v>
          </cell>
          <cell r="P1395">
            <v>36</v>
          </cell>
          <cell r="Q1395">
            <v>12</v>
          </cell>
          <cell r="R1395">
            <v>24.5</v>
          </cell>
          <cell r="S1395">
            <v>12.25</v>
          </cell>
          <cell r="T1395">
            <v>9</v>
          </cell>
          <cell r="U1395" t="str">
            <v>1.563150</v>
          </cell>
          <cell r="V1395">
            <v>17.52</v>
          </cell>
          <cell r="W1395" t="str">
            <v>20764608031746</v>
          </cell>
        </row>
        <row r="1396">
          <cell r="B1396">
            <v>31741</v>
          </cell>
          <cell r="C1396" t="str">
            <v>KAPPA Large Print Bible Word Finds Puzzle Book</v>
          </cell>
          <cell r="D1396" t="str">
            <v>BOOKS - PUZZLE</v>
          </cell>
          <cell r="E1396" t="str">
            <v>USA</v>
          </cell>
          <cell r="F1396">
            <v>5908</v>
          </cell>
          <cell r="G1396" t="str">
            <v>=HYPERLINK("http://www.bangkit.com/images/31741.jpg","CLICK HERE")</v>
          </cell>
          <cell r="H1396">
            <v>4.95</v>
          </cell>
          <cell r="I1396">
            <v>4.49</v>
          </cell>
          <cell r="J1396">
            <v>1.7</v>
          </cell>
          <cell r="K1396">
            <v>1.3</v>
          </cell>
          <cell r="L1396">
            <v>0.85</v>
          </cell>
          <cell r="M1396">
            <v>0.69</v>
          </cell>
          <cell r="N1396">
            <v>0.59</v>
          </cell>
          <cell r="O1396" t="str">
            <v>CS-48-1</v>
          </cell>
          <cell r="P1396">
            <v>100</v>
          </cell>
          <cell r="Q1396">
            <v>48</v>
          </cell>
          <cell r="R1396">
            <v>15.75</v>
          </cell>
          <cell r="S1396">
            <v>11.25</v>
          </cell>
          <cell r="T1396">
            <v>5.25</v>
          </cell>
          <cell r="U1396" t="str">
            <v>0.538330</v>
          </cell>
          <cell r="V1396">
            <v>13.92</v>
          </cell>
          <cell r="W1396" t="str">
            <v>20088908317417</v>
          </cell>
        </row>
        <row r="1397">
          <cell r="B1397">
            <v>3175</v>
          </cell>
          <cell r="C1397" t="str">
            <v>BAZIC 3" White Slant-D Ring View Binder w/ 2-Pockets</v>
          </cell>
          <cell r="D1397" t="str">
            <v>BINDERS - 3 RING</v>
          </cell>
          <cell r="E1397" t="str">
            <v>CHINA</v>
          </cell>
          <cell r="F1397">
            <v>7007</v>
          </cell>
          <cell r="G1397" t="str">
            <v>=HYPERLINK("http://www.bangkit.com/images/3175.jpg","CLICK HERE")</v>
          </cell>
          <cell r="H1397">
            <v>13.99</v>
          </cell>
          <cell r="I1397">
            <v>12.59</v>
          </cell>
          <cell r="J1397">
            <v>7.7</v>
          </cell>
          <cell r="K1397">
            <v>5.9</v>
          </cell>
          <cell r="L1397">
            <v>4.7</v>
          </cell>
          <cell r="M1397">
            <v>3.9</v>
          </cell>
          <cell r="N1397">
            <v>2.9</v>
          </cell>
          <cell r="O1397" t="str">
            <v>CS-12-1</v>
          </cell>
          <cell r="P1397">
            <v>36</v>
          </cell>
          <cell r="Q1397">
            <v>12</v>
          </cell>
          <cell r="R1397">
            <v>24.5</v>
          </cell>
          <cell r="S1397">
            <v>12</v>
          </cell>
          <cell r="T1397">
            <v>9</v>
          </cell>
          <cell r="U1397" t="str">
            <v>1.531250</v>
          </cell>
          <cell r="V1397">
            <v>17.760000000000002</v>
          </cell>
          <cell r="W1397" t="str">
            <v>20764608031753</v>
          </cell>
        </row>
        <row r="1398">
          <cell r="B1398">
            <v>3176</v>
          </cell>
          <cell r="C1398" t="str">
            <v>BAZIC Translucent 7-Pocket A4/Letter Size Poly Expanding File</v>
          </cell>
          <cell r="D1398" t="str">
            <v>DOCUMENT ORGANIZER</v>
          </cell>
          <cell r="E1398" t="str">
            <v>CHINA</v>
          </cell>
          <cell r="F1398">
            <v>8096</v>
          </cell>
          <cell r="G1398" t="str">
            <v>=HYPERLINK("http://www.bangkit.com/images/3176.jpg","CLICK HERE")</v>
          </cell>
          <cell r="H1398">
            <v>5.99</v>
          </cell>
          <cell r="I1398">
            <v>5.39</v>
          </cell>
          <cell r="J1398">
            <v>3.55</v>
          </cell>
          <cell r="K1398">
            <v>2.7</v>
          </cell>
          <cell r="L1398">
            <v>2.2999999999999998</v>
          </cell>
          <cell r="M1398">
            <v>1.7</v>
          </cell>
          <cell r="N1398">
            <v>1.3</v>
          </cell>
          <cell r="O1398" t="str">
            <v>CS-12-1</v>
          </cell>
          <cell r="P1398">
            <v>75</v>
          </cell>
          <cell r="Q1398">
            <v>12</v>
          </cell>
          <cell r="R1398">
            <v>13.75</v>
          </cell>
          <cell r="S1398">
            <v>11</v>
          </cell>
          <cell r="T1398">
            <v>10.25</v>
          </cell>
          <cell r="U1398" t="str">
            <v>0.897170</v>
          </cell>
          <cell r="V1398">
            <v>5.76</v>
          </cell>
          <cell r="W1398" t="str">
            <v>20764608031760</v>
          </cell>
        </row>
        <row r="1399">
          <cell r="B1399">
            <v>3177</v>
          </cell>
          <cell r="C1399" t="str">
            <v>BAZIC 13-Pocket A4/Letter Size Poly Expanding File</v>
          </cell>
          <cell r="D1399" t="str">
            <v>DOCUMENT ORGANIZER</v>
          </cell>
          <cell r="E1399" t="str">
            <v>CHINA</v>
          </cell>
          <cell r="F1399">
            <v>6961</v>
          </cell>
          <cell r="G1399" t="str">
            <v>=HYPERLINK("http://www.bangkit.com/images/3177.jpg","CLICK HERE")</v>
          </cell>
          <cell r="H1399">
            <v>7.99</v>
          </cell>
          <cell r="I1399">
            <v>7.19</v>
          </cell>
          <cell r="J1399">
            <v>4.55</v>
          </cell>
          <cell r="K1399">
            <v>3.5</v>
          </cell>
          <cell r="L1399">
            <v>2.9</v>
          </cell>
          <cell r="M1399">
            <v>2.2999999999999998</v>
          </cell>
          <cell r="N1399">
            <v>1.7</v>
          </cell>
          <cell r="O1399" t="str">
            <v>CS-6-1</v>
          </cell>
          <cell r="P1399">
            <v>125</v>
          </cell>
          <cell r="Q1399">
            <v>6</v>
          </cell>
          <cell r="R1399">
            <v>13.75</v>
          </cell>
          <cell r="S1399">
            <v>10</v>
          </cell>
          <cell r="T1399">
            <v>7</v>
          </cell>
          <cell r="U1399" t="str">
            <v>0.557000</v>
          </cell>
          <cell r="V1399">
            <v>4</v>
          </cell>
          <cell r="W1399" t="str">
            <v>20764608031777</v>
          </cell>
        </row>
        <row r="1400">
          <cell r="B1400">
            <v>3178</v>
          </cell>
          <cell r="C1400" t="str">
            <v>BAZIC 7-Pocket A4/Letter Size Poly Expanding File</v>
          </cell>
          <cell r="D1400" t="str">
            <v>DOCUMENT ORGANIZER</v>
          </cell>
          <cell r="E1400" t="str">
            <v>CHINA</v>
          </cell>
          <cell r="F1400">
            <v>14510</v>
          </cell>
          <cell r="G1400" t="str">
            <v>=HYPERLINK("http://www.bangkit.com/images/3178.jpg","CLICK HERE")</v>
          </cell>
          <cell r="H1400">
            <v>5.99</v>
          </cell>
          <cell r="I1400">
            <v>5.39</v>
          </cell>
          <cell r="J1400">
            <v>3.55</v>
          </cell>
          <cell r="K1400">
            <v>2.7</v>
          </cell>
          <cell r="L1400">
            <v>2.2999999999999998</v>
          </cell>
          <cell r="M1400">
            <v>1.7</v>
          </cell>
          <cell r="N1400">
            <v>1.3</v>
          </cell>
          <cell r="O1400" t="str">
            <v>CS-12-1</v>
          </cell>
          <cell r="P1400">
            <v>65</v>
          </cell>
          <cell r="Q1400">
            <v>12</v>
          </cell>
          <cell r="R1400">
            <v>13.75</v>
          </cell>
          <cell r="S1400">
            <v>13.5</v>
          </cell>
          <cell r="T1400">
            <v>10.25</v>
          </cell>
          <cell r="U1400" t="str">
            <v>1.101070</v>
          </cell>
          <cell r="V1400">
            <v>5.72</v>
          </cell>
          <cell r="W1400" t="str">
            <v>20764608031784</v>
          </cell>
        </row>
        <row r="1401">
          <cell r="B1401">
            <v>3180</v>
          </cell>
          <cell r="C1401" t="str">
            <v>BAZIC Two Tone Letter Size Document Case</v>
          </cell>
          <cell r="D1401" t="str">
            <v>DOCUMENT ORGANIZER</v>
          </cell>
          <cell r="E1401" t="str">
            <v>CHINA</v>
          </cell>
          <cell r="F1401">
            <v>4598</v>
          </cell>
          <cell r="G1401" t="str">
            <v>=HYPERLINK("http://www.bangkit.com/images/3180.jpg","CLICK HERE")</v>
          </cell>
          <cell r="H1401">
            <v>5.99</v>
          </cell>
          <cell r="I1401">
            <v>5.39</v>
          </cell>
          <cell r="J1401">
            <v>3</v>
          </cell>
          <cell r="K1401">
            <v>2.2999999999999998</v>
          </cell>
          <cell r="L1401">
            <v>1.9</v>
          </cell>
          <cell r="M1401">
            <v>1.5</v>
          </cell>
          <cell r="N1401">
            <v>1.2</v>
          </cell>
          <cell r="O1401" t="str">
            <v>CS-12-1</v>
          </cell>
          <cell r="P1401">
            <v>50</v>
          </cell>
          <cell r="Q1401">
            <v>12</v>
          </cell>
          <cell r="R1401">
            <v>15.75</v>
          </cell>
          <cell r="S1401">
            <v>13.25</v>
          </cell>
          <cell r="T1401">
            <v>10.25</v>
          </cell>
          <cell r="U1401" t="str">
            <v>1.237880</v>
          </cell>
          <cell r="V1401">
            <v>5.16</v>
          </cell>
          <cell r="W1401" t="str">
            <v>20764608031807</v>
          </cell>
        </row>
        <row r="1402">
          <cell r="B1402">
            <v>3181</v>
          </cell>
          <cell r="C1402" t="str">
            <v>BAZIC 1/3 Cut Legal Size Manila File Folder (100/Box)</v>
          </cell>
          <cell r="D1402" t="str">
            <v>FOLDERS &amp; PORTFOLIOS</v>
          </cell>
          <cell r="E1402" t="str">
            <v>CAMBODIA/THAILAN</v>
          </cell>
          <cell r="F1402">
            <v>2205</v>
          </cell>
          <cell r="G1402" t="str">
            <v>=HYPERLINK("http://www.bangkit.com/images/3181.jpg","CLICK HERE")</v>
          </cell>
          <cell r="H1402">
            <v>29.99</v>
          </cell>
          <cell r="I1402">
            <v>26.99</v>
          </cell>
          <cell r="J1402">
            <v>17.55</v>
          </cell>
          <cell r="K1402">
            <v>13.5</v>
          </cell>
          <cell r="L1402">
            <v>10.7</v>
          </cell>
          <cell r="M1402">
            <v>8.9</v>
          </cell>
          <cell r="N1402">
            <v>7.9</v>
          </cell>
          <cell r="O1402" t="str">
            <v>CS-5-1</v>
          </cell>
          <cell r="P1402">
            <v>44</v>
          </cell>
          <cell r="Q1402">
            <v>5</v>
          </cell>
          <cell r="R1402">
            <v>16</v>
          </cell>
          <cell r="S1402">
            <v>13.5</v>
          </cell>
          <cell r="T1402">
            <v>10.5</v>
          </cell>
          <cell r="U1402" t="str">
            <v>1.312500</v>
          </cell>
          <cell r="V1402">
            <v>39.5</v>
          </cell>
          <cell r="W1402" t="str">
            <v>20764608031814</v>
          </cell>
        </row>
        <row r="1403">
          <cell r="B1403">
            <v>3182</v>
          </cell>
          <cell r="C1403" t="str">
            <v>BAZIC 3" X 5" Index Card Case w/ 5-Tab Divider</v>
          </cell>
          <cell r="D1403" t="str">
            <v>ORGANIZER</v>
          </cell>
          <cell r="E1403" t="str">
            <v>CHINA</v>
          </cell>
          <cell r="F1403">
            <v>11388</v>
          </cell>
          <cell r="G1403" t="str">
            <v>=HYPERLINK("http://www.bangkit.com/images/3182.jpg","CLICK HERE")</v>
          </cell>
          <cell r="H1403">
            <v>1.99</v>
          </cell>
          <cell r="I1403">
            <v>1.79</v>
          </cell>
          <cell r="J1403">
            <v>1</v>
          </cell>
          <cell r="K1403">
            <v>0.75</v>
          </cell>
          <cell r="L1403">
            <v>0.59</v>
          </cell>
          <cell r="M1403">
            <v>0.49</v>
          </cell>
          <cell r="N1403">
            <v>0.39</v>
          </cell>
          <cell r="O1403" t="str">
            <v>CS-36-1</v>
          </cell>
          <cell r="P1403">
            <v>90</v>
          </cell>
          <cell r="Q1403">
            <v>36</v>
          </cell>
          <cell r="R1403">
            <v>23.25</v>
          </cell>
          <cell r="S1403">
            <v>8.25</v>
          </cell>
          <cell r="T1403">
            <v>6</v>
          </cell>
          <cell r="U1403" t="str">
            <v>0.666020</v>
          </cell>
          <cell r="V1403">
            <v>3.52</v>
          </cell>
          <cell r="W1403" t="str">
            <v>20764608031821</v>
          </cell>
        </row>
        <row r="1404">
          <cell r="B1404">
            <v>3183</v>
          </cell>
          <cell r="C1404" t="str">
            <v>BAZIC Two Tone 2-Pocket Poly Portfolio</v>
          </cell>
          <cell r="D1404" t="str">
            <v>FOLDERS &amp; PORTFOLIOS</v>
          </cell>
          <cell r="E1404" t="str">
            <v>CHINA</v>
          </cell>
          <cell r="F1404">
            <v>7308</v>
          </cell>
          <cell r="G1404" t="str">
            <v>=HYPERLINK("http://www.bangkit.com/images/3183.jpg","CLICK HERE")</v>
          </cell>
          <cell r="H1404">
            <v>1.99</v>
          </cell>
          <cell r="I1404">
            <v>1.79</v>
          </cell>
          <cell r="J1404">
            <v>1.2</v>
          </cell>
          <cell r="K1404">
            <v>0.89</v>
          </cell>
          <cell r="L1404">
            <v>0.75</v>
          </cell>
          <cell r="M1404">
            <v>0.59</v>
          </cell>
          <cell r="N1404">
            <v>0.49</v>
          </cell>
          <cell r="O1404" t="str">
            <v>CS-48-1</v>
          </cell>
          <cell r="P1404">
            <v>155</v>
          </cell>
          <cell r="Q1404">
            <v>48</v>
          </cell>
          <cell r="R1404">
            <v>12.25</v>
          </cell>
          <cell r="S1404">
            <v>10.5</v>
          </cell>
          <cell r="T1404">
            <v>5.5</v>
          </cell>
          <cell r="U1404" t="str">
            <v>0.409400</v>
          </cell>
          <cell r="V1404">
            <v>7.96</v>
          </cell>
          <cell r="W1404" t="str">
            <v>20764608031838</v>
          </cell>
        </row>
        <row r="1405">
          <cell r="B1405">
            <v>3184</v>
          </cell>
          <cell r="C1405" t="str">
            <v>BAZIC 1/3 Cut Letter Size Manila File Folder (100/Box)</v>
          </cell>
          <cell r="D1405" t="str">
            <v>FOLDERS &amp; PORTFOLIOS</v>
          </cell>
          <cell r="E1405" t="str">
            <v>CAMBODIA/THAILAN</v>
          </cell>
          <cell r="F1405">
            <v>2693</v>
          </cell>
          <cell r="G1405" t="str">
            <v>=HYPERLINK("http://www.bangkit.com/images/3184.jpg","CLICK HERE")</v>
          </cell>
          <cell r="H1405">
            <v>19.989999999999998</v>
          </cell>
          <cell r="I1405">
            <v>18.89</v>
          </cell>
          <cell r="J1405">
            <v>13.65</v>
          </cell>
          <cell r="K1405">
            <v>10.5</v>
          </cell>
          <cell r="L1405">
            <v>8.3000000000000007</v>
          </cell>
          <cell r="M1405">
            <v>6.9</v>
          </cell>
          <cell r="N1405">
            <v>5.9</v>
          </cell>
          <cell r="O1405" t="str">
            <v>CS-5-1</v>
          </cell>
          <cell r="P1405">
            <v>60</v>
          </cell>
          <cell r="Q1405">
            <v>5</v>
          </cell>
          <cell r="R1405">
            <v>13.75</v>
          </cell>
          <cell r="S1405">
            <v>13</v>
          </cell>
          <cell r="T1405">
            <v>10.5</v>
          </cell>
          <cell r="U1405" t="str">
            <v>1.086150</v>
          </cell>
          <cell r="V1405">
            <v>32.08</v>
          </cell>
          <cell r="W1405" t="str">
            <v>20764608031845</v>
          </cell>
        </row>
        <row r="1406">
          <cell r="B1406">
            <v>318972</v>
          </cell>
          <cell r="C1406" t="str">
            <v>OFFER ITEM #U50214</v>
          </cell>
          <cell r="D1406" t="str">
            <v>DISCONTINUE</v>
          </cell>
          <cell r="E1406" t="str">
            <v>USA</v>
          </cell>
          <cell r="F1406">
            <v>0</v>
          </cell>
          <cell r="G1406" t="str">
            <v>=HYPERLINK("http://www.bangkit.com/images/318972.jpg","CLICK HERE")</v>
          </cell>
          <cell r="H1406">
            <v>5.9</v>
          </cell>
          <cell r="I1406">
            <v>5.9</v>
          </cell>
          <cell r="J1406">
            <v>7.15</v>
          </cell>
          <cell r="K1406">
            <v>5.5</v>
          </cell>
          <cell r="L1406">
            <v>4.9000000000000004</v>
          </cell>
          <cell r="M1406">
            <v>4.9000000000000004</v>
          </cell>
          <cell r="N1406">
            <v>3.9</v>
          </cell>
          <cell r="O1406" t="str">
            <v>CS-10-1</v>
          </cell>
          <cell r="P1406">
            <v>30</v>
          </cell>
          <cell r="Q1406">
            <v>10</v>
          </cell>
          <cell r="R1406">
            <v>17.5</v>
          </cell>
          <cell r="S1406">
            <v>14.5</v>
          </cell>
          <cell r="T1406">
            <v>10.5</v>
          </cell>
          <cell r="U1406" t="str">
            <v>1.541880</v>
          </cell>
          <cell r="V1406">
            <v>66</v>
          </cell>
          <cell r="W1406" t="str">
            <v>010199022516</v>
          </cell>
        </row>
        <row r="1407">
          <cell r="B1407">
            <v>3190</v>
          </cell>
          <cell r="C1407" t="str">
            <v>BAZIC 1/2" Blue 3-Ring View Binder w/ 2-Pockets</v>
          </cell>
          <cell r="D1407" t="str">
            <v>BINDERS - 3 RING</v>
          </cell>
          <cell r="E1407" t="str">
            <v>CHINA</v>
          </cell>
          <cell r="F1407">
            <v>4309</v>
          </cell>
          <cell r="G1407" t="str">
            <v>=HYPERLINK("http://www.bangkit.com/images/3190.jpg","CLICK HERE")</v>
          </cell>
          <cell r="H1407">
            <v>4.99</v>
          </cell>
          <cell r="I1407">
            <v>4.49</v>
          </cell>
          <cell r="J1407">
            <v>3</v>
          </cell>
          <cell r="K1407">
            <v>2.2999999999999998</v>
          </cell>
          <cell r="L1407">
            <v>1.9</v>
          </cell>
          <cell r="M1407">
            <v>1.5</v>
          </cell>
          <cell r="N1407">
            <v>1.2</v>
          </cell>
          <cell r="O1407" t="str">
            <v>CS-12-1</v>
          </cell>
          <cell r="P1407">
            <v>150</v>
          </cell>
          <cell r="Q1407">
            <v>12</v>
          </cell>
          <cell r="R1407">
            <v>12.75</v>
          </cell>
          <cell r="S1407">
            <v>12</v>
          </cell>
          <cell r="T1407">
            <v>5</v>
          </cell>
          <cell r="U1407" t="str">
            <v>0.442710</v>
          </cell>
          <cell r="V1407">
            <v>8.58</v>
          </cell>
          <cell r="W1407" t="str">
            <v>20764608031906</v>
          </cell>
        </row>
        <row r="1408">
          <cell r="B1408">
            <v>3191</v>
          </cell>
          <cell r="C1408" t="str">
            <v>BAZIC 1" Blue 3-Ring View Binder w/ 2-Pockets</v>
          </cell>
          <cell r="D1408" t="str">
            <v>BINDERS - 3 RING</v>
          </cell>
          <cell r="E1408" t="str">
            <v>CHINA</v>
          </cell>
          <cell r="F1408">
            <v>12838</v>
          </cell>
          <cell r="G1408" t="str">
            <v>=HYPERLINK("http://www.bangkit.com/images/3191.jpg","CLICK HERE")</v>
          </cell>
          <cell r="H1408">
            <v>5.99</v>
          </cell>
          <cell r="I1408">
            <v>5.39</v>
          </cell>
          <cell r="J1408">
            <v>3.55</v>
          </cell>
          <cell r="K1408">
            <v>2.7</v>
          </cell>
          <cell r="L1408">
            <v>2.2999999999999998</v>
          </cell>
          <cell r="M1408">
            <v>1.7</v>
          </cell>
          <cell r="N1408">
            <v>1.3</v>
          </cell>
          <cell r="O1408" t="str">
            <v>CS-12-1</v>
          </cell>
          <cell r="P1408">
            <v>132</v>
          </cell>
          <cell r="Q1408">
            <v>12</v>
          </cell>
          <cell r="R1408">
            <v>13.75</v>
          </cell>
          <cell r="S1408">
            <v>12</v>
          </cell>
          <cell r="T1408">
            <v>6</v>
          </cell>
          <cell r="U1408" t="str">
            <v>0.572920</v>
          </cell>
          <cell r="V1408">
            <v>9.1</v>
          </cell>
          <cell r="W1408" t="str">
            <v>20764608031913</v>
          </cell>
        </row>
        <row r="1409">
          <cell r="B1409">
            <v>3192</v>
          </cell>
          <cell r="C1409" t="str">
            <v>BAZIC 1.5" Blue 3-Ring View Binder w/ 2-Pockets</v>
          </cell>
          <cell r="D1409" t="str">
            <v>BINDERS - 3 RING</v>
          </cell>
          <cell r="E1409" t="str">
            <v>CHINA</v>
          </cell>
          <cell r="F1409">
            <v>6690</v>
          </cell>
          <cell r="G1409" t="str">
            <v>=HYPERLINK("http://www.bangkit.com/images/3192.jpg","CLICK HERE")</v>
          </cell>
          <cell r="H1409">
            <v>6.99</v>
          </cell>
          <cell r="I1409">
            <v>6.29</v>
          </cell>
          <cell r="J1409">
            <v>3.8</v>
          </cell>
          <cell r="K1409">
            <v>2.9</v>
          </cell>
          <cell r="L1409">
            <v>2.2999999999999998</v>
          </cell>
          <cell r="M1409">
            <v>1.9</v>
          </cell>
          <cell r="N1409">
            <v>1.5</v>
          </cell>
          <cell r="O1409" t="str">
            <v>CS-12-1</v>
          </cell>
          <cell r="P1409">
            <v>96</v>
          </cell>
          <cell r="Q1409">
            <v>12</v>
          </cell>
          <cell r="R1409">
            <v>18.75</v>
          </cell>
          <cell r="S1409">
            <v>12.25</v>
          </cell>
          <cell r="T1409">
            <v>5.75</v>
          </cell>
          <cell r="U1409" t="str">
            <v>0.764300</v>
          </cell>
          <cell r="V1409">
            <v>9.92</v>
          </cell>
          <cell r="W1409" t="str">
            <v>20764608031920</v>
          </cell>
        </row>
        <row r="1410">
          <cell r="B1410">
            <v>3193</v>
          </cell>
          <cell r="C1410" t="str">
            <v>BAZIC 2" Blue Slant D-Ring View Binder w/ 2-Pockets</v>
          </cell>
          <cell r="D1410" t="str">
            <v>BINDERS - 3 RING</v>
          </cell>
          <cell r="E1410" t="str">
            <v>CHINA</v>
          </cell>
          <cell r="F1410">
            <v>2250</v>
          </cell>
          <cell r="G1410" t="str">
            <v>=HYPERLINK("http://www.bangkit.com/images/3193.jpg","CLICK HERE")</v>
          </cell>
          <cell r="H1410">
            <v>10.99</v>
          </cell>
          <cell r="I1410">
            <v>9.89</v>
          </cell>
          <cell r="J1410">
            <v>5.85</v>
          </cell>
          <cell r="K1410">
            <v>4.5</v>
          </cell>
          <cell r="L1410">
            <v>3.5</v>
          </cell>
          <cell r="M1410">
            <v>2.9</v>
          </cell>
          <cell r="N1410">
            <v>1.9</v>
          </cell>
          <cell r="O1410" t="str">
            <v>CS-12-1</v>
          </cell>
          <cell r="P1410">
            <v>60</v>
          </cell>
          <cell r="Q1410">
            <v>12</v>
          </cell>
          <cell r="R1410">
            <v>16.75</v>
          </cell>
          <cell r="S1410">
            <v>12</v>
          </cell>
          <cell r="T1410">
            <v>9.75</v>
          </cell>
          <cell r="U1410" t="str">
            <v>1.134110</v>
          </cell>
          <cell r="V1410">
            <v>14.16</v>
          </cell>
          <cell r="W1410" t="str">
            <v>20764608031937</v>
          </cell>
        </row>
        <row r="1411">
          <cell r="B1411">
            <v>3194</v>
          </cell>
          <cell r="C1411" t="str">
            <v>BAZIC 3" Blue Slant D-Ring View Binder w/ 2-Pockets</v>
          </cell>
          <cell r="D1411" t="str">
            <v>BINDERS - 3 RING</v>
          </cell>
          <cell r="E1411" t="str">
            <v>CHINA</v>
          </cell>
          <cell r="F1411">
            <v>1226</v>
          </cell>
          <cell r="G1411" t="str">
            <v>=HYPERLINK("http://www.bangkit.com/images/3194.jpg","CLICK HERE")</v>
          </cell>
          <cell r="H1411">
            <v>13.99</v>
          </cell>
          <cell r="I1411">
            <v>12.59</v>
          </cell>
          <cell r="J1411">
            <v>7.7</v>
          </cell>
          <cell r="K1411">
            <v>5.9</v>
          </cell>
          <cell r="L1411">
            <v>4.7</v>
          </cell>
          <cell r="M1411">
            <v>3.9</v>
          </cell>
          <cell r="N1411">
            <v>2.9</v>
          </cell>
          <cell r="O1411" t="str">
            <v>CS-12-1</v>
          </cell>
          <cell r="P1411">
            <v>42</v>
          </cell>
          <cell r="Q1411">
            <v>12</v>
          </cell>
          <cell r="R1411">
            <v>24.5</v>
          </cell>
          <cell r="S1411">
            <v>12</v>
          </cell>
          <cell r="T1411">
            <v>9</v>
          </cell>
          <cell r="U1411" t="str">
            <v>1.531250</v>
          </cell>
          <cell r="V1411">
            <v>17.62</v>
          </cell>
          <cell r="W1411" t="str">
            <v>20764608031944</v>
          </cell>
        </row>
        <row r="1412">
          <cell r="B1412">
            <v>3203</v>
          </cell>
          <cell r="C1412" t="str">
            <v>BAZIC Desktop 3-Hole Paper Punch</v>
          </cell>
          <cell r="D1412" t="str">
            <v>PAPER PUNCH</v>
          </cell>
          <cell r="E1412" t="str">
            <v>CHINA</v>
          </cell>
          <cell r="F1412">
            <v>3077</v>
          </cell>
          <cell r="G1412" t="str">
            <v>=HYPERLINK("http://www.bangkit.com/images/3203.jpg","CLICK HERE")</v>
          </cell>
          <cell r="H1412">
            <v>14.99</v>
          </cell>
          <cell r="I1412">
            <v>13.49</v>
          </cell>
          <cell r="J1412">
            <v>9.75</v>
          </cell>
          <cell r="K1412">
            <v>7.5</v>
          </cell>
          <cell r="L1412">
            <v>5.9</v>
          </cell>
          <cell r="M1412">
            <v>4.9000000000000004</v>
          </cell>
          <cell r="N1412">
            <v>3.9</v>
          </cell>
          <cell r="O1412" t="str">
            <v>CS-12-1</v>
          </cell>
          <cell r="P1412">
            <v>70</v>
          </cell>
          <cell r="Q1412">
            <v>12</v>
          </cell>
          <cell r="R1412">
            <v>20.5</v>
          </cell>
          <cell r="S1412">
            <v>13.5</v>
          </cell>
          <cell r="T1412">
            <v>4.25</v>
          </cell>
          <cell r="U1412" t="str">
            <v>0.680670</v>
          </cell>
          <cell r="V1412">
            <v>13.16</v>
          </cell>
          <cell r="W1412" t="str">
            <v>20764608032033</v>
          </cell>
        </row>
        <row r="1413">
          <cell r="B1413">
            <v>3300</v>
          </cell>
          <cell r="C1413" t="str">
            <v>BAZIC 1 oz Primary Color Modeling Dough (5/Pack)</v>
          </cell>
          <cell r="D1413" t="str">
            <v>ART CLAY &amp; DOUGH</v>
          </cell>
          <cell r="E1413" t="str">
            <v>CHINA</v>
          </cell>
          <cell r="F1413">
            <v>176</v>
          </cell>
          <cell r="G1413" t="str">
            <v>=HYPERLINK("http://www.bangkit.com/images/3300.jpg","CLICK HERE")</v>
          </cell>
          <cell r="H1413">
            <v>2.99</v>
          </cell>
          <cell r="I1413">
            <v>2.69</v>
          </cell>
          <cell r="J1413">
            <v>1.7</v>
          </cell>
          <cell r="K1413">
            <v>1.3</v>
          </cell>
          <cell r="L1413">
            <v>0.95</v>
          </cell>
          <cell r="M1413">
            <v>0.79</v>
          </cell>
          <cell r="N1413">
            <v>0.69</v>
          </cell>
          <cell r="O1413" t="str">
            <v>CS-36-1</v>
          </cell>
          <cell r="P1413">
            <v>60</v>
          </cell>
          <cell r="Q1413">
            <v>36</v>
          </cell>
          <cell r="R1413">
            <v>22</v>
          </cell>
          <cell r="S1413">
            <v>13</v>
          </cell>
          <cell r="T1413">
            <v>6</v>
          </cell>
          <cell r="U1413" t="str">
            <v>0.993060</v>
          </cell>
          <cell r="V1413">
            <v>18.54</v>
          </cell>
          <cell r="W1413" t="str">
            <v>20764608033009</v>
          </cell>
        </row>
        <row r="1414">
          <cell r="B1414">
            <v>3301</v>
          </cell>
          <cell r="C1414" t="str">
            <v>BAZIC 1 oz Fluorescent Color Modeling Dough (5/Pack)</v>
          </cell>
          <cell r="D1414" t="str">
            <v>ART CLAY &amp; DOUGH</v>
          </cell>
          <cell r="E1414" t="str">
            <v>CHINA</v>
          </cell>
          <cell r="F1414">
            <v>10599</v>
          </cell>
          <cell r="G1414" t="str">
            <v>=HYPERLINK("http://www.bangkit.com/images/3301.jpg","CLICK HERE")</v>
          </cell>
          <cell r="H1414">
            <v>2.99</v>
          </cell>
          <cell r="I1414">
            <v>2.69</v>
          </cell>
          <cell r="J1414">
            <v>1.7</v>
          </cell>
          <cell r="K1414">
            <v>1.3</v>
          </cell>
          <cell r="L1414">
            <v>0.95</v>
          </cell>
          <cell r="M1414">
            <v>0.79</v>
          </cell>
          <cell r="N1414">
            <v>0.69</v>
          </cell>
          <cell r="O1414" t="str">
            <v>CS-36-1</v>
          </cell>
          <cell r="P1414">
            <v>60</v>
          </cell>
          <cell r="Q1414">
            <v>36</v>
          </cell>
          <cell r="R1414">
            <v>22</v>
          </cell>
          <cell r="S1414">
            <v>13</v>
          </cell>
          <cell r="T1414">
            <v>6</v>
          </cell>
          <cell r="U1414" t="str">
            <v>0.993060</v>
          </cell>
          <cell r="V1414">
            <v>18.14</v>
          </cell>
          <cell r="W1414" t="str">
            <v>20764608033016</v>
          </cell>
        </row>
        <row r="1415">
          <cell r="B1415">
            <v>3302</v>
          </cell>
          <cell r="C1415" t="str">
            <v>BAZIC 4 oz Primary Color Modeling Dough (4/Pack)</v>
          </cell>
          <cell r="D1415" t="str">
            <v>ART CLAY &amp; DOUGH</v>
          </cell>
          <cell r="E1415" t="str">
            <v>CHINA</v>
          </cell>
          <cell r="F1415">
            <v>1912</v>
          </cell>
          <cell r="G1415" t="str">
            <v>=HYPERLINK("http://www.bangkit.com/images/3302.jpg","CLICK HERE")</v>
          </cell>
          <cell r="H1415">
            <v>4.99</v>
          </cell>
          <cell r="I1415">
            <v>4.49</v>
          </cell>
          <cell r="J1415">
            <v>2.6</v>
          </cell>
          <cell r="K1415">
            <v>2</v>
          </cell>
          <cell r="L1415">
            <v>1.7</v>
          </cell>
          <cell r="M1415">
            <v>1.3</v>
          </cell>
          <cell r="N1415">
            <v>1</v>
          </cell>
          <cell r="O1415" t="str">
            <v>CS-24-1</v>
          </cell>
          <cell r="P1415">
            <v>45</v>
          </cell>
          <cell r="Q1415">
            <v>24</v>
          </cell>
          <cell r="R1415">
            <v>17</v>
          </cell>
          <cell r="S1415">
            <v>12</v>
          </cell>
          <cell r="T1415">
            <v>10</v>
          </cell>
          <cell r="U1415" t="str">
            <v>1.180560</v>
          </cell>
          <cell r="V1415">
            <v>29.42</v>
          </cell>
          <cell r="W1415" t="str">
            <v>20764608033023</v>
          </cell>
        </row>
        <row r="1416">
          <cell r="B1416">
            <v>3303</v>
          </cell>
          <cell r="C1416" t="str">
            <v>BAZIC 4 oz Fluorescent Color Modeling Dough (4/Pack)</v>
          </cell>
          <cell r="D1416" t="str">
            <v>ART CLAY &amp; DOUGH</v>
          </cell>
          <cell r="E1416" t="str">
            <v>CHINA</v>
          </cell>
          <cell r="F1416">
            <v>1062</v>
          </cell>
          <cell r="G1416" t="str">
            <v>=HYPERLINK("http://www.bangkit.com/images/3303.jpg","CLICK HERE")</v>
          </cell>
          <cell r="H1416">
            <v>4.99</v>
          </cell>
          <cell r="I1416">
            <v>4.49</v>
          </cell>
          <cell r="J1416">
            <v>2.6</v>
          </cell>
          <cell r="K1416">
            <v>2</v>
          </cell>
          <cell r="L1416">
            <v>1.7</v>
          </cell>
          <cell r="M1416">
            <v>1.3</v>
          </cell>
          <cell r="N1416">
            <v>1</v>
          </cell>
          <cell r="O1416" t="str">
            <v>CS-24-1</v>
          </cell>
          <cell r="P1416">
            <v>45</v>
          </cell>
          <cell r="Q1416">
            <v>24</v>
          </cell>
          <cell r="R1416">
            <v>17</v>
          </cell>
          <cell r="S1416">
            <v>12</v>
          </cell>
          <cell r="T1416">
            <v>10</v>
          </cell>
          <cell r="U1416" t="str">
            <v>1.180560</v>
          </cell>
          <cell r="V1416">
            <v>29.18</v>
          </cell>
          <cell r="W1416" t="str">
            <v>20764608033030</v>
          </cell>
        </row>
        <row r="1417">
          <cell r="B1417">
            <v>3304</v>
          </cell>
          <cell r="C1417" t="str">
            <v>BAZIC 7.76 oz (220g) 8 Primary Color Modeling Dough</v>
          </cell>
          <cell r="D1417" t="str">
            <v>ART CLAY &amp; DOUGH</v>
          </cell>
          <cell r="E1417" t="str">
            <v>CHINA</v>
          </cell>
          <cell r="F1417">
            <v>106</v>
          </cell>
          <cell r="G1417" t="str">
            <v>=HYPERLINK("http://www.bangkit.com/images/3304.jpg","CLICK HERE")</v>
          </cell>
          <cell r="H1417">
            <v>2.99</v>
          </cell>
          <cell r="I1417">
            <v>2.69</v>
          </cell>
          <cell r="J1417">
            <v>1.2</v>
          </cell>
          <cell r="K1417">
            <v>0.89</v>
          </cell>
          <cell r="L1417">
            <v>0.75</v>
          </cell>
          <cell r="M1417">
            <v>0.59</v>
          </cell>
          <cell r="N1417">
            <v>0.49</v>
          </cell>
          <cell r="O1417" t="str">
            <v>CS-24-1</v>
          </cell>
          <cell r="P1417">
            <v>105</v>
          </cell>
          <cell r="Q1417">
            <v>24</v>
          </cell>
          <cell r="R1417">
            <v>12.5</v>
          </cell>
          <cell r="S1417">
            <v>10</v>
          </cell>
          <cell r="T1417">
            <v>7.5</v>
          </cell>
          <cell r="U1417" t="str">
            <v>0.542530</v>
          </cell>
          <cell r="V1417">
            <v>13.9</v>
          </cell>
          <cell r="W1417" t="str">
            <v>20764608033047</v>
          </cell>
        </row>
        <row r="1418">
          <cell r="B1418">
            <v>3305</v>
          </cell>
          <cell r="C1418" t="str">
            <v>BAZIC 7.76 oz (220g) 4 Fluorescent Color Modeling Dough</v>
          </cell>
          <cell r="D1418" t="str">
            <v>ART CLAY &amp; DOUGH</v>
          </cell>
          <cell r="E1418" t="str">
            <v>CHINA</v>
          </cell>
          <cell r="F1418">
            <v>328</v>
          </cell>
          <cell r="G1418" t="str">
            <v>=HYPERLINK("http://www.bangkit.com/images/3305.jpg","CLICK HERE")</v>
          </cell>
          <cell r="H1418">
            <v>2.99</v>
          </cell>
          <cell r="I1418">
            <v>2.69</v>
          </cell>
          <cell r="J1418">
            <v>1.2</v>
          </cell>
          <cell r="K1418">
            <v>0.89</v>
          </cell>
          <cell r="L1418">
            <v>0.75</v>
          </cell>
          <cell r="M1418">
            <v>0.59</v>
          </cell>
          <cell r="N1418">
            <v>0.49</v>
          </cell>
          <cell r="O1418" t="str">
            <v>CS-24-1</v>
          </cell>
          <cell r="P1418">
            <v>105</v>
          </cell>
          <cell r="Q1418">
            <v>24</v>
          </cell>
          <cell r="R1418">
            <v>12.5</v>
          </cell>
          <cell r="S1418">
            <v>10</v>
          </cell>
          <cell r="T1418">
            <v>7.5</v>
          </cell>
          <cell r="U1418" t="str">
            <v>0.542530</v>
          </cell>
          <cell r="V1418">
            <v>13.86</v>
          </cell>
          <cell r="W1418" t="str">
            <v>20764608033054</v>
          </cell>
        </row>
        <row r="1419">
          <cell r="B1419">
            <v>3306</v>
          </cell>
          <cell r="C1419" t="str">
            <v>BAZIC 1 oz Pastel Color Modeling Dough (5/Pack)</v>
          </cell>
          <cell r="D1419" t="str">
            <v>NEW ITEMS</v>
          </cell>
          <cell r="E1419" t="str">
            <v>CHINA</v>
          </cell>
          <cell r="F1419">
            <v>0</v>
          </cell>
          <cell r="G1419" t="str">
            <v>=HYPERLINK("http://www.bangkit.com/images/","CLICK HERE")</v>
          </cell>
          <cell r="H1419">
            <v>2.99</v>
          </cell>
          <cell r="I1419">
            <v>2.69</v>
          </cell>
          <cell r="J1419">
            <v>1.7</v>
          </cell>
          <cell r="K1419">
            <v>1.3</v>
          </cell>
          <cell r="L1419">
            <v>0.95</v>
          </cell>
          <cell r="M1419">
            <v>0.79</v>
          </cell>
          <cell r="N1419">
            <v>0.69</v>
          </cell>
          <cell r="O1419" t="str">
            <v>CS-36-1</v>
          </cell>
          <cell r="P1419">
            <v>60</v>
          </cell>
          <cell r="Q1419">
            <v>36</v>
          </cell>
          <cell r="R1419">
            <v>22</v>
          </cell>
          <cell r="S1419">
            <v>13</v>
          </cell>
          <cell r="T1419">
            <v>6</v>
          </cell>
          <cell r="U1419" t="str">
            <v>0.993060</v>
          </cell>
          <cell r="V1419">
            <v>18.54</v>
          </cell>
          <cell r="W1419" t="str">
            <v>3306c</v>
          </cell>
        </row>
        <row r="1420">
          <cell r="B1420">
            <v>3307</v>
          </cell>
          <cell r="C1420" t="str">
            <v>BAZIC 2 Oz.Pastel Color Modeling Dough (6/Pack)</v>
          </cell>
          <cell r="D1420" t="str">
            <v>NEW ITEMS</v>
          </cell>
          <cell r="E1420" t="str">
            <v>CHINA</v>
          </cell>
          <cell r="F1420">
            <v>0</v>
          </cell>
          <cell r="G1420" t="str">
            <v>=HYPERLINK("http://www.bangkit.com/images/","CLICK HERE")</v>
          </cell>
          <cell r="H1420">
            <v>4.99</v>
          </cell>
          <cell r="I1420">
            <v>4.49</v>
          </cell>
          <cell r="J1420">
            <v>3</v>
          </cell>
          <cell r="K1420">
            <v>2.2999999999999998</v>
          </cell>
          <cell r="L1420">
            <v>1.9</v>
          </cell>
          <cell r="M1420">
            <v>1.5</v>
          </cell>
          <cell r="N1420">
            <v>1.2</v>
          </cell>
          <cell r="O1420" t="str">
            <v>CS-24-1</v>
          </cell>
          <cell r="P1420">
            <v>54</v>
          </cell>
          <cell r="Q1420">
            <v>24</v>
          </cell>
          <cell r="R1420">
            <v>13.25</v>
          </cell>
          <cell r="S1420">
            <v>13.25</v>
          </cell>
          <cell r="T1420">
            <v>11</v>
          </cell>
          <cell r="U1420" t="str">
            <v>1.117590</v>
          </cell>
          <cell r="V1420">
            <v>24.16</v>
          </cell>
          <cell r="W1420" t="str">
            <v>3307c</v>
          </cell>
        </row>
        <row r="1421">
          <cell r="B1421">
            <v>3308</v>
          </cell>
          <cell r="C1421" t="str">
            <v>BAZIC 5 Oz. Pastel Color Modeling Dough (3/Pack)</v>
          </cell>
          <cell r="D1421" t="str">
            <v>NEW ITEMS</v>
          </cell>
          <cell r="E1421" t="str">
            <v>CHINA</v>
          </cell>
          <cell r="F1421">
            <v>0</v>
          </cell>
          <cell r="G1421" t="str">
            <v>=HYPERLINK("http://www.bangkit.com/images/3312.jpg","CLICK HERE")</v>
          </cell>
          <cell r="H1421">
            <v>5.99</v>
          </cell>
          <cell r="I1421">
            <v>5.39</v>
          </cell>
          <cell r="J1421">
            <v>2.6</v>
          </cell>
          <cell r="K1421">
            <v>2</v>
          </cell>
          <cell r="L1421">
            <v>1.7</v>
          </cell>
          <cell r="M1421">
            <v>1.3</v>
          </cell>
          <cell r="N1421">
            <v>1</v>
          </cell>
          <cell r="O1421" t="str">
            <v>CS-24-1</v>
          </cell>
          <cell r="P1421">
            <v>40</v>
          </cell>
          <cell r="Q1421">
            <v>24</v>
          </cell>
          <cell r="R1421">
            <v>16</v>
          </cell>
          <cell r="S1421">
            <v>14.5</v>
          </cell>
          <cell r="T1421">
            <v>9.25</v>
          </cell>
          <cell r="U1421" t="str">
            <v>1.241900</v>
          </cell>
          <cell r="V1421">
            <v>26.72</v>
          </cell>
          <cell r="W1421" t="str">
            <v>3308c</v>
          </cell>
        </row>
        <row r="1422">
          <cell r="B1422">
            <v>3309</v>
          </cell>
          <cell r="C1422" t="str">
            <v>BAZIC 2 Oz. Multi Color Modeling Dough (4/Pack)</v>
          </cell>
          <cell r="D1422" t="str">
            <v>ART CLAY &amp; DOUGH</v>
          </cell>
          <cell r="E1422" t="str">
            <v>CHINA</v>
          </cell>
          <cell r="F1422">
            <v>19290</v>
          </cell>
          <cell r="G1422" t="str">
            <v>=HYPERLINK("http://www.bangkit.com/images/3309.jpg","CLICK HERE")</v>
          </cell>
          <cell r="H1422">
            <v>3.99</v>
          </cell>
          <cell r="I1422">
            <v>3.59</v>
          </cell>
          <cell r="J1422">
            <v>1.95</v>
          </cell>
          <cell r="K1422">
            <v>1.5</v>
          </cell>
          <cell r="L1422">
            <v>1.3</v>
          </cell>
          <cell r="M1422">
            <v>1</v>
          </cell>
          <cell r="N1422">
            <v>0.8</v>
          </cell>
          <cell r="O1422" t="str">
            <v>CS-36-1</v>
          </cell>
          <cell r="P1422">
            <v>68</v>
          </cell>
          <cell r="Q1422">
            <v>36</v>
          </cell>
          <cell r="R1422">
            <v>16</v>
          </cell>
          <cell r="S1422">
            <v>12.5</v>
          </cell>
          <cell r="T1422">
            <v>9.5</v>
          </cell>
          <cell r="U1422" t="str">
            <v>1.099540</v>
          </cell>
          <cell r="V1422">
            <v>22.9</v>
          </cell>
          <cell r="W1422" t="str">
            <v>20764608033092</v>
          </cell>
        </row>
        <row r="1423">
          <cell r="B1423">
            <v>3310</v>
          </cell>
          <cell r="C1423" t="str">
            <v>BAZIC 2 Oz. Multi Color Modeling Dough (6/Pack)</v>
          </cell>
          <cell r="D1423" t="str">
            <v>ART CLAY &amp; DOUGH</v>
          </cell>
          <cell r="E1423" t="str">
            <v>CHINA</v>
          </cell>
          <cell r="F1423">
            <v>14</v>
          </cell>
          <cell r="G1423" t="str">
            <v>=HYPERLINK("http://www.bangkit.com/images/3310.jpg","CLICK HERE")</v>
          </cell>
          <cell r="H1423">
            <v>4.99</v>
          </cell>
          <cell r="I1423">
            <v>4.49</v>
          </cell>
          <cell r="J1423">
            <v>3</v>
          </cell>
          <cell r="K1423">
            <v>2.2999999999999998</v>
          </cell>
          <cell r="L1423">
            <v>1.9</v>
          </cell>
          <cell r="M1423">
            <v>1.5</v>
          </cell>
          <cell r="N1423">
            <v>1.2</v>
          </cell>
          <cell r="O1423" t="str">
            <v>CS-24-1</v>
          </cell>
          <cell r="P1423">
            <v>54</v>
          </cell>
          <cell r="Q1423">
            <v>24</v>
          </cell>
          <cell r="R1423">
            <v>13.25</v>
          </cell>
          <cell r="S1423">
            <v>13.25</v>
          </cell>
          <cell r="T1423">
            <v>11</v>
          </cell>
          <cell r="U1423" t="str">
            <v>1.117590</v>
          </cell>
          <cell r="V1423">
            <v>24.16</v>
          </cell>
          <cell r="W1423" t="str">
            <v>20764608033108</v>
          </cell>
        </row>
        <row r="1424">
          <cell r="B1424">
            <v>3311</v>
          </cell>
          <cell r="C1424" t="str">
            <v>BAZIC 5 Oz. Multi Color Modeling Dough (2/Pack)</v>
          </cell>
          <cell r="D1424" t="str">
            <v>ART CLAY &amp; DOUGH</v>
          </cell>
          <cell r="E1424" t="str">
            <v>CHINA</v>
          </cell>
          <cell r="F1424">
            <v>19103</v>
          </cell>
          <cell r="G1424" t="str">
            <v>=HYPERLINK("http://www.bangkit.com/images/3311.jpg","CLICK HERE")</v>
          </cell>
          <cell r="H1424">
            <v>3.99</v>
          </cell>
          <cell r="I1424">
            <v>3.59</v>
          </cell>
          <cell r="J1424">
            <v>1.7</v>
          </cell>
          <cell r="K1424">
            <v>1.3</v>
          </cell>
          <cell r="L1424">
            <v>0.95</v>
          </cell>
          <cell r="M1424">
            <v>0.79</v>
          </cell>
          <cell r="N1424">
            <v>0.69</v>
          </cell>
          <cell r="O1424" t="str">
            <v>CS-36-1</v>
          </cell>
          <cell r="P1424">
            <v>54</v>
          </cell>
          <cell r="Q1424">
            <v>36</v>
          </cell>
          <cell r="R1424">
            <v>16.25</v>
          </cell>
          <cell r="S1424">
            <v>12.75</v>
          </cell>
          <cell r="T1424">
            <v>10.75</v>
          </cell>
          <cell r="U1424" t="str">
            <v>1.288930</v>
          </cell>
          <cell r="V1424">
            <v>26.92</v>
          </cell>
          <cell r="W1424" t="str">
            <v>20764608033115</v>
          </cell>
        </row>
        <row r="1425">
          <cell r="B1425">
            <v>3312</v>
          </cell>
          <cell r="C1425" t="str">
            <v>BAZIC 5 Oz. Multi Color Modeling Dough (3/Pack)</v>
          </cell>
          <cell r="D1425" t="str">
            <v>ART CLAY &amp; DOUGH</v>
          </cell>
          <cell r="E1425" t="str">
            <v>CHINA</v>
          </cell>
          <cell r="F1425">
            <v>2763</v>
          </cell>
          <cell r="G1425" t="str">
            <v>=HYPERLINK("http://www.bangkit.com/images/3312.jpg","CLICK HERE")</v>
          </cell>
          <cell r="H1425">
            <v>5.99</v>
          </cell>
          <cell r="I1425">
            <v>5.39</v>
          </cell>
          <cell r="J1425">
            <v>2.6</v>
          </cell>
          <cell r="K1425">
            <v>2</v>
          </cell>
          <cell r="L1425">
            <v>1.7</v>
          </cell>
          <cell r="M1425">
            <v>1.3</v>
          </cell>
          <cell r="N1425">
            <v>1</v>
          </cell>
          <cell r="O1425" t="str">
            <v>CS-24-1</v>
          </cell>
          <cell r="P1425">
            <v>40</v>
          </cell>
          <cell r="Q1425">
            <v>24</v>
          </cell>
          <cell r="R1425">
            <v>16</v>
          </cell>
          <cell r="S1425">
            <v>14.5</v>
          </cell>
          <cell r="T1425">
            <v>9.25</v>
          </cell>
          <cell r="U1425" t="str">
            <v>1.241900</v>
          </cell>
          <cell r="V1425">
            <v>26.72</v>
          </cell>
          <cell r="W1425" t="str">
            <v>20764608033122</v>
          </cell>
        </row>
        <row r="1426">
          <cell r="B1426">
            <v>3313</v>
          </cell>
          <cell r="C1426" t="str">
            <v>BAZIC 5 oz Modeling Dough &amp; Molding Set</v>
          </cell>
          <cell r="D1426" t="str">
            <v>NEW ITEMS</v>
          </cell>
          <cell r="E1426" t="str">
            <v>CHINA</v>
          </cell>
          <cell r="F1426">
            <v>0</v>
          </cell>
          <cell r="G1426" t="str">
            <v>=HYPERLINK("http://www.bazicproducts.com/images/951.jpg","CLICK HERE")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0.69</v>
          </cell>
          <cell r="N1426">
            <v>0.59</v>
          </cell>
          <cell r="O1426" t="str">
            <v>CS-20-1</v>
          </cell>
          <cell r="P1426">
            <v>143</v>
          </cell>
          <cell r="Q1426">
            <v>20</v>
          </cell>
          <cell r="R1426">
            <v>0</v>
          </cell>
          <cell r="S1426">
            <v>0</v>
          </cell>
          <cell r="T1426">
            <v>0</v>
          </cell>
          <cell r="U1426" t="str">
            <v>0.000000</v>
          </cell>
          <cell r="V1426">
            <v>0</v>
          </cell>
          <cell r="W1426" t="str">
            <v>20764608033139</v>
          </cell>
        </row>
        <row r="1427">
          <cell r="B1427">
            <v>33160</v>
          </cell>
          <cell r="C1427" t="str">
            <v>BAZIC 0.94" X 2160" (60 Yards) General Purpose Masking Tape</v>
          </cell>
          <cell r="D1427" t="str">
            <v>DISCONTINUE</v>
          </cell>
          <cell r="E1427" t="str">
            <v>USA</v>
          </cell>
          <cell r="F1427">
            <v>0</v>
          </cell>
          <cell r="G1427" t="str">
            <v>=HYPERLINK("http://www.bangkit.com/images/33160.jpg","CLICK HERE")</v>
          </cell>
          <cell r="H1427">
            <v>4.95</v>
          </cell>
          <cell r="I1427">
            <v>4.49</v>
          </cell>
          <cell r="J1427">
            <v>1.3</v>
          </cell>
          <cell r="K1427">
            <v>0.99</v>
          </cell>
          <cell r="L1427">
            <v>0.79</v>
          </cell>
          <cell r="M1427">
            <v>0.65</v>
          </cell>
          <cell r="N1427">
            <v>0.55000000000000004</v>
          </cell>
          <cell r="O1427" t="str">
            <v>CS-48-1</v>
          </cell>
          <cell r="P1427">
            <v>100</v>
          </cell>
          <cell r="Q1427">
            <v>48</v>
          </cell>
          <cell r="R1427">
            <v>15.75</v>
          </cell>
          <cell r="S1427">
            <v>11</v>
          </cell>
          <cell r="T1427">
            <v>5.25</v>
          </cell>
          <cell r="U1427" t="str">
            <v>0.526370</v>
          </cell>
          <cell r="V1427">
            <v>13.78</v>
          </cell>
          <cell r="W1427" t="str">
            <v>20088908331604</v>
          </cell>
        </row>
        <row r="1428">
          <cell r="B1428">
            <v>3320</v>
          </cell>
          <cell r="C1428" t="str">
            <v>BAZIC 1 lb 4 Natural/ Earth Color Modeling Clay</v>
          </cell>
          <cell r="D1428" t="str">
            <v>ART CLAY &amp; DOUGH</v>
          </cell>
          <cell r="E1428" t="str">
            <v>CHINA</v>
          </cell>
          <cell r="F1428">
            <v>107</v>
          </cell>
          <cell r="G1428" t="str">
            <v>=HYPERLINK("http://www.bangkit.com/images/3320.jpg","CLICK HERE")</v>
          </cell>
          <cell r="H1428">
            <v>3.99</v>
          </cell>
          <cell r="I1428">
            <v>3.59</v>
          </cell>
          <cell r="J1428">
            <v>1.95</v>
          </cell>
          <cell r="K1428">
            <v>1.5</v>
          </cell>
          <cell r="L1428">
            <v>1.3</v>
          </cell>
          <cell r="M1428">
            <v>1</v>
          </cell>
          <cell r="N1428">
            <v>0.8</v>
          </cell>
          <cell r="O1428" t="str">
            <v>CS-24-1</v>
          </cell>
          <cell r="P1428">
            <v>105</v>
          </cell>
          <cell r="Q1428">
            <v>24</v>
          </cell>
          <cell r="R1428">
            <v>13</v>
          </cell>
          <cell r="S1428">
            <v>9.75</v>
          </cell>
          <cell r="T1428">
            <v>5.25</v>
          </cell>
          <cell r="U1428" t="str">
            <v>0.385090</v>
          </cell>
          <cell r="V1428">
            <v>25.4</v>
          </cell>
          <cell r="W1428" t="str">
            <v>20764608033207</v>
          </cell>
        </row>
        <row r="1429">
          <cell r="B1429">
            <v>3321</v>
          </cell>
          <cell r="C1429" t="str">
            <v>BAZIC 1 lb 4 Fluorescent Color Modeling Clay</v>
          </cell>
          <cell r="D1429" t="str">
            <v>ART CLAY &amp; DOUGH</v>
          </cell>
          <cell r="E1429" t="str">
            <v>CHINA</v>
          </cell>
          <cell r="F1429">
            <v>10131</v>
          </cell>
          <cell r="G1429" t="str">
            <v>=HYPERLINK("http://www.bangkit.com/images/3321.jpg","CLICK HERE")</v>
          </cell>
          <cell r="H1429">
            <v>3.99</v>
          </cell>
          <cell r="I1429">
            <v>3.59</v>
          </cell>
          <cell r="J1429">
            <v>1.95</v>
          </cell>
          <cell r="K1429">
            <v>1.5</v>
          </cell>
          <cell r="L1429">
            <v>1.3</v>
          </cell>
          <cell r="M1429">
            <v>1</v>
          </cell>
          <cell r="N1429">
            <v>0.8</v>
          </cell>
          <cell r="O1429" t="str">
            <v>CS-24-1</v>
          </cell>
          <cell r="P1429">
            <v>105</v>
          </cell>
          <cell r="Q1429">
            <v>24</v>
          </cell>
          <cell r="R1429">
            <v>12.75</v>
          </cell>
          <cell r="S1429">
            <v>9.75</v>
          </cell>
          <cell r="T1429">
            <v>5.25</v>
          </cell>
          <cell r="U1429" t="str">
            <v>0.377690</v>
          </cell>
          <cell r="V1429">
            <v>25.12</v>
          </cell>
          <cell r="W1429" t="str">
            <v>20764608033214</v>
          </cell>
        </row>
        <row r="1430">
          <cell r="B1430">
            <v>3331</v>
          </cell>
          <cell r="C1430" t="str">
            <v>BAZIC 1 lb Black Modeling Clay</v>
          </cell>
          <cell r="D1430" t="str">
            <v>ART CLAY &amp; DOUGH</v>
          </cell>
          <cell r="E1430" t="str">
            <v>CHINA</v>
          </cell>
          <cell r="F1430">
            <v>2732</v>
          </cell>
          <cell r="G1430" t="str">
            <v>=HYPERLINK("http://www.bangkit.com/images/3331.jpg","CLICK HERE")</v>
          </cell>
          <cell r="H1430">
            <v>3.99</v>
          </cell>
          <cell r="I1430">
            <v>3.59</v>
          </cell>
          <cell r="J1430">
            <v>1.95</v>
          </cell>
          <cell r="K1430">
            <v>1.5</v>
          </cell>
          <cell r="L1430">
            <v>1.3</v>
          </cell>
          <cell r="M1430">
            <v>1</v>
          </cell>
          <cell r="N1430">
            <v>0.8</v>
          </cell>
          <cell r="O1430" t="str">
            <v>CS-24-1</v>
          </cell>
          <cell r="P1430">
            <v>105</v>
          </cell>
          <cell r="Q1430">
            <v>24</v>
          </cell>
          <cell r="R1430">
            <v>12.75</v>
          </cell>
          <cell r="S1430">
            <v>9.75</v>
          </cell>
          <cell r="T1430">
            <v>5.25</v>
          </cell>
          <cell r="U1430" t="str">
            <v>0.377690</v>
          </cell>
          <cell r="V1430">
            <v>24.8</v>
          </cell>
          <cell r="W1430" t="str">
            <v>20764608033313</v>
          </cell>
        </row>
        <row r="1431">
          <cell r="B1431">
            <v>3332</v>
          </cell>
          <cell r="C1431" t="str">
            <v>BAZIC 1 lb Blue Modeling Clay</v>
          </cell>
          <cell r="D1431" t="str">
            <v>ART CLAY &amp; DOUGH</v>
          </cell>
          <cell r="E1431" t="str">
            <v>CHINA</v>
          </cell>
          <cell r="F1431">
            <v>4</v>
          </cell>
          <cell r="G1431" t="str">
            <v>=HYPERLINK("http://www.bangkit.com/images/3332.jpg","CLICK HERE")</v>
          </cell>
          <cell r="H1431">
            <v>3.99</v>
          </cell>
          <cell r="I1431">
            <v>3.59</v>
          </cell>
          <cell r="J1431">
            <v>1.95</v>
          </cell>
          <cell r="K1431">
            <v>1.5</v>
          </cell>
          <cell r="L1431">
            <v>1.3</v>
          </cell>
          <cell r="M1431">
            <v>1</v>
          </cell>
          <cell r="N1431">
            <v>0.8</v>
          </cell>
          <cell r="O1431" t="str">
            <v>CS-24-1</v>
          </cell>
          <cell r="P1431">
            <v>105</v>
          </cell>
          <cell r="Q1431">
            <v>24</v>
          </cell>
          <cell r="R1431">
            <v>12.75</v>
          </cell>
          <cell r="S1431">
            <v>9.75</v>
          </cell>
          <cell r="T1431">
            <v>5.25</v>
          </cell>
          <cell r="U1431" t="str">
            <v>0.377690</v>
          </cell>
          <cell r="V1431">
            <v>24.64</v>
          </cell>
          <cell r="W1431" t="str">
            <v>20764608033320</v>
          </cell>
        </row>
        <row r="1432">
          <cell r="B1432">
            <v>3333</v>
          </cell>
          <cell r="C1432" t="str">
            <v>BAZIC 1 lb Brown Modeling Clay</v>
          </cell>
          <cell r="D1432" t="str">
            <v>ART CLAY &amp; DOUGH</v>
          </cell>
          <cell r="E1432" t="str">
            <v>CHINA</v>
          </cell>
          <cell r="F1432">
            <v>1819</v>
          </cell>
          <cell r="G1432" t="str">
            <v>=HYPERLINK("http://www.bangkit.com/images/3333.jpg","CLICK HERE")</v>
          </cell>
          <cell r="H1432">
            <v>3.99</v>
          </cell>
          <cell r="I1432">
            <v>3.59</v>
          </cell>
          <cell r="J1432">
            <v>1.95</v>
          </cell>
          <cell r="K1432">
            <v>1.5</v>
          </cell>
          <cell r="L1432">
            <v>1.3</v>
          </cell>
          <cell r="M1432">
            <v>1</v>
          </cell>
          <cell r="N1432">
            <v>0.8</v>
          </cell>
          <cell r="O1432" t="str">
            <v>CS-24-1</v>
          </cell>
          <cell r="P1432">
            <v>105</v>
          </cell>
          <cell r="Q1432">
            <v>24</v>
          </cell>
          <cell r="R1432">
            <v>12.5</v>
          </cell>
          <cell r="S1432">
            <v>9.75</v>
          </cell>
          <cell r="T1432">
            <v>5.5</v>
          </cell>
          <cell r="U1432" t="str">
            <v>0.387910</v>
          </cell>
          <cell r="V1432">
            <v>25.72</v>
          </cell>
          <cell r="W1432" t="str">
            <v>20764608033337</v>
          </cell>
        </row>
        <row r="1433">
          <cell r="B1433">
            <v>3334</v>
          </cell>
          <cell r="C1433" t="str">
            <v>BAZIC 1 lb Cream Modeling Clay</v>
          </cell>
          <cell r="D1433" t="str">
            <v>ART CLAY &amp; DOUGH</v>
          </cell>
          <cell r="E1433" t="str">
            <v>CHINA</v>
          </cell>
          <cell r="F1433">
            <v>1909</v>
          </cell>
          <cell r="G1433" t="str">
            <v>=HYPERLINK("http://www.bangkit.com/images/3334.jpg","CLICK HERE")</v>
          </cell>
          <cell r="H1433">
            <v>3.99</v>
          </cell>
          <cell r="I1433">
            <v>3.59</v>
          </cell>
          <cell r="J1433">
            <v>1.95</v>
          </cell>
          <cell r="K1433">
            <v>1.5</v>
          </cell>
          <cell r="L1433">
            <v>1.3</v>
          </cell>
          <cell r="M1433">
            <v>1</v>
          </cell>
          <cell r="N1433">
            <v>0.8</v>
          </cell>
          <cell r="O1433" t="str">
            <v>CS-24-1</v>
          </cell>
          <cell r="P1433">
            <v>105</v>
          </cell>
          <cell r="Q1433">
            <v>24</v>
          </cell>
          <cell r="R1433">
            <v>12.5</v>
          </cell>
          <cell r="S1433">
            <v>9.5</v>
          </cell>
          <cell r="T1433">
            <v>5.5</v>
          </cell>
          <cell r="U1433" t="str">
            <v>0.377970</v>
          </cell>
          <cell r="V1433">
            <v>25.82</v>
          </cell>
          <cell r="W1433" t="str">
            <v>20764608033344</v>
          </cell>
        </row>
        <row r="1434">
          <cell r="B1434">
            <v>3335</v>
          </cell>
          <cell r="C1434" t="str">
            <v>BAZIC 1 lb Gray Modeling Clay</v>
          </cell>
          <cell r="D1434" t="str">
            <v>ART CLAY &amp; DOUGH</v>
          </cell>
          <cell r="E1434" t="str">
            <v>CHINA</v>
          </cell>
          <cell r="F1434">
            <v>4882</v>
          </cell>
          <cell r="G1434" t="str">
            <v>=HYPERLINK("http://www.bangkit.com/images/3335.jpg","CLICK HERE")</v>
          </cell>
          <cell r="H1434">
            <v>3.99</v>
          </cell>
          <cell r="I1434">
            <v>3.59</v>
          </cell>
          <cell r="J1434">
            <v>1.95</v>
          </cell>
          <cell r="K1434">
            <v>1.5</v>
          </cell>
          <cell r="L1434">
            <v>1.3</v>
          </cell>
          <cell r="M1434">
            <v>1</v>
          </cell>
          <cell r="N1434">
            <v>0.8</v>
          </cell>
          <cell r="O1434" t="str">
            <v>CS-24-1</v>
          </cell>
          <cell r="P1434">
            <v>105</v>
          </cell>
          <cell r="Q1434">
            <v>24</v>
          </cell>
          <cell r="R1434">
            <v>12.5</v>
          </cell>
          <cell r="S1434">
            <v>9.5</v>
          </cell>
          <cell r="T1434">
            <v>5.5</v>
          </cell>
          <cell r="U1434" t="str">
            <v>0.377970</v>
          </cell>
          <cell r="V1434">
            <v>25.3</v>
          </cell>
          <cell r="W1434" t="str">
            <v>20764608033351</v>
          </cell>
        </row>
        <row r="1435">
          <cell r="B1435">
            <v>3336</v>
          </cell>
          <cell r="C1435" t="str">
            <v>BAZIC 1 lb Green Modeling Clay</v>
          </cell>
          <cell r="D1435" t="str">
            <v>ART CLAY &amp; DOUGH</v>
          </cell>
          <cell r="E1435" t="str">
            <v>CHINA</v>
          </cell>
          <cell r="F1435">
            <v>15</v>
          </cell>
          <cell r="G1435" t="str">
            <v>=HYPERLINK("http://www.bangkit.com/images/3336.jpg","CLICK HERE")</v>
          </cell>
          <cell r="H1435">
            <v>3.99</v>
          </cell>
          <cell r="I1435">
            <v>3.59</v>
          </cell>
          <cell r="J1435">
            <v>1.95</v>
          </cell>
          <cell r="K1435">
            <v>1.5</v>
          </cell>
          <cell r="L1435">
            <v>1.3</v>
          </cell>
          <cell r="M1435">
            <v>1</v>
          </cell>
          <cell r="N1435">
            <v>0.8</v>
          </cell>
          <cell r="O1435" t="str">
            <v>CS-24-1</v>
          </cell>
          <cell r="P1435">
            <v>80</v>
          </cell>
          <cell r="Q1435">
            <v>24</v>
          </cell>
          <cell r="R1435">
            <v>13</v>
          </cell>
          <cell r="S1435">
            <v>9.75</v>
          </cell>
          <cell r="T1435">
            <v>5.25</v>
          </cell>
          <cell r="U1435" t="str">
            <v>0.385090</v>
          </cell>
          <cell r="V1435">
            <v>24.82</v>
          </cell>
          <cell r="W1435" t="str">
            <v>20764608033368</v>
          </cell>
        </row>
        <row r="1436">
          <cell r="B1436">
            <v>3337</v>
          </cell>
          <cell r="C1436" t="str">
            <v>BAZIC 1 lb Orange Modeling Clay</v>
          </cell>
          <cell r="D1436" t="str">
            <v>ART CLAY &amp; DOUGH</v>
          </cell>
          <cell r="E1436" t="str">
            <v>CHINA</v>
          </cell>
          <cell r="F1436">
            <v>534</v>
          </cell>
          <cell r="G1436" t="str">
            <v>=HYPERLINK("http://www.bangkit.com/images/3337.jpg","CLICK HERE")</v>
          </cell>
          <cell r="H1436">
            <v>3.99</v>
          </cell>
          <cell r="I1436">
            <v>3.59</v>
          </cell>
          <cell r="J1436">
            <v>1.95</v>
          </cell>
          <cell r="K1436">
            <v>1.5</v>
          </cell>
          <cell r="L1436">
            <v>1.3</v>
          </cell>
          <cell r="M1436">
            <v>1</v>
          </cell>
          <cell r="N1436">
            <v>0.8</v>
          </cell>
          <cell r="O1436" t="str">
            <v>CS-24-1</v>
          </cell>
          <cell r="P1436">
            <v>105</v>
          </cell>
          <cell r="Q1436">
            <v>24</v>
          </cell>
          <cell r="R1436">
            <v>13</v>
          </cell>
          <cell r="S1436">
            <v>9.75</v>
          </cell>
          <cell r="T1436">
            <v>5.25</v>
          </cell>
          <cell r="U1436" t="str">
            <v>0.385090</v>
          </cell>
          <cell r="V1436">
            <v>24.34</v>
          </cell>
          <cell r="W1436" t="str">
            <v>20764608033375</v>
          </cell>
        </row>
        <row r="1437">
          <cell r="B1437">
            <v>3338</v>
          </cell>
          <cell r="C1437" t="str">
            <v>BAZIC 1 lb Red Modeling Clay</v>
          </cell>
          <cell r="D1437" t="str">
            <v>ART CLAY &amp; DOUGH</v>
          </cell>
          <cell r="E1437" t="str">
            <v>CHINA</v>
          </cell>
          <cell r="F1437">
            <v>1961</v>
          </cell>
          <cell r="G1437" t="str">
            <v>=HYPERLINK("http://www.bangkit.com/images/3338.jpg","CLICK HERE")</v>
          </cell>
          <cell r="H1437">
            <v>3.99</v>
          </cell>
          <cell r="I1437">
            <v>3.59</v>
          </cell>
          <cell r="J1437">
            <v>1.95</v>
          </cell>
          <cell r="K1437">
            <v>1.5</v>
          </cell>
          <cell r="L1437">
            <v>1.3</v>
          </cell>
          <cell r="M1437">
            <v>1</v>
          </cell>
          <cell r="N1437">
            <v>0.8</v>
          </cell>
          <cell r="O1437" t="str">
            <v>CS-24-1</v>
          </cell>
          <cell r="P1437">
            <v>105</v>
          </cell>
          <cell r="Q1437">
            <v>24</v>
          </cell>
          <cell r="R1437">
            <v>12.75</v>
          </cell>
          <cell r="S1437">
            <v>9.75</v>
          </cell>
          <cell r="T1437">
            <v>5.25</v>
          </cell>
          <cell r="U1437" t="str">
            <v>0.377690</v>
          </cell>
          <cell r="V1437">
            <v>25.2</v>
          </cell>
          <cell r="W1437" t="str">
            <v>20764608033382</v>
          </cell>
        </row>
        <row r="1438">
          <cell r="B1438">
            <v>3339</v>
          </cell>
          <cell r="C1438" t="str">
            <v>BAZIC 1 lb Yellow Modeling Clay</v>
          </cell>
          <cell r="D1438" t="str">
            <v>ART CLAY &amp; DOUGH</v>
          </cell>
          <cell r="E1438" t="str">
            <v>CHINA</v>
          </cell>
          <cell r="F1438">
            <v>290</v>
          </cell>
          <cell r="G1438" t="str">
            <v>=HYPERLINK("http://www.bangkit.com/images/3339.jpg","CLICK HERE")</v>
          </cell>
          <cell r="H1438">
            <v>3.99</v>
          </cell>
          <cell r="I1438">
            <v>3.59</v>
          </cell>
          <cell r="J1438">
            <v>1.95</v>
          </cell>
          <cell r="K1438">
            <v>1.5</v>
          </cell>
          <cell r="L1438">
            <v>1.3</v>
          </cell>
          <cell r="M1438">
            <v>1</v>
          </cell>
          <cell r="N1438">
            <v>0.8</v>
          </cell>
          <cell r="O1438" t="str">
            <v>CS-24-1</v>
          </cell>
          <cell r="P1438">
            <v>120</v>
          </cell>
          <cell r="Q1438">
            <v>24</v>
          </cell>
          <cell r="R1438">
            <v>12.75</v>
          </cell>
          <cell r="S1438">
            <v>9.75</v>
          </cell>
          <cell r="T1438">
            <v>5.5</v>
          </cell>
          <cell r="U1438" t="str">
            <v>0.395670</v>
          </cell>
          <cell r="V1438">
            <v>25.28</v>
          </cell>
          <cell r="W1438" t="str">
            <v>20764608033399</v>
          </cell>
        </row>
        <row r="1439">
          <cell r="B1439">
            <v>3340</v>
          </cell>
          <cell r="C1439" t="str">
            <v>BAZIC 1 lb 4 Primary Color Modeling Clay</v>
          </cell>
          <cell r="D1439" t="str">
            <v>ART CLAY &amp; DOUGH</v>
          </cell>
          <cell r="E1439" t="str">
            <v>CHINA</v>
          </cell>
          <cell r="F1439">
            <v>3386</v>
          </cell>
          <cell r="G1439" t="str">
            <v>=HYPERLINK("http://www.bangkit.com/images/3340.jpg","CLICK HERE")</v>
          </cell>
          <cell r="H1439">
            <v>3.99</v>
          </cell>
          <cell r="I1439">
            <v>3.59</v>
          </cell>
          <cell r="J1439">
            <v>1.95</v>
          </cell>
          <cell r="K1439">
            <v>1.5</v>
          </cell>
          <cell r="L1439">
            <v>1.3</v>
          </cell>
          <cell r="M1439">
            <v>1</v>
          </cell>
          <cell r="N1439">
            <v>0.8</v>
          </cell>
          <cell r="O1439" t="str">
            <v>CS-24-1</v>
          </cell>
          <cell r="P1439">
            <v>105</v>
          </cell>
          <cell r="Q1439">
            <v>24</v>
          </cell>
          <cell r="R1439">
            <v>12.75</v>
          </cell>
          <cell r="S1439">
            <v>9.5</v>
          </cell>
          <cell r="T1439">
            <v>5.25</v>
          </cell>
          <cell r="U1439" t="str">
            <v>0.368000</v>
          </cell>
          <cell r="V1439">
            <v>25.06</v>
          </cell>
          <cell r="W1439" t="str">
            <v>20764608033405</v>
          </cell>
        </row>
        <row r="1440">
          <cell r="B1440">
            <v>3343</v>
          </cell>
          <cell r="C1440" t="str">
            <v>BAZIC 9.17 oz (260g) 9 Color Modeling Clay Sticks</v>
          </cell>
          <cell r="D1440" t="str">
            <v>ART CLAY &amp; DOUGH</v>
          </cell>
          <cell r="E1440" t="str">
            <v>CHINA</v>
          </cell>
          <cell r="F1440">
            <v>2446</v>
          </cell>
          <cell r="G1440" t="str">
            <v>=HYPERLINK("http://www.bangkit.com/images/3343.jpg","CLICK HERE")</v>
          </cell>
          <cell r="H1440">
            <v>2.99</v>
          </cell>
          <cell r="I1440">
            <v>2.69</v>
          </cell>
          <cell r="J1440">
            <v>1.7</v>
          </cell>
          <cell r="K1440">
            <v>1.3</v>
          </cell>
          <cell r="L1440">
            <v>0.95</v>
          </cell>
          <cell r="M1440">
            <v>0.79</v>
          </cell>
          <cell r="N1440">
            <v>0.69</v>
          </cell>
          <cell r="O1440" t="str">
            <v>CS-24-1</v>
          </cell>
          <cell r="P1440">
            <v>90</v>
          </cell>
          <cell r="Q1440">
            <v>24</v>
          </cell>
          <cell r="R1440">
            <v>12.5</v>
          </cell>
          <cell r="S1440">
            <v>9</v>
          </cell>
          <cell r="T1440">
            <v>5.5</v>
          </cell>
          <cell r="U1440" t="str">
            <v>0.358070</v>
          </cell>
          <cell r="V1440">
            <v>16.34</v>
          </cell>
          <cell r="W1440" t="str">
            <v>20764608033436</v>
          </cell>
        </row>
        <row r="1441">
          <cell r="B1441">
            <v>3350</v>
          </cell>
          <cell r="C1441" t="str">
            <v>BAZIC 2 Oz. Primary Colors Air Dry Modeling Clay</v>
          </cell>
          <cell r="D1441" t="str">
            <v>ART CLAY &amp; DOUGH</v>
          </cell>
          <cell r="E1441" t="str">
            <v>CHINA</v>
          </cell>
          <cell r="F1441">
            <v>12004</v>
          </cell>
          <cell r="G1441" t="str">
            <v>=HYPERLINK("http://www.bangkit.com/images/3350.jpg","CLICK HERE")</v>
          </cell>
          <cell r="H1441">
            <v>2.99</v>
          </cell>
          <cell r="I1441">
            <v>2.69</v>
          </cell>
          <cell r="J1441">
            <v>1</v>
          </cell>
          <cell r="K1441">
            <v>0.75</v>
          </cell>
          <cell r="L1441">
            <v>0.59</v>
          </cell>
          <cell r="M1441">
            <v>0.49</v>
          </cell>
          <cell r="N1441">
            <v>0.39</v>
          </cell>
          <cell r="O1441" t="str">
            <v>CS-48-1</v>
          </cell>
          <cell r="P1441">
            <v>80</v>
          </cell>
          <cell r="Q1441">
            <v>48</v>
          </cell>
          <cell r="R1441">
            <v>15.25</v>
          </cell>
          <cell r="S1441">
            <v>10.75</v>
          </cell>
          <cell r="T1441">
            <v>8.75</v>
          </cell>
          <cell r="U1441" t="str">
            <v>0.830120</v>
          </cell>
          <cell r="V1441">
            <v>7.96</v>
          </cell>
          <cell r="W1441" t="str">
            <v>20764608033504</v>
          </cell>
        </row>
        <row r="1442">
          <cell r="B1442">
            <v>3351</v>
          </cell>
          <cell r="C1442" t="str">
            <v>BAZIC 2 Oz. Fluorescent Colors Air Dry Modeling Clay</v>
          </cell>
          <cell r="D1442" t="str">
            <v>ART CLAY &amp; DOUGH</v>
          </cell>
          <cell r="E1442" t="str">
            <v>CHINA</v>
          </cell>
          <cell r="F1442">
            <v>817</v>
          </cell>
          <cell r="G1442" t="str">
            <v>=HYPERLINK("http://www.bangkit.com/images/3351.jpg","CLICK HERE")</v>
          </cell>
          <cell r="H1442">
            <v>2.99</v>
          </cell>
          <cell r="I1442">
            <v>2.69</v>
          </cell>
          <cell r="J1442">
            <v>1</v>
          </cell>
          <cell r="K1442">
            <v>0.75</v>
          </cell>
          <cell r="L1442">
            <v>0.59</v>
          </cell>
          <cell r="M1442">
            <v>0.49</v>
          </cell>
          <cell r="N1442">
            <v>0.39</v>
          </cell>
          <cell r="O1442" t="str">
            <v>CS-48-1</v>
          </cell>
          <cell r="P1442">
            <v>80</v>
          </cell>
          <cell r="Q1442">
            <v>48</v>
          </cell>
          <cell r="R1442">
            <v>15.5</v>
          </cell>
          <cell r="S1442">
            <v>10.75</v>
          </cell>
          <cell r="T1442">
            <v>8.5</v>
          </cell>
          <cell r="U1442" t="str">
            <v>0.819630</v>
          </cell>
          <cell r="V1442">
            <v>7.84</v>
          </cell>
          <cell r="W1442" t="str">
            <v>20764608033511</v>
          </cell>
        </row>
        <row r="1443">
          <cell r="B1443">
            <v>3352</v>
          </cell>
          <cell r="C1443" t="str">
            <v>BAZIC 0.5 oz 6 Primary Color Air Dry Modeling Clay</v>
          </cell>
          <cell r="D1443" t="str">
            <v>ART CLAY &amp; DOUGH</v>
          </cell>
          <cell r="E1443" t="str">
            <v>CHINA</v>
          </cell>
          <cell r="F1443">
            <v>11</v>
          </cell>
          <cell r="G1443" t="str">
            <v>=HYPERLINK("http://www.bangkit.com/images/3352.jpg","CLICK HERE")</v>
          </cell>
          <cell r="H1443">
            <v>3.99</v>
          </cell>
          <cell r="I1443">
            <v>3.59</v>
          </cell>
          <cell r="J1443">
            <v>1.95</v>
          </cell>
          <cell r="K1443">
            <v>1.5</v>
          </cell>
          <cell r="L1443">
            <v>1.3</v>
          </cell>
          <cell r="M1443">
            <v>1</v>
          </cell>
          <cell r="N1443">
            <v>0.8</v>
          </cell>
          <cell r="O1443" t="str">
            <v>CS-24-1</v>
          </cell>
          <cell r="P1443">
            <v>60</v>
          </cell>
          <cell r="Q1443">
            <v>24</v>
          </cell>
          <cell r="R1443">
            <v>22.5</v>
          </cell>
          <cell r="S1443">
            <v>11.75</v>
          </cell>
          <cell r="T1443">
            <v>7</v>
          </cell>
          <cell r="U1443" t="str">
            <v>1.070960</v>
          </cell>
          <cell r="V1443">
            <v>6.8</v>
          </cell>
          <cell r="W1443" t="str">
            <v>20764608033528</v>
          </cell>
        </row>
        <row r="1444">
          <cell r="B1444">
            <v>3353</v>
          </cell>
          <cell r="C1444" t="str">
            <v>BAZIC 0.5 oz 6 Fluorescent Color Air Dry Modeling Clay</v>
          </cell>
          <cell r="D1444" t="str">
            <v>ART CLAY &amp; DOUGH</v>
          </cell>
          <cell r="E1444" t="str">
            <v>CHINA</v>
          </cell>
          <cell r="F1444">
            <v>991</v>
          </cell>
          <cell r="G1444" t="str">
            <v>=HYPERLINK("http://www.bangkit.com/images/3353.jpg","CLICK HERE")</v>
          </cell>
          <cell r="H1444">
            <v>3.99</v>
          </cell>
          <cell r="I1444">
            <v>3.59</v>
          </cell>
          <cell r="J1444">
            <v>1.95</v>
          </cell>
          <cell r="K1444">
            <v>1.5</v>
          </cell>
          <cell r="L1444">
            <v>1.3</v>
          </cell>
          <cell r="M1444">
            <v>1</v>
          </cell>
          <cell r="N1444">
            <v>0.8</v>
          </cell>
          <cell r="O1444" t="str">
            <v>CS-24-1</v>
          </cell>
          <cell r="P1444">
            <v>60</v>
          </cell>
          <cell r="Q1444">
            <v>24</v>
          </cell>
          <cell r="R1444">
            <v>22.75</v>
          </cell>
          <cell r="S1444">
            <v>12</v>
          </cell>
          <cell r="T1444">
            <v>7</v>
          </cell>
          <cell r="U1444" t="str">
            <v>1.105900</v>
          </cell>
          <cell r="V1444">
            <v>6.82</v>
          </cell>
          <cell r="W1444" t="str">
            <v>20764608033535</v>
          </cell>
        </row>
        <row r="1445">
          <cell r="B1445">
            <v>3354</v>
          </cell>
          <cell r="C1445" t="str">
            <v>BAZIC 2 Oz. Pastel Colors Air Dry Modeling Clay</v>
          </cell>
          <cell r="D1445" t="str">
            <v>ART CLAY &amp; DOUGH</v>
          </cell>
          <cell r="E1445" t="str">
            <v>CHINA</v>
          </cell>
          <cell r="F1445">
            <v>5384</v>
          </cell>
          <cell r="G1445" t="str">
            <v>=HYPERLINK("http://www.bangkit.com/images/3354.jpg","CLICK HERE")</v>
          </cell>
          <cell r="H1445">
            <v>2.99</v>
          </cell>
          <cell r="I1445">
            <v>2.69</v>
          </cell>
          <cell r="J1445">
            <v>1</v>
          </cell>
          <cell r="K1445">
            <v>0.75</v>
          </cell>
          <cell r="L1445">
            <v>0.59</v>
          </cell>
          <cell r="M1445">
            <v>0.49</v>
          </cell>
          <cell r="N1445">
            <v>0.39</v>
          </cell>
          <cell r="O1445" t="str">
            <v>CS-48-1</v>
          </cell>
          <cell r="P1445">
            <v>80</v>
          </cell>
          <cell r="Q1445">
            <v>48</v>
          </cell>
          <cell r="R1445">
            <v>14.75</v>
          </cell>
          <cell r="S1445">
            <v>10.5</v>
          </cell>
          <cell r="T1445">
            <v>8.75</v>
          </cell>
          <cell r="U1445" t="str">
            <v>0.784230</v>
          </cell>
          <cell r="V1445">
            <v>7.4</v>
          </cell>
          <cell r="W1445" t="str">
            <v>20764608033542</v>
          </cell>
        </row>
        <row r="1446">
          <cell r="B1446">
            <v>3355</v>
          </cell>
          <cell r="C1446" t="str">
            <v>BAZIC 2 Oz. Natural/Earth Colors Air Dry Modeling Clay</v>
          </cell>
          <cell r="D1446" t="str">
            <v>ART CLAY &amp; DOUGH</v>
          </cell>
          <cell r="E1446" t="str">
            <v>CHINA</v>
          </cell>
          <cell r="F1446">
            <v>2769</v>
          </cell>
          <cell r="G1446" t="str">
            <v>=HYPERLINK("http://www.bangkit.com/images/3355.jpg","CLICK HERE")</v>
          </cell>
          <cell r="H1446">
            <v>2.99</v>
          </cell>
          <cell r="I1446">
            <v>2.69</v>
          </cell>
          <cell r="J1446">
            <v>1</v>
          </cell>
          <cell r="K1446">
            <v>0.75</v>
          </cell>
          <cell r="L1446">
            <v>0.59</v>
          </cell>
          <cell r="M1446">
            <v>0.49</v>
          </cell>
          <cell r="N1446">
            <v>0.39</v>
          </cell>
          <cell r="O1446" t="str">
            <v>CS-48-1</v>
          </cell>
          <cell r="P1446">
            <v>80</v>
          </cell>
          <cell r="Q1446">
            <v>48</v>
          </cell>
          <cell r="R1446">
            <v>15</v>
          </cell>
          <cell r="S1446">
            <v>10.5</v>
          </cell>
          <cell r="T1446">
            <v>8.75</v>
          </cell>
          <cell r="U1446" t="str">
            <v>0.797530</v>
          </cell>
          <cell r="V1446">
            <v>7.4</v>
          </cell>
          <cell r="W1446" t="str">
            <v>20764608033559</v>
          </cell>
        </row>
        <row r="1447">
          <cell r="B1447">
            <v>3356</v>
          </cell>
          <cell r="C1447" t="str">
            <v>BAZIC 0.5 oz 6 Pastel Color Air Dry Modeling Clay</v>
          </cell>
          <cell r="D1447" t="str">
            <v>ART CLAY &amp; DOUGH</v>
          </cell>
          <cell r="E1447" t="str">
            <v>CHINA</v>
          </cell>
          <cell r="F1447">
            <v>1547</v>
          </cell>
          <cell r="G1447" t="str">
            <v>=HYPERLINK("http://www.bangkit.com/images/3356.jpg","CLICK HERE")</v>
          </cell>
          <cell r="H1447">
            <v>3.99</v>
          </cell>
          <cell r="I1447">
            <v>3.59</v>
          </cell>
          <cell r="J1447">
            <v>1.95</v>
          </cell>
          <cell r="K1447">
            <v>1.5</v>
          </cell>
          <cell r="L1447">
            <v>1.3</v>
          </cell>
          <cell r="M1447">
            <v>1</v>
          </cell>
          <cell r="N1447">
            <v>0.8</v>
          </cell>
          <cell r="O1447" t="str">
            <v>CS-24-1</v>
          </cell>
          <cell r="P1447">
            <v>88</v>
          </cell>
          <cell r="Q1447">
            <v>24</v>
          </cell>
          <cell r="R1447">
            <v>13.5</v>
          </cell>
          <cell r="S1447">
            <v>12</v>
          </cell>
          <cell r="T1447">
            <v>8.25</v>
          </cell>
          <cell r="U1447" t="str">
            <v>0.773440</v>
          </cell>
          <cell r="V1447">
            <v>5.82</v>
          </cell>
          <cell r="W1447" t="str">
            <v>20764608033566</v>
          </cell>
        </row>
        <row r="1448">
          <cell r="B1448">
            <v>3357</v>
          </cell>
          <cell r="C1448" t="str">
            <v>BAZIC 0.5 oz 6 Natural/Earth Color Air Dry Modeling Clay</v>
          </cell>
          <cell r="D1448" t="str">
            <v>ART CLAY &amp; DOUGH</v>
          </cell>
          <cell r="E1448" t="str">
            <v>CHINA</v>
          </cell>
          <cell r="F1448">
            <v>11522</v>
          </cell>
          <cell r="G1448" t="str">
            <v>=HYPERLINK("http://www.bangkit.com/images/3357.jpg","CLICK HERE")</v>
          </cell>
          <cell r="H1448">
            <v>3.99</v>
          </cell>
          <cell r="I1448">
            <v>3.59</v>
          </cell>
          <cell r="J1448">
            <v>1.95</v>
          </cell>
          <cell r="K1448">
            <v>1.5</v>
          </cell>
          <cell r="L1448">
            <v>1.3</v>
          </cell>
          <cell r="M1448">
            <v>1</v>
          </cell>
          <cell r="N1448">
            <v>0.8</v>
          </cell>
          <cell r="O1448" t="str">
            <v>CS-24-1</v>
          </cell>
          <cell r="P1448">
            <v>88</v>
          </cell>
          <cell r="Q1448">
            <v>24</v>
          </cell>
          <cell r="R1448">
            <v>13.25</v>
          </cell>
          <cell r="S1448">
            <v>12</v>
          </cell>
          <cell r="T1448">
            <v>8.25</v>
          </cell>
          <cell r="U1448" t="str">
            <v>0.759120</v>
          </cell>
          <cell r="V1448">
            <v>5.86</v>
          </cell>
          <cell r="W1448" t="str">
            <v>20764608033573</v>
          </cell>
        </row>
        <row r="1449">
          <cell r="B1449">
            <v>3361</v>
          </cell>
          <cell r="C1449" t="str">
            <v>BAZIC 9.17 oz (260g) 9 Pastel Color Modeling Clay Sticks</v>
          </cell>
          <cell r="D1449" t="str">
            <v>NEW ITEMS</v>
          </cell>
          <cell r="E1449" t="str">
            <v>CHINA</v>
          </cell>
          <cell r="F1449">
            <v>0</v>
          </cell>
          <cell r="G1449" t="str">
            <v>=HYPERLINK("http://www.bangkit.com/images/","CLICK HERE")</v>
          </cell>
          <cell r="H1449">
            <v>2.99</v>
          </cell>
          <cell r="I1449">
            <v>2.69</v>
          </cell>
          <cell r="J1449">
            <v>1.7</v>
          </cell>
          <cell r="K1449">
            <v>1.3</v>
          </cell>
          <cell r="L1449">
            <v>0.95</v>
          </cell>
          <cell r="M1449">
            <v>0.79</v>
          </cell>
          <cell r="N1449">
            <v>0.69</v>
          </cell>
          <cell r="O1449" t="str">
            <v>CS-24-1</v>
          </cell>
          <cell r="P1449">
            <v>90</v>
          </cell>
          <cell r="Q1449">
            <v>24</v>
          </cell>
          <cell r="R1449">
            <v>12.5</v>
          </cell>
          <cell r="S1449">
            <v>9</v>
          </cell>
          <cell r="T1449">
            <v>5.5</v>
          </cell>
          <cell r="U1449" t="str">
            <v>0.358070</v>
          </cell>
          <cell r="V1449">
            <v>16.34</v>
          </cell>
          <cell r="W1449" t="str">
            <v>3361c</v>
          </cell>
        </row>
        <row r="1450">
          <cell r="B1450">
            <v>3364</v>
          </cell>
          <cell r="C1450" t="str">
            <v>KAPPA Large Print Chicken Soup For The Soul Word Finds Puzzle Book</v>
          </cell>
          <cell r="D1450" t="str">
            <v>BOOKS - PUZZLE</v>
          </cell>
          <cell r="E1450" t="str">
            <v>USA/ INDIA</v>
          </cell>
          <cell r="F1450">
            <v>4072</v>
          </cell>
          <cell r="G1450" t="str">
            <v>=HYPERLINK("http://www.bangkit.com/images/3364.jpg","CLICK HERE")</v>
          </cell>
          <cell r="H1450">
            <v>4.95</v>
          </cell>
          <cell r="I1450">
            <v>4.49</v>
          </cell>
          <cell r="J1450">
            <v>1.7</v>
          </cell>
          <cell r="K1450">
            <v>1.3</v>
          </cell>
          <cell r="L1450">
            <v>0.85</v>
          </cell>
          <cell r="M1450">
            <v>0.69</v>
          </cell>
          <cell r="N1450">
            <v>0.59</v>
          </cell>
          <cell r="O1450" t="str">
            <v>CS-48-1</v>
          </cell>
          <cell r="P1450">
            <v>180</v>
          </cell>
          <cell r="Q1450">
            <v>48</v>
          </cell>
          <cell r="R1450">
            <v>15.75</v>
          </cell>
          <cell r="S1450">
            <v>11</v>
          </cell>
          <cell r="T1450">
            <v>5.25</v>
          </cell>
          <cell r="U1450" t="str">
            <v>0.526370</v>
          </cell>
          <cell r="V1450">
            <v>13.62</v>
          </cell>
          <cell r="W1450" t="str">
            <v>20088908336401</v>
          </cell>
        </row>
        <row r="1451">
          <cell r="B1451">
            <v>33800</v>
          </cell>
          <cell r="C1451" t="str">
            <v>KAPPA Giant Easy Word Finds</v>
          </cell>
          <cell r="D1451" t="str">
            <v>BOOKS - PUZZLE</v>
          </cell>
          <cell r="E1451" t="str">
            <v>USA</v>
          </cell>
          <cell r="F1451">
            <v>14172</v>
          </cell>
          <cell r="G1451" t="str">
            <v>=HYPERLINK("http://www.bangkit.com/images/33800.jpg","CLICK HERE")</v>
          </cell>
          <cell r="H1451">
            <v>4.95</v>
          </cell>
          <cell r="I1451">
            <v>4.49</v>
          </cell>
          <cell r="J1451">
            <v>1.7</v>
          </cell>
          <cell r="K1451">
            <v>1.3</v>
          </cell>
          <cell r="L1451">
            <v>0.85</v>
          </cell>
          <cell r="M1451">
            <v>0.69</v>
          </cell>
          <cell r="N1451">
            <v>0.59</v>
          </cell>
          <cell r="O1451" t="str">
            <v>CS-48-1</v>
          </cell>
          <cell r="P1451">
            <v>100</v>
          </cell>
          <cell r="Q1451">
            <v>48</v>
          </cell>
          <cell r="R1451">
            <v>15.75</v>
          </cell>
          <cell r="S1451">
            <v>11.25</v>
          </cell>
          <cell r="T1451">
            <v>5.75</v>
          </cell>
          <cell r="U1451" t="str">
            <v>0.589600</v>
          </cell>
          <cell r="V1451">
            <v>14</v>
          </cell>
          <cell r="W1451" t="str">
            <v>20088908338009</v>
          </cell>
        </row>
        <row r="1452">
          <cell r="B1452">
            <v>3388</v>
          </cell>
          <cell r="C1452" t="str">
            <v>KAPPA Take Along Large Print Word Finds Puzzle Book - Digest Size</v>
          </cell>
          <cell r="D1452" t="str">
            <v>BOOKS - PUZZLE</v>
          </cell>
          <cell r="E1452" t="str">
            <v>USA</v>
          </cell>
          <cell r="F1452">
            <v>4318</v>
          </cell>
          <cell r="G1452" t="str">
            <v>=HYPERLINK("http://www.bangkit.com/images/3388.jpg","CLICK HERE")</v>
          </cell>
          <cell r="H1452">
            <v>4.95</v>
          </cell>
          <cell r="I1452">
            <v>4.45</v>
          </cell>
          <cell r="J1452">
            <v>1.2</v>
          </cell>
          <cell r="K1452">
            <v>0.89</v>
          </cell>
          <cell r="L1452">
            <v>0.75</v>
          </cell>
          <cell r="M1452">
            <v>0.59</v>
          </cell>
          <cell r="N1452">
            <v>0.49</v>
          </cell>
          <cell r="O1452" t="str">
            <v>CS-24-1</v>
          </cell>
          <cell r="P1452">
            <v>180</v>
          </cell>
          <cell r="Q1452">
            <v>24</v>
          </cell>
          <cell r="R1452">
            <v>10.75</v>
          </cell>
          <cell r="S1452">
            <v>8.5</v>
          </cell>
          <cell r="T1452">
            <v>3.5</v>
          </cell>
          <cell r="U1452" t="str">
            <v>0.185080</v>
          </cell>
          <cell r="V1452">
            <v>4.38</v>
          </cell>
          <cell r="W1452" t="str">
            <v>20088908388004</v>
          </cell>
        </row>
        <row r="1453">
          <cell r="B1453">
            <v>3390</v>
          </cell>
          <cell r="C1453" t="str">
            <v>KAPPA Large Print Great Big Word Finds Puzzle Book</v>
          </cell>
          <cell r="D1453" t="str">
            <v>BOOKS - PUZZLE</v>
          </cell>
          <cell r="E1453" t="str">
            <v>USA/ CHINA</v>
          </cell>
          <cell r="F1453">
            <v>1744</v>
          </cell>
          <cell r="G1453" t="str">
            <v>=HYPERLINK("http://www.bangkit.com/images/3390.jpg","CLICK HERE")</v>
          </cell>
          <cell r="H1453">
            <v>4.95</v>
          </cell>
          <cell r="I1453">
            <v>4.49</v>
          </cell>
          <cell r="J1453">
            <v>1.7</v>
          </cell>
          <cell r="K1453">
            <v>1.3</v>
          </cell>
          <cell r="L1453">
            <v>0.85</v>
          </cell>
          <cell r="M1453">
            <v>0.69</v>
          </cell>
          <cell r="N1453">
            <v>0.59</v>
          </cell>
          <cell r="O1453" t="str">
            <v>CS-48-1</v>
          </cell>
          <cell r="P1453">
            <v>80</v>
          </cell>
          <cell r="Q1453">
            <v>48</v>
          </cell>
          <cell r="R1453">
            <v>15.5</v>
          </cell>
          <cell r="S1453">
            <v>11.25</v>
          </cell>
          <cell r="T1453">
            <v>8.25</v>
          </cell>
          <cell r="U1453" t="str">
            <v>0.832520</v>
          </cell>
          <cell r="V1453">
            <v>16.34</v>
          </cell>
          <cell r="W1453" t="str">
            <v>20088908390007</v>
          </cell>
        </row>
        <row r="1454">
          <cell r="B1454">
            <v>3393</v>
          </cell>
          <cell r="C1454" t="str">
            <v>BAZIC W/R 100 Ct. Filler Paper(PDQ)</v>
          </cell>
          <cell r="D1454" t="str">
            <v>DISCONTINUE</v>
          </cell>
          <cell r="E1454" t="str">
            <v>USA</v>
          </cell>
          <cell r="F1454">
            <v>0</v>
          </cell>
          <cell r="G1454" t="str">
            <v>=HYPERLINK("http://www.bangkit.com/images/3393.jpg","CLICK HERE")</v>
          </cell>
          <cell r="H1454">
            <v>4.95</v>
          </cell>
          <cell r="I1454">
            <v>4.49</v>
          </cell>
          <cell r="J1454">
            <v>1.3</v>
          </cell>
          <cell r="K1454">
            <v>0.99</v>
          </cell>
          <cell r="L1454">
            <v>0.79</v>
          </cell>
          <cell r="M1454">
            <v>0.65</v>
          </cell>
          <cell r="N1454">
            <v>0.55000000000000004</v>
          </cell>
          <cell r="O1454" t="str">
            <v>CS-48-1</v>
          </cell>
          <cell r="P1454">
            <v>100</v>
          </cell>
          <cell r="Q1454">
            <v>48</v>
          </cell>
          <cell r="R1454">
            <v>15.75</v>
          </cell>
          <cell r="S1454">
            <v>11</v>
          </cell>
          <cell r="T1454">
            <v>5.25</v>
          </cell>
          <cell r="U1454" t="str">
            <v>0.526370</v>
          </cell>
          <cell r="V1454">
            <v>13.76</v>
          </cell>
          <cell r="W1454" t="str">
            <v>20088908393008</v>
          </cell>
        </row>
        <row r="1455">
          <cell r="B1455">
            <v>3418</v>
          </cell>
          <cell r="C1455" t="str">
            <v>OFFER ITEM #3940</v>
          </cell>
          <cell r="D1455" t="str">
            <v>DISCONTINUE</v>
          </cell>
          <cell r="E1455" t="str">
            <v>CHINA</v>
          </cell>
          <cell r="F1455">
            <v>0</v>
          </cell>
          <cell r="G1455" t="str">
            <v>=HYPERLINK("http://www.bangkit.com/images/3418.jpg","CLICK HERE")</v>
          </cell>
          <cell r="H1455">
            <v>3.59</v>
          </cell>
          <cell r="I1455">
            <v>3.19</v>
          </cell>
          <cell r="J1455">
            <v>2.35</v>
          </cell>
          <cell r="K1455">
            <v>1.8</v>
          </cell>
          <cell r="L1455">
            <v>1.5</v>
          </cell>
          <cell r="M1455">
            <v>1.2</v>
          </cell>
          <cell r="N1455">
            <v>0.9</v>
          </cell>
          <cell r="O1455" t="str">
            <v>CS-48-1</v>
          </cell>
          <cell r="P1455">
            <v>40</v>
          </cell>
          <cell r="Q1455">
            <v>48</v>
          </cell>
          <cell r="R1455">
            <v>18</v>
          </cell>
          <cell r="S1455">
            <v>17.899999999999999</v>
          </cell>
          <cell r="T1455">
            <v>9.9</v>
          </cell>
          <cell r="U1455" t="str">
            <v>1.845940</v>
          </cell>
          <cell r="V1455">
            <v>39.74</v>
          </cell>
          <cell r="W1455" t="str">
            <v>20764608034181</v>
          </cell>
        </row>
        <row r="1456">
          <cell r="B1456">
            <v>3425</v>
          </cell>
          <cell r="C1456" t="str">
            <v>BAZIC 80 Ct. 8.5" X 11" Reversible 4"/5" Quad Ruled Wireless Notebook(PDQ)</v>
          </cell>
          <cell r="D1456" t="str">
            <v>DISCONTINUE</v>
          </cell>
          <cell r="E1456" t="str">
            <v>CHINA</v>
          </cell>
          <cell r="F1456">
            <v>0</v>
          </cell>
          <cell r="G1456" t="str">
            <v>=HYPERLINK("http://www.bangkit.com/images/3425.jpg","CLICK HERE")</v>
          </cell>
          <cell r="H1456">
            <v>2.59</v>
          </cell>
          <cell r="I1456">
            <v>2.19</v>
          </cell>
          <cell r="J1456">
            <v>1.2</v>
          </cell>
          <cell r="K1456">
            <v>0.89</v>
          </cell>
          <cell r="L1456">
            <v>0.75</v>
          </cell>
          <cell r="M1456">
            <v>0.59</v>
          </cell>
          <cell r="N1456">
            <v>0.49</v>
          </cell>
          <cell r="O1456" t="str">
            <v>CS-24-1</v>
          </cell>
          <cell r="P1456">
            <v>75</v>
          </cell>
          <cell r="Q1456">
            <v>24</v>
          </cell>
          <cell r="R1456">
            <v>14.5</v>
          </cell>
          <cell r="S1456">
            <v>13</v>
          </cell>
          <cell r="T1456">
            <v>8</v>
          </cell>
          <cell r="U1456" t="str">
            <v>0.872690</v>
          </cell>
          <cell r="V1456">
            <v>6.74</v>
          </cell>
          <cell r="W1456" t="str">
            <v>20764608034259</v>
          </cell>
        </row>
        <row r="1457">
          <cell r="B1457">
            <v>34280</v>
          </cell>
          <cell r="C1457" t="str">
            <v>BAZIC C/R 80 Ct. 1-Subject Wireless Notebook(PDQ)</v>
          </cell>
          <cell r="D1457" t="str">
            <v>DISCONTINUE</v>
          </cell>
          <cell r="E1457" t="str">
            <v>USA</v>
          </cell>
          <cell r="F1457">
            <v>0</v>
          </cell>
          <cell r="G1457" t="str">
            <v>=HYPERLINK("http://www.bangkit.com/images/34280.jpg","CLICK HERE")</v>
          </cell>
          <cell r="H1457">
            <v>4.95</v>
          </cell>
          <cell r="I1457">
            <v>4.45</v>
          </cell>
          <cell r="J1457">
            <v>1.2</v>
          </cell>
          <cell r="K1457">
            <v>0.89</v>
          </cell>
          <cell r="L1457">
            <v>0.75</v>
          </cell>
          <cell r="M1457">
            <v>0.59</v>
          </cell>
          <cell r="N1457">
            <v>0.49</v>
          </cell>
          <cell r="O1457" t="str">
            <v>CS-24-1</v>
          </cell>
          <cell r="P1457">
            <v>180</v>
          </cell>
          <cell r="Q1457">
            <v>24</v>
          </cell>
          <cell r="R1457">
            <v>10.75</v>
          </cell>
          <cell r="S1457">
            <v>8.75</v>
          </cell>
          <cell r="T1457">
            <v>3.5</v>
          </cell>
          <cell r="U1457" t="str">
            <v>0.190520</v>
          </cell>
          <cell r="V1457">
            <v>4.3</v>
          </cell>
          <cell r="W1457" t="str">
            <v>20088908342808</v>
          </cell>
        </row>
        <row r="1458">
          <cell r="B1458">
            <v>3435</v>
          </cell>
          <cell r="C1458" t="str">
            <v>OFFER ITEM #6804</v>
          </cell>
          <cell r="D1458" t="str">
            <v>DISCONTINUE</v>
          </cell>
          <cell r="E1458" t="str">
            <v>CHINA</v>
          </cell>
          <cell r="F1458">
            <v>0</v>
          </cell>
          <cell r="G1458" t="str">
            <v>=HYPERLINK("http://www.bangkit.com/images/3435.jpg","CLICK HERE")</v>
          </cell>
          <cell r="H1458">
            <v>14.99</v>
          </cell>
          <cell r="I1458">
            <v>13.49</v>
          </cell>
          <cell r="J1458">
            <v>9.65</v>
          </cell>
          <cell r="K1458">
            <v>7.4</v>
          </cell>
          <cell r="L1458">
            <v>5.9</v>
          </cell>
          <cell r="M1458">
            <v>4.9000000000000004</v>
          </cell>
          <cell r="N1458">
            <v>4.5</v>
          </cell>
          <cell r="O1458" t="str">
            <v>CS-10-1</v>
          </cell>
          <cell r="P1458">
            <v>50</v>
          </cell>
          <cell r="Q1458">
            <v>10</v>
          </cell>
          <cell r="R1458">
            <v>23.4</v>
          </cell>
          <cell r="S1458">
            <v>14</v>
          </cell>
          <cell r="T1458">
            <v>6.4</v>
          </cell>
          <cell r="U1458" t="str">
            <v>1.213330</v>
          </cell>
          <cell r="V1458">
            <v>30.02</v>
          </cell>
          <cell r="W1458" t="str">
            <v>20764608034358</v>
          </cell>
        </row>
        <row r="1459">
          <cell r="B1459">
            <v>3436</v>
          </cell>
          <cell r="C1459" t="str">
            <v>TYPE ITEM #6805</v>
          </cell>
          <cell r="D1459" t="str">
            <v>DISCONTINUE</v>
          </cell>
          <cell r="E1459" t="str">
            <v>CHINA</v>
          </cell>
          <cell r="F1459">
            <v>0</v>
          </cell>
          <cell r="G1459" t="str">
            <v>=HYPERLINK("http://www.bangkit.com/images/3436.jpg","CLICK HERE")</v>
          </cell>
          <cell r="H1459">
            <v>16.989999999999998</v>
          </cell>
          <cell r="I1459">
            <v>14.39</v>
          </cell>
          <cell r="J1459">
            <v>10.8</v>
          </cell>
          <cell r="K1459">
            <v>8.3000000000000007</v>
          </cell>
          <cell r="L1459">
            <v>5.9</v>
          </cell>
          <cell r="M1459">
            <v>5.5</v>
          </cell>
          <cell r="N1459">
            <v>4.9000000000000004</v>
          </cell>
          <cell r="O1459" t="str">
            <v>CS-10-1</v>
          </cell>
          <cell r="P1459">
            <v>36</v>
          </cell>
          <cell r="Q1459">
            <v>10</v>
          </cell>
          <cell r="R1459">
            <v>30.6</v>
          </cell>
          <cell r="S1459">
            <v>10.6</v>
          </cell>
          <cell r="T1459">
            <v>7.6</v>
          </cell>
          <cell r="U1459" t="str">
            <v>1.426580</v>
          </cell>
          <cell r="V1459">
            <v>25.72</v>
          </cell>
          <cell r="W1459" t="str">
            <v>20764608034365</v>
          </cell>
        </row>
        <row r="1460">
          <cell r="B1460">
            <v>3450</v>
          </cell>
          <cell r="C1460" t="str">
            <v>BAZIC 4 FL OZ (120 mL) Celestial Series Glitter Glue</v>
          </cell>
          <cell r="D1460" t="str">
            <v>GLITTER/DECOR GLUE</v>
          </cell>
          <cell r="E1460" t="str">
            <v>CHINA</v>
          </cell>
          <cell r="F1460">
            <v>12444</v>
          </cell>
          <cell r="G1460" t="str">
            <v>=HYPERLINK("http://www.bangkit.com/images/3450.jpg","CLICK HERE")</v>
          </cell>
          <cell r="H1460">
            <v>2.99</v>
          </cell>
          <cell r="I1460">
            <v>2.69</v>
          </cell>
          <cell r="J1460">
            <v>1.7</v>
          </cell>
          <cell r="K1460">
            <v>1.3</v>
          </cell>
          <cell r="L1460">
            <v>0.85</v>
          </cell>
          <cell r="M1460">
            <v>0.69</v>
          </cell>
          <cell r="N1460">
            <v>0.59</v>
          </cell>
          <cell r="O1460" t="str">
            <v>CS-36-1</v>
          </cell>
          <cell r="P1460">
            <v>96</v>
          </cell>
          <cell r="Q1460">
            <v>36</v>
          </cell>
          <cell r="R1460">
            <v>11</v>
          </cell>
          <cell r="S1460">
            <v>10.25</v>
          </cell>
          <cell r="T1460">
            <v>6</v>
          </cell>
          <cell r="U1460" t="str">
            <v>0.391490</v>
          </cell>
          <cell r="V1460">
            <v>11.62</v>
          </cell>
          <cell r="W1460" t="str">
            <v>20764608034501</v>
          </cell>
        </row>
        <row r="1461">
          <cell r="B1461">
            <v>3451</v>
          </cell>
          <cell r="C1461" t="str">
            <v>BAZIC 6.76 FL OZ (200 mL) Cosmic Series Glitter Glue</v>
          </cell>
          <cell r="D1461" t="str">
            <v>GLITTER/DECOR GLUE</v>
          </cell>
          <cell r="E1461" t="str">
            <v>CHINA</v>
          </cell>
          <cell r="F1461">
            <v>16266</v>
          </cell>
          <cell r="G1461" t="str">
            <v>=HYPERLINK("http://www.bangkit.com/images/3451.jpg","CLICK HERE")</v>
          </cell>
          <cell r="H1461">
            <v>2.99</v>
          </cell>
          <cell r="I1461">
            <v>2.69</v>
          </cell>
          <cell r="J1461">
            <v>1.95</v>
          </cell>
          <cell r="K1461">
            <v>1.5</v>
          </cell>
          <cell r="L1461">
            <v>1.3</v>
          </cell>
          <cell r="M1461">
            <v>1</v>
          </cell>
          <cell r="N1461">
            <v>0.8</v>
          </cell>
          <cell r="O1461" t="str">
            <v>CS-24-1</v>
          </cell>
          <cell r="P1461">
            <v>128</v>
          </cell>
          <cell r="Q1461">
            <v>24</v>
          </cell>
          <cell r="R1461">
            <v>11</v>
          </cell>
          <cell r="S1461">
            <v>9.75</v>
          </cell>
          <cell r="T1461">
            <v>7.5</v>
          </cell>
          <cell r="U1461" t="str">
            <v>0.465500</v>
          </cell>
          <cell r="V1461">
            <v>12.01</v>
          </cell>
          <cell r="W1461" t="str">
            <v>20764608034518</v>
          </cell>
        </row>
        <row r="1462">
          <cell r="B1462" t="str">
            <v>3456-A</v>
          </cell>
          <cell r="D1462" t="str">
            <v>DISCONTINUE</v>
          </cell>
          <cell r="E1462" t="str">
            <v>CHINA</v>
          </cell>
          <cell r="F1462">
            <v>0</v>
          </cell>
          <cell r="G1462" t="str">
            <v>=HYPERLINK("http://www.bangkit.com/images/3456-A.jpg","CLICK HERE")</v>
          </cell>
          <cell r="H1462">
            <v>2.4900000000000002</v>
          </cell>
          <cell r="I1462">
            <v>2.09</v>
          </cell>
          <cell r="J1462">
            <v>1.45</v>
          </cell>
          <cell r="K1462">
            <v>1.1000000000000001</v>
          </cell>
          <cell r="L1462">
            <v>0.85</v>
          </cell>
          <cell r="M1462">
            <v>0.69</v>
          </cell>
          <cell r="N1462">
            <v>0.59</v>
          </cell>
          <cell r="O1462" t="str">
            <v>CS-36-1</v>
          </cell>
          <cell r="P1462">
            <v>96</v>
          </cell>
          <cell r="Q1462">
            <v>36</v>
          </cell>
          <cell r="R1462">
            <v>10.75</v>
          </cell>
          <cell r="S1462">
            <v>10.75</v>
          </cell>
          <cell r="T1462">
            <v>6</v>
          </cell>
          <cell r="U1462" t="str">
            <v>0.401260</v>
          </cell>
          <cell r="V1462">
            <v>11.56</v>
          </cell>
          <cell r="W1462" t="str">
            <v>40764608034567</v>
          </cell>
        </row>
        <row r="1463">
          <cell r="B1463" t="str">
            <v>3459-A</v>
          </cell>
          <cell r="C1463" t="str">
            <v>BAZIC 6.76 FL OZ (200 mL) Iridescent/Silver/Gold Color Glitter Glue</v>
          </cell>
          <cell r="D1463" t="str">
            <v>GLITTER/DECOR GLUE</v>
          </cell>
          <cell r="E1463" t="str">
            <v>CHINA</v>
          </cell>
          <cell r="F1463">
            <v>12668</v>
          </cell>
          <cell r="G1463" t="str">
            <v>=HYPERLINK("http://www.bangkit.com/images/3459-A.jpg","CLICK HERE")</v>
          </cell>
          <cell r="H1463">
            <v>2.99</v>
          </cell>
          <cell r="I1463">
            <v>2.69</v>
          </cell>
          <cell r="J1463">
            <v>1.95</v>
          </cell>
          <cell r="K1463">
            <v>1.5</v>
          </cell>
          <cell r="L1463">
            <v>1.3</v>
          </cell>
          <cell r="M1463">
            <v>1</v>
          </cell>
          <cell r="N1463">
            <v>0.8</v>
          </cell>
          <cell r="O1463" t="str">
            <v>CS-24-1</v>
          </cell>
          <cell r="P1463">
            <v>120</v>
          </cell>
          <cell r="Q1463">
            <v>24</v>
          </cell>
          <cell r="R1463">
            <v>11</v>
          </cell>
          <cell r="S1463">
            <v>9.75</v>
          </cell>
          <cell r="T1463">
            <v>7.25</v>
          </cell>
          <cell r="U1463" t="str">
            <v>0.449980</v>
          </cell>
          <cell r="V1463">
            <v>12.04</v>
          </cell>
          <cell r="W1463" t="str">
            <v>40764608034598</v>
          </cell>
        </row>
        <row r="1464">
          <cell r="B1464" t="str">
            <v>3463-A</v>
          </cell>
          <cell r="D1464" t="str">
            <v>DISCONTINUE</v>
          </cell>
          <cell r="E1464" t="str">
            <v>CHINA</v>
          </cell>
          <cell r="F1464">
            <v>0</v>
          </cell>
          <cell r="G1464" t="str">
            <v>=HYPERLINK("http://www.bangkit.com/images/3463-A.jpg","CLICK HERE")</v>
          </cell>
          <cell r="H1464">
            <v>2.4900000000000002</v>
          </cell>
          <cell r="I1464">
            <v>2.09</v>
          </cell>
          <cell r="J1464">
            <v>1.45</v>
          </cell>
          <cell r="K1464">
            <v>1.1000000000000001</v>
          </cell>
          <cell r="L1464">
            <v>0.85</v>
          </cell>
          <cell r="M1464">
            <v>0.69</v>
          </cell>
          <cell r="N1464">
            <v>0.59</v>
          </cell>
          <cell r="O1464" t="str">
            <v>CS-36-1</v>
          </cell>
          <cell r="P1464">
            <v>96</v>
          </cell>
          <cell r="Q1464">
            <v>36</v>
          </cell>
          <cell r="R1464">
            <v>10.8</v>
          </cell>
          <cell r="S1464">
            <v>10.8</v>
          </cell>
          <cell r="T1464">
            <v>6</v>
          </cell>
          <cell r="U1464" t="str">
            <v>0.405000</v>
          </cell>
          <cell r="V1464">
            <v>11.72</v>
          </cell>
          <cell r="W1464" t="str">
            <v>40764608034635</v>
          </cell>
        </row>
        <row r="1465">
          <cell r="B1465" t="str">
            <v>3464-A</v>
          </cell>
          <cell r="C1465" t="str">
            <v>TYPE ITEM #3464</v>
          </cell>
          <cell r="D1465" t="str">
            <v>DISCONTINUE</v>
          </cell>
          <cell r="E1465" t="str">
            <v>CHINA</v>
          </cell>
          <cell r="F1465">
            <v>0</v>
          </cell>
          <cell r="G1465" t="str">
            <v>=HYPERLINK("http://www.bangkit.com/images/3464.jpg","CLICK HERE")</v>
          </cell>
          <cell r="H1465">
            <v>2.4900000000000002</v>
          </cell>
          <cell r="I1465">
            <v>2.09</v>
          </cell>
          <cell r="J1465">
            <v>1.45</v>
          </cell>
          <cell r="K1465">
            <v>1.1000000000000001</v>
          </cell>
          <cell r="L1465">
            <v>0.85</v>
          </cell>
          <cell r="M1465">
            <v>0.69</v>
          </cell>
          <cell r="N1465">
            <v>0.59</v>
          </cell>
          <cell r="O1465" t="str">
            <v>CS-36-1</v>
          </cell>
          <cell r="P1465">
            <v>96</v>
          </cell>
          <cell r="Q1465">
            <v>36</v>
          </cell>
          <cell r="R1465">
            <v>10.75</v>
          </cell>
          <cell r="S1465">
            <v>10.75</v>
          </cell>
          <cell r="T1465">
            <v>6</v>
          </cell>
          <cell r="U1465" t="str">
            <v>0.401260</v>
          </cell>
          <cell r="V1465">
            <v>11.68</v>
          </cell>
          <cell r="W1465" t="str">
            <v>40764608034642</v>
          </cell>
        </row>
        <row r="1466">
          <cell r="B1466" t="str">
            <v>3465-A</v>
          </cell>
          <cell r="C1466" t="str">
            <v>BAZIC 6.76 FL OZ (200 mL) Classic Color Glitter Glue</v>
          </cell>
          <cell r="D1466" t="str">
            <v>GLITTER/DECOR GLUE</v>
          </cell>
          <cell r="E1466" t="str">
            <v>CHINA</v>
          </cell>
          <cell r="F1466">
            <v>17656</v>
          </cell>
          <cell r="G1466" t="str">
            <v>=HYPERLINK("http://www.bangkit.com/images/3465_A_PDQ_side.jpg","CLICK HERE")</v>
          </cell>
          <cell r="H1466">
            <v>2.99</v>
          </cell>
          <cell r="I1466">
            <v>2.69</v>
          </cell>
          <cell r="J1466">
            <v>1.95</v>
          </cell>
          <cell r="K1466">
            <v>1.5</v>
          </cell>
          <cell r="L1466">
            <v>1.3</v>
          </cell>
          <cell r="M1466">
            <v>1</v>
          </cell>
          <cell r="N1466">
            <v>0.8</v>
          </cell>
          <cell r="O1466" t="str">
            <v>CS-24-1</v>
          </cell>
          <cell r="P1466">
            <v>120</v>
          </cell>
          <cell r="Q1466">
            <v>24</v>
          </cell>
          <cell r="R1466">
            <v>11</v>
          </cell>
          <cell r="S1466">
            <v>9.75</v>
          </cell>
          <cell r="T1466">
            <v>7.25</v>
          </cell>
          <cell r="U1466" t="str">
            <v>0.449980</v>
          </cell>
          <cell r="V1466">
            <v>12.06</v>
          </cell>
          <cell r="W1466" t="str">
            <v>40764608034659</v>
          </cell>
        </row>
        <row r="1467">
          <cell r="B1467" t="str">
            <v>3466-A</v>
          </cell>
          <cell r="D1467" t="str">
            <v>DISCONTINUE</v>
          </cell>
          <cell r="E1467" t="str">
            <v>CHINA</v>
          </cell>
          <cell r="F1467">
            <v>0</v>
          </cell>
          <cell r="G1467" t="str">
            <v>=HYPERLINK("http://www.bangkit.com/images/3466-A.jpg","CLICK HERE")</v>
          </cell>
          <cell r="H1467">
            <v>2.99</v>
          </cell>
          <cell r="I1467">
            <v>2.4900000000000002</v>
          </cell>
          <cell r="J1467">
            <v>1.95</v>
          </cell>
          <cell r="K1467">
            <v>1.5</v>
          </cell>
          <cell r="L1467">
            <v>1.2</v>
          </cell>
          <cell r="M1467">
            <v>1</v>
          </cell>
          <cell r="N1467">
            <v>0.8</v>
          </cell>
          <cell r="O1467" t="str">
            <v>CS-24-1</v>
          </cell>
          <cell r="P1467">
            <v>120</v>
          </cell>
          <cell r="Q1467">
            <v>24</v>
          </cell>
          <cell r="R1467">
            <v>11</v>
          </cell>
          <cell r="S1467">
            <v>9.75</v>
          </cell>
          <cell r="T1467">
            <v>7.25</v>
          </cell>
          <cell r="U1467" t="str">
            <v>0.449980</v>
          </cell>
          <cell r="V1467">
            <v>12.18</v>
          </cell>
          <cell r="W1467" t="str">
            <v>40764608034666</v>
          </cell>
        </row>
        <row r="1468">
          <cell r="B1468">
            <v>3490</v>
          </cell>
          <cell r="C1468" t="str">
            <v>BAZIC 1lb / 16 oz Red Glitter</v>
          </cell>
          <cell r="D1468" t="str">
            <v>GLITTER/DECOR GLUE</v>
          </cell>
          <cell r="E1468" t="str">
            <v>CHINA</v>
          </cell>
          <cell r="F1468">
            <v>1304</v>
          </cell>
          <cell r="G1468" t="str">
            <v>=HYPERLINK("http://www.bangkit.com/images/3490.jpg","CLICK HERE")</v>
          </cell>
          <cell r="H1468">
            <v>14.99</v>
          </cell>
          <cell r="I1468">
            <v>13.49</v>
          </cell>
          <cell r="J1468">
            <v>9.75</v>
          </cell>
          <cell r="K1468">
            <v>7.5</v>
          </cell>
          <cell r="L1468">
            <v>5.9</v>
          </cell>
          <cell r="M1468">
            <v>4.9000000000000004</v>
          </cell>
          <cell r="N1468">
            <v>3.9</v>
          </cell>
          <cell r="O1468" t="str">
            <v>CS-12-1</v>
          </cell>
          <cell r="P1468">
            <v>98</v>
          </cell>
          <cell r="Q1468">
            <v>12</v>
          </cell>
          <cell r="R1468">
            <v>13.25</v>
          </cell>
          <cell r="S1468">
            <v>10</v>
          </cell>
          <cell r="T1468">
            <v>7</v>
          </cell>
          <cell r="U1468" t="str">
            <v>0.536750</v>
          </cell>
          <cell r="V1468">
            <v>14.2</v>
          </cell>
          <cell r="W1468" t="str">
            <v>20764608034907</v>
          </cell>
        </row>
        <row r="1469">
          <cell r="B1469">
            <v>3491</v>
          </cell>
          <cell r="C1469" t="str">
            <v>BAZIC 1lb / 16 oz Purple Glitter</v>
          </cell>
          <cell r="D1469" t="str">
            <v>GLITTER/DECOR GLUE</v>
          </cell>
          <cell r="E1469" t="str">
            <v>CHINA</v>
          </cell>
          <cell r="F1469">
            <v>1202</v>
          </cell>
          <cell r="G1469" t="str">
            <v>=HYPERLINK("http://www.bangkit.com/images/3491.jpg","CLICK HERE")</v>
          </cell>
          <cell r="H1469">
            <v>14.99</v>
          </cell>
          <cell r="I1469">
            <v>13.49</v>
          </cell>
          <cell r="J1469">
            <v>9.75</v>
          </cell>
          <cell r="K1469">
            <v>7.5</v>
          </cell>
          <cell r="L1469">
            <v>5.9</v>
          </cell>
          <cell r="M1469">
            <v>4.9000000000000004</v>
          </cell>
          <cell r="N1469">
            <v>3.9</v>
          </cell>
          <cell r="O1469" t="str">
            <v>CS-12-1</v>
          </cell>
          <cell r="P1469">
            <v>98</v>
          </cell>
          <cell r="Q1469">
            <v>12</v>
          </cell>
          <cell r="R1469">
            <v>13.25</v>
          </cell>
          <cell r="S1469">
            <v>10</v>
          </cell>
          <cell r="T1469">
            <v>7</v>
          </cell>
          <cell r="U1469" t="str">
            <v>0.536750</v>
          </cell>
          <cell r="V1469">
            <v>13.98</v>
          </cell>
          <cell r="W1469" t="str">
            <v>20764608034914</v>
          </cell>
        </row>
        <row r="1470">
          <cell r="B1470">
            <v>3492</v>
          </cell>
          <cell r="C1470" t="str">
            <v>BAZIC 1lb / 16 oz Blue Glitter</v>
          </cell>
          <cell r="D1470" t="str">
            <v>GLITTER/DECOR GLUE</v>
          </cell>
          <cell r="E1470" t="str">
            <v>CHINA</v>
          </cell>
          <cell r="F1470">
            <v>1800</v>
          </cell>
          <cell r="G1470" t="str">
            <v>=HYPERLINK("http://www.bangkit.com/images/3492.jpg","CLICK HERE")</v>
          </cell>
          <cell r="H1470">
            <v>14.99</v>
          </cell>
          <cell r="I1470">
            <v>13.49</v>
          </cell>
          <cell r="J1470">
            <v>9.75</v>
          </cell>
          <cell r="K1470">
            <v>7.5</v>
          </cell>
          <cell r="L1470">
            <v>5.9</v>
          </cell>
          <cell r="M1470">
            <v>4.9000000000000004</v>
          </cell>
          <cell r="N1470">
            <v>3.9</v>
          </cell>
          <cell r="O1470" t="str">
            <v>CS-12-1</v>
          </cell>
          <cell r="P1470">
            <v>98</v>
          </cell>
          <cell r="Q1470">
            <v>12</v>
          </cell>
          <cell r="R1470">
            <v>13.25</v>
          </cell>
          <cell r="S1470">
            <v>10</v>
          </cell>
          <cell r="T1470">
            <v>7</v>
          </cell>
          <cell r="U1470" t="str">
            <v>0.536750</v>
          </cell>
          <cell r="V1470">
            <v>14.14</v>
          </cell>
          <cell r="W1470" t="str">
            <v>20764608034921</v>
          </cell>
        </row>
        <row r="1471">
          <cell r="B1471">
            <v>3493</v>
          </cell>
          <cell r="C1471" t="str">
            <v>BAZIC 1lb / 16 oz Green Glitter</v>
          </cell>
          <cell r="D1471" t="str">
            <v>GLITTER/DECOR GLUE</v>
          </cell>
          <cell r="E1471" t="str">
            <v>CHINA</v>
          </cell>
          <cell r="F1471">
            <v>1435</v>
          </cell>
          <cell r="G1471" t="str">
            <v>=HYPERLINK("http://www.bangkit.com/images/3493.jpg","CLICK HERE")</v>
          </cell>
          <cell r="H1471">
            <v>14.99</v>
          </cell>
          <cell r="I1471">
            <v>13.49</v>
          </cell>
          <cell r="J1471">
            <v>9.75</v>
          </cell>
          <cell r="K1471">
            <v>7.5</v>
          </cell>
          <cell r="L1471">
            <v>5.9</v>
          </cell>
          <cell r="M1471">
            <v>4.9000000000000004</v>
          </cell>
          <cell r="N1471">
            <v>3.9</v>
          </cell>
          <cell r="O1471" t="str">
            <v>CS-12-1</v>
          </cell>
          <cell r="P1471">
            <v>98</v>
          </cell>
          <cell r="Q1471">
            <v>12</v>
          </cell>
          <cell r="R1471">
            <v>13.25</v>
          </cell>
          <cell r="S1471">
            <v>10</v>
          </cell>
          <cell r="T1471">
            <v>7</v>
          </cell>
          <cell r="U1471" t="str">
            <v>0.536750</v>
          </cell>
          <cell r="V1471">
            <v>13.88</v>
          </cell>
          <cell r="W1471" t="str">
            <v>20764608034938</v>
          </cell>
        </row>
        <row r="1472">
          <cell r="B1472">
            <v>3494</v>
          </cell>
          <cell r="C1472" t="str">
            <v>BAZIC 1lb / 16 oz Gold Glitter</v>
          </cell>
          <cell r="D1472" t="str">
            <v>GLITTER/DECOR GLUE</v>
          </cell>
          <cell r="E1472" t="str">
            <v>CHINA</v>
          </cell>
          <cell r="F1472">
            <v>2361</v>
          </cell>
          <cell r="G1472" t="str">
            <v>=HYPERLINK("http://www.bangkit.com/images/3494.jpg","CLICK HERE")</v>
          </cell>
          <cell r="H1472">
            <v>14.99</v>
          </cell>
          <cell r="I1472">
            <v>13.49</v>
          </cell>
          <cell r="J1472">
            <v>9.75</v>
          </cell>
          <cell r="K1472">
            <v>7.5</v>
          </cell>
          <cell r="L1472">
            <v>5.9</v>
          </cell>
          <cell r="M1472">
            <v>4.9000000000000004</v>
          </cell>
          <cell r="N1472">
            <v>3.9</v>
          </cell>
          <cell r="O1472" t="str">
            <v>CS-12-1</v>
          </cell>
          <cell r="P1472">
            <v>98</v>
          </cell>
          <cell r="Q1472">
            <v>12</v>
          </cell>
          <cell r="R1472">
            <v>13.25</v>
          </cell>
          <cell r="S1472">
            <v>10</v>
          </cell>
          <cell r="T1472">
            <v>7</v>
          </cell>
          <cell r="U1472" t="str">
            <v>0.536750</v>
          </cell>
          <cell r="V1472">
            <v>14.18</v>
          </cell>
          <cell r="W1472" t="str">
            <v>20764608034945</v>
          </cell>
        </row>
        <row r="1473">
          <cell r="B1473">
            <v>3495</v>
          </cell>
          <cell r="C1473" t="str">
            <v>BAZIC 1lb / 16 oz Silver Glitter</v>
          </cell>
          <cell r="D1473" t="str">
            <v>GLITTER/DECOR GLUE</v>
          </cell>
          <cell r="E1473" t="str">
            <v>CHINA</v>
          </cell>
          <cell r="F1473">
            <v>1188</v>
          </cell>
          <cell r="G1473" t="str">
            <v>=HYPERLINK("http://www.bangkit.com/images/3495.jpg","CLICK HERE")</v>
          </cell>
          <cell r="H1473">
            <v>14.99</v>
          </cell>
          <cell r="I1473">
            <v>13.49</v>
          </cell>
          <cell r="J1473">
            <v>9.75</v>
          </cell>
          <cell r="K1473">
            <v>7.5</v>
          </cell>
          <cell r="L1473">
            <v>5.9</v>
          </cell>
          <cell r="M1473">
            <v>4.9000000000000004</v>
          </cell>
          <cell r="N1473">
            <v>3.9</v>
          </cell>
          <cell r="O1473" t="str">
            <v>CS-12-1</v>
          </cell>
          <cell r="P1473">
            <v>98</v>
          </cell>
          <cell r="Q1473">
            <v>12</v>
          </cell>
          <cell r="R1473">
            <v>13.25</v>
          </cell>
          <cell r="S1473">
            <v>10</v>
          </cell>
          <cell r="T1473">
            <v>7</v>
          </cell>
          <cell r="U1473" t="str">
            <v>0.536750</v>
          </cell>
          <cell r="V1473">
            <v>14.2</v>
          </cell>
          <cell r="W1473" t="str">
            <v>20764608034952</v>
          </cell>
        </row>
        <row r="1474">
          <cell r="B1474">
            <v>3496</v>
          </cell>
          <cell r="C1474" t="str">
            <v>BAZIC 1lb / 16 oz Iridescent Glitter</v>
          </cell>
          <cell r="D1474" t="str">
            <v>GLITTER/DECOR GLUE</v>
          </cell>
          <cell r="E1474" t="str">
            <v>CHINA</v>
          </cell>
          <cell r="F1474">
            <v>871</v>
          </cell>
          <cell r="G1474" t="str">
            <v>=HYPERLINK("http://www.bangkit.com/images/3496.jpg","CLICK HERE")</v>
          </cell>
          <cell r="H1474">
            <v>14.99</v>
          </cell>
          <cell r="I1474">
            <v>13.49</v>
          </cell>
          <cell r="J1474">
            <v>9.75</v>
          </cell>
          <cell r="K1474">
            <v>7.5</v>
          </cell>
          <cell r="L1474">
            <v>5.9</v>
          </cell>
          <cell r="M1474">
            <v>4.9000000000000004</v>
          </cell>
          <cell r="N1474">
            <v>3.9</v>
          </cell>
          <cell r="O1474" t="str">
            <v>CS-12-1</v>
          </cell>
          <cell r="P1474">
            <v>98</v>
          </cell>
          <cell r="Q1474">
            <v>12</v>
          </cell>
          <cell r="R1474">
            <v>13.25</v>
          </cell>
          <cell r="S1474">
            <v>10</v>
          </cell>
          <cell r="T1474">
            <v>7</v>
          </cell>
          <cell r="U1474" t="str">
            <v>0.536750</v>
          </cell>
          <cell r="V1474">
            <v>14.06</v>
          </cell>
          <cell r="W1474" t="str">
            <v>20764608034969</v>
          </cell>
        </row>
        <row r="1475">
          <cell r="B1475">
            <v>3497</v>
          </cell>
          <cell r="C1475" t="str">
            <v>BAZIC 1lb / 16 oz Multicolor Glitter</v>
          </cell>
          <cell r="D1475" t="str">
            <v>GLITTER/DECOR GLUE</v>
          </cell>
          <cell r="E1475" t="str">
            <v>CHINA</v>
          </cell>
          <cell r="F1475">
            <v>1925</v>
          </cell>
          <cell r="G1475" t="str">
            <v>=HYPERLINK("http://www.bangkit.com/images/3497.jpg","CLICK HERE")</v>
          </cell>
          <cell r="H1475">
            <v>14.99</v>
          </cell>
          <cell r="I1475">
            <v>13.49</v>
          </cell>
          <cell r="J1475">
            <v>9.75</v>
          </cell>
          <cell r="K1475">
            <v>7.5</v>
          </cell>
          <cell r="L1475">
            <v>5.9</v>
          </cell>
          <cell r="M1475">
            <v>4.9000000000000004</v>
          </cell>
          <cell r="N1475">
            <v>3.9</v>
          </cell>
          <cell r="O1475" t="str">
            <v>CS-12-1</v>
          </cell>
          <cell r="P1475">
            <v>98</v>
          </cell>
          <cell r="Q1475">
            <v>12</v>
          </cell>
          <cell r="R1475">
            <v>13.25</v>
          </cell>
          <cell r="S1475">
            <v>10</v>
          </cell>
          <cell r="T1475">
            <v>7</v>
          </cell>
          <cell r="U1475" t="str">
            <v>0.536750</v>
          </cell>
          <cell r="V1475">
            <v>14.02</v>
          </cell>
          <cell r="W1475" t="str">
            <v>20764608034976</v>
          </cell>
        </row>
        <row r="1476">
          <cell r="B1476">
            <v>350</v>
          </cell>
          <cell r="D1476" t="str">
            <v>DISCONTINUE</v>
          </cell>
          <cell r="E1476" t="str">
            <v>USA</v>
          </cell>
          <cell r="F1476">
            <v>0</v>
          </cell>
          <cell r="G1476" t="str">
            <v>=HYPERLINK("http://www.bangkit.com/images/350.jpg","CLICK HERE")</v>
          </cell>
          <cell r="H1476">
            <v>3.99</v>
          </cell>
          <cell r="I1476">
            <v>3.59</v>
          </cell>
          <cell r="J1476">
            <v>1.2</v>
          </cell>
          <cell r="K1476">
            <v>0.89</v>
          </cell>
          <cell r="L1476">
            <v>0.75</v>
          </cell>
          <cell r="M1476">
            <v>0.59</v>
          </cell>
          <cell r="N1476">
            <v>0.59</v>
          </cell>
          <cell r="O1476" t="str">
            <v>CS-24-1</v>
          </cell>
          <cell r="P1476">
            <v>180</v>
          </cell>
          <cell r="Q1476">
            <v>24</v>
          </cell>
          <cell r="R1476">
            <v>11</v>
          </cell>
          <cell r="S1476">
            <v>9</v>
          </cell>
          <cell r="T1476">
            <v>5</v>
          </cell>
          <cell r="U1476" t="str">
            <v>0.286460</v>
          </cell>
          <cell r="V1476">
            <v>4.2</v>
          </cell>
          <cell r="W1476" t="str">
            <v>20088908350001</v>
          </cell>
        </row>
        <row r="1477">
          <cell r="B1477">
            <v>35019</v>
          </cell>
          <cell r="C1477" t="str">
            <v>KAPPA Unicorn World Coloring &amp; Activity Book</v>
          </cell>
          <cell r="D1477" t="str">
            <v>BOOKS - ACTIVITY</v>
          </cell>
          <cell r="E1477" t="str">
            <v>USA</v>
          </cell>
          <cell r="F1477">
            <v>7321</v>
          </cell>
          <cell r="G1477" t="str">
            <v>=HYPERLINK("http://www.bangkit.com/images/35019.jpg","CLICK HERE")</v>
          </cell>
          <cell r="H1477">
            <v>4.95</v>
          </cell>
          <cell r="I1477">
            <v>4.49</v>
          </cell>
          <cell r="J1477">
            <v>1.7</v>
          </cell>
          <cell r="K1477">
            <v>1.3</v>
          </cell>
          <cell r="L1477">
            <v>0.85</v>
          </cell>
          <cell r="M1477">
            <v>0.69</v>
          </cell>
          <cell r="N1477">
            <v>0.59</v>
          </cell>
          <cell r="O1477" t="str">
            <v>CS-48-1</v>
          </cell>
          <cell r="P1477">
            <v>100</v>
          </cell>
          <cell r="Q1477">
            <v>48</v>
          </cell>
          <cell r="R1477">
            <v>15.75</v>
          </cell>
          <cell r="S1477">
            <v>11.25</v>
          </cell>
          <cell r="T1477">
            <v>5.25</v>
          </cell>
          <cell r="U1477" t="str">
            <v>0.538330</v>
          </cell>
          <cell r="V1477">
            <v>13.32</v>
          </cell>
          <cell r="W1477" t="str">
            <v>20088908735013</v>
          </cell>
        </row>
        <row r="1478">
          <cell r="B1478">
            <v>35102</v>
          </cell>
          <cell r="C1478" t="str">
            <v>KAPPA National Geographic Word Finds Puzzle Book</v>
          </cell>
          <cell r="D1478" t="str">
            <v>BOOKS - PUZZLE</v>
          </cell>
          <cell r="E1478" t="str">
            <v>USA</v>
          </cell>
          <cell r="F1478">
            <v>5501</v>
          </cell>
          <cell r="G1478" t="str">
            <v>=HYPERLINK("http://www.bangkit.com/images/35102.jpg","CLICK HERE")</v>
          </cell>
          <cell r="H1478">
            <v>4.99</v>
          </cell>
          <cell r="I1478">
            <v>4.49</v>
          </cell>
          <cell r="J1478">
            <v>1.7</v>
          </cell>
          <cell r="K1478">
            <v>1.3</v>
          </cell>
          <cell r="L1478">
            <v>0.95</v>
          </cell>
          <cell r="M1478">
            <v>0.79</v>
          </cell>
          <cell r="N1478">
            <v>0.69</v>
          </cell>
          <cell r="O1478" t="str">
            <v>CS-48-1</v>
          </cell>
          <cell r="P1478">
            <v>100</v>
          </cell>
          <cell r="Q1478">
            <v>48</v>
          </cell>
          <cell r="R1478">
            <v>15.5</v>
          </cell>
          <cell r="S1478">
            <v>11.25</v>
          </cell>
          <cell r="T1478">
            <v>5</v>
          </cell>
          <cell r="U1478" t="str">
            <v>0.504560</v>
          </cell>
          <cell r="V1478">
            <v>13.4</v>
          </cell>
          <cell r="W1478" t="str">
            <v>20088908035106</v>
          </cell>
        </row>
        <row r="1479">
          <cell r="B1479">
            <v>351471</v>
          </cell>
          <cell r="D1479" t="str">
            <v>DISCONTINUE</v>
          </cell>
          <cell r="E1479" t="str">
            <v>CHINA</v>
          </cell>
          <cell r="F1479">
            <v>0</v>
          </cell>
          <cell r="G1479" t="str">
            <v>=HYPERLINK("http://www.bangkit.com/images/","CLICK HERE")</v>
          </cell>
          <cell r="H1479">
            <v>21.99</v>
          </cell>
          <cell r="I1479">
            <v>21.99</v>
          </cell>
          <cell r="J1479">
            <v>14.3</v>
          </cell>
          <cell r="K1479">
            <v>11</v>
          </cell>
          <cell r="L1479">
            <v>9</v>
          </cell>
          <cell r="M1479">
            <v>7</v>
          </cell>
          <cell r="N1479">
            <v>5</v>
          </cell>
          <cell r="O1479" t="str">
            <v>CS-50-1</v>
          </cell>
          <cell r="P1479">
            <v>35</v>
          </cell>
          <cell r="Q1479">
            <v>50</v>
          </cell>
          <cell r="R1479">
            <v>20.48</v>
          </cell>
          <cell r="S1479">
            <v>14.18</v>
          </cell>
          <cell r="T1479">
            <v>12.6</v>
          </cell>
          <cell r="U1479" t="str">
            <v>2.117550</v>
          </cell>
          <cell r="V1479">
            <v>23.4</v>
          </cell>
          <cell r="W1479" t="str">
            <v>6958456351464</v>
          </cell>
        </row>
        <row r="1480">
          <cell r="B1480">
            <v>35164</v>
          </cell>
          <cell r="C1480" t="str">
            <v>KAPPA National Geographic Word Finds Puzzle Book - Digest Size</v>
          </cell>
          <cell r="D1480" t="str">
            <v>BOOKS - PUZZLE</v>
          </cell>
          <cell r="E1480" t="str">
            <v>USA</v>
          </cell>
          <cell r="F1480">
            <v>5771</v>
          </cell>
          <cell r="G1480" t="str">
            <v>=HYPERLINK("http://www.bangkit.com/images/35164.jpg","CLICK HERE")</v>
          </cell>
          <cell r="H1480">
            <v>4.99</v>
          </cell>
          <cell r="I1480">
            <v>4.49</v>
          </cell>
          <cell r="J1480">
            <v>1.3</v>
          </cell>
          <cell r="K1480">
            <v>0.99</v>
          </cell>
          <cell r="L1480">
            <v>0.85</v>
          </cell>
          <cell r="M1480">
            <v>0.65</v>
          </cell>
          <cell r="N1480">
            <v>0.55000000000000004</v>
          </cell>
          <cell r="O1480" t="str">
            <v>CS-24-1</v>
          </cell>
          <cell r="P1480">
            <v>180</v>
          </cell>
          <cell r="Q1480">
            <v>24</v>
          </cell>
          <cell r="R1480">
            <v>10.75</v>
          </cell>
          <cell r="S1480">
            <v>8.75</v>
          </cell>
          <cell r="T1480">
            <v>3.5</v>
          </cell>
          <cell r="U1480" t="str">
            <v>0.190520</v>
          </cell>
          <cell r="V1480">
            <v>4.32</v>
          </cell>
          <cell r="W1480" t="str">
            <v>20088908035168</v>
          </cell>
        </row>
        <row r="1481">
          <cell r="B1481">
            <v>362</v>
          </cell>
          <cell r="C1481" t="str">
            <v>KAPPA Chicken Soup For The Soul Word Finds Puzzle Book - Digest Size</v>
          </cell>
          <cell r="D1481" t="str">
            <v>BOOKS - PUZZLE</v>
          </cell>
          <cell r="E1481" t="str">
            <v>USA</v>
          </cell>
          <cell r="F1481">
            <v>5817</v>
          </cell>
          <cell r="G1481" t="str">
            <v>=HYPERLINK("http://www.bangkit.com/images/362.jpg","CLICK HERE")</v>
          </cell>
          <cell r="H1481">
            <v>4.95</v>
          </cell>
          <cell r="I1481">
            <v>4.45</v>
          </cell>
          <cell r="J1481">
            <v>1.2</v>
          </cell>
          <cell r="K1481">
            <v>0.89</v>
          </cell>
          <cell r="L1481">
            <v>0.75</v>
          </cell>
          <cell r="M1481">
            <v>0.59</v>
          </cell>
          <cell r="N1481">
            <v>0.49</v>
          </cell>
          <cell r="O1481" t="str">
            <v>CS-24-1</v>
          </cell>
          <cell r="P1481">
            <v>180</v>
          </cell>
          <cell r="Q1481">
            <v>24</v>
          </cell>
          <cell r="R1481">
            <v>10.75</v>
          </cell>
          <cell r="S1481">
            <v>8.75</v>
          </cell>
          <cell r="T1481">
            <v>3.5</v>
          </cell>
          <cell r="U1481" t="str">
            <v>0.190520</v>
          </cell>
          <cell r="V1481">
            <v>4.32</v>
          </cell>
          <cell r="W1481" t="str">
            <v>20088908362004</v>
          </cell>
        </row>
        <row r="1482">
          <cell r="B1482">
            <v>371</v>
          </cell>
          <cell r="C1482" t="str">
            <v>KAPPA Companion Series Puzzle Book - Digest Size</v>
          </cell>
          <cell r="D1482" t="str">
            <v>BOOKS - PUZZLE</v>
          </cell>
          <cell r="E1482" t="str">
            <v>USA</v>
          </cell>
          <cell r="F1482">
            <v>5620</v>
          </cell>
          <cell r="G1482" t="str">
            <v>=HYPERLINK("http://www.bangkit.com/images/371.jpg","CLICK HERE")</v>
          </cell>
          <cell r="H1482">
            <v>3.95</v>
          </cell>
          <cell r="I1482">
            <v>3.59</v>
          </cell>
          <cell r="J1482">
            <v>1.2</v>
          </cell>
          <cell r="K1482">
            <v>0.89</v>
          </cell>
          <cell r="L1482">
            <v>0.75</v>
          </cell>
          <cell r="M1482">
            <v>0.59</v>
          </cell>
          <cell r="N1482">
            <v>0.49</v>
          </cell>
          <cell r="O1482" t="str">
            <v>CS-24-1</v>
          </cell>
          <cell r="P1482">
            <v>180</v>
          </cell>
          <cell r="Q1482">
            <v>24</v>
          </cell>
          <cell r="R1482">
            <v>10.75</v>
          </cell>
          <cell r="S1482">
            <v>8.5</v>
          </cell>
          <cell r="T1482">
            <v>3.5</v>
          </cell>
          <cell r="U1482" t="str">
            <v>0.185080</v>
          </cell>
          <cell r="V1482">
            <v>4.3600000000000003</v>
          </cell>
          <cell r="W1482" t="str">
            <v>20088908371303</v>
          </cell>
        </row>
        <row r="1483">
          <cell r="B1483">
            <v>37200</v>
          </cell>
          <cell r="C1483" t="str">
            <v>KAPPA Companion Fill-Ins</v>
          </cell>
          <cell r="D1483" t="str">
            <v>BOOKS - PUZZLE</v>
          </cell>
          <cell r="E1483" t="str">
            <v>USA</v>
          </cell>
          <cell r="F1483">
            <v>1785</v>
          </cell>
          <cell r="G1483" t="str">
            <v>=HYPERLINK("http://www.bangkit.com/images/37200.jpg","CLICK HERE")</v>
          </cell>
          <cell r="H1483">
            <v>4.95</v>
          </cell>
          <cell r="I1483">
            <v>4.45</v>
          </cell>
          <cell r="J1483">
            <v>1.7</v>
          </cell>
          <cell r="K1483">
            <v>1.3</v>
          </cell>
          <cell r="L1483">
            <v>0.85</v>
          </cell>
          <cell r="M1483">
            <v>0.69</v>
          </cell>
          <cell r="N1483">
            <v>0.59</v>
          </cell>
          <cell r="O1483" t="str">
            <v>CS-48-1</v>
          </cell>
          <cell r="P1483">
            <v>100</v>
          </cell>
          <cell r="Q1483">
            <v>48</v>
          </cell>
          <cell r="R1483">
            <v>15.75</v>
          </cell>
          <cell r="S1483">
            <v>11</v>
          </cell>
          <cell r="T1483">
            <v>5.25</v>
          </cell>
          <cell r="U1483" t="str">
            <v>0.526370</v>
          </cell>
          <cell r="V1483">
            <v>13.84</v>
          </cell>
          <cell r="W1483" t="str">
            <v>20088908372003</v>
          </cell>
        </row>
        <row r="1484">
          <cell r="B1484">
            <v>375</v>
          </cell>
          <cell r="C1484" t="str">
            <v>KAPPA Sudoku Puzzles Book - Digest Size</v>
          </cell>
          <cell r="D1484" t="str">
            <v>BOOKS - PUZZLE</v>
          </cell>
          <cell r="E1484" t="str">
            <v>USA</v>
          </cell>
          <cell r="F1484">
            <v>4110</v>
          </cell>
          <cell r="G1484" t="str">
            <v>=HYPERLINK("http://www.bangkit.com/images/375.jpg","CLICK HERE")</v>
          </cell>
          <cell r="H1484">
            <v>4.95</v>
          </cell>
          <cell r="I1484">
            <v>4.45</v>
          </cell>
          <cell r="J1484">
            <v>1.2</v>
          </cell>
          <cell r="K1484">
            <v>0.89</v>
          </cell>
          <cell r="L1484">
            <v>0.75</v>
          </cell>
          <cell r="M1484">
            <v>0.59</v>
          </cell>
          <cell r="N1484">
            <v>0.49</v>
          </cell>
          <cell r="O1484" t="str">
            <v>CS-24-1</v>
          </cell>
          <cell r="P1484">
            <v>180</v>
          </cell>
          <cell r="Q1484">
            <v>24</v>
          </cell>
          <cell r="R1484">
            <v>10.75</v>
          </cell>
          <cell r="S1484">
            <v>8.5</v>
          </cell>
          <cell r="T1484">
            <v>3.5</v>
          </cell>
          <cell r="U1484" t="str">
            <v>0.185080</v>
          </cell>
          <cell r="V1484">
            <v>5.6</v>
          </cell>
          <cell r="W1484" t="str">
            <v>20088908375004</v>
          </cell>
        </row>
        <row r="1485">
          <cell r="B1485">
            <v>37600</v>
          </cell>
          <cell r="C1485" t="str">
            <v>KAPPA Sudoku Collection Puzzle Book</v>
          </cell>
          <cell r="D1485" t="str">
            <v>BOOKS - PUZZLE</v>
          </cell>
          <cell r="E1485" t="str">
            <v>USA</v>
          </cell>
          <cell r="F1485">
            <v>7749</v>
          </cell>
          <cell r="G1485" t="str">
            <v>=HYPERLINK("http://www.bangkit.com/images/37600.jpg","CLICK HERE")</v>
          </cell>
          <cell r="H1485">
            <v>4.95</v>
          </cell>
          <cell r="I1485">
            <v>4.49</v>
          </cell>
          <cell r="J1485">
            <v>1.7</v>
          </cell>
          <cell r="K1485">
            <v>1.3</v>
          </cell>
          <cell r="L1485">
            <v>0.85</v>
          </cell>
          <cell r="M1485">
            <v>0.69</v>
          </cell>
          <cell r="N1485">
            <v>0.59</v>
          </cell>
          <cell r="O1485" t="str">
            <v>CS-48-1</v>
          </cell>
          <cell r="P1485">
            <v>100</v>
          </cell>
          <cell r="Q1485">
            <v>48</v>
          </cell>
          <cell r="R1485">
            <v>15.75</v>
          </cell>
          <cell r="S1485">
            <v>11</v>
          </cell>
          <cell r="T1485">
            <v>5</v>
          </cell>
          <cell r="U1485" t="str">
            <v>0.501300</v>
          </cell>
          <cell r="V1485">
            <v>13.72</v>
          </cell>
          <cell r="W1485" t="str">
            <v>20088908376001</v>
          </cell>
        </row>
        <row r="1486">
          <cell r="B1486">
            <v>38150</v>
          </cell>
          <cell r="C1486" t="str">
            <v>Treasury of Illustrated Classics Hardcover Storybooks</v>
          </cell>
          <cell r="D1486" t="str">
            <v>BOOKS - EDUCATIONAL</v>
          </cell>
          <cell r="E1486" t="str">
            <v>CHINA/ INDIA</v>
          </cell>
          <cell r="F1486">
            <v>8104</v>
          </cell>
          <cell r="G1486" t="str">
            <v>=HYPERLINK("http://www.bangkit.com/images/38150.jpg","CLICK HERE")</v>
          </cell>
          <cell r="H1486">
            <v>7.99</v>
          </cell>
          <cell r="I1486">
            <v>7.19</v>
          </cell>
          <cell r="J1486">
            <v>2.6</v>
          </cell>
          <cell r="K1486">
            <v>2</v>
          </cell>
          <cell r="L1486">
            <v>1.7</v>
          </cell>
          <cell r="M1486">
            <v>1.3</v>
          </cell>
          <cell r="N1486">
            <v>1</v>
          </cell>
          <cell r="O1486" t="str">
            <v>CS-48-1</v>
          </cell>
          <cell r="P1486">
            <v>100</v>
          </cell>
          <cell r="Q1486">
            <v>48</v>
          </cell>
          <cell r="R1486">
            <v>15.25</v>
          </cell>
          <cell r="S1486">
            <v>6</v>
          </cell>
          <cell r="T1486">
            <v>1.75</v>
          </cell>
          <cell r="U1486" t="str">
            <v>0.092670</v>
          </cell>
          <cell r="V1486">
            <v>22.86</v>
          </cell>
          <cell r="W1486" t="str">
            <v>20030099381500</v>
          </cell>
        </row>
        <row r="1487">
          <cell r="B1487">
            <v>386</v>
          </cell>
          <cell r="C1487" t="str">
            <v>KAPPA Healthy Minds Words Finds Puzzle Book - Digest Size</v>
          </cell>
          <cell r="D1487" t="str">
            <v>BOOKS - PUZZLE</v>
          </cell>
          <cell r="E1487" t="str">
            <v>USA / INDIA</v>
          </cell>
          <cell r="F1487">
            <v>7942</v>
          </cell>
          <cell r="G1487" t="str">
            <v>=HYPERLINK("http://www.bangkit.com/images/386.jpg","CLICK HERE")</v>
          </cell>
          <cell r="H1487">
            <v>3.95</v>
          </cell>
          <cell r="I1487">
            <v>3.59</v>
          </cell>
          <cell r="J1487">
            <v>1.2</v>
          </cell>
          <cell r="K1487">
            <v>0.89</v>
          </cell>
          <cell r="L1487">
            <v>0.75</v>
          </cell>
          <cell r="M1487">
            <v>0.59</v>
          </cell>
          <cell r="N1487">
            <v>0.49</v>
          </cell>
          <cell r="O1487" t="str">
            <v>CS-24-1</v>
          </cell>
          <cell r="P1487">
            <v>180</v>
          </cell>
          <cell r="Q1487">
            <v>24</v>
          </cell>
          <cell r="R1487">
            <v>10.75</v>
          </cell>
          <cell r="S1487">
            <v>8.5</v>
          </cell>
          <cell r="T1487">
            <v>3.5</v>
          </cell>
          <cell r="U1487" t="str">
            <v>0.185080</v>
          </cell>
          <cell r="V1487">
            <v>4.3600000000000003</v>
          </cell>
          <cell r="W1487" t="str">
            <v>20088908386000</v>
          </cell>
        </row>
        <row r="1488">
          <cell r="B1488">
            <v>3860</v>
          </cell>
          <cell r="C1488" t="str">
            <v>BAZIC Car Series Assorted Sticker (80/Bag)</v>
          </cell>
          <cell r="D1488" t="str">
            <v>LABEL - STICKERS</v>
          </cell>
          <cell r="E1488" t="str">
            <v>CHINA</v>
          </cell>
          <cell r="F1488">
            <v>2017</v>
          </cell>
          <cell r="G1488" t="str">
            <v>=HYPERLINK("http://www.bangkit.com/images/3860.jpg","CLICK HERE")</v>
          </cell>
          <cell r="H1488">
            <v>2.99</v>
          </cell>
          <cell r="I1488">
            <v>2.69</v>
          </cell>
          <cell r="J1488">
            <v>1.95</v>
          </cell>
          <cell r="K1488">
            <v>1.5</v>
          </cell>
          <cell r="L1488">
            <v>1.3</v>
          </cell>
          <cell r="M1488">
            <v>1</v>
          </cell>
          <cell r="N1488">
            <v>0.8</v>
          </cell>
          <cell r="O1488" t="str">
            <v>CS-24-1</v>
          </cell>
          <cell r="P1488">
            <v>135</v>
          </cell>
          <cell r="Q1488">
            <v>24</v>
          </cell>
          <cell r="R1488">
            <v>14</v>
          </cell>
          <cell r="S1488">
            <v>8</v>
          </cell>
          <cell r="T1488">
            <v>7.5</v>
          </cell>
          <cell r="U1488" t="str">
            <v>0.486110</v>
          </cell>
          <cell r="V1488">
            <v>4.16</v>
          </cell>
          <cell r="W1488" t="str">
            <v>20764608038608</v>
          </cell>
        </row>
        <row r="1489">
          <cell r="B1489">
            <v>38600</v>
          </cell>
          <cell r="D1489" t="str">
            <v>DISCONTINUE</v>
          </cell>
          <cell r="E1489" t="str">
            <v>CHINA</v>
          </cell>
          <cell r="F1489">
            <v>0</v>
          </cell>
          <cell r="G1489" t="str">
            <v>=HYPERLINK("http://www.bangkit.com/images/38600_back.jpg","CLICK HERE")</v>
          </cell>
          <cell r="H1489">
            <v>3.99</v>
          </cell>
          <cell r="I1489">
            <v>3.99</v>
          </cell>
          <cell r="J1489">
            <v>2.5</v>
          </cell>
          <cell r="K1489">
            <v>2.5</v>
          </cell>
          <cell r="L1489">
            <v>2.5</v>
          </cell>
          <cell r="M1489">
            <v>1.9</v>
          </cell>
          <cell r="N1489">
            <v>1.5</v>
          </cell>
          <cell r="O1489" t="str">
            <v>CS-24-1</v>
          </cell>
          <cell r="P1489">
            <v>120</v>
          </cell>
          <cell r="Q1489">
            <v>24</v>
          </cell>
          <cell r="R1489">
            <v>12.5</v>
          </cell>
          <cell r="S1489">
            <v>11.5</v>
          </cell>
          <cell r="T1489">
            <v>7.25</v>
          </cell>
          <cell r="U1489" t="str">
            <v>0.603120</v>
          </cell>
          <cell r="V1489">
            <v>14.99</v>
          </cell>
          <cell r="W1489" t="str">
            <v>20850017386000</v>
          </cell>
        </row>
        <row r="1490">
          <cell r="B1490">
            <v>38604</v>
          </cell>
          <cell r="D1490" t="str">
            <v>DISCONTINUE</v>
          </cell>
          <cell r="E1490" t="str">
            <v>CHINA</v>
          </cell>
          <cell r="F1490">
            <v>0</v>
          </cell>
          <cell r="G1490" t="str">
            <v>=HYPERLINK("http://www.bangkit.com/images/38604_back.jpg","CLICK HERE")</v>
          </cell>
          <cell r="H1490">
            <v>6.99</v>
          </cell>
          <cell r="I1490">
            <v>6.99</v>
          </cell>
          <cell r="J1490">
            <v>3.9</v>
          </cell>
          <cell r="K1490">
            <v>3.9</v>
          </cell>
          <cell r="L1490">
            <v>3.9</v>
          </cell>
          <cell r="M1490">
            <v>2.9</v>
          </cell>
          <cell r="N1490">
            <v>2.5</v>
          </cell>
          <cell r="O1490" t="str">
            <v>CS-6-1</v>
          </cell>
          <cell r="P1490">
            <v>120</v>
          </cell>
          <cell r="Q1490">
            <v>6</v>
          </cell>
          <cell r="R1490">
            <v>8.5</v>
          </cell>
          <cell r="S1490">
            <v>8</v>
          </cell>
          <cell r="T1490">
            <v>7</v>
          </cell>
          <cell r="U1490" t="str">
            <v>0.275460</v>
          </cell>
          <cell r="V1490">
            <v>8.4879999999999995</v>
          </cell>
          <cell r="W1490" t="str">
            <v>20850017386048</v>
          </cell>
        </row>
        <row r="1491">
          <cell r="B1491">
            <v>38605</v>
          </cell>
          <cell r="D1491" t="str">
            <v>DISCONTINUE</v>
          </cell>
          <cell r="E1491" t="str">
            <v>CHINA</v>
          </cell>
          <cell r="F1491">
            <v>0</v>
          </cell>
          <cell r="G1491" t="str">
            <v>=HYPERLINK("http://www.bangkit.com/images/38605_back.jpg","CLICK HERE")</v>
          </cell>
          <cell r="H1491">
            <v>10.99</v>
          </cell>
          <cell r="I1491">
            <v>10.99</v>
          </cell>
          <cell r="J1491">
            <v>6.9</v>
          </cell>
          <cell r="K1491">
            <v>6.9</v>
          </cell>
          <cell r="L1491">
            <v>6.9</v>
          </cell>
          <cell r="M1491">
            <v>4.9000000000000004</v>
          </cell>
          <cell r="N1491">
            <v>3.9</v>
          </cell>
          <cell r="O1491" t="str">
            <v>CS-6-1</v>
          </cell>
          <cell r="P1491">
            <v>66</v>
          </cell>
          <cell r="Q1491">
            <v>6</v>
          </cell>
          <cell r="R1491">
            <v>14.02</v>
          </cell>
          <cell r="S1491">
            <v>10.31</v>
          </cell>
          <cell r="T1491">
            <v>5.67</v>
          </cell>
          <cell r="U1491" t="str">
            <v>0.474290</v>
          </cell>
          <cell r="V1491">
            <v>14.55</v>
          </cell>
          <cell r="W1491" t="str">
            <v>20850017386055</v>
          </cell>
        </row>
        <row r="1492">
          <cell r="B1492">
            <v>3861</v>
          </cell>
          <cell r="C1492" t="str">
            <v>BAZIC Animal Series Assorted Sticker (80/Bag)</v>
          </cell>
          <cell r="D1492" t="str">
            <v>LABEL - STICKERS</v>
          </cell>
          <cell r="E1492" t="str">
            <v>CHINA</v>
          </cell>
          <cell r="F1492">
            <v>8242</v>
          </cell>
          <cell r="G1492" t="str">
            <v>=HYPERLINK("http://www.bangkit.com/images/3861.jpg","CLICK HERE")</v>
          </cell>
          <cell r="H1492">
            <v>2.99</v>
          </cell>
          <cell r="I1492">
            <v>2.69</v>
          </cell>
          <cell r="J1492">
            <v>1.95</v>
          </cell>
          <cell r="K1492">
            <v>1.5</v>
          </cell>
          <cell r="L1492">
            <v>1.3</v>
          </cell>
          <cell r="M1492">
            <v>1</v>
          </cell>
          <cell r="N1492">
            <v>0.8</v>
          </cell>
          <cell r="O1492" t="str">
            <v>CS-24-1</v>
          </cell>
          <cell r="P1492">
            <v>135</v>
          </cell>
          <cell r="Q1492">
            <v>24</v>
          </cell>
          <cell r="R1492">
            <v>14</v>
          </cell>
          <cell r="S1492">
            <v>8</v>
          </cell>
          <cell r="T1492">
            <v>7.75</v>
          </cell>
          <cell r="U1492" t="str">
            <v>0.502320</v>
          </cell>
          <cell r="V1492">
            <v>4.12</v>
          </cell>
          <cell r="W1492" t="str">
            <v>20764608038615</v>
          </cell>
        </row>
        <row r="1493">
          <cell r="B1493">
            <v>38611</v>
          </cell>
          <cell r="D1493" t="str">
            <v>DISCONTINUE</v>
          </cell>
          <cell r="E1493" t="str">
            <v>CHINA</v>
          </cell>
          <cell r="F1493">
            <v>0</v>
          </cell>
          <cell r="G1493" t="str">
            <v>=HYPERLINK("http://www.bangkit.com/images/","CLICK HERE")</v>
          </cell>
          <cell r="H1493">
            <v>5.99</v>
          </cell>
          <cell r="I1493">
            <v>5.99</v>
          </cell>
          <cell r="J1493">
            <v>3.9</v>
          </cell>
          <cell r="K1493">
            <v>3.9</v>
          </cell>
          <cell r="L1493">
            <v>3.9</v>
          </cell>
          <cell r="M1493">
            <v>2.9</v>
          </cell>
          <cell r="N1493">
            <v>2.5</v>
          </cell>
          <cell r="O1493" t="str">
            <v>CS-6-1</v>
          </cell>
          <cell r="P1493">
            <v>120</v>
          </cell>
          <cell r="Q1493">
            <v>6</v>
          </cell>
          <cell r="R1493">
            <v>9.3800000000000008</v>
          </cell>
          <cell r="S1493">
            <v>7.96</v>
          </cell>
          <cell r="T1493">
            <v>6.38</v>
          </cell>
          <cell r="U1493" t="str">
            <v>0.275670</v>
          </cell>
          <cell r="V1493">
            <v>7.28</v>
          </cell>
          <cell r="W1493" t="str">
            <v>20850017386116</v>
          </cell>
        </row>
        <row r="1494">
          <cell r="B1494">
            <v>3862</v>
          </cell>
          <cell r="C1494" t="str">
            <v>BAZIC Dinosaur Series Assorted Sticker (80/Bag)</v>
          </cell>
          <cell r="D1494" t="str">
            <v>LABEL - STICKERS</v>
          </cell>
          <cell r="E1494" t="str">
            <v>CHINA</v>
          </cell>
          <cell r="F1494">
            <v>1973</v>
          </cell>
          <cell r="G1494" t="str">
            <v>=HYPERLINK("http://www.bangkit.com/images/3862.jpg","CLICK HERE")</v>
          </cell>
          <cell r="H1494">
            <v>2.99</v>
          </cell>
          <cell r="I1494">
            <v>2.69</v>
          </cell>
          <cell r="J1494">
            <v>1.95</v>
          </cell>
          <cell r="K1494">
            <v>1.5</v>
          </cell>
          <cell r="L1494">
            <v>1.3</v>
          </cell>
          <cell r="M1494">
            <v>1</v>
          </cell>
          <cell r="N1494">
            <v>0.8</v>
          </cell>
          <cell r="O1494" t="str">
            <v>CS-24-1</v>
          </cell>
          <cell r="P1494">
            <v>135</v>
          </cell>
          <cell r="Q1494">
            <v>24</v>
          </cell>
          <cell r="R1494">
            <v>14</v>
          </cell>
          <cell r="S1494">
            <v>8</v>
          </cell>
          <cell r="T1494">
            <v>7.75</v>
          </cell>
          <cell r="U1494" t="str">
            <v>0.502320</v>
          </cell>
          <cell r="V1494">
            <v>4.18</v>
          </cell>
          <cell r="W1494" t="str">
            <v>20764608038622</v>
          </cell>
        </row>
        <row r="1495">
          <cell r="B1495">
            <v>3863</v>
          </cell>
          <cell r="C1495" t="str">
            <v>BAZIC Princess Series Assorted Sticker (80/Bag)</v>
          </cell>
          <cell r="D1495" t="str">
            <v>LABEL - STICKERS</v>
          </cell>
          <cell r="E1495" t="str">
            <v>CHINA</v>
          </cell>
          <cell r="F1495">
            <v>2272</v>
          </cell>
          <cell r="G1495" t="str">
            <v>=HYPERLINK("http://www.bangkit.com/images/3863.jpg","CLICK HERE")</v>
          </cell>
          <cell r="H1495">
            <v>2.99</v>
          </cell>
          <cell r="I1495">
            <v>2.69</v>
          </cell>
          <cell r="J1495">
            <v>1.95</v>
          </cell>
          <cell r="K1495">
            <v>1.5</v>
          </cell>
          <cell r="L1495">
            <v>1.3</v>
          </cell>
          <cell r="M1495">
            <v>1</v>
          </cell>
          <cell r="N1495">
            <v>0.8</v>
          </cell>
          <cell r="O1495" t="str">
            <v>CS-24-1</v>
          </cell>
          <cell r="P1495">
            <v>135</v>
          </cell>
          <cell r="Q1495">
            <v>24</v>
          </cell>
          <cell r="R1495">
            <v>14</v>
          </cell>
          <cell r="S1495">
            <v>8</v>
          </cell>
          <cell r="T1495">
            <v>7.5</v>
          </cell>
          <cell r="U1495" t="str">
            <v>0.486110</v>
          </cell>
          <cell r="V1495">
            <v>4.16</v>
          </cell>
          <cell r="W1495" t="str">
            <v>20764608038639</v>
          </cell>
        </row>
        <row r="1496">
          <cell r="B1496">
            <v>3866</v>
          </cell>
          <cell r="D1496" t="str">
            <v>DISCONTINUE</v>
          </cell>
          <cell r="E1496" t="str">
            <v>CHINA</v>
          </cell>
          <cell r="F1496">
            <v>0</v>
          </cell>
          <cell r="G1496" t="str">
            <v>=HYPERLINK("http://www.bangkit.com/images/3866.jpg","CLICK HERE")</v>
          </cell>
          <cell r="H1496">
            <v>2.4900000000000002</v>
          </cell>
          <cell r="I1496">
            <v>2.09</v>
          </cell>
          <cell r="J1496">
            <v>1.6</v>
          </cell>
          <cell r="K1496">
            <v>1.2</v>
          </cell>
          <cell r="L1496">
            <v>0.95</v>
          </cell>
          <cell r="M1496">
            <v>0.79</v>
          </cell>
          <cell r="N1496">
            <v>0.69</v>
          </cell>
          <cell r="O1496" t="str">
            <v>CS-24-1</v>
          </cell>
          <cell r="P1496">
            <v>96</v>
          </cell>
          <cell r="Q1496">
            <v>24</v>
          </cell>
          <cell r="R1496">
            <v>13.25</v>
          </cell>
          <cell r="S1496">
            <v>12</v>
          </cell>
          <cell r="T1496">
            <v>7.75</v>
          </cell>
          <cell r="U1496" t="str">
            <v>0.713110</v>
          </cell>
          <cell r="V1496">
            <v>6.42</v>
          </cell>
          <cell r="W1496" t="str">
            <v>20764608038660</v>
          </cell>
        </row>
        <row r="1497">
          <cell r="B1497">
            <v>3867</v>
          </cell>
          <cell r="D1497" t="str">
            <v>DISCONTINUE</v>
          </cell>
          <cell r="E1497" t="str">
            <v>CHINA</v>
          </cell>
          <cell r="F1497">
            <v>0</v>
          </cell>
          <cell r="G1497" t="str">
            <v>=HYPERLINK("http://www.bangkit.com/images/3867.jpg","CLICK HERE")</v>
          </cell>
          <cell r="H1497">
            <v>2.4900000000000002</v>
          </cell>
          <cell r="I1497">
            <v>2.09</v>
          </cell>
          <cell r="J1497">
            <v>1.6</v>
          </cell>
          <cell r="K1497">
            <v>1.2</v>
          </cell>
          <cell r="L1497">
            <v>0.95</v>
          </cell>
          <cell r="M1497">
            <v>0.79</v>
          </cell>
          <cell r="N1497">
            <v>0.69</v>
          </cell>
          <cell r="O1497" t="str">
            <v>CS-24-1</v>
          </cell>
          <cell r="P1497">
            <v>96</v>
          </cell>
          <cell r="Q1497">
            <v>24</v>
          </cell>
          <cell r="R1497">
            <v>13.25</v>
          </cell>
          <cell r="S1497">
            <v>12</v>
          </cell>
          <cell r="T1497">
            <v>7.75</v>
          </cell>
          <cell r="U1497" t="str">
            <v>0.713110</v>
          </cell>
          <cell r="V1497">
            <v>6.4</v>
          </cell>
          <cell r="W1497" t="str">
            <v>20764608038677</v>
          </cell>
        </row>
        <row r="1498">
          <cell r="B1498">
            <v>3868</v>
          </cell>
          <cell r="D1498" t="str">
            <v>DISCONTINUE</v>
          </cell>
          <cell r="E1498" t="str">
            <v>CHINA</v>
          </cell>
          <cell r="F1498">
            <v>0</v>
          </cell>
          <cell r="G1498" t="str">
            <v>=HYPERLINK("http://www.bangkit.com/images/3868.jpg","CLICK HERE")</v>
          </cell>
          <cell r="H1498">
            <v>2.4900000000000002</v>
          </cell>
          <cell r="I1498">
            <v>2.09</v>
          </cell>
          <cell r="J1498">
            <v>1.6</v>
          </cell>
          <cell r="K1498">
            <v>1.2</v>
          </cell>
          <cell r="L1498">
            <v>0.95</v>
          </cell>
          <cell r="M1498">
            <v>0.79</v>
          </cell>
          <cell r="N1498">
            <v>0.69</v>
          </cell>
          <cell r="O1498" t="str">
            <v>CS-24-1</v>
          </cell>
          <cell r="P1498">
            <v>96</v>
          </cell>
          <cell r="Q1498">
            <v>24</v>
          </cell>
          <cell r="R1498">
            <v>13.25</v>
          </cell>
          <cell r="S1498">
            <v>12</v>
          </cell>
          <cell r="T1498">
            <v>7.75</v>
          </cell>
          <cell r="U1498" t="str">
            <v>0.713110</v>
          </cell>
          <cell r="V1498">
            <v>6.48</v>
          </cell>
          <cell r="W1498" t="str">
            <v>20764608038684</v>
          </cell>
        </row>
        <row r="1499">
          <cell r="B1499">
            <v>3914</v>
          </cell>
          <cell r="C1499" t="str">
            <v>BAZIC 48 Ct. Watercolor w/ Brush</v>
          </cell>
          <cell r="D1499" t="str">
            <v>PAINT &amp; BRUSH</v>
          </cell>
          <cell r="E1499" t="str">
            <v>CHINA</v>
          </cell>
          <cell r="F1499">
            <v>2499</v>
          </cell>
          <cell r="G1499" t="str">
            <v>=HYPERLINK("http://www.bangkit.com/images/3914.jpg","CLICK HERE")</v>
          </cell>
          <cell r="H1499">
            <v>10.99</v>
          </cell>
          <cell r="I1499">
            <v>9.89</v>
          </cell>
          <cell r="J1499">
            <v>6.9</v>
          </cell>
          <cell r="K1499">
            <v>5.3</v>
          </cell>
          <cell r="L1499">
            <v>4.3</v>
          </cell>
          <cell r="M1499">
            <v>3.5</v>
          </cell>
          <cell r="N1499">
            <v>2.9</v>
          </cell>
          <cell r="O1499" t="str">
            <v>CS-12-1</v>
          </cell>
          <cell r="P1499">
            <v>160</v>
          </cell>
          <cell r="Q1499">
            <v>12</v>
          </cell>
          <cell r="R1499">
            <v>12</v>
          </cell>
          <cell r="S1499">
            <v>8.25</v>
          </cell>
          <cell r="T1499">
            <v>7.5</v>
          </cell>
          <cell r="U1499" t="str">
            <v>0.429690</v>
          </cell>
          <cell r="V1499">
            <v>9.3000000000000007</v>
          </cell>
          <cell r="W1499" t="str">
            <v>20764608039148</v>
          </cell>
        </row>
        <row r="1500">
          <cell r="B1500">
            <v>39200</v>
          </cell>
          <cell r="C1500" t="str">
            <v>KAPPA Easy To Read Word Finds - Digest Size</v>
          </cell>
          <cell r="D1500" t="str">
            <v>BOOKS - PUZZLE</v>
          </cell>
          <cell r="E1500" t="str">
            <v>USA</v>
          </cell>
          <cell r="F1500">
            <v>8413</v>
          </cell>
          <cell r="G1500" t="str">
            <v>=HYPERLINK("http://www.bangkit.com/images/39200.jpg","CLICK HERE")</v>
          </cell>
          <cell r="H1500">
            <v>3.95</v>
          </cell>
          <cell r="I1500">
            <v>3.59</v>
          </cell>
          <cell r="J1500">
            <v>1.2</v>
          </cell>
          <cell r="K1500">
            <v>0.89</v>
          </cell>
          <cell r="L1500">
            <v>0.75</v>
          </cell>
          <cell r="M1500">
            <v>0.59</v>
          </cell>
          <cell r="N1500">
            <v>0.49</v>
          </cell>
          <cell r="O1500" t="str">
            <v>CS-24-1</v>
          </cell>
          <cell r="P1500">
            <v>180</v>
          </cell>
          <cell r="Q1500">
            <v>24</v>
          </cell>
          <cell r="R1500">
            <v>10.75</v>
          </cell>
          <cell r="S1500">
            <v>8.5</v>
          </cell>
          <cell r="T1500">
            <v>3.5</v>
          </cell>
          <cell r="U1500" t="str">
            <v>0.185080</v>
          </cell>
          <cell r="V1500">
            <v>4.34</v>
          </cell>
          <cell r="W1500" t="str">
            <v>20088908392001</v>
          </cell>
        </row>
        <row r="1501">
          <cell r="B1501">
            <v>3940</v>
          </cell>
          <cell r="C1501" t="str">
            <v>OFFER ITEM #3941</v>
          </cell>
          <cell r="D1501" t="str">
            <v>DISCONTINUE</v>
          </cell>
          <cell r="E1501" t="str">
            <v>CHINA</v>
          </cell>
          <cell r="F1501">
            <v>0</v>
          </cell>
          <cell r="G1501" t="str">
            <v>=HYPERLINK("http://www.bangkit.com/images/3940.jpg","CLICK HERE")</v>
          </cell>
          <cell r="H1501">
            <v>3.99</v>
          </cell>
          <cell r="I1501">
            <v>3.39</v>
          </cell>
          <cell r="J1501">
            <v>2.35</v>
          </cell>
          <cell r="K1501">
            <v>1.8</v>
          </cell>
          <cell r="L1501">
            <v>1.5</v>
          </cell>
          <cell r="M1501">
            <v>1.2</v>
          </cell>
          <cell r="N1501">
            <v>0.9</v>
          </cell>
          <cell r="O1501" t="str">
            <v>CS-48-1</v>
          </cell>
          <cell r="P1501">
            <v>40</v>
          </cell>
          <cell r="Q1501">
            <v>48</v>
          </cell>
          <cell r="R1501">
            <v>18.2</v>
          </cell>
          <cell r="S1501">
            <v>17.7</v>
          </cell>
          <cell r="T1501">
            <v>10</v>
          </cell>
          <cell r="U1501" t="str">
            <v>1.864240</v>
          </cell>
          <cell r="V1501">
            <v>39.119999999999997</v>
          </cell>
          <cell r="W1501" t="str">
            <v>20764608039407</v>
          </cell>
        </row>
        <row r="1502">
          <cell r="B1502">
            <v>40556</v>
          </cell>
          <cell r="C1502" t="str">
            <v>3-PLY Protective Disposable Face Mask (50/Pack) - Blue</v>
          </cell>
          <cell r="D1502" t="str">
            <v>DISCONTINUE</v>
          </cell>
          <cell r="E1502" t="str">
            <v>CHINA</v>
          </cell>
          <cell r="F1502">
            <v>0</v>
          </cell>
          <cell r="H1502">
            <v>4.99</v>
          </cell>
          <cell r="I1502">
            <v>4.49</v>
          </cell>
          <cell r="J1502">
            <v>2.6</v>
          </cell>
          <cell r="K1502">
            <v>2</v>
          </cell>
          <cell r="L1502">
            <v>1.7</v>
          </cell>
          <cell r="M1502">
            <v>1.3</v>
          </cell>
          <cell r="N1502">
            <v>1</v>
          </cell>
          <cell r="O1502" t="str">
            <v>CS-50-1</v>
          </cell>
          <cell r="P1502">
            <v>30</v>
          </cell>
          <cell r="Q1502">
            <v>50</v>
          </cell>
          <cell r="R1502">
            <v>20.5</v>
          </cell>
          <cell r="S1502">
            <v>15.5</v>
          </cell>
          <cell r="T1502">
            <v>14.3</v>
          </cell>
          <cell r="U1502" t="str">
            <v>2.629530</v>
          </cell>
          <cell r="V1502">
            <v>21.58</v>
          </cell>
          <cell r="W1502" t="str">
            <v>40556</v>
          </cell>
        </row>
        <row r="1503">
          <cell r="B1503">
            <v>4100</v>
          </cell>
          <cell r="C1503" t="str">
            <v>BAZIC 1/2" Burgundy 3-Ring View Binder w/ 2-Pockets</v>
          </cell>
          <cell r="D1503" t="str">
            <v>BINDERS - 3 RING</v>
          </cell>
          <cell r="E1503" t="str">
            <v>CHINA</v>
          </cell>
          <cell r="F1503">
            <v>2193</v>
          </cell>
          <cell r="G1503" t="str">
            <v>=HYPERLINK("http://www.bangkit.com/images/4100.jpg","CLICK HERE")</v>
          </cell>
          <cell r="H1503">
            <v>4.99</v>
          </cell>
          <cell r="I1503">
            <v>4.49</v>
          </cell>
          <cell r="J1503">
            <v>3</v>
          </cell>
          <cell r="K1503">
            <v>2.2999999999999998</v>
          </cell>
          <cell r="L1503">
            <v>1.9</v>
          </cell>
          <cell r="M1503">
            <v>1.5</v>
          </cell>
          <cell r="N1503">
            <v>1.2</v>
          </cell>
          <cell r="O1503" t="str">
            <v>CS-12-1</v>
          </cell>
          <cell r="P1503">
            <v>150</v>
          </cell>
          <cell r="Q1503">
            <v>12</v>
          </cell>
          <cell r="R1503">
            <v>12.75</v>
          </cell>
          <cell r="S1503">
            <v>12</v>
          </cell>
          <cell r="T1503">
            <v>5</v>
          </cell>
          <cell r="U1503" t="str">
            <v>0.442710</v>
          </cell>
          <cell r="V1503">
            <v>8.7200000000000006</v>
          </cell>
          <cell r="W1503" t="str">
            <v>20764608041004</v>
          </cell>
        </row>
        <row r="1504">
          <cell r="B1504">
            <v>41001</v>
          </cell>
          <cell r="D1504" t="str">
            <v>DISCONTINUE</v>
          </cell>
          <cell r="E1504" t="str">
            <v>USA</v>
          </cell>
          <cell r="F1504">
            <v>0</v>
          </cell>
          <cell r="G1504" t="str">
            <v>=HYPERLINK("http://www.bangkit.com/images/41001.jpg","CLICK HERE")</v>
          </cell>
          <cell r="H1504">
            <v>3.99</v>
          </cell>
          <cell r="I1504">
            <v>3.59</v>
          </cell>
          <cell r="J1504">
            <v>1.45</v>
          </cell>
          <cell r="K1504">
            <v>1.1000000000000001</v>
          </cell>
          <cell r="L1504">
            <v>0.85</v>
          </cell>
          <cell r="M1504">
            <v>0.69</v>
          </cell>
          <cell r="N1504">
            <v>0.69</v>
          </cell>
          <cell r="O1504" t="str">
            <v>CS-24-1</v>
          </cell>
          <cell r="P1504">
            <v>235</v>
          </cell>
          <cell r="Q1504">
            <v>24</v>
          </cell>
          <cell r="R1504">
            <v>12</v>
          </cell>
          <cell r="S1504">
            <v>9</v>
          </cell>
          <cell r="T1504">
            <v>4</v>
          </cell>
          <cell r="U1504" t="str">
            <v>0.250000</v>
          </cell>
          <cell r="V1504">
            <v>4.28</v>
          </cell>
          <cell r="W1504" t="str">
            <v>20088908410019</v>
          </cell>
        </row>
        <row r="1505">
          <cell r="B1505">
            <v>4101</v>
          </cell>
          <cell r="C1505" t="str">
            <v>BAZIC 1/2" Grey 3-Ring View Binder w/ 2-Pockets</v>
          </cell>
          <cell r="D1505" t="str">
            <v>BINDERS - 3 RING</v>
          </cell>
          <cell r="E1505" t="str">
            <v>CHINA</v>
          </cell>
          <cell r="F1505">
            <v>3491</v>
          </cell>
          <cell r="G1505" t="str">
            <v>=HYPERLINK("http://www.bangkit.com/images/4101.jpg","CLICK HERE")</v>
          </cell>
          <cell r="H1505">
            <v>4.99</v>
          </cell>
          <cell r="I1505">
            <v>4.49</v>
          </cell>
          <cell r="J1505">
            <v>3</v>
          </cell>
          <cell r="K1505">
            <v>2.2999999999999998</v>
          </cell>
          <cell r="L1505">
            <v>1.9</v>
          </cell>
          <cell r="M1505">
            <v>1.5</v>
          </cell>
          <cell r="N1505">
            <v>1.2</v>
          </cell>
          <cell r="O1505" t="str">
            <v>CS-12-1</v>
          </cell>
          <cell r="P1505">
            <v>150</v>
          </cell>
          <cell r="Q1505">
            <v>12</v>
          </cell>
          <cell r="R1505">
            <v>12.75</v>
          </cell>
          <cell r="S1505">
            <v>12</v>
          </cell>
          <cell r="T1505">
            <v>5.25</v>
          </cell>
          <cell r="U1505" t="str">
            <v>0.464840</v>
          </cell>
          <cell r="V1505">
            <v>8.6999999999999993</v>
          </cell>
          <cell r="W1505" t="str">
            <v>20764608041011</v>
          </cell>
        </row>
        <row r="1506">
          <cell r="B1506">
            <v>4102</v>
          </cell>
          <cell r="C1506" t="str">
            <v>BAZIC 1/2" Green 3-Ring View Binder w/ 2-Pockets</v>
          </cell>
          <cell r="D1506" t="str">
            <v>BINDERS - 3 RING</v>
          </cell>
          <cell r="E1506" t="str">
            <v>CHINA</v>
          </cell>
          <cell r="F1506">
            <v>5575</v>
          </cell>
          <cell r="G1506" t="str">
            <v>=HYPERLINK("http://www.bangkit.com/images/4102.jpg","CLICK HERE")</v>
          </cell>
          <cell r="H1506">
            <v>4.99</v>
          </cell>
          <cell r="I1506">
            <v>4.49</v>
          </cell>
          <cell r="J1506">
            <v>3</v>
          </cell>
          <cell r="K1506">
            <v>2.2999999999999998</v>
          </cell>
          <cell r="L1506">
            <v>1.9</v>
          </cell>
          <cell r="M1506">
            <v>1.5</v>
          </cell>
          <cell r="N1506">
            <v>1.2</v>
          </cell>
          <cell r="O1506" t="str">
            <v>CS-12-1</v>
          </cell>
          <cell r="P1506">
            <v>150</v>
          </cell>
          <cell r="Q1506">
            <v>12</v>
          </cell>
          <cell r="R1506">
            <v>12.75</v>
          </cell>
          <cell r="S1506">
            <v>12</v>
          </cell>
          <cell r="T1506">
            <v>5.25</v>
          </cell>
          <cell r="U1506" t="str">
            <v>0.464840</v>
          </cell>
          <cell r="V1506">
            <v>8.66</v>
          </cell>
          <cell r="W1506" t="str">
            <v>20764608041028</v>
          </cell>
        </row>
        <row r="1507">
          <cell r="B1507">
            <v>4103</v>
          </cell>
          <cell r="C1507" t="str">
            <v>BAZIC 1/2" Red 3-Ring View Binder w/ 2-Pockets</v>
          </cell>
          <cell r="D1507" t="str">
            <v>BINDERS - 3 RING</v>
          </cell>
          <cell r="E1507" t="str">
            <v>CHINA</v>
          </cell>
          <cell r="F1507">
            <v>5709</v>
          </cell>
          <cell r="G1507" t="str">
            <v>=HYPERLINK("http://www.bangkit.com/images/4103.jpg","CLICK HERE")</v>
          </cell>
          <cell r="H1507">
            <v>4.99</v>
          </cell>
          <cell r="I1507">
            <v>4.49</v>
          </cell>
          <cell r="J1507">
            <v>3</v>
          </cell>
          <cell r="K1507">
            <v>2.2999999999999998</v>
          </cell>
          <cell r="L1507">
            <v>1.9</v>
          </cell>
          <cell r="M1507">
            <v>1.5</v>
          </cell>
          <cell r="N1507">
            <v>1.2</v>
          </cell>
          <cell r="O1507" t="str">
            <v>CS-12-1</v>
          </cell>
          <cell r="P1507">
            <v>150</v>
          </cell>
          <cell r="Q1507">
            <v>12</v>
          </cell>
          <cell r="R1507">
            <v>12.75</v>
          </cell>
          <cell r="S1507">
            <v>12</v>
          </cell>
          <cell r="T1507">
            <v>5.25</v>
          </cell>
          <cell r="U1507" t="str">
            <v>0.464840</v>
          </cell>
          <cell r="V1507">
            <v>8.6999999999999993</v>
          </cell>
          <cell r="W1507" t="str">
            <v>20764608041035</v>
          </cell>
        </row>
        <row r="1508">
          <cell r="B1508">
            <v>4104</v>
          </cell>
          <cell r="C1508" t="str">
            <v>BAZIC 1/2" Lime Green 3-Ring View Binder w/ 2-Pockets</v>
          </cell>
          <cell r="D1508" t="str">
            <v>BINDERS - 3 RING</v>
          </cell>
          <cell r="E1508" t="str">
            <v>CHINA</v>
          </cell>
          <cell r="F1508">
            <v>7998</v>
          </cell>
          <cell r="G1508" t="str">
            <v>=HYPERLINK("http://www.bangkit.com/images/4104.jpg","CLICK HERE")</v>
          </cell>
          <cell r="H1508">
            <v>4.99</v>
          </cell>
          <cell r="I1508">
            <v>4.49</v>
          </cell>
          <cell r="J1508">
            <v>3</v>
          </cell>
          <cell r="K1508">
            <v>2.2999999999999998</v>
          </cell>
          <cell r="L1508">
            <v>1.9</v>
          </cell>
          <cell r="M1508">
            <v>1.5</v>
          </cell>
          <cell r="N1508">
            <v>1.2</v>
          </cell>
          <cell r="O1508" t="str">
            <v>CS-12-1</v>
          </cell>
          <cell r="P1508">
            <v>150</v>
          </cell>
          <cell r="Q1508">
            <v>12</v>
          </cell>
          <cell r="R1508">
            <v>12.75</v>
          </cell>
          <cell r="S1508">
            <v>12</v>
          </cell>
          <cell r="T1508">
            <v>5</v>
          </cell>
          <cell r="U1508" t="str">
            <v>0.442710</v>
          </cell>
          <cell r="V1508">
            <v>8.6199999999999992</v>
          </cell>
          <cell r="W1508" t="str">
            <v>20764608041042</v>
          </cell>
        </row>
        <row r="1509">
          <cell r="B1509">
            <v>4105</v>
          </cell>
          <cell r="C1509" t="str">
            <v>BAZIC 1/2" Cyan 3-Ring View Binder w/ 2-Pockets</v>
          </cell>
          <cell r="D1509" t="str">
            <v>BINDERS - 3 RING</v>
          </cell>
          <cell r="E1509" t="str">
            <v>CHINA</v>
          </cell>
          <cell r="F1509">
            <v>6594</v>
          </cell>
          <cell r="G1509" t="str">
            <v>=HYPERLINK("http://www.bangkit.com/images/4105.jpg","CLICK HERE")</v>
          </cell>
          <cell r="H1509">
            <v>4.99</v>
          </cell>
          <cell r="I1509">
            <v>4.49</v>
          </cell>
          <cell r="J1509">
            <v>3</v>
          </cell>
          <cell r="K1509">
            <v>2.2999999999999998</v>
          </cell>
          <cell r="L1509">
            <v>1.9</v>
          </cell>
          <cell r="M1509">
            <v>1.5</v>
          </cell>
          <cell r="N1509">
            <v>1.2</v>
          </cell>
          <cell r="O1509" t="str">
            <v>CS-12-1</v>
          </cell>
          <cell r="P1509">
            <v>150</v>
          </cell>
          <cell r="Q1509">
            <v>12</v>
          </cell>
          <cell r="R1509">
            <v>12.75</v>
          </cell>
          <cell r="S1509">
            <v>12</v>
          </cell>
          <cell r="T1509">
            <v>5.25</v>
          </cell>
          <cell r="U1509" t="str">
            <v>0.464840</v>
          </cell>
          <cell r="V1509">
            <v>8.58</v>
          </cell>
          <cell r="W1509" t="str">
            <v>20764608041059</v>
          </cell>
        </row>
        <row r="1510">
          <cell r="B1510">
            <v>4106</v>
          </cell>
          <cell r="C1510" t="str">
            <v>BAZIC 1/2" Fuchsia 3-Ring View Binder w/ 2-Pockets</v>
          </cell>
          <cell r="D1510" t="str">
            <v>BINDERS - 3 RING</v>
          </cell>
          <cell r="E1510" t="str">
            <v>CHINA</v>
          </cell>
          <cell r="F1510">
            <v>3936</v>
          </cell>
          <cell r="G1510" t="str">
            <v>=HYPERLINK("http://www.bangkit.com/images/4106.jpg","CLICK HERE")</v>
          </cell>
          <cell r="H1510">
            <v>4.99</v>
          </cell>
          <cell r="I1510">
            <v>4.49</v>
          </cell>
          <cell r="J1510">
            <v>3</v>
          </cell>
          <cell r="K1510">
            <v>2.2999999999999998</v>
          </cell>
          <cell r="L1510">
            <v>1.9</v>
          </cell>
          <cell r="M1510">
            <v>1.5</v>
          </cell>
          <cell r="N1510">
            <v>1.2</v>
          </cell>
          <cell r="O1510" t="str">
            <v>CS-12-1</v>
          </cell>
          <cell r="P1510">
            <v>150</v>
          </cell>
          <cell r="Q1510">
            <v>12</v>
          </cell>
          <cell r="R1510">
            <v>12.75</v>
          </cell>
          <cell r="S1510">
            <v>12</v>
          </cell>
          <cell r="T1510">
            <v>5.25</v>
          </cell>
          <cell r="U1510" t="str">
            <v>0.464840</v>
          </cell>
          <cell r="V1510">
            <v>8.66</v>
          </cell>
          <cell r="W1510" t="str">
            <v>20764608041066</v>
          </cell>
        </row>
        <row r="1511">
          <cell r="B1511">
            <v>4107</v>
          </cell>
          <cell r="C1511" t="str">
            <v>BAZIC 1/2" Purple 3-Ring View Binder w/ 2-Pockets</v>
          </cell>
          <cell r="D1511" t="str">
            <v>BINDERS - 3 RING</v>
          </cell>
          <cell r="E1511" t="str">
            <v>CHINA</v>
          </cell>
          <cell r="F1511">
            <v>9095</v>
          </cell>
          <cell r="G1511" t="str">
            <v>=HYPERLINK("http://www.bangkit.com/images/4107.jpg","CLICK HERE")</v>
          </cell>
          <cell r="H1511">
            <v>4.99</v>
          </cell>
          <cell r="I1511">
            <v>4.49</v>
          </cell>
          <cell r="J1511">
            <v>3</v>
          </cell>
          <cell r="K1511">
            <v>2.2999999999999998</v>
          </cell>
          <cell r="L1511">
            <v>1.9</v>
          </cell>
          <cell r="M1511">
            <v>1.5</v>
          </cell>
          <cell r="N1511">
            <v>1.2</v>
          </cell>
          <cell r="O1511" t="str">
            <v>CS-12-1</v>
          </cell>
          <cell r="P1511">
            <v>150</v>
          </cell>
          <cell r="Q1511">
            <v>12</v>
          </cell>
          <cell r="R1511">
            <v>12.75</v>
          </cell>
          <cell r="S1511">
            <v>12</v>
          </cell>
          <cell r="T1511">
            <v>5.25</v>
          </cell>
          <cell r="U1511" t="str">
            <v>0.464840</v>
          </cell>
          <cell r="V1511">
            <v>8.68</v>
          </cell>
          <cell r="W1511" t="str">
            <v>20764608041073</v>
          </cell>
        </row>
        <row r="1512">
          <cell r="B1512">
            <v>4110</v>
          </cell>
          <cell r="D1512" t="str">
            <v>DISCONTINUE</v>
          </cell>
          <cell r="E1512" t="str">
            <v>CHINA</v>
          </cell>
          <cell r="F1512">
            <v>0</v>
          </cell>
          <cell r="G1512" t="str">
            <v>=HYPERLINK("http://www.bangkit.com/images/4110.jpg","CLICK HERE")</v>
          </cell>
          <cell r="H1512">
            <v>2.39</v>
          </cell>
          <cell r="I1512">
            <v>2.19</v>
          </cell>
          <cell r="J1512">
            <v>1.6</v>
          </cell>
          <cell r="K1512">
            <v>1.2</v>
          </cell>
          <cell r="L1512">
            <v>0.95</v>
          </cell>
          <cell r="M1512">
            <v>0.79</v>
          </cell>
          <cell r="N1512">
            <v>0.69</v>
          </cell>
          <cell r="O1512" t="str">
            <v>CS-12-1</v>
          </cell>
          <cell r="P1512">
            <v>126</v>
          </cell>
          <cell r="Q1512">
            <v>12</v>
          </cell>
          <cell r="R1512">
            <v>13.5</v>
          </cell>
          <cell r="S1512">
            <v>12</v>
          </cell>
          <cell r="T1512">
            <v>6.5</v>
          </cell>
          <cell r="U1512" t="str">
            <v>0.609380</v>
          </cell>
          <cell r="V1512">
            <v>7.82</v>
          </cell>
          <cell r="W1512" t="str">
            <v>20764608041103</v>
          </cell>
        </row>
        <row r="1513">
          <cell r="B1513">
            <v>4111</v>
          </cell>
          <cell r="D1513" t="str">
            <v>DISCONTINUE</v>
          </cell>
          <cell r="E1513" t="str">
            <v>CHINA</v>
          </cell>
          <cell r="F1513">
            <v>0</v>
          </cell>
          <cell r="G1513" t="str">
            <v>=HYPERLINK("http://www.bangkit.com/images/4111.jpg","CLICK HERE")</v>
          </cell>
          <cell r="H1513">
            <v>2.39</v>
          </cell>
          <cell r="I1513">
            <v>2.19</v>
          </cell>
          <cell r="J1513">
            <v>1.6</v>
          </cell>
          <cell r="K1513">
            <v>1.2</v>
          </cell>
          <cell r="L1513">
            <v>0.95</v>
          </cell>
          <cell r="M1513">
            <v>0.79</v>
          </cell>
          <cell r="N1513">
            <v>0.69</v>
          </cell>
          <cell r="O1513" t="str">
            <v>CS-12-1</v>
          </cell>
          <cell r="P1513">
            <v>126</v>
          </cell>
          <cell r="Q1513">
            <v>12</v>
          </cell>
          <cell r="R1513">
            <v>13.5</v>
          </cell>
          <cell r="S1513">
            <v>12</v>
          </cell>
          <cell r="T1513">
            <v>6.5</v>
          </cell>
          <cell r="U1513" t="str">
            <v>0.609380</v>
          </cell>
          <cell r="V1513">
            <v>8.08</v>
          </cell>
          <cell r="W1513" t="str">
            <v>20764608041110</v>
          </cell>
        </row>
        <row r="1514">
          <cell r="B1514">
            <v>4112</v>
          </cell>
          <cell r="D1514" t="str">
            <v>DISCONTINUE</v>
          </cell>
          <cell r="E1514" t="str">
            <v>CHINA</v>
          </cell>
          <cell r="F1514">
            <v>0</v>
          </cell>
          <cell r="G1514" t="str">
            <v>=HYPERLINK("http://www.bangkit.com/images/4112.jpg","CLICK HERE")</v>
          </cell>
          <cell r="H1514">
            <v>2.39</v>
          </cell>
          <cell r="I1514">
            <v>2.19</v>
          </cell>
          <cell r="J1514">
            <v>1.6</v>
          </cell>
          <cell r="K1514">
            <v>1.2</v>
          </cell>
          <cell r="L1514">
            <v>0.95</v>
          </cell>
          <cell r="M1514">
            <v>0.79</v>
          </cell>
          <cell r="N1514">
            <v>0.69</v>
          </cell>
          <cell r="O1514" t="str">
            <v>CS-12-1</v>
          </cell>
          <cell r="P1514">
            <v>126</v>
          </cell>
          <cell r="Q1514">
            <v>12</v>
          </cell>
          <cell r="R1514">
            <v>13.5</v>
          </cell>
          <cell r="S1514">
            <v>12</v>
          </cell>
          <cell r="T1514">
            <v>6.5</v>
          </cell>
          <cell r="U1514" t="str">
            <v>0.609380</v>
          </cell>
          <cell r="V1514">
            <v>8.58</v>
          </cell>
          <cell r="W1514" t="str">
            <v>20764608041127</v>
          </cell>
        </row>
        <row r="1515">
          <cell r="B1515">
            <v>4113</v>
          </cell>
          <cell r="D1515" t="str">
            <v>DISCONTINUE</v>
          </cell>
          <cell r="E1515" t="str">
            <v>CHINA</v>
          </cell>
          <cell r="F1515">
            <v>0</v>
          </cell>
          <cell r="G1515" t="str">
            <v>=HYPERLINK("http://www.bangkit.com/images/4113.jpg","CLICK HERE")</v>
          </cell>
          <cell r="H1515">
            <v>2.39</v>
          </cell>
          <cell r="I1515">
            <v>2.19</v>
          </cell>
          <cell r="J1515">
            <v>1.6</v>
          </cell>
          <cell r="K1515">
            <v>1.2</v>
          </cell>
          <cell r="L1515">
            <v>0.95</v>
          </cell>
          <cell r="M1515">
            <v>0.79</v>
          </cell>
          <cell r="N1515">
            <v>0.69</v>
          </cell>
          <cell r="O1515" t="str">
            <v>CS-12-1</v>
          </cell>
          <cell r="P1515">
            <v>126</v>
          </cell>
          <cell r="Q1515">
            <v>12</v>
          </cell>
          <cell r="R1515">
            <v>13.5</v>
          </cell>
          <cell r="S1515">
            <v>12</v>
          </cell>
          <cell r="T1515">
            <v>6.5</v>
          </cell>
          <cell r="U1515" t="str">
            <v>0.609380</v>
          </cell>
          <cell r="V1515">
            <v>8.18</v>
          </cell>
          <cell r="W1515" t="str">
            <v>20764608041134</v>
          </cell>
        </row>
        <row r="1516">
          <cell r="B1516">
            <v>4114</v>
          </cell>
          <cell r="D1516" t="str">
            <v>DISCONTINUE</v>
          </cell>
          <cell r="E1516" t="str">
            <v>CHINA</v>
          </cell>
          <cell r="F1516">
            <v>0</v>
          </cell>
          <cell r="G1516" t="str">
            <v>=HYPERLINK("http://www.bangkit.com/images/4114.jpg","CLICK HERE")</v>
          </cell>
          <cell r="H1516">
            <v>2.39</v>
          </cell>
          <cell r="I1516">
            <v>2.19</v>
          </cell>
          <cell r="J1516">
            <v>1.6</v>
          </cell>
          <cell r="K1516">
            <v>1.2</v>
          </cell>
          <cell r="L1516">
            <v>0.95</v>
          </cell>
          <cell r="M1516">
            <v>0.79</v>
          </cell>
          <cell r="N1516">
            <v>0.69</v>
          </cell>
          <cell r="O1516" t="str">
            <v>CS-12-1</v>
          </cell>
          <cell r="P1516">
            <v>126</v>
          </cell>
          <cell r="Q1516">
            <v>12</v>
          </cell>
          <cell r="R1516">
            <v>13.5</v>
          </cell>
          <cell r="S1516">
            <v>12</v>
          </cell>
          <cell r="T1516">
            <v>6.5</v>
          </cell>
          <cell r="U1516" t="str">
            <v>0.609380</v>
          </cell>
          <cell r="V1516">
            <v>8.1</v>
          </cell>
          <cell r="W1516" t="str">
            <v>20764608041141</v>
          </cell>
        </row>
        <row r="1517">
          <cell r="B1517">
            <v>41166</v>
          </cell>
          <cell r="C1517" t="str">
            <v>TREE FREE (92) 8.5" X 11" White Copy Paper (10 Reams/Case)</v>
          </cell>
          <cell r="D1517" t="str">
            <v>COPY PAPER</v>
          </cell>
          <cell r="E1517" t="str">
            <v>ARGENTINA</v>
          </cell>
          <cell r="F1517">
            <v>10398</v>
          </cell>
          <cell r="G1517" t="str">
            <v>=HYPERLINK("http://www.bangkit.com/images/41166.jpg","CLICK HERE")</v>
          </cell>
          <cell r="H1517">
            <v>7.5</v>
          </cell>
          <cell r="I1517">
            <v>7.5</v>
          </cell>
          <cell r="J1517">
            <v>9</v>
          </cell>
          <cell r="K1517">
            <v>7.5</v>
          </cell>
          <cell r="L1517">
            <v>5.9</v>
          </cell>
          <cell r="M1517">
            <v>4.3</v>
          </cell>
          <cell r="N1517">
            <v>3.3</v>
          </cell>
          <cell r="O1517" t="str">
            <v>CS-10-1</v>
          </cell>
          <cell r="P1517">
            <v>48</v>
          </cell>
          <cell r="Q1517">
            <v>10</v>
          </cell>
          <cell r="R1517">
            <v>18</v>
          </cell>
          <cell r="S1517">
            <v>11.5</v>
          </cell>
          <cell r="T1517">
            <v>10.5</v>
          </cell>
          <cell r="U1517" t="str">
            <v>1.257810</v>
          </cell>
          <cell r="V1517">
            <v>51.5</v>
          </cell>
          <cell r="W1517" t="str">
            <v>10751889411667</v>
          </cell>
        </row>
        <row r="1518">
          <cell r="B1518">
            <v>4120</v>
          </cell>
          <cell r="C1518" t="str">
            <v>BAZIC 1" Burgundy 3-Ring View Binder w/ 2-Pockets</v>
          </cell>
          <cell r="D1518" t="str">
            <v>BINDERS - 3 RING</v>
          </cell>
          <cell r="E1518" t="str">
            <v>CHINA</v>
          </cell>
          <cell r="F1518">
            <v>5323</v>
          </cell>
          <cell r="G1518" t="str">
            <v>=HYPERLINK("http://www.bangkit.com/images/4120.jpg","CLICK HERE")</v>
          </cell>
          <cell r="H1518">
            <v>5.99</v>
          </cell>
          <cell r="I1518">
            <v>5.39</v>
          </cell>
          <cell r="J1518">
            <v>3.55</v>
          </cell>
          <cell r="K1518">
            <v>2.7</v>
          </cell>
          <cell r="L1518">
            <v>2.2999999999999998</v>
          </cell>
          <cell r="M1518">
            <v>1.7</v>
          </cell>
          <cell r="N1518">
            <v>1.3</v>
          </cell>
          <cell r="O1518" t="str">
            <v>CS-12-1</v>
          </cell>
          <cell r="P1518">
            <v>126</v>
          </cell>
          <cell r="Q1518">
            <v>12</v>
          </cell>
          <cell r="R1518">
            <v>13.5</v>
          </cell>
          <cell r="S1518">
            <v>12</v>
          </cell>
          <cell r="T1518">
            <v>6</v>
          </cell>
          <cell r="U1518" t="str">
            <v>0.562500</v>
          </cell>
          <cell r="V1518">
            <v>9.02</v>
          </cell>
          <cell r="W1518" t="str">
            <v>20764608041202</v>
          </cell>
        </row>
        <row r="1519">
          <cell r="B1519">
            <v>4121</v>
          </cell>
          <cell r="C1519" t="str">
            <v>BAZIC 1" Grey 3-Ring View Binder w/ 2-Pockets</v>
          </cell>
          <cell r="D1519" t="str">
            <v>BINDERS - 3 RING</v>
          </cell>
          <cell r="E1519" t="str">
            <v>CHINA</v>
          </cell>
          <cell r="F1519">
            <v>6299</v>
          </cell>
          <cell r="G1519" t="str">
            <v>=HYPERLINK("http://www.bangkit.com/images/4121.jpg","CLICK HERE")</v>
          </cell>
          <cell r="H1519">
            <v>5.99</v>
          </cell>
          <cell r="I1519">
            <v>5.39</v>
          </cell>
          <cell r="J1519">
            <v>3.55</v>
          </cell>
          <cell r="K1519">
            <v>2.7</v>
          </cell>
          <cell r="L1519">
            <v>2.2999999999999998</v>
          </cell>
          <cell r="M1519">
            <v>1.7</v>
          </cell>
          <cell r="N1519">
            <v>1.3</v>
          </cell>
          <cell r="O1519" t="str">
            <v>CS-12-1</v>
          </cell>
          <cell r="P1519">
            <v>126</v>
          </cell>
          <cell r="Q1519">
            <v>12</v>
          </cell>
          <cell r="R1519">
            <v>13.5</v>
          </cell>
          <cell r="S1519">
            <v>12</v>
          </cell>
          <cell r="T1519">
            <v>6</v>
          </cell>
          <cell r="U1519" t="str">
            <v>0.562500</v>
          </cell>
          <cell r="V1519">
            <v>8.98</v>
          </cell>
          <cell r="W1519" t="str">
            <v>20764608041219</v>
          </cell>
        </row>
        <row r="1520">
          <cell r="B1520">
            <v>4122</v>
          </cell>
          <cell r="C1520" t="str">
            <v>BAZIC 1" Green 3-Ring View Binder w/ 2-Pockets</v>
          </cell>
          <cell r="D1520" t="str">
            <v>BINDERS - 3 RING</v>
          </cell>
          <cell r="E1520" t="str">
            <v>CHINA</v>
          </cell>
          <cell r="F1520">
            <v>5364</v>
          </cell>
          <cell r="G1520" t="str">
            <v>=HYPERLINK("http://www.bangkit.com/images/4122.jpg","CLICK HERE")</v>
          </cell>
          <cell r="H1520">
            <v>5.99</v>
          </cell>
          <cell r="I1520">
            <v>5.39</v>
          </cell>
          <cell r="J1520">
            <v>3.55</v>
          </cell>
          <cell r="K1520">
            <v>2.7</v>
          </cell>
          <cell r="L1520">
            <v>2.2999999999999998</v>
          </cell>
          <cell r="M1520">
            <v>1.7</v>
          </cell>
          <cell r="N1520">
            <v>1.3</v>
          </cell>
          <cell r="O1520" t="str">
            <v>CS-12-1</v>
          </cell>
          <cell r="P1520">
            <v>126</v>
          </cell>
          <cell r="Q1520">
            <v>12</v>
          </cell>
          <cell r="R1520">
            <v>13.75</v>
          </cell>
          <cell r="S1520">
            <v>12</v>
          </cell>
          <cell r="T1520">
            <v>6</v>
          </cell>
          <cell r="U1520" t="str">
            <v>0.572920</v>
          </cell>
          <cell r="V1520">
            <v>8.94</v>
          </cell>
          <cell r="W1520" t="str">
            <v>20764608041226</v>
          </cell>
        </row>
        <row r="1521">
          <cell r="B1521">
            <v>4123</v>
          </cell>
          <cell r="C1521" t="str">
            <v>BAZIC 1" Red 3-Ring View Binder w/ 2-Pockets</v>
          </cell>
          <cell r="D1521" t="str">
            <v>BINDERS - 3 RING</v>
          </cell>
          <cell r="E1521" t="str">
            <v>CHINA</v>
          </cell>
          <cell r="F1521">
            <v>8515</v>
          </cell>
          <cell r="G1521" t="str">
            <v>=HYPERLINK("http://www.bangkit.com/images/4123.jpg","CLICK HERE")</v>
          </cell>
          <cell r="H1521">
            <v>5.99</v>
          </cell>
          <cell r="I1521">
            <v>5.39</v>
          </cell>
          <cell r="J1521">
            <v>3.55</v>
          </cell>
          <cell r="K1521">
            <v>2.7</v>
          </cell>
          <cell r="L1521">
            <v>2.2999999999999998</v>
          </cell>
          <cell r="M1521">
            <v>1.7</v>
          </cell>
          <cell r="N1521">
            <v>1.3</v>
          </cell>
          <cell r="O1521" t="str">
            <v>CS-12-1</v>
          </cell>
          <cell r="P1521">
            <v>126</v>
          </cell>
          <cell r="Q1521">
            <v>12</v>
          </cell>
          <cell r="R1521">
            <v>13.5</v>
          </cell>
          <cell r="S1521">
            <v>12</v>
          </cell>
          <cell r="T1521">
            <v>6</v>
          </cell>
          <cell r="U1521" t="str">
            <v>0.562500</v>
          </cell>
          <cell r="V1521">
            <v>9.16</v>
          </cell>
          <cell r="W1521" t="str">
            <v>20764608041233</v>
          </cell>
        </row>
        <row r="1522">
          <cell r="B1522">
            <v>4124</v>
          </cell>
          <cell r="C1522" t="str">
            <v>BAZIC 1" Lime Green 3-Ring View Binder w/ 2-Pockets</v>
          </cell>
          <cell r="D1522" t="str">
            <v>BINDERS - 3 RING</v>
          </cell>
          <cell r="E1522" t="str">
            <v>CHINA</v>
          </cell>
          <cell r="F1522">
            <v>19268</v>
          </cell>
          <cell r="G1522" t="str">
            <v>=HYPERLINK("http://www.bangkit.com/images/4124.jpg","CLICK HERE")</v>
          </cell>
          <cell r="H1522">
            <v>5.99</v>
          </cell>
          <cell r="I1522">
            <v>5.39</v>
          </cell>
          <cell r="J1522">
            <v>3.55</v>
          </cell>
          <cell r="K1522">
            <v>2.7</v>
          </cell>
          <cell r="L1522">
            <v>2.2999999999999998</v>
          </cell>
          <cell r="M1522">
            <v>1.7</v>
          </cell>
          <cell r="N1522">
            <v>1.3</v>
          </cell>
          <cell r="O1522" t="str">
            <v>CS-12-1</v>
          </cell>
          <cell r="P1522">
            <v>126</v>
          </cell>
          <cell r="Q1522">
            <v>12</v>
          </cell>
          <cell r="R1522">
            <v>13.5</v>
          </cell>
          <cell r="S1522">
            <v>12</v>
          </cell>
          <cell r="T1522">
            <v>6</v>
          </cell>
          <cell r="U1522" t="str">
            <v>0.562500</v>
          </cell>
          <cell r="V1522">
            <v>9.02</v>
          </cell>
          <cell r="W1522" t="str">
            <v>20764608041240</v>
          </cell>
        </row>
        <row r="1523">
          <cell r="B1523">
            <v>4125</v>
          </cell>
          <cell r="C1523" t="str">
            <v>BAZIC 1" Cyan 3-Ring View Binder w/ 2-Pockets</v>
          </cell>
          <cell r="D1523" t="str">
            <v>BINDERS - 3 RING</v>
          </cell>
          <cell r="E1523" t="str">
            <v>CHINA</v>
          </cell>
          <cell r="F1523">
            <v>15917</v>
          </cell>
          <cell r="G1523" t="str">
            <v>=HYPERLINK("http://www.bangkit.com/images/4125.jpg","CLICK HERE")</v>
          </cell>
          <cell r="H1523">
            <v>5.99</v>
          </cell>
          <cell r="I1523">
            <v>5.39</v>
          </cell>
          <cell r="J1523">
            <v>3.55</v>
          </cell>
          <cell r="K1523">
            <v>2.7</v>
          </cell>
          <cell r="L1523">
            <v>2.2999999999999998</v>
          </cell>
          <cell r="M1523">
            <v>1.7</v>
          </cell>
          <cell r="N1523">
            <v>1.3</v>
          </cell>
          <cell r="O1523" t="str">
            <v>CS-12-1</v>
          </cell>
          <cell r="P1523">
            <v>126</v>
          </cell>
          <cell r="Q1523">
            <v>12</v>
          </cell>
          <cell r="R1523">
            <v>13.5</v>
          </cell>
          <cell r="S1523">
            <v>12</v>
          </cell>
          <cell r="T1523">
            <v>6</v>
          </cell>
          <cell r="U1523" t="str">
            <v>0.562500</v>
          </cell>
          <cell r="V1523">
            <v>8.8800000000000008</v>
          </cell>
          <cell r="W1523" t="str">
            <v>20764608041257</v>
          </cell>
        </row>
        <row r="1524">
          <cell r="B1524">
            <v>4126</v>
          </cell>
          <cell r="C1524" t="str">
            <v>BAZIC 1" Fuchsia 3-Ring View Binder w/ 2-Pockets</v>
          </cell>
          <cell r="D1524" t="str">
            <v>BINDERS - 3 RING</v>
          </cell>
          <cell r="E1524" t="str">
            <v>CHINA</v>
          </cell>
          <cell r="F1524">
            <v>14130</v>
          </cell>
          <cell r="G1524" t="str">
            <v>=HYPERLINK("http://www.bangkit.com/images/4126.jpg","CLICK HERE")</v>
          </cell>
          <cell r="H1524">
            <v>5.99</v>
          </cell>
          <cell r="I1524">
            <v>5.39</v>
          </cell>
          <cell r="J1524">
            <v>3.55</v>
          </cell>
          <cell r="K1524">
            <v>2.7</v>
          </cell>
          <cell r="L1524">
            <v>2.2999999999999998</v>
          </cell>
          <cell r="M1524">
            <v>1.7</v>
          </cell>
          <cell r="N1524">
            <v>1.3</v>
          </cell>
          <cell r="O1524" t="str">
            <v>CS-12-1</v>
          </cell>
          <cell r="P1524">
            <v>126</v>
          </cell>
          <cell r="Q1524">
            <v>12</v>
          </cell>
          <cell r="R1524">
            <v>13.5</v>
          </cell>
          <cell r="S1524">
            <v>12</v>
          </cell>
          <cell r="T1524">
            <v>6</v>
          </cell>
          <cell r="U1524" t="str">
            <v>0.562500</v>
          </cell>
          <cell r="V1524">
            <v>8.9600000000000009</v>
          </cell>
          <cell r="W1524" t="str">
            <v>20764608041264</v>
          </cell>
        </row>
        <row r="1525">
          <cell r="B1525">
            <v>4127</v>
          </cell>
          <cell r="C1525" t="str">
            <v>BAZIC 1" Purple 3-Ring View Binder w/ 2-Pockets</v>
          </cell>
          <cell r="D1525" t="str">
            <v>BINDERS - 3 RING</v>
          </cell>
          <cell r="E1525" t="str">
            <v>CHINA</v>
          </cell>
          <cell r="F1525">
            <v>12381</v>
          </cell>
          <cell r="G1525" t="str">
            <v>=HYPERLINK("http://www.bangkit.com/images/4127.jpg","CLICK HERE")</v>
          </cell>
          <cell r="H1525">
            <v>5.99</v>
          </cell>
          <cell r="I1525">
            <v>5.39</v>
          </cell>
          <cell r="J1525">
            <v>3.55</v>
          </cell>
          <cell r="K1525">
            <v>2.7</v>
          </cell>
          <cell r="L1525">
            <v>2.2999999999999998</v>
          </cell>
          <cell r="M1525">
            <v>1.7</v>
          </cell>
          <cell r="N1525">
            <v>1.3</v>
          </cell>
          <cell r="O1525" t="str">
            <v>CS-12-1</v>
          </cell>
          <cell r="P1525">
            <v>126</v>
          </cell>
          <cell r="Q1525">
            <v>12</v>
          </cell>
          <cell r="R1525">
            <v>13.75</v>
          </cell>
          <cell r="S1525">
            <v>12</v>
          </cell>
          <cell r="T1525">
            <v>6</v>
          </cell>
          <cell r="U1525" t="str">
            <v>0.572920</v>
          </cell>
          <cell r="V1525">
            <v>8.9600000000000009</v>
          </cell>
          <cell r="W1525" t="str">
            <v>20764608041271</v>
          </cell>
        </row>
        <row r="1526">
          <cell r="B1526">
            <v>4130</v>
          </cell>
          <cell r="D1526" t="str">
            <v>DISCONTINUE</v>
          </cell>
          <cell r="E1526" t="str">
            <v>CHINA</v>
          </cell>
          <cell r="F1526">
            <v>0</v>
          </cell>
          <cell r="G1526" t="str">
            <v>=HYPERLINK("http://www.bangkit.com/images/4130.jpg","CLICK HERE")</v>
          </cell>
          <cell r="H1526">
            <v>3.79</v>
          </cell>
          <cell r="I1526">
            <v>3.39</v>
          </cell>
          <cell r="J1526">
            <v>1.95</v>
          </cell>
          <cell r="K1526">
            <v>1.5</v>
          </cell>
          <cell r="L1526">
            <v>1.2</v>
          </cell>
          <cell r="M1526">
            <v>1</v>
          </cell>
          <cell r="N1526">
            <v>0.85</v>
          </cell>
          <cell r="O1526" t="str">
            <v>CS-12-1</v>
          </cell>
          <cell r="P1526">
            <v>90</v>
          </cell>
          <cell r="Q1526">
            <v>12</v>
          </cell>
          <cell r="R1526">
            <v>18.5</v>
          </cell>
          <cell r="S1526">
            <v>12</v>
          </cell>
          <cell r="T1526">
            <v>6</v>
          </cell>
          <cell r="U1526" t="str">
            <v>0.770830</v>
          </cell>
          <cell r="V1526">
            <v>9.06</v>
          </cell>
          <cell r="W1526" t="str">
            <v>20764608041301</v>
          </cell>
        </row>
        <row r="1527">
          <cell r="B1527">
            <v>4131</v>
          </cell>
          <cell r="D1527" t="str">
            <v>DISCONTINUE</v>
          </cell>
          <cell r="E1527" t="str">
            <v>CHINA</v>
          </cell>
          <cell r="F1527">
            <v>0</v>
          </cell>
          <cell r="G1527" t="str">
            <v>=HYPERLINK("http://www.bangkit.com/images/4131.jpg","CLICK HERE")</v>
          </cell>
          <cell r="H1527">
            <v>3.79</v>
          </cell>
          <cell r="I1527">
            <v>3.39</v>
          </cell>
          <cell r="J1527">
            <v>1.95</v>
          </cell>
          <cell r="K1527">
            <v>1.5</v>
          </cell>
          <cell r="L1527">
            <v>1.2</v>
          </cell>
          <cell r="M1527">
            <v>1</v>
          </cell>
          <cell r="N1527">
            <v>0.85</v>
          </cell>
          <cell r="O1527" t="str">
            <v>CS-12-1</v>
          </cell>
          <cell r="P1527">
            <v>96</v>
          </cell>
          <cell r="Q1527">
            <v>12</v>
          </cell>
          <cell r="R1527">
            <v>15</v>
          </cell>
          <cell r="S1527">
            <v>12.5</v>
          </cell>
          <cell r="T1527">
            <v>8</v>
          </cell>
          <cell r="U1527" t="str">
            <v>0.868060</v>
          </cell>
          <cell r="V1527">
            <v>9.58</v>
          </cell>
          <cell r="W1527" t="str">
            <v>20764608041318</v>
          </cell>
        </row>
        <row r="1528">
          <cell r="B1528">
            <v>4132</v>
          </cell>
          <cell r="D1528" t="str">
            <v>DISCONTINUE</v>
          </cell>
          <cell r="E1528" t="str">
            <v>CHINA</v>
          </cell>
          <cell r="F1528">
            <v>0</v>
          </cell>
          <cell r="G1528" t="str">
            <v>=HYPERLINK("http://www.bangkit.com/images/4132.jpg","CLICK HERE")</v>
          </cell>
          <cell r="H1528">
            <v>3.79</v>
          </cell>
          <cell r="I1528">
            <v>3.39</v>
          </cell>
          <cell r="J1528">
            <v>1.95</v>
          </cell>
          <cell r="K1528">
            <v>1.5</v>
          </cell>
          <cell r="L1528">
            <v>1.2</v>
          </cell>
          <cell r="M1528">
            <v>1</v>
          </cell>
          <cell r="N1528">
            <v>0.85</v>
          </cell>
          <cell r="O1528" t="str">
            <v>CS-12-1</v>
          </cell>
          <cell r="P1528">
            <v>96</v>
          </cell>
          <cell r="Q1528">
            <v>12</v>
          </cell>
          <cell r="R1528">
            <v>15</v>
          </cell>
          <cell r="S1528">
            <v>12.5</v>
          </cell>
          <cell r="T1528">
            <v>8</v>
          </cell>
          <cell r="U1528" t="str">
            <v>0.868060</v>
          </cell>
          <cell r="V1528">
            <v>9.2200000000000006</v>
          </cell>
          <cell r="W1528" t="str">
            <v>20764608041325</v>
          </cell>
        </row>
        <row r="1529">
          <cell r="B1529">
            <v>4133</v>
          </cell>
          <cell r="D1529" t="str">
            <v>DISCONTINUE</v>
          </cell>
          <cell r="E1529" t="str">
            <v>CHINA</v>
          </cell>
          <cell r="F1529">
            <v>0</v>
          </cell>
          <cell r="G1529" t="str">
            <v>=HYPERLINK("http://www.bangkit.com/images/4133.jpg","CLICK HERE")</v>
          </cell>
          <cell r="H1529">
            <v>3.79</v>
          </cell>
          <cell r="I1529">
            <v>3.39</v>
          </cell>
          <cell r="J1529">
            <v>1.95</v>
          </cell>
          <cell r="K1529">
            <v>1.5</v>
          </cell>
          <cell r="L1529">
            <v>1.2</v>
          </cell>
          <cell r="M1529">
            <v>1</v>
          </cell>
          <cell r="N1529">
            <v>0.85</v>
          </cell>
          <cell r="O1529" t="str">
            <v>CS-12-1</v>
          </cell>
          <cell r="P1529">
            <v>96</v>
          </cell>
          <cell r="Q1529">
            <v>12</v>
          </cell>
          <cell r="R1529">
            <v>18.5</v>
          </cell>
          <cell r="S1529">
            <v>12</v>
          </cell>
          <cell r="T1529">
            <v>6</v>
          </cell>
          <cell r="U1529" t="str">
            <v>0.770830</v>
          </cell>
          <cell r="V1529">
            <v>9.2799999999999994</v>
          </cell>
          <cell r="W1529" t="str">
            <v>20764608041332</v>
          </cell>
        </row>
        <row r="1530">
          <cell r="B1530">
            <v>4134</v>
          </cell>
          <cell r="C1530" t="str">
            <v>OFFER ITEM #3111</v>
          </cell>
          <cell r="D1530" t="str">
            <v>DISCONTINUE</v>
          </cell>
          <cell r="E1530" t="str">
            <v>CHINA</v>
          </cell>
          <cell r="F1530">
            <v>0</v>
          </cell>
          <cell r="G1530" t="str">
            <v>=HYPERLINK("http://www.bangkit.com/images/4134.jpg","CLICK HERE")</v>
          </cell>
          <cell r="H1530">
            <v>3.79</v>
          </cell>
          <cell r="I1530">
            <v>3.39</v>
          </cell>
          <cell r="J1530">
            <v>1.95</v>
          </cell>
          <cell r="K1530">
            <v>1.5</v>
          </cell>
          <cell r="L1530">
            <v>1.2</v>
          </cell>
          <cell r="M1530">
            <v>1</v>
          </cell>
          <cell r="N1530">
            <v>0.85</v>
          </cell>
          <cell r="O1530" t="str">
            <v>CS-12-1</v>
          </cell>
          <cell r="P1530">
            <v>96</v>
          </cell>
          <cell r="Q1530">
            <v>12</v>
          </cell>
          <cell r="R1530">
            <v>18.5</v>
          </cell>
          <cell r="S1530">
            <v>12</v>
          </cell>
          <cell r="T1530">
            <v>6</v>
          </cell>
          <cell r="U1530" t="str">
            <v>0.770830</v>
          </cell>
          <cell r="V1530">
            <v>8.84</v>
          </cell>
          <cell r="W1530" t="str">
            <v>20764608041349</v>
          </cell>
        </row>
        <row r="1531">
          <cell r="B1531">
            <v>4140</v>
          </cell>
          <cell r="C1531" t="str">
            <v>BAZIC 1.5" Burgundy 3-Ring View Binder w/ 2-Pockets</v>
          </cell>
          <cell r="D1531" t="str">
            <v>BINDERS - 3 RING</v>
          </cell>
          <cell r="E1531" t="str">
            <v>CHINA</v>
          </cell>
          <cell r="F1531">
            <v>1424</v>
          </cell>
          <cell r="G1531" t="str">
            <v>=HYPERLINK("http://www.bangkit.com/images/4140.jpg","CLICK HERE")</v>
          </cell>
          <cell r="H1531">
            <v>6.99</v>
          </cell>
          <cell r="I1531">
            <v>6.29</v>
          </cell>
          <cell r="J1531">
            <v>3.8</v>
          </cell>
          <cell r="K1531">
            <v>2.9</v>
          </cell>
          <cell r="L1531">
            <v>2.2999999999999998</v>
          </cell>
          <cell r="M1531">
            <v>1.9</v>
          </cell>
          <cell r="N1531">
            <v>1.5</v>
          </cell>
          <cell r="O1531" t="str">
            <v>CS-12-1</v>
          </cell>
          <cell r="P1531">
            <v>96</v>
          </cell>
          <cell r="Q1531">
            <v>12</v>
          </cell>
          <cell r="R1531">
            <v>18.75</v>
          </cell>
          <cell r="S1531">
            <v>12</v>
          </cell>
          <cell r="T1531">
            <v>5.75</v>
          </cell>
          <cell r="U1531" t="str">
            <v>0.748700</v>
          </cell>
          <cell r="V1531">
            <v>10.18</v>
          </cell>
          <cell r="W1531" t="str">
            <v>20764608041400</v>
          </cell>
        </row>
        <row r="1532">
          <cell r="B1532">
            <v>4141</v>
          </cell>
          <cell r="C1532" t="str">
            <v>BAZIC 1.5" Grey 3-Ring View Binder w/ 2-Pockets</v>
          </cell>
          <cell r="D1532" t="str">
            <v>BINDERS - 3 RING</v>
          </cell>
          <cell r="E1532" t="str">
            <v>CHINA</v>
          </cell>
          <cell r="F1532">
            <v>176</v>
          </cell>
          <cell r="G1532" t="str">
            <v>=HYPERLINK("http://www.bangkit.com/images/4141.jpg","CLICK HERE")</v>
          </cell>
          <cell r="H1532">
            <v>6.99</v>
          </cell>
          <cell r="I1532">
            <v>6.29</v>
          </cell>
          <cell r="J1532">
            <v>3.8</v>
          </cell>
          <cell r="K1532">
            <v>2.9</v>
          </cell>
          <cell r="L1532">
            <v>2.2999999999999998</v>
          </cell>
          <cell r="M1532">
            <v>1.9</v>
          </cell>
          <cell r="N1532">
            <v>1.5</v>
          </cell>
          <cell r="O1532" t="str">
            <v>CS-12-1</v>
          </cell>
          <cell r="P1532">
            <v>96</v>
          </cell>
          <cell r="Q1532">
            <v>12</v>
          </cell>
          <cell r="R1532">
            <v>18.5</v>
          </cell>
          <cell r="S1532">
            <v>12</v>
          </cell>
          <cell r="T1532">
            <v>6</v>
          </cell>
          <cell r="U1532" t="str">
            <v>0.770830</v>
          </cell>
          <cell r="V1532">
            <v>10.08</v>
          </cell>
          <cell r="W1532" t="str">
            <v>20764608041417</v>
          </cell>
        </row>
        <row r="1533">
          <cell r="B1533">
            <v>4142</v>
          </cell>
          <cell r="C1533" t="str">
            <v>BAZIC 1.5" Green 3-Ring View Binder w/ 2-Pockets</v>
          </cell>
          <cell r="D1533" t="str">
            <v>BINDERS - 3 RING</v>
          </cell>
          <cell r="E1533" t="str">
            <v>CHINA</v>
          </cell>
          <cell r="F1533">
            <v>2674</v>
          </cell>
          <cell r="G1533" t="str">
            <v>=HYPERLINK("http://www.bangkit.com/images/4142.jpg","CLICK HERE")</v>
          </cell>
          <cell r="H1533">
            <v>6.99</v>
          </cell>
          <cell r="I1533">
            <v>6.29</v>
          </cell>
          <cell r="J1533">
            <v>3.8</v>
          </cell>
          <cell r="K1533">
            <v>2.9</v>
          </cell>
          <cell r="L1533">
            <v>2.2999999999999998</v>
          </cell>
          <cell r="M1533">
            <v>1.9</v>
          </cell>
          <cell r="N1533">
            <v>1.5</v>
          </cell>
          <cell r="O1533" t="str">
            <v>CS-12-1</v>
          </cell>
          <cell r="P1533">
            <v>96</v>
          </cell>
          <cell r="Q1533">
            <v>12</v>
          </cell>
          <cell r="R1533">
            <v>18.75</v>
          </cell>
          <cell r="S1533">
            <v>12</v>
          </cell>
          <cell r="T1533">
            <v>5.75</v>
          </cell>
          <cell r="U1533" t="str">
            <v>0.748700</v>
          </cell>
          <cell r="V1533">
            <v>10.119999999999999</v>
          </cell>
          <cell r="W1533" t="str">
            <v>20764608041424</v>
          </cell>
        </row>
        <row r="1534">
          <cell r="B1534">
            <v>4143</v>
          </cell>
          <cell r="C1534" t="str">
            <v>BAZIC 1.5" Red 3-Ring View Binder w/ 2-Pockets</v>
          </cell>
          <cell r="D1534" t="str">
            <v>BINDERS - 3 RING</v>
          </cell>
          <cell r="E1534" t="str">
            <v>CHINA</v>
          </cell>
          <cell r="F1534">
            <v>3739</v>
          </cell>
          <cell r="G1534" t="str">
            <v>=HYPERLINK("http://www.bangkit.com/images/4143.jpg","CLICK HERE")</v>
          </cell>
          <cell r="H1534">
            <v>6.99</v>
          </cell>
          <cell r="I1534">
            <v>6.29</v>
          </cell>
          <cell r="J1534">
            <v>3.8</v>
          </cell>
          <cell r="K1534">
            <v>2.9</v>
          </cell>
          <cell r="L1534">
            <v>2.2999999999999998</v>
          </cell>
          <cell r="M1534">
            <v>1.9</v>
          </cell>
          <cell r="N1534">
            <v>1.5</v>
          </cell>
          <cell r="O1534" t="str">
            <v>CS-12-1</v>
          </cell>
          <cell r="P1534">
            <v>96</v>
          </cell>
          <cell r="Q1534">
            <v>12</v>
          </cell>
          <cell r="R1534">
            <v>18.75</v>
          </cell>
          <cell r="S1534">
            <v>12</v>
          </cell>
          <cell r="T1534">
            <v>5.75</v>
          </cell>
          <cell r="U1534" t="str">
            <v>0.748700</v>
          </cell>
          <cell r="V1534">
            <v>10.06</v>
          </cell>
          <cell r="W1534" t="str">
            <v>20764608041431</v>
          </cell>
        </row>
        <row r="1535">
          <cell r="B1535">
            <v>4144</v>
          </cell>
          <cell r="C1535" t="str">
            <v>BAZIC 1.5" Lime Green 3-Ring View Binder w/ 2-Pockets</v>
          </cell>
          <cell r="D1535" t="str">
            <v>BINDERS - 3 RING</v>
          </cell>
          <cell r="E1535" t="str">
            <v>CHINA</v>
          </cell>
          <cell r="F1535">
            <v>7993</v>
          </cell>
          <cell r="G1535" t="str">
            <v>=HYPERLINK("http://www.bangkit.com/images/4144.jpg","CLICK HERE")</v>
          </cell>
          <cell r="H1535">
            <v>6.99</v>
          </cell>
          <cell r="I1535">
            <v>6.29</v>
          </cell>
          <cell r="J1535">
            <v>3.8</v>
          </cell>
          <cell r="K1535">
            <v>2.9</v>
          </cell>
          <cell r="L1535">
            <v>2.2999999999999998</v>
          </cell>
          <cell r="M1535">
            <v>1.9</v>
          </cell>
          <cell r="N1535">
            <v>1.5</v>
          </cell>
          <cell r="O1535" t="str">
            <v>CS-12-1</v>
          </cell>
          <cell r="P1535">
            <v>96</v>
          </cell>
          <cell r="Q1535">
            <v>12</v>
          </cell>
          <cell r="R1535">
            <v>18.75</v>
          </cell>
          <cell r="S1535">
            <v>12</v>
          </cell>
          <cell r="T1535">
            <v>5.75</v>
          </cell>
          <cell r="U1535" t="str">
            <v>0.748700</v>
          </cell>
          <cell r="V1535">
            <v>9.8800000000000008</v>
          </cell>
          <cell r="W1535" t="str">
            <v>20764608041448</v>
          </cell>
        </row>
        <row r="1536">
          <cell r="B1536">
            <v>4145</v>
          </cell>
          <cell r="C1536" t="str">
            <v>BAZIC 1.5" Cyan 3-Ring View Binder w/ 2-Pockets</v>
          </cell>
          <cell r="D1536" t="str">
            <v>BINDERS - 3 RING</v>
          </cell>
          <cell r="E1536" t="str">
            <v>CHINA</v>
          </cell>
          <cell r="F1536">
            <v>5029</v>
          </cell>
          <cell r="G1536" t="str">
            <v>=HYPERLINK("http://www.bangkit.com/images/4145.jpg","CLICK HERE")</v>
          </cell>
          <cell r="H1536">
            <v>6.99</v>
          </cell>
          <cell r="I1536">
            <v>6.29</v>
          </cell>
          <cell r="J1536">
            <v>3.8</v>
          </cell>
          <cell r="K1536">
            <v>2.9</v>
          </cell>
          <cell r="L1536">
            <v>2.2999999999999998</v>
          </cell>
          <cell r="M1536">
            <v>1.9</v>
          </cell>
          <cell r="N1536">
            <v>1.5</v>
          </cell>
          <cell r="O1536" t="str">
            <v>CS-12-1</v>
          </cell>
          <cell r="P1536">
            <v>96</v>
          </cell>
          <cell r="Q1536">
            <v>12</v>
          </cell>
          <cell r="R1536">
            <v>18.75</v>
          </cell>
          <cell r="S1536">
            <v>12</v>
          </cell>
          <cell r="T1536">
            <v>5.75</v>
          </cell>
          <cell r="U1536" t="str">
            <v>0.748700</v>
          </cell>
          <cell r="V1536">
            <v>10.08</v>
          </cell>
          <cell r="W1536" t="str">
            <v>20764608041455</v>
          </cell>
        </row>
        <row r="1537">
          <cell r="B1537">
            <v>4146</v>
          </cell>
          <cell r="C1537" t="str">
            <v>BAZIC 1.5" Fuchsia 3-Ring View Binder w/ 2-Pockets</v>
          </cell>
          <cell r="D1537" t="str">
            <v>BINDERS - 3 RING</v>
          </cell>
          <cell r="E1537" t="str">
            <v>CHINA</v>
          </cell>
          <cell r="F1537">
            <v>5014</v>
          </cell>
          <cell r="G1537" t="str">
            <v>=HYPERLINK("http://www.bangkit.com/images/4146.jpg","CLICK HERE")</v>
          </cell>
          <cell r="H1537">
            <v>6.99</v>
          </cell>
          <cell r="I1537">
            <v>6.29</v>
          </cell>
          <cell r="J1537">
            <v>3.8</v>
          </cell>
          <cell r="K1537">
            <v>2.9</v>
          </cell>
          <cell r="L1537">
            <v>2.2999999999999998</v>
          </cell>
          <cell r="M1537">
            <v>1.9</v>
          </cell>
          <cell r="N1537">
            <v>1.5</v>
          </cell>
          <cell r="O1537" t="str">
            <v>CS-12-1</v>
          </cell>
          <cell r="P1537">
            <v>96</v>
          </cell>
          <cell r="Q1537">
            <v>12</v>
          </cell>
          <cell r="R1537">
            <v>18.75</v>
          </cell>
          <cell r="S1537">
            <v>12</v>
          </cell>
          <cell r="T1537">
            <v>5.75</v>
          </cell>
          <cell r="U1537" t="str">
            <v>0.748700</v>
          </cell>
          <cell r="V1537">
            <v>10.14</v>
          </cell>
          <cell r="W1537" t="str">
            <v>20764608041462</v>
          </cell>
        </row>
        <row r="1538">
          <cell r="B1538">
            <v>4147</v>
          </cell>
          <cell r="C1538" t="str">
            <v>BAZIC 1.5" Purple 3-Ring View Binder w/ 2-Pockets</v>
          </cell>
          <cell r="D1538" t="str">
            <v>BINDERS - 3 RING</v>
          </cell>
          <cell r="E1538" t="str">
            <v>CHINA</v>
          </cell>
          <cell r="F1538">
            <v>5681</v>
          </cell>
          <cell r="G1538" t="str">
            <v>=HYPERLINK("http://www.bangkit.com/images/4147.jpg","CLICK HERE")</v>
          </cell>
          <cell r="H1538">
            <v>6.99</v>
          </cell>
          <cell r="I1538">
            <v>6.29</v>
          </cell>
          <cell r="J1538">
            <v>3.8</v>
          </cell>
          <cell r="K1538">
            <v>2.9</v>
          </cell>
          <cell r="L1538">
            <v>2.2999999999999998</v>
          </cell>
          <cell r="M1538">
            <v>1.9</v>
          </cell>
          <cell r="N1538">
            <v>1.5</v>
          </cell>
          <cell r="O1538" t="str">
            <v>CS-12-1</v>
          </cell>
          <cell r="P1538">
            <v>96</v>
          </cell>
          <cell r="Q1538">
            <v>12</v>
          </cell>
          <cell r="R1538">
            <v>18.75</v>
          </cell>
          <cell r="S1538">
            <v>12</v>
          </cell>
          <cell r="T1538">
            <v>5.75</v>
          </cell>
          <cell r="U1538" t="str">
            <v>0.748700</v>
          </cell>
          <cell r="V1538">
            <v>10.14</v>
          </cell>
          <cell r="W1538" t="str">
            <v>20764608041479</v>
          </cell>
        </row>
        <row r="1539">
          <cell r="B1539">
            <v>4150</v>
          </cell>
          <cell r="C1539" t="str">
            <v>BAZIC 2" Burgundy Slant-D Ring View Binder w/ 2-Pockets</v>
          </cell>
          <cell r="D1539" t="str">
            <v>BINDERS - 3 RING</v>
          </cell>
          <cell r="E1539" t="str">
            <v>CHINA</v>
          </cell>
          <cell r="F1539">
            <v>329</v>
          </cell>
          <cell r="G1539" t="str">
            <v>=HYPERLINK("http://www.bangkit.com/images/4150.jpg","CLICK HERE")</v>
          </cell>
          <cell r="H1539">
            <v>10.99</v>
          </cell>
          <cell r="I1539">
            <v>9.89</v>
          </cell>
          <cell r="J1539">
            <v>5.85</v>
          </cell>
          <cell r="K1539">
            <v>4.5</v>
          </cell>
          <cell r="L1539">
            <v>3.5</v>
          </cell>
          <cell r="M1539">
            <v>2.9</v>
          </cell>
          <cell r="N1539">
            <v>1.9</v>
          </cell>
          <cell r="O1539" t="str">
            <v>CS-12-1</v>
          </cell>
          <cell r="P1539">
            <v>60</v>
          </cell>
          <cell r="Q1539">
            <v>12</v>
          </cell>
          <cell r="R1539">
            <v>16.75</v>
          </cell>
          <cell r="S1539">
            <v>12</v>
          </cell>
          <cell r="T1539">
            <v>9.75</v>
          </cell>
          <cell r="U1539" t="str">
            <v>1.134110</v>
          </cell>
          <cell r="V1539">
            <v>14.3</v>
          </cell>
          <cell r="W1539" t="str">
            <v>20764608041509</v>
          </cell>
        </row>
        <row r="1540">
          <cell r="B1540">
            <v>4151</v>
          </cell>
          <cell r="C1540" t="str">
            <v>BAZIC 2" Grey Slant-D Ring View Binder w/ 2-Pockets</v>
          </cell>
          <cell r="D1540" t="str">
            <v>BINDERS - 3 RING</v>
          </cell>
          <cell r="E1540" t="str">
            <v>CHINA</v>
          </cell>
          <cell r="F1540">
            <v>434</v>
          </cell>
          <cell r="G1540" t="str">
            <v>=HYPERLINK("http://www.bangkit.com/images/4151.jpg","CLICK HERE")</v>
          </cell>
          <cell r="H1540">
            <v>10.99</v>
          </cell>
          <cell r="I1540">
            <v>9.89</v>
          </cell>
          <cell r="J1540">
            <v>5.85</v>
          </cell>
          <cell r="K1540">
            <v>4.5</v>
          </cell>
          <cell r="L1540">
            <v>3.5</v>
          </cell>
          <cell r="M1540">
            <v>2.9</v>
          </cell>
          <cell r="N1540">
            <v>1.9</v>
          </cell>
          <cell r="O1540" t="str">
            <v>CS-12-1</v>
          </cell>
          <cell r="P1540">
            <v>60</v>
          </cell>
          <cell r="Q1540">
            <v>12</v>
          </cell>
          <cell r="R1540">
            <v>16.75</v>
          </cell>
          <cell r="S1540">
            <v>12</v>
          </cell>
          <cell r="T1540">
            <v>9.75</v>
          </cell>
          <cell r="U1540" t="str">
            <v>1.134110</v>
          </cell>
          <cell r="V1540">
            <v>14.2</v>
          </cell>
          <cell r="W1540" t="str">
            <v>20764608041516</v>
          </cell>
        </row>
        <row r="1541">
          <cell r="B1541">
            <v>4152</v>
          </cell>
          <cell r="C1541" t="str">
            <v>BAZIC 2" Green Slant-D Ring View Binder w/ 2-Pockets</v>
          </cell>
          <cell r="D1541" t="str">
            <v>BINDERS - 3 RING</v>
          </cell>
          <cell r="E1541" t="str">
            <v>CHINA</v>
          </cell>
          <cell r="F1541">
            <v>15</v>
          </cell>
          <cell r="G1541" t="str">
            <v>=HYPERLINK("http://www.bangkit.com/images/4152.jpg","CLICK HERE")</v>
          </cell>
          <cell r="H1541">
            <v>10.99</v>
          </cell>
          <cell r="I1541">
            <v>9.89</v>
          </cell>
          <cell r="J1541">
            <v>5.85</v>
          </cell>
          <cell r="K1541">
            <v>4.5</v>
          </cell>
          <cell r="L1541">
            <v>3.5</v>
          </cell>
          <cell r="M1541">
            <v>2.9</v>
          </cell>
          <cell r="N1541">
            <v>1.9</v>
          </cell>
          <cell r="O1541" t="str">
            <v>CS-12-1</v>
          </cell>
          <cell r="P1541">
            <v>60</v>
          </cell>
          <cell r="Q1541">
            <v>12</v>
          </cell>
          <cell r="R1541">
            <v>16.75</v>
          </cell>
          <cell r="S1541">
            <v>12</v>
          </cell>
          <cell r="T1541">
            <v>9.75</v>
          </cell>
          <cell r="U1541" t="str">
            <v>1.134110</v>
          </cell>
          <cell r="V1541">
            <v>14.2</v>
          </cell>
          <cell r="W1541" t="str">
            <v>20764608041523</v>
          </cell>
        </row>
        <row r="1542">
          <cell r="B1542">
            <v>4153</v>
          </cell>
          <cell r="C1542" t="str">
            <v>BAZIC 2" Red Slant-D Ring View Binder w/ 2-Pockets</v>
          </cell>
          <cell r="D1542" t="str">
            <v>BINDERS - 3 RING</v>
          </cell>
          <cell r="E1542" t="str">
            <v>CHINA</v>
          </cell>
          <cell r="F1542">
            <v>646</v>
          </cell>
          <cell r="G1542" t="str">
            <v>=HYPERLINK("http://www.bangkit.com/images/4153.jpg","CLICK HERE")</v>
          </cell>
          <cell r="H1542">
            <v>10.99</v>
          </cell>
          <cell r="I1542">
            <v>9.89</v>
          </cell>
          <cell r="J1542">
            <v>5.85</v>
          </cell>
          <cell r="K1542">
            <v>4.5</v>
          </cell>
          <cell r="L1542">
            <v>3.5</v>
          </cell>
          <cell r="M1542">
            <v>2.9</v>
          </cell>
          <cell r="N1542">
            <v>1.9</v>
          </cell>
          <cell r="O1542" t="str">
            <v>CS-12-1</v>
          </cell>
          <cell r="P1542">
            <v>60</v>
          </cell>
          <cell r="Q1542">
            <v>12</v>
          </cell>
          <cell r="R1542">
            <v>16.75</v>
          </cell>
          <cell r="S1542">
            <v>12</v>
          </cell>
          <cell r="T1542">
            <v>10</v>
          </cell>
          <cell r="U1542" t="str">
            <v>1.163190</v>
          </cell>
          <cell r="V1542">
            <v>14.18</v>
          </cell>
          <cell r="W1542" t="str">
            <v>20764608041530</v>
          </cell>
        </row>
        <row r="1543">
          <cell r="B1543">
            <v>4160</v>
          </cell>
          <cell r="C1543" t="str">
            <v>BAZIC 3" Burgundy Slant-D Ring View Binder w/ 2-Pockets</v>
          </cell>
          <cell r="D1543" t="str">
            <v>BINDERS - 3 RING</v>
          </cell>
          <cell r="E1543" t="str">
            <v>CHINA</v>
          </cell>
          <cell r="F1543">
            <v>701</v>
          </cell>
          <cell r="G1543" t="str">
            <v>=HYPERLINK("http://www.bangkit.com/images/4160.jpg","CLICK HERE")</v>
          </cell>
          <cell r="H1543">
            <v>13.99</v>
          </cell>
          <cell r="I1543">
            <v>12.59</v>
          </cell>
          <cell r="J1543">
            <v>7.7</v>
          </cell>
          <cell r="K1543">
            <v>5.9</v>
          </cell>
          <cell r="L1543">
            <v>4.7</v>
          </cell>
          <cell r="M1543">
            <v>3.9</v>
          </cell>
          <cell r="N1543">
            <v>2.9</v>
          </cell>
          <cell r="O1543" t="str">
            <v>CS-12-1</v>
          </cell>
          <cell r="P1543">
            <v>48</v>
          </cell>
          <cell r="Q1543">
            <v>12</v>
          </cell>
          <cell r="R1543">
            <v>24.5</v>
          </cell>
          <cell r="S1543">
            <v>12</v>
          </cell>
          <cell r="T1543">
            <v>9.25</v>
          </cell>
          <cell r="U1543" t="str">
            <v>1.573780</v>
          </cell>
          <cell r="V1543">
            <v>18.12</v>
          </cell>
          <cell r="W1543" t="str">
            <v>20764608041608</v>
          </cell>
        </row>
        <row r="1544">
          <cell r="B1544">
            <v>4161</v>
          </cell>
          <cell r="C1544" t="str">
            <v>BAZIC 3" Grey Slant-D Ring View Binder w/ 2-Pockets</v>
          </cell>
          <cell r="D1544" t="str">
            <v>BINDERS - 3 RING</v>
          </cell>
          <cell r="E1544" t="str">
            <v>CHINA</v>
          </cell>
          <cell r="F1544">
            <v>458</v>
          </cell>
          <cell r="G1544" t="str">
            <v>=HYPERLINK("http://www.bangkit.com/images/4161.jpg","CLICK HERE")</v>
          </cell>
          <cell r="H1544">
            <v>13.99</v>
          </cell>
          <cell r="I1544">
            <v>12.59</v>
          </cell>
          <cell r="J1544">
            <v>7.7</v>
          </cell>
          <cell r="K1544">
            <v>5.9</v>
          </cell>
          <cell r="L1544">
            <v>4.7</v>
          </cell>
          <cell r="M1544">
            <v>3.9</v>
          </cell>
          <cell r="N1544">
            <v>2.9</v>
          </cell>
          <cell r="O1544" t="str">
            <v>CS-12-1</v>
          </cell>
          <cell r="P1544">
            <v>36</v>
          </cell>
          <cell r="Q1544">
            <v>12</v>
          </cell>
          <cell r="R1544">
            <v>24</v>
          </cell>
          <cell r="S1544">
            <v>12</v>
          </cell>
          <cell r="T1544">
            <v>9</v>
          </cell>
          <cell r="U1544" t="str">
            <v>1.500000</v>
          </cell>
          <cell r="V1544">
            <v>17.54</v>
          </cell>
          <cell r="W1544" t="str">
            <v>20764608041615</v>
          </cell>
        </row>
        <row r="1545">
          <cell r="B1545">
            <v>4162</v>
          </cell>
          <cell r="C1545" t="str">
            <v>BAZIC 3" Green Slant-D Ring View Binder w/ 2-Pockets</v>
          </cell>
          <cell r="D1545" t="str">
            <v>BINDERS - 3 RING</v>
          </cell>
          <cell r="E1545" t="str">
            <v>CHINA</v>
          </cell>
          <cell r="F1545">
            <v>528</v>
          </cell>
          <cell r="G1545" t="str">
            <v>=HYPERLINK("http://www.bangkit.com/images/4162.jpg","CLICK HERE")</v>
          </cell>
          <cell r="H1545">
            <v>13.99</v>
          </cell>
          <cell r="I1545">
            <v>12.59</v>
          </cell>
          <cell r="J1545">
            <v>7.7</v>
          </cell>
          <cell r="K1545">
            <v>5.9</v>
          </cell>
          <cell r="L1545">
            <v>4.7</v>
          </cell>
          <cell r="M1545">
            <v>3.9</v>
          </cell>
          <cell r="N1545">
            <v>2.9</v>
          </cell>
          <cell r="O1545" t="str">
            <v>CS-12-1</v>
          </cell>
          <cell r="P1545">
            <v>36</v>
          </cell>
          <cell r="Q1545">
            <v>12</v>
          </cell>
          <cell r="R1545">
            <v>24.5</v>
          </cell>
          <cell r="S1545">
            <v>12</v>
          </cell>
          <cell r="T1545">
            <v>9</v>
          </cell>
          <cell r="U1545" t="str">
            <v>1.531250</v>
          </cell>
          <cell r="V1545">
            <v>18.22</v>
          </cell>
          <cell r="W1545" t="str">
            <v>20764608041622</v>
          </cell>
        </row>
        <row r="1546">
          <cell r="B1546">
            <v>4163</v>
          </cell>
          <cell r="C1546" t="str">
            <v>BAZIC 3" Red Slant-D Ring View Binder w/ 2-Pockets</v>
          </cell>
          <cell r="D1546" t="str">
            <v>BINDERS - 3 RING</v>
          </cell>
          <cell r="E1546" t="str">
            <v>CHINA</v>
          </cell>
          <cell r="F1546">
            <v>1369</v>
          </cell>
          <cell r="G1546" t="str">
            <v>=HYPERLINK("http://www.bangkit.com/images/4163.jpg","CLICK HERE")</v>
          </cell>
          <cell r="H1546">
            <v>13.99</v>
          </cell>
          <cell r="I1546">
            <v>12.59</v>
          </cell>
          <cell r="J1546">
            <v>7.7</v>
          </cell>
          <cell r="K1546">
            <v>5.9</v>
          </cell>
          <cell r="L1546">
            <v>4.7</v>
          </cell>
          <cell r="M1546">
            <v>3.9</v>
          </cell>
          <cell r="N1546">
            <v>2.9</v>
          </cell>
          <cell r="O1546" t="str">
            <v>CS-12-1</v>
          </cell>
          <cell r="P1546">
            <v>36</v>
          </cell>
          <cell r="Q1546">
            <v>12</v>
          </cell>
          <cell r="R1546">
            <v>24.25</v>
          </cell>
          <cell r="S1546">
            <v>12</v>
          </cell>
          <cell r="T1546">
            <v>9.25</v>
          </cell>
          <cell r="U1546" t="str">
            <v>1.557730</v>
          </cell>
          <cell r="V1546">
            <v>17.62</v>
          </cell>
          <cell r="W1546" t="str">
            <v>20764608041639</v>
          </cell>
        </row>
        <row r="1547">
          <cell r="B1547">
            <v>4170</v>
          </cell>
          <cell r="C1547" t="str">
            <v>BAZIC 1" White PVC-Free Slant-D Ring View Binder w/ 4-Pockets</v>
          </cell>
          <cell r="D1547" t="str">
            <v>BINDERS - 3 RING</v>
          </cell>
          <cell r="E1547" t="str">
            <v>CHINA</v>
          </cell>
          <cell r="F1547">
            <v>20540</v>
          </cell>
          <cell r="G1547" t="str">
            <v>=HYPERLINK("http://www.bangkit.com/images/4170.jpg","CLICK HERE")</v>
          </cell>
          <cell r="H1547">
            <v>5.99</v>
          </cell>
          <cell r="I1547">
            <v>5.39</v>
          </cell>
          <cell r="J1547">
            <v>3.8</v>
          </cell>
          <cell r="K1547">
            <v>2.9</v>
          </cell>
          <cell r="L1547">
            <v>2.2999999999999998</v>
          </cell>
          <cell r="M1547">
            <v>1.9</v>
          </cell>
          <cell r="N1547">
            <v>1.5</v>
          </cell>
          <cell r="O1547" t="str">
            <v>CS-12-1</v>
          </cell>
          <cell r="P1547">
            <v>102</v>
          </cell>
          <cell r="Q1547">
            <v>12</v>
          </cell>
          <cell r="R1547">
            <v>14.25</v>
          </cell>
          <cell r="S1547">
            <v>11.5</v>
          </cell>
          <cell r="T1547">
            <v>6.75</v>
          </cell>
          <cell r="U1547" t="str">
            <v>0.640140</v>
          </cell>
          <cell r="V1547">
            <v>9.9600000000000009</v>
          </cell>
          <cell r="W1547" t="str">
            <v>20764608041707</v>
          </cell>
        </row>
        <row r="1548">
          <cell r="B1548">
            <v>4171</v>
          </cell>
          <cell r="C1548" t="str">
            <v>BAZIC 1" Black PVC-Free Slant-D Ring View Binder w/ 4-Pockets</v>
          </cell>
          <cell r="D1548" t="str">
            <v>BINDERS - 3 RING</v>
          </cell>
          <cell r="E1548" t="str">
            <v>CHINA</v>
          </cell>
          <cell r="F1548">
            <v>20227</v>
          </cell>
          <cell r="G1548" t="str">
            <v>=HYPERLINK("http://www.bangkit.com/images/4171.jpg","CLICK HERE")</v>
          </cell>
          <cell r="H1548">
            <v>5.99</v>
          </cell>
          <cell r="I1548">
            <v>5.39</v>
          </cell>
          <cell r="J1548">
            <v>3.8</v>
          </cell>
          <cell r="K1548">
            <v>2.9</v>
          </cell>
          <cell r="L1548">
            <v>2.2999999999999998</v>
          </cell>
          <cell r="M1548">
            <v>1.9</v>
          </cell>
          <cell r="N1548">
            <v>1.5</v>
          </cell>
          <cell r="O1548" t="str">
            <v>CS-12-1</v>
          </cell>
          <cell r="P1548">
            <v>102</v>
          </cell>
          <cell r="Q1548">
            <v>12</v>
          </cell>
          <cell r="R1548">
            <v>14.25</v>
          </cell>
          <cell r="S1548">
            <v>11.75</v>
          </cell>
          <cell r="T1548">
            <v>6.75</v>
          </cell>
          <cell r="U1548" t="str">
            <v>0.654050</v>
          </cell>
          <cell r="V1548">
            <v>9.98</v>
          </cell>
          <cell r="W1548" t="str">
            <v>20764608041714</v>
          </cell>
        </row>
        <row r="1549">
          <cell r="B1549">
            <v>4402</v>
          </cell>
          <cell r="C1549" t="str">
            <v>OFFER ITEM #4401</v>
          </cell>
          <cell r="D1549" t="str">
            <v>DISCONTINUE</v>
          </cell>
          <cell r="E1549" t="str">
            <v>CHINA</v>
          </cell>
          <cell r="F1549">
            <v>0</v>
          </cell>
          <cell r="G1549" t="str">
            <v>=HYPERLINK("http://www.bangkit.com/images/4402.jpg","CLICK HERE")</v>
          </cell>
          <cell r="H1549">
            <v>23.99</v>
          </cell>
          <cell r="I1549">
            <v>21.99</v>
          </cell>
          <cell r="J1549">
            <v>15.5</v>
          </cell>
          <cell r="K1549">
            <v>11.9</v>
          </cell>
          <cell r="L1549">
            <v>9.5</v>
          </cell>
          <cell r="M1549">
            <v>7.9</v>
          </cell>
          <cell r="N1549">
            <v>7.9</v>
          </cell>
          <cell r="O1549" t="str">
            <v>CS-12-1</v>
          </cell>
          <cell r="P1549">
            <v>36</v>
          </cell>
          <cell r="Q1549">
            <v>12</v>
          </cell>
          <cell r="R1549">
            <v>21</v>
          </cell>
          <cell r="S1549">
            <v>12</v>
          </cell>
          <cell r="T1549">
            <v>11.5</v>
          </cell>
          <cell r="U1549" t="str">
            <v>1.677080</v>
          </cell>
          <cell r="V1549">
            <v>18</v>
          </cell>
          <cell r="W1549" t="str">
            <v>20764608044029</v>
          </cell>
        </row>
        <row r="1550">
          <cell r="B1550">
            <v>4460036</v>
          </cell>
          <cell r="D1550" t="str">
            <v>DISCONTINUE</v>
          </cell>
          <cell r="E1550" t="str">
            <v>USA</v>
          </cell>
          <cell r="F1550">
            <v>0</v>
          </cell>
          <cell r="G1550" t="str">
            <v>=HYPERLINK("http://www.bangkit.com/images/4460036.jpg","CLICK HERE")</v>
          </cell>
          <cell r="H1550">
            <v>2.19</v>
          </cell>
          <cell r="I1550">
            <v>1.99</v>
          </cell>
          <cell r="J1550">
            <v>1.45</v>
          </cell>
          <cell r="K1550">
            <v>1.1000000000000001</v>
          </cell>
          <cell r="L1550">
            <v>0.85</v>
          </cell>
          <cell r="M1550">
            <v>0.69</v>
          </cell>
          <cell r="N1550">
            <v>0.59</v>
          </cell>
          <cell r="O1550" t="str">
            <v>CS-36-1</v>
          </cell>
          <cell r="Q1550">
            <v>36</v>
          </cell>
          <cell r="R1550">
            <v>16</v>
          </cell>
          <cell r="S1550">
            <v>11.5</v>
          </cell>
          <cell r="T1550">
            <v>4.07</v>
          </cell>
          <cell r="U1550" t="str">
            <v>0.433380</v>
          </cell>
          <cell r="V1550">
            <v>10.78</v>
          </cell>
          <cell r="W1550" t="str">
            <v>20805219446007</v>
          </cell>
        </row>
        <row r="1551">
          <cell r="B1551">
            <v>4475636</v>
          </cell>
          <cell r="C1551" t="str">
            <v>LOL! Coloring Book</v>
          </cell>
          <cell r="D1551" t="str">
            <v>BOOKS - ACTIVITY</v>
          </cell>
          <cell r="E1551" t="str">
            <v>USA</v>
          </cell>
          <cell r="F1551">
            <v>1054</v>
          </cell>
          <cell r="G1551" t="str">
            <v>=HYPERLINK("http://www.bangkit.com/images/4475636.jpg","CLICK HERE")</v>
          </cell>
          <cell r="H1551">
            <v>4.99</v>
          </cell>
          <cell r="I1551">
            <v>4.49</v>
          </cell>
          <cell r="J1551">
            <v>1.7</v>
          </cell>
          <cell r="K1551">
            <v>1.3</v>
          </cell>
          <cell r="L1551">
            <v>0.95</v>
          </cell>
          <cell r="M1551">
            <v>0.79</v>
          </cell>
          <cell r="N1551">
            <v>0.69</v>
          </cell>
          <cell r="O1551" t="str">
            <v>CS-36-1</v>
          </cell>
          <cell r="P1551">
            <v>100</v>
          </cell>
          <cell r="Q1551">
            <v>36</v>
          </cell>
          <cell r="R1551">
            <v>15.75</v>
          </cell>
          <cell r="S1551">
            <v>11.25</v>
          </cell>
          <cell r="T1551">
            <v>4.25</v>
          </cell>
          <cell r="U1551" t="str">
            <v>0.435790</v>
          </cell>
          <cell r="V1551">
            <v>10.98</v>
          </cell>
          <cell r="W1551" t="str">
            <v>20805219447561</v>
          </cell>
        </row>
        <row r="1552">
          <cell r="B1552">
            <v>45089</v>
          </cell>
          <cell r="C1552" t="str">
            <v>HOT WHEELS Coloring Book</v>
          </cell>
          <cell r="D1552" t="str">
            <v>BOOKS - ACTIVITY</v>
          </cell>
          <cell r="E1552" t="str">
            <v>USA</v>
          </cell>
          <cell r="F1552">
            <v>3149</v>
          </cell>
          <cell r="G1552" t="str">
            <v>=HYPERLINK("http://www.bangkit.com/images/45089.jpg","CLICK HERE")</v>
          </cell>
          <cell r="H1552">
            <v>4.99</v>
          </cell>
          <cell r="I1552">
            <v>4.49</v>
          </cell>
          <cell r="J1552">
            <v>1.7</v>
          </cell>
          <cell r="K1552">
            <v>1.3</v>
          </cell>
          <cell r="L1552">
            <v>0.95</v>
          </cell>
          <cell r="M1552">
            <v>0.79</v>
          </cell>
          <cell r="N1552">
            <v>0.69</v>
          </cell>
          <cell r="O1552" t="str">
            <v>CS-36-1</v>
          </cell>
          <cell r="P1552">
            <v>100</v>
          </cell>
          <cell r="Q1552">
            <v>36</v>
          </cell>
          <cell r="R1552">
            <v>16</v>
          </cell>
          <cell r="S1552">
            <v>11.25</v>
          </cell>
          <cell r="T1552">
            <v>4.25</v>
          </cell>
          <cell r="U1552" t="str">
            <v>0.442710</v>
          </cell>
          <cell r="V1552">
            <v>10.6</v>
          </cell>
          <cell r="W1552" t="str">
            <v>20805219450899</v>
          </cell>
        </row>
        <row r="1553">
          <cell r="B1553">
            <v>45090</v>
          </cell>
          <cell r="C1553" t="str">
            <v>OFFER ITEM #62133</v>
          </cell>
          <cell r="D1553" t="str">
            <v>DISCONTINUE</v>
          </cell>
          <cell r="E1553" t="str">
            <v>USA</v>
          </cell>
          <cell r="F1553">
            <v>0</v>
          </cell>
          <cell r="G1553" t="str">
            <v>=HYPERLINK("http://www.bangkit.com/images/45090.jpg","CLICK HERE")</v>
          </cell>
          <cell r="H1553">
            <v>4.99</v>
          </cell>
          <cell r="I1553">
            <v>4.49</v>
          </cell>
          <cell r="J1553">
            <v>1.6</v>
          </cell>
          <cell r="K1553">
            <v>1.2</v>
          </cell>
          <cell r="L1553">
            <v>0.95</v>
          </cell>
          <cell r="M1553">
            <v>0.79</v>
          </cell>
          <cell r="N1553">
            <v>0.69</v>
          </cell>
          <cell r="O1553" t="str">
            <v>CS-36-1</v>
          </cell>
          <cell r="P1553">
            <v>99</v>
          </cell>
          <cell r="Q1553">
            <v>36</v>
          </cell>
          <cell r="R1553">
            <v>16</v>
          </cell>
          <cell r="S1553">
            <v>11.25</v>
          </cell>
          <cell r="T1553">
            <v>4.25</v>
          </cell>
          <cell r="U1553" t="str">
            <v>0.442710</v>
          </cell>
          <cell r="V1553">
            <v>10.6</v>
          </cell>
          <cell r="W1553" t="str">
            <v>20805219450905</v>
          </cell>
        </row>
        <row r="1554">
          <cell r="B1554">
            <v>4551</v>
          </cell>
          <cell r="D1554" t="str">
            <v>DISCONTINUE</v>
          </cell>
          <cell r="E1554" t="str">
            <v>CHINA</v>
          </cell>
          <cell r="F1554">
            <v>0</v>
          </cell>
          <cell r="G1554" t="str">
            <v>=HYPERLINK("http://www.bangkit.com/images/4551.jpg","CLICK HERE")</v>
          </cell>
          <cell r="H1554">
            <v>15.99</v>
          </cell>
          <cell r="I1554">
            <v>14.39</v>
          </cell>
          <cell r="J1554">
            <v>10.8</v>
          </cell>
          <cell r="K1554">
            <v>8.3000000000000007</v>
          </cell>
          <cell r="L1554">
            <v>6.7</v>
          </cell>
          <cell r="M1554">
            <v>5.5</v>
          </cell>
          <cell r="N1554">
            <v>4.5</v>
          </cell>
          <cell r="O1554" t="str">
            <v>CS-24-1</v>
          </cell>
          <cell r="P1554">
            <v>30</v>
          </cell>
          <cell r="Q1554">
            <v>24</v>
          </cell>
          <cell r="R1554">
            <v>18.75</v>
          </cell>
          <cell r="S1554">
            <v>17.5</v>
          </cell>
          <cell r="T1554">
            <v>14.25</v>
          </cell>
          <cell r="U1554" t="str">
            <v>2.705890</v>
          </cell>
          <cell r="V1554">
            <v>28.22</v>
          </cell>
          <cell r="W1554" t="str">
            <v>20764608045514</v>
          </cell>
        </row>
        <row r="1555">
          <cell r="B1555">
            <v>4569945741</v>
          </cell>
          <cell r="C1555" t="str">
            <v>PAW PATROL Coloring Book</v>
          </cell>
          <cell r="D1555" t="str">
            <v>BOOKS - ACTIVITY</v>
          </cell>
          <cell r="E1555" t="str">
            <v>USA</v>
          </cell>
          <cell r="F1555">
            <v>1576</v>
          </cell>
          <cell r="G1555" t="str">
            <v>=HYPERLINK("http://www.bangkit.com/images/4569945741.jpg","CLICK HERE")</v>
          </cell>
          <cell r="H1555">
            <v>4.99</v>
          </cell>
          <cell r="I1555">
            <v>4.49</v>
          </cell>
          <cell r="J1555">
            <v>1.7</v>
          </cell>
          <cell r="K1555">
            <v>1.3</v>
          </cell>
          <cell r="L1555">
            <v>0.95</v>
          </cell>
          <cell r="M1555">
            <v>0.79</v>
          </cell>
          <cell r="N1555">
            <v>0.69</v>
          </cell>
          <cell r="O1555" t="str">
            <v>CS-36-1</v>
          </cell>
          <cell r="P1555">
            <v>136</v>
          </cell>
          <cell r="Q1555">
            <v>36</v>
          </cell>
          <cell r="R1555">
            <v>11.25</v>
          </cell>
          <cell r="S1555">
            <v>9</v>
          </cell>
          <cell r="T1555">
            <v>6.25</v>
          </cell>
          <cell r="U1555" t="str">
            <v>0.366210</v>
          </cell>
          <cell r="V1555">
            <v>9.56</v>
          </cell>
          <cell r="W1555" t="str">
            <v>20805219457416</v>
          </cell>
        </row>
        <row r="1556">
          <cell r="B1556">
            <v>45723</v>
          </cell>
          <cell r="C1556" t="str">
            <v>BATMAN Coloring Book</v>
          </cell>
          <cell r="D1556" t="str">
            <v>BOOKS - ACTIVITY</v>
          </cell>
          <cell r="E1556" t="str">
            <v>USA</v>
          </cell>
          <cell r="F1556">
            <v>2978</v>
          </cell>
          <cell r="G1556" t="str">
            <v>=HYPERLINK("http://www.bangkit.com/images/45723.jpg","CLICK HERE")</v>
          </cell>
          <cell r="H1556">
            <v>4.99</v>
          </cell>
          <cell r="I1556">
            <v>4.49</v>
          </cell>
          <cell r="J1556">
            <v>1.7</v>
          </cell>
          <cell r="K1556">
            <v>1.3</v>
          </cell>
          <cell r="L1556">
            <v>0.95</v>
          </cell>
          <cell r="M1556">
            <v>0.79</v>
          </cell>
          <cell r="N1556">
            <v>0.69</v>
          </cell>
          <cell r="O1556" t="str">
            <v>CS-36-1</v>
          </cell>
          <cell r="P1556">
            <v>99</v>
          </cell>
          <cell r="Q1556">
            <v>36</v>
          </cell>
          <cell r="R1556">
            <v>16</v>
          </cell>
          <cell r="S1556">
            <v>11.25</v>
          </cell>
          <cell r="T1556">
            <v>4.25</v>
          </cell>
          <cell r="U1556" t="str">
            <v>0.442710</v>
          </cell>
          <cell r="V1556">
            <v>10.62</v>
          </cell>
          <cell r="W1556" t="str">
            <v>20805219457232</v>
          </cell>
        </row>
        <row r="1557">
          <cell r="B1557">
            <v>4573936</v>
          </cell>
          <cell r="D1557" t="str">
            <v>DISCONTINUE</v>
          </cell>
          <cell r="E1557" t="str">
            <v>USA</v>
          </cell>
          <cell r="F1557">
            <v>0</v>
          </cell>
          <cell r="G1557" t="str">
            <v>=HYPERLINK("http://www.bangkit.com/images/4573936.jpg","CLICK HERE")</v>
          </cell>
          <cell r="H1557">
            <v>4.99</v>
          </cell>
          <cell r="I1557">
            <v>3.99</v>
          </cell>
          <cell r="J1557">
            <v>1.45</v>
          </cell>
          <cell r="K1557">
            <v>1.1000000000000001</v>
          </cell>
          <cell r="L1557">
            <v>0.85</v>
          </cell>
          <cell r="M1557">
            <v>0.69</v>
          </cell>
          <cell r="N1557">
            <v>0.59</v>
          </cell>
          <cell r="O1557" t="str">
            <v>CS-36-1</v>
          </cell>
          <cell r="Q1557">
            <v>36</v>
          </cell>
          <cell r="R1557">
            <v>16</v>
          </cell>
          <cell r="S1557">
            <v>11.5</v>
          </cell>
          <cell r="T1557">
            <v>4.07</v>
          </cell>
          <cell r="U1557" t="str">
            <v>0.433380</v>
          </cell>
          <cell r="V1557">
            <v>10.74</v>
          </cell>
          <cell r="W1557" t="str">
            <v>20805219457393</v>
          </cell>
        </row>
        <row r="1558">
          <cell r="B1558">
            <v>4574136</v>
          </cell>
          <cell r="C1558" t="str">
            <v>OFFER ITEM #4576336</v>
          </cell>
          <cell r="D1558" t="str">
            <v>DISCONTINUE</v>
          </cell>
          <cell r="E1558" t="str">
            <v>USA</v>
          </cell>
          <cell r="F1558">
            <v>0</v>
          </cell>
          <cell r="G1558" t="str">
            <v>=HYPERLINK("http://www.bangkit.com/images/4574136.jpg","CLICK HERE")</v>
          </cell>
          <cell r="H1558">
            <v>4.99</v>
          </cell>
          <cell r="I1558">
            <v>3.99</v>
          </cell>
          <cell r="J1558">
            <v>1.45</v>
          </cell>
          <cell r="K1558">
            <v>1.1000000000000001</v>
          </cell>
          <cell r="L1558">
            <v>0.85</v>
          </cell>
          <cell r="M1558">
            <v>0.69</v>
          </cell>
          <cell r="N1558">
            <v>0.59</v>
          </cell>
          <cell r="O1558" t="str">
            <v>CS-36-1</v>
          </cell>
          <cell r="Q1558">
            <v>36</v>
          </cell>
          <cell r="R1558">
            <v>16</v>
          </cell>
          <cell r="S1558">
            <v>11.5</v>
          </cell>
          <cell r="T1558">
            <v>4.5</v>
          </cell>
          <cell r="U1558" t="str">
            <v>0.479170</v>
          </cell>
          <cell r="V1558">
            <v>10.68</v>
          </cell>
          <cell r="W1558" t="str">
            <v>805219457412</v>
          </cell>
        </row>
        <row r="1559">
          <cell r="B1559">
            <v>4575236</v>
          </cell>
          <cell r="D1559" t="str">
            <v>DISCONTINUE</v>
          </cell>
          <cell r="E1559" t="str">
            <v>USA</v>
          </cell>
          <cell r="F1559">
            <v>0</v>
          </cell>
          <cell r="G1559" t="str">
            <v>=HYPERLINK("http://www.bangkit.com/images/4575236.jpg","CLICK HERE")</v>
          </cell>
          <cell r="H1559">
            <v>4.99</v>
          </cell>
          <cell r="I1559">
            <v>4.49</v>
          </cell>
          <cell r="J1559">
            <v>1.6</v>
          </cell>
          <cell r="K1559">
            <v>1.2</v>
          </cell>
          <cell r="L1559">
            <v>0.95</v>
          </cell>
          <cell r="M1559">
            <v>0.79</v>
          </cell>
          <cell r="N1559">
            <v>0.69</v>
          </cell>
          <cell r="O1559" t="str">
            <v>CS-36-1</v>
          </cell>
          <cell r="P1559">
            <v>99</v>
          </cell>
          <cell r="Q1559">
            <v>36</v>
          </cell>
          <cell r="R1559">
            <v>16</v>
          </cell>
          <cell r="S1559">
            <v>11.5</v>
          </cell>
          <cell r="T1559">
            <v>4.25</v>
          </cell>
          <cell r="U1559" t="str">
            <v>0.452550</v>
          </cell>
          <cell r="V1559">
            <v>10.5</v>
          </cell>
          <cell r="W1559" t="str">
            <v>20805219457522</v>
          </cell>
        </row>
        <row r="1560">
          <cell r="B1560">
            <v>4575936</v>
          </cell>
          <cell r="C1560" t="str">
            <v>AVENGERS &amp; MARVEL Coloring Book</v>
          </cell>
          <cell r="D1560" t="str">
            <v>BOOKS - ACTIVITY</v>
          </cell>
          <cell r="E1560" t="str">
            <v>USA</v>
          </cell>
          <cell r="F1560">
            <v>3021</v>
          </cell>
          <cell r="G1560" t="str">
            <v>=HYPERLINK("http://www.bangkit.com/images/4575936.jpg","CLICK HERE")</v>
          </cell>
          <cell r="H1560">
            <v>4.99</v>
          </cell>
          <cell r="I1560">
            <v>4.49</v>
          </cell>
          <cell r="J1560">
            <v>1.7</v>
          </cell>
          <cell r="K1560">
            <v>1.3</v>
          </cell>
          <cell r="L1560">
            <v>0.95</v>
          </cell>
          <cell r="M1560">
            <v>0.79</v>
          </cell>
          <cell r="N1560">
            <v>0.69</v>
          </cell>
          <cell r="O1560" t="str">
            <v>CS-36-1</v>
          </cell>
          <cell r="P1560">
            <v>100</v>
          </cell>
          <cell r="Q1560">
            <v>36</v>
          </cell>
          <cell r="R1560">
            <v>16.25</v>
          </cell>
          <cell r="S1560">
            <v>11.25</v>
          </cell>
          <cell r="T1560">
            <v>4.25</v>
          </cell>
          <cell r="U1560" t="str">
            <v>0.449630</v>
          </cell>
          <cell r="V1560">
            <v>10.48</v>
          </cell>
          <cell r="W1560" t="str">
            <v>20805219457447</v>
          </cell>
        </row>
        <row r="1561">
          <cell r="B1561">
            <v>4576136</v>
          </cell>
          <cell r="C1561" t="str">
            <v>MICKEY &amp; MINNIE Coloring Book</v>
          </cell>
          <cell r="D1561" t="str">
            <v>BOOKS - ACTIVITY</v>
          </cell>
          <cell r="E1561" t="str">
            <v>USA</v>
          </cell>
          <cell r="F1561">
            <v>1608</v>
          </cell>
          <cell r="G1561" t="str">
            <v>=HYPERLINK("http://www.bangkit.com/images/4576136.jpg","CLICK HERE")</v>
          </cell>
          <cell r="H1561">
            <v>4.99</v>
          </cell>
          <cell r="I1561">
            <v>4.49</v>
          </cell>
          <cell r="J1561">
            <v>1.7</v>
          </cell>
          <cell r="K1561">
            <v>1.3</v>
          </cell>
          <cell r="L1561">
            <v>0.95</v>
          </cell>
          <cell r="M1561">
            <v>0.79</v>
          </cell>
          <cell r="N1561">
            <v>0.69</v>
          </cell>
          <cell r="O1561" t="str">
            <v>CS-36-1</v>
          </cell>
          <cell r="P1561">
            <v>99</v>
          </cell>
          <cell r="Q1561">
            <v>36</v>
          </cell>
          <cell r="R1561">
            <v>16</v>
          </cell>
          <cell r="S1561">
            <v>11.25</v>
          </cell>
          <cell r="T1561">
            <v>4.25</v>
          </cell>
          <cell r="U1561" t="str">
            <v>0.442710</v>
          </cell>
          <cell r="V1561">
            <v>10.82</v>
          </cell>
          <cell r="W1561" t="str">
            <v>20805219457461</v>
          </cell>
        </row>
        <row r="1562">
          <cell r="B1562">
            <v>4576236</v>
          </cell>
          <cell r="C1562" t="str">
            <v>MICKEY CLUBHOUSE Coloring Book</v>
          </cell>
          <cell r="D1562" t="str">
            <v>BOOKS - ACTIVITY</v>
          </cell>
          <cell r="E1562" t="str">
            <v>USA</v>
          </cell>
          <cell r="F1562">
            <v>5847</v>
          </cell>
          <cell r="G1562" t="str">
            <v>=HYPERLINK("http://www.bangkit.com/images/4576236.jpg","CLICK HERE")</v>
          </cell>
          <cell r="H1562">
            <v>4.99</v>
          </cell>
          <cell r="I1562">
            <v>4.49</v>
          </cell>
          <cell r="J1562">
            <v>1.7</v>
          </cell>
          <cell r="K1562">
            <v>1.3</v>
          </cell>
          <cell r="L1562">
            <v>0.95</v>
          </cell>
          <cell r="M1562">
            <v>0.79</v>
          </cell>
          <cell r="N1562">
            <v>0.69</v>
          </cell>
          <cell r="O1562" t="str">
            <v>CS-36-1</v>
          </cell>
          <cell r="P1562">
            <v>100</v>
          </cell>
          <cell r="Q1562">
            <v>36</v>
          </cell>
          <cell r="R1562">
            <v>16</v>
          </cell>
          <cell r="S1562">
            <v>11.25</v>
          </cell>
          <cell r="T1562">
            <v>4.25</v>
          </cell>
          <cell r="U1562" t="str">
            <v>0.442710</v>
          </cell>
          <cell r="V1562">
            <v>10.86</v>
          </cell>
          <cell r="W1562" t="str">
            <v>20805219457041</v>
          </cell>
        </row>
        <row r="1563">
          <cell r="B1563">
            <v>4576436</v>
          </cell>
          <cell r="C1563" t="str">
            <v>SPIDERMAN Coloring Book</v>
          </cell>
          <cell r="D1563" t="str">
            <v>BOOKS - ACTIVITY</v>
          </cell>
          <cell r="E1563" t="str">
            <v>USA</v>
          </cell>
          <cell r="F1563">
            <v>230</v>
          </cell>
          <cell r="G1563" t="str">
            <v>=HYPERLINK("http://www.bangkit.com/images/4576436.jpg","CLICK HERE")</v>
          </cell>
          <cell r="H1563">
            <v>4.99</v>
          </cell>
          <cell r="I1563">
            <v>4.49</v>
          </cell>
          <cell r="J1563">
            <v>1.7</v>
          </cell>
          <cell r="K1563">
            <v>1.3</v>
          </cell>
          <cell r="L1563">
            <v>0.95</v>
          </cell>
          <cell r="M1563">
            <v>0.79</v>
          </cell>
          <cell r="N1563">
            <v>0.69</v>
          </cell>
          <cell r="O1563" t="str">
            <v>CS-36-1</v>
          </cell>
          <cell r="P1563">
            <v>99</v>
          </cell>
          <cell r="Q1563">
            <v>36</v>
          </cell>
          <cell r="R1563">
            <v>16</v>
          </cell>
          <cell r="S1563">
            <v>11.5</v>
          </cell>
          <cell r="T1563">
            <v>4.5</v>
          </cell>
          <cell r="U1563" t="str">
            <v>0.479170</v>
          </cell>
          <cell r="V1563">
            <v>10.64</v>
          </cell>
          <cell r="W1563" t="str">
            <v>20805219451001</v>
          </cell>
        </row>
        <row r="1564">
          <cell r="B1564">
            <v>4577036</v>
          </cell>
          <cell r="C1564" t="str">
            <v>DISNEY PRINCESS Coloring Book</v>
          </cell>
          <cell r="D1564" t="str">
            <v>BOOKS - ACTIVITY</v>
          </cell>
          <cell r="E1564" t="str">
            <v>USA</v>
          </cell>
          <cell r="F1564">
            <v>1118</v>
          </cell>
          <cell r="G1564" t="str">
            <v>=HYPERLINK("http://www.bangkit.com/images/4577036.jpg","CLICK HERE")</v>
          </cell>
          <cell r="H1564">
            <v>4.99</v>
          </cell>
          <cell r="I1564">
            <v>4.49</v>
          </cell>
          <cell r="J1564">
            <v>1.7</v>
          </cell>
          <cell r="K1564">
            <v>1.3</v>
          </cell>
          <cell r="L1564">
            <v>0.95</v>
          </cell>
          <cell r="M1564">
            <v>0.79</v>
          </cell>
          <cell r="N1564">
            <v>0.69</v>
          </cell>
          <cell r="O1564" t="str">
            <v>CS-36-1</v>
          </cell>
          <cell r="P1564">
            <v>99</v>
          </cell>
          <cell r="Q1564">
            <v>36</v>
          </cell>
          <cell r="R1564">
            <v>16</v>
          </cell>
          <cell r="S1564">
            <v>11.25</v>
          </cell>
          <cell r="T1564">
            <v>4.25</v>
          </cell>
          <cell r="U1564" t="str">
            <v>0.442710</v>
          </cell>
          <cell r="V1564">
            <v>10.6</v>
          </cell>
          <cell r="W1564" t="str">
            <v>20805219457669</v>
          </cell>
        </row>
        <row r="1565">
          <cell r="B1565">
            <v>45840</v>
          </cell>
          <cell r="D1565" t="str">
            <v>DISCONTINUE</v>
          </cell>
          <cell r="E1565" t="str">
            <v>USA</v>
          </cell>
          <cell r="F1565">
            <v>0</v>
          </cell>
          <cell r="G1565" t="str">
            <v>=HYPERLINK("http://www.bangkit.com/images/45840.jpg","CLICK HERE")</v>
          </cell>
          <cell r="H1565">
            <v>4.99</v>
          </cell>
          <cell r="I1565">
            <v>3.99</v>
          </cell>
          <cell r="J1565">
            <v>1.45</v>
          </cell>
          <cell r="K1565">
            <v>1.1000000000000001</v>
          </cell>
          <cell r="L1565">
            <v>0.85</v>
          </cell>
          <cell r="M1565">
            <v>0.69</v>
          </cell>
          <cell r="N1565">
            <v>0.59</v>
          </cell>
          <cell r="O1565" t="str">
            <v>CS-36-1</v>
          </cell>
          <cell r="Q1565">
            <v>36</v>
          </cell>
          <cell r="R1565">
            <v>16</v>
          </cell>
          <cell r="S1565">
            <v>11.5</v>
          </cell>
          <cell r="T1565">
            <v>4.5</v>
          </cell>
          <cell r="U1565" t="str">
            <v>0.479170</v>
          </cell>
          <cell r="V1565">
            <v>10.44</v>
          </cell>
          <cell r="W1565" t="str">
            <v>20805219458406</v>
          </cell>
        </row>
        <row r="1566">
          <cell r="B1566">
            <v>465</v>
          </cell>
          <cell r="C1566" t="str">
            <v>Assorted Dimensions 227g/ 0.5 lbs. Rubber Bands</v>
          </cell>
          <cell r="D1566" t="str">
            <v>RUBBER BANDS</v>
          </cell>
          <cell r="E1566" t="str">
            <v>USA</v>
          </cell>
          <cell r="F1566">
            <v>107896</v>
          </cell>
          <cell r="G1566" t="str">
            <v>=HYPERLINK("http://www.bangkit.com/images/465.jpg","CLICK HERE")</v>
          </cell>
          <cell r="H1566">
            <v>2.99</v>
          </cell>
          <cell r="I1566">
            <v>2.69</v>
          </cell>
          <cell r="J1566">
            <v>1.7</v>
          </cell>
          <cell r="K1566">
            <v>1.3</v>
          </cell>
          <cell r="L1566">
            <v>0.95</v>
          </cell>
          <cell r="M1566">
            <v>0.79</v>
          </cell>
          <cell r="N1566">
            <v>0.69</v>
          </cell>
          <cell r="O1566" t="str">
            <v>CS-48-1</v>
          </cell>
          <cell r="P1566">
            <v>40</v>
          </cell>
          <cell r="Q1566">
            <v>48</v>
          </cell>
          <cell r="R1566">
            <v>17.5</v>
          </cell>
          <cell r="S1566">
            <v>13.2</v>
          </cell>
          <cell r="T1566">
            <v>9.5</v>
          </cell>
          <cell r="U1566" t="str">
            <v>1.269970</v>
          </cell>
          <cell r="V1566">
            <v>25.68</v>
          </cell>
          <cell r="W1566" t="str">
            <v>50031015004658</v>
          </cell>
        </row>
        <row r="1567">
          <cell r="B1567">
            <v>46647</v>
          </cell>
          <cell r="C1567" t="str">
            <v>SpongeBob 80pg Coloring Book</v>
          </cell>
          <cell r="D1567" t="str">
            <v>BOOKS - ACTIVITY</v>
          </cell>
          <cell r="E1567" t="str">
            <v>USA</v>
          </cell>
          <cell r="F1567">
            <v>4863</v>
          </cell>
          <cell r="G1567" t="str">
            <v>=HYPERLINK("http://www.bangkit.com/images/46647.jpg","CLICK HERE")</v>
          </cell>
          <cell r="H1567">
            <v>4.99</v>
          </cell>
          <cell r="I1567">
            <v>4.49</v>
          </cell>
          <cell r="J1567">
            <v>1.7</v>
          </cell>
          <cell r="K1567">
            <v>1.3</v>
          </cell>
          <cell r="L1567">
            <v>0.95</v>
          </cell>
          <cell r="M1567">
            <v>0.79</v>
          </cell>
          <cell r="N1567">
            <v>0.69</v>
          </cell>
          <cell r="O1567" t="str">
            <v>CS-24-1</v>
          </cell>
          <cell r="P1567">
            <v>180</v>
          </cell>
          <cell r="Q1567">
            <v>24</v>
          </cell>
          <cell r="R1567">
            <v>11</v>
          </cell>
          <cell r="S1567">
            <v>8.25</v>
          </cell>
          <cell r="T1567">
            <v>5.5</v>
          </cell>
          <cell r="U1567" t="str">
            <v>0.288850</v>
          </cell>
          <cell r="V1567">
            <v>7.02</v>
          </cell>
          <cell r="W1567" t="str">
            <v>20805219466470</v>
          </cell>
        </row>
        <row r="1568">
          <cell r="B1568">
            <v>46947</v>
          </cell>
          <cell r="C1568" t="str">
            <v>OFFER ITEM #4475636</v>
          </cell>
          <cell r="D1568" t="str">
            <v>DISCONTINUE</v>
          </cell>
          <cell r="E1568" t="str">
            <v>USA</v>
          </cell>
          <cell r="F1568">
            <v>0</v>
          </cell>
          <cell r="G1568" t="str">
            <v>=HYPERLINK("http://www.bangkit.com/images/46947.jpg","CLICK HERE")</v>
          </cell>
          <cell r="H1568">
            <v>4.99</v>
          </cell>
          <cell r="I1568">
            <v>3.99</v>
          </cell>
          <cell r="J1568">
            <v>1.45</v>
          </cell>
          <cell r="K1568">
            <v>1.1000000000000001</v>
          </cell>
          <cell r="L1568">
            <v>0.85</v>
          </cell>
          <cell r="M1568">
            <v>0.69</v>
          </cell>
          <cell r="N1568">
            <v>0.59</v>
          </cell>
          <cell r="O1568" t="str">
            <v>CS-36-1</v>
          </cell>
          <cell r="Q1568">
            <v>36</v>
          </cell>
          <cell r="R1568">
            <v>12</v>
          </cell>
          <cell r="S1568">
            <v>9</v>
          </cell>
          <cell r="T1568">
            <v>8</v>
          </cell>
          <cell r="U1568" t="str">
            <v>0.500000</v>
          </cell>
          <cell r="V1568">
            <v>10.32</v>
          </cell>
          <cell r="W1568" t="str">
            <v>20805219439351</v>
          </cell>
        </row>
        <row r="1569">
          <cell r="B1569">
            <v>47100</v>
          </cell>
          <cell r="C1569" t="str">
            <v>KAPPA Favorite Bible Stories Coloring &amp; Activity Book</v>
          </cell>
          <cell r="D1569" t="str">
            <v>BOOKS - ACTIVITY</v>
          </cell>
          <cell r="E1569" t="str">
            <v>USA</v>
          </cell>
          <cell r="F1569">
            <v>5703</v>
          </cell>
          <cell r="G1569" t="str">
            <v>=HYPERLINK("http://www.bangkit.com/images/47100.jpg","CLICK HERE")</v>
          </cell>
          <cell r="H1569">
            <v>4.95</v>
          </cell>
          <cell r="I1569">
            <v>4.49</v>
          </cell>
          <cell r="J1569">
            <v>1.7</v>
          </cell>
          <cell r="K1569">
            <v>1.3</v>
          </cell>
          <cell r="L1569">
            <v>0.85</v>
          </cell>
          <cell r="M1569">
            <v>0.69</v>
          </cell>
          <cell r="N1569">
            <v>0.59</v>
          </cell>
          <cell r="O1569" t="str">
            <v>CS-48-1</v>
          </cell>
          <cell r="P1569">
            <v>100</v>
          </cell>
          <cell r="Q1569">
            <v>48</v>
          </cell>
          <cell r="R1569">
            <v>15.75</v>
          </cell>
          <cell r="S1569">
            <v>11</v>
          </cell>
          <cell r="T1569">
            <v>5.25</v>
          </cell>
          <cell r="U1569" t="str">
            <v>0.526370</v>
          </cell>
          <cell r="V1569">
            <v>13.68</v>
          </cell>
          <cell r="W1569" t="str">
            <v>20088908471003</v>
          </cell>
        </row>
        <row r="1570">
          <cell r="B1570">
            <v>47170</v>
          </cell>
          <cell r="D1570" t="str">
            <v>DISCONTINUE</v>
          </cell>
          <cell r="E1570" t="str">
            <v>USA</v>
          </cell>
          <cell r="F1570">
            <v>0</v>
          </cell>
          <cell r="G1570" t="str">
            <v>=HYPERLINK("http://www.bangkit.com/images/47170.jpg","CLICK HERE")</v>
          </cell>
          <cell r="H1570">
            <v>4.99</v>
          </cell>
          <cell r="I1570">
            <v>4.99</v>
          </cell>
          <cell r="J1570">
            <v>1.6</v>
          </cell>
          <cell r="K1570">
            <v>1.2</v>
          </cell>
          <cell r="L1570">
            <v>0.95</v>
          </cell>
          <cell r="M1570">
            <v>0.79</v>
          </cell>
          <cell r="N1570">
            <v>0.69</v>
          </cell>
          <cell r="O1570" t="str">
            <v>CS-36-1</v>
          </cell>
          <cell r="P1570">
            <v>99</v>
          </cell>
          <cell r="Q1570">
            <v>36</v>
          </cell>
          <cell r="R1570">
            <v>16</v>
          </cell>
          <cell r="S1570">
            <v>11.25</v>
          </cell>
          <cell r="T1570">
            <v>4.25</v>
          </cell>
          <cell r="U1570" t="str">
            <v>0.442710</v>
          </cell>
          <cell r="V1570">
            <v>10.64</v>
          </cell>
          <cell r="W1570" t="str">
            <v>20805219471702</v>
          </cell>
        </row>
        <row r="1571">
          <cell r="B1571">
            <v>4720036</v>
          </cell>
          <cell r="D1571" t="str">
            <v>DISCONTINUE</v>
          </cell>
          <cell r="E1571" t="str">
            <v>USA</v>
          </cell>
          <cell r="F1571">
            <v>0</v>
          </cell>
          <cell r="G1571" t="str">
            <v>=HYPERLINK("http://www.bangkit.com/images/4720036.jpg","CLICK HERE")</v>
          </cell>
          <cell r="H1571">
            <v>2.19</v>
          </cell>
          <cell r="I1571">
            <v>1.99</v>
          </cell>
          <cell r="J1571">
            <v>1.45</v>
          </cell>
          <cell r="K1571">
            <v>1.1000000000000001</v>
          </cell>
          <cell r="L1571">
            <v>0.85</v>
          </cell>
          <cell r="M1571">
            <v>0.69</v>
          </cell>
          <cell r="N1571">
            <v>0.59</v>
          </cell>
          <cell r="O1571" t="str">
            <v>CS-36-1</v>
          </cell>
          <cell r="Q1571">
            <v>36</v>
          </cell>
          <cell r="R1571">
            <v>16</v>
          </cell>
          <cell r="S1571">
            <v>11.5</v>
          </cell>
          <cell r="T1571">
            <v>4.07</v>
          </cell>
          <cell r="U1571" t="str">
            <v>0.433380</v>
          </cell>
          <cell r="V1571">
            <v>10.62</v>
          </cell>
          <cell r="W1571" t="str">
            <v>20805219472006</v>
          </cell>
        </row>
        <row r="1572">
          <cell r="B1572">
            <v>4721636</v>
          </cell>
          <cell r="C1572" t="str">
            <v>TYPE ITEM #60756</v>
          </cell>
          <cell r="D1572" t="str">
            <v>DISCONTINUE</v>
          </cell>
          <cell r="E1572" t="str">
            <v>USA</v>
          </cell>
          <cell r="F1572">
            <v>0</v>
          </cell>
          <cell r="G1572" t="str">
            <v>=HYPERLINK("http://www.bangkit.com/images/4721636.jpg","CLICK HERE")</v>
          </cell>
          <cell r="H1572">
            <v>3.99</v>
          </cell>
          <cell r="I1572">
            <v>3.59</v>
          </cell>
          <cell r="J1572">
            <v>1.6</v>
          </cell>
          <cell r="K1572">
            <v>1.2</v>
          </cell>
          <cell r="L1572">
            <v>0.95</v>
          </cell>
          <cell r="M1572">
            <v>0.79</v>
          </cell>
          <cell r="N1572">
            <v>0.69</v>
          </cell>
          <cell r="O1572" t="str">
            <v>CS-36-1</v>
          </cell>
          <cell r="P1572">
            <v>99</v>
          </cell>
          <cell r="Q1572">
            <v>36</v>
          </cell>
          <cell r="R1572">
            <v>16</v>
          </cell>
          <cell r="S1572">
            <v>11.5</v>
          </cell>
          <cell r="T1572">
            <v>4.5</v>
          </cell>
          <cell r="U1572" t="str">
            <v>0.479170</v>
          </cell>
          <cell r="V1572">
            <v>10.66</v>
          </cell>
          <cell r="W1572" t="str">
            <v>204721636</v>
          </cell>
        </row>
        <row r="1573">
          <cell r="B1573">
            <v>4726050</v>
          </cell>
          <cell r="C1573" t="str">
            <v>EAGLE COLOR 30 8.5" X 11" Buff Colored Copy Paper (10 reams/case)</v>
          </cell>
          <cell r="D1573" t="str">
            <v>NEW ITEMS</v>
          </cell>
          <cell r="E1573" t="str">
            <v>USA</v>
          </cell>
          <cell r="F1573">
            <v>0</v>
          </cell>
          <cell r="G1573" t="str">
            <v>=HYPERLINK("http://www.bangkit.com/images/","CLICK HERE")</v>
          </cell>
          <cell r="H1573">
            <v>13.5</v>
          </cell>
          <cell r="I1573">
            <v>13.5</v>
          </cell>
          <cell r="J1573">
            <v>11</v>
          </cell>
          <cell r="K1573">
            <v>9.9</v>
          </cell>
          <cell r="L1573">
            <v>11</v>
          </cell>
          <cell r="M1573">
            <v>8.9</v>
          </cell>
          <cell r="N1573">
            <v>7.9</v>
          </cell>
          <cell r="O1573" t="str">
            <v>CS-10-1</v>
          </cell>
          <cell r="P1573">
            <v>40</v>
          </cell>
          <cell r="Q1573">
            <v>10</v>
          </cell>
          <cell r="R1573">
            <v>18</v>
          </cell>
          <cell r="S1573">
            <v>11.5</v>
          </cell>
          <cell r="T1573">
            <v>10.5</v>
          </cell>
          <cell r="U1573" t="str">
            <v>1.257810</v>
          </cell>
          <cell r="V1573">
            <v>52.54</v>
          </cell>
          <cell r="W1573" t="str">
            <v>819102021390</v>
          </cell>
        </row>
        <row r="1574">
          <cell r="B1574">
            <v>4727050</v>
          </cell>
          <cell r="C1574" t="str">
            <v>EAGLE COLOR 30 8.5" X 11" Cherry Colored Copy Paper (10 reams/case)</v>
          </cell>
          <cell r="D1574" t="str">
            <v>NEW ITEMS</v>
          </cell>
          <cell r="E1574" t="str">
            <v>USA</v>
          </cell>
          <cell r="F1574">
            <v>0</v>
          </cell>
          <cell r="G1574" t="str">
            <v>=HYPERLINK("http://www.bangkit.com/images/","CLICK HERE")</v>
          </cell>
          <cell r="H1574">
            <v>13.5</v>
          </cell>
          <cell r="I1574">
            <v>13.5</v>
          </cell>
          <cell r="J1574">
            <v>11</v>
          </cell>
          <cell r="K1574">
            <v>9.9</v>
          </cell>
          <cell r="L1574">
            <v>11</v>
          </cell>
          <cell r="M1574">
            <v>8.9</v>
          </cell>
          <cell r="N1574">
            <v>7.9</v>
          </cell>
          <cell r="O1574" t="str">
            <v>CS-10-1</v>
          </cell>
          <cell r="P1574">
            <v>40</v>
          </cell>
          <cell r="Q1574">
            <v>10</v>
          </cell>
          <cell r="R1574">
            <v>18</v>
          </cell>
          <cell r="S1574">
            <v>11.5</v>
          </cell>
          <cell r="T1574">
            <v>10.5</v>
          </cell>
          <cell r="U1574" t="str">
            <v>1.257810</v>
          </cell>
          <cell r="V1574">
            <v>52.54</v>
          </cell>
          <cell r="W1574" t="str">
            <v>819102021451</v>
          </cell>
        </row>
        <row r="1575">
          <cell r="B1575">
            <v>4732050</v>
          </cell>
          <cell r="C1575" t="str">
            <v>EAGLE COLOR 30 8.5" X 11" Peach Colored Copy Paper (10 reams/case)</v>
          </cell>
          <cell r="D1575" t="str">
            <v>NEW ITEMS</v>
          </cell>
          <cell r="E1575" t="str">
            <v>USA</v>
          </cell>
          <cell r="F1575">
            <v>0</v>
          </cell>
          <cell r="G1575" t="str">
            <v>=HYPERLINK("http://www.bangkit.com/images/","CLICK HERE")</v>
          </cell>
          <cell r="H1575">
            <v>13.5</v>
          </cell>
          <cell r="I1575">
            <v>13.5</v>
          </cell>
          <cell r="J1575">
            <v>11</v>
          </cell>
          <cell r="K1575">
            <v>9.9</v>
          </cell>
          <cell r="L1575">
            <v>11</v>
          </cell>
          <cell r="M1575">
            <v>8.9</v>
          </cell>
          <cell r="N1575">
            <v>7.9</v>
          </cell>
          <cell r="O1575" t="str">
            <v>CS-10-1</v>
          </cell>
          <cell r="P1575">
            <v>40</v>
          </cell>
          <cell r="Q1575">
            <v>10</v>
          </cell>
          <cell r="R1575">
            <v>18</v>
          </cell>
          <cell r="S1575">
            <v>11.5</v>
          </cell>
          <cell r="T1575">
            <v>10.5</v>
          </cell>
          <cell r="U1575" t="str">
            <v>1.257810</v>
          </cell>
          <cell r="V1575">
            <v>52.54</v>
          </cell>
          <cell r="W1575" t="str">
            <v>819102021475</v>
          </cell>
        </row>
        <row r="1576">
          <cell r="B1576">
            <v>4733050</v>
          </cell>
          <cell r="C1576" t="str">
            <v>EAGLE COLOR 30 8.5" X 11" Gray Colored Copy Paper (10 reams/case)</v>
          </cell>
          <cell r="D1576" t="str">
            <v>NEW ITEMS</v>
          </cell>
          <cell r="E1576" t="str">
            <v>USA</v>
          </cell>
          <cell r="F1576">
            <v>0</v>
          </cell>
          <cell r="G1576" t="str">
            <v>=HYPERLINK("http://www.bangkit.com/images/","CLICK HERE")</v>
          </cell>
          <cell r="H1576">
            <v>13.5</v>
          </cell>
          <cell r="I1576">
            <v>13.5</v>
          </cell>
          <cell r="J1576">
            <v>11</v>
          </cell>
          <cell r="K1576">
            <v>9.9</v>
          </cell>
          <cell r="L1576">
            <v>11</v>
          </cell>
          <cell r="M1576">
            <v>8.9</v>
          </cell>
          <cell r="N1576">
            <v>7.9</v>
          </cell>
          <cell r="O1576" t="str">
            <v>CS-10-1</v>
          </cell>
          <cell r="P1576">
            <v>40</v>
          </cell>
          <cell r="Q1576">
            <v>10</v>
          </cell>
          <cell r="R1576">
            <v>18</v>
          </cell>
          <cell r="S1576">
            <v>11.5</v>
          </cell>
          <cell r="T1576">
            <v>10.5</v>
          </cell>
          <cell r="U1576" t="str">
            <v>1.257810</v>
          </cell>
          <cell r="V1576">
            <v>52.54</v>
          </cell>
          <cell r="W1576" t="str">
            <v>819102021499</v>
          </cell>
        </row>
        <row r="1577">
          <cell r="B1577">
            <v>4735836</v>
          </cell>
          <cell r="C1577" t="str">
            <v>TROLLS 2 Coloring Book</v>
          </cell>
          <cell r="D1577" t="str">
            <v>DISCONTINUE</v>
          </cell>
          <cell r="E1577" t="str">
            <v>USA</v>
          </cell>
          <cell r="F1577">
            <v>0</v>
          </cell>
          <cell r="G1577" t="str">
            <v>=HYPERLINK("http://www.bangkit.com/images/4735836.jpg","CLICK HERE")</v>
          </cell>
          <cell r="H1577">
            <v>4.99</v>
          </cell>
          <cell r="I1577">
            <v>4.49</v>
          </cell>
          <cell r="J1577">
            <v>1.6</v>
          </cell>
          <cell r="K1577">
            <v>1.2</v>
          </cell>
          <cell r="L1577">
            <v>0.95</v>
          </cell>
          <cell r="M1577">
            <v>0.79</v>
          </cell>
          <cell r="N1577">
            <v>0.69</v>
          </cell>
          <cell r="O1577" t="str">
            <v>CS-36-1</v>
          </cell>
          <cell r="P1577">
            <v>99</v>
          </cell>
          <cell r="Q1577">
            <v>36</v>
          </cell>
          <cell r="R1577">
            <v>16</v>
          </cell>
          <cell r="S1577">
            <v>11.25</v>
          </cell>
          <cell r="T1577">
            <v>4.25</v>
          </cell>
          <cell r="U1577" t="str">
            <v>0.442710</v>
          </cell>
          <cell r="V1577">
            <v>10.74</v>
          </cell>
          <cell r="W1577" t="str">
            <v>20805219473584</v>
          </cell>
        </row>
        <row r="1578">
          <cell r="B1578">
            <v>4770050</v>
          </cell>
          <cell r="C1578" t="str">
            <v>EAGLE COLOR 30 8.5" X 11" Canary Colored Copy Paper (10 reams/case)</v>
          </cell>
          <cell r="D1578" t="str">
            <v>COPY PAPER</v>
          </cell>
          <cell r="E1578" t="str">
            <v>USA</v>
          </cell>
          <cell r="F1578">
            <v>2617</v>
          </cell>
          <cell r="G1578" t="str">
            <v>=HYPERLINK("http://www.bangkit.com/images/4770050.jpg","CLICK HERE")</v>
          </cell>
          <cell r="H1578">
            <v>11.9</v>
          </cell>
          <cell r="I1578">
            <v>11.9</v>
          </cell>
          <cell r="J1578">
            <v>11</v>
          </cell>
          <cell r="K1578">
            <v>9.9</v>
          </cell>
          <cell r="L1578">
            <v>9.5</v>
          </cell>
          <cell r="M1578">
            <v>7.9</v>
          </cell>
          <cell r="N1578">
            <v>6.9</v>
          </cell>
          <cell r="O1578" t="str">
            <v>CS-10-1</v>
          </cell>
          <cell r="P1578">
            <v>40</v>
          </cell>
          <cell r="Q1578">
            <v>10</v>
          </cell>
          <cell r="R1578">
            <v>18</v>
          </cell>
          <cell r="S1578">
            <v>12</v>
          </cell>
          <cell r="T1578">
            <v>10.5</v>
          </cell>
          <cell r="U1578" t="str">
            <v>1.312500</v>
          </cell>
          <cell r="V1578">
            <v>51</v>
          </cell>
          <cell r="W1578" t="str">
            <v>819102021277</v>
          </cell>
        </row>
        <row r="1579">
          <cell r="B1579">
            <v>4771050</v>
          </cell>
          <cell r="C1579" t="str">
            <v>EAGLE COLOR 30 8.5" X 11" Blue Colored Copy Paper (10 reams/case)</v>
          </cell>
          <cell r="D1579" t="str">
            <v>COPY PAPER</v>
          </cell>
          <cell r="E1579" t="str">
            <v>USA</v>
          </cell>
          <cell r="F1579">
            <v>2160</v>
          </cell>
          <cell r="G1579" t="str">
            <v>=HYPERLINK("http://www.bangkit.com/images/4771050.jpg","CLICK HERE")</v>
          </cell>
          <cell r="H1579">
            <v>11.9</v>
          </cell>
          <cell r="I1579">
            <v>11.9</v>
          </cell>
          <cell r="J1579">
            <v>11</v>
          </cell>
          <cell r="K1579">
            <v>9.9</v>
          </cell>
          <cell r="L1579">
            <v>9.5</v>
          </cell>
          <cell r="M1579">
            <v>7.9</v>
          </cell>
          <cell r="N1579">
            <v>6.9</v>
          </cell>
          <cell r="O1579" t="str">
            <v>CS-10-1</v>
          </cell>
          <cell r="P1579">
            <v>40</v>
          </cell>
          <cell r="Q1579">
            <v>10</v>
          </cell>
          <cell r="R1579">
            <v>18</v>
          </cell>
          <cell r="S1579">
            <v>12</v>
          </cell>
          <cell r="T1579">
            <v>10.5</v>
          </cell>
          <cell r="U1579" t="str">
            <v>1.312500</v>
          </cell>
          <cell r="V1579">
            <v>51</v>
          </cell>
          <cell r="W1579" t="str">
            <v>819102021291</v>
          </cell>
        </row>
        <row r="1580">
          <cell r="B1580">
            <v>4772050</v>
          </cell>
          <cell r="C1580" t="str">
            <v>EAGLE COLOR 30 8.5" X 11" Green Colored Copy Paper (10 reams/case)</v>
          </cell>
          <cell r="D1580" t="str">
            <v>COPY PAPER</v>
          </cell>
          <cell r="E1580" t="str">
            <v>USA</v>
          </cell>
          <cell r="F1580">
            <v>2368</v>
          </cell>
          <cell r="G1580" t="str">
            <v>=HYPERLINK("http://www.bangkit.com/images/4772050.jpg","CLICK HERE")</v>
          </cell>
          <cell r="H1580">
            <v>11.9</v>
          </cell>
          <cell r="I1580">
            <v>11.9</v>
          </cell>
          <cell r="J1580">
            <v>11</v>
          </cell>
          <cell r="K1580">
            <v>9.9</v>
          </cell>
          <cell r="L1580">
            <v>9.5</v>
          </cell>
          <cell r="M1580">
            <v>7.9</v>
          </cell>
          <cell r="N1580">
            <v>6.9</v>
          </cell>
          <cell r="O1580" t="str">
            <v>CS-10-1</v>
          </cell>
          <cell r="P1580">
            <v>40</v>
          </cell>
          <cell r="Q1580">
            <v>10</v>
          </cell>
          <cell r="R1580">
            <v>18</v>
          </cell>
          <cell r="S1580">
            <v>12</v>
          </cell>
          <cell r="T1580">
            <v>10.5</v>
          </cell>
          <cell r="U1580" t="str">
            <v>1.312500</v>
          </cell>
          <cell r="V1580">
            <v>51</v>
          </cell>
          <cell r="W1580" t="str">
            <v>819102021314</v>
          </cell>
        </row>
        <row r="1581">
          <cell r="B1581">
            <v>4773050</v>
          </cell>
          <cell r="C1581" t="str">
            <v>EAGLE COLOR 30 8.5" X 11" Pink Colored Copy Paper (10 reams/case)</v>
          </cell>
          <cell r="D1581" t="str">
            <v>COPY PAPER</v>
          </cell>
          <cell r="E1581" t="str">
            <v>USA</v>
          </cell>
          <cell r="F1581">
            <v>866</v>
          </cell>
          <cell r="G1581" t="str">
            <v>=HYPERLINK("http://www.bangkit.com/images/4773050.jpg","CLICK HERE")</v>
          </cell>
          <cell r="H1581">
            <v>11.9</v>
          </cell>
          <cell r="I1581">
            <v>11.9</v>
          </cell>
          <cell r="J1581">
            <v>11</v>
          </cell>
          <cell r="K1581">
            <v>9.9</v>
          </cell>
          <cell r="L1581">
            <v>9.5</v>
          </cell>
          <cell r="M1581">
            <v>7.9</v>
          </cell>
          <cell r="N1581">
            <v>6.9</v>
          </cell>
          <cell r="O1581" t="str">
            <v>CS-10-1</v>
          </cell>
          <cell r="P1581">
            <v>40</v>
          </cell>
          <cell r="Q1581">
            <v>10</v>
          </cell>
          <cell r="R1581">
            <v>18</v>
          </cell>
          <cell r="S1581">
            <v>12</v>
          </cell>
          <cell r="T1581">
            <v>10.5</v>
          </cell>
          <cell r="U1581" t="str">
            <v>1.312500</v>
          </cell>
          <cell r="V1581">
            <v>51</v>
          </cell>
          <cell r="W1581" t="str">
            <v>819102021338</v>
          </cell>
        </row>
        <row r="1582">
          <cell r="B1582">
            <v>4774050</v>
          </cell>
          <cell r="D1582" t="str">
            <v>DISCONTINUE</v>
          </cell>
          <cell r="E1582" t="str">
            <v>USA</v>
          </cell>
          <cell r="F1582">
            <v>0</v>
          </cell>
          <cell r="G1582" t="str">
            <v>=HYPERLINK("http://www.bangkit.com/images/4774050.jpg","CLICK HERE")</v>
          </cell>
          <cell r="H1582">
            <v>13.5</v>
          </cell>
          <cell r="I1582">
            <v>13.5</v>
          </cell>
          <cell r="J1582">
            <v>17.55</v>
          </cell>
          <cell r="K1582">
            <v>13.5</v>
          </cell>
          <cell r="L1582">
            <v>10.7</v>
          </cell>
          <cell r="M1582">
            <v>8.9</v>
          </cell>
          <cell r="N1582">
            <v>7.9</v>
          </cell>
          <cell r="O1582" t="str">
            <v>CS-10-1</v>
          </cell>
          <cell r="P1582">
            <v>40</v>
          </cell>
          <cell r="Q1582">
            <v>10</v>
          </cell>
          <cell r="R1582">
            <v>18</v>
          </cell>
          <cell r="S1582">
            <v>12</v>
          </cell>
          <cell r="T1582">
            <v>10.5</v>
          </cell>
          <cell r="U1582" t="str">
            <v>1.312500</v>
          </cell>
          <cell r="V1582">
            <v>51</v>
          </cell>
          <cell r="W1582" t="str">
            <v>819102021352</v>
          </cell>
        </row>
        <row r="1583">
          <cell r="B1583">
            <v>4775050</v>
          </cell>
          <cell r="C1583" t="str">
            <v>EAGLE COLOR 30 8.5" X 11" Ivory Colored Copy Paper (10 reams/case)</v>
          </cell>
          <cell r="D1583" t="str">
            <v>NEW ITEMS</v>
          </cell>
          <cell r="E1583" t="str">
            <v>USA</v>
          </cell>
          <cell r="F1583">
            <v>0</v>
          </cell>
          <cell r="G1583" t="str">
            <v>=HYPERLINK("http://www.bangkit.com/images/","CLICK HERE")</v>
          </cell>
          <cell r="H1583">
            <v>13.5</v>
          </cell>
          <cell r="I1583">
            <v>13.5</v>
          </cell>
          <cell r="J1583">
            <v>11</v>
          </cell>
          <cell r="K1583">
            <v>9.9</v>
          </cell>
          <cell r="L1583">
            <v>11</v>
          </cell>
          <cell r="M1583">
            <v>8.9</v>
          </cell>
          <cell r="N1583">
            <v>7.9</v>
          </cell>
          <cell r="O1583" t="str">
            <v>CS-10-1</v>
          </cell>
          <cell r="P1583">
            <v>40</v>
          </cell>
          <cell r="Q1583">
            <v>10</v>
          </cell>
          <cell r="R1583">
            <v>18</v>
          </cell>
          <cell r="S1583">
            <v>11.5</v>
          </cell>
          <cell r="T1583">
            <v>10.5</v>
          </cell>
          <cell r="U1583" t="str">
            <v>1.257810</v>
          </cell>
          <cell r="V1583">
            <v>52.54</v>
          </cell>
          <cell r="W1583" t="str">
            <v>819102021376</v>
          </cell>
        </row>
        <row r="1584">
          <cell r="B1584">
            <v>4778050</v>
          </cell>
          <cell r="C1584" t="str">
            <v>EAGLE COLOR 30 8.5" X 11" Salmon Colored Copy Paper (10 reams/case)</v>
          </cell>
          <cell r="D1584" t="str">
            <v>NEW ITEMS</v>
          </cell>
          <cell r="E1584" t="str">
            <v>USA</v>
          </cell>
          <cell r="F1584">
            <v>0</v>
          </cell>
          <cell r="G1584" t="str">
            <v>=HYPERLINK("http://www.bangkit.com/images/","CLICK HERE")</v>
          </cell>
          <cell r="H1584">
            <v>13.5</v>
          </cell>
          <cell r="I1584">
            <v>13.5</v>
          </cell>
          <cell r="J1584">
            <v>11</v>
          </cell>
          <cell r="K1584">
            <v>9.9</v>
          </cell>
          <cell r="L1584">
            <v>11</v>
          </cell>
          <cell r="M1584">
            <v>8.9</v>
          </cell>
          <cell r="N1584">
            <v>7.9</v>
          </cell>
          <cell r="O1584" t="str">
            <v>CS-10-1</v>
          </cell>
          <cell r="P1584">
            <v>40</v>
          </cell>
          <cell r="Q1584">
            <v>10</v>
          </cell>
          <cell r="R1584">
            <v>18</v>
          </cell>
          <cell r="S1584">
            <v>11.5</v>
          </cell>
          <cell r="T1584">
            <v>10.5</v>
          </cell>
          <cell r="U1584" t="str">
            <v>1.257810</v>
          </cell>
          <cell r="V1584">
            <v>52.54</v>
          </cell>
          <cell r="W1584" t="str">
            <v>819102021437</v>
          </cell>
        </row>
        <row r="1585">
          <cell r="B1585">
            <v>4782050</v>
          </cell>
          <cell r="C1585" t="str">
            <v>EAGLE COLOR 30 8.5" X 11" Turquoise Colored Copy Paper (10 reams/case)</v>
          </cell>
          <cell r="D1585" t="str">
            <v>NEW ITEMS</v>
          </cell>
          <cell r="E1585" t="str">
            <v>USA</v>
          </cell>
          <cell r="F1585">
            <v>0</v>
          </cell>
          <cell r="G1585" t="str">
            <v>=HYPERLINK("http://www.bangkit.com/images/","CLICK HERE")</v>
          </cell>
          <cell r="H1585">
            <v>13.5</v>
          </cell>
          <cell r="I1585">
            <v>13.5</v>
          </cell>
          <cell r="J1585">
            <v>11</v>
          </cell>
          <cell r="K1585">
            <v>9.9</v>
          </cell>
          <cell r="L1585">
            <v>11</v>
          </cell>
          <cell r="M1585">
            <v>8.9</v>
          </cell>
          <cell r="N1585">
            <v>7.9</v>
          </cell>
          <cell r="O1585" t="str">
            <v>CS-10-1</v>
          </cell>
          <cell r="P1585">
            <v>40</v>
          </cell>
          <cell r="Q1585">
            <v>10</v>
          </cell>
          <cell r="R1585">
            <v>18</v>
          </cell>
          <cell r="S1585">
            <v>11.5</v>
          </cell>
          <cell r="T1585">
            <v>10.5</v>
          </cell>
          <cell r="U1585" t="str">
            <v>1.257810</v>
          </cell>
          <cell r="V1585">
            <v>52.54</v>
          </cell>
          <cell r="W1585" t="str">
            <v>819102021512</v>
          </cell>
        </row>
        <row r="1586">
          <cell r="B1586">
            <v>48503</v>
          </cell>
          <cell r="D1586" t="str">
            <v>DISCONTINUE</v>
          </cell>
          <cell r="E1586" t="str">
            <v>USA</v>
          </cell>
          <cell r="F1586">
            <v>0</v>
          </cell>
          <cell r="G1586" t="str">
            <v>=HYPERLINK("http://www.bangkit.com/images/48503.jpg","CLICK HERE")</v>
          </cell>
          <cell r="H1586">
            <v>4.95</v>
          </cell>
          <cell r="I1586">
            <v>4.49</v>
          </cell>
          <cell r="J1586">
            <v>1.2</v>
          </cell>
          <cell r="K1586">
            <v>0.89</v>
          </cell>
          <cell r="L1586">
            <v>0.75</v>
          </cell>
          <cell r="M1586">
            <v>0.59</v>
          </cell>
          <cell r="N1586">
            <v>0.49</v>
          </cell>
          <cell r="O1586" t="str">
            <v>CS-48-1</v>
          </cell>
          <cell r="P1586">
            <v>100</v>
          </cell>
          <cell r="Q1586">
            <v>48</v>
          </cell>
          <cell r="R1586">
            <v>15.9</v>
          </cell>
          <cell r="S1586">
            <v>11.3</v>
          </cell>
          <cell r="T1586">
            <v>5.2</v>
          </cell>
          <cell r="U1586" t="str">
            <v>0.540670</v>
          </cell>
          <cell r="V1586">
            <v>13.7</v>
          </cell>
          <cell r="W1586" t="str">
            <v>20088908485031</v>
          </cell>
        </row>
        <row r="1587">
          <cell r="B1587">
            <v>4881436</v>
          </cell>
          <cell r="C1587" t="str">
            <v>MINNIE Coloring Book</v>
          </cell>
          <cell r="D1587" t="str">
            <v>BOOKS - ACTIVITY</v>
          </cell>
          <cell r="E1587" t="str">
            <v>USA</v>
          </cell>
          <cell r="F1587">
            <v>3293</v>
          </cell>
          <cell r="G1587" t="str">
            <v>=HYPERLINK("http://www.bangkit.com/images/4881436.jpg","CLICK HERE")</v>
          </cell>
          <cell r="H1587">
            <v>4.99</v>
          </cell>
          <cell r="I1587">
            <v>4.49</v>
          </cell>
          <cell r="J1587">
            <v>1.7</v>
          </cell>
          <cell r="K1587">
            <v>1.3</v>
          </cell>
          <cell r="L1587">
            <v>0.95</v>
          </cell>
          <cell r="M1587">
            <v>0.79</v>
          </cell>
          <cell r="N1587">
            <v>0.69</v>
          </cell>
          <cell r="O1587" t="str">
            <v>CS-36-1</v>
          </cell>
          <cell r="P1587">
            <v>99</v>
          </cell>
          <cell r="Q1587">
            <v>36</v>
          </cell>
          <cell r="R1587">
            <v>15.75</v>
          </cell>
          <cell r="S1587">
            <v>11.25</v>
          </cell>
          <cell r="T1587">
            <v>5</v>
          </cell>
          <cell r="U1587" t="str">
            <v>0.512700</v>
          </cell>
          <cell r="V1587">
            <v>10.7</v>
          </cell>
          <cell r="W1587" t="str">
            <v>20805219488144</v>
          </cell>
        </row>
        <row r="1588">
          <cell r="B1588">
            <v>4881536</v>
          </cell>
          <cell r="C1588" t="str">
            <v>FROZEN 2 Coloring Book</v>
          </cell>
          <cell r="D1588" t="str">
            <v>BOOKS - ACTIVITY</v>
          </cell>
          <cell r="E1588" t="str">
            <v>USA</v>
          </cell>
          <cell r="F1588">
            <v>2642</v>
          </cell>
          <cell r="G1588" t="str">
            <v>=HYPERLINK("http://www.bangkit.com/images/4881536.jpg","CLICK HERE")</v>
          </cell>
          <cell r="H1588">
            <v>4.99</v>
          </cell>
          <cell r="I1588">
            <v>4.49</v>
          </cell>
          <cell r="J1588">
            <v>1.7</v>
          </cell>
          <cell r="K1588">
            <v>1.3</v>
          </cell>
          <cell r="L1588">
            <v>0.95</v>
          </cell>
          <cell r="M1588">
            <v>0.79</v>
          </cell>
          <cell r="N1588">
            <v>0.69</v>
          </cell>
          <cell r="O1588" t="str">
            <v>CS-36-1</v>
          </cell>
          <cell r="P1588">
            <v>99</v>
          </cell>
          <cell r="Q1588">
            <v>36</v>
          </cell>
          <cell r="R1588">
            <v>16</v>
          </cell>
          <cell r="S1588">
            <v>11.25</v>
          </cell>
          <cell r="T1588">
            <v>4.25</v>
          </cell>
          <cell r="U1588" t="str">
            <v>0.442710</v>
          </cell>
          <cell r="V1588">
            <v>10.64</v>
          </cell>
          <cell r="W1588" t="str">
            <v>20805219488151</v>
          </cell>
        </row>
        <row r="1589">
          <cell r="B1589">
            <v>48924</v>
          </cell>
          <cell r="D1589" t="str">
            <v>DISCONTINUE</v>
          </cell>
          <cell r="E1589" t="str">
            <v>USA</v>
          </cell>
          <cell r="F1589">
            <v>0</v>
          </cell>
          <cell r="G1589" t="str">
            <v>=HYPERLINK("http://www.bangkit.com/images/48924.jpg","CLICK HERE")</v>
          </cell>
          <cell r="H1589">
            <v>4.99</v>
          </cell>
          <cell r="I1589">
            <v>3.99</v>
          </cell>
          <cell r="J1589">
            <v>1.45</v>
          </cell>
          <cell r="K1589">
            <v>1.1000000000000001</v>
          </cell>
          <cell r="L1589">
            <v>0.85</v>
          </cell>
          <cell r="M1589">
            <v>0.69</v>
          </cell>
          <cell r="N1589">
            <v>0.69</v>
          </cell>
          <cell r="O1589" t="str">
            <v>CS-48-1</v>
          </cell>
          <cell r="P1589">
            <v>100</v>
          </cell>
          <cell r="Q1589">
            <v>48</v>
          </cell>
          <cell r="R1589">
            <v>17</v>
          </cell>
          <cell r="S1589">
            <v>11</v>
          </cell>
          <cell r="T1589">
            <v>6</v>
          </cell>
          <cell r="U1589" t="str">
            <v>0.649310</v>
          </cell>
          <cell r="V1589">
            <v>13.86</v>
          </cell>
          <cell r="W1589" t="str">
            <v>20088908489244</v>
          </cell>
        </row>
        <row r="1590">
          <cell r="B1590">
            <v>48925</v>
          </cell>
          <cell r="D1590" t="str">
            <v>DISCONTINUE</v>
          </cell>
          <cell r="E1590" t="str">
            <v>USA</v>
          </cell>
          <cell r="F1590">
            <v>0</v>
          </cell>
          <cell r="G1590" t="str">
            <v>=HYPERLINK("http://www.bangkit.com/images/48925.jpg","CLICK HERE")</v>
          </cell>
          <cell r="H1590">
            <v>4.99</v>
          </cell>
          <cell r="I1590">
            <v>3.99</v>
          </cell>
          <cell r="J1590">
            <v>1.45</v>
          </cell>
          <cell r="K1590">
            <v>1.1000000000000001</v>
          </cell>
          <cell r="L1590">
            <v>0.85</v>
          </cell>
          <cell r="M1590">
            <v>0.69</v>
          </cell>
          <cell r="N1590">
            <v>0.59</v>
          </cell>
          <cell r="O1590" t="str">
            <v>CS-48-1</v>
          </cell>
          <cell r="P1590">
            <v>100</v>
          </cell>
          <cell r="Q1590">
            <v>48</v>
          </cell>
          <cell r="R1590">
            <v>17</v>
          </cell>
          <cell r="S1590">
            <v>11</v>
          </cell>
          <cell r="T1590">
            <v>6</v>
          </cell>
          <cell r="U1590" t="str">
            <v>0.649310</v>
          </cell>
          <cell r="V1590">
            <v>14.66</v>
          </cell>
          <cell r="W1590" t="str">
            <v>20030099489251</v>
          </cell>
        </row>
        <row r="1591">
          <cell r="B1591">
            <v>49099</v>
          </cell>
          <cell r="D1591" t="str">
            <v>DISCONTINUE</v>
          </cell>
          <cell r="E1591" t="str">
            <v>CHINA</v>
          </cell>
          <cell r="F1591">
            <v>0</v>
          </cell>
          <cell r="G1591" t="str">
            <v>=HYPERLINK("http://www.bangkit.com/images/","CLICK HERE")</v>
          </cell>
          <cell r="H1591">
            <v>21.99</v>
          </cell>
          <cell r="I1591">
            <v>21.99</v>
          </cell>
          <cell r="J1591">
            <v>14.3</v>
          </cell>
          <cell r="K1591">
            <v>11</v>
          </cell>
          <cell r="L1591">
            <v>9</v>
          </cell>
          <cell r="M1591">
            <v>3</v>
          </cell>
          <cell r="N1591">
            <v>2.9</v>
          </cell>
          <cell r="O1591" t="str">
            <v>CS-40-1</v>
          </cell>
          <cell r="P1591">
            <v>49</v>
          </cell>
          <cell r="Q1591">
            <v>40</v>
          </cell>
          <cell r="R1591">
            <v>20.47</v>
          </cell>
          <cell r="S1591">
            <v>12.6</v>
          </cell>
          <cell r="T1591">
            <v>11.82</v>
          </cell>
          <cell r="U1591" t="str">
            <v>1.764260</v>
          </cell>
          <cell r="V1591">
            <v>14.33</v>
          </cell>
          <cell r="W1591" t="str">
            <v>6972012196870</v>
          </cell>
        </row>
        <row r="1592">
          <cell r="B1592">
            <v>49175</v>
          </cell>
          <cell r="C1592" t="str">
            <v>PEPPA PIG Coloring Book</v>
          </cell>
          <cell r="D1592" t="str">
            <v>BOOKS - ACTIVITY</v>
          </cell>
          <cell r="E1592" t="str">
            <v>USA</v>
          </cell>
          <cell r="F1592">
            <v>4547</v>
          </cell>
          <cell r="G1592" t="str">
            <v>=HYPERLINK("http://www.bangkit.com/images/49175.jpg","CLICK HERE")</v>
          </cell>
          <cell r="H1592">
            <v>4.99</v>
          </cell>
          <cell r="I1592">
            <v>4.49</v>
          </cell>
          <cell r="J1592">
            <v>1.7</v>
          </cell>
          <cell r="K1592">
            <v>1.3</v>
          </cell>
          <cell r="L1592">
            <v>0.95</v>
          </cell>
          <cell r="M1592">
            <v>0.79</v>
          </cell>
          <cell r="N1592">
            <v>0.69</v>
          </cell>
          <cell r="O1592" t="str">
            <v>CS-36-1</v>
          </cell>
          <cell r="P1592">
            <v>100</v>
          </cell>
          <cell r="Q1592">
            <v>36</v>
          </cell>
          <cell r="R1592">
            <v>16.25</v>
          </cell>
          <cell r="S1592">
            <v>11.5</v>
          </cell>
          <cell r="T1592">
            <v>4.25</v>
          </cell>
          <cell r="U1592" t="str">
            <v>0.459620</v>
          </cell>
          <cell r="V1592">
            <v>10.58</v>
          </cell>
          <cell r="W1592" t="str">
            <v>20805219491755</v>
          </cell>
        </row>
        <row r="1593">
          <cell r="B1593">
            <v>4917636</v>
          </cell>
          <cell r="D1593" t="str">
            <v>DISCONTINUE</v>
          </cell>
          <cell r="E1593" t="str">
            <v>USA</v>
          </cell>
          <cell r="F1593">
            <v>0</v>
          </cell>
          <cell r="G1593" t="str">
            <v>=HYPERLINK("http://www.bangkit.com/images/4917636.jpg","CLICK HERE")</v>
          </cell>
          <cell r="H1593">
            <v>4.99</v>
          </cell>
          <cell r="I1593">
            <v>4.49</v>
          </cell>
          <cell r="J1593">
            <v>1.6</v>
          </cell>
          <cell r="K1593">
            <v>1.2</v>
          </cell>
          <cell r="L1593">
            <v>0.95</v>
          </cell>
          <cell r="M1593">
            <v>0.79</v>
          </cell>
          <cell r="N1593">
            <v>0.69</v>
          </cell>
          <cell r="O1593" t="str">
            <v>CS-36-1</v>
          </cell>
          <cell r="P1593">
            <v>100</v>
          </cell>
          <cell r="Q1593">
            <v>36</v>
          </cell>
          <cell r="R1593">
            <v>16</v>
          </cell>
          <cell r="S1593">
            <v>11.25</v>
          </cell>
          <cell r="T1593">
            <v>4.25</v>
          </cell>
          <cell r="U1593" t="str">
            <v>0.442710</v>
          </cell>
          <cell r="V1593">
            <v>10.44</v>
          </cell>
          <cell r="W1593" t="str">
            <v>20805219491762</v>
          </cell>
        </row>
        <row r="1594">
          <cell r="B1594">
            <v>49427</v>
          </cell>
          <cell r="C1594" t="str">
            <v>STITCH Coloring Book</v>
          </cell>
          <cell r="D1594" t="str">
            <v>BOOKS - ACTIVITY</v>
          </cell>
          <cell r="E1594" t="str">
            <v>USA</v>
          </cell>
          <cell r="F1594">
            <v>12</v>
          </cell>
          <cell r="G1594" t="str">
            <v>=HYPERLINK("http://www.bangkit.com/images/49427.jpg","CLICK HERE")</v>
          </cell>
          <cell r="H1594">
            <v>4.99</v>
          </cell>
          <cell r="I1594">
            <v>4.49</v>
          </cell>
          <cell r="J1594">
            <v>1.7</v>
          </cell>
          <cell r="K1594">
            <v>1.3</v>
          </cell>
          <cell r="L1594">
            <v>0.95</v>
          </cell>
          <cell r="M1594">
            <v>0.79</v>
          </cell>
          <cell r="N1594">
            <v>0.69</v>
          </cell>
          <cell r="O1594" t="str">
            <v>CS-36-1</v>
          </cell>
          <cell r="P1594">
            <v>99</v>
          </cell>
          <cell r="Q1594">
            <v>36</v>
          </cell>
          <cell r="R1594">
            <v>16</v>
          </cell>
          <cell r="S1594">
            <v>11</v>
          </cell>
          <cell r="T1594">
            <v>4.25</v>
          </cell>
          <cell r="U1594" t="str">
            <v>0.432870</v>
          </cell>
          <cell r="V1594">
            <v>10.4</v>
          </cell>
          <cell r="W1594" t="str">
            <v>20805219494275</v>
          </cell>
        </row>
        <row r="1595">
          <cell r="B1595">
            <v>49923</v>
          </cell>
          <cell r="C1595" t="str">
            <v>MY LITTLE PONY Coloring Book</v>
          </cell>
          <cell r="D1595" t="str">
            <v>BOOKS - ACTIVITY</v>
          </cell>
          <cell r="E1595" t="str">
            <v>USA</v>
          </cell>
          <cell r="F1595">
            <v>2909</v>
          </cell>
          <cell r="G1595" t="str">
            <v>=HYPERLINK("http://www.bangkit.com/images/49923.jpg","CLICK HERE")</v>
          </cell>
          <cell r="H1595">
            <v>4.99</v>
          </cell>
          <cell r="I1595">
            <v>4.49</v>
          </cell>
          <cell r="J1595">
            <v>1.7</v>
          </cell>
          <cell r="K1595">
            <v>1.3</v>
          </cell>
          <cell r="L1595">
            <v>0.95</v>
          </cell>
          <cell r="M1595">
            <v>0.79</v>
          </cell>
          <cell r="N1595">
            <v>0.69</v>
          </cell>
          <cell r="O1595" t="str">
            <v>CS-36-1</v>
          </cell>
          <cell r="P1595">
            <v>100</v>
          </cell>
          <cell r="Q1595">
            <v>36</v>
          </cell>
          <cell r="R1595">
            <v>16</v>
          </cell>
          <cell r="S1595">
            <v>11.25</v>
          </cell>
          <cell r="T1595">
            <v>4.25</v>
          </cell>
          <cell r="U1595" t="str">
            <v>0.442710</v>
          </cell>
          <cell r="V1595">
            <v>10.88</v>
          </cell>
          <cell r="W1595" t="str">
            <v>20805219499232</v>
          </cell>
        </row>
        <row r="1596">
          <cell r="B1596">
            <v>5000</v>
          </cell>
          <cell r="C1596" t="str">
            <v>TYPE ITEM #8280</v>
          </cell>
          <cell r="D1596" t="str">
            <v>DISCONTINUE</v>
          </cell>
          <cell r="E1596" t="str">
            <v>CHINA</v>
          </cell>
          <cell r="F1596">
            <v>0</v>
          </cell>
          <cell r="G1596" t="str">
            <v>=HYPERLINK("http://www.bangkit.com/images/5000.jpg","CLICK HERE")</v>
          </cell>
          <cell r="H1596">
            <v>2.99</v>
          </cell>
          <cell r="I1596">
            <v>2.69</v>
          </cell>
          <cell r="J1596">
            <v>1.45</v>
          </cell>
          <cell r="K1596">
            <v>1.1000000000000001</v>
          </cell>
          <cell r="L1596">
            <v>0.85</v>
          </cell>
          <cell r="M1596">
            <v>0.69</v>
          </cell>
          <cell r="N1596">
            <v>0.59</v>
          </cell>
          <cell r="O1596" t="str">
            <v>CS-36-1</v>
          </cell>
          <cell r="P1596">
            <v>45</v>
          </cell>
          <cell r="Q1596">
            <v>36</v>
          </cell>
          <cell r="R1596">
            <v>14.5</v>
          </cell>
          <cell r="S1596">
            <v>12.75</v>
          </cell>
          <cell r="T1596">
            <v>15.5</v>
          </cell>
          <cell r="U1596" t="str">
            <v>1.658310</v>
          </cell>
          <cell r="V1596">
            <v>3.32</v>
          </cell>
          <cell r="W1596" t="str">
            <v>20764608050006</v>
          </cell>
        </row>
        <row r="1597">
          <cell r="B1597">
            <v>5005</v>
          </cell>
          <cell r="C1597" t="str">
            <v>BAZIC 50 Ct. 9" X 12" Doodle Pad</v>
          </cell>
          <cell r="D1597" t="str">
            <v>ARTS &amp; CRAFTS PAPER</v>
          </cell>
          <cell r="E1597" t="str">
            <v>INDIA</v>
          </cell>
          <cell r="F1597">
            <v>29554</v>
          </cell>
          <cell r="G1597" t="str">
            <v>=HYPERLINK("http://www.bangkit.com/images/5005.jpg","CLICK HERE")</v>
          </cell>
          <cell r="H1597">
            <v>2.99</v>
          </cell>
          <cell r="I1597">
            <v>2.69</v>
          </cell>
          <cell r="J1597">
            <v>1.7</v>
          </cell>
          <cell r="K1597">
            <v>1.3</v>
          </cell>
          <cell r="L1597">
            <v>0.85</v>
          </cell>
          <cell r="M1597">
            <v>0.69</v>
          </cell>
          <cell r="N1597">
            <v>0.59</v>
          </cell>
          <cell r="O1597" t="str">
            <v>CS-48-1</v>
          </cell>
          <cell r="P1597">
            <v>75</v>
          </cell>
          <cell r="Q1597">
            <v>48</v>
          </cell>
          <cell r="R1597">
            <v>12.5</v>
          </cell>
          <cell r="S1597">
            <v>9.5</v>
          </cell>
          <cell r="T1597">
            <v>9.5</v>
          </cell>
          <cell r="U1597" t="str">
            <v>0.652850</v>
          </cell>
          <cell r="V1597">
            <v>22.72</v>
          </cell>
          <cell r="W1597" t="str">
            <v>20764608050051</v>
          </cell>
        </row>
        <row r="1598">
          <cell r="B1598">
            <v>5010</v>
          </cell>
          <cell r="C1598" t="str">
            <v>Assorted Coin Wrappers (36/Pack)</v>
          </cell>
          <cell r="D1598" t="str">
            <v>COIN WRAPPERS</v>
          </cell>
          <cell r="E1598" t="str">
            <v>USA</v>
          </cell>
          <cell r="F1598">
            <v>19047</v>
          </cell>
          <cell r="G1598" t="str">
            <v>=HYPERLINK("http://www.bangkit.com/images/5010.jpg","CLICK HERE")</v>
          </cell>
          <cell r="H1598">
            <v>2.99</v>
          </cell>
          <cell r="I1598">
            <v>2.69</v>
          </cell>
          <cell r="J1598">
            <v>1.95</v>
          </cell>
          <cell r="K1598">
            <v>1.5</v>
          </cell>
          <cell r="L1598">
            <v>1.3</v>
          </cell>
          <cell r="M1598">
            <v>1</v>
          </cell>
          <cell r="N1598">
            <v>0.8</v>
          </cell>
          <cell r="O1598" t="str">
            <v>CS-50-1</v>
          </cell>
          <cell r="P1598">
            <v>24</v>
          </cell>
          <cell r="Q1598">
            <v>50</v>
          </cell>
          <cell r="R1598">
            <v>24</v>
          </cell>
          <cell r="S1598">
            <v>18</v>
          </cell>
          <cell r="T1598">
            <v>16</v>
          </cell>
          <cell r="U1598" t="str">
            <v>4.000000</v>
          </cell>
          <cell r="V1598">
            <v>8.3000000000000007</v>
          </cell>
          <cell r="W1598" t="str">
            <v>20764608050105</v>
          </cell>
        </row>
        <row r="1599">
          <cell r="B1599">
            <v>5011</v>
          </cell>
          <cell r="C1599" t="str">
            <v>Penny Coin Wrappers (36/Pack)</v>
          </cell>
          <cell r="D1599" t="str">
            <v>COIN WRAPPERS</v>
          </cell>
          <cell r="E1599" t="str">
            <v>USA</v>
          </cell>
          <cell r="F1599">
            <v>20578</v>
          </cell>
          <cell r="G1599" t="str">
            <v>=HYPERLINK("http://www.bangkit.com/images/5011.jpg","CLICK HERE")</v>
          </cell>
          <cell r="H1599">
            <v>2.99</v>
          </cell>
          <cell r="I1599">
            <v>2.69</v>
          </cell>
          <cell r="J1599">
            <v>1.95</v>
          </cell>
          <cell r="K1599">
            <v>1.5</v>
          </cell>
          <cell r="L1599">
            <v>1.3</v>
          </cell>
          <cell r="M1599">
            <v>1</v>
          </cell>
          <cell r="N1599">
            <v>0.8</v>
          </cell>
          <cell r="O1599" t="str">
            <v>CS-50-1</v>
          </cell>
          <cell r="P1599">
            <v>24</v>
          </cell>
          <cell r="Q1599">
            <v>50</v>
          </cell>
          <cell r="R1599">
            <v>23.5</v>
          </cell>
          <cell r="S1599">
            <v>18</v>
          </cell>
          <cell r="T1599">
            <v>16</v>
          </cell>
          <cell r="U1599" t="str">
            <v>3.916670</v>
          </cell>
          <cell r="V1599">
            <v>8.6199999999999992</v>
          </cell>
          <cell r="W1599" t="str">
            <v>20764608050112</v>
          </cell>
        </row>
        <row r="1600">
          <cell r="B1600">
            <v>5012</v>
          </cell>
          <cell r="C1600" t="str">
            <v>BAZIC Nickel Coin Wrappers (36/Pack)</v>
          </cell>
          <cell r="D1600" t="str">
            <v>COIN WRAPPERS</v>
          </cell>
          <cell r="E1600" t="str">
            <v>USA</v>
          </cell>
          <cell r="F1600">
            <v>4517</v>
          </cell>
          <cell r="G1600" t="str">
            <v>=HYPERLINK("http://www.bangkit.com/images/5012.jpg","CLICK HERE")</v>
          </cell>
          <cell r="H1600">
            <v>2.99</v>
          </cell>
          <cell r="I1600">
            <v>2.69</v>
          </cell>
          <cell r="J1600">
            <v>1.95</v>
          </cell>
          <cell r="K1600">
            <v>1.5</v>
          </cell>
          <cell r="L1600">
            <v>1.3</v>
          </cell>
          <cell r="M1600">
            <v>1</v>
          </cell>
          <cell r="N1600">
            <v>0.8</v>
          </cell>
          <cell r="O1600" t="str">
            <v>CS-50-1</v>
          </cell>
          <cell r="P1600">
            <v>24</v>
          </cell>
          <cell r="Q1600">
            <v>50</v>
          </cell>
          <cell r="R1600">
            <v>24</v>
          </cell>
          <cell r="S1600">
            <v>18</v>
          </cell>
          <cell r="T1600">
            <v>16</v>
          </cell>
          <cell r="U1600" t="str">
            <v>4.000000</v>
          </cell>
          <cell r="V1600">
            <v>8.52</v>
          </cell>
          <cell r="W1600" t="str">
            <v>20764608050129</v>
          </cell>
        </row>
        <row r="1601">
          <cell r="B1601">
            <v>5013</v>
          </cell>
          <cell r="C1601" t="str">
            <v>BAZIC Dime Coin Wrappers (36/Pack)</v>
          </cell>
          <cell r="D1601" t="str">
            <v>COIN WRAPPERS</v>
          </cell>
          <cell r="E1601" t="str">
            <v>USA</v>
          </cell>
          <cell r="F1601">
            <v>14092</v>
          </cell>
          <cell r="G1601" t="str">
            <v>=HYPERLINK("http://www.bangkit.com/images/5013.jpg","CLICK HERE")</v>
          </cell>
          <cell r="H1601">
            <v>2.99</v>
          </cell>
          <cell r="I1601">
            <v>2.69</v>
          </cell>
          <cell r="J1601">
            <v>1.95</v>
          </cell>
          <cell r="K1601">
            <v>1.5</v>
          </cell>
          <cell r="L1601">
            <v>1.3</v>
          </cell>
          <cell r="M1601">
            <v>1</v>
          </cell>
          <cell r="N1601">
            <v>0.8</v>
          </cell>
          <cell r="O1601" t="str">
            <v>CS-50-1</v>
          </cell>
          <cell r="P1601">
            <v>24</v>
          </cell>
          <cell r="Q1601">
            <v>50</v>
          </cell>
          <cell r="R1601">
            <v>23.75</v>
          </cell>
          <cell r="S1601">
            <v>18</v>
          </cell>
          <cell r="T1601">
            <v>16</v>
          </cell>
          <cell r="U1601" t="str">
            <v>3.958330</v>
          </cell>
          <cell r="V1601">
            <v>8.1199999999999992</v>
          </cell>
          <cell r="W1601" t="str">
            <v>20764608050136</v>
          </cell>
        </row>
        <row r="1602">
          <cell r="B1602">
            <v>5014</v>
          </cell>
          <cell r="C1602" t="str">
            <v>Quarter Coin Wrappers (36/Pack)</v>
          </cell>
          <cell r="D1602" t="str">
            <v>COIN WRAPPERS</v>
          </cell>
          <cell r="E1602" t="str">
            <v>USA</v>
          </cell>
          <cell r="F1602">
            <v>11527</v>
          </cell>
          <cell r="G1602" t="str">
            <v>=HYPERLINK("http://www.bangkit.com/images/5014.jpg","CLICK HERE")</v>
          </cell>
          <cell r="H1602">
            <v>2.99</v>
          </cell>
          <cell r="I1602">
            <v>2.69</v>
          </cell>
          <cell r="J1602">
            <v>1.95</v>
          </cell>
          <cell r="K1602">
            <v>1.5</v>
          </cell>
          <cell r="L1602">
            <v>1.3</v>
          </cell>
          <cell r="M1602">
            <v>1</v>
          </cell>
          <cell r="N1602">
            <v>0.8</v>
          </cell>
          <cell r="O1602" t="str">
            <v>CS-45-1</v>
          </cell>
          <cell r="P1602">
            <v>24</v>
          </cell>
          <cell r="Q1602">
            <v>45</v>
          </cell>
          <cell r="R1602">
            <v>24</v>
          </cell>
          <cell r="S1602">
            <v>18.25</v>
          </cell>
          <cell r="T1602">
            <v>16</v>
          </cell>
          <cell r="U1602" t="str">
            <v>4.055550</v>
          </cell>
          <cell r="V1602">
            <v>7.64</v>
          </cell>
          <cell r="W1602" t="str">
            <v>20764608050143</v>
          </cell>
        </row>
        <row r="1603">
          <cell r="B1603">
            <v>5015</v>
          </cell>
          <cell r="C1603" t="str">
            <v>BAZIC 22" X 28" White Poster Board</v>
          </cell>
          <cell r="D1603" t="str">
            <v>PRESENTATION BOARDS</v>
          </cell>
          <cell r="E1603" t="str">
            <v>VIETNAM</v>
          </cell>
          <cell r="F1603">
            <v>46</v>
          </cell>
          <cell r="G1603" t="str">
            <v>=HYPERLINK("http://www.bangkit.com/images/5015.jpg","CLICK HERE")</v>
          </cell>
          <cell r="H1603">
            <v>1.99</v>
          </cell>
          <cell r="I1603">
            <v>1.79</v>
          </cell>
          <cell r="J1603">
            <v>0.75</v>
          </cell>
          <cell r="K1603">
            <v>0.55000000000000004</v>
          </cell>
          <cell r="L1603">
            <v>0.45</v>
          </cell>
          <cell r="M1603">
            <v>0.35</v>
          </cell>
          <cell r="N1603">
            <v>0.25</v>
          </cell>
          <cell r="O1603" t="str">
            <v>CS-100-1</v>
          </cell>
          <cell r="P1603">
            <v>60</v>
          </cell>
          <cell r="Q1603">
            <v>100</v>
          </cell>
          <cell r="R1603">
            <v>28.5</v>
          </cell>
          <cell r="S1603">
            <v>22.25</v>
          </cell>
          <cell r="T1603">
            <v>1.5</v>
          </cell>
          <cell r="U1603" t="str">
            <v>0.550460</v>
          </cell>
          <cell r="V1603">
            <v>23.8</v>
          </cell>
          <cell r="W1603" t="str">
            <v>20764608050150</v>
          </cell>
        </row>
        <row r="1604">
          <cell r="B1604">
            <v>5016</v>
          </cell>
          <cell r="C1604" t="str">
            <v>BAZIC 22" X 28" Red Poster Board</v>
          </cell>
          <cell r="D1604" t="str">
            <v>PRESENTATION BOARDS</v>
          </cell>
          <cell r="E1604" t="str">
            <v>VIETNAM</v>
          </cell>
          <cell r="F1604">
            <v>1516</v>
          </cell>
          <cell r="G1604" t="str">
            <v>=HYPERLINK("http://www.bangkit.com/images/5016.jpg","CLICK HERE")</v>
          </cell>
          <cell r="H1604">
            <v>1.99</v>
          </cell>
          <cell r="I1604">
            <v>1.79</v>
          </cell>
          <cell r="J1604">
            <v>0.8</v>
          </cell>
          <cell r="K1604">
            <v>0.59</v>
          </cell>
          <cell r="L1604">
            <v>0.49</v>
          </cell>
          <cell r="M1604">
            <v>0.39</v>
          </cell>
          <cell r="N1604">
            <v>0.28999999999999998</v>
          </cell>
          <cell r="O1604" t="str">
            <v>CS-25-1</v>
          </cell>
          <cell r="P1604">
            <v>130</v>
          </cell>
          <cell r="Q1604">
            <v>25</v>
          </cell>
          <cell r="R1604">
            <v>28.5</v>
          </cell>
          <cell r="S1604">
            <v>22.5</v>
          </cell>
          <cell r="T1604">
            <v>0.5</v>
          </cell>
          <cell r="U1604" t="str">
            <v>0.185550</v>
          </cell>
          <cell r="V1604">
            <v>4.74</v>
          </cell>
          <cell r="W1604" t="str">
            <v>20764608050167</v>
          </cell>
        </row>
        <row r="1605">
          <cell r="B1605">
            <v>5017</v>
          </cell>
          <cell r="C1605" t="str">
            <v>BAZIC 22" X 28" Green Poster Board</v>
          </cell>
          <cell r="D1605" t="str">
            <v>PRESENTATION BOARDS</v>
          </cell>
          <cell r="E1605" t="str">
            <v>VIETNAM</v>
          </cell>
          <cell r="F1605">
            <v>6535</v>
          </cell>
          <cell r="G1605" t="str">
            <v>=HYPERLINK("http://www.bangkit.com/images/5017.jpg","CLICK HERE")</v>
          </cell>
          <cell r="H1605">
            <v>1.99</v>
          </cell>
          <cell r="I1605">
            <v>1.79</v>
          </cell>
          <cell r="J1605">
            <v>0.8</v>
          </cell>
          <cell r="K1605">
            <v>0.59</v>
          </cell>
          <cell r="L1605">
            <v>0.49</v>
          </cell>
          <cell r="M1605">
            <v>0.39</v>
          </cell>
          <cell r="N1605">
            <v>0.28999999999999998</v>
          </cell>
          <cell r="O1605" t="str">
            <v>CS-25-1</v>
          </cell>
          <cell r="P1605">
            <v>130</v>
          </cell>
          <cell r="Q1605">
            <v>25</v>
          </cell>
          <cell r="R1605">
            <v>28.25</v>
          </cell>
          <cell r="S1605">
            <v>22.5</v>
          </cell>
          <cell r="T1605">
            <v>0.5</v>
          </cell>
          <cell r="U1605" t="str">
            <v>0.183920</v>
          </cell>
          <cell r="V1605">
            <v>4.74</v>
          </cell>
          <cell r="W1605" t="str">
            <v>20764608050174</v>
          </cell>
        </row>
        <row r="1606">
          <cell r="B1606">
            <v>5018</v>
          </cell>
          <cell r="C1606" t="str">
            <v>BAZIC 22" X 28" Yellow Poster Board</v>
          </cell>
          <cell r="D1606" t="str">
            <v>PRESENTATION BOARDS</v>
          </cell>
          <cell r="E1606" t="str">
            <v>VIETNAM</v>
          </cell>
          <cell r="F1606">
            <v>6811</v>
          </cell>
          <cell r="G1606" t="str">
            <v>=HYPERLINK("http://www.bangkit.com/images/5018.jpg","CLICK HERE")</v>
          </cell>
          <cell r="H1606">
            <v>1.99</v>
          </cell>
          <cell r="I1606">
            <v>1.79</v>
          </cell>
          <cell r="J1606">
            <v>0.8</v>
          </cell>
          <cell r="K1606">
            <v>0.59</v>
          </cell>
          <cell r="L1606">
            <v>0.49</v>
          </cell>
          <cell r="M1606">
            <v>0.39</v>
          </cell>
          <cell r="N1606">
            <v>0.28999999999999998</v>
          </cell>
          <cell r="O1606" t="str">
            <v>CS-25-1</v>
          </cell>
          <cell r="P1606">
            <v>130</v>
          </cell>
          <cell r="Q1606">
            <v>25</v>
          </cell>
          <cell r="R1606">
            <v>28.5</v>
          </cell>
          <cell r="S1606">
            <v>22.5</v>
          </cell>
          <cell r="T1606">
            <v>0.5</v>
          </cell>
          <cell r="U1606" t="str">
            <v>0.185550</v>
          </cell>
          <cell r="V1606">
            <v>4.84</v>
          </cell>
          <cell r="W1606" t="str">
            <v>20764608050181</v>
          </cell>
        </row>
        <row r="1607">
          <cell r="B1607">
            <v>5019</v>
          </cell>
          <cell r="C1607" t="str">
            <v>BAZIC 22" X 28" Dark Blue Poster Board</v>
          </cell>
          <cell r="D1607" t="str">
            <v>PRESENTATION BOARDS</v>
          </cell>
          <cell r="E1607" t="str">
            <v>VIETNAM</v>
          </cell>
          <cell r="F1607">
            <v>4</v>
          </cell>
          <cell r="G1607" t="str">
            <v>=HYPERLINK("http://www.bangkit.com/images/5019.jpg","CLICK HERE")</v>
          </cell>
          <cell r="H1607">
            <v>1.99</v>
          </cell>
          <cell r="I1607">
            <v>1.79</v>
          </cell>
          <cell r="J1607">
            <v>0.8</v>
          </cell>
          <cell r="K1607">
            <v>0.59</v>
          </cell>
          <cell r="L1607">
            <v>0.49</v>
          </cell>
          <cell r="M1607">
            <v>0.39</v>
          </cell>
          <cell r="N1607">
            <v>0.28999999999999998</v>
          </cell>
          <cell r="O1607" t="str">
            <v>CS-25-1</v>
          </cell>
          <cell r="P1607">
            <v>130</v>
          </cell>
          <cell r="Q1607">
            <v>25</v>
          </cell>
          <cell r="R1607">
            <v>28.25</v>
          </cell>
          <cell r="S1607">
            <v>22.5</v>
          </cell>
          <cell r="T1607">
            <v>0.5</v>
          </cell>
          <cell r="U1607" t="str">
            <v>0.183920</v>
          </cell>
          <cell r="V1607">
            <v>4.9000000000000004</v>
          </cell>
          <cell r="W1607" t="str">
            <v>20764608050198</v>
          </cell>
        </row>
        <row r="1608">
          <cell r="B1608">
            <v>5020</v>
          </cell>
          <cell r="C1608" t="str">
            <v>BAZIC 22" X 28" Orange Poster Board</v>
          </cell>
          <cell r="D1608" t="str">
            <v>PRESENTATION BOARDS</v>
          </cell>
          <cell r="E1608" t="str">
            <v>VIETNAM</v>
          </cell>
          <cell r="F1608">
            <v>3977</v>
          </cell>
          <cell r="G1608" t="str">
            <v>=HYPERLINK("http://www.bangkit.com/images/5020.jpg","CLICK HERE")</v>
          </cell>
          <cell r="H1608">
            <v>1.99</v>
          </cell>
          <cell r="I1608">
            <v>1.79</v>
          </cell>
          <cell r="J1608">
            <v>0.8</v>
          </cell>
          <cell r="K1608">
            <v>0.59</v>
          </cell>
          <cell r="L1608">
            <v>0.49</v>
          </cell>
          <cell r="M1608">
            <v>0.39</v>
          </cell>
          <cell r="N1608">
            <v>0.28999999999999998</v>
          </cell>
          <cell r="O1608" t="str">
            <v>CS-25-1</v>
          </cell>
          <cell r="P1608">
            <v>130</v>
          </cell>
          <cell r="Q1608">
            <v>25</v>
          </cell>
          <cell r="R1608">
            <v>28.25</v>
          </cell>
          <cell r="S1608">
            <v>22.5</v>
          </cell>
          <cell r="T1608">
            <v>0.5</v>
          </cell>
          <cell r="U1608" t="str">
            <v>0.183920</v>
          </cell>
          <cell r="V1608">
            <v>4.72</v>
          </cell>
          <cell r="W1608" t="str">
            <v>20764608050204</v>
          </cell>
        </row>
        <row r="1609">
          <cell r="B1609">
            <v>5021</v>
          </cell>
          <cell r="C1609" t="str">
            <v>BAZIC 22" X 28" Black Poster Board</v>
          </cell>
          <cell r="D1609" t="str">
            <v>PRESENTATION BOARDS</v>
          </cell>
          <cell r="E1609" t="str">
            <v>VIETNAM</v>
          </cell>
          <cell r="F1609">
            <v>11164</v>
          </cell>
          <cell r="G1609" t="str">
            <v>=HYPERLINK("http://www.bangkit.com/images/5021.jpg","CLICK HERE")</v>
          </cell>
          <cell r="H1609">
            <v>1.99</v>
          </cell>
          <cell r="I1609">
            <v>1.79</v>
          </cell>
          <cell r="J1609">
            <v>0.8</v>
          </cell>
          <cell r="K1609">
            <v>0.59</v>
          </cell>
          <cell r="L1609">
            <v>0.49</v>
          </cell>
          <cell r="M1609">
            <v>0.39</v>
          </cell>
          <cell r="N1609">
            <v>0.28999999999999998</v>
          </cell>
          <cell r="O1609" t="str">
            <v>CS-25-1</v>
          </cell>
          <cell r="P1609">
            <v>130</v>
          </cell>
          <cell r="Q1609">
            <v>25</v>
          </cell>
          <cell r="R1609">
            <v>28.25</v>
          </cell>
          <cell r="S1609">
            <v>22.5</v>
          </cell>
          <cell r="T1609">
            <v>0.5</v>
          </cell>
          <cell r="U1609" t="str">
            <v>0.183920</v>
          </cell>
          <cell r="V1609">
            <v>5</v>
          </cell>
          <cell r="W1609" t="str">
            <v>20764608050211</v>
          </cell>
        </row>
        <row r="1610">
          <cell r="B1610">
            <v>5022</v>
          </cell>
          <cell r="C1610" t="str">
            <v>BAZIC 22" X 28" Magenta Poster Board</v>
          </cell>
          <cell r="D1610" t="str">
            <v>PRESENTATION BOARDS</v>
          </cell>
          <cell r="E1610" t="str">
            <v>VIETNAM</v>
          </cell>
          <cell r="F1610">
            <v>4896</v>
          </cell>
          <cell r="G1610" t="str">
            <v>=HYPERLINK("http://www.bangkit.com/images/5022.jpg","CLICK HERE")</v>
          </cell>
          <cell r="H1610">
            <v>1.99</v>
          </cell>
          <cell r="I1610">
            <v>1.79</v>
          </cell>
          <cell r="J1610">
            <v>0.8</v>
          </cell>
          <cell r="K1610">
            <v>0.59</v>
          </cell>
          <cell r="L1610">
            <v>0.49</v>
          </cell>
          <cell r="M1610">
            <v>0.39</v>
          </cell>
          <cell r="N1610">
            <v>0.28999999999999998</v>
          </cell>
          <cell r="O1610" t="str">
            <v>CS-25-1</v>
          </cell>
          <cell r="P1610">
            <v>130</v>
          </cell>
          <cell r="Q1610">
            <v>25</v>
          </cell>
          <cell r="R1610">
            <v>28.25</v>
          </cell>
          <cell r="S1610">
            <v>22.5</v>
          </cell>
          <cell r="T1610">
            <v>0.5</v>
          </cell>
          <cell r="U1610" t="str">
            <v>0.183920</v>
          </cell>
          <cell r="V1610">
            <v>4.8600000000000003</v>
          </cell>
          <cell r="W1610" t="str">
            <v>20764608050228</v>
          </cell>
        </row>
        <row r="1611">
          <cell r="B1611">
            <v>5023</v>
          </cell>
          <cell r="C1611" t="str">
            <v>BAZIC 22" X 28" Azure Light Blue Poster Board</v>
          </cell>
          <cell r="D1611" t="str">
            <v>PRESENTATION BOARDS</v>
          </cell>
          <cell r="E1611" t="str">
            <v>VIETNAM</v>
          </cell>
          <cell r="F1611">
            <v>4504</v>
          </cell>
          <cell r="G1611" t="str">
            <v>=HYPERLINK("http://www.bangkit.com/images/5023.jpg","CLICK HERE")</v>
          </cell>
          <cell r="H1611">
            <v>1.99</v>
          </cell>
          <cell r="I1611">
            <v>1.79</v>
          </cell>
          <cell r="J1611">
            <v>0.8</v>
          </cell>
          <cell r="K1611">
            <v>0.59</v>
          </cell>
          <cell r="L1611">
            <v>0.49</v>
          </cell>
          <cell r="M1611">
            <v>0.39</v>
          </cell>
          <cell r="N1611">
            <v>0.28999999999999998</v>
          </cell>
          <cell r="O1611" t="str">
            <v>CS-25-1</v>
          </cell>
          <cell r="P1611">
            <v>130</v>
          </cell>
          <cell r="Q1611">
            <v>25</v>
          </cell>
          <cell r="R1611">
            <v>28.25</v>
          </cell>
          <cell r="S1611">
            <v>22.5</v>
          </cell>
          <cell r="T1611">
            <v>0.5</v>
          </cell>
          <cell r="U1611" t="str">
            <v>0.183920</v>
          </cell>
          <cell r="V1611">
            <v>4.72</v>
          </cell>
          <cell r="W1611" t="str">
            <v>20764608050235</v>
          </cell>
        </row>
        <row r="1612">
          <cell r="B1612">
            <v>5024</v>
          </cell>
          <cell r="C1612" t="str">
            <v>BAZIC 22" X 28" Brown Poster Board</v>
          </cell>
          <cell r="D1612" t="str">
            <v>PRESENTATION BOARDS</v>
          </cell>
          <cell r="E1612" t="str">
            <v>VIETNAM</v>
          </cell>
          <cell r="F1612">
            <v>4581</v>
          </cell>
          <cell r="G1612" t="str">
            <v>=HYPERLINK("http://www.bangkit.com/images/5024.jpg","CLICK HERE")</v>
          </cell>
          <cell r="H1612">
            <v>1.99</v>
          </cell>
          <cell r="I1612">
            <v>1.79</v>
          </cell>
          <cell r="J1612">
            <v>0.8</v>
          </cell>
          <cell r="K1612">
            <v>0.59</v>
          </cell>
          <cell r="L1612">
            <v>0.49</v>
          </cell>
          <cell r="M1612">
            <v>0.39</v>
          </cell>
          <cell r="N1612">
            <v>0.28999999999999998</v>
          </cell>
          <cell r="O1612" t="str">
            <v>CS-25-1</v>
          </cell>
          <cell r="P1612">
            <v>130</v>
          </cell>
          <cell r="Q1612">
            <v>25</v>
          </cell>
          <cell r="R1612">
            <v>28.25</v>
          </cell>
          <cell r="S1612">
            <v>22.5</v>
          </cell>
          <cell r="T1612">
            <v>0.5</v>
          </cell>
          <cell r="U1612" t="str">
            <v>0.183920</v>
          </cell>
          <cell r="V1612">
            <v>4.68</v>
          </cell>
          <cell r="W1612" t="str">
            <v>20764608050242</v>
          </cell>
        </row>
        <row r="1613">
          <cell r="B1613">
            <v>5025</v>
          </cell>
          <cell r="C1613" t="str">
            <v>BAZIC 22" X 28" Pink Poster Board</v>
          </cell>
          <cell r="D1613" t="str">
            <v>PRESENTATION BOARDS</v>
          </cell>
          <cell r="E1613" t="str">
            <v>VIETNAM</v>
          </cell>
          <cell r="F1613">
            <v>2031</v>
          </cell>
          <cell r="G1613" t="str">
            <v>=HYPERLINK("http://www.bangkit.com/images/5025.jpg","CLICK HERE")</v>
          </cell>
          <cell r="H1613">
            <v>1.99</v>
          </cell>
          <cell r="I1613">
            <v>1.79</v>
          </cell>
          <cell r="J1613">
            <v>0.8</v>
          </cell>
          <cell r="K1613">
            <v>0.59</v>
          </cell>
          <cell r="L1613">
            <v>0.49</v>
          </cell>
          <cell r="M1613">
            <v>0.39</v>
          </cell>
          <cell r="N1613">
            <v>0.28999999999999998</v>
          </cell>
          <cell r="O1613" t="str">
            <v>CS-25-1</v>
          </cell>
          <cell r="P1613">
            <v>130</v>
          </cell>
          <cell r="Q1613">
            <v>25</v>
          </cell>
          <cell r="R1613">
            <v>28.25</v>
          </cell>
          <cell r="S1613">
            <v>22.5</v>
          </cell>
          <cell r="T1613">
            <v>0.5</v>
          </cell>
          <cell r="U1613" t="str">
            <v>0.183920</v>
          </cell>
          <cell r="V1613">
            <v>4.78</v>
          </cell>
          <cell r="W1613" t="str">
            <v>20764608050259</v>
          </cell>
        </row>
        <row r="1614">
          <cell r="B1614">
            <v>5026</v>
          </cell>
          <cell r="C1614" t="str">
            <v>BAZIC 22" X 28" Purple Poster Board</v>
          </cell>
          <cell r="D1614" t="str">
            <v>PRESENTATION BOARDS</v>
          </cell>
          <cell r="E1614" t="str">
            <v>VIETNAM</v>
          </cell>
          <cell r="F1614">
            <v>1595</v>
          </cell>
          <cell r="G1614" t="str">
            <v>=HYPERLINK("http://www.bangkit.com/images/5026.jpg","CLICK HERE")</v>
          </cell>
          <cell r="H1614">
            <v>1.99</v>
          </cell>
          <cell r="I1614">
            <v>1.79</v>
          </cell>
          <cell r="J1614">
            <v>0.8</v>
          </cell>
          <cell r="K1614">
            <v>0.59</v>
          </cell>
          <cell r="L1614">
            <v>0.49</v>
          </cell>
          <cell r="M1614">
            <v>0.39</v>
          </cell>
          <cell r="N1614">
            <v>0.28999999999999998</v>
          </cell>
          <cell r="O1614" t="str">
            <v>CS-25-1</v>
          </cell>
          <cell r="P1614">
            <v>130</v>
          </cell>
          <cell r="Q1614">
            <v>25</v>
          </cell>
          <cell r="R1614">
            <v>28.5</v>
          </cell>
          <cell r="S1614">
            <v>22.5</v>
          </cell>
          <cell r="T1614">
            <v>0.8</v>
          </cell>
          <cell r="U1614" t="str">
            <v>0.296880</v>
          </cell>
          <cell r="V1614">
            <v>5.68</v>
          </cell>
          <cell r="W1614" t="str">
            <v>20764608050266</v>
          </cell>
        </row>
        <row r="1615">
          <cell r="B1615">
            <v>5027</v>
          </cell>
          <cell r="C1615" t="str">
            <v>BAZIC 11" X 14" Multi Color Fluorescent Poster Board (5/Pack)</v>
          </cell>
          <cell r="D1615" t="str">
            <v>PRESENTATION BOARDS</v>
          </cell>
          <cell r="E1615" t="str">
            <v>VIETNAM</v>
          </cell>
          <cell r="F1615">
            <v>9227</v>
          </cell>
          <cell r="G1615" t="str">
            <v>=HYPERLINK("http://www.bangkit.com/images/5027.jpg","CLICK HERE")</v>
          </cell>
          <cell r="H1615">
            <v>2.99</v>
          </cell>
          <cell r="I1615">
            <v>2.69</v>
          </cell>
          <cell r="J1615">
            <v>1.7</v>
          </cell>
          <cell r="K1615">
            <v>1.3</v>
          </cell>
          <cell r="L1615">
            <v>0.85</v>
          </cell>
          <cell r="M1615">
            <v>0.69</v>
          </cell>
          <cell r="N1615">
            <v>0.59</v>
          </cell>
          <cell r="O1615" t="str">
            <v>CS-48-1</v>
          </cell>
          <cell r="P1615">
            <v>100</v>
          </cell>
          <cell r="Q1615">
            <v>48</v>
          </cell>
          <cell r="R1615">
            <v>14.75</v>
          </cell>
          <cell r="S1615">
            <v>11.5</v>
          </cell>
          <cell r="T1615">
            <v>3.5</v>
          </cell>
          <cell r="U1615" t="str">
            <v>0.343570</v>
          </cell>
          <cell r="V1615">
            <v>11.16</v>
          </cell>
          <cell r="W1615" t="str">
            <v>20764608050273</v>
          </cell>
        </row>
        <row r="1616">
          <cell r="B1616">
            <v>5028</v>
          </cell>
          <cell r="C1616" t="str">
            <v>BAZIC 22" X 28" Fluorescent Red Poster Board</v>
          </cell>
          <cell r="D1616" t="str">
            <v>PRESENTATION BOARDS</v>
          </cell>
          <cell r="E1616" t="str">
            <v>VIETNAM</v>
          </cell>
          <cell r="F1616">
            <v>9383</v>
          </cell>
          <cell r="G1616" t="str">
            <v>=HYPERLINK("http://www.bangkit.com/images/5028.jpg","CLICK HERE")</v>
          </cell>
          <cell r="H1616">
            <v>1.99</v>
          </cell>
          <cell r="I1616">
            <v>1.79</v>
          </cell>
          <cell r="J1616">
            <v>1</v>
          </cell>
          <cell r="K1616">
            <v>0.75</v>
          </cell>
          <cell r="L1616">
            <v>0.59</v>
          </cell>
          <cell r="M1616">
            <v>0.49</v>
          </cell>
          <cell r="N1616">
            <v>0.39</v>
          </cell>
          <cell r="O1616" t="str">
            <v>CS-25-1</v>
          </cell>
          <cell r="P1616">
            <v>130</v>
          </cell>
          <cell r="Q1616">
            <v>25</v>
          </cell>
          <cell r="R1616">
            <v>28.5</v>
          </cell>
          <cell r="S1616">
            <v>22.5</v>
          </cell>
          <cell r="T1616">
            <v>0.5</v>
          </cell>
          <cell r="U1616" t="str">
            <v>0.185550</v>
          </cell>
          <cell r="V1616">
            <v>4.84</v>
          </cell>
          <cell r="W1616" t="str">
            <v>20764608050280</v>
          </cell>
        </row>
        <row r="1617">
          <cell r="B1617">
            <v>5029</v>
          </cell>
          <cell r="C1617" t="str">
            <v>BAZIC  22" X 28" Fluorescent Green Poster Board</v>
          </cell>
          <cell r="D1617" t="str">
            <v>PRESENTATION BOARDS</v>
          </cell>
          <cell r="E1617" t="str">
            <v>VIETNAM</v>
          </cell>
          <cell r="F1617">
            <v>10047</v>
          </cell>
          <cell r="G1617" t="str">
            <v>=HYPERLINK("http://www.bangkit.com/images/5029.jpg","CLICK HERE")</v>
          </cell>
          <cell r="H1617">
            <v>1.99</v>
          </cell>
          <cell r="I1617">
            <v>1.79</v>
          </cell>
          <cell r="J1617">
            <v>1</v>
          </cell>
          <cell r="K1617">
            <v>0.75</v>
          </cell>
          <cell r="L1617">
            <v>0.59</v>
          </cell>
          <cell r="M1617">
            <v>0.49</v>
          </cell>
          <cell r="N1617">
            <v>0.39</v>
          </cell>
          <cell r="O1617" t="str">
            <v>CS-25-1</v>
          </cell>
          <cell r="P1617">
            <v>130</v>
          </cell>
          <cell r="Q1617">
            <v>25</v>
          </cell>
          <cell r="R1617">
            <v>28.5</v>
          </cell>
          <cell r="S1617">
            <v>22.5</v>
          </cell>
          <cell r="T1617">
            <v>0.5</v>
          </cell>
          <cell r="U1617" t="str">
            <v>0.185550</v>
          </cell>
          <cell r="V1617">
            <v>4.9400000000000004</v>
          </cell>
          <cell r="W1617" t="str">
            <v>20764608050297</v>
          </cell>
        </row>
        <row r="1618">
          <cell r="B1618">
            <v>5030</v>
          </cell>
          <cell r="C1618" t="str">
            <v>BAZIC 22" X 28" Fluorescent Yellow Poster Board</v>
          </cell>
          <cell r="D1618" t="str">
            <v>PRESENTATION BOARDS</v>
          </cell>
          <cell r="E1618" t="str">
            <v>VIETNAM</v>
          </cell>
          <cell r="F1618">
            <v>5647</v>
          </cell>
          <cell r="G1618" t="str">
            <v>=HYPERLINK("http://www.bangkit.com/images/5030.jpg","CLICK HERE")</v>
          </cell>
          <cell r="H1618">
            <v>1.99</v>
          </cell>
          <cell r="I1618">
            <v>1.79</v>
          </cell>
          <cell r="J1618">
            <v>1</v>
          </cell>
          <cell r="K1618">
            <v>0.75</v>
          </cell>
          <cell r="L1618">
            <v>0.59</v>
          </cell>
          <cell r="M1618">
            <v>0.49</v>
          </cell>
          <cell r="N1618">
            <v>0.39</v>
          </cell>
          <cell r="O1618" t="str">
            <v>CS-25-1</v>
          </cell>
          <cell r="P1618">
            <v>130</v>
          </cell>
          <cell r="Q1618">
            <v>25</v>
          </cell>
          <cell r="R1618">
            <v>28.25</v>
          </cell>
          <cell r="S1618">
            <v>22.5</v>
          </cell>
          <cell r="T1618">
            <v>0.5</v>
          </cell>
          <cell r="U1618" t="str">
            <v>0.183920</v>
          </cell>
          <cell r="V1618">
            <v>4.7</v>
          </cell>
          <cell r="W1618" t="str">
            <v>20764608050303</v>
          </cell>
        </row>
        <row r="1619">
          <cell r="B1619">
            <v>5031</v>
          </cell>
          <cell r="C1619" t="str">
            <v>BAZIC 22" X 28" Fluorescent Pink Poster Board</v>
          </cell>
          <cell r="D1619" t="str">
            <v>PRESENTATION BOARDS</v>
          </cell>
          <cell r="E1619" t="str">
            <v>VIETNAM</v>
          </cell>
          <cell r="F1619">
            <v>12559</v>
          </cell>
          <cell r="G1619" t="str">
            <v>=HYPERLINK("http://www.bangkit.com/images/5031.jpg","CLICK HERE")</v>
          </cell>
          <cell r="H1619">
            <v>1.99</v>
          </cell>
          <cell r="I1619">
            <v>1.79</v>
          </cell>
          <cell r="J1619">
            <v>1</v>
          </cell>
          <cell r="K1619">
            <v>0.75</v>
          </cell>
          <cell r="L1619">
            <v>0.59</v>
          </cell>
          <cell r="M1619">
            <v>0.49</v>
          </cell>
          <cell r="N1619">
            <v>0.39</v>
          </cell>
          <cell r="O1619" t="str">
            <v>CS-25-1</v>
          </cell>
          <cell r="P1619">
            <v>130</v>
          </cell>
          <cell r="Q1619">
            <v>25</v>
          </cell>
          <cell r="R1619">
            <v>28.25</v>
          </cell>
          <cell r="S1619">
            <v>22.5</v>
          </cell>
          <cell r="T1619">
            <v>0.5</v>
          </cell>
          <cell r="U1619" t="str">
            <v>0.183920</v>
          </cell>
          <cell r="V1619">
            <v>4.78</v>
          </cell>
          <cell r="W1619" t="str">
            <v>20764608050310</v>
          </cell>
        </row>
        <row r="1620">
          <cell r="B1620">
            <v>5032</v>
          </cell>
          <cell r="C1620" t="str">
            <v>BAZIC 22" X 28" Fluorescent Orange Poster Board</v>
          </cell>
          <cell r="D1620" t="str">
            <v>PRESENTATION BOARDS</v>
          </cell>
          <cell r="E1620" t="str">
            <v>VIETNAM</v>
          </cell>
          <cell r="F1620">
            <v>3945</v>
          </cell>
          <cell r="G1620" t="str">
            <v>=HYPERLINK("http://www.bangkit.com/images/5032.jpg","CLICK HERE")</v>
          </cell>
          <cell r="H1620">
            <v>1.99</v>
          </cell>
          <cell r="I1620">
            <v>1.79</v>
          </cell>
          <cell r="J1620">
            <v>1</v>
          </cell>
          <cell r="K1620">
            <v>0.75</v>
          </cell>
          <cell r="L1620">
            <v>0.59</v>
          </cell>
          <cell r="M1620">
            <v>0.49</v>
          </cell>
          <cell r="N1620">
            <v>0.39</v>
          </cell>
          <cell r="O1620" t="str">
            <v>CS-25-1</v>
          </cell>
          <cell r="P1620">
            <v>130</v>
          </cell>
          <cell r="Q1620">
            <v>25</v>
          </cell>
          <cell r="R1620">
            <v>28.5</v>
          </cell>
          <cell r="S1620">
            <v>22.5</v>
          </cell>
          <cell r="T1620">
            <v>0.5</v>
          </cell>
          <cell r="U1620" t="str">
            <v>0.185550</v>
          </cell>
          <cell r="V1620">
            <v>4.74</v>
          </cell>
          <cell r="W1620" t="str">
            <v>20764608050327</v>
          </cell>
        </row>
        <row r="1621">
          <cell r="B1621">
            <v>5033</v>
          </cell>
          <cell r="C1621" t="str">
            <v>BAZIC 36" X 48" White Tri-Fold Corrugated Presentation Board</v>
          </cell>
          <cell r="D1621" t="str">
            <v>PRESENTATION BOARDS</v>
          </cell>
          <cell r="E1621" t="str">
            <v>CHINA</v>
          </cell>
          <cell r="F1621">
            <v>12217</v>
          </cell>
          <cell r="G1621" t="str">
            <v>=HYPERLINK("http://www.bangkit.com/images/5033.jpg","CLICK HERE")</v>
          </cell>
          <cell r="H1621">
            <v>8.99</v>
          </cell>
          <cell r="I1621">
            <v>8.09</v>
          </cell>
          <cell r="J1621">
            <v>5.6</v>
          </cell>
          <cell r="K1621">
            <v>4.3</v>
          </cell>
          <cell r="L1621">
            <v>3.3</v>
          </cell>
          <cell r="M1621">
            <v>2.7</v>
          </cell>
          <cell r="N1621">
            <v>2.2999999999999998</v>
          </cell>
          <cell r="O1621" t="str">
            <v>CS-24-1</v>
          </cell>
          <cell r="P1621">
            <v>16</v>
          </cell>
          <cell r="Q1621">
            <v>24</v>
          </cell>
          <cell r="R1621">
            <v>24.25</v>
          </cell>
          <cell r="S1621">
            <v>9</v>
          </cell>
          <cell r="T1621">
            <v>36.5</v>
          </cell>
          <cell r="U1621" t="str">
            <v>4.610030</v>
          </cell>
          <cell r="V1621">
            <v>31.78</v>
          </cell>
          <cell r="W1621" t="str">
            <v>20764608050334</v>
          </cell>
        </row>
        <row r="1622">
          <cell r="B1622">
            <v>5034</v>
          </cell>
          <cell r="C1622" t="str">
            <v>BAZIC 36" X 48" Black Tri-Fold Corrugated Presentation Board</v>
          </cell>
          <cell r="D1622" t="str">
            <v>PRESENTATION BOARDS</v>
          </cell>
          <cell r="E1622" t="str">
            <v>CHINA</v>
          </cell>
          <cell r="F1622">
            <v>19280</v>
          </cell>
          <cell r="G1622" t="str">
            <v>=HYPERLINK("http://www.bangkit.com/images/5034.jpg","CLICK HERE")</v>
          </cell>
          <cell r="H1622">
            <v>8.99</v>
          </cell>
          <cell r="I1622">
            <v>8.09</v>
          </cell>
          <cell r="J1622">
            <v>5.85</v>
          </cell>
          <cell r="K1622">
            <v>4.5</v>
          </cell>
          <cell r="L1622">
            <v>3.5</v>
          </cell>
          <cell r="M1622">
            <v>2.9</v>
          </cell>
          <cell r="N1622">
            <v>2.5</v>
          </cell>
          <cell r="O1622" t="str">
            <v>CS-24-1</v>
          </cell>
          <cell r="P1622">
            <v>16</v>
          </cell>
          <cell r="Q1622">
            <v>24</v>
          </cell>
          <cell r="R1622">
            <v>24.25</v>
          </cell>
          <cell r="S1622">
            <v>8.75</v>
          </cell>
          <cell r="T1622">
            <v>36.5</v>
          </cell>
          <cell r="U1622" t="str">
            <v>4.481970</v>
          </cell>
          <cell r="V1622">
            <v>32.200000000000003</v>
          </cell>
          <cell r="W1622" t="str">
            <v>20764608050341</v>
          </cell>
        </row>
        <row r="1623">
          <cell r="B1623">
            <v>5035</v>
          </cell>
          <cell r="C1623" t="str">
            <v>BAZIC 36" X 48" Assorted Color Tri-Fold Corrugated Presentation Board</v>
          </cell>
          <cell r="D1623" t="str">
            <v>PRESENTATION BOARDS</v>
          </cell>
          <cell r="E1623" t="str">
            <v>CHINA</v>
          </cell>
          <cell r="F1623">
            <v>11019</v>
          </cell>
          <cell r="G1623" t="str">
            <v>=HYPERLINK("http://www.bangkit.com/images/5035.jpg","CLICK HERE")</v>
          </cell>
          <cell r="H1623">
            <v>8.99</v>
          </cell>
          <cell r="I1623">
            <v>8.09</v>
          </cell>
          <cell r="J1623">
            <v>5.85</v>
          </cell>
          <cell r="K1623">
            <v>4.5</v>
          </cell>
          <cell r="L1623">
            <v>3.5</v>
          </cell>
          <cell r="M1623">
            <v>2.9</v>
          </cell>
          <cell r="N1623">
            <v>2.5</v>
          </cell>
          <cell r="O1623" t="str">
            <v>CS-24-1</v>
          </cell>
          <cell r="P1623">
            <v>16</v>
          </cell>
          <cell r="Q1623">
            <v>24</v>
          </cell>
          <cell r="R1623">
            <v>24.5</v>
          </cell>
          <cell r="S1623">
            <v>9</v>
          </cell>
          <cell r="T1623">
            <v>36.5</v>
          </cell>
          <cell r="U1623" t="str">
            <v>4.657550</v>
          </cell>
          <cell r="V1623">
            <v>33.46</v>
          </cell>
          <cell r="W1623" t="str">
            <v>20764608050358</v>
          </cell>
        </row>
        <row r="1624">
          <cell r="B1624">
            <v>5037</v>
          </cell>
          <cell r="C1624" t="str">
            <v>BAZIC 22" X 28" Lavender Poster Board</v>
          </cell>
          <cell r="D1624" t="str">
            <v>PRESENTATION BOARDS</v>
          </cell>
          <cell r="E1624" t="str">
            <v>VIETNAM</v>
          </cell>
          <cell r="F1624">
            <v>3340</v>
          </cell>
          <cell r="G1624" t="str">
            <v>=HYPERLINK("http://www.bangkit.com/images/5037.jpg","CLICK HERE")</v>
          </cell>
          <cell r="H1624">
            <v>1.99</v>
          </cell>
          <cell r="I1624">
            <v>1.79</v>
          </cell>
          <cell r="J1624">
            <v>0.8</v>
          </cell>
          <cell r="K1624">
            <v>0.59</v>
          </cell>
          <cell r="L1624">
            <v>0.49</v>
          </cell>
          <cell r="M1624">
            <v>0.39</v>
          </cell>
          <cell r="N1624">
            <v>0.28999999999999998</v>
          </cell>
          <cell r="O1624" t="str">
            <v>CS-25-1</v>
          </cell>
          <cell r="P1624">
            <v>130</v>
          </cell>
          <cell r="Q1624">
            <v>25</v>
          </cell>
          <cell r="R1624">
            <v>28.5</v>
          </cell>
          <cell r="S1624">
            <v>22.5</v>
          </cell>
          <cell r="T1624">
            <v>0.8</v>
          </cell>
          <cell r="U1624" t="str">
            <v>0.296880</v>
          </cell>
          <cell r="V1624">
            <v>5.68</v>
          </cell>
          <cell r="W1624" t="str">
            <v>20764608050372</v>
          </cell>
        </row>
        <row r="1625">
          <cell r="B1625">
            <v>5038</v>
          </cell>
          <cell r="C1625" t="str">
            <v>BAZIC 50 Ct. 8.5" X 11.75" Canary Perforated Writing Pads (12/Pack)</v>
          </cell>
          <cell r="D1625" t="str">
            <v>WRITING &amp; MEMO PAD</v>
          </cell>
          <cell r="E1625" t="str">
            <v>INDONESIA</v>
          </cell>
          <cell r="F1625">
            <v>3330</v>
          </cell>
          <cell r="G1625" t="str">
            <v>=HYPERLINK("http://www.bangkit.com/images/5038.jpg","CLICK HERE")</v>
          </cell>
          <cell r="H1625">
            <v>23.99</v>
          </cell>
          <cell r="I1625">
            <v>21.59</v>
          </cell>
          <cell r="J1625">
            <v>14.7</v>
          </cell>
          <cell r="K1625">
            <v>11.3</v>
          </cell>
          <cell r="L1625">
            <v>9</v>
          </cell>
          <cell r="M1625">
            <v>7.5</v>
          </cell>
          <cell r="N1625">
            <v>6.5</v>
          </cell>
          <cell r="O1625" t="str">
            <v>CS-6-1</v>
          </cell>
          <cell r="P1625">
            <v>64</v>
          </cell>
          <cell r="Q1625">
            <v>6</v>
          </cell>
          <cell r="R1625">
            <v>17.25</v>
          </cell>
          <cell r="S1625">
            <v>12</v>
          </cell>
          <cell r="T1625">
            <v>7.25</v>
          </cell>
          <cell r="U1625" t="str">
            <v>0.868490</v>
          </cell>
          <cell r="V1625">
            <v>35.78</v>
          </cell>
          <cell r="W1625" t="str">
            <v>20764608050389</v>
          </cell>
        </row>
        <row r="1626">
          <cell r="B1626">
            <v>5039</v>
          </cell>
          <cell r="C1626" t="str">
            <v>BAZIC 50 Ct. 8.5" X 11.75" White Perforated Writing Pads (12/Pack)</v>
          </cell>
          <cell r="D1626" t="str">
            <v>WRITING &amp; MEMO PAD</v>
          </cell>
          <cell r="E1626" t="str">
            <v>INDONESIA</v>
          </cell>
          <cell r="F1626">
            <v>2</v>
          </cell>
          <cell r="G1626" t="str">
            <v>=HYPERLINK("http://www.bangkit.com/images/5039.jpg","CLICK HERE")</v>
          </cell>
          <cell r="H1626">
            <v>23.99</v>
          </cell>
          <cell r="I1626">
            <v>21.59</v>
          </cell>
          <cell r="J1626">
            <v>14.7</v>
          </cell>
          <cell r="K1626">
            <v>11.3</v>
          </cell>
          <cell r="L1626">
            <v>9</v>
          </cell>
          <cell r="M1626">
            <v>7.5</v>
          </cell>
          <cell r="N1626">
            <v>6.5</v>
          </cell>
          <cell r="O1626" t="str">
            <v>CS-6-1</v>
          </cell>
          <cell r="P1626">
            <v>64</v>
          </cell>
          <cell r="Q1626">
            <v>6</v>
          </cell>
          <cell r="R1626">
            <v>17.25</v>
          </cell>
          <cell r="S1626">
            <v>12.25</v>
          </cell>
          <cell r="T1626">
            <v>7.25</v>
          </cell>
          <cell r="U1626" t="str">
            <v>0.886580</v>
          </cell>
          <cell r="V1626">
            <v>35.28</v>
          </cell>
          <cell r="W1626" t="str">
            <v>20764608050396</v>
          </cell>
        </row>
        <row r="1627">
          <cell r="B1627">
            <v>5040</v>
          </cell>
          <cell r="C1627" t="str">
            <v>BAZIC 20 Ct. 16" X 12" Finger Paint Paper Pad</v>
          </cell>
          <cell r="D1627" t="str">
            <v>ARTS &amp; CRAFTS PAPER</v>
          </cell>
          <cell r="E1627" t="str">
            <v>VIETNAM</v>
          </cell>
          <cell r="F1627">
            <v>17787</v>
          </cell>
          <cell r="G1627" t="str">
            <v>=HYPERLINK("http://www.bangkit.com/images/5040.jpg","CLICK HERE")</v>
          </cell>
          <cell r="H1627">
            <v>2.99</v>
          </cell>
          <cell r="I1627">
            <v>2.69</v>
          </cell>
          <cell r="J1627">
            <v>1.95</v>
          </cell>
          <cell r="K1627">
            <v>1.5</v>
          </cell>
          <cell r="L1627">
            <v>1.3</v>
          </cell>
          <cell r="M1627">
            <v>1</v>
          </cell>
          <cell r="N1627">
            <v>0.8</v>
          </cell>
          <cell r="O1627" t="str">
            <v>CS-48-1</v>
          </cell>
          <cell r="P1627">
            <v>64</v>
          </cell>
          <cell r="Q1627">
            <v>48</v>
          </cell>
          <cell r="R1627">
            <v>16.25</v>
          </cell>
          <cell r="S1627">
            <v>12.25</v>
          </cell>
          <cell r="T1627">
            <v>4.75</v>
          </cell>
          <cell r="U1627" t="str">
            <v>0.547190</v>
          </cell>
          <cell r="V1627">
            <v>33.1</v>
          </cell>
          <cell r="W1627" t="str">
            <v>20764608050402</v>
          </cell>
        </row>
        <row r="1628">
          <cell r="B1628">
            <v>50411</v>
          </cell>
          <cell r="C1628" t="str">
            <v>TOP PRINT (92) 8.5" X 11" White Copy Paper (10 Reams/Case)</v>
          </cell>
          <cell r="D1628" t="str">
            <v>COPY PAPER</v>
          </cell>
          <cell r="E1628" t="str">
            <v>THAILAND</v>
          </cell>
          <cell r="F1628">
            <v>28629</v>
          </cell>
          <cell r="G1628" t="str">
            <v>=HYPERLINK("http://www.bangkit.com/images/50411.jpg","CLICK HERE")</v>
          </cell>
          <cell r="H1628">
            <v>6.9</v>
          </cell>
          <cell r="I1628">
            <v>6.9</v>
          </cell>
          <cell r="J1628">
            <v>6.5</v>
          </cell>
          <cell r="K1628">
            <v>5.9</v>
          </cell>
          <cell r="L1628">
            <v>4.9000000000000004</v>
          </cell>
          <cell r="M1628">
            <v>3.5</v>
          </cell>
          <cell r="N1628">
            <v>3</v>
          </cell>
          <cell r="O1628" t="str">
            <v>CS-10-1</v>
          </cell>
          <cell r="P1628">
            <v>40</v>
          </cell>
          <cell r="Q1628">
            <v>10</v>
          </cell>
          <cell r="R1628">
            <v>17.75</v>
          </cell>
          <cell r="S1628">
            <v>11.75</v>
          </cell>
          <cell r="T1628">
            <v>10.25</v>
          </cell>
          <cell r="U1628" t="str">
            <v>1.237130</v>
          </cell>
          <cell r="V1628">
            <v>50.5</v>
          </cell>
          <cell r="W1628" t="str">
            <v>629195514118</v>
          </cell>
        </row>
        <row r="1629">
          <cell r="B1629">
            <v>5042</v>
          </cell>
          <cell r="C1629" t="str">
            <v>BAZIC 40 Ct. 9" X 9" Top Bound Spiral Sketch Pad</v>
          </cell>
          <cell r="D1629" t="str">
            <v>ARTS &amp; CRAFTS PAPER</v>
          </cell>
          <cell r="E1629" t="str">
            <v>VIETNAM</v>
          </cell>
          <cell r="F1629">
            <v>11534</v>
          </cell>
          <cell r="G1629" t="str">
            <v>=HYPERLINK("http://www.bangkit.com/images/5042.jpg","CLICK HERE")</v>
          </cell>
          <cell r="H1629">
            <v>2.99</v>
          </cell>
          <cell r="I1629">
            <v>2.69</v>
          </cell>
          <cell r="J1629">
            <v>1.7</v>
          </cell>
          <cell r="K1629">
            <v>1.3</v>
          </cell>
          <cell r="L1629">
            <v>0.95</v>
          </cell>
          <cell r="M1629">
            <v>0.79</v>
          </cell>
          <cell r="N1629">
            <v>0.69</v>
          </cell>
          <cell r="O1629" t="str">
            <v>CS-48-1</v>
          </cell>
          <cell r="P1629">
            <v>90</v>
          </cell>
          <cell r="Q1629">
            <v>48</v>
          </cell>
          <cell r="R1629">
            <v>10</v>
          </cell>
          <cell r="S1629">
            <v>9.75</v>
          </cell>
          <cell r="T1629">
            <v>10</v>
          </cell>
          <cell r="U1629" t="str">
            <v>0.564240</v>
          </cell>
          <cell r="V1629">
            <v>22.46</v>
          </cell>
          <cell r="W1629" t="str">
            <v>20764608050426</v>
          </cell>
        </row>
        <row r="1630">
          <cell r="B1630">
            <v>5043</v>
          </cell>
          <cell r="C1630" t="str">
            <v>BAZIC 50 Ct. 6" X 8" Top Bound Spiral Sketch Pad</v>
          </cell>
          <cell r="D1630" t="str">
            <v>ARTS &amp; CRAFTS PAPER</v>
          </cell>
          <cell r="E1630" t="str">
            <v>VIETNAM</v>
          </cell>
          <cell r="F1630">
            <v>9208</v>
          </cell>
          <cell r="G1630" t="str">
            <v>=HYPERLINK("http://www.bangkit.com/images/5043.jpg","CLICK HERE")</v>
          </cell>
          <cell r="H1630">
            <v>1.99</v>
          </cell>
          <cell r="I1630">
            <v>1.79</v>
          </cell>
          <cell r="J1630">
            <v>1.3</v>
          </cell>
          <cell r="K1630">
            <v>0.99</v>
          </cell>
          <cell r="L1630">
            <v>0.79</v>
          </cell>
          <cell r="M1630">
            <v>0.65</v>
          </cell>
          <cell r="N1630">
            <v>0.55000000000000004</v>
          </cell>
          <cell r="O1630" t="str">
            <v>CS-48-1</v>
          </cell>
          <cell r="P1630">
            <v>90</v>
          </cell>
          <cell r="Q1630">
            <v>48</v>
          </cell>
          <cell r="R1630">
            <v>12.75</v>
          </cell>
          <cell r="S1630">
            <v>9.75</v>
          </cell>
          <cell r="T1630">
            <v>7</v>
          </cell>
          <cell r="U1630" t="str">
            <v>0.503580</v>
          </cell>
          <cell r="V1630">
            <v>16.22</v>
          </cell>
          <cell r="W1630" t="str">
            <v>20764608050433</v>
          </cell>
        </row>
        <row r="1631">
          <cell r="B1631">
            <v>5044</v>
          </cell>
          <cell r="C1631" t="str">
            <v>BAZIC 30 Ct. 9" X 12" Top Bound Spiral Sketch Pad</v>
          </cell>
          <cell r="D1631" t="str">
            <v>ARTS &amp; CRAFTS PAPER</v>
          </cell>
          <cell r="E1631" t="str">
            <v>VIETNAM</v>
          </cell>
          <cell r="F1631">
            <v>2407</v>
          </cell>
          <cell r="G1631" t="str">
            <v>=HYPERLINK("http://www.bangkit.com/images/5044.jpg","CLICK HERE")</v>
          </cell>
          <cell r="H1631">
            <v>2.99</v>
          </cell>
          <cell r="I1631">
            <v>2.69</v>
          </cell>
          <cell r="J1631">
            <v>1.7</v>
          </cell>
          <cell r="K1631">
            <v>1.3</v>
          </cell>
          <cell r="L1631">
            <v>0.95</v>
          </cell>
          <cell r="M1631">
            <v>0.79</v>
          </cell>
          <cell r="N1631">
            <v>0.69</v>
          </cell>
          <cell r="O1631" t="str">
            <v>CS-48-1</v>
          </cell>
          <cell r="P1631">
            <v>90</v>
          </cell>
          <cell r="Q1631">
            <v>48</v>
          </cell>
          <cell r="R1631">
            <v>13</v>
          </cell>
          <cell r="S1631">
            <v>9.75</v>
          </cell>
          <cell r="T1631">
            <v>8.5</v>
          </cell>
          <cell r="U1631" t="str">
            <v>0.623480</v>
          </cell>
          <cell r="V1631">
            <v>24.08</v>
          </cell>
          <cell r="W1631" t="str">
            <v>20764608050440</v>
          </cell>
        </row>
        <row r="1632">
          <cell r="B1632">
            <v>5045</v>
          </cell>
          <cell r="C1632" t="str">
            <v>BAZIC 30 Ct. 8.5" X 11" Side Bound Spiral Sketch Book</v>
          </cell>
          <cell r="D1632" t="str">
            <v>ARTS &amp; CRAFTS PAPER</v>
          </cell>
          <cell r="E1632" t="str">
            <v>VIETNAM</v>
          </cell>
          <cell r="F1632">
            <v>2259</v>
          </cell>
          <cell r="G1632" t="str">
            <v>=HYPERLINK("http://www.bangkit.com/images/5045.jpg","CLICK HERE")</v>
          </cell>
          <cell r="H1632">
            <v>2.99</v>
          </cell>
          <cell r="I1632">
            <v>2.69</v>
          </cell>
          <cell r="J1632">
            <v>1.7</v>
          </cell>
          <cell r="K1632">
            <v>1.3</v>
          </cell>
          <cell r="L1632">
            <v>0.95</v>
          </cell>
          <cell r="M1632">
            <v>0.79</v>
          </cell>
          <cell r="N1632">
            <v>0.69</v>
          </cell>
          <cell r="O1632" t="str">
            <v>CS-48-1</v>
          </cell>
          <cell r="P1632">
            <v>90</v>
          </cell>
          <cell r="Q1632">
            <v>48</v>
          </cell>
          <cell r="R1632">
            <v>11.5</v>
          </cell>
          <cell r="S1632">
            <v>9.75</v>
          </cell>
          <cell r="T1632">
            <v>9</v>
          </cell>
          <cell r="U1632" t="str">
            <v>0.583990</v>
          </cell>
          <cell r="V1632">
            <v>21.76</v>
          </cell>
          <cell r="W1632" t="str">
            <v>20764608050457</v>
          </cell>
        </row>
        <row r="1633">
          <cell r="B1633">
            <v>5047</v>
          </cell>
          <cell r="C1633" t="str">
            <v>TYPE ITEM #8212</v>
          </cell>
          <cell r="D1633" t="str">
            <v>DISCONTINUE</v>
          </cell>
          <cell r="E1633" t="str">
            <v>INDONESIA</v>
          </cell>
          <cell r="F1633">
            <v>0</v>
          </cell>
          <cell r="G1633" t="str">
            <v>=HYPERLINK("http://www.bangkit.com/images/5047.jpg","CLICK HERE")</v>
          </cell>
          <cell r="H1633">
            <v>2.99</v>
          </cell>
          <cell r="I1633">
            <v>2.69</v>
          </cell>
          <cell r="J1633">
            <v>1.95</v>
          </cell>
          <cell r="K1633">
            <v>1.5</v>
          </cell>
          <cell r="L1633">
            <v>1.3</v>
          </cell>
          <cell r="M1633">
            <v>1</v>
          </cell>
          <cell r="N1633">
            <v>0.8</v>
          </cell>
          <cell r="O1633" t="str">
            <v>CS-24-1</v>
          </cell>
          <cell r="P1633">
            <v>80</v>
          </cell>
          <cell r="Q1633">
            <v>24</v>
          </cell>
          <cell r="R1633">
            <v>15.25</v>
          </cell>
          <cell r="S1633">
            <v>10</v>
          </cell>
          <cell r="T1633">
            <v>9</v>
          </cell>
          <cell r="U1633" t="str">
            <v>0.794270</v>
          </cell>
          <cell r="V1633">
            <v>14.32</v>
          </cell>
          <cell r="W1633" t="str">
            <v>20764608050471</v>
          </cell>
        </row>
        <row r="1634">
          <cell r="B1634">
            <v>5050</v>
          </cell>
          <cell r="C1634" t="str">
            <v>BAZIC C/R 100 Ct. Black Marble Composition Book</v>
          </cell>
          <cell r="D1634" t="str">
            <v>NOTEBOOK &amp; FILLER</v>
          </cell>
          <cell r="E1634" t="str">
            <v>VIETNAM</v>
          </cell>
          <cell r="F1634">
            <v>242910</v>
          </cell>
          <cell r="G1634" t="str">
            <v>=HYPERLINK("http://www.bangkit.com/images/5050.jpg","CLICK HERE")</v>
          </cell>
          <cell r="H1634">
            <v>2.99</v>
          </cell>
          <cell r="I1634">
            <v>2.69</v>
          </cell>
          <cell r="J1634">
            <v>1.7</v>
          </cell>
          <cell r="K1634">
            <v>1.3</v>
          </cell>
          <cell r="L1634">
            <v>0.95</v>
          </cell>
          <cell r="M1634">
            <v>0.79</v>
          </cell>
          <cell r="N1634">
            <v>0.69</v>
          </cell>
          <cell r="O1634" t="str">
            <v>CS-48-1</v>
          </cell>
          <cell r="P1634">
            <v>50</v>
          </cell>
          <cell r="Q1634">
            <v>48</v>
          </cell>
          <cell r="R1634">
            <v>15.25</v>
          </cell>
          <cell r="S1634">
            <v>10</v>
          </cell>
          <cell r="T1634">
            <v>8.75</v>
          </cell>
          <cell r="U1634" t="str">
            <v>0.772210</v>
          </cell>
          <cell r="V1634">
            <v>31.78</v>
          </cell>
          <cell r="W1634" t="str">
            <v>20764608050501</v>
          </cell>
        </row>
        <row r="1635">
          <cell r="B1635">
            <v>5051</v>
          </cell>
          <cell r="C1635" t="str">
            <v>BAZIC UNRULED 100 Ct. Premium Blue Marble Composition Book</v>
          </cell>
          <cell r="D1635" t="str">
            <v>NOTEBOOK &amp; FILLER</v>
          </cell>
          <cell r="E1635" t="str">
            <v>VIETNAM</v>
          </cell>
          <cell r="F1635">
            <v>25200</v>
          </cell>
          <cell r="G1635" t="str">
            <v>=HYPERLINK("http://www.bangkit.com/images/5051.jpg","CLICK HERE")</v>
          </cell>
          <cell r="H1635">
            <v>3.99</v>
          </cell>
          <cell r="I1635">
            <v>3.59</v>
          </cell>
          <cell r="J1635">
            <v>2.5</v>
          </cell>
          <cell r="K1635">
            <v>1.9</v>
          </cell>
          <cell r="L1635">
            <v>1.5</v>
          </cell>
          <cell r="M1635">
            <v>1.2</v>
          </cell>
          <cell r="N1635">
            <v>0.9</v>
          </cell>
          <cell r="O1635" t="str">
            <v>CS-48-1</v>
          </cell>
          <cell r="P1635">
            <v>50</v>
          </cell>
          <cell r="Q1635">
            <v>48</v>
          </cell>
          <cell r="R1635">
            <v>15.5</v>
          </cell>
          <cell r="S1635">
            <v>10</v>
          </cell>
          <cell r="T1635">
            <v>8.75</v>
          </cell>
          <cell r="U1635" t="str">
            <v>0.784870</v>
          </cell>
          <cell r="V1635">
            <v>34.9</v>
          </cell>
          <cell r="W1635" t="str">
            <v>20764608050518</v>
          </cell>
        </row>
        <row r="1636">
          <cell r="B1636">
            <v>5052</v>
          </cell>
          <cell r="C1636" t="str">
            <v>BAZIC 5-1" Quad-Ruled 100 Ct. Premium Marble Composition Book</v>
          </cell>
          <cell r="D1636" t="str">
            <v>NOTEBOOK &amp; FILLER</v>
          </cell>
          <cell r="E1636" t="str">
            <v>VIETNAM</v>
          </cell>
          <cell r="F1636">
            <v>40301</v>
          </cell>
          <cell r="G1636" t="str">
            <v>=HYPERLINK("http://www.bangkit.com/images/5052.jpg","CLICK HERE")</v>
          </cell>
          <cell r="H1636">
            <v>3.99</v>
          </cell>
          <cell r="I1636">
            <v>3.59</v>
          </cell>
          <cell r="J1636">
            <v>2.5</v>
          </cell>
          <cell r="K1636">
            <v>1.9</v>
          </cell>
          <cell r="L1636">
            <v>1.5</v>
          </cell>
          <cell r="M1636">
            <v>1.2</v>
          </cell>
          <cell r="N1636">
            <v>0.9</v>
          </cell>
          <cell r="O1636" t="str">
            <v>CS-48-1</v>
          </cell>
          <cell r="P1636">
            <v>50</v>
          </cell>
          <cell r="Q1636">
            <v>48</v>
          </cell>
          <cell r="R1636">
            <v>15.5</v>
          </cell>
          <cell r="S1636">
            <v>10</v>
          </cell>
          <cell r="T1636">
            <v>9</v>
          </cell>
          <cell r="U1636" t="str">
            <v>0.807290</v>
          </cell>
          <cell r="V1636">
            <v>34.840000000000003</v>
          </cell>
          <cell r="W1636" t="str">
            <v>20764608050525</v>
          </cell>
        </row>
        <row r="1637">
          <cell r="B1637">
            <v>5053</v>
          </cell>
          <cell r="C1637" t="str">
            <v>BAZIC 100 Ct. Primary Journal Marble Composition Book</v>
          </cell>
          <cell r="D1637" t="str">
            <v>NOTEBOOK &amp; FILLER</v>
          </cell>
          <cell r="E1637" t="str">
            <v>VIETNAM</v>
          </cell>
          <cell r="F1637">
            <v>123884</v>
          </cell>
          <cell r="G1637" t="str">
            <v>=HYPERLINK("http://www.bangkit.com/images/5053.jpg","CLICK HERE")</v>
          </cell>
          <cell r="H1637">
            <v>3.99</v>
          </cell>
          <cell r="I1637">
            <v>3.59</v>
          </cell>
          <cell r="J1637">
            <v>2.5</v>
          </cell>
          <cell r="K1637">
            <v>1.9</v>
          </cell>
          <cell r="L1637">
            <v>1.5</v>
          </cell>
          <cell r="M1637">
            <v>1.2</v>
          </cell>
          <cell r="N1637">
            <v>0.9</v>
          </cell>
          <cell r="O1637" t="str">
            <v>CS-48-1</v>
          </cell>
          <cell r="P1637">
            <v>50</v>
          </cell>
          <cell r="Q1637">
            <v>48</v>
          </cell>
          <cell r="R1637">
            <v>15.5</v>
          </cell>
          <cell r="S1637">
            <v>10</v>
          </cell>
          <cell r="T1637">
            <v>9</v>
          </cell>
          <cell r="U1637" t="str">
            <v>0.807290</v>
          </cell>
          <cell r="V1637">
            <v>34.979999999999997</v>
          </cell>
          <cell r="W1637" t="str">
            <v>20764608050532</v>
          </cell>
        </row>
        <row r="1638">
          <cell r="B1638">
            <v>5055</v>
          </cell>
          <cell r="C1638" t="str">
            <v>BAZIC 22" X 28" Fluorescent Purple Poster Board</v>
          </cell>
          <cell r="D1638" t="str">
            <v>PRESENTATION BOARDS</v>
          </cell>
          <cell r="E1638" t="str">
            <v>VIETNAM</v>
          </cell>
          <cell r="F1638">
            <v>10129</v>
          </cell>
          <cell r="G1638" t="str">
            <v>=HYPERLINK("http://www.bangkit.com/images/5055.jpg","CLICK HERE")</v>
          </cell>
          <cell r="H1638">
            <v>1.99</v>
          </cell>
          <cell r="I1638">
            <v>1.79</v>
          </cell>
          <cell r="J1638">
            <v>1</v>
          </cell>
          <cell r="K1638">
            <v>0.75</v>
          </cell>
          <cell r="L1638">
            <v>0.59</v>
          </cell>
          <cell r="M1638">
            <v>0.49</v>
          </cell>
          <cell r="N1638">
            <v>0.39</v>
          </cell>
          <cell r="O1638" t="str">
            <v>CS-25-1</v>
          </cell>
          <cell r="P1638">
            <v>130</v>
          </cell>
          <cell r="Q1638">
            <v>25</v>
          </cell>
          <cell r="R1638">
            <v>28.5</v>
          </cell>
          <cell r="S1638">
            <v>22.5</v>
          </cell>
          <cell r="T1638">
            <v>0.5</v>
          </cell>
          <cell r="U1638" t="str">
            <v>0.185550</v>
          </cell>
          <cell r="V1638">
            <v>4.9800000000000004</v>
          </cell>
          <cell r="W1638" t="str">
            <v>20764608050556</v>
          </cell>
        </row>
        <row r="1639">
          <cell r="B1639">
            <v>5056</v>
          </cell>
          <cell r="C1639" t="str">
            <v>BAZIC 22" X 28" Fluorescent Blue Poster Board</v>
          </cell>
          <cell r="D1639" t="str">
            <v>PRESENTATION BOARDS</v>
          </cell>
          <cell r="E1639" t="str">
            <v>VIETNAM</v>
          </cell>
          <cell r="F1639">
            <v>12358</v>
          </cell>
          <cell r="G1639" t="str">
            <v>=HYPERLINK("http://www.bangkit.com/images/5056.jpg","CLICK HERE")</v>
          </cell>
          <cell r="H1639">
            <v>1.99</v>
          </cell>
          <cell r="I1639">
            <v>1.79</v>
          </cell>
          <cell r="J1639">
            <v>1</v>
          </cell>
          <cell r="K1639">
            <v>0.75</v>
          </cell>
          <cell r="L1639">
            <v>0.59</v>
          </cell>
          <cell r="M1639">
            <v>0.49</v>
          </cell>
          <cell r="N1639">
            <v>0.39</v>
          </cell>
          <cell r="O1639" t="str">
            <v>CS-25-1</v>
          </cell>
          <cell r="P1639">
            <v>130</v>
          </cell>
          <cell r="Q1639">
            <v>25</v>
          </cell>
          <cell r="R1639">
            <v>28.25</v>
          </cell>
          <cell r="S1639">
            <v>22.5</v>
          </cell>
          <cell r="T1639">
            <v>0.5</v>
          </cell>
          <cell r="U1639" t="str">
            <v>0.183920</v>
          </cell>
          <cell r="V1639">
            <v>4.8</v>
          </cell>
          <cell r="W1639" t="str">
            <v>20764608050563</v>
          </cell>
        </row>
        <row r="1640">
          <cell r="B1640">
            <v>5057</v>
          </cell>
          <cell r="C1640" t="str">
            <v>BAZIC 22" X 28" Fluorescent Fuchsia Poster Board</v>
          </cell>
          <cell r="D1640" t="str">
            <v>PRESENTATION BOARDS</v>
          </cell>
          <cell r="E1640" t="str">
            <v>VIETNAM</v>
          </cell>
          <cell r="F1640">
            <v>9125</v>
          </cell>
          <cell r="G1640" t="str">
            <v>=HYPERLINK("http://www.bangkit.com/images/5057.jpg","CLICK HERE")</v>
          </cell>
          <cell r="H1640">
            <v>1.99</v>
          </cell>
          <cell r="I1640">
            <v>1.79</v>
          </cell>
          <cell r="J1640">
            <v>1</v>
          </cell>
          <cell r="K1640">
            <v>0.75</v>
          </cell>
          <cell r="L1640">
            <v>0.59</v>
          </cell>
          <cell r="M1640">
            <v>0.49</v>
          </cell>
          <cell r="N1640">
            <v>0.39</v>
          </cell>
          <cell r="O1640" t="str">
            <v>CS-25-1</v>
          </cell>
          <cell r="P1640">
            <v>130</v>
          </cell>
          <cell r="Q1640">
            <v>25</v>
          </cell>
          <cell r="R1640">
            <v>28.25</v>
          </cell>
          <cell r="S1640">
            <v>22.5</v>
          </cell>
          <cell r="T1640">
            <v>0.5</v>
          </cell>
          <cell r="U1640" t="str">
            <v>0.183920</v>
          </cell>
          <cell r="V1640">
            <v>4.76</v>
          </cell>
          <cell r="W1640" t="str">
            <v>20764608050570</v>
          </cell>
        </row>
        <row r="1641">
          <cell r="B1641">
            <v>5059</v>
          </cell>
          <cell r="C1641" t="str">
            <v>BAZIC Fluorescent Pre-Cut Poster Board Shapes (5/pack)</v>
          </cell>
          <cell r="D1641" t="str">
            <v>PRESENTATION BOARDS</v>
          </cell>
          <cell r="E1641" t="str">
            <v>VIETNAM</v>
          </cell>
          <cell r="F1641">
            <v>7774</v>
          </cell>
          <cell r="G1641" t="str">
            <v>=HYPERLINK("http://www.bangkit.com/images/5059.jpg","CLICK HERE")</v>
          </cell>
          <cell r="H1641">
            <v>2.99</v>
          </cell>
          <cell r="I1641">
            <v>2.69</v>
          </cell>
          <cell r="J1641">
            <v>1.7</v>
          </cell>
          <cell r="K1641">
            <v>1.3</v>
          </cell>
          <cell r="L1641">
            <v>0.85</v>
          </cell>
          <cell r="M1641">
            <v>0.69</v>
          </cell>
          <cell r="N1641">
            <v>0.59</v>
          </cell>
          <cell r="O1641" t="str">
            <v>CS-48-1</v>
          </cell>
          <cell r="P1641">
            <v>150</v>
          </cell>
          <cell r="Q1641">
            <v>48</v>
          </cell>
          <cell r="R1641">
            <v>14</v>
          </cell>
          <cell r="S1641">
            <v>11.5</v>
          </cell>
          <cell r="T1641">
            <v>3.5</v>
          </cell>
          <cell r="U1641" t="str">
            <v>0.326100</v>
          </cell>
          <cell r="V1641">
            <v>7.92</v>
          </cell>
          <cell r="W1641" t="str">
            <v>20764608050594</v>
          </cell>
        </row>
        <row r="1642">
          <cell r="B1642">
            <v>506</v>
          </cell>
          <cell r="C1642" t="str">
            <v>BAZIC 64 Ct. 6" X 9" Mini Construction Paper Pad</v>
          </cell>
          <cell r="D1642" t="str">
            <v>ARTS &amp; CRAFTS PAPER</v>
          </cell>
          <cell r="E1642" t="str">
            <v>INDIA</v>
          </cell>
          <cell r="F1642">
            <v>6547</v>
          </cell>
          <cell r="G1642" t="str">
            <v>=HYPERLINK("http://www.bangkit.com/images/506.jpg","CLICK HERE")</v>
          </cell>
          <cell r="H1642">
            <v>2.99</v>
          </cell>
          <cell r="I1642">
            <v>2.69</v>
          </cell>
          <cell r="J1642">
            <v>1.7</v>
          </cell>
          <cell r="K1642">
            <v>1.3</v>
          </cell>
          <cell r="L1642">
            <v>0.85</v>
          </cell>
          <cell r="M1642">
            <v>0.69</v>
          </cell>
          <cell r="N1642">
            <v>0.59</v>
          </cell>
          <cell r="O1642" t="str">
            <v>CS-48-1</v>
          </cell>
          <cell r="P1642">
            <v>42</v>
          </cell>
          <cell r="Q1642">
            <v>48</v>
          </cell>
          <cell r="R1642">
            <v>18.5</v>
          </cell>
          <cell r="S1642">
            <v>12.5</v>
          </cell>
          <cell r="T1642">
            <v>5.5</v>
          </cell>
          <cell r="U1642" t="str">
            <v>0.736040</v>
          </cell>
          <cell r="V1642">
            <v>20.420000000000002</v>
          </cell>
          <cell r="W1642" t="str">
            <v>20764608005068</v>
          </cell>
        </row>
        <row r="1643">
          <cell r="B1643">
            <v>5060236</v>
          </cell>
          <cell r="C1643" t="str">
            <v>FISHER PRICE Coloring Book</v>
          </cell>
          <cell r="D1643" t="str">
            <v>BOOKS - ACTIVITY</v>
          </cell>
          <cell r="E1643" t="str">
            <v>USA</v>
          </cell>
          <cell r="F1643">
            <v>5441</v>
          </cell>
          <cell r="G1643" t="str">
            <v>=HYPERLINK("http://www.bangkit.com/images/5060236.jpg","CLICK HERE")</v>
          </cell>
          <cell r="H1643">
            <v>4.99</v>
          </cell>
          <cell r="I1643">
            <v>4.49</v>
          </cell>
          <cell r="J1643">
            <v>1.7</v>
          </cell>
          <cell r="K1643">
            <v>1.3</v>
          </cell>
          <cell r="L1643">
            <v>0.95</v>
          </cell>
          <cell r="M1643">
            <v>0.79</v>
          </cell>
          <cell r="N1643">
            <v>0.69</v>
          </cell>
          <cell r="O1643" t="str">
            <v>CS-36-1</v>
          </cell>
          <cell r="P1643">
            <v>99</v>
          </cell>
          <cell r="Q1643">
            <v>36</v>
          </cell>
          <cell r="R1643">
            <v>16</v>
          </cell>
          <cell r="S1643">
            <v>11.25</v>
          </cell>
          <cell r="T1643">
            <v>4.25</v>
          </cell>
          <cell r="U1643" t="str">
            <v>0.442710</v>
          </cell>
          <cell r="V1643">
            <v>10.96</v>
          </cell>
          <cell r="W1643" t="str">
            <v>20805219506022</v>
          </cell>
        </row>
        <row r="1644">
          <cell r="B1644">
            <v>507</v>
          </cell>
          <cell r="C1644" t="str">
            <v>BAZIC C/R 100 Ct. Stripes Composition Book</v>
          </cell>
          <cell r="D1644" t="str">
            <v>NOTEBOOK &amp; FILLER</v>
          </cell>
          <cell r="E1644" t="str">
            <v>VIETNAM</v>
          </cell>
          <cell r="F1644">
            <v>49816</v>
          </cell>
          <cell r="G1644" t="str">
            <v>=HYPERLINK("http://www.bangkit.com/images/507.jpg","CLICK HERE")</v>
          </cell>
          <cell r="H1644">
            <v>2.99</v>
          </cell>
          <cell r="I1644">
            <v>2.69</v>
          </cell>
          <cell r="J1644">
            <v>1.95</v>
          </cell>
          <cell r="K1644">
            <v>1.5</v>
          </cell>
          <cell r="L1644">
            <v>1.3</v>
          </cell>
          <cell r="M1644">
            <v>1</v>
          </cell>
          <cell r="N1644">
            <v>0.8</v>
          </cell>
          <cell r="O1644" t="str">
            <v>CS-48-1</v>
          </cell>
          <cell r="P1644">
            <v>50</v>
          </cell>
          <cell r="Q1644">
            <v>48</v>
          </cell>
          <cell r="R1644">
            <v>15.75</v>
          </cell>
          <cell r="S1644">
            <v>10.5</v>
          </cell>
          <cell r="T1644">
            <v>8.75</v>
          </cell>
          <cell r="U1644" t="str">
            <v>0.837400</v>
          </cell>
          <cell r="V1644">
            <v>32.32</v>
          </cell>
          <cell r="W1644" t="str">
            <v>20764608005075</v>
          </cell>
        </row>
        <row r="1645">
          <cell r="B1645">
            <v>5071</v>
          </cell>
          <cell r="C1645" t="str">
            <v>TYPE ITEM #8243</v>
          </cell>
          <cell r="D1645" t="str">
            <v>DISCONTINUE</v>
          </cell>
          <cell r="E1645" t="str">
            <v>CHINA/MEX/VIET</v>
          </cell>
          <cell r="F1645">
            <v>0</v>
          </cell>
          <cell r="G1645" t="str">
            <v>=HYPERLINK("http://www.bangkit.com/images/5071.jpg","CLICK HERE")</v>
          </cell>
          <cell r="H1645">
            <v>14.99</v>
          </cell>
          <cell r="I1645">
            <v>13.49</v>
          </cell>
          <cell r="J1645">
            <v>14.3</v>
          </cell>
          <cell r="K1645">
            <v>11</v>
          </cell>
          <cell r="L1645">
            <v>9</v>
          </cell>
          <cell r="M1645">
            <v>7.5</v>
          </cell>
          <cell r="N1645">
            <v>6.5</v>
          </cell>
          <cell r="O1645" t="str">
            <v>CS-10-1</v>
          </cell>
          <cell r="P1645">
            <v>40</v>
          </cell>
          <cell r="Q1645">
            <v>10</v>
          </cell>
          <cell r="R1645">
            <v>22.25</v>
          </cell>
          <cell r="S1645">
            <v>17.25</v>
          </cell>
          <cell r="T1645">
            <v>7.25</v>
          </cell>
          <cell r="U1645" t="str">
            <v>1.610330</v>
          </cell>
          <cell r="V1645">
            <v>24.84</v>
          </cell>
          <cell r="W1645" t="str">
            <v>20764608050716</v>
          </cell>
        </row>
        <row r="1646">
          <cell r="B1646">
            <v>5072</v>
          </cell>
          <cell r="C1646" t="str">
            <v>TYPE ITEM #8244</v>
          </cell>
          <cell r="D1646" t="str">
            <v>DISCONTINUE</v>
          </cell>
          <cell r="E1646" t="str">
            <v>CHINA/MEX/VIET</v>
          </cell>
          <cell r="F1646">
            <v>0</v>
          </cell>
          <cell r="G1646" t="str">
            <v>=HYPERLINK("http://www.bangkit.com/images/5072.jpg","CLICK HERE")</v>
          </cell>
          <cell r="H1646">
            <v>16.989999999999998</v>
          </cell>
          <cell r="I1646">
            <v>15.29</v>
          </cell>
          <cell r="J1646">
            <v>16.899999999999999</v>
          </cell>
          <cell r="K1646">
            <v>13</v>
          </cell>
          <cell r="L1646">
            <v>11</v>
          </cell>
          <cell r="M1646">
            <v>8.9</v>
          </cell>
          <cell r="N1646">
            <v>7.9</v>
          </cell>
          <cell r="O1646" t="str">
            <v>CS-5-1</v>
          </cell>
          <cell r="P1646">
            <v>50</v>
          </cell>
          <cell r="Q1646">
            <v>5</v>
          </cell>
          <cell r="R1646">
            <v>17.25</v>
          </cell>
          <cell r="S1646">
            <v>14.75</v>
          </cell>
          <cell r="T1646">
            <v>10</v>
          </cell>
          <cell r="U1646" t="str">
            <v>1.472440</v>
          </cell>
          <cell r="V1646">
            <v>22.7</v>
          </cell>
          <cell r="W1646" t="str">
            <v>20764608050723</v>
          </cell>
        </row>
        <row r="1647">
          <cell r="B1647" t="str">
            <v>5077-A</v>
          </cell>
          <cell r="C1647" t="str">
            <v>BAZIC 50 Sets 8 3/8" x 10 11/16" 2-Part Carbonless Purchase Order Book</v>
          </cell>
          <cell r="D1647" t="str">
            <v>BUSINESS FORM</v>
          </cell>
          <cell r="E1647" t="str">
            <v>CHINA</v>
          </cell>
          <cell r="F1647">
            <v>7537</v>
          </cell>
          <cell r="G1647" t="str">
            <v>=HYPERLINK("http://www.bangkit.com/images/5077.jpg","CLICK HERE")</v>
          </cell>
          <cell r="H1647">
            <v>5.99</v>
          </cell>
          <cell r="I1647">
            <v>5.39</v>
          </cell>
          <cell r="J1647">
            <v>3</v>
          </cell>
          <cell r="K1647">
            <v>2.2999999999999998</v>
          </cell>
          <cell r="L1647">
            <v>1.9</v>
          </cell>
          <cell r="M1647">
            <v>1.5</v>
          </cell>
          <cell r="N1647">
            <v>1.2</v>
          </cell>
          <cell r="O1647" t="str">
            <v>CS-12-1</v>
          </cell>
          <cell r="P1647">
            <v>170</v>
          </cell>
          <cell r="Q1647">
            <v>12</v>
          </cell>
          <cell r="R1647">
            <v>11</v>
          </cell>
          <cell r="S1647">
            <v>9</v>
          </cell>
          <cell r="T1647">
            <v>5.25</v>
          </cell>
          <cell r="U1647" t="str">
            <v>0.300780</v>
          </cell>
          <cell r="V1647">
            <v>10.119999999999999</v>
          </cell>
          <cell r="W1647" t="str">
            <v>40764608050772</v>
          </cell>
        </row>
        <row r="1648">
          <cell r="B1648">
            <v>5078</v>
          </cell>
          <cell r="C1648" t="str">
            <v>OFFER ITEM #565</v>
          </cell>
          <cell r="D1648" t="str">
            <v>DISCONTINUE</v>
          </cell>
          <cell r="E1648" t="str">
            <v>INDONESIA</v>
          </cell>
          <cell r="F1648">
            <v>0</v>
          </cell>
          <cell r="G1648" t="str">
            <v>=HYPERLINK("http://www.bangkit.com/images/5078.jpg","CLICK HERE")</v>
          </cell>
          <cell r="H1648">
            <v>2.99</v>
          </cell>
          <cell r="I1648">
            <v>2.4900000000000002</v>
          </cell>
          <cell r="J1648">
            <v>1.6</v>
          </cell>
          <cell r="K1648">
            <v>1.2</v>
          </cell>
          <cell r="L1648">
            <v>0.95</v>
          </cell>
          <cell r="M1648">
            <v>0.79</v>
          </cell>
          <cell r="N1648">
            <v>0.69</v>
          </cell>
          <cell r="O1648" t="str">
            <v>CS-24-1</v>
          </cell>
          <cell r="P1648">
            <v>81</v>
          </cell>
          <cell r="Q1648">
            <v>24</v>
          </cell>
          <cell r="R1648">
            <v>16.5</v>
          </cell>
          <cell r="S1648">
            <v>11</v>
          </cell>
          <cell r="T1648">
            <v>5</v>
          </cell>
          <cell r="U1648" t="str">
            <v>0.525170</v>
          </cell>
          <cell r="V1648">
            <v>21.62</v>
          </cell>
          <cell r="W1648" t="str">
            <v>20764608050785</v>
          </cell>
        </row>
        <row r="1649">
          <cell r="B1649">
            <v>5079</v>
          </cell>
          <cell r="C1649" t="str">
            <v>OFFER ITEM #566</v>
          </cell>
          <cell r="D1649" t="str">
            <v>DISCONTINUE</v>
          </cell>
          <cell r="E1649" t="str">
            <v>INDO/VIETNAM</v>
          </cell>
          <cell r="F1649">
            <v>0</v>
          </cell>
          <cell r="G1649" t="str">
            <v>=HYPERLINK("http://www.bangkit.com/images/5079.jpg","CLICK HERE")</v>
          </cell>
          <cell r="H1649">
            <v>2.99</v>
          </cell>
          <cell r="I1649">
            <v>2.69</v>
          </cell>
          <cell r="J1649">
            <v>1.6</v>
          </cell>
          <cell r="K1649">
            <v>1.2</v>
          </cell>
          <cell r="L1649">
            <v>0.95</v>
          </cell>
          <cell r="M1649">
            <v>0.79</v>
          </cell>
          <cell r="N1649">
            <v>0.69</v>
          </cell>
          <cell r="O1649" t="str">
            <v>CS-24-1</v>
          </cell>
          <cell r="P1649">
            <v>81</v>
          </cell>
          <cell r="Q1649">
            <v>24</v>
          </cell>
          <cell r="R1649">
            <v>16.75</v>
          </cell>
          <cell r="S1649">
            <v>11.25</v>
          </cell>
          <cell r="T1649">
            <v>4.75</v>
          </cell>
          <cell r="U1649" t="str">
            <v>0.517980</v>
          </cell>
          <cell r="V1649">
            <v>20.66</v>
          </cell>
          <cell r="W1649" t="str">
            <v>20764608050792</v>
          </cell>
        </row>
        <row r="1650">
          <cell r="B1650">
            <v>508</v>
          </cell>
          <cell r="C1650" t="str">
            <v>BAZIC W/R 100 Ct. Black Marble Composition Book</v>
          </cell>
          <cell r="D1650" t="str">
            <v>NOTEBOOK &amp; FILLER</v>
          </cell>
          <cell r="E1650" t="str">
            <v>VIETNAM</v>
          </cell>
          <cell r="F1650">
            <v>219936</v>
          </cell>
          <cell r="G1650" t="str">
            <v>=HYPERLINK("http://www.bangkit.com/images/508.jpg","CLICK HERE")</v>
          </cell>
          <cell r="H1650">
            <v>2.99</v>
          </cell>
          <cell r="I1650">
            <v>2.69</v>
          </cell>
          <cell r="J1650">
            <v>1.7</v>
          </cell>
          <cell r="K1650">
            <v>1.3</v>
          </cell>
          <cell r="L1650">
            <v>0.95</v>
          </cell>
          <cell r="M1650">
            <v>0.79</v>
          </cell>
          <cell r="N1650">
            <v>0.69</v>
          </cell>
          <cell r="O1650" t="str">
            <v>CS-48-1</v>
          </cell>
          <cell r="P1650">
            <v>50</v>
          </cell>
          <cell r="Q1650">
            <v>48</v>
          </cell>
          <cell r="R1650">
            <v>15.25</v>
          </cell>
          <cell r="S1650">
            <v>10.25</v>
          </cell>
          <cell r="T1650">
            <v>8.25</v>
          </cell>
          <cell r="U1650" t="str">
            <v>0.746280</v>
          </cell>
          <cell r="V1650">
            <v>31.68</v>
          </cell>
          <cell r="W1650" t="str">
            <v>20764608005082</v>
          </cell>
        </row>
        <row r="1651">
          <cell r="B1651">
            <v>5080</v>
          </cell>
          <cell r="C1651" t="str">
            <v>BAZIC 200 Sets 7 5/8" x 10 7/8" 2-Part Carbonless Spiral Bound Cash or Rent Receipt Book</v>
          </cell>
          <cell r="D1651" t="str">
            <v>BUSINESS FORM</v>
          </cell>
          <cell r="E1651" t="str">
            <v>CHINA</v>
          </cell>
          <cell r="F1651">
            <v>4654</v>
          </cell>
          <cell r="G1651" t="str">
            <v>=HYPERLINK("http://www.bangkit.com/images/5080.jpg","CLICK HERE")</v>
          </cell>
          <cell r="H1651">
            <v>6.99</v>
          </cell>
          <cell r="I1651">
            <v>6.29</v>
          </cell>
          <cell r="J1651">
            <v>3.8</v>
          </cell>
          <cell r="K1651">
            <v>2.9</v>
          </cell>
          <cell r="L1651">
            <v>2.2999999999999998</v>
          </cell>
          <cell r="M1651">
            <v>1.9</v>
          </cell>
          <cell r="N1651">
            <v>1.5</v>
          </cell>
          <cell r="O1651" t="str">
            <v>CS-12-1</v>
          </cell>
          <cell r="P1651">
            <v>180</v>
          </cell>
          <cell r="Q1651">
            <v>12</v>
          </cell>
          <cell r="R1651">
            <v>11.25</v>
          </cell>
          <cell r="S1651">
            <v>8.75</v>
          </cell>
          <cell r="T1651">
            <v>6.75</v>
          </cell>
          <cell r="U1651" t="str">
            <v>0.384520</v>
          </cell>
          <cell r="V1651">
            <v>10.1</v>
          </cell>
          <cell r="W1651" t="str">
            <v>20764608050808</v>
          </cell>
        </row>
        <row r="1652">
          <cell r="B1652">
            <v>5081</v>
          </cell>
          <cell r="C1652" t="str">
            <v>BAZIC 50 Sets 8 3/8" x 10 11/16" 2-Part Carbonless All Purpose Order Book</v>
          </cell>
          <cell r="D1652" t="str">
            <v>BUSINESS FORM</v>
          </cell>
          <cell r="E1652" t="str">
            <v>CHINA</v>
          </cell>
          <cell r="F1652">
            <v>4101</v>
          </cell>
          <cell r="G1652" t="str">
            <v>=HYPERLINK("http://www.bangkit.com/images/5081.jpg","CLICK HERE")</v>
          </cell>
          <cell r="H1652">
            <v>5.99</v>
          </cell>
          <cell r="I1652">
            <v>5.39</v>
          </cell>
          <cell r="J1652">
            <v>3</v>
          </cell>
          <cell r="K1652">
            <v>2.2999999999999998</v>
          </cell>
          <cell r="L1652">
            <v>1.9</v>
          </cell>
          <cell r="M1652">
            <v>1.5</v>
          </cell>
          <cell r="N1652">
            <v>1.2</v>
          </cell>
          <cell r="O1652" t="str">
            <v>CS-12-1</v>
          </cell>
          <cell r="P1652">
            <v>180</v>
          </cell>
          <cell r="Q1652">
            <v>12</v>
          </cell>
          <cell r="R1652">
            <v>11.2</v>
          </cell>
          <cell r="S1652">
            <v>9.1</v>
          </cell>
          <cell r="T1652">
            <v>4.5999999999999996</v>
          </cell>
          <cell r="U1652" t="str">
            <v>0.271310</v>
          </cell>
          <cell r="V1652">
            <v>9.7799999999999994</v>
          </cell>
          <cell r="W1652" t="str">
            <v>20764608050815</v>
          </cell>
        </row>
        <row r="1653">
          <cell r="B1653">
            <v>50810</v>
          </cell>
          <cell r="C1653" t="str">
            <v>UNICORNS Coloring Book</v>
          </cell>
          <cell r="D1653" t="str">
            <v>BOOKS - ACTIVITY</v>
          </cell>
          <cell r="E1653" t="str">
            <v>INDIA</v>
          </cell>
          <cell r="F1653">
            <v>4263</v>
          </cell>
          <cell r="G1653" t="str">
            <v>=HYPERLINK("http://www.bangkit.com/images/50810.jpg","CLICK HERE")</v>
          </cell>
          <cell r="H1653">
            <v>3.99</v>
          </cell>
          <cell r="I1653">
            <v>3.59</v>
          </cell>
          <cell r="J1653">
            <v>1.7</v>
          </cell>
          <cell r="K1653">
            <v>1.3</v>
          </cell>
          <cell r="L1653">
            <v>0.85</v>
          </cell>
          <cell r="M1653">
            <v>0.69</v>
          </cell>
          <cell r="N1653">
            <v>0.59</v>
          </cell>
          <cell r="O1653" t="str">
            <v>CS-48-1</v>
          </cell>
          <cell r="P1653">
            <v>108</v>
          </cell>
          <cell r="Q1653">
            <v>48</v>
          </cell>
          <cell r="R1653">
            <v>8.75</v>
          </cell>
          <cell r="S1653">
            <v>4.5</v>
          </cell>
          <cell r="T1653">
            <v>11.25</v>
          </cell>
          <cell r="U1653" t="str">
            <v>0.256350</v>
          </cell>
          <cell r="V1653">
            <v>11.62</v>
          </cell>
          <cell r="W1653" t="str">
            <v>20814625050814</v>
          </cell>
        </row>
        <row r="1654">
          <cell r="B1654">
            <v>50827</v>
          </cell>
          <cell r="C1654" t="str">
            <v>Animal Coloring Book for Adults</v>
          </cell>
          <cell r="D1654" t="str">
            <v>BOOKS - ACTIVITY</v>
          </cell>
          <cell r="E1654" t="str">
            <v>INDIA</v>
          </cell>
          <cell r="F1654">
            <v>570</v>
          </cell>
          <cell r="G1654" t="str">
            <v>=HYPERLINK("http://www.bangkit.com/images/50827.jpg","CLICK HERE")</v>
          </cell>
          <cell r="H1654">
            <v>3.99</v>
          </cell>
          <cell r="I1654">
            <v>3.59</v>
          </cell>
          <cell r="J1654">
            <v>1.7</v>
          </cell>
          <cell r="K1654">
            <v>1.3</v>
          </cell>
          <cell r="L1654">
            <v>0.85</v>
          </cell>
          <cell r="M1654">
            <v>0.69</v>
          </cell>
          <cell r="N1654">
            <v>0.59</v>
          </cell>
          <cell r="O1654" t="str">
            <v>CS-48-1</v>
          </cell>
          <cell r="P1654">
            <v>90</v>
          </cell>
          <cell r="Q1654">
            <v>48</v>
          </cell>
          <cell r="R1654">
            <v>11.5</v>
          </cell>
          <cell r="S1654">
            <v>8.75</v>
          </cell>
          <cell r="T1654">
            <v>5</v>
          </cell>
          <cell r="U1654" t="str">
            <v>0.291160</v>
          </cell>
          <cell r="V1654">
            <v>11.64</v>
          </cell>
          <cell r="W1654" t="str">
            <v>20814625050821</v>
          </cell>
        </row>
        <row r="1655">
          <cell r="B1655">
            <v>5083436</v>
          </cell>
          <cell r="C1655" t="str">
            <v>SPIDEY &amp; Friends 80pg Coloring Book</v>
          </cell>
          <cell r="D1655" t="str">
            <v>BOOKS - ACTIVITY</v>
          </cell>
          <cell r="E1655" t="str">
            <v>USA</v>
          </cell>
          <cell r="F1655">
            <v>41</v>
          </cell>
          <cell r="G1655" t="str">
            <v>=HYPERLINK("http://www.bangkit.com/images/5083436.jpg","CLICK HERE")</v>
          </cell>
          <cell r="H1655">
            <v>4.99</v>
          </cell>
          <cell r="I1655">
            <v>4.49</v>
          </cell>
          <cell r="J1655">
            <v>1.7</v>
          </cell>
          <cell r="K1655">
            <v>1.3</v>
          </cell>
          <cell r="L1655">
            <v>0.95</v>
          </cell>
          <cell r="M1655">
            <v>0.79</v>
          </cell>
          <cell r="N1655">
            <v>0.69</v>
          </cell>
          <cell r="O1655" t="str">
            <v>CS-36-1</v>
          </cell>
          <cell r="P1655">
            <v>99</v>
          </cell>
          <cell r="Q1655">
            <v>36</v>
          </cell>
          <cell r="R1655">
            <v>16.25</v>
          </cell>
          <cell r="S1655">
            <v>11.25</v>
          </cell>
          <cell r="T1655">
            <v>4.25</v>
          </cell>
          <cell r="U1655" t="str">
            <v>0.449630</v>
          </cell>
          <cell r="V1655">
            <v>10.56</v>
          </cell>
          <cell r="W1655" t="str">
            <v>20805219508347</v>
          </cell>
        </row>
        <row r="1656">
          <cell r="B1656">
            <v>5086</v>
          </cell>
          <cell r="C1656" t="str">
            <v>BAZIC 28" X 40" White Tri-Fold Corrugated Presentation Board</v>
          </cell>
          <cell r="D1656" t="str">
            <v>PRESENTATION BOARDS</v>
          </cell>
          <cell r="E1656" t="str">
            <v>CHINA</v>
          </cell>
          <cell r="F1656">
            <v>32031</v>
          </cell>
          <cell r="G1656" t="str">
            <v>=HYPERLINK("http://www.bangkit.com/images/5086.jpg","CLICK HERE")</v>
          </cell>
          <cell r="H1656">
            <v>5.99</v>
          </cell>
          <cell r="I1656">
            <v>5.39</v>
          </cell>
          <cell r="J1656">
            <v>3.8</v>
          </cell>
          <cell r="K1656">
            <v>2.9</v>
          </cell>
          <cell r="L1656">
            <v>2.2999999999999998</v>
          </cell>
          <cell r="M1656">
            <v>1.9</v>
          </cell>
          <cell r="N1656">
            <v>1.5</v>
          </cell>
          <cell r="O1656" t="str">
            <v>CS-30-1</v>
          </cell>
          <cell r="P1656">
            <v>16</v>
          </cell>
          <cell r="Q1656">
            <v>30</v>
          </cell>
          <cell r="R1656">
            <v>20.5</v>
          </cell>
          <cell r="S1656">
            <v>10</v>
          </cell>
          <cell r="T1656">
            <v>28.75</v>
          </cell>
          <cell r="U1656" t="str">
            <v>3.410730</v>
          </cell>
          <cell r="V1656">
            <v>29.58</v>
          </cell>
          <cell r="W1656" t="str">
            <v>20764608050860</v>
          </cell>
        </row>
        <row r="1657">
          <cell r="B1657">
            <v>5087</v>
          </cell>
          <cell r="C1657" t="str">
            <v>BAZIC 100 Ct. Primary Marble Composition Book</v>
          </cell>
          <cell r="D1657" t="str">
            <v>NOTEBOOK &amp; FILLER</v>
          </cell>
          <cell r="E1657" t="str">
            <v>VIETNAM</v>
          </cell>
          <cell r="F1657">
            <v>84899</v>
          </cell>
          <cell r="G1657" t="str">
            <v>=HYPERLINK("http://www.bangkit.com/images/5087.jpg","CLICK HERE")</v>
          </cell>
          <cell r="H1657">
            <v>3.99</v>
          </cell>
          <cell r="I1657">
            <v>3.59</v>
          </cell>
          <cell r="J1657">
            <v>2.5</v>
          </cell>
          <cell r="K1657">
            <v>1.9</v>
          </cell>
          <cell r="L1657">
            <v>1.5</v>
          </cell>
          <cell r="M1657">
            <v>1.2</v>
          </cell>
          <cell r="N1657">
            <v>0.9</v>
          </cell>
          <cell r="O1657" t="str">
            <v>CS-48-1</v>
          </cell>
          <cell r="P1657">
            <v>50</v>
          </cell>
          <cell r="Q1657">
            <v>48</v>
          </cell>
          <cell r="R1657">
            <v>15.5</v>
          </cell>
          <cell r="S1657">
            <v>10.25</v>
          </cell>
          <cell r="T1657">
            <v>8.75</v>
          </cell>
          <cell r="U1657" t="str">
            <v>0.804490</v>
          </cell>
          <cell r="V1657">
            <v>35</v>
          </cell>
          <cell r="W1657" t="str">
            <v>20764608050877</v>
          </cell>
        </row>
        <row r="1658">
          <cell r="B1658">
            <v>5088</v>
          </cell>
          <cell r="C1658" t="str">
            <v>BAZIC W/R 70 Ct. Poly Cover Composition Book</v>
          </cell>
          <cell r="D1658" t="str">
            <v>NOTEBOOK &amp; FILLER</v>
          </cell>
          <cell r="E1658" t="str">
            <v>VIETNAM</v>
          </cell>
          <cell r="F1658">
            <v>13938</v>
          </cell>
          <cell r="G1658" t="str">
            <v>=HYPERLINK("http://www.bangkit.com/images/5088.jpg","CLICK HERE")</v>
          </cell>
          <cell r="H1658">
            <v>2.99</v>
          </cell>
          <cell r="I1658">
            <v>2.69</v>
          </cell>
          <cell r="J1658">
            <v>1.95</v>
          </cell>
          <cell r="K1658">
            <v>1.5</v>
          </cell>
          <cell r="L1658">
            <v>1.3</v>
          </cell>
          <cell r="M1658">
            <v>1</v>
          </cell>
          <cell r="N1658">
            <v>0.8</v>
          </cell>
          <cell r="O1658" t="str">
            <v>CS-48-1</v>
          </cell>
          <cell r="P1658">
            <v>70</v>
          </cell>
          <cell r="Q1658">
            <v>48</v>
          </cell>
          <cell r="R1658">
            <v>15.75</v>
          </cell>
          <cell r="S1658">
            <v>10.5</v>
          </cell>
          <cell r="T1658">
            <v>7</v>
          </cell>
          <cell r="U1658" t="str">
            <v>0.669920</v>
          </cell>
          <cell r="V1658">
            <v>25.14</v>
          </cell>
          <cell r="W1658" t="str">
            <v>20764608050884</v>
          </cell>
        </row>
        <row r="1659">
          <cell r="B1659">
            <v>5089</v>
          </cell>
          <cell r="C1659" t="str">
            <v>BAZIC C/R 70 Ct. Poly Cover Composition Book</v>
          </cell>
          <cell r="D1659" t="str">
            <v>NOTEBOOK &amp; FILLER</v>
          </cell>
          <cell r="E1659" t="str">
            <v>VIETNAM</v>
          </cell>
          <cell r="F1659">
            <v>40819</v>
          </cell>
          <cell r="G1659" t="str">
            <v>=HYPERLINK("http://www.bangkit.com/images/5089.jpg","CLICK HERE")</v>
          </cell>
          <cell r="H1659">
            <v>2.99</v>
          </cell>
          <cell r="I1659">
            <v>2.69</v>
          </cell>
          <cell r="J1659">
            <v>1.95</v>
          </cell>
          <cell r="K1659">
            <v>1.5</v>
          </cell>
          <cell r="L1659">
            <v>1.3</v>
          </cell>
          <cell r="M1659">
            <v>1</v>
          </cell>
          <cell r="N1659">
            <v>0.8</v>
          </cell>
          <cell r="O1659" t="str">
            <v>CS-48-1</v>
          </cell>
          <cell r="P1659">
            <v>70</v>
          </cell>
          <cell r="Q1659">
            <v>48</v>
          </cell>
          <cell r="R1659">
            <v>15.75</v>
          </cell>
          <cell r="S1659">
            <v>10.5</v>
          </cell>
          <cell r="T1659">
            <v>7.25</v>
          </cell>
          <cell r="U1659" t="str">
            <v>0.693850</v>
          </cell>
          <cell r="V1659">
            <v>24.96</v>
          </cell>
          <cell r="W1659" t="str">
            <v>20764608050891</v>
          </cell>
        </row>
        <row r="1660">
          <cell r="B1660">
            <v>509</v>
          </cell>
          <cell r="C1660" t="str">
            <v>BAZIC W/R 100 Ct. Assorted Color Marble Composition Book</v>
          </cell>
          <cell r="D1660" t="str">
            <v>NOTEBOOK &amp; FILLER</v>
          </cell>
          <cell r="E1660" t="str">
            <v>VIETNAM</v>
          </cell>
          <cell r="F1660">
            <v>64656</v>
          </cell>
          <cell r="G1660" t="str">
            <v>=HYPERLINK("http://www.bangkit.com/images/509.jpg","CLICK HERE")</v>
          </cell>
          <cell r="H1660">
            <v>2.99</v>
          </cell>
          <cell r="I1660">
            <v>2.69</v>
          </cell>
          <cell r="J1660">
            <v>1.7</v>
          </cell>
          <cell r="K1660">
            <v>1.3</v>
          </cell>
          <cell r="L1660">
            <v>0.95</v>
          </cell>
          <cell r="M1660">
            <v>0.79</v>
          </cell>
          <cell r="N1660">
            <v>0.69</v>
          </cell>
          <cell r="O1660" t="str">
            <v>CS-48-1</v>
          </cell>
          <cell r="P1660">
            <v>50</v>
          </cell>
          <cell r="Q1660">
            <v>48</v>
          </cell>
          <cell r="R1660">
            <v>15.5</v>
          </cell>
          <cell r="S1660">
            <v>10</v>
          </cell>
          <cell r="T1660">
            <v>8.25</v>
          </cell>
          <cell r="U1660" t="str">
            <v>0.740020</v>
          </cell>
          <cell r="V1660">
            <v>31.32</v>
          </cell>
          <cell r="W1660" t="str">
            <v>20764608005099</v>
          </cell>
        </row>
        <row r="1661">
          <cell r="B1661">
            <v>5090</v>
          </cell>
          <cell r="C1661" t="str">
            <v>BAZIC W/R 100 Ct. Premium Black Marble Composition Book</v>
          </cell>
          <cell r="D1661" t="str">
            <v>NOTEBOOK &amp; FILLER</v>
          </cell>
          <cell r="E1661" t="str">
            <v>VIETNAM</v>
          </cell>
          <cell r="F1661">
            <v>67324</v>
          </cell>
          <cell r="G1661" t="str">
            <v>=HYPERLINK("http://www.bangkit.com/images/5090.jpg","CLICK HERE")</v>
          </cell>
          <cell r="H1661">
            <v>2.99</v>
          </cell>
          <cell r="I1661">
            <v>2.69</v>
          </cell>
          <cell r="J1661">
            <v>1.95</v>
          </cell>
          <cell r="K1661">
            <v>1.5</v>
          </cell>
          <cell r="L1661">
            <v>1.3</v>
          </cell>
          <cell r="M1661">
            <v>1</v>
          </cell>
          <cell r="N1661">
            <v>0.8</v>
          </cell>
          <cell r="O1661" t="str">
            <v>CS-48-1</v>
          </cell>
          <cell r="P1661">
            <v>50</v>
          </cell>
          <cell r="Q1661">
            <v>48</v>
          </cell>
          <cell r="R1661">
            <v>15.25</v>
          </cell>
          <cell r="S1661">
            <v>10</v>
          </cell>
          <cell r="T1661">
            <v>9</v>
          </cell>
          <cell r="U1661" t="str">
            <v>0.794270</v>
          </cell>
          <cell r="V1661">
            <v>34.9</v>
          </cell>
          <cell r="W1661" t="str">
            <v>20764608050907</v>
          </cell>
        </row>
        <row r="1662">
          <cell r="B1662">
            <v>5091</v>
          </cell>
          <cell r="C1662" t="str">
            <v>BAZIC C/R 100 Ct. Premium Black Marble Composition Book</v>
          </cell>
          <cell r="D1662" t="str">
            <v>NOTEBOOK &amp; FILLER</v>
          </cell>
          <cell r="E1662" t="str">
            <v>VIETNAM</v>
          </cell>
          <cell r="F1662">
            <v>50914</v>
          </cell>
          <cell r="G1662" t="str">
            <v>=HYPERLINK("http://www.bangkit.com/images/5091.jpg","CLICK HERE")</v>
          </cell>
          <cell r="H1662">
            <v>2.99</v>
          </cell>
          <cell r="I1662">
            <v>2.69</v>
          </cell>
          <cell r="J1662">
            <v>1.95</v>
          </cell>
          <cell r="K1662">
            <v>1.5</v>
          </cell>
          <cell r="L1662">
            <v>1.3</v>
          </cell>
          <cell r="M1662">
            <v>1</v>
          </cell>
          <cell r="N1662">
            <v>0.8</v>
          </cell>
          <cell r="O1662" t="str">
            <v>CS-48-1</v>
          </cell>
          <cell r="P1662">
            <v>50</v>
          </cell>
          <cell r="Q1662">
            <v>48</v>
          </cell>
          <cell r="R1662">
            <v>15.5</v>
          </cell>
          <cell r="S1662">
            <v>10</v>
          </cell>
          <cell r="T1662">
            <v>9</v>
          </cell>
          <cell r="U1662" t="str">
            <v>0.807290</v>
          </cell>
          <cell r="V1662">
            <v>34.78</v>
          </cell>
          <cell r="W1662" t="str">
            <v>20764608050914</v>
          </cell>
        </row>
        <row r="1663">
          <cell r="B1663">
            <v>510</v>
          </cell>
          <cell r="C1663" t="str">
            <v>BAZIC 50 Ct. White Multipurpose Paper</v>
          </cell>
          <cell r="D1663" t="str">
            <v>COPY PAPER</v>
          </cell>
          <cell r="E1663" t="str">
            <v>INDIA</v>
          </cell>
          <cell r="F1663">
            <v>105857</v>
          </cell>
          <cell r="G1663" t="str">
            <v>=HYPERLINK("http://www.bangkit.com/images/510.jpg","CLICK HERE")</v>
          </cell>
          <cell r="H1663">
            <v>2.99</v>
          </cell>
          <cell r="I1663">
            <v>2.69</v>
          </cell>
          <cell r="J1663">
            <v>1.7</v>
          </cell>
          <cell r="K1663">
            <v>1.3</v>
          </cell>
          <cell r="L1663">
            <v>0.95</v>
          </cell>
          <cell r="M1663">
            <v>0.79</v>
          </cell>
          <cell r="N1663">
            <v>0.69</v>
          </cell>
          <cell r="O1663" t="str">
            <v>CS-50-1</v>
          </cell>
          <cell r="P1663">
            <v>45</v>
          </cell>
          <cell r="Q1663">
            <v>50</v>
          </cell>
          <cell r="R1663">
            <v>17.75</v>
          </cell>
          <cell r="S1663">
            <v>12</v>
          </cell>
          <cell r="T1663">
            <v>5.5</v>
          </cell>
          <cell r="U1663" t="str">
            <v>0.677950</v>
          </cell>
          <cell r="V1663">
            <v>25.14</v>
          </cell>
          <cell r="W1663" t="str">
            <v>20764608005105</v>
          </cell>
        </row>
        <row r="1664">
          <cell r="B1664">
            <v>51029</v>
          </cell>
          <cell r="C1664" t="str">
            <v>WINNIE THE POOH Coloring Book</v>
          </cell>
          <cell r="D1664" t="str">
            <v>BOOKS - ACTIVITY</v>
          </cell>
          <cell r="E1664" t="str">
            <v>USA</v>
          </cell>
          <cell r="F1664">
            <v>7</v>
          </cell>
          <cell r="G1664" t="str">
            <v>=HYPERLINK("http://www.bangkit.com/images/51029.jpg","CLICK HERE")</v>
          </cell>
          <cell r="H1664">
            <v>4.99</v>
          </cell>
          <cell r="I1664">
            <v>4.49</v>
          </cell>
          <cell r="J1664">
            <v>1.7</v>
          </cell>
          <cell r="K1664">
            <v>1.3</v>
          </cell>
          <cell r="L1664">
            <v>0.95</v>
          </cell>
          <cell r="M1664">
            <v>0.79</v>
          </cell>
          <cell r="N1664">
            <v>0.69</v>
          </cell>
          <cell r="O1664" t="str">
            <v>CS-36-1</v>
          </cell>
          <cell r="P1664">
            <v>100</v>
          </cell>
          <cell r="Q1664">
            <v>36</v>
          </cell>
          <cell r="R1664">
            <v>16</v>
          </cell>
          <cell r="S1664">
            <v>11.5</v>
          </cell>
          <cell r="T1664">
            <v>4.5</v>
          </cell>
          <cell r="U1664" t="str">
            <v>0.479170</v>
          </cell>
          <cell r="V1664">
            <v>10.9</v>
          </cell>
          <cell r="W1664" t="str">
            <v>20805219510296</v>
          </cell>
        </row>
        <row r="1665">
          <cell r="B1665">
            <v>511</v>
          </cell>
          <cell r="C1665" t="str">
            <v>BAZIC 50 Ct. Spiral Bound 3" X 5" Ruled Colored Index Card</v>
          </cell>
          <cell r="D1665" t="str">
            <v>INDEX CARD</v>
          </cell>
          <cell r="E1665" t="str">
            <v>INDIA</v>
          </cell>
          <cell r="F1665">
            <v>11051</v>
          </cell>
          <cell r="G1665" t="str">
            <v>=HYPERLINK("http://www.bangkit.com/images/511.jpg","CLICK HERE")</v>
          </cell>
          <cell r="H1665">
            <v>1.99</v>
          </cell>
          <cell r="I1665">
            <v>1.79</v>
          </cell>
          <cell r="J1665">
            <v>1.2</v>
          </cell>
          <cell r="K1665">
            <v>0.89</v>
          </cell>
          <cell r="L1665">
            <v>0.75</v>
          </cell>
          <cell r="M1665">
            <v>0.59</v>
          </cell>
          <cell r="N1665">
            <v>0.49</v>
          </cell>
          <cell r="O1665" t="str">
            <v>CS-36-1</v>
          </cell>
          <cell r="P1665">
            <v>180</v>
          </cell>
          <cell r="Q1665">
            <v>36</v>
          </cell>
          <cell r="R1665">
            <v>10.75</v>
          </cell>
          <cell r="S1665">
            <v>9.75</v>
          </cell>
          <cell r="T1665">
            <v>4.75</v>
          </cell>
          <cell r="U1665" t="str">
            <v>0.288110</v>
          </cell>
          <cell r="V1665">
            <v>8.32</v>
          </cell>
          <cell r="W1665" t="str">
            <v>20764608005112</v>
          </cell>
        </row>
        <row r="1666">
          <cell r="B1666">
            <v>512</v>
          </cell>
          <cell r="C1666" t="str">
            <v>BAZIC 11" X 14" White Poster Board (5/Pack)</v>
          </cell>
          <cell r="D1666" t="str">
            <v>PRESENTATION BOARDS</v>
          </cell>
          <cell r="E1666" t="str">
            <v>VIETNAM</v>
          </cell>
          <cell r="F1666">
            <v>3516</v>
          </cell>
          <cell r="G1666" t="str">
            <v>=HYPERLINK("http://www.bangkit.com/images/512.jpg","CLICK HERE")</v>
          </cell>
          <cell r="H1666">
            <v>1.99</v>
          </cell>
          <cell r="I1666">
            <v>1.79</v>
          </cell>
          <cell r="J1666">
            <v>1.1499999999999999</v>
          </cell>
          <cell r="K1666">
            <v>0.85</v>
          </cell>
          <cell r="L1666">
            <v>0.69</v>
          </cell>
          <cell r="M1666">
            <v>0.55000000000000004</v>
          </cell>
          <cell r="N1666">
            <v>0.45</v>
          </cell>
          <cell r="O1666" t="str">
            <v>CS-48-1</v>
          </cell>
          <cell r="P1666">
            <v>100</v>
          </cell>
          <cell r="Q1666">
            <v>48</v>
          </cell>
          <cell r="R1666">
            <v>14.5</v>
          </cell>
          <cell r="S1666">
            <v>11.5</v>
          </cell>
          <cell r="T1666">
            <v>3.5</v>
          </cell>
          <cell r="U1666" t="str">
            <v>0.337750</v>
          </cell>
          <cell r="V1666">
            <v>13.88</v>
          </cell>
          <cell r="W1666" t="str">
            <v>20764608005129</v>
          </cell>
        </row>
        <row r="1667">
          <cell r="B1667">
            <v>513</v>
          </cell>
          <cell r="C1667" t="str">
            <v>BAZIC 100 Ct. 3" X 5" Quad Ruled 4-1" White Index Card</v>
          </cell>
          <cell r="D1667" t="str">
            <v>INDEX CARD</v>
          </cell>
          <cell r="E1667" t="str">
            <v>INDIA</v>
          </cell>
          <cell r="F1667">
            <v>4887</v>
          </cell>
          <cell r="G1667" t="str">
            <v>=HYPERLINK("http://www.bangkit.com/images/513.jpg","CLICK HERE")</v>
          </cell>
          <cell r="H1667">
            <v>1.99</v>
          </cell>
          <cell r="I1667">
            <v>1.79</v>
          </cell>
          <cell r="J1667">
            <v>1.2</v>
          </cell>
          <cell r="K1667">
            <v>0.89</v>
          </cell>
          <cell r="L1667">
            <v>0.75</v>
          </cell>
          <cell r="M1667">
            <v>0.55000000000000004</v>
          </cell>
          <cell r="N1667">
            <v>0.45</v>
          </cell>
          <cell r="O1667" t="str">
            <v>CS-36-1</v>
          </cell>
          <cell r="P1667">
            <v>126</v>
          </cell>
          <cell r="Q1667">
            <v>36</v>
          </cell>
          <cell r="R1667">
            <v>10.5</v>
          </cell>
          <cell r="S1667">
            <v>9.75</v>
          </cell>
          <cell r="T1667">
            <v>5.5</v>
          </cell>
          <cell r="U1667" t="str">
            <v>0.325850</v>
          </cell>
          <cell r="V1667">
            <v>11.6</v>
          </cell>
          <cell r="W1667" t="str">
            <v>20764608005136</v>
          </cell>
        </row>
        <row r="1668">
          <cell r="B1668">
            <v>51309</v>
          </cell>
          <cell r="D1668" t="str">
            <v>DISCONTINUE</v>
          </cell>
          <cell r="E1668" t="str">
            <v>USA</v>
          </cell>
          <cell r="F1668">
            <v>0</v>
          </cell>
          <cell r="G1668" t="str">
            <v>=HYPERLINK("http://www.bangkit.com/images/51309.jpg","CLICK HERE")</v>
          </cell>
          <cell r="H1668">
            <v>4.99</v>
          </cell>
          <cell r="I1668">
            <v>3.99</v>
          </cell>
          <cell r="J1668">
            <v>1.45</v>
          </cell>
          <cell r="K1668">
            <v>1.1000000000000001</v>
          </cell>
          <cell r="L1668">
            <v>0.85</v>
          </cell>
          <cell r="M1668">
            <v>0.69</v>
          </cell>
          <cell r="N1668">
            <v>0.59</v>
          </cell>
          <cell r="O1668" t="str">
            <v>CS-72-1</v>
          </cell>
          <cell r="P1668">
            <v>60</v>
          </cell>
          <cell r="Q1668">
            <v>72</v>
          </cell>
          <cell r="R1668">
            <v>16</v>
          </cell>
          <cell r="S1668">
            <v>11</v>
          </cell>
          <cell r="T1668">
            <v>9.5</v>
          </cell>
          <cell r="U1668" t="str">
            <v>0.967590</v>
          </cell>
          <cell r="V1668">
            <v>24</v>
          </cell>
          <cell r="W1668" t="str">
            <v>20805219097650</v>
          </cell>
        </row>
        <row r="1669">
          <cell r="B1669">
            <v>514</v>
          </cell>
          <cell r="C1669" t="str">
            <v>BAZIC 100 Ct. Quad-Ruled 4-1" Spiral Notebook</v>
          </cell>
          <cell r="D1669" t="str">
            <v>NOTEBOOK &amp; FILLER</v>
          </cell>
          <cell r="E1669" t="str">
            <v>INDONESIA</v>
          </cell>
          <cell r="F1669">
            <v>106768</v>
          </cell>
          <cell r="G1669" t="str">
            <v>=HYPERLINK("http://www.bangkit.com/images/514.jpg","CLICK HERE")</v>
          </cell>
          <cell r="H1669">
            <v>3.99</v>
          </cell>
          <cell r="I1669">
            <v>3.59</v>
          </cell>
          <cell r="J1669">
            <v>2.5</v>
          </cell>
          <cell r="K1669">
            <v>1.9</v>
          </cell>
          <cell r="L1669">
            <v>1.7</v>
          </cell>
          <cell r="M1669">
            <v>1.3</v>
          </cell>
          <cell r="N1669">
            <v>1</v>
          </cell>
          <cell r="O1669" t="str">
            <v>CS-24-1</v>
          </cell>
          <cell r="P1669">
            <v>90</v>
          </cell>
          <cell r="Q1669">
            <v>24</v>
          </cell>
          <cell r="R1669">
            <v>11</v>
          </cell>
          <cell r="S1669">
            <v>9.25</v>
          </cell>
          <cell r="T1669">
            <v>8.75</v>
          </cell>
          <cell r="U1669" t="str">
            <v>0.515230</v>
          </cell>
          <cell r="V1669">
            <v>19.440000000000001</v>
          </cell>
          <cell r="W1669" t="str">
            <v>20764608005143</v>
          </cell>
        </row>
        <row r="1670">
          <cell r="B1670">
            <v>515</v>
          </cell>
          <cell r="C1670" t="str">
            <v>BAZIC 200 Ct. 3" X 5" Ruled White Index Card</v>
          </cell>
          <cell r="D1670" t="str">
            <v>INDEX CARD</v>
          </cell>
          <cell r="E1670" t="str">
            <v>INDIA</v>
          </cell>
          <cell r="F1670">
            <v>4125</v>
          </cell>
          <cell r="G1670" t="str">
            <v>=HYPERLINK("http://www.bangkit.com/images/515.jpg","CLICK HERE")</v>
          </cell>
          <cell r="H1670">
            <v>2.99</v>
          </cell>
          <cell r="I1670">
            <v>2.69</v>
          </cell>
          <cell r="J1670">
            <v>1.95</v>
          </cell>
          <cell r="K1670">
            <v>1.5</v>
          </cell>
          <cell r="L1670">
            <v>1.3</v>
          </cell>
          <cell r="M1670">
            <v>1</v>
          </cell>
          <cell r="N1670">
            <v>0.8</v>
          </cell>
          <cell r="O1670" t="str">
            <v>CS-36-1</v>
          </cell>
          <cell r="P1670">
            <v>80</v>
          </cell>
          <cell r="Q1670">
            <v>36</v>
          </cell>
          <cell r="R1670">
            <v>10.5</v>
          </cell>
          <cell r="S1670">
            <v>9.75</v>
          </cell>
          <cell r="T1670">
            <v>10.75</v>
          </cell>
          <cell r="U1670" t="str">
            <v>0.636880</v>
          </cell>
          <cell r="V1670">
            <v>22.74</v>
          </cell>
          <cell r="W1670" t="str">
            <v>20764608005150</v>
          </cell>
        </row>
        <row r="1671">
          <cell r="B1671">
            <v>516</v>
          </cell>
          <cell r="C1671" t="str">
            <v>BAZIC 100 Ct. 3" X 5" Ruled White Index Card</v>
          </cell>
          <cell r="D1671" t="str">
            <v>INDEX CARD</v>
          </cell>
          <cell r="E1671" t="str">
            <v>INDIA</v>
          </cell>
          <cell r="F1671">
            <v>53277</v>
          </cell>
          <cell r="G1671" t="str">
            <v>=HYPERLINK("http://www.bangkit.com/images/516.jpg","CLICK HERE")</v>
          </cell>
          <cell r="H1671">
            <v>1.99</v>
          </cell>
          <cell r="I1671">
            <v>1.79</v>
          </cell>
          <cell r="J1671">
            <v>1.2</v>
          </cell>
          <cell r="K1671">
            <v>0.89</v>
          </cell>
          <cell r="L1671">
            <v>0.75</v>
          </cell>
          <cell r="M1671">
            <v>0.55000000000000004</v>
          </cell>
          <cell r="N1671">
            <v>0.45</v>
          </cell>
          <cell r="O1671" t="str">
            <v>CS-36-1</v>
          </cell>
          <cell r="P1671">
            <v>140</v>
          </cell>
          <cell r="Q1671">
            <v>36</v>
          </cell>
          <cell r="R1671">
            <v>10.25</v>
          </cell>
          <cell r="S1671">
            <v>9.75</v>
          </cell>
          <cell r="T1671">
            <v>5.75</v>
          </cell>
          <cell r="U1671" t="str">
            <v>0.332550</v>
          </cell>
          <cell r="V1671">
            <v>11.68</v>
          </cell>
          <cell r="W1671" t="str">
            <v>20764608005167</v>
          </cell>
        </row>
        <row r="1672">
          <cell r="B1672">
            <v>5160</v>
          </cell>
          <cell r="C1672" t="str">
            <v>BAZIC 100 Ct. 3" X 3" Yellow Sticky Notes (12/Shrink)</v>
          </cell>
          <cell r="D1672" t="str">
            <v>STICKY NOTES - PADS</v>
          </cell>
          <cell r="E1672" t="str">
            <v>CHINA</v>
          </cell>
          <cell r="F1672">
            <v>6924</v>
          </cell>
          <cell r="G1672" t="str">
            <v>=HYPERLINK("http://www.bangkit.com/images/5160.jpg","CLICK HERE")</v>
          </cell>
          <cell r="H1672">
            <v>10.99</v>
          </cell>
          <cell r="I1672">
            <v>9.89</v>
          </cell>
          <cell r="J1672">
            <v>6.9</v>
          </cell>
          <cell r="K1672">
            <v>5.3</v>
          </cell>
          <cell r="L1672">
            <v>4.3</v>
          </cell>
          <cell r="M1672">
            <v>3.5</v>
          </cell>
          <cell r="N1672">
            <v>2.9</v>
          </cell>
          <cell r="O1672" t="str">
            <v>CS-12-1</v>
          </cell>
          <cell r="P1672">
            <v>105</v>
          </cell>
          <cell r="Q1672">
            <v>12</v>
          </cell>
          <cell r="R1672">
            <v>12.5</v>
          </cell>
          <cell r="S1672">
            <v>6.75</v>
          </cell>
          <cell r="T1672">
            <v>8</v>
          </cell>
          <cell r="U1672" t="str">
            <v>0.390630</v>
          </cell>
          <cell r="V1672">
            <v>14.66</v>
          </cell>
          <cell r="W1672" t="str">
            <v>20764608051607</v>
          </cell>
        </row>
        <row r="1673">
          <cell r="B1673">
            <v>5161</v>
          </cell>
          <cell r="C1673" t="str">
            <v>BAZIC 100 Ct. 3" X 3" Sticky Notes (12/Shrink)</v>
          </cell>
          <cell r="D1673" t="str">
            <v>STICKY NOTES - PADS</v>
          </cell>
          <cell r="E1673" t="str">
            <v>CHINA</v>
          </cell>
          <cell r="F1673">
            <v>4386</v>
          </cell>
          <cell r="G1673" t="str">
            <v>=HYPERLINK("http://www.bangkit.com/images/5161.jpg","CLICK HERE")</v>
          </cell>
          <cell r="H1673">
            <v>10.99</v>
          </cell>
          <cell r="I1673">
            <v>9.89</v>
          </cell>
          <cell r="J1673">
            <v>6.9</v>
          </cell>
          <cell r="K1673">
            <v>5.3</v>
          </cell>
          <cell r="L1673">
            <v>4.3</v>
          </cell>
          <cell r="M1673">
            <v>3.5</v>
          </cell>
          <cell r="N1673">
            <v>2.9</v>
          </cell>
          <cell r="O1673" t="str">
            <v>CS-12-1</v>
          </cell>
          <cell r="P1673">
            <v>105</v>
          </cell>
          <cell r="Q1673">
            <v>12</v>
          </cell>
          <cell r="R1673">
            <v>12.5</v>
          </cell>
          <cell r="S1673">
            <v>6.75</v>
          </cell>
          <cell r="T1673">
            <v>8</v>
          </cell>
          <cell r="U1673" t="str">
            <v>0.390630</v>
          </cell>
          <cell r="V1673">
            <v>14.52</v>
          </cell>
          <cell r="W1673" t="str">
            <v>20764608051614</v>
          </cell>
        </row>
        <row r="1674">
          <cell r="B1674">
            <v>5162</v>
          </cell>
          <cell r="C1674" t="str">
            <v>BAZIC 90 Ct. 3" X 3" Neon Sticky Notes (12/Shrink)</v>
          </cell>
          <cell r="D1674" t="str">
            <v>STICKY NOTES - PADS</v>
          </cell>
          <cell r="E1674" t="str">
            <v>CHINA</v>
          </cell>
          <cell r="F1674">
            <v>1907</v>
          </cell>
          <cell r="G1674" t="str">
            <v>=HYPERLINK("http://www.bangkit.com/images/5162.jpg","CLICK HERE")</v>
          </cell>
          <cell r="H1674">
            <v>10.99</v>
          </cell>
          <cell r="I1674">
            <v>9.89</v>
          </cell>
          <cell r="J1674">
            <v>7.7</v>
          </cell>
          <cell r="K1674">
            <v>5.9</v>
          </cell>
          <cell r="L1674">
            <v>4.7</v>
          </cell>
          <cell r="M1674">
            <v>3.9</v>
          </cell>
          <cell r="N1674">
            <v>3.3</v>
          </cell>
          <cell r="O1674" t="str">
            <v>CS-12-1</v>
          </cell>
          <cell r="P1674">
            <v>105</v>
          </cell>
          <cell r="Q1674">
            <v>12</v>
          </cell>
          <cell r="R1674">
            <v>12.5</v>
          </cell>
          <cell r="S1674">
            <v>6.75</v>
          </cell>
          <cell r="T1674">
            <v>8</v>
          </cell>
          <cell r="U1674" t="str">
            <v>0.390630</v>
          </cell>
          <cell r="V1674">
            <v>13.48</v>
          </cell>
          <cell r="W1674" t="str">
            <v>20764608051621</v>
          </cell>
        </row>
        <row r="1675">
          <cell r="B1675">
            <v>517</v>
          </cell>
          <cell r="C1675" t="str">
            <v>BAZIC 100 Ct. 3" X 5" Ruled Colored Index Card</v>
          </cell>
          <cell r="D1675" t="str">
            <v>INDEX CARD</v>
          </cell>
          <cell r="E1675" t="str">
            <v>INDIA</v>
          </cell>
          <cell r="F1675">
            <v>41620</v>
          </cell>
          <cell r="G1675" t="str">
            <v>=HYPERLINK("http://www.bangkit.com/images/517.jpg","CLICK HERE")</v>
          </cell>
          <cell r="H1675">
            <v>2.99</v>
          </cell>
          <cell r="I1675">
            <v>2.69</v>
          </cell>
          <cell r="J1675">
            <v>1.7</v>
          </cell>
          <cell r="K1675">
            <v>1.3</v>
          </cell>
          <cell r="L1675">
            <v>0.85</v>
          </cell>
          <cell r="M1675">
            <v>0.69</v>
          </cell>
          <cell r="N1675">
            <v>0.59</v>
          </cell>
          <cell r="O1675" t="str">
            <v>CS-36-1</v>
          </cell>
          <cell r="P1675">
            <v>108</v>
          </cell>
          <cell r="Q1675">
            <v>36</v>
          </cell>
          <cell r="R1675">
            <v>10.5</v>
          </cell>
          <cell r="S1675">
            <v>9.75</v>
          </cell>
          <cell r="T1675">
            <v>5.5</v>
          </cell>
          <cell r="U1675" t="str">
            <v>0.325850</v>
          </cell>
          <cell r="V1675">
            <v>12.28</v>
          </cell>
          <cell r="W1675" t="str">
            <v>20764608005174</v>
          </cell>
        </row>
        <row r="1676">
          <cell r="B1676">
            <v>518</v>
          </cell>
          <cell r="C1676" t="str">
            <v>BAZIC 180 Ct. 4" X 5.5" Spiral Fat Book</v>
          </cell>
          <cell r="D1676" t="str">
            <v>NOTEBOOK &amp; FILLER</v>
          </cell>
          <cell r="E1676" t="str">
            <v>INDONESIA</v>
          </cell>
          <cell r="F1676">
            <v>19056</v>
          </cell>
          <cell r="G1676" t="str">
            <v>=HYPERLINK("http://www.bangkit.com/images/518.jpg","CLICK HERE")</v>
          </cell>
          <cell r="H1676">
            <v>2.99</v>
          </cell>
          <cell r="I1676">
            <v>2.69</v>
          </cell>
          <cell r="J1676">
            <v>1.7</v>
          </cell>
          <cell r="K1676">
            <v>1.3</v>
          </cell>
          <cell r="L1676">
            <v>0.85</v>
          </cell>
          <cell r="M1676">
            <v>0.69</v>
          </cell>
          <cell r="N1676">
            <v>0.59</v>
          </cell>
          <cell r="O1676" t="str">
            <v>CS-48-1</v>
          </cell>
          <cell r="P1676">
            <v>72</v>
          </cell>
          <cell r="Q1676">
            <v>48</v>
          </cell>
          <cell r="R1676">
            <v>11.25</v>
          </cell>
          <cell r="S1676">
            <v>10.5</v>
          </cell>
          <cell r="T1676">
            <v>7.25</v>
          </cell>
          <cell r="U1676" t="str">
            <v>0.495610</v>
          </cell>
          <cell r="V1676">
            <v>17.48</v>
          </cell>
          <cell r="W1676" t="str">
            <v>20764608005181</v>
          </cell>
        </row>
        <row r="1677">
          <cell r="B1677">
            <v>519</v>
          </cell>
          <cell r="C1677" t="str">
            <v>BAZIC 50 Ct. Spiral Bound 3" X 5" Ruled White Index Card</v>
          </cell>
          <cell r="D1677" t="str">
            <v>INDEX CARD</v>
          </cell>
          <cell r="E1677" t="str">
            <v>INDIA</v>
          </cell>
          <cell r="F1677">
            <v>13244</v>
          </cell>
          <cell r="G1677" t="str">
            <v>=HYPERLINK("http://www.bangkit.com/images/519.jpg","CLICK HERE")</v>
          </cell>
          <cell r="H1677">
            <v>1.99</v>
          </cell>
          <cell r="I1677">
            <v>1.79</v>
          </cell>
          <cell r="J1677">
            <v>1</v>
          </cell>
          <cell r="K1677">
            <v>0.75</v>
          </cell>
          <cell r="L1677">
            <v>0.59</v>
          </cell>
          <cell r="M1677">
            <v>0.49</v>
          </cell>
          <cell r="N1677">
            <v>0.39</v>
          </cell>
          <cell r="O1677" t="str">
            <v>CS-36-1</v>
          </cell>
          <cell r="P1677">
            <v>162</v>
          </cell>
          <cell r="Q1677">
            <v>36</v>
          </cell>
          <cell r="R1677">
            <v>10.5</v>
          </cell>
          <cell r="S1677">
            <v>9.75</v>
          </cell>
          <cell r="T1677">
            <v>4.75</v>
          </cell>
          <cell r="U1677" t="str">
            <v>0.281410</v>
          </cell>
          <cell r="V1677">
            <v>7.8</v>
          </cell>
          <cell r="W1677" t="str">
            <v>20764608005198</v>
          </cell>
        </row>
        <row r="1678">
          <cell r="B1678">
            <v>5191</v>
          </cell>
          <cell r="C1678" t="str">
            <v>BAZIC 100 Ct. Pastel Color Multipurpose Paper</v>
          </cell>
          <cell r="D1678" t="str">
            <v>COPY PAPER</v>
          </cell>
          <cell r="E1678" t="str">
            <v>VIETNAM</v>
          </cell>
          <cell r="F1678">
            <v>31181</v>
          </cell>
          <cell r="G1678" t="str">
            <v>=HYPERLINK("http://www.bangkit.com/images/5191.jpg","CLICK HERE")</v>
          </cell>
          <cell r="H1678">
            <v>5.99</v>
          </cell>
          <cell r="I1678">
            <v>5.39</v>
          </cell>
          <cell r="J1678">
            <v>3.8</v>
          </cell>
          <cell r="K1678">
            <v>2.9</v>
          </cell>
          <cell r="L1678">
            <v>2.2999999999999998</v>
          </cell>
          <cell r="M1678">
            <v>1.9</v>
          </cell>
          <cell r="N1678">
            <v>1.5</v>
          </cell>
          <cell r="O1678" t="str">
            <v>CS-12-1</v>
          </cell>
          <cell r="P1678">
            <v>102</v>
          </cell>
          <cell r="Q1678">
            <v>12</v>
          </cell>
          <cell r="R1678">
            <v>11.75</v>
          </cell>
          <cell r="S1678">
            <v>9.75</v>
          </cell>
          <cell r="T1678">
            <v>5.75</v>
          </cell>
          <cell r="U1678" t="str">
            <v>0.381210</v>
          </cell>
          <cell r="V1678">
            <v>12.92</v>
          </cell>
          <cell r="W1678" t="str">
            <v>20764608051911</v>
          </cell>
        </row>
        <row r="1679">
          <cell r="B1679">
            <v>520</v>
          </cell>
          <cell r="C1679" t="str">
            <v>BAZIC 100 Ct. 3" X 5" Unruled White Index Card</v>
          </cell>
          <cell r="D1679" t="str">
            <v>INDEX CARD</v>
          </cell>
          <cell r="E1679" t="str">
            <v>INDIA</v>
          </cell>
          <cell r="F1679">
            <v>36</v>
          </cell>
          <cell r="G1679" t="str">
            <v>=HYPERLINK("http://www.bangkit.com/images/520.jpg","CLICK HERE")</v>
          </cell>
          <cell r="H1679">
            <v>1.99</v>
          </cell>
          <cell r="I1679">
            <v>1.79</v>
          </cell>
          <cell r="J1679">
            <v>1.2</v>
          </cell>
          <cell r="K1679">
            <v>0.89</v>
          </cell>
          <cell r="L1679">
            <v>0.75</v>
          </cell>
          <cell r="M1679">
            <v>0.55000000000000004</v>
          </cell>
          <cell r="N1679">
            <v>0.45</v>
          </cell>
          <cell r="O1679" t="str">
            <v>CS-36-1</v>
          </cell>
          <cell r="P1679">
            <v>126</v>
          </cell>
          <cell r="Q1679">
            <v>36</v>
          </cell>
          <cell r="R1679">
            <v>10.5</v>
          </cell>
          <cell r="S1679">
            <v>9.75</v>
          </cell>
          <cell r="T1679">
            <v>5.5</v>
          </cell>
          <cell r="U1679" t="str">
            <v>0.325850</v>
          </cell>
          <cell r="V1679">
            <v>11.38</v>
          </cell>
          <cell r="W1679" t="str">
            <v>20764608005204</v>
          </cell>
        </row>
        <row r="1680">
          <cell r="B1680">
            <v>521</v>
          </cell>
          <cell r="C1680" t="str">
            <v>BAZIC 100 Ct. 3" X 5" Ruled Color Coded Index Card</v>
          </cell>
          <cell r="D1680" t="str">
            <v>INDEX CARD</v>
          </cell>
          <cell r="E1680" t="str">
            <v>INDIA</v>
          </cell>
          <cell r="F1680">
            <v>8</v>
          </cell>
          <cell r="G1680" t="str">
            <v>=HYPERLINK("http://www.bangkit.com/images/521.jpg","CLICK HERE")</v>
          </cell>
          <cell r="H1680">
            <v>2.99</v>
          </cell>
          <cell r="I1680">
            <v>2.69</v>
          </cell>
          <cell r="J1680">
            <v>1.7</v>
          </cell>
          <cell r="K1680">
            <v>1.3</v>
          </cell>
          <cell r="L1680">
            <v>0.85</v>
          </cell>
          <cell r="M1680">
            <v>0.69</v>
          </cell>
          <cell r="N1680">
            <v>0.59</v>
          </cell>
          <cell r="O1680" t="str">
            <v>CS-36-1</v>
          </cell>
          <cell r="P1680">
            <v>108</v>
          </cell>
          <cell r="Q1680">
            <v>36</v>
          </cell>
          <cell r="R1680">
            <v>10.75</v>
          </cell>
          <cell r="S1680">
            <v>9.75</v>
          </cell>
          <cell r="T1680">
            <v>6</v>
          </cell>
          <cell r="U1680" t="str">
            <v>0.363930</v>
          </cell>
          <cell r="V1680">
            <v>11.56</v>
          </cell>
          <cell r="W1680" t="str">
            <v>20764608005211</v>
          </cell>
        </row>
        <row r="1681">
          <cell r="B1681">
            <v>522</v>
          </cell>
          <cell r="C1681" t="str">
            <v>BAZIC 100 Ct. Poly Cover 3" x 5" Ruled White Index Card w/ Ring</v>
          </cell>
          <cell r="D1681" t="str">
            <v>INDEX CARD</v>
          </cell>
          <cell r="E1681" t="str">
            <v>INDIA</v>
          </cell>
          <cell r="F1681">
            <v>53590</v>
          </cell>
          <cell r="G1681" t="str">
            <v>=HYPERLINK("http://www.bangkit.com/images/522.jpg","CLICK HERE")</v>
          </cell>
          <cell r="H1681">
            <v>2.99</v>
          </cell>
          <cell r="I1681">
            <v>2.69</v>
          </cell>
          <cell r="J1681">
            <v>1.7</v>
          </cell>
          <cell r="K1681">
            <v>1.3</v>
          </cell>
          <cell r="L1681">
            <v>0.95</v>
          </cell>
          <cell r="M1681">
            <v>0.79</v>
          </cell>
          <cell r="N1681">
            <v>0.69</v>
          </cell>
          <cell r="O1681" t="str">
            <v>CS-24-1</v>
          </cell>
          <cell r="P1681">
            <v>120</v>
          </cell>
          <cell r="Q1681">
            <v>24</v>
          </cell>
          <cell r="R1681">
            <v>11.25</v>
          </cell>
          <cell r="S1681">
            <v>11</v>
          </cell>
          <cell r="T1681">
            <v>5</v>
          </cell>
          <cell r="U1681" t="str">
            <v>0.358070</v>
          </cell>
          <cell r="V1681">
            <v>9.5</v>
          </cell>
          <cell r="W1681" t="str">
            <v>20764608005228</v>
          </cell>
        </row>
        <row r="1682">
          <cell r="B1682">
            <v>523</v>
          </cell>
          <cell r="C1682" t="str">
            <v>BAZIC 100 Ct. 5" X 8" Ruled White Index Card</v>
          </cell>
          <cell r="D1682" t="str">
            <v>INDEX CARD</v>
          </cell>
          <cell r="E1682" t="str">
            <v>INDIA</v>
          </cell>
          <cell r="F1682">
            <v>18920</v>
          </cell>
          <cell r="G1682" t="str">
            <v>=HYPERLINK("http://www.bangkit.com/images/523.jpg","CLICK HERE")</v>
          </cell>
          <cell r="H1682">
            <v>3.99</v>
          </cell>
          <cell r="I1682">
            <v>3.59</v>
          </cell>
          <cell r="J1682">
            <v>2.6</v>
          </cell>
          <cell r="K1682">
            <v>2</v>
          </cell>
          <cell r="L1682">
            <v>1.7</v>
          </cell>
          <cell r="M1682">
            <v>1.3</v>
          </cell>
          <cell r="N1682">
            <v>1</v>
          </cell>
          <cell r="O1682" t="str">
            <v>CS-24-1</v>
          </cell>
          <cell r="P1682">
            <v>70</v>
          </cell>
          <cell r="Q1682">
            <v>24</v>
          </cell>
          <cell r="R1682">
            <v>16.5</v>
          </cell>
          <cell r="S1682">
            <v>10.5</v>
          </cell>
          <cell r="T1682">
            <v>5.5</v>
          </cell>
          <cell r="U1682" t="str">
            <v>0.551430</v>
          </cell>
          <cell r="V1682">
            <v>20.18</v>
          </cell>
          <cell r="W1682" t="str">
            <v>20764608005235</v>
          </cell>
        </row>
        <row r="1683">
          <cell r="B1683">
            <v>524</v>
          </cell>
          <cell r="C1683" t="str">
            <v>TYPE ITEM #8240</v>
          </cell>
          <cell r="D1683" t="str">
            <v>DISCONTINUE</v>
          </cell>
          <cell r="E1683" t="str">
            <v>VIETNAM</v>
          </cell>
          <cell r="F1683">
            <v>0</v>
          </cell>
          <cell r="G1683" t="str">
            <v>=HYPERLINK("http://www.bangkit.com/images/524.jpg","CLICK HERE")</v>
          </cell>
          <cell r="H1683">
            <v>1.99</v>
          </cell>
          <cell r="I1683">
            <v>1.79</v>
          </cell>
          <cell r="J1683">
            <v>1.2</v>
          </cell>
          <cell r="K1683">
            <v>0.89</v>
          </cell>
          <cell r="L1683">
            <v>0.75</v>
          </cell>
          <cell r="M1683">
            <v>0.59</v>
          </cell>
          <cell r="N1683">
            <v>0.49</v>
          </cell>
          <cell r="O1683" t="str">
            <v>CS-48-1</v>
          </cell>
          <cell r="P1683">
            <v>170</v>
          </cell>
          <cell r="Q1683">
            <v>48</v>
          </cell>
          <cell r="R1683">
            <v>11.75</v>
          </cell>
          <cell r="S1683">
            <v>8.75</v>
          </cell>
          <cell r="T1683">
            <v>6.75</v>
          </cell>
          <cell r="U1683" t="str">
            <v>0.401610</v>
          </cell>
          <cell r="V1683">
            <v>6.22</v>
          </cell>
          <cell r="W1683" t="str">
            <v>20764608005242</v>
          </cell>
        </row>
        <row r="1684">
          <cell r="B1684">
            <v>525</v>
          </cell>
          <cell r="C1684" t="str">
            <v>TYPE ITEM #8241</v>
          </cell>
          <cell r="D1684" t="str">
            <v>DISCONTINUE</v>
          </cell>
          <cell r="E1684" t="str">
            <v>VIETNAM</v>
          </cell>
          <cell r="F1684">
            <v>0</v>
          </cell>
          <cell r="G1684" t="str">
            <v>=HYPERLINK("http://www.bangkit.com/images/525.jpg","CLICK HERE")</v>
          </cell>
          <cell r="H1684">
            <v>1.99</v>
          </cell>
          <cell r="I1684">
            <v>1.79</v>
          </cell>
          <cell r="J1684">
            <v>1.2</v>
          </cell>
          <cell r="K1684">
            <v>0.89</v>
          </cell>
          <cell r="L1684">
            <v>0.75</v>
          </cell>
          <cell r="M1684">
            <v>0.59</v>
          </cell>
          <cell r="N1684">
            <v>0.49</v>
          </cell>
          <cell r="O1684" t="str">
            <v>CS-48-1</v>
          </cell>
          <cell r="P1684">
            <v>105</v>
          </cell>
          <cell r="Q1684">
            <v>48</v>
          </cell>
          <cell r="R1684">
            <v>14.5</v>
          </cell>
          <cell r="S1684">
            <v>7.25</v>
          </cell>
          <cell r="T1684">
            <v>9.75</v>
          </cell>
          <cell r="U1684" t="str">
            <v>0.593150</v>
          </cell>
          <cell r="V1684">
            <v>9.02</v>
          </cell>
          <cell r="W1684" t="str">
            <v>20764608005259</v>
          </cell>
        </row>
        <row r="1685">
          <cell r="B1685">
            <v>526</v>
          </cell>
          <cell r="C1685" t="str">
            <v>TYPE ITEM #8242</v>
          </cell>
          <cell r="D1685" t="str">
            <v>DISCONTINUE</v>
          </cell>
          <cell r="E1685" t="str">
            <v>VIETNAM</v>
          </cell>
          <cell r="F1685">
            <v>0</v>
          </cell>
          <cell r="G1685" t="str">
            <v>=HYPERLINK("http://www.bangkit.com/images/526.jpg","CLICK HERE")</v>
          </cell>
          <cell r="H1685">
            <v>1.99</v>
          </cell>
          <cell r="I1685">
            <v>1.79</v>
          </cell>
          <cell r="J1685">
            <v>1.2</v>
          </cell>
          <cell r="K1685">
            <v>0.89</v>
          </cell>
          <cell r="L1685">
            <v>0.75</v>
          </cell>
          <cell r="M1685">
            <v>0.59</v>
          </cell>
          <cell r="N1685">
            <v>0.49</v>
          </cell>
          <cell r="O1685" t="str">
            <v>CS-48-1</v>
          </cell>
          <cell r="P1685">
            <v>120</v>
          </cell>
          <cell r="Q1685">
            <v>48</v>
          </cell>
          <cell r="R1685">
            <v>15.5</v>
          </cell>
          <cell r="S1685">
            <v>5.75</v>
          </cell>
          <cell r="T1685">
            <v>10.75</v>
          </cell>
          <cell r="U1685" t="str">
            <v>0.554450</v>
          </cell>
          <cell r="V1685">
            <v>8.34</v>
          </cell>
          <cell r="W1685" t="str">
            <v>20764608005266</v>
          </cell>
        </row>
        <row r="1686">
          <cell r="B1686">
            <v>527</v>
          </cell>
          <cell r="C1686" t="str">
            <v>BAZIC 16 Ct. 18" X 12" Construction Paper Pad</v>
          </cell>
          <cell r="D1686" t="str">
            <v>ARTS &amp; CRAFTS PAPER</v>
          </cell>
          <cell r="E1686" t="str">
            <v>INDIA</v>
          </cell>
          <cell r="F1686">
            <v>16057</v>
          </cell>
          <cell r="G1686" t="str">
            <v>=HYPERLINK("http://www.bangkit.com/images/527.jpg","CLICK HERE")</v>
          </cell>
          <cell r="H1686">
            <v>2.99</v>
          </cell>
          <cell r="I1686">
            <v>2.69</v>
          </cell>
          <cell r="J1686">
            <v>1.95</v>
          </cell>
          <cell r="K1686">
            <v>1.5</v>
          </cell>
          <cell r="L1686">
            <v>1.3</v>
          </cell>
          <cell r="M1686">
            <v>1</v>
          </cell>
          <cell r="N1686">
            <v>0.8</v>
          </cell>
          <cell r="O1686" t="str">
            <v>CS-48-1</v>
          </cell>
          <cell r="P1686">
            <v>49</v>
          </cell>
          <cell r="Q1686">
            <v>48</v>
          </cell>
          <cell r="R1686">
            <v>18.25</v>
          </cell>
          <cell r="S1686">
            <v>12.5</v>
          </cell>
          <cell r="T1686">
            <v>6.5</v>
          </cell>
          <cell r="U1686" t="str">
            <v>0.858110</v>
          </cell>
          <cell r="V1686">
            <v>27.46</v>
          </cell>
          <cell r="W1686" t="str">
            <v>20764608005273</v>
          </cell>
        </row>
        <row r="1687">
          <cell r="B1687">
            <v>52750</v>
          </cell>
          <cell r="C1687" t="str">
            <v>KAPPA My First Board Books</v>
          </cell>
          <cell r="D1687" t="str">
            <v>BOOKS - EDUCATIONAL</v>
          </cell>
          <cell r="E1687" t="str">
            <v>CHINA</v>
          </cell>
          <cell r="F1687">
            <v>3694</v>
          </cell>
          <cell r="G1687" t="str">
            <v>=HYPERLINK("http://www.bangkit.com/images/52750.jpg","CLICK HERE")</v>
          </cell>
          <cell r="H1687">
            <v>3.99</v>
          </cell>
          <cell r="I1687">
            <v>3.59</v>
          </cell>
          <cell r="J1687">
            <v>1.7</v>
          </cell>
          <cell r="K1687">
            <v>1.3</v>
          </cell>
          <cell r="L1687">
            <v>0.85</v>
          </cell>
          <cell r="M1687">
            <v>0.69</v>
          </cell>
          <cell r="N1687">
            <v>0.59</v>
          </cell>
          <cell r="O1687" t="str">
            <v>CS-24-1</v>
          </cell>
          <cell r="P1687">
            <v>120</v>
          </cell>
          <cell r="Q1687">
            <v>24</v>
          </cell>
          <cell r="R1687">
            <v>9</v>
          </cell>
          <cell r="S1687">
            <v>9</v>
          </cell>
          <cell r="T1687">
            <v>9</v>
          </cell>
          <cell r="U1687" t="str">
            <v>0.421880</v>
          </cell>
          <cell r="V1687">
            <v>5.76</v>
          </cell>
          <cell r="W1687" t="str">
            <v>20088908527502</v>
          </cell>
        </row>
        <row r="1688">
          <cell r="B1688">
            <v>528</v>
          </cell>
          <cell r="C1688" t="str">
            <v>BAZIC 32 Ct. 9" X 12" Construction Paper Pad</v>
          </cell>
          <cell r="D1688" t="str">
            <v>ARTS &amp; CRAFTS PAPER</v>
          </cell>
          <cell r="E1688" t="str">
            <v>INDIA</v>
          </cell>
          <cell r="F1688">
            <v>51786</v>
          </cell>
          <cell r="G1688" t="str">
            <v>=HYPERLINK("http://www.bangkit.com/images/528.jpg","CLICK HERE")</v>
          </cell>
          <cell r="H1688">
            <v>2.99</v>
          </cell>
          <cell r="I1688">
            <v>2.69</v>
          </cell>
          <cell r="J1688">
            <v>1.7</v>
          </cell>
          <cell r="K1688">
            <v>1.3</v>
          </cell>
          <cell r="L1688">
            <v>0.95</v>
          </cell>
          <cell r="M1688">
            <v>0.79</v>
          </cell>
          <cell r="N1688">
            <v>0.69</v>
          </cell>
          <cell r="O1688" t="str">
            <v>CS-48-1</v>
          </cell>
          <cell r="P1688">
            <v>56</v>
          </cell>
          <cell r="Q1688">
            <v>48</v>
          </cell>
          <cell r="R1688">
            <v>18.5</v>
          </cell>
          <cell r="S1688">
            <v>12.5</v>
          </cell>
          <cell r="T1688">
            <v>6</v>
          </cell>
          <cell r="U1688" t="str">
            <v>0.802950</v>
          </cell>
          <cell r="V1688">
            <v>22.96</v>
          </cell>
          <cell r="W1688" t="str">
            <v>20764608005280</v>
          </cell>
        </row>
        <row r="1689">
          <cell r="B1689">
            <v>528342</v>
          </cell>
          <cell r="D1689" t="str">
            <v>DISCONTINUE</v>
          </cell>
          <cell r="E1689" t="str">
            <v>USA</v>
          </cell>
          <cell r="F1689">
            <v>0</v>
          </cell>
          <cell r="G1689" t="str">
            <v>=HYPERLINK("http://www.bangkit.com/images/528342.jpg","CLICK HERE")</v>
          </cell>
          <cell r="H1689">
            <v>3.95</v>
          </cell>
          <cell r="I1689">
            <v>3.95</v>
          </cell>
          <cell r="J1689">
            <v>1.2</v>
          </cell>
          <cell r="K1689">
            <v>0.89</v>
          </cell>
          <cell r="L1689">
            <v>0.75</v>
          </cell>
          <cell r="M1689">
            <v>0.59</v>
          </cell>
          <cell r="N1689">
            <v>0.49</v>
          </cell>
          <cell r="O1689" t="str">
            <v>CS-24-1</v>
          </cell>
          <cell r="P1689">
            <v>130</v>
          </cell>
          <cell r="Q1689">
            <v>24</v>
          </cell>
          <cell r="R1689">
            <v>13.6</v>
          </cell>
          <cell r="S1689">
            <v>11.1</v>
          </cell>
          <cell r="T1689">
            <v>6.1</v>
          </cell>
          <cell r="U1689" t="str">
            <v>0.532900</v>
          </cell>
          <cell r="V1689">
            <v>7.74</v>
          </cell>
          <cell r="W1689" t="str">
            <v>20646529912345</v>
          </cell>
        </row>
        <row r="1690">
          <cell r="B1690">
            <v>528343</v>
          </cell>
          <cell r="D1690" t="str">
            <v>DISCONTINUE</v>
          </cell>
          <cell r="E1690" t="str">
            <v>USA</v>
          </cell>
          <cell r="F1690">
            <v>0</v>
          </cell>
          <cell r="G1690" t="str">
            <v>=HYPERLINK("http://www.bangkit.com/images/528343.jpg","CLICK HERE")</v>
          </cell>
          <cell r="H1690">
            <v>3.95</v>
          </cell>
          <cell r="I1690">
            <v>3.95</v>
          </cell>
          <cell r="J1690">
            <v>1.2</v>
          </cell>
          <cell r="K1690">
            <v>0.89</v>
          </cell>
          <cell r="L1690">
            <v>0.75</v>
          </cell>
          <cell r="M1690">
            <v>0.59</v>
          </cell>
          <cell r="N1690">
            <v>0.49</v>
          </cell>
          <cell r="O1690" t="str">
            <v>CS-24-1</v>
          </cell>
          <cell r="P1690">
            <v>130</v>
          </cell>
          <cell r="Q1690">
            <v>24</v>
          </cell>
          <cell r="R1690">
            <v>13.6</v>
          </cell>
          <cell r="S1690">
            <v>11.1</v>
          </cell>
          <cell r="T1690">
            <v>6</v>
          </cell>
          <cell r="U1690" t="str">
            <v>0.524170</v>
          </cell>
          <cell r="V1690">
            <v>7.72</v>
          </cell>
          <cell r="W1690" t="str">
            <v>20646529912352</v>
          </cell>
        </row>
        <row r="1691">
          <cell r="B1691">
            <v>529</v>
          </cell>
          <cell r="C1691" t="str">
            <v>BAZIC 11" X 14" Multi Color Poster Board (5/Pack)</v>
          </cell>
          <cell r="D1691" t="str">
            <v>PRESENTATION BOARDS</v>
          </cell>
          <cell r="E1691" t="str">
            <v>VIETNAM</v>
          </cell>
          <cell r="F1691">
            <v>5975</v>
          </cell>
          <cell r="G1691" t="str">
            <v>=HYPERLINK("http://www.bangkit.com/images/529.jpg","CLICK HERE")</v>
          </cell>
          <cell r="H1691">
            <v>1.99</v>
          </cell>
          <cell r="I1691">
            <v>1.79</v>
          </cell>
          <cell r="J1691">
            <v>1.2</v>
          </cell>
          <cell r="K1691">
            <v>0.89</v>
          </cell>
          <cell r="L1691">
            <v>0.75</v>
          </cell>
          <cell r="M1691">
            <v>0.59</v>
          </cell>
          <cell r="N1691">
            <v>0.49</v>
          </cell>
          <cell r="O1691" t="str">
            <v>CS-48-1</v>
          </cell>
          <cell r="P1691">
            <v>120</v>
          </cell>
          <cell r="Q1691">
            <v>48</v>
          </cell>
          <cell r="R1691">
            <v>14.5</v>
          </cell>
          <cell r="S1691">
            <v>11.5</v>
          </cell>
          <cell r="T1691">
            <v>3.5</v>
          </cell>
          <cell r="U1691" t="str">
            <v>0.337750</v>
          </cell>
          <cell r="V1691">
            <v>11</v>
          </cell>
          <cell r="W1691" t="str">
            <v>20764608005297</v>
          </cell>
        </row>
        <row r="1692">
          <cell r="B1692">
            <v>52950</v>
          </cell>
          <cell r="C1692" t="str">
            <v>KAPPA Let's Learn Board Books</v>
          </cell>
          <cell r="D1692" t="str">
            <v>BOOKS - EDUCATIONAL</v>
          </cell>
          <cell r="E1692" t="str">
            <v>CHINA</v>
          </cell>
          <cell r="F1692">
            <v>1993</v>
          </cell>
          <cell r="G1692" t="str">
            <v>=HYPERLINK("http://www.bangkit.com/images/52950.jpg","CLICK HERE")</v>
          </cell>
          <cell r="H1692">
            <v>3.99</v>
          </cell>
          <cell r="I1692">
            <v>3.59</v>
          </cell>
          <cell r="J1692">
            <v>1.7</v>
          </cell>
          <cell r="K1692">
            <v>1.3</v>
          </cell>
          <cell r="L1692">
            <v>0.85</v>
          </cell>
          <cell r="M1692">
            <v>0.69</v>
          </cell>
          <cell r="N1692">
            <v>0.59</v>
          </cell>
          <cell r="O1692" t="str">
            <v>CS-24-1</v>
          </cell>
          <cell r="P1692">
            <v>140</v>
          </cell>
          <cell r="Q1692">
            <v>24</v>
          </cell>
          <cell r="R1692">
            <v>8.5</v>
          </cell>
          <cell r="S1692">
            <v>8.25</v>
          </cell>
          <cell r="T1692">
            <v>9</v>
          </cell>
          <cell r="U1692" t="str">
            <v>0.365230</v>
          </cell>
          <cell r="V1692">
            <v>5.72</v>
          </cell>
          <cell r="W1692" t="str">
            <v>20088908529506</v>
          </cell>
        </row>
        <row r="1693">
          <cell r="B1693">
            <v>530</v>
          </cell>
          <cell r="C1693" t="str">
            <v>BAZIC 22" X 14" White Poster Board (3/Pack)</v>
          </cell>
          <cell r="D1693" t="str">
            <v>PRESENTATION BOARDS</v>
          </cell>
          <cell r="E1693" t="str">
            <v>VIETNAM</v>
          </cell>
          <cell r="F1693">
            <v>6503</v>
          </cell>
          <cell r="G1693" t="str">
            <v>=HYPERLINK("http://www.bangkit.com/images/530.jpg","CLICK HERE")</v>
          </cell>
          <cell r="H1693">
            <v>2.99</v>
          </cell>
          <cell r="I1693">
            <v>2.69</v>
          </cell>
          <cell r="J1693">
            <v>1.7</v>
          </cell>
          <cell r="K1693">
            <v>1.3</v>
          </cell>
          <cell r="L1693">
            <v>0.85</v>
          </cell>
          <cell r="M1693">
            <v>0.69</v>
          </cell>
          <cell r="N1693">
            <v>0.59</v>
          </cell>
          <cell r="O1693" t="str">
            <v>CS-48-1</v>
          </cell>
          <cell r="P1693">
            <v>50</v>
          </cell>
          <cell r="Q1693">
            <v>48</v>
          </cell>
          <cell r="R1693">
            <v>22.5</v>
          </cell>
          <cell r="S1693">
            <v>14.5</v>
          </cell>
          <cell r="T1693">
            <v>2.5</v>
          </cell>
          <cell r="U1693" t="str">
            <v>0.472000</v>
          </cell>
          <cell r="V1693">
            <v>18.5</v>
          </cell>
          <cell r="W1693" t="str">
            <v>20764608005303</v>
          </cell>
        </row>
        <row r="1694">
          <cell r="B1694">
            <v>53157</v>
          </cell>
          <cell r="C1694" t="str">
            <v>LIGHTYEAR Coloring Book</v>
          </cell>
          <cell r="D1694" t="str">
            <v>BOOKS - ACTIVITY</v>
          </cell>
          <cell r="E1694" t="str">
            <v>USA</v>
          </cell>
          <cell r="F1694">
            <v>139</v>
          </cell>
          <cell r="G1694" t="str">
            <v>=HYPERLINK("http://www.bangkit.com/images/53157.jpg","CLICK HERE")</v>
          </cell>
          <cell r="H1694">
            <v>4.99</v>
          </cell>
          <cell r="I1694">
            <v>4.49</v>
          </cell>
          <cell r="J1694">
            <v>1.7</v>
          </cell>
          <cell r="K1694">
            <v>1.3</v>
          </cell>
          <cell r="L1694">
            <v>0.95</v>
          </cell>
          <cell r="M1694">
            <v>0.79</v>
          </cell>
          <cell r="N1694">
            <v>0.69</v>
          </cell>
          <cell r="O1694" t="str">
            <v>CS-24-1</v>
          </cell>
          <cell r="P1694">
            <v>108</v>
          </cell>
          <cell r="Q1694">
            <v>24</v>
          </cell>
          <cell r="R1694">
            <v>11</v>
          </cell>
          <cell r="S1694">
            <v>8.25</v>
          </cell>
          <cell r="T1694">
            <v>5.5</v>
          </cell>
          <cell r="U1694" t="str">
            <v>0.288850</v>
          </cell>
          <cell r="V1694">
            <v>7.18</v>
          </cell>
          <cell r="W1694" t="str">
            <v>20805219531574</v>
          </cell>
        </row>
        <row r="1695">
          <cell r="B1695">
            <v>53169</v>
          </cell>
          <cell r="D1695" t="str">
            <v>DISCONTINUE</v>
          </cell>
          <cell r="E1695" t="str">
            <v>USA</v>
          </cell>
          <cell r="F1695">
            <v>0</v>
          </cell>
          <cell r="G1695" t="str">
            <v>=HYPERLINK("http://www.bangkit.com/images/53169.jpg","CLICK HERE")</v>
          </cell>
          <cell r="H1695">
            <v>4.99</v>
          </cell>
          <cell r="I1695">
            <v>4.49</v>
          </cell>
          <cell r="J1695">
            <v>1.6</v>
          </cell>
          <cell r="K1695">
            <v>1.2</v>
          </cell>
          <cell r="L1695">
            <v>0.95</v>
          </cell>
          <cell r="M1695">
            <v>0.79</v>
          </cell>
          <cell r="N1695">
            <v>0.69</v>
          </cell>
          <cell r="O1695" t="str">
            <v>CS-36-1</v>
          </cell>
          <cell r="P1695">
            <v>100</v>
          </cell>
          <cell r="Q1695">
            <v>36</v>
          </cell>
          <cell r="R1695">
            <v>16</v>
          </cell>
          <cell r="S1695">
            <v>11.25</v>
          </cell>
          <cell r="T1695">
            <v>4.25</v>
          </cell>
          <cell r="U1695" t="str">
            <v>0.442710</v>
          </cell>
          <cell r="V1695">
            <v>11.02</v>
          </cell>
          <cell r="W1695" t="str">
            <v>20805219531697</v>
          </cell>
        </row>
        <row r="1696">
          <cell r="B1696">
            <v>53570</v>
          </cell>
          <cell r="C1696" t="str">
            <v>KAPPA Disney &amp; Marvel  Variety Puzzles &amp; Activities</v>
          </cell>
          <cell r="D1696" t="str">
            <v>BOOKS - PUZZLE</v>
          </cell>
          <cell r="E1696" t="str">
            <v>USA</v>
          </cell>
          <cell r="F1696">
            <v>7315</v>
          </cell>
          <cell r="G1696" t="str">
            <v>=HYPERLINK("http://www.bangkit.com/images/53570.jpg","CLICK HERE")</v>
          </cell>
          <cell r="H1696">
            <v>4.99</v>
          </cell>
          <cell r="I1696">
            <v>4.49</v>
          </cell>
          <cell r="J1696">
            <v>1.7</v>
          </cell>
          <cell r="K1696">
            <v>1.3</v>
          </cell>
          <cell r="L1696">
            <v>0.95</v>
          </cell>
          <cell r="M1696">
            <v>0.79</v>
          </cell>
          <cell r="N1696">
            <v>0.69</v>
          </cell>
          <cell r="O1696" t="str">
            <v>CS-48-1</v>
          </cell>
          <cell r="P1696">
            <v>100</v>
          </cell>
          <cell r="Q1696">
            <v>48</v>
          </cell>
          <cell r="R1696">
            <v>15.5</v>
          </cell>
          <cell r="S1696">
            <v>11.25</v>
          </cell>
          <cell r="T1696">
            <v>5</v>
          </cell>
          <cell r="U1696" t="str">
            <v>0.504560</v>
          </cell>
          <cell r="V1696">
            <v>13.4</v>
          </cell>
          <cell r="W1696" t="str">
            <v>20088908356508</v>
          </cell>
        </row>
        <row r="1697">
          <cell r="B1697">
            <v>53649</v>
          </cell>
          <cell r="C1697" t="str">
            <v>OFFER ITEM #00008</v>
          </cell>
          <cell r="D1697" t="str">
            <v>DISCONTINUE</v>
          </cell>
          <cell r="E1697" t="str">
            <v>THAILAND</v>
          </cell>
          <cell r="F1697">
            <v>0</v>
          </cell>
          <cell r="G1697" t="str">
            <v>=HYPERLINK("http://www.bangkit.com/images/53649.jpg","CLICK HERE")</v>
          </cell>
          <cell r="H1697">
            <v>4.9000000000000004</v>
          </cell>
          <cell r="I1697">
            <v>4.9000000000000004</v>
          </cell>
          <cell r="J1697">
            <v>5.85</v>
          </cell>
          <cell r="K1697">
            <v>4.5</v>
          </cell>
          <cell r="L1697">
            <v>4</v>
          </cell>
          <cell r="M1697">
            <v>3.3</v>
          </cell>
          <cell r="N1697">
            <v>2.7</v>
          </cell>
          <cell r="O1697" t="str">
            <v>CS-10-1</v>
          </cell>
          <cell r="P1697">
            <v>40</v>
          </cell>
          <cell r="Q1697">
            <v>10</v>
          </cell>
          <cell r="R1697">
            <v>17.5</v>
          </cell>
          <cell r="S1697">
            <v>11.5</v>
          </cell>
          <cell r="T1697">
            <v>10.5</v>
          </cell>
          <cell r="U1697" t="str">
            <v>1.222870</v>
          </cell>
          <cell r="V1697">
            <v>51.5</v>
          </cell>
          <cell r="W1697" t="str">
            <v>8852413536490</v>
          </cell>
        </row>
        <row r="1698">
          <cell r="B1698">
            <v>537</v>
          </cell>
          <cell r="C1698" t="str">
            <v>BAZIC C/R 70 Ct. 1-Subject Poly Cover Spiral Notebook</v>
          </cell>
          <cell r="D1698" t="str">
            <v>NOTEBOOK &amp; FILLER</v>
          </cell>
          <cell r="E1698" t="str">
            <v>VIETNAM</v>
          </cell>
          <cell r="F1698">
            <v>27024</v>
          </cell>
          <cell r="G1698" t="str">
            <v>=HYPERLINK("http://www.bangkit.com/images/537.jpg","CLICK HERE")</v>
          </cell>
          <cell r="H1698">
            <v>3.99</v>
          </cell>
          <cell r="I1698">
            <v>3.59</v>
          </cell>
          <cell r="J1698">
            <v>1.95</v>
          </cell>
          <cell r="K1698">
            <v>1.5</v>
          </cell>
          <cell r="L1698">
            <v>1.3</v>
          </cell>
          <cell r="M1698">
            <v>1</v>
          </cell>
          <cell r="N1698">
            <v>0.8</v>
          </cell>
          <cell r="O1698" t="str">
            <v>CS-24-1</v>
          </cell>
          <cell r="P1698">
            <v>90</v>
          </cell>
          <cell r="Q1698">
            <v>24</v>
          </cell>
          <cell r="R1698">
            <v>11.5</v>
          </cell>
          <cell r="S1698">
            <v>9.25</v>
          </cell>
          <cell r="T1698">
            <v>7.25</v>
          </cell>
          <cell r="U1698" t="str">
            <v>0.446310</v>
          </cell>
          <cell r="V1698">
            <v>14.92</v>
          </cell>
          <cell r="W1698" t="str">
            <v>20764608005372</v>
          </cell>
        </row>
        <row r="1699">
          <cell r="B1699">
            <v>538</v>
          </cell>
          <cell r="C1699" t="str">
            <v>BAZIC W/R 70 Ct. 1-Subject Poly Cover Spiral Notebook</v>
          </cell>
          <cell r="D1699" t="str">
            <v>NOTEBOOK &amp; FILLER</v>
          </cell>
          <cell r="E1699" t="str">
            <v>VIETNAM</v>
          </cell>
          <cell r="F1699">
            <v>35379</v>
          </cell>
          <cell r="G1699" t="str">
            <v>=HYPERLINK("http://www.bangkit.com/images/538.jpg","CLICK HERE")</v>
          </cell>
          <cell r="H1699">
            <v>3.99</v>
          </cell>
          <cell r="I1699">
            <v>3.59</v>
          </cell>
          <cell r="J1699">
            <v>1.95</v>
          </cell>
          <cell r="K1699">
            <v>1.5</v>
          </cell>
          <cell r="L1699">
            <v>1.3</v>
          </cell>
          <cell r="M1699">
            <v>1</v>
          </cell>
          <cell r="N1699">
            <v>0.8</v>
          </cell>
          <cell r="O1699" t="str">
            <v>CS-24-1</v>
          </cell>
          <cell r="P1699">
            <v>90</v>
          </cell>
          <cell r="Q1699">
            <v>24</v>
          </cell>
          <cell r="R1699">
            <v>11.25</v>
          </cell>
          <cell r="S1699">
            <v>9.25</v>
          </cell>
          <cell r="T1699">
            <v>7.5</v>
          </cell>
          <cell r="U1699" t="str">
            <v>0.451660</v>
          </cell>
          <cell r="V1699">
            <v>14.9</v>
          </cell>
          <cell r="W1699" t="str">
            <v>20764608005389</v>
          </cell>
        </row>
        <row r="1700">
          <cell r="B1700">
            <v>539</v>
          </cell>
          <cell r="C1700" t="str">
            <v>BAZIC 50 Ct. 5" X 8" Ruled White Index Card</v>
          </cell>
          <cell r="D1700" t="str">
            <v>INDEX CARD</v>
          </cell>
          <cell r="E1700" t="str">
            <v>INDIA</v>
          </cell>
          <cell r="F1700">
            <v>1486</v>
          </cell>
          <cell r="G1700" t="str">
            <v>=HYPERLINK("http://www.bangkit.com/images/539.jpg","CLICK HERE")</v>
          </cell>
          <cell r="H1700">
            <v>2.99</v>
          </cell>
          <cell r="I1700">
            <v>2.69</v>
          </cell>
          <cell r="J1700">
            <v>1.7</v>
          </cell>
          <cell r="K1700">
            <v>1.3</v>
          </cell>
          <cell r="L1700">
            <v>0.85</v>
          </cell>
          <cell r="M1700">
            <v>0.69</v>
          </cell>
          <cell r="N1700">
            <v>0.59</v>
          </cell>
          <cell r="O1700" t="str">
            <v>CS-36-1</v>
          </cell>
          <cell r="P1700">
            <v>84</v>
          </cell>
          <cell r="Q1700">
            <v>36</v>
          </cell>
          <cell r="R1700">
            <v>16.5</v>
          </cell>
          <cell r="S1700">
            <v>10.5</v>
          </cell>
          <cell r="T1700">
            <v>4.25</v>
          </cell>
          <cell r="U1700" t="str">
            <v>0.426110</v>
          </cell>
          <cell r="V1700">
            <v>15.22</v>
          </cell>
          <cell r="W1700" t="str">
            <v>20764608005396</v>
          </cell>
        </row>
        <row r="1701">
          <cell r="B1701">
            <v>540</v>
          </cell>
          <cell r="C1701" t="str">
            <v>BAZIC 22" X 14" Asst. Color Poster Board (3/Pack)</v>
          </cell>
          <cell r="D1701" t="str">
            <v>PRESENTATION BOARDS</v>
          </cell>
          <cell r="E1701" t="str">
            <v>VIETNAM</v>
          </cell>
          <cell r="F1701">
            <v>10493</v>
          </cell>
          <cell r="G1701" t="str">
            <v>=HYPERLINK("http://www.bangkit.com/images/540.jpg","CLICK HERE")</v>
          </cell>
          <cell r="H1701">
            <v>2.99</v>
          </cell>
          <cell r="I1701">
            <v>2.69</v>
          </cell>
          <cell r="J1701">
            <v>1.7</v>
          </cell>
          <cell r="K1701">
            <v>1.3</v>
          </cell>
          <cell r="L1701">
            <v>0.95</v>
          </cell>
          <cell r="M1701">
            <v>0.75</v>
          </cell>
          <cell r="N1701">
            <v>0.65</v>
          </cell>
          <cell r="O1701" t="str">
            <v>CS-48-1</v>
          </cell>
          <cell r="P1701">
            <v>50</v>
          </cell>
          <cell r="Q1701">
            <v>48</v>
          </cell>
          <cell r="R1701">
            <v>22.5</v>
          </cell>
          <cell r="S1701">
            <v>14.5</v>
          </cell>
          <cell r="T1701">
            <v>2.5</v>
          </cell>
          <cell r="U1701" t="str">
            <v>0.472000</v>
          </cell>
          <cell r="V1701">
            <v>15.74</v>
          </cell>
          <cell r="W1701" t="str">
            <v>20764608005402</v>
          </cell>
        </row>
        <row r="1702">
          <cell r="B1702">
            <v>5400</v>
          </cell>
          <cell r="C1702" t="str">
            <v>BAZIC 20" X 30" Fluorescent Green Foam Board</v>
          </cell>
          <cell r="D1702" t="str">
            <v>PRESENTATION BOARDS</v>
          </cell>
          <cell r="E1702" t="str">
            <v>CHINA</v>
          </cell>
          <cell r="F1702">
            <v>17</v>
          </cell>
          <cell r="G1702" t="str">
            <v>=HYPERLINK("http://www.bangkit.com/images/5400.jpg","CLICK HERE")</v>
          </cell>
          <cell r="H1702">
            <v>4.99</v>
          </cell>
          <cell r="I1702">
            <v>4.49</v>
          </cell>
          <cell r="J1702">
            <v>2.6</v>
          </cell>
          <cell r="K1702">
            <v>2</v>
          </cell>
          <cell r="L1702">
            <v>1.7</v>
          </cell>
          <cell r="M1702">
            <v>1.3</v>
          </cell>
          <cell r="N1702">
            <v>1</v>
          </cell>
          <cell r="O1702" t="str">
            <v>CS-25-1</v>
          </cell>
          <cell r="P1702">
            <v>32</v>
          </cell>
          <cell r="Q1702">
            <v>25</v>
          </cell>
          <cell r="R1702">
            <v>20.5</v>
          </cell>
          <cell r="S1702">
            <v>6</v>
          </cell>
          <cell r="T1702">
            <v>30.5</v>
          </cell>
          <cell r="U1702" t="str">
            <v>2.171010</v>
          </cell>
          <cell r="V1702">
            <v>9</v>
          </cell>
          <cell r="W1702" t="str">
            <v>20764608054004</v>
          </cell>
        </row>
        <row r="1703">
          <cell r="B1703">
            <v>5401</v>
          </cell>
          <cell r="C1703" t="str">
            <v>BAZIC 20" X 30" Fluorescent Pink Foam Board</v>
          </cell>
          <cell r="D1703" t="str">
            <v>PRESENTATION BOARDS</v>
          </cell>
          <cell r="E1703" t="str">
            <v>CHINA</v>
          </cell>
          <cell r="F1703">
            <v>29</v>
          </cell>
          <cell r="G1703" t="str">
            <v>=HYPERLINK("http://www.bangkit.com/images/5401.jpg","CLICK HERE")</v>
          </cell>
          <cell r="H1703">
            <v>4.99</v>
          </cell>
          <cell r="I1703">
            <v>4.49</v>
          </cell>
          <cell r="J1703">
            <v>2.6</v>
          </cell>
          <cell r="K1703">
            <v>2</v>
          </cell>
          <cell r="L1703">
            <v>1.7</v>
          </cell>
          <cell r="M1703">
            <v>1.3</v>
          </cell>
          <cell r="N1703">
            <v>1</v>
          </cell>
          <cell r="O1703" t="str">
            <v>CS-25-1</v>
          </cell>
          <cell r="P1703">
            <v>32</v>
          </cell>
          <cell r="Q1703">
            <v>25</v>
          </cell>
          <cell r="R1703">
            <v>21</v>
          </cell>
          <cell r="S1703">
            <v>6</v>
          </cell>
          <cell r="T1703">
            <v>31.5</v>
          </cell>
          <cell r="U1703" t="str">
            <v>2.296880</v>
          </cell>
          <cell r="V1703">
            <v>9</v>
          </cell>
          <cell r="W1703" t="str">
            <v>20764608054011</v>
          </cell>
        </row>
        <row r="1704">
          <cell r="B1704">
            <v>5402</v>
          </cell>
          <cell r="C1704" t="str">
            <v>BAZIC 20" X 30" Fluorescent Orange Foam Board</v>
          </cell>
          <cell r="D1704" t="str">
            <v>PRESENTATION BOARDS</v>
          </cell>
          <cell r="E1704" t="str">
            <v>CHINA</v>
          </cell>
          <cell r="F1704">
            <v>1881</v>
          </cell>
          <cell r="G1704" t="str">
            <v>=HYPERLINK("http://www.bangkit.com/images/5402.jpg","CLICK HERE")</v>
          </cell>
          <cell r="H1704">
            <v>4.99</v>
          </cell>
          <cell r="I1704">
            <v>4.49</v>
          </cell>
          <cell r="J1704">
            <v>2.6</v>
          </cell>
          <cell r="K1704">
            <v>2</v>
          </cell>
          <cell r="L1704">
            <v>1.7</v>
          </cell>
          <cell r="M1704">
            <v>1.3</v>
          </cell>
          <cell r="N1704">
            <v>1</v>
          </cell>
          <cell r="O1704" t="str">
            <v>CS-25-1</v>
          </cell>
          <cell r="P1704">
            <v>36</v>
          </cell>
          <cell r="Q1704">
            <v>25</v>
          </cell>
          <cell r="R1704">
            <v>20.25</v>
          </cell>
          <cell r="S1704">
            <v>5.25</v>
          </cell>
          <cell r="T1704">
            <v>30.25</v>
          </cell>
          <cell r="U1704" t="str">
            <v>1.861080</v>
          </cell>
          <cell r="V1704">
            <v>9.06</v>
          </cell>
          <cell r="W1704" t="str">
            <v>20764608054028</v>
          </cell>
        </row>
        <row r="1705">
          <cell r="B1705">
            <v>5403</v>
          </cell>
          <cell r="C1705" t="str">
            <v>BAZIC 20" X 30" Fluorescent Yellow Foam Board</v>
          </cell>
          <cell r="D1705" t="str">
            <v>PRESENTATION BOARDS</v>
          </cell>
          <cell r="E1705" t="str">
            <v>CHINA</v>
          </cell>
          <cell r="F1705">
            <v>0</v>
          </cell>
          <cell r="G1705" t="str">
            <v>=HYPERLINK("http://www.bangkit.com/images/5403.jpg","CLICK HERE")</v>
          </cell>
          <cell r="H1705">
            <v>4.99</v>
          </cell>
          <cell r="I1705">
            <v>4.49</v>
          </cell>
          <cell r="J1705">
            <v>2.6</v>
          </cell>
          <cell r="K1705">
            <v>2</v>
          </cell>
          <cell r="L1705">
            <v>1.7</v>
          </cell>
          <cell r="M1705">
            <v>1.3</v>
          </cell>
          <cell r="N1705">
            <v>1</v>
          </cell>
          <cell r="O1705" t="str">
            <v>CS-25-1</v>
          </cell>
          <cell r="P1705">
            <v>36</v>
          </cell>
          <cell r="Q1705">
            <v>25</v>
          </cell>
          <cell r="R1705">
            <v>20.5</v>
          </cell>
          <cell r="S1705">
            <v>5.25</v>
          </cell>
          <cell r="T1705">
            <v>30.5</v>
          </cell>
          <cell r="U1705" t="str">
            <v>1.899630</v>
          </cell>
          <cell r="V1705">
            <v>9.24</v>
          </cell>
          <cell r="W1705" t="str">
            <v>20764608054035</v>
          </cell>
        </row>
        <row r="1706">
          <cell r="B1706">
            <v>5406</v>
          </cell>
          <cell r="C1706" t="str">
            <v>BAZIC 20" X 30" Lavender Foam Board</v>
          </cell>
          <cell r="D1706" t="str">
            <v>PRESENTATION BOARDS</v>
          </cell>
          <cell r="E1706" t="str">
            <v>CHINA</v>
          </cell>
          <cell r="F1706">
            <v>350</v>
          </cell>
          <cell r="G1706" t="str">
            <v>=HYPERLINK("http://www.bangkit.com/images/5406.jpg","CLICK HERE")</v>
          </cell>
          <cell r="H1706">
            <v>3.99</v>
          </cell>
          <cell r="I1706">
            <v>3.59</v>
          </cell>
          <cell r="J1706">
            <v>2.5</v>
          </cell>
          <cell r="K1706">
            <v>1.9</v>
          </cell>
          <cell r="L1706">
            <v>1.5</v>
          </cell>
          <cell r="M1706">
            <v>1.2</v>
          </cell>
          <cell r="N1706">
            <v>0.9</v>
          </cell>
          <cell r="O1706" t="str">
            <v>CS-25-1</v>
          </cell>
          <cell r="P1706">
            <v>32</v>
          </cell>
          <cell r="Q1706">
            <v>25</v>
          </cell>
          <cell r="R1706">
            <v>20.3</v>
          </cell>
          <cell r="S1706">
            <v>5.2</v>
          </cell>
          <cell r="T1706">
            <v>30.5</v>
          </cell>
          <cell r="U1706" t="str">
            <v>1.863180</v>
          </cell>
          <cell r="V1706">
            <v>9.02</v>
          </cell>
          <cell r="W1706" t="str">
            <v>20764608054066</v>
          </cell>
        </row>
        <row r="1707">
          <cell r="B1707">
            <v>5407</v>
          </cell>
          <cell r="C1707" t="str">
            <v>BAZIC 20" X 30" Sky Blue Foam Board</v>
          </cell>
          <cell r="D1707" t="str">
            <v>PRESENTATION BOARDS</v>
          </cell>
          <cell r="E1707" t="str">
            <v>CHINA</v>
          </cell>
          <cell r="F1707">
            <v>53</v>
          </cell>
          <cell r="G1707" t="str">
            <v>=HYPERLINK("http://www.bangkit.com/images/5407.jpg","CLICK HERE")</v>
          </cell>
          <cell r="H1707">
            <v>3.99</v>
          </cell>
          <cell r="I1707">
            <v>3.59</v>
          </cell>
          <cell r="J1707">
            <v>2.5</v>
          </cell>
          <cell r="K1707">
            <v>1.9</v>
          </cell>
          <cell r="L1707">
            <v>1.5</v>
          </cell>
          <cell r="M1707">
            <v>1.2</v>
          </cell>
          <cell r="N1707">
            <v>0.9</v>
          </cell>
          <cell r="O1707" t="str">
            <v>CS-25-1</v>
          </cell>
          <cell r="P1707">
            <v>36</v>
          </cell>
          <cell r="Q1707">
            <v>25</v>
          </cell>
          <cell r="R1707">
            <v>20.25</v>
          </cell>
          <cell r="S1707">
            <v>5.25</v>
          </cell>
          <cell r="T1707">
            <v>30.25</v>
          </cell>
          <cell r="U1707" t="str">
            <v>1.861080</v>
          </cell>
          <cell r="V1707">
            <v>9.26</v>
          </cell>
          <cell r="W1707" t="str">
            <v>20764608054073</v>
          </cell>
        </row>
        <row r="1708">
          <cell r="B1708">
            <v>5408</v>
          </cell>
          <cell r="C1708" t="str">
            <v>BAZIC 20" X 30" Brown Foam Board</v>
          </cell>
          <cell r="D1708" t="str">
            <v>PRESENTATION BOARDS</v>
          </cell>
          <cell r="E1708" t="str">
            <v>CHINA</v>
          </cell>
          <cell r="F1708">
            <v>58</v>
          </cell>
          <cell r="G1708" t="str">
            <v>=HYPERLINK("http://www.bangkit.com/images/5408.jpg","CLICK HERE")</v>
          </cell>
          <cell r="H1708">
            <v>3.99</v>
          </cell>
          <cell r="I1708">
            <v>3.59</v>
          </cell>
          <cell r="J1708">
            <v>2.5</v>
          </cell>
          <cell r="K1708">
            <v>1.9</v>
          </cell>
          <cell r="L1708">
            <v>1.5</v>
          </cell>
          <cell r="M1708">
            <v>1.2</v>
          </cell>
          <cell r="N1708">
            <v>0.9</v>
          </cell>
          <cell r="O1708" t="str">
            <v>CS-25-1</v>
          </cell>
          <cell r="P1708">
            <v>36</v>
          </cell>
          <cell r="Q1708">
            <v>25</v>
          </cell>
          <cell r="R1708">
            <v>20.25</v>
          </cell>
          <cell r="S1708">
            <v>5.25</v>
          </cell>
          <cell r="T1708">
            <v>30.25</v>
          </cell>
          <cell r="U1708" t="str">
            <v>1.861080</v>
          </cell>
          <cell r="V1708">
            <v>8.94</v>
          </cell>
          <cell r="W1708" t="str">
            <v>20764608054080</v>
          </cell>
        </row>
        <row r="1709">
          <cell r="B1709">
            <v>540862</v>
          </cell>
          <cell r="C1709" t="str">
            <v>A1 ULTRA 8.5" X 11" White Copy Paper (10 Reams/Case)</v>
          </cell>
          <cell r="D1709" t="str">
            <v>COPY PAPER</v>
          </cell>
          <cell r="E1709" t="str">
            <v>THAILAND</v>
          </cell>
          <cell r="F1709">
            <v>3990</v>
          </cell>
          <cell r="G1709" t="str">
            <v>=HYPERLINK("http://www.bangkit.com/images/540862.jpg","CLICK HERE")</v>
          </cell>
          <cell r="H1709">
            <v>7.5</v>
          </cell>
          <cell r="I1709">
            <v>7.5</v>
          </cell>
          <cell r="J1709">
            <v>7</v>
          </cell>
          <cell r="K1709">
            <v>6.9</v>
          </cell>
          <cell r="L1709">
            <v>5.9</v>
          </cell>
          <cell r="M1709">
            <v>4.5</v>
          </cell>
          <cell r="N1709">
            <v>3.5</v>
          </cell>
          <cell r="O1709" t="str">
            <v>CS-10-1</v>
          </cell>
          <cell r="P1709">
            <v>40</v>
          </cell>
          <cell r="Q1709">
            <v>10</v>
          </cell>
          <cell r="R1709">
            <v>18</v>
          </cell>
          <cell r="S1709">
            <v>11.5</v>
          </cell>
          <cell r="T1709">
            <v>10.5</v>
          </cell>
          <cell r="U1709" t="str">
            <v>1.257810</v>
          </cell>
          <cell r="V1709">
            <v>51.5</v>
          </cell>
          <cell r="W1709" t="str">
            <v>8852413540862</v>
          </cell>
        </row>
        <row r="1710">
          <cell r="B1710">
            <v>5409</v>
          </cell>
          <cell r="C1710" t="str">
            <v>BAZIC 20" X 30" Slate Gray Foam Board</v>
          </cell>
          <cell r="D1710" t="str">
            <v>PRESENTATION BOARDS</v>
          </cell>
          <cell r="E1710" t="str">
            <v>CHINA</v>
          </cell>
          <cell r="F1710">
            <v>2445</v>
          </cell>
          <cell r="G1710" t="str">
            <v>=HYPERLINK("http://www.bangkit.com/images/5409.jpg","CLICK HERE")</v>
          </cell>
          <cell r="H1710">
            <v>3.99</v>
          </cell>
          <cell r="I1710">
            <v>3.59</v>
          </cell>
          <cell r="J1710">
            <v>2.5</v>
          </cell>
          <cell r="K1710">
            <v>1.9</v>
          </cell>
          <cell r="L1710">
            <v>1.5</v>
          </cell>
          <cell r="M1710">
            <v>1.2</v>
          </cell>
          <cell r="N1710">
            <v>0.9</v>
          </cell>
          <cell r="O1710" t="str">
            <v>CS-25-1</v>
          </cell>
          <cell r="P1710">
            <v>36</v>
          </cell>
          <cell r="Q1710">
            <v>25</v>
          </cell>
          <cell r="R1710">
            <v>20.25</v>
          </cell>
          <cell r="S1710">
            <v>5.25</v>
          </cell>
          <cell r="T1710">
            <v>30.5</v>
          </cell>
          <cell r="U1710" t="str">
            <v>1.876460</v>
          </cell>
          <cell r="V1710">
            <v>9.4600000000000009</v>
          </cell>
          <cell r="W1710" t="str">
            <v>20764608054097</v>
          </cell>
        </row>
        <row r="1711">
          <cell r="B1711">
            <v>541</v>
          </cell>
          <cell r="C1711" t="str">
            <v>BAZIC 22" X 14" Asst. Color Poster Board (5/Pack)</v>
          </cell>
          <cell r="D1711" t="str">
            <v>PRESENTATION BOARDS</v>
          </cell>
          <cell r="E1711" t="str">
            <v>VIETNAM</v>
          </cell>
          <cell r="F1711">
            <v>10800</v>
          </cell>
          <cell r="G1711" t="str">
            <v>=HYPERLINK("http://www.bangkit.com/images/541.jpg","CLICK HERE")</v>
          </cell>
          <cell r="H1711">
            <v>3.99</v>
          </cell>
          <cell r="I1711">
            <v>3.59</v>
          </cell>
          <cell r="J1711">
            <v>1.95</v>
          </cell>
          <cell r="K1711">
            <v>1.5</v>
          </cell>
          <cell r="L1711">
            <v>1.3</v>
          </cell>
          <cell r="M1711">
            <v>1</v>
          </cell>
          <cell r="N1711">
            <v>0.8</v>
          </cell>
          <cell r="O1711" t="str">
            <v>CS-48-1</v>
          </cell>
          <cell r="P1711">
            <v>50</v>
          </cell>
          <cell r="Q1711">
            <v>48</v>
          </cell>
          <cell r="R1711">
            <v>22.5</v>
          </cell>
          <cell r="S1711">
            <v>14.5</v>
          </cell>
          <cell r="T1711">
            <v>3.5</v>
          </cell>
          <cell r="U1711" t="str">
            <v>0.660810</v>
          </cell>
          <cell r="V1711">
            <v>23.46</v>
          </cell>
          <cell r="W1711" t="str">
            <v>20764608005419</v>
          </cell>
        </row>
        <row r="1712">
          <cell r="B1712">
            <v>5412</v>
          </cell>
          <cell r="C1712" t="str">
            <v>BAZIC 11" X 14" Metallic Poster Board (5/Pack)</v>
          </cell>
          <cell r="D1712" t="str">
            <v>PRESENTATION BOARDS</v>
          </cell>
          <cell r="E1712" t="str">
            <v>VIETNAM</v>
          </cell>
          <cell r="F1712">
            <v>11184</v>
          </cell>
          <cell r="G1712" t="str">
            <v>=HYPERLINK("http://www.bangkit.com/images/5412.jpg","CLICK HERE")</v>
          </cell>
          <cell r="H1712">
            <v>2.99</v>
          </cell>
          <cell r="I1712">
            <v>2.69</v>
          </cell>
          <cell r="J1712">
            <v>1.7</v>
          </cell>
          <cell r="K1712">
            <v>1.3</v>
          </cell>
          <cell r="L1712">
            <v>0.95</v>
          </cell>
          <cell r="M1712">
            <v>0.79</v>
          </cell>
          <cell r="N1712">
            <v>0.69</v>
          </cell>
          <cell r="O1712" t="str">
            <v>CS-48-1</v>
          </cell>
          <cell r="P1712">
            <v>100</v>
          </cell>
          <cell r="Q1712">
            <v>48</v>
          </cell>
          <cell r="R1712">
            <v>14.25</v>
          </cell>
          <cell r="S1712">
            <v>11.5</v>
          </cell>
          <cell r="T1712">
            <v>3.5</v>
          </cell>
          <cell r="U1712" t="str">
            <v>0.331920</v>
          </cell>
          <cell r="V1712">
            <v>12.94</v>
          </cell>
          <cell r="W1712" t="str">
            <v>20764608054127</v>
          </cell>
        </row>
        <row r="1713">
          <cell r="B1713">
            <v>5413</v>
          </cell>
          <cell r="C1713" t="str">
            <v>BAZIC 11" X 14" Glitter Poster Board (3/Pack)</v>
          </cell>
          <cell r="D1713" t="str">
            <v>PRESENTATION BOARDS</v>
          </cell>
          <cell r="E1713" t="str">
            <v>VIETNAM</v>
          </cell>
          <cell r="F1713">
            <v>14913</v>
          </cell>
          <cell r="G1713" t="str">
            <v>=HYPERLINK("http://www.bangkit.com/images/5413.jpg","CLICK HERE")</v>
          </cell>
          <cell r="H1713">
            <v>2.99</v>
          </cell>
          <cell r="I1713">
            <v>2.69</v>
          </cell>
          <cell r="J1713">
            <v>1.7</v>
          </cell>
          <cell r="K1713">
            <v>1.3</v>
          </cell>
          <cell r="L1713">
            <v>0.95</v>
          </cell>
          <cell r="M1713">
            <v>0.79</v>
          </cell>
          <cell r="N1713">
            <v>0.69</v>
          </cell>
          <cell r="O1713" t="str">
            <v>CS-48-1</v>
          </cell>
          <cell r="P1713">
            <v>100</v>
          </cell>
          <cell r="Q1713">
            <v>48</v>
          </cell>
          <cell r="R1713">
            <v>14.5</v>
          </cell>
          <cell r="S1713">
            <v>11.5</v>
          </cell>
          <cell r="T1713">
            <v>2.5</v>
          </cell>
          <cell r="U1713" t="str">
            <v>0.241250</v>
          </cell>
          <cell r="V1713">
            <v>8.26</v>
          </cell>
          <cell r="W1713" t="str">
            <v>20764608054134</v>
          </cell>
        </row>
        <row r="1714">
          <cell r="B1714">
            <v>5414</v>
          </cell>
          <cell r="C1714" t="str">
            <v>BAZIC 11" X 14" White Poster Board w/Glitter Frame (5/Pack)</v>
          </cell>
          <cell r="D1714" t="str">
            <v>PRESENTATION BOARDS</v>
          </cell>
          <cell r="E1714" t="str">
            <v>VIETNAM</v>
          </cell>
          <cell r="F1714">
            <v>8231</v>
          </cell>
          <cell r="G1714" t="str">
            <v>=HYPERLINK("http://www.bangkit.com/images/5414.jpg","CLICK HERE")</v>
          </cell>
          <cell r="H1714">
            <v>2.99</v>
          </cell>
          <cell r="I1714">
            <v>2.69</v>
          </cell>
          <cell r="J1714">
            <v>1.7</v>
          </cell>
          <cell r="K1714">
            <v>1.3</v>
          </cell>
          <cell r="L1714">
            <v>0.95</v>
          </cell>
          <cell r="M1714">
            <v>0.79</v>
          </cell>
          <cell r="N1714">
            <v>0.69</v>
          </cell>
          <cell r="O1714" t="str">
            <v>CS-48-1</v>
          </cell>
          <cell r="P1714">
            <v>90</v>
          </cell>
          <cell r="Q1714">
            <v>48</v>
          </cell>
          <cell r="R1714">
            <v>14.5</v>
          </cell>
          <cell r="S1714">
            <v>11.5</v>
          </cell>
          <cell r="T1714">
            <v>6</v>
          </cell>
          <cell r="U1714" t="str">
            <v>0.578990</v>
          </cell>
          <cell r="V1714">
            <v>14.54</v>
          </cell>
          <cell r="W1714" t="str">
            <v>20764608054141</v>
          </cell>
        </row>
        <row r="1715">
          <cell r="B1715">
            <v>5415</v>
          </cell>
          <cell r="C1715" t="str">
            <v>BAZIC 22" X 28" Metallic Blue Poster Board</v>
          </cell>
          <cell r="D1715" t="str">
            <v>PRESENTATION BOARDS</v>
          </cell>
          <cell r="E1715" t="str">
            <v>VIETNAM</v>
          </cell>
          <cell r="F1715">
            <v>20586</v>
          </cell>
          <cell r="G1715" t="str">
            <v>=HYPERLINK("http://www.bangkit.com/images/5415.jpg","CLICK HERE")</v>
          </cell>
          <cell r="H1715">
            <v>2.99</v>
          </cell>
          <cell r="I1715">
            <v>2.69</v>
          </cell>
          <cell r="J1715">
            <v>1.7</v>
          </cell>
          <cell r="K1715">
            <v>1.3</v>
          </cell>
          <cell r="L1715">
            <v>0.85</v>
          </cell>
          <cell r="M1715">
            <v>0.69</v>
          </cell>
          <cell r="N1715">
            <v>0.59</v>
          </cell>
          <cell r="O1715" t="str">
            <v>CS-25-1</v>
          </cell>
          <cell r="P1715">
            <v>130</v>
          </cell>
          <cell r="Q1715">
            <v>25</v>
          </cell>
          <cell r="R1715">
            <v>28.25</v>
          </cell>
          <cell r="S1715">
            <v>22.5</v>
          </cell>
          <cell r="T1715">
            <v>0.5</v>
          </cell>
          <cell r="U1715" t="str">
            <v>0.183920</v>
          </cell>
          <cell r="V1715">
            <v>5.58</v>
          </cell>
          <cell r="W1715" t="str">
            <v>20764608054158</v>
          </cell>
        </row>
        <row r="1716">
          <cell r="B1716">
            <v>5416</v>
          </cell>
          <cell r="C1716" t="str">
            <v>BAZIC 22" X 28" Metallic Green Poster Board</v>
          </cell>
          <cell r="D1716" t="str">
            <v>PRESENTATION BOARDS</v>
          </cell>
          <cell r="E1716" t="str">
            <v>VIETNAM</v>
          </cell>
          <cell r="F1716">
            <v>23816</v>
          </cell>
          <cell r="G1716" t="str">
            <v>=HYPERLINK("http://www.bangkit.com/images/5416.jpg","CLICK HERE")</v>
          </cell>
          <cell r="H1716">
            <v>2.99</v>
          </cell>
          <cell r="I1716">
            <v>2.69</v>
          </cell>
          <cell r="J1716">
            <v>1.7</v>
          </cell>
          <cell r="K1716">
            <v>1.3</v>
          </cell>
          <cell r="L1716">
            <v>0.85</v>
          </cell>
          <cell r="M1716">
            <v>0.69</v>
          </cell>
          <cell r="N1716">
            <v>0.59</v>
          </cell>
          <cell r="O1716" t="str">
            <v>CS-25-1</v>
          </cell>
          <cell r="P1716">
            <v>130</v>
          </cell>
          <cell r="Q1716">
            <v>25</v>
          </cell>
          <cell r="R1716">
            <v>28.25</v>
          </cell>
          <cell r="S1716">
            <v>22.5</v>
          </cell>
          <cell r="T1716">
            <v>0.5</v>
          </cell>
          <cell r="U1716" t="str">
            <v>0.183920</v>
          </cell>
          <cell r="V1716">
            <v>5.6</v>
          </cell>
          <cell r="W1716" t="str">
            <v>20764608054165</v>
          </cell>
        </row>
        <row r="1717">
          <cell r="B1717">
            <v>5417</v>
          </cell>
          <cell r="C1717" t="str">
            <v>BAZIC 22" X 28" Metallic Red Poster Board</v>
          </cell>
          <cell r="D1717" t="str">
            <v>PRESENTATION BOARDS</v>
          </cell>
          <cell r="E1717" t="str">
            <v>VIETNAM</v>
          </cell>
          <cell r="F1717">
            <v>13516</v>
          </cell>
          <cell r="G1717" t="str">
            <v>=HYPERLINK("http://www.bangkit.com/images/5417.jpg","CLICK HERE")</v>
          </cell>
          <cell r="H1717">
            <v>2.99</v>
          </cell>
          <cell r="I1717">
            <v>2.69</v>
          </cell>
          <cell r="J1717">
            <v>1.7</v>
          </cell>
          <cell r="K1717">
            <v>1.3</v>
          </cell>
          <cell r="L1717">
            <v>0.85</v>
          </cell>
          <cell r="M1717">
            <v>0.69</v>
          </cell>
          <cell r="N1717">
            <v>0.59</v>
          </cell>
          <cell r="O1717" t="str">
            <v>CS-25-1</v>
          </cell>
          <cell r="P1717">
            <v>130</v>
          </cell>
          <cell r="Q1717">
            <v>25</v>
          </cell>
          <cell r="R1717">
            <v>28.25</v>
          </cell>
          <cell r="S1717">
            <v>22.5</v>
          </cell>
          <cell r="T1717">
            <v>0.5</v>
          </cell>
          <cell r="U1717" t="str">
            <v>0.183920</v>
          </cell>
          <cell r="V1717">
            <v>5.58</v>
          </cell>
          <cell r="W1717" t="str">
            <v>20764608054172</v>
          </cell>
        </row>
        <row r="1718">
          <cell r="B1718">
            <v>5418</v>
          </cell>
          <cell r="C1718" t="str">
            <v>BAZIC 22" X 28" Metallic Gold Poster Board</v>
          </cell>
          <cell r="D1718" t="str">
            <v>PRESENTATION BOARDS</v>
          </cell>
          <cell r="E1718" t="str">
            <v>VIETNAM</v>
          </cell>
          <cell r="F1718">
            <v>12345</v>
          </cell>
          <cell r="G1718" t="str">
            <v>=HYPERLINK("http://www.bangkit.com/images/5418.jpg","CLICK HERE")</v>
          </cell>
          <cell r="H1718">
            <v>2.99</v>
          </cell>
          <cell r="I1718">
            <v>2.69</v>
          </cell>
          <cell r="J1718">
            <v>1.7</v>
          </cell>
          <cell r="K1718">
            <v>1.3</v>
          </cell>
          <cell r="L1718">
            <v>0.85</v>
          </cell>
          <cell r="M1718">
            <v>0.69</v>
          </cell>
          <cell r="N1718">
            <v>0.59</v>
          </cell>
          <cell r="O1718" t="str">
            <v>CS-25-1</v>
          </cell>
          <cell r="P1718">
            <v>130</v>
          </cell>
          <cell r="Q1718">
            <v>25</v>
          </cell>
          <cell r="R1718">
            <v>28.25</v>
          </cell>
          <cell r="S1718">
            <v>22.5</v>
          </cell>
          <cell r="T1718">
            <v>0.5</v>
          </cell>
          <cell r="U1718" t="str">
            <v>0.183920</v>
          </cell>
          <cell r="V1718">
            <v>5.56</v>
          </cell>
          <cell r="W1718" t="str">
            <v>20764608054189</v>
          </cell>
        </row>
        <row r="1719">
          <cell r="B1719">
            <v>5419</v>
          </cell>
          <cell r="C1719" t="str">
            <v>BAZIC 22" X 28" Metallic Silver Poster Board</v>
          </cell>
          <cell r="D1719" t="str">
            <v>PRESENTATION BOARDS</v>
          </cell>
          <cell r="E1719" t="str">
            <v>VIETNAM</v>
          </cell>
          <cell r="F1719">
            <v>8483</v>
          </cell>
          <cell r="G1719" t="str">
            <v>=HYPERLINK("http://www.bangkit.com/images/5419.jpg","CLICK HERE")</v>
          </cell>
          <cell r="H1719">
            <v>2.99</v>
          </cell>
          <cell r="I1719">
            <v>2.69</v>
          </cell>
          <cell r="J1719">
            <v>1.7</v>
          </cell>
          <cell r="K1719">
            <v>1.3</v>
          </cell>
          <cell r="L1719">
            <v>0.85</v>
          </cell>
          <cell r="M1719">
            <v>0.69</v>
          </cell>
          <cell r="N1719">
            <v>0.59</v>
          </cell>
          <cell r="O1719" t="str">
            <v>CS-25-1</v>
          </cell>
          <cell r="P1719">
            <v>130</v>
          </cell>
          <cell r="Q1719">
            <v>25</v>
          </cell>
          <cell r="R1719">
            <v>28.25</v>
          </cell>
          <cell r="S1719">
            <v>22.5</v>
          </cell>
          <cell r="T1719">
            <v>0.5</v>
          </cell>
          <cell r="U1719" t="str">
            <v>0.183920</v>
          </cell>
          <cell r="V1719">
            <v>5.58</v>
          </cell>
          <cell r="W1719" t="str">
            <v>20764608054196</v>
          </cell>
        </row>
        <row r="1720">
          <cell r="B1720">
            <v>542</v>
          </cell>
          <cell r="C1720" t="str">
            <v>BAZIC 50 Ct. 10.5" X 8" Cursive Writing Pad</v>
          </cell>
          <cell r="D1720" t="str">
            <v>WRITING &amp; MEMO PAD</v>
          </cell>
          <cell r="E1720" t="str">
            <v>INDIA/VIETNAM</v>
          </cell>
          <cell r="F1720">
            <v>26075</v>
          </cell>
          <cell r="G1720" t="str">
            <v>=HYPERLINK("http://www.bangkit.com/images/542.jpg","CLICK HERE")</v>
          </cell>
          <cell r="H1720">
            <v>2.99</v>
          </cell>
          <cell r="I1720">
            <v>2.69</v>
          </cell>
          <cell r="J1720">
            <v>1.7</v>
          </cell>
          <cell r="K1720">
            <v>1.3</v>
          </cell>
          <cell r="L1720">
            <v>0.85</v>
          </cell>
          <cell r="M1720">
            <v>0.69</v>
          </cell>
          <cell r="N1720">
            <v>0.59</v>
          </cell>
          <cell r="O1720" t="str">
            <v>CS-48-1</v>
          </cell>
          <cell r="P1720">
            <v>108</v>
          </cell>
          <cell r="Q1720">
            <v>48</v>
          </cell>
          <cell r="R1720">
            <v>11.25</v>
          </cell>
          <cell r="S1720">
            <v>8.75</v>
          </cell>
          <cell r="T1720">
            <v>9</v>
          </cell>
          <cell r="U1720" t="str">
            <v>0.512700</v>
          </cell>
          <cell r="V1720">
            <v>20.04</v>
          </cell>
          <cell r="W1720" t="str">
            <v>20764608005426</v>
          </cell>
        </row>
        <row r="1721">
          <cell r="B1721">
            <v>5420</v>
          </cell>
          <cell r="C1721" t="str">
            <v>OFFER #5430 #5435</v>
          </cell>
          <cell r="D1721" t="str">
            <v>DISCONTINUE</v>
          </cell>
          <cell r="E1721" t="str">
            <v>CHINA</v>
          </cell>
          <cell r="F1721">
            <v>0</v>
          </cell>
          <cell r="G1721" t="str">
            <v>=HYPERLINK("http://www.bangkit.com/images/5420.jpg","CLICK HERE")</v>
          </cell>
          <cell r="H1721">
            <v>0.99</v>
          </cell>
          <cell r="I1721">
            <v>0.79</v>
          </cell>
          <cell r="J1721">
            <v>0.4</v>
          </cell>
          <cell r="K1721">
            <v>0.28999999999999998</v>
          </cell>
          <cell r="L1721">
            <v>0.25</v>
          </cell>
          <cell r="M1721">
            <v>0.19</v>
          </cell>
          <cell r="N1721">
            <v>0.15</v>
          </cell>
          <cell r="O1721" t="str">
            <v>CS-48-1</v>
          </cell>
          <cell r="P1721">
            <v>130</v>
          </cell>
          <cell r="Q1721">
            <v>48</v>
          </cell>
          <cell r="R1721">
            <v>13.5</v>
          </cell>
          <cell r="S1721">
            <v>9.5</v>
          </cell>
          <cell r="T1721">
            <v>6</v>
          </cell>
          <cell r="U1721" t="str">
            <v>0.445310</v>
          </cell>
          <cell r="V1721">
            <v>1.52</v>
          </cell>
          <cell r="W1721" t="str">
            <v>20764608054202</v>
          </cell>
        </row>
        <row r="1722">
          <cell r="B1722">
            <v>5421</v>
          </cell>
          <cell r="C1722" t="str">
            <v>OFFER #5431 #5436</v>
          </cell>
          <cell r="D1722" t="str">
            <v>DISCONTINUE</v>
          </cell>
          <cell r="E1722" t="str">
            <v>CHINA</v>
          </cell>
          <cell r="F1722">
            <v>0</v>
          </cell>
          <cell r="G1722" t="str">
            <v>=HYPERLINK("http://www.bangkit.com/images/5421.jpg","CLICK HERE")</v>
          </cell>
          <cell r="H1722">
            <v>1.59</v>
          </cell>
          <cell r="I1722">
            <v>1.39</v>
          </cell>
          <cell r="J1722">
            <v>0.6</v>
          </cell>
          <cell r="K1722">
            <v>0.45</v>
          </cell>
          <cell r="L1722">
            <v>0.35</v>
          </cell>
          <cell r="M1722">
            <v>0.28999999999999998</v>
          </cell>
          <cell r="N1722">
            <v>0.25</v>
          </cell>
          <cell r="O1722" t="str">
            <v>CS-24-1</v>
          </cell>
          <cell r="P1722">
            <v>150</v>
          </cell>
          <cell r="Q1722">
            <v>24</v>
          </cell>
          <cell r="R1722">
            <v>11.5</v>
          </cell>
          <cell r="S1722">
            <v>9.5</v>
          </cell>
          <cell r="T1722">
            <v>6</v>
          </cell>
          <cell r="U1722" t="str">
            <v>0.379340</v>
          </cell>
          <cell r="V1722">
            <v>1.26</v>
          </cell>
          <cell r="W1722" t="str">
            <v>20764608054219</v>
          </cell>
        </row>
        <row r="1723">
          <cell r="B1723">
            <v>5422</v>
          </cell>
          <cell r="C1723" t="str">
            <v>OFFER #5432 #5437</v>
          </cell>
          <cell r="D1723" t="str">
            <v>DISCONTINUE</v>
          </cell>
          <cell r="E1723" t="str">
            <v>CHINA</v>
          </cell>
          <cell r="F1723">
            <v>0</v>
          </cell>
          <cell r="G1723" t="str">
            <v>=HYPERLINK("http://www.bangkit.com/images/5422.jpg","CLICK HERE")</v>
          </cell>
          <cell r="H1723">
            <v>1.99</v>
          </cell>
          <cell r="I1723">
            <v>1.79</v>
          </cell>
          <cell r="J1723">
            <v>0.9</v>
          </cell>
          <cell r="K1723">
            <v>0.69</v>
          </cell>
          <cell r="L1723">
            <v>0.55000000000000004</v>
          </cell>
          <cell r="M1723">
            <v>0.45</v>
          </cell>
          <cell r="N1723">
            <v>0.35</v>
          </cell>
          <cell r="O1723" t="str">
            <v>CS-24-1</v>
          </cell>
          <cell r="P1723">
            <v>100</v>
          </cell>
          <cell r="Q1723">
            <v>24</v>
          </cell>
          <cell r="R1723">
            <v>16</v>
          </cell>
          <cell r="S1723">
            <v>11</v>
          </cell>
          <cell r="T1723">
            <v>6</v>
          </cell>
          <cell r="U1723" t="str">
            <v>0.611110</v>
          </cell>
          <cell r="V1723">
            <v>1.98</v>
          </cell>
          <cell r="W1723" t="str">
            <v>20764608054226</v>
          </cell>
        </row>
        <row r="1724">
          <cell r="B1724">
            <v>5425</v>
          </cell>
          <cell r="C1724" t="str">
            <v>BAZIC 6" x 9.25" (#0) Metallic Bubble Mailers</v>
          </cell>
          <cell r="D1724" t="str">
            <v>ENVELOPES / MAILERS</v>
          </cell>
          <cell r="E1724" t="str">
            <v>CHINA</v>
          </cell>
          <cell r="F1724">
            <v>10</v>
          </cell>
          <cell r="G1724" t="str">
            <v>=HYPERLINK("http://www.bangkit.com/images/5425.jpg","CLICK HERE")</v>
          </cell>
          <cell r="H1724">
            <v>1.99</v>
          </cell>
          <cell r="I1724">
            <v>1.79</v>
          </cell>
          <cell r="J1724">
            <v>0.8</v>
          </cell>
          <cell r="K1724">
            <v>0.59</v>
          </cell>
          <cell r="L1724">
            <v>0.49</v>
          </cell>
          <cell r="M1724">
            <v>0.39</v>
          </cell>
          <cell r="N1724">
            <v>0.28999999999999998</v>
          </cell>
          <cell r="O1724" t="str">
            <v>CS-48-1</v>
          </cell>
          <cell r="P1724">
            <v>132</v>
          </cell>
          <cell r="Q1724">
            <v>48</v>
          </cell>
          <cell r="R1724">
            <v>13.75</v>
          </cell>
          <cell r="S1724">
            <v>11.25</v>
          </cell>
          <cell r="T1724">
            <v>6</v>
          </cell>
          <cell r="U1724" t="str">
            <v>0.537110</v>
          </cell>
          <cell r="V1724">
            <v>2.52</v>
          </cell>
          <cell r="W1724" t="str">
            <v>20764608054257</v>
          </cell>
        </row>
        <row r="1725">
          <cell r="B1725">
            <v>5426</v>
          </cell>
          <cell r="C1725" t="str">
            <v>BAZIC 8.5" x 11.25" (#2) Metallic Bubble Mailers</v>
          </cell>
          <cell r="D1725" t="str">
            <v>ENVELOPES / MAILERS</v>
          </cell>
          <cell r="E1725" t="str">
            <v>CHINA</v>
          </cell>
          <cell r="F1725">
            <v>8200</v>
          </cell>
          <cell r="G1725" t="str">
            <v>=HYPERLINK("http://www.bangkit.com/images/5426.jpg","CLICK HERE")</v>
          </cell>
          <cell r="H1725">
            <v>2.99</v>
          </cell>
          <cell r="I1725">
            <v>2.69</v>
          </cell>
          <cell r="J1725">
            <v>1</v>
          </cell>
          <cell r="K1725">
            <v>0.75</v>
          </cell>
          <cell r="L1725">
            <v>0.59</v>
          </cell>
          <cell r="M1725">
            <v>0.49</v>
          </cell>
          <cell r="N1725">
            <v>0.39</v>
          </cell>
          <cell r="O1725" t="str">
            <v>CS-24-1</v>
          </cell>
          <cell r="P1725">
            <v>168</v>
          </cell>
          <cell r="Q1725">
            <v>24</v>
          </cell>
          <cell r="R1725">
            <v>13.25</v>
          </cell>
          <cell r="S1725">
            <v>9.75</v>
          </cell>
          <cell r="T1725">
            <v>5.75</v>
          </cell>
          <cell r="U1725" t="str">
            <v>0.429880</v>
          </cell>
          <cell r="V1725">
            <v>2.06</v>
          </cell>
          <cell r="W1725" t="str">
            <v>20764608054264</v>
          </cell>
        </row>
        <row r="1726">
          <cell r="B1726">
            <v>5427</v>
          </cell>
          <cell r="C1726" t="str">
            <v>BAZIC 10.5" x 15" (#5) Metallic Bubble Mailers</v>
          </cell>
          <cell r="D1726" t="str">
            <v>ENVELOPES / MAILERS</v>
          </cell>
          <cell r="E1726" t="str">
            <v>CHINA</v>
          </cell>
          <cell r="F1726">
            <v>2276</v>
          </cell>
          <cell r="G1726" t="str">
            <v>=HYPERLINK("http://www.bangkit.com/images/5427.jpg","CLICK HERE")</v>
          </cell>
          <cell r="H1726">
            <v>2.99</v>
          </cell>
          <cell r="I1726">
            <v>2.69</v>
          </cell>
          <cell r="J1726">
            <v>1.7</v>
          </cell>
          <cell r="K1726">
            <v>1.3</v>
          </cell>
          <cell r="L1726">
            <v>0.85</v>
          </cell>
          <cell r="M1726">
            <v>0.69</v>
          </cell>
          <cell r="N1726">
            <v>0.59</v>
          </cell>
          <cell r="O1726" t="str">
            <v>CS-24-1</v>
          </cell>
          <cell r="P1726">
            <v>108</v>
          </cell>
          <cell r="Q1726">
            <v>24</v>
          </cell>
          <cell r="R1726">
            <v>17</v>
          </cell>
          <cell r="S1726">
            <v>11.75</v>
          </cell>
          <cell r="T1726">
            <v>5.75</v>
          </cell>
          <cell r="U1726" t="str">
            <v>0.664680</v>
          </cell>
          <cell r="V1726">
            <v>3.16</v>
          </cell>
          <cell r="W1726" t="str">
            <v>20764608054271</v>
          </cell>
        </row>
        <row r="1727">
          <cell r="B1727">
            <v>543</v>
          </cell>
          <cell r="C1727" t="str">
            <v>BAZIC 50 Ct. 10.5" X 8" Manuscript Writing Pad</v>
          </cell>
          <cell r="D1727" t="str">
            <v>WRITING &amp; MEMO PAD</v>
          </cell>
          <cell r="E1727" t="str">
            <v>INDIA/VIETNAM</v>
          </cell>
          <cell r="F1727">
            <v>42743</v>
          </cell>
          <cell r="G1727" t="str">
            <v>=HYPERLINK("http://www.bangkit.com/images/543.jpg","CLICK HERE")</v>
          </cell>
          <cell r="H1727">
            <v>2.99</v>
          </cell>
          <cell r="I1727">
            <v>2.69</v>
          </cell>
          <cell r="J1727">
            <v>1.7</v>
          </cell>
          <cell r="K1727">
            <v>1.3</v>
          </cell>
          <cell r="L1727">
            <v>0.85</v>
          </cell>
          <cell r="M1727">
            <v>0.69</v>
          </cell>
          <cell r="N1727">
            <v>0.59</v>
          </cell>
          <cell r="O1727" t="str">
            <v>CS-48-1</v>
          </cell>
          <cell r="P1727">
            <v>108</v>
          </cell>
          <cell r="Q1727">
            <v>48</v>
          </cell>
          <cell r="R1727">
            <v>11.25</v>
          </cell>
          <cell r="S1727">
            <v>8.75</v>
          </cell>
          <cell r="T1727">
            <v>9.25</v>
          </cell>
          <cell r="U1727" t="str">
            <v>0.526940</v>
          </cell>
          <cell r="V1727">
            <v>20.18</v>
          </cell>
          <cell r="W1727" t="str">
            <v>20764608005433</v>
          </cell>
        </row>
        <row r="1728">
          <cell r="B1728" t="str">
            <v>5435-A</v>
          </cell>
          <cell r="C1728" t="str">
            <v>BAZIC 6" x 9.25" (#0) Poly Bubble Mailer (25/Pack)</v>
          </cell>
          <cell r="D1728" t="str">
            <v>ENVELOPES / MAILERS</v>
          </cell>
          <cell r="E1728" t="str">
            <v>CHINA</v>
          </cell>
          <cell r="F1728">
            <v>414</v>
          </cell>
          <cell r="G1728" t="str">
            <v>=HYPERLINK("http://www.bangkit.com/images/5435_A.jpg","CLICK HERE")</v>
          </cell>
          <cell r="H1728">
            <v>14.99</v>
          </cell>
          <cell r="I1728">
            <v>13.49</v>
          </cell>
          <cell r="J1728">
            <v>9</v>
          </cell>
          <cell r="K1728">
            <v>6.9</v>
          </cell>
          <cell r="L1728">
            <v>5.5</v>
          </cell>
          <cell r="M1728">
            <v>4.5</v>
          </cell>
          <cell r="N1728">
            <v>3.5</v>
          </cell>
          <cell r="O1728" t="str">
            <v>CS-6-1</v>
          </cell>
          <cell r="P1728">
            <v>45</v>
          </cell>
          <cell r="Q1728">
            <v>6</v>
          </cell>
          <cell r="R1728">
            <v>17.75</v>
          </cell>
          <cell r="S1728">
            <v>15</v>
          </cell>
          <cell r="T1728">
            <v>10.75</v>
          </cell>
          <cell r="U1728" t="str">
            <v>1.656360</v>
          </cell>
          <cell r="V1728">
            <v>5.75</v>
          </cell>
          <cell r="W1728" t="str">
            <v>40764608054350</v>
          </cell>
        </row>
        <row r="1729">
          <cell r="B1729">
            <v>5436</v>
          </cell>
          <cell r="C1729" t="str">
            <v>OFFER ITEM #5436-A</v>
          </cell>
          <cell r="D1729" t="str">
            <v>DISCONTINUE</v>
          </cell>
          <cell r="E1729" t="str">
            <v>CHINA</v>
          </cell>
          <cell r="F1729">
            <v>0</v>
          </cell>
          <cell r="G1729" t="str">
            <v>=HYPERLINK("http://www.bangkit.com/images/5436.jpg","CLICK HERE")</v>
          </cell>
          <cell r="H1729">
            <v>23.99</v>
          </cell>
          <cell r="I1729">
            <v>20.39</v>
          </cell>
          <cell r="J1729">
            <v>15.5</v>
          </cell>
          <cell r="K1729">
            <v>11.9</v>
          </cell>
          <cell r="L1729">
            <v>9.5</v>
          </cell>
          <cell r="M1729">
            <v>7.9</v>
          </cell>
          <cell r="N1729">
            <v>6.5</v>
          </cell>
          <cell r="O1729" t="str">
            <v>CS-4-1</v>
          </cell>
          <cell r="P1729">
            <v>48</v>
          </cell>
          <cell r="Q1729">
            <v>4</v>
          </cell>
          <cell r="R1729">
            <v>11.6</v>
          </cell>
          <cell r="S1729">
            <v>9.8000000000000007</v>
          </cell>
          <cell r="T1729">
            <v>24.5</v>
          </cell>
          <cell r="U1729" t="str">
            <v>1.611780</v>
          </cell>
          <cell r="V1729">
            <v>4.32</v>
          </cell>
          <cell r="W1729" t="str">
            <v>20764608054363</v>
          </cell>
        </row>
        <row r="1730">
          <cell r="B1730">
            <v>5437</v>
          </cell>
          <cell r="C1730" t="str">
            <v>BAZIC 10.5" x 15" (#5) Poly Bubble Mailer (25/Pack)</v>
          </cell>
          <cell r="D1730" t="str">
            <v>ENVELOPES / MAILERS</v>
          </cell>
          <cell r="E1730" t="str">
            <v>CHINA</v>
          </cell>
          <cell r="F1730">
            <v>110</v>
          </cell>
          <cell r="G1730" t="str">
            <v>=HYPERLINK("http://www.bangkit.com/images/5437.jpg","CLICK HERE")</v>
          </cell>
          <cell r="H1730">
            <v>35.99</v>
          </cell>
          <cell r="I1730">
            <v>32.39</v>
          </cell>
          <cell r="J1730">
            <v>18.600000000000001</v>
          </cell>
          <cell r="K1730">
            <v>14.3</v>
          </cell>
          <cell r="L1730">
            <v>11.5</v>
          </cell>
          <cell r="M1730">
            <v>9.5</v>
          </cell>
          <cell r="N1730">
            <v>8.5</v>
          </cell>
          <cell r="O1730" t="str">
            <v>CS-4-1</v>
          </cell>
          <cell r="P1730">
            <v>30</v>
          </cell>
          <cell r="Q1730">
            <v>4</v>
          </cell>
          <cell r="R1730">
            <v>24.25</v>
          </cell>
          <cell r="S1730">
            <v>16.25</v>
          </cell>
          <cell r="T1730">
            <v>12.25</v>
          </cell>
          <cell r="U1730" t="str">
            <v>2.793560</v>
          </cell>
          <cell r="V1730">
            <v>8.7799999999999994</v>
          </cell>
          <cell r="W1730" t="str">
            <v>20764608054370</v>
          </cell>
        </row>
        <row r="1731">
          <cell r="B1731">
            <v>5451</v>
          </cell>
          <cell r="C1731" t="str">
            <v>BAZIC 9" x 12" Self-Seal White Envelope (5/Pack)</v>
          </cell>
          <cell r="D1731" t="str">
            <v>ENVELOPES / MAILERS</v>
          </cell>
          <cell r="E1731" t="str">
            <v>CHINA</v>
          </cell>
          <cell r="F1731">
            <v>15</v>
          </cell>
          <cell r="G1731" t="str">
            <v>=HYPERLINK("http://www.bangkit.com/images/5451.jpg","CLICK HERE")</v>
          </cell>
          <cell r="H1731">
            <v>1.99</v>
          </cell>
          <cell r="I1731">
            <v>1.79</v>
          </cell>
          <cell r="J1731">
            <v>1.2</v>
          </cell>
          <cell r="K1731">
            <v>0.89</v>
          </cell>
          <cell r="L1731">
            <v>0.75</v>
          </cell>
          <cell r="M1731">
            <v>0.59</v>
          </cell>
          <cell r="N1731">
            <v>0.49</v>
          </cell>
          <cell r="O1731" t="str">
            <v>CS-48-1</v>
          </cell>
          <cell r="P1731">
            <v>130</v>
          </cell>
          <cell r="Q1731">
            <v>48</v>
          </cell>
          <cell r="R1731">
            <v>14.25</v>
          </cell>
          <cell r="S1731">
            <v>10</v>
          </cell>
          <cell r="T1731">
            <v>5</v>
          </cell>
          <cell r="U1731" t="str">
            <v>0.412330</v>
          </cell>
          <cell r="V1731">
            <v>9.6</v>
          </cell>
          <cell r="W1731" t="str">
            <v>20764608054516</v>
          </cell>
        </row>
        <row r="1732">
          <cell r="B1732">
            <v>5452</v>
          </cell>
          <cell r="C1732" t="str">
            <v>TYPE ITEM #8232</v>
          </cell>
          <cell r="D1732" t="str">
            <v>DISCONTINUE</v>
          </cell>
          <cell r="E1732" t="str">
            <v>INDIA/CHINA</v>
          </cell>
          <cell r="F1732">
            <v>0</v>
          </cell>
          <cell r="G1732" t="str">
            <v>=HYPERLINK("http://www.bangkit.com/images/5452.jpg","CLICK HERE")</v>
          </cell>
          <cell r="H1732">
            <v>1.99</v>
          </cell>
          <cell r="I1732">
            <v>1.79</v>
          </cell>
          <cell r="J1732">
            <v>1.2</v>
          </cell>
          <cell r="K1732">
            <v>0.89</v>
          </cell>
          <cell r="L1732">
            <v>0.75</v>
          </cell>
          <cell r="M1732">
            <v>0.59</v>
          </cell>
          <cell r="N1732">
            <v>0.49</v>
          </cell>
          <cell r="O1732" t="str">
            <v>CS-48-1</v>
          </cell>
          <cell r="P1732">
            <v>130</v>
          </cell>
          <cell r="Q1732">
            <v>48</v>
          </cell>
          <cell r="R1732">
            <v>15.5</v>
          </cell>
          <cell r="S1732">
            <v>11</v>
          </cell>
          <cell r="T1732">
            <v>4</v>
          </cell>
          <cell r="U1732" t="str">
            <v>0.394680</v>
          </cell>
          <cell r="V1732">
            <v>9.42</v>
          </cell>
          <cell r="W1732" t="str">
            <v>20764608054523</v>
          </cell>
        </row>
        <row r="1733">
          <cell r="B1733">
            <v>5456</v>
          </cell>
          <cell r="C1733" t="str">
            <v>TYPE ITEM #8219</v>
          </cell>
          <cell r="D1733" t="str">
            <v>DISCONTINUE</v>
          </cell>
          <cell r="E1733" t="str">
            <v>INDONESIA</v>
          </cell>
          <cell r="F1733">
            <v>0</v>
          </cell>
          <cell r="G1733" t="str">
            <v>=HYPERLINK("http://www.bangkit.com/images/5456.jpg","CLICK HERE")</v>
          </cell>
          <cell r="H1733">
            <v>57.99</v>
          </cell>
          <cell r="I1733">
            <v>52.19</v>
          </cell>
          <cell r="J1733">
            <v>37.049999999999997</v>
          </cell>
          <cell r="K1733">
            <v>28.5</v>
          </cell>
          <cell r="L1733">
            <v>22.9</v>
          </cell>
          <cell r="M1733">
            <v>19</v>
          </cell>
          <cell r="N1733">
            <v>15</v>
          </cell>
          <cell r="O1733" t="str">
            <v>CS-5-1</v>
          </cell>
          <cell r="P1733">
            <v>36</v>
          </cell>
          <cell r="Q1733">
            <v>5</v>
          </cell>
          <cell r="R1733">
            <v>21.75</v>
          </cell>
          <cell r="S1733">
            <v>13</v>
          </cell>
          <cell r="T1733">
            <v>10.5</v>
          </cell>
          <cell r="U1733" t="str">
            <v>1.718100</v>
          </cell>
          <cell r="V1733">
            <v>32.58</v>
          </cell>
          <cell r="W1733" t="str">
            <v>20764608054561</v>
          </cell>
        </row>
        <row r="1734">
          <cell r="B1734">
            <v>5457</v>
          </cell>
          <cell r="D1734" t="str">
            <v>DISCONTINUE</v>
          </cell>
          <cell r="E1734" t="str">
            <v>INDONESIA</v>
          </cell>
          <cell r="F1734">
            <v>0</v>
          </cell>
          <cell r="G1734" t="str">
            <v>=HYPERLINK("http://www.bangkit.com/images/5457.jpg","CLICK HERE")</v>
          </cell>
          <cell r="H1734">
            <v>57.99</v>
          </cell>
          <cell r="I1734">
            <v>52.19</v>
          </cell>
          <cell r="J1734">
            <v>29</v>
          </cell>
          <cell r="K1734">
            <v>29</v>
          </cell>
          <cell r="L1734">
            <v>29</v>
          </cell>
          <cell r="M1734">
            <v>25</v>
          </cell>
          <cell r="N1734">
            <v>25</v>
          </cell>
          <cell r="O1734" t="str">
            <v>CS-5-1</v>
          </cell>
          <cell r="P1734">
            <v>36</v>
          </cell>
          <cell r="Q1734">
            <v>5</v>
          </cell>
          <cell r="R1734">
            <v>20.5</v>
          </cell>
          <cell r="S1734">
            <v>14</v>
          </cell>
          <cell r="T1734">
            <v>10</v>
          </cell>
          <cell r="U1734" t="str">
            <v>1.660880</v>
          </cell>
          <cell r="V1734">
            <v>30.56</v>
          </cell>
          <cell r="W1734" t="str">
            <v>20764608054578</v>
          </cell>
        </row>
        <row r="1735">
          <cell r="B1735">
            <v>546</v>
          </cell>
          <cell r="C1735" t="str">
            <v>BAZIC 120 Ct. 5" X 7" Personal / Assignment Spiral Notebook</v>
          </cell>
          <cell r="D1735" t="str">
            <v>NOTEBOOK &amp; FILLER</v>
          </cell>
          <cell r="E1735" t="str">
            <v>INDONESIA</v>
          </cell>
          <cell r="F1735">
            <v>16180</v>
          </cell>
          <cell r="G1735" t="str">
            <v>=HYPERLINK("http://www.bangkit.com/images/546.jpg","CLICK HERE")</v>
          </cell>
          <cell r="H1735">
            <v>2.99</v>
          </cell>
          <cell r="I1735">
            <v>2.69</v>
          </cell>
          <cell r="J1735">
            <v>1.7</v>
          </cell>
          <cell r="K1735">
            <v>1.3</v>
          </cell>
          <cell r="L1735">
            <v>0.85</v>
          </cell>
          <cell r="M1735">
            <v>0.69</v>
          </cell>
          <cell r="N1735">
            <v>0.59</v>
          </cell>
          <cell r="O1735" t="str">
            <v>CS-36-1</v>
          </cell>
          <cell r="P1735">
            <v>120</v>
          </cell>
          <cell r="Q1735">
            <v>36</v>
          </cell>
          <cell r="R1735">
            <v>11.25</v>
          </cell>
          <cell r="S1735">
            <v>7.5</v>
          </cell>
          <cell r="T1735">
            <v>7.5</v>
          </cell>
          <cell r="U1735" t="str">
            <v>0.366210</v>
          </cell>
          <cell r="V1735">
            <v>14.54</v>
          </cell>
          <cell r="W1735" t="str">
            <v>20764608005464</v>
          </cell>
        </row>
        <row r="1736">
          <cell r="B1736">
            <v>5460</v>
          </cell>
          <cell r="C1736" t="str">
            <v>BAZIC 150 Ct. 4" X 5.5" Poly Cover Spiral Fat Book</v>
          </cell>
          <cell r="D1736" t="str">
            <v>NOTEBOOK &amp; FILLER</v>
          </cell>
          <cell r="E1736" t="str">
            <v>VIETNAM</v>
          </cell>
          <cell r="F1736">
            <v>48760</v>
          </cell>
          <cell r="G1736" t="str">
            <v>=HYPERLINK("http://www.bangkit.com/images/5460.jpg","CLICK HERE")</v>
          </cell>
          <cell r="H1736">
            <v>2.99</v>
          </cell>
          <cell r="I1736">
            <v>2.69</v>
          </cell>
          <cell r="J1736">
            <v>1.7</v>
          </cell>
          <cell r="K1736">
            <v>1.3</v>
          </cell>
          <cell r="L1736">
            <v>0.85</v>
          </cell>
          <cell r="M1736">
            <v>0.69</v>
          </cell>
          <cell r="N1736">
            <v>0.59</v>
          </cell>
          <cell r="O1736" t="str">
            <v>CS-48-1</v>
          </cell>
          <cell r="P1736">
            <v>84</v>
          </cell>
          <cell r="Q1736">
            <v>48</v>
          </cell>
          <cell r="R1736">
            <v>11.5</v>
          </cell>
          <cell r="S1736">
            <v>11</v>
          </cell>
          <cell r="T1736">
            <v>6.5</v>
          </cell>
          <cell r="U1736" t="str">
            <v>0.475840</v>
          </cell>
          <cell r="V1736">
            <v>15.28</v>
          </cell>
          <cell r="W1736" t="str">
            <v>20764608054608</v>
          </cell>
        </row>
        <row r="1737">
          <cell r="B1737">
            <v>547</v>
          </cell>
          <cell r="C1737" t="str">
            <v>BAZIC 30 Ct. 9" X 12" Tracing Paper Pad</v>
          </cell>
          <cell r="D1737" t="str">
            <v>ARTS &amp; CRAFTS PAPER</v>
          </cell>
          <cell r="E1737" t="str">
            <v>VIETNAM</v>
          </cell>
          <cell r="F1737">
            <v>13223</v>
          </cell>
          <cell r="G1737" t="str">
            <v>=HYPERLINK("http://www.bangkit.com/images/547.jpg","CLICK HERE")</v>
          </cell>
          <cell r="H1737">
            <v>2.99</v>
          </cell>
          <cell r="I1737">
            <v>2.69</v>
          </cell>
          <cell r="J1737">
            <v>1.7</v>
          </cell>
          <cell r="K1737">
            <v>1.3</v>
          </cell>
          <cell r="L1737">
            <v>0.95</v>
          </cell>
          <cell r="M1737">
            <v>0.79</v>
          </cell>
          <cell r="N1737">
            <v>0.69</v>
          </cell>
          <cell r="O1737" t="str">
            <v>CS-48-1</v>
          </cell>
          <cell r="P1737">
            <v>150</v>
          </cell>
          <cell r="Q1737">
            <v>48</v>
          </cell>
          <cell r="R1737">
            <v>12.25</v>
          </cell>
          <cell r="S1737">
            <v>9.25</v>
          </cell>
          <cell r="T1737">
            <v>4.75</v>
          </cell>
          <cell r="U1737" t="str">
            <v>0.311480</v>
          </cell>
          <cell r="V1737">
            <v>10.7</v>
          </cell>
          <cell r="W1737" t="str">
            <v>20764608005471</v>
          </cell>
        </row>
        <row r="1738">
          <cell r="B1738">
            <v>5470</v>
          </cell>
          <cell r="C1738" t="str">
            <v>BAZIC 80 Ct. 5" x 7" Floral Poly Cover Personal Composition Book</v>
          </cell>
          <cell r="D1738" t="str">
            <v>NOTEBOOK &amp; FILLER</v>
          </cell>
          <cell r="E1738" t="str">
            <v>VIETNAM</v>
          </cell>
          <cell r="F1738">
            <v>23891</v>
          </cell>
          <cell r="G1738" t="str">
            <v>=HYPERLINK("http://www.bangkit.com/images/5470.jpg","CLICK HERE")</v>
          </cell>
          <cell r="H1738">
            <v>2.99</v>
          </cell>
          <cell r="I1738">
            <v>2.69</v>
          </cell>
          <cell r="J1738">
            <v>1.7</v>
          </cell>
          <cell r="K1738">
            <v>1.3</v>
          </cell>
          <cell r="L1738">
            <v>0.85</v>
          </cell>
          <cell r="M1738">
            <v>0.69</v>
          </cell>
          <cell r="N1738">
            <v>0.59</v>
          </cell>
          <cell r="O1738" t="str">
            <v>CS-48-1</v>
          </cell>
          <cell r="P1738">
            <v>110</v>
          </cell>
          <cell r="Q1738">
            <v>48</v>
          </cell>
          <cell r="R1738">
            <v>10.75</v>
          </cell>
          <cell r="S1738">
            <v>7.5</v>
          </cell>
          <cell r="T1738">
            <v>8</v>
          </cell>
          <cell r="U1738" t="str">
            <v>0.373260</v>
          </cell>
          <cell r="V1738">
            <v>13.26</v>
          </cell>
          <cell r="W1738" t="str">
            <v>20764608054707</v>
          </cell>
        </row>
        <row r="1739">
          <cell r="B1739">
            <v>5471</v>
          </cell>
          <cell r="C1739" t="str">
            <v>BAZIC 80 Ct. 5" x 7" Polka Dot Poly Cover Personal Composition Book</v>
          </cell>
          <cell r="D1739" t="str">
            <v>NOTEBOOK &amp; FILLER</v>
          </cell>
          <cell r="E1739" t="str">
            <v>VIETNAM</v>
          </cell>
          <cell r="F1739">
            <v>25798</v>
          </cell>
          <cell r="G1739" t="str">
            <v>=HYPERLINK("http://www.bangkit.com/images/5471.jpg","CLICK HERE")</v>
          </cell>
          <cell r="H1739">
            <v>2.99</v>
          </cell>
          <cell r="I1739">
            <v>2.69</v>
          </cell>
          <cell r="J1739">
            <v>1.7</v>
          </cell>
          <cell r="K1739">
            <v>1.3</v>
          </cell>
          <cell r="L1739">
            <v>0.85</v>
          </cell>
          <cell r="M1739">
            <v>0.69</v>
          </cell>
          <cell r="N1739">
            <v>0.59</v>
          </cell>
          <cell r="O1739" t="str">
            <v>CS-48-1</v>
          </cell>
          <cell r="P1739">
            <v>110</v>
          </cell>
          <cell r="Q1739">
            <v>48</v>
          </cell>
          <cell r="R1739">
            <v>10.5</v>
          </cell>
          <cell r="S1739">
            <v>7.5</v>
          </cell>
          <cell r="T1739">
            <v>8</v>
          </cell>
          <cell r="U1739" t="str">
            <v>0.364580</v>
          </cell>
          <cell r="V1739">
            <v>13.3</v>
          </cell>
          <cell r="W1739" t="str">
            <v>20764608054714</v>
          </cell>
        </row>
        <row r="1740">
          <cell r="B1740">
            <v>5472</v>
          </cell>
          <cell r="C1740" t="str">
            <v>BAZIC 80 Ct. 5" x 7" Poly Cover Personal Composition Book</v>
          </cell>
          <cell r="D1740" t="str">
            <v>NOTEBOOK &amp; FILLER</v>
          </cell>
          <cell r="E1740" t="str">
            <v>VIETNAM</v>
          </cell>
          <cell r="F1740">
            <v>34160</v>
          </cell>
          <cell r="G1740" t="str">
            <v>=HYPERLINK("http://www.bangkit.com/images/5472.jpg","CLICK HERE")</v>
          </cell>
          <cell r="H1740">
            <v>1.99</v>
          </cell>
          <cell r="I1740">
            <v>1.79</v>
          </cell>
          <cell r="J1740">
            <v>1.3</v>
          </cell>
          <cell r="K1740">
            <v>0.99</v>
          </cell>
          <cell r="L1740">
            <v>0.79</v>
          </cell>
          <cell r="M1740">
            <v>0.65</v>
          </cell>
          <cell r="N1740">
            <v>0.55000000000000004</v>
          </cell>
          <cell r="O1740" t="str">
            <v>CS-48-1</v>
          </cell>
          <cell r="P1740">
            <v>110</v>
          </cell>
          <cell r="Q1740">
            <v>48</v>
          </cell>
          <cell r="R1740">
            <v>10.5</v>
          </cell>
          <cell r="S1740">
            <v>7.5</v>
          </cell>
          <cell r="T1740">
            <v>8</v>
          </cell>
          <cell r="U1740" t="str">
            <v>0.364580</v>
          </cell>
          <cell r="V1740">
            <v>13.42</v>
          </cell>
          <cell r="W1740" t="str">
            <v>20764608054721</v>
          </cell>
        </row>
        <row r="1741">
          <cell r="B1741">
            <v>5476</v>
          </cell>
          <cell r="C1741" t="str">
            <v>BAZIC 100 Ct. 5" X 7" Poly Cover Personal / Assignment Spiral Notebook</v>
          </cell>
          <cell r="D1741" t="str">
            <v>NOTEBOOK &amp; FILLER</v>
          </cell>
          <cell r="E1741" t="str">
            <v>VIETNAM</v>
          </cell>
          <cell r="F1741">
            <v>73288</v>
          </cell>
          <cell r="G1741" t="str">
            <v>=HYPERLINK("http://www.bangkit.com/images/5476.jpg","CLICK HERE")</v>
          </cell>
          <cell r="H1741">
            <v>2.99</v>
          </cell>
          <cell r="I1741">
            <v>2.69</v>
          </cell>
          <cell r="J1741">
            <v>1.7</v>
          </cell>
          <cell r="K1741">
            <v>1.3</v>
          </cell>
          <cell r="L1741">
            <v>0.85</v>
          </cell>
          <cell r="M1741">
            <v>0.69</v>
          </cell>
          <cell r="N1741">
            <v>0.59</v>
          </cell>
          <cell r="O1741" t="str">
            <v>CS-36-1</v>
          </cell>
          <cell r="P1741">
            <v>140</v>
          </cell>
          <cell r="Q1741">
            <v>36</v>
          </cell>
          <cell r="R1741">
            <v>12.25</v>
          </cell>
          <cell r="S1741">
            <v>7.5</v>
          </cell>
          <cell r="T1741">
            <v>7</v>
          </cell>
          <cell r="U1741" t="str">
            <v>0.372180</v>
          </cell>
          <cell r="V1741">
            <v>12.62</v>
          </cell>
          <cell r="W1741" t="str">
            <v>20764608054769</v>
          </cell>
        </row>
        <row r="1742">
          <cell r="B1742">
            <v>5486</v>
          </cell>
          <cell r="C1742" t="str">
            <v>BAZIC C/R 70 Ct. 1-Subject Pastel Spiral Notebook</v>
          </cell>
          <cell r="D1742" t="str">
            <v>NOTEBOOK &amp; FILLER</v>
          </cell>
          <cell r="E1742" t="str">
            <v>INDONESIA</v>
          </cell>
          <cell r="F1742">
            <v>93001</v>
          </cell>
          <cell r="G1742" t="str">
            <v>=HYPERLINK("http://www.bangkit.com/images/5486.jpg","CLICK HERE")</v>
          </cell>
          <cell r="H1742">
            <v>2.99</v>
          </cell>
          <cell r="I1742">
            <v>2.69</v>
          </cell>
          <cell r="J1742">
            <v>1.7</v>
          </cell>
          <cell r="K1742">
            <v>1.3</v>
          </cell>
          <cell r="L1742">
            <v>0.85</v>
          </cell>
          <cell r="M1742">
            <v>0.69</v>
          </cell>
          <cell r="N1742">
            <v>0.59</v>
          </cell>
          <cell r="O1742" t="str">
            <v>CS-24-1</v>
          </cell>
          <cell r="P1742">
            <v>108</v>
          </cell>
          <cell r="Q1742">
            <v>24</v>
          </cell>
          <cell r="R1742">
            <v>11</v>
          </cell>
          <cell r="S1742">
            <v>9</v>
          </cell>
          <cell r="T1742">
            <v>6.25</v>
          </cell>
          <cell r="U1742" t="str">
            <v>0.358070</v>
          </cell>
          <cell r="V1742">
            <v>14.58</v>
          </cell>
          <cell r="W1742" t="str">
            <v>20764608054868</v>
          </cell>
        </row>
        <row r="1743">
          <cell r="B1743">
            <v>5487</v>
          </cell>
          <cell r="C1743" t="str">
            <v>BAZIC W/R 70 Ct. 1-Subject Pastel Spiral Notebook</v>
          </cell>
          <cell r="D1743" t="str">
            <v>NOTEBOOK &amp; FILLER</v>
          </cell>
          <cell r="E1743" t="str">
            <v>INDONESIA</v>
          </cell>
          <cell r="F1743">
            <v>82328</v>
          </cell>
          <cell r="G1743" t="str">
            <v>=HYPERLINK("http://www.bangkit.com/images/5487.jpg","CLICK HERE")</v>
          </cell>
          <cell r="H1743">
            <v>2.99</v>
          </cell>
          <cell r="I1743">
            <v>2.69</v>
          </cell>
          <cell r="J1743">
            <v>1.7</v>
          </cell>
          <cell r="K1743">
            <v>1.3</v>
          </cell>
          <cell r="L1743">
            <v>0.85</v>
          </cell>
          <cell r="M1743">
            <v>0.69</v>
          </cell>
          <cell r="N1743">
            <v>0.59</v>
          </cell>
          <cell r="O1743" t="str">
            <v>CS-24-1</v>
          </cell>
          <cell r="P1743">
            <v>152</v>
          </cell>
          <cell r="Q1743">
            <v>24</v>
          </cell>
          <cell r="R1743">
            <v>10.75</v>
          </cell>
          <cell r="S1743">
            <v>9</v>
          </cell>
          <cell r="T1743">
            <v>6.5</v>
          </cell>
          <cell r="U1743" t="str">
            <v>0.363930</v>
          </cell>
          <cell r="V1743">
            <v>14.28</v>
          </cell>
          <cell r="W1743" t="str">
            <v>20764608054875</v>
          </cell>
        </row>
        <row r="1744">
          <cell r="B1744">
            <v>5488</v>
          </cell>
          <cell r="C1744" t="str">
            <v>BAZIC C/R 70 Ct. 1-Subject Morandi Poly Cover Spiral Notebook</v>
          </cell>
          <cell r="D1744" t="str">
            <v>NOTEBOOK &amp; FILLER</v>
          </cell>
          <cell r="E1744" t="str">
            <v>VIETNAM</v>
          </cell>
          <cell r="F1744">
            <v>32907</v>
          </cell>
          <cell r="G1744" t="str">
            <v>=HYPERLINK("http://www.bangkit.com/images/5488.jpg","CLICK HERE")</v>
          </cell>
          <cell r="H1744">
            <v>3.99</v>
          </cell>
          <cell r="I1744">
            <v>3.59</v>
          </cell>
          <cell r="J1744">
            <v>2.5</v>
          </cell>
          <cell r="K1744">
            <v>1.9</v>
          </cell>
          <cell r="L1744">
            <v>1.5</v>
          </cell>
          <cell r="M1744">
            <v>1.2</v>
          </cell>
          <cell r="N1744">
            <v>0.9</v>
          </cell>
          <cell r="O1744" t="str">
            <v>CS-24-1</v>
          </cell>
          <cell r="P1744">
            <v>90</v>
          </cell>
          <cell r="Q1744">
            <v>24</v>
          </cell>
          <cell r="R1744">
            <v>11</v>
          </cell>
          <cell r="S1744">
            <v>9.25</v>
          </cell>
          <cell r="T1744">
            <v>7.25</v>
          </cell>
          <cell r="U1744" t="str">
            <v>0.426900</v>
          </cell>
          <cell r="V1744">
            <v>14.88</v>
          </cell>
          <cell r="W1744" t="str">
            <v>20764608054882</v>
          </cell>
        </row>
        <row r="1745">
          <cell r="B1745">
            <v>5489</v>
          </cell>
          <cell r="C1745" t="str">
            <v>BAZIC W/R 70 Ct. 1-Subject Morandi Poly Cover Spiral Notebook</v>
          </cell>
          <cell r="D1745" t="str">
            <v>NOTEBOOK &amp; FILLER</v>
          </cell>
          <cell r="E1745" t="str">
            <v>VIETNAM</v>
          </cell>
          <cell r="F1745">
            <v>51649</v>
          </cell>
          <cell r="G1745" t="str">
            <v>=HYPERLINK("http://www.bangkit.com/images/5489.jpg","CLICK HERE")</v>
          </cell>
          <cell r="H1745">
            <v>3.99</v>
          </cell>
          <cell r="I1745">
            <v>3.59</v>
          </cell>
          <cell r="J1745">
            <v>2.5</v>
          </cell>
          <cell r="K1745">
            <v>1.9</v>
          </cell>
          <cell r="L1745">
            <v>1.5</v>
          </cell>
          <cell r="M1745">
            <v>1.2</v>
          </cell>
          <cell r="N1745">
            <v>0.9</v>
          </cell>
          <cell r="O1745" t="str">
            <v>CS-24-1</v>
          </cell>
          <cell r="P1745">
            <v>90</v>
          </cell>
          <cell r="Q1745">
            <v>24</v>
          </cell>
          <cell r="R1745">
            <v>11.25</v>
          </cell>
          <cell r="S1745">
            <v>9</v>
          </cell>
          <cell r="T1745">
            <v>7.25</v>
          </cell>
          <cell r="U1745" t="str">
            <v>0.424810</v>
          </cell>
          <cell r="V1745">
            <v>14.96</v>
          </cell>
          <cell r="W1745" t="str">
            <v>20764608054899</v>
          </cell>
        </row>
        <row r="1746">
          <cell r="B1746">
            <v>5490</v>
          </cell>
          <cell r="C1746" t="str">
            <v>BAZIC C/R 100 Ct. Camouflage Composition Book</v>
          </cell>
          <cell r="D1746" t="str">
            <v>NOTEBOOK &amp; FILLER</v>
          </cell>
          <cell r="E1746" t="str">
            <v>VIETNAM</v>
          </cell>
          <cell r="F1746">
            <v>4017</v>
          </cell>
          <cell r="G1746" t="str">
            <v>=HYPERLINK("http://www.bangkit.com/images/5490.jpg","CLICK HERE")</v>
          </cell>
          <cell r="H1746">
            <v>2.99</v>
          </cell>
          <cell r="I1746">
            <v>2.69</v>
          </cell>
          <cell r="J1746">
            <v>1.95</v>
          </cell>
          <cell r="K1746">
            <v>1.5</v>
          </cell>
          <cell r="L1746">
            <v>1.3</v>
          </cell>
          <cell r="M1746">
            <v>1</v>
          </cell>
          <cell r="N1746">
            <v>0.8</v>
          </cell>
          <cell r="O1746" t="str">
            <v>CS-48-1</v>
          </cell>
          <cell r="P1746">
            <v>50</v>
          </cell>
          <cell r="Q1746">
            <v>48</v>
          </cell>
          <cell r="R1746">
            <v>15.75</v>
          </cell>
          <cell r="S1746">
            <v>10.5</v>
          </cell>
          <cell r="T1746">
            <v>8.75</v>
          </cell>
          <cell r="U1746" t="str">
            <v>0.837400</v>
          </cell>
          <cell r="V1746">
            <v>32.659999999999997</v>
          </cell>
          <cell r="W1746" t="str">
            <v>20764608054905</v>
          </cell>
        </row>
        <row r="1747">
          <cell r="B1747">
            <v>5492</v>
          </cell>
          <cell r="C1747" t="str">
            <v>BAZIC C/R 100 Ct. Polka Dot Composition Book</v>
          </cell>
          <cell r="D1747" t="str">
            <v>NOTEBOOK &amp; FILLER</v>
          </cell>
          <cell r="E1747" t="str">
            <v>VIETNAM</v>
          </cell>
          <cell r="F1747">
            <v>53491</v>
          </cell>
          <cell r="G1747" t="str">
            <v>=HYPERLINK("http://www.bangkit.com/images/5492.jpg","CLICK HERE")</v>
          </cell>
          <cell r="H1747">
            <v>2.99</v>
          </cell>
          <cell r="I1747">
            <v>2.69</v>
          </cell>
          <cell r="J1747">
            <v>1.95</v>
          </cell>
          <cell r="K1747">
            <v>1.5</v>
          </cell>
          <cell r="L1747">
            <v>1.3</v>
          </cell>
          <cell r="M1747">
            <v>1</v>
          </cell>
          <cell r="N1747">
            <v>0.8</v>
          </cell>
          <cell r="O1747" t="str">
            <v>CS-48-1</v>
          </cell>
          <cell r="P1747">
            <v>50</v>
          </cell>
          <cell r="Q1747">
            <v>48</v>
          </cell>
          <cell r="R1747">
            <v>15.75</v>
          </cell>
          <cell r="S1747">
            <v>10.5</v>
          </cell>
          <cell r="T1747">
            <v>8.75</v>
          </cell>
          <cell r="U1747" t="str">
            <v>0.837400</v>
          </cell>
          <cell r="V1747">
            <v>32.58</v>
          </cell>
          <cell r="W1747" t="str">
            <v>20764608054929</v>
          </cell>
        </row>
        <row r="1748">
          <cell r="B1748">
            <v>5493</v>
          </cell>
          <cell r="C1748" t="str">
            <v>BAZIC C/R 100 Ct. Chevron Composition Book</v>
          </cell>
          <cell r="D1748" t="str">
            <v>NOTEBOOK &amp; FILLER</v>
          </cell>
          <cell r="E1748" t="str">
            <v>VIETNAM</v>
          </cell>
          <cell r="F1748">
            <v>53568</v>
          </cell>
          <cell r="G1748" t="str">
            <v>=HYPERLINK("http://www.bangkit.com/images/5493.jpg","CLICK HERE")</v>
          </cell>
          <cell r="H1748">
            <v>2.99</v>
          </cell>
          <cell r="I1748">
            <v>2.69</v>
          </cell>
          <cell r="J1748">
            <v>1.95</v>
          </cell>
          <cell r="K1748">
            <v>1.5</v>
          </cell>
          <cell r="L1748">
            <v>1.3</v>
          </cell>
          <cell r="M1748">
            <v>1</v>
          </cell>
          <cell r="N1748">
            <v>0.8</v>
          </cell>
          <cell r="O1748" t="str">
            <v>CS-48-1</v>
          </cell>
          <cell r="P1748">
            <v>50</v>
          </cell>
          <cell r="Q1748">
            <v>48</v>
          </cell>
          <cell r="R1748">
            <v>15.5</v>
          </cell>
          <cell r="S1748">
            <v>10.5</v>
          </cell>
          <cell r="T1748">
            <v>8.75</v>
          </cell>
          <cell r="U1748" t="str">
            <v>0.824110</v>
          </cell>
          <cell r="V1748">
            <v>32.54</v>
          </cell>
          <cell r="W1748" t="str">
            <v>20764608054936</v>
          </cell>
        </row>
        <row r="1749">
          <cell r="B1749">
            <v>5494</v>
          </cell>
          <cell r="C1749" t="str">
            <v>BAZIC C/R 100 Ct. Paisley Composition Book</v>
          </cell>
          <cell r="D1749" t="str">
            <v>NOTEBOOK &amp; FILLER</v>
          </cell>
          <cell r="E1749" t="str">
            <v>VIETNAM</v>
          </cell>
          <cell r="F1749">
            <v>53355</v>
          </cell>
          <cell r="G1749" t="str">
            <v>=HYPERLINK("http://www.bangkit.com/images/5494.jpg","CLICK HERE")</v>
          </cell>
          <cell r="H1749">
            <v>2.99</v>
          </cell>
          <cell r="I1749">
            <v>2.69</v>
          </cell>
          <cell r="J1749">
            <v>1.95</v>
          </cell>
          <cell r="K1749">
            <v>1.5</v>
          </cell>
          <cell r="L1749">
            <v>1.3</v>
          </cell>
          <cell r="M1749">
            <v>1</v>
          </cell>
          <cell r="N1749">
            <v>0.8</v>
          </cell>
          <cell r="O1749" t="str">
            <v>CS-48-1</v>
          </cell>
          <cell r="P1749">
            <v>50</v>
          </cell>
          <cell r="Q1749">
            <v>48</v>
          </cell>
          <cell r="R1749">
            <v>15.5</v>
          </cell>
          <cell r="S1749">
            <v>10.5</v>
          </cell>
          <cell r="T1749">
            <v>9</v>
          </cell>
          <cell r="U1749" t="str">
            <v>0.847660</v>
          </cell>
          <cell r="V1749">
            <v>32.72</v>
          </cell>
          <cell r="W1749" t="str">
            <v>20764608054943</v>
          </cell>
        </row>
        <row r="1750">
          <cell r="B1750">
            <v>5496</v>
          </cell>
          <cell r="C1750" t="str">
            <v>BAZIC C/R 100 Ct. Geometric Composition Book</v>
          </cell>
          <cell r="D1750" t="str">
            <v>NOTEBOOK &amp; FILLER</v>
          </cell>
          <cell r="E1750" t="str">
            <v>VIETNAM</v>
          </cell>
          <cell r="F1750">
            <v>53053</v>
          </cell>
          <cell r="G1750" t="str">
            <v>=HYPERLINK("http://www.bangkit.com/images/5496.jpg","CLICK HERE")</v>
          </cell>
          <cell r="H1750">
            <v>2.99</v>
          </cell>
          <cell r="I1750">
            <v>2.69</v>
          </cell>
          <cell r="J1750">
            <v>1.95</v>
          </cell>
          <cell r="K1750">
            <v>1.5</v>
          </cell>
          <cell r="L1750">
            <v>1.3</v>
          </cell>
          <cell r="M1750">
            <v>1</v>
          </cell>
          <cell r="N1750">
            <v>0.8</v>
          </cell>
          <cell r="O1750" t="str">
            <v>CS-48-1</v>
          </cell>
          <cell r="P1750">
            <v>60</v>
          </cell>
          <cell r="Q1750">
            <v>48</v>
          </cell>
          <cell r="R1750">
            <v>15.75</v>
          </cell>
          <cell r="S1750">
            <v>10.5</v>
          </cell>
          <cell r="T1750">
            <v>8.5</v>
          </cell>
          <cell r="U1750" t="str">
            <v>0.813480</v>
          </cell>
          <cell r="V1750">
            <v>32.56</v>
          </cell>
          <cell r="W1750" t="str">
            <v>20764608054967</v>
          </cell>
        </row>
        <row r="1751">
          <cell r="B1751">
            <v>5497</v>
          </cell>
          <cell r="C1751" t="str">
            <v>BAZIC C/R 100 Ct. Floral Composition Book</v>
          </cell>
          <cell r="D1751" t="str">
            <v>NOTEBOOK &amp; FILLER</v>
          </cell>
          <cell r="E1751" t="str">
            <v>VIETNAM</v>
          </cell>
          <cell r="F1751">
            <v>40870</v>
          </cell>
          <cell r="G1751" t="str">
            <v>=HYPERLINK("http://www.bangkit.com/images/5497.jpg","CLICK HERE")</v>
          </cell>
          <cell r="H1751">
            <v>2.99</v>
          </cell>
          <cell r="I1751">
            <v>2.69</v>
          </cell>
          <cell r="J1751">
            <v>1.95</v>
          </cell>
          <cell r="K1751">
            <v>1.5</v>
          </cell>
          <cell r="L1751">
            <v>1.3</v>
          </cell>
          <cell r="M1751">
            <v>1</v>
          </cell>
          <cell r="N1751">
            <v>0.8</v>
          </cell>
          <cell r="O1751" t="str">
            <v>CS-48-1</v>
          </cell>
          <cell r="P1751">
            <v>50</v>
          </cell>
          <cell r="Q1751">
            <v>48</v>
          </cell>
          <cell r="R1751">
            <v>16</v>
          </cell>
          <cell r="S1751">
            <v>10.25</v>
          </cell>
          <cell r="T1751">
            <v>8.75</v>
          </cell>
          <cell r="U1751" t="str">
            <v>0.830440</v>
          </cell>
          <cell r="V1751">
            <v>32.619999999999997</v>
          </cell>
          <cell r="W1751" t="str">
            <v>20764608054974</v>
          </cell>
        </row>
        <row r="1752">
          <cell r="B1752">
            <v>550</v>
          </cell>
          <cell r="C1752" t="str">
            <v>BAZIC 40 Ct. 9" X 12" Sketch Pad</v>
          </cell>
          <cell r="D1752" t="str">
            <v>ARTS &amp; CRAFTS PAPER</v>
          </cell>
          <cell r="E1752" t="str">
            <v>VIETNAM</v>
          </cell>
          <cell r="F1752">
            <v>26625</v>
          </cell>
          <cell r="G1752" t="str">
            <v>=HYPERLINK("http://www.bangkit.com/images/550.jpg","CLICK HERE")</v>
          </cell>
          <cell r="H1752">
            <v>2.99</v>
          </cell>
          <cell r="I1752">
            <v>2.69</v>
          </cell>
          <cell r="J1752">
            <v>1.95</v>
          </cell>
          <cell r="K1752">
            <v>1.5</v>
          </cell>
          <cell r="L1752">
            <v>1.3</v>
          </cell>
          <cell r="M1752">
            <v>1</v>
          </cell>
          <cell r="N1752">
            <v>0.8</v>
          </cell>
          <cell r="O1752" t="str">
            <v>CS-48-1</v>
          </cell>
          <cell r="P1752">
            <v>60</v>
          </cell>
          <cell r="Q1752">
            <v>48</v>
          </cell>
          <cell r="R1752">
            <v>12.5</v>
          </cell>
          <cell r="S1752">
            <v>9.75</v>
          </cell>
          <cell r="T1752">
            <v>12.25</v>
          </cell>
          <cell r="U1752" t="str">
            <v>0.863990</v>
          </cell>
          <cell r="V1752">
            <v>30.52</v>
          </cell>
          <cell r="W1752" t="str">
            <v>20764608005501</v>
          </cell>
        </row>
        <row r="1753">
          <cell r="B1753">
            <v>5500</v>
          </cell>
          <cell r="C1753" t="str">
            <v>BAZIC C/R 70 Ct. 1-Subject Spiral Notebook (3/Pack)</v>
          </cell>
          <cell r="D1753" t="str">
            <v>NOTEBOOK &amp; FILLER</v>
          </cell>
          <cell r="E1753" t="str">
            <v>INDONESIA</v>
          </cell>
          <cell r="F1753">
            <v>2</v>
          </cell>
          <cell r="G1753" t="str">
            <v>=HYPERLINK("http://www.bangkit.com/images/5500.jpg","CLICK HERE")</v>
          </cell>
          <cell r="H1753">
            <v>6.99</v>
          </cell>
          <cell r="I1753">
            <v>6.29</v>
          </cell>
          <cell r="J1753">
            <v>4.3</v>
          </cell>
          <cell r="K1753">
            <v>3.3</v>
          </cell>
          <cell r="L1753">
            <v>2.5</v>
          </cell>
          <cell r="M1753">
            <v>2</v>
          </cell>
          <cell r="N1753">
            <v>1.7</v>
          </cell>
          <cell r="O1753" t="str">
            <v>CS-8-1</v>
          </cell>
          <cell r="P1753">
            <v>108</v>
          </cell>
          <cell r="Q1753">
            <v>8</v>
          </cell>
          <cell r="R1753">
            <v>10.75</v>
          </cell>
          <cell r="S1753">
            <v>9</v>
          </cell>
          <cell r="T1753">
            <v>6.5</v>
          </cell>
          <cell r="U1753" t="str">
            <v>0.363930</v>
          </cell>
          <cell r="V1753">
            <v>14.72</v>
          </cell>
          <cell r="W1753" t="str">
            <v>20764608055001</v>
          </cell>
        </row>
        <row r="1754">
          <cell r="B1754">
            <v>5502</v>
          </cell>
          <cell r="C1754" t="str">
            <v>BAZIC C/R 120 Ct. 3-Subject Spiral Notebook (3/Pack)</v>
          </cell>
          <cell r="D1754" t="str">
            <v>NOTEBOOK &amp; FILLER</v>
          </cell>
          <cell r="E1754" t="str">
            <v>INDONESIA</v>
          </cell>
          <cell r="F1754">
            <v>8099</v>
          </cell>
          <cell r="G1754" t="str">
            <v>=HYPERLINK("http://www.bangkit.com/images/5502.jpg","CLICK HERE")</v>
          </cell>
          <cell r="H1754">
            <v>14.99</v>
          </cell>
          <cell r="I1754">
            <v>13.49</v>
          </cell>
          <cell r="J1754">
            <v>7.8</v>
          </cell>
          <cell r="K1754">
            <v>6</v>
          </cell>
          <cell r="L1754">
            <v>5</v>
          </cell>
          <cell r="M1754">
            <v>3.9</v>
          </cell>
          <cell r="N1754">
            <v>2.9</v>
          </cell>
          <cell r="O1754" t="str">
            <v>CS-8-1</v>
          </cell>
          <cell r="P1754">
            <v>90</v>
          </cell>
          <cell r="Q1754">
            <v>8</v>
          </cell>
          <cell r="R1754">
            <v>11</v>
          </cell>
          <cell r="S1754">
            <v>9.5</v>
          </cell>
          <cell r="T1754">
            <v>10.25</v>
          </cell>
          <cell r="U1754" t="str">
            <v>0.619870</v>
          </cell>
          <cell r="V1754">
            <v>23.4</v>
          </cell>
          <cell r="W1754" t="str">
            <v>20764608055025</v>
          </cell>
        </row>
        <row r="1755">
          <cell r="B1755">
            <v>551</v>
          </cell>
          <cell r="C1755" t="str">
            <v>BAZIC 20 Ct. 18" X 12" Sketch Pad</v>
          </cell>
          <cell r="D1755" t="str">
            <v>ARTS &amp; CRAFTS PAPER</v>
          </cell>
          <cell r="E1755" t="str">
            <v>VIETNAM</v>
          </cell>
          <cell r="F1755">
            <v>8491</v>
          </cell>
          <cell r="G1755" t="str">
            <v>=HYPERLINK("http://www.bangkit.com/images/551.jpg","CLICK HERE")</v>
          </cell>
          <cell r="H1755">
            <v>3.99</v>
          </cell>
          <cell r="I1755">
            <v>3.59</v>
          </cell>
          <cell r="J1755">
            <v>1.95</v>
          </cell>
          <cell r="K1755">
            <v>1.5</v>
          </cell>
          <cell r="L1755">
            <v>1.3</v>
          </cell>
          <cell r="M1755">
            <v>1</v>
          </cell>
          <cell r="N1755">
            <v>0.8</v>
          </cell>
          <cell r="O1755" t="str">
            <v>CS-48-1</v>
          </cell>
          <cell r="P1755">
            <v>49</v>
          </cell>
          <cell r="Q1755">
            <v>48</v>
          </cell>
          <cell r="R1755">
            <v>18.5</v>
          </cell>
          <cell r="S1755">
            <v>13</v>
          </cell>
          <cell r="T1755">
            <v>7</v>
          </cell>
          <cell r="U1755" t="str">
            <v>0.974250</v>
          </cell>
          <cell r="V1755">
            <v>35.82</v>
          </cell>
          <cell r="W1755" t="str">
            <v>20764608005518</v>
          </cell>
        </row>
        <row r="1756">
          <cell r="B1756">
            <v>5511</v>
          </cell>
          <cell r="D1756" t="str">
            <v>DISCONTINUE</v>
          </cell>
          <cell r="E1756" t="str">
            <v>VIETNAM</v>
          </cell>
          <cell r="F1756">
            <v>0</v>
          </cell>
          <cell r="G1756" t="str">
            <v>=HYPERLINK("http://www.bangkit.com/images/5511.jpg","CLICK HERE")</v>
          </cell>
          <cell r="H1756">
            <v>1.99</v>
          </cell>
          <cell r="I1756">
            <v>1.69</v>
          </cell>
          <cell r="J1756">
            <v>1.2</v>
          </cell>
          <cell r="K1756">
            <v>0.89</v>
          </cell>
          <cell r="L1756">
            <v>0.75</v>
          </cell>
          <cell r="M1756">
            <v>0.59</v>
          </cell>
          <cell r="N1756">
            <v>0.49</v>
          </cell>
          <cell r="O1756" t="str">
            <v>CS-48-1</v>
          </cell>
          <cell r="P1756">
            <v>50</v>
          </cell>
          <cell r="Q1756">
            <v>48</v>
          </cell>
          <cell r="R1756">
            <v>15.8</v>
          </cell>
          <cell r="S1756">
            <v>10.5</v>
          </cell>
          <cell r="T1756">
            <v>9</v>
          </cell>
          <cell r="U1756" t="str">
            <v>0.864060</v>
          </cell>
          <cell r="V1756">
            <v>31.74</v>
          </cell>
          <cell r="W1756" t="str">
            <v>20764608055117</v>
          </cell>
        </row>
        <row r="1757">
          <cell r="B1757">
            <v>5512</v>
          </cell>
          <cell r="D1757" t="str">
            <v>DISCONTINUE</v>
          </cell>
          <cell r="E1757" t="str">
            <v>VIETNAM</v>
          </cell>
          <cell r="F1757">
            <v>0</v>
          </cell>
          <cell r="G1757" t="str">
            <v>=HYPERLINK("http://www.bangkit.com/images/5512.jpg","CLICK HERE")</v>
          </cell>
          <cell r="H1757">
            <v>2.4900000000000002</v>
          </cell>
          <cell r="I1757">
            <v>2.09</v>
          </cell>
          <cell r="J1757">
            <v>1.45</v>
          </cell>
          <cell r="K1757">
            <v>1.1000000000000001</v>
          </cell>
          <cell r="L1757">
            <v>0.85</v>
          </cell>
          <cell r="M1757">
            <v>0.69</v>
          </cell>
          <cell r="N1757">
            <v>0.59</v>
          </cell>
          <cell r="O1757" t="str">
            <v>CS-48-1</v>
          </cell>
          <cell r="P1757">
            <v>60</v>
          </cell>
          <cell r="Q1757">
            <v>48</v>
          </cell>
          <cell r="R1757">
            <v>16</v>
          </cell>
          <cell r="S1757">
            <v>10.75</v>
          </cell>
          <cell r="T1757">
            <v>7.75</v>
          </cell>
          <cell r="U1757" t="str">
            <v>0.771410</v>
          </cell>
          <cell r="V1757">
            <v>26.22</v>
          </cell>
          <cell r="W1757" t="str">
            <v>20764608055124</v>
          </cell>
        </row>
        <row r="1758">
          <cell r="B1758">
            <v>5513</v>
          </cell>
          <cell r="D1758" t="str">
            <v>DISCONTINUE</v>
          </cell>
          <cell r="E1758" t="str">
            <v>VIETNAM</v>
          </cell>
          <cell r="F1758">
            <v>0</v>
          </cell>
          <cell r="G1758" t="str">
            <v>=HYPERLINK("http://www.bangkit.com/images/5513.jpg","CLICK HERE")</v>
          </cell>
          <cell r="H1758">
            <v>2.4900000000000002</v>
          </cell>
          <cell r="I1758">
            <v>2.09</v>
          </cell>
          <cell r="J1758">
            <v>1.45</v>
          </cell>
          <cell r="K1758">
            <v>1.1000000000000001</v>
          </cell>
          <cell r="L1758">
            <v>0.85</v>
          </cell>
          <cell r="M1758">
            <v>0.69</v>
          </cell>
          <cell r="N1758">
            <v>0.59</v>
          </cell>
          <cell r="O1758" t="str">
            <v>CS-48-1</v>
          </cell>
          <cell r="P1758">
            <v>60</v>
          </cell>
          <cell r="Q1758">
            <v>48</v>
          </cell>
          <cell r="R1758">
            <v>16</v>
          </cell>
          <cell r="S1758">
            <v>10.75</v>
          </cell>
          <cell r="T1758">
            <v>7.75</v>
          </cell>
          <cell r="U1758" t="str">
            <v>0.771410</v>
          </cell>
          <cell r="V1758">
            <v>26.1</v>
          </cell>
          <cell r="W1758" t="str">
            <v>20764608055131</v>
          </cell>
        </row>
        <row r="1759">
          <cell r="B1759">
            <v>5514</v>
          </cell>
          <cell r="D1759" t="str">
            <v>DISCONTINUE</v>
          </cell>
          <cell r="E1759" t="str">
            <v>VIETNAM</v>
          </cell>
          <cell r="F1759">
            <v>0</v>
          </cell>
          <cell r="G1759" t="str">
            <v>=HYPERLINK("http://www.bangkit.com/images/5514.jpg","CLICK HERE")</v>
          </cell>
          <cell r="H1759">
            <v>2.4900000000000002</v>
          </cell>
          <cell r="I1759">
            <v>2.09</v>
          </cell>
          <cell r="J1759">
            <v>1.45</v>
          </cell>
          <cell r="K1759">
            <v>1.1000000000000001</v>
          </cell>
          <cell r="L1759">
            <v>0.85</v>
          </cell>
          <cell r="M1759">
            <v>0.69</v>
          </cell>
          <cell r="N1759">
            <v>0.59</v>
          </cell>
          <cell r="O1759" t="str">
            <v>CS-48-1</v>
          </cell>
          <cell r="Q1759">
            <v>48</v>
          </cell>
          <cell r="R1759">
            <v>16</v>
          </cell>
          <cell r="S1759">
            <v>10.75</v>
          </cell>
          <cell r="T1759">
            <v>7.5</v>
          </cell>
          <cell r="U1759" t="str">
            <v>0.746530</v>
          </cell>
          <cell r="V1759">
            <v>26.22</v>
          </cell>
          <cell r="W1759" t="str">
            <v>20764608055148</v>
          </cell>
        </row>
        <row r="1760">
          <cell r="B1760">
            <v>5515</v>
          </cell>
          <cell r="C1760" t="str">
            <v>BAZIC W/R 100 Ct. Pastel Color Marble Composition Book</v>
          </cell>
          <cell r="D1760" t="str">
            <v>NOTEBOOK &amp; FILLER</v>
          </cell>
          <cell r="E1760" t="str">
            <v>VIETNAM</v>
          </cell>
          <cell r="F1760">
            <v>46426</v>
          </cell>
          <cell r="G1760" t="str">
            <v>=HYPERLINK("http://www.bangkit.com/images/5515.jpg","CLICK HERE")</v>
          </cell>
          <cell r="H1760">
            <v>2.99</v>
          </cell>
          <cell r="I1760">
            <v>2.69</v>
          </cell>
          <cell r="J1760">
            <v>1.7</v>
          </cell>
          <cell r="K1760">
            <v>1.3</v>
          </cell>
          <cell r="L1760">
            <v>0.95</v>
          </cell>
          <cell r="M1760">
            <v>0.79</v>
          </cell>
          <cell r="N1760">
            <v>0.69</v>
          </cell>
          <cell r="O1760" t="str">
            <v>CS-48-1</v>
          </cell>
          <cell r="P1760">
            <v>50</v>
          </cell>
          <cell r="Q1760">
            <v>48</v>
          </cell>
          <cell r="R1760">
            <v>15.5</v>
          </cell>
          <cell r="S1760">
            <v>10</v>
          </cell>
          <cell r="T1760">
            <v>8.25</v>
          </cell>
          <cell r="U1760" t="str">
            <v>0.740020</v>
          </cell>
          <cell r="V1760">
            <v>31.32</v>
          </cell>
          <cell r="W1760" t="str">
            <v>20764608055155</v>
          </cell>
        </row>
        <row r="1761">
          <cell r="B1761">
            <v>5516</v>
          </cell>
          <cell r="C1761" t="str">
            <v>BAZIC C/R 100 Ct. Premium Morandi Color Marble Composition Book</v>
          </cell>
          <cell r="D1761" t="str">
            <v>NOTEBOOK &amp; FILLER</v>
          </cell>
          <cell r="E1761" t="str">
            <v>VIETNAM</v>
          </cell>
          <cell r="F1761">
            <v>40200</v>
          </cell>
          <cell r="G1761" t="str">
            <v>=HYPERLINK("http://www.bangkit.com/images/5516.jpg","CLICK HERE")</v>
          </cell>
          <cell r="H1761">
            <v>2.99</v>
          </cell>
          <cell r="I1761">
            <v>2.69</v>
          </cell>
          <cell r="J1761">
            <v>1.95</v>
          </cell>
          <cell r="K1761">
            <v>1.5</v>
          </cell>
          <cell r="L1761">
            <v>1.3</v>
          </cell>
          <cell r="M1761">
            <v>1</v>
          </cell>
          <cell r="N1761">
            <v>0.8</v>
          </cell>
          <cell r="O1761" t="str">
            <v>CS-48-1</v>
          </cell>
          <cell r="P1761">
            <v>50</v>
          </cell>
          <cell r="Q1761">
            <v>48</v>
          </cell>
          <cell r="R1761">
            <v>15.25</v>
          </cell>
          <cell r="S1761">
            <v>10</v>
          </cell>
          <cell r="T1761">
            <v>9</v>
          </cell>
          <cell r="U1761" t="str">
            <v>0.794270</v>
          </cell>
          <cell r="V1761">
            <v>34.9</v>
          </cell>
          <cell r="W1761" t="str">
            <v>20764608055162</v>
          </cell>
        </row>
        <row r="1762">
          <cell r="B1762">
            <v>5517</v>
          </cell>
          <cell r="C1762" t="str">
            <v>BAZIC C/R 70 Ct. Pastel Poly Cover Composition Book</v>
          </cell>
          <cell r="D1762" t="str">
            <v>NOTEBOOK &amp; FILLER</v>
          </cell>
          <cell r="E1762" t="str">
            <v>VIETNAM</v>
          </cell>
          <cell r="F1762">
            <v>44667</v>
          </cell>
          <cell r="G1762" t="str">
            <v>=HYPERLINK("http://www.bangkit.com/images/5517.jpg","CLICK HERE")</v>
          </cell>
          <cell r="H1762">
            <v>2.99</v>
          </cell>
          <cell r="I1762">
            <v>2.69</v>
          </cell>
          <cell r="J1762">
            <v>1.95</v>
          </cell>
          <cell r="K1762">
            <v>1.5</v>
          </cell>
          <cell r="L1762">
            <v>1.3</v>
          </cell>
          <cell r="M1762">
            <v>1</v>
          </cell>
          <cell r="N1762">
            <v>0.8</v>
          </cell>
          <cell r="O1762" t="str">
            <v>CS-48-1</v>
          </cell>
          <cell r="P1762">
            <v>70</v>
          </cell>
          <cell r="Q1762">
            <v>48</v>
          </cell>
          <cell r="R1762">
            <v>15.75</v>
          </cell>
          <cell r="S1762">
            <v>10.5</v>
          </cell>
          <cell r="T1762">
            <v>7.5</v>
          </cell>
          <cell r="U1762" t="str">
            <v>0.717770</v>
          </cell>
          <cell r="V1762">
            <v>24.5</v>
          </cell>
          <cell r="W1762" t="str">
            <v>20764608055179</v>
          </cell>
        </row>
        <row r="1763">
          <cell r="B1763">
            <v>552</v>
          </cell>
          <cell r="C1763" t="str">
            <v>BAZIC 75mm X 75mm 300 Ct. Color Paper Cube w/ Tray</v>
          </cell>
          <cell r="D1763" t="str">
            <v>WRITING &amp; MEMO PAD</v>
          </cell>
          <cell r="E1763" t="str">
            <v>CHINA</v>
          </cell>
          <cell r="F1763">
            <v>23075</v>
          </cell>
          <cell r="G1763" t="str">
            <v>=HYPERLINK("http://www.bangkit.com/images/552.jpg","CLICK HERE")</v>
          </cell>
          <cell r="H1763">
            <v>2.99</v>
          </cell>
          <cell r="I1763">
            <v>2.69</v>
          </cell>
          <cell r="J1763">
            <v>1.7</v>
          </cell>
          <cell r="K1763">
            <v>1.3</v>
          </cell>
          <cell r="L1763">
            <v>0.95</v>
          </cell>
          <cell r="M1763">
            <v>0.79</v>
          </cell>
          <cell r="N1763">
            <v>0.69</v>
          </cell>
          <cell r="O1763" t="str">
            <v>CS-36-1</v>
          </cell>
          <cell r="P1763">
            <v>104</v>
          </cell>
          <cell r="Q1763">
            <v>36</v>
          </cell>
          <cell r="R1763">
            <v>13.75</v>
          </cell>
          <cell r="S1763">
            <v>10.5</v>
          </cell>
          <cell r="T1763">
            <v>4.75</v>
          </cell>
          <cell r="U1763" t="str">
            <v>0.396860</v>
          </cell>
          <cell r="V1763">
            <v>12.02</v>
          </cell>
          <cell r="W1763" t="str">
            <v>20764608005525</v>
          </cell>
        </row>
        <row r="1764">
          <cell r="B1764">
            <v>5520</v>
          </cell>
          <cell r="C1764" t="str">
            <v>BAZIC C/R 70 Ct. 1-Subject Yellow Spiral Notebook</v>
          </cell>
          <cell r="D1764" t="str">
            <v>NOTEBOOK &amp; FILLER</v>
          </cell>
          <cell r="E1764" t="str">
            <v>INDONESIA</v>
          </cell>
          <cell r="F1764">
            <v>5548</v>
          </cell>
          <cell r="G1764" t="str">
            <v>=HYPERLINK("http://www.bangkit.com/images/5520.jpg","CLICK HERE")</v>
          </cell>
          <cell r="H1764">
            <v>2.99</v>
          </cell>
          <cell r="I1764">
            <v>2.69</v>
          </cell>
          <cell r="J1764">
            <v>1.7</v>
          </cell>
          <cell r="K1764">
            <v>1.3</v>
          </cell>
          <cell r="L1764">
            <v>0.85</v>
          </cell>
          <cell r="M1764">
            <v>0.69</v>
          </cell>
          <cell r="N1764">
            <v>0.59</v>
          </cell>
          <cell r="O1764" t="str">
            <v>CS-24-1</v>
          </cell>
          <cell r="P1764">
            <v>114</v>
          </cell>
          <cell r="Q1764">
            <v>24</v>
          </cell>
          <cell r="R1764">
            <v>11</v>
          </cell>
          <cell r="S1764">
            <v>9</v>
          </cell>
          <cell r="T1764">
            <v>6.25</v>
          </cell>
          <cell r="U1764" t="str">
            <v>0.358070</v>
          </cell>
          <cell r="V1764">
            <v>13.96</v>
          </cell>
          <cell r="W1764" t="str">
            <v>20764608055209</v>
          </cell>
        </row>
        <row r="1765">
          <cell r="B1765">
            <v>5521</v>
          </cell>
          <cell r="C1765" t="str">
            <v>BAZIC C/R 70 Ct. 1-Subject Blue Spiral Notebook</v>
          </cell>
          <cell r="D1765" t="str">
            <v>NOTEBOOK &amp; FILLER</v>
          </cell>
          <cell r="E1765" t="str">
            <v>INDONESIA</v>
          </cell>
          <cell r="F1765">
            <v>5496</v>
          </cell>
          <cell r="G1765" t="str">
            <v>=HYPERLINK("http://www.bangkit.com/images/5521.jpg","CLICK HERE")</v>
          </cell>
          <cell r="H1765">
            <v>2.99</v>
          </cell>
          <cell r="I1765">
            <v>2.69</v>
          </cell>
          <cell r="J1765">
            <v>1.7</v>
          </cell>
          <cell r="K1765">
            <v>1.3</v>
          </cell>
          <cell r="L1765">
            <v>0.85</v>
          </cell>
          <cell r="M1765">
            <v>0.69</v>
          </cell>
          <cell r="N1765">
            <v>0.59</v>
          </cell>
          <cell r="O1765" t="str">
            <v>CS-24-1</v>
          </cell>
          <cell r="P1765">
            <v>114</v>
          </cell>
          <cell r="Q1765">
            <v>24</v>
          </cell>
          <cell r="R1765">
            <v>11</v>
          </cell>
          <cell r="S1765">
            <v>9</v>
          </cell>
          <cell r="T1765">
            <v>6.25</v>
          </cell>
          <cell r="U1765" t="str">
            <v>0.358070</v>
          </cell>
          <cell r="V1765">
            <v>14.2</v>
          </cell>
          <cell r="W1765" t="str">
            <v>20764608055216</v>
          </cell>
        </row>
        <row r="1766">
          <cell r="B1766">
            <v>5522</v>
          </cell>
          <cell r="C1766" t="str">
            <v>BAZIC C/R 70 Ct. 1-Subject Red Spiral Notebook</v>
          </cell>
          <cell r="D1766" t="str">
            <v>NOTEBOOK &amp; FILLER</v>
          </cell>
          <cell r="E1766" t="str">
            <v>INDONESIA</v>
          </cell>
          <cell r="F1766">
            <v>5187</v>
          </cell>
          <cell r="G1766" t="str">
            <v>=HYPERLINK("http://www.bangkit.com/images/5522.jpg","CLICK HERE")</v>
          </cell>
          <cell r="H1766">
            <v>2.99</v>
          </cell>
          <cell r="I1766">
            <v>2.69</v>
          </cell>
          <cell r="J1766">
            <v>1.7</v>
          </cell>
          <cell r="K1766">
            <v>1.3</v>
          </cell>
          <cell r="L1766">
            <v>0.85</v>
          </cell>
          <cell r="M1766">
            <v>0.69</v>
          </cell>
          <cell r="N1766">
            <v>0.59</v>
          </cell>
          <cell r="O1766" t="str">
            <v>CS-24-1</v>
          </cell>
          <cell r="P1766">
            <v>114</v>
          </cell>
          <cell r="Q1766">
            <v>24</v>
          </cell>
          <cell r="R1766">
            <v>11</v>
          </cell>
          <cell r="S1766">
            <v>9</v>
          </cell>
          <cell r="T1766">
            <v>6.25</v>
          </cell>
          <cell r="U1766" t="str">
            <v>0.358070</v>
          </cell>
          <cell r="V1766">
            <v>14.2</v>
          </cell>
          <cell r="W1766" t="str">
            <v>20764608055223</v>
          </cell>
        </row>
        <row r="1767">
          <cell r="B1767">
            <v>5523</v>
          </cell>
          <cell r="C1767" t="str">
            <v>BAZIC C/R 70 Ct. 1-Subject Green Spiral Notebook</v>
          </cell>
          <cell r="D1767" t="str">
            <v>NOTEBOOK &amp; FILLER</v>
          </cell>
          <cell r="E1767" t="str">
            <v>INDONESIA</v>
          </cell>
          <cell r="F1767">
            <v>5335</v>
          </cell>
          <cell r="G1767" t="str">
            <v>=HYPERLINK("http://www.bangkit.com/images/5523.jpg","CLICK HERE")</v>
          </cell>
          <cell r="H1767">
            <v>2.99</v>
          </cell>
          <cell r="I1767">
            <v>2.69</v>
          </cell>
          <cell r="J1767">
            <v>1.7</v>
          </cell>
          <cell r="K1767">
            <v>1.3</v>
          </cell>
          <cell r="L1767">
            <v>0.85</v>
          </cell>
          <cell r="M1767">
            <v>0.69</v>
          </cell>
          <cell r="N1767">
            <v>0.59</v>
          </cell>
          <cell r="O1767" t="str">
            <v>CS-24-1</v>
          </cell>
          <cell r="P1767">
            <v>114</v>
          </cell>
          <cell r="Q1767">
            <v>24</v>
          </cell>
          <cell r="R1767">
            <v>11</v>
          </cell>
          <cell r="S1767">
            <v>9</v>
          </cell>
          <cell r="T1767">
            <v>6.25</v>
          </cell>
          <cell r="U1767" t="str">
            <v>0.358070</v>
          </cell>
          <cell r="V1767">
            <v>14.24</v>
          </cell>
          <cell r="W1767" t="str">
            <v>20764608055230</v>
          </cell>
        </row>
        <row r="1768">
          <cell r="B1768">
            <v>5524</v>
          </cell>
          <cell r="C1768" t="str">
            <v>BAZIC W/R 70 Ct. 1-Subject Yellow Spiral Notebook</v>
          </cell>
          <cell r="D1768" t="str">
            <v>NOTEBOOK &amp; FILLER</v>
          </cell>
          <cell r="E1768" t="str">
            <v>INDONESIA</v>
          </cell>
          <cell r="F1768">
            <v>5562</v>
          </cell>
          <cell r="G1768" t="str">
            <v>=HYPERLINK("http://www.bangkit.com/images/5524.jpg","CLICK HERE")</v>
          </cell>
          <cell r="H1768">
            <v>2.99</v>
          </cell>
          <cell r="I1768">
            <v>2.69</v>
          </cell>
          <cell r="J1768">
            <v>1.7</v>
          </cell>
          <cell r="K1768">
            <v>1.3</v>
          </cell>
          <cell r="L1768">
            <v>0.85</v>
          </cell>
          <cell r="M1768">
            <v>0.69</v>
          </cell>
          <cell r="N1768">
            <v>0.59</v>
          </cell>
          <cell r="O1768" t="str">
            <v>CS-24-1</v>
          </cell>
          <cell r="P1768">
            <v>114</v>
          </cell>
          <cell r="Q1768">
            <v>24</v>
          </cell>
          <cell r="R1768">
            <v>11</v>
          </cell>
          <cell r="S1768">
            <v>9</v>
          </cell>
          <cell r="T1768">
            <v>6.25</v>
          </cell>
          <cell r="U1768" t="str">
            <v>0.358070</v>
          </cell>
          <cell r="V1768">
            <v>14.12</v>
          </cell>
          <cell r="W1768" t="str">
            <v>20764608055247</v>
          </cell>
        </row>
        <row r="1769">
          <cell r="B1769">
            <v>5525</v>
          </cell>
          <cell r="C1769" t="str">
            <v>BAZIC W/R 70 Ct. 1-Subject Blue Spiral Notebook</v>
          </cell>
          <cell r="D1769" t="str">
            <v>NOTEBOOK &amp; FILLER</v>
          </cell>
          <cell r="E1769" t="str">
            <v>INDONESIA</v>
          </cell>
          <cell r="F1769">
            <v>5287</v>
          </cell>
          <cell r="G1769" t="str">
            <v>=HYPERLINK("http://www.bangkit.com/images/5525.jpg","CLICK HERE")</v>
          </cell>
          <cell r="H1769">
            <v>2.99</v>
          </cell>
          <cell r="I1769">
            <v>2.69</v>
          </cell>
          <cell r="J1769">
            <v>1.7</v>
          </cell>
          <cell r="K1769">
            <v>1.3</v>
          </cell>
          <cell r="L1769">
            <v>0.85</v>
          </cell>
          <cell r="M1769">
            <v>0.69</v>
          </cell>
          <cell r="N1769">
            <v>0.59</v>
          </cell>
          <cell r="O1769" t="str">
            <v>CS-24-1</v>
          </cell>
          <cell r="P1769">
            <v>114</v>
          </cell>
          <cell r="Q1769">
            <v>24</v>
          </cell>
          <cell r="R1769">
            <v>11</v>
          </cell>
          <cell r="S1769">
            <v>9</v>
          </cell>
          <cell r="T1769">
            <v>6.25</v>
          </cell>
          <cell r="U1769" t="str">
            <v>0.358070</v>
          </cell>
          <cell r="V1769">
            <v>14.22</v>
          </cell>
          <cell r="W1769" t="str">
            <v>20764608055254</v>
          </cell>
        </row>
        <row r="1770">
          <cell r="B1770">
            <v>5526</v>
          </cell>
          <cell r="C1770" t="str">
            <v>BAZIC W/R 70 Ct. 1-Subject Red Spiral Notebook</v>
          </cell>
          <cell r="D1770" t="str">
            <v>NOTEBOOK &amp; FILLER</v>
          </cell>
          <cell r="E1770" t="str">
            <v>INDONESIA</v>
          </cell>
          <cell r="F1770">
            <v>5379</v>
          </cell>
          <cell r="G1770" t="str">
            <v>=HYPERLINK("http://www.bangkit.com/images/5526.jpg","CLICK HERE")</v>
          </cell>
          <cell r="H1770">
            <v>2.99</v>
          </cell>
          <cell r="I1770">
            <v>2.69</v>
          </cell>
          <cell r="J1770">
            <v>1.7</v>
          </cell>
          <cell r="K1770">
            <v>1.3</v>
          </cell>
          <cell r="L1770">
            <v>0.85</v>
          </cell>
          <cell r="M1770">
            <v>0.69</v>
          </cell>
          <cell r="N1770">
            <v>0.59</v>
          </cell>
          <cell r="O1770" t="str">
            <v>CS-24-1</v>
          </cell>
          <cell r="P1770">
            <v>114</v>
          </cell>
          <cell r="Q1770">
            <v>24</v>
          </cell>
          <cell r="R1770">
            <v>11</v>
          </cell>
          <cell r="S1770">
            <v>9</v>
          </cell>
          <cell r="T1770">
            <v>6.25</v>
          </cell>
          <cell r="U1770" t="str">
            <v>0.358070</v>
          </cell>
          <cell r="V1770">
            <v>14.28</v>
          </cell>
          <cell r="W1770" t="str">
            <v>20764608055261</v>
          </cell>
        </row>
        <row r="1771">
          <cell r="B1771">
            <v>5527</v>
          </cell>
          <cell r="C1771" t="str">
            <v>BAZIC W/R 70 Ct. 1-Subject Green Spiral Notebook</v>
          </cell>
          <cell r="D1771" t="str">
            <v>NOTEBOOK &amp; FILLER</v>
          </cell>
          <cell r="E1771" t="str">
            <v>INDONESIA</v>
          </cell>
          <cell r="F1771">
            <v>5643</v>
          </cell>
          <cell r="G1771" t="str">
            <v>=HYPERLINK("http://www.bangkit.com/images/5527.jpg","CLICK HERE")</v>
          </cell>
          <cell r="H1771">
            <v>2.99</v>
          </cell>
          <cell r="I1771">
            <v>2.69</v>
          </cell>
          <cell r="J1771">
            <v>1.7</v>
          </cell>
          <cell r="K1771">
            <v>1.3</v>
          </cell>
          <cell r="L1771">
            <v>0.85</v>
          </cell>
          <cell r="M1771">
            <v>0.69</v>
          </cell>
          <cell r="N1771">
            <v>0.59</v>
          </cell>
          <cell r="O1771" t="str">
            <v>CS-24-1</v>
          </cell>
          <cell r="P1771">
            <v>114</v>
          </cell>
          <cell r="Q1771">
            <v>24</v>
          </cell>
          <cell r="R1771">
            <v>11</v>
          </cell>
          <cell r="S1771">
            <v>9</v>
          </cell>
          <cell r="T1771">
            <v>6.25</v>
          </cell>
          <cell r="U1771" t="str">
            <v>0.358070</v>
          </cell>
          <cell r="V1771">
            <v>14.32</v>
          </cell>
          <cell r="W1771" t="str">
            <v>20764608055278</v>
          </cell>
        </row>
        <row r="1772">
          <cell r="B1772">
            <v>5530</v>
          </cell>
          <cell r="C1772" t="str">
            <v>BAZIC 4-1" Quad-Ruled 100 Ct. Composition Book</v>
          </cell>
          <cell r="D1772" t="str">
            <v>NEW ITEMS</v>
          </cell>
          <cell r="E1772" t="str">
            <v>VIETNAM</v>
          </cell>
          <cell r="F1772">
            <v>0</v>
          </cell>
          <cell r="G1772" t="str">
            <v>=HYPERLINK("http://www.bangkit.com/images/5530.jpg","CLICK HERE")</v>
          </cell>
          <cell r="H1772">
            <v>3.99</v>
          </cell>
          <cell r="I1772">
            <v>3.59</v>
          </cell>
          <cell r="J1772">
            <v>2.5</v>
          </cell>
          <cell r="K1772">
            <v>1.9</v>
          </cell>
          <cell r="L1772">
            <v>1.5</v>
          </cell>
          <cell r="M1772">
            <v>1.2</v>
          </cell>
          <cell r="N1772">
            <v>0.9</v>
          </cell>
          <cell r="O1772" t="str">
            <v>CS-48-1</v>
          </cell>
          <cell r="P1772">
            <v>50</v>
          </cell>
          <cell r="Q1772">
            <v>48</v>
          </cell>
          <cell r="R1772">
            <v>15.5</v>
          </cell>
          <cell r="S1772">
            <v>10</v>
          </cell>
          <cell r="T1772">
            <v>9</v>
          </cell>
          <cell r="U1772" t="str">
            <v>0.807290</v>
          </cell>
          <cell r="V1772">
            <v>34.840000000000003</v>
          </cell>
          <cell r="W1772" t="str">
            <v>20764608055308</v>
          </cell>
        </row>
        <row r="1773">
          <cell r="B1773">
            <v>554</v>
          </cell>
          <cell r="C1773" t="str">
            <v>BAZIC 48 Ct. 9" X 12" Construction Paper</v>
          </cell>
          <cell r="D1773" t="str">
            <v>ARTS &amp; CRAFTS PAPER</v>
          </cell>
          <cell r="E1773" t="str">
            <v>INDIA</v>
          </cell>
          <cell r="F1773">
            <v>69502</v>
          </cell>
          <cell r="G1773" t="str">
            <v>=HYPERLINK("http://www.bangkit.com/images/554.jpg","CLICK HERE")</v>
          </cell>
          <cell r="H1773">
            <v>2.99</v>
          </cell>
          <cell r="I1773">
            <v>2.69</v>
          </cell>
          <cell r="J1773">
            <v>1.95</v>
          </cell>
          <cell r="K1773">
            <v>1.5</v>
          </cell>
          <cell r="L1773">
            <v>1.3</v>
          </cell>
          <cell r="M1773">
            <v>1</v>
          </cell>
          <cell r="N1773">
            <v>0.8</v>
          </cell>
          <cell r="O1773" t="str">
            <v>CS-48-1</v>
          </cell>
          <cell r="P1773">
            <v>49</v>
          </cell>
          <cell r="Q1773">
            <v>48</v>
          </cell>
          <cell r="R1773">
            <v>18.5</v>
          </cell>
          <cell r="S1773">
            <v>12.5</v>
          </cell>
          <cell r="T1773">
            <v>7.75</v>
          </cell>
          <cell r="U1773" t="str">
            <v>1.037150</v>
          </cell>
          <cell r="V1773">
            <v>26.92</v>
          </cell>
          <cell r="W1773" t="str">
            <v>20764608005549</v>
          </cell>
        </row>
        <row r="1774">
          <cell r="B1774">
            <v>555</v>
          </cell>
          <cell r="C1774" t="str">
            <v>BAZIC 50 Ct. 5" X 8" Canary Jr. Perforated Writing Pads (2/Pack)</v>
          </cell>
          <cell r="D1774" t="str">
            <v>WRITING &amp; MEMO PAD</v>
          </cell>
          <cell r="E1774" t="str">
            <v>INDONESIA</v>
          </cell>
          <cell r="F1774">
            <v>50790</v>
          </cell>
          <cell r="G1774" t="str">
            <v>=HYPERLINK("http://www.bangkit.com/images/555.jpg","CLICK HERE")</v>
          </cell>
          <cell r="H1774">
            <v>2.99</v>
          </cell>
          <cell r="I1774">
            <v>2.69</v>
          </cell>
          <cell r="J1774">
            <v>1.7</v>
          </cell>
          <cell r="K1774">
            <v>1.3</v>
          </cell>
          <cell r="L1774">
            <v>0.85</v>
          </cell>
          <cell r="M1774">
            <v>0.69</v>
          </cell>
          <cell r="N1774">
            <v>0.59</v>
          </cell>
          <cell r="O1774" t="str">
            <v>CS-24-1</v>
          </cell>
          <cell r="P1774">
            <v>152</v>
          </cell>
          <cell r="Q1774">
            <v>24</v>
          </cell>
          <cell r="R1774">
            <v>10.5</v>
          </cell>
          <cell r="S1774">
            <v>8.5</v>
          </cell>
          <cell r="T1774">
            <v>5</v>
          </cell>
          <cell r="U1774" t="str">
            <v>0.258250</v>
          </cell>
          <cell r="V1774">
            <v>10.24</v>
          </cell>
          <cell r="W1774" t="str">
            <v>20764608005556</v>
          </cell>
        </row>
        <row r="1775">
          <cell r="B1775">
            <v>556</v>
          </cell>
          <cell r="C1775" t="str">
            <v>BAZIC 50 Ct. 5" X 8" White Jr. Perforated Writing Pads (2/Pack)</v>
          </cell>
          <cell r="D1775" t="str">
            <v>WRITING &amp; MEMO PAD</v>
          </cell>
          <cell r="E1775" t="str">
            <v>INDONESIA</v>
          </cell>
          <cell r="F1775">
            <v>26919</v>
          </cell>
          <cell r="G1775" t="str">
            <v>=HYPERLINK("http://www.bangkit.com/images/556.jpg","CLICK HERE")</v>
          </cell>
          <cell r="H1775">
            <v>2.99</v>
          </cell>
          <cell r="I1775">
            <v>2.69</v>
          </cell>
          <cell r="J1775">
            <v>1.7</v>
          </cell>
          <cell r="K1775">
            <v>1.3</v>
          </cell>
          <cell r="L1775">
            <v>0.85</v>
          </cell>
          <cell r="M1775">
            <v>0.69</v>
          </cell>
          <cell r="N1775">
            <v>0.59</v>
          </cell>
          <cell r="O1775" t="str">
            <v>CS-24-1</v>
          </cell>
          <cell r="P1775">
            <v>152</v>
          </cell>
          <cell r="Q1775">
            <v>24</v>
          </cell>
          <cell r="R1775">
            <v>10.5</v>
          </cell>
          <cell r="S1775">
            <v>8.5</v>
          </cell>
          <cell r="T1775">
            <v>5</v>
          </cell>
          <cell r="U1775" t="str">
            <v>0.258250</v>
          </cell>
          <cell r="V1775">
            <v>10.14</v>
          </cell>
          <cell r="W1775" t="str">
            <v>20764608005563</v>
          </cell>
        </row>
        <row r="1776">
          <cell r="B1776">
            <v>557</v>
          </cell>
          <cell r="C1776" t="str">
            <v>BAZIC 100 Ct. 4" X 6" Ruled White Index Card</v>
          </cell>
          <cell r="D1776" t="str">
            <v>INDEX CARD</v>
          </cell>
          <cell r="E1776" t="str">
            <v>INDIA</v>
          </cell>
          <cell r="F1776">
            <v>37097</v>
          </cell>
          <cell r="G1776" t="str">
            <v>=HYPERLINK("http://www.bangkit.com/images/557.jpg","CLICK HERE")</v>
          </cell>
          <cell r="H1776">
            <v>2.99</v>
          </cell>
          <cell r="I1776">
            <v>2.69</v>
          </cell>
          <cell r="J1776">
            <v>1.7</v>
          </cell>
          <cell r="K1776">
            <v>1.3</v>
          </cell>
          <cell r="L1776">
            <v>0.95</v>
          </cell>
          <cell r="M1776">
            <v>0.79</v>
          </cell>
          <cell r="N1776">
            <v>0.69</v>
          </cell>
          <cell r="O1776" t="str">
            <v>CS-24-1</v>
          </cell>
          <cell r="P1776">
            <v>112</v>
          </cell>
          <cell r="Q1776">
            <v>24</v>
          </cell>
          <cell r="R1776">
            <v>12.5</v>
          </cell>
          <cell r="S1776">
            <v>8.5</v>
          </cell>
          <cell r="T1776">
            <v>5.5</v>
          </cell>
          <cell r="U1776" t="str">
            <v>0.338180</v>
          </cell>
          <cell r="V1776">
            <v>12.58</v>
          </cell>
          <cell r="W1776" t="str">
            <v>20764608005570</v>
          </cell>
        </row>
        <row r="1777">
          <cell r="B1777">
            <v>558</v>
          </cell>
          <cell r="C1777" t="str">
            <v>BAZIC C/R 70 Ct. 1-Subject Spiral Notebook</v>
          </cell>
          <cell r="D1777" t="str">
            <v>NOTEBOOK &amp; FILLER</v>
          </cell>
          <cell r="E1777" t="str">
            <v>INDONESIA</v>
          </cell>
          <cell r="F1777">
            <v>65021</v>
          </cell>
          <cell r="G1777" t="str">
            <v>=HYPERLINK("http://www.bangkit.com/images/558.jpg","CLICK HERE")</v>
          </cell>
          <cell r="H1777">
            <v>2.99</v>
          </cell>
          <cell r="I1777">
            <v>2.69</v>
          </cell>
          <cell r="J1777">
            <v>1.7</v>
          </cell>
          <cell r="K1777">
            <v>1.3</v>
          </cell>
          <cell r="L1777">
            <v>0.85</v>
          </cell>
          <cell r="M1777">
            <v>0.69</v>
          </cell>
          <cell r="N1777">
            <v>0.59</v>
          </cell>
          <cell r="O1777" t="str">
            <v>CS-24-1</v>
          </cell>
          <cell r="P1777">
            <v>108</v>
          </cell>
          <cell r="Q1777">
            <v>24</v>
          </cell>
          <cell r="R1777">
            <v>11</v>
          </cell>
          <cell r="S1777">
            <v>9</v>
          </cell>
          <cell r="T1777">
            <v>6.5</v>
          </cell>
          <cell r="U1777" t="str">
            <v>0.372400</v>
          </cell>
          <cell r="V1777">
            <v>14.3</v>
          </cell>
          <cell r="W1777" t="str">
            <v>20764608005587</v>
          </cell>
        </row>
        <row r="1778">
          <cell r="B1778">
            <v>55800</v>
          </cell>
          <cell r="C1778" t="str">
            <v>KAPPA Super Grande Bilingual</v>
          </cell>
          <cell r="D1778" t="str">
            <v>BOOKS - ACTIVITY</v>
          </cell>
          <cell r="E1778" t="str">
            <v>USA</v>
          </cell>
          <cell r="F1778">
            <v>8731</v>
          </cell>
          <cell r="G1778" t="str">
            <v>=HYPERLINK("http://www.bangkit.com/images/55800.jpg","CLICK HERE")</v>
          </cell>
          <cell r="H1778">
            <v>5.95</v>
          </cell>
          <cell r="I1778">
            <v>5.39</v>
          </cell>
          <cell r="J1778">
            <v>1.7</v>
          </cell>
          <cell r="K1778">
            <v>1.3</v>
          </cell>
          <cell r="L1778">
            <v>0.85</v>
          </cell>
          <cell r="M1778">
            <v>0.69</v>
          </cell>
          <cell r="N1778">
            <v>0.59</v>
          </cell>
          <cell r="O1778" t="str">
            <v>CS-48-1</v>
          </cell>
          <cell r="P1778">
            <v>100</v>
          </cell>
          <cell r="Q1778">
            <v>48</v>
          </cell>
          <cell r="R1778">
            <v>15.75</v>
          </cell>
          <cell r="S1778">
            <v>11</v>
          </cell>
          <cell r="T1778">
            <v>5.25</v>
          </cell>
          <cell r="U1778" t="str">
            <v>0.526370</v>
          </cell>
          <cell r="V1778">
            <v>13.74</v>
          </cell>
          <cell r="W1778" t="str">
            <v>20088908558001</v>
          </cell>
        </row>
        <row r="1779">
          <cell r="B1779" t="str">
            <v>55887-59603</v>
          </cell>
          <cell r="D1779" t="str">
            <v>DISCONTINUE</v>
          </cell>
          <cell r="E1779" t="str">
            <v>CHINA</v>
          </cell>
          <cell r="F1779">
            <v>0</v>
          </cell>
          <cell r="H1779">
            <v>3.99</v>
          </cell>
          <cell r="I1779">
            <v>3.79</v>
          </cell>
          <cell r="J1779">
            <v>2.5</v>
          </cell>
          <cell r="K1779">
            <v>2.5</v>
          </cell>
          <cell r="L1779">
            <v>2.5</v>
          </cell>
          <cell r="M1779">
            <v>1.9</v>
          </cell>
          <cell r="N1779">
            <v>1.5</v>
          </cell>
          <cell r="O1779" t="str">
            <v>CS-24-1</v>
          </cell>
          <cell r="P1779">
            <v>128</v>
          </cell>
          <cell r="Q1779">
            <v>24</v>
          </cell>
          <cell r="R1779">
            <v>13.67</v>
          </cell>
          <cell r="S1779">
            <v>8.27</v>
          </cell>
          <cell r="T1779">
            <v>7.17</v>
          </cell>
          <cell r="U1779" t="str">
            <v>0.469080</v>
          </cell>
          <cell r="V1779">
            <v>13.89</v>
          </cell>
          <cell r="W1779" t="str">
            <v>655887596032</v>
          </cell>
        </row>
        <row r="1780">
          <cell r="B1780">
            <v>559</v>
          </cell>
          <cell r="C1780" t="str">
            <v>BAZIC W/R 70 Ct. 1-Subject Spiral Notebook</v>
          </cell>
          <cell r="D1780" t="str">
            <v>NOTEBOOK &amp; FILLER</v>
          </cell>
          <cell r="E1780" t="str">
            <v>INDONESIA</v>
          </cell>
          <cell r="F1780">
            <v>0</v>
          </cell>
          <cell r="G1780" t="str">
            <v>=HYPERLINK("http://www.bangkit.com/images/559.jpg","CLICK HERE")</v>
          </cell>
          <cell r="H1780">
            <v>2.99</v>
          </cell>
          <cell r="I1780">
            <v>2.69</v>
          </cell>
          <cell r="J1780">
            <v>1.7</v>
          </cell>
          <cell r="K1780">
            <v>1.3</v>
          </cell>
          <cell r="L1780">
            <v>0.85</v>
          </cell>
          <cell r="M1780">
            <v>0.69</v>
          </cell>
          <cell r="N1780">
            <v>0.59</v>
          </cell>
          <cell r="O1780" t="str">
            <v>CS-24-1</v>
          </cell>
          <cell r="P1780">
            <v>108</v>
          </cell>
          <cell r="Q1780">
            <v>24</v>
          </cell>
          <cell r="R1780">
            <v>11</v>
          </cell>
          <cell r="S1780">
            <v>9</v>
          </cell>
          <cell r="T1780">
            <v>6.5</v>
          </cell>
          <cell r="U1780" t="str">
            <v>0.372400</v>
          </cell>
          <cell r="V1780">
            <v>14.12</v>
          </cell>
          <cell r="W1780" t="str">
            <v>20764608005594</v>
          </cell>
        </row>
        <row r="1781">
          <cell r="B1781">
            <v>560</v>
          </cell>
          <cell r="C1781" t="str">
            <v>BAZIC 100 Ct. 6" X 9" Ruled Writing Tablet</v>
          </cell>
          <cell r="D1781" t="str">
            <v>WRITING &amp; MEMO PAD</v>
          </cell>
          <cell r="E1781" t="str">
            <v>INDONESIA</v>
          </cell>
          <cell r="F1781">
            <v>16809</v>
          </cell>
          <cell r="G1781" t="str">
            <v>=HYPERLINK("http://www.bangkit.com/images/560.jpg","CLICK HERE")</v>
          </cell>
          <cell r="H1781">
            <v>2.99</v>
          </cell>
          <cell r="I1781">
            <v>2.69</v>
          </cell>
          <cell r="J1781">
            <v>1.3</v>
          </cell>
          <cell r="K1781">
            <v>1</v>
          </cell>
          <cell r="L1781">
            <v>0.85</v>
          </cell>
          <cell r="M1781">
            <v>0.65</v>
          </cell>
          <cell r="N1781">
            <v>0.55000000000000004</v>
          </cell>
          <cell r="O1781" t="str">
            <v>CS-48-1</v>
          </cell>
          <cell r="P1781">
            <v>75</v>
          </cell>
          <cell r="Q1781">
            <v>48</v>
          </cell>
          <cell r="R1781">
            <v>12.25</v>
          </cell>
          <cell r="S1781">
            <v>9.5</v>
          </cell>
          <cell r="T1781">
            <v>8.25</v>
          </cell>
          <cell r="U1781" t="str">
            <v>0.555610</v>
          </cell>
          <cell r="V1781">
            <v>24.04</v>
          </cell>
          <cell r="W1781" t="str">
            <v>20764608005600</v>
          </cell>
        </row>
        <row r="1782">
          <cell r="B1782">
            <v>561</v>
          </cell>
          <cell r="C1782" t="str">
            <v>BAZIC C/R 120 Ct. 3-Subject Spiral Notebook</v>
          </cell>
          <cell r="D1782" t="str">
            <v>NOTEBOOK &amp; FILLER</v>
          </cell>
          <cell r="E1782" t="str">
            <v>INDONESIA</v>
          </cell>
          <cell r="F1782">
            <v>109577</v>
          </cell>
          <cell r="G1782" t="str">
            <v>=HYPERLINK("http://www.bangkit.com/images/561.jpg","CLICK HERE")</v>
          </cell>
          <cell r="H1782">
            <v>4.99</v>
          </cell>
          <cell r="I1782">
            <v>4.49</v>
          </cell>
          <cell r="J1782">
            <v>2.6</v>
          </cell>
          <cell r="K1782">
            <v>2</v>
          </cell>
          <cell r="L1782">
            <v>1.7</v>
          </cell>
          <cell r="M1782">
            <v>1.3</v>
          </cell>
          <cell r="N1782">
            <v>1</v>
          </cell>
          <cell r="O1782" t="str">
            <v>CS-24-1</v>
          </cell>
          <cell r="P1782">
            <v>63</v>
          </cell>
          <cell r="Q1782">
            <v>24</v>
          </cell>
          <cell r="R1782">
            <v>17.75</v>
          </cell>
          <cell r="S1782">
            <v>11</v>
          </cell>
          <cell r="T1782">
            <v>5.5</v>
          </cell>
          <cell r="U1782" t="str">
            <v>0.621460</v>
          </cell>
          <cell r="V1782">
            <v>23.54</v>
          </cell>
          <cell r="W1782" t="str">
            <v>20764608005617</v>
          </cell>
        </row>
        <row r="1783">
          <cell r="B1783">
            <v>562</v>
          </cell>
          <cell r="C1783" t="str">
            <v>BAZIC W/R 120 Ct. 3-Subject Spiral Notebook</v>
          </cell>
          <cell r="D1783" t="str">
            <v>NOTEBOOK &amp; FILLER</v>
          </cell>
          <cell r="E1783" t="str">
            <v>INDONESIA</v>
          </cell>
          <cell r="F1783">
            <v>53474</v>
          </cell>
          <cell r="G1783" t="str">
            <v>=HYPERLINK("http://www.bangkit.com/images/562.jpg","CLICK HERE")</v>
          </cell>
          <cell r="H1783">
            <v>4.99</v>
          </cell>
          <cell r="I1783">
            <v>4.49</v>
          </cell>
          <cell r="J1783">
            <v>2.6</v>
          </cell>
          <cell r="K1783">
            <v>2</v>
          </cell>
          <cell r="L1783">
            <v>1.7</v>
          </cell>
          <cell r="M1783">
            <v>1.3</v>
          </cell>
          <cell r="N1783">
            <v>1</v>
          </cell>
          <cell r="O1783" t="str">
            <v>CS-24-1</v>
          </cell>
          <cell r="P1783">
            <v>63</v>
          </cell>
          <cell r="Q1783">
            <v>24</v>
          </cell>
          <cell r="R1783">
            <v>17.75</v>
          </cell>
          <cell r="S1783">
            <v>11</v>
          </cell>
          <cell r="T1783">
            <v>5.25</v>
          </cell>
          <cell r="U1783" t="str">
            <v>0.593210</v>
          </cell>
          <cell r="V1783">
            <v>23</v>
          </cell>
          <cell r="W1783" t="str">
            <v>20764608005624</v>
          </cell>
        </row>
        <row r="1784">
          <cell r="B1784">
            <v>563</v>
          </cell>
          <cell r="C1784" t="str">
            <v>BAZIC C/R 120 Ct. 9.5" X 5.75" 3-Subject Spiral Notebook</v>
          </cell>
          <cell r="D1784" t="str">
            <v>NOTEBOOK &amp; FILLER</v>
          </cell>
          <cell r="E1784" t="str">
            <v>INDONESIA</v>
          </cell>
          <cell r="F1784">
            <v>55062</v>
          </cell>
          <cell r="G1784" t="str">
            <v>=HYPERLINK("http://www.bangkit.com/images/563.jpg","CLICK HERE")</v>
          </cell>
          <cell r="H1784">
            <v>3.99</v>
          </cell>
          <cell r="I1784">
            <v>3.59</v>
          </cell>
          <cell r="J1784">
            <v>1.95</v>
          </cell>
          <cell r="K1784">
            <v>1.5</v>
          </cell>
          <cell r="L1784">
            <v>1.3</v>
          </cell>
          <cell r="M1784">
            <v>1</v>
          </cell>
          <cell r="N1784">
            <v>0.8</v>
          </cell>
          <cell r="O1784" t="str">
            <v>CS-24-1</v>
          </cell>
          <cell r="P1784">
            <v>98</v>
          </cell>
          <cell r="Q1784">
            <v>24</v>
          </cell>
          <cell r="R1784">
            <v>13.5</v>
          </cell>
          <cell r="S1784">
            <v>10.25</v>
          </cell>
          <cell r="T1784">
            <v>5.5</v>
          </cell>
          <cell r="U1784" t="str">
            <v>0.440430</v>
          </cell>
          <cell r="V1784">
            <v>15.2</v>
          </cell>
          <cell r="W1784" t="str">
            <v>20764608005631</v>
          </cell>
        </row>
        <row r="1785">
          <cell r="B1785">
            <v>564</v>
          </cell>
          <cell r="C1785" t="str">
            <v>BAZIC W/R 120 Ct. 9.5" X 5.75" 3-Subject Spiral Notebook</v>
          </cell>
          <cell r="D1785" t="str">
            <v>NOTEBOOK &amp; FILLER</v>
          </cell>
          <cell r="E1785" t="str">
            <v>INDONESIA</v>
          </cell>
          <cell r="F1785">
            <v>28444</v>
          </cell>
          <cell r="G1785" t="str">
            <v>=HYPERLINK("http://www.bangkit.com/images/564.jpg","CLICK HERE")</v>
          </cell>
          <cell r="H1785">
            <v>3.99</v>
          </cell>
          <cell r="I1785">
            <v>3.59</v>
          </cell>
          <cell r="J1785">
            <v>1.95</v>
          </cell>
          <cell r="K1785">
            <v>1.5</v>
          </cell>
          <cell r="L1785">
            <v>1.3</v>
          </cell>
          <cell r="M1785">
            <v>1</v>
          </cell>
          <cell r="N1785">
            <v>0.8</v>
          </cell>
          <cell r="O1785" t="str">
            <v>CS-24-1</v>
          </cell>
          <cell r="P1785">
            <v>98</v>
          </cell>
          <cell r="Q1785">
            <v>24</v>
          </cell>
          <cell r="R1785">
            <v>13.5</v>
          </cell>
          <cell r="S1785">
            <v>10.25</v>
          </cell>
          <cell r="T1785">
            <v>5.5</v>
          </cell>
          <cell r="U1785" t="str">
            <v>0.440430</v>
          </cell>
          <cell r="V1785">
            <v>15.3</v>
          </cell>
          <cell r="W1785" t="str">
            <v>20764608005648</v>
          </cell>
        </row>
        <row r="1786">
          <cell r="B1786">
            <v>565</v>
          </cell>
          <cell r="C1786" t="str">
            <v>BAZIC C/R 100 Ct. Filler Paper</v>
          </cell>
          <cell r="D1786" t="str">
            <v>NOTEBOOK &amp; FILLER</v>
          </cell>
          <cell r="E1786" t="str">
            <v>INDONESIA</v>
          </cell>
          <cell r="F1786">
            <v>100187</v>
          </cell>
          <cell r="G1786" t="str">
            <v>=HYPERLINK("http://www.bangkit.com/images/565.jpg","CLICK HERE")</v>
          </cell>
          <cell r="H1786">
            <v>2.99</v>
          </cell>
          <cell r="I1786">
            <v>2.69</v>
          </cell>
          <cell r="J1786">
            <v>1.7</v>
          </cell>
          <cell r="K1786">
            <v>1.3</v>
          </cell>
          <cell r="L1786">
            <v>0.95</v>
          </cell>
          <cell r="M1786">
            <v>0.79</v>
          </cell>
          <cell r="N1786">
            <v>0.69</v>
          </cell>
          <cell r="O1786" t="str">
            <v>CS-36-1</v>
          </cell>
          <cell r="P1786">
            <v>63</v>
          </cell>
          <cell r="Q1786">
            <v>36</v>
          </cell>
          <cell r="R1786">
            <v>16.5</v>
          </cell>
          <cell r="S1786">
            <v>11.25</v>
          </cell>
          <cell r="T1786">
            <v>5.75</v>
          </cell>
          <cell r="U1786" t="str">
            <v>0.617680</v>
          </cell>
          <cell r="V1786">
            <v>24.98</v>
          </cell>
          <cell r="W1786" t="str">
            <v>20764608005655</v>
          </cell>
        </row>
        <row r="1787">
          <cell r="B1787">
            <v>566</v>
          </cell>
          <cell r="C1787" t="str">
            <v>BAZIC W/R 100 Ct. Filler Paper</v>
          </cell>
          <cell r="D1787" t="str">
            <v>NOTEBOOK &amp; FILLER</v>
          </cell>
          <cell r="E1787" t="str">
            <v>INDONESIA</v>
          </cell>
          <cell r="F1787">
            <v>139074</v>
          </cell>
          <cell r="G1787" t="str">
            <v>=HYPERLINK("http://www.bangkit.com/images/566.jpg","CLICK HERE")</v>
          </cell>
          <cell r="H1787">
            <v>2.99</v>
          </cell>
          <cell r="I1787">
            <v>2.69</v>
          </cell>
          <cell r="J1787">
            <v>1.7</v>
          </cell>
          <cell r="K1787">
            <v>1.3</v>
          </cell>
          <cell r="L1787">
            <v>0.95</v>
          </cell>
          <cell r="M1787">
            <v>0.79</v>
          </cell>
          <cell r="N1787">
            <v>0.69</v>
          </cell>
          <cell r="O1787" t="str">
            <v>CS-36-1</v>
          </cell>
          <cell r="P1787">
            <v>63</v>
          </cell>
          <cell r="Q1787">
            <v>36</v>
          </cell>
          <cell r="R1787">
            <v>16.5</v>
          </cell>
          <cell r="S1787">
            <v>11</v>
          </cell>
          <cell r="T1787">
            <v>5.75</v>
          </cell>
          <cell r="U1787" t="str">
            <v>0.603950</v>
          </cell>
          <cell r="V1787">
            <v>25.78</v>
          </cell>
          <cell r="W1787" t="str">
            <v>20764608005662</v>
          </cell>
        </row>
        <row r="1788">
          <cell r="B1788">
            <v>567</v>
          </cell>
          <cell r="C1788" t="str">
            <v>BAZIC C/R 150 Ct. Filler Paper</v>
          </cell>
          <cell r="D1788" t="str">
            <v>NOTEBOOK &amp; FILLER</v>
          </cell>
          <cell r="E1788" t="str">
            <v>INDONESIA</v>
          </cell>
          <cell r="F1788">
            <v>42187</v>
          </cell>
          <cell r="G1788" t="str">
            <v>=HYPERLINK("http://www.bangkit.com/images/567.jpg","CLICK HERE")</v>
          </cell>
          <cell r="H1788">
            <v>4.99</v>
          </cell>
          <cell r="I1788">
            <v>4.49</v>
          </cell>
          <cell r="J1788">
            <v>2.6</v>
          </cell>
          <cell r="K1788">
            <v>2</v>
          </cell>
          <cell r="L1788">
            <v>1.7</v>
          </cell>
          <cell r="M1788">
            <v>1.3</v>
          </cell>
          <cell r="N1788">
            <v>1</v>
          </cell>
          <cell r="O1788" t="str">
            <v>CS-24-1</v>
          </cell>
          <cell r="P1788">
            <v>63</v>
          </cell>
          <cell r="Q1788">
            <v>24</v>
          </cell>
          <cell r="R1788">
            <v>16.5</v>
          </cell>
          <cell r="S1788">
            <v>11.25</v>
          </cell>
          <cell r="T1788">
            <v>5.75</v>
          </cell>
          <cell r="U1788" t="str">
            <v>0.617680</v>
          </cell>
          <cell r="V1788">
            <v>24.82</v>
          </cell>
          <cell r="W1788" t="str">
            <v>20764608005679</v>
          </cell>
        </row>
        <row r="1789">
          <cell r="B1789">
            <v>568</v>
          </cell>
          <cell r="C1789" t="str">
            <v>BAZIC W/R 150 Ct. Filler Paper</v>
          </cell>
          <cell r="D1789" t="str">
            <v>NOTEBOOK &amp; FILLER</v>
          </cell>
          <cell r="E1789" t="str">
            <v>INDONESIA</v>
          </cell>
          <cell r="F1789">
            <v>51005</v>
          </cell>
          <cell r="G1789" t="str">
            <v>=HYPERLINK("http://www.bangkit.com/images/568.jpg","CLICK HERE")</v>
          </cell>
          <cell r="H1789">
            <v>4.99</v>
          </cell>
          <cell r="I1789">
            <v>4.49</v>
          </cell>
          <cell r="J1789">
            <v>2.6</v>
          </cell>
          <cell r="K1789">
            <v>2</v>
          </cell>
          <cell r="L1789">
            <v>1.7</v>
          </cell>
          <cell r="M1789">
            <v>1.3</v>
          </cell>
          <cell r="N1789">
            <v>1</v>
          </cell>
          <cell r="O1789" t="str">
            <v>CS-24-1</v>
          </cell>
          <cell r="P1789">
            <v>63</v>
          </cell>
          <cell r="Q1789">
            <v>24</v>
          </cell>
          <cell r="R1789">
            <v>16.5</v>
          </cell>
          <cell r="S1789">
            <v>11</v>
          </cell>
          <cell r="T1789">
            <v>5.5</v>
          </cell>
          <cell r="U1789" t="str">
            <v>0.577690</v>
          </cell>
          <cell r="V1789">
            <v>25.08</v>
          </cell>
          <cell r="W1789" t="str">
            <v>20764608005686</v>
          </cell>
        </row>
        <row r="1790">
          <cell r="B1790">
            <v>569</v>
          </cell>
          <cell r="C1790" t="str">
            <v>BAZIC 100 Ct. 4-1" Quad-Ruled Filler Paper</v>
          </cell>
          <cell r="D1790" t="str">
            <v>NOTEBOOK &amp; FILLER</v>
          </cell>
          <cell r="E1790" t="str">
            <v>INDONESIA</v>
          </cell>
          <cell r="F1790">
            <v>108437</v>
          </cell>
          <cell r="G1790" t="str">
            <v>=HYPERLINK("http://www.bangkit.com/images/569.jpg","CLICK HERE")</v>
          </cell>
          <cell r="H1790">
            <v>3.99</v>
          </cell>
          <cell r="I1790">
            <v>3.59</v>
          </cell>
          <cell r="J1790">
            <v>1.95</v>
          </cell>
          <cell r="K1790">
            <v>1.5</v>
          </cell>
          <cell r="L1790">
            <v>1.3</v>
          </cell>
          <cell r="M1790">
            <v>1</v>
          </cell>
          <cell r="N1790">
            <v>0.8</v>
          </cell>
          <cell r="O1790" t="str">
            <v>CS-36-1</v>
          </cell>
          <cell r="P1790">
            <v>63</v>
          </cell>
          <cell r="Q1790">
            <v>36</v>
          </cell>
          <cell r="R1790">
            <v>16.5</v>
          </cell>
          <cell r="S1790">
            <v>11.5</v>
          </cell>
          <cell r="T1790">
            <v>6</v>
          </cell>
          <cell r="U1790" t="str">
            <v>0.658850</v>
          </cell>
          <cell r="V1790">
            <v>24.94</v>
          </cell>
          <cell r="W1790" t="str">
            <v>20764608005693</v>
          </cell>
        </row>
        <row r="1791">
          <cell r="B1791">
            <v>570</v>
          </cell>
          <cell r="C1791" t="str">
            <v>BAZIC 50 Ct. View Poly Spiral Bound 3" x 5" Ruled White Index Card w/ 2-Tab Divider</v>
          </cell>
          <cell r="D1791" t="str">
            <v>INDEX CARD</v>
          </cell>
          <cell r="E1791" t="str">
            <v>CHINA</v>
          </cell>
          <cell r="F1791">
            <v>48642</v>
          </cell>
          <cell r="G1791" t="str">
            <v>=HYPERLINK("http://www.bangkit.com/images/570.jpg","CLICK HERE")</v>
          </cell>
          <cell r="H1791">
            <v>2.99</v>
          </cell>
          <cell r="I1791">
            <v>2.69</v>
          </cell>
          <cell r="J1791">
            <v>1.7</v>
          </cell>
          <cell r="K1791">
            <v>1.3</v>
          </cell>
          <cell r="L1791">
            <v>0.95</v>
          </cell>
          <cell r="M1791">
            <v>0.79</v>
          </cell>
          <cell r="N1791">
            <v>0.69</v>
          </cell>
          <cell r="O1791" t="str">
            <v>CS-24-1</v>
          </cell>
          <cell r="P1791">
            <v>270</v>
          </cell>
          <cell r="Q1791">
            <v>24</v>
          </cell>
          <cell r="R1791">
            <v>10</v>
          </cell>
          <cell r="S1791">
            <v>6.25</v>
          </cell>
          <cell r="T1791">
            <v>6</v>
          </cell>
          <cell r="U1791" t="str">
            <v>0.217010</v>
          </cell>
          <cell r="V1791">
            <v>6.24</v>
          </cell>
          <cell r="W1791" t="str">
            <v>20764608005709</v>
          </cell>
        </row>
        <row r="1792">
          <cell r="B1792">
            <v>571</v>
          </cell>
          <cell r="C1792" t="str">
            <v>BAZIC 70 Ct. 6" X 9" Green Tint Gregg Ruled Steno Book</v>
          </cell>
          <cell r="D1792" t="str">
            <v>WRITING &amp; MEMO PAD</v>
          </cell>
          <cell r="E1792" t="str">
            <v>INDIA</v>
          </cell>
          <cell r="F1792">
            <v>40668</v>
          </cell>
          <cell r="G1792" t="str">
            <v>=HYPERLINK("http://www.bangkit.com/images/571.jpg","CLICK HERE")</v>
          </cell>
          <cell r="H1792">
            <v>2.99</v>
          </cell>
          <cell r="I1792">
            <v>2.69</v>
          </cell>
          <cell r="J1792">
            <v>1.7</v>
          </cell>
          <cell r="K1792">
            <v>1.3</v>
          </cell>
          <cell r="L1792">
            <v>0.85</v>
          </cell>
          <cell r="M1792">
            <v>0.69</v>
          </cell>
          <cell r="N1792">
            <v>0.59</v>
          </cell>
          <cell r="O1792" t="str">
            <v>CS-48-1</v>
          </cell>
          <cell r="P1792">
            <v>72</v>
          </cell>
          <cell r="Q1792">
            <v>48</v>
          </cell>
          <cell r="R1792">
            <v>12.25</v>
          </cell>
          <cell r="S1792">
            <v>10</v>
          </cell>
          <cell r="T1792">
            <v>7</v>
          </cell>
          <cell r="U1792" t="str">
            <v>0.496240</v>
          </cell>
          <cell r="V1792">
            <v>19</v>
          </cell>
          <cell r="W1792" t="str">
            <v>20764608005716</v>
          </cell>
        </row>
        <row r="1793">
          <cell r="B1793">
            <v>574</v>
          </cell>
          <cell r="C1793" t="str">
            <v>TYPE ITEM #8206</v>
          </cell>
          <cell r="D1793" t="str">
            <v>DISCONTINUE</v>
          </cell>
          <cell r="E1793" t="str">
            <v>INDONESIA</v>
          </cell>
          <cell r="F1793">
            <v>0</v>
          </cell>
          <cell r="G1793" t="str">
            <v>=HYPERLINK("http://www.bangkit.com/images/574.jpg","CLICK HERE")</v>
          </cell>
          <cell r="H1793">
            <v>3.99</v>
          </cell>
          <cell r="I1793">
            <v>3.59</v>
          </cell>
          <cell r="J1793">
            <v>2.5</v>
          </cell>
          <cell r="K1793">
            <v>1.9</v>
          </cell>
          <cell r="L1793">
            <v>1.5</v>
          </cell>
          <cell r="M1793">
            <v>1.2</v>
          </cell>
          <cell r="N1793">
            <v>0.9</v>
          </cell>
          <cell r="O1793" t="str">
            <v>CS-24-1</v>
          </cell>
          <cell r="P1793">
            <v>72</v>
          </cell>
          <cell r="Q1793">
            <v>24</v>
          </cell>
          <cell r="R1793">
            <v>15.25</v>
          </cell>
          <cell r="S1793">
            <v>10.25</v>
          </cell>
          <cell r="T1793">
            <v>9</v>
          </cell>
          <cell r="U1793" t="str">
            <v>0.814130</v>
          </cell>
          <cell r="V1793">
            <v>14.82</v>
          </cell>
          <cell r="W1793" t="str">
            <v>20764608005747</v>
          </cell>
        </row>
        <row r="1794">
          <cell r="B1794">
            <v>575</v>
          </cell>
          <cell r="C1794" t="str">
            <v>TYPE ITEM #8207</v>
          </cell>
          <cell r="D1794" t="str">
            <v>DISCONTINUE</v>
          </cell>
          <cell r="E1794" t="str">
            <v>INDONESIA</v>
          </cell>
          <cell r="F1794">
            <v>0</v>
          </cell>
          <cell r="G1794" t="str">
            <v>=HYPERLINK("http://www.bangkit.com/images/575.jpg","CLICK HERE")</v>
          </cell>
          <cell r="H1794">
            <v>3.99</v>
          </cell>
          <cell r="I1794">
            <v>3.59</v>
          </cell>
          <cell r="J1794">
            <v>2.5</v>
          </cell>
          <cell r="K1794">
            <v>1.9</v>
          </cell>
          <cell r="L1794">
            <v>1.5</v>
          </cell>
          <cell r="M1794">
            <v>1.2</v>
          </cell>
          <cell r="N1794">
            <v>0.9</v>
          </cell>
          <cell r="O1794" t="str">
            <v>CS-24-1</v>
          </cell>
          <cell r="P1794">
            <v>91</v>
          </cell>
          <cell r="Q1794">
            <v>24</v>
          </cell>
          <cell r="R1794">
            <v>14</v>
          </cell>
          <cell r="S1794">
            <v>10</v>
          </cell>
          <cell r="T1794">
            <v>9</v>
          </cell>
          <cell r="U1794" t="str">
            <v>0.729170</v>
          </cell>
          <cell r="V1794">
            <v>12.48</v>
          </cell>
          <cell r="W1794" t="str">
            <v>20764608005754</v>
          </cell>
        </row>
        <row r="1795">
          <cell r="B1795">
            <v>576</v>
          </cell>
          <cell r="C1795" t="str">
            <v>BAZIC 100 Ct. Fashion Poly Cover 3" x 5" Ruled White Index Card w/ Ring</v>
          </cell>
          <cell r="D1795" t="str">
            <v>INDEX CARD</v>
          </cell>
          <cell r="E1795" t="str">
            <v>INDIA</v>
          </cell>
          <cell r="F1795">
            <v>37247</v>
          </cell>
          <cell r="G1795" t="str">
            <v>=HYPERLINK("http://www.bangkit.com/images/576.jpg","CLICK HERE")</v>
          </cell>
          <cell r="H1795">
            <v>2.99</v>
          </cell>
          <cell r="I1795">
            <v>2.69</v>
          </cell>
          <cell r="J1795">
            <v>1.7</v>
          </cell>
          <cell r="K1795">
            <v>1.3</v>
          </cell>
          <cell r="L1795">
            <v>0.95</v>
          </cell>
          <cell r="M1795">
            <v>0.79</v>
          </cell>
          <cell r="N1795">
            <v>0.69</v>
          </cell>
          <cell r="O1795" t="str">
            <v>CS-24-1</v>
          </cell>
          <cell r="P1795">
            <v>120</v>
          </cell>
          <cell r="Q1795">
            <v>24</v>
          </cell>
          <cell r="R1795">
            <v>11</v>
          </cell>
          <cell r="S1795">
            <v>11</v>
          </cell>
          <cell r="T1795">
            <v>4.75</v>
          </cell>
          <cell r="U1795" t="str">
            <v>0.332610</v>
          </cell>
          <cell r="V1795">
            <v>9.66</v>
          </cell>
          <cell r="W1795" t="str">
            <v>20764608005761</v>
          </cell>
        </row>
        <row r="1796">
          <cell r="B1796">
            <v>577</v>
          </cell>
          <cell r="C1796" t="str">
            <v>BAZIC 80 Ct. 6" X 9" White Paper Gregg Ruled Steno Book</v>
          </cell>
          <cell r="D1796" t="str">
            <v>WRITING &amp; MEMO PAD</v>
          </cell>
          <cell r="E1796" t="str">
            <v>INDONESIA</v>
          </cell>
          <cell r="F1796">
            <v>57104</v>
          </cell>
          <cell r="G1796" t="str">
            <v>=HYPERLINK("http://www.bangkit.com/images/577.jpg","CLICK HERE")</v>
          </cell>
          <cell r="H1796">
            <v>2.99</v>
          </cell>
          <cell r="I1796">
            <v>2.69</v>
          </cell>
          <cell r="J1796">
            <v>1.7</v>
          </cell>
          <cell r="K1796">
            <v>1.3</v>
          </cell>
          <cell r="L1796">
            <v>0.85</v>
          </cell>
          <cell r="M1796">
            <v>0.69</v>
          </cell>
          <cell r="N1796">
            <v>0.59</v>
          </cell>
          <cell r="O1796" t="str">
            <v>CS-48-1</v>
          </cell>
          <cell r="P1796">
            <v>90</v>
          </cell>
          <cell r="Q1796">
            <v>48</v>
          </cell>
          <cell r="R1796">
            <v>12.5</v>
          </cell>
          <cell r="S1796">
            <v>10</v>
          </cell>
          <cell r="T1796">
            <v>7.25</v>
          </cell>
          <cell r="U1796" t="str">
            <v>0.524450</v>
          </cell>
          <cell r="V1796">
            <v>20.440000000000001</v>
          </cell>
          <cell r="W1796" t="str">
            <v>20764608005778</v>
          </cell>
        </row>
        <row r="1797">
          <cell r="B1797">
            <v>578</v>
          </cell>
          <cell r="C1797" t="str">
            <v>BAZIC 80 Ct. 8.5" X 11" Reversible 4"/5" Quad Ruled Wireless Notebook</v>
          </cell>
          <cell r="D1797" t="str">
            <v>NOTEBOOK &amp; FILLER</v>
          </cell>
          <cell r="E1797" t="str">
            <v>INDONESIA</v>
          </cell>
          <cell r="F1797">
            <v>41984</v>
          </cell>
          <cell r="G1797" t="str">
            <v>=HYPERLINK("http://www.bangkit.com/images/578.jpg","CLICK HERE")</v>
          </cell>
          <cell r="H1797">
            <v>3.99</v>
          </cell>
          <cell r="I1797">
            <v>3.59</v>
          </cell>
          <cell r="J1797">
            <v>1.95</v>
          </cell>
          <cell r="K1797">
            <v>1.5</v>
          </cell>
          <cell r="L1797">
            <v>1.3</v>
          </cell>
          <cell r="M1797">
            <v>1</v>
          </cell>
          <cell r="N1797">
            <v>0.8</v>
          </cell>
          <cell r="O1797" t="str">
            <v>CS-24-1</v>
          </cell>
          <cell r="P1797">
            <v>108</v>
          </cell>
          <cell r="Q1797">
            <v>24</v>
          </cell>
          <cell r="R1797">
            <v>11.25</v>
          </cell>
          <cell r="S1797">
            <v>9</v>
          </cell>
          <cell r="T1797">
            <v>6.5</v>
          </cell>
          <cell r="U1797" t="str">
            <v>0.380860</v>
          </cell>
          <cell r="V1797">
            <v>16.62</v>
          </cell>
          <cell r="W1797" t="str">
            <v>20764608005785</v>
          </cell>
        </row>
        <row r="1798">
          <cell r="B1798">
            <v>579</v>
          </cell>
          <cell r="C1798" t="str">
            <v>BAZIC C/R 150 Ct. 5-Subject Spiral Notebook</v>
          </cell>
          <cell r="D1798" t="str">
            <v>NOTEBOOK &amp; FILLER</v>
          </cell>
          <cell r="E1798" t="str">
            <v>INDONESIA</v>
          </cell>
          <cell r="F1798">
            <v>9618</v>
          </cell>
          <cell r="G1798" t="str">
            <v>=HYPERLINK("http://www.bangkit.com/images/579.jpg","CLICK HERE")</v>
          </cell>
          <cell r="H1798">
            <v>5.99</v>
          </cell>
          <cell r="I1798">
            <v>5.39</v>
          </cell>
          <cell r="J1798">
            <v>3.55</v>
          </cell>
          <cell r="K1798">
            <v>2.7</v>
          </cell>
          <cell r="L1798">
            <v>2.2999999999999998</v>
          </cell>
          <cell r="M1798">
            <v>1.7</v>
          </cell>
          <cell r="N1798">
            <v>1.3</v>
          </cell>
          <cell r="O1798" t="str">
            <v>CS-24-1</v>
          </cell>
          <cell r="P1798">
            <v>63</v>
          </cell>
          <cell r="Q1798">
            <v>24</v>
          </cell>
          <cell r="R1798">
            <v>18</v>
          </cell>
          <cell r="S1798">
            <v>11</v>
          </cell>
          <cell r="T1798">
            <v>6.5</v>
          </cell>
          <cell r="U1798" t="str">
            <v>0.744790</v>
          </cell>
          <cell r="V1798">
            <v>29.4</v>
          </cell>
          <cell r="W1798" t="str">
            <v>20764608005792</v>
          </cell>
        </row>
        <row r="1799">
          <cell r="B1799">
            <v>580</v>
          </cell>
          <cell r="C1799" t="str">
            <v>BAZIC W/R 150 Ct. 5-Subject Spiral Notebook</v>
          </cell>
          <cell r="D1799" t="str">
            <v>NOTEBOOK &amp; FILLER</v>
          </cell>
          <cell r="E1799" t="str">
            <v>INDONESIA</v>
          </cell>
          <cell r="F1799">
            <v>43884</v>
          </cell>
          <cell r="G1799" t="str">
            <v>=HYPERLINK("http://www.bangkit.com/images/580.jpg","CLICK HERE")</v>
          </cell>
          <cell r="H1799">
            <v>5.99</v>
          </cell>
          <cell r="I1799">
            <v>5.39</v>
          </cell>
          <cell r="J1799">
            <v>3.55</v>
          </cell>
          <cell r="K1799">
            <v>2.7</v>
          </cell>
          <cell r="L1799">
            <v>2.2999999999999998</v>
          </cell>
          <cell r="M1799">
            <v>1.7</v>
          </cell>
          <cell r="N1799">
            <v>1.3</v>
          </cell>
          <cell r="O1799" t="str">
            <v>CS-24-1</v>
          </cell>
          <cell r="P1799">
            <v>63</v>
          </cell>
          <cell r="Q1799">
            <v>24</v>
          </cell>
          <cell r="R1799">
            <v>18</v>
          </cell>
          <cell r="S1799">
            <v>11.25</v>
          </cell>
          <cell r="T1799">
            <v>6.25</v>
          </cell>
          <cell r="U1799" t="str">
            <v>0.732420</v>
          </cell>
          <cell r="V1799">
            <v>29.18</v>
          </cell>
          <cell r="W1799" t="str">
            <v>20764608005808</v>
          </cell>
        </row>
        <row r="1800">
          <cell r="B1800">
            <v>581</v>
          </cell>
          <cell r="C1800" t="str">
            <v>BAZIC C/R 80 Ct. 1-Subject Wireless Notebook</v>
          </cell>
          <cell r="D1800" t="str">
            <v>NOTEBOOK &amp; FILLER</v>
          </cell>
          <cell r="E1800" t="str">
            <v>INDONESIA</v>
          </cell>
          <cell r="F1800">
            <v>38415</v>
          </cell>
          <cell r="G1800" t="str">
            <v>=HYPERLINK("http://www.bangkit.com/images/581.jpg","CLICK HERE")</v>
          </cell>
          <cell r="H1800">
            <v>2.99</v>
          </cell>
          <cell r="I1800">
            <v>2.69</v>
          </cell>
          <cell r="J1800">
            <v>1.7</v>
          </cell>
          <cell r="K1800">
            <v>1.3</v>
          </cell>
          <cell r="L1800">
            <v>0.95</v>
          </cell>
          <cell r="M1800">
            <v>0.79</v>
          </cell>
          <cell r="N1800">
            <v>0.69</v>
          </cell>
          <cell r="O1800" t="str">
            <v>CS-24-1</v>
          </cell>
          <cell r="P1800">
            <v>114</v>
          </cell>
          <cell r="Q1800">
            <v>24</v>
          </cell>
          <cell r="R1800">
            <v>10.75</v>
          </cell>
          <cell r="S1800">
            <v>8.5</v>
          </cell>
          <cell r="T1800">
            <v>7</v>
          </cell>
          <cell r="U1800" t="str">
            <v>0.370150</v>
          </cell>
          <cell r="V1800">
            <v>16.239999999999998</v>
          </cell>
          <cell r="W1800" t="str">
            <v>20764608005815</v>
          </cell>
        </row>
        <row r="1801">
          <cell r="B1801">
            <v>582</v>
          </cell>
          <cell r="C1801" t="str">
            <v>BAZIC W/R 80 Ct. 1-Subject Wireless Notebook</v>
          </cell>
          <cell r="D1801" t="str">
            <v>NOTEBOOK &amp; FILLER</v>
          </cell>
          <cell r="E1801" t="str">
            <v>INDONESIA</v>
          </cell>
          <cell r="F1801">
            <v>46896</v>
          </cell>
          <cell r="G1801" t="str">
            <v>=HYPERLINK("http://www.bangkit.com/images/582.jpg","CLICK HERE")</v>
          </cell>
          <cell r="H1801">
            <v>2.99</v>
          </cell>
          <cell r="I1801">
            <v>2.69</v>
          </cell>
          <cell r="J1801">
            <v>1.7</v>
          </cell>
          <cell r="K1801">
            <v>1.3</v>
          </cell>
          <cell r="L1801">
            <v>0.95</v>
          </cell>
          <cell r="M1801">
            <v>0.79</v>
          </cell>
          <cell r="N1801">
            <v>0.69</v>
          </cell>
          <cell r="O1801" t="str">
            <v>CS-24-1</v>
          </cell>
          <cell r="P1801">
            <v>114</v>
          </cell>
          <cell r="Q1801">
            <v>24</v>
          </cell>
          <cell r="R1801">
            <v>10.75</v>
          </cell>
          <cell r="S1801">
            <v>8.5</v>
          </cell>
          <cell r="T1801">
            <v>7.25</v>
          </cell>
          <cell r="U1801" t="str">
            <v>0.383370</v>
          </cell>
          <cell r="V1801">
            <v>15.82</v>
          </cell>
          <cell r="W1801" t="str">
            <v>20764608005822</v>
          </cell>
        </row>
        <row r="1802">
          <cell r="B1802">
            <v>583</v>
          </cell>
          <cell r="C1802" t="str">
            <v>BAZIC 96 Ct. 9" X 12" Construction Paper</v>
          </cell>
          <cell r="D1802" t="str">
            <v>ARTS &amp; CRAFTS PAPER</v>
          </cell>
          <cell r="E1802" t="str">
            <v>INDIA</v>
          </cell>
          <cell r="F1802">
            <v>13314</v>
          </cell>
          <cell r="G1802" t="str">
            <v>=HYPERLINK("http://www.bangkit.com/images/583.jpg","CLICK HERE")</v>
          </cell>
          <cell r="H1802">
            <v>5.99</v>
          </cell>
          <cell r="I1802">
            <v>5.39</v>
          </cell>
          <cell r="J1802">
            <v>3.8</v>
          </cell>
          <cell r="K1802">
            <v>2.9</v>
          </cell>
          <cell r="L1802">
            <v>2.2999999999999998</v>
          </cell>
          <cell r="M1802">
            <v>1.9</v>
          </cell>
          <cell r="N1802">
            <v>1.5</v>
          </cell>
          <cell r="O1802" t="str">
            <v>CS-24-1</v>
          </cell>
          <cell r="P1802">
            <v>49</v>
          </cell>
          <cell r="Q1802">
            <v>24</v>
          </cell>
          <cell r="R1802">
            <v>18.5</v>
          </cell>
          <cell r="S1802">
            <v>12.5</v>
          </cell>
          <cell r="T1802">
            <v>7.75</v>
          </cell>
          <cell r="U1802" t="str">
            <v>1.037150</v>
          </cell>
          <cell r="V1802">
            <v>26.86</v>
          </cell>
          <cell r="W1802" t="str">
            <v>20764608005839</v>
          </cell>
        </row>
        <row r="1803">
          <cell r="B1803">
            <v>588</v>
          </cell>
          <cell r="C1803" t="str">
            <v>BAZIC 17" X 22" Undated 12-Month Desk Pad Calendar</v>
          </cell>
          <cell r="D1803" t="str">
            <v>CALENDAR</v>
          </cell>
          <cell r="E1803" t="str">
            <v>CHINA</v>
          </cell>
          <cell r="F1803">
            <v>16770</v>
          </cell>
          <cell r="G1803" t="str">
            <v>=HYPERLINK("http://www.bangkit.com/images/588.jpg","CLICK HERE")</v>
          </cell>
          <cell r="H1803">
            <v>5.99</v>
          </cell>
          <cell r="I1803">
            <v>5.39</v>
          </cell>
          <cell r="J1803">
            <v>3.8</v>
          </cell>
          <cell r="K1803">
            <v>2.9</v>
          </cell>
          <cell r="L1803">
            <v>2.2999999999999998</v>
          </cell>
          <cell r="M1803">
            <v>1.9</v>
          </cell>
          <cell r="N1803">
            <v>1.5</v>
          </cell>
          <cell r="O1803" t="str">
            <v>CS-24-1</v>
          </cell>
          <cell r="P1803">
            <v>48</v>
          </cell>
          <cell r="Q1803">
            <v>24</v>
          </cell>
          <cell r="R1803">
            <v>22.5</v>
          </cell>
          <cell r="S1803">
            <v>18</v>
          </cell>
          <cell r="T1803">
            <v>3.5</v>
          </cell>
          <cell r="U1803" t="str">
            <v>0.820310</v>
          </cell>
          <cell r="V1803">
            <v>24.52</v>
          </cell>
          <cell r="W1803" t="str">
            <v>20764608005884</v>
          </cell>
        </row>
        <row r="1804">
          <cell r="B1804">
            <v>589</v>
          </cell>
          <cell r="C1804" t="str">
            <v>BAZIC 20" X 30" White Foam Board</v>
          </cell>
          <cell r="D1804" t="str">
            <v>PRESENTATION BOARDS</v>
          </cell>
          <cell r="E1804" t="str">
            <v>CHINA</v>
          </cell>
          <cell r="F1804">
            <v>62023</v>
          </cell>
          <cell r="G1804" t="str">
            <v>=HYPERLINK("http://www.bangkit.com/images/589.jpg","CLICK HERE")</v>
          </cell>
          <cell r="H1804">
            <v>3.99</v>
          </cell>
          <cell r="I1804">
            <v>3.59</v>
          </cell>
          <cell r="J1804">
            <v>1.95</v>
          </cell>
          <cell r="K1804">
            <v>1.5</v>
          </cell>
          <cell r="L1804">
            <v>1.3</v>
          </cell>
          <cell r="M1804">
            <v>1</v>
          </cell>
          <cell r="N1804">
            <v>0.8</v>
          </cell>
          <cell r="O1804" t="str">
            <v>CS-50-1</v>
          </cell>
          <cell r="P1804">
            <v>16</v>
          </cell>
          <cell r="Q1804">
            <v>50</v>
          </cell>
          <cell r="R1804">
            <v>20.25</v>
          </cell>
          <cell r="S1804">
            <v>10.5</v>
          </cell>
          <cell r="T1804">
            <v>30.25</v>
          </cell>
          <cell r="U1804" t="str">
            <v>3.722170</v>
          </cell>
          <cell r="V1804">
            <v>16.899999999999999</v>
          </cell>
          <cell r="W1804" t="str">
            <v>20764608005891</v>
          </cell>
        </row>
        <row r="1805">
          <cell r="B1805">
            <v>590</v>
          </cell>
          <cell r="C1805" t="str">
            <v>BAZIC 20" X 30" Red Foam Board</v>
          </cell>
          <cell r="D1805" t="str">
            <v>PRESENTATION BOARDS</v>
          </cell>
          <cell r="E1805" t="str">
            <v>CHINA</v>
          </cell>
          <cell r="F1805">
            <v>12649</v>
          </cell>
          <cell r="G1805" t="str">
            <v>=HYPERLINK("http://www.bangkit.com/images/590.jpg","CLICK HERE")</v>
          </cell>
          <cell r="H1805">
            <v>3.99</v>
          </cell>
          <cell r="I1805">
            <v>3.59</v>
          </cell>
          <cell r="J1805">
            <v>2.5</v>
          </cell>
          <cell r="K1805">
            <v>1.9</v>
          </cell>
          <cell r="L1805">
            <v>1.5</v>
          </cell>
          <cell r="M1805">
            <v>1.2</v>
          </cell>
          <cell r="N1805">
            <v>0.9</v>
          </cell>
          <cell r="O1805" t="str">
            <v>CS-25-1</v>
          </cell>
          <cell r="P1805">
            <v>36</v>
          </cell>
          <cell r="Q1805">
            <v>25</v>
          </cell>
          <cell r="R1805">
            <v>20.25</v>
          </cell>
          <cell r="S1805">
            <v>5.25</v>
          </cell>
          <cell r="T1805">
            <v>30.25</v>
          </cell>
          <cell r="U1805" t="str">
            <v>1.861080</v>
          </cell>
          <cell r="V1805">
            <v>8.8000000000000007</v>
          </cell>
          <cell r="W1805" t="str">
            <v>20764608005907</v>
          </cell>
        </row>
        <row r="1806">
          <cell r="B1806">
            <v>591</v>
          </cell>
          <cell r="C1806" t="str">
            <v>BAZIC 20" X 30" Blue Foam Board</v>
          </cell>
          <cell r="D1806" t="str">
            <v>PRESENTATION BOARDS</v>
          </cell>
          <cell r="E1806" t="str">
            <v>CHINA</v>
          </cell>
          <cell r="F1806">
            <v>8217</v>
          </cell>
          <cell r="G1806" t="str">
            <v>=HYPERLINK("http://www.bangkit.com/images/591.jpg","CLICK HERE")</v>
          </cell>
          <cell r="H1806">
            <v>3.99</v>
          </cell>
          <cell r="I1806">
            <v>3.59</v>
          </cell>
          <cell r="J1806">
            <v>2.5</v>
          </cell>
          <cell r="K1806">
            <v>1.9</v>
          </cell>
          <cell r="L1806">
            <v>1.5</v>
          </cell>
          <cell r="M1806">
            <v>1.2</v>
          </cell>
          <cell r="N1806">
            <v>0.9</v>
          </cell>
          <cell r="O1806" t="str">
            <v>CS-25-1</v>
          </cell>
          <cell r="P1806">
            <v>36</v>
          </cell>
          <cell r="Q1806">
            <v>25</v>
          </cell>
          <cell r="R1806">
            <v>20.25</v>
          </cell>
          <cell r="S1806">
            <v>5.5</v>
          </cell>
          <cell r="T1806">
            <v>30.25</v>
          </cell>
          <cell r="U1806" t="str">
            <v>1.949710</v>
          </cell>
          <cell r="V1806">
            <v>8.98</v>
          </cell>
          <cell r="W1806" t="str">
            <v>20764608005914</v>
          </cell>
        </row>
        <row r="1807">
          <cell r="B1807">
            <v>592</v>
          </cell>
          <cell r="C1807" t="str">
            <v>BAZIC 20" X 30" Green Foam Board</v>
          </cell>
          <cell r="D1807" t="str">
            <v>PRESENTATION BOARDS</v>
          </cell>
          <cell r="E1807" t="str">
            <v>CHINA</v>
          </cell>
          <cell r="F1807">
            <v>1803</v>
          </cell>
          <cell r="G1807" t="str">
            <v>=HYPERLINK("http://www.bangkit.com/images/592.jpg","CLICK HERE")</v>
          </cell>
          <cell r="H1807">
            <v>3.99</v>
          </cell>
          <cell r="I1807">
            <v>3.59</v>
          </cell>
          <cell r="J1807">
            <v>2.5</v>
          </cell>
          <cell r="K1807">
            <v>1.9</v>
          </cell>
          <cell r="L1807">
            <v>1.5</v>
          </cell>
          <cell r="M1807">
            <v>1.2</v>
          </cell>
          <cell r="N1807">
            <v>0.9</v>
          </cell>
          <cell r="O1807" t="str">
            <v>CS-25-1</v>
          </cell>
          <cell r="P1807">
            <v>36</v>
          </cell>
          <cell r="Q1807">
            <v>25</v>
          </cell>
          <cell r="R1807">
            <v>20.25</v>
          </cell>
          <cell r="S1807">
            <v>5.25</v>
          </cell>
          <cell r="T1807">
            <v>30.25</v>
          </cell>
          <cell r="U1807" t="str">
            <v>1.861080</v>
          </cell>
          <cell r="V1807">
            <v>9.34</v>
          </cell>
          <cell r="W1807" t="str">
            <v>20764608005921</v>
          </cell>
        </row>
        <row r="1808">
          <cell r="B1808">
            <v>593</v>
          </cell>
          <cell r="C1808" t="str">
            <v>BAZIC 20" X 30" Yellow Foam Board</v>
          </cell>
          <cell r="D1808" t="str">
            <v>PRESENTATION BOARDS</v>
          </cell>
          <cell r="E1808" t="str">
            <v>CHINA</v>
          </cell>
          <cell r="F1808">
            <v>6914</v>
          </cell>
          <cell r="G1808" t="str">
            <v>=HYPERLINK("http://www.bangkit.com/images/593.jpg","CLICK HERE")</v>
          </cell>
          <cell r="H1808">
            <v>3.99</v>
          </cell>
          <cell r="I1808">
            <v>3.59</v>
          </cell>
          <cell r="J1808">
            <v>2.5</v>
          </cell>
          <cell r="K1808">
            <v>1.9</v>
          </cell>
          <cell r="L1808">
            <v>1.5</v>
          </cell>
          <cell r="M1808">
            <v>1.2</v>
          </cell>
          <cell r="N1808">
            <v>0.9</v>
          </cell>
          <cell r="O1808" t="str">
            <v>CS-25-1</v>
          </cell>
          <cell r="P1808">
            <v>36</v>
          </cell>
          <cell r="Q1808">
            <v>25</v>
          </cell>
          <cell r="R1808">
            <v>20.25</v>
          </cell>
          <cell r="S1808">
            <v>5.5</v>
          </cell>
          <cell r="T1808">
            <v>30.5</v>
          </cell>
          <cell r="U1808" t="str">
            <v>1.965820</v>
          </cell>
          <cell r="V1808">
            <v>9</v>
          </cell>
          <cell r="W1808" t="str">
            <v>20764608005938</v>
          </cell>
        </row>
        <row r="1809">
          <cell r="B1809">
            <v>594</v>
          </cell>
          <cell r="C1809" t="str">
            <v>BAZIC 20" X 30" Black Foam Board</v>
          </cell>
          <cell r="D1809" t="str">
            <v>PRESENTATION BOARDS</v>
          </cell>
          <cell r="E1809" t="str">
            <v>CHINA</v>
          </cell>
          <cell r="F1809">
            <v>17104</v>
          </cell>
          <cell r="G1809" t="str">
            <v>=HYPERLINK("http://www.bangkit.com/images/594.jpg","CLICK HERE")</v>
          </cell>
          <cell r="H1809">
            <v>3.99</v>
          </cell>
          <cell r="I1809">
            <v>3.59</v>
          </cell>
          <cell r="J1809">
            <v>2.5</v>
          </cell>
          <cell r="K1809">
            <v>1.9</v>
          </cell>
          <cell r="L1809">
            <v>1.5</v>
          </cell>
          <cell r="M1809">
            <v>1.2</v>
          </cell>
          <cell r="N1809">
            <v>0.9</v>
          </cell>
          <cell r="O1809" t="str">
            <v>CS-25-1</v>
          </cell>
          <cell r="P1809">
            <v>36</v>
          </cell>
          <cell r="Q1809">
            <v>25</v>
          </cell>
          <cell r="R1809">
            <v>20.25</v>
          </cell>
          <cell r="S1809">
            <v>5.25</v>
          </cell>
          <cell r="T1809">
            <v>30.25</v>
          </cell>
          <cell r="U1809" t="str">
            <v>1.861080</v>
          </cell>
          <cell r="V1809">
            <v>9.98</v>
          </cell>
          <cell r="W1809" t="str">
            <v>20764608005945</v>
          </cell>
        </row>
        <row r="1810">
          <cell r="B1810">
            <v>595</v>
          </cell>
          <cell r="C1810" t="str">
            <v>BAZIC 20" X 30" Pink Foam Board</v>
          </cell>
          <cell r="D1810" t="str">
            <v>PRESENTATION BOARDS</v>
          </cell>
          <cell r="E1810" t="str">
            <v>CHINA</v>
          </cell>
          <cell r="F1810">
            <v>6028</v>
          </cell>
          <cell r="G1810" t="str">
            <v>=HYPERLINK("http://www.bangkit.com/images/595.jpg","CLICK HERE")</v>
          </cell>
          <cell r="H1810">
            <v>3.99</v>
          </cell>
          <cell r="I1810">
            <v>3.59</v>
          </cell>
          <cell r="J1810">
            <v>2.5</v>
          </cell>
          <cell r="K1810">
            <v>1.9</v>
          </cell>
          <cell r="L1810">
            <v>1.5</v>
          </cell>
          <cell r="M1810">
            <v>1.2</v>
          </cell>
          <cell r="N1810">
            <v>0.9</v>
          </cell>
          <cell r="O1810" t="str">
            <v>CS-25-1</v>
          </cell>
          <cell r="P1810">
            <v>32</v>
          </cell>
          <cell r="Q1810">
            <v>25</v>
          </cell>
          <cell r="R1810">
            <v>20.25</v>
          </cell>
          <cell r="S1810">
            <v>5.25</v>
          </cell>
          <cell r="T1810">
            <v>30.5</v>
          </cell>
          <cell r="U1810" t="str">
            <v>1.876460</v>
          </cell>
          <cell r="V1810">
            <v>9.26</v>
          </cell>
          <cell r="W1810" t="str">
            <v>20764608005952</v>
          </cell>
        </row>
        <row r="1811">
          <cell r="B1811">
            <v>596</v>
          </cell>
          <cell r="C1811" t="str">
            <v>BAZIC 75 Ct. 3" X 5" Ruled Fluorescent Colored Index Card</v>
          </cell>
          <cell r="D1811" t="str">
            <v>INDEX CARD</v>
          </cell>
          <cell r="E1811" t="str">
            <v>INDIA</v>
          </cell>
          <cell r="F1811">
            <v>2134</v>
          </cell>
          <cell r="G1811" t="str">
            <v>=HYPERLINK("http://www.bangkit.com/images/596.jpg","CLICK HERE")</v>
          </cell>
          <cell r="H1811">
            <v>2.99</v>
          </cell>
          <cell r="I1811">
            <v>2.69</v>
          </cell>
          <cell r="J1811">
            <v>1.7</v>
          </cell>
          <cell r="K1811">
            <v>1.3</v>
          </cell>
          <cell r="L1811">
            <v>0.95</v>
          </cell>
          <cell r="M1811">
            <v>0.79</v>
          </cell>
          <cell r="N1811">
            <v>0.69</v>
          </cell>
          <cell r="O1811" t="str">
            <v>CS-36-1</v>
          </cell>
          <cell r="P1811">
            <v>144</v>
          </cell>
          <cell r="Q1811">
            <v>36</v>
          </cell>
          <cell r="R1811">
            <v>10.5</v>
          </cell>
          <cell r="S1811">
            <v>9.75</v>
          </cell>
          <cell r="T1811">
            <v>4.5</v>
          </cell>
          <cell r="U1811" t="str">
            <v>0.266600</v>
          </cell>
          <cell r="V1811">
            <v>9.6</v>
          </cell>
          <cell r="W1811" t="str">
            <v>20764608005969</v>
          </cell>
        </row>
        <row r="1812">
          <cell r="B1812">
            <v>597</v>
          </cell>
          <cell r="C1812" t="str">
            <v>BAZIC 50 Ct. 8.5" X 11.75" Canary Perforated Writing Pads</v>
          </cell>
          <cell r="D1812" t="str">
            <v>WRITING &amp; MEMO PAD</v>
          </cell>
          <cell r="E1812" t="str">
            <v>INDONESIA</v>
          </cell>
          <cell r="F1812">
            <v>69203</v>
          </cell>
          <cell r="G1812" t="str">
            <v>=HYPERLINK("http://www.bangkit.com/images/597.jpg","CLICK HERE")</v>
          </cell>
          <cell r="H1812">
            <v>2.99</v>
          </cell>
          <cell r="I1812">
            <v>2.69</v>
          </cell>
          <cell r="J1812">
            <v>1.7</v>
          </cell>
          <cell r="K1812">
            <v>1.3</v>
          </cell>
          <cell r="L1812">
            <v>0.85</v>
          </cell>
          <cell r="M1812">
            <v>0.69</v>
          </cell>
          <cell r="N1812">
            <v>0.59</v>
          </cell>
          <cell r="O1812" t="str">
            <v>CS-48-1</v>
          </cell>
          <cell r="P1812">
            <v>56</v>
          </cell>
          <cell r="Q1812">
            <v>48</v>
          </cell>
          <cell r="R1812">
            <v>17.5</v>
          </cell>
          <cell r="S1812">
            <v>12.25</v>
          </cell>
          <cell r="T1812">
            <v>5</v>
          </cell>
          <cell r="U1812" t="str">
            <v>0.620300</v>
          </cell>
          <cell r="V1812">
            <v>25.12</v>
          </cell>
          <cell r="W1812" t="str">
            <v>20764608005976</v>
          </cell>
        </row>
        <row r="1813">
          <cell r="B1813">
            <v>59741</v>
          </cell>
          <cell r="D1813" t="str">
            <v>DISCONTINUE</v>
          </cell>
          <cell r="E1813" t="str">
            <v>USA</v>
          </cell>
          <cell r="F1813">
            <v>0</v>
          </cell>
          <cell r="G1813" t="str">
            <v>=HYPERLINK("http://www.bangkit.com/images/59741.jpg","CLICK HERE")</v>
          </cell>
          <cell r="H1813">
            <v>4.99</v>
          </cell>
          <cell r="I1813">
            <v>4.49</v>
          </cell>
          <cell r="J1813">
            <v>1.6</v>
          </cell>
          <cell r="K1813">
            <v>1.2</v>
          </cell>
          <cell r="L1813">
            <v>0.95</v>
          </cell>
          <cell r="M1813">
            <v>0.79</v>
          </cell>
          <cell r="N1813">
            <v>0.69</v>
          </cell>
          <cell r="O1813" t="str">
            <v>CS-36-1</v>
          </cell>
          <cell r="P1813">
            <v>99</v>
          </cell>
          <cell r="Q1813">
            <v>36</v>
          </cell>
          <cell r="R1813">
            <v>16</v>
          </cell>
          <cell r="S1813">
            <v>11.25</v>
          </cell>
          <cell r="T1813">
            <v>4.25</v>
          </cell>
          <cell r="U1813" t="str">
            <v>0.442710</v>
          </cell>
          <cell r="V1813">
            <v>10.6</v>
          </cell>
          <cell r="W1813" t="str">
            <v>20805219597419</v>
          </cell>
        </row>
        <row r="1814">
          <cell r="B1814">
            <v>598</v>
          </cell>
          <cell r="C1814" t="str">
            <v>BAZIC 50 Ct. 8.5" X 11.75" White Perforated Writing Pads</v>
          </cell>
          <cell r="D1814" t="str">
            <v>WRITING &amp; MEMO PAD</v>
          </cell>
          <cell r="E1814" t="str">
            <v>INDONESIA</v>
          </cell>
          <cell r="F1814">
            <v>33177</v>
          </cell>
          <cell r="G1814" t="str">
            <v>=HYPERLINK("http://www.bangkit.com/images/598.jpg","CLICK HERE")</v>
          </cell>
          <cell r="H1814">
            <v>2.99</v>
          </cell>
          <cell r="I1814">
            <v>2.69</v>
          </cell>
          <cell r="J1814">
            <v>1.7</v>
          </cell>
          <cell r="K1814">
            <v>1.3</v>
          </cell>
          <cell r="L1814">
            <v>0.85</v>
          </cell>
          <cell r="M1814">
            <v>0.69</v>
          </cell>
          <cell r="N1814">
            <v>0.59</v>
          </cell>
          <cell r="O1814" t="str">
            <v>CS-48-1</v>
          </cell>
          <cell r="P1814">
            <v>56</v>
          </cell>
          <cell r="Q1814">
            <v>48</v>
          </cell>
          <cell r="R1814">
            <v>17.5</v>
          </cell>
          <cell r="S1814">
            <v>12.25</v>
          </cell>
          <cell r="T1814">
            <v>5</v>
          </cell>
          <cell r="U1814" t="str">
            <v>0.620300</v>
          </cell>
          <cell r="V1814">
            <v>24.26</v>
          </cell>
          <cell r="W1814" t="str">
            <v>20764608005983</v>
          </cell>
        </row>
        <row r="1815">
          <cell r="B1815">
            <v>599</v>
          </cell>
          <cell r="C1815" t="str">
            <v>BAZIC 11" X 17" Undated 12-Month Desk Pad Calendar</v>
          </cell>
          <cell r="D1815" t="str">
            <v>CALENDAR</v>
          </cell>
          <cell r="E1815" t="str">
            <v>CHINA</v>
          </cell>
          <cell r="F1815">
            <v>5284</v>
          </cell>
          <cell r="G1815" t="str">
            <v>=HYPERLINK("http://www.bangkit.com/images/599.jpg","CLICK HERE")</v>
          </cell>
          <cell r="H1815">
            <v>2.99</v>
          </cell>
          <cell r="I1815">
            <v>2.69</v>
          </cell>
          <cell r="J1815">
            <v>1.95</v>
          </cell>
          <cell r="K1815">
            <v>1.5</v>
          </cell>
          <cell r="L1815">
            <v>1.3</v>
          </cell>
          <cell r="M1815">
            <v>1</v>
          </cell>
          <cell r="N1815">
            <v>0.8</v>
          </cell>
          <cell r="O1815" t="str">
            <v>CS-48-1</v>
          </cell>
          <cell r="P1815">
            <v>72</v>
          </cell>
          <cell r="Q1815">
            <v>48</v>
          </cell>
          <cell r="R1815">
            <v>23.25</v>
          </cell>
          <cell r="S1815">
            <v>18</v>
          </cell>
          <cell r="T1815">
            <v>3.5</v>
          </cell>
          <cell r="U1815" t="str">
            <v>0.847660</v>
          </cell>
          <cell r="V1815">
            <v>24.62</v>
          </cell>
          <cell r="W1815" t="str">
            <v>20764608005990</v>
          </cell>
        </row>
        <row r="1816">
          <cell r="B1816">
            <v>6010</v>
          </cell>
          <cell r="C1816" t="str">
            <v>BAZIC 8.5" X 11" Dry Erase Board w/ Marker</v>
          </cell>
          <cell r="D1816" t="str">
            <v>WRITING BOARDS</v>
          </cell>
          <cell r="E1816" t="str">
            <v>CHINA</v>
          </cell>
          <cell r="F1816">
            <v>11555</v>
          </cell>
          <cell r="G1816" t="str">
            <v>=HYPERLINK("http://www.bangkit.com/images/6010.jpg","CLICK HERE")</v>
          </cell>
          <cell r="H1816">
            <v>4.99</v>
          </cell>
          <cell r="I1816">
            <v>4.49</v>
          </cell>
          <cell r="J1816">
            <v>2.6</v>
          </cell>
          <cell r="K1816">
            <v>2</v>
          </cell>
          <cell r="L1816">
            <v>1.7</v>
          </cell>
          <cell r="M1816">
            <v>1.3</v>
          </cell>
          <cell r="N1816">
            <v>1</v>
          </cell>
          <cell r="O1816" t="str">
            <v>CS-12-1</v>
          </cell>
          <cell r="P1816">
            <v>125</v>
          </cell>
          <cell r="Q1816">
            <v>12</v>
          </cell>
          <cell r="R1816">
            <v>9</v>
          </cell>
          <cell r="S1816">
            <v>8.25</v>
          </cell>
          <cell r="T1816">
            <v>12.25</v>
          </cell>
          <cell r="U1816" t="str">
            <v>0.526370</v>
          </cell>
          <cell r="V1816">
            <v>4.28</v>
          </cell>
          <cell r="W1816" t="str">
            <v>20764608060104</v>
          </cell>
        </row>
        <row r="1817">
          <cell r="B1817">
            <v>6011</v>
          </cell>
          <cell r="C1817" t="str">
            <v>BAZIC 8.5" X 11" CLASSIQUE Magnetic Dry Erase Board w/ Marker &amp; 2 Magnets</v>
          </cell>
          <cell r="D1817" t="str">
            <v>WRITING BOARDS</v>
          </cell>
          <cell r="E1817" t="str">
            <v>CHINA</v>
          </cell>
          <cell r="F1817">
            <v>5905</v>
          </cell>
          <cell r="G1817" t="str">
            <v>=HYPERLINK("http://www.bangkit.com/images/6011.jpg","CLICK HERE")</v>
          </cell>
          <cell r="H1817">
            <v>7.99</v>
          </cell>
          <cell r="I1817">
            <v>7.19</v>
          </cell>
          <cell r="J1817">
            <v>5.0999999999999996</v>
          </cell>
          <cell r="K1817">
            <v>3.9</v>
          </cell>
          <cell r="L1817">
            <v>3</v>
          </cell>
          <cell r="M1817">
            <v>2.5</v>
          </cell>
          <cell r="N1817">
            <v>1.95</v>
          </cell>
          <cell r="O1817" t="str">
            <v>CS-12-1</v>
          </cell>
          <cell r="P1817">
            <v>125</v>
          </cell>
          <cell r="Q1817">
            <v>12</v>
          </cell>
          <cell r="R1817">
            <v>9</v>
          </cell>
          <cell r="S1817">
            <v>8.25</v>
          </cell>
          <cell r="T1817">
            <v>12</v>
          </cell>
          <cell r="U1817" t="str">
            <v>0.515630</v>
          </cell>
          <cell r="V1817">
            <v>5.52</v>
          </cell>
          <cell r="W1817" t="str">
            <v>20764608060111</v>
          </cell>
        </row>
        <row r="1818">
          <cell r="B1818">
            <v>6012</v>
          </cell>
          <cell r="C1818" t="str">
            <v>BAZIC 11" X 14" CLASSIQUE Magnetic Dry Erase Board w/ Marker &amp; 2 Magnets</v>
          </cell>
          <cell r="D1818" t="str">
            <v>WRITING BOARDS</v>
          </cell>
          <cell r="E1818" t="str">
            <v>CHINA</v>
          </cell>
          <cell r="F1818">
            <v>3654</v>
          </cell>
          <cell r="G1818" t="str">
            <v>=HYPERLINK("http://www.bangkit.com/images/6012.jpg","CLICK HERE")</v>
          </cell>
          <cell r="H1818">
            <v>10.99</v>
          </cell>
          <cell r="I1818">
            <v>9.89</v>
          </cell>
          <cell r="J1818">
            <v>6.9</v>
          </cell>
          <cell r="K1818">
            <v>5.3</v>
          </cell>
          <cell r="L1818">
            <v>4.3</v>
          </cell>
          <cell r="M1818">
            <v>3.5</v>
          </cell>
          <cell r="N1818">
            <v>2.5</v>
          </cell>
          <cell r="O1818" t="str">
            <v>CS-12-1</v>
          </cell>
          <cell r="P1818">
            <v>90</v>
          </cell>
          <cell r="Q1818">
            <v>12</v>
          </cell>
          <cell r="R1818">
            <v>11.5</v>
          </cell>
          <cell r="S1818">
            <v>8.5</v>
          </cell>
          <cell r="T1818">
            <v>15.25</v>
          </cell>
          <cell r="U1818" t="str">
            <v>0.862670</v>
          </cell>
          <cell r="V1818">
            <v>7.72</v>
          </cell>
          <cell r="W1818" t="str">
            <v>20764608060128</v>
          </cell>
        </row>
        <row r="1819">
          <cell r="B1819">
            <v>6013</v>
          </cell>
          <cell r="C1819" t="str">
            <v>BAZIC 11" X 17" CLASSIQUE Magnetic Dry Erase Board w/ Marker &amp; 2 Magnets</v>
          </cell>
          <cell r="D1819" t="str">
            <v>WRITING BOARDS</v>
          </cell>
          <cell r="E1819" t="str">
            <v>CHINA</v>
          </cell>
          <cell r="F1819">
            <v>1452</v>
          </cell>
          <cell r="G1819" t="str">
            <v>=HYPERLINK("http://www.bangkit.com/images/6013.jpg","CLICK HERE")</v>
          </cell>
          <cell r="H1819">
            <v>11.99</v>
          </cell>
          <cell r="I1819">
            <v>10.79</v>
          </cell>
          <cell r="J1819">
            <v>7.7</v>
          </cell>
          <cell r="K1819">
            <v>5.9</v>
          </cell>
          <cell r="L1819">
            <v>4.7</v>
          </cell>
          <cell r="M1819">
            <v>3.9</v>
          </cell>
          <cell r="N1819">
            <v>2.9</v>
          </cell>
          <cell r="O1819" t="str">
            <v>CS-12-1</v>
          </cell>
          <cell r="P1819">
            <v>76</v>
          </cell>
          <cell r="Q1819">
            <v>12</v>
          </cell>
          <cell r="R1819">
            <v>11.5</v>
          </cell>
          <cell r="S1819">
            <v>8.5</v>
          </cell>
          <cell r="T1819">
            <v>18.25</v>
          </cell>
          <cell r="U1819" t="str">
            <v>1.032370</v>
          </cell>
          <cell r="V1819">
            <v>8.7200000000000006</v>
          </cell>
          <cell r="W1819" t="str">
            <v>20764608060135</v>
          </cell>
        </row>
        <row r="1820">
          <cell r="B1820">
            <v>6015</v>
          </cell>
          <cell r="C1820" t="str">
            <v>BAZIC Asstd Color 8.5" X 11" Dry Erase Board w/ Marker</v>
          </cell>
          <cell r="D1820" t="str">
            <v>WRITING BOARDS</v>
          </cell>
          <cell r="E1820" t="str">
            <v>CHINA</v>
          </cell>
          <cell r="F1820">
            <v>13114</v>
          </cell>
          <cell r="G1820" t="str">
            <v>=HYPERLINK("http://www.bangkit.com/images/6015.jpg","CLICK HERE")</v>
          </cell>
          <cell r="H1820">
            <v>3.99</v>
          </cell>
          <cell r="I1820">
            <v>3.59</v>
          </cell>
          <cell r="J1820">
            <v>2.6</v>
          </cell>
          <cell r="K1820">
            <v>2</v>
          </cell>
          <cell r="L1820">
            <v>1.7</v>
          </cell>
          <cell r="M1820">
            <v>1.3</v>
          </cell>
          <cell r="N1820">
            <v>1</v>
          </cell>
          <cell r="O1820" t="str">
            <v>CS-12-1</v>
          </cell>
          <cell r="P1820">
            <v>125</v>
          </cell>
          <cell r="Q1820">
            <v>12</v>
          </cell>
          <cell r="R1820">
            <v>9</v>
          </cell>
          <cell r="S1820">
            <v>8</v>
          </cell>
          <cell r="T1820">
            <v>12.25</v>
          </cell>
          <cell r="U1820" t="str">
            <v>0.510420</v>
          </cell>
          <cell r="V1820">
            <v>4.3</v>
          </cell>
          <cell r="W1820" t="str">
            <v>20764608060159</v>
          </cell>
        </row>
        <row r="1821">
          <cell r="B1821">
            <v>6017</v>
          </cell>
          <cell r="C1821" t="str">
            <v>BAZIC 9" X 12" Double Sided Dry Erase Learning Board w/ Marker</v>
          </cell>
          <cell r="D1821" t="str">
            <v>WRITING BOARDS</v>
          </cell>
          <cell r="E1821" t="str">
            <v>CHINA</v>
          </cell>
          <cell r="F1821">
            <v>19755</v>
          </cell>
          <cell r="G1821" t="str">
            <v>=HYPERLINK("http://www.bangkit.com/images/6017.jpg","CLICK HERE")</v>
          </cell>
          <cell r="H1821">
            <v>2.99</v>
          </cell>
          <cell r="I1821">
            <v>2.69</v>
          </cell>
          <cell r="J1821">
            <v>1.95</v>
          </cell>
          <cell r="K1821">
            <v>1.5</v>
          </cell>
          <cell r="L1821">
            <v>1.3</v>
          </cell>
          <cell r="M1821">
            <v>1</v>
          </cell>
          <cell r="N1821">
            <v>0.8</v>
          </cell>
          <cell r="O1821" t="str">
            <v>CS-24-1</v>
          </cell>
          <cell r="P1821">
            <v>105</v>
          </cell>
          <cell r="Q1821">
            <v>24</v>
          </cell>
          <cell r="R1821">
            <v>12.25</v>
          </cell>
          <cell r="S1821">
            <v>10</v>
          </cell>
          <cell r="T1821">
            <v>9.5</v>
          </cell>
          <cell r="U1821" t="str">
            <v>0.673470</v>
          </cell>
          <cell r="V1821">
            <v>8.8800000000000008</v>
          </cell>
          <cell r="W1821" t="str">
            <v>20764608060173</v>
          </cell>
        </row>
        <row r="1822">
          <cell r="B1822">
            <v>6018</v>
          </cell>
          <cell r="C1822" t="str">
            <v>BAZIC 9" X 12" Double Sided Dry Erase Lap Board</v>
          </cell>
          <cell r="D1822" t="str">
            <v>WRITING BOARDS</v>
          </cell>
          <cell r="E1822" t="str">
            <v>CHINA</v>
          </cell>
          <cell r="F1822">
            <v>17350</v>
          </cell>
          <cell r="G1822" t="str">
            <v>=HYPERLINK("http://www.bangkit.com/images/6018.jpg","CLICK HERE")</v>
          </cell>
          <cell r="H1822">
            <v>2.99</v>
          </cell>
          <cell r="I1822">
            <v>2.69</v>
          </cell>
          <cell r="J1822">
            <v>1.95</v>
          </cell>
          <cell r="K1822">
            <v>1.5</v>
          </cell>
          <cell r="L1822">
            <v>1.3</v>
          </cell>
          <cell r="M1822">
            <v>1</v>
          </cell>
          <cell r="N1822">
            <v>0.8</v>
          </cell>
          <cell r="O1822" t="str">
            <v>CS-24-1</v>
          </cell>
          <cell r="P1822">
            <v>200</v>
          </cell>
          <cell r="Q1822">
            <v>24</v>
          </cell>
          <cell r="R1822">
            <v>12.5</v>
          </cell>
          <cell r="S1822">
            <v>3.75</v>
          </cell>
          <cell r="T1822">
            <v>9.5</v>
          </cell>
          <cell r="U1822" t="str">
            <v>0.257700</v>
          </cell>
          <cell r="V1822">
            <v>10.9</v>
          </cell>
          <cell r="W1822" t="str">
            <v>20764608060180</v>
          </cell>
        </row>
        <row r="1823">
          <cell r="B1823">
            <v>6019</v>
          </cell>
          <cell r="C1823" t="str">
            <v>BAZIC 9" X 12" Single Sided Dry Erase Lap Board with Marker</v>
          </cell>
          <cell r="D1823" t="str">
            <v>NEW ITEMS</v>
          </cell>
          <cell r="E1823" t="str">
            <v>CHINA</v>
          </cell>
          <cell r="F1823">
            <v>0</v>
          </cell>
          <cell r="G1823" t="str">
            <v>=HYPERLINK("http://www.bangkit.com/images/6018.jpg","CLICK HERE")</v>
          </cell>
          <cell r="H1823">
            <v>3.99</v>
          </cell>
          <cell r="I1823">
            <v>3.59</v>
          </cell>
          <cell r="J1823">
            <v>1.45</v>
          </cell>
          <cell r="K1823">
            <v>1.1000000000000001</v>
          </cell>
          <cell r="L1823">
            <v>0.85</v>
          </cell>
          <cell r="M1823">
            <v>0.69</v>
          </cell>
          <cell r="N1823">
            <v>0.59</v>
          </cell>
          <cell r="O1823" t="str">
            <v>CS-24-1</v>
          </cell>
          <cell r="Q1823">
            <v>24</v>
          </cell>
          <cell r="R1823">
            <v>12.2</v>
          </cell>
          <cell r="S1823">
            <v>9.75</v>
          </cell>
          <cell r="T1823">
            <v>9.1999999999999993</v>
          </cell>
          <cell r="U1823" t="str">
            <v>0.633300</v>
          </cell>
          <cell r="V1823">
            <v>13</v>
          </cell>
          <cell r="W1823" t="str">
            <v>20764608060197</v>
          </cell>
        </row>
        <row r="1824">
          <cell r="B1824">
            <v>6021</v>
          </cell>
          <cell r="C1824" t="str">
            <v>BAZIC 11" X 14" CLASSIQUE Magnetic Dry Erase Calendar Board w/ Marker &amp; 2 Magnets</v>
          </cell>
          <cell r="D1824" t="str">
            <v>WRITING BOARDS</v>
          </cell>
          <cell r="E1824" t="str">
            <v>CHINA</v>
          </cell>
          <cell r="F1824">
            <v>771</v>
          </cell>
          <cell r="G1824" t="str">
            <v>=HYPERLINK("http://www.bangkit.com/images/6021.jpg","CLICK HERE")</v>
          </cell>
          <cell r="H1824">
            <v>11.99</v>
          </cell>
          <cell r="I1824">
            <v>10.79</v>
          </cell>
          <cell r="J1824">
            <v>7.7</v>
          </cell>
          <cell r="K1824">
            <v>5.9</v>
          </cell>
          <cell r="L1824">
            <v>4.7</v>
          </cell>
          <cell r="M1824">
            <v>3.9</v>
          </cell>
          <cell r="N1824">
            <v>2.9</v>
          </cell>
          <cell r="O1824" t="str">
            <v>CS-12-1</v>
          </cell>
          <cell r="P1824">
            <v>85</v>
          </cell>
          <cell r="Q1824">
            <v>12</v>
          </cell>
          <cell r="R1824">
            <v>12</v>
          </cell>
          <cell r="S1824">
            <v>8.5</v>
          </cell>
          <cell r="T1824">
            <v>15.25</v>
          </cell>
          <cell r="U1824" t="str">
            <v>0.900170</v>
          </cell>
          <cell r="V1824">
            <v>8.3000000000000007</v>
          </cell>
          <cell r="W1824" t="str">
            <v>20764608060210</v>
          </cell>
        </row>
        <row r="1825">
          <cell r="B1825">
            <v>6022</v>
          </cell>
          <cell r="C1825" t="str">
            <v>BAZIC 17" X 23" CLASSIQUE Cork Frame Magnetic Dry Erase Board w/ Marker &amp; 2 Magnets</v>
          </cell>
          <cell r="D1825" t="str">
            <v>WRITING BOARDS</v>
          </cell>
          <cell r="E1825" t="str">
            <v>CHINA</v>
          </cell>
          <cell r="F1825">
            <v>2515</v>
          </cell>
          <cell r="G1825" t="str">
            <v>=HYPERLINK("http://www.bangkit.com/images/6022.jpg","CLICK HERE")</v>
          </cell>
          <cell r="H1825">
            <v>20.99</v>
          </cell>
          <cell r="I1825">
            <v>18.89</v>
          </cell>
          <cell r="J1825">
            <v>13.65</v>
          </cell>
          <cell r="K1825">
            <v>10.5</v>
          </cell>
          <cell r="L1825">
            <v>8.3000000000000007</v>
          </cell>
          <cell r="M1825">
            <v>6.9</v>
          </cell>
          <cell r="N1825">
            <v>5.9</v>
          </cell>
          <cell r="O1825" t="str">
            <v>CS-6-1</v>
          </cell>
          <cell r="P1825">
            <v>64</v>
          </cell>
          <cell r="Q1825">
            <v>6</v>
          </cell>
          <cell r="R1825">
            <v>23.5</v>
          </cell>
          <cell r="S1825">
            <v>5</v>
          </cell>
          <cell r="T1825">
            <v>18.25</v>
          </cell>
          <cell r="U1825" t="str">
            <v>1.240960</v>
          </cell>
          <cell r="V1825">
            <v>9.82</v>
          </cell>
          <cell r="W1825" t="str">
            <v>20764608060227</v>
          </cell>
        </row>
        <row r="1826">
          <cell r="B1826">
            <v>6023</v>
          </cell>
          <cell r="C1826" t="str">
            <v>BAZIC 5" X 7" Dry Erase Board w/ Marker</v>
          </cell>
          <cell r="D1826" t="str">
            <v>WRITING BOARDS</v>
          </cell>
          <cell r="E1826" t="str">
            <v>CHINA</v>
          </cell>
          <cell r="F1826">
            <v>5618</v>
          </cell>
          <cell r="G1826" t="str">
            <v>=HYPERLINK("http://www.bangkit.com/images/6023.jpg","CLICK HERE")</v>
          </cell>
          <cell r="H1826">
            <v>2.99</v>
          </cell>
          <cell r="I1826">
            <v>2.69</v>
          </cell>
          <cell r="J1826">
            <v>1.7</v>
          </cell>
          <cell r="K1826">
            <v>1.3</v>
          </cell>
          <cell r="L1826">
            <v>0.85</v>
          </cell>
          <cell r="M1826">
            <v>0.69</v>
          </cell>
          <cell r="N1826">
            <v>0.59</v>
          </cell>
          <cell r="O1826" t="str">
            <v>CS-24-1</v>
          </cell>
          <cell r="P1826">
            <v>220</v>
          </cell>
          <cell r="Q1826">
            <v>24</v>
          </cell>
          <cell r="R1826">
            <v>10.75</v>
          </cell>
          <cell r="S1826">
            <v>7.5</v>
          </cell>
          <cell r="T1826">
            <v>7</v>
          </cell>
          <cell r="U1826" t="str">
            <v>0.326610</v>
          </cell>
          <cell r="V1826">
            <v>4.9400000000000004</v>
          </cell>
          <cell r="W1826" t="str">
            <v>20764608060234</v>
          </cell>
        </row>
        <row r="1827">
          <cell r="B1827">
            <v>6030</v>
          </cell>
          <cell r="C1827" t="str">
            <v>BAZIC 8.5" X 11" Dry Erase / Cork Combo Board w/ Marker</v>
          </cell>
          <cell r="D1827" t="str">
            <v>WRITING BOARDS</v>
          </cell>
          <cell r="E1827" t="str">
            <v>CHINA</v>
          </cell>
          <cell r="F1827">
            <v>5878</v>
          </cell>
          <cell r="G1827" t="str">
            <v>=HYPERLINK("http://www.bangkit.com/images/6030.jpg","CLICK HERE")</v>
          </cell>
          <cell r="H1827">
            <v>4.99</v>
          </cell>
          <cell r="I1827">
            <v>4.49</v>
          </cell>
          <cell r="J1827">
            <v>3</v>
          </cell>
          <cell r="K1827">
            <v>2.2999999999999998</v>
          </cell>
          <cell r="L1827">
            <v>1.9</v>
          </cell>
          <cell r="M1827">
            <v>1.5</v>
          </cell>
          <cell r="N1827">
            <v>1.2</v>
          </cell>
          <cell r="O1827" t="str">
            <v>CS-12-1</v>
          </cell>
          <cell r="P1827">
            <v>125</v>
          </cell>
          <cell r="Q1827">
            <v>12</v>
          </cell>
          <cell r="R1827">
            <v>9</v>
          </cell>
          <cell r="S1827">
            <v>8</v>
          </cell>
          <cell r="T1827">
            <v>12.25</v>
          </cell>
          <cell r="U1827" t="str">
            <v>0.510420</v>
          </cell>
          <cell r="V1827">
            <v>4.3</v>
          </cell>
          <cell r="W1827" t="str">
            <v>20764608060302</v>
          </cell>
        </row>
        <row r="1828">
          <cell r="B1828">
            <v>6040</v>
          </cell>
          <cell r="C1828" t="str">
            <v>OFFER ITEM #6043</v>
          </cell>
          <cell r="D1828" t="str">
            <v>DISCONTINUE</v>
          </cell>
          <cell r="E1828" t="str">
            <v>CHINA</v>
          </cell>
          <cell r="F1828">
            <v>0</v>
          </cell>
          <cell r="G1828" t="str">
            <v>=HYPERLINK("http://www.bangkit.com/images/6040.jpg","CLICK HERE")</v>
          </cell>
          <cell r="H1828">
            <v>8.99</v>
          </cell>
          <cell r="I1828">
            <v>7.19</v>
          </cell>
          <cell r="J1828">
            <v>5.75</v>
          </cell>
          <cell r="K1828">
            <v>4.4000000000000004</v>
          </cell>
          <cell r="L1828">
            <v>3.5</v>
          </cell>
          <cell r="M1828">
            <v>2.9</v>
          </cell>
          <cell r="N1828">
            <v>2.5</v>
          </cell>
          <cell r="O1828" t="str">
            <v>CS-12-1</v>
          </cell>
          <cell r="P1828">
            <v>48</v>
          </cell>
          <cell r="Q1828">
            <v>12</v>
          </cell>
          <cell r="R1828">
            <v>12.5</v>
          </cell>
          <cell r="S1828">
            <v>12</v>
          </cell>
          <cell r="T1828">
            <v>13.5</v>
          </cell>
          <cell r="U1828" t="str">
            <v>1.171880</v>
          </cell>
          <cell r="V1828">
            <v>11.66</v>
          </cell>
          <cell r="W1828" t="str">
            <v>20764608060401</v>
          </cell>
        </row>
        <row r="1829">
          <cell r="B1829">
            <v>6041</v>
          </cell>
          <cell r="C1829" t="str">
            <v>BAZIC 14" x 14" CUBIX Magnetic Dry Erase Calendar Tile</v>
          </cell>
          <cell r="D1829" t="str">
            <v>WRITING BOARDS</v>
          </cell>
          <cell r="E1829" t="str">
            <v>CHINA</v>
          </cell>
          <cell r="F1829">
            <v>4286</v>
          </cell>
          <cell r="G1829" t="str">
            <v>=HYPERLINK("http://www.bangkit.com/images/6041.jpg","CLICK HERE")</v>
          </cell>
          <cell r="H1829">
            <v>14.99</v>
          </cell>
          <cell r="I1829">
            <v>13.49</v>
          </cell>
          <cell r="J1829">
            <v>9.75</v>
          </cell>
          <cell r="K1829">
            <v>7.5</v>
          </cell>
          <cell r="L1829">
            <v>5.9</v>
          </cell>
          <cell r="M1829">
            <v>4.9000000000000004</v>
          </cell>
          <cell r="N1829">
            <v>3.9</v>
          </cell>
          <cell r="O1829" t="str">
            <v>CS-12-1</v>
          </cell>
          <cell r="P1829">
            <v>40</v>
          </cell>
          <cell r="Q1829">
            <v>12</v>
          </cell>
          <cell r="R1829">
            <v>15.5</v>
          </cell>
          <cell r="S1829">
            <v>12</v>
          </cell>
          <cell r="T1829">
            <v>16.75</v>
          </cell>
          <cell r="U1829" t="str">
            <v>1.802950</v>
          </cell>
          <cell r="V1829">
            <v>14.62</v>
          </cell>
          <cell r="W1829" t="str">
            <v>20764608060418</v>
          </cell>
        </row>
        <row r="1830">
          <cell r="B1830">
            <v>6042</v>
          </cell>
          <cell r="C1830" t="str">
            <v>BAZIC 14" x 14" CUBIX Magnetic Dry Erase Tile</v>
          </cell>
          <cell r="D1830" t="str">
            <v>WRITING BOARDS</v>
          </cell>
          <cell r="E1830" t="str">
            <v>CHINA</v>
          </cell>
          <cell r="F1830">
            <v>3323</v>
          </cell>
          <cell r="G1830" t="str">
            <v>=HYPERLINK("http://www.bangkit.com/images/6042.jpg","CLICK HERE")</v>
          </cell>
          <cell r="H1830">
            <v>14.99</v>
          </cell>
          <cell r="I1830">
            <v>13.49</v>
          </cell>
          <cell r="J1830">
            <v>9.75</v>
          </cell>
          <cell r="K1830">
            <v>7.5</v>
          </cell>
          <cell r="L1830">
            <v>5.9</v>
          </cell>
          <cell r="M1830">
            <v>4.9000000000000004</v>
          </cell>
          <cell r="N1830">
            <v>3.9</v>
          </cell>
          <cell r="O1830" t="str">
            <v>CS-12-1</v>
          </cell>
          <cell r="P1830">
            <v>40</v>
          </cell>
          <cell r="Q1830">
            <v>12</v>
          </cell>
          <cell r="R1830">
            <v>15.25</v>
          </cell>
          <cell r="S1830">
            <v>12</v>
          </cell>
          <cell r="T1830">
            <v>16.5</v>
          </cell>
          <cell r="U1830" t="str">
            <v>1.747400</v>
          </cell>
          <cell r="V1830">
            <v>15.14</v>
          </cell>
          <cell r="W1830" t="str">
            <v>20764608060425</v>
          </cell>
        </row>
        <row r="1831">
          <cell r="B1831">
            <v>6049</v>
          </cell>
          <cell r="C1831" t="str">
            <v>BAZIC 14" x 14" CUBIX Frameless Magnetic Chalkboard w/ Chalk Marker &amp; Magnet</v>
          </cell>
          <cell r="D1831" t="str">
            <v>WRITING BOARDS</v>
          </cell>
          <cell r="E1831" t="str">
            <v>CHINA</v>
          </cell>
          <cell r="F1831">
            <v>3599</v>
          </cell>
          <cell r="G1831" t="str">
            <v>=HYPERLINK("http://www.bangkit.com/images/6049.jpg","CLICK HERE")</v>
          </cell>
          <cell r="H1831">
            <v>10.99</v>
          </cell>
          <cell r="I1831">
            <v>9.89</v>
          </cell>
          <cell r="J1831">
            <v>9.75</v>
          </cell>
          <cell r="K1831">
            <v>7.5</v>
          </cell>
          <cell r="L1831">
            <v>5.9</v>
          </cell>
          <cell r="M1831">
            <v>4.9000000000000004</v>
          </cell>
          <cell r="N1831">
            <v>3.9</v>
          </cell>
          <cell r="O1831" t="str">
            <v>CS-12-1</v>
          </cell>
          <cell r="P1831">
            <v>36</v>
          </cell>
          <cell r="Q1831">
            <v>12</v>
          </cell>
          <cell r="R1831">
            <v>15.5</v>
          </cell>
          <cell r="S1831">
            <v>13</v>
          </cell>
          <cell r="T1831">
            <v>17</v>
          </cell>
          <cell r="U1831" t="str">
            <v>1.982350</v>
          </cell>
          <cell r="V1831">
            <v>14.48</v>
          </cell>
          <cell r="W1831" t="str">
            <v>20764608060494</v>
          </cell>
        </row>
        <row r="1832">
          <cell r="B1832">
            <v>6050</v>
          </cell>
          <cell r="C1832" t="str">
            <v>BAZIC 24" x 36" METALLIQUE Aluminum Frame Magnetic Dry Erase Board Value Pack</v>
          </cell>
          <cell r="D1832" t="str">
            <v>WRITING BOARDS</v>
          </cell>
          <cell r="E1832" t="str">
            <v>CHINA</v>
          </cell>
          <cell r="F1832">
            <v>1548</v>
          </cell>
          <cell r="G1832" t="str">
            <v>=HYPERLINK("http://www.bangkit.com/images/6050.jpg","CLICK HERE")</v>
          </cell>
          <cell r="H1832">
            <v>45.99</v>
          </cell>
          <cell r="I1832">
            <v>41.39</v>
          </cell>
          <cell r="J1832">
            <v>48.75</v>
          </cell>
          <cell r="K1832">
            <v>37.5</v>
          </cell>
          <cell r="L1832">
            <v>30</v>
          </cell>
          <cell r="M1832">
            <v>25</v>
          </cell>
          <cell r="N1832">
            <v>19</v>
          </cell>
          <cell r="O1832" t="str">
            <v>CS-4-1</v>
          </cell>
          <cell r="P1832">
            <v>12</v>
          </cell>
          <cell r="Q1832">
            <v>4</v>
          </cell>
          <cell r="R1832">
            <v>36.5</v>
          </cell>
          <cell r="S1832">
            <v>7</v>
          </cell>
          <cell r="T1832">
            <v>25</v>
          </cell>
          <cell r="U1832" t="str">
            <v>3.696470</v>
          </cell>
          <cell r="V1832">
            <v>30.4</v>
          </cell>
          <cell r="W1832" t="str">
            <v>20764608060500</v>
          </cell>
        </row>
        <row r="1833">
          <cell r="B1833">
            <v>6051</v>
          </cell>
          <cell r="C1833" t="str">
            <v>BAZIC 16" X 20" METALLIQUE Aluminum Frame Magnetic Dry Erase Board</v>
          </cell>
          <cell r="D1833" t="str">
            <v>WRITING BOARDS</v>
          </cell>
          <cell r="E1833" t="str">
            <v>CHINA</v>
          </cell>
          <cell r="F1833">
            <v>2249</v>
          </cell>
          <cell r="G1833" t="str">
            <v>=HYPERLINK("http://www.bangkit.com/images/6051.jpg","CLICK HERE")</v>
          </cell>
          <cell r="H1833">
            <v>16.989999999999998</v>
          </cell>
          <cell r="I1833">
            <v>15.29</v>
          </cell>
          <cell r="J1833">
            <v>11.6</v>
          </cell>
          <cell r="K1833">
            <v>8.9</v>
          </cell>
          <cell r="L1833">
            <v>7.3</v>
          </cell>
          <cell r="M1833">
            <v>5.9</v>
          </cell>
          <cell r="N1833">
            <v>4.9000000000000004</v>
          </cell>
          <cell r="O1833" t="str">
            <v>CS-6-1</v>
          </cell>
          <cell r="P1833">
            <v>66</v>
          </cell>
          <cell r="Q1833">
            <v>6</v>
          </cell>
          <cell r="R1833">
            <v>21</v>
          </cell>
          <cell r="S1833">
            <v>4</v>
          </cell>
          <cell r="T1833">
            <v>18.5</v>
          </cell>
          <cell r="U1833" t="str">
            <v>0.899310</v>
          </cell>
          <cell r="V1833">
            <v>15.5</v>
          </cell>
          <cell r="W1833" t="str">
            <v>20764608060517</v>
          </cell>
        </row>
        <row r="1834">
          <cell r="B1834">
            <v>6052</v>
          </cell>
          <cell r="C1834" t="str">
            <v>BAZIC 16" X 20" METALLIQUE Aluminum Frame Magnetic Dry Erase Calendar</v>
          </cell>
          <cell r="D1834" t="str">
            <v>WRITING BOARDS</v>
          </cell>
          <cell r="E1834" t="str">
            <v>CHINA</v>
          </cell>
          <cell r="F1834">
            <v>2962</v>
          </cell>
          <cell r="G1834" t="str">
            <v>=HYPERLINK("http://www.bangkit.com/images/6052.jpg","CLICK HERE")</v>
          </cell>
          <cell r="H1834">
            <v>17.989999999999998</v>
          </cell>
          <cell r="I1834">
            <v>16.190000000000001</v>
          </cell>
          <cell r="J1834">
            <v>11.7</v>
          </cell>
          <cell r="K1834">
            <v>9</v>
          </cell>
          <cell r="L1834">
            <v>7.3</v>
          </cell>
          <cell r="M1834">
            <v>6</v>
          </cell>
          <cell r="N1834">
            <v>5</v>
          </cell>
          <cell r="O1834" t="str">
            <v>CS-6-1</v>
          </cell>
          <cell r="P1834">
            <v>66</v>
          </cell>
          <cell r="Q1834">
            <v>6</v>
          </cell>
          <cell r="R1834">
            <v>21</v>
          </cell>
          <cell r="S1834">
            <v>4</v>
          </cell>
          <cell r="T1834">
            <v>18.25</v>
          </cell>
          <cell r="U1834" t="str">
            <v>0.887150</v>
          </cell>
          <cell r="V1834">
            <v>15.6</v>
          </cell>
          <cell r="W1834" t="str">
            <v>20764608060524</v>
          </cell>
        </row>
        <row r="1835">
          <cell r="B1835">
            <v>6053</v>
          </cell>
          <cell r="C1835" t="str">
            <v>BAZIC 16" X 20" METALLIQUE Aluminum Frame Magnetic Dry Erase/Cork Combo Board</v>
          </cell>
          <cell r="D1835" t="str">
            <v>WRITING BOARDS</v>
          </cell>
          <cell r="E1835" t="str">
            <v>CHINA</v>
          </cell>
          <cell r="F1835">
            <v>158</v>
          </cell>
          <cell r="G1835" t="str">
            <v>=HYPERLINK("http://www.bangkit.com/images/6053.jpg","CLICK HERE")</v>
          </cell>
          <cell r="H1835">
            <v>16.989999999999998</v>
          </cell>
          <cell r="I1835">
            <v>15.29</v>
          </cell>
          <cell r="J1835">
            <v>11.6</v>
          </cell>
          <cell r="K1835">
            <v>8.9</v>
          </cell>
          <cell r="L1835">
            <v>7.3</v>
          </cell>
          <cell r="M1835">
            <v>5.9</v>
          </cell>
          <cell r="N1835">
            <v>4.9000000000000004</v>
          </cell>
          <cell r="O1835" t="str">
            <v>CS-6-1</v>
          </cell>
          <cell r="P1835">
            <v>57</v>
          </cell>
          <cell r="Q1835">
            <v>6</v>
          </cell>
          <cell r="R1835">
            <v>20.75</v>
          </cell>
          <cell r="S1835">
            <v>4.25</v>
          </cell>
          <cell r="T1835">
            <v>17.25</v>
          </cell>
          <cell r="U1835" t="str">
            <v>0.880350</v>
          </cell>
          <cell r="V1835">
            <v>6.72</v>
          </cell>
          <cell r="W1835" t="str">
            <v>20764608060531</v>
          </cell>
        </row>
        <row r="1836">
          <cell r="B1836">
            <v>60756</v>
          </cell>
          <cell r="C1836" t="str">
            <v>BARBIE Coloring Book</v>
          </cell>
          <cell r="D1836" t="str">
            <v>BOOKS - ACTIVITY</v>
          </cell>
          <cell r="E1836" t="str">
            <v>USA</v>
          </cell>
          <cell r="F1836">
            <v>4764</v>
          </cell>
          <cell r="G1836" t="str">
            <v>=HYPERLINK("http://www.bangkit.com/images/60756.jpg","CLICK HERE")</v>
          </cell>
          <cell r="H1836">
            <v>4.99</v>
          </cell>
          <cell r="I1836">
            <v>4.49</v>
          </cell>
          <cell r="J1836">
            <v>1.7</v>
          </cell>
          <cell r="K1836">
            <v>1.3</v>
          </cell>
          <cell r="L1836">
            <v>0.95</v>
          </cell>
          <cell r="M1836">
            <v>0.79</v>
          </cell>
          <cell r="N1836">
            <v>0.69</v>
          </cell>
          <cell r="O1836" t="str">
            <v>CS-36-1</v>
          </cell>
          <cell r="P1836">
            <v>99</v>
          </cell>
          <cell r="Q1836">
            <v>36</v>
          </cell>
          <cell r="R1836">
            <v>16</v>
          </cell>
          <cell r="S1836">
            <v>11.25</v>
          </cell>
          <cell r="T1836">
            <v>4.25</v>
          </cell>
          <cell r="U1836" t="str">
            <v>0.442710</v>
          </cell>
          <cell r="V1836">
            <v>10.64</v>
          </cell>
          <cell r="W1836" t="str">
            <v>20805219450912</v>
          </cell>
        </row>
        <row r="1837">
          <cell r="B1837">
            <v>6081</v>
          </cell>
          <cell r="C1837" t="str">
            <v>BAZIC 20" x 30" RUSTIQUE Wood Frame Magnetic Chalkboard w/ Chalk Marker &amp; Magnets</v>
          </cell>
          <cell r="D1837" t="str">
            <v>WRITING BOARDS</v>
          </cell>
          <cell r="E1837" t="str">
            <v>CHINA</v>
          </cell>
          <cell r="F1837">
            <v>1018</v>
          </cell>
          <cell r="G1837" t="str">
            <v>=HYPERLINK("http://www.bangkit.com/images/6081.jpg","CLICK HERE")</v>
          </cell>
          <cell r="H1837">
            <v>39.99</v>
          </cell>
          <cell r="I1837">
            <v>35.99</v>
          </cell>
          <cell r="J1837">
            <v>37.049999999999997</v>
          </cell>
          <cell r="K1837">
            <v>28.5</v>
          </cell>
          <cell r="L1837">
            <v>22.9</v>
          </cell>
          <cell r="M1837">
            <v>19</v>
          </cell>
          <cell r="N1837">
            <v>15</v>
          </cell>
          <cell r="O1837" t="str">
            <v>CS-4-1</v>
          </cell>
          <cell r="P1837">
            <v>30</v>
          </cell>
          <cell r="Q1837">
            <v>4</v>
          </cell>
          <cell r="R1837">
            <v>31</v>
          </cell>
          <cell r="S1837">
            <v>5.5</v>
          </cell>
          <cell r="T1837">
            <v>21.5</v>
          </cell>
          <cell r="U1837" t="str">
            <v>2.121380</v>
          </cell>
          <cell r="V1837">
            <v>22.26</v>
          </cell>
          <cell r="W1837" t="str">
            <v>20764608060814</v>
          </cell>
        </row>
        <row r="1838">
          <cell r="B1838">
            <v>6090</v>
          </cell>
          <cell r="C1838" t="str">
            <v>BAZIC Reusable Dry Erase Pockets with Marker Holder (10/Pack)</v>
          </cell>
          <cell r="D1838" t="str">
            <v>WRITING BOARDS</v>
          </cell>
          <cell r="E1838" t="str">
            <v>CHINA</v>
          </cell>
          <cell r="F1838">
            <v>2888</v>
          </cell>
          <cell r="G1838" t="str">
            <v>=HYPERLINK("http://www.bangkit.com/images/6090.jpg","CLICK HERE")</v>
          </cell>
          <cell r="H1838">
            <v>19.989999999999998</v>
          </cell>
          <cell r="I1838">
            <v>17.989999999999998</v>
          </cell>
          <cell r="J1838">
            <v>12.9</v>
          </cell>
          <cell r="K1838">
            <v>9.9</v>
          </cell>
          <cell r="L1838">
            <v>7.9</v>
          </cell>
          <cell r="M1838">
            <v>6.5</v>
          </cell>
          <cell r="N1838">
            <v>5.5</v>
          </cell>
          <cell r="O1838" t="str">
            <v>CS-6-1</v>
          </cell>
          <cell r="P1838">
            <v>110</v>
          </cell>
          <cell r="Q1838">
            <v>6</v>
          </cell>
          <cell r="R1838">
            <v>14.5</v>
          </cell>
          <cell r="S1838">
            <v>11.5</v>
          </cell>
          <cell r="T1838">
            <v>7.25</v>
          </cell>
          <cell r="U1838" t="str">
            <v>0.699620</v>
          </cell>
          <cell r="V1838">
            <v>7.46</v>
          </cell>
          <cell r="W1838" t="str">
            <v>20764608060906</v>
          </cell>
        </row>
        <row r="1839">
          <cell r="B1839">
            <v>6091</v>
          </cell>
          <cell r="C1839" t="str">
            <v>BAZIC Reusable Dry Erase Pockets with Marker Holder</v>
          </cell>
          <cell r="D1839" t="str">
            <v>WRITING BOARDS</v>
          </cell>
          <cell r="E1839" t="str">
            <v>CHINA</v>
          </cell>
          <cell r="F1839">
            <v>41724</v>
          </cell>
          <cell r="G1839" t="str">
            <v>=HYPERLINK("http://www.bangkit.com/images/6091.jpg","CLICK HERE")</v>
          </cell>
          <cell r="H1839">
            <v>2.99</v>
          </cell>
          <cell r="I1839">
            <v>2.69</v>
          </cell>
          <cell r="J1839">
            <v>1.7</v>
          </cell>
          <cell r="K1839">
            <v>1.3</v>
          </cell>
          <cell r="L1839">
            <v>0.85</v>
          </cell>
          <cell r="M1839">
            <v>0.69</v>
          </cell>
          <cell r="N1839">
            <v>0.59</v>
          </cell>
          <cell r="O1839" t="str">
            <v>CS-50-1</v>
          </cell>
          <cell r="P1839">
            <v>90</v>
          </cell>
          <cell r="Q1839">
            <v>50</v>
          </cell>
          <cell r="R1839">
            <v>11</v>
          </cell>
          <cell r="S1839">
            <v>8.5</v>
          </cell>
          <cell r="T1839">
            <v>14.25</v>
          </cell>
          <cell r="U1839" t="str">
            <v>0.771050</v>
          </cell>
          <cell r="V1839">
            <v>7.12</v>
          </cell>
          <cell r="W1839" t="str">
            <v>20764608060913</v>
          </cell>
        </row>
        <row r="1840">
          <cell r="B1840">
            <v>6100</v>
          </cell>
          <cell r="C1840" t="str">
            <v>BAZIC 2 Oz./ 56.70 g Assorted Sizes Rubber Bands</v>
          </cell>
          <cell r="D1840" t="str">
            <v>RUBBER BANDS</v>
          </cell>
          <cell r="E1840" t="str">
            <v>USA</v>
          </cell>
          <cell r="F1840">
            <v>25350</v>
          </cell>
          <cell r="G1840" t="str">
            <v>=HYPERLINK("http://www.bangkit.com/images/6100.jpg","CLICK HERE")</v>
          </cell>
          <cell r="H1840">
            <v>1.99</v>
          </cell>
          <cell r="I1840">
            <v>1.79</v>
          </cell>
          <cell r="J1840">
            <v>1.2</v>
          </cell>
          <cell r="K1840">
            <v>0.89</v>
          </cell>
          <cell r="L1840">
            <v>0.75</v>
          </cell>
          <cell r="M1840">
            <v>0.59</v>
          </cell>
          <cell r="N1840">
            <v>0.49</v>
          </cell>
          <cell r="O1840" t="str">
            <v>CS-36-1</v>
          </cell>
          <cell r="P1840">
            <v>160</v>
          </cell>
          <cell r="Q1840">
            <v>36</v>
          </cell>
          <cell r="R1840">
            <v>9.5</v>
          </cell>
          <cell r="S1840">
            <v>9.75</v>
          </cell>
          <cell r="T1840">
            <v>8.5</v>
          </cell>
          <cell r="U1840" t="str">
            <v>0.455620</v>
          </cell>
          <cell r="V1840">
            <v>5.46</v>
          </cell>
          <cell r="W1840" t="str">
            <v>20764608061002</v>
          </cell>
        </row>
        <row r="1841">
          <cell r="B1841">
            <v>6101</v>
          </cell>
          <cell r="C1841" t="str">
            <v>BAZIC 2 Oz./ 56.70 g #32 Rubber Bands</v>
          </cell>
          <cell r="D1841" t="str">
            <v>RUBBER BANDS</v>
          </cell>
          <cell r="E1841" t="str">
            <v>USA</v>
          </cell>
          <cell r="F1841">
            <v>26237</v>
          </cell>
          <cell r="G1841" t="str">
            <v>=HYPERLINK("http://www.bangkit.com/images/6101.jpg","CLICK HERE")</v>
          </cell>
          <cell r="H1841">
            <v>1.99</v>
          </cell>
          <cell r="I1841">
            <v>1.79</v>
          </cell>
          <cell r="J1841">
            <v>1.2</v>
          </cell>
          <cell r="K1841">
            <v>0.89</v>
          </cell>
          <cell r="L1841">
            <v>0.75</v>
          </cell>
          <cell r="M1841">
            <v>0.59</v>
          </cell>
          <cell r="N1841">
            <v>0.49</v>
          </cell>
          <cell r="O1841" t="str">
            <v>CS-36-1</v>
          </cell>
          <cell r="P1841">
            <v>160</v>
          </cell>
          <cell r="Q1841">
            <v>36</v>
          </cell>
          <cell r="R1841">
            <v>9.25</v>
          </cell>
          <cell r="S1841">
            <v>9.75</v>
          </cell>
          <cell r="T1841">
            <v>8.5</v>
          </cell>
          <cell r="U1841" t="str">
            <v>0.443630</v>
          </cell>
          <cell r="V1841">
            <v>5.46</v>
          </cell>
          <cell r="W1841" t="str">
            <v>20764608061019</v>
          </cell>
        </row>
        <row r="1842">
          <cell r="B1842">
            <v>6102</v>
          </cell>
          <cell r="C1842" t="str">
            <v>BAZIC 2 Oz./ 56.70 g #64 Rubber Bands</v>
          </cell>
          <cell r="D1842" t="str">
            <v>RUBBER BANDS</v>
          </cell>
          <cell r="E1842" t="str">
            <v>USA</v>
          </cell>
          <cell r="F1842">
            <v>27147</v>
          </cell>
          <cell r="G1842" t="str">
            <v>=HYPERLINK("http://www.bangkit.com/images/6102.jpg","CLICK HERE")</v>
          </cell>
          <cell r="H1842">
            <v>1.99</v>
          </cell>
          <cell r="I1842">
            <v>1.79</v>
          </cell>
          <cell r="J1842">
            <v>1.2</v>
          </cell>
          <cell r="K1842">
            <v>0.89</v>
          </cell>
          <cell r="L1842">
            <v>0.75</v>
          </cell>
          <cell r="M1842">
            <v>0.59</v>
          </cell>
          <cell r="N1842">
            <v>0.49</v>
          </cell>
          <cell r="O1842" t="str">
            <v>CS-36-1</v>
          </cell>
          <cell r="P1842">
            <v>160</v>
          </cell>
          <cell r="Q1842">
            <v>36</v>
          </cell>
          <cell r="R1842">
            <v>9.5</v>
          </cell>
          <cell r="S1842">
            <v>9.75</v>
          </cell>
          <cell r="T1842">
            <v>8.5</v>
          </cell>
          <cell r="U1842" t="str">
            <v>0.455620</v>
          </cell>
          <cell r="V1842">
            <v>5.18</v>
          </cell>
          <cell r="W1842" t="str">
            <v>20764608061026</v>
          </cell>
        </row>
        <row r="1843">
          <cell r="B1843">
            <v>6110</v>
          </cell>
          <cell r="C1843" t="str">
            <v>BAZIC 2 Oz./ 56.70 g Assorted Sizes and Colors Rubber Bands</v>
          </cell>
          <cell r="D1843" t="str">
            <v>RUBBER BANDS</v>
          </cell>
          <cell r="E1843" t="str">
            <v>USA</v>
          </cell>
          <cell r="F1843">
            <v>30928</v>
          </cell>
          <cell r="G1843" t="str">
            <v>=HYPERLINK("http://www.bangkit.com/images/6110.jpg","CLICK HERE")</v>
          </cell>
          <cell r="H1843">
            <v>1.99</v>
          </cell>
          <cell r="I1843">
            <v>1.79</v>
          </cell>
          <cell r="J1843">
            <v>1.2</v>
          </cell>
          <cell r="K1843">
            <v>0.89</v>
          </cell>
          <cell r="L1843">
            <v>0.75</v>
          </cell>
          <cell r="M1843">
            <v>0.59</v>
          </cell>
          <cell r="N1843">
            <v>0.49</v>
          </cell>
          <cell r="O1843" t="str">
            <v>CS-36-1</v>
          </cell>
          <cell r="P1843">
            <v>160</v>
          </cell>
          <cell r="Q1843">
            <v>36</v>
          </cell>
          <cell r="R1843">
            <v>9.5</v>
          </cell>
          <cell r="S1843">
            <v>9.75</v>
          </cell>
          <cell r="T1843">
            <v>8.5</v>
          </cell>
          <cell r="U1843" t="str">
            <v>0.455620</v>
          </cell>
          <cell r="V1843">
            <v>5.42</v>
          </cell>
          <cell r="W1843" t="str">
            <v>20764608061101</v>
          </cell>
        </row>
        <row r="1844">
          <cell r="B1844">
            <v>61160</v>
          </cell>
          <cell r="C1844" t="str">
            <v>SONIC Coloring Book</v>
          </cell>
          <cell r="D1844" t="str">
            <v>BOOKS - ACTIVITY</v>
          </cell>
          <cell r="E1844" t="str">
            <v>USA</v>
          </cell>
          <cell r="F1844">
            <v>3206</v>
          </cell>
          <cell r="G1844" t="str">
            <v>=HYPERLINK("http://www.bangkit.com/images/61160.jpg","CLICK HERE")</v>
          </cell>
          <cell r="H1844">
            <v>4.99</v>
          </cell>
          <cell r="I1844">
            <v>4.49</v>
          </cell>
          <cell r="J1844">
            <v>1.7</v>
          </cell>
          <cell r="K1844">
            <v>1.3</v>
          </cell>
          <cell r="L1844">
            <v>0.95</v>
          </cell>
          <cell r="M1844">
            <v>0.79</v>
          </cell>
          <cell r="N1844">
            <v>0.69</v>
          </cell>
          <cell r="O1844" t="str">
            <v>CS-36-1</v>
          </cell>
          <cell r="P1844">
            <v>99</v>
          </cell>
          <cell r="Q1844">
            <v>36</v>
          </cell>
          <cell r="R1844">
            <v>16.25</v>
          </cell>
          <cell r="S1844">
            <v>11</v>
          </cell>
          <cell r="T1844">
            <v>4.25</v>
          </cell>
          <cell r="U1844" t="str">
            <v>0.439640</v>
          </cell>
          <cell r="V1844">
            <v>10.78</v>
          </cell>
          <cell r="W1844" t="str">
            <v>20808219611604</v>
          </cell>
        </row>
        <row r="1845">
          <cell r="B1845">
            <v>6120</v>
          </cell>
          <cell r="C1845" t="str">
            <v>BAZIC 2 Oz./ 56.70 g Assorted Sizes Black Color Rubber Bands</v>
          </cell>
          <cell r="D1845" t="str">
            <v>RUBBER BANDS</v>
          </cell>
          <cell r="E1845" t="str">
            <v>USA</v>
          </cell>
          <cell r="F1845">
            <v>15194</v>
          </cell>
          <cell r="G1845" t="str">
            <v>=HYPERLINK("http://www.bangkit.com/images/6120.jpg","CLICK HERE")</v>
          </cell>
          <cell r="H1845">
            <v>1.99</v>
          </cell>
          <cell r="I1845">
            <v>1.79</v>
          </cell>
          <cell r="J1845">
            <v>1.3</v>
          </cell>
          <cell r="K1845">
            <v>0.99</v>
          </cell>
          <cell r="L1845">
            <v>0.79</v>
          </cell>
          <cell r="M1845">
            <v>0.65</v>
          </cell>
          <cell r="N1845">
            <v>0.55000000000000004</v>
          </cell>
          <cell r="O1845" t="str">
            <v>CS-36-1</v>
          </cell>
          <cell r="P1845">
            <v>160</v>
          </cell>
          <cell r="Q1845">
            <v>36</v>
          </cell>
          <cell r="R1845">
            <v>9.25</v>
          </cell>
          <cell r="S1845">
            <v>9.75</v>
          </cell>
          <cell r="T1845">
            <v>8.75</v>
          </cell>
          <cell r="U1845" t="str">
            <v>0.456680</v>
          </cell>
          <cell r="V1845">
            <v>5.42</v>
          </cell>
          <cell r="W1845" t="str">
            <v>20764608061200</v>
          </cell>
        </row>
        <row r="1846">
          <cell r="B1846">
            <v>61400</v>
          </cell>
          <cell r="C1846" t="str">
            <v>KAPPA Pocket Puzzle Word Finds Large Print - Digest Size</v>
          </cell>
          <cell r="D1846" t="str">
            <v>BOOKS - PUZZLE</v>
          </cell>
          <cell r="E1846" t="str">
            <v>USA</v>
          </cell>
          <cell r="F1846">
            <v>8446</v>
          </cell>
          <cell r="G1846" t="str">
            <v>=HYPERLINK("http://www.bangkit.com/images/61400.jpg","CLICK HERE")</v>
          </cell>
          <cell r="H1846">
            <v>4.95</v>
          </cell>
          <cell r="I1846">
            <v>4.45</v>
          </cell>
          <cell r="J1846">
            <v>1.2</v>
          </cell>
          <cell r="K1846">
            <v>0.89</v>
          </cell>
          <cell r="L1846">
            <v>0.75</v>
          </cell>
          <cell r="M1846">
            <v>0.59</v>
          </cell>
          <cell r="N1846">
            <v>0.49</v>
          </cell>
          <cell r="O1846" t="str">
            <v>CS-24-1</v>
          </cell>
          <cell r="P1846">
            <v>180</v>
          </cell>
          <cell r="Q1846">
            <v>24</v>
          </cell>
          <cell r="R1846">
            <v>10.75</v>
          </cell>
          <cell r="S1846">
            <v>8.5</v>
          </cell>
          <cell r="T1846">
            <v>3.5</v>
          </cell>
          <cell r="U1846" t="str">
            <v>0.185080</v>
          </cell>
          <cell r="V1846">
            <v>4.3600000000000003</v>
          </cell>
          <cell r="W1846" t="str">
            <v>20088908614004</v>
          </cell>
        </row>
        <row r="1847">
          <cell r="B1847">
            <v>61500</v>
          </cell>
          <cell r="C1847" t="str">
            <v>KAPPA Pocket Puzzle Word Finds - Digest Size</v>
          </cell>
          <cell r="D1847" t="str">
            <v>BOOKS - PUZZLE</v>
          </cell>
          <cell r="E1847" t="str">
            <v>USA</v>
          </cell>
          <cell r="F1847">
            <v>7595</v>
          </cell>
          <cell r="G1847" t="str">
            <v>=HYPERLINK("http://www.bangkit.com/images/61500.jpg","CLICK HERE")</v>
          </cell>
          <cell r="H1847">
            <v>4.95</v>
          </cell>
          <cell r="I1847">
            <v>4.45</v>
          </cell>
          <cell r="J1847">
            <v>1.2</v>
          </cell>
          <cell r="K1847">
            <v>0.89</v>
          </cell>
          <cell r="L1847">
            <v>0.75</v>
          </cell>
          <cell r="M1847">
            <v>0.59</v>
          </cell>
          <cell r="N1847">
            <v>0.49</v>
          </cell>
          <cell r="O1847" t="str">
            <v>CS-24-1</v>
          </cell>
          <cell r="P1847">
            <v>180</v>
          </cell>
          <cell r="Q1847">
            <v>24</v>
          </cell>
          <cell r="R1847">
            <v>10.75</v>
          </cell>
          <cell r="S1847">
            <v>6.5</v>
          </cell>
          <cell r="T1847">
            <v>3.5</v>
          </cell>
          <cell r="U1847" t="str">
            <v>0.141530</v>
          </cell>
          <cell r="V1847">
            <v>4.32</v>
          </cell>
          <cell r="W1847" t="str">
            <v>20088908615001</v>
          </cell>
        </row>
        <row r="1848">
          <cell r="B1848">
            <v>61711</v>
          </cell>
          <cell r="C1848" t="str">
            <v>OFFER ITEM #00402</v>
          </cell>
          <cell r="D1848" t="str">
            <v>DISCONTINUE</v>
          </cell>
          <cell r="E1848" t="str">
            <v>THAILAND</v>
          </cell>
          <cell r="F1848">
            <v>0</v>
          </cell>
          <cell r="G1848" t="str">
            <v>=HYPERLINK("http://www.bangkit.com/images/61711.jpg","CLICK HERE")</v>
          </cell>
          <cell r="H1848">
            <v>0</v>
          </cell>
          <cell r="I1848">
            <v>4.9000000000000004</v>
          </cell>
          <cell r="J1848">
            <v>5.85</v>
          </cell>
          <cell r="K1848">
            <v>4.5</v>
          </cell>
          <cell r="L1848">
            <v>3.9</v>
          </cell>
          <cell r="M1848">
            <v>3.5</v>
          </cell>
          <cell r="N1848">
            <v>2.9</v>
          </cell>
          <cell r="O1848" t="str">
            <v>CS-10-1</v>
          </cell>
          <cell r="P1848">
            <v>40</v>
          </cell>
          <cell r="Q1848">
            <v>10</v>
          </cell>
          <cell r="R1848">
            <v>17.5</v>
          </cell>
          <cell r="S1848">
            <v>11.5</v>
          </cell>
          <cell r="T1848">
            <v>10.5</v>
          </cell>
          <cell r="U1848" t="str">
            <v>1.222870</v>
          </cell>
          <cell r="V1848">
            <v>51.5</v>
          </cell>
          <cell r="W1848" t="str">
            <v>629195617116</v>
          </cell>
        </row>
        <row r="1849">
          <cell r="B1849">
            <v>620000</v>
          </cell>
          <cell r="D1849" t="str">
            <v>DISCONTINUE</v>
          </cell>
          <cell r="E1849" t="str">
            <v>CHINA</v>
          </cell>
          <cell r="F1849">
            <v>0</v>
          </cell>
          <cell r="G1849" t="str">
            <v>=HYPERLINK("http://www.bangkit.com/images/620000.jpg","CLICK HERE")</v>
          </cell>
          <cell r="H1849">
            <v>2.99</v>
          </cell>
          <cell r="I1849">
            <v>2.69</v>
          </cell>
          <cell r="J1849">
            <v>1.45</v>
          </cell>
          <cell r="K1849">
            <v>1.1000000000000001</v>
          </cell>
          <cell r="L1849">
            <v>0.85</v>
          </cell>
          <cell r="M1849">
            <v>0.69</v>
          </cell>
          <cell r="N1849">
            <v>0.59</v>
          </cell>
          <cell r="O1849" t="str">
            <v>CS-22-1</v>
          </cell>
          <cell r="P1849">
            <v>180</v>
          </cell>
          <cell r="Q1849">
            <v>22</v>
          </cell>
          <cell r="R1849">
            <v>7.25</v>
          </cell>
          <cell r="S1849">
            <v>6.25</v>
          </cell>
          <cell r="T1849">
            <v>6.25</v>
          </cell>
          <cell r="U1849" t="str">
            <v>0.163890</v>
          </cell>
          <cell r="V1849">
            <v>3.94</v>
          </cell>
          <cell r="W1849" t="str">
            <v>20088908200009</v>
          </cell>
        </row>
        <row r="1850">
          <cell r="B1850">
            <v>6207</v>
          </cell>
          <cell r="D1850" t="str">
            <v>DISCONTINUE</v>
          </cell>
          <cell r="E1850" t="str">
            <v>CHINA</v>
          </cell>
          <cell r="F1850">
            <v>0</v>
          </cell>
          <cell r="G1850" t="str">
            <v>=HYPERLINK("http://www.bangkit.com/images/6207.jpg","CLICK HERE")</v>
          </cell>
          <cell r="H1850">
            <v>2.99</v>
          </cell>
          <cell r="I1850">
            <v>2.79</v>
          </cell>
          <cell r="J1850">
            <v>1.2</v>
          </cell>
          <cell r="K1850">
            <v>0.89</v>
          </cell>
          <cell r="L1850">
            <v>0.75</v>
          </cell>
          <cell r="M1850">
            <v>0.59</v>
          </cell>
          <cell r="N1850">
            <v>0.49</v>
          </cell>
          <cell r="O1850" t="str">
            <v>CS-48-1</v>
          </cell>
          <cell r="P1850">
            <v>100</v>
          </cell>
          <cell r="Q1850">
            <v>48</v>
          </cell>
          <cell r="R1850">
            <v>14.5</v>
          </cell>
          <cell r="S1850">
            <v>11.9</v>
          </cell>
          <cell r="T1850">
            <v>4.9000000000000004</v>
          </cell>
          <cell r="U1850" t="str">
            <v>0.489290</v>
          </cell>
          <cell r="V1850">
            <v>12.38</v>
          </cell>
          <cell r="W1850" t="str">
            <v>20814625016780</v>
          </cell>
        </row>
        <row r="1851">
          <cell r="B1851">
            <v>62133</v>
          </cell>
          <cell r="C1851" t="str">
            <v>HELLO KITTY Coloring Book</v>
          </cell>
          <cell r="D1851" t="str">
            <v>BOOKS - ACTIVITY</v>
          </cell>
          <cell r="E1851" t="str">
            <v>USA</v>
          </cell>
          <cell r="F1851">
            <v>116</v>
          </cell>
          <cell r="G1851" t="str">
            <v>=HYPERLINK("http://www.bangkit.com/images/62133.jpg","CLICK HERE")</v>
          </cell>
          <cell r="H1851">
            <v>4.99</v>
          </cell>
          <cell r="I1851">
            <v>4.49</v>
          </cell>
          <cell r="J1851">
            <v>1.7</v>
          </cell>
          <cell r="K1851">
            <v>1.3</v>
          </cell>
          <cell r="L1851">
            <v>0.95</v>
          </cell>
          <cell r="M1851">
            <v>0.79</v>
          </cell>
          <cell r="N1851">
            <v>0.69</v>
          </cell>
          <cell r="O1851" t="str">
            <v>CS-36-1</v>
          </cell>
          <cell r="P1851">
            <v>100</v>
          </cell>
          <cell r="Q1851">
            <v>36</v>
          </cell>
          <cell r="R1851">
            <v>16</v>
          </cell>
          <cell r="S1851">
            <v>11.25</v>
          </cell>
          <cell r="T1851">
            <v>4.25</v>
          </cell>
          <cell r="U1851" t="str">
            <v>0.442710</v>
          </cell>
          <cell r="V1851">
            <v>10.6</v>
          </cell>
          <cell r="W1851" t="str">
            <v>20805219621336</v>
          </cell>
        </row>
        <row r="1852">
          <cell r="B1852">
            <v>63081</v>
          </cell>
          <cell r="C1852" t="str">
            <v>MOANA 2 Coloring Book</v>
          </cell>
          <cell r="D1852" t="str">
            <v>BOOKS - ACTIVITY</v>
          </cell>
          <cell r="E1852" t="str">
            <v>USA</v>
          </cell>
          <cell r="F1852">
            <v>2043</v>
          </cell>
          <cell r="G1852" t="str">
            <v>=HYPERLINK("http://www.bangkit.com/images/63081.jpg","CLICK HERE")</v>
          </cell>
          <cell r="H1852">
            <v>4.99</v>
          </cell>
          <cell r="I1852">
            <v>4.49</v>
          </cell>
          <cell r="J1852">
            <v>1.7</v>
          </cell>
          <cell r="K1852">
            <v>1.3</v>
          </cell>
          <cell r="L1852">
            <v>0.95</v>
          </cell>
          <cell r="M1852">
            <v>0.79</v>
          </cell>
          <cell r="N1852">
            <v>0.69</v>
          </cell>
          <cell r="O1852" t="str">
            <v>CS-36-1</v>
          </cell>
          <cell r="P1852">
            <v>119</v>
          </cell>
          <cell r="Q1852">
            <v>36</v>
          </cell>
          <cell r="R1852">
            <v>11.25</v>
          </cell>
          <cell r="S1852">
            <v>8.75</v>
          </cell>
          <cell r="T1852">
            <v>6.25</v>
          </cell>
          <cell r="U1852" t="str">
            <v>0.356040</v>
          </cell>
          <cell r="V1852">
            <v>9.68</v>
          </cell>
          <cell r="W1852" t="str">
            <v>20805219630819</v>
          </cell>
        </row>
        <row r="1853">
          <cell r="B1853">
            <v>6326</v>
          </cell>
          <cell r="C1853" t="str">
            <v>OFFER ITEM #6367</v>
          </cell>
          <cell r="D1853" t="str">
            <v>DISCONTINUE</v>
          </cell>
          <cell r="E1853" t="str">
            <v>USA</v>
          </cell>
          <cell r="F1853">
            <v>0</v>
          </cell>
          <cell r="G1853" t="str">
            <v>=HYPERLINK("http://www.bangkit.com/images/6326.jpg","CLICK HERE")</v>
          </cell>
          <cell r="H1853">
            <v>3.99</v>
          </cell>
          <cell r="I1853">
            <v>3.59</v>
          </cell>
          <cell r="J1853">
            <v>1.45</v>
          </cell>
          <cell r="K1853">
            <v>1.1000000000000001</v>
          </cell>
          <cell r="L1853">
            <v>0.85</v>
          </cell>
          <cell r="M1853">
            <v>0.69</v>
          </cell>
          <cell r="N1853">
            <v>0.69</v>
          </cell>
          <cell r="O1853" t="str">
            <v>CS-48-1</v>
          </cell>
          <cell r="P1853">
            <v>128</v>
          </cell>
          <cell r="Q1853">
            <v>48</v>
          </cell>
          <cell r="R1853">
            <v>18</v>
          </cell>
          <cell r="S1853">
            <v>4</v>
          </cell>
          <cell r="T1853">
            <v>12.5</v>
          </cell>
          <cell r="U1853" t="str">
            <v>0.520830</v>
          </cell>
          <cell r="V1853">
            <v>13.76</v>
          </cell>
          <cell r="W1853" t="str">
            <v>20076645906148</v>
          </cell>
        </row>
        <row r="1854">
          <cell r="B1854">
            <v>6328</v>
          </cell>
          <cell r="C1854" t="str">
            <v>SCHOOL ZONE Tarjetas Escolares Educativas</v>
          </cell>
          <cell r="D1854" t="str">
            <v>DISCONTINUE</v>
          </cell>
          <cell r="E1854" t="str">
            <v>CHINA</v>
          </cell>
          <cell r="F1854">
            <v>0</v>
          </cell>
          <cell r="G1854" t="str">
            <v>=HYPERLINK("http://www.bangkit.com/images/6328.jpg","CLICK HERE")</v>
          </cell>
          <cell r="H1854">
            <v>2.99</v>
          </cell>
          <cell r="I1854">
            <v>2.69</v>
          </cell>
          <cell r="J1854">
            <v>1.45</v>
          </cell>
          <cell r="K1854">
            <v>1.1000000000000001</v>
          </cell>
          <cell r="L1854">
            <v>0.85</v>
          </cell>
          <cell r="M1854">
            <v>0.69</v>
          </cell>
          <cell r="N1854">
            <v>0.59</v>
          </cell>
          <cell r="O1854" t="str">
            <v>CS-48-1</v>
          </cell>
          <cell r="P1854">
            <v>100</v>
          </cell>
          <cell r="Q1854">
            <v>48</v>
          </cell>
          <cell r="R1854">
            <v>14.25</v>
          </cell>
          <cell r="S1854">
            <v>11.75</v>
          </cell>
          <cell r="T1854">
            <v>4.75</v>
          </cell>
          <cell r="U1854" t="str">
            <v>0.460260</v>
          </cell>
          <cell r="V1854">
            <v>11.02</v>
          </cell>
          <cell r="W1854" t="str">
            <v>20076645906223</v>
          </cell>
        </row>
        <row r="1855">
          <cell r="B1855">
            <v>63358</v>
          </cell>
          <cell r="C1855" t="str">
            <v>SMURF Coloring Book</v>
          </cell>
          <cell r="D1855" t="str">
            <v>BOOKS - ACTIVITY</v>
          </cell>
          <cell r="E1855" t="str">
            <v>USA</v>
          </cell>
          <cell r="F1855">
            <v>4915</v>
          </cell>
          <cell r="G1855" t="str">
            <v>=HYPERLINK("http://www.bangkit.com/images/63358.jpg","CLICK HERE")</v>
          </cell>
          <cell r="H1855">
            <v>4.99</v>
          </cell>
          <cell r="I1855">
            <v>4.49</v>
          </cell>
          <cell r="J1855">
            <v>1.7</v>
          </cell>
          <cell r="K1855">
            <v>1.3</v>
          </cell>
          <cell r="L1855">
            <v>0.95</v>
          </cell>
          <cell r="M1855">
            <v>0.79</v>
          </cell>
          <cell r="N1855">
            <v>0.69</v>
          </cell>
          <cell r="O1855" t="str">
            <v>CS-24-1</v>
          </cell>
          <cell r="P1855">
            <v>133</v>
          </cell>
          <cell r="Q1855">
            <v>24</v>
          </cell>
          <cell r="R1855">
            <v>11</v>
          </cell>
          <cell r="S1855">
            <v>8.25</v>
          </cell>
          <cell r="T1855">
            <v>5.5</v>
          </cell>
          <cell r="U1855" t="str">
            <v>0.288850</v>
          </cell>
          <cell r="V1855">
            <v>7.08</v>
          </cell>
          <cell r="W1855" t="str">
            <v>20805219633582</v>
          </cell>
        </row>
        <row r="1856">
          <cell r="B1856">
            <v>63359</v>
          </cell>
          <cell r="C1856" t="str">
            <v>MINECRAFT Coloring Book</v>
          </cell>
          <cell r="D1856" t="str">
            <v>BOOKS - ACTIVITY</v>
          </cell>
          <cell r="E1856" t="str">
            <v>USA</v>
          </cell>
          <cell r="F1856">
            <v>50</v>
          </cell>
          <cell r="G1856" t="str">
            <v>=HYPERLINK("http://www.bangkit.com/images/63359.jpg","CLICK HERE")</v>
          </cell>
          <cell r="H1856">
            <v>4.99</v>
          </cell>
          <cell r="I1856">
            <v>4.49</v>
          </cell>
          <cell r="J1856">
            <v>1.7</v>
          </cell>
          <cell r="K1856">
            <v>1.3</v>
          </cell>
          <cell r="L1856">
            <v>0.95</v>
          </cell>
          <cell r="M1856">
            <v>0.79</v>
          </cell>
          <cell r="N1856">
            <v>0.69</v>
          </cell>
          <cell r="O1856" t="str">
            <v>CS-24-1</v>
          </cell>
          <cell r="P1856">
            <v>133</v>
          </cell>
          <cell r="Q1856">
            <v>24</v>
          </cell>
          <cell r="R1856">
            <v>11</v>
          </cell>
          <cell r="S1856">
            <v>8</v>
          </cell>
          <cell r="T1856">
            <v>5.5</v>
          </cell>
          <cell r="U1856" t="str">
            <v>0.280090</v>
          </cell>
          <cell r="V1856">
            <v>7.02</v>
          </cell>
          <cell r="W1856" t="str">
            <v>20805219633599</v>
          </cell>
        </row>
        <row r="1857">
          <cell r="B1857">
            <v>6366</v>
          </cell>
          <cell r="D1857" t="str">
            <v>DISCONTINUE</v>
          </cell>
          <cell r="E1857" t="str">
            <v>USA</v>
          </cell>
          <cell r="F1857">
            <v>0</v>
          </cell>
          <cell r="G1857" t="str">
            <v>=HYPERLINK("http://www.bangkit.com/images/6366.jpg","CLICK HERE")</v>
          </cell>
          <cell r="H1857">
            <v>3.99</v>
          </cell>
          <cell r="I1857">
            <v>3.59</v>
          </cell>
          <cell r="J1857">
            <v>1.45</v>
          </cell>
          <cell r="K1857">
            <v>1.1000000000000001</v>
          </cell>
          <cell r="L1857">
            <v>0.85</v>
          </cell>
          <cell r="M1857">
            <v>0.69</v>
          </cell>
          <cell r="N1857">
            <v>0.59</v>
          </cell>
          <cell r="O1857" t="str">
            <v>CS-48-1</v>
          </cell>
          <cell r="P1857">
            <v>100</v>
          </cell>
          <cell r="Q1857">
            <v>48</v>
          </cell>
          <cell r="R1857">
            <v>16</v>
          </cell>
          <cell r="S1857">
            <v>11</v>
          </cell>
          <cell r="T1857">
            <v>7</v>
          </cell>
          <cell r="U1857" t="str">
            <v>0.712960</v>
          </cell>
          <cell r="V1857">
            <v>16.440000000000001</v>
          </cell>
          <cell r="W1857" t="str">
            <v>20076645122234</v>
          </cell>
        </row>
        <row r="1858">
          <cell r="B1858">
            <v>6367</v>
          </cell>
          <cell r="C1858" t="str">
            <v>SCHOOL ZONE Assorted Workbooks</v>
          </cell>
          <cell r="D1858" t="str">
            <v>BOOKS - EDUCATIONAL</v>
          </cell>
          <cell r="E1858" t="str">
            <v>USA</v>
          </cell>
          <cell r="F1858">
            <v>6344</v>
          </cell>
          <cell r="G1858" t="str">
            <v>=HYPERLINK("http://www.bangkit.com/images/6367.jpg","CLICK HERE")</v>
          </cell>
          <cell r="H1858">
            <v>3.99</v>
          </cell>
          <cell r="I1858">
            <v>3.59</v>
          </cell>
          <cell r="J1858">
            <v>1.7</v>
          </cell>
          <cell r="K1858">
            <v>1.3</v>
          </cell>
          <cell r="L1858">
            <v>0.85</v>
          </cell>
          <cell r="M1858">
            <v>0.69</v>
          </cell>
          <cell r="N1858">
            <v>0.59</v>
          </cell>
          <cell r="O1858" t="str">
            <v>CS-24-1</v>
          </cell>
          <cell r="P1858">
            <v>108</v>
          </cell>
          <cell r="Q1858">
            <v>24</v>
          </cell>
          <cell r="R1858">
            <v>11.5</v>
          </cell>
          <cell r="S1858">
            <v>8.25</v>
          </cell>
          <cell r="T1858">
            <v>3.25</v>
          </cell>
          <cell r="U1858" t="str">
            <v>0.178440</v>
          </cell>
          <cell r="V1858">
            <v>4.24</v>
          </cell>
          <cell r="W1858" t="str">
            <v>20076645121015</v>
          </cell>
        </row>
        <row r="1859">
          <cell r="B1859">
            <v>640000</v>
          </cell>
          <cell r="C1859" t="str">
            <v>SESAME STREET Workbooks</v>
          </cell>
          <cell r="D1859" t="str">
            <v>BOOKS - EDUCATIONAL</v>
          </cell>
          <cell r="E1859" t="str">
            <v>USA</v>
          </cell>
          <cell r="F1859">
            <v>4608</v>
          </cell>
          <cell r="G1859" t="str">
            <v>=HYPERLINK("http://www.bangkit.com/images/640000.jpg","CLICK HERE")</v>
          </cell>
          <cell r="H1859">
            <v>3.99</v>
          </cell>
          <cell r="I1859">
            <v>3.59</v>
          </cell>
          <cell r="J1859">
            <v>1.7</v>
          </cell>
          <cell r="K1859">
            <v>1.3</v>
          </cell>
          <cell r="L1859">
            <v>0.85</v>
          </cell>
          <cell r="M1859">
            <v>0.69</v>
          </cell>
          <cell r="N1859">
            <v>0.59</v>
          </cell>
          <cell r="O1859" t="str">
            <v>CS-24-1</v>
          </cell>
          <cell r="P1859">
            <v>180</v>
          </cell>
          <cell r="Q1859">
            <v>24</v>
          </cell>
          <cell r="R1859">
            <v>10.75</v>
          </cell>
          <cell r="S1859">
            <v>8.5</v>
          </cell>
          <cell r="T1859">
            <v>3.5</v>
          </cell>
          <cell r="U1859" t="str">
            <v>0.185080</v>
          </cell>
          <cell r="V1859">
            <v>4.6399999999999997</v>
          </cell>
          <cell r="W1859" t="str">
            <v>20088908400003</v>
          </cell>
        </row>
        <row r="1860">
          <cell r="B1860">
            <v>641</v>
          </cell>
          <cell r="C1860" t="str">
            <v>KAPPA Jumbo Word Find Pad - Digest Size</v>
          </cell>
          <cell r="D1860" t="str">
            <v>BOOKS - PUZZLE</v>
          </cell>
          <cell r="E1860" t="str">
            <v>USA</v>
          </cell>
          <cell r="F1860">
            <v>6008</v>
          </cell>
          <cell r="G1860" t="str">
            <v>=HYPERLINK("http://www.bangkit.com/images/641.jpg","CLICK HERE")</v>
          </cell>
          <cell r="H1860">
            <v>6.95</v>
          </cell>
          <cell r="I1860">
            <v>6.25</v>
          </cell>
          <cell r="J1860">
            <v>1.7</v>
          </cell>
          <cell r="K1860">
            <v>1.3</v>
          </cell>
          <cell r="L1860">
            <v>0.85</v>
          </cell>
          <cell r="M1860">
            <v>0.69</v>
          </cell>
          <cell r="N1860">
            <v>0.59</v>
          </cell>
          <cell r="O1860" t="str">
            <v>CS-24-1</v>
          </cell>
          <cell r="P1860">
            <v>126</v>
          </cell>
          <cell r="Q1860">
            <v>24</v>
          </cell>
          <cell r="R1860">
            <v>11</v>
          </cell>
          <cell r="S1860">
            <v>8.5</v>
          </cell>
          <cell r="T1860">
            <v>6.5</v>
          </cell>
          <cell r="U1860" t="str">
            <v>0.351710</v>
          </cell>
          <cell r="V1860">
            <v>7.86</v>
          </cell>
          <cell r="W1860" t="str">
            <v>20088908641000</v>
          </cell>
        </row>
        <row r="1861">
          <cell r="B1861">
            <v>64779</v>
          </cell>
          <cell r="C1861" t="str">
            <v>STITCH Coloring Book</v>
          </cell>
          <cell r="D1861" t="str">
            <v>NEW ITEMS</v>
          </cell>
          <cell r="E1861" t="str">
            <v>USA</v>
          </cell>
          <cell r="F1861">
            <v>0</v>
          </cell>
          <cell r="G1861" t="str">
            <v>=HYPERLINK("http://www.bangkit.com/images/49427.jpg","CLICK HERE")</v>
          </cell>
          <cell r="H1861">
            <v>4.99</v>
          </cell>
          <cell r="I1861">
            <v>4.49</v>
          </cell>
          <cell r="J1861">
            <v>1.7</v>
          </cell>
          <cell r="K1861">
            <v>1.3</v>
          </cell>
          <cell r="L1861">
            <v>0.95</v>
          </cell>
          <cell r="M1861">
            <v>0.79</v>
          </cell>
          <cell r="N1861">
            <v>0.69</v>
          </cell>
          <cell r="O1861" t="str">
            <v>CS-36-1</v>
          </cell>
          <cell r="P1861">
            <v>99</v>
          </cell>
          <cell r="Q1861">
            <v>36</v>
          </cell>
          <cell r="R1861">
            <v>0</v>
          </cell>
          <cell r="S1861">
            <v>0</v>
          </cell>
          <cell r="T1861">
            <v>0</v>
          </cell>
          <cell r="U1861" t="str">
            <v>0.000000</v>
          </cell>
          <cell r="V1861">
            <v>0</v>
          </cell>
        </row>
        <row r="1862">
          <cell r="B1862">
            <v>6511</v>
          </cell>
          <cell r="D1862" t="str">
            <v>DISCONTINUE</v>
          </cell>
          <cell r="E1862" t="str">
            <v>INDIA</v>
          </cell>
          <cell r="F1862">
            <v>0</v>
          </cell>
          <cell r="G1862" t="str">
            <v>=HYPERLINK("http://www.bangkit.com/images/6511.jpg","CLICK HERE")</v>
          </cell>
          <cell r="H1862">
            <v>2.19</v>
          </cell>
          <cell r="I1862">
            <v>1.99</v>
          </cell>
          <cell r="J1862">
            <v>1.45</v>
          </cell>
          <cell r="K1862">
            <v>1.1000000000000001</v>
          </cell>
          <cell r="L1862">
            <v>0.85</v>
          </cell>
          <cell r="M1862">
            <v>0.69</v>
          </cell>
          <cell r="N1862">
            <v>0.59</v>
          </cell>
          <cell r="O1862" t="str">
            <v>CS-48-1</v>
          </cell>
          <cell r="P1862">
            <v>96</v>
          </cell>
          <cell r="Q1862">
            <v>48</v>
          </cell>
          <cell r="R1862">
            <v>11</v>
          </cell>
          <cell r="S1862">
            <v>11.8</v>
          </cell>
          <cell r="T1862">
            <v>5.7</v>
          </cell>
          <cell r="U1862" t="str">
            <v>0.428160</v>
          </cell>
          <cell r="V1862">
            <v>14.12</v>
          </cell>
          <cell r="W1862" t="str">
            <v>20814625050579</v>
          </cell>
        </row>
        <row r="1863">
          <cell r="B1863">
            <v>65269</v>
          </cell>
          <cell r="C1863" t="str">
            <v>BLUEY Coloring Book</v>
          </cell>
          <cell r="D1863" t="str">
            <v>BOOKS - ACTIVITY</v>
          </cell>
          <cell r="E1863" t="str">
            <v>USA</v>
          </cell>
          <cell r="F1863">
            <v>29</v>
          </cell>
          <cell r="G1863" t="str">
            <v>=HYPERLINK("http://www.bangkit.com/images/65269.jpg","CLICK HERE")</v>
          </cell>
          <cell r="H1863">
            <v>4.99</v>
          </cell>
          <cell r="I1863">
            <v>4.49</v>
          </cell>
          <cell r="J1863">
            <v>1.7</v>
          </cell>
          <cell r="K1863">
            <v>1.3</v>
          </cell>
          <cell r="L1863">
            <v>0.95</v>
          </cell>
          <cell r="M1863">
            <v>0.79</v>
          </cell>
          <cell r="N1863">
            <v>0.69</v>
          </cell>
          <cell r="O1863" t="str">
            <v>CS-36-1</v>
          </cell>
          <cell r="P1863">
            <v>99</v>
          </cell>
          <cell r="Q1863">
            <v>36</v>
          </cell>
          <cell r="R1863">
            <v>16</v>
          </cell>
          <cell r="S1863">
            <v>11.5</v>
          </cell>
          <cell r="T1863">
            <v>4.5</v>
          </cell>
          <cell r="U1863" t="str">
            <v>0.479170</v>
          </cell>
          <cell r="V1863">
            <v>10.7</v>
          </cell>
          <cell r="W1863" t="str">
            <v>20805219633513</v>
          </cell>
        </row>
        <row r="1864">
          <cell r="B1864">
            <v>660</v>
          </cell>
          <cell r="C1864" t="str">
            <v>KAPPA Woman's Day Word Finds Puzzle Book-Digest Size</v>
          </cell>
          <cell r="D1864" t="str">
            <v>BOOKS - PUZZLE</v>
          </cell>
          <cell r="E1864" t="str">
            <v>USA</v>
          </cell>
          <cell r="F1864">
            <v>5407</v>
          </cell>
          <cell r="G1864" t="str">
            <v>=HYPERLINK("http://www.bangkit.com/images/660.jpg","CLICK HERE")</v>
          </cell>
          <cell r="H1864">
            <v>3.95</v>
          </cell>
          <cell r="I1864">
            <v>3.59</v>
          </cell>
          <cell r="J1864">
            <v>1.2</v>
          </cell>
          <cell r="K1864">
            <v>0.89</v>
          </cell>
          <cell r="L1864">
            <v>0.75</v>
          </cell>
          <cell r="M1864">
            <v>0.59</v>
          </cell>
          <cell r="N1864">
            <v>0.49</v>
          </cell>
          <cell r="O1864" t="str">
            <v>CS-24-1</v>
          </cell>
          <cell r="P1864">
            <v>180</v>
          </cell>
          <cell r="Q1864">
            <v>24</v>
          </cell>
          <cell r="R1864">
            <v>10.75</v>
          </cell>
          <cell r="S1864">
            <v>8.5</v>
          </cell>
          <cell r="T1864">
            <v>3.5</v>
          </cell>
          <cell r="U1864" t="str">
            <v>0.185080</v>
          </cell>
          <cell r="V1864">
            <v>4.34</v>
          </cell>
          <cell r="W1864" t="str">
            <v>20088908660001</v>
          </cell>
        </row>
        <row r="1865">
          <cell r="B1865">
            <v>6700</v>
          </cell>
          <cell r="D1865" t="str">
            <v>DISCONTINUE</v>
          </cell>
          <cell r="F1865">
            <v>0</v>
          </cell>
          <cell r="H1865">
            <v>599</v>
          </cell>
          <cell r="I1865">
            <v>599</v>
          </cell>
          <cell r="J1865">
            <v>390</v>
          </cell>
          <cell r="K1865">
            <v>390</v>
          </cell>
          <cell r="L1865">
            <v>390</v>
          </cell>
          <cell r="M1865">
            <v>290</v>
          </cell>
          <cell r="N1865">
            <v>250</v>
          </cell>
          <cell r="O1865" t="str">
            <v>CS-1</v>
          </cell>
          <cell r="Q1865">
            <v>1</v>
          </cell>
          <cell r="R1865">
            <v>24.5</v>
          </cell>
          <cell r="S1865">
            <v>14.5</v>
          </cell>
          <cell r="T1865">
            <v>10.25</v>
          </cell>
          <cell r="U1865" t="str">
            <v>2.107240</v>
          </cell>
          <cell r="V1865">
            <v>13</v>
          </cell>
        </row>
        <row r="1866">
          <cell r="B1866">
            <v>6708</v>
          </cell>
          <cell r="D1866" t="str">
            <v>DISCONTINUE</v>
          </cell>
          <cell r="E1866" t="str">
            <v>CHINA</v>
          </cell>
          <cell r="F1866">
            <v>0</v>
          </cell>
          <cell r="G1866" t="str">
            <v>=HYPERLINK("http://www.bangkit.com/images/6708.jpg","CLICK HERE")</v>
          </cell>
          <cell r="H1866">
            <v>9.59</v>
          </cell>
          <cell r="I1866">
            <v>8.19</v>
          </cell>
          <cell r="J1866">
            <v>3.5</v>
          </cell>
          <cell r="K1866">
            <v>3.5</v>
          </cell>
          <cell r="L1866">
            <v>3.5</v>
          </cell>
          <cell r="M1866">
            <v>2.5</v>
          </cell>
          <cell r="N1866">
            <v>2.5</v>
          </cell>
          <cell r="O1866" t="str">
            <v>CS-200-1</v>
          </cell>
          <cell r="P1866">
            <v>16</v>
          </cell>
          <cell r="Q1866">
            <v>200</v>
          </cell>
          <cell r="R1866">
            <v>22</v>
          </cell>
          <cell r="S1866">
            <v>18</v>
          </cell>
          <cell r="T1866">
            <v>20</v>
          </cell>
          <cell r="U1866" t="str">
            <v>4.583330</v>
          </cell>
          <cell r="V1866">
            <v>29.32</v>
          </cell>
          <cell r="W1866" t="str">
            <v>20764608067080</v>
          </cell>
        </row>
        <row r="1867">
          <cell r="B1867">
            <v>6710</v>
          </cell>
          <cell r="D1867" t="str">
            <v>DISCONTINUE</v>
          </cell>
          <cell r="E1867" t="str">
            <v>CHINA</v>
          </cell>
          <cell r="F1867">
            <v>0</v>
          </cell>
          <cell r="G1867" t="str">
            <v>=HYPERLINK("http://www.bangkit.com/images/6710.jpg","CLICK HERE")</v>
          </cell>
          <cell r="H1867">
            <v>1.99</v>
          </cell>
          <cell r="I1867">
            <v>1.79</v>
          </cell>
          <cell r="J1867">
            <v>0.8</v>
          </cell>
          <cell r="K1867">
            <v>0.8</v>
          </cell>
          <cell r="L1867">
            <v>0.8</v>
          </cell>
          <cell r="M1867">
            <v>0.7</v>
          </cell>
          <cell r="N1867">
            <v>0.6</v>
          </cell>
          <cell r="O1867" t="str">
            <v>CS-1</v>
          </cell>
          <cell r="Q1867">
            <v>1</v>
          </cell>
          <cell r="R1867">
            <v>0</v>
          </cell>
          <cell r="S1867">
            <v>0</v>
          </cell>
          <cell r="T1867">
            <v>0</v>
          </cell>
          <cell r="U1867" t="str">
            <v>0.000000</v>
          </cell>
          <cell r="V1867">
            <v>0</v>
          </cell>
          <cell r="W1867" t="str">
            <v>20764608067103</v>
          </cell>
        </row>
        <row r="1868">
          <cell r="B1868">
            <v>6719</v>
          </cell>
          <cell r="D1868" t="str">
            <v>DISCONTINUE</v>
          </cell>
          <cell r="E1868" t="str">
            <v>CHINA</v>
          </cell>
          <cell r="F1868">
            <v>0</v>
          </cell>
          <cell r="G1868" t="str">
            <v>=HYPERLINK("http://www.bangkit.com/images/6719_mask.jpg","CLICK HERE")</v>
          </cell>
          <cell r="H1868">
            <v>399</v>
          </cell>
          <cell r="I1868">
            <v>379</v>
          </cell>
          <cell r="J1868">
            <v>250</v>
          </cell>
          <cell r="K1868">
            <v>250</v>
          </cell>
          <cell r="L1868">
            <v>250</v>
          </cell>
          <cell r="M1868">
            <v>200</v>
          </cell>
          <cell r="N1868">
            <v>120</v>
          </cell>
          <cell r="O1868" t="str">
            <v>CS-1</v>
          </cell>
          <cell r="P1868">
            <v>35</v>
          </cell>
          <cell r="Q1868">
            <v>1</v>
          </cell>
          <cell r="R1868">
            <v>20.67</v>
          </cell>
          <cell r="S1868">
            <v>16.54</v>
          </cell>
          <cell r="T1868">
            <v>13.59</v>
          </cell>
          <cell r="U1868" t="str">
            <v>2.688760</v>
          </cell>
          <cell r="V1868">
            <v>18.96</v>
          </cell>
          <cell r="W1868" t="str">
            <v>20764608067196</v>
          </cell>
        </row>
        <row r="1869">
          <cell r="B1869">
            <v>6720</v>
          </cell>
          <cell r="D1869" t="str">
            <v>DISCONTINUE</v>
          </cell>
          <cell r="E1869" t="str">
            <v>CHINA</v>
          </cell>
          <cell r="F1869">
            <v>0</v>
          </cell>
          <cell r="H1869">
            <v>399</v>
          </cell>
          <cell r="I1869">
            <v>379</v>
          </cell>
          <cell r="J1869">
            <v>250</v>
          </cell>
          <cell r="K1869">
            <v>250</v>
          </cell>
          <cell r="L1869">
            <v>250</v>
          </cell>
          <cell r="M1869">
            <v>120</v>
          </cell>
          <cell r="N1869">
            <v>120</v>
          </cell>
          <cell r="O1869" t="str">
            <v>CS-1</v>
          </cell>
          <cell r="P1869">
            <v>35</v>
          </cell>
          <cell r="Q1869">
            <v>1</v>
          </cell>
          <cell r="R1869">
            <v>22.25</v>
          </cell>
          <cell r="S1869">
            <v>16.149999999999999</v>
          </cell>
          <cell r="T1869">
            <v>10.63</v>
          </cell>
          <cell r="U1869" t="str">
            <v>2.210510</v>
          </cell>
          <cell r="V1869">
            <v>18.079999999999998</v>
          </cell>
          <cell r="W1869" t="str">
            <v>6720C</v>
          </cell>
        </row>
        <row r="1870">
          <cell r="B1870">
            <v>6721</v>
          </cell>
          <cell r="D1870" t="str">
            <v>DISCONTINUE</v>
          </cell>
          <cell r="E1870" t="str">
            <v>CHINA</v>
          </cell>
          <cell r="F1870">
            <v>0</v>
          </cell>
          <cell r="G1870" t="str">
            <v>=HYPERLINK("http://www.bangkit.com/images/6721.jpg","CLICK HERE")</v>
          </cell>
          <cell r="H1870">
            <v>1.99</v>
          </cell>
          <cell r="I1870">
            <v>1.79</v>
          </cell>
          <cell r="J1870">
            <v>1.3</v>
          </cell>
          <cell r="K1870">
            <v>1.3</v>
          </cell>
          <cell r="L1870">
            <v>1.3</v>
          </cell>
          <cell r="M1870">
            <v>1</v>
          </cell>
          <cell r="N1870">
            <v>0.8</v>
          </cell>
          <cell r="O1870" t="str">
            <v>CS-40-1</v>
          </cell>
          <cell r="P1870">
            <v>30</v>
          </cell>
          <cell r="Q1870">
            <v>40</v>
          </cell>
          <cell r="R1870">
            <v>22.45</v>
          </cell>
          <cell r="S1870">
            <v>15.16</v>
          </cell>
          <cell r="T1870">
            <v>14.57</v>
          </cell>
          <cell r="U1870" t="str">
            <v>2.869670</v>
          </cell>
          <cell r="V1870">
            <v>21.61</v>
          </cell>
          <cell r="W1870" t="str">
            <v>20764608067219</v>
          </cell>
        </row>
        <row r="1871">
          <cell r="B1871">
            <v>6724</v>
          </cell>
          <cell r="D1871" t="str">
            <v>DISCONTINUE</v>
          </cell>
          <cell r="E1871" t="str">
            <v>CHINA</v>
          </cell>
          <cell r="F1871">
            <v>0</v>
          </cell>
          <cell r="G1871" t="str">
            <v>=HYPERLINK("http://www.bangkit.com/images/6724.jpg","CLICK HERE")</v>
          </cell>
          <cell r="H1871">
            <v>15.99</v>
          </cell>
          <cell r="I1871">
            <v>13.99</v>
          </cell>
          <cell r="J1871">
            <v>7</v>
          </cell>
          <cell r="K1871">
            <v>7</v>
          </cell>
          <cell r="L1871">
            <v>7</v>
          </cell>
          <cell r="M1871">
            <v>5</v>
          </cell>
          <cell r="N1871">
            <v>3</v>
          </cell>
          <cell r="O1871" t="str">
            <v>CS-40-1</v>
          </cell>
          <cell r="P1871">
            <v>30</v>
          </cell>
          <cell r="Q1871">
            <v>40</v>
          </cell>
          <cell r="R1871">
            <v>22.45</v>
          </cell>
          <cell r="S1871">
            <v>15.16</v>
          </cell>
          <cell r="T1871">
            <v>14.57</v>
          </cell>
          <cell r="U1871" t="str">
            <v>2.869670</v>
          </cell>
          <cell r="V1871">
            <v>21.61</v>
          </cell>
          <cell r="W1871" t="str">
            <v>20764608067240</v>
          </cell>
        </row>
        <row r="1872">
          <cell r="B1872">
            <v>6725</v>
          </cell>
          <cell r="D1872" t="str">
            <v>DISCONTINUE</v>
          </cell>
          <cell r="E1872" t="str">
            <v>CHINA</v>
          </cell>
          <cell r="F1872">
            <v>0</v>
          </cell>
          <cell r="G1872" t="str">
            <v>=HYPERLINK("http://www.bangkit.com/images/6725.jpg","CLICK HERE")</v>
          </cell>
          <cell r="H1872">
            <v>29.99</v>
          </cell>
          <cell r="I1872">
            <v>27.99</v>
          </cell>
          <cell r="J1872">
            <v>19</v>
          </cell>
          <cell r="K1872">
            <v>19</v>
          </cell>
          <cell r="L1872">
            <v>19</v>
          </cell>
          <cell r="M1872">
            <v>15</v>
          </cell>
          <cell r="N1872">
            <v>13</v>
          </cell>
          <cell r="O1872" t="str">
            <v>CS-40-1</v>
          </cell>
          <cell r="P1872">
            <v>30</v>
          </cell>
          <cell r="Q1872">
            <v>40</v>
          </cell>
          <cell r="R1872">
            <v>22.45</v>
          </cell>
          <cell r="S1872">
            <v>15.16</v>
          </cell>
          <cell r="T1872">
            <v>14.57</v>
          </cell>
          <cell r="U1872" t="str">
            <v>2.869670</v>
          </cell>
          <cell r="V1872">
            <v>21.61</v>
          </cell>
          <cell r="W1872" t="str">
            <v>20764608067257</v>
          </cell>
        </row>
        <row r="1873">
          <cell r="B1873">
            <v>6726</v>
          </cell>
          <cell r="D1873" t="str">
            <v>DISCONTINUE</v>
          </cell>
          <cell r="E1873" t="str">
            <v>CHINA</v>
          </cell>
          <cell r="F1873">
            <v>0</v>
          </cell>
          <cell r="G1873" t="str">
            <v>=HYPERLINK("http://www.bangkit.com/images/6726.jpg","CLICK HERE")</v>
          </cell>
          <cell r="H1873">
            <v>21.99</v>
          </cell>
          <cell r="I1873">
            <v>21.99</v>
          </cell>
          <cell r="J1873">
            <v>14.3</v>
          </cell>
          <cell r="K1873">
            <v>11</v>
          </cell>
          <cell r="L1873">
            <v>9</v>
          </cell>
          <cell r="M1873">
            <v>3</v>
          </cell>
          <cell r="N1873">
            <v>2.9</v>
          </cell>
          <cell r="O1873" t="str">
            <v>CS-40-1</v>
          </cell>
          <cell r="P1873">
            <v>25</v>
          </cell>
          <cell r="Q1873">
            <v>40</v>
          </cell>
          <cell r="R1873">
            <v>22.05</v>
          </cell>
          <cell r="S1873">
            <v>16.54</v>
          </cell>
          <cell r="T1873">
            <v>14.97</v>
          </cell>
          <cell r="U1873" t="str">
            <v>3.159530</v>
          </cell>
          <cell r="V1873">
            <v>22.05</v>
          </cell>
          <cell r="W1873" t="str">
            <v>6972012196870</v>
          </cell>
        </row>
        <row r="1874">
          <cell r="B1874">
            <v>6728</v>
          </cell>
          <cell r="D1874" t="str">
            <v>DISCONTINUE</v>
          </cell>
          <cell r="E1874" t="str">
            <v>CHINA</v>
          </cell>
          <cell r="F1874">
            <v>0</v>
          </cell>
          <cell r="G1874" t="str">
            <v>=HYPERLINK("http://www.bangkit.com/images/6728.jpg","CLICK HERE")</v>
          </cell>
          <cell r="H1874">
            <v>19.989999999999998</v>
          </cell>
          <cell r="I1874">
            <v>17.989999999999998</v>
          </cell>
          <cell r="J1874">
            <v>10</v>
          </cell>
          <cell r="K1874">
            <v>10</v>
          </cell>
          <cell r="L1874">
            <v>10</v>
          </cell>
          <cell r="M1874">
            <v>8</v>
          </cell>
          <cell r="N1874">
            <v>6</v>
          </cell>
          <cell r="O1874" t="str">
            <v>CS-40-1</v>
          </cell>
          <cell r="P1874">
            <v>42</v>
          </cell>
          <cell r="Q1874">
            <v>40</v>
          </cell>
          <cell r="R1874">
            <v>20.87</v>
          </cell>
          <cell r="S1874">
            <v>12.99</v>
          </cell>
          <cell r="T1874">
            <v>13.98</v>
          </cell>
          <cell r="U1874" t="str">
            <v>2.193290</v>
          </cell>
          <cell r="V1874">
            <v>20.28</v>
          </cell>
          <cell r="W1874" t="str">
            <v>20764608067288</v>
          </cell>
        </row>
        <row r="1875">
          <cell r="B1875">
            <v>6729</v>
          </cell>
          <cell r="D1875" t="str">
            <v>DISCONTINUE</v>
          </cell>
          <cell r="E1875" t="str">
            <v>CHINA</v>
          </cell>
          <cell r="F1875">
            <v>0</v>
          </cell>
          <cell r="G1875" t="str">
            <v>=HYPERLINK("http://www.bangkit.com/images/6729.jpg","CLICK HERE")</v>
          </cell>
          <cell r="H1875">
            <v>19.989999999999998</v>
          </cell>
          <cell r="I1875">
            <v>17.989999999999998</v>
          </cell>
          <cell r="J1875">
            <v>10</v>
          </cell>
          <cell r="K1875">
            <v>10</v>
          </cell>
          <cell r="L1875">
            <v>10</v>
          </cell>
          <cell r="M1875">
            <v>8</v>
          </cell>
          <cell r="N1875">
            <v>6</v>
          </cell>
          <cell r="O1875" t="str">
            <v>CS-1</v>
          </cell>
          <cell r="P1875">
            <v>42</v>
          </cell>
          <cell r="Q1875">
            <v>1</v>
          </cell>
          <cell r="R1875">
            <v>7.29</v>
          </cell>
          <cell r="S1875">
            <v>3.94</v>
          </cell>
          <cell r="T1875">
            <v>3.15</v>
          </cell>
          <cell r="U1875" t="str">
            <v>0.052360</v>
          </cell>
          <cell r="V1875">
            <v>0.40799999999999997</v>
          </cell>
          <cell r="W1875" t="str">
            <v>6729</v>
          </cell>
        </row>
        <row r="1876">
          <cell r="B1876" t="str">
            <v>6729-A</v>
          </cell>
          <cell r="D1876" t="str">
            <v>DISCONTINUE</v>
          </cell>
          <cell r="E1876" t="str">
            <v>CHINA</v>
          </cell>
          <cell r="F1876">
            <v>0</v>
          </cell>
          <cell r="G1876" t="str">
            <v>=HYPERLINK("http://www.bangkit.com/images/6729.jpg","CLICK HERE")</v>
          </cell>
          <cell r="H1876">
            <v>19.989999999999998</v>
          </cell>
          <cell r="I1876">
            <v>17.989999999999998</v>
          </cell>
          <cell r="J1876">
            <v>9</v>
          </cell>
          <cell r="K1876">
            <v>9</v>
          </cell>
          <cell r="L1876">
            <v>9</v>
          </cell>
          <cell r="M1876">
            <v>7</v>
          </cell>
          <cell r="N1876">
            <v>5</v>
          </cell>
          <cell r="O1876" t="str">
            <v>CS-40-1</v>
          </cell>
          <cell r="P1876">
            <v>42</v>
          </cell>
          <cell r="Q1876">
            <v>40</v>
          </cell>
          <cell r="R1876">
            <v>20.87</v>
          </cell>
          <cell r="S1876">
            <v>13</v>
          </cell>
          <cell r="T1876">
            <v>14</v>
          </cell>
          <cell r="U1876" t="str">
            <v>2.198110</v>
          </cell>
          <cell r="V1876">
            <v>20.29</v>
          </cell>
          <cell r="W1876" t="str">
            <v>20764608067295</v>
          </cell>
        </row>
        <row r="1877">
          <cell r="B1877">
            <v>6740</v>
          </cell>
          <cell r="D1877" t="str">
            <v>DISCONTINUE</v>
          </cell>
          <cell r="E1877" t="str">
            <v>CHINA</v>
          </cell>
          <cell r="F1877">
            <v>0</v>
          </cell>
          <cell r="G1877" t="str">
            <v>=HYPERLINK("http://www.bangkit.com/images/6740.jpg","CLICK HERE")</v>
          </cell>
          <cell r="H1877">
            <v>1.99</v>
          </cell>
          <cell r="I1877">
            <v>1.79</v>
          </cell>
          <cell r="J1877">
            <v>0.9</v>
          </cell>
          <cell r="K1877">
            <v>0.9</v>
          </cell>
          <cell r="L1877">
            <v>0.9</v>
          </cell>
          <cell r="M1877">
            <v>0.69</v>
          </cell>
          <cell r="N1877">
            <v>0.59</v>
          </cell>
          <cell r="O1877" t="str">
            <v>CS-1</v>
          </cell>
          <cell r="Q1877">
            <v>1</v>
          </cell>
          <cell r="R1877">
            <v>5.875</v>
          </cell>
          <cell r="S1877">
            <v>3.125E-2</v>
          </cell>
          <cell r="T1877">
            <v>7.25</v>
          </cell>
          <cell r="U1877" t="str">
            <v>0.000770</v>
          </cell>
          <cell r="V1877">
            <v>1.7999999999999999E-2</v>
          </cell>
          <cell r="W1877" t="str">
            <v>6740</v>
          </cell>
        </row>
        <row r="1878">
          <cell r="B1878">
            <v>6750</v>
          </cell>
          <cell r="D1878" t="str">
            <v>DISCONTINUE</v>
          </cell>
          <cell r="E1878" t="str">
            <v>MALAYSIA</v>
          </cell>
          <cell r="F1878">
            <v>0</v>
          </cell>
          <cell r="H1878">
            <v>300</v>
          </cell>
          <cell r="I1878">
            <v>300</v>
          </cell>
          <cell r="J1878">
            <v>190</v>
          </cell>
          <cell r="K1878">
            <v>190</v>
          </cell>
          <cell r="L1878">
            <v>190</v>
          </cell>
          <cell r="M1878">
            <v>150</v>
          </cell>
          <cell r="N1878">
            <v>120</v>
          </cell>
          <cell r="O1878" t="str">
            <v>CS-1</v>
          </cell>
          <cell r="Q1878">
            <v>1</v>
          </cell>
          <cell r="R1878">
            <v>13.5</v>
          </cell>
          <cell r="S1878">
            <v>9.5</v>
          </cell>
          <cell r="T1878">
            <v>9.5</v>
          </cell>
          <cell r="U1878" t="str">
            <v>0.705080</v>
          </cell>
          <cell r="V1878">
            <v>11.2</v>
          </cell>
          <cell r="W1878" t="str">
            <v>20764608067509</v>
          </cell>
        </row>
        <row r="1879">
          <cell r="B1879">
            <v>6751</v>
          </cell>
          <cell r="D1879" t="str">
            <v>DISCONTINUE</v>
          </cell>
          <cell r="E1879" t="str">
            <v>MALAYSIA</v>
          </cell>
          <cell r="F1879">
            <v>0</v>
          </cell>
          <cell r="G1879" t="str">
            <v>=HYPERLINK("http://www.bangkit.com/images/6751.jpg","CLICK HERE")</v>
          </cell>
          <cell r="H1879">
            <v>190</v>
          </cell>
          <cell r="I1879">
            <v>190</v>
          </cell>
          <cell r="J1879">
            <v>150</v>
          </cell>
          <cell r="K1879">
            <v>150</v>
          </cell>
          <cell r="L1879">
            <v>150</v>
          </cell>
          <cell r="M1879">
            <v>130</v>
          </cell>
          <cell r="N1879">
            <v>130</v>
          </cell>
          <cell r="O1879" t="str">
            <v>CS-1</v>
          </cell>
          <cell r="Q1879">
            <v>1</v>
          </cell>
          <cell r="R1879">
            <v>13.5</v>
          </cell>
          <cell r="S1879">
            <v>9.5</v>
          </cell>
          <cell r="T1879">
            <v>9.5</v>
          </cell>
          <cell r="U1879" t="str">
            <v>0.705080</v>
          </cell>
          <cell r="V1879">
            <v>8.4600000000000009</v>
          </cell>
          <cell r="W1879" t="str">
            <v>20764608067516</v>
          </cell>
        </row>
        <row r="1880">
          <cell r="B1880">
            <v>6752</v>
          </cell>
          <cell r="D1880" t="str">
            <v>DISCONTINUE</v>
          </cell>
          <cell r="E1880" t="str">
            <v>MALAYSIA</v>
          </cell>
          <cell r="F1880">
            <v>0</v>
          </cell>
          <cell r="G1880" t="str">
            <v>=HYPERLINK("http://www.bangkit.com/images/6752_ver2.jpg","CLICK HERE")</v>
          </cell>
          <cell r="H1880">
            <v>190</v>
          </cell>
          <cell r="I1880">
            <v>190</v>
          </cell>
          <cell r="J1880">
            <v>150</v>
          </cell>
          <cell r="K1880">
            <v>150</v>
          </cell>
          <cell r="L1880">
            <v>150</v>
          </cell>
          <cell r="M1880">
            <v>130</v>
          </cell>
          <cell r="N1880">
            <v>130</v>
          </cell>
          <cell r="O1880" t="str">
            <v>CS-1</v>
          </cell>
          <cell r="Q1880">
            <v>1</v>
          </cell>
          <cell r="R1880">
            <v>13.5</v>
          </cell>
          <cell r="S1880">
            <v>9.5</v>
          </cell>
          <cell r="T1880">
            <v>9.5</v>
          </cell>
          <cell r="U1880" t="str">
            <v>0.705080</v>
          </cell>
          <cell r="V1880">
            <v>9.64</v>
          </cell>
          <cell r="W1880" t="str">
            <v>20764608067523</v>
          </cell>
        </row>
        <row r="1881">
          <cell r="B1881">
            <v>6753</v>
          </cell>
          <cell r="D1881" t="str">
            <v>DISCONTINUE</v>
          </cell>
          <cell r="E1881" t="str">
            <v>MALAYSIA</v>
          </cell>
          <cell r="F1881">
            <v>0</v>
          </cell>
          <cell r="H1881">
            <v>190</v>
          </cell>
          <cell r="I1881">
            <v>190</v>
          </cell>
          <cell r="J1881">
            <v>150</v>
          </cell>
          <cell r="K1881">
            <v>150</v>
          </cell>
          <cell r="L1881">
            <v>150</v>
          </cell>
          <cell r="M1881">
            <v>130</v>
          </cell>
          <cell r="N1881">
            <v>100</v>
          </cell>
          <cell r="O1881" t="str">
            <v>CS-1</v>
          </cell>
          <cell r="Q1881">
            <v>1</v>
          </cell>
          <cell r="R1881">
            <v>14</v>
          </cell>
          <cell r="S1881">
            <v>9.5</v>
          </cell>
          <cell r="T1881">
            <v>9</v>
          </cell>
          <cell r="U1881" t="str">
            <v>0.692710</v>
          </cell>
          <cell r="V1881">
            <v>9.42</v>
          </cell>
          <cell r="W1881" t="str">
            <v>20764608067530</v>
          </cell>
        </row>
        <row r="1882">
          <cell r="B1882">
            <v>6754</v>
          </cell>
          <cell r="D1882" t="str">
            <v>DISCONTINUE</v>
          </cell>
          <cell r="E1882" t="str">
            <v>MALAYSIA</v>
          </cell>
          <cell r="F1882">
            <v>0</v>
          </cell>
          <cell r="H1882">
            <v>300</v>
          </cell>
          <cell r="I1882">
            <v>300</v>
          </cell>
          <cell r="J1882">
            <v>250</v>
          </cell>
          <cell r="K1882">
            <v>250</v>
          </cell>
          <cell r="L1882">
            <v>250</v>
          </cell>
          <cell r="M1882">
            <v>190</v>
          </cell>
          <cell r="N1882">
            <v>150</v>
          </cell>
          <cell r="O1882" t="str">
            <v>CS-1</v>
          </cell>
          <cell r="Q1882">
            <v>1</v>
          </cell>
          <cell r="R1882">
            <v>14</v>
          </cell>
          <cell r="S1882">
            <v>9.5</v>
          </cell>
          <cell r="T1882">
            <v>9</v>
          </cell>
          <cell r="U1882" t="str">
            <v>0.692710</v>
          </cell>
          <cell r="V1882">
            <v>9.42</v>
          </cell>
          <cell r="W1882" t="str">
            <v>20764608067547</v>
          </cell>
        </row>
        <row r="1883">
          <cell r="B1883">
            <v>6760</v>
          </cell>
          <cell r="D1883" t="str">
            <v>DISCONTINUE</v>
          </cell>
          <cell r="E1883" t="str">
            <v>CHINA</v>
          </cell>
          <cell r="F1883">
            <v>0</v>
          </cell>
          <cell r="G1883" t="str">
            <v>=HYPERLINK("http://www.bangkit.com/images/6760.jpg","CLICK HERE")</v>
          </cell>
          <cell r="H1883">
            <v>7.99</v>
          </cell>
          <cell r="I1883">
            <v>6.99</v>
          </cell>
          <cell r="J1883">
            <v>3.9</v>
          </cell>
          <cell r="K1883">
            <v>3.9</v>
          </cell>
          <cell r="L1883">
            <v>3.9</v>
          </cell>
          <cell r="M1883">
            <v>2.9</v>
          </cell>
          <cell r="N1883">
            <v>2.5</v>
          </cell>
          <cell r="O1883" t="str">
            <v>CS-40-1</v>
          </cell>
          <cell r="P1883">
            <v>42</v>
          </cell>
          <cell r="Q1883">
            <v>40</v>
          </cell>
          <cell r="R1883">
            <v>20.48</v>
          </cell>
          <cell r="S1883">
            <v>16.93</v>
          </cell>
          <cell r="T1883">
            <v>8.27</v>
          </cell>
          <cell r="U1883" t="str">
            <v>1.659390</v>
          </cell>
          <cell r="V1883">
            <v>46.5</v>
          </cell>
          <cell r="W1883" t="str">
            <v>20853042007766</v>
          </cell>
        </row>
        <row r="1884">
          <cell r="B1884">
            <v>6790</v>
          </cell>
          <cell r="C1884" t="str">
            <v>DIKANG Non-Contact Infrared Digital Thermometers</v>
          </cell>
          <cell r="D1884" t="str">
            <v>DISCONTINUE</v>
          </cell>
          <cell r="E1884" t="str">
            <v>CHINA</v>
          </cell>
          <cell r="F1884">
            <v>0</v>
          </cell>
          <cell r="G1884" t="str">
            <v>=HYPERLINK("http://www.bangkit.com/images/6790.jpg","CLICK HERE")</v>
          </cell>
          <cell r="H1884">
            <v>39.99</v>
          </cell>
          <cell r="I1884">
            <v>37.99</v>
          </cell>
          <cell r="J1884">
            <v>25</v>
          </cell>
          <cell r="K1884">
            <v>25</v>
          </cell>
          <cell r="L1884">
            <v>25</v>
          </cell>
          <cell r="M1884">
            <v>19</v>
          </cell>
          <cell r="N1884">
            <v>15</v>
          </cell>
          <cell r="O1884" t="str">
            <v>CS-1</v>
          </cell>
          <cell r="P1884">
            <v>20</v>
          </cell>
          <cell r="Q1884">
            <v>1</v>
          </cell>
          <cell r="R1884">
            <v>3.3</v>
          </cell>
          <cell r="S1884">
            <v>1.75</v>
          </cell>
          <cell r="T1884">
            <v>6.25</v>
          </cell>
          <cell r="U1884" t="str">
            <v>0.020890</v>
          </cell>
          <cell r="V1884">
            <v>0.317</v>
          </cell>
          <cell r="W1884" t="str">
            <v>20764608067905</v>
          </cell>
        </row>
        <row r="1885">
          <cell r="B1885">
            <v>6791</v>
          </cell>
          <cell r="D1885" t="str">
            <v>DISCONTINUE</v>
          </cell>
          <cell r="E1885" t="str">
            <v>CHINA</v>
          </cell>
          <cell r="F1885">
            <v>0</v>
          </cell>
          <cell r="G1885" t="str">
            <v>=HYPERLINK("http://www.bangkit.com/images/6791.jpg","CLICK HERE")</v>
          </cell>
          <cell r="H1885">
            <v>49.99</v>
          </cell>
          <cell r="I1885">
            <v>47.99</v>
          </cell>
          <cell r="J1885">
            <v>30</v>
          </cell>
          <cell r="K1885">
            <v>30</v>
          </cell>
          <cell r="L1885">
            <v>30</v>
          </cell>
          <cell r="M1885">
            <v>25</v>
          </cell>
          <cell r="N1885">
            <v>19</v>
          </cell>
          <cell r="O1885" t="str">
            <v>CS-50-1</v>
          </cell>
          <cell r="Q1885">
            <v>50</v>
          </cell>
          <cell r="R1885">
            <v>22</v>
          </cell>
          <cell r="S1885">
            <v>14.5</v>
          </cell>
          <cell r="T1885">
            <v>10</v>
          </cell>
          <cell r="U1885" t="str">
            <v>1.846060</v>
          </cell>
          <cell r="V1885">
            <v>19.2</v>
          </cell>
          <cell r="W1885" t="str">
            <v>20764608067912</v>
          </cell>
        </row>
        <row r="1886">
          <cell r="B1886">
            <v>6799</v>
          </cell>
          <cell r="D1886" t="str">
            <v>DISCONTINUE</v>
          </cell>
          <cell r="E1886" t="str">
            <v>CHINA</v>
          </cell>
          <cell r="F1886">
            <v>0</v>
          </cell>
          <cell r="G1886" t="str">
            <v>=HYPERLINK("http://www.bangkit.com/images/6799.jpg","CLICK HERE")</v>
          </cell>
          <cell r="H1886">
            <v>7.99</v>
          </cell>
          <cell r="I1886">
            <v>6.99</v>
          </cell>
          <cell r="J1886">
            <v>7.7</v>
          </cell>
          <cell r="K1886">
            <v>5.9</v>
          </cell>
          <cell r="L1886">
            <v>4.9000000000000004</v>
          </cell>
          <cell r="M1886">
            <v>3.9</v>
          </cell>
          <cell r="N1886">
            <v>2.9</v>
          </cell>
          <cell r="O1886" t="str">
            <v>CS-500-1</v>
          </cell>
          <cell r="Q1886">
            <v>500</v>
          </cell>
          <cell r="R1886">
            <v>21.46</v>
          </cell>
          <cell r="S1886">
            <v>11.03</v>
          </cell>
          <cell r="T1886">
            <v>11.42</v>
          </cell>
          <cell r="U1886" t="str">
            <v>1.564330</v>
          </cell>
          <cell r="V1886">
            <v>21.39</v>
          </cell>
          <cell r="W1886" t="str">
            <v>20764608067998</v>
          </cell>
        </row>
        <row r="1887">
          <cell r="B1887">
            <v>680</v>
          </cell>
          <cell r="C1887" t="str">
            <v>BAZIC Metal Full Strip Stapler Set</v>
          </cell>
          <cell r="D1887" t="str">
            <v>STAPLERS</v>
          </cell>
          <cell r="E1887" t="str">
            <v>CHINA</v>
          </cell>
          <cell r="F1887">
            <v>4611</v>
          </cell>
          <cell r="G1887" t="str">
            <v>=HYPERLINK("http://www.bangkit.com/images/680.jpg","CLICK HERE")</v>
          </cell>
          <cell r="H1887">
            <v>10.99</v>
          </cell>
          <cell r="I1887">
            <v>9.89</v>
          </cell>
          <cell r="J1887">
            <v>9.75</v>
          </cell>
          <cell r="K1887">
            <v>7.5</v>
          </cell>
          <cell r="L1887">
            <v>5.9</v>
          </cell>
          <cell r="M1887">
            <v>4.9000000000000004</v>
          </cell>
          <cell r="N1887">
            <v>3.9</v>
          </cell>
          <cell r="O1887" t="str">
            <v>CS-12-1</v>
          </cell>
          <cell r="P1887">
            <v>50</v>
          </cell>
          <cell r="Q1887">
            <v>12</v>
          </cell>
          <cell r="R1887">
            <v>18</v>
          </cell>
          <cell r="S1887">
            <v>10</v>
          </cell>
          <cell r="T1887">
            <v>8</v>
          </cell>
          <cell r="U1887" t="str">
            <v>0.833330</v>
          </cell>
          <cell r="V1887">
            <v>11.08</v>
          </cell>
          <cell r="W1887" t="str">
            <v>20764608006805</v>
          </cell>
        </row>
        <row r="1888">
          <cell r="B1888">
            <v>6804</v>
          </cell>
          <cell r="C1888" t="str">
            <v>BAZIC Natural Craft Stick (1000/Box)</v>
          </cell>
          <cell r="D1888" t="str">
            <v>CRAFT ACCESSORIES</v>
          </cell>
          <cell r="E1888" t="str">
            <v>CHINA</v>
          </cell>
          <cell r="F1888">
            <v>7125</v>
          </cell>
          <cell r="G1888" t="str">
            <v>=HYPERLINK("http://www.bangkit.com/images/6804.jpg","CLICK HERE")</v>
          </cell>
          <cell r="H1888">
            <v>16.989999999999998</v>
          </cell>
          <cell r="I1888">
            <v>15.29</v>
          </cell>
          <cell r="J1888">
            <v>11.6</v>
          </cell>
          <cell r="K1888">
            <v>8.9</v>
          </cell>
          <cell r="L1888">
            <v>7.3</v>
          </cell>
          <cell r="M1888">
            <v>5.9</v>
          </cell>
          <cell r="N1888">
            <v>4.9000000000000004</v>
          </cell>
          <cell r="O1888" t="str">
            <v>CS-10-1</v>
          </cell>
          <cell r="P1888">
            <v>40</v>
          </cell>
          <cell r="Q1888">
            <v>10</v>
          </cell>
          <cell r="R1888">
            <v>23.5</v>
          </cell>
          <cell r="S1888">
            <v>14</v>
          </cell>
          <cell r="T1888">
            <v>6.5</v>
          </cell>
          <cell r="U1888" t="str">
            <v>1.237560</v>
          </cell>
          <cell r="V1888">
            <v>29.58</v>
          </cell>
          <cell r="W1888" t="str">
            <v>20764608068049</v>
          </cell>
        </row>
        <row r="1889">
          <cell r="B1889">
            <v>6805</v>
          </cell>
          <cell r="C1889" t="str">
            <v>BAZIC Jumbo Natural Craft Stick (500/Box)</v>
          </cell>
          <cell r="D1889" t="str">
            <v>CRAFT ACCESSORIES</v>
          </cell>
          <cell r="E1889" t="str">
            <v>CHINA</v>
          </cell>
          <cell r="F1889">
            <v>7656</v>
          </cell>
          <cell r="G1889" t="str">
            <v>=HYPERLINK("http://www.bangkit.com/images/6805.jpg","CLICK HERE")</v>
          </cell>
          <cell r="H1889">
            <v>16.989999999999998</v>
          </cell>
          <cell r="I1889">
            <v>15.29</v>
          </cell>
          <cell r="J1889">
            <v>10.8</v>
          </cell>
          <cell r="K1889">
            <v>8.3000000000000007</v>
          </cell>
          <cell r="L1889">
            <v>6.7</v>
          </cell>
          <cell r="M1889">
            <v>5.5</v>
          </cell>
          <cell r="N1889">
            <v>4.9000000000000004</v>
          </cell>
          <cell r="O1889" t="str">
            <v>CS-10-1</v>
          </cell>
          <cell r="P1889">
            <v>35</v>
          </cell>
          <cell r="Q1889">
            <v>10</v>
          </cell>
          <cell r="R1889">
            <v>31</v>
          </cell>
          <cell r="S1889">
            <v>7.75</v>
          </cell>
          <cell r="T1889">
            <v>9</v>
          </cell>
          <cell r="U1889" t="str">
            <v>1.251300</v>
          </cell>
          <cell r="V1889">
            <v>21.9</v>
          </cell>
          <cell r="W1889" t="str">
            <v>20764608068056</v>
          </cell>
        </row>
        <row r="1890">
          <cell r="B1890">
            <v>681</v>
          </cell>
          <cell r="C1890" t="str">
            <v>BAZIC Metal Full Strip Stapler</v>
          </cell>
          <cell r="D1890" t="str">
            <v>STAPLERS</v>
          </cell>
          <cell r="E1890" t="str">
            <v>CHINA</v>
          </cell>
          <cell r="F1890">
            <v>9643</v>
          </cell>
          <cell r="G1890" t="str">
            <v>=HYPERLINK("http://www.bangkit.com/images/681.jpg","CLICK HERE")</v>
          </cell>
          <cell r="H1890">
            <v>10.99</v>
          </cell>
          <cell r="I1890">
            <v>9.89</v>
          </cell>
          <cell r="J1890">
            <v>5.85</v>
          </cell>
          <cell r="K1890">
            <v>4.5</v>
          </cell>
          <cell r="L1890">
            <v>3.5</v>
          </cell>
          <cell r="M1890">
            <v>2.9</v>
          </cell>
          <cell r="N1890">
            <v>2.5</v>
          </cell>
          <cell r="O1890" t="str">
            <v>CS-12-1</v>
          </cell>
          <cell r="P1890">
            <v>180</v>
          </cell>
          <cell r="Q1890">
            <v>12</v>
          </cell>
          <cell r="R1890">
            <v>13.25</v>
          </cell>
          <cell r="S1890">
            <v>7.5</v>
          </cell>
          <cell r="T1890">
            <v>3.75</v>
          </cell>
          <cell r="U1890" t="str">
            <v>0.215660</v>
          </cell>
          <cell r="V1890">
            <v>6.96</v>
          </cell>
          <cell r="W1890" t="str">
            <v>20764608006812</v>
          </cell>
        </row>
        <row r="1891">
          <cell r="B1891">
            <v>6900</v>
          </cell>
          <cell r="C1891" t="str">
            <v>BAZIC Stretched Canvas 5" x 7"</v>
          </cell>
          <cell r="D1891" t="str">
            <v>NEW ITEMS</v>
          </cell>
          <cell r="E1891" t="str">
            <v>INDIA</v>
          </cell>
          <cell r="F1891">
            <v>0</v>
          </cell>
          <cell r="G1891" t="str">
            <v>=HYPERLINK("http://www.bangkit.com/images/6900.jpg","CLICK HERE")</v>
          </cell>
          <cell r="H1891">
            <v>2.99</v>
          </cell>
          <cell r="I1891">
            <v>2.69</v>
          </cell>
          <cell r="J1891">
            <v>1.7</v>
          </cell>
          <cell r="K1891">
            <v>1.3</v>
          </cell>
          <cell r="L1891">
            <v>0.95</v>
          </cell>
          <cell r="M1891">
            <v>0.79</v>
          </cell>
          <cell r="N1891">
            <v>0.69</v>
          </cell>
          <cell r="O1891" t="str">
            <v>CS-24-1</v>
          </cell>
          <cell r="Q1891">
            <v>24</v>
          </cell>
          <cell r="R1891">
            <v>11.14</v>
          </cell>
          <cell r="S1891">
            <v>8.27</v>
          </cell>
          <cell r="T1891">
            <v>7.48</v>
          </cell>
          <cell r="U1891" t="str">
            <v>0.398790</v>
          </cell>
          <cell r="V1891">
            <v>3.97</v>
          </cell>
          <cell r="W1891" t="str">
            <v>20764608069008</v>
          </cell>
        </row>
        <row r="1892">
          <cell r="B1892">
            <v>6901</v>
          </cell>
          <cell r="C1892" t="str">
            <v>BAZIC Stretched Canvas 8" x 8"</v>
          </cell>
          <cell r="D1892" t="str">
            <v>NEW ITEMS</v>
          </cell>
          <cell r="E1892" t="str">
            <v>INDIA</v>
          </cell>
          <cell r="F1892">
            <v>0</v>
          </cell>
          <cell r="G1892" t="str">
            <v>=HYPERLINK("http://www.bangkit.com/images/6901.jpg","CLICK HERE")</v>
          </cell>
          <cell r="H1892">
            <v>3.49</v>
          </cell>
          <cell r="I1892">
            <v>3.09</v>
          </cell>
          <cell r="J1892">
            <v>1.95</v>
          </cell>
          <cell r="K1892">
            <v>1.5</v>
          </cell>
          <cell r="L1892">
            <v>1.3</v>
          </cell>
          <cell r="M1892">
            <v>1</v>
          </cell>
          <cell r="N1892">
            <v>0.8</v>
          </cell>
          <cell r="O1892" t="str">
            <v>CS-12-1</v>
          </cell>
          <cell r="Q1892">
            <v>12</v>
          </cell>
          <cell r="R1892">
            <v>8.94</v>
          </cell>
          <cell r="S1892">
            <v>8.27</v>
          </cell>
          <cell r="T1892">
            <v>8.94</v>
          </cell>
          <cell r="U1892" t="str">
            <v>0.382510</v>
          </cell>
          <cell r="V1892">
            <v>2.98</v>
          </cell>
          <cell r="W1892" t="str">
            <v>20764608069015</v>
          </cell>
        </row>
        <row r="1893">
          <cell r="B1893">
            <v>6902</v>
          </cell>
          <cell r="C1893" t="str">
            <v>BAZIC Stretched Canvas 8" x 10"</v>
          </cell>
          <cell r="D1893" t="str">
            <v>NEW ITEMS</v>
          </cell>
          <cell r="E1893" t="str">
            <v>INDIA</v>
          </cell>
          <cell r="F1893">
            <v>0</v>
          </cell>
          <cell r="G1893" t="str">
            <v>=HYPERLINK("http://www.bangkit.com/images/6902.jpg","CLICK HERE")</v>
          </cell>
          <cell r="H1893">
            <v>3.99</v>
          </cell>
          <cell r="I1893">
            <v>3.59</v>
          </cell>
          <cell r="J1893">
            <v>2.5</v>
          </cell>
          <cell r="K1893">
            <v>1.9</v>
          </cell>
          <cell r="L1893">
            <v>1.5</v>
          </cell>
          <cell r="M1893">
            <v>1.2</v>
          </cell>
          <cell r="N1893">
            <v>0.9</v>
          </cell>
          <cell r="O1893" t="str">
            <v>CS-12-1</v>
          </cell>
          <cell r="Q1893">
            <v>12</v>
          </cell>
          <cell r="R1893">
            <v>8.94</v>
          </cell>
          <cell r="S1893">
            <v>8.27</v>
          </cell>
          <cell r="T1893">
            <v>10.51</v>
          </cell>
          <cell r="U1893" t="str">
            <v>5.396140</v>
          </cell>
          <cell r="V1893">
            <v>3.2</v>
          </cell>
          <cell r="W1893" t="str">
            <v>20764608069022</v>
          </cell>
        </row>
        <row r="1894">
          <cell r="B1894">
            <v>6910</v>
          </cell>
          <cell r="C1894" t="str">
            <v>BAZIC Canvas Panel 8" x 8"</v>
          </cell>
          <cell r="D1894" t="str">
            <v>NEW ITEMS</v>
          </cell>
          <cell r="E1894" t="str">
            <v>INDIA</v>
          </cell>
          <cell r="F1894">
            <v>0</v>
          </cell>
          <cell r="G1894" t="str">
            <v>=HYPERLINK("http://www.bangkit.com/images/6910.jpg","CLICK HERE")</v>
          </cell>
          <cell r="H1894">
            <v>2.4900000000000002</v>
          </cell>
          <cell r="I1894">
            <v>2.19</v>
          </cell>
          <cell r="J1894">
            <v>1.1499999999999999</v>
          </cell>
          <cell r="K1894">
            <v>0.85</v>
          </cell>
          <cell r="L1894">
            <v>0.69</v>
          </cell>
          <cell r="M1894">
            <v>0.55000000000000004</v>
          </cell>
          <cell r="N1894">
            <v>0.45</v>
          </cell>
          <cell r="O1894" t="str">
            <v>CS-24-1</v>
          </cell>
          <cell r="Q1894">
            <v>24</v>
          </cell>
          <cell r="R1894">
            <v>9.06</v>
          </cell>
          <cell r="S1894">
            <v>5.51</v>
          </cell>
          <cell r="T1894">
            <v>8.4600000000000009</v>
          </cell>
          <cell r="U1894" t="str">
            <v>0.244400</v>
          </cell>
          <cell r="V1894">
            <v>5.62</v>
          </cell>
          <cell r="W1894" t="str">
            <v>20764608069107</v>
          </cell>
        </row>
        <row r="1895">
          <cell r="B1895">
            <v>6911</v>
          </cell>
          <cell r="C1895" t="str">
            <v>BAZIC Canvas Panel 8" x 10"</v>
          </cell>
          <cell r="D1895" t="str">
            <v>NEW ITEMS</v>
          </cell>
          <cell r="E1895" t="str">
            <v>INDIA</v>
          </cell>
          <cell r="F1895">
            <v>0</v>
          </cell>
          <cell r="G1895" t="str">
            <v>=HYPERLINK("http://www.bangkit.com/images/6911.jpg","CLICK HERE")</v>
          </cell>
          <cell r="H1895">
            <v>2.99</v>
          </cell>
          <cell r="I1895">
            <v>2.69</v>
          </cell>
          <cell r="J1895">
            <v>1.2</v>
          </cell>
          <cell r="K1895">
            <v>0.89</v>
          </cell>
          <cell r="L1895">
            <v>0.75</v>
          </cell>
          <cell r="M1895">
            <v>0.59</v>
          </cell>
          <cell r="N1895">
            <v>0.49</v>
          </cell>
          <cell r="O1895" t="str">
            <v>CS-24-1</v>
          </cell>
          <cell r="Q1895">
            <v>24</v>
          </cell>
          <cell r="R1895">
            <v>8.86</v>
          </cell>
          <cell r="S1895">
            <v>5.51</v>
          </cell>
          <cell r="T1895">
            <v>10.51</v>
          </cell>
          <cell r="U1895" t="str">
            <v>0.296920</v>
          </cell>
          <cell r="V1895">
            <v>7.17</v>
          </cell>
          <cell r="W1895" t="str">
            <v>20764608069114</v>
          </cell>
        </row>
        <row r="1896">
          <cell r="B1896">
            <v>6912</v>
          </cell>
          <cell r="C1896" t="str">
            <v>BAZIC Canvas panel 11" x 14"</v>
          </cell>
          <cell r="D1896" t="str">
            <v>NEW ITEMS</v>
          </cell>
          <cell r="E1896" t="str">
            <v>INDIA</v>
          </cell>
          <cell r="F1896">
            <v>0</v>
          </cell>
          <cell r="G1896" t="str">
            <v>=HYPERLINK("http://www.bangkit.com/images/6912.jpg","CLICK HERE")</v>
          </cell>
          <cell r="H1896">
            <v>3.49</v>
          </cell>
          <cell r="I1896">
            <v>3.09</v>
          </cell>
          <cell r="J1896">
            <v>1.95</v>
          </cell>
          <cell r="K1896">
            <v>1.5</v>
          </cell>
          <cell r="L1896">
            <v>1.3</v>
          </cell>
          <cell r="M1896">
            <v>1</v>
          </cell>
          <cell r="N1896">
            <v>0.8</v>
          </cell>
          <cell r="O1896" t="str">
            <v>CS-24-1</v>
          </cell>
          <cell r="Q1896">
            <v>24</v>
          </cell>
          <cell r="R1896">
            <v>11.61</v>
          </cell>
          <cell r="S1896">
            <v>5.51</v>
          </cell>
          <cell r="T1896">
            <v>14.45</v>
          </cell>
          <cell r="U1896" t="str">
            <v>0.534940</v>
          </cell>
          <cell r="V1896">
            <v>13.23</v>
          </cell>
          <cell r="W1896" t="str">
            <v>20764608069121</v>
          </cell>
        </row>
        <row r="1897">
          <cell r="B1897">
            <v>6920</v>
          </cell>
          <cell r="C1897" t="str">
            <v>BAZIC Black Color Stretched Canvas 8" x 10"</v>
          </cell>
          <cell r="D1897" t="str">
            <v>NEW ITEMS</v>
          </cell>
          <cell r="E1897" t="str">
            <v>INDIA</v>
          </cell>
          <cell r="F1897">
            <v>0</v>
          </cell>
          <cell r="G1897" t="str">
            <v>=HYPERLINK("http://www.bangkit.com/images/6920.jpg","CLICK HERE")</v>
          </cell>
          <cell r="H1897">
            <v>3.99</v>
          </cell>
          <cell r="I1897">
            <v>3.59</v>
          </cell>
          <cell r="J1897">
            <v>2.6</v>
          </cell>
          <cell r="K1897">
            <v>2</v>
          </cell>
          <cell r="L1897">
            <v>1.7</v>
          </cell>
          <cell r="M1897">
            <v>1.3</v>
          </cell>
          <cell r="N1897">
            <v>1</v>
          </cell>
          <cell r="O1897" t="str">
            <v>CS-12-1</v>
          </cell>
          <cell r="Q1897">
            <v>12</v>
          </cell>
          <cell r="R1897">
            <v>8.94</v>
          </cell>
          <cell r="S1897">
            <v>8.27</v>
          </cell>
          <cell r="T1897">
            <v>10.51</v>
          </cell>
          <cell r="U1897" t="str">
            <v>0.449680</v>
          </cell>
          <cell r="V1897">
            <v>3.2</v>
          </cell>
          <cell r="W1897" t="str">
            <v>20764608069206</v>
          </cell>
        </row>
        <row r="1898">
          <cell r="B1898">
            <v>6921</v>
          </cell>
          <cell r="C1898" t="str">
            <v>BAZIC Black Color Canvas Panel 8" x 8"</v>
          </cell>
          <cell r="D1898" t="str">
            <v>NEW ITEMS</v>
          </cell>
          <cell r="E1898" t="str">
            <v>INDIA</v>
          </cell>
          <cell r="F1898">
            <v>0</v>
          </cell>
          <cell r="G1898" t="str">
            <v>=HYPERLINK("http://www.bangkit.com/images/6921.jpg","CLICK HERE")</v>
          </cell>
          <cell r="H1898">
            <v>2.4900000000000002</v>
          </cell>
          <cell r="I1898">
            <v>2.19</v>
          </cell>
          <cell r="J1898">
            <v>1.2</v>
          </cell>
          <cell r="K1898">
            <v>0.89</v>
          </cell>
          <cell r="L1898">
            <v>0.75</v>
          </cell>
          <cell r="M1898">
            <v>0.59</v>
          </cell>
          <cell r="N1898">
            <v>0.49</v>
          </cell>
          <cell r="O1898" t="str">
            <v>CS-24-1</v>
          </cell>
          <cell r="Q1898">
            <v>24</v>
          </cell>
          <cell r="R1898">
            <v>9.06</v>
          </cell>
          <cell r="S1898">
            <v>5.51</v>
          </cell>
          <cell r="T1898">
            <v>8.4600000000000009</v>
          </cell>
          <cell r="U1898" t="str">
            <v>0.244400</v>
          </cell>
          <cell r="V1898">
            <v>5.62</v>
          </cell>
          <cell r="W1898" t="str">
            <v>20764608069213</v>
          </cell>
        </row>
        <row r="1899">
          <cell r="B1899">
            <v>696</v>
          </cell>
          <cell r="C1899" t="str">
            <v>BAZIC Desktop Full Strip Stapler Set</v>
          </cell>
          <cell r="D1899" t="str">
            <v>STAPLERS</v>
          </cell>
          <cell r="E1899" t="str">
            <v>CHINA</v>
          </cell>
          <cell r="F1899">
            <v>3066</v>
          </cell>
          <cell r="G1899" t="str">
            <v>=HYPERLINK("http://www.bangkit.com/images/696.jpg","CLICK HERE")</v>
          </cell>
          <cell r="H1899">
            <v>11.99</v>
          </cell>
          <cell r="I1899">
            <v>10.79</v>
          </cell>
          <cell r="J1899">
            <v>7.7</v>
          </cell>
          <cell r="K1899">
            <v>5.9</v>
          </cell>
          <cell r="L1899">
            <v>4.7</v>
          </cell>
          <cell r="M1899">
            <v>3.9</v>
          </cell>
          <cell r="N1899">
            <v>3.5</v>
          </cell>
          <cell r="O1899" t="str">
            <v>CS-12-1</v>
          </cell>
          <cell r="P1899">
            <v>90</v>
          </cell>
          <cell r="Q1899">
            <v>12</v>
          </cell>
          <cell r="R1899">
            <v>18</v>
          </cell>
          <cell r="S1899">
            <v>10</v>
          </cell>
          <cell r="T1899">
            <v>8</v>
          </cell>
          <cell r="U1899" t="str">
            <v>0.833330</v>
          </cell>
          <cell r="V1899">
            <v>7.94</v>
          </cell>
          <cell r="W1899" t="str">
            <v>20764608006966</v>
          </cell>
        </row>
        <row r="1900">
          <cell r="B1900">
            <v>698</v>
          </cell>
          <cell r="C1900" t="str">
            <v>BAZIC Comfort Grip Desktop Stapler Set</v>
          </cell>
          <cell r="D1900" t="str">
            <v>STAPLERS</v>
          </cell>
          <cell r="E1900" t="str">
            <v>CHINA</v>
          </cell>
          <cell r="F1900">
            <v>2494</v>
          </cell>
          <cell r="G1900" t="str">
            <v>=HYPERLINK("http://www.bangkit.com/images/698.jpg","CLICK HERE")</v>
          </cell>
          <cell r="H1900">
            <v>10.99</v>
          </cell>
          <cell r="I1900">
            <v>9.89</v>
          </cell>
          <cell r="J1900">
            <v>6.9</v>
          </cell>
          <cell r="K1900">
            <v>5.3</v>
          </cell>
          <cell r="L1900">
            <v>4.3</v>
          </cell>
          <cell r="M1900">
            <v>3.5</v>
          </cell>
          <cell r="N1900">
            <v>2.9</v>
          </cell>
          <cell r="O1900" t="str">
            <v>CS-12-1</v>
          </cell>
          <cell r="P1900">
            <v>108</v>
          </cell>
          <cell r="Q1900">
            <v>12</v>
          </cell>
          <cell r="R1900">
            <v>18</v>
          </cell>
          <cell r="S1900">
            <v>8</v>
          </cell>
          <cell r="T1900">
            <v>7.5</v>
          </cell>
          <cell r="U1900" t="str">
            <v>0.625000</v>
          </cell>
          <cell r="V1900">
            <v>6.24</v>
          </cell>
          <cell r="W1900" t="str">
            <v>20764608006980</v>
          </cell>
        </row>
        <row r="1901">
          <cell r="B1901">
            <v>699</v>
          </cell>
          <cell r="C1901" t="str">
            <v>BAZIC Office Desktop Stapler Set</v>
          </cell>
          <cell r="D1901" t="str">
            <v>STAPLERS</v>
          </cell>
          <cell r="E1901" t="str">
            <v>CHINA</v>
          </cell>
          <cell r="F1901">
            <v>2041</v>
          </cell>
          <cell r="G1901" t="str">
            <v>=HYPERLINK("http://www.bangkit.com/images/699.jpg","CLICK HERE")</v>
          </cell>
          <cell r="H1901">
            <v>10.99</v>
          </cell>
          <cell r="I1901">
            <v>9.89</v>
          </cell>
          <cell r="J1901">
            <v>6.9</v>
          </cell>
          <cell r="K1901">
            <v>5.3</v>
          </cell>
          <cell r="L1901">
            <v>4.3</v>
          </cell>
          <cell r="M1901">
            <v>3.5</v>
          </cell>
          <cell r="N1901">
            <v>2.9</v>
          </cell>
          <cell r="O1901" t="str">
            <v>CS-12-1</v>
          </cell>
          <cell r="P1901">
            <v>91</v>
          </cell>
          <cell r="Q1901">
            <v>12</v>
          </cell>
          <cell r="R1901">
            <v>14.25</v>
          </cell>
          <cell r="S1901">
            <v>9.5</v>
          </cell>
          <cell r="T1901">
            <v>8</v>
          </cell>
          <cell r="U1901" t="str">
            <v>0.626740</v>
          </cell>
          <cell r="V1901">
            <v>6.94</v>
          </cell>
          <cell r="W1901" t="str">
            <v>20764608006997</v>
          </cell>
        </row>
        <row r="1902">
          <cell r="B1902">
            <v>700</v>
          </cell>
          <cell r="C1902" t="str">
            <v>BAZIC Pre-Sharpened #2 Golf Pencil (144/Pack)</v>
          </cell>
          <cell r="D1902" t="str">
            <v>PENCILS - WOOD</v>
          </cell>
          <cell r="E1902" t="str">
            <v>MALAYSIA</v>
          </cell>
          <cell r="F1902">
            <v>1503</v>
          </cell>
          <cell r="G1902" t="str">
            <v>=HYPERLINK("http://www.bangkit.com/images/700.jpg","CLICK HERE")</v>
          </cell>
          <cell r="H1902">
            <v>14.99</v>
          </cell>
          <cell r="I1902">
            <v>13.49</v>
          </cell>
          <cell r="J1902">
            <v>9.75</v>
          </cell>
          <cell r="K1902">
            <v>7.5</v>
          </cell>
          <cell r="L1902">
            <v>5.9</v>
          </cell>
          <cell r="M1902">
            <v>4.9000000000000004</v>
          </cell>
          <cell r="N1902">
            <v>3.9</v>
          </cell>
          <cell r="O1902" t="str">
            <v>CS-12-1</v>
          </cell>
          <cell r="P1902">
            <v>196</v>
          </cell>
          <cell r="Q1902">
            <v>12</v>
          </cell>
          <cell r="R1902">
            <v>11</v>
          </cell>
          <cell r="S1902">
            <v>7.5</v>
          </cell>
          <cell r="T1902">
            <v>6.5</v>
          </cell>
          <cell r="U1902" t="str">
            <v>0.310330</v>
          </cell>
          <cell r="V1902">
            <v>8.6</v>
          </cell>
          <cell r="W1902" t="str">
            <v>20764608007000</v>
          </cell>
        </row>
        <row r="1903">
          <cell r="B1903">
            <v>7008</v>
          </cell>
          <cell r="C1903" t="str">
            <v>Spanish Story Books</v>
          </cell>
          <cell r="D1903" t="str">
            <v>BOOKS - EDUCATIONAL</v>
          </cell>
          <cell r="E1903" t="str">
            <v>INDIA</v>
          </cell>
          <cell r="F1903">
            <v>180</v>
          </cell>
          <cell r="G1903" t="str">
            <v>=HYPERLINK("http://www.bangkit.com/images/7008.jpg","CLICK HERE")</v>
          </cell>
          <cell r="H1903">
            <v>2.99</v>
          </cell>
          <cell r="I1903">
            <v>2.69</v>
          </cell>
          <cell r="J1903">
            <v>1.7</v>
          </cell>
          <cell r="K1903">
            <v>1.3</v>
          </cell>
          <cell r="L1903">
            <v>0.85</v>
          </cell>
          <cell r="M1903">
            <v>0.69</v>
          </cell>
          <cell r="N1903">
            <v>0.59</v>
          </cell>
          <cell r="O1903" t="str">
            <v>CS-48-1</v>
          </cell>
          <cell r="P1903">
            <v>112</v>
          </cell>
          <cell r="Q1903">
            <v>48</v>
          </cell>
          <cell r="R1903">
            <v>10.5</v>
          </cell>
          <cell r="S1903">
            <v>5.5</v>
          </cell>
          <cell r="T1903">
            <v>10.5</v>
          </cell>
          <cell r="U1903" t="str">
            <v>0.350910</v>
          </cell>
          <cell r="V1903">
            <v>14.22</v>
          </cell>
          <cell r="W1903" t="str">
            <v>20814625070089</v>
          </cell>
        </row>
        <row r="1904">
          <cell r="B1904">
            <v>70122</v>
          </cell>
          <cell r="D1904" t="str">
            <v>DISCONTINUE</v>
          </cell>
          <cell r="E1904" t="str">
            <v>INDIA</v>
          </cell>
          <cell r="F1904">
            <v>0</v>
          </cell>
          <cell r="G1904" t="str">
            <v>=HYPERLINK("http://www.bangkit.com/images/70122.jpg","CLICK HERE")</v>
          </cell>
          <cell r="H1904">
            <v>3.99</v>
          </cell>
          <cell r="I1904">
            <v>3.99</v>
          </cell>
          <cell r="J1904">
            <v>1.45</v>
          </cell>
          <cell r="K1904">
            <v>1.1000000000000001</v>
          </cell>
          <cell r="L1904">
            <v>0.85</v>
          </cell>
          <cell r="M1904">
            <v>0.69</v>
          </cell>
          <cell r="N1904">
            <v>0.59</v>
          </cell>
          <cell r="O1904" t="str">
            <v>CS-48-1</v>
          </cell>
          <cell r="P1904">
            <v>102</v>
          </cell>
          <cell r="Q1904">
            <v>48</v>
          </cell>
          <cell r="R1904">
            <v>9.5</v>
          </cell>
          <cell r="S1904">
            <v>12</v>
          </cell>
          <cell r="T1904">
            <v>5.4</v>
          </cell>
          <cell r="U1904" t="str">
            <v>0.356250</v>
          </cell>
          <cell r="V1904">
            <v>14.22</v>
          </cell>
          <cell r="W1904" t="str">
            <v>20814625070126</v>
          </cell>
        </row>
        <row r="1905">
          <cell r="B1905">
            <v>70146</v>
          </cell>
          <cell r="D1905" t="str">
            <v>DISCONTINUE</v>
          </cell>
          <cell r="E1905" t="str">
            <v>INDIA</v>
          </cell>
          <cell r="F1905">
            <v>0</v>
          </cell>
          <cell r="G1905" t="str">
            <v>=HYPERLINK("http://www.bangkit.com/images/70146.jpg","CLICK HERE")</v>
          </cell>
          <cell r="H1905">
            <v>3.99</v>
          </cell>
          <cell r="I1905">
            <v>3.99</v>
          </cell>
          <cell r="J1905">
            <v>1.2</v>
          </cell>
          <cell r="K1905">
            <v>0.89</v>
          </cell>
          <cell r="L1905">
            <v>0.75</v>
          </cell>
          <cell r="M1905">
            <v>0.59</v>
          </cell>
          <cell r="N1905">
            <v>0.49</v>
          </cell>
          <cell r="O1905" t="str">
            <v>CS-48-1</v>
          </cell>
          <cell r="P1905">
            <v>125</v>
          </cell>
          <cell r="Q1905">
            <v>48</v>
          </cell>
          <cell r="R1905">
            <v>7.2</v>
          </cell>
          <cell r="S1905">
            <v>7</v>
          </cell>
          <cell r="T1905">
            <v>9.9</v>
          </cell>
          <cell r="U1905" t="str">
            <v>0.288750</v>
          </cell>
          <cell r="V1905">
            <v>11.62</v>
          </cell>
          <cell r="W1905" t="str">
            <v>20814625070140</v>
          </cell>
        </row>
        <row r="1906">
          <cell r="B1906">
            <v>70283</v>
          </cell>
          <cell r="D1906" t="str">
            <v>DISCONTINUE</v>
          </cell>
          <cell r="E1906" t="str">
            <v>VIETNAM</v>
          </cell>
          <cell r="F1906">
            <v>0</v>
          </cell>
          <cell r="G1906" t="str">
            <v>=HYPERLINK("http://www.bangkit.com/images/70283.jpg","CLICK HERE")</v>
          </cell>
          <cell r="H1906">
            <v>3.99</v>
          </cell>
          <cell r="I1906">
            <v>3.99</v>
          </cell>
          <cell r="J1906">
            <v>1.2</v>
          </cell>
          <cell r="K1906">
            <v>0.89</v>
          </cell>
          <cell r="L1906">
            <v>0.75</v>
          </cell>
          <cell r="M1906">
            <v>0.59</v>
          </cell>
          <cell r="N1906">
            <v>0.49</v>
          </cell>
          <cell r="O1906" t="str">
            <v>CS-48-1</v>
          </cell>
          <cell r="P1906">
            <v>108</v>
          </cell>
          <cell r="Q1906">
            <v>48</v>
          </cell>
          <cell r="R1906">
            <v>13.25</v>
          </cell>
          <cell r="S1906">
            <v>13.25</v>
          </cell>
          <cell r="T1906">
            <v>3.5</v>
          </cell>
          <cell r="U1906" t="str">
            <v>0.355600</v>
          </cell>
          <cell r="V1906">
            <v>10.199999999999999</v>
          </cell>
          <cell r="W1906" t="str">
            <v>20814625070287</v>
          </cell>
        </row>
        <row r="1907">
          <cell r="B1907">
            <v>70375</v>
          </cell>
          <cell r="D1907" t="str">
            <v>DISCONTINUE</v>
          </cell>
          <cell r="E1907" t="str">
            <v>INDIA</v>
          </cell>
          <cell r="F1907">
            <v>0</v>
          </cell>
          <cell r="G1907" t="str">
            <v>=HYPERLINK("http://www.bangkit.com/images/70375.jpg","CLICK HERE")</v>
          </cell>
          <cell r="H1907">
            <v>3.99</v>
          </cell>
          <cell r="I1907">
            <v>3.99</v>
          </cell>
          <cell r="J1907">
            <v>1.45</v>
          </cell>
          <cell r="K1907">
            <v>1.1000000000000001</v>
          </cell>
          <cell r="L1907">
            <v>0.85</v>
          </cell>
          <cell r="M1907">
            <v>0.69</v>
          </cell>
          <cell r="N1907">
            <v>0.59</v>
          </cell>
          <cell r="O1907" t="str">
            <v>CS-48-1</v>
          </cell>
          <cell r="P1907">
            <v>102</v>
          </cell>
          <cell r="Q1907">
            <v>48</v>
          </cell>
          <cell r="R1907">
            <v>9</v>
          </cell>
          <cell r="S1907">
            <v>11.4</v>
          </cell>
          <cell r="T1907">
            <v>5.4</v>
          </cell>
          <cell r="U1907" t="str">
            <v>0.320630</v>
          </cell>
          <cell r="V1907">
            <v>12.96</v>
          </cell>
          <cell r="W1907" t="str">
            <v>20814625070379</v>
          </cell>
        </row>
        <row r="1908">
          <cell r="B1908">
            <v>70405</v>
          </cell>
          <cell r="D1908" t="str">
            <v>DISCONTINUE</v>
          </cell>
          <cell r="E1908" t="str">
            <v>INDIA</v>
          </cell>
          <cell r="F1908">
            <v>0</v>
          </cell>
          <cell r="G1908" t="str">
            <v>=HYPERLINK("http://www.bangkit.com/images/70405.jpg","CLICK HERE")</v>
          </cell>
          <cell r="H1908">
            <v>2.19</v>
          </cell>
          <cell r="I1908">
            <v>1.99</v>
          </cell>
          <cell r="J1908">
            <v>1.45</v>
          </cell>
          <cell r="K1908">
            <v>1.1000000000000001</v>
          </cell>
          <cell r="L1908">
            <v>0.85</v>
          </cell>
          <cell r="M1908">
            <v>0.69</v>
          </cell>
          <cell r="N1908">
            <v>0.59</v>
          </cell>
          <cell r="O1908" t="str">
            <v>CS-48-1</v>
          </cell>
          <cell r="P1908">
            <v>108</v>
          </cell>
          <cell r="Q1908">
            <v>48</v>
          </cell>
          <cell r="R1908">
            <v>8.5</v>
          </cell>
          <cell r="S1908">
            <v>5.5</v>
          </cell>
          <cell r="T1908">
            <v>11.4</v>
          </cell>
          <cell r="U1908" t="str">
            <v>0.308420</v>
          </cell>
          <cell r="V1908">
            <v>11.78</v>
          </cell>
          <cell r="W1908" t="str">
            <v>20814625070409</v>
          </cell>
        </row>
        <row r="1909">
          <cell r="B1909">
            <v>70443</v>
          </cell>
          <cell r="D1909" t="str">
            <v>DISCONTINUE</v>
          </cell>
          <cell r="E1909" t="str">
            <v>INDIA</v>
          </cell>
          <cell r="F1909">
            <v>0</v>
          </cell>
          <cell r="G1909" t="str">
            <v>=HYPERLINK("http://www.bangkit.com/images/70443.jpg","CLICK HERE")</v>
          </cell>
          <cell r="H1909">
            <v>3.99</v>
          </cell>
          <cell r="I1909">
            <v>3.99</v>
          </cell>
          <cell r="J1909">
            <v>1.45</v>
          </cell>
          <cell r="K1909">
            <v>1.1000000000000001</v>
          </cell>
          <cell r="L1909">
            <v>0.85</v>
          </cell>
          <cell r="M1909">
            <v>0.69</v>
          </cell>
          <cell r="N1909">
            <v>0.59</v>
          </cell>
          <cell r="O1909" t="str">
            <v>CS-48-1</v>
          </cell>
          <cell r="P1909">
            <v>126</v>
          </cell>
          <cell r="Q1909">
            <v>48</v>
          </cell>
          <cell r="R1909">
            <v>14.2</v>
          </cell>
          <cell r="S1909">
            <v>11.7</v>
          </cell>
          <cell r="T1909">
            <v>4.8</v>
          </cell>
          <cell r="U1909" t="str">
            <v>0.461500</v>
          </cell>
          <cell r="V1909">
            <v>11.02</v>
          </cell>
          <cell r="W1909" t="str">
            <v>20814625070447</v>
          </cell>
        </row>
        <row r="1910">
          <cell r="B1910">
            <v>70513</v>
          </cell>
          <cell r="C1910" t="str">
            <v>KAPPA Mermaids &amp; Ballerinas Coloring &amp; Activity Book</v>
          </cell>
          <cell r="D1910" t="str">
            <v>BOOKS - ACTIVITY</v>
          </cell>
          <cell r="E1910" t="str">
            <v>USA</v>
          </cell>
          <cell r="F1910">
            <v>15</v>
          </cell>
          <cell r="G1910" t="str">
            <v>=HYPERLINK("http://www.bangkit.com/images/70513.jpg","CLICK HERE")</v>
          </cell>
          <cell r="H1910">
            <v>4.95</v>
          </cell>
          <cell r="I1910">
            <v>4.49</v>
          </cell>
          <cell r="J1910">
            <v>1.7</v>
          </cell>
          <cell r="K1910">
            <v>1.3</v>
          </cell>
          <cell r="L1910">
            <v>0.85</v>
          </cell>
          <cell r="M1910">
            <v>0.69</v>
          </cell>
          <cell r="N1910">
            <v>0.59</v>
          </cell>
          <cell r="O1910" t="str">
            <v>CS-48-1</v>
          </cell>
          <cell r="P1910">
            <v>100</v>
          </cell>
          <cell r="Q1910">
            <v>48</v>
          </cell>
          <cell r="R1910">
            <v>15.5</v>
          </cell>
          <cell r="S1910">
            <v>11</v>
          </cell>
          <cell r="T1910">
            <v>6</v>
          </cell>
          <cell r="U1910" t="str">
            <v>0.592020</v>
          </cell>
          <cell r="V1910">
            <v>13.62</v>
          </cell>
          <cell r="W1910" t="str">
            <v>20088908170517</v>
          </cell>
        </row>
        <row r="1911">
          <cell r="B1911">
            <v>70559</v>
          </cell>
          <cell r="C1911" t="str">
            <v>Story and Activity Books</v>
          </cell>
          <cell r="D1911" t="str">
            <v>BOOKS - ACTIVITY</v>
          </cell>
          <cell r="E1911" t="str">
            <v>INDIA</v>
          </cell>
          <cell r="F1911">
            <v>8439</v>
          </cell>
          <cell r="G1911" t="str">
            <v>=HYPERLINK("http://www.bangkit.com/images/70559.jpg","CLICK HERE")</v>
          </cell>
          <cell r="H1911">
            <v>3.99</v>
          </cell>
          <cell r="I1911">
            <v>3.59</v>
          </cell>
          <cell r="J1911">
            <v>1.7</v>
          </cell>
          <cell r="K1911">
            <v>1.3</v>
          </cell>
          <cell r="L1911">
            <v>0.85</v>
          </cell>
          <cell r="M1911">
            <v>0.69</v>
          </cell>
          <cell r="N1911">
            <v>0.59</v>
          </cell>
          <cell r="O1911" t="str">
            <v>CS-48-1</v>
          </cell>
          <cell r="P1911">
            <v>108</v>
          </cell>
          <cell r="Q1911">
            <v>48</v>
          </cell>
          <cell r="R1911">
            <v>11</v>
          </cell>
          <cell r="S1911">
            <v>8.25</v>
          </cell>
          <cell r="T1911">
            <v>6</v>
          </cell>
          <cell r="U1911" t="str">
            <v>0.315110</v>
          </cell>
          <cell r="V1911">
            <v>12.6</v>
          </cell>
          <cell r="W1911" t="str">
            <v>20814625070553</v>
          </cell>
        </row>
        <row r="1912">
          <cell r="B1912">
            <v>70719</v>
          </cell>
          <cell r="C1912" t="str">
            <v>LLAMAS Coloring Book</v>
          </cell>
          <cell r="D1912" t="str">
            <v>BOOKS - ACTIVITY</v>
          </cell>
          <cell r="E1912" t="str">
            <v>USA</v>
          </cell>
          <cell r="F1912">
            <v>3535</v>
          </cell>
          <cell r="G1912" t="str">
            <v>=HYPERLINK("http://www.bangkit.com/images/70719.jpg","CLICK HERE")</v>
          </cell>
          <cell r="H1912">
            <v>3.99</v>
          </cell>
          <cell r="I1912">
            <v>3.59</v>
          </cell>
          <cell r="J1912">
            <v>1.2</v>
          </cell>
          <cell r="K1912">
            <v>0.89</v>
          </cell>
          <cell r="L1912">
            <v>0.75</v>
          </cell>
          <cell r="M1912">
            <v>0.59</v>
          </cell>
          <cell r="N1912">
            <v>0.49</v>
          </cell>
          <cell r="O1912" t="str">
            <v>CS-48-1</v>
          </cell>
          <cell r="P1912">
            <v>100</v>
          </cell>
          <cell r="Q1912">
            <v>48</v>
          </cell>
          <cell r="R1912">
            <v>16</v>
          </cell>
          <cell r="S1912">
            <v>11</v>
          </cell>
          <cell r="T1912">
            <v>6</v>
          </cell>
          <cell r="U1912" t="str">
            <v>0.611110</v>
          </cell>
          <cell r="V1912">
            <v>14.24</v>
          </cell>
          <cell r="W1912" t="str">
            <v>20814625070713</v>
          </cell>
        </row>
        <row r="1913">
          <cell r="B1913">
            <v>70771</v>
          </cell>
          <cell r="C1913" t="str">
            <v>Copy &amp; Color Books</v>
          </cell>
          <cell r="D1913" t="str">
            <v>BOOKS - ACTIVITY</v>
          </cell>
          <cell r="E1913" t="str">
            <v>INDIA</v>
          </cell>
          <cell r="F1913">
            <v>4307</v>
          </cell>
          <cell r="G1913" t="str">
            <v>=HYPERLINK("http://www.bangkit.com/images/70771.jpg","CLICK HERE")</v>
          </cell>
          <cell r="H1913">
            <v>3.99</v>
          </cell>
          <cell r="I1913">
            <v>3.59</v>
          </cell>
          <cell r="J1913">
            <v>1.7</v>
          </cell>
          <cell r="K1913">
            <v>1.3</v>
          </cell>
          <cell r="L1913">
            <v>0.85</v>
          </cell>
          <cell r="M1913">
            <v>0.69</v>
          </cell>
          <cell r="N1913">
            <v>0.59</v>
          </cell>
          <cell r="O1913" t="str">
            <v>CS-48-1</v>
          </cell>
          <cell r="P1913">
            <v>108</v>
          </cell>
          <cell r="Q1913">
            <v>48</v>
          </cell>
          <cell r="R1913">
            <v>8.25</v>
          </cell>
          <cell r="S1913">
            <v>5.5</v>
          </cell>
          <cell r="T1913">
            <v>11.25</v>
          </cell>
          <cell r="U1913" t="str">
            <v>0.295410</v>
          </cell>
          <cell r="V1913">
            <v>10.64</v>
          </cell>
          <cell r="W1913" t="str">
            <v>20814625070775</v>
          </cell>
        </row>
        <row r="1914">
          <cell r="B1914">
            <v>70801</v>
          </cell>
          <cell r="C1914" t="str">
            <v>Lettering Books</v>
          </cell>
          <cell r="D1914" t="str">
            <v>BOOKS - ACTIVITY</v>
          </cell>
          <cell r="E1914" t="str">
            <v>INDIA</v>
          </cell>
          <cell r="F1914">
            <v>7623</v>
          </cell>
          <cell r="G1914" t="str">
            <v>=HYPERLINK("http://www.bangkit.com/images/70801.jpg","CLICK HERE")</v>
          </cell>
          <cell r="H1914">
            <v>3.99</v>
          </cell>
          <cell r="I1914">
            <v>3.59</v>
          </cell>
          <cell r="J1914">
            <v>1.7</v>
          </cell>
          <cell r="K1914">
            <v>1.3</v>
          </cell>
          <cell r="L1914">
            <v>0.85</v>
          </cell>
          <cell r="M1914">
            <v>0.69</v>
          </cell>
          <cell r="N1914">
            <v>0.59</v>
          </cell>
          <cell r="O1914" t="str">
            <v>CS-48-1</v>
          </cell>
          <cell r="P1914">
            <v>108</v>
          </cell>
          <cell r="Q1914">
            <v>48</v>
          </cell>
          <cell r="R1914">
            <v>11</v>
          </cell>
          <cell r="S1914">
            <v>8.25</v>
          </cell>
          <cell r="T1914">
            <v>4.25</v>
          </cell>
          <cell r="U1914" t="str">
            <v>0.223200</v>
          </cell>
          <cell r="V1914">
            <v>9.3800000000000008</v>
          </cell>
          <cell r="W1914" t="str">
            <v>20814625070805</v>
          </cell>
        </row>
        <row r="1915">
          <cell r="B1915">
            <v>70856</v>
          </cell>
          <cell r="C1915" t="str">
            <v>Dot to Dot Books</v>
          </cell>
          <cell r="D1915" t="str">
            <v>BOOKS - ACTIVITY</v>
          </cell>
          <cell r="E1915" t="str">
            <v>INDIA</v>
          </cell>
          <cell r="F1915">
            <v>5543</v>
          </cell>
          <cell r="G1915" t="str">
            <v>=HYPERLINK("http://www.bangkit.com/images/70856.jpg","CLICK HERE")</v>
          </cell>
          <cell r="H1915">
            <v>3.99</v>
          </cell>
          <cell r="I1915">
            <v>3.59</v>
          </cell>
          <cell r="J1915">
            <v>1.7</v>
          </cell>
          <cell r="K1915">
            <v>1.3</v>
          </cell>
          <cell r="L1915">
            <v>0.85</v>
          </cell>
          <cell r="M1915">
            <v>0.69</v>
          </cell>
          <cell r="N1915">
            <v>0.59</v>
          </cell>
          <cell r="O1915" t="str">
            <v>CS-48-1</v>
          </cell>
          <cell r="P1915">
            <v>120</v>
          </cell>
          <cell r="Q1915">
            <v>48</v>
          </cell>
          <cell r="R1915">
            <v>11</v>
          </cell>
          <cell r="S1915">
            <v>8</v>
          </cell>
          <cell r="T1915">
            <v>4.25</v>
          </cell>
          <cell r="U1915" t="str">
            <v>0.216440</v>
          </cell>
          <cell r="V1915">
            <v>9.32</v>
          </cell>
          <cell r="W1915" t="str">
            <v>20814625070850</v>
          </cell>
        </row>
        <row r="1916">
          <cell r="B1916" t="str">
            <v>70900-A</v>
          </cell>
          <cell r="C1916" t="str">
            <v>Pop Up Activities</v>
          </cell>
          <cell r="D1916" t="str">
            <v>BOOKS - EDUCATIONAL</v>
          </cell>
          <cell r="E1916" t="str">
            <v>INDIA</v>
          </cell>
          <cell r="F1916">
            <v>2895</v>
          </cell>
          <cell r="G1916" t="str">
            <v>=HYPERLINK("http://www.bangkit.com/images/70900.jpg","CLICK HERE")</v>
          </cell>
          <cell r="H1916">
            <v>3.99</v>
          </cell>
          <cell r="I1916">
            <v>3.59</v>
          </cell>
          <cell r="J1916">
            <v>1.7</v>
          </cell>
          <cell r="K1916">
            <v>1.3</v>
          </cell>
          <cell r="L1916">
            <v>0.95</v>
          </cell>
          <cell r="M1916">
            <v>0.79</v>
          </cell>
          <cell r="N1916">
            <v>0.69</v>
          </cell>
          <cell r="O1916" t="str">
            <v>CS-48-1</v>
          </cell>
          <cell r="P1916">
            <v>99</v>
          </cell>
          <cell r="Q1916">
            <v>48</v>
          </cell>
          <cell r="R1916">
            <v>15.5</v>
          </cell>
          <cell r="S1916">
            <v>12.5</v>
          </cell>
          <cell r="T1916">
            <v>4.75</v>
          </cell>
          <cell r="U1916" t="str">
            <v>0.532590</v>
          </cell>
          <cell r="V1916">
            <v>11.48</v>
          </cell>
          <cell r="W1916" t="str">
            <v>20814625070904</v>
          </cell>
        </row>
        <row r="1917">
          <cell r="B1917" t="str">
            <v>70917-A</v>
          </cell>
          <cell r="C1917" t="str">
            <v>Pop Up Animal</v>
          </cell>
          <cell r="D1917" t="str">
            <v>BOOKS - EDUCATIONAL</v>
          </cell>
          <cell r="E1917" t="str">
            <v>INDIA</v>
          </cell>
          <cell r="F1917">
            <v>2963</v>
          </cell>
          <cell r="G1917" t="str">
            <v>=HYPERLINK("http://www.bangkit.com/images/70917.jpg","CLICK HERE")</v>
          </cell>
          <cell r="H1917">
            <v>3.99</v>
          </cell>
          <cell r="I1917">
            <v>3.59</v>
          </cell>
          <cell r="J1917">
            <v>1.7</v>
          </cell>
          <cell r="K1917">
            <v>1.3</v>
          </cell>
          <cell r="L1917">
            <v>0.95</v>
          </cell>
          <cell r="M1917">
            <v>0.79</v>
          </cell>
          <cell r="N1917">
            <v>0.69</v>
          </cell>
          <cell r="O1917" t="str">
            <v>CS-48-1</v>
          </cell>
          <cell r="P1917">
            <v>99</v>
          </cell>
          <cell r="Q1917">
            <v>48</v>
          </cell>
          <cell r="R1917">
            <v>15.5</v>
          </cell>
          <cell r="S1917">
            <v>12.5</v>
          </cell>
          <cell r="T1917">
            <v>5.5</v>
          </cell>
          <cell r="U1917" t="str">
            <v>0.616680</v>
          </cell>
          <cell r="V1917">
            <v>11.54</v>
          </cell>
          <cell r="W1917" t="str">
            <v>20814625070911</v>
          </cell>
        </row>
        <row r="1918">
          <cell r="B1918" t="str">
            <v>70924-A</v>
          </cell>
          <cell r="C1918" t="str">
            <v>Pop Up Fairy Tales</v>
          </cell>
          <cell r="D1918" t="str">
            <v>BOOKS - EDUCATIONAL</v>
          </cell>
          <cell r="E1918" t="str">
            <v>INDIA</v>
          </cell>
          <cell r="F1918">
            <v>2851</v>
          </cell>
          <cell r="G1918" t="str">
            <v>=HYPERLINK("http://www.bangkit.com/images/70924.jpg","CLICK HERE")</v>
          </cell>
          <cell r="H1918">
            <v>3.99</v>
          </cell>
          <cell r="I1918">
            <v>3.59</v>
          </cell>
          <cell r="J1918">
            <v>1.7</v>
          </cell>
          <cell r="K1918">
            <v>1.3</v>
          </cell>
          <cell r="L1918">
            <v>0.95</v>
          </cell>
          <cell r="M1918">
            <v>0.79</v>
          </cell>
          <cell r="N1918">
            <v>0.69</v>
          </cell>
          <cell r="O1918" t="str">
            <v>CS-48-1</v>
          </cell>
          <cell r="Q1918">
            <v>48</v>
          </cell>
          <cell r="R1918">
            <v>16.5</v>
          </cell>
          <cell r="S1918">
            <v>12.5</v>
          </cell>
          <cell r="T1918">
            <v>4.75</v>
          </cell>
          <cell r="U1918" t="str">
            <v>0.566950</v>
          </cell>
          <cell r="V1918">
            <v>11.06</v>
          </cell>
          <cell r="W1918" t="str">
            <v>20814625070928</v>
          </cell>
        </row>
        <row r="1919">
          <cell r="B1919">
            <v>71082</v>
          </cell>
          <cell r="C1919" t="str">
            <v>Neon Covered Advanced Coloring Books</v>
          </cell>
          <cell r="D1919" t="str">
            <v>DISCONTINUE</v>
          </cell>
          <cell r="E1919" t="str">
            <v>INDIA</v>
          </cell>
          <cell r="F1919">
            <v>0</v>
          </cell>
          <cell r="G1919" t="str">
            <v>=HYPERLINK("http://www.bangkit.com/images/71082.jpg","CLICK HERE")</v>
          </cell>
          <cell r="H1919">
            <v>2.4900000000000002</v>
          </cell>
          <cell r="I1919">
            <v>1.99</v>
          </cell>
          <cell r="J1919">
            <v>1.45</v>
          </cell>
          <cell r="K1919">
            <v>1.1000000000000001</v>
          </cell>
          <cell r="L1919">
            <v>0.85</v>
          </cell>
          <cell r="M1919">
            <v>0.69</v>
          </cell>
          <cell r="N1919">
            <v>0.59</v>
          </cell>
          <cell r="O1919" t="str">
            <v>CS-48-1</v>
          </cell>
          <cell r="P1919">
            <v>190</v>
          </cell>
          <cell r="Q1919">
            <v>48</v>
          </cell>
          <cell r="R1919">
            <v>11.5</v>
          </cell>
          <cell r="S1919">
            <v>9.25</v>
          </cell>
          <cell r="T1919">
            <v>5.75</v>
          </cell>
          <cell r="U1919" t="str">
            <v>0.353970</v>
          </cell>
          <cell r="V1919">
            <v>13.04</v>
          </cell>
          <cell r="W1919" t="str">
            <v>20814625071086</v>
          </cell>
        </row>
        <row r="1920">
          <cell r="B1920">
            <v>711011</v>
          </cell>
          <cell r="C1920" t="str">
            <v>DOUBLE A (96) 8.5" X 11" White Copy Paper (10 Reams/Case)</v>
          </cell>
          <cell r="D1920" t="str">
            <v>DISCONTINUE</v>
          </cell>
          <cell r="E1920" t="str">
            <v>THAILAND</v>
          </cell>
          <cell r="F1920">
            <v>0</v>
          </cell>
          <cell r="G1920" t="str">
            <v>=HYPERLINK("http://www.bangkit.com/images/711011.jpg","CLICK HERE")</v>
          </cell>
          <cell r="H1920">
            <v>7.5</v>
          </cell>
          <cell r="I1920">
            <v>7.5</v>
          </cell>
          <cell r="J1920">
            <v>9.75</v>
          </cell>
          <cell r="K1920">
            <v>7.5</v>
          </cell>
          <cell r="L1920">
            <v>5.9</v>
          </cell>
          <cell r="M1920">
            <v>4.5</v>
          </cell>
          <cell r="N1920">
            <v>3.5</v>
          </cell>
          <cell r="O1920" t="str">
            <v>CS-10-1</v>
          </cell>
          <cell r="P1920">
            <v>40</v>
          </cell>
          <cell r="Q1920">
            <v>10</v>
          </cell>
          <cell r="R1920">
            <v>18</v>
          </cell>
          <cell r="S1920">
            <v>12</v>
          </cell>
          <cell r="T1920">
            <v>10.5</v>
          </cell>
          <cell r="U1920" t="str">
            <v>1.312500</v>
          </cell>
          <cell r="V1920">
            <v>51.12</v>
          </cell>
          <cell r="W1920" t="str">
            <v>8858741711011</v>
          </cell>
        </row>
        <row r="1921">
          <cell r="B1921">
            <v>71158</v>
          </cell>
          <cell r="D1921" t="str">
            <v>DISCONTINUE</v>
          </cell>
          <cell r="E1921" t="str">
            <v>KOREA</v>
          </cell>
          <cell r="F1921">
            <v>0</v>
          </cell>
          <cell r="G1921" t="str">
            <v>=HYPERLINK("http://www.bangkit.com/images/71158.jpg","CLICK HERE")</v>
          </cell>
          <cell r="H1921">
            <v>3.99</v>
          </cell>
          <cell r="I1921">
            <v>3.79</v>
          </cell>
          <cell r="J1921">
            <v>2.5</v>
          </cell>
          <cell r="K1921">
            <v>2.5</v>
          </cell>
          <cell r="L1921">
            <v>2.5</v>
          </cell>
          <cell r="M1921">
            <v>1.9</v>
          </cell>
          <cell r="N1921">
            <v>1.5</v>
          </cell>
          <cell r="O1921" t="str">
            <v>CS-12-1</v>
          </cell>
          <cell r="P1921">
            <v>104</v>
          </cell>
          <cell r="Q1921">
            <v>12</v>
          </cell>
          <cell r="R1921">
            <v>13</v>
          </cell>
          <cell r="S1921">
            <v>10</v>
          </cell>
          <cell r="T1921">
            <v>9.25</v>
          </cell>
          <cell r="U1921" t="str">
            <v>0.695890</v>
          </cell>
          <cell r="V1921">
            <v>15.44</v>
          </cell>
          <cell r="W1921" t="str">
            <v>28809063071158</v>
          </cell>
        </row>
        <row r="1922">
          <cell r="B1922">
            <v>71159</v>
          </cell>
          <cell r="D1922" t="str">
            <v>DISCONTINUE</v>
          </cell>
          <cell r="E1922" t="str">
            <v>KOREA</v>
          </cell>
          <cell r="F1922">
            <v>0</v>
          </cell>
          <cell r="G1922" t="str">
            <v>=HYPERLINK("http://www.bangkit.com/images/71159.jpg","CLICK HERE")</v>
          </cell>
          <cell r="H1922">
            <v>6.99</v>
          </cell>
          <cell r="I1922">
            <v>5.99</v>
          </cell>
          <cell r="J1922">
            <v>5</v>
          </cell>
          <cell r="K1922">
            <v>4.99</v>
          </cell>
          <cell r="L1922">
            <v>4.99</v>
          </cell>
          <cell r="M1922">
            <v>3.9</v>
          </cell>
          <cell r="N1922">
            <v>3.5</v>
          </cell>
          <cell r="O1922" t="str">
            <v>CS-8-1</v>
          </cell>
          <cell r="P1922">
            <v>105</v>
          </cell>
          <cell r="Q1922">
            <v>8</v>
          </cell>
          <cell r="R1922">
            <v>14.14</v>
          </cell>
          <cell r="S1922">
            <v>7.28</v>
          </cell>
          <cell r="T1922">
            <v>10.23</v>
          </cell>
          <cell r="U1922" t="str">
            <v>0.609420</v>
          </cell>
          <cell r="V1922">
            <v>17.32</v>
          </cell>
          <cell r="W1922" t="str">
            <v>10195326000012</v>
          </cell>
        </row>
        <row r="1923">
          <cell r="B1923">
            <v>71185</v>
          </cell>
          <cell r="D1923" t="str">
            <v>DISCONTINUE</v>
          </cell>
          <cell r="E1923" t="str">
            <v>KOREA</v>
          </cell>
          <cell r="F1923">
            <v>0</v>
          </cell>
          <cell r="G1923" t="str">
            <v>=HYPERLINK("http://www.bangkit.com/images/71185.jpg","CLICK HERE")</v>
          </cell>
          <cell r="H1923">
            <v>1.99</v>
          </cell>
          <cell r="I1923">
            <v>1.79</v>
          </cell>
          <cell r="J1923">
            <v>0.7</v>
          </cell>
          <cell r="K1923">
            <v>0.69</v>
          </cell>
          <cell r="L1923">
            <v>0.69</v>
          </cell>
          <cell r="M1923">
            <v>0.49</v>
          </cell>
          <cell r="N1923">
            <v>0.39</v>
          </cell>
          <cell r="O1923" t="str">
            <v>CS-40-1</v>
          </cell>
          <cell r="P1923">
            <v>104</v>
          </cell>
          <cell r="Q1923">
            <v>40</v>
          </cell>
          <cell r="R1923">
            <v>13.1</v>
          </cell>
          <cell r="S1923">
            <v>8.8000000000000007</v>
          </cell>
          <cell r="T1923">
            <v>6.5</v>
          </cell>
          <cell r="U1923" t="str">
            <v>0.433630</v>
          </cell>
          <cell r="V1923">
            <v>10.199999999999999</v>
          </cell>
          <cell r="W1923" t="str">
            <v>20880906307113</v>
          </cell>
        </row>
        <row r="1924">
          <cell r="B1924">
            <v>714692</v>
          </cell>
          <cell r="C1924" t="str">
            <v>DOUBLE A (96) 11" X 17" Ledger Size Copy Paper (5 Reams/Case)</v>
          </cell>
          <cell r="D1924" t="str">
            <v>COPY PAPER</v>
          </cell>
          <cell r="E1924" t="str">
            <v>THAILAND</v>
          </cell>
          <cell r="F1924">
            <v>1165</v>
          </cell>
          <cell r="G1924" t="str">
            <v>=HYPERLINK("http://www.bangkit.com/images/714692.jpg","CLICK HERE")</v>
          </cell>
          <cell r="H1924">
            <v>16.5</v>
          </cell>
          <cell r="I1924">
            <v>16.5</v>
          </cell>
          <cell r="J1924">
            <v>16</v>
          </cell>
          <cell r="K1924">
            <v>15</v>
          </cell>
          <cell r="L1924">
            <v>13.3</v>
          </cell>
          <cell r="M1924">
            <v>11</v>
          </cell>
          <cell r="N1924">
            <v>8.5</v>
          </cell>
          <cell r="O1924" t="str">
            <v>CS-5-1</v>
          </cell>
          <cell r="P1924">
            <v>40</v>
          </cell>
          <cell r="Q1924">
            <v>5</v>
          </cell>
          <cell r="R1924">
            <v>17.5</v>
          </cell>
          <cell r="S1924">
            <v>12</v>
          </cell>
          <cell r="T1924">
            <v>10.5</v>
          </cell>
          <cell r="U1924" t="str">
            <v>1.276040</v>
          </cell>
          <cell r="V1924">
            <v>51</v>
          </cell>
          <cell r="W1924" t="str">
            <v>8858741714692</v>
          </cell>
        </row>
        <row r="1925">
          <cell r="B1925">
            <v>714937</v>
          </cell>
          <cell r="C1925" t="str">
            <v>DOUBLE A (96) 8.5" X 14" Legal Size Copy Paper (10 Reams/Case)</v>
          </cell>
          <cell r="D1925" t="str">
            <v>COPY PAPER</v>
          </cell>
          <cell r="E1925" t="str">
            <v>THAILAND</v>
          </cell>
          <cell r="F1925">
            <v>783</v>
          </cell>
          <cell r="G1925" t="str">
            <v>=HYPERLINK("http://www.bangkit.com/images/714937.jpg","CLICK HERE")</v>
          </cell>
          <cell r="H1925">
            <v>9.9</v>
          </cell>
          <cell r="I1925">
            <v>9.9</v>
          </cell>
          <cell r="J1925">
            <v>9.5</v>
          </cell>
          <cell r="K1925">
            <v>8.5</v>
          </cell>
          <cell r="L1925">
            <v>7.9</v>
          </cell>
          <cell r="M1925">
            <v>6.5</v>
          </cell>
          <cell r="N1925">
            <v>5.5</v>
          </cell>
          <cell r="O1925" t="str">
            <v>CS-10-1</v>
          </cell>
          <cell r="P1925">
            <v>30</v>
          </cell>
          <cell r="Q1925">
            <v>10</v>
          </cell>
          <cell r="R1925">
            <v>18</v>
          </cell>
          <cell r="S1925">
            <v>15</v>
          </cell>
          <cell r="T1925">
            <v>10.5</v>
          </cell>
          <cell r="U1925" t="str">
            <v>1.640630</v>
          </cell>
          <cell r="V1925">
            <v>66</v>
          </cell>
          <cell r="W1925" t="str">
            <v>8858741714937</v>
          </cell>
        </row>
        <row r="1926">
          <cell r="B1926">
            <v>715</v>
          </cell>
          <cell r="C1926" t="str">
            <v>BAZIC Pre-Sharpened #2 Premium Yellow Pencil (144/Pack)</v>
          </cell>
          <cell r="D1926" t="str">
            <v>PENCILS - WOOD</v>
          </cell>
          <cell r="E1926" t="str">
            <v>MALAYSIA</v>
          </cell>
          <cell r="F1926">
            <v>2586</v>
          </cell>
          <cell r="G1926" t="str">
            <v>=HYPERLINK("http://www.bangkit.com/images/715.jpg","CLICK HERE")</v>
          </cell>
          <cell r="H1926">
            <v>23.99</v>
          </cell>
          <cell r="I1926">
            <v>21.59</v>
          </cell>
          <cell r="J1926">
            <v>15.5</v>
          </cell>
          <cell r="K1926">
            <v>11.9</v>
          </cell>
          <cell r="L1926">
            <v>9.5</v>
          </cell>
          <cell r="M1926">
            <v>7.9</v>
          </cell>
          <cell r="N1926">
            <v>6.9</v>
          </cell>
          <cell r="O1926" t="str">
            <v>CS-12-1</v>
          </cell>
          <cell r="P1926">
            <v>70</v>
          </cell>
          <cell r="Q1926">
            <v>12</v>
          </cell>
          <cell r="R1926">
            <v>15.75</v>
          </cell>
          <cell r="S1926">
            <v>8.25</v>
          </cell>
          <cell r="T1926">
            <v>10.25</v>
          </cell>
          <cell r="U1926" t="str">
            <v>0.770750</v>
          </cell>
          <cell r="V1926">
            <v>24.7</v>
          </cell>
          <cell r="W1926" t="str">
            <v>20764608007154</v>
          </cell>
        </row>
        <row r="1927">
          <cell r="B1927">
            <v>72000</v>
          </cell>
          <cell r="D1927" t="str">
            <v>DISCONTINUE</v>
          </cell>
          <cell r="E1927" t="str">
            <v>CHINA</v>
          </cell>
          <cell r="F1927">
            <v>0</v>
          </cell>
          <cell r="G1927" t="str">
            <v>=HYPERLINK("http://www.bangkit.com/images/72000.jpg","CLICK HERE")</v>
          </cell>
          <cell r="H1927">
            <v>3.99</v>
          </cell>
          <cell r="I1927">
            <v>3.39</v>
          </cell>
          <cell r="J1927">
            <v>1.2</v>
          </cell>
          <cell r="K1927">
            <v>0.89</v>
          </cell>
          <cell r="L1927">
            <v>0.75</v>
          </cell>
          <cell r="M1927">
            <v>0.59</v>
          </cell>
          <cell r="N1927">
            <v>0.49</v>
          </cell>
          <cell r="O1927" t="str">
            <v>CS-48-1</v>
          </cell>
          <cell r="P1927">
            <v>99</v>
          </cell>
          <cell r="Q1927">
            <v>48</v>
          </cell>
          <cell r="R1927">
            <v>13.25</v>
          </cell>
          <cell r="S1927">
            <v>13.5</v>
          </cell>
          <cell r="T1927">
            <v>4.5</v>
          </cell>
          <cell r="U1927" t="str">
            <v>0.465820</v>
          </cell>
          <cell r="V1927">
            <v>13.72</v>
          </cell>
          <cell r="W1927" t="str">
            <v>20810056720005</v>
          </cell>
        </row>
        <row r="1928">
          <cell r="B1928">
            <v>72001</v>
          </cell>
          <cell r="D1928" t="str">
            <v>DISCONTINUE</v>
          </cell>
          <cell r="E1928" t="str">
            <v>CHINA</v>
          </cell>
          <cell r="F1928">
            <v>0</v>
          </cell>
          <cell r="G1928" t="str">
            <v>=HYPERLINK("http://www.bangkit.com/images/72001.jpg","CLICK HERE")</v>
          </cell>
          <cell r="H1928">
            <v>3.99</v>
          </cell>
          <cell r="I1928">
            <v>3.39</v>
          </cell>
          <cell r="J1928">
            <v>1.2</v>
          </cell>
          <cell r="K1928">
            <v>0.89</v>
          </cell>
          <cell r="L1928">
            <v>0.75</v>
          </cell>
          <cell r="M1928">
            <v>0.59</v>
          </cell>
          <cell r="N1928">
            <v>0.49</v>
          </cell>
          <cell r="O1928" t="str">
            <v>CS-48-1</v>
          </cell>
          <cell r="P1928">
            <v>99</v>
          </cell>
          <cell r="Q1928">
            <v>48</v>
          </cell>
          <cell r="R1928">
            <v>13.5</v>
          </cell>
          <cell r="S1928">
            <v>13.25</v>
          </cell>
          <cell r="T1928">
            <v>4.25</v>
          </cell>
          <cell r="U1928" t="str">
            <v>0.439940</v>
          </cell>
          <cell r="V1928">
            <v>13.7</v>
          </cell>
          <cell r="W1928" t="str">
            <v>20810056720012</v>
          </cell>
        </row>
        <row r="1929">
          <cell r="B1929">
            <v>7202</v>
          </cell>
          <cell r="C1929" t="str">
            <v>Cute Me! Board Books</v>
          </cell>
          <cell r="D1929" t="str">
            <v>BOOKS - EDUCATIONAL</v>
          </cell>
          <cell r="E1929" t="str">
            <v>CHINA</v>
          </cell>
          <cell r="F1929">
            <v>7885</v>
          </cell>
          <cell r="G1929" t="str">
            <v>=HYPERLINK("http://www.bangkit.com/images/7202.jpg","CLICK HERE")</v>
          </cell>
          <cell r="H1929">
            <v>2.99</v>
          </cell>
          <cell r="I1929">
            <v>2.69</v>
          </cell>
          <cell r="J1929">
            <v>1.7</v>
          </cell>
          <cell r="K1929">
            <v>1.3</v>
          </cell>
          <cell r="L1929">
            <v>0.85</v>
          </cell>
          <cell r="M1929">
            <v>0.69</v>
          </cell>
          <cell r="N1929">
            <v>0.59</v>
          </cell>
          <cell r="O1929" t="str">
            <v>CS-48-1</v>
          </cell>
          <cell r="P1929">
            <v>108</v>
          </cell>
          <cell r="Q1929">
            <v>48</v>
          </cell>
          <cell r="R1929">
            <v>13.5</v>
          </cell>
          <cell r="S1929">
            <v>13.25</v>
          </cell>
          <cell r="T1929">
            <v>4.25</v>
          </cell>
          <cell r="U1929" t="str">
            <v>0.439940</v>
          </cell>
          <cell r="V1929">
            <v>13.6</v>
          </cell>
          <cell r="W1929" t="str">
            <v>20810056720029</v>
          </cell>
        </row>
        <row r="1930">
          <cell r="B1930">
            <v>72209</v>
          </cell>
          <cell r="D1930" t="str">
            <v>DISCONTINUE</v>
          </cell>
          <cell r="E1930" t="str">
            <v>CHINA</v>
          </cell>
          <cell r="F1930">
            <v>0</v>
          </cell>
          <cell r="G1930" t="str">
            <v>=HYPERLINK("http://www.bangkit.com/images/","CLICK HERE")</v>
          </cell>
          <cell r="H1930">
            <v>15.99</v>
          </cell>
          <cell r="I1930">
            <v>13.99</v>
          </cell>
          <cell r="J1930">
            <v>7</v>
          </cell>
          <cell r="K1930">
            <v>7</v>
          </cell>
          <cell r="L1930">
            <v>7</v>
          </cell>
          <cell r="M1930">
            <v>3</v>
          </cell>
          <cell r="N1930">
            <v>1.3</v>
          </cell>
          <cell r="O1930" t="str">
            <v>CS-40-1</v>
          </cell>
          <cell r="P1930">
            <v>36</v>
          </cell>
          <cell r="Q1930">
            <v>40</v>
          </cell>
          <cell r="R1930">
            <v>20.48</v>
          </cell>
          <cell r="S1930">
            <v>14.97</v>
          </cell>
          <cell r="T1930">
            <v>11.82</v>
          </cell>
          <cell r="U1930" t="str">
            <v>2.097130</v>
          </cell>
          <cell r="V1930">
            <v>17.309999999999999</v>
          </cell>
          <cell r="W1930" t="str">
            <v>20764608067219</v>
          </cell>
        </row>
        <row r="1931">
          <cell r="B1931">
            <v>7222</v>
          </cell>
          <cell r="C1931" t="str">
            <v>Friends Series Board Books</v>
          </cell>
          <cell r="D1931" t="str">
            <v>BOOKS - EDUCATIONAL</v>
          </cell>
          <cell r="E1931" t="str">
            <v>INDIA</v>
          </cell>
          <cell r="F1931">
            <v>6287</v>
          </cell>
          <cell r="G1931" t="str">
            <v>=HYPERLINK("http://www.bangkit.com/images/7222.jpg","CLICK HERE")</v>
          </cell>
          <cell r="H1931">
            <v>2.99</v>
          </cell>
          <cell r="I1931">
            <v>2.69</v>
          </cell>
          <cell r="J1931">
            <v>1.7</v>
          </cell>
          <cell r="K1931">
            <v>1.3</v>
          </cell>
          <cell r="L1931">
            <v>0.85</v>
          </cell>
          <cell r="M1931">
            <v>0.69</v>
          </cell>
          <cell r="N1931">
            <v>0.59</v>
          </cell>
          <cell r="O1931" t="str">
            <v>CS-48-1</v>
          </cell>
          <cell r="P1931">
            <v>108</v>
          </cell>
          <cell r="Q1931">
            <v>48</v>
          </cell>
          <cell r="R1931">
            <v>13.5</v>
          </cell>
          <cell r="S1931">
            <v>13.5</v>
          </cell>
          <cell r="T1931">
            <v>4.5</v>
          </cell>
          <cell r="U1931" t="str">
            <v>0.474610</v>
          </cell>
          <cell r="V1931">
            <v>14.14</v>
          </cell>
          <cell r="W1931" t="str">
            <v>20810056724225</v>
          </cell>
        </row>
        <row r="1932">
          <cell r="B1932">
            <v>72300</v>
          </cell>
          <cell r="D1932" t="str">
            <v>DISCONTINUE</v>
          </cell>
          <cell r="F1932">
            <v>0</v>
          </cell>
          <cell r="G1932" t="str">
            <v>=HYPERLINK("http://www.bangkit.com/images/72300.jpg","CLICK HERE")</v>
          </cell>
          <cell r="H1932">
            <v>3.99</v>
          </cell>
          <cell r="I1932">
            <v>3.59</v>
          </cell>
          <cell r="J1932">
            <v>1.2</v>
          </cell>
          <cell r="K1932">
            <v>0.89</v>
          </cell>
          <cell r="L1932">
            <v>0.75</v>
          </cell>
          <cell r="M1932">
            <v>0.59</v>
          </cell>
          <cell r="N1932">
            <v>0.59</v>
          </cell>
          <cell r="O1932" t="str">
            <v>CS-48-1</v>
          </cell>
          <cell r="Q1932">
            <v>48</v>
          </cell>
          <cell r="R1932">
            <v>17</v>
          </cell>
          <cell r="S1932">
            <v>11.5</v>
          </cell>
          <cell r="T1932">
            <v>6.5</v>
          </cell>
          <cell r="U1932" t="str">
            <v>0.735390</v>
          </cell>
          <cell r="V1932">
            <v>15.4</v>
          </cell>
          <cell r="W1932" t="str">
            <v>20088908723003</v>
          </cell>
        </row>
        <row r="1933">
          <cell r="B1933">
            <v>72321</v>
          </cell>
          <cell r="C1933" t="str">
            <v>Big Print Find-A-Word Digest Puzzle Books</v>
          </cell>
          <cell r="D1933" t="str">
            <v>BOOKS - PUZZLE</v>
          </cell>
          <cell r="E1933" t="str">
            <v>USA</v>
          </cell>
          <cell r="F1933">
            <v>876</v>
          </cell>
          <cell r="G1933" t="str">
            <v>=HYPERLINK("http://www.bangkit.com/images/72321.jpg","CLICK HERE")</v>
          </cell>
          <cell r="H1933">
            <v>3.99</v>
          </cell>
          <cell r="I1933">
            <v>3.59</v>
          </cell>
          <cell r="J1933">
            <v>1.2</v>
          </cell>
          <cell r="K1933">
            <v>0.89</v>
          </cell>
          <cell r="L1933">
            <v>0.75</v>
          </cell>
          <cell r="M1933">
            <v>0.59</v>
          </cell>
          <cell r="N1933">
            <v>0.49</v>
          </cell>
          <cell r="O1933" t="str">
            <v>CS-48-1</v>
          </cell>
          <cell r="P1933">
            <v>110</v>
          </cell>
          <cell r="Q1933">
            <v>48</v>
          </cell>
          <cell r="R1933">
            <v>16</v>
          </cell>
          <cell r="S1933">
            <v>10.75</v>
          </cell>
          <cell r="T1933">
            <v>5.75</v>
          </cell>
          <cell r="U1933" t="str">
            <v>0.572340</v>
          </cell>
          <cell r="V1933">
            <v>10.82</v>
          </cell>
          <cell r="W1933" t="str">
            <v>20810056723211</v>
          </cell>
        </row>
        <row r="1934">
          <cell r="B1934">
            <v>72322</v>
          </cell>
          <cell r="C1934" t="str">
            <v>Sudoku Digest Puzzle Books</v>
          </cell>
          <cell r="D1934" t="str">
            <v>BOOKS - PUZZLE</v>
          </cell>
          <cell r="E1934" t="str">
            <v>USA</v>
          </cell>
          <cell r="F1934">
            <v>43</v>
          </cell>
          <cell r="G1934" t="str">
            <v>=HYPERLINK("http://www.bangkit.com/images/72322.jpg","CLICK HERE")</v>
          </cell>
          <cell r="H1934">
            <v>4.99</v>
          </cell>
          <cell r="I1934">
            <v>4.49</v>
          </cell>
          <cell r="J1934">
            <v>1.2</v>
          </cell>
          <cell r="K1934">
            <v>0.89</v>
          </cell>
          <cell r="L1934">
            <v>0.75</v>
          </cell>
          <cell r="M1934">
            <v>0.59</v>
          </cell>
          <cell r="N1934">
            <v>0.49</v>
          </cell>
          <cell r="O1934" t="str">
            <v>CS-48-1</v>
          </cell>
          <cell r="P1934">
            <v>110</v>
          </cell>
          <cell r="Q1934">
            <v>48</v>
          </cell>
          <cell r="R1934">
            <v>16</v>
          </cell>
          <cell r="S1934">
            <v>11</v>
          </cell>
          <cell r="T1934">
            <v>5.75</v>
          </cell>
          <cell r="U1934" t="str">
            <v>0.585650</v>
          </cell>
          <cell r="V1934">
            <v>10.48</v>
          </cell>
          <cell r="W1934" t="str">
            <v>20810056723228</v>
          </cell>
        </row>
        <row r="1935">
          <cell r="B1935">
            <v>72324</v>
          </cell>
          <cell r="C1935" t="str">
            <v>Large Print Word Search Puzzles Digest Size</v>
          </cell>
          <cell r="D1935" t="str">
            <v>BOOKS - PUZZLE</v>
          </cell>
          <cell r="E1935" t="str">
            <v>USA</v>
          </cell>
          <cell r="F1935">
            <v>4194</v>
          </cell>
          <cell r="G1935" t="str">
            <v>=HYPERLINK("http://www.bangkit.com/images/72324.jpg","CLICK HERE")</v>
          </cell>
          <cell r="H1935">
            <v>4.99</v>
          </cell>
          <cell r="I1935">
            <v>4.49</v>
          </cell>
          <cell r="J1935">
            <v>1.2</v>
          </cell>
          <cell r="K1935">
            <v>0.89</v>
          </cell>
          <cell r="L1935">
            <v>0.75</v>
          </cell>
          <cell r="M1935">
            <v>0.59</v>
          </cell>
          <cell r="N1935">
            <v>0.49</v>
          </cell>
          <cell r="O1935" t="str">
            <v>CS-48-1</v>
          </cell>
          <cell r="P1935">
            <v>110</v>
          </cell>
          <cell r="Q1935">
            <v>48</v>
          </cell>
          <cell r="R1935">
            <v>16</v>
          </cell>
          <cell r="S1935">
            <v>11</v>
          </cell>
          <cell r="T1935">
            <v>6</v>
          </cell>
          <cell r="U1935" t="str">
            <v>0.611110</v>
          </cell>
          <cell r="V1935">
            <v>10.56</v>
          </cell>
          <cell r="W1935" t="str">
            <v>20810056723242</v>
          </cell>
        </row>
        <row r="1936">
          <cell r="B1936">
            <v>72749</v>
          </cell>
          <cell r="D1936" t="str">
            <v>DISCONTINUE</v>
          </cell>
          <cell r="E1936" t="str">
            <v>INDIA</v>
          </cell>
          <cell r="F1936">
            <v>0</v>
          </cell>
          <cell r="G1936" t="str">
            <v>=HYPERLINK("http://www.bangkit.com/images/72749.jpg","CLICK HERE")</v>
          </cell>
          <cell r="H1936">
            <v>3.99</v>
          </cell>
          <cell r="I1936">
            <v>3.59</v>
          </cell>
          <cell r="J1936">
            <v>1.2</v>
          </cell>
          <cell r="K1936">
            <v>0.89</v>
          </cell>
          <cell r="L1936">
            <v>0.75</v>
          </cell>
          <cell r="M1936">
            <v>0.59</v>
          </cell>
          <cell r="N1936">
            <v>0.49</v>
          </cell>
          <cell r="O1936" t="str">
            <v>CS-48-1</v>
          </cell>
          <cell r="P1936">
            <v>98</v>
          </cell>
          <cell r="Q1936">
            <v>48</v>
          </cell>
          <cell r="R1936">
            <v>15.25</v>
          </cell>
          <cell r="S1936">
            <v>8.75</v>
          </cell>
          <cell r="T1936">
            <v>5.75</v>
          </cell>
          <cell r="U1936" t="str">
            <v>0.444020</v>
          </cell>
          <cell r="V1936">
            <v>14.88</v>
          </cell>
          <cell r="W1936" t="str">
            <v>20810056727493</v>
          </cell>
        </row>
        <row r="1937">
          <cell r="B1937">
            <v>72751</v>
          </cell>
          <cell r="D1937" t="str">
            <v>DISCONTINUE</v>
          </cell>
          <cell r="E1937" t="str">
            <v>INDIA</v>
          </cell>
          <cell r="F1937">
            <v>0</v>
          </cell>
          <cell r="G1937" t="str">
            <v>=HYPERLINK("http://www.bangkit.com/images/72751.jpg","CLICK HERE")</v>
          </cell>
          <cell r="H1937">
            <v>4.99</v>
          </cell>
          <cell r="I1937">
            <v>4.49</v>
          </cell>
          <cell r="J1937">
            <v>1.2</v>
          </cell>
          <cell r="K1937">
            <v>0.89</v>
          </cell>
          <cell r="L1937">
            <v>0.75</v>
          </cell>
          <cell r="M1937">
            <v>0.59</v>
          </cell>
          <cell r="N1937">
            <v>0.49</v>
          </cell>
          <cell r="O1937" t="str">
            <v>CS-48-1</v>
          </cell>
          <cell r="P1937">
            <v>98</v>
          </cell>
          <cell r="Q1937">
            <v>48</v>
          </cell>
          <cell r="R1937">
            <v>15.5</v>
          </cell>
          <cell r="S1937">
            <v>8.75</v>
          </cell>
          <cell r="T1937">
            <v>5.5</v>
          </cell>
          <cell r="U1937" t="str">
            <v>0.431680</v>
          </cell>
          <cell r="V1937">
            <v>13.32</v>
          </cell>
          <cell r="W1937" t="str">
            <v>20810056727516</v>
          </cell>
        </row>
        <row r="1938">
          <cell r="B1938">
            <v>72752</v>
          </cell>
          <cell r="C1938" t="str">
            <v>Spiral Crossword Digest Puzzle Books</v>
          </cell>
          <cell r="D1938" t="str">
            <v>BOOKS - PUZZLE</v>
          </cell>
          <cell r="E1938" t="str">
            <v>INDIA</v>
          </cell>
          <cell r="F1938">
            <v>3620</v>
          </cell>
          <cell r="G1938" t="str">
            <v>=HYPERLINK("http://www.bangkit.com/images/72752.jpg","CLICK HERE")</v>
          </cell>
          <cell r="H1938">
            <v>4.99</v>
          </cell>
          <cell r="I1938">
            <v>4.49</v>
          </cell>
          <cell r="J1938">
            <v>1.2</v>
          </cell>
          <cell r="K1938">
            <v>0.89</v>
          </cell>
          <cell r="L1938">
            <v>0.75</v>
          </cell>
          <cell r="M1938">
            <v>0.59</v>
          </cell>
          <cell r="N1938">
            <v>0.49</v>
          </cell>
          <cell r="O1938" t="str">
            <v>CS-48-1</v>
          </cell>
          <cell r="P1938">
            <v>98</v>
          </cell>
          <cell r="Q1938">
            <v>48</v>
          </cell>
          <cell r="R1938">
            <v>15.25</v>
          </cell>
          <cell r="S1938">
            <v>8.75</v>
          </cell>
          <cell r="T1938">
            <v>5.25</v>
          </cell>
          <cell r="U1938" t="str">
            <v>0.405410</v>
          </cell>
          <cell r="V1938">
            <v>13.46</v>
          </cell>
          <cell r="W1938" t="str">
            <v>20810056727523</v>
          </cell>
        </row>
        <row r="1939">
          <cell r="B1939">
            <v>72780</v>
          </cell>
          <cell r="D1939" t="str">
            <v>DISCONTINUE</v>
          </cell>
          <cell r="E1939" t="str">
            <v>INDIA</v>
          </cell>
          <cell r="F1939">
            <v>0</v>
          </cell>
          <cell r="G1939" t="str">
            <v>=HYPERLINK("http://www.bangkit.com/images/72780.jpg","CLICK HERE")</v>
          </cell>
          <cell r="H1939">
            <v>2.4900000000000002</v>
          </cell>
          <cell r="I1939">
            <v>2.09</v>
          </cell>
          <cell r="J1939">
            <v>1.45</v>
          </cell>
          <cell r="K1939">
            <v>1.1000000000000001</v>
          </cell>
          <cell r="L1939">
            <v>0.85</v>
          </cell>
          <cell r="M1939">
            <v>0.69</v>
          </cell>
          <cell r="N1939">
            <v>0.59</v>
          </cell>
          <cell r="O1939" t="str">
            <v>CS-48-1</v>
          </cell>
          <cell r="P1939">
            <v>90</v>
          </cell>
          <cell r="Q1939">
            <v>48</v>
          </cell>
          <cell r="R1939">
            <v>10.5</v>
          </cell>
          <cell r="S1939">
            <v>8.5</v>
          </cell>
          <cell r="T1939">
            <v>5</v>
          </cell>
          <cell r="U1939" t="str">
            <v>0.258250</v>
          </cell>
          <cell r="V1939">
            <v>10.46</v>
          </cell>
          <cell r="W1939" t="str">
            <v>20810056727806</v>
          </cell>
        </row>
        <row r="1940">
          <cell r="B1940">
            <v>72781</v>
          </cell>
          <cell r="C1940" t="str">
            <v>Neon Glitter Kids Coloring Books</v>
          </cell>
          <cell r="D1940" t="str">
            <v>DISCONTINUE</v>
          </cell>
          <cell r="E1940" t="str">
            <v>INDIA</v>
          </cell>
          <cell r="F1940">
            <v>0</v>
          </cell>
          <cell r="G1940" t="str">
            <v>=HYPERLINK("http://www.bangkit.com/images/72781.jpg","CLICK HERE")</v>
          </cell>
          <cell r="H1940">
            <v>2.4900000000000002</v>
          </cell>
          <cell r="I1940">
            <v>2.19</v>
          </cell>
          <cell r="J1940">
            <v>1.45</v>
          </cell>
          <cell r="K1940">
            <v>1.1000000000000001</v>
          </cell>
          <cell r="L1940">
            <v>0.85</v>
          </cell>
          <cell r="M1940">
            <v>0.69</v>
          </cell>
          <cell r="N1940">
            <v>0.59</v>
          </cell>
          <cell r="O1940" t="str">
            <v>CS-48-1</v>
          </cell>
          <cell r="P1940">
            <v>90</v>
          </cell>
          <cell r="Q1940">
            <v>48</v>
          </cell>
          <cell r="R1940">
            <v>10.5</v>
          </cell>
          <cell r="S1940">
            <v>8.5</v>
          </cell>
          <cell r="T1940">
            <v>5</v>
          </cell>
          <cell r="U1940" t="str">
            <v>0.258250</v>
          </cell>
          <cell r="V1940">
            <v>10.1</v>
          </cell>
          <cell r="W1940" t="str">
            <v>20810056727813</v>
          </cell>
        </row>
        <row r="1941">
          <cell r="B1941">
            <v>72786</v>
          </cell>
          <cell r="D1941" t="str">
            <v>DISCONTINUE</v>
          </cell>
          <cell r="E1941" t="str">
            <v>INDIA</v>
          </cell>
          <cell r="F1941">
            <v>0</v>
          </cell>
          <cell r="G1941" t="str">
            <v>=HYPERLINK("http://www.bangkit.com/images/72786.jpg","CLICK HERE")</v>
          </cell>
          <cell r="H1941">
            <v>2.4900000000000002</v>
          </cell>
          <cell r="I1941">
            <v>2.19</v>
          </cell>
          <cell r="J1941">
            <v>1.45</v>
          </cell>
          <cell r="K1941">
            <v>1.1000000000000001</v>
          </cell>
          <cell r="L1941">
            <v>0.85</v>
          </cell>
          <cell r="M1941">
            <v>0.69</v>
          </cell>
          <cell r="N1941">
            <v>0.59</v>
          </cell>
          <cell r="O1941" t="str">
            <v>CS-48-1</v>
          </cell>
          <cell r="P1941">
            <v>90</v>
          </cell>
          <cell r="Q1941">
            <v>48</v>
          </cell>
          <cell r="R1941">
            <v>10.5</v>
          </cell>
          <cell r="S1941">
            <v>8.5</v>
          </cell>
          <cell r="T1941">
            <v>4.5</v>
          </cell>
          <cell r="U1941" t="str">
            <v>0.232420</v>
          </cell>
          <cell r="V1941">
            <v>8.7799999999999994</v>
          </cell>
          <cell r="W1941" t="str">
            <v>20810056727868</v>
          </cell>
        </row>
        <row r="1942">
          <cell r="B1942">
            <v>72822</v>
          </cell>
          <cell r="D1942" t="str">
            <v>DISCONTINUE</v>
          </cell>
          <cell r="E1942" t="str">
            <v>INDIA</v>
          </cell>
          <cell r="F1942">
            <v>0</v>
          </cell>
          <cell r="G1942" t="str">
            <v>=HYPERLINK("http://www.bangkit.com/images/72822.jpg","CLICK HERE")</v>
          </cell>
          <cell r="H1942">
            <v>2.4900000000000002</v>
          </cell>
          <cell r="I1942">
            <v>2.19</v>
          </cell>
          <cell r="J1942">
            <v>1.45</v>
          </cell>
          <cell r="K1942">
            <v>1.1000000000000001</v>
          </cell>
          <cell r="L1942">
            <v>0.85</v>
          </cell>
          <cell r="M1942">
            <v>0.69</v>
          </cell>
          <cell r="N1942">
            <v>0.59</v>
          </cell>
          <cell r="O1942" t="str">
            <v>CS-48-1</v>
          </cell>
          <cell r="P1942">
            <v>90</v>
          </cell>
          <cell r="Q1942">
            <v>48</v>
          </cell>
          <cell r="R1942">
            <v>11.5</v>
          </cell>
          <cell r="S1942">
            <v>9</v>
          </cell>
          <cell r="T1942">
            <v>5</v>
          </cell>
          <cell r="U1942" t="str">
            <v>0.299480</v>
          </cell>
          <cell r="V1942">
            <v>10.86</v>
          </cell>
          <cell r="W1942" t="str">
            <v>20810056728223</v>
          </cell>
        </row>
        <row r="1943">
          <cell r="B1943">
            <v>72823</v>
          </cell>
          <cell r="C1943" t="str">
            <v>Advanced Foil Coloring Books</v>
          </cell>
          <cell r="D1943" t="str">
            <v>BOOKS - ACTIVITY</v>
          </cell>
          <cell r="E1943" t="str">
            <v>INDIA</v>
          </cell>
          <cell r="F1943">
            <v>4117</v>
          </cell>
          <cell r="G1943" t="str">
            <v>=HYPERLINK("http://www.bangkit.com/images/72823.jpg","CLICK HERE")</v>
          </cell>
          <cell r="H1943">
            <v>2.99</v>
          </cell>
          <cell r="I1943">
            <v>2.69</v>
          </cell>
          <cell r="J1943">
            <v>1.7</v>
          </cell>
          <cell r="K1943">
            <v>1.3</v>
          </cell>
          <cell r="L1943">
            <v>0.85</v>
          </cell>
          <cell r="M1943">
            <v>0.69</v>
          </cell>
          <cell r="N1943">
            <v>0.59</v>
          </cell>
          <cell r="O1943" t="str">
            <v>CS-48-1</v>
          </cell>
          <cell r="P1943">
            <v>90</v>
          </cell>
          <cell r="Q1943">
            <v>48</v>
          </cell>
          <cell r="R1943">
            <v>11.5</v>
          </cell>
          <cell r="S1943">
            <v>8.75</v>
          </cell>
          <cell r="T1943">
            <v>4.5</v>
          </cell>
          <cell r="U1943" t="str">
            <v>0.262040</v>
          </cell>
          <cell r="V1943">
            <v>11.52</v>
          </cell>
          <cell r="W1943" t="str">
            <v>20810056728230</v>
          </cell>
        </row>
        <row r="1944">
          <cell r="B1944">
            <v>73300</v>
          </cell>
          <cell r="D1944" t="str">
            <v>DISCONTINUE</v>
          </cell>
          <cell r="E1944" t="str">
            <v>USA</v>
          </cell>
          <cell r="F1944">
            <v>0</v>
          </cell>
          <cell r="G1944" t="str">
            <v>=HYPERLINK("http://www.bangkit.com/images/73300.jpg","CLICK HERE")</v>
          </cell>
          <cell r="H1944">
            <v>4.99</v>
          </cell>
          <cell r="I1944">
            <v>3.99</v>
          </cell>
          <cell r="J1944">
            <v>1.2</v>
          </cell>
          <cell r="K1944">
            <v>0.89</v>
          </cell>
          <cell r="L1944">
            <v>0.75</v>
          </cell>
          <cell r="M1944">
            <v>0.59</v>
          </cell>
          <cell r="N1944">
            <v>0.59</v>
          </cell>
          <cell r="O1944" t="str">
            <v>CS-48-1</v>
          </cell>
          <cell r="P1944">
            <v>100</v>
          </cell>
          <cell r="Q1944">
            <v>48</v>
          </cell>
          <cell r="R1944">
            <v>17</v>
          </cell>
          <cell r="S1944">
            <v>11.5</v>
          </cell>
          <cell r="T1944">
            <v>5.5</v>
          </cell>
          <cell r="U1944" t="str">
            <v>0.622250</v>
          </cell>
          <cell r="V1944">
            <v>15.48</v>
          </cell>
          <cell r="W1944" t="str">
            <v>20088908733002</v>
          </cell>
        </row>
        <row r="1945">
          <cell r="B1945">
            <v>734</v>
          </cell>
          <cell r="D1945" t="str">
            <v>DISCONTINUE</v>
          </cell>
          <cell r="E1945" t="str">
            <v>USA</v>
          </cell>
          <cell r="F1945">
            <v>0</v>
          </cell>
          <cell r="G1945" t="str">
            <v>=HYPERLINK("http://www.bangkit.com/images/734.jpg","CLICK HERE")</v>
          </cell>
          <cell r="H1945">
            <v>4.95</v>
          </cell>
          <cell r="I1945">
            <v>4.49</v>
          </cell>
          <cell r="J1945">
            <v>1.45</v>
          </cell>
          <cell r="K1945">
            <v>1.1000000000000001</v>
          </cell>
          <cell r="L1945">
            <v>0.85</v>
          </cell>
          <cell r="M1945">
            <v>0.69</v>
          </cell>
          <cell r="N1945">
            <v>0.59</v>
          </cell>
          <cell r="O1945" t="str">
            <v>CS-48-1</v>
          </cell>
          <cell r="P1945">
            <v>100</v>
          </cell>
          <cell r="Q1945">
            <v>48</v>
          </cell>
          <cell r="R1945">
            <v>15.75</v>
          </cell>
          <cell r="S1945">
            <v>11.25</v>
          </cell>
          <cell r="T1945">
            <v>5.25</v>
          </cell>
          <cell r="U1945" t="str">
            <v>0.538330</v>
          </cell>
          <cell r="V1945">
            <v>13.32</v>
          </cell>
          <cell r="W1945" t="str">
            <v>20088908734009</v>
          </cell>
        </row>
        <row r="1946">
          <cell r="B1946">
            <v>74700</v>
          </cell>
          <cell r="C1946" t="str">
            <v>KAPPA Big &amp; Easy Coloring For Beginners</v>
          </cell>
          <cell r="D1946" t="str">
            <v>BOOKS - ACTIVITY</v>
          </cell>
          <cell r="E1946" t="str">
            <v>USA</v>
          </cell>
          <cell r="F1946">
            <v>6309</v>
          </cell>
          <cell r="G1946" t="str">
            <v>=HYPERLINK("http://www.bangkit.com/images/74700.jpg","CLICK HERE")</v>
          </cell>
          <cell r="H1946">
            <v>4.95</v>
          </cell>
          <cell r="I1946">
            <v>4.49</v>
          </cell>
          <cell r="J1946">
            <v>1.7</v>
          </cell>
          <cell r="K1946">
            <v>1.3</v>
          </cell>
          <cell r="L1946">
            <v>0.85</v>
          </cell>
          <cell r="M1946">
            <v>0.69</v>
          </cell>
          <cell r="N1946">
            <v>0.59</v>
          </cell>
          <cell r="O1946" t="str">
            <v>CS-48-1</v>
          </cell>
          <cell r="P1946">
            <v>100</v>
          </cell>
          <cell r="Q1946">
            <v>48</v>
          </cell>
          <cell r="R1946">
            <v>15.5</v>
          </cell>
          <cell r="S1946">
            <v>11</v>
          </cell>
          <cell r="T1946">
            <v>5.25</v>
          </cell>
          <cell r="U1946" t="str">
            <v>0.518010</v>
          </cell>
          <cell r="V1946">
            <v>13.84</v>
          </cell>
          <cell r="W1946" t="str">
            <v>20088908747009</v>
          </cell>
        </row>
        <row r="1947">
          <cell r="B1947">
            <v>750</v>
          </cell>
          <cell r="C1947" t="str">
            <v>KAPPA Let Me Play Coloring &amp; Activity Book</v>
          </cell>
          <cell r="D1947" t="str">
            <v>BOOKS - ACTIVITY</v>
          </cell>
          <cell r="E1947" t="str">
            <v>USA</v>
          </cell>
          <cell r="F1947">
            <v>6353</v>
          </cell>
          <cell r="G1947" t="str">
            <v>=HYPERLINK("http://www.bangkit.com/images/750.jpg","CLICK HERE")</v>
          </cell>
          <cell r="H1947">
            <v>4.95</v>
          </cell>
          <cell r="I1947">
            <v>4.49</v>
          </cell>
          <cell r="J1947">
            <v>1.7</v>
          </cell>
          <cell r="K1947">
            <v>1.3</v>
          </cell>
          <cell r="L1947">
            <v>0.85</v>
          </cell>
          <cell r="M1947">
            <v>0.69</v>
          </cell>
          <cell r="N1947">
            <v>0.59</v>
          </cell>
          <cell r="O1947" t="str">
            <v>CS-48-1</v>
          </cell>
          <cell r="P1947">
            <v>100</v>
          </cell>
          <cell r="Q1947">
            <v>48</v>
          </cell>
          <cell r="R1947">
            <v>15.5</v>
          </cell>
          <cell r="S1947">
            <v>11</v>
          </cell>
          <cell r="T1947">
            <v>5.5</v>
          </cell>
          <cell r="U1947" t="str">
            <v>0.542680</v>
          </cell>
          <cell r="V1947">
            <v>13.84</v>
          </cell>
          <cell r="W1947" t="str">
            <v>20088908750009</v>
          </cell>
        </row>
        <row r="1948">
          <cell r="B1948">
            <v>79513</v>
          </cell>
          <cell r="D1948" t="str">
            <v>DISCONTINUE</v>
          </cell>
          <cell r="E1948" t="str">
            <v>USA</v>
          </cell>
          <cell r="F1948">
            <v>0</v>
          </cell>
          <cell r="G1948" t="str">
            <v>=HYPERLINK("http://www.bangkit.com/images/79513.jpg","CLICK HERE")</v>
          </cell>
          <cell r="H1948">
            <v>7.95</v>
          </cell>
          <cell r="I1948">
            <v>7.95</v>
          </cell>
          <cell r="J1948">
            <v>1.45</v>
          </cell>
          <cell r="K1948">
            <v>1.1000000000000001</v>
          </cell>
          <cell r="L1948">
            <v>0.85</v>
          </cell>
          <cell r="M1948">
            <v>0.69</v>
          </cell>
          <cell r="N1948">
            <v>0.59</v>
          </cell>
          <cell r="O1948" t="str">
            <v>CS-48-1</v>
          </cell>
          <cell r="P1948">
            <v>50</v>
          </cell>
          <cell r="Q1948">
            <v>48</v>
          </cell>
          <cell r="R1948">
            <v>16.7</v>
          </cell>
          <cell r="S1948">
            <v>11.1</v>
          </cell>
          <cell r="T1948">
            <v>9.5</v>
          </cell>
          <cell r="U1948" t="str">
            <v>1.019110</v>
          </cell>
          <cell r="V1948">
            <v>24.68</v>
          </cell>
          <cell r="W1948" t="str">
            <v>20791328795139</v>
          </cell>
        </row>
        <row r="1949">
          <cell r="B1949">
            <v>8000</v>
          </cell>
          <cell r="C1949" t="str">
            <v>BAZIC Back To School Kit</v>
          </cell>
          <cell r="D1949" t="str">
            <v>SCHOOL-KIT</v>
          </cell>
          <cell r="F1949">
            <v>988</v>
          </cell>
          <cell r="G1949" t="str">
            <v>=HYPERLINK("http://www.bangkit.com/images/8000.jpg","CLICK HERE")</v>
          </cell>
          <cell r="H1949">
            <v>35.99</v>
          </cell>
          <cell r="I1949">
            <v>33.99</v>
          </cell>
          <cell r="J1949">
            <v>24.9</v>
          </cell>
          <cell r="K1949">
            <v>24.9</v>
          </cell>
          <cell r="L1949">
            <v>24.9</v>
          </cell>
          <cell r="M1949">
            <v>19.899999999999999</v>
          </cell>
          <cell r="N1949">
            <v>15.9</v>
          </cell>
          <cell r="O1949" t="str">
            <v>CS-20-1</v>
          </cell>
          <cell r="Q1949">
            <v>20</v>
          </cell>
          <cell r="R1949">
            <v>25</v>
          </cell>
          <cell r="S1949">
            <v>11</v>
          </cell>
          <cell r="T1949">
            <v>18</v>
          </cell>
          <cell r="U1949" t="str">
            <v>2.864590</v>
          </cell>
          <cell r="V1949">
            <v>47</v>
          </cell>
          <cell r="W1949" t="str">
            <v>20764608080003</v>
          </cell>
        </row>
        <row r="1950">
          <cell r="B1950">
            <v>8004</v>
          </cell>
          <cell r="C1950" t="str">
            <v>BAZIC Primary School Kit (16 SKU/17 PCS)</v>
          </cell>
          <cell r="D1950" t="str">
            <v>SCHOOL-KIT</v>
          </cell>
          <cell r="F1950">
            <v>0</v>
          </cell>
          <cell r="G1950" t="str">
            <v>=HYPERLINK("http://www.bangkit.com/images/8004.jpg","CLICK HERE")</v>
          </cell>
          <cell r="H1950">
            <v>29.99</v>
          </cell>
          <cell r="I1950">
            <v>27.99</v>
          </cell>
          <cell r="J1950">
            <v>19.899999999999999</v>
          </cell>
          <cell r="K1950">
            <v>19.899999999999999</v>
          </cell>
          <cell r="L1950">
            <v>19.899999999999999</v>
          </cell>
          <cell r="M1950">
            <v>15.9</v>
          </cell>
          <cell r="N1950">
            <v>13.9</v>
          </cell>
          <cell r="O1950" t="str">
            <v>CS-1</v>
          </cell>
          <cell r="Q1950">
            <v>1</v>
          </cell>
          <cell r="R1950">
            <v>12</v>
          </cell>
          <cell r="S1950">
            <v>12</v>
          </cell>
          <cell r="T1950">
            <v>3</v>
          </cell>
          <cell r="U1950" t="str">
            <v>0.250000</v>
          </cell>
          <cell r="V1950">
            <v>3.97</v>
          </cell>
          <cell r="W1950" t="str">
            <v>764608080047</v>
          </cell>
        </row>
        <row r="1951">
          <cell r="B1951">
            <v>8005</v>
          </cell>
          <cell r="C1951" t="str">
            <v>BAZIC Elementary School Kit (19 SKU/20 PCS)</v>
          </cell>
          <cell r="D1951" t="str">
            <v>SCHOOL-KIT</v>
          </cell>
          <cell r="F1951">
            <v>0</v>
          </cell>
          <cell r="G1951" t="str">
            <v>=HYPERLINK("http://www.bangkit.com/images/8005.jpg","CLICK HERE")</v>
          </cell>
          <cell r="H1951">
            <v>35.99</v>
          </cell>
          <cell r="I1951">
            <v>33.99</v>
          </cell>
          <cell r="J1951">
            <v>23.9</v>
          </cell>
          <cell r="K1951">
            <v>23.9</v>
          </cell>
          <cell r="L1951">
            <v>23.9</v>
          </cell>
          <cell r="M1951">
            <v>19.899999999999999</v>
          </cell>
          <cell r="N1951">
            <v>17.899999999999999</v>
          </cell>
          <cell r="O1951" t="str">
            <v>CS-1</v>
          </cell>
          <cell r="Q1951">
            <v>1</v>
          </cell>
          <cell r="R1951">
            <v>12</v>
          </cell>
          <cell r="S1951">
            <v>12</v>
          </cell>
          <cell r="T1951">
            <v>3</v>
          </cell>
          <cell r="U1951" t="str">
            <v>0.250000</v>
          </cell>
          <cell r="V1951">
            <v>5.6420000000000003</v>
          </cell>
          <cell r="W1951" t="str">
            <v>764608080054</v>
          </cell>
        </row>
        <row r="1952">
          <cell r="B1952">
            <v>8006</v>
          </cell>
          <cell r="C1952" t="str">
            <v>BAZIC Middle/High School Kit (19 SKU/22 PCS)</v>
          </cell>
          <cell r="D1952" t="str">
            <v>SCHOOL-KIT</v>
          </cell>
          <cell r="F1952">
            <v>0</v>
          </cell>
          <cell r="G1952" t="str">
            <v>=HYPERLINK("http://www.bangkit.com/images/8006.jpg","CLICK HERE")</v>
          </cell>
          <cell r="H1952">
            <v>39.99</v>
          </cell>
          <cell r="I1952">
            <v>37.99</v>
          </cell>
          <cell r="J1952">
            <v>29.9</v>
          </cell>
          <cell r="K1952">
            <v>29.9</v>
          </cell>
          <cell r="L1952">
            <v>29.9</v>
          </cell>
          <cell r="M1952">
            <v>23.9</v>
          </cell>
          <cell r="N1952">
            <v>19.899999999999999</v>
          </cell>
          <cell r="O1952" t="str">
            <v>CS-1</v>
          </cell>
          <cell r="Q1952">
            <v>1</v>
          </cell>
          <cell r="R1952">
            <v>12</v>
          </cell>
          <cell r="S1952">
            <v>12</v>
          </cell>
          <cell r="T1952">
            <v>3</v>
          </cell>
          <cell r="U1952" t="str">
            <v>0.250000</v>
          </cell>
          <cell r="V1952">
            <v>4.8150000000000004</v>
          </cell>
          <cell r="W1952" t="str">
            <v>764608080061</v>
          </cell>
        </row>
        <row r="1953">
          <cell r="B1953">
            <v>8007</v>
          </cell>
          <cell r="C1953" t="str">
            <v>BAZIC K-12 School Kit 33 Pieces</v>
          </cell>
          <cell r="D1953" t="str">
            <v>SCHOOL-KIT</v>
          </cell>
          <cell r="F1953">
            <v>72</v>
          </cell>
          <cell r="G1953" t="str">
            <v>=HYPERLINK("http://www.bangkit.com/images/","CLICK HERE")</v>
          </cell>
          <cell r="H1953">
            <v>27.99</v>
          </cell>
          <cell r="I1953">
            <v>25.99</v>
          </cell>
          <cell r="J1953">
            <v>17.899999999999999</v>
          </cell>
          <cell r="K1953">
            <v>17.899999999999999</v>
          </cell>
          <cell r="L1953">
            <v>17.899999999999999</v>
          </cell>
          <cell r="M1953">
            <v>13.9</v>
          </cell>
          <cell r="N1953">
            <v>11.9</v>
          </cell>
          <cell r="O1953" t="str">
            <v>CS-1</v>
          </cell>
          <cell r="Q1953">
            <v>1</v>
          </cell>
          <cell r="R1953">
            <v>12</v>
          </cell>
          <cell r="S1953">
            <v>12</v>
          </cell>
          <cell r="T1953">
            <v>3</v>
          </cell>
          <cell r="U1953" t="str">
            <v>0.250000</v>
          </cell>
          <cell r="V1953">
            <v>4.8150000000000004</v>
          </cell>
          <cell r="W1953" t="str">
            <v>764608080078</v>
          </cell>
        </row>
        <row r="1954">
          <cell r="B1954">
            <v>8008</v>
          </cell>
          <cell r="C1954" t="str">
            <v>BAZIC Back to School Essential Supply Box 22 Pieces</v>
          </cell>
          <cell r="D1954" t="str">
            <v>SCHOOL-KIT</v>
          </cell>
          <cell r="F1954">
            <v>0</v>
          </cell>
          <cell r="G1954" t="str">
            <v>=HYPERLINK("http://www.bangkit.com/images/","CLICK HERE")</v>
          </cell>
          <cell r="H1954">
            <v>19.989999999999998</v>
          </cell>
          <cell r="I1954">
            <v>17.989999999999998</v>
          </cell>
          <cell r="J1954">
            <v>9.9</v>
          </cell>
          <cell r="K1954">
            <v>9.9</v>
          </cell>
          <cell r="L1954">
            <v>9.9</v>
          </cell>
          <cell r="M1954">
            <v>6.9</v>
          </cell>
          <cell r="N1954">
            <v>5.9</v>
          </cell>
          <cell r="O1954" t="str">
            <v>CS-1</v>
          </cell>
          <cell r="Q1954">
            <v>1</v>
          </cell>
          <cell r="R1954">
            <v>12</v>
          </cell>
          <cell r="S1954">
            <v>12</v>
          </cell>
          <cell r="T1954">
            <v>3</v>
          </cell>
          <cell r="U1954" t="str">
            <v>0.250000</v>
          </cell>
          <cell r="V1954">
            <v>4.8150000000000004</v>
          </cell>
          <cell r="W1954" t="str">
            <v>764608080085</v>
          </cell>
        </row>
        <row r="1955">
          <cell r="B1955">
            <v>8010</v>
          </cell>
          <cell r="C1955" t="str">
            <v>BAZIC Back To School Starter Pack</v>
          </cell>
          <cell r="D1955" t="str">
            <v>SCHOOL-KIT</v>
          </cell>
          <cell r="F1955">
            <v>7</v>
          </cell>
          <cell r="G1955" t="str">
            <v>=HYPERLINK("http://www.bangkit.com/images/8010.jpg","CLICK HERE")</v>
          </cell>
          <cell r="H1955">
            <v>29.99</v>
          </cell>
          <cell r="I1955">
            <v>26.99</v>
          </cell>
          <cell r="J1955">
            <v>12.9</v>
          </cell>
          <cell r="K1955">
            <v>12.9</v>
          </cell>
          <cell r="L1955">
            <v>12.9</v>
          </cell>
          <cell r="M1955">
            <v>9.9</v>
          </cell>
          <cell r="N1955">
            <v>8.9</v>
          </cell>
          <cell r="O1955" t="str">
            <v>CS-10-1</v>
          </cell>
          <cell r="P1955">
            <v>340</v>
          </cell>
          <cell r="Q1955">
            <v>10</v>
          </cell>
          <cell r="R1955">
            <v>19</v>
          </cell>
          <cell r="S1955">
            <v>13</v>
          </cell>
          <cell r="T1955">
            <v>13</v>
          </cell>
          <cell r="U1955" t="str">
            <v>1.858220</v>
          </cell>
          <cell r="V1955">
            <v>23.5</v>
          </cell>
          <cell r="W1955" t="str">
            <v>20764608080102</v>
          </cell>
        </row>
        <row r="1956">
          <cell r="B1956">
            <v>80104</v>
          </cell>
          <cell r="C1956" t="str">
            <v>BAZIC Primary School Kit with Backpack (17 SKU/18 PCS)</v>
          </cell>
          <cell r="D1956" t="str">
            <v>SCHOOL-KIT</v>
          </cell>
          <cell r="F1956">
            <v>0</v>
          </cell>
          <cell r="G1956" t="str">
            <v>=HYPERLINK("http://www.bangkit.com/images/80104.jpg","CLICK HERE")</v>
          </cell>
          <cell r="H1956">
            <v>39.9</v>
          </cell>
          <cell r="I1956">
            <v>39.9</v>
          </cell>
          <cell r="J1956">
            <v>23.9</v>
          </cell>
          <cell r="K1956">
            <v>23.9</v>
          </cell>
          <cell r="L1956">
            <v>23.9</v>
          </cell>
          <cell r="M1956">
            <v>19.899999999999999</v>
          </cell>
          <cell r="N1956">
            <v>19.899999999999999</v>
          </cell>
          <cell r="O1956" t="str">
            <v>CS-6-1</v>
          </cell>
          <cell r="Q1956">
            <v>6</v>
          </cell>
          <cell r="R1956">
            <v>19.5</v>
          </cell>
          <cell r="S1956">
            <v>15</v>
          </cell>
          <cell r="T1956">
            <v>15</v>
          </cell>
          <cell r="U1956" t="str">
            <v>2.539060</v>
          </cell>
          <cell r="V1956">
            <v>26</v>
          </cell>
          <cell r="W1956" t="str">
            <v>20764608801042</v>
          </cell>
        </row>
        <row r="1957">
          <cell r="B1957">
            <v>80105</v>
          </cell>
          <cell r="C1957" t="str">
            <v>BAZIC Elementary School Kit with Backpack (20 SKU/21 PCS)</v>
          </cell>
          <cell r="D1957" t="str">
            <v>SCHOOL-KIT</v>
          </cell>
          <cell r="F1957">
            <v>0</v>
          </cell>
          <cell r="G1957" t="str">
            <v>=HYPERLINK("http://www.bangkit.com/images/80105.jpg","CLICK HERE")</v>
          </cell>
          <cell r="H1957">
            <v>45.9</v>
          </cell>
          <cell r="I1957">
            <v>45.9</v>
          </cell>
          <cell r="J1957">
            <v>29.9</v>
          </cell>
          <cell r="K1957">
            <v>29.9</v>
          </cell>
          <cell r="L1957">
            <v>29.9</v>
          </cell>
          <cell r="M1957">
            <v>23.9</v>
          </cell>
          <cell r="N1957">
            <v>23.9</v>
          </cell>
          <cell r="O1957" t="str">
            <v>CS-6-1</v>
          </cell>
          <cell r="Q1957">
            <v>6</v>
          </cell>
          <cell r="R1957">
            <v>19.5</v>
          </cell>
          <cell r="S1957">
            <v>15</v>
          </cell>
          <cell r="T1957">
            <v>15</v>
          </cell>
          <cell r="U1957" t="str">
            <v>2.539060</v>
          </cell>
          <cell r="V1957">
            <v>38</v>
          </cell>
          <cell r="W1957" t="str">
            <v>20764608801059</v>
          </cell>
        </row>
        <row r="1958">
          <cell r="B1958">
            <v>80106</v>
          </cell>
          <cell r="C1958" t="str">
            <v>BAZIC Middle/High School Kit with Backpack (20 SKU/23 PCS)</v>
          </cell>
          <cell r="D1958" t="str">
            <v>SCHOOL-KIT</v>
          </cell>
          <cell r="F1958">
            <v>0</v>
          </cell>
          <cell r="G1958" t="str">
            <v>=HYPERLINK("http://www.bangkit.com/images/80106.jpg","CLICK HERE")</v>
          </cell>
          <cell r="H1958">
            <v>49.9</v>
          </cell>
          <cell r="I1958">
            <v>49.9</v>
          </cell>
          <cell r="J1958">
            <v>35.9</v>
          </cell>
          <cell r="K1958">
            <v>35.9</v>
          </cell>
          <cell r="L1958">
            <v>35.9</v>
          </cell>
          <cell r="M1958">
            <v>29.9</v>
          </cell>
          <cell r="N1958">
            <v>29.9</v>
          </cell>
          <cell r="O1958" t="str">
            <v>CS-5-1</v>
          </cell>
          <cell r="Q1958">
            <v>5</v>
          </cell>
          <cell r="R1958">
            <v>19.5</v>
          </cell>
          <cell r="S1958">
            <v>15</v>
          </cell>
          <cell r="T1958">
            <v>15</v>
          </cell>
          <cell r="U1958" t="str">
            <v>2.539060</v>
          </cell>
          <cell r="V1958">
            <v>32</v>
          </cell>
          <cell r="W1958" t="str">
            <v>20764608801066</v>
          </cell>
        </row>
        <row r="1959">
          <cell r="B1959">
            <v>80169</v>
          </cell>
          <cell r="C1959" t="str">
            <v>CHRISTMAS Coloring Book</v>
          </cell>
          <cell r="D1959" t="str">
            <v>DISCONTINUE</v>
          </cell>
          <cell r="E1959" t="str">
            <v>USA</v>
          </cell>
          <cell r="F1959">
            <v>0</v>
          </cell>
          <cell r="G1959" t="str">
            <v>=HYPERLINK("http://www.bangkit.com/images/80169.jpg","CLICK HERE")</v>
          </cell>
          <cell r="H1959">
            <v>3.99</v>
          </cell>
          <cell r="I1959">
            <v>3.59</v>
          </cell>
          <cell r="J1959">
            <v>1.2</v>
          </cell>
          <cell r="K1959">
            <v>0.89</v>
          </cell>
          <cell r="L1959">
            <v>0.75</v>
          </cell>
          <cell r="M1959">
            <v>0.59</v>
          </cell>
          <cell r="N1959">
            <v>0.49</v>
          </cell>
          <cell r="O1959" t="str">
            <v>CS-48-1</v>
          </cell>
          <cell r="P1959">
            <v>100</v>
          </cell>
          <cell r="Q1959">
            <v>48</v>
          </cell>
          <cell r="R1959">
            <v>16</v>
          </cell>
          <cell r="S1959">
            <v>11</v>
          </cell>
          <cell r="T1959">
            <v>5.75</v>
          </cell>
          <cell r="U1959" t="str">
            <v>0.585650</v>
          </cell>
          <cell r="V1959">
            <v>14.06</v>
          </cell>
          <cell r="W1959" t="str">
            <v>20814625080163</v>
          </cell>
        </row>
        <row r="1960">
          <cell r="B1960">
            <v>8023</v>
          </cell>
          <cell r="C1960" t="str">
            <v>BAZIC Valentine's Day Craft Kit</v>
          </cell>
          <cell r="D1960" t="str">
            <v>DISCONTINUE</v>
          </cell>
          <cell r="F1960">
            <v>0</v>
          </cell>
          <cell r="H1960">
            <v>21.99</v>
          </cell>
          <cell r="I1960">
            <v>19.79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 t="str">
            <v>CS-1</v>
          </cell>
          <cell r="Q1960">
            <v>1</v>
          </cell>
          <cell r="R1960">
            <v>14</v>
          </cell>
          <cell r="S1960">
            <v>12</v>
          </cell>
          <cell r="T1960">
            <v>6</v>
          </cell>
          <cell r="U1960" t="str">
            <v>0.583330</v>
          </cell>
          <cell r="V1960">
            <v>2.3199999999999998</v>
          </cell>
          <cell r="W1960" t="str">
            <v>8023case</v>
          </cell>
        </row>
        <row r="1961">
          <cell r="B1961">
            <v>80251</v>
          </cell>
          <cell r="D1961" t="str">
            <v>DISCONTINUE</v>
          </cell>
          <cell r="E1961" t="str">
            <v>CHINA</v>
          </cell>
          <cell r="F1961">
            <v>0</v>
          </cell>
          <cell r="G1961" t="str">
            <v>=HYPERLINK("http://www.bangkit.com/images/80251.jpg","CLICK HERE")</v>
          </cell>
          <cell r="H1961">
            <v>3.99</v>
          </cell>
          <cell r="I1961">
            <v>3.99</v>
          </cell>
          <cell r="J1961">
            <v>1.45</v>
          </cell>
          <cell r="K1961">
            <v>1.1000000000000001</v>
          </cell>
          <cell r="L1961">
            <v>0.85</v>
          </cell>
          <cell r="M1961">
            <v>0.69</v>
          </cell>
          <cell r="N1961">
            <v>0.59</v>
          </cell>
          <cell r="O1961" t="str">
            <v>CS-48-1</v>
          </cell>
          <cell r="P1961">
            <v>104</v>
          </cell>
          <cell r="Q1961">
            <v>48</v>
          </cell>
          <cell r="R1961">
            <v>14.1</v>
          </cell>
          <cell r="S1961">
            <v>10.199999999999999</v>
          </cell>
          <cell r="T1961">
            <v>5.0999999999999996</v>
          </cell>
          <cell r="U1961" t="str">
            <v>0.424470</v>
          </cell>
          <cell r="V1961">
            <v>15.38</v>
          </cell>
          <cell r="W1961" t="str">
            <v>20814625080255</v>
          </cell>
        </row>
        <row r="1962">
          <cell r="B1962">
            <v>80343</v>
          </cell>
          <cell r="C1962" t="str">
            <v>Flexi Foil Bible Puzzle Books</v>
          </cell>
          <cell r="D1962" t="str">
            <v>BOOKS - PUZZLE</v>
          </cell>
          <cell r="E1962" t="str">
            <v>INDIA</v>
          </cell>
          <cell r="F1962">
            <v>5895</v>
          </cell>
          <cell r="G1962" t="str">
            <v>=HYPERLINK("http://www.bangkit.com/images/80343.jpg","CLICK HERE")</v>
          </cell>
          <cell r="H1962">
            <v>3.99</v>
          </cell>
          <cell r="I1962">
            <v>3.59</v>
          </cell>
          <cell r="J1962">
            <v>1.2</v>
          </cell>
          <cell r="K1962">
            <v>0.89</v>
          </cell>
          <cell r="L1962">
            <v>0.75</v>
          </cell>
          <cell r="M1962">
            <v>0.59</v>
          </cell>
          <cell r="N1962">
            <v>0.49</v>
          </cell>
          <cell r="O1962" t="str">
            <v>CS-48-1</v>
          </cell>
          <cell r="P1962">
            <v>120</v>
          </cell>
          <cell r="Q1962">
            <v>48</v>
          </cell>
          <cell r="R1962">
            <v>11.5</v>
          </cell>
          <cell r="S1962">
            <v>5</v>
          </cell>
          <cell r="T1962">
            <v>8</v>
          </cell>
          <cell r="U1962" t="str">
            <v>0.266200</v>
          </cell>
          <cell r="V1962">
            <v>9.36</v>
          </cell>
          <cell r="W1962" t="str">
            <v>20814625080347</v>
          </cell>
        </row>
        <row r="1963">
          <cell r="B1963">
            <v>80411</v>
          </cell>
          <cell r="C1963" t="str">
            <v>Spiral Bible Puzzle Books</v>
          </cell>
          <cell r="D1963" t="str">
            <v>BOOKS - PUZZLE</v>
          </cell>
          <cell r="E1963" t="str">
            <v>INDIA</v>
          </cell>
          <cell r="F1963">
            <v>3580</v>
          </cell>
          <cell r="G1963" t="str">
            <v>=HYPERLINK("http://www.bangkit.com/images/80411.jpg","CLICK HERE")</v>
          </cell>
          <cell r="H1963">
            <v>3.99</v>
          </cell>
          <cell r="I1963">
            <v>3.59</v>
          </cell>
          <cell r="J1963">
            <v>1.2</v>
          </cell>
          <cell r="K1963">
            <v>0.89</v>
          </cell>
          <cell r="L1963">
            <v>0.75</v>
          </cell>
          <cell r="M1963">
            <v>0.59</v>
          </cell>
          <cell r="N1963">
            <v>0.49</v>
          </cell>
          <cell r="O1963" t="str">
            <v>CS-48-1</v>
          </cell>
          <cell r="P1963">
            <v>117</v>
          </cell>
          <cell r="Q1963">
            <v>48</v>
          </cell>
          <cell r="R1963">
            <v>14.75</v>
          </cell>
          <cell r="S1963">
            <v>11</v>
          </cell>
          <cell r="T1963">
            <v>5</v>
          </cell>
          <cell r="U1963" t="str">
            <v>0.469470</v>
          </cell>
          <cell r="V1963">
            <v>12.28</v>
          </cell>
          <cell r="W1963" t="str">
            <v>20814625080415</v>
          </cell>
        </row>
        <row r="1964">
          <cell r="B1964">
            <v>80459</v>
          </cell>
          <cell r="C1964" t="str">
            <v>Color The Bible Coloring Book</v>
          </cell>
          <cell r="D1964" t="str">
            <v>BOOKS - ACTIVITY</v>
          </cell>
          <cell r="E1964" t="str">
            <v>USA</v>
          </cell>
          <cell r="F1964">
            <v>4682</v>
          </cell>
          <cell r="G1964" t="str">
            <v>=HYPERLINK("http://www.bangkit.com/images/80459.jpg","CLICK HERE")</v>
          </cell>
          <cell r="H1964">
            <v>3.99</v>
          </cell>
          <cell r="I1964">
            <v>3.59</v>
          </cell>
          <cell r="J1964">
            <v>1.2</v>
          </cell>
          <cell r="K1964">
            <v>0.89</v>
          </cell>
          <cell r="L1964">
            <v>0.75</v>
          </cell>
          <cell r="M1964">
            <v>0.59</v>
          </cell>
          <cell r="N1964">
            <v>0.49</v>
          </cell>
          <cell r="O1964" t="str">
            <v>CS-48-1</v>
          </cell>
          <cell r="P1964">
            <v>100</v>
          </cell>
          <cell r="Q1964">
            <v>48</v>
          </cell>
          <cell r="R1964">
            <v>15.75</v>
          </cell>
          <cell r="S1964">
            <v>11</v>
          </cell>
          <cell r="T1964">
            <v>5.75</v>
          </cell>
          <cell r="U1964" t="str">
            <v>0.576500</v>
          </cell>
          <cell r="V1964">
            <v>14.14</v>
          </cell>
          <cell r="W1964" t="str">
            <v>20814625080453</v>
          </cell>
        </row>
        <row r="1965">
          <cell r="B1965">
            <v>8050</v>
          </cell>
          <cell r="C1965" t="str">
            <v>BAZIC Essential School Kit (23ct)</v>
          </cell>
          <cell r="D1965" t="str">
            <v>SCHOOL-KIT</v>
          </cell>
          <cell r="F1965">
            <v>0</v>
          </cell>
          <cell r="G1965" t="str">
            <v>=HYPERLINK("http://www.bangkit.com/images/8050_stack.jpg","CLICK HERE")</v>
          </cell>
          <cell r="H1965">
            <v>14.99</v>
          </cell>
          <cell r="I1965">
            <v>13.49</v>
          </cell>
          <cell r="J1965">
            <v>7.5</v>
          </cell>
          <cell r="K1965">
            <v>7.5</v>
          </cell>
          <cell r="L1965">
            <v>5.9</v>
          </cell>
          <cell r="M1965">
            <v>4.9000000000000004</v>
          </cell>
          <cell r="N1965">
            <v>3.9</v>
          </cell>
          <cell r="O1965" t="str">
            <v>CS-24-1</v>
          </cell>
          <cell r="Q1965">
            <v>24</v>
          </cell>
          <cell r="R1965">
            <v>19</v>
          </cell>
          <cell r="S1965">
            <v>13</v>
          </cell>
          <cell r="T1965">
            <v>13</v>
          </cell>
          <cell r="U1965" t="str">
            <v>1.858220</v>
          </cell>
          <cell r="V1965">
            <v>29.3</v>
          </cell>
          <cell r="W1965" t="str">
            <v>20764608080508</v>
          </cell>
        </row>
        <row r="1966">
          <cell r="B1966">
            <v>81196</v>
          </cell>
          <cell r="C1966" t="str">
            <v>OFFER ITEM #93576</v>
          </cell>
          <cell r="D1966" t="str">
            <v>DISCONTINUE</v>
          </cell>
          <cell r="E1966" t="str">
            <v>USA</v>
          </cell>
          <cell r="F1966">
            <v>0</v>
          </cell>
          <cell r="G1966" t="str">
            <v>=HYPERLINK("http://www.bangkit.com/images/81196.jpg","CLICK HERE")</v>
          </cell>
          <cell r="H1966">
            <v>8.5</v>
          </cell>
          <cell r="I1966">
            <v>8.5</v>
          </cell>
          <cell r="J1966">
            <v>11.05</v>
          </cell>
          <cell r="K1966">
            <v>8.5</v>
          </cell>
          <cell r="L1966">
            <v>6.9</v>
          </cell>
          <cell r="M1966">
            <v>5.9</v>
          </cell>
          <cell r="N1966">
            <v>4.9000000000000004</v>
          </cell>
          <cell r="O1966" t="str">
            <v>CS-10-1</v>
          </cell>
          <cell r="P1966">
            <v>40</v>
          </cell>
          <cell r="Q1966">
            <v>10</v>
          </cell>
          <cell r="R1966">
            <v>18</v>
          </cell>
          <cell r="S1966">
            <v>11.5</v>
          </cell>
          <cell r="T1966">
            <v>10.5</v>
          </cell>
          <cell r="U1966" t="str">
            <v>1.257810</v>
          </cell>
          <cell r="V1966">
            <v>52.54</v>
          </cell>
          <cell r="W1966" t="str">
            <v>777502773243</v>
          </cell>
        </row>
        <row r="1967">
          <cell r="B1967">
            <v>81197</v>
          </cell>
          <cell r="C1967" t="str">
            <v>OFFER ITEM #MP-2201-GN OR #93577</v>
          </cell>
          <cell r="D1967" t="str">
            <v>DISCONTINUE</v>
          </cell>
          <cell r="E1967" t="str">
            <v>USA</v>
          </cell>
          <cell r="F1967">
            <v>0</v>
          </cell>
          <cell r="G1967" t="str">
            <v>=HYPERLINK("http://www.bangkit.com/images/81197.jpg","CLICK HERE")</v>
          </cell>
          <cell r="H1967">
            <v>8.5</v>
          </cell>
          <cell r="I1967">
            <v>8.5</v>
          </cell>
          <cell r="J1967">
            <v>11.05</v>
          </cell>
          <cell r="K1967">
            <v>8.5</v>
          </cell>
          <cell r="L1967">
            <v>6.9</v>
          </cell>
          <cell r="M1967">
            <v>5.9</v>
          </cell>
          <cell r="N1967">
            <v>4.9000000000000004</v>
          </cell>
          <cell r="O1967" t="str">
            <v>CS-10-1</v>
          </cell>
          <cell r="P1967">
            <v>40</v>
          </cell>
          <cell r="Q1967">
            <v>10</v>
          </cell>
          <cell r="R1967">
            <v>18</v>
          </cell>
          <cell r="S1967">
            <v>11.5</v>
          </cell>
          <cell r="T1967">
            <v>10.5</v>
          </cell>
          <cell r="U1967" t="str">
            <v>1.257810</v>
          </cell>
          <cell r="V1967">
            <v>52.54</v>
          </cell>
          <cell r="W1967" t="str">
            <v>777502773298</v>
          </cell>
        </row>
        <row r="1968">
          <cell r="B1968">
            <v>81198</v>
          </cell>
          <cell r="C1968" t="str">
            <v>OFFER ITEM #93578</v>
          </cell>
          <cell r="D1968" t="str">
            <v>DISCONTINUE</v>
          </cell>
          <cell r="E1968" t="str">
            <v>USA</v>
          </cell>
          <cell r="F1968">
            <v>0</v>
          </cell>
          <cell r="G1968" t="str">
            <v>=HYPERLINK("http://www.bangkit.com/images/81198.jpg","CLICK HERE")</v>
          </cell>
          <cell r="H1968">
            <v>8.5</v>
          </cell>
          <cell r="I1968">
            <v>8.5</v>
          </cell>
          <cell r="J1968">
            <v>11.05</v>
          </cell>
          <cell r="K1968">
            <v>8.5</v>
          </cell>
          <cell r="L1968">
            <v>6.9</v>
          </cell>
          <cell r="M1968">
            <v>5.9</v>
          </cell>
          <cell r="N1968">
            <v>4.9000000000000004</v>
          </cell>
          <cell r="O1968" t="str">
            <v>CS-10-1</v>
          </cell>
          <cell r="P1968">
            <v>40</v>
          </cell>
          <cell r="Q1968">
            <v>10</v>
          </cell>
          <cell r="R1968">
            <v>18</v>
          </cell>
          <cell r="S1968">
            <v>11.5</v>
          </cell>
          <cell r="T1968">
            <v>10.5</v>
          </cell>
          <cell r="U1968" t="str">
            <v>1.257810</v>
          </cell>
          <cell r="V1968">
            <v>52.54</v>
          </cell>
          <cell r="W1968" t="str">
            <v>777502773366</v>
          </cell>
        </row>
        <row r="1969">
          <cell r="B1969">
            <v>81199</v>
          </cell>
          <cell r="C1969" t="str">
            <v>OFFER ITEM #93575</v>
          </cell>
          <cell r="D1969" t="str">
            <v>DISCONTINUE</v>
          </cell>
          <cell r="E1969" t="str">
            <v>USA</v>
          </cell>
          <cell r="F1969">
            <v>0</v>
          </cell>
          <cell r="G1969" t="str">
            <v>=HYPERLINK("http://www.bangkit.com/images/81199.jpg","CLICK HERE")</v>
          </cell>
          <cell r="H1969">
            <v>8.5</v>
          </cell>
          <cell r="I1969">
            <v>8.5</v>
          </cell>
          <cell r="J1969">
            <v>11.05</v>
          </cell>
          <cell r="K1969">
            <v>8.5</v>
          </cell>
          <cell r="L1969">
            <v>6.9</v>
          </cell>
          <cell r="M1969">
            <v>5.9</v>
          </cell>
          <cell r="N1969">
            <v>4.9000000000000004</v>
          </cell>
          <cell r="O1969" t="str">
            <v>CS-10-1</v>
          </cell>
          <cell r="P1969">
            <v>40</v>
          </cell>
          <cell r="Q1969">
            <v>10</v>
          </cell>
          <cell r="R1969">
            <v>18</v>
          </cell>
          <cell r="S1969">
            <v>11.5</v>
          </cell>
          <cell r="T1969">
            <v>10.5</v>
          </cell>
          <cell r="U1969" t="str">
            <v>1.257810</v>
          </cell>
          <cell r="V1969">
            <v>52.54</v>
          </cell>
          <cell r="W1969" t="str">
            <v>777502773434</v>
          </cell>
        </row>
        <row r="1970">
          <cell r="B1970">
            <v>812</v>
          </cell>
          <cell r="C1970" t="str">
            <v>BAZIC Bright Color Slider Pencil Case w/ PDQ Display</v>
          </cell>
          <cell r="D1970" t="str">
            <v>ORGANIZER</v>
          </cell>
          <cell r="E1970" t="str">
            <v>CHINA</v>
          </cell>
          <cell r="F1970">
            <v>10083</v>
          </cell>
          <cell r="G1970" t="str">
            <v>=HYPERLINK("http://www.bangkit.com/images/812.jpg","CLICK HERE")</v>
          </cell>
          <cell r="H1970">
            <v>1.99</v>
          </cell>
          <cell r="I1970">
            <v>1.79</v>
          </cell>
          <cell r="J1970">
            <v>1</v>
          </cell>
          <cell r="K1970">
            <v>0.75</v>
          </cell>
          <cell r="L1970">
            <v>0.59</v>
          </cell>
          <cell r="M1970">
            <v>0.49</v>
          </cell>
          <cell r="N1970">
            <v>0.39</v>
          </cell>
          <cell r="O1970" t="str">
            <v>CS-36-1</v>
          </cell>
          <cell r="P1970">
            <v>72</v>
          </cell>
          <cell r="Q1970">
            <v>36</v>
          </cell>
          <cell r="R1970">
            <v>20.5</v>
          </cell>
          <cell r="S1970">
            <v>8.5</v>
          </cell>
          <cell r="T1970">
            <v>8.25</v>
          </cell>
          <cell r="U1970" t="str">
            <v>0.831920</v>
          </cell>
          <cell r="V1970">
            <v>3.96</v>
          </cell>
          <cell r="W1970" t="str">
            <v>20764608008120</v>
          </cell>
        </row>
        <row r="1971">
          <cell r="B1971">
            <v>81200</v>
          </cell>
          <cell r="D1971" t="str">
            <v>DISCONTINUE</v>
          </cell>
          <cell r="E1971" t="str">
            <v>USA</v>
          </cell>
          <cell r="F1971">
            <v>0</v>
          </cell>
          <cell r="G1971" t="str">
            <v>=HYPERLINK("http://www.bangkit.com/images/81200.jpg","CLICK HERE")</v>
          </cell>
          <cell r="H1971">
            <v>8.5</v>
          </cell>
          <cell r="I1971">
            <v>8.5</v>
          </cell>
          <cell r="J1971">
            <v>11.05</v>
          </cell>
          <cell r="K1971">
            <v>8.5</v>
          </cell>
          <cell r="L1971">
            <v>6.9</v>
          </cell>
          <cell r="M1971">
            <v>5.9</v>
          </cell>
          <cell r="N1971">
            <v>4.9000000000000004</v>
          </cell>
          <cell r="O1971" t="str">
            <v>CS-10-1</v>
          </cell>
          <cell r="P1971">
            <v>40</v>
          </cell>
          <cell r="Q1971">
            <v>10</v>
          </cell>
          <cell r="R1971">
            <v>18</v>
          </cell>
          <cell r="S1971">
            <v>11.5</v>
          </cell>
          <cell r="T1971">
            <v>10.5</v>
          </cell>
          <cell r="U1971" t="str">
            <v>1.257810</v>
          </cell>
          <cell r="V1971">
            <v>52.54</v>
          </cell>
          <cell r="W1971" t="str">
            <v>777502773557</v>
          </cell>
        </row>
        <row r="1972">
          <cell r="B1972">
            <v>81201</v>
          </cell>
          <cell r="D1972" t="str">
            <v>DISCONTINUE</v>
          </cell>
          <cell r="E1972" t="str">
            <v>USA</v>
          </cell>
          <cell r="F1972">
            <v>0</v>
          </cell>
          <cell r="G1972" t="str">
            <v>=HYPERLINK("http://www.bangkit.com/images/81201.jpg","CLICK HERE")</v>
          </cell>
          <cell r="H1972">
            <v>8.5</v>
          </cell>
          <cell r="I1972">
            <v>8.5</v>
          </cell>
          <cell r="J1972">
            <v>11.05</v>
          </cell>
          <cell r="K1972">
            <v>8.5</v>
          </cell>
          <cell r="L1972">
            <v>6.9</v>
          </cell>
          <cell r="M1972">
            <v>5.9</v>
          </cell>
          <cell r="N1972">
            <v>4.9000000000000004</v>
          </cell>
          <cell r="O1972" t="str">
            <v>CS-10-1</v>
          </cell>
          <cell r="P1972">
            <v>40</v>
          </cell>
          <cell r="Q1972">
            <v>10</v>
          </cell>
          <cell r="R1972">
            <v>18</v>
          </cell>
          <cell r="S1972">
            <v>11.5</v>
          </cell>
          <cell r="T1972">
            <v>10.5</v>
          </cell>
          <cell r="U1972" t="str">
            <v>1.257810</v>
          </cell>
          <cell r="V1972">
            <v>52.54</v>
          </cell>
          <cell r="W1972" t="str">
            <v>777502773700</v>
          </cell>
        </row>
        <row r="1973">
          <cell r="B1973">
            <v>81205</v>
          </cell>
          <cell r="D1973" t="str">
            <v>DISCONTINUE</v>
          </cell>
          <cell r="E1973" t="str">
            <v>USA</v>
          </cell>
          <cell r="F1973">
            <v>0</v>
          </cell>
          <cell r="G1973" t="str">
            <v>=HYPERLINK("http://www.bangkit.com/images/81205.jpg","CLICK HERE")</v>
          </cell>
          <cell r="H1973">
            <v>8.5</v>
          </cell>
          <cell r="I1973">
            <v>8.5</v>
          </cell>
          <cell r="J1973">
            <v>11.05</v>
          </cell>
          <cell r="K1973">
            <v>8.5</v>
          </cell>
          <cell r="L1973">
            <v>6.9</v>
          </cell>
          <cell r="M1973">
            <v>5.9</v>
          </cell>
          <cell r="N1973">
            <v>4.9000000000000004</v>
          </cell>
          <cell r="O1973" t="str">
            <v>CS-10-1</v>
          </cell>
          <cell r="P1973">
            <v>40</v>
          </cell>
          <cell r="Q1973">
            <v>10</v>
          </cell>
          <cell r="R1973">
            <v>18</v>
          </cell>
          <cell r="S1973">
            <v>11.5</v>
          </cell>
          <cell r="T1973">
            <v>10.5</v>
          </cell>
          <cell r="U1973" t="str">
            <v>1.257810</v>
          </cell>
          <cell r="V1973">
            <v>52.54</v>
          </cell>
          <cell r="W1973" t="str">
            <v>777502094881</v>
          </cell>
        </row>
        <row r="1974">
          <cell r="B1974">
            <v>815432010011</v>
          </cell>
          <cell r="C1974" t="str">
            <v>100% Isopropyl Alcohol 1 GALLON (3.75L)</v>
          </cell>
          <cell r="D1974" t="str">
            <v>DISCONTINUE</v>
          </cell>
          <cell r="E1974" t="str">
            <v>USA</v>
          </cell>
          <cell r="F1974">
            <v>0</v>
          </cell>
          <cell r="G1974" t="str">
            <v>=HYPERLINK("http://www.bangkit.com/images/815432010011.jpg","CLICK HERE")</v>
          </cell>
          <cell r="H1974">
            <v>39.99</v>
          </cell>
          <cell r="I1974">
            <v>37.99</v>
          </cell>
          <cell r="J1974">
            <v>25</v>
          </cell>
          <cell r="K1974">
            <v>25</v>
          </cell>
          <cell r="L1974">
            <v>25</v>
          </cell>
          <cell r="M1974">
            <v>19</v>
          </cell>
          <cell r="N1974">
            <v>17</v>
          </cell>
          <cell r="O1974" t="str">
            <v>CS-4-1</v>
          </cell>
          <cell r="P1974">
            <v>60</v>
          </cell>
          <cell r="Q1974">
            <v>4</v>
          </cell>
          <cell r="R1974">
            <v>12.75</v>
          </cell>
          <cell r="S1974">
            <v>12.75</v>
          </cell>
          <cell r="T1974">
            <v>12.75</v>
          </cell>
          <cell r="U1974" t="str">
            <v>1.199460</v>
          </cell>
          <cell r="V1974">
            <v>28</v>
          </cell>
          <cell r="W1974" t="str">
            <v>815432031511</v>
          </cell>
        </row>
        <row r="1975">
          <cell r="B1975">
            <v>815432010028</v>
          </cell>
          <cell r="C1975" t="str">
            <v>70% Isopropyl Alcohol 1 GALLON (3.75L)</v>
          </cell>
          <cell r="D1975" t="str">
            <v>DISCONTINUE</v>
          </cell>
          <cell r="E1975" t="str">
            <v>USA</v>
          </cell>
          <cell r="F1975">
            <v>0</v>
          </cell>
          <cell r="G1975" t="str">
            <v>=HYPERLINK("http://www.bangkit.com/images/815432010028.jpg","CLICK HERE")</v>
          </cell>
          <cell r="H1975">
            <v>29.99</v>
          </cell>
          <cell r="I1975">
            <v>27.99</v>
          </cell>
          <cell r="J1975">
            <v>19</v>
          </cell>
          <cell r="K1975">
            <v>19</v>
          </cell>
          <cell r="L1975">
            <v>19</v>
          </cell>
          <cell r="M1975">
            <v>15</v>
          </cell>
          <cell r="N1975">
            <v>13</v>
          </cell>
          <cell r="O1975" t="str">
            <v>CS-4-1</v>
          </cell>
          <cell r="P1975">
            <v>60</v>
          </cell>
          <cell r="Q1975">
            <v>4</v>
          </cell>
          <cell r="R1975">
            <v>12.75</v>
          </cell>
          <cell r="S1975">
            <v>12.75</v>
          </cell>
          <cell r="T1975">
            <v>12.75</v>
          </cell>
          <cell r="U1975" t="str">
            <v>1.199460</v>
          </cell>
          <cell r="V1975">
            <v>28</v>
          </cell>
          <cell r="W1975" t="str">
            <v>815432031504</v>
          </cell>
        </row>
        <row r="1976">
          <cell r="B1976">
            <v>816</v>
          </cell>
          <cell r="C1976" t="str">
            <v>BAZIC Translucent Slider Pencil Case w/ PDQ Display</v>
          </cell>
          <cell r="D1976" t="str">
            <v>ORGANIZER</v>
          </cell>
          <cell r="E1976" t="str">
            <v>CHINA</v>
          </cell>
          <cell r="F1976">
            <v>8442</v>
          </cell>
          <cell r="G1976" t="str">
            <v>=HYPERLINK("http://www.bangkit.com/images/816.jpg","CLICK HERE")</v>
          </cell>
          <cell r="H1976">
            <v>1.99</v>
          </cell>
          <cell r="I1976">
            <v>1.79</v>
          </cell>
          <cell r="J1976">
            <v>1</v>
          </cell>
          <cell r="K1976">
            <v>0.75</v>
          </cell>
          <cell r="L1976">
            <v>0.59</v>
          </cell>
          <cell r="M1976">
            <v>0.49</v>
          </cell>
          <cell r="N1976">
            <v>0.39</v>
          </cell>
          <cell r="O1976" t="str">
            <v>CS-36-1</v>
          </cell>
          <cell r="P1976">
            <v>81</v>
          </cell>
          <cell r="Q1976">
            <v>36</v>
          </cell>
          <cell r="R1976">
            <v>20.5</v>
          </cell>
          <cell r="S1976">
            <v>8.5</v>
          </cell>
          <cell r="T1976">
            <v>8.25</v>
          </cell>
          <cell r="U1976" t="str">
            <v>0.831920</v>
          </cell>
          <cell r="V1976">
            <v>3.6</v>
          </cell>
          <cell r="W1976" t="str">
            <v>20764608008168</v>
          </cell>
        </row>
        <row r="1977">
          <cell r="B1977">
            <v>8200</v>
          </cell>
          <cell r="C1977" t="str">
            <v>BAZIC #6 3/4 Self-Seal White Envelopes (65/Pack)</v>
          </cell>
          <cell r="D1977" t="str">
            <v>ENVELOPES / MAILERS</v>
          </cell>
          <cell r="E1977" t="str">
            <v>INDONESIA</v>
          </cell>
          <cell r="F1977">
            <v>31061</v>
          </cell>
          <cell r="G1977" t="str">
            <v>=HYPERLINK("http://www.bangkit.com/images/8200.jpg","CLICK HERE")</v>
          </cell>
          <cell r="H1977">
            <v>2.99</v>
          </cell>
          <cell r="I1977">
            <v>2.69</v>
          </cell>
          <cell r="J1977">
            <v>1.7</v>
          </cell>
          <cell r="K1977">
            <v>1.3</v>
          </cell>
          <cell r="L1977">
            <v>0.95</v>
          </cell>
          <cell r="M1977">
            <v>0.75</v>
          </cell>
          <cell r="N1977">
            <v>0.69</v>
          </cell>
          <cell r="O1977" t="str">
            <v>CS-24-1</v>
          </cell>
          <cell r="P1977">
            <v>112</v>
          </cell>
          <cell r="Q1977">
            <v>24</v>
          </cell>
          <cell r="R1977">
            <v>13.75</v>
          </cell>
          <cell r="S1977">
            <v>8.5</v>
          </cell>
          <cell r="T1977">
            <v>8</v>
          </cell>
          <cell r="U1977" t="str">
            <v>0.541090</v>
          </cell>
          <cell r="V1977">
            <v>12.42</v>
          </cell>
          <cell r="W1977" t="str">
            <v>20764608082007</v>
          </cell>
        </row>
        <row r="1978">
          <cell r="B1978">
            <v>8201</v>
          </cell>
          <cell r="C1978" t="str">
            <v>BAZIC #6 3/4 Self-Seal Security Envelopes (55/Pack)</v>
          </cell>
          <cell r="D1978" t="str">
            <v>ENVELOPES / MAILERS</v>
          </cell>
          <cell r="E1978" t="str">
            <v>INDONESIA</v>
          </cell>
          <cell r="F1978">
            <v>22119</v>
          </cell>
          <cell r="G1978" t="str">
            <v>=HYPERLINK("http://www.bangkit.com/images/8201.jpg","CLICK HERE")</v>
          </cell>
          <cell r="H1978">
            <v>2.99</v>
          </cell>
          <cell r="I1978">
            <v>2.69</v>
          </cell>
          <cell r="J1978">
            <v>1.7</v>
          </cell>
          <cell r="K1978">
            <v>1.3</v>
          </cell>
          <cell r="L1978">
            <v>0.95</v>
          </cell>
          <cell r="M1978">
            <v>0.75</v>
          </cell>
          <cell r="N1978">
            <v>0.69</v>
          </cell>
          <cell r="O1978" t="str">
            <v>CS-24-1</v>
          </cell>
          <cell r="P1978">
            <v>112</v>
          </cell>
          <cell r="Q1978">
            <v>24</v>
          </cell>
          <cell r="R1978">
            <v>20.5</v>
          </cell>
          <cell r="S1978">
            <v>10.25</v>
          </cell>
          <cell r="T1978">
            <v>4.25</v>
          </cell>
          <cell r="U1978" t="str">
            <v>0.516800</v>
          </cell>
          <cell r="V1978">
            <v>9.74</v>
          </cell>
          <cell r="W1978" t="str">
            <v>20764608082014</v>
          </cell>
        </row>
        <row r="1979">
          <cell r="B1979">
            <v>8202</v>
          </cell>
          <cell r="C1979" t="str">
            <v>BAZIC #10 Self-Seal White Envelopes (40/Pack)</v>
          </cell>
          <cell r="D1979" t="str">
            <v>ENVELOPES / MAILERS</v>
          </cell>
          <cell r="E1979" t="str">
            <v>INDONESIA</v>
          </cell>
          <cell r="F1979">
            <v>39987</v>
          </cell>
          <cell r="G1979" t="str">
            <v>=HYPERLINK("http://www.bangkit.com/images/8202.jpg","CLICK HERE")</v>
          </cell>
          <cell r="H1979">
            <v>2.99</v>
          </cell>
          <cell r="I1979">
            <v>2.69</v>
          </cell>
          <cell r="J1979">
            <v>1.7</v>
          </cell>
          <cell r="K1979">
            <v>1.3</v>
          </cell>
          <cell r="L1979">
            <v>0.95</v>
          </cell>
          <cell r="M1979">
            <v>0.75</v>
          </cell>
          <cell r="N1979">
            <v>0.69</v>
          </cell>
          <cell r="O1979" t="str">
            <v>CS-24-1</v>
          </cell>
          <cell r="P1979">
            <v>96</v>
          </cell>
          <cell r="Q1979">
            <v>24</v>
          </cell>
          <cell r="R1979">
            <v>14</v>
          </cell>
          <cell r="S1979">
            <v>10</v>
          </cell>
          <cell r="T1979">
            <v>8.75</v>
          </cell>
          <cell r="U1979" t="str">
            <v>0.708910</v>
          </cell>
          <cell r="V1979">
            <v>12.18</v>
          </cell>
          <cell r="W1979" t="str">
            <v>20764608082021</v>
          </cell>
        </row>
        <row r="1980">
          <cell r="B1980">
            <v>8203</v>
          </cell>
          <cell r="C1980" t="str">
            <v>BAZIC #10 Self-Seal Security Envelopes (30/Pack)</v>
          </cell>
          <cell r="D1980" t="str">
            <v>ENVELOPES / MAILERS</v>
          </cell>
          <cell r="E1980" t="str">
            <v>INDONESIA</v>
          </cell>
          <cell r="F1980">
            <v>15194</v>
          </cell>
          <cell r="G1980" t="str">
            <v>=HYPERLINK("http://www.bangkit.com/images/8203.jpg","CLICK HERE")</v>
          </cell>
          <cell r="H1980">
            <v>2.99</v>
          </cell>
          <cell r="I1980">
            <v>2.69</v>
          </cell>
          <cell r="J1980">
            <v>1.7</v>
          </cell>
          <cell r="K1980">
            <v>1.3</v>
          </cell>
          <cell r="L1980">
            <v>0.95</v>
          </cell>
          <cell r="M1980">
            <v>0.75</v>
          </cell>
          <cell r="N1980">
            <v>0.69</v>
          </cell>
          <cell r="O1980" t="str">
            <v>CS-24-1</v>
          </cell>
          <cell r="P1980">
            <v>98</v>
          </cell>
          <cell r="Q1980">
            <v>24</v>
          </cell>
          <cell r="R1980">
            <v>20</v>
          </cell>
          <cell r="S1980">
            <v>12.5</v>
          </cell>
          <cell r="T1980">
            <v>5</v>
          </cell>
          <cell r="U1980" t="str">
            <v>0.723380</v>
          </cell>
          <cell r="V1980">
            <v>9.56</v>
          </cell>
          <cell r="W1980" t="str">
            <v>20764608082038</v>
          </cell>
        </row>
        <row r="1981">
          <cell r="B1981">
            <v>8204</v>
          </cell>
          <cell r="C1981" t="str">
            <v>BAZIC #6 3/4 Self-Seal White Envelopes (100/Pack)</v>
          </cell>
          <cell r="D1981" t="str">
            <v>ENVELOPES / MAILERS</v>
          </cell>
          <cell r="E1981" t="str">
            <v>INDONESIA</v>
          </cell>
          <cell r="F1981">
            <v>43679</v>
          </cell>
          <cell r="G1981" t="str">
            <v>=HYPERLINK("http://www.bangkit.com/images/8204.jpg","CLICK HERE")</v>
          </cell>
          <cell r="H1981">
            <v>3.99</v>
          </cell>
          <cell r="I1981">
            <v>3.59</v>
          </cell>
          <cell r="J1981">
            <v>1.95</v>
          </cell>
          <cell r="K1981">
            <v>1.5</v>
          </cell>
          <cell r="L1981">
            <v>1.3</v>
          </cell>
          <cell r="M1981">
            <v>1</v>
          </cell>
          <cell r="N1981">
            <v>0.8</v>
          </cell>
          <cell r="O1981" t="str">
            <v>CS-24-1</v>
          </cell>
          <cell r="P1981">
            <v>72</v>
          </cell>
          <cell r="Q1981">
            <v>24</v>
          </cell>
          <cell r="R1981">
            <v>13.75</v>
          </cell>
          <cell r="S1981">
            <v>12.5</v>
          </cell>
          <cell r="T1981">
            <v>8</v>
          </cell>
          <cell r="U1981" t="str">
            <v>0.795720</v>
          </cell>
          <cell r="V1981">
            <v>17.38</v>
          </cell>
          <cell r="W1981" t="str">
            <v>20764608082045</v>
          </cell>
        </row>
        <row r="1982">
          <cell r="B1982">
            <v>8205</v>
          </cell>
          <cell r="C1982" t="str">
            <v>BAZIC #6 3/4 Self-Seal Security Envelopes (80/Pack)</v>
          </cell>
          <cell r="D1982" t="str">
            <v>ENVELOPES / MAILERS</v>
          </cell>
          <cell r="E1982" t="str">
            <v>INDONESIA</v>
          </cell>
          <cell r="F1982">
            <v>7453</v>
          </cell>
          <cell r="G1982" t="str">
            <v>=HYPERLINK("http://www.bangkit.com/images/8205.jpg","CLICK HERE")</v>
          </cell>
          <cell r="H1982">
            <v>3.99</v>
          </cell>
          <cell r="I1982">
            <v>3.59</v>
          </cell>
          <cell r="J1982">
            <v>1.95</v>
          </cell>
          <cell r="K1982">
            <v>1.5</v>
          </cell>
          <cell r="L1982">
            <v>1.3</v>
          </cell>
          <cell r="M1982">
            <v>1</v>
          </cell>
          <cell r="N1982">
            <v>0.8</v>
          </cell>
          <cell r="O1982" t="str">
            <v>CS-24-1</v>
          </cell>
          <cell r="P1982">
            <v>98</v>
          </cell>
          <cell r="Q1982">
            <v>24</v>
          </cell>
          <cell r="R1982">
            <v>13.5</v>
          </cell>
          <cell r="S1982">
            <v>10.25</v>
          </cell>
          <cell r="T1982">
            <v>8</v>
          </cell>
          <cell r="U1982" t="str">
            <v>0.640630</v>
          </cell>
          <cell r="V1982">
            <v>14.16</v>
          </cell>
          <cell r="W1982" t="str">
            <v>20764608082052</v>
          </cell>
        </row>
        <row r="1983">
          <cell r="B1983">
            <v>8206</v>
          </cell>
          <cell r="C1983" t="str">
            <v>BAZIC #10 Self-Seal White Envelopes (50/Pack)</v>
          </cell>
          <cell r="D1983" t="str">
            <v>ENVELOPES / MAILERS</v>
          </cell>
          <cell r="E1983" t="str">
            <v>INDONESIA</v>
          </cell>
          <cell r="F1983">
            <v>34266</v>
          </cell>
          <cell r="G1983" t="str">
            <v>=HYPERLINK("http://www.bangkit.com/images/8206.jpg","CLICK HERE")</v>
          </cell>
          <cell r="H1983">
            <v>3.99</v>
          </cell>
          <cell r="I1983">
            <v>3.59</v>
          </cell>
          <cell r="J1983">
            <v>1.95</v>
          </cell>
          <cell r="K1983">
            <v>1.5</v>
          </cell>
          <cell r="L1983">
            <v>1.3</v>
          </cell>
          <cell r="M1983">
            <v>1</v>
          </cell>
          <cell r="N1983">
            <v>0.8</v>
          </cell>
          <cell r="O1983" t="str">
            <v>CS-24-1</v>
          </cell>
          <cell r="P1983">
            <v>80</v>
          </cell>
          <cell r="Q1983">
            <v>24</v>
          </cell>
          <cell r="R1983">
            <v>15.25</v>
          </cell>
          <cell r="S1983">
            <v>10</v>
          </cell>
          <cell r="T1983">
            <v>9</v>
          </cell>
          <cell r="U1983" t="str">
            <v>0.794270</v>
          </cell>
          <cell r="V1983">
            <v>14.68</v>
          </cell>
          <cell r="W1983" t="str">
            <v>20764608082069</v>
          </cell>
        </row>
        <row r="1984">
          <cell r="B1984">
            <v>8207</v>
          </cell>
          <cell r="C1984" t="str">
            <v>BAZIC #10 Self-Seal Security Envelopes (40/Pack)</v>
          </cell>
          <cell r="D1984" t="str">
            <v>ENVELOPES / MAILERS</v>
          </cell>
          <cell r="E1984" t="str">
            <v>INDONESIA</v>
          </cell>
          <cell r="F1984">
            <v>14018</v>
          </cell>
          <cell r="G1984" t="str">
            <v>=HYPERLINK("http://www.bangkit.com/images/8207.jpg","CLICK HERE")</v>
          </cell>
          <cell r="H1984">
            <v>3.99</v>
          </cell>
          <cell r="I1984">
            <v>3.59</v>
          </cell>
          <cell r="J1984">
            <v>1.95</v>
          </cell>
          <cell r="K1984">
            <v>1.5</v>
          </cell>
          <cell r="L1984">
            <v>1.3</v>
          </cell>
          <cell r="M1984">
            <v>1</v>
          </cell>
          <cell r="N1984">
            <v>0.8</v>
          </cell>
          <cell r="O1984" t="str">
            <v>CS-24-1</v>
          </cell>
          <cell r="P1984">
            <v>91</v>
          </cell>
          <cell r="Q1984">
            <v>24</v>
          </cell>
          <cell r="R1984">
            <v>13.75</v>
          </cell>
          <cell r="S1984">
            <v>10</v>
          </cell>
          <cell r="T1984">
            <v>9</v>
          </cell>
          <cell r="U1984" t="str">
            <v>0.716150</v>
          </cell>
          <cell r="V1984">
            <v>12.18</v>
          </cell>
          <cell r="W1984" t="str">
            <v>20764608082076</v>
          </cell>
        </row>
        <row r="1985">
          <cell r="B1985">
            <v>8211</v>
          </cell>
          <cell r="C1985" t="str">
            <v>BAZIC #6 3/4 White Envelopes w/ Gummed Closure (100/Pack)</v>
          </cell>
          <cell r="D1985" t="str">
            <v>ENVELOPES / MAILERS</v>
          </cell>
          <cell r="E1985" t="str">
            <v>INDONESIA</v>
          </cell>
          <cell r="F1985">
            <v>20157</v>
          </cell>
          <cell r="G1985" t="str">
            <v>=HYPERLINK("http://www.bangkit.com/images/8211.jpg","CLICK HERE")</v>
          </cell>
          <cell r="H1985">
            <v>2.99</v>
          </cell>
          <cell r="I1985">
            <v>2.69</v>
          </cell>
          <cell r="J1985">
            <v>1.7</v>
          </cell>
          <cell r="K1985">
            <v>1.3</v>
          </cell>
          <cell r="L1985">
            <v>0.95</v>
          </cell>
          <cell r="M1985">
            <v>0.75</v>
          </cell>
          <cell r="N1985">
            <v>0.69</v>
          </cell>
          <cell r="O1985" t="str">
            <v>CS-24-1</v>
          </cell>
          <cell r="P1985">
            <v>72</v>
          </cell>
          <cell r="Q1985">
            <v>24</v>
          </cell>
          <cell r="R1985">
            <v>13.75</v>
          </cell>
          <cell r="S1985">
            <v>12.5</v>
          </cell>
          <cell r="T1985">
            <v>8</v>
          </cell>
          <cell r="U1985" t="str">
            <v>0.795720</v>
          </cell>
          <cell r="V1985">
            <v>16.36</v>
          </cell>
          <cell r="W1985" t="str">
            <v>20764608082113</v>
          </cell>
        </row>
        <row r="1986">
          <cell r="B1986">
            <v>8212</v>
          </cell>
          <cell r="C1986" t="str">
            <v>BAZIC #10 White Envelopes w/ Gummed Closure (50/Pack)</v>
          </cell>
          <cell r="D1986" t="str">
            <v>ENVELOPES / MAILERS</v>
          </cell>
          <cell r="E1986" t="str">
            <v>INDONESIA</v>
          </cell>
          <cell r="F1986">
            <v>49719</v>
          </cell>
          <cell r="G1986" t="str">
            <v>=HYPERLINK("http://www.bangkit.com/images/8212.jpg","CLICK HERE")</v>
          </cell>
          <cell r="H1986">
            <v>2.99</v>
          </cell>
          <cell r="I1986">
            <v>2.69</v>
          </cell>
          <cell r="J1986">
            <v>1.7</v>
          </cell>
          <cell r="K1986">
            <v>1.3</v>
          </cell>
          <cell r="L1986">
            <v>0.95</v>
          </cell>
          <cell r="M1986">
            <v>0.75</v>
          </cell>
          <cell r="N1986">
            <v>0.69</v>
          </cell>
          <cell r="O1986" t="str">
            <v>CS-24-1</v>
          </cell>
          <cell r="P1986">
            <v>80</v>
          </cell>
          <cell r="Q1986">
            <v>24</v>
          </cell>
          <cell r="R1986">
            <v>15.5</v>
          </cell>
          <cell r="S1986">
            <v>10</v>
          </cell>
          <cell r="T1986">
            <v>9</v>
          </cell>
          <cell r="U1986" t="str">
            <v>0.807290</v>
          </cell>
          <cell r="V1986">
            <v>13.9</v>
          </cell>
          <cell r="W1986" t="str">
            <v>20764608082120</v>
          </cell>
        </row>
        <row r="1987">
          <cell r="B1987">
            <v>8213</v>
          </cell>
          <cell r="C1987" t="str">
            <v>BAZIC #6 3/4 Security Envelopes w/ Gummed Closure (80/Pack)</v>
          </cell>
          <cell r="D1987" t="str">
            <v>ENVELOPES / MAILERS</v>
          </cell>
          <cell r="E1987" t="str">
            <v>INDONESIA</v>
          </cell>
          <cell r="F1987">
            <v>39352</v>
          </cell>
          <cell r="G1987" t="str">
            <v>=HYPERLINK("http://www.bangkit.com/images/8213.jpg","CLICK HERE")</v>
          </cell>
          <cell r="H1987">
            <v>2.99</v>
          </cell>
          <cell r="I1987">
            <v>2.69</v>
          </cell>
          <cell r="J1987">
            <v>1.7</v>
          </cell>
          <cell r="K1987">
            <v>1.3</v>
          </cell>
          <cell r="L1987">
            <v>0.95</v>
          </cell>
          <cell r="M1987">
            <v>0.75</v>
          </cell>
          <cell r="N1987">
            <v>0.69</v>
          </cell>
          <cell r="O1987" t="str">
            <v>CS-24-1</v>
          </cell>
          <cell r="P1987">
            <v>84</v>
          </cell>
          <cell r="Q1987">
            <v>24</v>
          </cell>
          <cell r="R1987">
            <v>13.75</v>
          </cell>
          <cell r="S1987">
            <v>10.25</v>
          </cell>
          <cell r="T1987">
            <v>8</v>
          </cell>
          <cell r="U1987" t="str">
            <v>0.652490</v>
          </cell>
          <cell r="V1987">
            <v>13.52</v>
          </cell>
          <cell r="W1987" t="str">
            <v>20764608082137</v>
          </cell>
        </row>
        <row r="1988">
          <cell r="B1988">
            <v>8214</v>
          </cell>
          <cell r="C1988" t="str">
            <v>BAZIC #10 Security Envelopes w/ Gummed Closure (40/Pack)</v>
          </cell>
          <cell r="D1988" t="str">
            <v>ENVELOPES / MAILERS</v>
          </cell>
          <cell r="E1988" t="str">
            <v>INDONESIA</v>
          </cell>
          <cell r="F1988">
            <v>49763</v>
          </cell>
          <cell r="G1988" t="str">
            <v>=HYPERLINK("http://www.bangkit.com/images/8214.jpg","CLICK HERE")</v>
          </cell>
          <cell r="H1988">
            <v>2.99</v>
          </cell>
          <cell r="I1988">
            <v>2.69</v>
          </cell>
          <cell r="J1988">
            <v>1.7</v>
          </cell>
          <cell r="K1988">
            <v>1.3</v>
          </cell>
          <cell r="L1988">
            <v>0.95</v>
          </cell>
          <cell r="M1988">
            <v>0.75</v>
          </cell>
          <cell r="N1988">
            <v>0.69</v>
          </cell>
          <cell r="O1988" t="str">
            <v>CS-24-1</v>
          </cell>
          <cell r="P1988">
            <v>96</v>
          </cell>
          <cell r="Q1988">
            <v>24</v>
          </cell>
          <cell r="R1988">
            <v>14</v>
          </cell>
          <cell r="S1988">
            <v>10</v>
          </cell>
          <cell r="T1988">
            <v>9</v>
          </cell>
          <cell r="U1988" t="str">
            <v>0.729170</v>
          </cell>
          <cell r="V1988">
            <v>11.26</v>
          </cell>
          <cell r="W1988" t="str">
            <v>20764608082144</v>
          </cell>
        </row>
        <row r="1989">
          <cell r="B1989">
            <v>8219</v>
          </cell>
          <cell r="C1989" t="str">
            <v>BAZIC #10 Self-Seal Security Single Window Envelopes (500/Box)</v>
          </cell>
          <cell r="D1989" t="str">
            <v>ENVELOPES / MAILERS</v>
          </cell>
          <cell r="E1989" t="str">
            <v>INDONESIA</v>
          </cell>
          <cell r="F1989">
            <v>1528</v>
          </cell>
          <cell r="G1989" t="str">
            <v>=HYPERLINK("http://www.bangkit.com/images/8219.jpg","CLICK HERE")</v>
          </cell>
          <cell r="H1989">
            <v>57.99</v>
          </cell>
          <cell r="I1989">
            <v>52.19</v>
          </cell>
          <cell r="J1989">
            <v>37.049999999999997</v>
          </cell>
          <cell r="K1989">
            <v>28.5</v>
          </cell>
          <cell r="L1989">
            <v>22.9</v>
          </cell>
          <cell r="M1989">
            <v>19</v>
          </cell>
          <cell r="N1989">
            <v>15</v>
          </cell>
          <cell r="O1989" t="str">
            <v>CS-5-1</v>
          </cell>
          <cell r="P1989">
            <v>42</v>
          </cell>
          <cell r="Q1989">
            <v>5</v>
          </cell>
          <cell r="R1989">
            <v>22</v>
          </cell>
          <cell r="S1989">
            <v>12.75</v>
          </cell>
          <cell r="T1989">
            <v>10.75</v>
          </cell>
          <cell r="U1989" t="str">
            <v>1.745010</v>
          </cell>
          <cell r="V1989">
            <v>33.020000000000003</v>
          </cell>
          <cell r="W1989" t="str">
            <v>20764608082199</v>
          </cell>
        </row>
        <row r="1990">
          <cell r="B1990">
            <v>8220</v>
          </cell>
          <cell r="C1990" t="str">
            <v>BAZIC #10 Self-Seal Security Envelopes (500/Box)</v>
          </cell>
          <cell r="D1990" t="str">
            <v>ENVELOPES / MAILERS</v>
          </cell>
          <cell r="E1990" t="str">
            <v>INDONESIA</v>
          </cell>
          <cell r="F1990">
            <v>2279</v>
          </cell>
          <cell r="G1990" t="str">
            <v>=HYPERLINK("http://www.bangkit.com/images/8220.jpg","CLICK HERE")</v>
          </cell>
          <cell r="H1990">
            <v>35.99</v>
          </cell>
          <cell r="I1990">
            <v>32.39</v>
          </cell>
          <cell r="J1990">
            <v>21.45</v>
          </cell>
          <cell r="K1990">
            <v>16.5</v>
          </cell>
          <cell r="L1990">
            <v>13.3</v>
          </cell>
          <cell r="M1990">
            <v>11</v>
          </cell>
          <cell r="N1990">
            <v>8.9</v>
          </cell>
          <cell r="O1990" t="str">
            <v>CS-5-1</v>
          </cell>
          <cell r="P1990">
            <v>45</v>
          </cell>
          <cell r="Q1990">
            <v>5</v>
          </cell>
          <cell r="R1990">
            <v>12.5</v>
          </cell>
          <cell r="S1990">
            <v>10</v>
          </cell>
          <cell r="T1990">
            <v>21.75</v>
          </cell>
          <cell r="U1990" t="str">
            <v>1.573350</v>
          </cell>
          <cell r="V1990">
            <v>29.66</v>
          </cell>
          <cell r="W1990" t="str">
            <v>20764608082205</v>
          </cell>
        </row>
        <row r="1991">
          <cell r="B1991">
            <v>8230</v>
          </cell>
          <cell r="C1991" t="str">
            <v>BAZIC 6" x 9" Self-Seal White Envelope (6/Pack)</v>
          </cell>
          <cell r="D1991" t="str">
            <v>ENVELOPES / MAILERS</v>
          </cell>
          <cell r="E1991" t="str">
            <v>CHINA</v>
          </cell>
          <cell r="F1991">
            <v>21005</v>
          </cell>
          <cell r="G1991" t="str">
            <v>=HYPERLINK("http://www.bangkit.com/images/8230.jpg","CLICK HERE")</v>
          </cell>
          <cell r="H1991">
            <v>1.99</v>
          </cell>
          <cell r="I1991">
            <v>1.79</v>
          </cell>
          <cell r="J1991">
            <v>1.2</v>
          </cell>
          <cell r="K1991">
            <v>0.89</v>
          </cell>
          <cell r="L1991">
            <v>0.75</v>
          </cell>
          <cell r="M1991">
            <v>0.59</v>
          </cell>
          <cell r="N1991">
            <v>0.49</v>
          </cell>
          <cell r="O1991" t="str">
            <v>CS-48-1</v>
          </cell>
          <cell r="P1991">
            <v>250</v>
          </cell>
          <cell r="Q1991">
            <v>48</v>
          </cell>
          <cell r="R1991">
            <v>11.25</v>
          </cell>
          <cell r="S1991">
            <v>6.75</v>
          </cell>
          <cell r="T1991">
            <v>4.75</v>
          </cell>
          <cell r="U1991" t="str">
            <v>0.208740</v>
          </cell>
          <cell r="V1991">
            <v>5.82</v>
          </cell>
          <cell r="W1991" t="str">
            <v>20764608082304</v>
          </cell>
        </row>
        <row r="1992">
          <cell r="B1992">
            <v>8231</v>
          </cell>
          <cell r="C1992" t="str">
            <v>BAZIC 9" x 12" Self-Seal White Envelope (5/Pack)</v>
          </cell>
          <cell r="D1992" t="str">
            <v>ENVELOPES / MAILERS</v>
          </cell>
          <cell r="E1992" t="str">
            <v>CHINA</v>
          </cell>
          <cell r="F1992">
            <v>663</v>
          </cell>
          <cell r="G1992" t="str">
            <v>=HYPERLINK("http://www.bangkit.com/images/8231.jpg","CLICK HERE")</v>
          </cell>
          <cell r="H1992">
            <v>1.99</v>
          </cell>
          <cell r="I1992">
            <v>1.79</v>
          </cell>
          <cell r="J1992">
            <v>1.2</v>
          </cell>
          <cell r="K1992">
            <v>0.89</v>
          </cell>
          <cell r="L1992">
            <v>0.75</v>
          </cell>
          <cell r="M1992">
            <v>0.59</v>
          </cell>
          <cell r="N1992">
            <v>0.49</v>
          </cell>
          <cell r="O1992" t="str">
            <v>CS-48-1</v>
          </cell>
          <cell r="P1992">
            <v>130</v>
          </cell>
          <cell r="Q1992">
            <v>48</v>
          </cell>
          <cell r="R1992">
            <v>14.25</v>
          </cell>
          <cell r="S1992">
            <v>9.75</v>
          </cell>
          <cell r="T1992">
            <v>4.5</v>
          </cell>
          <cell r="U1992" t="str">
            <v>0.361820</v>
          </cell>
          <cell r="V1992">
            <v>9.64</v>
          </cell>
          <cell r="W1992" t="str">
            <v>20764608082311</v>
          </cell>
        </row>
        <row r="1993">
          <cell r="B1993">
            <v>8232</v>
          </cell>
          <cell r="C1993" t="str">
            <v>BAZIC 10" x 13" Self-Seal White Envelope (4/Pack)</v>
          </cell>
          <cell r="D1993" t="str">
            <v>ENVELOPES / MAILERS</v>
          </cell>
          <cell r="E1993" t="str">
            <v>CHINA</v>
          </cell>
          <cell r="F1993">
            <v>8296</v>
          </cell>
          <cell r="G1993" t="str">
            <v>=HYPERLINK("http://www.bangkit.com/images/8232.jpg","CLICK HERE")</v>
          </cell>
          <cell r="H1993">
            <v>1.99</v>
          </cell>
          <cell r="I1993">
            <v>1.79</v>
          </cell>
          <cell r="J1993">
            <v>1.2</v>
          </cell>
          <cell r="K1993">
            <v>0.89</v>
          </cell>
          <cell r="L1993">
            <v>0.75</v>
          </cell>
          <cell r="M1993">
            <v>0.59</v>
          </cell>
          <cell r="N1993">
            <v>0.49</v>
          </cell>
          <cell r="O1993" t="str">
            <v>CS-48-1</v>
          </cell>
          <cell r="P1993">
            <v>120</v>
          </cell>
          <cell r="Q1993">
            <v>48</v>
          </cell>
          <cell r="R1993">
            <v>15.5</v>
          </cell>
          <cell r="S1993">
            <v>11</v>
          </cell>
          <cell r="T1993">
            <v>3.5</v>
          </cell>
          <cell r="U1993" t="str">
            <v>0.345340</v>
          </cell>
          <cell r="V1993">
            <v>9.4600000000000009</v>
          </cell>
          <cell r="W1993" t="str">
            <v>20764608082328</v>
          </cell>
        </row>
        <row r="1994">
          <cell r="B1994">
            <v>8240</v>
          </cell>
          <cell r="C1994" t="str">
            <v>BAZIC 6" X 9" Clasp Envelope (5/Pack)</v>
          </cell>
          <cell r="D1994" t="str">
            <v>ENVELOPES / MAILERS</v>
          </cell>
          <cell r="E1994" t="str">
            <v>VIETNAM</v>
          </cell>
          <cell r="F1994">
            <v>37524</v>
          </cell>
          <cell r="G1994" t="str">
            <v>=HYPERLINK("http://www.bangkit.com/images/8240.jpg","CLICK HERE")</v>
          </cell>
          <cell r="H1994">
            <v>1.99</v>
          </cell>
          <cell r="I1994">
            <v>1.79</v>
          </cell>
          <cell r="J1994">
            <v>1.2</v>
          </cell>
          <cell r="K1994">
            <v>0.89</v>
          </cell>
          <cell r="L1994">
            <v>0.75</v>
          </cell>
          <cell r="M1994">
            <v>0.59</v>
          </cell>
          <cell r="N1994">
            <v>0.49</v>
          </cell>
          <cell r="O1994" t="str">
            <v>CS-48-1</v>
          </cell>
          <cell r="P1994">
            <v>180</v>
          </cell>
          <cell r="Q1994">
            <v>48</v>
          </cell>
          <cell r="R1994">
            <v>11.25</v>
          </cell>
          <cell r="S1994">
            <v>8.75</v>
          </cell>
          <cell r="T1994">
            <v>6.75</v>
          </cell>
          <cell r="U1994" t="str">
            <v>0.384520</v>
          </cell>
          <cell r="V1994">
            <v>5.96</v>
          </cell>
          <cell r="W1994" t="str">
            <v>20764608082403</v>
          </cell>
        </row>
        <row r="1995">
          <cell r="B1995">
            <v>8241</v>
          </cell>
          <cell r="C1995" t="str">
            <v>BAZIC 9" X 12" Clasp Envelope (4/Pack)</v>
          </cell>
          <cell r="D1995" t="str">
            <v>ENVELOPES / MAILERS</v>
          </cell>
          <cell r="E1995" t="str">
            <v>VIETNAM</v>
          </cell>
          <cell r="F1995">
            <v>64986</v>
          </cell>
          <cell r="G1995" t="str">
            <v>=HYPERLINK("http://www.bangkit.com/images/8241.jpg","CLICK HERE")</v>
          </cell>
          <cell r="H1995">
            <v>1.99</v>
          </cell>
          <cell r="I1995">
            <v>1.79</v>
          </cell>
          <cell r="J1995">
            <v>1.2</v>
          </cell>
          <cell r="K1995">
            <v>0.89</v>
          </cell>
          <cell r="L1995">
            <v>0.75</v>
          </cell>
          <cell r="M1995">
            <v>0.59</v>
          </cell>
          <cell r="N1995">
            <v>0.49</v>
          </cell>
          <cell r="O1995" t="str">
            <v>CS-48-1</v>
          </cell>
          <cell r="P1995">
            <v>119</v>
          </cell>
          <cell r="Q1995">
            <v>48</v>
          </cell>
          <cell r="R1995">
            <v>14.25</v>
          </cell>
          <cell r="S1995">
            <v>6.75</v>
          </cell>
          <cell r="T1995">
            <v>9.75</v>
          </cell>
          <cell r="U1995" t="str">
            <v>0.542730</v>
          </cell>
          <cell r="V1995">
            <v>8.94</v>
          </cell>
          <cell r="W1995" t="str">
            <v>20764608082410</v>
          </cell>
        </row>
        <row r="1996">
          <cell r="B1996">
            <v>8242</v>
          </cell>
          <cell r="C1996" t="str">
            <v>BAZIC 10"  X 13" Clasp Envelope (3/Pack)</v>
          </cell>
          <cell r="D1996" t="str">
            <v>ENVELOPES / MAILERS</v>
          </cell>
          <cell r="E1996" t="str">
            <v>VIETNAM</v>
          </cell>
          <cell r="F1996">
            <v>57027</v>
          </cell>
          <cell r="G1996" t="str">
            <v>=HYPERLINK("http://www.bangkit.com/images/8242.jpg","CLICK HERE")</v>
          </cell>
          <cell r="H1996">
            <v>1.99</v>
          </cell>
          <cell r="I1996">
            <v>1.79</v>
          </cell>
          <cell r="J1996">
            <v>1.2</v>
          </cell>
          <cell r="K1996">
            <v>0.89</v>
          </cell>
          <cell r="L1996">
            <v>0.75</v>
          </cell>
          <cell r="M1996">
            <v>0.59</v>
          </cell>
          <cell r="N1996">
            <v>0.49</v>
          </cell>
          <cell r="O1996" t="str">
            <v>CS-48-1</v>
          </cell>
          <cell r="P1996">
            <v>126</v>
          </cell>
          <cell r="Q1996">
            <v>48</v>
          </cell>
          <cell r="R1996">
            <v>15.25</v>
          </cell>
          <cell r="S1996">
            <v>5.5</v>
          </cell>
          <cell r="T1996">
            <v>10.75</v>
          </cell>
          <cell r="U1996" t="str">
            <v>0.521790</v>
          </cell>
          <cell r="V1996">
            <v>8.34</v>
          </cell>
          <cell r="W1996" t="str">
            <v>20764608082427</v>
          </cell>
        </row>
        <row r="1997">
          <cell r="B1997">
            <v>8243</v>
          </cell>
          <cell r="C1997" t="str">
            <v>BAZIC 6" X 9" Clasp Envelope (100/Box)</v>
          </cell>
          <cell r="D1997" t="str">
            <v>ENVELOPES / MAILERS</v>
          </cell>
          <cell r="E1997" t="str">
            <v>VIETNAM</v>
          </cell>
          <cell r="F1997">
            <v>1523</v>
          </cell>
          <cell r="G1997" t="str">
            <v>=HYPERLINK("http://www.bangkit.com/images/8243.jpg","CLICK HERE")</v>
          </cell>
          <cell r="H1997">
            <v>14.99</v>
          </cell>
          <cell r="I1997">
            <v>13.49</v>
          </cell>
          <cell r="J1997">
            <v>12</v>
          </cell>
          <cell r="K1997">
            <v>11</v>
          </cell>
          <cell r="L1997">
            <v>9</v>
          </cell>
          <cell r="M1997">
            <v>7.5</v>
          </cell>
          <cell r="N1997">
            <v>6.5</v>
          </cell>
          <cell r="O1997" t="str">
            <v>CS-10-1</v>
          </cell>
          <cell r="P1997">
            <v>42</v>
          </cell>
          <cell r="Q1997">
            <v>10</v>
          </cell>
          <cell r="R1997">
            <v>20</v>
          </cell>
          <cell r="S1997">
            <v>13.25</v>
          </cell>
          <cell r="T1997">
            <v>11.5</v>
          </cell>
          <cell r="U1997" t="str">
            <v>1.763600</v>
          </cell>
          <cell r="V1997">
            <v>24.48</v>
          </cell>
          <cell r="W1997" t="str">
            <v>20764608082434</v>
          </cell>
        </row>
        <row r="1998">
          <cell r="B1998">
            <v>8244</v>
          </cell>
          <cell r="C1998" t="str">
            <v>BAZIC 9" X 12" Clasp Envelope (100/Box)</v>
          </cell>
          <cell r="D1998" t="str">
            <v>ENVELOPES / MAILERS</v>
          </cell>
          <cell r="E1998" t="str">
            <v>VIETNAM</v>
          </cell>
          <cell r="F1998">
            <v>3461</v>
          </cell>
          <cell r="G1998" t="str">
            <v>=HYPERLINK("http://www.bangkit.com/images/8244.jpg","CLICK HERE")</v>
          </cell>
          <cell r="H1998">
            <v>16.989999999999998</v>
          </cell>
          <cell r="I1998">
            <v>15.29</v>
          </cell>
          <cell r="J1998">
            <v>15</v>
          </cell>
          <cell r="K1998">
            <v>13</v>
          </cell>
          <cell r="L1998">
            <v>11</v>
          </cell>
          <cell r="M1998">
            <v>8.9</v>
          </cell>
          <cell r="N1998">
            <v>7.9</v>
          </cell>
          <cell r="O1998" t="str">
            <v>CS-5-1</v>
          </cell>
          <cell r="P1998">
            <v>42</v>
          </cell>
          <cell r="Q1998">
            <v>5</v>
          </cell>
          <cell r="R1998">
            <v>20</v>
          </cell>
          <cell r="S1998">
            <v>14.5</v>
          </cell>
          <cell r="T1998">
            <v>10</v>
          </cell>
          <cell r="U1998" t="str">
            <v>1.678240</v>
          </cell>
          <cell r="V1998">
            <v>22.52</v>
          </cell>
          <cell r="W1998" t="str">
            <v>20764608082441</v>
          </cell>
        </row>
        <row r="1999">
          <cell r="B1999">
            <v>8245</v>
          </cell>
          <cell r="C1999" t="str">
            <v>BAZIC 10"  X 13" Clasp Envelope (100/Box)</v>
          </cell>
          <cell r="D1999" t="str">
            <v>ENVELOPES / MAILERS</v>
          </cell>
          <cell r="E1999" t="str">
            <v>VIETNAM</v>
          </cell>
          <cell r="F1999">
            <v>2624</v>
          </cell>
          <cell r="G1999" t="str">
            <v>=HYPERLINK("http://www.bangkit.com/images/8245.jpg","CLICK HERE")</v>
          </cell>
          <cell r="H1999">
            <v>21.99</v>
          </cell>
          <cell r="I1999">
            <v>20.69</v>
          </cell>
          <cell r="J1999">
            <v>17</v>
          </cell>
          <cell r="K1999">
            <v>15</v>
          </cell>
          <cell r="L1999">
            <v>13</v>
          </cell>
          <cell r="M1999">
            <v>11</v>
          </cell>
          <cell r="N1999">
            <v>9.5</v>
          </cell>
          <cell r="O1999" t="str">
            <v>CS-5-1</v>
          </cell>
          <cell r="P1999">
            <v>36</v>
          </cell>
          <cell r="Q1999">
            <v>5</v>
          </cell>
          <cell r="R1999">
            <v>20</v>
          </cell>
          <cell r="S1999">
            <v>15.5</v>
          </cell>
          <cell r="T1999">
            <v>11</v>
          </cell>
          <cell r="U1999" t="str">
            <v>1.973380</v>
          </cell>
          <cell r="V1999">
            <v>26.82</v>
          </cell>
          <cell r="W1999" t="str">
            <v>20764608082458</v>
          </cell>
        </row>
        <row r="2000">
          <cell r="B2000">
            <v>8246</v>
          </cell>
          <cell r="C2000" t="str">
            <v>BAZIC 10"  X 15" Clasp Envelope (100/Box)</v>
          </cell>
          <cell r="D2000" t="str">
            <v>ENVELOPES / MAILERS</v>
          </cell>
          <cell r="E2000" t="str">
            <v>VIETNAM</v>
          </cell>
          <cell r="F2000">
            <v>2329</v>
          </cell>
          <cell r="G2000" t="str">
            <v>=HYPERLINK("http://www.bangkit.com/images/8246.jpg","CLICK HERE")</v>
          </cell>
          <cell r="H2000">
            <v>23.99</v>
          </cell>
          <cell r="I2000">
            <v>23.39</v>
          </cell>
          <cell r="J2000">
            <v>19</v>
          </cell>
          <cell r="K2000">
            <v>17</v>
          </cell>
          <cell r="L2000">
            <v>15</v>
          </cell>
          <cell r="M2000">
            <v>13</v>
          </cell>
          <cell r="N2000">
            <v>11</v>
          </cell>
          <cell r="O2000" t="str">
            <v>CS-5-1</v>
          </cell>
          <cell r="P2000">
            <v>24</v>
          </cell>
          <cell r="Q2000">
            <v>5</v>
          </cell>
          <cell r="R2000">
            <v>20</v>
          </cell>
          <cell r="S2000">
            <v>17.5</v>
          </cell>
          <cell r="T2000">
            <v>10.75</v>
          </cell>
          <cell r="U2000" t="str">
            <v>2.177370</v>
          </cell>
          <cell r="V2000">
            <v>29.64</v>
          </cell>
          <cell r="W2000" t="str">
            <v>20764608082465</v>
          </cell>
        </row>
        <row r="2001">
          <cell r="B2001">
            <v>825</v>
          </cell>
          <cell r="D2001" t="str">
            <v>DISCONTINUE</v>
          </cell>
          <cell r="E2001" t="str">
            <v>USA</v>
          </cell>
          <cell r="F2001">
            <v>0</v>
          </cell>
          <cell r="G2001" t="str">
            <v>=HYPERLINK("http://www.bangkit.com/images/825.jpg","CLICK HERE")</v>
          </cell>
          <cell r="H2001">
            <v>7.95</v>
          </cell>
          <cell r="I2001">
            <v>7.15</v>
          </cell>
          <cell r="J2001">
            <v>1.6</v>
          </cell>
          <cell r="K2001">
            <v>1.2</v>
          </cell>
          <cell r="L2001">
            <v>0.95</v>
          </cell>
          <cell r="M2001">
            <v>0.79</v>
          </cell>
          <cell r="N2001">
            <v>0.69</v>
          </cell>
          <cell r="O2001" t="str">
            <v>CS-48-1</v>
          </cell>
          <cell r="P2001">
            <v>60</v>
          </cell>
          <cell r="Q2001">
            <v>48</v>
          </cell>
          <cell r="R2001">
            <v>15.75</v>
          </cell>
          <cell r="S2001">
            <v>11.25</v>
          </cell>
          <cell r="T2001">
            <v>8.25</v>
          </cell>
          <cell r="U2001" t="str">
            <v>0.845950</v>
          </cell>
          <cell r="V2001">
            <v>22.82</v>
          </cell>
          <cell r="W2001" t="str">
            <v>20088908825011</v>
          </cell>
        </row>
        <row r="2002">
          <cell r="B2002">
            <v>8250</v>
          </cell>
          <cell r="C2002" t="str">
            <v>BAZIC 4" X 7.25" (#000) Self-Seal Bubble Mailers (5/Pack)</v>
          </cell>
          <cell r="D2002" t="str">
            <v>ENVELOPES / MAILERS</v>
          </cell>
          <cell r="E2002" t="str">
            <v>CHINA</v>
          </cell>
          <cell r="F2002">
            <v>9121</v>
          </cell>
          <cell r="G2002" t="str">
            <v>=HYPERLINK("http://www.bangkit.com/images/8250.jpg","CLICK HERE")</v>
          </cell>
          <cell r="H2002">
            <v>2.99</v>
          </cell>
          <cell r="I2002">
            <v>2.69</v>
          </cell>
          <cell r="J2002">
            <v>1.7</v>
          </cell>
          <cell r="K2002">
            <v>1.3</v>
          </cell>
          <cell r="L2002">
            <v>0.95</v>
          </cell>
          <cell r="M2002">
            <v>0.79</v>
          </cell>
          <cell r="N2002">
            <v>0.69</v>
          </cell>
          <cell r="O2002" t="str">
            <v>CS-24-1</v>
          </cell>
          <cell r="P2002">
            <v>100</v>
          </cell>
          <cell r="Q2002">
            <v>24</v>
          </cell>
          <cell r="R2002">
            <v>10.5</v>
          </cell>
          <cell r="S2002">
            <v>8.25</v>
          </cell>
          <cell r="T2002">
            <v>13.75</v>
          </cell>
          <cell r="U2002" t="str">
            <v>0.689290</v>
          </cell>
          <cell r="V2002">
            <v>2.68</v>
          </cell>
          <cell r="W2002" t="str">
            <v>20764608082502</v>
          </cell>
        </row>
        <row r="2003">
          <cell r="B2003">
            <v>8251</v>
          </cell>
          <cell r="C2003" t="str">
            <v>BAZIC 6" X 9.25" (#0) Self-Seal Bubble Mailers (4/Pack)</v>
          </cell>
          <cell r="D2003" t="str">
            <v>ENVELOPES / MAILERS</v>
          </cell>
          <cell r="E2003" t="str">
            <v>CHINA</v>
          </cell>
          <cell r="F2003">
            <v>15197</v>
          </cell>
          <cell r="G2003" t="str">
            <v>=HYPERLINK("http://www.bangkit.com/images/8251.jpg","CLICK HERE")</v>
          </cell>
          <cell r="H2003">
            <v>2.99</v>
          </cell>
          <cell r="I2003">
            <v>2.69</v>
          </cell>
          <cell r="J2003">
            <v>1.7</v>
          </cell>
          <cell r="K2003">
            <v>1.3</v>
          </cell>
          <cell r="L2003">
            <v>0.95</v>
          </cell>
          <cell r="M2003">
            <v>0.79</v>
          </cell>
          <cell r="N2003">
            <v>0.69</v>
          </cell>
          <cell r="O2003" t="str">
            <v>CS-24-1</v>
          </cell>
          <cell r="P2003">
            <v>60</v>
          </cell>
          <cell r="Q2003">
            <v>24</v>
          </cell>
          <cell r="R2003">
            <v>14.5</v>
          </cell>
          <cell r="S2003">
            <v>10.25</v>
          </cell>
          <cell r="T2003">
            <v>11.5</v>
          </cell>
          <cell r="U2003" t="str">
            <v>0.989110</v>
          </cell>
          <cell r="V2003">
            <v>4.16</v>
          </cell>
          <cell r="W2003" t="str">
            <v>20764608082519</v>
          </cell>
        </row>
        <row r="2004">
          <cell r="B2004">
            <v>8252</v>
          </cell>
          <cell r="C2004" t="str">
            <v>BAZIC 8.5" X 11.25" (#2) Self-Seal Bubble Mailers (3/Pack)</v>
          </cell>
          <cell r="D2004" t="str">
            <v>ENVELOPES / MAILERS</v>
          </cell>
          <cell r="E2004" t="str">
            <v>CHINA</v>
          </cell>
          <cell r="F2004">
            <v>13424</v>
          </cell>
          <cell r="G2004" t="str">
            <v>=HYPERLINK("http://www.bangkit.com/images/8252.jpg","CLICK HERE")</v>
          </cell>
          <cell r="H2004">
            <v>2.99</v>
          </cell>
          <cell r="I2004">
            <v>2.69</v>
          </cell>
          <cell r="J2004">
            <v>1.7</v>
          </cell>
          <cell r="K2004">
            <v>1.3</v>
          </cell>
          <cell r="L2004">
            <v>0.95</v>
          </cell>
          <cell r="M2004">
            <v>0.79</v>
          </cell>
          <cell r="N2004">
            <v>0.69</v>
          </cell>
          <cell r="O2004" t="str">
            <v>CS-24-1</v>
          </cell>
          <cell r="P2004">
            <v>60</v>
          </cell>
          <cell r="Q2004">
            <v>24</v>
          </cell>
          <cell r="R2004">
            <v>11.75</v>
          </cell>
          <cell r="S2004">
            <v>10.25</v>
          </cell>
          <cell r="T2004">
            <v>16.5</v>
          </cell>
          <cell r="U2004" t="str">
            <v>1.150010</v>
          </cell>
          <cell r="V2004">
            <v>5.26</v>
          </cell>
          <cell r="W2004" t="str">
            <v>20764608082526</v>
          </cell>
        </row>
        <row r="2005">
          <cell r="B2005">
            <v>8253</v>
          </cell>
          <cell r="C2005" t="str">
            <v>BAZIC 9.5" X 13.5" (#4) Self-Seal Bubble Mailers (2/Pack)</v>
          </cell>
          <cell r="D2005" t="str">
            <v>ENVELOPES / MAILERS</v>
          </cell>
          <cell r="E2005" t="str">
            <v>CHINA</v>
          </cell>
          <cell r="F2005">
            <v>9450</v>
          </cell>
          <cell r="G2005" t="str">
            <v>=HYPERLINK("http://www.bangkit.com/images/8253.jpg","CLICK HERE")</v>
          </cell>
          <cell r="H2005">
            <v>2.99</v>
          </cell>
          <cell r="I2005">
            <v>2.69</v>
          </cell>
          <cell r="J2005">
            <v>1.7</v>
          </cell>
          <cell r="K2005">
            <v>1.3</v>
          </cell>
          <cell r="L2005">
            <v>0.95</v>
          </cell>
          <cell r="M2005">
            <v>0.79</v>
          </cell>
          <cell r="N2005">
            <v>0.69</v>
          </cell>
          <cell r="O2005" t="str">
            <v>CS-24-1</v>
          </cell>
          <cell r="P2005">
            <v>55</v>
          </cell>
          <cell r="Q2005">
            <v>24</v>
          </cell>
          <cell r="R2005">
            <v>14</v>
          </cell>
          <cell r="S2005">
            <v>11.25</v>
          </cell>
          <cell r="T2005">
            <v>11.5</v>
          </cell>
          <cell r="U2005" t="str">
            <v>1.048180</v>
          </cell>
          <cell r="V2005">
            <v>4.72</v>
          </cell>
          <cell r="W2005" t="str">
            <v>20764608082533</v>
          </cell>
        </row>
        <row r="2006">
          <cell r="B2006">
            <v>8254</v>
          </cell>
          <cell r="C2006" t="str">
            <v>BAZIC 4" X 7.25" (#000) Self-Seal Bubble Mailers</v>
          </cell>
          <cell r="D2006" t="str">
            <v>ENVELOPES / MAILERS</v>
          </cell>
          <cell r="E2006" t="str">
            <v>CHINA</v>
          </cell>
          <cell r="F2006">
            <v>60851</v>
          </cell>
          <cell r="G2006" t="str">
            <v>=HYPERLINK("http://www.bangkit.com/images/8254.jpg","CLICK HERE")</v>
          </cell>
          <cell r="H2006">
            <v>0.39</v>
          </cell>
          <cell r="I2006">
            <v>0.28999999999999998</v>
          </cell>
          <cell r="J2006">
            <v>0.2</v>
          </cell>
          <cell r="K2006">
            <v>0.15</v>
          </cell>
          <cell r="L2006">
            <v>0.13</v>
          </cell>
          <cell r="M2006">
            <v>0.09</v>
          </cell>
          <cell r="N2006">
            <v>7.0000000000000007E-2</v>
          </cell>
          <cell r="O2006" t="str">
            <v>CS-50-1</v>
          </cell>
          <cell r="P2006">
            <v>200</v>
          </cell>
          <cell r="Q2006">
            <v>50</v>
          </cell>
          <cell r="R2006">
            <v>10</v>
          </cell>
          <cell r="S2006">
            <v>9.5</v>
          </cell>
          <cell r="T2006">
            <v>6.5</v>
          </cell>
          <cell r="U2006" t="str">
            <v>0.357350</v>
          </cell>
          <cell r="V2006">
            <v>1.38</v>
          </cell>
          <cell r="W2006" t="str">
            <v>20764608082540</v>
          </cell>
        </row>
        <row r="2007">
          <cell r="B2007">
            <v>8255</v>
          </cell>
          <cell r="C2007" t="str">
            <v>BAZIC 6" X 9.25" (#0) Self-Seal Bubble Mailers</v>
          </cell>
          <cell r="D2007" t="str">
            <v>ENVELOPES / MAILERS</v>
          </cell>
          <cell r="E2007" t="str">
            <v>CHINA</v>
          </cell>
          <cell r="F2007">
            <v>38049</v>
          </cell>
          <cell r="G2007" t="str">
            <v>=HYPERLINK("http://www.bangkit.com/images/8255.jpg","CLICK HERE")</v>
          </cell>
          <cell r="H2007">
            <v>0.49</v>
          </cell>
          <cell r="I2007">
            <v>0.39</v>
          </cell>
          <cell r="J2007">
            <v>0.35</v>
          </cell>
          <cell r="K2007">
            <v>0.25</v>
          </cell>
          <cell r="L2007">
            <v>0.19</v>
          </cell>
          <cell r="M2007">
            <v>0.13</v>
          </cell>
          <cell r="N2007">
            <v>0.1</v>
          </cell>
          <cell r="O2007" t="str">
            <v>CS-50-1</v>
          </cell>
          <cell r="Q2007">
            <v>50</v>
          </cell>
          <cell r="R2007">
            <v>13.75</v>
          </cell>
          <cell r="S2007">
            <v>11.25</v>
          </cell>
          <cell r="T2007">
            <v>6.5</v>
          </cell>
          <cell r="U2007" t="str">
            <v>0.581870</v>
          </cell>
          <cell r="V2007">
            <v>2.2400000000000002</v>
          </cell>
          <cell r="W2007" t="str">
            <v>20764608082557</v>
          </cell>
        </row>
        <row r="2008">
          <cell r="B2008">
            <v>8256</v>
          </cell>
          <cell r="C2008" t="str">
            <v>BAZIC 8.5" X 11.25" (#2) Self-Seal Bubble Mailers</v>
          </cell>
          <cell r="D2008" t="str">
            <v>ENVELOPES / MAILERS</v>
          </cell>
          <cell r="E2008" t="str">
            <v>CHINA</v>
          </cell>
          <cell r="F2008">
            <v>38450</v>
          </cell>
          <cell r="G2008" t="str">
            <v>=HYPERLINK("http://www.bangkit.com/images/8256.jpg","CLICK HERE")</v>
          </cell>
          <cell r="H2008">
            <v>0.59</v>
          </cell>
          <cell r="I2008">
            <v>0.49</v>
          </cell>
          <cell r="J2008">
            <v>0.4</v>
          </cell>
          <cell r="K2008">
            <v>0.28999999999999998</v>
          </cell>
          <cell r="L2008">
            <v>0.25</v>
          </cell>
          <cell r="M2008">
            <v>0.19</v>
          </cell>
          <cell r="N2008">
            <v>0.15</v>
          </cell>
          <cell r="O2008" t="str">
            <v>CS-25-1</v>
          </cell>
          <cell r="P2008">
            <v>140</v>
          </cell>
          <cell r="Q2008">
            <v>25</v>
          </cell>
          <cell r="R2008">
            <v>13.5</v>
          </cell>
          <cell r="S2008">
            <v>10</v>
          </cell>
          <cell r="T2008">
            <v>6.5</v>
          </cell>
          <cell r="U2008" t="str">
            <v>0.507810</v>
          </cell>
          <cell r="V2008">
            <v>1.94</v>
          </cell>
          <cell r="W2008" t="str">
            <v>20764608082564</v>
          </cell>
        </row>
        <row r="2009">
          <cell r="B2009">
            <v>8257</v>
          </cell>
          <cell r="C2009" t="str">
            <v>BAZIC 9.5" X 13.5" (#4) Self-Seal Bubble Mailers</v>
          </cell>
          <cell r="D2009" t="str">
            <v>ENVELOPES / MAILERS</v>
          </cell>
          <cell r="E2009" t="str">
            <v>CHINA</v>
          </cell>
          <cell r="F2009">
            <v>14975</v>
          </cell>
          <cell r="G2009" t="str">
            <v>=HYPERLINK("http://www.bangkit.com/images/8257.jpg","CLICK HERE")</v>
          </cell>
          <cell r="H2009">
            <v>0.79</v>
          </cell>
          <cell r="I2009">
            <v>0.69</v>
          </cell>
          <cell r="J2009">
            <v>0.55000000000000004</v>
          </cell>
          <cell r="K2009">
            <v>0.39</v>
          </cell>
          <cell r="L2009">
            <v>0.3</v>
          </cell>
          <cell r="M2009">
            <v>0.25</v>
          </cell>
          <cell r="N2009">
            <v>0.2</v>
          </cell>
          <cell r="O2009" t="str">
            <v>CS-25-1</v>
          </cell>
          <cell r="P2009">
            <v>100</v>
          </cell>
          <cell r="Q2009">
            <v>25</v>
          </cell>
          <cell r="R2009">
            <v>15.25</v>
          </cell>
          <cell r="S2009">
            <v>10.5</v>
          </cell>
          <cell r="T2009">
            <v>6.5</v>
          </cell>
          <cell r="U2009" t="str">
            <v>0.602320</v>
          </cell>
          <cell r="V2009">
            <v>2.4</v>
          </cell>
          <cell r="W2009" t="str">
            <v>20764608082571</v>
          </cell>
        </row>
        <row r="2010">
          <cell r="B2010">
            <v>8258</v>
          </cell>
          <cell r="C2010" t="str">
            <v>BAZIC 10.5" X 15" (#5) Self-Seal Bubble Mailers</v>
          </cell>
          <cell r="D2010" t="str">
            <v>ENVELOPES / MAILERS</v>
          </cell>
          <cell r="E2010" t="str">
            <v>CHINA</v>
          </cell>
          <cell r="F2010">
            <v>9448</v>
          </cell>
          <cell r="G2010" t="str">
            <v>=HYPERLINK("http://www.bangkit.com/images/8258.jpg","CLICK HERE")</v>
          </cell>
          <cell r="H2010">
            <v>0.89</v>
          </cell>
          <cell r="I2010">
            <v>0.79</v>
          </cell>
          <cell r="J2010">
            <v>0.6</v>
          </cell>
          <cell r="K2010">
            <v>0.45</v>
          </cell>
          <cell r="L2010">
            <v>0.35</v>
          </cell>
          <cell r="M2010">
            <v>0.27</v>
          </cell>
          <cell r="N2010">
            <v>0.23</v>
          </cell>
          <cell r="O2010" t="str">
            <v>CS-25-1</v>
          </cell>
          <cell r="P2010">
            <v>90</v>
          </cell>
          <cell r="Q2010">
            <v>25</v>
          </cell>
          <cell r="R2010">
            <v>17</v>
          </cell>
          <cell r="S2010">
            <v>11.75</v>
          </cell>
          <cell r="T2010">
            <v>6.5</v>
          </cell>
          <cell r="U2010" t="str">
            <v>0.751380</v>
          </cell>
          <cell r="V2010">
            <v>2.9</v>
          </cell>
          <cell r="W2010" t="str">
            <v>20764608082588</v>
          </cell>
        </row>
        <row r="2011">
          <cell r="B2011">
            <v>8260</v>
          </cell>
          <cell r="C2011" t="str">
            <v>BAZIC 6" x 9.25" (#0) Metallic Bubble Mailers</v>
          </cell>
          <cell r="D2011" t="str">
            <v>NEW ITEMS</v>
          </cell>
          <cell r="E2011" t="str">
            <v>CHINA</v>
          </cell>
          <cell r="F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 t="str">
            <v>CS-48-1</v>
          </cell>
          <cell r="Q2011">
            <v>48</v>
          </cell>
          <cell r="R2011">
            <v>0</v>
          </cell>
          <cell r="S2011">
            <v>0</v>
          </cell>
          <cell r="T2011">
            <v>0</v>
          </cell>
          <cell r="U2011" t="str">
            <v>0.000000</v>
          </cell>
          <cell r="V2011">
            <v>0</v>
          </cell>
          <cell r="W2011" t="str">
            <v>20764608082601</v>
          </cell>
        </row>
        <row r="2012">
          <cell r="B2012">
            <v>8261</v>
          </cell>
          <cell r="C2012" t="str">
            <v>BAZIC 8.5" x 11.25" (#2) Metallic Bubble Mailers</v>
          </cell>
          <cell r="D2012" t="str">
            <v>NEW ITEMS</v>
          </cell>
          <cell r="E2012" t="str">
            <v>CHINA</v>
          </cell>
          <cell r="F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 t="str">
            <v>CS-24-1</v>
          </cell>
          <cell r="Q2012">
            <v>24</v>
          </cell>
          <cell r="R2012">
            <v>0</v>
          </cell>
          <cell r="S2012">
            <v>0</v>
          </cell>
          <cell r="T2012">
            <v>0</v>
          </cell>
          <cell r="U2012" t="str">
            <v>0.000000</v>
          </cell>
          <cell r="V2012">
            <v>0</v>
          </cell>
          <cell r="W2012" t="str">
            <v>20764608082618</v>
          </cell>
        </row>
        <row r="2013">
          <cell r="B2013">
            <v>8262</v>
          </cell>
          <cell r="C2013" t="str">
            <v>BAZIC 10.5" x 15" (#5) Metallic Bubble Mailers</v>
          </cell>
          <cell r="D2013" t="str">
            <v>NEW ITEMS</v>
          </cell>
          <cell r="E2013" t="str">
            <v>CHINA</v>
          </cell>
          <cell r="F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 t="str">
            <v>CS-24-1</v>
          </cell>
          <cell r="Q2013">
            <v>24</v>
          </cell>
          <cell r="R2013">
            <v>0</v>
          </cell>
          <cell r="S2013">
            <v>0</v>
          </cell>
          <cell r="T2013">
            <v>0</v>
          </cell>
          <cell r="U2013" t="str">
            <v>0.000000</v>
          </cell>
          <cell r="V2013">
            <v>0</v>
          </cell>
          <cell r="W2013" t="str">
            <v>20764608082625</v>
          </cell>
        </row>
        <row r="2014">
          <cell r="B2014">
            <v>8263</v>
          </cell>
          <cell r="C2014" t="str">
            <v>BAZIC 6" x 9.25" (#0) Pastel color Bubble Mailers</v>
          </cell>
          <cell r="D2014" t="str">
            <v>NEW ITEMS</v>
          </cell>
          <cell r="E2014" t="str">
            <v>CHINA</v>
          </cell>
          <cell r="F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 t="str">
            <v>CS-48-1</v>
          </cell>
          <cell r="Q2014">
            <v>48</v>
          </cell>
          <cell r="R2014">
            <v>0</v>
          </cell>
          <cell r="S2014">
            <v>0</v>
          </cell>
          <cell r="T2014">
            <v>0</v>
          </cell>
          <cell r="U2014" t="str">
            <v>0.000000</v>
          </cell>
          <cell r="V2014">
            <v>0</v>
          </cell>
          <cell r="W2014" t="str">
            <v>8263c</v>
          </cell>
        </row>
        <row r="2015">
          <cell r="B2015">
            <v>8270</v>
          </cell>
          <cell r="C2015" t="str">
            <v>BAZIC 6" x 9.25" (#0) Poly Bubble Mailer (4/Pack)</v>
          </cell>
          <cell r="D2015" t="str">
            <v>ENVELOPES / MAILERS</v>
          </cell>
          <cell r="E2015" t="str">
            <v>CHINA</v>
          </cell>
          <cell r="F2015">
            <v>786</v>
          </cell>
          <cell r="G2015" t="str">
            <v>=HYPERLINK("http://www.bangkit.com/images/8270.jpg","CLICK HERE")</v>
          </cell>
          <cell r="H2015">
            <v>2.99</v>
          </cell>
          <cell r="I2015">
            <v>2.69</v>
          </cell>
          <cell r="J2015">
            <v>1.7</v>
          </cell>
          <cell r="K2015">
            <v>1.3</v>
          </cell>
          <cell r="L2015">
            <v>0.95</v>
          </cell>
          <cell r="M2015">
            <v>0.79</v>
          </cell>
          <cell r="N2015">
            <v>0.69</v>
          </cell>
          <cell r="O2015" t="str">
            <v>CS-24-1</v>
          </cell>
          <cell r="P2015">
            <v>78</v>
          </cell>
          <cell r="Q2015">
            <v>24</v>
          </cell>
          <cell r="R2015">
            <v>14</v>
          </cell>
          <cell r="S2015">
            <v>10</v>
          </cell>
          <cell r="T2015">
            <v>11.5</v>
          </cell>
          <cell r="U2015" t="str">
            <v>0.931710</v>
          </cell>
          <cell r="V2015">
            <v>2.84</v>
          </cell>
          <cell r="W2015" t="str">
            <v>20764608082700</v>
          </cell>
        </row>
        <row r="2016">
          <cell r="B2016">
            <v>8271</v>
          </cell>
          <cell r="C2016" t="str">
            <v>BAZIC 8.5" x 11.25" (#2) Poly Bubble Mailer (3/Pack)</v>
          </cell>
          <cell r="D2016" t="str">
            <v>ENVELOPES / MAILERS</v>
          </cell>
          <cell r="E2016" t="str">
            <v>CHINA</v>
          </cell>
          <cell r="F2016">
            <v>5510</v>
          </cell>
          <cell r="G2016" t="str">
            <v>=HYPERLINK("http://www.bangkit.com/images/8271.jpg","CLICK HERE")</v>
          </cell>
          <cell r="H2016">
            <v>2.99</v>
          </cell>
          <cell r="I2016">
            <v>2.69</v>
          </cell>
          <cell r="J2016">
            <v>1.7</v>
          </cell>
          <cell r="K2016">
            <v>1.3</v>
          </cell>
          <cell r="L2016">
            <v>0.95</v>
          </cell>
          <cell r="M2016">
            <v>0.79</v>
          </cell>
          <cell r="N2016">
            <v>0.69</v>
          </cell>
          <cell r="O2016" t="str">
            <v>CS-24-1</v>
          </cell>
          <cell r="P2016">
            <v>60</v>
          </cell>
          <cell r="Q2016">
            <v>24</v>
          </cell>
          <cell r="R2016">
            <v>12</v>
          </cell>
          <cell r="S2016">
            <v>10.5</v>
          </cell>
          <cell r="T2016">
            <v>16</v>
          </cell>
          <cell r="U2016" t="str">
            <v>1.166670</v>
          </cell>
          <cell r="V2016">
            <v>3.78</v>
          </cell>
          <cell r="W2016" t="str">
            <v>20764608082717</v>
          </cell>
        </row>
        <row r="2017">
          <cell r="B2017">
            <v>8272</v>
          </cell>
          <cell r="C2017" t="str">
            <v>BAZIC 10.5" x 15" (#5) Poly Bubble Mailer (2/Pack)</v>
          </cell>
          <cell r="D2017" t="str">
            <v>ENVELOPES / MAILERS</v>
          </cell>
          <cell r="E2017" t="str">
            <v>CHINA</v>
          </cell>
          <cell r="F2017">
            <v>5988</v>
          </cell>
          <cell r="G2017" t="str">
            <v>=HYPERLINK("http://www.bangkit.com/images/8272.jpg","CLICK HERE")</v>
          </cell>
          <cell r="H2017">
            <v>2.99</v>
          </cell>
          <cell r="I2017">
            <v>2.69</v>
          </cell>
          <cell r="J2017">
            <v>1.7</v>
          </cell>
          <cell r="K2017">
            <v>1.3</v>
          </cell>
          <cell r="L2017">
            <v>0.95</v>
          </cell>
          <cell r="M2017">
            <v>0.79</v>
          </cell>
          <cell r="N2017">
            <v>0.69</v>
          </cell>
          <cell r="O2017" t="str">
            <v>CS-24-1</v>
          </cell>
          <cell r="P2017">
            <v>60</v>
          </cell>
          <cell r="Q2017">
            <v>24</v>
          </cell>
          <cell r="R2017">
            <v>15.75</v>
          </cell>
          <cell r="S2017">
            <v>12.5</v>
          </cell>
          <cell r="T2017">
            <v>11</v>
          </cell>
          <cell r="U2017" t="str">
            <v>1.253260</v>
          </cell>
          <cell r="V2017">
            <v>4.5</v>
          </cell>
          <cell r="W2017" t="str">
            <v>20764608082724</v>
          </cell>
        </row>
        <row r="2018">
          <cell r="B2018">
            <v>8275</v>
          </cell>
          <cell r="C2018" t="str">
            <v>BAZIC 6" x 9.25" (#0) Poly Bubble Mailer (25/Pack)</v>
          </cell>
          <cell r="D2018" t="str">
            <v>NEW ITEMS</v>
          </cell>
          <cell r="E2018" t="str">
            <v>CHINA</v>
          </cell>
          <cell r="F2018">
            <v>0</v>
          </cell>
          <cell r="G2018" t="str">
            <v>=HYPERLINK("http://www.bangkit.com/images/8275.jpg","CLICK HERE")</v>
          </cell>
          <cell r="H2018">
            <v>14.99</v>
          </cell>
          <cell r="I2018">
            <v>13.49</v>
          </cell>
          <cell r="J2018">
            <v>9</v>
          </cell>
          <cell r="K2018">
            <v>6.9</v>
          </cell>
          <cell r="L2018">
            <v>5.5</v>
          </cell>
          <cell r="M2018">
            <v>4.5</v>
          </cell>
          <cell r="N2018">
            <v>3.5</v>
          </cell>
          <cell r="O2018" t="str">
            <v>CS-6-1</v>
          </cell>
          <cell r="Q2018">
            <v>6</v>
          </cell>
          <cell r="R2018">
            <v>17.75</v>
          </cell>
          <cell r="S2018">
            <v>15</v>
          </cell>
          <cell r="T2018">
            <v>10.75</v>
          </cell>
          <cell r="U2018" t="str">
            <v>1.656360</v>
          </cell>
          <cell r="V2018">
            <v>5.75</v>
          </cell>
          <cell r="W2018" t="str">
            <v>20764608082755</v>
          </cell>
        </row>
        <row r="2019">
          <cell r="B2019">
            <v>8276</v>
          </cell>
          <cell r="C2019" t="str">
            <v>BAZIC 8.5" x 11.25" (#2) Poly Bubble Mailer (25/Pack)</v>
          </cell>
          <cell r="D2019" t="str">
            <v>NEW ITEMS</v>
          </cell>
          <cell r="E2019" t="str">
            <v>CHINA</v>
          </cell>
          <cell r="F2019">
            <v>0</v>
          </cell>
          <cell r="G2019" t="str">
            <v>=HYPERLINK("http://www.bangkit.com/images/8276.jpg","CLICK HERE")</v>
          </cell>
          <cell r="H2019">
            <v>23.99</v>
          </cell>
          <cell r="I2019">
            <v>21.59</v>
          </cell>
          <cell r="J2019">
            <v>12.9</v>
          </cell>
          <cell r="K2019">
            <v>9.9</v>
          </cell>
          <cell r="L2019">
            <v>7.9</v>
          </cell>
          <cell r="M2019">
            <v>6.5</v>
          </cell>
          <cell r="N2019">
            <v>5.5</v>
          </cell>
          <cell r="O2019" t="str">
            <v>CS-6-1</v>
          </cell>
          <cell r="Q2019">
            <v>6</v>
          </cell>
          <cell r="R2019">
            <v>19.25</v>
          </cell>
          <cell r="S2019">
            <v>18.25</v>
          </cell>
          <cell r="T2019">
            <v>12.5</v>
          </cell>
          <cell r="U2019" t="str">
            <v>2.541320</v>
          </cell>
          <cell r="V2019">
            <v>8.6</v>
          </cell>
          <cell r="W2019" t="str">
            <v>20764608082762</v>
          </cell>
        </row>
        <row r="2020">
          <cell r="B2020">
            <v>8277</v>
          </cell>
          <cell r="C2020" t="str">
            <v>BAZIC 10.5" x 15" (#5) Poly Bubble Mailer (25/Pack)</v>
          </cell>
          <cell r="D2020" t="str">
            <v>NEW ITEMS</v>
          </cell>
          <cell r="E2020" t="str">
            <v>CHINA</v>
          </cell>
          <cell r="F2020">
            <v>0</v>
          </cell>
          <cell r="G2020" t="str">
            <v>=HYPERLINK("http://www.bangkit.com/images/8277.jpg","CLICK HERE")</v>
          </cell>
          <cell r="H2020">
            <v>35.99</v>
          </cell>
          <cell r="I2020">
            <v>32.39</v>
          </cell>
          <cell r="J2020">
            <v>18.600000000000001</v>
          </cell>
          <cell r="K2020">
            <v>14.3</v>
          </cell>
          <cell r="L2020">
            <v>11.5</v>
          </cell>
          <cell r="M2020">
            <v>9.5</v>
          </cell>
          <cell r="N2020">
            <v>8.5</v>
          </cell>
          <cell r="O2020" t="str">
            <v>CS-4-1</v>
          </cell>
          <cell r="Q2020">
            <v>4</v>
          </cell>
          <cell r="R2020">
            <v>24.25</v>
          </cell>
          <cell r="S2020">
            <v>16.25</v>
          </cell>
          <cell r="T2020">
            <v>12.25</v>
          </cell>
          <cell r="U2020" t="str">
            <v>2.793560</v>
          </cell>
          <cell r="V2020">
            <v>8.7799999999999994</v>
          </cell>
          <cell r="W2020" t="str">
            <v>20764608082779</v>
          </cell>
        </row>
        <row r="2021">
          <cell r="B2021">
            <v>8280</v>
          </cell>
          <cell r="C2021" t="str">
            <v>BAZIC 12" X 5' Cushion Wrap</v>
          </cell>
          <cell r="D2021" t="str">
            <v>ENVELOPES / MAILERS</v>
          </cell>
          <cell r="E2021" t="str">
            <v>CHINA</v>
          </cell>
          <cell r="F2021">
            <v>11041</v>
          </cell>
          <cell r="G2021" t="str">
            <v>=HYPERLINK("http://www.bangkit.com/images/8280.jpg","CLICK HERE")</v>
          </cell>
          <cell r="H2021">
            <v>2.99</v>
          </cell>
          <cell r="I2021">
            <v>2.69</v>
          </cell>
          <cell r="J2021">
            <v>1.7</v>
          </cell>
          <cell r="K2021">
            <v>1.3</v>
          </cell>
          <cell r="L2021">
            <v>0.85</v>
          </cell>
          <cell r="M2021">
            <v>0.69</v>
          </cell>
          <cell r="N2021">
            <v>0.59</v>
          </cell>
          <cell r="O2021" t="str">
            <v>CS-36-1</v>
          </cell>
          <cell r="P2021">
            <v>36</v>
          </cell>
          <cell r="Q2021">
            <v>36</v>
          </cell>
          <cell r="R2021">
            <v>14.5</v>
          </cell>
          <cell r="S2021">
            <v>13</v>
          </cell>
          <cell r="T2021">
            <v>15.25</v>
          </cell>
          <cell r="U2021" t="str">
            <v>1.663560</v>
          </cell>
          <cell r="V2021">
            <v>3.26</v>
          </cell>
          <cell r="W2021" t="str">
            <v>20764608082809</v>
          </cell>
        </row>
        <row r="2022">
          <cell r="B2022">
            <v>8285</v>
          </cell>
          <cell r="C2022" t="str">
            <v>BAZIC 30" X 14 ft. All-Purpose Natural Kraft Wrap Paper Roll</v>
          </cell>
          <cell r="D2022" t="str">
            <v>ENVELOPES / MAILERS</v>
          </cell>
          <cell r="E2022" t="str">
            <v>CHINA</v>
          </cell>
          <cell r="F2022">
            <v>7442</v>
          </cell>
          <cell r="G2022" t="str">
            <v>=HYPERLINK("http://www.bangkit.com/images/8285.jpg","CLICK HERE")</v>
          </cell>
          <cell r="H2022">
            <v>3.99</v>
          </cell>
          <cell r="I2022">
            <v>3.59</v>
          </cell>
          <cell r="J2022">
            <v>1.95</v>
          </cell>
          <cell r="K2022">
            <v>1.5</v>
          </cell>
          <cell r="L2022">
            <v>1.3</v>
          </cell>
          <cell r="M2022">
            <v>1</v>
          </cell>
          <cell r="N2022">
            <v>0.8</v>
          </cell>
          <cell r="O2022" t="str">
            <v>CS-36-1</v>
          </cell>
          <cell r="P2022">
            <v>32</v>
          </cell>
          <cell r="Q2022">
            <v>36</v>
          </cell>
          <cell r="R2022">
            <v>10.25</v>
          </cell>
          <cell r="S2022">
            <v>10.25</v>
          </cell>
          <cell r="T2022">
            <v>31</v>
          </cell>
          <cell r="U2022" t="str">
            <v>1.884800</v>
          </cell>
          <cell r="V2022">
            <v>21.68</v>
          </cell>
          <cell r="W2022" t="str">
            <v>20764608082854</v>
          </cell>
        </row>
        <row r="2023">
          <cell r="B2023">
            <v>834</v>
          </cell>
          <cell r="C2023" t="str">
            <v>BAZIC LUCENT Clear Pencil Box</v>
          </cell>
          <cell r="D2023" t="str">
            <v>ORGANIZER</v>
          </cell>
          <cell r="E2023" t="str">
            <v>CHINA</v>
          </cell>
          <cell r="F2023">
            <v>12255</v>
          </cell>
          <cell r="G2023" t="str">
            <v>=HYPERLINK("http://www.bangkit.com/images/834.jpg","CLICK HERE")</v>
          </cell>
          <cell r="H2023">
            <v>2.99</v>
          </cell>
          <cell r="I2023">
            <v>2.69</v>
          </cell>
          <cell r="J2023">
            <v>1.7</v>
          </cell>
          <cell r="K2023">
            <v>1.3</v>
          </cell>
          <cell r="L2023">
            <v>0.85</v>
          </cell>
          <cell r="M2023">
            <v>0.69</v>
          </cell>
          <cell r="N2023">
            <v>0.59</v>
          </cell>
          <cell r="O2023" t="str">
            <v>CS-24-1</v>
          </cell>
          <cell r="P2023">
            <v>72</v>
          </cell>
          <cell r="Q2023">
            <v>24</v>
          </cell>
          <cell r="R2023">
            <v>17</v>
          </cell>
          <cell r="S2023">
            <v>11</v>
          </cell>
          <cell r="T2023">
            <v>8.5</v>
          </cell>
          <cell r="U2023" t="str">
            <v>0.919850</v>
          </cell>
          <cell r="V2023">
            <v>4.04</v>
          </cell>
          <cell r="W2023" t="str">
            <v>20764608008342</v>
          </cell>
        </row>
        <row r="2024">
          <cell r="B2024">
            <v>835</v>
          </cell>
          <cell r="C2024" t="str">
            <v>BAZIC LUCENT Pencil Box</v>
          </cell>
          <cell r="D2024" t="str">
            <v>ORGANIZER</v>
          </cell>
          <cell r="E2024" t="str">
            <v>CHINA</v>
          </cell>
          <cell r="F2024">
            <v>12037</v>
          </cell>
          <cell r="G2024" t="str">
            <v>=HYPERLINK("http://www.bangkit.com/images/835.jpg","CLICK HERE")</v>
          </cell>
          <cell r="H2024">
            <v>2.99</v>
          </cell>
          <cell r="I2024">
            <v>2.69</v>
          </cell>
          <cell r="J2024">
            <v>1.7</v>
          </cell>
          <cell r="K2024">
            <v>1.3</v>
          </cell>
          <cell r="L2024">
            <v>0.85</v>
          </cell>
          <cell r="M2024">
            <v>0.69</v>
          </cell>
          <cell r="N2024">
            <v>0.59</v>
          </cell>
          <cell r="O2024" t="str">
            <v>CS-24-1</v>
          </cell>
          <cell r="P2024">
            <v>80</v>
          </cell>
          <cell r="Q2024">
            <v>24</v>
          </cell>
          <cell r="R2024">
            <v>17</v>
          </cell>
          <cell r="S2024">
            <v>10.75</v>
          </cell>
          <cell r="T2024">
            <v>8.75</v>
          </cell>
          <cell r="U2024" t="str">
            <v>0.925380</v>
          </cell>
          <cell r="V2024">
            <v>3.96</v>
          </cell>
          <cell r="W2024" t="str">
            <v>20764608008359</v>
          </cell>
        </row>
        <row r="2025">
          <cell r="B2025">
            <v>839</v>
          </cell>
          <cell r="C2025" t="str">
            <v>BAZIC Glitter Bright Color Multipurpose Utility Box</v>
          </cell>
          <cell r="D2025" t="str">
            <v>ORGANIZER</v>
          </cell>
          <cell r="E2025" t="str">
            <v>CHINA</v>
          </cell>
          <cell r="F2025">
            <v>16088</v>
          </cell>
          <cell r="G2025" t="str">
            <v>=HYPERLINK("http://www.bangkit.com/images/839.jpg","CLICK HERE")</v>
          </cell>
          <cell r="H2025">
            <v>3.99</v>
          </cell>
          <cell r="I2025">
            <v>3.59</v>
          </cell>
          <cell r="J2025">
            <v>1.95</v>
          </cell>
          <cell r="K2025">
            <v>1.5</v>
          </cell>
          <cell r="L2025">
            <v>1.3</v>
          </cell>
          <cell r="M2025">
            <v>1</v>
          </cell>
          <cell r="N2025">
            <v>0.8</v>
          </cell>
          <cell r="O2025" t="str">
            <v>CS-24-1</v>
          </cell>
          <cell r="P2025">
            <v>36</v>
          </cell>
          <cell r="Q2025">
            <v>24</v>
          </cell>
          <cell r="R2025">
            <v>17</v>
          </cell>
          <cell r="S2025">
            <v>16.25</v>
          </cell>
          <cell r="T2025">
            <v>11</v>
          </cell>
          <cell r="U2025" t="str">
            <v>1.758540</v>
          </cell>
          <cell r="V2025">
            <v>6.46</v>
          </cell>
          <cell r="W2025" t="str">
            <v>20764608008397</v>
          </cell>
        </row>
        <row r="2026">
          <cell r="B2026">
            <v>840</v>
          </cell>
          <cell r="C2026" t="str">
            <v>BAZIC Clear Multipurpose Utility Box</v>
          </cell>
          <cell r="D2026" t="str">
            <v>ORGANIZER</v>
          </cell>
          <cell r="E2026" t="str">
            <v>CHINA</v>
          </cell>
          <cell r="F2026">
            <v>32906</v>
          </cell>
          <cell r="G2026" t="str">
            <v>=HYPERLINK("http://www.bangkit.com/images/840.jpg","CLICK HERE")</v>
          </cell>
          <cell r="H2026">
            <v>3.99</v>
          </cell>
          <cell r="I2026">
            <v>3.59</v>
          </cell>
          <cell r="J2026">
            <v>1.7</v>
          </cell>
          <cell r="K2026">
            <v>1.3</v>
          </cell>
          <cell r="L2026">
            <v>0.95</v>
          </cell>
          <cell r="M2026">
            <v>0.79</v>
          </cell>
          <cell r="N2026">
            <v>0.69</v>
          </cell>
          <cell r="O2026" t="str">
            <v>CS-24-1</v>
          </cell>
          <cell r="P2026">
            <v>36</v>
          </cell>
          <cell r="Q2026">
            <v>24</v>
          </cell>
          <cell r="R2026">
            <v>17</v>
          </cell>
          <cell r="S2026">
            <v>16.5</v>
          </cell>
          <cell r="T2026">
            <v>11</v>
          </cell>
          <cell r="U2026" t="str">
            <v>1.785590</v>
          </cell>
          <cell r="V2026">
            <v>6.94</v>
          </cell>
          <cell r="W2026" t="str">
            <v>20764608008403</v>
          </cell>
        </row>
        <row r="2027">
          <cell r="B2027">
            <v>841</v>
          </cell>
          <cell r="C2027" t="str">
            <v>BAZIC Bright Color Multipurpose Utility Box</v>
          </cell>
          <cell r="D2027" t="str">
            <v>ORGANIZER</v>
          </cell>
          <cell r="E2027" t="str">
            <v>CHINA</v>
          </cell>
          <cell r="F2027">
            <v>19868</v>
          </cell>
          <cell r="G2027" t="str">
            <v>=HYPERLINK("http://www.bangkit.com/images/841.jpg","CLICK HERE")</v>
          </cell>
          <cell r="H2027">
            <v>3.99</v>
          </cell>
          <cell r="I2027">
            <v>3.59</v>
          </cell>
          <cell r="J2027">
            <v>1.7</v>
          </cell>
          <cell r="K2027">
            <v>1.3</v>
          </cell>
          <cell r="L2027">
            <v>0.95</v>
          </cell>
          <cell r="M2027">
            <v>0.79</v>
          </cell>
          <cell r="N2027">
            <v>0.69</v>
          </cell>
          <cell r="O2027" t="str">
            <v>CS-24-1</v>
          </cell>
          <cell r="P2027">
            <v>36</v>
          </cell>
          <cell r="Q2027">
            <v>24</v>
          </cell>
          <cell r="R2027">
            <v>16.75</v>
          </cell>
          <cell r="S2027">
            <v>16.5</v>
          </cell>
          <cell r="T2027">
            <v>11</v>
          </cell>
          <cell r="U2027" t="str">
            <v>1.759330</v>
          </cell>
          <cell r="V2027">
            <v>6.72</v>
          </cell>
          <cell r="W2027" t="str">
            <v>20764608008410</v>
          </cell>
        </row>
        <row r="2028">
          <cell r="B2028">
            <v>842</v>
          </cell>
          <cell r="C2028" t="str">
            <v>BAZIC Classic Multipurpose Utility Box</v>
          </cell>
          <cell r="D2028" t="str">
            <v>ORGANIZER</v>
          </cell>
          <cell r="E2028" t="str">
            <v>CHINA</v>
          </cell>
          <cell r="F2028">
            <v>24436</v>
          </cell>
          <cell r="G2028" t="str">
            <v>=HYPERLINK("http://www.bangkit.com/images/842.jpg","CLICK HERE")</v>
          </cell>
          <cell r="H2028">
            <v>3.99</v>
          </cell>
          <cell r="I2028">
            <v>3.59</v>
          </cell>
          <cell r="J2028">
            <v>1.7</v>
          </cell>
          <cell r="K2028">
            <v>1.3</v>
          </cell>
          <cell r="L2028">
            <v>0.95</v>
          </cell>
          <cell r="M2028">
            <v>0.79</v>
          </cell>
          <cell r="N2028">
            <v>0.69</v>
          </cell>
          <cell r="O2028" t="str">
            <v>CS-24-1</v>
          </cell>
          <cell r="P2028">
            <v>36</v>
          </cell>
          <cell r="Q2028">
            <v>24</v>
          </cell>
          <cell r="R2028">
            <v>17</v>
          </cell>
          <cell r="S2028">
            <v>16.5</v>
          </cell>
          <cell r="T2028">
            <v>11</v>
          </cell>
          <cell r="U2028" t="str">
            <v>1.785590</v>
          </cell>
          <cell r="V2028">
            <v>6.26</v>
          </cell>
          <cell r="W2028" t="str">
            <v>20764608008427</v>
          </cell>
        </row>
        <row r="2029">
          <cell r="B2029">
            <v>84200</v>
          </cell>
          <cell r="C2029" t="str">
            <v>KAPPA Large Print Word Finds</v>
          </cell>
          <cell r="D2029" t="str">
            <v>BOOKS - PUZZLE</v>
          </cell>
          <cell r="E2029" t="str">
            <v>USA / INDIA</v>
          </cell>
          <cell r="F2029">
            <v>3310</v>
          </cell>
          <cell r="G2029" t="str">
            <v>=HYPERLINK("http://www.bangkit.com/images/84200.jpg","CLICK HERE")</v>
          </cell>
          <cell r="H2029">
            <v>4.95</v>
          </cell>
          <cell r="I2029">
            <v>4.49</v>
          </cell>
          <cell r="J2029">
            <v>1.7</v>
          </cell>
          <cell r="K2029">
            <v>1.3</v>
          </cell>
          <cell r="L2029">
            <v>0.85</v>
          </cell>
          <cell r="M2029">
            <v>0.69</v>
          </cell>
          <cell r="N2029">
            <v>0.59</v>
          </cell>
          <cell r="O2029" t="str">
            <v>CS-48-1</v>
          </cell>
          <cell r="P2029">
            <v>100</v>
          </cell>
          <cell r="Q2029">
            <v>48</v>
          </cell>
          <cell r="R2029">
            <v>15.75</v>
          </cell>
          <cell r="S2029">
            <v>11.25</v>
          </cell>
          <cell r="T2029">
            <v>5.25</v>
          </cell>
          <cell r="U2029" t="str">
            <v>0.538330</v>
          </cell>
          <cell r="V2029">
            <v>14</v>
          </cell>
          <cell r="W2029" t="str">
            <v>20088908842001</v>
          </cell>
        </row>
        <row r="2030">
          <cell r="B2030">
            <v>84300</v>
          </cell>
          <cell r="C2030" t="str">
            <v>KAPPA Large Print Crosswords</v>
          </cell>
          <cell r="D2030" t="str">
            <v>BOOKS - PUZZLE</v>
          </cell>
          <cell r="E2030" t="str">
            <v>USA / INDIA</v>
          </cell>
          <cell r="F2030">
            <v>3417</v>
          </cell>
          <cell r="G2030" t="str">
            <v>=HYPERLINK("http://www.bangkit.com/images/84300.jpg","CLICK HERE")</v>
          </cell>
          <cell r="H2030">
            <v>4.95</v>
          </cell>
          <cell r="I2030">
            <v>4.49</v>
          </cell>
          <cell r="J2030">
            <v>1.7</v>
          </cell>
          <cell r="K2030">
            <v>1.3</v>
          </cell>
          <cell r="L2030">
            <v>0.85</v>
          </cell>
          <cell r="M2030">
            <v>0.69</v>
          </cell>
          <cell r="N2030">
            <v>0.59</v>
          </cell>
          <cell r="O2030" t="str">
            <v>CS-48-1</v>
          </cell>
          <cell r="P2030">
            <v>80</v>
          </cell>
          <cell r="Q2030">
            <v>48</v>
          </cell>
          <cell r="R2030">
            <v>15.5</v>
          </cell>
          <cell r="S2030">
            <v>11.25</v>
          </cell>
          <cell r="T2030">
            <v>8.25</v>
          </cell>
          <cell r="U2030" t="str">
            <v>0.832520</v>
          </cell>
          <cell r="V2030">
            <v>16.46</v>
          </cell>
          <cell r="W2030" t="str">
            <v>20088908843008</v>
          </cell>
        </row>
        <row r="2031">
          <cell r="B2031">
            <v>844</v>
          </cell>
          <cell r="C2031" t="str">
            <v>KAPPA Variety Puzzles &amp; Games Book</v>
          </cell>
          <cell r="D2031" t="str">
            <v>BOOKS - PUZZLE</v>
          </cell>
          <cell r="E2031" t="str">
            <v>USA</v>
          </cell>
          <cell r="F2031">
            <v>3880</v>
          </cell>
          <cell r="G2031" t="str">
            <v>=HYPERLINK("http://www.bangkit.com/images/844.jpg","CLICK HERE")</v>
          </cell>
          <cell r="H2031">
            <v>4.95</v>
          </cell>
          <cell r="I2031">
            <v>4.49</v>
          </cell>
          <cell r="J2031">
            <v>1.7</v>
          </cell>
          <cell r="K2031">
            <v>1.3</v>
          </cell>
          <cell r="L2031">
            <v>0.85</v>
          </cell>
          <cell r="M2031">
            <v>0.69</v>
          </cell>
          <cell r="N2031">
            <v>0.59</v>
          </cell>
          <cell r="O2031" t="str">
            <v>CS-48-1</v>
          </cell>
          <cell r="P2031">
            <v>100</v>
          </cell>
          <cell r="Q2031">
            <v>48</v>
          </cell>
          <cell r="R2031">
            <v>15.75</v>
          </cell>
          <cell r="S2031">
            <v>11</v>
          </cell>
          <cell r="T2031">
            <v>5.25</v>
          </cell>
          <cell r="U2031" t="str">
            <v>0.526370</v>
          </cell>
          <cell r="V2031">
            <v>13.78</v>
          </cell>
          <cell r="W2031" t="str">
            <v>20088908844005</v>
          </cell>
        </row>
        <row r="2032">
          <cell r="B2032">
            <v>845</v>
          </cell>
          <cell r="C2032" t="str">
            <v>BAZIC Regal Multipurpose Utility Box</v>
          </cell>
          <cell r="D2032" t="str">
            <v>ORGANIZER</v>
          </cell>
          <cell r="E2032" t="str">
            <v>CHINA</v>
          </cell>
          <cell r="F2032">
            <v>13682</v>
          </cell>
          <cell r="G2032" t="str">
            <v>=HYPERLINK("http://www.bangkit.com/images/845.jpg","CLICK HERE")</v>
          </cell>
          <cell r="H2032">
            <v>3.99</v>
          </cell>
          <cell r="I2032">
            <v>3.59</v>
          </cell>
          <cell r="J2032">
            <v>1.95</v>
          </cell>
          <cell r="K2032">
            <v>1.5</v>
          </cell>
          <cell r="L2032">
            <v>1.3</v>
          </cell>
          <cell r="M2032">
            <v>1</v>
          </cell>
          <cell r="N2032">
            <v>0.8</v>
          </cell>
          <cell r="O2032" t="str">
            <v>CS-24-1</v>
          </cell>
          <cell r="P2032">
            <v>36</v>
          </cell>
          <cell r="Q2032">
            <v>24</v>
          </cell>
          <cell r="R2032">
            <v>17.25</v>
          </cell>
          <cell r="S2032">
            <v>17.25</v>
          </cell>
          <cell r="T2032">
            <v>11.25</v>
          </cell>
          <cell r="U2032" t="str">
            <v>1.937260</v>
          </cell>
          <cell r="V2032">
            <v>8.06</v>
          </cell>
          <cell r="W2032" t="str">
            <v>20764608008458</v>
          </cell>
        </row>
        <row r="2033">
          <cell r="B2033">
            <v>846</v>
          </cell>
          <cell r="C2033" t="str">
            <v>BAZIC Basix Multipurpose Utility Box</v>
          </cell>
          <cell r="D2033" t="str">
            <v>ORGANIZER</v>
          </cell>
          <cell r="E2033" t="str">
            <v>CHINA</v>
          </cell>
          <cell r="F2033">
            <v>11961</v>
          </cell>
          <cell r="G2033" t="str">
            <v>=HYPERLINK("http://www.bangkit.com/images/846.jpg","CLICK HERE")</v>
          </cell>
          <cell r="H2033">
            <v>3.99</v>
          </cell>
          <cell r="I2033">
            <v>3.59</v>
          </cell>
          <cell r="J2033">
            <v>1.7</v>
          </cell>
          <cell r="K2033">
            <v>1.3</v>
          </cell>
          <cell r="L2033">
            <v>0.9</v>
          </cell>
          <cell r="M2033">
            <v>0.75</v>
          </cell>
          <cell r="N2033">
            <v>0.65</v>
          </cell>
          <cell r="O2033" t="str">
            <v>CS-24-1</v>
          </cell>
          <cell r="P2033">
            <v>50</v>
          </cell>
          <cell r="Q2033">
            <v>24</v>
          </cell>
          <cell r="R2033">
            <v>16.5</v>
          </cell>
          <cell r="S2033">
            <v>10.75</v>
          </cell>
          <cell r="T2033">
            <v>13.75</v>
          </cell>
          <cell r="U2033" t="str">
            <v>1.411400</v>
          </cell>
          <cell r="V2033">
            <v>4.92</v>
          </cell>
          <cell r="W2033" t="str">
            <v>20764608008465</v>
          </cell>
        </row>
        <row r="2034">
          <cell r="B2034">
            <v>847</v>
          </cell>
          <cell r="C2034" t="str">
            <v>BAZIC Basix Clear Multipurpose Utility Box</v>
          </cell>
          <cell r="D2034" t="str">
            <v>ORGANIZER</v>
          </cell>
          <cell r="E2034" t="str">
            <v>CHINA</v>
          </cell>
          <cell r="F2034">
            <v>13950</v>
          </cell>
          <cell r="G2034" t="str">
            <v>=HYPERLINK("http://www.bangkit.com/images/847.jpg","CLICK HERE")</v>
          </cell>
          <cell r="H2034">
            <v>3.99</v>
          </cell>
          <cell r="I2034">
            <v>3.59</v>
          </cell>
          <cell r="J2034">
            <v>1.7</v>
          </cell>
          <cell r="K2034">
            <v>1.3</v>
          </cell>
          <cell r="L2034">
            <v>0.9</v>
          </cell>
          <cell r="M2034">
            <v>0.75</v>
          </cell>
          <cell r="N2034">
            <v>0.65</v>
          </cell>
          <cell r="O2034" t="str">
            <v>CS-24-1</v>
          </cell>
          <cell r="P2034">
            <v>50</v>
          </cell>
          <cell r="Q2034">
            <v>24</v>
          </cell>
          <cell r="R2034">
            <v>16.5</v>
          </cell>
          <cell r="S2034">
            <v>11</v>
          </cell>
          <cell r="T2034">
            <v>14.25</v>
          </cell>
          <cell r="U2034" t="str">
            <v>1.496750</v>
          </cell>
          <cell r="V2034">
            <v>5.5</v>
          </cell>
          <cell r="W2034" t="str">
            <v>20764608008472</v>
          </cell>
        </row>
        <row r="2035">
          <cell r="B2035">
            <v>84914</v>
          </cell>
          <cell r="D2035" t="str">
            <v>DISCONTINUE</v>
          </cell>
          <cell r="E2035" t="str">
            <v>ARGENTINA</v>
          </cell>
          <cell r="F2035">
            <v>0</v>
          </cell>
          <cell r="G2035" t="str">
            <v>=HYPERLINK("http://www.bangkit.com/images/84914.jpg","CLICK HERE")</v>
          </cell>
          <cell r="H2035">
            <v>5.6</v>
          </cell>
          <cell r="I2035">
            <v>5.6</v>
          </cell>
          <cell r="J2035">
            <v>7.3</v>
          </cell>
          <cell r="K2035">
            <v>5.6</v>
          </cell>
          <cell r="L2035">
            <v>4.5</v>
          </cell>
          <cell r="M2035">
            <v>3.7</v>
          </cell>
          <cell r="N2035">
            <v>2.7</v>
          </cell>
          <cell r="O2035" t="str">
            <v>CS-10-1</v>
          </cell>
          <cell r="P2035">
            <v>48</v>
          </cell>
          <cell r="Q2035">
            <v>10</v>
          </cell>
          <cell r="R2035">
            <v>18</v>
          </cell>
          <cell r="S2035">
            <v>11.5</v>
          </cell>
          <cell r="T2035">
            <v>10.5</v>
          </cell>
          <cell r="U2035" t="str">
            <v>1.257810</v>
          </cell>
          <cell r="V2035">
            <v>51.5</v>
          </cell>
          <cell r="W2035" t="str">
            <v>10793573849141</v>
          </cell>
        </row>
        <row r="2036">
          <cell r="B2036">
            <v>850</v>
          </cell>
          <cell r="C2036" t="str">
            <v>BAZIC Bright Multipurpose Ruler Length Utility Box</v>
          </cell>
          <cell r="D2036" t="str">
            <v>ORGANIZER</v>
          </cell>
          <cell r="E2036" t="str">
            <v>CHINA</v>
          </cell>
          <cell r="F2036">
            <v>5743</v>
          </cell>
          <cell r="G2036" t="str">
            <v>=HYPERLINK("http://www.bangkit.com/images/850.jpg","CLICK HERE")</v>
          </cell>
          <cell r="H2036">
            <v>4.99</v>
          </cell>
          <cell r="I2036">
            <v>4.49</v>
          </cell>
          <cell r="J2036">
            <v>3</v>
          </cell>
          <cell r="K2036">
            <v>2.2999999999999998</v>
          </cell>
          <cell r="L2036">
            <v>1.9</v>
          </cell>
          <cell r="M2036">
            <v>1.5</v>
          </cell>
          <cell r="N2036">
            <v>1.2</v>
          </cell>
          <cell r="O2036" t="str">
            <v>CS-12-1</v>
          </cell>
          <cell r="P2036">
            <v>45</v>
          </cell>
          <cell r="Q2036">
            <v>12</v>
          </cell>
          <cell r="R2036">
            <v>16.5</v>
          </cell>
          <cell r="S2036">
            <v>14.25</v>
          </cell>
          <cell r="T2036">
            <v>11</v>
          </cell>
          <cell r="U2036" t="str">
            <v>1.496750</v>
          </cell>
          <cell r="V2036">
            <v>6.02</v>
          </cell>
          <cell r="W2036" t="str">
            <v>20764608008502</v>
          </cell>
        </row>
        <row r="2037">
          <cell r="B2037">
            <v>851</v>
          </cell>
          <cell r="C2037" t="str">
            <v>BAZIC Clear Multipurpose Ruler Length Utility Box</v>
          </cell>
          <cell r="D2037" t="str">
            <v>ORGANIZER</v>
          </cell>
          <cell r="E2037" t="str">
            <v>CHINA</v>
          </cell>
          <cell r="F2037">
            <v>11709</v>
          </cell>
          <cell r="G2037" t="str">
            <v>=HYPERLINK("http://www.bangkit.com/images/851.jpg","CLICK HERE")</v>
          </cell>
          <cell r="H2037">
            <v>4.99</v>
          </cell>
          <cell r="I2037">
            <v>4.49</v>
          </cell>
          <cell r="J2037">
            <v>3</v>
          </cell>
          <cell r="K2037">
            <v>2.2999999999999998</v>
          </cell>
          <cell r="L2037">
            <v>1.9</v>
          </cell>
          <cell r="M2037">
            <v>1.5</v>
          </cell>
          <cell r="N2037">
            <v>1.2</v>
          </cell>
          <cell r="O2037" t="str">
            <v>CS-12-1</v>
          </cell>
          <cell r="P2037">
            <v>45</v>
          </cell>
          <cell r="Q2037">
            <v>12</v>
          </cell>
          <cell r="R2037">
            <v>16.5</v>
          </cell>
          <cell r="S2037">
            <v>14</v>
          </cell>
          <cell r="T2037">
            <v>11.25</v>
          </cell>
          <cell r="U2037" t="str">
            <v>1.503910</v>
          </cell>
          <cell r="V2037">
            <v>6.1</v>
          </cell>
          <cell r="W2037" t="str">
            <v>20764608008519</v>
          </cell>
        </row>
        <row r="2038">
          <cell r="B2038">
            <v>860</v>
          </cell>
          <cell r="C2038" t="str">
            <v>BAZIC Kids Lap Tray</v>
          </cell>
          <cell r="D2038" t="str">
            <v>ORGANIZER</v>
          </cell>
          <cell r="E2038" t="str">
            <v>CHINA</v>
          </cell>
          <cell r="F2038">
            <v>2938</v>
          </cell>
          <cell r="G2038" t="str">
            <v>=HYPERLINK("http://www.bangkit.com/images/860.jpg","CLICK HERE")</v>
          </cell>
          <cell r="H2038">
            <v>11.99</v>
          </cell>
          <cell r="I2038">
            <v>10.79</v>
          </cell>
          <cell r="J2038">
            <v>6.4</v>
          </cell>
          <cell r="K2038">
            <v>4.9000000000000004</v>
          </cell>
          <cell r="L2038">
            <v>4.5</v>
          </cell>
          <cell r="M2038">
            <v>3.9</v>
          </cell>
          <cell r="N2038">
            <v>3.5</v>
          </cell>
          <cell r="O2038" t="str">
            <v>CS-8-1</v>
          </cell>
          <cell r="P2038">
            <v>30</v>
          </cell>
          <cell r="Q2038">
            <v>8</v>
          </cell>
          <cell r="R2038">
            <v>23.5</v>
          </cell>
          <cell r="S2038">
            <v>12.25</v>
          </cell>
          <cell r="T2038">
            <v>15</v>
          </cell>
          <cell r="U2038" t="str">
            <v>2.498910</v>
          </cell>
          <cell r="V2038">
            <v>13.16</v>
          </cell>
          <cell r="W2038" t="str">
            <v>20764608008601</v>
          </cell>
        </row>
        <row r="2039">
          <cell r="B2039">
            <v>86000</v>
          </cell>
          <cell r="C2039" t="str">
            <v>KAPPA Themed Word Find</v>
          </cell>
          <cell r="D2039" t="str">
            <v>BOOKS - PUZZLE</v>
          </cell>
          <cell r="E2039" t="str">
            <v>USA</v>
          </cell>
          <cell r="F2039">
            <v>4582</v>
          </cell>
          <cell r="G2039" t="str">
            <v>=HYPERLINK("http://www.bangkit.com/images/86000.jpg","CLICK HERE")</v>
          </cell>
          <cell r="H2039">
            <v>4.95</v>
          </cell>
          <cell r="I2039">
            <v>4.45</v>
          </cell>
          <cell r="J2039">
            <v>1.7</v>
          </cell>
          <cell r="K2039">
            <v>1.3</v>
          </cell>
          <cell r="L2039">
            <v>0.85</v>
          </cell>
          <cell r="M2039">
            <v>0.69</v>
          </cell>
          <cell r="N2039">
            <v>0.59</v>
          </cell>
          <cell r="O2039" t="str">
            <v>CS-48-1</v>
          </cell>
          <cell r="P2039">
            <v>100</v>
          </cell>
          <cell r="Q2039">
            <v>48</v>
          </cell>
          <cell r="R2039">
            <v>15.75</v>
          </cell>
          <cell r="S2039">
            <v>11.25</v>
          </cell>
          <cell r="T2039">
            <v>5.25</v>
          </cell>
          <cell r="U2039" t="str">
            <v>0.538330</v>
          </cell>
          <cell r="V2039">
            <v>15.1</v>
          </cell>
          <cell r="W2039" t="str">
            <v>20088908860005</v>
          </cell>
        </row>
        <row r="2040">
          <cell r="B2040">
            <v>861</v>
          </cell>
          <cell r="C2040" t="str">
            <v>BAZIC Folding Lap Desk</v>
          </cell>
          <cell r="D2040" t="str">
            <v>ORGANIZER</v>
          </cell>
          <cell r="E2040" t="str">
            <v>CHINA</v>
          </cell>
          <cell r="F2040">
            <v>1868</v>
          </cell>
          <cell r="G2040" t="str">
            <v>=HYPERLINK("http://www.bangkit.com/images/861.jpg","CLICK HERE")</v>
          </cell>
          <cell r="H2040">
            <v>24.99</v>
          </cell>
          <cell r="I2040">
            <v>22.49</v>
          </cell>
          <cell r="J2040">
            <v>13.65</v>
          </cell>
          <cell r="K2040">
            <v>10.5</v>
          </cell>
          <cell r="L2040">
            <v>8.3000000000000007</v>
          </cell>
          <cell r="M2040">
            <v>6.9</v>
          </cell>
          <cell r="N2040">
            <v>5.9</v>
          </cell>
          <cell r="O2040" t="str">
            <v>CS-6-1</v>
          </cell>
          <cell r="P2040">
            <v>36</v>
          </cell>
          <cell r="Q2040">
            <v>6</v>
          </cell>
          <cell r="R2040">
            <v>14.5</v>
          </cell>
          <cell r="S2040">
            <v>13.25</v>
          </cell>
          <cell r="T2040">
            <v>18.5</v>
          </cell>
          <cell r="U2040" t="str">
            <v>2.056890</v>
          </cell>
          <cell r="V2040">
            <v>14.42</v>
          </cell>
          <cell r="W2040" t="str">
            <v>20764608008618</v>
          </cell>
        </row>
        <row r="2041">
          <cell r="B2041">
            <v>87193</v>
          </cell>
          <cell r="D2041" t="str">
            <v>DISCONTINUE</v>
          </cell>
          <cell r="E2041" t="str">
            <v>USA</v>
          </cell>
          <cell r="F2041">
            <v>0</v>
          </cell>
          <cell r="G2041" t="str">
            <v>=HYPERLINK("http://www.bangkit.com/images/87193.jpg","CLICK HERE")</v>
          </cell>
          <cell r="H2041">
            <v>1.99</v>
          </cell>
          <cell r="I2041">
            <v>1.79</v>
          </cell>
          <cell r="J2041">
            <v>1.45</v>
          </cell>
          <cell r="K2041">
            <v>1.1000000000000001</v>
          </cell>
          <cell r="L2041">
            <v>0.85</v>
          </cell>
          <cell r="M2041">
            <v>0.69</v>
          </cell>
          <cell r="N2041">
            <v>0.59</v>
          </cell>
          <cell r="O2041" t="str">
            <v>CS-24-1</v>
          </cell>
          <cell r="P2041">
            <v>200</v>
          </cell>
          <cell r="Q2041">
            <v>24</v>
          </cell>
          <cell r="R2041">
            <v>13.7</v>
          </cell>
          <cell r="S2041">
            <v>9.8000000000000007</v>
          </cell>
          <cell r="T2041">
            <v>2.6</v>
          </cell>
          <cell r="U2041" t="str">
            <v>0.202010</v>
          </cell>
          <cell r="V2041">
            <v>4.4000000000000004</v>
          </cell>
          <cell r="W2041" t="str">
            <v>20024327871932</v>
          </cell>
        </row>
        <row r="2042">
          <cell r="B2042">
            <v>8923026</v>
          </cell>
          <cell r="D2042" t="str">
            <v>DISCONTINUE</v>
          </cell>
          <cell r="E2042" t="str">
            <v>CHINA</v>
          </cell>
          <cell r="F2042">
            <v>0</v>
          </cell>
          <cell r="G2042" t="str">
            <v>=HYPERLINK("http://www.bangkit.com/images/8923026.jpg","CLICK HERE")</v>
          </cell>
          <cell r="H2042">
            <v>3.99</v>
          </cell>
          <cell r="I2042">
            <v>3.79</v>
          </cell>
          <cell r="J2042">
            <v>2.5</v>
          </cell>
          <cell r="K2042">
            <v>2.5</v>
          </cell>
          <cell r="L2042">
            <v>2.5</v>
          </cell>
          <cell r="M2042">
            <v>1.9</v>
          </cell>
          <cell r="N2042">
            <v>1.5</v>
          </cell>
          <cell r="O2042" t="str">
            <v>CS-24-1</v>
          </cell>
          <cell r="P2042">
            <v>60</v>
          </cell>
          <cell r="Q2042">
            <v>24</v>
          </cell>
          <cell r="R2042">
            <v>14.77</v>
          </cell>
          <cell r="S2042">
            <v>9.93</v>
          </cell>
          <cell r="T2042">
            <v>6.93</v>
          </cell>
          <cell r="U2042" t="str">
            <v>0.588190</v>
          </cell>
          <cell r="V2042">
            <v>13.54</v>
          </cell>
          <cell r="W2042" t="str">
            <v>20850018923020</v>
          </cell>
        </row>
        <row r="2043">
          <cell r="B2043">
            <v>9000</v>
          </cell>
          <cell r="D2043" t="str">
            <v>DISCONTINUE</v>
          </cell>
          <cell r="E2043" t="str">
            <v>CHINA</v>
          </cell>
          <cell r="F2043">
            <v>0</v>
          </cell>
          <cell r="G2043" t="str">
            <v>=HYPERLINK("http://www.bangkit.com/images/9000.jpg","CLICK HERE")</v>
          </cell>
          <cell r="H2043">
            <v>2.4900000000000002</v>
          </cell>
          <cell r="I2043">
            <v>2.09</v>
          </cell>
          <cell r="J2043">
            <v>1.6</v>
          </cell>
          <cell r="K2043">
            <v>1.2</v>
          </cell>
          <cell r="L2043">
            <v>0.95</v>
          </cell>
          <cell r="M2043">
            <v>0.79</v>
          </cell>
          <cell r="N2043">
            <v>0.69</v>
          </cell>
          <cell r="O2043" t="str">
            <v>CS-24-1</v>
          </cell>
          <cell r="P2043">
            <v>312</v>
          </cell>
          <cell r="Q2043">
            <v>24</v>
          </cell>
          <cell r="R2043">
            <v>12.5</v>
          </cell>
          <cell r="S2043">
            <v>5.5</v>
          </cell>
          <cell r="T2043">
            <v>5.75</v>
          </cell>
          <cell r="U2043" t="str">
            <v>0.228770</v>
          </cell>
          <cell r="V2043">
            <v>3.24</v>
          </cell>
          <cell r="W2043" t="str">
            <v>20764608090002</v>
          </cell>
        </row>
        <row r="2044">
          <cell r="B2044">
            <v>9001</v>
          </cell>
          <cell r="D2044" t="str">
            <v>DISCONTINUE</v>
          </cell>
          <cell r="E2044" t="str">
            <v>CHINA</v>
          </cell>
          <cell r="F2044">
            <v>0</v>
          </cell>
          <cell r="G2044" t="str">
            <v>=HYPERLINK("http://www.bangkit.com/images/9001.jpg","CLICK HERE")</v>
          </cell>
          <cell r="H2044">
            <v>2.4900000000000002</v>
          </cell>
          <cell r="I2044">
            <v>2.09</v>
          </cell>
          <cell r="J2044">
            <v>1.6</v>
          </cell>
          <cell r="K2044">
            <v>1.2</v>
          </cell>
          <cell r="L2044">
            <v>0.95</v>
          </cell>
          <cell r="M2044">
            <v>0.79</v>
          </cell>
          <cell r="N2044">
            <v>0.69</v>
          </cell>
          <cell r="O2044" t="str">
            <v>CS-24-1</v>
          </cell>
          <cell r="P2044">
            <v>260</v>
          </cell>
          <cell r="Q2044">
            <v>24</v>
          </cell>
          <cell r="R2044">
            <v>12.5</v>
          </cell>
          <cell r="S2044">
            <v>5.5</v>
          </cell>
          <cell r="T2044">
            <v>5.75</v>
          </cell>
          <cell r="U2044" t="str">
            <v>0.228770</v>
          </cell>
          <cell r="V2044">
            <v>3.24</v>
          </cell>
          <cell r="W2044" t="str">
            <v>20764608090019</v>
          </cell>
        </row>
        <row r="2045">
          <cell r="B2045">
            <v>9002</v>
          </cell>
          <cell r="D2045" t="str">
            <v>DISCONTINUE</v>
          </cell>
          <cell r="E2045" t="str">
            <v>CHINA</v>
          </cell>
          <cell r="F2045">
            <v>0</v>
          </cell>
          <cell r="G2045" t="str">
            <v>=HYPERLINK("http://www.bangkit.com/images/9002.jpg","CLICK HERE")</v>
          </cell>
          <cell r="H2045">
            <v>2.4900000000000002</v>
          </cell>
          <cell r="I2045">
            <v>2.09</v>
          </cell>
          <cell r="J2045">
            <v>1.6</v>
          </cell>
          <cell r="K2045">
            <v>1.2</v>
          </cell>
          <cell r="L2045">
            <v>0.95</v>
          </cell>
          <cell r="M2045">
            <v>0.79</v>
          </cell>
          <cell r="N2045">
            <v>0.69</v>
          </cell>
          <cell r="O2045" t="str">
            <v>CS-24-1</v>
          </cell>
          <cell r="P2045">
            <v>162</v>
          </cell>
          <cell r="Q2045">
            <v>24</v>
          </cell>
          <cell r="R2045">
            <v>13</v>
          </cell>
          <cell r="S2045">
            <v>8.5</v>
          </cell>
          <cell r="T2045">
            <v>7.5</v>
          </cell>
          <cell r="U2045" t="str">
            <v>0.479600</v>
          </cell>
          <cell r="V2045">
            <v>4.38</v>
          </cell>
          <cell r="W2045" t="str">
            <v>20764608090026</v>
          </cell>
        </row>
        <row r="2046">
          <cell r="B2046">
            <v>9003</v>
          </cell>
          <cell r="D2046" t="str">
            <v>DISCONTINUE</v>
          </cell>
          <cell r="E2046" t="str">
            <v>CHINA</v>
          </cell>
          <cell r="F2046">
            <v>0</v>
          </cell>
          <cell r="G2046" t="str">
            <v>=HYPERLINK("http://www.bangkit.com/images/9003.jpg","CLICK HERE")</v>
          </cell>
          <cell r="H2046">
            <v>2.4900000000000002</v>
          </cell>
          <cell r="I2046">
            <v>2.09</v>
          </cell>
          <cell r="J2046">
            <v>1.6</v>
          </cell>
          <cell r="K2046">
            <v>1.2</v>
          </cell>
          <cell r="L2046">
            <v>0.95</v>
          </cell>
          <cell r="M2046">
            <v>0.79</v>
          </cell>
          <cell r="N2046">
            <v>0.69</v>
          </cell>
          <cell r="O2046" t="str">
            <v>CS-24-1</v>
          </cell>
          <cell r="P2046">
            <v>312</v>
          </cell>
          <cell r="Q2046">
            <v>24</v>
          </cell>
          <cell r="R2046">
            <v>12.5</v>
          </cell>
          <cell r="S2046">
            <v>5.5</v>
          </cell>
          <cell r="T2046">
            <v>5.75</v>
          </cell>
          <cell r="U2046" t="str">
            <v>0.228770</v>
          </cell>
          <cell r="V2046">
            <v>3.24</v>
          </cell>
          <cell r="W2046" t="str">
            <v>20764608090033</v>
          </cell>
        </row>
        <row r="2047">
          <cell r="B2047">
            <v>9004</v>
          </cell>
          <cell r="D2047" t="str">
            <v>DISCONTINUE</v>
          </cell>
          <cell r="E2047" t="str">
            <v>CHINA</v>
          </cell>
          <cell r="F2047">
            <v>0</v>
          </cell>
          <cell r="G2047" t="str">
            <v>=HYPERLINK("http://www.bangkit.com/images/9004.jpg","CLICK HERE")</v>
          </cell>
          <cell r="H2047">
            <v>2.4900000000000002</v>
          </cell>
          <cell r="I2047">
            <v>2.09</v>
          </cell>
          <cell r="J2047">
            <v>1.6</v>
          </cell>
          <cell r="K2047">
            <v>1.2</v>
          </cell>
          <cell r="L2047">
            <v>0.95</v>
          </cell>
          <cell r="M2047">
            <v>0.79</v>
          </cell>
          <cell r="N2047">
            <v>0.69</v>
          </cell>
          <cell r="O2047" t="str">
            <v>CS-24-1</v>
          </cell>
          <cell r="P2047">
            <v>162</v>
          </cell>
          <cell r="Q2047">
            <v>24</v>
          </cell>
          <cell r="R2047">
            <v>13</v>
          </cell>
          <cell r="S2047">
            <v>8.5</v>
          </cell>
          <cell r="T2047">
            <v>7.5</v>
          </cell>
          <cell r="U2047" t="str">
            <v>0.479600</v>
          </cell>
          <cell r="V2047">
            <v>4.26</v>
          </cell>
          <cell r="W2047" t="str">
            <v>20764608090040</v>
          </cell>
        </row>
        <row r="2048">
          <cell r="B2048">
            <v>9006</v>
          </cell>
          <cell r="D2048" t="str">
            <v>DISCONTINUE</v>
          </cell>
          <cell r="E2048" t="str">
            <v>CHINA</v>
          </cell>
          <cell r="F2048">
            <v>0</v>
          </cell>
          <cell r="G2048" t="str">
            <v>=HYPERLINK("http://www.bangkit.com/images/9006.jpg","CLICK HERE")</v>
          </cell>
          <cell r="H2048">
            <v>2.4900000000000002</v>
          </cell>
          <cell r="I2048">
            <v>2.09</v>
          </cell>
          <cell r="J2048">
            <v>1.6</v>
          </cell>
          <cell r="K2048">
            <v>1.2</v>
          </cell>
          <cell r="L2048">
            <v>0.95</v>
          </cell>
          <cell r="M2048">
            <v>0.79</v>
          </cell>
          <cell r="N2048">
            <v>0.69</v>
          </cell>
          <cell r="O2048" t="str">
            <v>CS-24-1</v>
          </cell>
          <cell r="P2048">
            <v>312</v>
          </cell>
          <cell r="Q2048">
            <v>24</v>
          </cell>
          <cell r="R2048">
            <v>12.5</v>
          </cell>
          <cell r="S2048">
            <v>5.5</v>
          </cell>
          <cell r="T2048">
            <v>5.75</v>
          </cell>
          <cell r="U2048" t="str">
            <v>0.228770</v>
          </cell>
          <cell r="V2048">
            <v>3.32</v>
          </cell>
          <cell r="W2048" t="str">
            <v>20764608090064</v>
          </cell>
        </row>
        <row r="2049">
          <cell r="B2049">
            <v>9007</v>
          </cell>
          <cell r="D2049" t="str">
            <v>DISCONTINUE</v>
          </cell>
          <cell r="E2049" t="str">
            <v>CHINA</v>
          </cell>
          <cell r="F2049">
            <v>0</v>
          </cell>
          <cell r="G2049" t="str">
            <v>=HYPERLINK("http://www.bangkit.com/images/9007.jpg","CLICK HERE")</v>
          </cell>
          <cell r="H2049">
            <v>2.4900000000000002</v>
          </cell>
          <cell r="I2049">
            <v>2.09</v>
          </cell>
          <cell r="J2049">
            <v>1.6</v>
          </cell>
          <cell r="K2049">
            <v>1.2</v>
          </cell>
          <cell r="L2049">
            <v>0.95</v>
          </cell>
          <cell r="M2049">
            <v>0.79</v>
          </cell>
          <cell r="N2049">
            <v>0.69</v>
          </cell>
          <cell r="O2049" t="str">
            <v>CS-24-1</v>
          </cell>
          <cell r="P2049">
            <v>312</v>
          </cell>
          <cell r="Q2049">
            <v>24</v>
          </cell>
          <cell r="R2049">
            <v>12.5</v>
          </cell>
          <cell r="S2049">
            <v>5.5</v>
          </cell>
          <cell r="T2049">
            <v>5.75</v>
          </cell>
          <cell r="U2049" t="str">
            <v>0.228770</v>
          </cell>
          <cell r="V2049">
            <v>3.26</v>
          </cell>
          <cell r="W2049" t="str">
            <v>20764608090071</v>
          </cell>
        </row>
        <row r="2050">
          <cell r="B2050">
            <v>9008</v>
          </cell>
          <cell r="D2050" t="str">
            <v>DISCONTINUE</v>
          </cell>
          <cell r="E2050" t="str">
            <v>CHINA</v>
          </cell>
          <cell r="F2050">
            <v>0</v>
          </cell>
          <cell r="G2050" t="str">
            <v>=HYPERLINK("http://www.bangkit.com/images/9008.jpg","CLICK HERE")</v>
          </cell>
          <cell r="H2050">
            <v>2.4900000000000002</v>
          </cell>
          <cell r="I2050">
            <v>2.09</v>
          </cell>
          <cell r="J2050">
            <v>1.6</v>
          </cell>
          <cell r="K2050">
            <v>1.2</v>
          </cell>
          <cell r="L2050">
            <v>0.95</v>
          </cell>
          <cell r="M2050">
            <v>0.79</v>
          </cell>
          <cell r="N2050">
            <v>0.69</v>
          </cell>
          <cell r="O2050" t="str">
            <v>CS-24-1</v>
          </cell>
          <cell r="P2050">
            <v>180</v>
          </cell>
          <cell r="Q2050">
            <v>24</v>
          </cell>
          <cell r="R2050">
            <v>12.8</v>
          </cell>
          <cell r="S2050">
            <v>8.1999999999999993</v>
          </cell>
          <cell r="T2050">
            <v>7.4</v>
          </cell>
          <cell r="U2050" t="str">
            <v>0.449480</v>
          </cell>
          <cell r="V2050">
            <v>4.2</v>
          </cell>
          <cell r="W2050" t="str">
            <v>20764608090088</v>
          </cell>
        </row>
        <row r="2051">
          <cell r="B2051">
            <v>9009</v>
          </cell>
          <cell r="D2051" t="str">
            <v>DISCONTINUE</v>
          </cell>
          <cell r="E2051" t="str">
            <v>CHINA</v>
          </cell>
          <cell r="F2051">
            <v>0</v>
          </cell>
          <cell r="G2051" t="str">
            <v>=HYPERLINK("http://www.bangkit.com/images/9009.jpg","CLICK HERE")</v>
          </cell>
          <cell r="H2051">
            <v>2.4900000000000002</v>
          </cell>
          <cell r="I2051">
            <v>2.09</v>
          </cell>
          <cell r="J2051">
            <v>1.6</v>
          </cell>
          <cell r="K2051">
            <v>1.2</v>
          </cell>
          <cell r="L2051">
            <v>0.95</v>
          </cell>
          <cell r="M2051">
            <v>0.79</v>
          </cell>
          <cell r="N2051">
            <v>0.69</v>
          </cell>
          <cell r="O2051" t="str">
            <v>CS-24-1</v>
          </cell>
          <cell r="P2051">
            <v>162</v>
          </cell>
          <cell r="Q2051">
            <v>24</v>
          </cell>
          <cell r="R2051">
            <v>13</v>
          </cell>
          <cell r="S2051">
            <v>8.5</v>
          </cell>
          <cell r="T2051">
            <v>7.5</v>
          </cell>
          <cell r="U2051" t="str">
            <v>0.479600</v>
          </cell>
          <cell r="V2051">
            <v>4.46</v>
          </cell>
          <cell r="W2051" t="str">
            <v>20764608090095</v>
          </cell>
        </row>
        <row r="2052">
          <cell r="B2052">
            <v>9010</v>
          </cell>
          <cell r="D2052" t="str">
            <v>DISCONTINUE</v>
          </cell>
          <cell r="E2052" t="str">
            <v>CHINA</v>
          </cell>
          <cell r="F2052">
            <v>0</v>
          </cell>
          <cell r="G2052" t="str">
            <v>=HYPERLINK("http://www.bangkit.com/images/9010.jpg","CLICK HERE")</v>
          </cell>
          <cell r="H2052">
            <v>2.4900000000000002</v>
          </cell>
          <cell r="I2052">
            <v>2.09</v>
          </cell>
          <cell r="J2052">
            <v>1.6</v>
          </cell>
          <cell r="K2052">
            <v>1.2</v>
          </cell>
          <cell r="L2052">
            <v>0.95</v>
          </cell>
          <cell r="M2052">
            <v>0.79</v>
          </cell>
          <cell r="N2052">
            <v>0.69</v>
          </cell>
          <cell r="O2052" t="str">
            <v>CS-24-1</v>
          </cell>
          <cell r="P2052">
            <v>180</v>
          </cell>
          <cell r="Q2052">
            <v>24</v>
          </cell>
          <cell r="R2052">
            <v>12.7</v>
          </cell>
          <cell r="S2052">
            <v>8.1999999999999993</v>
          </cell>
          <cell r="T2052">
            <v>7.4</v>
          </cell>
          <cell r="U2052" t="str">
            <v>0.445970</v>
          </cell>
          <cell r="V2052">
            <v>4.2</v>
          </cell>
          <cell r="W2052" t="str">
            <v>20764608090101</v>
          </cell>
        </row>
        <row r="2053">
          <cell r="B2053">
            <v>9011</v>
          </cell>
          <cell r="D2053" t="str">
            <v>DISCONTINUE</v>
          </cell>
          <cell r="E2053" t="str">
            <v>CHINA</v>
          </cell>
          <cell r="F2053">
            <v>0</v>
          </cell>
          <cell r="G2053" t="str">
            <v>=HYPERLINK("http://www.bangkit.com/images/9011.jpg","CLICK HERE")</v>
          </cell>
          <cell r="H2053">
            <v>2.4900000000000002</v>
          </cell>
          <cell r="I2053">
            <v>2.09</v>
          </cell>
          <cell r="J2053">
            <v>1.6</v>
          </cell>
          <cell r="K2053">
            <v>1.2</v>
          </cell>
          <cell r="L2053">
            <v>0.95</v>
          </cell>
          <cell r="M2053">
            <v>0.79</v>
          </cell>
          <cell r="N2053">
            <v>0.69</v>
          </cell>
          <cell r="O2053" t="str">
            <v>CS-24-1</v>
          </cell>
          <cell r="P2053">
            <v>312</v>
          </cell>
          <cell r="Q2053">
            <v>24</v>
          </cell>
          <cell r="R2053">
            <v>12.5</v>
          </cell>
          <cell r="S2053">
            <v>5.5</v>
          </cell>
          <cell r="T2053">
            <v>5.75</v>
          </cell>
          <cell r="U2053" t="str">
            <v>0.228770</v>
          </cell>
          <cell r="V2053">
            <v>3.22</v>
          </cell>
          <cell r="W2053" t="str">
            <v>20764608090118</v>
          </cell>
        </row>
        <row r="2054">
          <cell r="B2054">
            <v>9012</v>
          </cell>
          <cell r="D2054" t="str">
            <v>DISCONTINUE</v>
          </cell>
          <cell r="E2054" t="str">
            <v>CHINA</v>
          </cell>
          <cell r="F2054">
            <v>0</v>
          </cell>
          <cell r="G2054" t="str">
            <v>=HYPERLINK("http://www.bangkit.com/images/9012.jpg","CLICK HERE")</v>
          </cell>
          <cell r="H2054">
            <v>2.4900000000000002</v>
          </cell>
          <cell r="I2054">
            <v>2.09</v>
          </cell>
          <cell r="J2054">
            <v>1.6</v>
          </cell>
          <cell r="K2054">
            <v>1.2</v>
          </cell>
          <cell r="L2054">
            <v>0.95</v>
          </cell>
          <cell r="M2054">
            <v>0.79</v>
          </cell>
          <cell r="N2054">
            <v>0.69</v>
          </cell>
          <cell r="O2054" t="str">
            <v>CS-24-1</v>
          </cell>
          <cell r="P2054">
            <v>162</v>
          </cell>
          <cell r="Q2054">
            <v>24</v>
          </cell>
          <cell r="R2054">
            <v>13</v>
          </cell>
          <cell r="S2054">
            <v>8.5</v>
          </cell>
          <cell r="T2054">
            <v>7.5</v>
          </cell>
          <cell r="U2054" t="str">
            <v>0.479600</v>
          </cell>
          <cell r="V2054">
            <v>4.38</v>
          </cell>
          <cell r="W2054" t="str">
            <v>20764608090125</v>
          </cell>
        </row>
        <row r="2055">
          <cell r="B2055">
            <v>9020</v>
          </cell>
          <cell r="C2055" t="str">
            <v>BAZIC 3" x 100' Yellow "Caution" Barricade Tape</v>
          </cell>
          <cell r="D2055" t="str">
            <v>TAPE - SAFETY</v>
          </cell>
          <cell r="E2055" t="str">
            <v>CHINA</v>
          </cell>
          <cell r="F2055">
            <v>29134</v>
          </cell>
          <cell r="G2055" t="str">
            <v>=HYPERLINK("http://www.bangkit.com/images/9020.jpg","CLICK HERE")</v>
          </cell>
          <cell r="H2055">
            <v>2.99</v>
          </cell>
          <cell r="I2055">
            <v>2.69</v>
          </cell>
          <cell r="J2055">
            <v>1.7</v>
          </cell>
          <cell r="K2055">
            <v>1.3</v>
          </cell>
          <cell r="L2055">
            <v>0.95</v>
          </cell>
          <cell r="M2055">
            <v>0.79</v>
          </cell>
          <cell r="N2055">
            <v>0.69</v>
          </cell>
          <cell r="O2055" t="str">
            <v>CS-24-1</v>
          </cell>
          <cell r="P2055">
            <v>100</v>
          </cell>
          <cell r="Q2055">
            <v>24</v>
          </cell>
          <cell r="R2055">
            <v>11.75</v>
          </cell>
          <cell r="S2055">
            <v>8.25</v>
          </cell>
          <cell r="T2055">
            <v>13</v>
          </cell>
          <cell r="U2055" t="str">
            <v>0.729280</v>
          </cell>
          <cell r="V2055">
            <v>9.8000000000000007</v>
          </cell>
          <cell r="W2055" t="str">
            <v>20764608090200</v>
          </cell>
        </row>
        <row r="2056">
          <cell r="B2056">
            <v>9021</v>
          </cell>
          <cell r="C2056" t="str">
            <v>BAZIC 3" x 1000' Yellow "Caution" Barricade Tape</v>
          </cell>
          <cell r="D2056" t="str">
            <v>TAPE - SAFETY</v>
          </cell>
          <cell r="E2056" t="str">
            <v>CHINA</v>
          </cell>
          <cell r="F2056">
            <v>4429</v>
          </cell>
          <cell r="G2056" t="str">
            <v>=HYPERLINK("http://www.bangkit.com/images/9021.jpg","CLICK HERE")</v>
          </cell>
          <cell r="H2056">
            <v>10.99</v>
          </cell>
          <cell r="I2056">
            <v>9.89</v>
          </cell>
          <cell r="J2056">
            <v>10.3</v>
          </cell>
          <cell r="K2056">
            <v>7.9</v>
          </cell>
          <cell r="L2056">
            <v>6.9</v>
          </cell>
          <cell r="M2056">
            <v>5.9</v>
          </cell>
          <cell r="N2056">
            <v>4.9000000000000004</v>
          </cell>
          <cell r="O2056" t="str">
            <v>CS-12-1</v>
          </cell>
          <cell r="P2056">
            <v>45</v>
          </cell>
          <cell r="Q2056">
            <v>12</v>
          </cell>
          <cell r="R2056">
            <v>12.75</v>
          </cell>
          <cell r="S2056">
            <v>12.5</v>
          </cell>
          <cell r="T2056">
            <v>10</v>
          </cell>
          <cell r="U2056" t="str">
            <v>0.922310</v>
          </cell>
          <cell r="V2056">
            <v>26.32</v>
          </cell>
          <cell r="W2056" t="str">
            <v>20764608090217</v>
          </cell>
        </row>
        <row r="2057">
          <cell r="B2057">
            <v>9029</v>
          </cell>
          <cell r="C2057" t="str">
            <v>BAZIC 5" x 1000' Stretch Wrap Film</v>
          </cell>
          <cell r="D2057" t="str">
            <v>TAPE - PACKAGING</v>
          </cell>
          <cell r="E2057" t="str">
            <v>CHINA</v>
          </cell>
          <cell r="F2057">
            <v>8636</v>
          </cell>
          <cell r="G2057" t="str">
            <v>=HYPERLINK("http://www.bangkit.com/images/9029.jpg","CLICK HERE")</v>
          </cell>
          <cell r="H2057">
            <v>11.99</v>
          </cell>
          <cell r="I2057">
            <v>10.79</v>
          </cell>
          <cell r="J2057">
            <v>7.7</v>
          </cell>
          <cell r="K2057">
            <v>5.9</v>
          </cell>
          <cell r="L2057">
            <v>4.7</v>
          </cell>
          <cell r="M2057">
            <v>3.9</v>
          </cell>
          <cell r="N2057">
            <v>2.9</v>
          </cell>
          <cell r="O2057" t="str">
            <v>CS-8-1</v>
          </cell>
          <cell r="P2057">
            <v>120</v>
          </cell>
          <cell r="Q2057">
            <v>8</v>
          </cell>
          <cell r="R2057">
            <v>11.75</v>
          </cell>
          <cell r="S2057">
            <v>8</v>
          </cell>
          <cell r="T2057">
            <v>10.75</v>
          </cell>
          <cell r="U2057" t="str">
            <v>0.584780</v>
          </cell>
          <cell r="V2057">
            <v>14.54</v>
          </cell>
          <cell r="W2057" t="str">
            <v>20764608090293</v>
          </cell>
        </row>
        <row r="2058">
          <cell r="B2058">
            <v>9030</v>
          </cell>
          <cell r="C2058" t="str">
            <v>BAZIC 0.94" X 1080" (30 Yards) Blue Painter's Tape</v>
          </cell>
          <cell r="D2058" t="str">
            <v>NEW ITEMS</v>
          </cell>
          <cell r="E2058" t="str">
            <v>VIETNAM</v>
          </cell>
          <cell r="F2058">
            <v>0</v>
          </cell>
          <cell r="H2058">
            <v>2.99</v>
          </cell>
          <cell r="I2058">
            <v>2.69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 t="str">
            <v>CS-36-1</v>
          </cell>
          <cell r="P2058">
            <v>143</v>
          </cell>
          <cell r="Q2058">
            <v>36</v>
          </cell>
          <cell r="R2058">
            <v>14</v>
          </cell>
          <cell r="S2058">
            <v>9.75</v>
          </cell>
          <cell r="T2058">
            <v>6</v>
          </cell>
          <cell r="U2058" t="str">
            <v>0.473960</v>
          </cell>
          <cell r="V2058">
            <v>7.86</v>
          </cell>
          <cell r="W2058" t="str">
            <v>20764608090309</v>
          </cell>
        </row>
        <row r="2059">
          <cell r="B2059">
            <v>9031</v>
          </cell>
          <cell r="C2059" t="str">
            <v>BAZIC 0.94" X 2160" (60 Yards) Blue Painter's Tape</v>
          </cell>
          <cell r="D2059" t="str">
            <v>NEW ITEMS</v>
          </cell>
          <cell r="E2059" t="str">
            <v>VIETNAM</v>
          </cell>
          <cell r="F2059">
            <v>0</v>
          </cell>
          <cell r="G2059" t="str">
            <v>=HYPERLINK("http://www.bangkit.com/images/","CLICK HERE")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 t="str">
            <v>CS-36-1</v>
          </cell>
          <cell r="P2059">
            <v>100</v>
          </cell>
          <cell r="Q2059">
            <v>36</v>
          </cell>
          <cell r="R2059">
            <v>15</v>
          </cell>
          <cell r="S2059">
            <v>10.5</v>
          </cell>
          <cell r="T2059">
            <v>6.5</v>
          </cell>
          <cell r="U2059" t="str">
            <v>0.592450</v>
          </cell>
          <cell r="V2059">
            <v>10.62</v>
          </cell>
          <cell r="W2059" t="str">
            <v>20764608090316</v>
          </cell>
        </row>
        <row r="2060">
          <cell r="B2060">
            <v>9032</v>
          </cell>
          <cell r="C2060" t="str">
            <v>BAZIC 1.41" X 720" (20 Yards) Blue Painter's Tape</v>
          </cell>
          <cell r="D2060" t="str">
            <v>NEW ITEMS</v>
          </cell>
          <cell r="E2060" t="str">
            <v>VIETNAM</v>
          </cell>
          <cell r="F2060">
            <v>0</v>
          </cell>
          <cell r="G2060" t="str">
            <v>=HYPERLINK("http://www.bangkit.com/images/","CLICK HERE")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 t="str">
            <v>CS-36-1</v>
          </cell>
          <cell r="Q2060">
            <v>36</v>
          </cell>
          <cell r="R2060">
            <v>13</v>
          </cell>
          <cell r="S2060">
            <v>9.25</v>
          </cell>
          <cell r="T2060">
            <v>9.25</v>
          </cell>
          <cell r="U2060" t="str">
            <v>0.643700</v>
          </cell>
          <cell r="V2060">
            <v>9.1199999999999992</v>
          </cell>
          <cell r="W2060" t="str">
            <v>20764608090323</v>
          </cell>
        </row>
        <row r="2061">
          <cell r="B2061">
            <v>9033</v>
          </cell>
          <cell r="C2061" t="str">
            <v>BAZIC 1.41" X 2160" (60 Yards) Blue Painter's Tape</v>
          </cell>
          <cell r="D2061" t="str">
            <v>NEW ITEMS</v>
          </cell>
          <cell r="E2061" t="str">
            <v>VIETNAM</v>
          </cell>
          <cell r="F2061">
            <v>0</v>
          </cell>
          <cell r="G2061" t="str">
            <v>=HYPERLINK("http://www.bangkit.com/images/","CLICK HERE")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 t="str">
            <v>CS-24-1</v>
          </cell>
          <cell r="Q2061">
            <v>24</v>
          </cell>
          <cell r="R2061">
            <v>14.75</v>
          </cell>
          <cell r="S2061">
            <v>10.25</v>
          </cell>
          <cell r="T2061">
            <v>6.25</v>
          </cell>
          <cell r="U2061" t="str">
            <v>0.546830</v>
          </cell>
          <cell r="V2061">
            <v>10.92</v>
          </cell>
          <cell r="W2061" t="str">
            <v>20764608090330</v>
          </cell>
        </row>
        <row r="2062">
          <cell r="B2062">
            <v>9034</v>
          </cell>
          <cell r="C2062" t="str">
            <v>BAZIC 1.88" X 540" (15 Yards) Blue Painter's Tape</v>
          </cell>
          <cell r="D2062" t="str">
            <v>NEW ITEMS</v>
          </cell>
          <cell r="E2062" t="str">
            <v>VIETNAM</v>
          </cell>
          <cell r="F2062">
            <v>0</v>
          </cell>
          <cell r="G2062" t="str">
            <v>=HYPERLINK("http://www.bangkit.com/images/","CLICK HERE")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 t="str">
            <v>CS-36-1</v>
          </cell>
          <cell r="P2062">
            <v>96</v>
          </cell>
          <cell r="Q2062">
            <v>36</v>
          </cell>
          <cell r="R2062">
            <v>12.25</v>
          </cell>
          <cell r="S2062">
            <v>8.75</v>
          </cell>
          <cell r="T2062">
            <v>12</v>
          </cell>
          <cell r="U2062" t="str">
            <v>0.744360</v>
          </cell>
          <cell r="V2062">
            <v>9.08</v>
          </cell>
          <cell r="W2062" t="str">
            <v>20764608090347</v>
          </cell>
        </row>
        <row r="2063">
          <cell r="B2063">
            <v>9035</v>
          </cell>
          <cell r="C2063" t="str">
            <v>BAZIC 1.88" X 2160" (60 Yards) Blue Painter's Tape</v>
          </cell>
          <cell r="D2063" t="str">
            <v>NEW ITEMS</v>
          </cell>
          <cell r="E2063" t="str">
            <v>VIETNAM</v>
          </cell>
          <cell r="F2063">
            <v>0</v>
          </cell>
          <cell r="G2063" t="str">
            <v>=HYPERLINK("http://www.bangkit.com/images/","CLICK HERE")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2.2999999999999998</v>
          </cell>
          <cell r="M2063">
            <v>0</v>
          </cell>
          <cell r="N2063">
            <v>0</v>
          </cell>
          <cell r="O2063" t="str">
            <v>CS-24-1</v>
          </cell>
          <cell r="P2063">
            <v>88</v>
          </cell>
          <cell r="Q2063">
            <v>24</v>
          </cell>
          <cell r="R2063">
            <v>15</v>
          </cell>
          <cell r="S2063">
            <v>10.25</v>
          </cell>
          <cell r="T2063">
            <v>8.25</v>
          </cell>
          <cell r="U2063" t="str">
            <v>0.734050</v>
          </cell>
          <cell r="V2063">
            <v>14.56</v>
          </cell>
          <cell r="W2063" t="str">
            <v>20764608090354</v>
          </cell>
        </row>
        <row r="2064">
          <cell r="B2064">
            <v>906</v>
          </cell>
          <cell r="C2064" t="str">
            <v>BAZIC 3/4" X 1296" Invisible Tape Refill (12/Pack)</v>
          </cell>
          <cell r="D2064" t="str">
            <v>TAPE - STATIONERY</v>
          </cell>
          <cell r="E2064" t="str">
            <v>CHINA</v>
          </cell>
          <cell r="F2064">
            <v>4938</v>
          </cell>
          <cell r="G2064" t="str">
            <v>=HYPERLINK("http://www.bangkit.com/images/906.jpg","CLICK HERE")</v>
          </cell>
          <cell r="H2064">
            <v>14.99</v>
          </cell>
          <cell r="I2064">
            <v>13.49</v>
          </cell>
          <cell r="J2064">
            <v>9.75</v>
          </cell>
          <cell r="K2064">
            <v>7.5</v>
          </cell>
          <cell r="L2064">
            <v>5.9</v>
          </cell>
          <cell r="M2064">
            <v>4.9000000000000004</v>
          </cell>
          <cell r="N2064">
            <v>3.9</v>
          </cell>
          <cell r="O2064" t="str">
            <v>CS-12-1</v>
          </cell>
          <cell r="P2064">
            <v>99</v>
          </cell>
          <cell r="Q2064">
            <v>12</v>
          </cell>
          <cell r="R2064">
            <v>16.5</v>
          </cell>
          <cell r="S2064">
            <v>11.25</v>
          </cell>
          <cell r="T2064">
            <v>6</v>
          </cell>
          <cell r="U2064" t="str">
            <v>0.644530</v>
          </cell>
          <cell r="V2064">
            <v>11.7</v>
          </cell>
          <cell r="W2064" t="str">
            <v>20764608009066</v>
          </cell>
        </row>
        <row r="2065">
          <cell r="B2065">
            <v>907</v>
          </cell>
          <cell r="C2065" t="str">
            <v>BAZIC 3/4" X 1296" Transparent Tape Refill (12/Pack)</v>
          </cell>
          <cell r="D2065" t="str">
            <v>TAPE - STATIONERY</v>
          </cell>
          <cell r="E2065" t="str">
            <v>CHINA</v>
          </cell>
          <cell r="F2065">
            <v>3473</v>
          </cell>
          <cell r="G2065" t="str">
            <v>=HYPERLINK("http://www.bangkit.com/images/907.jpg","CLICK HERE")</v>
          </cell>
          <cell r="H2065">
            <v>13.99</v>
          </cell>
          <cell r="I2065">
            <v>12.59</v>
          </cell>
          <cell r="J2065">
            <v>9</v>
          </cell>
          <cell r="K2065">
            <v>6.9</v>
          </cell>
          <cell r="L2065">
            <v>5.5</v>
          </cell>
          <cell r="M2065">
            <v>4.5</v>
          </cell>
          <cell r="N2065">
            <v>3.5</v>
          </cell>
          <cell r="O2065" t="str">
            <v>CS-12-1</v>
          </cell>
          <cell r="P2065">
            <v>99</v>
          </cell>
          <cell r="Q2065">
            <v>12</v>
          </cell>
          <cell r="R2065">
            <v>16.5</v>
          </cell>
          <cell r="S2065">
            <v>11.25</v>
          </cell>
          <cell r="T2065">
            <v>6</v>
          </cell>
          <cell r="U2065" t="str">
            <v>0.644530</v>
          </cell>
          <cell r="V2065">
            <v>11.24</v>
          </cell>
          <cell r="W2065" t="str">
            <v>20764608009073</v>
          </cell>
        </row>
        <row r="2066">
          <cell r="B2066">
            <v>909</v>
          </cell>
          <cell r="C2066" t="str">
            <v>BAZIC 1.88" X 10 Yards Black Duct Tape</v>
          </cell>
          <cell r="D2066" t="str">
            <v>TAPE - DUCT</v>
          </cell>
          <cell r="E2066" t="str">
            <v>VIETNAM</v>
          </cell>
          <cell r="F2066">
            <v>6870</v>
          </cell>
          <cell r="G2066" t="str">
            <v>=HYPERLINK("http://www.bangkit.com/images/909.jpg","CLICK HERE")</v>
          </cell>
          <cell r="H2066">
            <v>2.99</v>
          </cell>
          <cell r="I2066">
            <v>2.69</v>
          </cell>
          <cell r="J2066">
            <v>1.7</v>
          </cell>
          <cell r="K2066">
            <v>1.3</v>
          </cell>
          <cell r="L2066">
            <v>0.85</v>
          </cell>
          <cell r="M2066">
            <v>0.69</v>
          </cell>
          <cell r="N2066">
            <v>0.59</v>
          </cell>
          <cell r="O2066" t="str">
            <v>CS-36-1</v>
          </cell>
          <cell r="P2066">
            <v>108</v>
          </cell>
          <cell r="Q2066">
            <v>36</v>
          </cell>
          <cell r="R2066">
            <v>12</v>
          </cell>
          <cell r="S2066">
            <v>8.5</v>
          </cell>
          <cell r="T2066">
            <v>12</v>
          </cell>
          <cell r="U2066" t="str">
            <v>0.708330</v>
          </cell>
          <cell r="V2066">
            <v>7.18</v>
          </cell>
          <cell r="W2066" t="str">
            <v>20764608009097</v>
          </cell>
        </row>
        <row r="2067">
          <cell r="B2067">
            <v>910</v>
          </cell>
          <cell r="C2067" t="str">
            <v>BAZIC 1.88" X 10 Yard Assorted Fluorescent Colored Duct Tape</v>
          </cell>
          <cell r="D2067" t="str">
            <v>TAPE - DUCT</v>
          </cell>
          <cell r="E2067" t="str">
            <v>VIETNAM</v>
          </cell>
          <cell r="F2067">
            <v>19187</v>
          </cell>
          <cell r="G2067" t="str">
            <v>=HYPERLINK("http://www.bangkit.com/images/910.jpg","CLICK HERE")</v>
          </cell>
          <cell r="H2067">
            <v>2.99</v>
          </cell>
          <cell r="I2067">
            <v>2.69</v>
          </cell>
          <cell r="J2067">
            <v>1.7</v>
          </cell>
          <cell r="K2067">
            <v>1.3</v>
          </cell>
          <cell r="L2067">
            <v>0.85</v>
          </cell>
          <cell r="M2067">
            <v>0.69</v>
          </cell>
          <cell r="N2067">
            <v>0.59</v>
          </cell>
          <cell r="O2067" t="str">
            <v>CS-36-1</v>
          </cell>
          <cell r="P2067">
            <v>108</v>
          </cell>
          <cell r="Q2067">
            <v>36</v>
          </cell>
          <cell r="R2067">
            <v>12</v>
          </cell>
          <cell r="S2067">
            <v>8.5</v>
          </cell>
          <cell r="T2067">
            <v>12</v>
          </cell>
          <cell r="U2067" t="str">
            <v>0.708330</v>
          </cell>
          <cell r="V2067">
            <v>7.5</v>
          </cell>
          <cell r="W2067" t="str">
            <v>20764608009103</v>
          </cell>
        </row>
        <row r="2068">
          <cell r="B2068">
            <v>914</v>
          </cell>
          <cell r="C2068" t="str">
            <v>BAZIC 1.88" x 27.3 Yards Super Clear Heavy Duty Shipping Packaging Tape with Dispenser</v>
          </cell>
          <cell r="D2068" t="str">
            <v>TAPE - PACKAGING</v>
          </cell>
          <cell r="E2068" t="str">
            <v>VIETNAM</v>
          </cell>
          <cell r="F2068">
            <v>14919</v>
          </cell>
          <cell r="G2068" t="str">
            <v>=HYPERLINK("http://www.bangkit.com/images/914.jpg","CLICK HERE")</v>
          </cell>
          <cell r="H2068">
            <v>2.99</v>
          </cell>
          <cell r="I2068">
            <v>2.69</v>
          </cell>
          <cell r="J2068">
            <v>1.7</v>
          </cell>
          <cell r="K2068">
            <v>1.3</v>
          </cell>
          <cell r="L2068">
            <v>0.95</v>
          </cell>
          <cell r="M2068">
            <v>0.79</v>
          </cell>
          <cell r="N2068">
            <v>0.69</v>
          </cell>
          <cell r="O2068" t="str">
            <v>CS-36-1</v>
          </cell>
          <cell r="P2068">
            <v>60</v>
          </cell>
          <cell r="Q2068">
            <v>36</v>
          </cell>
          <cell r="R2068">
            <v>13</v>
          </cell>
          <cell r="S2068">
            <v>9.75</v>
          </cell>
          <cell r="T2068">
            <v>15.5</v>
          </cell>
          <cell r="U2068" t="str">
            <v>1.136940</v>
          </cell>
          <cell r="V2068">
            <v>10.98</v>
          </cell>
          <cell r="W2068" t="str">
            <v>20764608009141</v>
          </cell>
        </row>
        <row r="2069">
          <cell r="B2069">
            <v>915</v>
          </cell>
          <cell r="C2069" t="str">
            <v>BAZIC 1.88" x 54.6 Yards Super Clear Heavy Duty Shipping Packaging Tape</v>
          </cell>
          <cell r="D2069" t="str">
            <v>TAPE - PACKAGING</v>
          </cell>
          <cell r="E2069" t="str">
            <v>CHINA/VIETNAM</v>
          </cell>
          <cell r="F2069">
            <v>20982</v>
          </cell>
          <cell r="G2069" t="str">
            <v>=HYPERLINK("http://www.bangkit.com/images/915.jpg","CLICK HERE")</v>
          </cell>
          <cell r="H2069">
            <v>2.99</v>
          </cell>
          <cell r="I2069">
            <v>2.69</v>
          </cell>
          <cell r="J2069">
            <v>1.7</v>
          </cell>
          <cell r="K2069">
            <v>1.3</v>
          </cell>
          <cell r="L2069">
            <v>0.85</v>
          </cell>
          <cell r="M2069">
            <v>0.69</v>
          </cell>
          <cell r="N2069">
            <v>0.59</v>
          </cell>
          <cell r="O2069" t="str">
            <v>CS-36-1</v>
          </cell>
          <cell r="P2069">
            <v>96</v>
          </cell>
          <cell r="Q2069">
            <v>36</v>
          </cell>
          <cell r="R2069">
            <v>12.75</v>
          </cell>
          <cell r="S2069">
            <v>9</v>
          </cell>
          <cell r="T2069">
            <v>12.25</v>
          </cell>
          <cell r="U2069" t="str">
            <v>0.813480</v>
          </cell>
          <cell r="V2069">
            <v>12.48</v>
          </cell>
          <cell r="W2069" t="str">
            <v>20764608009158</v>
          </cell>
        </row>
        <row r="2070">
          <cell r="B2070">
            <v>916</v>
          </cell>
          <cell r="D2070" t="str">
            <v>DISCONTINUE</v>
          </cell>
          <cell r="E2070" t="str">
            <v>CHINA</v>
          </cell>
          <cell r="F2070">
            <v>0</v>
          </cell>
          <cell r="G2070" t="str">
            <v>=HYPERLINK("http://www.bangkit.com/images/916.jpg","CLICK HERE")</v>
          </cell>
          <cell r="H2070">
            <v>11.99</v>
          </cell>
          <cell r="I2070">
            <v>10.79</v>
          </cell>
          <cell r="J2070">
            <v>7.7</v>
          </cell>
          <cell r="K2070">
            <v>5.9</v>
          </cell>
          <cell r="L2070">
            <v>4.7</v>
          </cell>
          <cell r="M2070">
            <v>3.9</v>
          </cell>
          <cell r="N2070">
            <v>3.5</v>
          </cell>
          <cell r="O2070" t="str">
            <v>CS-6-1</v>
          </cell>
          <cell r="P2070">
            <v>96</v>
          </cell>
          <cell r="Q2070">
            <v>6</v>
          </cell>
          <cell r="R2070">
            <v>12.5</v>
          </cell>
          <cell r="S2070">
            <v>9</v>
          </cell>
          <cell r="T2070">
            <v>12</v>
          </cell>
          <cell r="U2070" t="str">
            <v>0.781250</v>
          </cell>
          <cell r="V2070">
            <v>11.26</v>
          </cell>
          <cell r="W2070" t="str">
            <v>20764608009165</v>
          </cell>
        </row>
        <row r="2071">
          <cell r="B2071">
            <v>917</v>
          </cell>
          <cell r="D2071" t="str">
            <v>DISCONTINUE</v>
          </cell>
          <cell r="E2071" t="str">
            <v>CHINA</v>
          </cell>
          <cell r="F2071">
            <v>0</v>
          </cell>
          <cell r="G2071" t="str">
            <v>=HYPERLINK("http://www.bangkit.com/images/917.jpg","CLICK HERE")</v>
          </cell>
          <cell r="H2071">
            <v>20.99</v>
          </cell>
          <cell r="I2071">
            <v>18.89</v>
          </cell>
          <cell r="J2071">
            <v>13.55</v>
          </cell>
          <cell r="K2071">
            <v>10.4</v>
          </cell>
          <cell r="L2071">
            <v>8.5</v>
          </cell>
          <cell r="M2071">
            <v>6.9</v>
          </cell>
          <cell r="N2071">
            <v>5.9</v>
          </cell>
          <cell r="O2071" t="str">
            <v>CS-6-1</v>
          </cell>
          <cell r="P2071">
            <v>78</v>
          </cell>
          <cell r="Q2071">
            <v>6</v>
          </cell>
          <cell r="R2071">
            <v>14.25</v>
          </cell>
          <cell r="S2071">
            <v>10.25</v>
          </cell>
          <cell r="T2071">
            <v>12</v>
          </cell>
          <cell r="U2071" t="str">
            <v>1.014320</v>
          </cell>
          <cell r="V2071">
            <v>19.940000000000001</v>
          </cell>
          <cell r="W2071" t="str">
            <v>20764608009172</v>
          </cell>
        </row>
        <row r="2072">
          <cell r="B2072">
            <v>918</v>
          </cell>
          <cell r="C2072" t="str">
            <v>BAZIC 1.88" X 109.3 Yards Industrial Clear Packing Tape (36/box)</v>
          </cell>
          <cell r="D2072" t="str">
            <v>TAPE - PACKAGING</v>
          </cell>
          <cell r="E2072" t="str">
            <v>CHINA/VIETNAM</v>
          </cell>
          <cell r="F2072">
            <v>450</v>
          </cell>
          <cell r="G2072" t="str">
            <v>=HYPERLINK("http://www.bangkit.com/images/918.jpg","CLICK HERE")</v>
          </cell>
          <cell r="H2072">
            <v>99.99</v>
          </cell>
          <cell r="I2072">
            <v>89.99</v>
          </cell>
          <cell r="J2072">
            <v>87.75</v>
          </cell>
          <cell r="K2072">
            <v>67.5</v>
          </cell>
          <cell r="L2072">
            <v>54</v>
          </cell>
          <cell r="M2072">
            <v>45</v>
          </cell>
          <cell r="N2072">
            <v>35</v>
          </cell>
          <cell r="O2072" t="str">
            <v>CS-1</v>
          </cell>
          <cell r="P2072">
            <v>65</v>
          </cell>
          <cell r="Q2072">
            <v>1</v>
          </cell>
          <cell r="R2072">
            <v>14.25</v>
          </cell>
          <cell r="S2072">
            <v>9.5</v>
          </cell>
          <cell r="T2072">
            <v>12.25</v>
          </cell>
          <cell r="U2072" t="str">
            <v>0.959690</v>
          </cell>
          <cell r="V2072">
            <v>21.24</v>
          </cell>
          <cell r="W2072" t="str">
            <v>20764608009189</v>
          </cell>
        </row>
        <row r="2073">
          <cell r="B2073">
            <v>919</v>
          </cell>
          <cell r="D2073" t="str">
            <v>DISCONTINUE</v>
          </cell>
          <cell r="E2073" t="str">
            <v>VIETNAM</v>
          </cell>
          <cell r="F2073">
            <v>0</v>
          </cell>
          <cell r="G2073" t="str">
            <v>=HYPERLINK("http://www.bangkit.com/images/919.jpg","CLICK HERE")</v>
          </cell>
          <cell r="H2073">
            <v>99.99</v>
          </cell>
          <cell r="I2073">
            <v>89.99</v>
          </cell>
          <cell r="J2073">
            <v>87.75</v>
          </cell>
          <cell r="K2073">
            <v>67.5</v>
          </cell>
          <cell r="L2073">
            <v>54</v>
          </cell>
          <cell r="M2073">
            <v>45</v>
          </cell>
          <cell r="N2073">
            <v>35</v>
          </cell>
          <cell r="O2073" t="str">
            <v>CS-1</v>
          </cell>
          <cell r="P2073">
            <v>65</v>
          </cell>
          <cell r="Q2073">
            <v>1</v>
          </cell>
          <cell r="R2073">
            <v>14.25</v>
          </cell>
          <cell r="S2073">
            <v>9.5</v>
          </cell>
          <cell r="T2073">
            <v>12.25</v>
          </cell>
          <cell r="U2073" t="str">
            <v>0.959690</v>
          </cell>
          <cell r="V2073">
            <v>21.6</v>
          </cell>
          <cell r="W2073" t="str">
            <v>20764608009196</v>
          </cell>
        </row>
        <row r="2074">
          <cell r="B2074">
            <v>920</v>
          </cell>
          <cell r="C2074" t="str">
            <v>BAZIC 1.88" X 54.6 Yards Clear Packaging Tape</v>
          </cell>
          <cell r="D2074" t="str">
            <v>TAPE - PACKAGING</v>
          </cell>
          <cell r="E2074" t="str">
            <v>CHINA/VIETNAM</v>
          </cell>
          <cell r="F2074">
            <v>49102</v>
          </cell>
          <cell r="G2074" t="str">
            <v>=HYPERLINK("http://www.bangkit.com/images/920.jpg","CLICK HERE")</v>
          </cell>
          <cell r="H2074">
            <v>2.99</v>
          </cell>
          <cell r="I2074">
            <v>2.69</v>
          </cell>
          <cell r="J2074">
            <v>1.2</v>
          </cell>
          <cell r="K2074">
            <v>0.89</v>
          </cell>
          <cell r="L2074">
            <v>0.75</v>
          </cell>
          <cell r="M2074">
            <v>0.55000000000000004</v>
          </cell>
          <cell r="N2074">
            <v>0.45</v>
          </cell>
          <cell r="O2074" t="str">
            <v>CS-36-1</v>
          </cell>
          <cell r="P2074">
            <v>96</v>
          </cell>
          <cell r="Q2074">
            <v>36</v>
          </cell>
          <cell r="R2074">
            <v>12.25</v>
          </cell>
          <cell r="S2074">
            <v>8.25</v>
          </cell>
          <cell r="T2074">
            <v>12.25</v>
          </cell>
          <cell r="U2074" t="str">
            <v>0.716440</v>
          </cell>
          <cell r="V2074">
            <v>11.78</v>
          </cell>
          <cell r="W2074" t="str">
            <v>20764608009202</v>
          </cell>
        </row>
        <row r="2075">
          <cell r="B2075">
            <v>921</v>
          </cell>
          <cell r="C2075" t="str">
            <v>BAZIC 1.88" X 109.3 Yards Clear Packaging Tape</v>
          </cell>
          <cell r="D2075" t="str">
            <v>TAPE - PACKAGING</v>
          </cell>
          <cell r="E2075" t="str">
            <v>CHINA/VIETNAM</v>
          </cell>
          <cell r="F2075">
            <v>31888</v>
          </cell>
          <cell r="G2075" t="str">
            <v>=HYPERLINK("http://www.bangkit.com/images/921.jpg","CLICK HERE")</v>
          </cell>
          <cell r="H2075">
            <v>3.99</v>
          </cell>
          <cell r="I2075">
            <v>3.59</v>
          </cell>
          <cell r="J2075">
            <v>1.95</v>
          </cell>
          <cell r="K2075">
            <v>1.5</v>
          </cell>
          <cell r="L2075">
            <v>1.3</v>
          </cell>
          <cell r="M2075">
            <v>1</v>
          </cell>
          <cell r="N2075">
            <v>0.8</v>
          </cell>
          <cell r="O2075" t="str">
            <v>CS-36-1</v>
          </cell>
          <cell r="P2075">
            <v>65</v>
          </cell>
          <cell r="Q2075">
            <v>36</v>
          </cell>
          <cell r="R2075">
            <v>13.75</v>
          </cell>
          <cell r="S2075">
            <v>9.5</v>
          </cell>
          <cell r="T2075">
            <v>12.25</v>
          </cell>
          <cell r="U2075" t="str">
            <v>0.926020</v>
          </cell>
          <cell r="V2075">
            <v>20.260000000000002</v>
          </cell>
          <cell r="W2075" t="str">
            <v>20764608009219</v>
          </cell>
        </row>
        <row r="2076">
          <cell r="B2076">
            <v>922</v>
          </cell>
          <cell r="C2076" t="str">
            <v>BAZIC 1.88" X 54.6 Yards Tan Packaging Tape</v>
          </cell>
          <cell r="D2076" t="str">
            <v>TAPE - PACKAGING</v>
          </cell>
          <cell r="E2076" t="str">
            <v>CHINA/VIETNAM</v>
          </cell>
          <cell r="F2076">
            <v>8757</v>
          </cell>
          <cell r="G2076" t="str">
            <v>=HYPERLINK("http://www.bangkit.com/images/922.jpg","CLICK HERE")</v>
          </cell>
          <cell r="H2076">
            <v>2.99</v>
          </cell>
          <cell r="I2076">
            <v>2.69</v>
          </cell>
          <cell r="J2076">
            <v>1.2</v>
          </cell>
          <cell r="K2076">
            <v>0.89</v>
          </cell>
          <cell r="L2076">
            <v>0.75</v>
          </cell>
          <cell r="M2076">
            <v>0.55000000000000004</v>
          </cell>
          <cell r="N2076">
            <v>0.45</v>
          </cell>
          <cell r="O2076" t="str">
            <v>CS-36-1</v>
          </cell>
          <cell r="P2076">
            <v>96</v>
          </cell>
          <cell r="Q2076">
            <v>36</v>
          </cell>
          <cell r="R2076">
            <v>12.5</v>
          </cell>
          <cell r="S2076">
            <v>8.75</v>
          </cell>
          <cell r="T2076">
            <v>12</v>
          </cell>
          <cell r="U2076" t="str">
            <v>0.759550</v>
          </cell>
          <cell r="V2076">
            <v>11.84</v>
          </cell>
          <cell r="W2076" t="str">
            <v>20764608009226</v>
          </cell>
        </row>
        <row r="2077">
          <cell r="B2077">
            <v>923</v>
          </cell>
          <cell r="C2077" t="str">
            <v>BAZIC 1.88" X 109.3 Yards Tan Packaging Tape</v>
          </cell>
          <cell r="D2077" t="str">
            <v>TAPE - PACKAGING</v>
          </cell>
          <cell r="E2077" t="str">
            <v>CHINA/VIETNAM</v>
          </cell>
          <cell r="F2077">
            <v>11475</v>
          </cell>
          <cell r="G2077" t="str">
            <v>=HYPERLINK("http://www.bangkit.com/images/923.jpg","CLICK HERE")</v>
          </cell>
          <cell r="H2077">
            <v>3.99</v>
          </cell>
          <cell r="I2077">
            <v>3.59</v>
          </cell>
          <cell r="J2077">
            <v>1.95</v>
          </cell>
          <cell r="K2077">
            <v>1.5</v>
          </cell>
          <cell r="L2077">
            <v>1.3</v>
          </cell>
          <cell r="M2077">
            <v>1</v>
          </cell>
          <cell r="N2077">
            <v>0.8</v>
          </cell>
          <cell r="O2077" t="str">
            <v>CS-36-1</v>
          </cell>
          <cell r="P2077">
            <v>65</v>
          </cell>
          <cell r="Q2077">
            <v>36</v>
          </cell>
          <cell r="R2077">
            <v>14.25</v>
          </cell>
          <cell r="S2077">
            <v>10</v>
          </cell>
          <cell r="T2077">
            <v>12</v>
          </cell>
          <cell r="U2077" t="str">
            <v>0.989580</v>
          </cell>
          <cell r="V2077">
            <v>20.14</v>
          </cell>
          <cell r="W2077" t="str">
            <v>20764608009233</v>
          </cell>
        </row>
        <row r="2078">
          <cell r="B2078">
            <v>924</v>
          </cell>
          <cell r="C2078" t="str">
            <v>BAZIC 2.83" X 109.3 Yards Clear Packaging Tape</v>
          </cell>
          <cell r="D2078" t="str">
            <v>TAPE - PACKAGING</v>
          </cell>
          <cell r="E2078" t="str">
            <v>CHINA/VIETNAM</v>
          </cell>
          <cell r="F2078">
            <v>17718</v>
          </cell>
          <cell r="G2078" t="str">
            <v>=HYPERLINK("http://www.bangkit.com/images/924.jpg","CLICK HERE")</v>
          </cell>
          <cell r="H2078">
            <v>5.99</v>
          </cell>
          <cell r="I2078">
            <v>5.39</v>
          </cell>
          <cell r="J2078">
            <v>3</v>
          </cell>
          <cell r="K2078">
            <v>2.2999999999999998</v>
          </cell>
          <cell r="L2078">
            <v>1.9</v>
          </cell>
          <cell r="M2078">
            <v>1.5</v>
          </cell>
          <cell r="N2078">
            <v>1.2</v>
          </cell>
          <cell r="O2078" t="str">
            <v>CS-24-1</v>
          </cell>
          <cell r="P2078">
            <v>60</v>
          </cell>
          <cell r="Q2078">
            <v>24</v>
          </cell>
          <cell r="R2078">
            <v>14.25</v>
          </cell>
          <cell r="S2078">
            <v>10</v>
          </cell>
          <cell r="T2078">
            <v>12</v>
          </cell>
          <cell r="U2078" t="str">
            <v>0.989580</v>
          </cell>
          <cell r="V2078">
            <v>20.100000000000001</v>
          </cell>
          <cell r="W2078" t="str">
            <v>20764608009240</v>
          </cell>
        </row>
        <row r="2079">
          <cell r="B2079">
            <v>93575</v>
          </cell>
          <cell r="D2079" t="str">
            <v>DISCONTINUE</v>
          </cell>
          <cell r="E2079" t="str">
            <v>USA</v>
          </cell>
          <cell r="F2079">
            <v>0</v>
          </cell>
          <cell r="G2079" t="str">
            <v>=HYPERLINK("http://www.bangkit.com/images/93575.jpg","CLICK HERE")</v>
          </cell>
          <cell r="H2079">
            <v>11.9</v>
          </cell>
          <cell r="I2079">
            <v>11.9</v>
          </cell>
          <cell r="J2079">
            <v>15.5</v>
          </cell>
          <cell r="K2079">
            <v>11.9</v>
          </cell>
          <cell r="L2079">
            <v>9.5</v>
          </cell>
          <cell r="M2079">
            <v>7.9</v>
          </cell>
          <cell r="N2079">
            <v>6.9</v>
          </cell>
          <cell r="O2079" t="str">
            <v>CS-10-1</v>
          </cell>
          <cell r="P2079">
            <v>40</v>
          </cell>
          <cell r="Q2079">
            <v>10</v>
          </cell>
          <cell r="R2079">
            <v>18</v>
          </cell>
          <cell r="S2079">
            <v>11.5</v>
          </cell>
          <cell r="T2079">
            <v>10.5</v>
          </cell>
          <cell r="U2079" t="str">
            <v>1.257810</v>
          </cell>
          <cell r="V2079">
            <v>52.54</v>
          </cell>
          <cell r="W2079" t="str">
            <v>728872935755</v>
          </cell>
        </row>
        <row r="2080">
          <cell r="B2080">
            <v>93576</v>
          </cell>
          <cell r="C2080" t="str">
            <v>OFFER ITEM #103341</v>
          </cell>
          <cell r="D2080" t="str">
            <v>DISCONTINUE</v>
          </cell>
          <cell r="E2080" t="str">
            <v>USA</v>
          </cell>
          <cell r="F2080">
            <v>0</v>
          </cell>
          <cell r="G2080" t="str">
            <v>=HYPERLINK("http://www.bangkit.com/images/","CLICK HERE")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6.9</v>
          </cell>
          <cell r="N2080">
            <v>5.9</v>
          </cell>
          <cell r="O2080" t="str">
            <v>CS-10-1</v>
          </cell>
          <cell r="P2080">
            <v>40</v>
          </cell>
          <cell r="Q2080">
            <v>10</v>
          </cell>
          <cell r="R2080">
            <v>18</v>
          </cell>
          <cell r="S2080">
            <v>11.5</v>
          </cell>
          <cell r="T2080">
            <v>10.5</v>
          </cell>
          <cell r="U2080" t="str">
            <v>1.257810</v>
          </cell>
          <cell r="V2080">
            <v>52.54</v>
          </cell>
          <cell r="W2080" t="str">
            <v>728872935762</v>
          </cell>
        </row>
        <row r="2081">
          <cell r="B2081">
            <v>93577</v>
          </cell>
          <cell r="C2081" t="str">
            <v>OFFER ITEM #MP-2201-GN</v>
          </cell>
          <cell r="D2081" t="str">
            <v>DISCONTINUE</v>
          </cell>
          <cell r="E2081" t="str">
            <v>USA</v>
          </cell>
          <cell r="F2081">
            <v>0</v>
          </cell>
          <cell r="G2081" t="str">
            <v>=HYPERLINK("http://www.bangkit.com/images/93577.jpg","CLICK HERE")</v>
          </cell>
          <cell r="H2081">
            <v>12</v>
          </cell>
          <cell r="I2081">
            <v>12</v>
          </cell>
          <cell r="J2081">
            <v>15.6</v>
          </cell>
          <cell r="K2081">
            <v>12</v>
          </cell>
          <cell r="L2081">
            <v>9.5</v>
          </cell>
          <cell r="M2081">
            <v>7.9</v>
          </cell>
          <cell r="N2081">
            <v>6.9</v>
          </cell>
          <cell r="O2081" t="str">
            <v>CS-10-1</v>
          </cell>
          <cell r="P2081">
            <v>40</v>
          </cell>
          <cell r="Q2081">
            <v>10</v>
          </cell>
          <cell r="R2081">
            <v>18</v>
          </cell>
          <cell r="S2081">
            <v>11.5</v>
          </cell>
          <cell r="T2081">
            <v>10.5</v>
          </cell>
          <cell r="U2081" t="str">
            <v>1.257810</v>
          </cell>
          <cell r="V2081">
            <v>52.54</v>
          </cell>
          <cell r="W2081" t="str">
            <v>728872935779</v>
          </cell>
        </row>
        <row r="2082">
          <cell r="B2082">
            <v>93578</v>
          </cell>
          <cell r="C2082" t="str">
            <v>OFFER ITEM #4773050 AND #103382</v>
          </cell>
          <cell r="D2082" t="str">
            <v>DISCONTINUE</v>
          </cell>
          <cell r="E2082" t="str">
            <v>USA</v>
          </cell>
          <cell r="F2082">
            <v>0</v>
          </cell>
          <cell r="G2082" t="str">
            <v>=HYPERLINK("http://www.bangkit.com/images/93578.jpg","CLICK HERE")</v>
          </cell>
          <cell r="H2082">
            <v>13.5</v>
          </cell>
          <cell r="I2082">
            <v>13.5</v>
          </cell>
          <cell r="J2082">
            <v>17.55</v>
          </cell>
          <cell r="K2082">
            <v>13.5</v>
          </cell>
          <cell r="L2082">
            <v>11</v>
          </cell>
          <cell r="M2082">
            <v>8.9</v>
          </cell>
          <cell r="N2082">
            <v>7.9</v>
          </cell>
          <cell r="O2082" t="str">
            <v>CS-10-1</v>
          </cell>
          <cell r="P2082">
            <v>40</v>
          </cell>
          <cell r="Q2082">
            <v>10</v>
          </cell>
          <cell r="R2082">
            <v>18</v>
          </cell>
          <cell r="S2082">
            <v>11.5</v>
          </cell>
          <cell r="T2082">
            <v>10.5</v>
          </cell>
          <cell r="U2082" t="str">
            <v>1.257810</v>
          </cell>
          <cell r="V2082">
            <v>52.54</v>
          </cell>
          <cell r="W2082" t="str">
            <v>728872935786</v>
          </cell>
        </row>
        <row r="2083">
          <cell r="B2083">
            <v>93591</v>
          </cell>
          <cell r="D2083" t="str">
            <v>DISCONTINUE</v>
          </cell>
          <cell r="E2083" t="str">
            <v>USA</v>
          </cell>
          <cell r="F2083">
            <v>0</v>
          </cell>
          <cell r="G2083" t="str">
            <v>=HYPERLINK("http://www.bangkit.com/images/93591.jpg","CLICK HERE")</v>
          </cell>
          <cell r="H2083">
            <v>11.9</v>
          </cell>
          <cell r="I2083">
            <v>11.9</v>
          </cell>
          <cell r="J2083">
            <v>15.5</v>
          </cell>
          <cell r="K2083">
            <v>11.9</v>
          </cell>
          <cell r="L2083">
            <v>9.5</v>
          </cell>
          <cell r="M2083">
            <v>7.9</v>
          </cell>
          <cell r="N2083">
            <v>6.9</v>
          </cell>
          <cell r="O2083" t="str">
            <v>CS-10-1</v>
          </cell>
          <cell r="P2083">
            <v>40</v>
          </cell>
          <cell r="Q2083">
            <v>10</v>
          </cell>
          <cell r="R2083">
            <v>18</v>
          </cell>
          <cell r="S2083">
            <v>11.5</v>
          </cell>
          <cell r="T2083">
            <v>10.5</v>
          </cell>
          <cell r="U2083" t="str">
            <v>1.257810</v>
          </cell>
          <cell r="V2083">
            <v>52.54</v>
          </cell>
          <cell r="W2083" t="str">
            <v>728872935915</v>
          </cell>
        </row>
        <row r="2084">
          <cell r="B2084">
            <v>937371</v>
          </cell>
          <cell r="D2084" t="str">
            <v>DISCONTINUE</v>
          </cell>
          <cell r="E2084" t="str">
            <v>CHINA</v>
          </cell>
          <cell r="F2084">
            <v>0</v>
          </cell>
          <cell r="G2084" t="str">
            <v>=HYPERLINK("http://www.bangkit.com/images/","CLICK HERE")</v>
          </cell>
          <cell r="H2084">
            <v>3.99</v>
          </cell>
          <cell r="I2084">
            <v>3.99</v>
          </cell>
          <cell r="J2084">
            <v>2.5</v>
          </cell>
          <cell r="K2084">
            <v>2.5</v>
          </cell>
          <cell r="L2084">
            <v>2.5</v>
          </cell>
          <cell r="M2084">
            <v>1.9</v>
          </cell>
          <cell r="N2084">
            <v>1.5</v>
          </cell>
          <cell r="O2084" t="str">
            <v>CS-60-1</v>
          </cell>
          <cell r="P2084">
            <v>20</v>
          </cell>
          <cell r="Q2084">
            <v>60</v>
          </cell>
          <cell r="R2084">
            <v>20.87</v>
          </cell>
          <cell r="S2084">
            <v>20.28</v>
          </cell>
          <cell r="T2084">
            <v>11.03</v>
          </cell>
          <cell r="U2084" t="str">
            <v>2.701610</v>
          </cell>
          <cell r="V2084">
            <v>28.89</v>
          </cell>
          <cell r="W2084" t="str">
            <v>937371</v>
          </cell>
        </row>
        <row r="2085">
          <cell r="B2085">
            <v>938</v>
          </cell>
          <cell r="C2085" t="str">
            <v>BAZIC 3/4" X 250" Invisible/Transparent Tape (3/Pack) w/ Floor Display</v>
          </cell>
          <cell r="D2085" t="str">
            <v>TAPE - STATIONERY</v>
          </cell>
          <cell r="E2085" t="str">
            <v>TAIWAN</v>
          </cell>
          <cell r="F2085">
            <v>17832</v>
          </cell>
          <cell r="G2085" t="str">
            <v>=HYPERLINK("http://www.bangkit.com/images/938.jpg","CLICK HERE")</v>
          </cell>
          <cell r="H2085">
            <v>2.99</v>
          </cell>
          <cell r="I2085">
            <v>2.69</v>
          </cell>
          <cell r="J2085">
            <v>1.7</v>
          </cell>
          <cell r="K2085">
            <v>1.3</v>
          </cell>
          <cell r="L2085">
            <v>0.95</v>
          </cell>
          <cell r="M2085">
            <v>0.75</v>
          </cell>
          <cell r="N2085">
            <v>0.65</v>
          </cell>
          <cell r="O2085" t="str">
            <v>CS-144</v>
          </cell>
          <cell r="P2085">
            <v>21</v>
          </cell>
          <cell r="Q2085">
            <v>144</v>
          </cell>
          <cell r="R2085">
            <v>35.25</v>
          </cell>
          <cell r="S2085">
            <v>16</v>
          </cell>
          <cell r="T2085">
            <v>9.75</v>
          </cell>
          <cell r="U2085" t="str">
            <v>3.182290</v>
          </cell>
          <cell r="V2085">
            <v>31.74</v>
          </cell>
          <cell r="W2085" t="str">
            <v>20764608009387</v>
          </cell>
        </row>
        <row r="2086">
          <cell r="B2086">
            <v>939</v>
          </cell>
          <cell r="C2086" t="str">
            <v>BAZIC 3/4" X 250" Crystal Clear Tape (3/Pack) w/ Floor Display</v>
          </cell>
          <cell r="D2086" t="str">
            <v>TAPE - STATIONERY</v>
          </cell>
          <cell r="E2086" t="str">
            <v>TAIWAN/CHINA</v>
          </cell>
          <cell r="F2086">
            <v>21288</v>
          </cell>
          <cell r="G2086" t="str">
            <v>=HYPERLINK("http://www.bangkit.com/images/939.jpg","CLICK HERE")</v>
          </cell>
          <cell r="H2086">
            <v>2.99</v>
          </cell>
          <cell r="I2086">
            <v>2.69</v>
          </cell>
          <cell r="J2086">
            <v>1.7</v>
          </cell>
          <cell r="K2086">
            <v>1.3</v>
          </cell>
          <cell r="L2086">
            <v>0.95</v>
          </cell>
          <cell r="M2086">
            <v>0.75</v>
          </cell>
          <cell r="N2086">
            <v>0.65</v>
          </cell>
          <cell r="O2086" t="str">
            <v>CS-144</v>
          </cell>
          <cell r="P2086">
            <v>21</v>
          </cell>
          <cell r="Q2086">
            <v>144</v>
          </cell>
          <cell r="R2086">
            <v>35.25</v>
          </cell>
          <cell r="S2086">
            <v>15.75</v>
          </cell>
          <cell r="T2086">
            <v>9.75</v>
          </cell>
          <cell r="U2086" t="str">
            <v>3.132570</v>
          </cell>
          <cell r="V2086">
            <v>32</v>
          </cell>
          <cell r="W2086" t="str">
            <v>20764608009394</v>
          </cell>
        </row>
        <row r="2087">
          <cell r="B2087">
            <v>940</v>
          </cell>
          <cell r="C2087" t="str">
            <v>BAZIC 1" Core Desktop Tape Dispenser</v>
          </cell>
          <cell r="D2087" t="str">
            <v>TAPE - DISPENSER</v>
          </cell>
          <cell r="E2087" t="str">
            <v>CHINA</v>
          </cell>
          <cell r="F2087">
            <v>21102</v>
          </cell>
          <cell r="G2087" t="str">
            <v>=HYPERLINK("http://www.bangkit.com/images/940.jpg","CLICK HERE")</v>
          </cell>
          <cell r="H2087">
            <v>3.99</v>
          </cell>
          <cell r="I2087">
            <v>3.59</v>
          </cell>
          <cell r="J2087">
            <v>2.6</v>
          </cell>
          <cell r="K2087">
            <v>2</v>
          </cell>
          <cell r="L2087">
            <v>1.7</v>
          </cell>
          <cell r="M2087">
            <v>1.3</v>
          </cell>
          <cell r="N2087">
            <v>1</v>
          </cell>
          <cell r="O2087" t="str">
            <v>CS-12-1</v>
          </cell>
          <cell r="P2087">
            <v>108</v>
          </cell>
          <cell r="Q2087">
            <v>12</v>
          </cell>
          <cell r="R2087">
            <v>12</v>
          </cell>
          <cell r="S2087">
            <v>7.5</v>
          </cell>
          <cell r="T2087">
            <v>9.5</v>
          </cell>
          <cell r="U2087" t="str">
            <v>0.494790</v>
          </cell>
          <cell r="V2087">
            <v>12.36</v>
          </cell>
          <cell r="W2087" t="str">
            <v>20764608009400</v>
          </cell>
        </row>
        <row r="2088">
          <cell r="B2088">
            <v>942</v>
          </cell>
          <cell r="C2088" t="str">
            <v>TYPE ITEM #942-A</v>
          </cell>
          <cell r="D2088" t="str">
            <v>DISCONTINUE</v>
          </cell>
          <cell r="E2088" t="str">
            <v>CHINA</v>
          </cell>
          <cell r="F2088">
            <v>0</v>
          </cell>
          <cell r="G2088" t="str">
            <v>=HYPERLINK("http://www.bangkit.com/images/942.jpg","CLICK HERE")</v>
          </cell>
          <cell r="H2088">
            <v>2.99</v>
          </cell>
          <cell r="I2088">
            <v>2.59</v>
          </cell>
          <cell r="J2088">
            <v>1.85</v>
          </cell>
          <cell r="K2088">
            <v>1.4</v>
          </cell>
          <cell r="L2088">
            <v>1.1000000000000001</v>
          </cell>
          <cell r="M2088">
            <v>0</v>
          </cell>
          <cell r="N2088">
            <v>0</v>
          </cell>
          <cell r="O2088" t="str">
            <v>CS-12</v>
          </cell>
          <cell r="P2088">
            <v>80</v>
          </cell>
          <cell r="Q2088">
            <v>12</v>
          </cell>
          <cell r="R2088">
            <v>12.5</v>
          </cell>
          <cell r="S2088">
            <v>8</v>
          </cell>
          <cell r="T2088">
            <v>11</v>
          </cell>
          <cell r="U2088" t="str">
            <v>0.636580</v>
          </cell>
          <cell r="V2088">
            <v>20</v>
          </cell>
        </row>
        <row r="2089">
          <cell r="B2089" t="str">
            <v>942-A</v>
          </cell>
          <cell r="C2089" t="str">
            <v>BAZIC 1" Core Heavy Duty Desktop Tape Dispenser w/ 3/4" x 250" Tape Refill</v>
          </cell>
          <cell r="D2089" t="str">
            <v>TAPE - DISPENSER</v>
          </cell>
          <cell r="E2089" t="str">
            <v>CHINA</v>
          </cell>
          <cell r="F2089">
            <v>3493</v>
          </cell>
          <cell r="G2089" t="str">
            <v>=HYPERLINK("http://www.bangkit.com/images/942.jpg","CLICK HERE")</v>
          </cell>
          <cell r="H2089">
            <v>5.99</v>
          </cell>
          <cell r="I2089">
            <v>5.39</v>
          </cell>
          <cell r="J2089">
            <v>3.8</v>
          </cell>
          <cell r="K2089">
            <v>2.9</v>
          </cell>
          <cell r="L2089">
            <v>2.2999999999999998</v>
          </cell>
          <cell r="M2089">
            <v>1.9</v>
          </cell>
          <cell r="N2089">
            <v>1.5</v>
          </cell>
          <cell r="O2089" t="str">
            <v>CS-12-1</v>
          </cell>
          <cell r="P2089">
            <v>80</v>
          </cell>
          <cell r="Q2089">
            <v>12</v>
          </cell>
          <cell r="R2089">
            <v>12.5</v>
          </cell>
          <cell r="S2089">
            <v>8.5</v>
          </cell>
          <cell r="T2089">
            <v>11</v>
          </cell>
          <cell r="U2089" t="str">
            <v>0.676360</v>
          </cell>
          <cell r="V2089">
            <v>20</v>
          </cell>
          <cell r="W2089" t="str">
            <v>20764608009424</v>
          </cell>
        </row>
        <row r="2090">
          <cell r="B2090">
            <v>943</v>
          </cell>
          <cell r="C2090" t="str">
            <v>BAZIC Mini 1" Core Desktop Tape Dispenser w/ (3) 3/4" x 500" Tape Refill</v>
          </cell>
          <cell r="D2090" t="str">
            <v>TAPE - DISPENSER</v>
          </cell>
          <cell r="E2090" t="str">
            <v>CHINA</v>
          </cell>
          <cell r="F2090">
            <v>7991</v>
          </cell>
          <cell r="G2090" t="str">
            <v>=HYPERLINK("http://www.bangkit.com/images/943.jpg","CLICK HERE")</v>
          </cell>
          <cell r="H2090">
            <v>3.99</v>
          </cell>
          <cell r="I2090">
            <v>3.59</v>
          </cell>
          <cell r="J2090">
            <v>2.5</v>
          </cell>
          <cell r="K2090">
            <v>1.9</v>
          </cell>
          <cell r="L2090">
            <v>1.5</v>
          </cell>
          <cell r="M2090">
            <v>1.2</v>
          </cell>
          <cell r="N2090">
            <v>0.9</v>
          </cell>
          <cell r="O2090" t="str">
            <v>CS-24-1</v>
          </cell>
          <cell r="P2090">
            <v>144</v>
          </cell>
          <cell r="Q2090">
            <v>24</v>
          </cell>
          <cell r="R2090">
            <v>12.75</v>
          </cell>
          <cell r="S2090">
            <v>5.25</v>
          </cell>
          <cell r="T2090">
            <v>11.75</v>
          </cell>
          <cell r="U2090" t="str">
            <v>0.455160</v>
          </cell>
          <cell r="V2090">
            <v>13.76</v>
          </cell>
          <cell r="W2090" t="str">
            <v>20764608009431</v>
          </cell>
        </row>
        <row r="2091">
          <cell r="B2091">
            <v>945</v>
          </cell>
          <cell r="C2091" t="str">
            <v>BAZIC 1.88" X 54.6 Yards Color Packaging Tape</v>
          </cell>
          <cell r="D2091" t="str">
            <v>TAPE - PACKAGING</v>
          </cell>
          <cell r="E2091" t="str">
            <v>CHINA/VIETNAM</v>
          </cell>
          <cell r="F2091">
            <v>37704</v>
          </cell>
          <cell r="G2091" t="str">
            <v>=HYPERLINK("http://www.bangkit.com/images/945.jpg","CLICK HERE")</v>
          </cell>
          <cell r="H2091">
            <v>2.99</v>
          </cell>
          <cell r="I2091">
            <v>2.69</v>
          </cell>
          <cell r="J2091">
            <v>1.7</v>
          </cell>
          <cell r="K2091">
            <v>1.3</v>
          </cell>
          <cell r="L2091">
            <v>0.85</v>
          </cell>
          <cell r="M2091">
            <v>0.69</v>
          </cell>
          <cell r="N2091">
            <v>0.59</v>
          </cell>
          <cell r="O2091" t="str">
            <v>CS-48-1</v>
          </cell>
          <cell r="P2091">
            <v>65</v>
          </cell>
          <cell r="Q2091">
            <v>48</v>
          </cell>
          <cell r="R2091">
            <v>16.5</v>
          </cell>
          <cell r="S2091">
            <v>8.75</v>
          </cell>
          <cell r="T2091">
            <v>12.5</v>
          </cell>
          <cell r="U2091" t="str">
            <v>1.044380</v>
          </cell>
          <cell r="V2091">
            <v>15.58</v>
          </cell>
          <cell r="W2091" t="str">
            <v>20764608009455</v>
          </cell>
        </row>
        <row r="2092">
          <cell r="B2092">
            <v>950</v>
          </cell>
          <cell r="C2092" t="str">
            <v>BAZIC 0.71" X 2160" (60 Yards) General Purpose Masking Tape</v>
          </cell>
          <cell r="D2092" t="str">
            <v>TAPE - MASKING</v>
          </cell>
          <cell r="E2092" t="str">
            <v>VIETNAM</v>
          </cell>
          <cell r="F2092">
            <v>26090</v>
          </cell>
          <cell r="G2092" t="str">
            <v>=HYPERLINK("http://www.bangkit.com/images/950.jpg","CLICK HERE")</v>
          </cell>
          <cell r="H2092">
            <v>2.99</v>
          </cell>
          <cell r="I2092">
            <v>2.69</v>
          </cell>
          <cell r="J2092">
            <v>1.7</v>
          </cell>
          <cell r="K2092">
            <v>1.3</v>
          </cell>
          <cell r="L2092">
            <v>0.85</v>
          </cell>
          <cell r="M2092">
            <v>0.69</v>
          </cell>
          <cell r="N2092">
            <v>0.59</v>
          </cell>
          <cell r="O2092" t="str">
            <v>CS-36-1</v>
          </cell>
          <cell r="P2092">
            <v>120</v>
          </cell>
          <cell r="Q2092">
            <v>36</v>
          </cell>
          <cell r="R2092">
            <v>14.75</v>
          </cell>
          <cell r="S2092">
            <v>10.25</v>
          </cell>
          <cell r="T2092">
            <v>4.75</v>
          </cell>
          <cell r="U2092" t="str">
            <v>0.415590</v>
          </cell>
          <cell r="V2092">
            <v>8.48</v>
          </cell>
          <cell r="W2092" t="str">
            <v>20764608009509</v>
          </cell>
        </row>
        <row r="2093">
          <cell r="B2093">
            <v>951</v>
          </cell>
          <cell r="C2093" t="str">
            <v>BAZIC 0.94" X 1440" (40 Yards) General Purpose Masking Tape</v>
          </cell>
          <cell r="D2093" t="str">
            <v>TAPE - MASKING</v>
          </cell>
          <cell r="E2093" t="str">
            <v>VIETNAM</v>
          </cell>
          <cell r="F2093">
            <v>23899</v>
          </cell>
          <cell r="G2093" t="str">
            <v>=HYPERLINK("http://www.bangkit.com/images/951.jpg","CLICK HERE")</v>
          </cell>
          <cell r="H2093">
            <v>2.99</v>
          </cell>
          <cell r="I2093">
            <v>2.69</v>
          </cell>
          <cell r="J2093">
            <v>1.7</v>
          </cell>
          <cell r="K2093">
            <v>1.3</v>
          </cell>
          <cell r="L2093">
            <v>0.85</v>
          </cell>
          <cell r="M2093">
            <v>0.69</v>
          </cell>
          <cell r="N2093">
            <v>0.59</v>
          </cell>
          <cell r="O2093" t="str">
            <v>CS-36-1</v>
          </cell>
          <cell r="P2093">
            <v>143</v>
          </cell>
          <cell r="Q2093">
            <v>36</v>
          </cell>
          <cell r="R2093">
            <v>14</v>
          </cell>
          <cell r="S2093">
            <v>9.75</v>
          </cell>
          <cell r="T2093">
            <v>6</v>
          </cell>
          <cell r="U2093" t="str">
            <v>0.473960</v>
          </cell>
          <cell r="V2093">
            <v>7.86</v>
          </cell>
          <cell r="W2093" t="str">
            <v>20764608009516</v>
          </cell>
        </row>
        <row r="2094">
          <cell r="B2094">
            <v>952</v>
          </cell>
          <cell r="C2094" t="str">
            <v>BAZIC 0.94" X 2160" (60 Yards) General Purpose Masking Tape</v>
          </cell>
          <cell r="D2094" t="str">
            <v>TAPE - MASKING</v>
          </cell>
          <cell r="E2094" t="str">
            <v>VIETNAM</v>
          </cell>
          <cell r="F2094">
            <v>32958</v>
          </cell>
          <cell r="G2094" t="str">
            <v>=HYPERLINK("http://www.bangkit.com/images/952.jpg","CLICK HERE")</v>
          </cell>
          <cell r="H2094">
            <v>2.99</v>
          </cell>
          <cell r="I2094">
            <v>2.69</v>
          </cell>
          <cell r="J2094">
            <v>1.7</v>
          </cell>
          <cell r="K2094">
            <v>1.3</v>
          </cell>
          <cell r="L2094">
            <v>0.95</v>
          </cell>
          <cell r="M2094">
            <v>0.79</v>
          </cell>
          <cell r="N2094">
            <v>0.69</v>
          </cell>
          <cell r="O2094" t="str">
            <v>CS-36-1</v>
          </cell>
          <cell r="P2094">
            <v>100</v>
          </cell>
          <cell r="Q2094">
            <v>36</v>
          </cell>
          <cell r="R2094">
            <v>15</v>
          </cell>
          <cell r="S2094">
            <v>10.5</v>
          </cell>
          <cell r="T2094">
            <v>6.5</v>
          </cell>
          <cell r="U2094" t="str">
            <v>0.592450</v>
          </cell>
          <cell r="V2094">
            <v>10.62</v>
          </cell>
          <cell r="W2094" t="str">
            <v>20764608009523</v>
          </cell>
        </row>
        <row r="2095">
          <cell r="B2095">
            <v>953</v>
          </cell>
          <cell r="C2095" t="str">
            <v>BAZIC 1.41" X 1080" (30 Yards) General Purpose Masking Tape</v>
          </cell>
          <cell r="D2095" t="str">
            <v>TAPE - MASKING</v>
          </cell>
          <cell r="E2095" t="str">
            <v>VIETNAM</v>
          </cell>
          <cell r="F2095">
            <v>31603</v>
          </cell>
          <cell r="G2095" t="str">
            <v>=HYPERLINK("http://www.bangkit.com/images/953.jpg","CLICK HERE")</v>
          </cell>
          <cell r="H2095">
            <v>2.99</v>
          </cell>
          <cell r="I2095">
            <v>2.69</v>
          </cell>
          <cell r="J2095">
            <v>1.7</v>
          </cell>
          <cell r="K2095">
            <v>1.3</v>
          </cell>
          <cell r="L2095">
            <v>0.95</v>
          </cell>
          <cell r="M2095">
            <v>0.75</v>
          </cell>
          <cell r="N2095">
            <v>0.65</v>
          </cell>
          <cell r="O2095" t="str">
            <v>CS-36-1</v>
          </cell>
          <cell r="P2095">
            <v>105</v>
          </cell>
          <cell r="Q2095">
            <v>36</v>
          </cell>
          <cell r="R2095">
            <v>13</v>
          </cell>
          <cell r="S2095">
            <v>9.25</v>
          </cell>
          <cell r="T2095">
            <v>9.25</v>
          </cell>
          <cell r="U2095" t="str">
            <v>0.643700</v>
          </cell>
          <cell r="V2095">
            <v>9.1199999999999992</v>
          </cell>
          <cell r="W2095" t="str">
            <v>20764608009530</v>
          </cell>
        </row>
        <row r="2096">
          <cell r="B2096">
            <v>954</v>
          </cell>
          <cell r="C2096" t="str">
            <v>BAZIC 1.41" X 2160" (60 Yards) General Purpose Masking Tape</v>
          </cell>
          <cell r="D2096" t="str">
            <v>TAPE - MASKING</v>
          </cell>
          <cell r="E2096" t="str">
            <v>VIETNAM</v>
          </cell>
          <cell r="F2096">
            <v>10492</v>
          </cell>
          <cell r="G2096" t="str">
            <v>=HYPERLINK("http://www.bangkit.com/images/954.jpg","CLICK HERE")</v>
          </cell>
          <cell r="H2096">
            <v>3.99</v>
          </cell>
          <cell r="I2096">
            <v>3.59</v>
          </cell>
          <cell r="J2096">
            <v>2.6</v>
          </cell>
          <cell r="K2096">
            <v>2</v>
          </cell>
          <cell r="L2096">
            <v>1.7</v>
          </cell>
          <cell r="M2096">
            <v>1.3</v>
          </cell>
          <cell r="N2096">
            <v>1</v>
          </cell>
          <cell r="O2096" t="str">
            <v>CS-24-1</v>
          </cell>
          <cell r="P2096">
            <v>100</v>
          </cell>
          <cell r="Q2096">
            <v>24</v>
          </cell>
          <cell r="R2096">
            <v>14.75</v>
          </cell>
          <cell r="S2096">
            <v>10.25</v>
          </cell>
          <cell r="T2096">
            <v>6.25</v>
          </cell>
          <cell r="U2096" t="str">
            <v>0.546830</v>
          </cell>
          <cell r="V2096">
            <v>10.92</v>
          </cell>
          <cell r="W2096" t="str">
            <v>20764608009547</v>
          </cell>
        </row>
        <row r="2097">
          <cell r="B2097">
            <v>955</v>
          </cell>
          <cell r="C2097" t="str">
            <v>BAZIC 1.88" X 720" (20 Yards) General Purpose Masking Tape</v>
          </cell>
          <cell r="D2097" t="str">
            <v>TAPE - MASKING</v>
          </cell>
          <cell r="E2097" t="str">
            <v>VIETNAM</v>
          </cell>
          <cell r="F2097">
            <v>23924</v>
          </cell>
          <cell r="G2097" t="str">
            <v>=HYPERLINK("http://www.bangkit.com/images/955.jpg","CLICK HERE")</v>
          </cell>
          <cell r="H2097">
            <v>2.99</v>
          </cell>
          <cell r="I2097">
            <v>2.69</v>
          </cell>
          <cell r="J2097">
            <v>1.7</v>
          </cell>
          <cell r="K2097">
            <v>1.3</v>
          </cell>
          <cell r="L2097">
            <v>0.95</v>
          </cell>
          <cell r="M2097">
            <v>0.75</v>
          </cell>
          <cell r="N2097">
            <v>0.65</v>
          </cell>
          <cell r="O2097" t="str">
            <v>CS-36-1</v>
          </cell>
          <cell r="P2097">
            <v>96</v>
          </cell>
          <cell r="Q2097">
            <v>36</v>
          </cell>
          <cell r="R2097">
            <v>12.25</v>
          </cell>
          <cell r="S2097">
            <v>8.75</v>
          </cell>
          <cell r="T2097">
            <v>12</v>
          </cell>
          <cell r="U2097" t="str">
            <v>0.744360</v>
          </cell>
          <cell r="V2097">
            <v>9.08</v>
          </cell>
          <cell r="W2097" t="str">
            <v>20764608009554</v>
          </cell>
        </row>
        <row r="2098">
          <cell r="B2098">
            <v>956</v>
          </cell>
          <cell r="C2098" t="str">
            <v>BAZIC 1.88" X 2160" (60 Yards) General Purpose Masking Tape</v>
          </cell>
          <cell r="D2098" t="str">
            <v>TAPE - MASKING</v>
          </cell>
          <cell r="E2098" t="str">
            <v>VIETNAM</v>
          </cell>
          <cell r="F2098">
            <v>20447</v>
          </cell>
          <cell r="G2098" t="str">
            <v>=HYPERLINK("http://www.bangkit.com/images/956.jpg","CLICK HERE")</v>
          </cell>
          <cell r="H2098">
            <v>5.99</v>
          </cell>
          <cell r="I2098">
            <v>5.39</v>
          </cell>
          <cell r="J2098">
            <v>3.8</v>
          </cell>
          <cell r="K2098">
            <v>2.9</v>
          </cell>
          <cell r="L2098">
            <v>2.2999999999999998</v>
          </cell>
          <cell r="M2098">
            <v>1.9</v>
          </cell>
          <cell r="N2098">
            <v>1.5</v>
          </cell>
          <cell r="O2098" t="str">
            <v>CS-24-1</v>
          </cell>
          <cell r="P2098">
            <v>96</v>
          </cell>
          <cell r="Q2098">
            <v>24</v>
          </cell>
          <cell r="R2098">
            <v>15</v>
          </cell>
          <cell r="S2098">
            <v>10.25</v>
          </cell>
          <cell r="T2098">
            <v>8.25</v>
          </cell>
          <cell r="U2098" t="str">
            <v>0.734050</v>
          </cell>
          <cell r="V2098">
            <v>14.56</v>
          </cell>
          <cell r="W2098" t="str">
            <v>20764608009561</v>
          </cell>
        </row>
        <row r="2099">
          <cell r="B2099">
            <v>960</v>
          </cell>
          <cell r="C2099" t="str">
            <v>BAZIC 1.88" X 3 Yards Glitter Tape</v>
          </cell>
          <cell r="D2099" t="str">
            <v>TAPE - FASHION</v>
          </cell>
          <cell r="E2099" t="str">
            <v>CHINA</v>
          </cell>
          <cell r="F2099">
            <v>18287</v>
          </cell>
          <cell r="G2099" t="str">
            <v>=HYPERLINK("http://www.bangkit.com/images/960.jpg","CLICK HERE")</v>
          </cell>
          <cell r="H2099">
            <v>2.99</v>
          </cell>
          <cell r="I2099">
            <v>2.69</v>
          </cell>
          <cell r="J2099">
            <v>1.7</v>
          </cell>
          <cell r="K2099">
            <v>1.3</v>
          </cell>
          <cell r="L2099">
            <v>0.95</v>
          </cell>
          <cell r="M2099">
            <v>0.79</v>
          </cell>
          <cell r="N2099">
            <v>0.69</v>
          </cell>
          <cell r="O2099" t="str">
            <v>CS-36-1</v>
          </cell>
          <cell r="P2099">
            <v>120</v>
          </cell>
          <cell r="Q2099">
            <v>36</v>
          </cell>
          <cell r="R2099">
            <v>12.75</v>
          </cell>
          <cell r="S2099">
            <v>7.5</v>
          </cell>
          <cell r="T2099">
            <v>5.25</v>
          </cell>
          <cell r="U2099" t="str">
            <v>0.290530</v>
          </cell>
          <cell r="V2099">
            <v>3.58</v>
          </cell>
          <cell r="W2099" t="str">
            <v>20764608009608</v>
          </cell>
        </row>
        <row r="2100">
          <cell r="B2100">
            <v>961</v>
          </cell>
          <cell r="D2100" t="str">
            <v>DISCONTINUE</v>
          </cell>
          <cell r="E2100" t="str">
            <v>CHINA</v>
          </cell>
          <cell r="F2100">
            <v>0</v>
          </cell>
          <cell r="G2100" t="str">
            <v>=HYPERLINK("http://www.bangkit.com/images/961.jpg","CLICK HERE")</v>
          </cell>
          <cell r="H2100">
            <v>2.4900000000000002</v>
          </cell>
          <cell r="I2100">
            <v>2.09</v>
          </cell>
          <cell r="J2100">
            <v>1.6</v>
          </cell>
          <cell r="K2100">
            <v>1.2</v>
          </cell>
          <cell r="L2100">
            <v>0.95</v>
          </cell>
          <cell r="M2100">
            <v>0.79</v>
          </cell>
          <cell r="N2100">
            <v>0.69</v>
          </cell>
          <cell r="O2100" t="str">
            <v>CS-36-1</v>
          </cell>
          <cell r="P2100">
            <v>120</v>
          </cell>
          <cell r="Q2100">
            <v>36</v>
          </cell>
          <cell r="R2100">
            <v>11.25</v>
          </cell>
          <cell r="S2100">
            <v>7.75</v>
          </cell>
          <cell r="T2100">
            <v>12.25</v>
          </cell>
          <cell r="U2100" t="str">
            <v>0.618080</v>
          </cell>
          <cell r="V2100">
            <v>6.74</v>
          </cell>
          <cell r="W2100" t="str">
            <v>20764608009615</v>
          </cell>
        </row>
        <row r="2101">
          <cell r="B2101">
            <v>970</v>
          </cell>
          <cell r="C2101" t="str">
            <v>BAZIC 1.88" X 60 Yards Silver Duct Tape</v>
          </cell>
          <cell r="D2101" t="str">
            <v>TAPE - DUCT</v>
          </cell>
          <cell r="E2101" t="str">
            <v>VIETNAM</v>
          </cell>
          <cell r="F2101">
            <v>7724</v>
          </cell>
          <cell r="G2101" t="str">
            <v>=HYPERLINK("http://www.bangkit.com/images/970.jpg","CLICK HERE")</v>
          </cell>
          <cell r="H2101">
            <v>6.99</v>
          </cell>
          <cell r="I2101">
            <v>6.29</v>
          </cell>
          <cell r="J2101">
            <v>5.85</v>
          </cell>
          <cell r="K2101">
            <v>4.5</v>
          </cell>
          <cell r="L2101">
            <v>3.5</v>
          </cell>
          <cell r="M2101">
            <v>2.9</v>
          </cell>
          <cell r="N2101">
            <v>2.5</v>
          </cell>
          <cell r="O2101" t="str">
            <v>CS-12-1</v>
          </cell>
          <cell r="P2101">
            <v>108</v>
          </cell>
          <cell r="Q2101">
            <v>12</v>
          </cell>
          <cell r="R2101">
            <v>11.5</v>
          </cell>
          <cell r="S2101">
            <v>11.5</v>
          </cell>
          <cell r="T2101">
            <v>6.25</v>
          </cell>
          <cell r="U2101" t="str">
            <v>0.478330</v>
          </cell>
          <cell r="V2101">
            <v>10.92</v>
          </cell>
          <cell r="W2101" t="str">
            <v>20764608009707</v>
          </cell>
        </row>
        <row r="2102">
          <cell r="B2102">
            <v>971</v>
          </cell>
          <cell r="C2102" t="str">
            <v>BAZIC 1.88" X 60 Yards Black Duct Tape</v>
          </cell>
          <cell r="D2102" t="str">
            <v>TAPE - DUCT</v>
          </cell>
          <cell r="E2102" t="str">
            <v>VIETNAM</v>
          </cell>
          <cell r="F2102">
            <v>2891</v>
          </cell>
          <cell r="G2102" t="str">
            <v>=HYPERLINK("http://www.bangkit.com/images/971.jpg","CLICK HERE")</v>
          </cell>
          <cell r="H2102">
            <v>6.99</v>
          </cell>
          <cell r="I2102">
            <v>6.29</v>
          </cell>
          <cell r="J2102">
            <v>5.85</v>
          </cell>
          <cell r="K2102">
            <v>4.5</v>
          </cell>
          <cell r="L2102">
            <v>3.5</v>
          </cell>
          <cell r="M2102">
            <v>2.9</v>
          </cell>
          <cell r="N2102">
            <v>2.5</v>
          </cell>
          <cell r="O2102" t="str">
            <v>CS-12-1</v>
          </cell>
          <cell r="P2102">
            <v>108</v>
          </cell>
          <cell r="Q2102">
            <v>12</v>
          </cell>
          <cell r="R2102">
            <v>11.5</v>
          </cell>
          <cell r="S2102">
            <v>11.5</v>
          </cell>
          <cell r="T2102">
            <v>6.25</v>
          </cell>
          <cell r="U2102" t="str">
            <v>0.478330</v>
          </cell>
          <cell r="V2102">
            <v>11</v>
          </cell>
          <cell r="W2102" t="str">
            <v>20764608009714</v>
          </cell>
        </row>
        <row r="2103">
          <cell r="B2103">
            <v>972</v>
          </cell>
          <cell r="C2103" t="str">
            <v>BAZIC 1.88" X 60 Yards White Duct Tape</v>
          </cell>
          <cell r="D2103" t="str">
            <v>TAPE - DUCT</v>
          </cell>
          <cell r="E2103" t="str">
            <v>VIETNAM</v>
          </cell>
          <cell r="F2103">
            <v>1449</v>
          </cell>
          <cell r="G2103" t="str">
            <v>=HYPERLINK("http://www.bangkit.com/images/972.jpg","CLICK HERE")</v>
          </cell>
          <cell r="H2103">
            <v>9.99</v>
          </cell>
          <cell r="I2103">
            <v>8.99</v>
          </cell>
          <cell r="J2103">
            <v>5.85</v>
          </cell>
          <cell r="K2103">
            <v>4.5</v>
          </cell>
          <cell r="L2103">
            <v>3.5</v>
          </cell>
          <cell r="M2103">
            <v>2.9</v>
          </cell>
          <cell r="N2103">
            <v>2.5</v>
          </cell>
          <cell r="O2103" t="str">
            <v>CS-12-1</v>
          </cell>
          <cell r="P2103">
            <v>96</v>
          </cell>
          <cell r="Q2103">
            <v>12</v>
          </cell>
          <cell r="R2103">
            <v>11.5</v>
          </cell>
          <cell r="S2103">
            <v>11.5</v>
          </cell>
          <cell r="T2103">
            <v>6.25</v>
          </cell>
          <cell r="U2103" t="str">
            <v>0.478330</v>
          </cell>
          <cell r="V2103">
            <v>11.1</v>
          </cell>
          <cell r="W2103" t="str">
            <v>20764608009721</v>
          </cell>
        </row>
        <row r="2104">
          <cell r="B2104">
            <v>973</v>
          </cell>
          <cell r="C2104" t="str">
            <v>BAZIC 1.88" X 60 Yards Blue Duct Tape</v>
          </cell>
          <cell r="D2104" t="str">
            <v>TAPE - DUCT</v>
          </cell>
          <cell r="E2104" t="str">
            <v>VIETNAM</v>
          </cell>
          <cell r="F2104">
            <v>69</v>
          </cell>
          <cell r="G2104" t="str">
            <v>=HYPERLINK("http://www.bangkit.com/images/973.jpg","CLICK HERE")</v>
          </cell>
          <cell r="H2104">
            <v>9.99</v>
          </cell>
          <cell r="I2104">
            <v>8.99</v>
          </cell>
          <cell r="J2104">
            <v>5.85</v>
          </cell>
          <cell r="K2104">
            <v>4.5</v>
          </cell>
          <cell r="L2104">
            <v>3.5</v>
          </cell>
          <cell r="M2104">
            <v>2.9</v>
          </cell>
          <cell r="N2104">
            <v>2.5</v>
          </cell>
          <cell r="O2104" t="str">
            <v>CS-12-1</v>
          </cell>
          <cell r="P2104">
            <v>108</v>
          </cell>
          <cell r="Q2104">
            <v>12</v>
          </cell>
          <cell r="R2104">
            <v>11</v>
          </cell>
          <cell r="S2104">
            <v>11.5</v>
          </cell>
          <cell r="T2104">
            <v>6.25</v>
          </cell>
          <cell r="U2104" t="str">
            <v>0.457540</v>
          </cell>
          <cell r="V2104">
            <v>10.94</v>
          </cell>
          <cell r="W2104" t="str">
            <v>20764608009738</v>
          </cell>
        </row>
        <row r="2105">
          <cell r="B2105">
            <v>974</v>
          </cell>
          <cell r="C2105" t="str">
            <v>BAZIC 1.88" X 60 Yards Green Duct Tape</v>
          </cell>
          <cell r="D2105" t="str">
            <v>TAPE - DUCT</v>
          </cell>
          <cell r="E2105" t="str">
            <v>VIETNAM</v>
          </cell>
          <cell r="F2105">
            <v>232</v>
          </cell>
          <cell r="G2105" t="str">
            <v>=HYPERLINK("http://www.bangkit.com/images/974.jpg","CLICK HERE")</v>
          </cell>
          <cell r="H2105">
            <v>9.99</v>
          </cell>
          <cell r="I2105">
            <v>8.99</v>
          </cell>
          <cell r="J2105">
            <v>5.85</v>
          </cell>
          <cell r="K2105">
            <v>4.5</v>
          </cell>
          <cell r="L2105">
            <v>3.5</v>
          </cell>
          <cell r="M2105">
            <v>2.9</v>
          </cell>
          <cell r="N2105">
            <v>2.5</v>
          </cell>
          <cell r="O2105" t="str">
            <v>CS-12-1</v>
          </cell>
          <cell r="P2105">
            <v>108</v>
          </cell>
          <cell r="Q2105">
            <v>12</v>
          </cell>
          <cell r="R2105">
            <v>11.25</v>
          </cell>
          <cell r="S2105">
            <v>11.25</v>
          </cell>
          <cell r="T2105">
            <v>6</v>
          </cell>
          <cell r="U2105" t="str">
            <v>0.439450</v>
          </cell>
          <cell r="V2105">
            <v>10.64</v>
          </cell>
          <cell r="W2105" t="str">
            <v>20764608009745</v>
          </cell>
        </row>
        <row r="2106">
          <cell r="B2106">
            <v>975</v>
          </cell>
          <cell r="C2106" t="str">
            <v>BAZIC 1.88" X 60 Yards Red Duct Tape</v>
          </cell>
          <cell r="D2106" t="str">
            <v>TAPE - DUCT</v>
          </cell>
          <cell r="E2106" t="str">
            <v>VIETNAM</v>
          </cell>
          <cell r="F2106">
            <v>385</v>
          </cell>
          <cell r="G2106" t="str">
            <v>=HYPERLINK("http://www.bangkit.com/images/975.jpg","CLICK HERE")</v>
          </cell>
          <cell r="H2106">
            <v>9.99</v>
          </cell>
          <cell r="I2106">
            <v>8.99</v>
          </cell>
          <cell r="J2106">
            <v>5.85</v>
          </cell>
          <cell r="K2106">
            <v>4.5</v>
          </cell>
          <cell r="L2106">
            <v>3.5</v>
          </cell>
          <cell r="M2106">
            <v>2.9</v>
          </cell>
          <cell r="N2106">
            <v>2.5</v>
          </cell>
          <cell r="O2106" t="str">
            <v>CS-12-1</v>
          </cell>
          <cell r="P2106">
            <v>108</v>
          </cell>
          <cell r="Q2106">
            <v>12</v>
          </cell>
          <cell r="R2106">
            <v>11.25</v>
          </cell>
          <cell r="S2106">
            <v>11.25</v>
          </cell>
          <cell r="T2106">
            <v>6.25</v>
          </cell>
          <cell r="U2106" t="str">
            <v>0.457760</v>
          </cell>
          <cell r="V2106">
            <v>11.36</v>
          </cell>
          <cell r="W2106" t="str">
            <v>20764608009752</v>
          </cell>
        </row>
        <row r="2107">
          <cell r="B2107">
            <v>976</v>
          </cell>
          <cell r="C2107" t="str">
            <v>BAZIC 1.88" X 60 Yards Yellow Duct Tape</v>
          </cell>
          <cell r="D2107" t="str">
            <v>TAPE - DUCT</v>
          </cell>
          <cell r="E2107" t="str">
            <v>VIETNAM</v>
          </cell>
          <cell r="F2107">
            <v>759</v>
          </cell>
          <cell r="G2107" t="str">
            <v>=HYPERLINK("http://www.bangkit.com/images/976.jpg","CLICK HERE")</v>
          </cell>
          <cell r="H2107">
            <v>9.99</v>
          </cell>
          <cell r="I2107">
            <v>8.99</v>
          </cell>
          <cell r="J2107">
            <v>5.85</v>
          </cell>
          <cell r="K2107">
            <v>4.5</v>
          </cell>
          <cell r="L2107">
            <v>3.5</v>
          </cell>
          <cell r="M2107">
            <v>2.9</v>
          </cell>
          <cell r="N2107">
            <v>2.5</v>
          </cell>
          <cell r="O2107" t="str">
            <v>CS-12-1</v>
          </cell>
          <cell r="P2107">
            <v>108</v>
          </cell>
          <cell r="Q2107">
            <v>12</v>
          </cell>
          <cell r="R2107">
            <v>11.25</v>
          </cell>
          <cell r="S2107">
            <v>11.25</v>
          </cell>
          <cell r="T2107">
            <v>6</v>
          </cell>
          <cell r="U2107" t="str">
            <v>0.439450</v>
          </cell>
          <cell r="V2107">
            <v>11.44</v>
          </cell>
          <cell r="W2107" t="str">
            <v>20764608009769</v>
          </cell>
        </row>
        <row r="2108">
          <cell r="B2108">
            <v>977</v>
          </cell>
          <cell r="C2108" t="str">
            <v>BAZIC 1.88" X 30 Yards Silver Duct Tape</v>
          </cell>
          <cell r="D2108" t="str">
            <v>TAPE - DUCT</v>
          </cell>
          <cell r="E2108" t="str">
            <v>VIETNAM</v>
          </cell>
          <cell r="F2108">
            <v>10891</v>
          </cell>
          <cell r="G2108" t="str">
            <v>=HYPERLINK("http://www.bangkit.com/images/977.jpg","CLICK HERE")</v>
          </cell>
          <cell r="H2108">
            <v>5.99</v>
          </cell>
          <cell r="I2108">
            <v>5.39</v>
          </cell>
          <cell r="J2108">
            <v>3.8</v>
          </cell>
          <cell r="K2108">
            <v>2.9</v>
          </cell>
          <cell r="L2108">
            <v>2.2999999999999998</v>
          </cell>
          <cell r="M2108">
            <v>1.9</v>
          </cell>
          <cell r="N2108">
            <v>1.5</v>
          </cell>
          <cell r="O2108" t="str">
            <v>CS-24-1</v>
          </cell>
          <cell r="P2108">
            <v>104</v>
          </cell>
          <cell r="Q2108">
            <v>24</v>
          </cell>
          <cell r="R2108">
            <v>13.75</v>
          </cell>
          <cell r="S2108">
            <v>9.75</v>
          </cell>
          <cell r="T2108">
            <v>8</v>
          </cell>
          <cell r="U2108" t="str">
            <v>0.620660</v>
          </cell>
          <cell r="V2108">
            <v>11.42</v>
          </cell>
          <cell r="W2108" t="str">
            <v>20764608009776</v>
          </cell>
        </row>
        <row r="2109">
          <cell r="B2109">
            <v>978</v>
          </cell>
          <cell r="C2109" t="str">
            <v>BAZIC 1.88" X 10 Yards Silver Duct Tape</v>
          </cell>
          <cell r="D2109" t="str">
            <v>TAPE - DUCT</v>
          </cell>
          <cell r="E2109" t="str">
            <v>VIETNAM</v>
          </cell>
          <cell r="F2109">
            <v>32567</v>
          </cell>
          <cell r="G2109" t="str">
            <v>=HYPERLINK("http://www.bangkit.com/images/978.jpg","CLICK HERE")</v>
          </cell>
          <cell r="H2109">
            <v>2.99</v>
          </cell>
          <cell r="I2109">
            <v>2.69</v>
          </cell>
          <cell r="J2109">
            <v>1.7</v>
          </cell>
          <cell r="K2109">
            <v>1.3</v>
          </cell>
          <cell r="L2109">
            <v>0.85</v>
          </cell>
          <cell r="M2109">
            <v>0.69</v>
          </cell>
          <cell r="N2109">
            <v>0.59</v>
          </cell>
          <cell r="O2109" t="str">
            <v>CS-36-1</v>
          </cell>
          <cell r="P2109">
            <v>108</v>
          </cell>
          <cell r="Q2109">
            <v>36</v>
          </cell>
          <cell r="R2109">
            <v>12</v>
          </cell>
          <cell r="S2109">
            <v>8.5</v>
          </cell>
          <cell r="T2109">
            <v>12</v>
          </cell>
          <cell r="U2109" t="str">
            <v>0.708330</v>
          </cell>
          <cell r="V2109">
            <v>7.22</v>
          </cell>
          <cell r="W2109" t="str">
            <v>20764608009783</v>
          </cell>
        </row>
        <row r="2110">
          <cell r="B2110">
            <v>979</v>
          </cell>
          <cell r="C2110" t="str">
            <v>BAZIC 1.88" X 10 Yard Assorted Colored Duct Tape</v>
          </cell>
          <cell r="D2110" t="str">
            <v>TAPE - DUCT</v>
          </cell>
          <cell r="E2110" t="str">
            <v>VIETNAM</v>
          </cell>
          <cell r="F2110">
            <v>15732</v>
          </cell>
          <cell r="G2110" t="str">
            <v>=HYPERLINK("http://www.bangkit.com/images/979.jpg","CLICK HERE")</v>
          </cell>
          <cell r="H2110">
            <v>2.99</v>
          </cell>
          <cell r="I2110">
            <v>2.69</v>
          </cell>
          <cell r="J2110">
            <v>1.7</v>
          </cell>
          <cell r="K2110">
            <v>1.3</v>
          </cell>
          <cell r="L2110">
            <v>0.85</v>
          </cell>
          <cell r="M2110">
            <v>0.69</v>
          </cell>
          <cell r="N2110">
            <v>0.59</v>
          </cell>
          <cell r="O2110" t="str">
            <v>CS-36-1</v>
          </cell>
          <cell r="P2110">
            <v>108</v>
          </cell>
          <cell r="Q2110">
            <v>36</v>
          </cell>
          <cell r="R2110">
            <v>12</v>
          </cell>
          <cell r="S2110">
            <v>8.25</v>
          </cell>
          <cell r="T2110">
            <v>11.75</v>
          </cell>
          <cell r="U2110" t="str">
            <v>0.673180</v>
          </cell>
          <cell r="V2110">
            <v>7.82</v>
          </cell>
          <cell r="W2110" t="str">
            <v>20764608009790</v>
          </cell>
        </row>
        <row r="2111">
          <cell r="B2111">
            <v>990</v>
          </cell>
          <cell r="C2111" t="str">
            <v>OFFER ITEM #991</v>
          </cell>
          <cell r="D2111" t="str">
            <v>DISCONTINUE</v>
          </cell>
          <cell r="E2111" t="str">
            <v>CHINA</v>
          </cell>
          <cell r="F2111">
            <v>0</v>
          </cell>
          <cell r="G2111" t="str">
            <v>=HYPERLINK("http://www.bangkit.com/images/990.jpg","CLICK HERE")</v>
          </cell>
          <cell r="H2111">
            <v>4.99</v>
          </cell>
          <cell r="I2111">
            <v>3.99</v>
          </cell>
          <cell r="J2111">
            <v>4.45</v>
          </cell>
          <cell r="K2111">
            <v>3.4</v>
          </cell>
          <cell r="L2111">
            <v>2.8</v>
          </cell>
          <cell r="M2111">
            <v>2.25</v>
          </cell>
          <cell r="N2111">
            <v>1.75</v>
          </cell>
          <cell r="O2111" t="str">
            <v>CS-12-1</v>
          </cell>
          <cell r="P2111">
            <v>50</v>
          </cell>
          <cell r="Q2111">
            <v>12</v>
          </cell>
          <cell r="R2111">
            <v>19.5</v>
          </cell>
          <cell r="S2111">
            <v>9.5</v>
          </cell>
          <cell r="T2111">
            <v>13.5</v>
          </cell>
          <cell r="U2111" t="str">
            <v>1.447270</v>
          </cell>
          <cell r="V2111">
            <v>11.5</v>
          </cell>
          <cell r="W2111" t="str">
            <v>20764608009905</v>
          </cell>
        </row>
        <row r="2112">
          <cell r="B2112">
            <v>991</v>
          </cell>
          <cell r="C2112" t="str">
            <v>BAZIC Non-Slip Grip Premium Comfort Packaging Tape Dispenser</v>
          </cell>
          <cell r="D2112" t="str">
            <v>TAPE - DISPENSER</v>
          </cell>
          <cell r="E2112" t="str">
            <v>CHINA</v>
          </cell>
          <cell r="F2112">
            <v>601</v>
          </cell>
          <cell r="G2112" t="str">
            <v>=HYPERLINK("http://www.bangkit.com/images/991.jpg","CLICK HERE")</v>
          </cell>
          <cell r="H2112">
            <v>10.99</v>
          </cell>
          <cell r="I2112">
            <v>9.89</v>
          </cell>
          <cell r="J2112">
            <v>7.7</v>
          </cell>
          <cell r="K2112">
            <v>5.9</v>
          </cell>
          <cell r="L2112">
            <v>4.7</v>
          </cell>
          <cell r="M2112">
            <v>3.9</v>
          </cell>
          <cell r="N2112">
            <v>3.5</v>
          </cell>
          <cell r="O2112" t="str">
            <v>CS-12-1</v>
          </cell>
          <cell r="P2112">
            <v>45</v>
          </cell>
          <cell r="Q2112">
            <v>12</v>
          </cell>
          <cell r="R2112">
            <v>21.5</v>
          </cell>
          <cell r="S2112">
            <v>9.5</v>
          </cell>
          <cell r="T2112">
            <v>13.5</v>
          </cell>
          <cell r="U2112" t="str">
            <v>1.595710</v>
          </cell>
          <cell r="V2112">
            <v>12.32</v>
          </cell>
          <cell r="W2112" t="str">
            <v>20764608009912</v>
          </cell>
        </row>
        <row r="2113">
          <cell r="B2113">
            <v>992</v>
          </cell>
          <cell r="C2113" t="str">
            <v>BAZIC Packaging Tape Dispenser w/ (2) 1.88" X 54.6 Yards Super Clear Tape</v>
          </cell>
          <cell r="D2113" t="str">
            <v>TAPE - DISPENSER</v>
          </cell>
          <cell r="E2113" t="str">
            <v>CHINA</v>
          </cell>
          <cell r="F2113">
            <v>2266</v>
          </cell>
          <cell r="G2113" t="str">
            <v>=HYPERLINK("http://www.bangkit.com/images/992.jpg","CLICK HERE")</v>
          </cell>
          <cell r="H2113">
            <v>14.99</v>
          </cell>
          <cell r="I2113">
            <v>13.49</v>
          </cell>
          <cell r="J2113">
            <v>10.8</v>
          </cell>
          <cell r="K2113">
            <v>8.3000000000000007</v>
          </cell>
          <cell r="L2113">
            <v>6.7</v>
          </cell>
          <cell r="M2113">
            <v>5.5</v>
          </cell>
          <cell r="N2113">
            <v>4.5</v>
          </cell>
          <cell r="O2113" t="str">
            <v>CS-6-1</v>
          </cell>
          <cell r="P2113">
            <v>90</v>
          </cell>
          <cell r="Q2113">
            <v>6</v>
          </cell>
          <cell r="R2113">
            <v>16.75</v>
          </cell>
          <cell r="S2113">
            <v>12</v>
          </cell>
          <cell r="T2113">
            <v>7.5</v>
          </cell>
          <cell r="U2113" t="str">
            <v>0.872400</v>
          </cell>
          <cell r="V2113">
            <v>9.6</v>
          </cell>
          <cell r="W2113" t="str">
            <v>20764608009929</v>
          </cell>
        </row>
        <row r="2114">
          <cell r="B2114">
            <v>999706</v>
          </cell>
          <cell r="C2114" t="str">
            <v>OFFER ITEM #318972</v>
          </cell>
          <cell r="D2114" t="str">
            <v>DISCONTINUE</v>
          </cell>
          <cell r="E2114" t="str">
            <v>USA</v>
          </cell>
          <cell r="F2114">
            <v>0</v>
          </cell>
          <cell r="G2114" t="str">
            <v>=HYPERLINK("http://www.bangkit.com/images/999706.jpg","CLICK HERE")</v>
          </cell>
          <cell r="H2114">
            <v>5.9</v>
          </cell>
          <cell r="I2114">
            <v>5.9</v>
          </cell>
          <cell r="J2114">
            <v>7.15</v>
          </cell>
          <cell r="K2114">
            <v>5.5</v>
          </cell>
          <cell r="L2114">
            <v>4.9000000000000004</v>
          </cell>
          <cell r="M2114">
            <v>4.5</v>
          </cell>
          <cell r="N2114">
            <v>3.9</v>
          </cell>
          <cell r="O2114" t="str">
            <v>CS-10-1</v>
          </cell>
          <cell r="P2114">
            <v>30</v>
          </cell>
          <cell r="Q2114">
            <v>10</v>
          </cell>
          <cell r="R2114">
            <v>18</v>
          </cell>
          <cell r="S2114">
            <v>14.5</v>
          </cell>
          <cell r="T2114">
            <v>10.5</v>
          </cell>
          <cell r="U2114" t="str">
            <v>1.585940</v>
          </cell>
          <cell r="V2114">
            <v>65.14</v>
          </cell>
          <cell r="W2114" t="str">
            <v>036500099169</v>
          </cell>
        </row>
        <row r="2115">
          <cell r="B2115" t="str">
            <v>A323</v>
          </cell>
          <cell r="D2115" t="str">
            <v>DISCONTINUE</v>
          </cell>
          <cell r="E2115" t="str">
            <v>CHINA</v>
          </cell>
          <cell r="F2115">
            <v>0</v>
          </cell>
          <cell r="G2115" t="str">
            <v>=HYPERLINK("http://www.bangkit.com/images/A323.jpg","CLICK HERE")</v>
          </cell>
          <cell r="H2115">
            <v>1.99</v>
          </cell>
          <cell r="I2115">
            <v>1.79</v>
          </cell>
          <cell r="J2115">
            <v>1.2</v>
          </cell>
          <cell r="K2115">
            <v>0.89</v>
          </cell>
          <cell r="L2115">
            <v>0.75</v>
          </cell>
          <cell r="M2115">
            <v>0.59</v>
          </cell>
          <cell r="N2115">
            <v>0.49</v>
          </cell>
          <cell r="O2115" t="str">
            <v>CS-32-1</v>
          </cell>
          <cell r="P2115">
            <v>150</v>
          </cell>
          <cell r="Q2115">
            <v>32</v>
          </cell>
          <cell r="R2115">
            <v>16.5</v>
          </cell>
          <cell r="S2115">
            <v>8.1</v>
          </cell>
          <cell r="T2115">
            <v>7.6</v>
          </cell>
          <cell r="U2115" t="str">
            <v>0.587810</v>
          </cell>
          <cell r="V2115">
            <v>6.62</v>
          </cell>
          <cell r="W2115" t="str">
            <v>12347</v>
          </cell>
        </row>
        <row r="2116">
          <cell r="B2116" t="str">
            <v>BDSP-3 CELL</v>
          </cell>
          <cell r="C2116" t="str">
            <v>3-Slot Floor Display for Books</v>
          </cell>
          <cell r="D2116" t="str">
            <v>NEW ITEMS</v>
          </cell>
          <cell r="E2116" t="str">
            <v>USA</v>
          </cell>
          <cell r="F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 t="str">
            <v>CS-1</v>
          </cell>
          <cell r="Q2116">
            <v>1</v>
          </cell>
          <cell r="R2116">
            <v>0</v>
          </cell>
          <cell r="S2116">
            <v>0</v>
          </cell>
          <cell r="T2116">
            <v>0</v>
          </cell>
          <cell r="U2116" t="str">
            <v>0.000000</v>
          </cell>
          <cell r="V2116">
            <v>0</v>
          </cell>
        </row>
        <row r="2117">
          <cell r="B2117" t="str">
            <v>BDSP-7CELL</v>
          </cell>
          <cell r="C2117" t="str">
            <v>7-Slot Floor Display for Books</v>
          </cell>
          <cell r="D2117" t="str">
            <v>NEW ITEMS</v>
          </cell>
          <cell r="E2117" t="str">
            <v>USA</v>
          </cell>
          <cell r="F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 t="str">
            <v>CS-1</v>
          </cell>
          <cell r="Q2117">
            <v>1</v>
          </cell>
          <cell r="R2117">
            <v>0</v>
          </cell>
          <cell r="S2117">
            <v>0</v>
          </cell>
          <cell r="T2117">
            <v>0</v>
          </cell>
          <cell r="U2117" t="str">
            <v>0.000000</v>
          </cell>
          <cell r="V2117">
            <v>0</v>
          </cell>
        </row>
        <row r="2118">
          <cell r="B2118" t="str">
            <v>BP0521BLK</v>
          </cell>
          <cell r="D2118" t="str">
            <v>DISCONTINUE</v>
          </cell>
          <cell r="E2118" t="str">
            <v>CHINA</v>
          </cell>
          <cell r="F2118">
            <v>0</v>
          </cell>
          <cell r="G2118" t="str">
            <v>=HYPERLINK("http://www.bangkit.com/images/BP0521BLK.jpg","CLICK HERE")</v>
          </cell>
          <cell r="H2118">
            <v>14.99</v>
          </cell>
          <cell r="I2118">
            <v>12.69</v>
          </cell>
          <cell r="J2118">
            <v>9.65</v>
          </cell>
          <cell r="K2118">
            <v>7.4</v>
          </cell>
          <cell r="L2118">
            <v>5.9</v>
          </cell>
          <cell r="M2118">
            <v>4.9000000000000004</v>
          </cell>
          <cell r="N2118">
            <v>3.9</v>
          </cell>
          <cell r="O2118" t="str">
            <v>CS-25-1</v>
          </cell>
          <cell r="Q2118">
            <v>25</v>
          </cell>
          <cell r="R2118">
            <v>20</v>
          </cell>
          <cell r="S2118">
            <v>16</v>
          </cell>
          <cell r="T2118">
            <v>18</v>
          </cell>
          <cell r="U2118" t="str">
            <v>3.333330</v>
          </cell>
          <cell r="V2118">
            <v>21</v>
          </cell>
          <cell r="W2118" t="str">
            <v>BP0521BLKC</v>
          </cell>
        </row>
        <row r="2119">
          <cell r="B2119" t="str">
            <v>BP0521ROY</v>
          </cell>
          <cell r="D2119" t="str">
            <v>DISCONTINUE</v>
          </cell>
          <cell r="E2119" t="str">
            <v>CHINA</v>
          </cell>
          <cell r="F2119">
            <v>0</v>
          </cell>
          <cell r="G2119" t="str">
            <v>=HYPERLINK("http://www.bangkit.com/images/BP0521ROY.jpg","CLICK HERE")</v>
          </cell>
          <cell r="H2119">
            <v>14.99</v>
          </cell>
          <cell r="I2119">
            <v>12.69</v>
          </cell>
          <cell r="J2119">
            <v>9.65</v>
          </cell>
          <cell r="K2119">
            <v>7.4</v>
          </cell>
          <cell r="L2119">
            <v>5.9</v>
          </cell>
          <cell r="M2119">
            <v>4.9000000000000004</v>
          </cell>
          <cell r="N2119">
            <v>3.9</v>
          </cell>
          <cell r="O2119" t="str">
            <v>CS-25-1</v>
          </cell>
          <cell r="Q2119">
            <v>25</v>
          </cell>
          <cell r="R2119">
            <v>20</v>
          </cell>
          <cell r="S2119">
            <v>16</v>
          </cell>
          <cell r="T2119">
            <v>18</v>
          </cell>
          <cell r="U2119" t="str">
            <v>3.333330</v>
          </cell>
          <cell r="V2119">
            <v>21</v>
          </cell>
          <cell r="W2119" t="str">
            <v>BP0521ROYC</v>
          </cell>
        </row>
        <row r="2120">
          <cell r="B2120" t="str">
            <v>BRP-5202</v>
          </cell>
          <cell r="D2120" t="str">
            <v>DISCONTINUE</v>
          </cell>
          <cell r="E2120" t="str">
            <v>CHINA</v>
          </cell>
          <cell r="F2120">
            <v>0</v>
          </cell>
          <cell r="G2120" t="str">
            <v>=HYPERLINK("http://www.bangkit.com/images/BRP-5202.jpg","CLICK HERE")</v>
          </cell>
          <cell r="H2120">
            <v>1.99</v>
          </cell>
          <cell r="I2120">
            <v>1.79</v>
          </cell>
          <cell r="J2120">
            <v>1.3</v>
          </cell>
          <cell r="K2120">
            <v>1.3</v>
          </cell>
          <cell r="L2120">
            <v>1.3</v>
          </cell>
          <cell r="M2120">
            <v>1</v>
          </cell>
          <cell r="N2120">
            <v>0.8</v>
          </cell>
          <cell r="O2120" t="str">
            <v>CS-40-1</v>
          </cell>
          <cell r="P2120">
            <v>30</v>
          </cell>
          <cell r="Q2120">
            <v>40</v>
          </cell>
          <cell r="R2120">
            <v>17.329999999999998</v>
          </cell>
          <cell r="S2120">
            <v>15.63</v>
          </cell>
          <cell r="T2120">
            <v>18.71</v>
          </cell>
          <cell r="U2120" t="str">
            <v>2.932840</v>
          </cell>
          <cell r="V2120">
            <v>21.08</v>
          </cell>
          <cell r="W2120" t="str">
            <v>20697309682446</v>
          </cell>
        </row>
        <row r="2121">
          <cell r="B2121" t="str">
            <v>BZ101FNA-88053</v>
          </cell>
          <cell r="C2121" t="str">
            <v>Back to School Kit, Grade 1, Girl, MINI, US</v>
          </cell>
          <cell r="D2121" t="str">
            <v>BZBOX-KIT</v>
          </cell>
          <cell r="F2121">
            <v>0</v>
          </cell>
          <cell r="H2121">
            <v>29.89</v>
          </cell>
          <cell r="I2121">
            <v>0</v>
          </cell>
          <cell r="J2121">
            <v>0</v>
          </cell>
          <cell r="K2121">
            <v>19.989999999999998</v>
          </cell>
          <cell r="L2121">
            <v>0</v>
          </cell>
          <cell r="M2121">
            <v>0</v>
          </cell>
          <cell r="N2121">
            <v>0</v>
          </cell>
          <cell r="O2121" t="str">
            <v>CS-1</v>
          </cell>
          <cell r="Q2121">
            <v>1</v>
          </cell>
          <cell r="R2121">
            <v>0</v>
          </cell>
          <cell r="S2121">
            <v>0</v>
          </cell>
          <cell r="T2121">
            <v>0</v>
          </cell>
          <cell r="U2121" t="str">
            <v>0.000000</v>
          </cell>
          <cell r="V2121">
            <v>0</v>
          </cell>
        </row>
        <row r="2122">
          <cell r="B2122" t="str">
            <v>BZ101SNA-88040</v>
          </cell>
          <cell r="C2122" t="str">
            <v>Back to School Kit, Grade 1, Std, Mini, US</v>
          </cell>
          <cell r="D2122" t="str">
            <v>BZBOX-KIT</v>
          </cell>
          <cell r="F2122">
            <v>0</v>
          </cell>
          <cell r="H2122">
            <v>29.89</v>
          </cell>
          <cell r="I2122">
            <v>0</v>
          </cell>
          <cell r="J2122">
            <v>0</v>
          </cell>
          <cell r="K2122">
            <v>19.989999999999998</v>
          </cell>
          <cell r="L2122">
            <v>0</v>
          </cell>
          <cell r="M2122">
            <v>0</v>
          </cell>
          <cell r="N2122">
            <v>0</v>
          </cell>
          <cell r="O2122" t="str">
            <v>CS-1</v>
          </cell>
          <cell r="Q2122">
            <v>1</v>
          </cell>
          <cell r="R2122">
            <v>0</v>
          </cell>
          <cell r="S2122">
            <v>0</v>
          </cell>
          <cell r="T2122">
            <v>0</v>
          </cell>
          <cell r="U2122" t="str">
            <v>0.000000</v>
          </cell>
          <cell r="V2122">
            <v>0</v>
          </cell>
        </row>
        <row r="2123">
          <cell r="B2123" t="str">
            <v>BZ102FNA-88054</v>
          </cell>
          <cell r="C2123" t="str">
            <v>Back to School Kit, Grade 2, Girl, MINI, US</v>
          </cell>
          <cell r="D2123" t="str">
            <v>BZBOX-KIT</v>
          </cell>
          <cell r="F2123">
            <v>0</v>
          </cell>
          <cell r="H2123">
            <v>29.88</v>
          </cell>
          <cell r="I2123">
            <v>0</v>
          </cell>
          <cell r="J2123">
            <v>0</v>
          </cell>
          <cell r="K2123">
            <v>19.989999999999998</v>
          </cell>
          <cell r="L2123">
            <v>0</v>
          </cell>
          <cell r="M2123">
            <v>0</v>
          </cell>
          <cell r="N2123">
            <v>0</v>
          </cell>
          <cell r="O2123" t="str">
            <v>CS-1</v>
          </cell>
          <cell r="Q2123">
            <v>1</v>
          </cell>
          <cell r="R2123">
            <v>0</v>
          </cell>
          <cell r="S2123">
            <v>0</v>
          </cell>
          <cell r="T2123">
            <v>0</v>
          </cell>
          <cell r="U2123" t="str">
            <v>0.000000</v>
          </cell>
          <cell r="V2123">
            <v>0</v>
          </cell>
        </row>
        <row r="2124">
          <cell r="B2124" t="str">
            <v>BZ102SNA-88041</v>
          </cell>
          <cell r="C2124" t="str">
            <v>Back to School Kit, Grade 2, Std, Mini, US</v>
          </cell>
          <cell r="D2124" t="str">
            <v>BZBOX-KIT</v>
          </cell>
          <cell r="F2124">
            <v>0</v>
          </cell>
          <cell r="H2124">
            <v>29.88</v>
          </cell>
          <cell r="I2124">
            <v>0</v>
          </cell>
          <cell r="J2124">
            <v>0</v>
          </cell>
          <cell r="K2124">
            <v>19.989999999999998</v>
          </cell>
          <cell r="L2124">
            <v>0</v>
          </cell>
          <cell r="M2124">
            <v>0</v>
          </cell>
          <cell r="N2124">
            <v>0</v>
          </cell>
          <cell r="O2124" t="str">
            <v>CS-1</v>
          </cell>
          <cell r="Q2124">
            <v>1</v>
          </cell>
          <cell r="R2124">
            <v>0</v>
          </cell>
          <cell r="S2124">
            <v>0</v>
          </cell>
          <cell r="T2124">
            <v>0</v>
          </cell>
          <cell r="U2124" t="str">
            <v>0.000000</v>
          </cell>
          <cell r="V2124">
            <v>0</v>
          </cell>
        </row>
        <row r="2125">
          <cell r="B2125" t="str">
            <v>BZ103FNA-88055</v>
          </cell>
          <cell r="C2125" t="str">
            <v>Back to School Kit, Grade 3, Girl, MINI, US</v>
          </cell>
          <cell r="D2125" t="str">
            <v>BZBOX-KIT</v>
          </cell>
          <cell r="F2125">
            <v>0</v>
          </cell>
          <cell r="H2125">
            <v>30.87</v>
          </cell>
          <cell r="I2125">
            <v>0</v>
          </cell>
          <cell r="J2125">
            <v>0</v>
          </cell>
          <cell r="K2125">
            <v>19.989999999999998</v>
          </cell>
          <cell r="L2125">
            <v>0</v>
          </cell>
          <cell r="M2125">
            <v>0</v>
          </cell>
          <cell r="N2125">
            <v>0</v>
          </cell>
          <cell r="O2125" t="str">
            <v>CS-1</v>
          </cell>
          <cell r="Q2125">
            <v>1</v>
          </cell>
          <cell r="R2125">
            <v>0</v>
          </cell>
          <cell r="S2125">
            <v>0</v>
          </cell>
          <cell r="T2125">
            <v>0</v>
          </cell>
          <cell r="U2125" t="str">
            <v>0.000000</v>
          </cell>
          <cell r="V2125">
            <v>0</v>
          </cell>
        </row>
        <row r="2126">
          <cell r="B2126" t="str">
            <v>BZ103SNA-88042</v>
          </cell>
          <cell r="C2126" t="str">
            <v>Back to School Kit, Grade 3, Std, Mini, US</v>
          </cell>
          <cell r="D2126" t="str">
            <v>BZBOX-KIT</v>
          </cell>
          <cell r="F2126">
            <v>0</v>
          </cell>
          <cell r="H2126">
            <v>30.87</v>
          </cell>
          <cell r="I2126">
            <v>0</v>
          </cell>
          <cell r="J2126">
            <v>0</v>
          </cell>
          <cell r="K2126">
            <v>19.989999999999998</v>
          </cell>
          <cell r="L2126">
            <v>0</v>
          </cell>
          <cell r="M2126">
            <v>0</v>
          </cell>
          <cell r="N2126">
            <v>0</v>
          </cell>
          <cell r="O2126" t="str">
            <v>CS-1</v>
          </cell>
          <cell r="Q2126">
            <v>1</v>
          </cell>
          <cell r="R2126">
            <v>0</v>
          </cell>
          <cell r="S2126">
            <v>0</v>
          </cell>
          <cell r="T2126">
            <v>0</v>
          </cell>
          <cell r="U2126" t="str">
            <v>0.000000</v>
          </cell>
          <cell r="V2126">
            <v>0</v>
          </cell>
        </row>
        <row r="2127">
          <cell r="B2127" t="str">
            <v>BZ104FNA-88056</v>
          </cell>
          <cell r="C2127" t="str">
            <v>Back to School Kit, Grade 4, Girl, MINI, US</v>
          </cell>
          <cell r="D2127" t="str">
            <v>BZBOX-KIT</v>
          </cell>
          <cell r="F2127">
            <v>0</v>
          </cell>
          <cell r="H2127">
            <v>29.88</v>
          </cell>
          <cell r="I2127">
            <v>0</v>
          </cell>
          <cell r="J2127">
            <v>0</v>
          </cell>
          <cell r="K2127">
            <v>19.989999999999998</v>
          </cell>
          <cell r="L2127">
            <v>0</v>
          </cell>
          <cell r="M2127">
            <v>0</v>
          </cell>
          <cell r="N2127">
            <v>0</v>
          </cell>
          <cell r="O2127" t="str">
            <v>CS-1</v>
          </cell>
          <cell r="Q2127">
            <v>1</v>
          </cell>
          <cell r="R2127">
            <v>0</v>
          </cell>
          <cell r="S2127">
            <v>0</v>
          </cell>
          <cell r="T2127">
            <v>0</v>
          </cell>
          <cell r="U2127" t="str">
            <v>0.000000</v>
          </cell>
          <cell r="V2127">
            <v>0</v>
          </cell>
        </row>
        <row r="2128">
          <cell r="B2128" t="str">
            <v>BZ104SNA-88043</v>
          </cell>
          <cell r="C2128" t="str">
            <v>Back to School Kit, Grade 4, Std, Mini, US</v>
          </cell>
          <cell r="D2128" t="str">
            <v>BZBOX-KIT</v>
          </cell>
          <cell r="F2128">
            <v>0</v>
          </cell>
          <cell r="H2128">
            <v>29.88</v>
          </cell>
          <cell r="I2128">
            <v>0</v>
          </cell>
          <cell r="J2128">
            <v>0</v>
          </cell>
          <cell r="K2128">
            <v>19.989999999999998</v>
          </cell>
          <cell r="L2128">
            <v>0</v>
          </cell>
          <cell r="M2128">
            <v>0</v>
          </cell>
          <cell r="N2128">
            <v>0</v>
          </cell>
          <cell r="O2128" t="str">
            <v>CS-1</v>
          </cell>
          <cell r="Q2128">
            <v>1</v>
          </cell>
          <cell r="R2128">
            <v>0</v>
          </cell>
          <cell r="S2128">
            <v>0</v>
          </cell>
          <cell r="T2128">
            <v>0</v>
          </cell>
          <cell r="U2128" t="str">
            <v>0.000000</v>
          </cell>
          <cell r="V2128">
            <v>0</v>
          </cell>
        </row>
        <row r="2129">
          <cell r="B2129" t="str">
            <v>BZ105FNA-88057</v>
          </cell>
          <cell r="C2129" t="str">
            <v>Back to School Kit, Grade 5, Girl, MINI, US</v>
          </cell>
          <cell r="D2129" t="str">
            <v>BZBOX-KIT</v>
          </cell>
          <cell r="F2129">
            <v>0</v>
          </cell>
          <cell r="H2129">
            <v>29.88</v>
          </cell>
          <cell r="I2129">
            <v>19.989999999999998</v>
          </cell>
          <cell r="J2129">
            <v>0</v>
          </cell>
          <cell r="K2129">
            <v>19.989999999999998</v>
          </cell>
          <cell r="L2129">
            <v>0</v>
          </cell>
          <cell r="M2129">
            <v>0</v>
          </cell>
          <cell r="N2129">
            <v>0</v>
          </cell>
          <cell r="O2129" t="str">
            <v>CS-1</v>
          </cell>
          <cell r="Q2129">
            <v>1</v>
          </cell>
          <cell r="R2129">
            <v>0</v>
          </cell>
          <cell r="S2129">
            <v>0</v>
          </cell>
          <cell r="T2129">
            <v>0</v>
          </cell>
          <cell r="U2129" t="str">
            <v>0.000000</v>
          </cell>
          <cell r="V2129">
            <v>0</v>
          </cell>
        </row>
        <row r="2130">
          <cell r="B2130" t="str">
            <v>BZ105SNA-88044</v>
          </cell>
          <cell r="C2130" t="str">
            <v>Back to School Kit, Grade 5, Std, Mini, US</v>
          </cell>
          <cell r="D2130" t="str">
            <v>BZBOX-KIT</v>
          </cell>
          <cell r="F2130">
            <v>0</v>
          </cell>
          <cell r="H2130">
            <v>29.88</v>
          </cell>
          <cell r="I2130">
            <v>0</v>
          </cell>
          <cell r="J2130">
            <v>0</v>
          </cell>
          <cell r="K2130">
            <v>19.989999999999998</v>
          </cell>
          <cell r="L2130">
            <v>0</v>
          </cell>
          <cell r="M2130">
            <v>0</v>
          </cell>
          <cell r="N2130">
            <v>0</v>
          </cell>
          <cell r="O2130" t="str">
            <v>CS-1</v>
          </cell>
          <cell r="Q2130">
            <v>1</v>
          </cell>
          <cell r="R2130">
            <v>0</v>
          </cell>
          <cell r="S2130">
            <v>0</v>
          </cell>
          <cell r="T2130">
            <v>0</v>
          </cell>
          <cell r="U2130" t="str">
            <v>0.000000</v>
          </cell>
          <cell r="V2130">
            <v>0</v>
          </cell>
        </row>
        <row r="2131">
          <cell r="B2131" t="str">
            <v>BZ106FNA-88058</v>
          </cell>
          <cell r="C2131" t="str">
            <v>Back to School Kit, Grade 6, Girl, MINI, US</v>
          </cell>
          <cell r="D2131" t="str">
            <v>BZBOX-KIT</v>
          </cell>
          <cell r="F2131">
            <v>0</v>
          </cell>
          <cell r="H2131">
            <v>29.88</v>
          </cell>
          <cell r="I2131">
            <v>0</v>
          </cell>
          <cell r="J2131">
            <v>0</v>
          </cell>
          <cell r="K2131">
            <v>19.989999999999998</v>
          </cell>
          <cell r="L2131">
            <v>0</v>
          </cell>
          <cell r="M2131">
            <v>0</v>
          </cell>
          <cell r="N2131">
            <v>0</v>
          </cell>
          <cell r="O2131" t="str">
            <v>CS-1</v>
          </cell>
          <cell r="Q2131">
            <v>1</v>
          </cell>
          <cell r="R2131">
            <v>0</v>
          </cell>
          <cell r="S2131">
            <v>0</v>
          </cell>
          <cell r="T2131">
            <v>0</v>
          </cell>
          <cell r="U2131" t="str">
            <v>0.000000</v>
          </cell>
          <cell r="V2131">
            <v>0</v>
          </cell>
        </row>
        <row r="2132">
          <cell r="B2132" t="str">
            <v>BZ106SNA-88045</v>
          </cell>
          <cell r="C2132" t="str">
            <v>Back to School Kit, Grade 6, Std, Mini, US</v>
          </cell>
          <cell r="D2132" t="str">
            <v>BZBOX-KIT</v>
          </cell>
          <cell r="F2132">
            <v>0</v>
          </cell>
          <cell r="H2132">
            <v>29.88</v>
          </cell>
          <cell r="I2132">
            <v>0</v>
          </cell>
          <cell r="J2132">
            <v>0</v>
          </cell>
          <cell r="K2132">
            <v>19.989999999999998</v>
          </cell>
          <cell r="L2132">
            <v>0</v>
          </cell>
          <cell r="M2132">
            <v>0</v>
          </cell>
          <cell r="N2132">
            <v>0</v>
          </cell>
          <cell r="O2132" t="str">
            <v>CS-1</v>
          </cell>
          <cell r="Q2132">
            <v>1</v>
          </cell>
          <cell r="R2132">
            <v>0</v>
          </cell>
          <cell r="S2132">
            <v>0</v>
          </cell>
          <cell r="T2132">
            <v>0</v>
          </cell>
          <cell r="U2132" t="str">
            <v>0.000000</v>
          </cell>
          <cell r="V2132">
            <v>0</v>
          </cell>
        </row>
        <row r="2133">
          <cell r="B2133" t="str">
            <v>BZ107FNA-88059</v>
          </cell>
          <cell r="C2133" t="str">
            <v>Back to School Kit, Grade 7, Girl, MINI, US</v>
          </cell>
          <cell r="D2133" t="str">
            <v>BZBOX-KIT</v>
          </cell>
          <cell r="F2133">
            <v>0</v>
          </cell>
          <cell r="H2133">
            <v>26.9</v>
          </cell>
          <cell r="I2133">
            <v>0</v>
          </cell>
          <cell r="J2133">
            <v>0</v>
          </cell>
          <cell r="K2133">
            <v>19.989999999999998</v>
          </cell>
          <cell r="L2133">
            <v>0</v>
          </cell>
          <cell r="M2133">
            <v>0</v>
          </cell>
          <cell r="N2133">
            <v>0</v>
          </cell>
          <cell r="O2133" t="str">
            <v>CS-1</v>
          </cell>
          <cell r="Q2133">
            <v>1</v>
          </cell>
          <cell r="R2133">
            <v>0</v>
          </cell>
          <cell r="S2133">
            <v>0</v>
          </cell>
          <cell r="T2133">
            <v>0</v>
          </cell>
          <cell r="U2133" t="str">
            <v>0.000000</v>
          </cell>
          <cell r="V2133">
            <v>0</v>
          </cell>
        </row>
        <row r="2134">
          <cell r="B2134" t="str">
            <v>BZ107SNA-88046</v>
          </cell>
          <cell r="C2134" t="str">
            <v>Back to School Kit, Grade 7, Std, Mini, US</v>
          </cell>
          <cell r="D2134" t="str">
            <v>BZBOX-KIT</v>
          </cell>
          <cell r="F2134">
            <v>0</v>
          </cell>
          <cell r="H2134">
            <v>26.9</v>
          </cell>
          <cell r="I2134">
            <v>0</v>
          </cell>
          <cell r="J2134">
            <v>0</v>
          </cell>
          <cell r="K2134">
            <v>19.989999999999998</v>
          </cell>
          <cell r="L2134">
            <v>0</v>
          </cell>
          <cell r="M2134">
            <v>0</v>
          </cell>
          <cell r="N2134">
            <v>0</v>
          </cell>
          <cell r="O2134" t="str">
            <v>CS-1</v>
          </cell>
          <cell r="Q2134">
            <v>1</v>
          </cell>
          <cell r="R2134">
            <v>0</v>
          </cell>
          <cell r="S2134">
            <v>0</v>
          </cell>
          <cell r="T2134">
            <v>0</v>
          </cell>
          <cell r="U2134" t="str">
            <v>0.000000</v>
          </cell>
          <cell r="V2134">
            <v>0</v>
          </cell>
        </row>
        <row r="2135">
          <cell r="B2135" t="str">
            <v>BZ108FNA-88060</v>
          </cell>
          <cell r="C2135" t="str">
            <v>Back to School Kit, Grade 8, Girl, MINI, US</v>
          </cell>
          <cell r="D2135" t="str">
            <v>BZBOX-KIT</v>
          </cell>
          <cell r="F2135">
            <v>0</v>
          </cell>
          <cell r="H2135">
            <v>26.9</v>
          </cell>
          <cell r="I2135">
            <v>0</v>
          </cell>
          <cell r="J2135">
            <v>0</v>
          </cell>
          <cell r="K2135">
            <v>19.989999999999998</v>
          </cell>
          <cell r="L2135">
            <v>0</v>
          </cell>
          <cell r="M2135">
            <v>0</v>
          </cell>
          <cell r="N2135">
            <v>0</v>
          </cell>
          <cell r="O2135" t="str">
            <v>CS-1</v>
          </cell>
          <cell r="Q2135">
            <v>1</v>
          </cell>
          <cell r="R2135">
            <v>0</v>
          </cell>
          <cell r="S2135">
            <v>0</v>
          </cell>
          <cell r="T2135">
            <v>0</v>
          </cell>
          <cell r="U2135" t="str">
            <v>0.000000</v>
          </cell>
          <cell r="V2135">
            <v>0</v>
          </cell>
        </row>
        <row r="2136">
          <cell r="B2136" t="str">
            <v>BZ108SNA-88047</v>
          </cell>
          <cell r="C2136" t="str">
            <v>Back to School Kit, Grade 8, Std, Mini, US</v>
          </cell>
          <cell r="D2136" t="str">
            <v>BZBOX-KIT</v>
          </cell>
          <cell r="F2136">
            <v>0</v>
          </cell>
          <cell r="H2136">
            <v>26.9</v>
          </cell>
          <cell r="I2136">
            <v>0</v>
          </cell>
          <cell r="J2136">
            <v>0</v>
          </cell>
          <cell r="K2136">
            <v>19.989999999999998</v>
          </cell>
          <cell r="L2136">
            <v>0</v>
          </cell>
          <cell r="M2136">
            <v>0</v>
          </cell>
          <cell r="N2136">
            <v>0</v>
          </cell>
          <cell r="O2136" t="str">
            <v>CS-1</v>
          </cell>
          <cell r="Q2136">
            <v>1</v>
          </cell>
          <cell r="R2136">
            <v>0</v>
          </cell>
          <cell r="S2136">
            <v>0</v>
          </cell>
          <cell r="T2136">
            <v>0</v>
          </cell>
          <cell r="U2136" t="str">
            <v>0.000000</v>
          </cell>
          <cell r="V2136">
            <v>0</v>
          </cell>
        </row>
        <row r="2137">
          <cell r="B2137" t="str">
            <v>BZ109FNA-88061</v>
          </cell>
          <cell r="C2137" t="str">
            <v>Back to School Kit, Grade 9, Girl, MINI, US</v>
          </cell>
          <cell r="D2137" t="str">
            <v>BZBOX-KIT</v>
          </cell>
          <cell r="F2137">
            <v>0</v>
          </cell>
          <cell r="H2137">
            <v>29.9</v>
          </cell>
          <cell r="I2137">
            <v>0</v>
          </cell>
          <cell r="J2137">
            <v>0</v>
          </cell>
          <cell r="K2137">
            <v>19.989999999999998</v>
          </cell>
          <cell r="L2137">
            <v>0</v>
          </cell>
          <cell r="M2137">
            <v>0</v>
          </cell>
          <cell r="N2137">
            <v>0</v>
          </cell>
          <cell r="O2137" t="str">
            <v>CS-1</v>
          </cell>
          <cell r="Q2137">
            <v>1</v>
          </cell>
          <cell r="R2137">
            <v>0</v>
          </cell>
          <cell r="S2137">
            <v>0</v>
          </cell>
          <cell r="T2137">
            <v>0</v>
          </cell>
          <cell r="U2137" t="str">
            <v>0.000000</v>
          </cell>
          <cell r="V2137">
            <v>0</v>
          </cell>
        </row>
        <row r="2138">
          <cell r="B2138" t="str">
            <v>BZ109SNA-88048</v>
          </cell>
          <cell r="C2138" t="str">
            <v>Back to School Kit, Grade 9, Std, Mini, US</v>
          </cell>
          <cell r="D2138" t="str">
            <v>BZBOX-KIT</v>
          </cell>
          <cell r="F2138">
            <v>0</v>
          </cell>
          <cell r="H2138">
            <v>31.9</v>
          </cell>
          <cell r="I2138">
            <v>0</v>
          </cell>
          <cell r="J2138">
            <v>0</v>
          </cell>
          <cell r="K2138">
            <v>19.989999999999998</v>
          </cell>
          <cell r="L2138">
            <v>0</v>
          </cell>
          <cell r="M2138">
            <v>0</v>
          </cell>
          <cell r="N2138">
            <v>0</v>
          </cell>
          <cell r="O2138" t="str">
            <v>CS-1</v>
          </cell>
          <cell r="Q2138">
            <v>1</v>
          </cell>
          <cell r="R2138">
            <v>0</v>
          </cell>
          <cell r="S2138">
            <v>0</v>
          </cell>
          <cell r="T2138">
            <v>0</v>
          </cell>
          <cell r="U2138" t="str">
            <v>0.000000</v>
          </cell>
          <cell r="V2138">
            <v>0</v>
          </cell>
        </row>
        <row r="2139">
          <cell r="B2139" t="str">
            <v>BZ110FNA-88062</v>
          </cell>
          <cell r="C2139" t="str">
            <v>Back to School Kit, Grade 10, Girl, MINI, US</v>
          </cell>
          <cell r="D2139" t="str">
            <v>BZBOX-KIT</v>
          </cell>
          <cell r="F2139">
            <v>0</v>
          </cell>
          <cell r="H2139">
            <v>29.9</v>
          </cell>
          <cell r="I2139">
            <v>0</v>
          </cell>
          <cell r="J2139">
            <v>0</v>
          </cell>
          <cell r="K2139">
            <v>19.989999999999998</v>
          </cell>
          <cell r="L2139">
            <v>0</v>
          </cell>
          <cell r="M2139">
            <v>0</v>
          </cell>
          <cell r="N2139">
            <v>0</v>
          </cell>
          <cell r="O2139" t="str">
            <v>CS-1</v>
          </cell>
          <cell r="Q2139">
            <v>1</v>
          </cell>
          <cell r="R2139">
            <v>0</v>
          </cell>
          <cell r="S2139">
            <v>0</v>
          </cell>
          <cell r="T2139">
            <v>0</v>
          </cell>
          <cell r="U2139" t="str">
            <v>0.000000</v>
          </cell>
          <cell r="V2139">
            <v>0</v>
          </cell>
        </row>
        <row r="2140">
          <cell r="B2140" t="str">
            <v>BZ110SNA-88049</v>
          </cell>
          <cell r="C2140" t="str">
            <v>Back to School Kit, Grade 10, Std, Mini, US</v>
          </cell>
          <cell r="D2140" t="str">
            <v>BZBOX-KIT</v>
          </cell>
          <cell r="F2140">
            <v>0</v>
          </cell>
          <cell r="H2140">
            <v>31.9</v>
          </cell>
          <cell r="I2140">
            <v>0</v>
          </cell>
          <cell r="J2140">
            <v>0</v>
          </cell>
          <cell r="K2140">
            <v>19.989999999999998</v>
          </cell>
          <cell r="L2140">
            <v>0</v>
          </cell>
          <cell r="M2140">
            <v>0</v>
          </cell>
          <cell r="N2140">
            <v>0</v>
          </cell>
          <cell r="O2140" t="str">
            <v>CS-1</v>
          </cell>
          <cell r="Q2140">
            <v>1</v>
          </cell>
          <cell r="R2140">
            <v>0</v>
          </cell>
          <cell r="S2140">
            <v>0</v>
          </cell>
          <cell r="T2140">
            <v>0</v>
          </cell>
          <cell r="U2140" t="str">
            <v>0.000000</v>
          </cell>
          <cell r="V2140">
            <v>0</v>
          </cell>
        </row>
        <row r="2141">
          <cell r="B2141" t="str">
            <v>BZ111FNA-88063</v>
          </cell>
          <cell r="C2141" t="str">
            <v>Back to School Kit, Grade 11, Girl, MINI, US</v>
          </cell>
          <cell r="D2141" t="str">
            <v>BZBOX-KIT</v>
          </cell>
          <cell r="F2141">
            <v>0</v>
          </cell>
          <cell r="H2141">
            <v>29.9</v>
          </cell>
          <cell r="I2141">
            <v>0</v>
          </cell>
          <cell r="J2141">
            <v>0</v>
          </cell>
          <cell r="K2141">
            <v>19.989999999999998</v>
          </cell>
          <cell r="L2141">
            <v>0</v>
          </cell>
          <cell r="M2141">
            <v>0</v>
          </cell>
          <cell r="N2141">
            <v>0</v>
          </cell>
          <cell r="O2141" t="str">
            <v>CS-1</v>
          </cell>
          <cell r="Q2141">
            <v>1</v>
          </cell>
          <cell r="R2141">
            <v>0</v>
          </cell>
          <cell r="S2141">
            <v>0</v>
          </cell>
          <cell r="T2141">
            <v>0</v>
          </cell>
          <cell r="U2141" t="str">
            <v>0.000000</v>
          </cell>
          <cell r="V2141">
            <v>0</v>
          </cell>
        </row>
        <row r="2142">
          <cell r="B2142" t="str">
            <v>BZ111SNA-88050</v>
          </cell>
          <cell r="C2142" t="str">
            <v>Back to School Kit, Grade 11, Std, Mini, US</v>
          </cell>
          <cell r="D2142" t="str">
            <v>BZBOX-KIT</v>
          </cell>
          <cell r="F2142">
            <v>0</v>
          </cell>
          <cell r="H2142">
            <v>31.9</v>
          </cell>
          <cell r="I2142">
            <v>0</v>
          </cell>
          <cell r="J2142">
            <v>0</v>
          </cell>
          <cell r="K2142">
            <v>19.989999999999998</v>
          </cell>
          <cell r="L2142">
            <v>0</v>
          </cell>
          <cell r="M2142">
            <v>0</v>
          </cell>
          <cell r="N2142">
            <v>0</v>
          </cell>
          <cell r="O2142" t="str">
            <v>CS-1</v>
          </cell>
          <cell r="Q2142">
            <v>1</v>
          </cell>
          <cell r="R2142">
            <v>0</v>
          </cell>
          <cell r="S2142">
            <v>0</v>
          </cell>
          <cell r="T2142">
            <v>0</v>
          </cell>
          <cell r="U2142" t="str">
            <v>0.000000</v>
          </cell>
          <cell r="V2142">
            <v>0</v>
          </cell>
        </row>
        <row r="2143">
          <cell r="B2143" t="str">
            <v>BZ112FNA-88064</v>
          </cell>
          <cell r="C2143" t="str">
            <v>Back to School Kit, Grade 12, Girl, MINI, US</v>
          </cell>
          <cell r="D2143" t="str">
            <v>BZBOX-KIT</v>
          </cell>
          <cell r="F2143">
            <v>0</v>
          </cell>
          <cell r="H2143">
            <v>29.9</v>
          </cell>
          <cell r="I2143">
            <v>0</v>
          </cell>
          <cell r="J2143">
            <v>0</v>
          </cell>
          <cell r="K2143">
            <v>19.989999999999998</v>
          </cell>
          <cell r="L2143">
            <v>0</v>
          </cell>
          <cell r="M2143">
            <v>0</v>
          </cell>
          <cell r="N2143">
            <v>0</v>
          </cell>
          <cell r="O2143" t="str">
            <v>CS-1</v>
          </cell>
          <cell r="Q2143">
            <v>1</v>
          </cell>
          <cell r="R2143">
            <v>0</v>
          </cell>
          <cell r="S2143">
            <v>0</v>
          </cell>
          <cell r="T2143">
            <v>0</v>
          </cell>
          <cell r="U2143" t="str">
            <v>0.000000</v>
          </cell>
          <cell r="V2143">
            <v>0</v>
          </cell>
        </row>
        <row r="2144">
          <cell r="B2144" t="str">
            <v>BZ112SNA-88051</v>
          </cell>
          <cell r="C2144" t="str">
            <v>Back to School Kit, Grade 12, Std, Mini, US</v>
          </cell>
          <cell r="D2144" t="str">
            <v>BZBOX-KIT</v>
          </cell>
          <cell r="F2144">
            <v>0</v>
          </cell>
          <cell r="H2144">
            <v>31.9</v>
          </cell>
          <cell r="I2144">
            <v>0</v>
          </cell>
          <cell r="J2144">
            <v>0</v>
          </cell>
          <cell r="K2144">
            <v>19.989999999999998</v>
          </cell>
          <cell r="L2144">
            <v>0</v>
          </cell>
          <cell r="M2144">
            <v>0</v>
          </cell>
          <cell r="N2144">
            <v>0</v>
          </cell>
          <cell r="O2144" t="str">
            <v>CS-1</v>
          </cell>
          <cell r="Q2144">
            <v>1</v>
          </cell>
          <cell r="R2144">
            <v>0</v>
          </cell>
          <cell r="S2144">
            <v>0</v>
          </cell>
          <cell r="T2144">
            <v>0</v>
          </cell>
          <cell r="U2144" t="str">
            <v>0.000000</v>
          </cell>
          <cell r="V2144">
            <v>0</v>
          </cell>
        </row>
        <row r="2145">
          <cell r="B2145" t="str">
            <v>BZ1ACFNA-88014</v>
          </cell>
          <cell r="C2145" t="str">
            <v>Kids Coloring Activity Kit, Essentials, Mini, 11 items</v>
          </cell>
          <cell r="D2145" t="str">
            <v>BZBOX-KIT</v>
          </cell>
          <cell r="F2145">
            <v>0</v>
          </cell>
          <cell r="H2145">
            <v>40.89</v>
          </cell>
          <cell r="I2145">
            <v>0</v>
          </cell>
          <cell r="J2145">
            <v>0</v>
          </cell>
          <cell r="K2145">
            <v>19.989999999999998</v>
          </cell>
          <cell r="L2145">
            <v>0</v>
          </cell>
          <cell r="M2145">
            <v>0</v>
          </cell>
          <cell r="N2145">
            <v>0</v>
          </cell>
          <cell r="O2145" t="str">
            <v>CS-1</v>
          </cell>
          <cell r="Q2145">
            <v>1</v>
          </cell>
          <cell r="R2145">
            <v>0</v>
          </cell>
          <cell r="S2145">
            <v>0</v>
          </cell>
          <cell r="T2145">
            <v>0</v>
          </cell>
          <cell r="U2145" t="str">
            <v>0.000000</v>
          </cell>
          <cell r="V2145">
            <v>0</v>
          </cell>
        </row>
        <row r="2146">
          <cell r="B2146" t="str">
            <v>BZ1ACFNA-88099</v>
          </cell>
          <cell r="C2146" t="str">
            <v>Teen and Adult Coloring &amp; Activity, Essentials Kit, MINI, 9 items</v>
          </cell>
          <cell r="D2146" t="str">
            <v>BZBOX-KIT</v>
          </cell>
          <cell r="F2146">
            <v>0</v>
          </cell>
          <cell r="H2146">
            <v>33.869999999999997</v>
          </cell>
          <cell r="I2146">
            <v>0</v>
          </cell>
          <cell r="J2146">
            <v>0</v>
          </cell>
          <cell r="K2146">
            <v>19.989999999999998</v>
          </cell>
          <cell r="L2146">
            <v>0</v>
          </cell>
          <cell r="M2146">
            <v>0</v>
          </cell>
          <cell r="N2146">
            <v>0</v>
          </cell>
          <cell r="O2146" t="str">
            <v>CS-1</v>
          </cell>
          <cell r="Q2146">
            <v>1</v>
          </cell>
          <cell r="R2146">
            <v>0</v>
          </cell>
          <cell r="S2146">
            <v>0</v>
          </cell>
          <cell r="T2146">
            <v>0</v>
          </cell>
          <cell r="U2146" t="str">
            <v>0.000000</v>
          </cell>
          <cell r="V2146">
            <v>0</v>
          </cell>
        </row>
        <row r="2147">
          <cell r="B2147" t="str">
            <v>BZ1ACFNA-88103</v>
          </cell>
          <cell r="C2147" t="str">
            <v>Glitter &amp; Craft Accessories Bundle, MINI, 10 items</v>
          </cell>
          <cell r="D2147" t="str">
            <v>BZBOX-KIT</v>
          </cell>
          <cell r="F2147">
            <v>0</v>
          </cell>
          <cell r="H2147">
            <v>29.9</v>
          </cell>
          <cell r="I2147">
            <v>0</v>
          </cell>
          <cell r="J2147">
            <v>0</v>
          </cell>
          <cell r="K2147">
            <v>19.989999999999998</v>
          </cell>
          <cell r="L2147">
            <v>0</v>
          </cell>
          <cell r="M2147">
            <v>0</v>
          </cell>
          <cell r="N2147">
            <v>0</v>
          </cell>
          <cell r="O2147" t="str">
            <v>CS-1</v>
          </cell>
          <cell r="Q2147">
            <v>1</v>
          </cell>
          <cell r="R2147">
            <v>0</v>
          </cell>
          <cell r="S2147">
            <v>0</v>
          </cell>
          <cell r="T2147">
            <v>0</v>
          </cell>
          <cell r="U2147" t="str">
            <v>0.000000</v>
          </cell>
          <cell r="V2147">
            <v>0</v>
          </cell>
        </row>
        <row r="2148">
          <cell r="B2148" t="str">
            <v>BZ1ACFNA-88181</v>
          </cell>
          <cell r="C2148" t="str">
            <v>Scented Stationery Bundle, 8 Items, MINI</v>
          </cell>
          <cell r="D2148" t="str">
            <v>BZBOX-KIT</v>
          </cell>
          <cell r="F2148">
            <v>0</v>
          </cell>
          <cell r="H2148">
            <v>25.92</v>
          </cell>
          <cell r="I2148">
            <v>0</v>
          </cell>
          <cell r="J2148">
            <v>0</v>
          </cell>
          <cell r="K2148">
            <v>19.989999999999998</v>
          </cell>
          <cell r="L2148">
            <v>0</v>
          </cell>
          <cell r="M2148">
            <v>0</v>
          </cell>
          <cell r="N2148">
            <v>0</v>
          </cell>
          <cell r="O2148" t="str">
            <v>CS-1</v>
          </cell>
          <cell r="Q2148">
            <v>1</v>
          </cell>
          <cell r="R2148">
            <v>0</v>
          </cell>
          <cell r="S2148">
            <v>0</v>
          </cell>
          <cell r="T2148">
            <v>0</v>
          </cell>
          <cell r="U2148" t="str">
            <v>0.000000</v>
          </cell>
          <cell r="V2148">
            <v>0</v>
          </cell>
        </row>
        <row r="2149">
          <cell r="B2149" t="str">
            <v>BZ1ACMNA-88097</v>
          </cell>
          <cell r="C2149" t="str">
            <v>Kids Coloring Activity Kit, Essentials Kit, MINI, 10 items, BOY Theme Books.</v>
          </cell>
          <cell r="D2149" t="str">
            <v>BZBOX-KIT</v>
          </cell>
          <cell r="F2149">
            <v>0</v>
          </cell>
          <cell r="H2149">
            <v>35.9</v>
          </cell>
          <cell r="I2149">
            <v>0</v>
          </cell>
          <cell r="J2149">
            <v>0</v>
          </cell>
          <cell r="K2149">
            <v>19.989999999999998</v>
          </cell>
          <cell r="L2149">
            <v>0</v>
          </cell>
          <cell r="M2149">
            <v>0</v>
          </cell>
          <cell r="N2149">
            <v>0</v>
          </cell>
          <cell r="O2149" t="str">
            <v>CS-1</v>
          </cell>
          <cell r="Q2149">
            <v>1</v>
          </cell>
          <cell r="R2149">
            <v>0</v>
          </cell>
          <cell r="S2149">
            <v>0</v>
          </cell>
          <cell r="T2149">
            <v>0</v>
          </cell>
          <cell r="U2149" t="str">
            <v>0.000000</v>
          </cell>
          <cell r="V2149">
            <v>0</v>
          </cell>
        </row>
        <row r="2150">
          <cell r="B2150" t="str">
            <v>BZ1ACSNA-88098</v>
          </cell>
          <cell r="C2150" t="str">
            <v>Kids Coloring Activity Kit, Essentials Kit, MINI, 10 items, Unisex</v>
          </cell>
          <cell r="D2150" t="str">
            <v>BZBOX-KIT</v>
          </cell>
          <cell r="F2150">
            <v>0</v>
          </cell>
          <cell r="H2150">
            <v>35.9</v>
          </cell>
          <cell r="I2150">
            <v>0</v>
          </cell>
          <cell r="J2150">
            <v>0</v>
          </cell>
          <cell r="K2150">
            <v>19.989999999999998</v>
          </cell>
          <cell r="L2150">
            <v>0</v>
          </cell>
          <cell r="M2150">
            <v>0</v>
          </cell>
          <cell r="N2150">
            <v>0</v>
          </cell>
          <cell r="O2150" t="str">
            <v>CS-1</v>
          </cell>
          <cell r="Q2150">
            <v>1</v>
          </cell>
          <cell r="R2150">
            <v>0</v>
          </cell>
          <cell r="S2150">
            <v>0</v>
          </cell>
          <cell r="T2150">
            <v>0</v>
          </cell>
          <cell r="U2150" t="str">
            <v>0.000000</v>
          </cell>
          <cell r="V2150">
            <v>0</v>
          </cell>
        </row>
        <row r="2151">
          <cell r="B2151" t="str">
            <v>BZ1ACSNA-88101</v>
          </cell>
          <cell r="C2151" t="str">
            <v>Modeling Clay and Dough Bundle, MINI, 9 items</v>
          </cell>
          <cell r="D2151" t="str">
            <v>BZBOX-KIT</v>
          </cell>
          <cell r="F2151">
            <v>0</v>
          </cell>
          <cell r="H2151">
            <v>27.91</v>
          </cell>
          <cell r="I2151">
            <v>0</v>
          </cell>
          <cell r="J2151">
            <v>0</v>
          </cell>
          <cell r="K2151">
            <v>19.989999999999998</v>
          </cell>
          <cell r="L2151">
            <v>0</v>
          </cell>
          <cell r="M2151">
            <v>0</v>
          </cell>
          <cell r="N2151">
            <v>0</v>
          </cell>
          <cell r="O2151" t="str">
            <v>CS-1</v>
          </cell>
          <cell r="Q2151">
            <v>1</v>
          </cell>
          <cell r="R2151">
            <v>0</v>
          </cell>
          <cell r="S2151">
            <v>0</v>
          </cell>
          <cell r="T2151">
            <v>0</v>
          </cell>
          <cell r="U2151" t="str">
            <v>0.000000</v>
          </cell>
          <cell r="V2151">
            <v>0</v>
          </cell>
        </row>
        <row r="2152">
          <cell r="B2152" t="str">
            <v>BZ1ACSNA-88102</v>
          </cell>
          <cell r="C2152" t="str">
            <v>Paints and Brushes Bundle, MINI, 6 items</v>
          </cell>
          <cell r="D2152" t="str">
            <v>BZBOX-KIT</v>
          </cell>
          <cell r="F2152">
            <v>0</v>
          </cell>
          <cell r="H2152">
            <v>23.94</v>
          </cell>
          <cell r="I2152">
            <v>0</v>
          </cell>
          <cell r="J2152">
            <v>0</v>
          </cell>
          <cell r="K2152">
            <v>19.989999999999998</v>
          </cell>
          <cell r="L2152">
            <v>0</v>
          </cell>
          <cell r="M2152">
            <v>0</v>
          </cell>
          <cell r="N2152">
            <v>0</v>
          </cell>
          <cell r="O2152" t="str">
            <v>CS-1</v>
          </cell>
          <cell r="Q2152">
            <v>1</v>
          </cell>
          <cell r="R2152">
            <v>0</v>
          </cell>
          <cell r="S2152">
            <v>0</v>
          </cell>
          <cell r="T2152">
            <v>0</v>
          </cell>
          <cell r="U2152" t="str">
            <v>0.000000</v>
          </cell>
          <cell r="V2152">
            <v>0</v>
          </cell>
        </row>
        <row r="2153">
          <cell r="B2153" t="str">
            <v>BZ1ACSNA-88180</v>
          </cell>
          <cell r="C2153" t="str">
            <v>Variety of Chalk Items Bundle, 7 Items, MINI</v>
          </cell>
          <cell r="D2153" t="str">
            <v>BZBOX-KIT</v>
          </cell>
          <cell r="F2153">
            <v>0</v>
          </cell>
          <cell r="H2153">
            <v>22.93</v>
          </cell>
          <cell r="I2153">
            <v>0</v>
          </cell>
          <cell r="J2153">
            <v>0</v>
          </cell>
          <cell r="K2153">
            <v>19.989999999999998</v>
          </cell>
          <cell r="L2153">
            <v>0</v>
          </cell>
          <cell r="M2153">
            <v>0</v>
          </cell>
          <cell r="N2153">
            <v>0</v>
          </cell>
          <cell r="O2153" t="str">
            <v>CS-1</v>
          </cell>
          <cell r="Q2153">
            <v>1</v>
          </cell>
          <cell r="R2153">
            <v>0</v>
          </cell>
          <cell r="S2153">
            <v>0</v>
          </cell>
          <cell r="T2153">
            <v>0</v>
          </cell>
          <cell r="U2153" t="str">
            <v>0.000000</v>
          </cell>
          <cell r="V2153">
            <v>0</v>
          </cell>
        </row>
        <row r="2154">
          <cell r="B2154" t="str">
            <v>BZ1BKSNA-88105</v>
          </cell>
          <cell r="C2154" t="str">
            <v>Premium Backpack and Binder Kit,  Color non-specific, 3 items, MINI</v>
          </cell>
          <cell r="D2154" t="str">
            <v>BZBOX-KIT</v>
          </cell>
          <cell r="F2154">
            <v>0</v>
          </cell>
          <cell r="H2154">
            <v>28.97</v>
          </cell>
          <cell r="I2154">
            <v>0</v>
          </cell>
          <cell r="J2154">
            <v>0</v>
          </cell>
          <cell r="K2154">
            <v>19.989999999999998</v>
          </cell>
          <cell r="L2154">
            <v>0</v>
          </cell>
          <cell r="M2154">
            <v>0</v>
          </cell>
          <cell r="N2154">
            <v>0</v>
          </cell>
          <cell r="O2154" t="str">
            <v>CS-1</v>
          </cell>
          <cell r="Q2154">
            <v>1</v>
          </cell>
          <cell r="R2154">
            <v>0</v>
          </cell>
          <cell r="S2154">
            <v>0</v>
          </cell>
          <cell r="T2154">
            <v>0</v>
          </cell>
          <cell r="U2154" t="str">
            <v>0.000000</v>
          </cell>
          <cell r="V2154">
            <v>0</v>
          </cell>
        </row>
        <row r="2155">
          <cell r="B2155" t="str">
            <v>BZ1BKSNA-88106</v>
          </cell>
          <cell r="C2155" t="str">
            <v>Clear Backpack and Binder Kit, 3 items, MINI</v>
          </cell>
          <cell r="D2155" t="str">
            <v>BZBOX-KIT</v>
          </cell>
          <cell r="F2155">
            <v>0</v>
          </cell>
          <cell r="H2155">
            <v>25.97</v>
          </cell>
          <cell r="I2155">
            <v>0</v>
          </cell>
          <cell r="J2155">
            <v>0</v>
          </cell>
          <cell r="K2155">
            <v>19.989999999999998</v>
          </cell>
          <cell r="L2155">
            <v>0</v>
          </cell>
          <cell r="M2155">
            <v>0</v>
          </cell>
          <cell r="N2155">
            <v>0</v>
          </cell>
          <cell r="O2155" t="str">
            <v>CS-1</v>
          </cell>
          <cell r="Q2155">
            <v>1</v>
          </cell>
          <cell r="R2155">
            <v>0</v>
          </cell>
          <cell r="S2155">
            <v>0</v>
          </cell>
          <cell r="T2155">
            <v>0</v>
          </cell>
          <cell r="U2155" t="str">
            <v>0.000000</v>
          </cell>
          <cell r="V2155">
            <v>0</v>
          </cell>
        </row>
        <row r="2156">
          <cell r="B2156" t="str">
            <v>BZ1BKSNA-88107</v>
          </cell>
          <cell r="C2156" t="str">
            <v>Classic Backpack, Binder and Accessories Kit, 5 items, MINI</v>
          </cell>
          <cell r="D2156" t="str">
            <v>BZBOX-KIT</v>
          </cell>
          <cell r="F2156">
            <v>0</v>
          </cell>
          <cell r="H2156">
            <v>24.95</v>
          </cell>
          <cell r="I2156">
            <v>0</v>
          </cell>
          <cell r="J2156">
            <v>0</v>
          </cell>
          <cell r="K2156">
            <v>19.989999999999998</v>
          </cell>
          <cell r="L2156">
            <v>0</v>
          </cell>
          <cell r="M2156">
            <v>0</v>
          </cell>
          <cell r="N2156">
            <v>0</v>
          </cell>
          <cell r="O2156" t="str">
            <v>CS-1</v>
          </cell>
          <cell r="Q2156">
            <v>1</v>
          </cell>
          <cell r="R2156">
            <v>0</v>
          </cell>
          <cell r="S2156">
            <v>0</v>
          </cell>
          <cell r="T2156">
            <v>0</v>
          </cell>
          <cell r="U2156" t="str">
            <v>0.000000</v>
          </cell>
          <cell r="V2156">
            <v>0</v>
          </cell>
        </row>
        <row r="2157">
          <cell r="B2157" t="str">
            <v>BZ1BUSNA-88114</v>
          </cell>
          <cell r="C2157" t="str">
            <v>Mailing and Envelopes Bundle, Assorted types and sizes, 9 items, MINI</v>
          </cell>
          <cell r="D2157" t="str">
            <v>BZBOX-KIT</v>
          </cell>
          <cell r="F2157">
            <v>0</v>
          </cell>
          <cell r="H2157">
            <v>24.91</v>
          </cell>
          <cell r="I2157">
            <v>0</v>
          </cell>
          <cell r="J2157">
            <v>0</v>
          </cell>
          <cell r="K2157">
            <v>19.989999999999998</v>
          </cell>
          <cell r="L2157">
            <v>0</v>
          </cell>
          <cell r="M2157">
            <v>0</v>
          </cell>
          <cell r="N2157">
            <v>0</v>
          </cell>
          <cell r="O2157" t="str">
            <v>CS-1</v>
          </cell>
          <cell r="Q2157">
            <v>1</v>
          </cell>
          <cell r="R2157">
            <v>0</v>
          </cell>
          <cell r="S2157">
            <v>0</v>
          </cell>
          <cell r="T2157">
            <v>0</v>
          </cell>
          <cell r="U2157" t="str">
            <v>0.000000</v>
          </cell>
          <cell r="V2157">
            <v>0</v>
          </cell>
        </row>
        <row r="2158">
          <cell r="B2158" t="str">
            <v>BZ1BUSNA-88116</v>
          </cell>
          <cell r="C2158" t="str">
            <v>Essential Assortment of Packaging and Shipping supplies, 7 items, MINI</v>
          </cell>
          <cell r="D2158" t="str">
            <v>BZBOX-KIT</v>
          </cell>
          <cell r="F2158">
            <v>0</v>
          </cell>
          <cell r="H2158">
            <v>24.93</v>
          </cell>
          <cell r="I2158">
            <v>0</v>
          </cell>
          <cell r="J2158">
            <v>0</v>
          </cell>
          <cell r="K2158">
            <v>19.989999999999998</v>
          </cell>
          <cell r="L2158">
            <v>0</v>
          </cell>
          <cell r="M2158">
            <v>0</v>
          </cell>
          <cell r="N2158">
            <v>0</v>
          </cell>
          <cell r="O2158" t="str">
            <v>CS-1</v>
          </cell>
          <cell r="Q2158">
            <v>1</v>
          </cell>
          <cell r="R2158">
            <v>0</v>
          </cell>
          <cell r="S2158">
            <v>0</v>
          </cell>
          <cell r="T2158">
            <v>0</v>
          </cell>
          <cell r="U2158" t="str">
            <v>0.000000</v>
          </cell>
          <cell r="V2158">
            <v>0</v>
          </cell>
        </row>
        <row r="2159">
          <cell r="B2159" t="str">
            <v>BZ1EVSNA-88143</v>
          </cell>
          <cell r="C2159" t="str">
            <v>Worshop &amp; Seminar Supply Kit for 5, 12 items, MINI</v>
          </cell>
          <cell r="D2159" t="str">
            <v>BZBOX-KIT</v>
          </cell>
          <cell r="F2159">
            <v>0</v>
          </cell>
          <cell r="H2159">
            <v>35.880000000000003</v>
          </cell>
          <cell r="I2159">
            <v>0</v>
          </cell>
          <cell r="J2159">
            <v>0</v>
          </cell>
          <cell r="K2159">
            <v>19.989999999999998</v>
          </cell>
          <cell r="L2159">
            <v>0</v>
          </cell>
          <cell r="M2159">
            <v>0</v>
          </cell>
          <cell r="N2159">
            <v>0</v>
          </cell>
          <cell r="O2159" t="str">
            <v>CS-1</v>
          </cell>
          <cell r="Q2159">
            <v>1</v>
          </cell>
          <cell r="R2159">
            <v>0</v>
          </cell>
          <cell r="S2159">
            <v>0</v>
          </cell>
          <cell r="T2159">
            <v>0</v>
          </cell>
          <cell r="U2159" t="str">
            <v>0.000000</v>
          </cell>
          <cell r="V2159">
            <v>0</v>
          </cell>
        </row>
        <row r="2160">
          <cell r="B2160" t="str">
            <v>BZ1EVSNA-88144</v>
          </cell>
          <cell r="C2160" t="str">
            <v>Fans and Supporters Signage Kit, 9 items, MINI</v>
          </cell>
          <cell r="D2160" t="str">
            <v>BZBOX-KIT</v>
          </cell>
          <cell r="F2160">
            <v>0</v>
          </cell>
          <cell r="H2160">
            <v>23.91</v>
          </cell>
          <cell r="I2160">
            <v>0</v>
          </cell>
          <cell r="J2160">
            <v>0</v>
          </cell>
          <cell r="K2160">
            <v>19.989999999999998</v>
          </cell>
          <cell r="L2160">
            <v>0</v>
          </cell>
          <cell r="M2160">
            <v>0</v>
          </cell>
          <cell r="N2160">
            <v>0</v>
          </cell>
          <cell r="O2160" t="str">
            <v>CS-1</v>
          </cell>
          <cell r="Q2160">
            <v>1</v>
          </cell>
          <cell r="R2160">
            <v>0</v>
          </cell>
          <cell r="S2160">
            <v>0</v>
          </cell>
          <cell r="T2160">
            <v>0</v>
          </cell>
          <cell r="U2160" t="str">
            <v>0.000000</v>
          </cell>
          <cell r="V2160">
            <v>0</v>
          </cell>
        </row>
        <row r="2161">
          <cell r="B2161" t="str">
            <v>BZ1EVSNA-88145</v>
          </cell>
          <cell r="C2161" t="str">
            <v>Sunday School Activity Kit for 4, 13 items, MINI</v>
          </cell>
          <cell r="D2161" t="str">
            <v>BZBOX-KIT</v>
          </cell>
          <cell r="F2161">
            <v>0</v>
          </cell>
          <cell r="H2161">
            <v>40.79</v>
          </cell>
          <cell r="I2161">
            <v>0</v>
          </cell>
          <cell r="J2161">
            <v>0</v>
          </cell>
          <cell r="K2161">
            <v>19.989999999999998</v>
          </cell>
          <cell r="L2161">
            <v>0</v>
          </cell>
          <cell r="M2161">
            <v>0</v>
          </cell>
          <cell r="N2161">
            <v>0</v>
          </cell>
          <cell r="O2161" t="str">
            <v>CS-1</v>
          </cell>
          <cell r="Q2161">
            <v>1</v>
          </cell>
          <cell r="R2161">
            <v>0</v>
          </cell>
          <cell r="S2161">
            <v>0</v>
          </cell>
          <cell r="T2161">
            <v>0</v>
          </cell>
          <cell r="U2161" t="str">
            <v>0.000000</v>
          </cell>
          <cell r="V2161">
            <v>0</v>
          </cell>
        </row>
        <row r="2162">
          <cell r="B2162" t="str">
            <v>BZ1EVSNA-88146</v>
          </cell>
          <cell r="C2162" t="str">
            <v>Garage Sale Kit, 13 items, MINI</v>
          </cell>
          <cell r="D2162" t="str">
            <v>BZBOX-KIT</v>
          </cell>
          <cell r="F2162">
            <v>0</v>
          </cell>
          <cell r="H2162">
            <v>33.869999999999997</v>
          </cell>
          <cell r="I2162">
            <v>0</v>
          </cell>
          <cell r="J2162">
            <v>0</v>
          </cell>
          <cell r="K2162">
            <v>19.989999999999998</v>
          </cell>
          <cell r="L2162">
            <v>0</v>
          </cell>
          <cell r="M2162">
            <v>0</v>
          </cell>
          <cell r="N2162">
            <v>0</v>
          </cell>
          <cell r="O2162" t="str">
            <v>CS-1</v>
          </cell>
          <cell r="Q2162">
            <v>1</v>
          </cell>
          <cell r="R2162">
            <v>0</v>
          </cell>
          <cell r="S2162">
            <v>0</v>
          </cell>
          <cell r="T2162">
            <v>0</v>
          </cell>
          <cell r="U2162" t="str">
            <v>0.000000</v>
          </cell>
          <cell r="V2162">
            <v>0</v>
          </cell>
        </row>
        <row r="2163">
          <cell r="B2163" t="str">
            <v>BZ1HOFNA-88162</v>
          </cell>
          <cell r="C2163" t="str">
            <v>Pastel Colors Theme Home Office Kit, Girl, 9 Items,  MINI</v>
          </cell>
          <cell r="D2163" t="str">
            <v>BZBOX-KIT</v>
          </cell>
          <cell r="F2163">
            <v>0</v>
          </cell>
          <cell r="H2163">
            <v>26.91</v>
          </cell>
          <cell r="I2163">
            <v>0</v>
          </cell>
          <cell r="J2163">
            <v>0</v>
          </cell>
          <cell r="K2163">
            <v>19.989999999999998</v>
          </cell>
          <cell r="L2163">
            <v>0</v>
          </cell>
          <cell r="M2163">
            <v>0</v>
          </cell>
          <cell r="N2163">
            <v>0</v>
          </cell>
          <cell r="O2163" t="str">
            <v>CS-1</v>
          </cell>
          <cell r="Q2163">
            <v>1</v>
          </cell>
          <cell r="R2163">
            <v>0</v>
          </cell>
          <cell r="S2163">
            <v>0</v>
          </cell>
          <cell r="T2163">
            <v>0</v>
          </cell>
          <cell r="U2163" t="str">
            <v>0.000000</v>
          </cell>
          <cell r="V2163">
            <v>0</v>
          </cell>
        </row>
        <row r="2164">
          <cell r="B2164" t="str">
            <v>BZ1HOSNA-88013</v>
          </cell>
          <cell r="C2164" t="str">
            <v>Home Office Essentials, StarterKit, Mini, 13 items</v>
          </cell>
          <cell r="D2164" t="str">
            <v>BZBOX-KIT</v>
          </cell>
          <cell r="F2164">
            <v>0</v>
          </cell>
          <cell r="H2164">
            <v>34.869999999999997</v>
          </cell>
          <cell r="I2164">
            <v>0</v>
          </cell>
          <cell r="J2164">
            <v>0</v>
          </cell>
          <cell r="K2164">
            <v>19.989999999999998</v>
          </cell>
          <cell r="L2164">
            <v>0</v>
          </cell>
          <cell r="M2164">
            <v>0</v>
          </cell>
          <cell r="N2164">
            <v>0</v>
          </cell>
          <cell r="O2164" t="str">
            <v>CS-1</v>
          </cell>
          <cell r="Q2164">
            <v>1</v>
          </cell>
          <cell r="R2164">
            <v>0</v>
          </cell>
          <cell r="S2164">
            <v>0</v>
          </cell>
          <cell r="T2164">
            <v>0</v>
          </cell>
          <cell r="U2164" t="str">
            <v>0.000000</v>
          </cell>
          <cell r="V2164">
            <v>0</v>
          </cell>
        </row>
        <row r="2165">
          <cell r="B2165" t="str">
            <v>BZ1HOSNA-88115</v>
          </cell>
          <cell r="C2165" t="str">
            <v>Essential Assortment of Adhesive Tapes, Standard colors, 8 items, MINI</v>
          </cell>
          <cell r="D2165" t="str">
            <v>BZBOX-KIT</v>
          </cell>
          <cell r="F2165">
            <v>0</v>
          </cell>
          <cell r="H2165">
            <v>29.92</v>
          </cell>
          <cell r="I2165">
            <v>0</v>
          </cell>
          <cell r="J2165">
            <v>0</v>
          </cell>
          <cell r="K2165">
            <v>19.989999999999998</v>
          </cell>
          <cell r="L2165">
            <v>0</v>
          </cell>
          <cell r="M2165">
            <v>0</v>
          </cell>
          <cell r="N2165">
            <v>0</v>
          </cell>
          <cell r="O2165" t="str">
            <v>CS-1</v>
          </cell>
          <cell r="Q2165">
            <v>1</v>
          </cell>
          <cell r="R2165">
            <v>0</v>
          </cell>
          <cell r="S2165">
            <v>0</v>
          </cell>
          <cell r="T2165">
            <v>0</v>
          </cell>
          <cell r="U2165" t="str">
            <v>0.000000</v>
          </cell>
          <cell r="V2165">
            <v>0</v>
          </cell>
        </row>
        <row r="2166">
          <cell r="B2166" t="str">
            <v>BZ1HOSNA-88156</v>
          </cell>
          <cell r="C2166" t="str">
            <v>Storage Clipboard and Accessories Kit, 8 items, MINI</v>
          </cell>
          <cell r="D2166" t="str">
            <v>BZBOX-KIT</v>
          </cell>
          <cell r="F2166">
            <v>0</v>
          </cell>
          <cell r="H2166">
            <v>28.92</v>
          </cell>
          <cell r="I2166">
            <v>0</v>
          </cell>
          <cell r="J2166">
            <v>0</v>
          </cell>
          <cell r="K2166">
            <v>19.989999999999998</v>
          </cell>
          <cell r="L2166">
            <v>0</v>
          </cell>
          <cell r="M2166">
            <v>0</v>
          </cell>
          <cell r="N2166">
            <v>0</v>
          </cell>
          <cell r="O2166" t="str">
            <v>CS-1</v>
          </cell>
          <cell r="Q2166">
            <v>1</v>
          </cell>
          <cell r="R2166">
            <v>0</v>
          </cell>
          <cell r="S2166">
            <v>0</v>
          </cell>
          <cell r="T2166">
            <v>0</v>
          </cell>
          <cell r="U2166" t="str">
            <v>0.000000</v>
          </cell>
          <cell r="V2166">
            <v>0</v>
          </cell>
        </row>
        <row r="2167">
          <cell r="B2167" t="str">
            <v>BZ1HOSNA-88157</v>
          </cell>
          <cell r="C2167" t="str">
            <v>Tax Preparation Stationery Kit,  Essential Assortment, 9 items, MINI</v>
          </cell>
          <cell r="D2167" t="str">
            <v>BZBOX-KIT</v>
          </cell>
          <cell r="F2167">
            <v>0</v>
          </cell>
          <cell r="H2167">
            <v>29.91</v>
          </cell>
          <cell r="I2167">
            <v>0</v>
          </cell>
          <cell r="J2167">
            <v>0</v>
          </cell>
          <cell r="K2167">
            <v>19.989999999999998</v>
          </cell>
          <cell r="L2167">
            <v>0</v>
          </cell>
          <cell r="M2167">
            <v>0</v>
          </cell>
          <cell r="N2167">
            <v>0</v>
          </cell>
          <cell r="O2167" t="str">
            <v>CS-1</v>
          </cell>
          <cell r="Q2167">
            <v>1</v>
          </cell>
          <cell r="R2167">
            <v>0</v>
          </cell>
          <cell r="S2167">
            <v>0</v>
          </cell>
          <cell r="T2167">
            <v>0</v>
          </cell>
          <cell r="U2167" t="str">
            <v>0.000000</v>
          </cell>
          <cell r="V2167">
            <v>0</v>
          </cell>
        </row>
        <row r="2168">
          <cell r="B2168" t="str">
            <v>BZ1HOSNA-88158</v>
          </cell>
          <cell r="C2168" t="str">
            <v>Small Business Forms and Business Supplies Kit, 6 items, MINI</v>
          </cell>
          <cell r="D2168" t="str">
            <v>BZBOX-KIT</v>
          </cell>
          <cell r="F2168">
            <v>0</v>
          </cell>
          <cell r="H2168">
            <v>24.94</v>
          </cell>
          <cell r="I2168">
            <v>0</v>
          </cell>
          <cell r="J2168">
            <v>0</v>
          </cell>
          <cell r="K2168">
            <v>19.989999999999998</v>
          </cell>
          <cell r="L2168">
            <v>0</v>
          </cell>
          <cell r="M2168">
            <v>0</v>
          </cell>
          <cell r="N2168">
            <v>0</v>
          </cell>
          <cell r="O2168" t="str">
            <v>CS-1</v>
          </cell>
          <cell r="Q2168">
            <v>1</v>
          </cell>
          <cell r="R2168">
            <v>0</v>
          </cell>
          <cell r="S2168">
            <v>0</v>
          </cell>
          <cell r="T2168">
            <v>0</v>
          </cell>
          <cell r="U2168" t="str">
            <v>0.000000</v>
          </cell>
          <cell r="V2168">
            <v>0</v>
          </cell>
        </row>
        <row r="2169">
          <cell r="B2169" t="str">
            <v>BZ1HOSNA-88159</v>
          </cell>
          <cell r="C2169" t="str">
            <v>Document and Certificate Frames Bundle, 5 Items, MINI</v>
          </cell>
          <cell r="D2169" t="str">
            <v>BZBOX-KIT</v>
          </cell>
          <cell r="F2169">
            <v>0</v>
          </cell>
          <cell r="H2169">
            <v>24.95</v>
          </cell>
          <cell r="I2169">
            <v>0</v>
          </cell>
          <cell r="J2169">
            <v>0</v>
          </cell>
          <cell r="K2169">
            <v>19.989999999999998</v>
          </cell>
          <cell r="L2169">
            <v>0</v>
          </cell>
          <cell r="M2169">
            <v>0</v>
          </cell>
          <cell r="N2169">
            <v>0</v>
          </cell>
          <cell r="O2169" t="str">
            <v>CS-1</v>
          </cell>
          <cell r="Q2169">
            <v>1</v>
          </cell>
          <cell r="R2169">
            <v>0</v>
          </cell>
          <cell r="S2169">
            <v>0</v>
          </cell>
          <cell r="T2169">
            <v>0</v>
          </cell>
          <cell r="U2169" t="str">
            <v>0.000000</v>
          </cell>
          <cell r="V2169">
            <v>0</v>
          </cell>
        </row>
        <row r="2170">
          <cell r="B2170" t="str">
            <v>BZ1HOSNA-88160</v>
          </cell>
          <cell r="C2170" t="str">
            <v>Locker Accessories and Organizer cases Kit, 6 Items,  MINI</v>
          </cell>
          <cell r="D2170" t="str">
            <v>BZBOX-KIT</v>
          </cell>
          <cell r="F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 t="str">
            <v>CS-1</v>
          </cell>
          <cell r="Q2170">
            <v>1</v>
          </cell>
          <cell r="R2170">
            <v>0</v>
          </cell>
          <cell r="S2170">
            <v>0</v>
          </cell>
          <cell r="T2170">
            <v>0</v>
          </cell>
          <cell r="U2170" t="str">
            <v>0.000000</v>
          </cell>
          <cell r="V2170">
            <v>0</v>
          </cell>
        </row>
        <row r="2171">
          <cell r="B2171" t="str">
            <v>BZ1HOSNA-88161</v>
          </cell>
          <cell r="C2171" t="str">
            <v>Scissors and Tools Variety Bundle, Essentials Assortment, 10 items, MINI</v>
          </cell>
          <cell r="D2171" t="str">
            <v>BZBOX-KIT</v>
          </cell>
          <cell r="F2171">
            <v>0</v>
          </cell>
          <cell r="H2171">
            <v>28.9</v>
          </cell>
          <cell r="I2171">
            <v>0</v>
          </cell>
          <cell r="J2171">
            <v>0</v>
          </cell>
          <cell r="K2171">
            <v>19.989999999999998</v>
          </cell>
          <cell r="L2171">
            <v>0</v>
          </cell>
          <cell r="M2171">
            <v>0</v>
          </cell>
          <cell r="N2171">
            <v>0</v>
          </cell>
          <cell r="O2171" t="str">
            <v>CS-1</v>
          </cell>
          <cell r="Q2171">
            <v>1</v>
          </cell>
          <cell r="R2171">
            <v>0</v>
          </cell>
          <cell r="S2171">
            <v>0</v>
          </cell>
          <cell r="T2171">
            <v>0</v>
          </cell>
          <cell r="U2171" t="str">
            <v>0.000000</v>
          </cell>
          <cell r="V2171">
            <v>0</v>
          </cell>
        </row>
        <row r="2172">
          <cell r="B2172" t="str">
            <v>BZ1HOZNA-88020</v>
          </cell>
          <cell r="C2172" t="str">
            <v>Dry Erase Boards and Organizer Set with Markers and Sticky notes, MINI</v>
          </cell>
          <cell r="D2172" t="str">
            <v>BZBOX-KIT</v>
          </cell>
          <cell r="F2172">
            <v>0</v>
          </cell>
          <cell r="H2172">
            <v>29.93</v>
          </cell>
          <cell r="I2172">
            <v>0</v>
          </cell>
          <cell r="J2172">
            <v>0</v>
          </cell>
          <cell r="K2172">
            <v>19.989999999999998</v>
          </cell>
          <cell r="L2172">
            <v>0</v>
          </cell>
          <cell r="M2172">
            <v>0</v>
          </cell>
          <cell r="N2172">
            <v>0</v>
          </cell>
          <cell r="O2172" t="str">
            <v>CS-1</v>
          </cell>
          <cell r="Q2172">
            <v>1</v>
          </cell>
          <cell r="R2172">
            <v>0</v>
          </cell>
          <cell r="S2172">
            <v>0</v>
          </cell>
          <cell r="T2172">
            <v>0</v>
          </cell>
          <cell r="U2172" t="str">
            <v>0.000000</v>
          </cell>
          <cell r="V2172">
            <v>0</v>
          </cell>
        </row>
        <row r="2173">
          <cell r="B2173" t="str">
            <v>BZ1KGFNA-88052</v>
          </cell>
          <cell r="C2173" t="str">
            <v>Back to School Kit, Kindergarten, Girl, MINI, US</v>
          </cell>
          <cell r="D2173" t="str">
            <v>BZBOX-KIT</v>
          </cell>
          <cell r="F2173">
            <v>0</v>
          </cell>
          <cell r="H2173">
            <v>29.89</v>
          </cell>
          <cell r="I2173">
            <v>0</v>
          </cell>
          <cell r="J2173">
            <v>0</v>
          </cell>
          <cell r="K2173">
            <v>19.989999999999998</v>
          </cell>
          <cell r="L2173">
            <v>0</v>
          </cell>
          <cell r="M2173">
            <v>0</v>
          </cell>
          <cell r="N2173">
            <v>0</v>
          </cell>
          <cell r="O2173" t="str">
            <v>CS-1</v>
          </cell>
          <cell r="Q2173">
            <v>1</v>
          </cell>
          <cell r="R2173">
            <v>0</v>
          </cell>
          <cell r="S2173">
            <v>0</v>
          </cell>
          <cell r="T2173">
            <v>0</v>
          </cell>
          <cell r="U2173" t="str">
            <v>0.000000</v>
          </cell>
          <cell r="V2173">
            <v>0</v>
          </cell>
        </row>
        <row r="2174">
          <cell r="B2174" t="str">
            <v>BZ1KGSNA-88039</v>
          </cell>
          <cell r="C2174" t="str">
            <v>Back to School Kit, Kindergarten, Std, Mini, US</v>
          </cell>
          <cell r="D2174" t="str">
            <v>BZBOX-KIT</v>
          </cell>
          <cell r="F2174">
            <v>0</v>
          </cell>
          <cell r="H2174">
            <v>29.89</v>
          </cell>
          <cell r="I2174">
            <v>0</v>
          </cell>
          <cell r="J2174">
            <v>0</v>
          </cell>
          <cell r="K2174">
            <v>19.989999999999998</v>
          </cell>
          <cell r="L2174">
            <v>0</v>
          </cell>
          <cell r="M2174">
            <v>0</v>
          </cell>
          <cell r="N2174">
            <v>0</v>
          </cell>
          <cell r="O2174" t="str">
            <v>CS-1</v>
          </cell>
          <cell r="Q2174">
            <v>1</v>
          </cell>
          <cell r="R2174">
            <v>0</v>
          </cell>
          <cell r="S2174">
            <v>0</v>
          </cell>
          <cell r="T2174">
            <v>0</v>
          </cell>
          <cell r="U2174" t="str">
            <v>0.000000</v>
          </cell>
          <cell r="V2174">
            <v>0</v>
          </cell>
        </row>
        <row r="2175">
          <cell r="B2175" t="str">
            <v>BZ1PHFNA-88112</v>
          </cell>
          <cell r="C2175" t="str">
            <v>Compact Kit for Journaling and Projects, Girl Theme, 9 Items,  MINI</v>
          </cell>
          <cell r="D2175" t="str">
            <v>BZBOX-KIT</v>
          </cell>
          <cell r="F2175">
            <v>0</v>
          </cell>
          <cell r="H2175">
            <v>25.91</v>
          </cell>
          <cell r="I2175">
            <v>0</v>
          </cell>
          <cell r="J2175">
            <v>0</v>
          </cell>
          <cell r="K2175">
            <v>19.989999999999998</v>
          </cell>
          <cell r="L2175">
            <v>0</v>
          </cell>
          <cell r="M2175">
            <v>0</v>
          </cell>
          <cell r="N2175">
            <v>0</v>
          </cell>
          <cell r="O2175" t="str">
            <v>CS-1</v>
          </cell>
          <cell r="Q2175">
            <v>1</v>
          </cell>
          <cell r="R2175">
            <v>0</v>
          </cell>
          <cell r="S2175">
            <v>0</v>
          </cell>
          <cell r="T2175">
            <v>0</v>
          </cell>
          <cell r="U2175" t="str">
            <v>0.000000</v>
          </cell>
          <cell r="V2175">
            <v>0</v>
          </cell>
        </row>
        <row r="2176">
          <cell r="B2176" t="str">
            <v>BZ1TAFNA-88108</v>
          </cell>
          <cell r="C2176" t="str">
            <v>Teen and Adult Travel Activity Ensemble, Case Included, 10 items, MINI</v>
          </cell>
          <cell r="D2176" t="str">
            <v>BZBOX-KIT</v>
          </cell>
          <cell r="F2176">
            <v>0</v>
          </cell>
          <cell r="H2176">
            <v>42.78</v>
          </cell>
          <cell r="I2176">
            <v>0</v>
          </cell>
          <cell r="J2176">
            <v>0</v>
          </cell>
          <cell r="K2176">
            <v>19.989999999999998</v>
          </cell>
          <cell r="L2176">
            <v>0</v>
          </cell>
          <cell r="M2176">
            <v>0</v>
          </cell>
          <cell r="N2176">
            <v>0</v>
          </cell>
          <cell r="O2176" t="str">
            <v>CS-1</v>
          </cell>
          <cell r="Q2176">
            <v>1</v>
          </cell>
          <cell r="R2176">
            <v>0</v>
          </cell>
          <cell r="S2176">
            <v>0</v>
          </cell>
          <cell r="T2176">
            <v>0</v>
          </cell>
          <cell r="U2176" t="str">
            <v>0.000000</v>
          </cell>
          <cell r="V2176">
            <v>0</v>
          </cell>
        </row>
        <row r="2177">
          <cell r="B2177" t="str">
            <v>BZ1TASNA-88109</v>
          </cell>
          <cell r="C2177" t="str">
            <v>Kids Travel Activity Ensemble, Case Included, 10 items, MINI</v>
          </cell>
          <cell r="D2177" t="str">
            <v>BZBOX-KIT</v>
          </cell>
          <cell r="F2177">
            <v>0</v>
          </cell>
          <cell r="H2177">
            <v>34.86</v>
          </cell>
          <cell r="I2177">
            <v>0</v>
          </cell>
          <cell r="J2177">
            <v>0</v>
          </cell>
          <cell r="K2177">
            <v>19.989999999999998</v>
          </cell>
          <cell r="L2177">
            <v>0</v>
          </cell>
          <cell r="M2177">
            <v>0</v>
          </cell>
          <cell r="N2177">
            <v>0</v>
          </cell>
          <cell r="O2177" t="str">
            <v>CS-1</v>
          </cell>
          <cell r="Q2177">
            <v>1</v>
          </cell>
          <cell r="R2177">
            <v>0</v>
          </cell>
          <cell r="S2177">
            <v>0</v>
          </cell>
          <cell r="T2177">
            <v>0</v>
          </cell>
          <cell r="U2177" t="str">
            <v>0.000000</v>
          </cell>
          <cell r="V2177">
            <v>0</v>
          </cell>
        </row>
        <row r="2178">
          <cell r="B2178" t="str">
            <v>BZ201FNA-88066</v>
          </cell>
          <cell r="C2178" t="str">
            <v>Back to School Kit, Grade 1, Girl, Plus, US</v>
          </cell>
          <cell r="D2178" t="str">
            <v>BZBOX-KIT</v>
          </cell>
          <cell r="F2178">
            <v>0</v>
          </cell>
          <cell r="H2178">
            <v>57.8</v>
          </cell>
          <cell r="I2178">
            <v>0</v>
          </cell>
          <cell r="J2178">
            <v>0</v>
          </cell>
          <cell r="K2178">
            <v>34.99</v>
          </cell>
          <cell r="L2178">
            <v>0</v>
          </cell>
          <cell r="M2178">
            <v>0</v>
          </cell>
          <cell r="N2178">
            <v>0</v>
          </cell>
          <cell r="O2178" t="str">
            <v>CS-1</v>
          </cell>
          <cell r="Q2178">
            <v>1</v>
          </cell>
          <cell r="R2178">
            <v>0</v>
          </cell>
          <cell r="S2178">
            <v>0</v>
          </cell>
          <cell r="T2178">
            <v>0</v>
          </cell>
          <cell r="U2178" t="str">
            <v>0.000000</v>
          </cell>
          <cell r="V2178">
            <v>0</v>
          </cell>
        </row>
        <row r="2179">
          <cell r="B2179" t="str">
            <v>BZ201SNA-88001</v>
          </cell>
          <cell r="C2179" t="str">
            <v>Back to School Kit, Grade 1, Std, Plus, US</v>
          </cell>
          <cell r="D2179" t="str">
            <v>BZBOX-KIT</v>
          </cell>
          <cell r="F2179">
            <v>0</v>
          </cell>
          <cell r="H2179">
            <v>57.8</v>
          </cell>
          <cell r="I2179">
            <v>0</v>
          </cell>
          <cell r="J2179">
            <v>0</v>
          </cell>
          <cell r="K2179">
            <v>34.99</v>
          </cell>
          <cell r="L2179">
            <v>0</v>
          </cell>
          <cell r="M2179">
            <v>0</v>
          </cell>
          <cell r="N2179">
            <v>0</v>
          </cell>
          <cell r="O2179" t="str">
            <v>CS-1</v>
          </cell>
          <cell r="Q2179">
            <v>1</v>
          </cell>
          <cell r="R2179">
            <v>0</v>
          </cell>
          <cell r="S2179">
            <v>0</v>
          </cell>
          <cell r="T2179">
            <v>0</v>
          </cell>
          <cell r="U2179" t="str">
            <v>0.000000</v>
          </cell>
          <cell r="V2179">
            <v>0</v>
          </cell>
        </row>
        <row r="2180">
          <cell r="B2180" t="str">
            <v>BZ202FNA-88067</v>
          </cell>
          <cell r="C2180" t="str">
            <v>Back to School Kit, Grade 2, Girl, Plus, US</v>
          </cell>
          <cell r="D2180" t="str">
            <v>BZBOX-KIT</v>
          </cell>
          <cell r="F2180">
            <v>0</v>
          </cell>
          <cell r="H2180">
            <v>57.8</v>
          </cell>
          <cell r="I2180">
            <v>0</v>
          </cell>
          <cell r="J2180">
            <v>0</v>
          </cell>
          <cell r="K2180">
            <v>34.99</v>
          </cell>
          <cell r="L2180">
            <v>0</v>
          </cell>
          <cell r="M2180">
            <v>0</v>
          </cell>
          <cell r="N2180">
            <v>0</v>
          </cell>
          <cell r="O2180" t="str">
            <v>CS-1</v>
          </cell>
          <cell r="Q2180">
            <v>1</v>
          </cell>
          <cell r="R2180">
            <v>0</v>
          </cell>
          <cell r="S2180">
            <v>0</v>
          </cell>
          <cell r="T2180">
            <v>0</v>
          </cell>
          <cell r="U2180" t="str">
            <v>0.000000</v>
          </cell>
          <cell r="V2180">
            <v>0</v>
          </cell>
        </row>
        <row r="2181">
          <cell r="B2181" t="str">
            <v>BZ202SNA-88002</v>
          </cell>
          <cell r="C2181" t="str">
            <v>Back to School Kit, Grade 2, Std, Plus, US</v>
          </cell>
          <cell r="D2181" t="str">
            <v>BZBOX-KIT</v>
          </cell>
          <cell r="F2181">
            <v>0</v>
          </cell>
          <cell r="H2181">
            <v>57.8</v>
          </cell>
          <cell r="I2181">
            <v>0</v>
          </cell>
          <cell r="J2181">
            <v>0</v>
          </cell>
          <cell r="K2181">
            <v>34.99</v>
          </cell>
          <cell r="L2181">
            <v>0</v>
          </cell>
          <cell r="M2181">
            <v>0</v>
          </cell>
          <cell r="N2181">
            <v>0</v>
          </cell>
          <cell r="O2181" t="str">
            <v>CS-1</v>
          </cell>
          <cell r="Q2181">
            <v>1</v>
          </cell>
          <cell r="R2181">
            <v>0</v>
          </cell>
          <cell r="S2181">
            <v>0</v>
          </cell>
          <cell r="T2181">
            <v>0</v>
          </cell>
          <cell r="U2181" t="str">
            <v>0.000000</v>
          </cell>
          <cell r="V2181">
            <v>0</v>
          </cell>
        </row>
        <row r="2182">
          <cell r="B2182" t="str">
            <v>BZ203FNA-88068</v>
          </cell>
          <cell r="C2182" t="str">
            <v>Back to School Kit, Grade 3, Girl, Plus, US</v>
          </cell>
          <cell r="D2182" t="str">
            <v>BZBOX-KIT</v>
          </cell>
          <cell r="F2182">
            <v>0</v>
          </cell>
          <cell r="H2182">
            <v>57.8</v>
          </cell>
          <cell r="I2182">
            <v>0</v>
          </cell>
          <cell r="J2182">
            <v>0</v>
          </cell>
          <cell r="K2182">
            <v>34.99</v>
          </cell>
          <cell r="L2182">
            <v>0</v>
          </cell>
          <cell r="M2182">
            <v>0</v>
          </cell>
          <cell r="N2182">
            <v>0</v>
          </cell>
          <cell r="O2182" t="str">
            <v>CS-1</v>
          </cell>
          <cell r="Q2182">
            <v>1</v>
          </cell>
          <cell r="R2182">
            <v>0</v>
          </cell>
          <cell r="S2182">
            <v>0</v>
          </cell>
          <cell r="T2182">
            <v>0</v>
          </cell>
          <cell r="U2182" t="str">
            <v>0.000000</v>
          </cell>
          <cell r="V2182">
            <v>0</v>
          </cell>
        </row>
        <row r="2183">
          <cell r="B2183" t="str">
            <v>BZ203SNA-88003</v>
          </cell>
          <cell r="C2183" t="str">
            <v>Back to School Kit, Grade 3, Std, Plus, US</v>
          </cell>
          <cell r="D2183" t="str">
            <v>BZBOX-KIT</v>
          </cell>
          <cell r="F2183">
            <v>0</v>
          </cell>
          <cell r="H2183">
            <v>57.8</v>
          </cell>
          <cell r="I2183">
            <v>0</v>
          </cell>
          <cell r="J2183">
            <v>0</v>
          </cell>
          <cell r="K2183">
            <v>34.99</v>
          </cell>
          <cell r="L2183">
            <v>0</v>
          </cell>
          <cell r="M2183">
            <v>0</v>
          </cell>
          <cell r="N2183">
            <v>0</v>
          </cell>
          <cell r="O2183" t="str">
            <v>CS-1</v>
          </cell>
          <cell r="Q2183">
            <v>1</v>
          </cell>
          <cell r="R2183">
            <v>0</v>
          </cell>
          <cell r="S2183">
            <v>0</v>
          </cell>
          <cell r="T2183">
            <v>0</v>
          </cell>
          <cell r="U2183" t="str">
            <v>0.000000</v>
          </cell>
          <cell r="V2183">
            <v>0</v>
          </cell>
        </row>
        <row r="2184">
          <cell r="B2184" t="str">
            <v>BZ204FNA-88069</v>
          </cell>
          <cell r="C2184" t="str">
            <v>Back to School Kit, Grade 4, Girl, Plus, US</v>
          </cell>
          <cell r="D2184" t="str">
            <v>BZBOX-KIT</v>
          </cell>
          <cell r="F2184">
            <v>0</v>
          </cell>
          <cell r="H2184">
            <v>61.79</v>
          </cell>
          <cell r="I2184">
            <v>0</v>
          </cell>
          <cell r="J2184">
            <v>0</v>
          </cell>
          <cell r="K2184">
            <v>34.99</v>
          </cell>
          <cell r="L2184">
            <v>0</v>
          </cell>
          <cell r="M2184">
            <v>0</v>
          </cell>
          <cell r="N2184">
            <v>0</v>
          </cell>
          <cell r="O2184" t="str">
            <v>CS-1</v>
          </cell>
          <cell r="Q2184">
            <v>1</v>
          </cell>
          <cell r="R2184">
            <v>0</v>
          </cell>
          <cell r="S2184">
            <v>0</v>
          </cell>
          <cell r="T2184">
            <v>0</v>
          </cell>
          <cell r="U2184" t="str">
            <v>0.000000</v>
          </cell>
          <cell r="V2184">
            <v>0</v>
          </cell>
        </row>
        <row r="2185">
          <cell r="B2185" t="str">
            <v>BZ204SNA-88004</v>
          </cell>
          <cell r="C2185" t="str">
            <v>Back to School Kit, Grade 4, Std, Plus, US</v>
          </cell>
          <cell r="D2185" t="str">
            <v>BZBOX-KIT</v>
          </cell>
          <cell r="F2185">
            <v>0</v>
          </cell>
          <cell r="H2185">
            <v>60.79</v>
          </cell>
          <cell r="I2185">
            <v>0</v>
          </cell>
          <cell r="J2185">
            <v>0</v>
          </cell>
          <cell r="K2185">
            <v>34.99</v>
          </cell>
          <cell r="L2185">
            <v>0</v>
          </cell>
          <cell r="M2185">
            <v>0</v>
          </cell>
          <cell r="N2185">
            <v>0</v>
          </cell>
          <cell r="O2185" t="str">
            <v>CS-1</v>
          </cell>
          <cell r="Q2185">
            <v>1</v>
          </cell>
          <cell r="R2185">
            <v>0</v>
          </cell>
          <cell r="S2185">
            <v>0</v>
          </cell>
          <cell r="T2185">
            <v>0</v>
          </cell>
          <cell r="U2185" t="str">
            <v>0.000000</v>
          </cell>
          <cell r="V2185">
            <v>0</v>
          </cell>
        </row>
        <row r="2186">
          <cell r="B2186" t="str">
            <v>BZ205FNA-88070</v>
          </cell>
          <cell r="C2186" t="str">
            <v>Back to School Kit, Grade 5, Girl, Plus, US</v>
          </cell>
          <cell r="D2186" t="str">
            <v>BZBOX-KIT</v>
          </cell>
          <cell r="F2186">
            <v>0</v>
          </cell>
          <cell r="H2186">
            <v>65.790000000000006</v>
          </cell>
          <cell r="I2186">
            <v>0</v>
          </cell>
          <cell r="J2186">
            <v>0</v>
          </cell>
          <cell r="K2186">
            <v>34.99</v>
          </cell>
          <cell r="L2186">
            <v>0</v>
          </cell>
          <cell r="M2186">
            <v>0</v>
          </cell>
          <cell r="N2186">
            <v>0</v>
          </cell>
          <cell r="O2186" t="str">
            <v>CS-1</v>
          </cell>
          <cell r="Q2186">
            <v>1</v>
          </cell>
          <cell r="R2186">
            <v>0</v>
          </cell>
          <cell r="S2186">
            <v>0</v>
          </cell>
          <cell r="T2186">
            <v>0</v>
          </cell>
          <cell r="U2186" t="str">
            <v>0.000000</v>
          </cell>
          <cell r="V2186">
            <v>0</v>
          </cell>
        </row>
        <row r="2187">
          <cell r="B2187" t="str">
            <v>BZ205SNA-88005</v>
          </cell>
          <cell r="C2187" t="str">
            <v>Back to School Kit, Grade 5, Std, Plus, US</v>
          </cell>
          <cell r="D2187" t="str">
            <v>BZBOX-KIT</v>
          </cell>
          <cell r="F2187">
            <v>0</v>
          </cell>
          <cell r="H2187">
            <v>64.790000000000006</v>
          </cell>
          <cell r="I2187">
            <v>0</v>
          </cell>
          <cell r="J2187">
            <v>0</v>
          </cell>
          <cell r="K2187">
            <v>34.99</v>
          </cell>
          <cell r="L2187">
            <v>0</v>
          </cell>
          <cell r="M2187">
            <v>0</v>
          </cell>
          <cell r="N2187">
            <v>0</v>
          </cell>
          <cell r="O2187" t="str">
            <v>CS-1</v>
          </cell>
          <cell r="Q2187">
            <v>1</v>
          </cell>
          <cell r="R2187">
            <v>0</v>
          </cell>
          <cell r="S2187">
            <v>0</v>
          </cell>
          <cell r="T2187">
            <v>0</v>
          </cell>
          <cell r="U2187" t="str">
            <v>0.000000</v>
          </cell>
          <cell r="V2187">
            <v>0</v>
          </cell>
        </row>
        <row r="2188">
          <cell r="B2188" t="str">
            <v>BZ206FNA-88071</v>
          </cell>
          <cell r="C2188" t="str">
            <v>Back to School Kit, Grade 6, Girl, Plus, US</v>
          </cell>
          <cell r="D2188" t="str">
            <v>BZBOX-KIT</v>
          </cell>
          <cell r="F2188">
            <v>0</v>
          </cell>
          <cell r="H2188">
            <v>66.790000000000006</v>
          </cell>
          <cell r="I2188">
            <v>0</v>
          </cell>
          <cell r="J2188">
            <v>0</v>
          </cell>
          <cell r="K2188">
            <v>34.99</v>
          </cell>
          <cell r="L2188">
            <v>0</v>
          </cell>
          <cell r="M2188">
            <v>0</v>
          </cell>
          <cell r="N2188">
            <v>0</v>
          </cell>
          <cell r="O2188" t="str">
            <v>CS-1</v>
          </cell>
          <cell r="Q2188">
            <v>1</v>
          </cell>
          <cell r="R2188">
            <v>0</v>
          </cell>
          <cell r="S2188">
            <v>0</v>
          </cell>
          <cell r="T2188">
            <v>0</v>
          </cell>
          <cell r="U2188" t="str">
            <v>0.000000</v>
          </cell>
          <cell r="V2188">
            <v>0</v>
          </cell>
        </row>
        <row r="2189">
          <cell r="B2189" t="str">
            <v>BZ206SNA-88006</v>
          </cell>
          <cell r="C2189" t="str">
            <v>Back to School Kit, Grade 6, Std, Plus, US</v>
          </cell>
          <cell r="D2189" t="str">
            <v>BZBOX-KIT</v>
          </cell>
          <cell r="F2189">
            <v>0</v>
          </cell>
          <cell r="H2189">
            <v>65.790000000000006</v>
          </cell>
          <cell r="I2189">
            <v>0</v>
          </cell>
          <cell r="J2189">
            <v>0</v>
          </cell>
          <cell r="K2189">
            <v>34.99</v>
          </cell>
          <cell r="L2189">
            <v>0</v>
          </cell>
          <cell r="M2189">
            <v>0</v>
          </cell>
          <cell r="N2189">
            <v>0</v>
          </cell>
          <cell r="O2189" t="str">
            <v>CS-1</v>
          </cell>
          <cell r="Q2189">
            <v>1</v>
          </cell>
          <cell r="R2189">
            <v>0</v>
          </cell>
          <cell r="S2189">
            <v>0</v>
          </cell>
          <cell r="T2189">
            <v>0</v>
          </cell>
          <cell r="U2189" t="str">
            <v>0.000000</v>
          </cell>
          <cell r="V2189">
            <v>0</v>
          </cell>
        </row>
        <row r="2190">
          <cell r="B2190" t="str">
            <v>BZ207FNA-88072</v>
          </cell>
          <cell r="C2190" t="str">
            <v>Back to School Kit, Grade 7, Girl, Plus, US</v>
          </cell>
          <cell r="D2190" t="str">
            <v>BZBOX-KIT</v>
          </cell>
          <cell r="F2190">
            <v>0</v>
          </cell>
          <cell r="H2190">
            <v>65.760000000000005</v>
          </cell>
          <cell r="I2190">
            <v>0</v>
          </cell>
          <cell r="J2190">
            <v>0</v>
          </cell>
          <cell r="K2190">
            <v>34.99</v>
          </cell>
          <cell r="L2190">
            <v>0</v>
          </cell>
          <cell r="M2190">
            <v>0</v>
          </cell>
          <cell r="N2190">
            <v>0</v>
          </cell>
          <cell r="O2190" t="str">
            <v>CS-1</v>
          </cell>
          <cell r="Q2190">
            <v>1</v>
          </cell>
          <cell r="R2190">
            <v>0</v>
          </cell>
          <cell r="S2190">
            <v>0</v>
          </cell>
          <cell r="T2190">
            <v>0</v>
          </cell>
          <cell r="U2190" t="str">
            <v>0.000000</v>
          </cell>
          <cell r="V2190">
            <v>0</v>
          </cell>
        </row>
        <row r="2191">
          <cell r="B2191" t="str">
            <v>BZ207SNA-88007</v>
          </cell>
          <cell r="C2191" t="str">
            <v>Back to School Kit, Grade 7, Std, Plus, US</v>
          </cell>
          <cell r="D2191" t="str">
            <v>BZBOX-KIT</v>
          </cell>
          <cell r="F2191">
            <v>0</v>
          </cell>
          <cell r="H2191">
            <v>65.760000000000005</v>
          </cell>
          <cell r="I2191">
            <v>0</v>
          </cell>
          <cell r="J2191">
            <v>0</v>
          </cell>
          <cell r="K2191">
            <v>34.99</v>
          </cell>
          <cell r="L2191">
            <v>0</v>
          </cell>
          <cell r="M2191">
            <v>0</v>
          </cell>
          <cell r="N2191">
            <v>0</v>
          </cell>
          <cell r="O2191" t="str">
            <v>CS-1</v>
          </cell>
          <cell r="Q2191">
            <v>1</v>
          </cell>
          <cell r="R2191">
            <v>0</v>
          </cell>
          <cell r="S2191">
            <v>0</v>
          </cell>
          <cell r="T2191">
            <v>0</v>
          </cell>
          <cell r="U2191" t="str">
            <v>0.000000</v>
          </cell>
          <cell r="V2191">
            <v>0</v>
          </cell>
        </row>
        <row r="2192">
          <cell r="B2192" t="str">
            <v>BZ208FNA-88073</v>
          </cell>
          <cell r="C2192" t="str">
            <v>Back to School Kit, Grade 8, Girl, Plus, US</v>
          </cell>
          <cell r="D2192" t="str">
            <v>BZBOX-KIT</v>
          </cell>
          <cell r="F2192">
            <v>0</v>
          </cell>
          <cell r="H2192">
            <v>66.760000000000005</v>
          </cell>
          <cell r="I2192">
            <v>0</v>
          </cell>
          <cell r="J2192">
            <v>0</v>
          </cell>
          <cell r="K2192">
            <v>34.99</v>
          </cell>
          <cell r="L2192">
            <v>0</v>
          </cell>
          <cell r="M2192">
            <v>0</v>
          </cell>
          <cell r="N2192">
            <v>0</v>
          </cell>
          <cell r="O2192" t="str">
            <v>CS-1</v>
          </cell>
          <cell r="Q2192">
            <v>1</v>
          </cell>
          <cell r="R2192">
            <v>0</v>
          </cell>
          <cell r="S2192">
            <v>0</v>
          </cell>
          <cell r="T2192">
            <v>0</v>
          </cell>
          <cell r="U2192" t="str">
            <v>0.000000</v>
          </cell>
          <cell r="V2192">
            <v>0</v>
          </cell>
        </row>
        <row r="2193">
          <cell r="B2193" t="str">
            <v>BZ208SNA-88008</v>
          </cell>
          <cell r="C2193" t="str">
            <v>Back to School Kit, Grade 8, Std, Plus, US</v>
          </cell>
          <cell r="D2193" t="str">
            <v>BZBOX-KIT</v>
          </cell>
          <cell r="F2193">
            <v>0</v>
          </cell>
          <cell r="H2193">
            <v>66.760000000000005</v>
          </cell>
          <cell r="I2193">
            <v>0</v>
          </cell>
          <cell r="J2193">
            <v>0</v>
          </cell>
          <cell r="K2193">
            <v>34.99</v>
          </cell>
          <cell r="L2193">
            <v>0</v>
          </cell>
          <cell r="M2193">
            <v>0</v>
          </cell>
          <cell r="N2193">
            <v>0</v>
          </cell>
          <cell r="O2193" t="str">
            <v>CS-1</v>
          </cell>
          <cell r="Q2193">
            <v>1</v>
          </cell>
          <cell r="R2193">
            <v>0</v>
          </cell>
          <cell r="S2193">
            <v>0</v>
          </cell>
          <cell r="T2193">
            <v>0</v>
          </cell>
          <cell r="U2193" t="str">
            <v>0.000000</v>
          </cell>
          <cell r="V2193">
            <v>0</v>
          </cell>
        </row>
        <row r="2194">
          <cell r="B2194" t="str">
            <v>BZ209FNA-88074</v>
          </cell>
          <cell r="C2194" t="str">
            <v>Back to School Kit, Grade 9, Girl, Plus, US</v>
          </cell>
          <cell r="D2194" t="str">
            <v>BZBOX-KIT</v>
          </cell>
          <cell r="F2194">
            <v>0</v>
          </cell>
          <cell r="H2194">
            <v>55.8</v>
          </cell>
          <cell r="I2194">
            <v>0</v>
          </cell>
          <cell r="J2194">
            <v>0</v>
          </cell>
          <cell r="K2194">
            <v>34.99</v>
          </cell>
          <cell r="L2194">
            <v>0</v>
          </cell>
          <cell r="M2194">
            <v>0</v>
          </cell>
          <cell r="N2194">
            <v>0</v>
          </cell>
          <cell r="O2194" t="str">
            <v>CS-1</v>
          </cell>
          <cell r="Q2194">
            <v>1</v>
          </cell>
          <cell r="R2194">
            <v>0</v>
          </cell>
          <cell r="S2194">
            <v>0</v>
          </cell>
          <cell r="T2194">
            <v>0</v>
          </cell>
          <cell r="U2194" t="str">
            <v>0.000000</v>
          </cell>
          <cell r="V2194">
            <v>0</v>
          </cell>
        </row>
        <row r="2195">
          <cell r="B2195" t="str">
            <v>BZ209SNA-88009</v>
          </cell>
          <cell r="C2195" t="str">
            <v>Back to School Kit, Grade 9, Std, Plus, US</v>
          </cell>
          <cell r="D2195" t="str">
            <v>BZBOX-KIT</v>
          </cell>
          <cell r="F2195">
            <v>0</v>
          </cell>
          <cell r="H2195">
            <v>66.78</v>
          </cell>
          <cell r="I2195">
            <v>0</v>
          </cell>
          <cell r="J2195">
            <v>0</v>
          </cell>
          <cell r="K2195">
            <v>34.99</v>
          </cell>
          <cell r="L2195">
            <v>0</v>
          </cell>
          <cell r="M2195">
            <v>0</v>
          </cell>
          <cell r="N2195">
            <v>0</v>
          </cell>
          <cell r="O2195" t="str">
            <v>CS-1</v>
          </cell>
          <cell r="Q2195">
            <v>1</v>
          </cell>
          <cell r="R2195">
            <v>0</v>
          </cell>
          <cell r="S2195">
            <v>0</v>
          </cell>
          <cell r="T2195">
            <v>0</v>
          </cell>
          <cell r="U2195" t="str">
            <v>0.000000</v>
          </cell>
          <cell r="V2195">
            <v>0</v>
          </cell>
        </row>
        <row r="2196">
          <cell r="B2196" t="str">
            <v>BZ210FNA-88075</v>
          </cell>
          <cell r="C2196" t="str">
            <v>Back to School Kit, Grade 10, Girl, Plus, US</v>
          </cell>
          <cell r="D2196" t="str">
            <v>BZBOX-KIT</v>
          </cell>
          <cell r="F2196">
            <v>0</v>
          </cell>
          <cell r="H2196">
            <v>52.81</v>
          </cell>
          <cell r="I2196">
            <v>0</v>
          </cell>
          <cell r="J2196">
            <v>0</v>
          </cell>
          <cell r="K2196">
            <v>34.99</v>
          </cell>
          <cell r="L2196">
            <v>0</v>
          </cell>
          <cell r="M2196">
            <v>0</v>
          </cell>
          <cell r="N2196">
            <v>0</v>
          </cell>
          <cell r="O2196" t="str">
            <v>CS-1</v>
          </cell>
          <cell r="Q2196">
            <v>1</v>
          </cell>
          <cell r="R2196">
            <v>0</v>
          </cell>
          <cell r="S2196">
            <v>0</v>
          </cell>
          <cell r="T2196">
            <v>0</v>
          </cell>
          <cell r="U2196" t="str">
            <v>0.000000</v>
          </cell>
          <cell r="V2196">
            <v>0</v>
          </cell>
        </row>
        <row r="2197">
          <cell r="B2197" t="str">
            <v>BZ210SNA-88010</v>
          </cell>
          <cell r="C2197" t="str">
            <v>Back to School Kit, Grade 10, Std, Plus, US</v>
          </cell>
          <cell r="D2197" t="str">
            <v>BZBOX-KIT</v>
          </cell>
          <cell r="F2197">
            <v>0</v>
          </cell>
          <cell r="H2197">
            <v>63.79</v>
          </cell>
          <cell r="I2197">
            <v>0</v>
          </cell>
          <cell r="J2197">
            <v>0</v>
          </cell>
          <cell r="K2197">
            <v>34.99</v>
          </cell>
          <cell r="L2197">
            <v>0</v>
          </cell>
          <cell r="M2197">
            <v>0</v>
          </cell>
          <cell r="N2197">
            <v>0</v>
          </cell>
          <cell r="O2197" t="str">
            <v>CS-1</v>
          </cell>
          <cell r="Q2197">
            <v>1</v>
          </cell>
          <cell r="R2197">
            <v>0</v>
          </cell>
          <cell r="S2197">
            <v>0</v>
          </cell>
          <cell r="T2197">
            <v>0</v>
          </cell>
          <cell r="U2197" t="str">
            <v>0.000000</v>
          </cell>
          <cell r="V2197">
            <v>0</v>
          </cell>
        </row>
        <row r="2198">
          <cell r="B2198" t="str">
            <v>BZ211FNA-88076</v>
          </cell>
          <cell r="C2198" t="str">
            <v>Back to School Kit, Grade 11, Girl, Plus, US</v>
          </cell>
          <cell r="D2198" t="str">
            <v>BZBOX-KIT</v>
          </cell>
          <cell r="F2198">
            <v>0</v>
          </cell>
          <cell r="H2198">
            <v>53.82</v>
          </cell>
          <cell r="I2198">
            <v>0</v>
          </cell>
          <cell r="J2198">
            <v>0</v>
          </cell>
          <cell r="K2198">
            <v>34.99</v>
          </cell>
          <cell r="L2198">
            <v>0</v>
          </cell>
          <cell r="M2198">
            <v>0</v>
          </cell>
          <cell r="N2198">
            <v>0</v>
          </cell>
          <cell r="O2198" t="str">
            <v>CS-1</v>
          </cell>
          <cell r="Q2198">
            <v>1</v>
          </cell>
          <cell r="R2198">
            <v>0</v>
          </cell>
          <cell r="S2198">
            <v>0</v>
          </cell>
          <cell r="T2198">
            <v>0</v>
          </cell>
          <cell r="U2198" t="str">
            <v>0.000000</v>
          </cell>
          <cell r="V2198">
            <v>0</v>
          </cell>
        </row>
        <row r="2199">
          <cell r="B2199" t="str">
            <v>BZ211SNA-88011</v>
          </cell>
          <cell r="C2199" t="str">
            <v>Back to School Kit, Grade 11, Std, Plus, US</v>
          </cell>
          <cell r="D2199" t="str">
            <v>BZBOX-KIT</v>
          </cell>
          <cell r="F2199">
            <v>0</v>
          </cell>
          <cell r="H2199">
            <v>62.8</v>
          </cell>
          <cell r="I2199">
            <v>0</v>
          </cell>
          <cell r="J2199">
            <v>0</v>
          </cell>
          <cell r="K2199">
            <v>34.99</v>
          </cell>
          <cell r="L2199">
            <v>0</v>
          </cell>
          <cell r="M2199">
            <v>0</v>
          </cell>
          <cell r="N2199">
            <v>0</v>
          </cell>
          <cell r="O2199" t="str">
            <v>CS-1</v>
          </cell>
          <cell r="Q2199">
            <v>1</v>
          </cell>
          <cell r="R2199">
            <v>0</v>
          </cell>
          <cell r="S2199">
            <v>0</v>
          </cell>
          <cell r="T2199">
            <v>0</v>
          </cell>
          <cell r="U2199" t="str">
            <v>0.000000</v>
          </cell>
          <cell r="V2199">
            <v>0</v>
          </cell>
        </row>
        <row r="2200">
          <cell r="B2200" t="str">
            <v>BZ212FNA-88077</v>
          </cell>
          <cell r="C2200" t="str">
            <v>Back to School Kit, Grade 12, Girl, Plus, US</v>
          </cell>
          <cell r="D2200" t="str">
            <v>BZBOX-KIT</v>
          </cell>
          <cell r="F2200">
            <v>0</v>
          </cell>
          <cell r="H2200">
            <v>54.82</v>
          </cell>
          <cell r="I2200">
            <v>0</v>
          </cell>
          <cell r="J2200">
            <v>0</v>
          </cell>
          <cell r="K2200">
            <v>34.99</v>
          </cell>
          <cell r="L2200">
            <v>0</v>
          </cell>
          <cell r="M2200">
            <v>0</v>
          </cell>
          <cell r="N2200">
            <v>0</v>
          </cell>
          <cell r="O2200" t="str">
            <v>CS-1</v>
          </cell>
          <cell r="Q2200">
            <v>1</v>
          </cell>
          <cell r="R2200">
            <v>0</v>
          </cell>
          <cell r="S2200">
            <v>0</v>
          </cell>
          <cell r="T2200">
            <v>0</v>
          </cell>
          <cell r="U2200" t="str">
            <v>0.000000</v>
          </cell>
          <cell r="V2200">
            <v>0</v>
          </cell>
        </row>
        <row r="2201">
          <cell r="B2201" t="str">
            <v>BZ212SNA-88012</v>
          </cell>
          <cell r="C2201" t="str">
            <v>Back to School Kit, Grade 12, Std, Plus, US</v>
          </cell>
          <cell r="D2201" t="str">
            <v>BZBOX-KIT</v>
          </cell>
          <cell r="F2201">
            <v>0</v>
          </cell>
          <cell r="H2201">
            <v>63.8</v>
          </cell>
          <cell r="I2201">
            <v>0</v>
          </cell>
          <cell r="J2201">
            <v>0</v>
          </cell>
          <cell r="K2201">
            <v>34.99</v>
          </cell>
          <cell r="L2201">
            <v>0</v>
          </cell>
          <cell r="M2201">
            <v>0</v>
          </cell>
          <cell r="N2201">
            <v>0</v>
          </cell>
          <cell r="O2201" t="str">
            <v>CS-1</v>
          </cell>
          <cell r="Q2201">
            <v>1</v>
          </cell>
          <cell r="R2201">
            <v>0</v>
          </cell>
          <cell r="S2201">
            <v>0</v>
          </cell>
          <cell r="T2201">
            <v>0</v>
          </cell>
          <cell r="U2201" t="str">
            <v>0.000000</v>
          </cell>
          <cell r="V2201">
            <v>0</v>
          </cell>
        </row>
        <row r="2202">
          <cell r="B2202" t="str">
            <v>BZ2ACFNA-88015</v>
          </cell>
          <cell r="C2202" t="str">
            <v>Teen &amp; Adult coloring Activity Kit, Plus, 14 Units</v>
          </cell>
          <cell r="D2202" t="str">
            <v>BZBOX-KIT</v>
          </cell>
          <cell r="F2202">
            <v>0</v>
          </cell>
          <cell r="H2202">
            <v>63.82</v>
          </cell>
          <cell r="I2202">
            <v>0</v>
          </cell>
          <cell r="J2202">
            <v>0</v>
          </cell>
          <cell r="K2202">
            <v>34.99</v>
          </cell>
          <cell r="L2202">
            <v>0</v>
          </cell>
          <cell r="M2202">
            <v>0</v>
          </cell>
          <cell r="N2202">
            <v>0</v>
          </cell>
          <cell r="O2202" t="str">
            <v>CS-1</v>
          </cell>
          <cell r="Q2202">
            <v>1</v>
          </cell>
          <cell r="R2202">
            <v>0</v>
          </cell>
          <cell r="S2202">
            <v>0</v>
          </cell>
          <cell r="T2202">
            <v>0</v>
          </cell>
          <cell r="U2202" t="str">
            <v>0.000000</v>
          </cell>
          <cell r="V2202">
            <v>0</v>
          </cell>
        </row>
        <row r="2203">
          <cell r="B2203" t="str">
            <v>BZ2ACFNA-88092</v>
          </cell>
          <cell r="C2203" t="str">
            <v>Kids Coloring Activity Kit, Standard Kit, PLUS, 20 items, GIRL Theme books</v>
          </cell>
          <cell r="D2203" t="str">
            <v>BZBOX-KIT</v>
          </cell>
          <cell r="F2203">
            <v>0</v>
          </cell>
          <cell r="H2203">
            <v>65.8</v>
          </cell>
          <cell r="I2203">
            <v>0</v>
          </cell>
          <cell r="J2203">
            <v>0</v>
          </cell>
          <cell r="K2203">
            <v>34.99</v>
          </cell>
          <cell r="L2203">
            <v>0</v>
          </cell>
          <cell r="M2203">
            <v>0</v>
          </cell>
          <cell r="N2203">
            <v>0</v>
          </cell>
          <cell r="O2203" t="str">
            <v>CS-1</v>
          </cell>
          <cell r="Q2203">
            <v>1</v>
          </cell>
          <cell r="R2203">
            <v>0</v>
          </cell>
          <cell r="S2203">
            <v>0</v>
          </cell>
          <cell r="T2203">
            <v>0</v>
          </cell>
          <cell r="U2203" t="str">
            <v>0.000000</v>
          </cell>
          <cell r="V2203">
            <v>0</v>
          </cell>
        </row>
        <row r="2204">
          <cell r="B2204" t="str">
            <v>BZ2ACFNA-88183</v>
          </cell>
          <cell r="C2204" t="str">
            <v>Scented Stationery Bundle, Girl, 15 items, PLUS</v>
          </cell>
          <cell r="D2204" t="str">
            <v>BZBOX-KIT</v>
          </cell>
          <cell r="F2204">
            <v>0</v>
          </cell>
          <cell r="H2204">
            <v>48.85</v>
          </cell>
          <cell r="I2204">
            <v>0</v>
          </cell>
          <cell r="J2204">
            <v>0</v>
          </cell>
          <cell r="K2204">
            <v>34.99</v>
          </cell>
          <cell r="L2204">
            <v>0</v>
          </cell>
          <cell r="M2204">
            <v>0</v>
          </cell>
          <cell r="N2204">
            <v>0</v>
          </cell>
          <cell r="O2204" t="str">
            <v>CS-1</v>
          </cell>
          <cell r="Q2204">
            <v>1</v>
          </cell>
          <cell r="R2204">
            <v>0</v>
          </cell>
          <cell r="S2204">
            <v>0</v>
          </cell>
          <cell r="T2204">
            <v>0</v>
          </cell>
          <cell r="U2204" t="str">
            <v>0.000000</v>
          </cell>
          <cell r="V2204">
            <v>0</v>
          </cell>
        </row>
        <row r="2205">
          <cell r="B2205" t="str">
            <v>BZ2ACMNA-88094</v>
          </cell>
          <cell r="C2205" t="str">
            <v>Kids Coloring Activity Kit, Standard Kit, PLUS, 20 items, BOY Theme books</v>
          </cell>
          <cell r="D2205" t="str">
            <v>BZBOX-KIT</v>
          </cell>
          <cell r="F2205">
            <v>0</v>
          </cell>
          <cell r="H2205">
            <v>65.8</v>
          </cell>
          <cell r="I2205">
            <v>0</v>
          </cell>
          <cell r="J2205">
            <v>0</v>
          </cell>
          <cell r="K2205">
            <v>34.99</v>
          </cell>
          <cell r="L2205">
            <v>0</v>
          </cell>
          <cell r="M2205">
            <v>0</v>
          </cell>
          <cell r="N2205">
            <v>0</v>
          </cell>
          <cell r="O2205" t="str">
            <v>CS-1</v>
          </cell>
          <cell r="Q2205">
            <v>1</v>
          </cell>
          <cell r="R2205">
            <v>0</v>
          </cell>
          <cell r="S2205">
            <v>0</v>
          </cell>
          <cell r="T2205">
            <v>0</v>
          </cell>
          <cell r="U2205" t="str">
            <v>0.000000</v>
          </cell>
          <cell r="V2205">
            <v>0</v>
          </cell>
        </row>
        <row r="2206">
          <cell r="B2206" t="str">
            <v>BZ2ACSNA-88096</v>
          </cell>
          <cell r="C2206" t="str">
            <v>Kids Coloring Activity Kit, Standard Kit, PLUS, 20 items, Unisex</v>
          </cell>
          <cell r="D2206" t="str">
            <v>BZBOX-KIT</v>
          </cell>
          <cell r="F2206">
            <v>0</v>
          </cell>
          <cell r="H2206">
            <v>66.760000000000005</v>
          </cell>
          <cell r="I2206">
            <v>0</v>
          </cell>
          <cell r="J2206">
            <v>0</v>
          </cell>
          <cell r="K2206">
            <v>34.99</v>
          </cell>
          <cell r="L2206">
            <v>0</v>
          </cell>
          <cell r="M2206">
            <v>0</v>
          </cell>
          <cell r="N2206">
            <v>0</v>
          </cell>
          <cell r="O2206" t="str">
            <v>CS-1</v>
          </cell>
          <cell r="Q2206">
            <v>1</v>
          </cell>
          <cell r="R2206">
            <v>0</v>
          </cell>
          <cell r="S2206">
            <v>0</v>
          </cell>
          <cell r="T2206">
            <v>0</v>
          </cell>
          <cell r="U2206" t="str">
            <v>0.000000</v>
          </cell>
          <cell r="V2206">
            <v>0</v>
          </cell>
        </row>
        <row r="2207">
          <cell r="B2207" t="str">
            <v>BZ2ACSNA-88182</v>
          </cell>
          <cell r="C2207" t="str">
            <v>Varienty of Chalk Items Bundle, 8 items, PLUS</v>
          </cell>
          <cell r="D2207" t="str">
            <v>BZBOX-KIT</v>
          </cell>
          <cell r="F2207">
            <v>0</v>
          </cell>
          <cell r="H2207">
            <v>48.92</v>
          </cell>
          <cell r="I2207">
            <v>0</v>
          </cell>
          <cell r="J2207">
            <v>0</v>
          </cell>
          <cell r="K2207">
            <v>34.99</v>
          </cell>
          <cell r="L2207">
            <v>0</v>
          </cell>
          <cell r="M2207">
            <v>0</v>
          </cell>
          <cell r="N2207">
            <v>0</v>
          </cell>
          <cell r="O2207" t="str">
            <v>CS-1</v>
          </cell>
          <cell r="Q2207">
            <v>1</v>
          </cell>
          <cell r="R2207">
            <v>0</v>
          </cell>
          <cell r="S2207">
            <v>0</v>
          </cell>
          <cell r="T2207">
            <v>0</v>
          </cell>
          <cell r="U2207" t="str">
            <v>0.000000</v>
          </cell>
          <cell r="V2207">
            <v>0</v>
          </cell>
        </row>
        <row r="2208">
          <cell r="B2208" t="str">
            <v>BZ2ACSNA-88184</v>
          </cell>
          <cell r="C2208" t="str">
            <v>Specialty Glues and Project Adhesives Bundle, 13 items, PLUS</v>
          </cell>
          <cell r="D2208" t="str">
            <v>BZBOX-KIT</v>
          </cell>
          <cell r="F2208">
            <v>0</v>
          </cell>
          <cell r="H2208">
            <v>49.87</v>
          </cell>
          <cell r="I2208">
            <v>0</v>
          </cell>
          <cell r="J2208">
            <v>0</v>
          </cell>
          <cell r="K2208">
            <v>34.99</v>
          </cell>
          <cell r="L2208">
            <v>0</v>
          </cell>
          <cell r="M2208">
            <v>0</v>
          </cell>
          <cell r="N2208">
            <v>0</v>
          </cell>
          <cell r="O2208" t="str">
            <v>CS-1</v>
          </cell>
          <cell r="Q2208">
            <v>1</v>
          </cell>
          <cell r="R2208">
            <v>0</v>
          </cell>
          <cell r="S2208">
            <v>0</v>
          </cell>
          <cell r="T2208">
            <v>0</v>
          </cell>
          <cell r="U2208" t="str">
            <v>0.000000</v>
          </cell>
          <cell r="V2208">
            <v>0</v>
          </cell>
        </row>
        <row r="2209">
          <cell r="B2209" t="str">
            <v>BZ2ACSNA-88185</v>
          </cell>
          <cell r="C2209" t="str">
            <v>Early Learning Flash Cards Kit, with bonus Workbooks, 22 items, PLUS</v>
          </cell>
          <cell r="D2209" t="str">
            <v>BZBOX-KIT</v>
          </cell>
          <cell r="F2209">
            <v>0</v>
          </cell>
          <cell r="H2209">
            <v>62.78</v>
          </cell>
          <cell r="I2209">
            <v>0</v>
          </cell>
          <cell r="J2209">
            <v>0</v>
          </cell>
          <cell r="K2209">
            <v>34.99</v>
          </cell>
          <cell r="L2209">
            <v>0</v>
          </cell>
          <cell r="M2209">
            <v>0</v>
          </cell>
          <cell r="N2209">
            <v>0</v>
          </cell>
          <cell r="O2209" t="str">
            <v>CS-1</v>
          </cell>
          <cell r="Q2209">
            <v>1</v>
          </cell>
          <cell r="R2209">
            <v>0</v>
          </cell>
          <cell r="S2209">
            <v>0</v>
          </cell>
          <cell r="T2209">
            <v>0</v>
          </cell>
          <cell r="U2209" t="str">
            <v>0.000000</v>
          </cell>
          <cell r="V2209">
            <v>0</v>
          </cell>
        </row>
        <row r="2210">
          <cell r="B2210" t="str">
            <v>BZ2ACSNA-88186</v>
          </cell>
          <cell r="C2210" t="str">
            <v>Early Learning Educational Books Assortment, 18 items, PLUS</v>
          </cell>
          <cell r="D2210" t="str">
            <v>BZBOX-KIT</v>
          </cell>
          <cell r="F2210">
            <v>0</v>
          </cell>
          <cell r="H2210">
            <v>67.819999999999993</v>
          </cell>
          <cell r="I2210">
            <v>0</v>
          </cell>
          <cell r="J2210">
            <v>0</v>
          </cell>
          <cell r="K2210">
            <v>34.99</v>
          </cell>
          <cell r="L2210">
            <v>0</v>
          </cell>
          <cell r="M2210">
            <v>0</v>
          </cell>
          <cell r="N2210">
            <v>0</v>
          </cell>
          <cell r="O2210" t="str">
            <v>CS-1</v>
          </cell>
          <cell r="Q2210">
            <v>1</v>
          </cell>
          <cell r="R2210">
            <v>0</v>
          </cell>
          <cell r="S2210">
            <v>0</v>
          </cell>
          <cell r="T2210">
            <v>0</v>
          </cell>
          <cell r="U2210" t="str">
            <v>0.000000</v>
          </cell>
          <cell r="V2210">
            <v>0</v>
          </cell>
        </row>
        <row r="2211">
          <cell r="B2211" t="str">
            <v>BZ2ACSNA-88187</v>
          </cell>
          <cell r="C2211" t="str">
            <v>Sketch Pads and Creative Markers Bundle, 11 items, PLUS</v>
          </cell>
          <cell r="D2211" t="str">
            <v>BZBOX-KIT</v>
          </cell>
          <cell r="F2211">
            <v>0</v>
          </cell>
          <cell r="H2211">
            <v>49.39</v>
          </cell>
          <cell r="I2211">
            <v>0</v>
          </cell>
          <cell r="J2211">
            <v>0</v>
          </cell>
          <cell r="K2211">
            <v>34.99</v>
          </cell>
          <cell r="L2211">
            <v>0</v>
          </cell>
          <cell r="M2211">
            <v>0</v>
          </cell>
          <cell r="N2211">
            <v>0</v>
          </cell>
          <cell r="O2211" t="str">
            <v>CS-1</v>
          </cell>
          <cell r="Q2211">
            <v>1</v>
          </cell>
          <cell r="R2211">
            <v>0</v>
          </cell>
          <cell r="S2211">
            <v>0</v>
          </cell>
          <cell r="T2211">
            <v>0</v>
          </cell>
          <cell r="U2211" t="str">
            <v>0.000000</v>
          </cell>
          <cell r="V2211">
            <v>0</v>
          </cell>
        </row>
        <row r="2212">
          <cell r="B2212" t="str">
            <v>BZ2ACSNA-88188</v>
          </cell>
          <cell r="C2212" t="str">
            <v>Spanish Puzzle and Activity Books collection with bonus storybooks, 18 items, PLUS</v>
          </cell>
          <cell r="D2212" t="str">
            <v>BZBOX-KIT</v>
          </cell>
          <cell r="F2212">
            <v>0</v>
          </cell>
          <cell r="H2212">
            <v>71.819999999999993</v>
          </cell>
          <cell r="I2212">
            <v>0</v>
          </cell>
          <cell r="J2212">
            <v>0</v>
          </cell>
          <cell r="K2212">
            <v>34.99</v>
          </cell>
          <cell r="L2212">
            <v>0</v>
          </cell>
          <cell r="M2212">
            <v>0</v>
          </cell>
          <cell r="N2212">
            <v>0</v>
          </cell>
          <cell r="O2212" t="str">
            <v>CS-1</v>
          </cell>
          <cell r="Q2212">
            <v>1</v>
          </cell>
          <cell r="R2212">
            <v>0</v>
          </cell>
          <cell r="S2212">
            <v>0</v>
          </cell>
          <cell r="T2212">
            <v>0</v>
          </cell>
          <cell r="U2212" t="str">
            <v>0.000000</v>
          </cell>
          <cell r="V2212">
            <v>0</v>
          </cell>
        </row>
        <row r="2213">
          <cell r="B2213" t="str">
            <v>BZ2ACSNA-88189</v>
          </cell>
          <cell r="C2213" t="str">
            <v>Kids Activity Air Dry Clays Variety Bundle, 28 items, PLUS</v>
          </cell>
          <cell r="D2213" t="str">
            <v>BZBOX-KIT</v>
          </cell>
          <cell r="F2213">
            <v>0</v>
          </cell>
          <cell r="H2213">
            <v>83.73</v>
          </cell>
          <cell r="I2213">
            <v>0</v>
          </cell>
          <cell r="J2213">
            <v>0</v>
          </cell>
          <cell r="K2213">
            <v>34.99</v>
          </cell>
          <cell r="L2213">
            <v>0</v>
          </cell>
          <cell r="M2213">
            <v>0</v>
          </cell>
          <cell r="N2213">
            <v>0</v>
          </cell>
          <cell r="O2213" t="str">
            <v>CS-1</v>
          </cell>
          <cell r="Q2213">
            <v>1</v>
          </cell>
          <cell r="R2213">
            <v>0</v>
          </cell>
          <cell r="S2213">
            <v>0</v>
          </cell>
          <cell r="T2213">
            <v>0</v>
          </cell>
          <cell r="U2213" t="str">
            <v>0.000000</v>
          </cell>
          <cell r="V2213">
            <v>0</v>
          </cell>
        </row>
        <row r="2214">
          <cell r="B2214" t="str">
            <v>BZ2BUSNA-88110</v>
          </cell>
          <cell r="C2214" t="str">
            <v>Premium Assortment of Packaging and Shipping supplies, 8 items, PLUS</v>
          </cell>
          <cell r="D2214" t="str">
            <v>BZBOX-KIT</v>
          </cell>
          <cell r="F2214">
            <v>0</v>
          </cell>
          <cell r="H2214">
            <v>48.92</v>
          </cell>
          <cell r="I2214">
            <v>0</v>
          </cell>
          <cell r="J2214">
            <v>0</v>
          </cell>
          <cell r="K2214">
            <v>34.99</v>
          </cell>
          <cell r="L2214">
            <v>0</v>
          </cell>
          <cell r="M2214">
            <v>0</v>
          </cell>
          <cell r="N2214">
            <v>0</v>
          </cell>
          <cell r="O2214" t="str">
            <v>CS-1</v>
          </cell>
          <cell r="Q2214">
            <v>1</v>
          </cell>
          <cell r="R2214">
            <v>0</v>
          </cell>
          <cell r="S2214">
            <v>0</v>
          </cell>
          <cell r="T2214">
            <v>0</v>
          </cell>
          <cell r="U2214" t="str">
            <v>0.000000</v>
          </cell>
          <cell r="V2214">
            <v>0</v>
          </cell>
        </row>
        <row r="2215">
          <cell r="B2215" t="str">
            <v>BZ2BUSNA-88111</v>
          </cell>
          <cell r="C2215" t="str">
            <v>Tax Preparation Stationery Kit, Extended Assortment, 18 items, PLUS</v>
          </cell>
          <cell r="D2215" t="str">
            <v>BZBOX-KIT</v>
          </cell>
          <cell r="F2215">
            <v>0</v>
          </cell>
          <cell r="H2215">
            <v>52.82</v>
          </cell>
          <cell r="I2215">
            <v>0</v>
          </cell>
          <cell r="J2215">
            <v>0</v>
          </cell>
          <cell r="K2215">
            <v>34.99</v>
          </cell>
          <cell r="L2215">
            <v>0</v>
          </cell>
          <cell r="M2215">
            <v>0</v>
          </cell>
          <cell r="N2215">
            <v>0</v>
          </cell>
          <cell r="O2215" t="str">
            <v>CS-1</v>
          </cell>
          <cell r="Q2215">
            <v>1</v>
          </cell>
          <cell r="R2215">
            <v>0</v>
          </cell>
          <cell r="S2215">
            <v>0</v>
          </cell>
          <cell r="T2215">
            <v>0</v>
          </cell>
          <cell r="U2215" t="str">
            <v>0.000000</v>
          </cell>
          <cell r="V2215">
            <v>0</v>
          </cell>
        </row>
        <row r="2216">
          <cell r="B2216" t="str">
            <v>BZ2EVSNA-88113</v>
          </cell>
          <cell r="C2216" t="str">
            <v>Signage and Posters Kit, For Special Events and Projects, 15 items, PLUS</v>
          </cell>
          <cell r="D2216" t="str">
            <v>BZBOX-KIT</v>
          </cell>
          <cell r="F2216">
            <v>0</v>
          </cell>
          <cell r="H2216">
            <v>44.85</v>
          </cell>
          <cell r="I2216">
            <v>0</v>
          </cell>
          <cell r="J2216">
            <v>0</v>
          </cell>
          <cell r="K2216">
            <v>34.99</v>
          </cell>
          <cell r="L2216">
            <v>0</v>
          </cell>
          <cell r="M2216">
            <v>0</v>
          </cell>
          <cell r="N2216">
            <v>0</v>
          </cell>
          <cell r="O2216" t="str">
            <v>CS-1</v>
          </cell>
          <cell r="Q2216">
            <v>1</v>
          </cell>
          <cell r="R2216">
            <v>0</v>
          </cell>
          <cell r="S2216">
            <v>0</v>
          </cell>
          <cell r="T2216">
            <v>0</v>
          </cell>
          <cell r="U2216" t="str">
            <v>0.000000</v>
          </cell>
          <cell r="V2216">
            <v>0</v>
          </cell>
        </row>
        <row r="2217">
          <cell r="B2217" t="str">
            <v>BZ2EVSNA-88147</v>
          </cell>
          <cell r="C2217" t="str">
            <v>Workshop &amp; Seminar Supply Kit for 8, 23 items, PLUS</v>
          </cell>
          <cell r="D2217" t="str">
            <v>BZBOX-KIT</v>
          </cell>
          <cell r="F2217">
            <v>0</v>
          </cell>
          <cell r="H2217">
            <v>66.77</v>
          </cell>
          <cell r="I2217">
            <v>0</v>
          </cell>
          <cell r="J2217">
            <v>0</v>
          </cell>
          <cell r="K2217">
            <v>34.99</v>
          </cell>
          <cell r="L2217">
            <v>0</v>
          </cell>
          <cell r="M2217">
            <v>0</v>
          </cell>
          <cell r="N2217">
            <v>0</v>
          </cell>
          <cell r="O2217" t="str">
            <v>CS-1</v>
          </cell>
          <cell r="Q2217">
            <v>1</v>
          </cell>
          <cell r="R2217">
            <v>0</v>
          </cell>
          <cell r="S2217">
            <v>0</v>
          </cell>
          <cell r="T2217">
            <v>0</v>
          </cell>
          <cell r="U2217" t="str">
            <v>0.000000</v>
          </cell>
          <cell r="V2217">
            <v>0</v>
          </cell>
        </row>
        <row r="2218">
          <cell r="B2218" t="str">
            <v>BZ2EVSNA-88148</v>
          </cell>
          <cell r="C2218" t="str">
            <v>Fans and Supporters Signage Kit, 16 Items, PLUS</v>
          </cell>
          <cell r="D2218" t="str">
            <v>BZBOX-KIT</v>
          </cell>
          <cell r="F2218">
            <v>0</v>
          </cell>
          <cell r="H2218">
            <v>44.84</v>
          </cell>
          <cell r="I2218">
            <v>0</v>
          </cell>
          <cell r="J2218">
            <v>0</v>
          </cell>
          <cell r="K2218">
            <v>34.99</v>
          </cell>
          <cell r="L2218">
            <v>0</v>
          </cell>
          <cell r="M2218">
            <v>0</v>
          </cell>
          <cell r="N2218">
            <v>0</v>
          </cell>
          <cell r="O2218" t="str">
            <v>CS-1</v>
          </cell>
          <cell r="Q2218">
            <v>1</v>
          </cell>
          <cell r="R2218">
            <v>0</v>
          </cell>
          <cell r="S2218">
            <v>0</v>
          </cell>
          <cell r="T2218">
            <v>0</v>
          </cell>
          <cell r="U2218" t="str">
            <v>0.000000</v>
          </cell>
          <cell r="V2218">
            <v>0</v>
          </cell>
        </row>
        <row r="2219">
          <cell r="B2219" t="str">
            <v>BZ2EVSNA-88149</v>
          </cell>
          <cell r="C2219" t="str">
            <v>Sunday School Activity Kit for 8, 25 Items, PLUS</v>
          </cell>
          <cell r="D2219" t="str">
            <v>BZBOX-KIT</v>
          </cell>
          <cell r="F2219">
            <v>0</v>
          </cell>
          <cell r="H2219">
            <v>74.67</v>
          </cell>
          <cell r="I2219">
            <v>0</v>
          </cell>
          <cell r="J2219">
            <v>0</v>
          </cell>
          <cell r="K2219">
            <v>34.99</v>
          </cell>
          <cell r="L2219">
            <v>0</v>
          </cell>
          <cell r="M2219">
            <v>0</v>
          </cell>
          <cell r="N2219">
            <v>0</v>
          </cell>
          <cell r="O2219" t="str">
            <v>CS-1</v>
          </cell>
          <cell r="Q2219">
            <v>1</v>
          </cell>
          <cell r="R2219">
            <v>0</v>
          </cell>
          <cell r="S2219">
            <v>0</v>
          </cell>
          <cell r="T2219">
            <v>0</v>
          </cell>
          <cell r="U2219" t="str">
            <v>0.000000</v>
          </cell>
          <cell r="V2219">
            <v>0</v>
          </cell>
        </row>
        <row r="2220">
          <cell r="B2220" t="str">
            <v>BZ2HOFNA-88167</v>
          </cell>
          <cell r="C2220" t="str">
            <v>Pastel Colors Theme Home Office Kit, Girl, 16 Items,  PLUS</v>
          </cell>
          <cell r="D2220" t="str">
            <v>BZBOX-KIT</v>
          </cell>
          <cell r="F2220">
            <v>0</v>
          </cell>
          <cell r="H2220">
            <v>62.84</v>
          </cell>
          <cell r="I2220">
            <v>0</v>
          </cell>
          <cell r="J2220">
            <v>0</v>
          </cell>
          <cell r="K2220">
            <v>34.99</v>
          </cell>
          <cell r="L2220">
            <v>0</v>
          </cell>
          <cell r="M2220">
            <v>0</v>
          </cell>
          <cell r="N2220">
            <v>0</v>
          </cell>
          <cell r="O2220" t="str">
            <v>CS-1</v>
          </cell>
          <cell r="Q2220">
            <v>1</v>
          </cell>
          <cell r="R2220">
            <v>0</v>
          </cell>
          <cell r="S2220">
            <v>0</v>
          </cell>
          <cell r="T2220">
            <v>0</v>
          </cell>
          <cell r="U2220" t="str">
            <v>0.000000</v>
          </cell>
          <cell r="V2220">
            <v>0</v>
          </cell>
        </row>
        <row r="2221">
          <cell r="B2221" t="str">
            <v>BZ2HOSNA-88017</v>
          </cell>
          <cell r="C2221" t="str">
            <v>Home Dry Erase Calendar and Board Combo with Markers, Plus</v>
          </cell>
          <cell r="D2221" t="str">
            <v>BZBOX-KIT</v>
          </cell>
          <cell r="F2221">
            <v>0</v>
          </cell>
          <cell r="H2221">
            <v>41.93</v>
          </cell>
          <cell r="I2221">
            <v>0</v>
          </cell>
          <cell r="J2221">
            <v>0</v>
          </cell>
          <cell r="K2221">
            <v>34.99</v>
          </cell>
          <cell r="L2221">
            <v>0</v>
          </cell>
          <cell r="M2221">
            <v>0</v>
          </cell>
          <cell r="N2221">
            <v>0</v>
          </cell>
          <cell r="O2221" t="str">
            <v>CS-1</v>
          </cell>
          <cell r="Q2221">
            <v>1</v>
          </cell>
          <cell r="R2221">
            <v>0</v>
          </cell>
          <cell r="S2221">
            <v>0</v>
          </cell>
          <cell r="T2221">
            <v>0</v>
          </cell>
          <cell r="U2221" t="str">
            <v>0.000000</v>
          </cell>
          <cell r="V2221">
            <v>0</v>
          </cell>
        </row>
        <row r="2222">
          <cell r="B2222" t="str">
            <v>BZ2HOSNA-88019</v>
          </cell>
          <cell r="C2222" t="str">
            <v>24"x36" Aluminium Frame Magnetic Dry Erase Board kit, Plus</v>
          </cell>
          <cell r="D2222" t="str">
            <v>BZBOX-KIT</v>
          </cell>
          <cell r="F2222">
            <v>0</v>
          </cell>
          <cell r="H2222">
            <v>45.99</v>
          </cell>
          <cell r="I2222">
            <v>0</v>
          </cell>
          <cell r="J2222">
            <v>0</v>
          </cell>
          <cell r="K2222">
            <v>34.99</v>
          </cell>
          <cell r="L2222">
            <v>0</v>
          </cell>
          <cell r="M2222">
            <v>0</v>
          </cell>
          <cell r="N2222">
            <v>0</v>
          </cell>
          <cell r="O2222" t="str">
            <v>CS-1</v>
          </cell>
          <cell r="Q2222">
            <v>1</v>
          </cell>
          <cell r="R2222">
            <v>0</v>
          </cell>
          <cell r="S2222">
            <v>0</v>
          </cell>
          <cell r="T2222">
            <v>0</v>
          </cell>
          <cell r="U2222" t="str">
            <v>0.000000</v>
          </cell>
          <cell r="V2222">
            <v>0</v>
          </cell>
        </row>
        <row r="2223">
          <cell r="B2223" t="str">
            <v>BZ2HOSNA-88104</v>
          </cell>
          <cell r="C2223" t="str">
            <v>Jumbo Assortment of Adhesive Tapes, Standard colors, 16 items, PLUS</v>
          </cell>
          <cell r="D2223" t="str">
            <v>BZBOX-KIT</v>
          </cell>
          <cell r="F2223">
            <v>0</v>
          </cell>
          <cell r="H2223">
            <v>55.84</v>
          </cell>
          <cell r="I2223">
            <v>0</v>
          </cell>
          <cell r="J2223">
            <v>0</v>
          </cell>
          <cell r="K2223">
            <v>34.99</v>
          </cell>
          <cell r="L2223">
            <v>0</v>
          </cell>
          <cell r="M2223">
            <v>0</v>
          </cell>
          <cell r="N2223">
            <v>0</v>
          </cell>
          <cell r="O2223" t="str">
            <v>CS-1</v>
          </cell>
          <cell r="Q2223">
            <v>1</v>
          </cell>
          <cell r="R2223">
            <v>0</v>
          </cell>
          <cell r="S2223">
            <v>0</v>
          </cell>
          <cell r="T2223">
            <v>0</v>
          </cell>
          <cell r="U2223" t="str">
            <v>0.000000</v>
          </cell>
          <cell r="V2223">
            <v>0</v>
          </cell>
        </row>
        <row r="2224">
          <cell r="B2224" t="str">
            <v>BZ2HOSNA-88163</v>
          </cell>
          <cell r="C2224" t="str">
            <v>Storage Clipboard and Accessories Kit, 18 items, PLUS</v>
          </cell>
          <cell r="D2224" t="str">
            <v>BZBOX-KIT</v>
          </cell>
          <cell r="F2224">
            <v>0</v>
          </cell>
          <cell r="H2224">
            <v>58.82</v>
          </cell>
          <cell r="I2224">
            <v>0</v>
          </cell>
          <cell r="J2224">
            <v>0</v>
          </cell>
          <cell r="K2224">
            <v>34.99</v>
          </cell>
          <cell r="L2224">
            <v>0</v>
          </cell>
          <cell r="M2224">
            <v>0</v>
          </cell>
          <cell r="N2224">
            <v>0</v>
          </cell>
          <cell r="O2224" t="str">
            <v>CS-1</v>
          </cell>
          <cell r="Q2224">
            <v>1</v>
          </cell>
          <cell r="R2224">
            <v>0</v>
          </cell>
          <cell r="S2224">
            <v>0</v>
          </cell>
          <cell r="T2224">
            <v>0</v>
          </cell>
          <cell r="U2224" t="str">
            <v>0.000000</v>
          </cell>
          <cell r="V2224">
            <v>0</v>
          </cell>
        </row>
        <row r="2225">
          <cell r="B2225" t="str">
            <v>BZ2HOSNA-88164</v>
          </cell>
          <cell r="C2225" t="str">
            <v>Small Business Forms and Business Supplies Kit, 12 items, PLUS</v>
          </cell>
          <cell r="D2225" t="str">
            <v>BZBOX-KIT</v>
          </cell>
          <cell r="F2225">
            <v>0</v>
          </cell>
          <cell r="H2225">
            <v>51.88</v>
          </cell>
          <cell r="I2225">
            <v>0</v>
          </cell>
          <cell r="J2225">
            <v>0</v>
          </cell>
          <cell r="K2225">
            <v>34.99</v>
          </cell>
          <cell r="L2225">
            <v>0</v>
          </cell>
          <cell r="M2225">
            <v>0</v>
          </cell>
          <cell r="N2225">
            <v>0</v>
          </cell>
          <cell r="O2225" t="str">
            <v>CS-1</v>
          </cell>
          <cell r="Q2225">
            <v>1</v>
          </cell>
          <cell r="R2225">
            <v>0</v>
          </cell>
          <cell r="S2225">
            <v>0</v>
          </cell>
          <cell r="T2225">
            <v>0</v>
          </cell>
          <cell r="U2225" t="str">
            <v>0.000000</v>
          </cell>
          <cell r="V2225">
            <v>0</v>
          </cell>
        </row>
        <row r="2226">
          <cell r="B2226" t="str">
            <v>BZ2HOSNA-88165</v>
          </cell>
          <cell r="C2226" t="str">
            <v>Scissors and Tools Variety Bundle, Standard Assortment, 19 items, PLUS</v>
          </cell>
          <cell r="D2226" t="str">
            <v>BZBOX-KIT</v>
          </cell>
          <cell r="F2226">
            <v>0</v>
          </cell>
          <cell r="H2226">
            <v>55.31</v>
          </cell>
          <cell r="I2226">
            <v>0</v>
          </cell>
          <cell r="J2226">
            <v>0</v>
          </cell>
          <cell r="K2226">
            <v>34.99</v>
          </cell>
          <cell r="L2226">
            <v>0</v>
          </cell>
          <cell r="M2226">
            <v>0</v>
          </cell>
          <cell r="N2226">
            <v>0</v>
          </cell>
          <cell r="O2226" t="str">
            <v>CS-1</v>
          </cell>
          <cell r="Q2226">
            <v>1</v>
          </cell>
          <cell r="R2226">
            <v>0</v>
          </cell>
          <cell r="S2226">
            <v>0</v>
          </cell>
          <cell r="T2226">
            <v>0</v>
          </cell>
          <cell r="U2226" t="str">
            <v>0.000000</v>
          </cell>
          <cell r="V2226">
            <v>0</v>
          </cell>
        </row>
        <row r="2227">
          <cell r="B2227" t="str">
            <v>BZ2HOSNA-88166</v>
          </cell>
          <cell r="C2227" t="str">
            <v>Mailing and Envelopes Bundle, Assorted types and sizes, 25 items, PLUS</v>
          </cell>
          <cell r="D2227" t="str">
            <v>BZBOX-KIT</v>
          </cell>
          <cell r="F2227">
            <v>0</v>
          </cell>
          <cell r="H2227">
            <v>48.25</v>
          </cell>
          <cell r="I2227">
            <v>0</v>
          </cell>
          <cell r="J2227">
            <v>0</v>
          </cell>
          <cell r="K2227">
            <v>34.99</v>
          </cell>
          <cell r="L2227">
            <v>0</v>
          </cell>
          <cell r="M2227">
            <v>0</v>
          </cell>
          <cell r="N2227">
            <v>0</v>
          </cell>
          <cell r="O2227" t="str">
            <v>CS-1</v>
          </cell>
          <cell r="Q2227">
            <v>1</v>
          </cell>
          <cell r="R2227">
            <v>0</v>
          </cell>
          <cell r="S2227">
            <v>0</v>
          </cell>
          <cell r="T2227">
            <v>0</v>
          </cell>
          <cell r="U2227" t="str">
            <v>0.000000</v>
          </cell>
          <cell r="V2227">
            <v>0</v>
          </cell>
        </row>
        <row r="2228">
          <cell r="B2228" t="str">
            <v>BZ2HOSNA-88168</v>
          </cell>
          <cell r="C2228" t="str">
            <v>Home Documents Organizing Kit, 15 item, PLUS</v>
          </cell>
          <cell r="D2228" t="str">
            <v>BZBOX-KIT</v>
          </cell>
          <cell r="F2228">
            <v>0</v>
          </cell>
          <cell r="H2228">
            <v>57.85</v>
          </cell>
          <cell r="I2228">
            <v>0</v>
          </cell>
          <cell r="J2228">
            <v>0</v>
          </cell>
          <cell r="K2228">
            <v>34.99</v>
          </cell>
          <cell r="L2228">
            <v>0</v>
          </cell>
          <cell r="M2228">
            <v>0</v>
          </cell>
          <cell r="N2228">
            <v>0</v>
          </cell>
          <cell r="O2228" t="str">
            <v>CS-1</v>
          </cell>
          <cell r="Q2228">
            <v>1</v>
          </cell>
          <cell r="R2228">
            <v>0</v>
          </cell>
          <cell r="S2228">
            <v>0</v>
          </cell>
          <cell r="T2228">
            <v>0</v>
          </cell>
          <cell r="U2228" t="str">
            <v>0.000000</v>
          </cell>
          <cell r="V2228">
            <v>0</v>
          </cell>
        </row>
        <row r="2229">
          <cell r="B2229" t="str">
            <v>BZ2HOXNA-88016</v>
          </cell>
          <cell r="C2229" t="str">
            <v>Home Office Premium Bundle, Extended Kit, Plus, 10 items</v>
          </cell>
          <cell r="D2229" t="str">
            <v>BZBOX-KIT</v>
          </cell>
          <cell r="F2229">
            <v>0</v>
          </cell>
          <cell r="H2229">
            <v>48.9</v>
          </cell>
          <cell r="I2229">
            <v>0</v>
          </cell>
          <cell r="J2229">
            <v>0</v>
          </cell>
          <cell r="K2229">
            <v>34.99</v>
          </cell>
          <cell r="L2229">
            <v>0</v>
          </cell>
          <cell r="M2229">
            <v>0</v>
          </cell>
          <cell r="N2229">
            <v>0</v>
          </cell>
          <cell r="O2229" t="str">
            <v>CS-1</v>
          </cell>
          <cell r="Q2229">
            <v>1</v>
          </cell>
          <cell r="R2229">
            <v>0</v>
          </cell>
          <cell r="S2229">
            <v>0</v>
          </cell>
          <cell r="T2229">
            <v>0</v>
          </cell>
          <cell r="U2229" t="str">
            <v>0.000000</v>
          </cell>
          <cell r="V2229">
            <v>0</v>
          </cell>
        </row>
        <row r="2230">
          <cell r="B2230" t="str">
            <v>BZ2HSSNA-88024</v>
          </cell>
          <cell r="C2230" t="str">
            <v>Advanced Math School Kit, High School, Std, PLUS, US</v>
          </cell>
          <cell r="D2230" t="str">
            <v>BZBOX-KIT</v>
          </cell>
          <cell r="F2230">
            <v>0</v>
          </cell>
          <cell r="H2230">
            <v>62.81</v>
          </cell>
          <cell r="I2230">
            <v>0</v>
          </cell>
          <cell r="J2230">
            <v>0</v>
          </cell>
          <cell r="K2230">
            <v>34.99</v>
          </cell>
          <cell r="L2230">
            <v>0</v>
          </cell>
          <cell r="M2230">
            <v>0</v>
          </cell>
          <cell r="N2230">
            <v>0</v>
          </cell>
          <cell r="O2230" t="str">
            <v>CS-1</v>
          </cell>
          <cell r="Q2230">
            <v>1</v>
          </cell>
          <cell r="R2230">
            <v>0</v>
          </cell>
          <cell r="S2230">
            <v>0</v>
          </cell>
          <cell r="T2230">
            <v>0</v>
          </cell>
          <cell r="U2230" t="str">
            <v>0.000000</v>
          </cell>
          <cell r="V2230">
            <v>0</v>
          </cell>
        </row>
        <row r="2231">
          <cell r="B2231" t="str">
            <v>BZ2KGFNA-88065</v>
          </cell>
          <cell r="C2231" t="str">
            <v>Back to School Kit, Kindergarten, Girl, Plus, US</v>
          </cell>
          <cell r="D2231" t="str">
            <v>BZBOX-KIT</v>
          </cell>
          <cell r="F2231">
            <v>0</v>
          </cell>
          <cell r="H2231">
            <v>59.81</v>
          </cell>
          <cell r="I2231">
            <v>0</v>
          </cell>
          <cell r="J2231">
            <v>0</v>
          </cell>
          <cell r="K2231">
            <v>34.99</v>
          </cell>
          <cell r="L2231">
            <v>0</v>
          </cell>
          <cell r="M2231">
            <v>0</v>
          </cell>
          <cell r="N2231">
            <v>0</v>
          </cell>
          <cell r="O2231" t="str">
            <v>CS-1</v>
          </cell>
          <cell r="Q2231">
            <v>1</v>
          </cell>
          <cell r="R2231">
            <v>0</v>
          </cell>
          <cell r="S2231">
            <v>0</v>
          </cell>
          <cell r="T2231">
            <v>0</v>
          </cell>
          <cell r="U2231" t="str">
            <v>0.000000</v>
          </cell>
          <cell r="V2231">
            <v>0</v>
          </cell>
        </row>
        <row r="2232">
          <cell r="B2232" t="str">
            <v>BZ2KGSNA-88000</v>
          </cell>
          <cell r="C2232" t="str">
            <v>Back to School Kit, Kindergarten, Std, Plus, US</v>
          </cell>
          <cell r="D2232" t="str">
            <v>BZBOX-KIT</v>
          </cell>
          <cell r="F2232">
            <v>0</v>
          </cell>
          <cell r="H2232">
            <v>59.81</v>
          </cell>
          <cell r="I2232">
            <v>0</v>
          </cell>
          <cell r="J2232">
            <v>0</v>
          </cell>
          <cell r="K2232">
            <v>34.99</v>
          </cell>
          <cell r="L2232">
            <v>0</v>
          </cell>
          <cell r="M2232">
            <v>0</v>
          </cell>
          <cell r="N2232">
            <v>0</v>
          </cell>
          <cell r="O2232" t="str">
            <v>CS-1</v>
          </cell>
          <cell r="Q2232">
            <v>1</v>
          </cell>
          <cell r="R2232">
            <v>0</v>
          </cell>
          <cell r="S2232">
            <v>0</v>
          </cell>
          <cell r="T2232">
            <v>0</v>
          </cell>
          <cell r="U2232" t="str">
            <v>0.000000</v>
          </cell>
          <cell r="V2232">
            <v>0</v>
          </cell>
        </row>
        <row r="2233">
          <cell r="B2233" t="str">
            <v>BZ2KGSNA-88022</v>
          </cell>
          <cell r="C2233" t="str">
            <v>Early Learning Kit, with Folding Lapboard,  8 items, Plus</v>
          </cell>
          <cell r="D2233" t="str">
            <v>BZBOX-KIT</v>
          </cell>
          <cell r="F2233">
            <v>0</v>
          </cell>
          <cell r="H2233">
            <v>48.92</v>
          </cell>
          <cell r="I2233">
            <v>0</v>
          </cell>
          <cell r="J2233">
            <v>0</v>
          </cell>
          <cell r="K2233">
            <v>34.99</v>
          </cell>
          <cell r="L2233">
            <v>0</v>
          </cell>
          <cell r="M2233">
            <v>0</v>
          </cell>
          <cell r="N2233">
            <v>0</v>
          </cell>
          <cell r="O2233" t="str">
            <v>CS-1</v>
          </cell>
          <cell r="Q2233">
            <v>1</v>
          </cell>
          <cell r="R2233">
            <v>0</v>
          </cell>
          <cell r="S2233">
            <v>0</v>
          </cell>
          <cell r="T2233">
            <v>0</v>
          </cell>
          <cell r="U2233" t="str">
            <v>0.000000</v>
          </cell>
          <cell r="V2233">
            <v>0</v>
          </cell>
        </row>
        <row r="2234">
          <cell r="B2234" t="str">
            <v>BZ2KGSNA-88023</v>
          </cell>
          <cell r="C2234" t="str">
            <v>Early Learning Kit, with Standard Lapboard,  8 items, Plus</v>
          </cell>
          <cell r="D2234" t="str">
            <v>BZBOX-KIT</v>
          </cell>
          <cell r="F2234">
            <v>0</v>
          </cell>
          <cell r="H2234">
            <v>39.99</v>
          </cell>
          <cell r="I2234">
            <v>0</v>
          </cell>
          <cell r="J2234">
            <v>0</v>
          </cell>
          <cell r="K2234">
            <v>34.99</v>
          </cell>
          <cell r="L2234">
            <v>0</v>
          </cell>
          <cell r="M2234">
            <v>0</v>
          </cell>
          <cell r="N2234">
            <v>0</v>
          </cell>
          <cell r="O2234" t="str">
            <v>CS-1</v>
          </cell>
          <cell r="Q2234">
            <v>1</v>
          </cell>
          <cell r="R2234">
            <v>0</v>
          </cell>
          <cell r="S2234">
            <v>0</v>
          </cell>
          <cell r="T2234">
            <v>0</v>
          </cell>
          <cell r="U2234" t="str">
            <v>0.000000</v>
          </cell>
          <cell r="V2234">
            <v>0</v>
          </cell>
        </row>
        <row r="2235">
          <cell r="B2235" t="str">
            <v>BZ301FNA-88079</v>
          </cell>
          <cell r="C2235" t="str">
            <v>Back to School Kit, Grade 1, Girl, Max, US</v>
          </cell>
          <cell r="D2235" t="str">
            <v>BZBOX-KIT</v>
          </cell>
          <cell r="F2235">
            <v>0</v>
          </cell>
          <cell r="H2235">
            <v>92.69</v>
          </cell>
          <cell r="I2235">
            <v>0</v>
          </cell>
          <cell r="J2235">
            <v>0</v>
          </cell>
          <cell r="K2235">
            <v>49.99</v>
          </cell>
          <cell r="L2235">
            <v>0</v>
          </cell>
          <cell r="M2235">
            <v>0</v>
          </cell>
          <cell r="N2235">
            <v>0</v>
          </cell>
          <cell r="O2235" t="str">
            <v>CS-1</v>
          </cell>
          <cell r="Q2235">
            <v>1</v>
          </cell>
          <cell r="R2235">
            <v>0</v>
          </cell>
          <cell r="S2235">
            <v>0</v>
          </cell>
          <cell r="T2235">
            <v>0</v>
          </cell>
          <cell r="U2235" t="str">
            <v>0.000000</v>
          </cell>
          <cell r="V2235">
            <v>0</v>
          </cell>
        </row>
        <row r="2236">
          <cell r="B2236" t="str">
            <v>BZ301SNA-88027</v>
          </cell>
          <cell r="C2236" t="str">
            <v>Back to School Kit, Grade 1, Std, Max, US</v>
          </cell>
          <cell r="D2236" t="str">
            <v>BZBOX-KIT</v>
          </cell>
          <cell r="F2236">
            <v>0</v>
          </cell>
          <cell r="H2236">
            <v>92.69</v>
          </cell>
          <cell r="I2236">
            <v>0</v>
          </cell>
          <cell r="J2236">
            <v>0</v>
          </cell>
          <cell r="K2236">
            <v>49.99</v>
          </cell>
          <cell r="L2236">
            <v>0</v>
          </cell>
          <cell r="M2236">
            <v>0</v>
          </cell>
          <cell r="N2236">
            <v>0</v>
          </cell>
          <cell r="O2236" t="str">
            <v>CS-1</v>
          </cell>
          <cell r="Q2236">
            <v>1</v>
          </cell>
          <cell r="R2236">
            <v>0</v>
          </cell>
          <cell r="S2236">
            <v>0</v>
          </cell>
          <cell r="T2236">
            <v>0</v>
          </cell>
          <cell r="U2236" t="str">
            <v>0.000000</v>
          </cell>
          <cell r="V2236">
            <v>0</v>
          </cell>
        </row>
        <row r="2237">
          <cell r="B2237" t="str">
            <v>BZ302FNA-88080</v>
          </cell>
          <cell r="C2237" t="str">
            <v>Back to School Kit, Grade 2, Girl, Max, US</v>
          </cell>
          <cell r="D2237" t="str">
            <v>BZBOX-KIT</v>
          </cell>
          <cell r="F2237">
            <v>0</v>
          </cell>
          <cell r="H2237">
            <v>88.73</v>
          </cell>
          <cell r="I2237">
            <v>0</v>
          </cell>
          <cell r="J2237">
            <v>0</v>
          </cell>
          <cell r="K2237">
            <v>49.99</v>
          </cell>
          <cell r="L2237">
            <v>0</v>
          </cell>
          <cell r="M2237">
            <v>0</v>
          </cell>
          <cell r="N2237">
            <v>0</v>
          </cell>
          <cell r="O2237" t="str">
            <v>CS-1</v>
          </cell>
          <cell r="Q2237">
            <v>1</v>
          </cell>
          <cell r="R2237">
            <v>0</v>
          </cell>
          <cell r="S2237">
            <v>0</v>
          </cell>
          <cell r="T2237">
            <v>0</v>
          </cell>
          <cell r="U2237" t="str">
            <v>0.000000</v>
          </cell>
          <cell r="V2237">
            <v>0</v>
          </cell>
        </row>
        <row r="2238">
          <cell r="B2238" t="str">
            <v>BZ302SNA-88028</v>
          </cell>
          <cell r="C2238" t="str">
            <v>Back to School Kit, Grade 2, Std, Max, US</v>
          </cell>
          <cell r="D2238" t="str">
            <v>BZBOX-KIT</v>
          </cell>
          <cell r="F2238">
            <v>0</v>
          </cell>
          <cell r="H2238">
            <v>88.73</v>
          </cell>
          <cell r="I2238">
            <v>0</v>
          </cell>
          <cell r="J2238">
            <v>0</v>
          </cell>
          <cell r="K2238">
            <v>49.99</v>
          </cell>
          <cell r="L2238">
            <v>0</v>
          </cell>
          <cell r="M2238">
            <v>0</v>
          </cell>
          <cell r="N2238">
            <v>0</v>
          </cell>
          <cell r="O2238" t="str">
            <v>CS-1</v>
          </cell>
          <cell r="Q2238">
            <v>1</v>
          </cell>
          <cell r="R2238">
            <v>0</v>
          </cell>
          <cell r="S2238">
            <v>0</v>
          </cell>
          <cell r="T2238">
            <v>0</v>
          </cell>
          <cell r="U2238" t="str">
            <v>0.000000</v>
          </cell>
          <cell r="V2238">
            <v>0</v>
          </cell>
        </row>
        <row r="2239">
          <cell r="B2239" t="str">
            <v>BZ303FNA-88081</v>
          </cell>
          <cell r="C2239" t="str">
            <v>Back to School Kit, Grade 3, Girl, Max, US</v>
          </cell>
          <cell r="D2239" t="str">
            <v>BZBOX-KIT</v>
          </cell>
          <cell r="F2239">
            <v>0</v>
          </cell>
          <cell r="H2239">
            <v>93.71</v>
          </cell>
          <cell r="I2239">
            <v>0</v>
          </cell>
          <cell r="J2239">
            <v>0</v>
          </cell>
          <cell r="K2239">
            <v>49.99</v>
          </cell>
          <cell r="L2239">
            <v>0</v>
          </cell>
          <cell r="M2239">
            <v>0</v>
          </cell>
          <cell r="N2239">
            <v>0</v>
          </cell>
          <cell r="O2239" t="str">
            <v>CS-1</v>
          </cell>
          <cell r="Q2239">
            <v>1</v>
          </cell>
          <cell r="R2239">
            <v>0</v>
          </cell>
          <cell r="S2239">
            <v>0</v>
          </cell>
          <cell r="T2239">
            <v>0</v>
          </cell>
          <cell r="U2239" t="str">
            <v>0.000000</v>
          </cell>
          <cell r="V2239">
            <v>0</v>
          </cell>
        </row>
        <row r="2240">
          <cell r="B2240" t="str">
            <v>BZ303SNA-88029</v>
          </cell>
          <cell r="C2240" t="str">
            <v>Back to School Kit, Grade 3, Std, Max, US</v>
          </cell>
          <cell r="D2240" t="str">
            <v>BZBOX-KIT</v>
          </cell>
          <cell r="F2240">
            <v>0</v>
          </cell>
          <cell r="H2240">
            <v>93.71</v>
          </cell>
          <cell r="I2240">
            <v>0</v>
          </cell>
          <cell r="J2240">
            <v>0</v>
          </cell>
          <cell r="K2240">
            <v>49.99</v>
          </cell>
          <cell r="L2240">
            <v>0</v>
          </cell>
          <cell r="M2240">
            <v>0</v>
          </cell>
          <cell r="N2240">
            <v>0</v>
          </cell>
          <cell r="O2240" t="str">
            <v>CS-1</v>
          </cell>
          <cell r="Q2240">
            <v>1</v>
          </cell>
          <cell r="R2240">
            <v>0</v>
          </cell>
          <cell r="S2240">
            <v>0</v>
          </cell>
          <cell r="T2240">
            <v>0</v>
          </cell>
          <cell r="U2240" t="str">
            <v>0.000000</v>
          </cell>
          <cell r="V2240">
            <v>0</v>
          </cell>
        </row>
        <row r="2241">
          <cell r="B2241" t="str">
            <v>BZ304FNA-88082</v>
          </cell>
          <cell r="C2241" t="str">
            <v>Back to School Kit, Grade 4, Girl, Max, US</v>
          </cell>
          <cell r="D2241" t="str">
            <v>BZBOX-KIT</v>
          </cell>
          <cell r="F2241">
            <v>0</v>
          </cell>
          <cell r="H2241">
            <v>90.72</v>
          </cell>
          <cell r="I2241">
            <v>0</v>
          </cell>
          <cell r="J2241">
            <v>0</v>
          </cell>
          <cell r="K2241">
            <v>49.99</v>
          </cell>
          <cell r="L2241">
            <v>0</v>
          </cell>
          <cell r="M2241">
            <v>0</v>
          </cell>
          <cell r="N2241">
            <v>0</v>
          </cell>
          <cell r="O2241" t="str">
            <v>CS-1</v>
          </cell>
          <cell r="Q2241">
            <v>1</v>
          </cell>
          <cell r="R2241">
            <v>0</v>
          </cell>
          <cell r="S2241">
            <v>0</v>
          </cell>
          <cell r="T2241">
            <v>0</v>
          </cell>
          <cell r="U2241" t="str">
            <v>0.000000</v>
          </cell>
          <cell r="V2241">
            <v>0</v>
          </cell>
        </row>
        <row r="2242">
          <cell r="B2242" t="str">
            <v>BZ304SNA-88030</v>
          </cell>
          <cell r="C2242" t="str">
            <v>Back to School Kit, Grade 4, Std, Max, US</v>
          </cell>
          <cell r="D2242" t="str">
            <v>BZBOX-KIT</v>
          </cell>
          <cell r="F2242">
            <v>0</v>
          </cell>
          <cell r="H2242">
            <v>89.72</v>
          </cell>
          <cell r="I2242">
            <v>0</v>
          </cell>
          <cell r="J2242">
            <v>0</v>
          </cell>
          <cell r="K2242">
            <v>49.99</v>
          </cell>
          <cell r="L2242">
            <v>0</v>
          </cell>
          <cell r="M2242">
            <v>0</v>
          </cell>
          <cell r="N2242">
            <v>0</v>
          </cell>
          <cell r="O2242" t="str">
            <v>CS-1</v>
          </cell>
          <cell r="Q2242">
            <v>1</v>
          </cell>
          <cell r="R2242">
            <v>0</v>
          </cell>
          <cell r="S2242">
            <v>0</v>
          </cell>
          <cell r="T2242">
            <v>0</v>
          </cell>
          <cell r="U2242" t="str">
            <v>0.000000</v>
          </cell>
          <cell r="V2242">
            <v>0</v>
          </cell>
        </row>
        <row r="2243">
          <cell r="B2243" t="str">
            <v>BZ305FNA-88083</v>
          </cell>
          <cell r="C2243" t="str">
            <v>Back to School Kit, Grade 5, Girl, Max, US</v>
          </cell>
          <cell r="D2243" t="str">
            <v>BZBOX-KIT</v>
          </cell>
          <cell r="F2243">
            <v>0</v>
          </cell>
          <cell r="H2243">
            <v>94.72</v>
          </cell>
          <cell r="I2243">
            <v>0</v>
          </cell>
          <cell r="J2243">
            <v>0</v>
          </cell>
          <cell r="K2243">
            <v>49.99</v>
          </cell>
          <cell r="L2243">
            <v>0</v>
          </cell>
          <cell r="M2243">
            <v>0</v>
          </cell>
          <cell r="N2243">
            <v>0</v>
          </cell>
          <cell r="O2243" t="str">
            <v>CS-1</v>
          </cell>
          <cell r="Q2243">
            <v>1</v>
          </cell>
          <cell r="R2243">
            <v>0</v>
          </cell>
          <cell r="S2243">
            <v>0</v>
          </cell>
          <cell r="T2243">
            <v>0</v>
          </cell>
          <cell r="U2243" t="str">
            <v>0.000000</v>
          </cell>
          <cell r="V2243">
            <v>0</v>
          </cell>
        </row>
        <row r="2244">
          <cell r="B2244" t="str">
            <v>BZ305SNA-88031</v>
          </cell>
          <cell r="C2244" t="str">
            <v>Back to School Kit, Grade 5, Std, Max, US</v>
          </cell>
          <cell r="D2244" t="str">
            <v>BZBOX-KIT</v>
          </cell>
          <cell r="F2244">
            <v>0</v>
          </cell>
          <cell r="H2244">
            <v>93.72</v>
          </cell>
          <cell r="I2244">
            <v>0</v>
          </cell>
          <cell r="J2244">
            <v>0</v>
          </cell>
          <cell r="K2244">
            <v>49.99</v>
          </cell>
          <cell r="L2244">
            <v>0</v>
          </cell>
          <cell r="M2244">
            <v>0</v>
          </cell>
          <cell r="N2244">
            <v>0</v>
          </cell>
          <cell r="O2244" t="str">
            <v>CS-1</v>
          </cell>
          <cell r="Q2244">
            <v>1</v>
          </cell>
          <cell r="R2244">
            <v>0</v>
          </cell>
          <cell r="S2244">
            <v>0</v>
          </cell>
          <cell r="T2244">
            <v>0</v>
          </cell>
          <cell r="U2244" t="str">
            <v>0.000000</v>
          </cell>
          <cell r="V2244">
            <v>0</v>
          </cell>
        </row>
        <row r="2245">
          <cell r="B2245" t="str">
            <v>BZ306FNA-88084</v>
          </cell>
          <cell r="C2245" t="str">
            <v>Back to School Kit, Grade 6, Girl, Max, US</v>
          </cell>
          <cell r="D2245" t="str">
            <v>BZBOX-KIT</v>
          </cell>
          <cell r="F2245">
            <v>0</v>
          </cell>
          <cell r="H2245">
            <v>94.72</v>
          </cell>
          <cell r="I2245">
            <v>0</v>
          </cell>
          <cell r="J2245">
            <v>0</v>
          </cell>
          <cell r="K2245">
            <v>49.99</v>
          </cell>
          <cell r="L2245">
            <v>0</v>
          </cell>
          <cell r="M2245">
            <v>0</v>
          </cell>
          <cell r="N2245">
            <v>0</v>
          </cell>
          <cell r="O2245" t="str">
            <v>CS-1</v>
          </cell>
          <cell r="Q2245">
            <v>1</v>
          </cell>
          <cell r="R2245">
            <v>0</v>
          </cell>
          <cell r="S2245">
            <v>0</v>
          </cell>
          <cell r="T2245">
            <v>0</v>
          </cell>
          <cell r="U2245" t="str">
            <v>0.000000</v>
          </cell>
          <cell r="V2245">
            <v>0</v>
          </cell>
        </row>
        <row r="2246">
          <cell r="B2246" t="str">
            <v>BZ306SNA-88032</v>
          </cell>
          <cell r="C2246" t="str">
            <v>Back to School Kit, Grade 6, Std, Max, US</v>
          </cell>
          <cell r="D2246" t="str">
            <v>BZBOX-KIT</v>
          </cell>
          <cell r="F2246">
            <v>0</v>
          </cell>
          <cell r="H2246">
            <v>93.72</v>
          </cell>
          <cell r="I2246">
            <v>0</v>
          </cell>
          <cell r="J2246">
            <v>0</v>
          </cell>
          <cell r="K2246">
            <v>49.99</v>
          </cell>
          <cell r="L2246">
            <v>0</v>
          </cell>
          <cell r="M2246">
            <v>0</v>
          </cell>
          <cell r="N2246">
            <v>0</v>
          </cell>
          <cell r="O2246" t="str">
            <v>CS-1</v>
          </cell>
          <cell r="Q2246">
            <v>1</v>
          </cell>
          <cell r="R2246">
            <v>0</v>
          </cell>
          <cell r="S2246">
            <v>0</v>
          </cell>
          <cell r="T2246">
            <v>0</v>
          </cell>
          <cell r="U2246" t="str">
            <v>0.000000</v>
          </cell>
          <cell r="V2246">
            <v>0</v>
          </cell>
        </row>
        <row r="2247">
          <cell r="B2247" t="str">
            <v>BZ307FNA-88085</v>
          </cell>
          <cell r="C2247" t="str">
            <v>Back to School Kit, Grade 7, Girl, Max, US</v>
          </cell>
          <cell r="D2247" t="str">
            <v>BZBOX-KIT</v>
          </cell>
          <cell r="F2247">
            <v>0</v>
          </cell>
          <cell r="H2247">
            <v>97.73</v>
          </cell>
          <cell r="I2247">
            <v>0</v>
          </cell>
          <cell r="J2247">
            <v>0</v>
          </cell>
          <cell r="K2247">
            <v>49.99</v>
          </cell>
          <cell r="L2247">
            <v>0</v>
          </cell>
          <cell r="M2247">
            <v>0</v>
          </cell>
          <cell r="N2247">
            <v>0</v>
          </cell>
          <cell r="O2247" t="str">
            <v>CS-1</v>
          </cell>
          <cell r="Q2247">
            <v>1</v>
          </cell>
          <cell r="R2247">
            <v>0</v>
          </cell>
          <cell r="S2247">
            <v>0</v>
          </cell>
          <cell r="T2247">
            <v>0</v>
          </cell>
          <cell r="U2247" t="str">
            <v>0.000000</v>
          </cell>
          <cell r="V2247">
            <v>0</v>
          </cell>
        </row>
        <row r="2248">
          <cell r="B2248" t="str">
            <v>BZ307SNA-88033</v>
          </cell>
          <cell r="C2248" t="str">
            <v>Back to School Kit, Grade 7, Std, Max, US</v>
          </cell>
          <cell r="D2248" t="str">
            <v>BZBOX-KIT</v>
          </cell>
          <cell r="F2248">
            <v>0</v>
          </cell>
          <cell r="H2248">
            <v>97.73</v>
          </cell>
          <cell r="I2248">
            <v>0</v>
          </cell>
          <cell r="J2248">
            <v>0</v>
          </cell>
          <cell r="K2248">
            <v>49.99</v>
          </cell>
          <cell r="L2248">
            <v>0</v>
          </cell>
          <cell r="M2248">
            <v>0</v>
          </cell>
          <cell r="N2248">
            <v>0</v>
          </cell>
          <cell r="O2248" t="str">
            <v>CS-1</v>
          </cell>
          <cell r="Q2248">
            <v>1</v>
          </cell>
          <cell r="R2248">
            <v>0</v>
          </cell>
          <cell r="S2248">
            <v>0</v>
          </cell>
          <cell r="T2248">
            <v>0</v>
          </cell>
          <cell r="U2248" t="str">
            <v>0.000000</v>
          </cell>
          <cell r="V2248">
            <v>0</v>
          </cell>
        </row>
        <row r="2249">
          <cell r="B2249" t="str">
            <v>BZ308FNA-88086</v>
          </cell>
          <cell r="C2249" t="str">
            <v>Back to School Kit, Grade 8, Girl, Max, US</v>
          </cell>
          <cell r="D2249" t="str">
            <v>BZBOX-KIT</v>
          </cell>
          <cell r="F2249">
            <v>0</v>
          </cell>
          <cell r="H2249">
            <v>98.73</v>
          </cell>
          <cell r="I2249">
            <v>0</v>
          </cell>
          <cell r="J2249">
            <v>0</v>
          </cell>
          <cell r="K2249">
            <v>49.99</v>
          </cell>
          <cell r="L2249">
            <v>0</v>
          </cell>
          <cell r="M2249">
            <v>0</v>
          </cell>
          <cell r="N2249">
            <v>0</v>
          </cell>
          <cell r="O2249" t="str">
            <v>CS-1</v>
          </cell>
          <cell r="Q2249">
            <v>1</v>
          </cell>
          <cell r="R2249">
            <v>0</v>
          </cell>
          <cell r="S2249">
            <v>0</v>
          </cell>
          <cell r="T2249">
            <v>0</v>
          </cell>
          <cell r="U2249" t="str">
            <v>0.000000</v>
          </cell>
          <cell r="V2249">
            <v>0</v>
          </cell>
        </row>
        <row r="2250">
          <cell r="B2250" t="str">
            <v>BZ308SNA-88034</v>
          </cell>
          <cell r="C2250" t="str">
            <v>Back to School Kit, Grade 8, Std, Max, US</v>
          </cell>
          <cell r="D2250" t="str">
            <v>BZBOX-KIT</v>
          </cell>
          <cell r="F2250">
            <v>0</v>
          </cell>
          <cell r="H2250">
            <v>98.73</v>
          </cell>
          <cell r="I2250">
            <v>0</v>
          </cell>
          <cell r="J2250">
            <v>0</v>
          </cell>
          <cell r="K2250">
            <v>49.99</v>
          </cell>
          <cell r="L2250">
            <v>0</v>
          </cell>
          <cell r="M2250">
            <v>0</v>
          </cell>
          <cell r="N2250">
            <v>0</v>
          </cell>
          <cell r="O2250" t="str">
            <v>CS-1</v>
          </cell>
          <cell r="Q2250">
            <v>1</v>
          </cell>
          <cell r="R2250">
            <v>0</v>
          </cell>
          <cell r="S2250">
            <v>0</v>
          </cell>
          <cell r="T2250">
            <v>0</v>
          </cell>
          <cell r="U2250" t="str">
            <v>0.000000</v>
          </cell>
          <cell r="V2250">
            <v>0</v>
          </cell>
        </row>
        <row r="2251">
          <cell r="B2251" t="str">
            <v>BZ309FNA-88087</v>
          </cell>
          <cell r="C2251" t="str">
            <v>Back to School Kit, Grade 9, Girl, Max, US</v>
          </cell>
          <cell r="D2251" t="str">
            <v>BZBOX-KIT</v>
          </cell>
          <cell r="F2251">
            <v>0</v>
          </cell>
          <cell r="H2251">
            <v>99.74</v>
          </cell>
          <cell r="I2251">
            <v>0</v>
          </cell>
          <cell r="J2251">
            <v>0</v>
          </cell>
          <cell r="K2251">
            <v>49.99</v>
          </cell>
          <cell r="L2251">
            <v>0</v>
          </cell>
          <cell r="M2251">
            <v>0</v>
          </cell>
          <cell r="N2251">
            <v>0</v>
          </cell>
          <cell r="O2251" t="str">
            <v>CS-1</v>
          </cell>
          <cell r="Q2251">
            <v>1</v>
          </cell>
          <cell r="R2251">
            <v>0</v>
          </cell>
          <cell r="S2251">
            <v>0</v>
          </cell>
          <cell r="T2251">
            <v>0</v>
          </cell>
          <cell r="U2251" t="str">
            <v>0.000000</v>
          </cell>
          <cell r="V2251">
            <v>0</v>
          </cell>
        </row>
        <row r="2252">
          <cell r="B2252" t="str">
            <v>BZ309SNA-88035</v>
          </cell>
          <cell r="C2252" t="str">
            <v>Back to School Kit, Grade 9, Std, Max, US</v>
          </cell>
          <cell r="D2252" t="str">
            <v>BZBOX-KIT</v>
          </cell>
          <cell r="F2252">
            <v>0</v>
          </cell>
          <cell r="H2252">
            <v>102.74</v>
          </cell>
          <cell r="I2252">
            <v>0</v>
          </cell>
          <cell r="J2252">
            <v>0</v>
          </cell>
          <cell r="K2252">
            <v>49.99</v>
          </cell>
          <cell r="L2252">
            <v>0</v>
          </cell>
          <cell r="M2252">
            <v>0</v>
          </cell>
          <cell r="N2252">
            <v>0</v>
          </cell>
          <cell r="O2252" t="str">
            <v>CS-1</v>
          </cell>
          <cell r="Q2252">
            <v>1</v>
          </cell>
          <cell r="R2252">
            <v>0</v>
          </cell>
          <cell r="S2252">
            <v>0</v>
          </cell>
          <cell r="T2252">
            <v>0</v>
          </cell>
          <cell r="U2252" t="str">
            <v>0.000000</v>
          </cell>
          <cell r="V2252">
            <v>0</v>
          </cell>
        </row>
        <row r="2253">
          <cell r="B2253" t="str">
            <v>BZ310FNA-88088</v>
          </cell>
          <cell r="C2253" t="str">
            <v>Back to School Kit, Grade 10, Girl, Max, US</v>
          </cell>
          <cell r="D2253" t="str">
            <v>BZBOX-KIT</v>
          </cell>
          <cell r="F2253">
            <v>0</v>
          </cell>
          <cell r="H2253">
            <v>96.75</v>
          </cell>
          <cell r="I2253">
            <v>0</v>
          </cell>
          <cell r="J2253">
            <v>0</v>
          </cell>
          <cell r="K2253">
            <v>49.99</v>
          </cell>
          <cell r="L2253">
            <v>0</v>
          </cell>
          <cell r="M2253">
            <v>0</v>
          </cell>
          <cell r="N2253">
            <v>0</v>
          </cell>
          <cell r="O2253" t="str">
            <v>CS-1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 t="str">
            <v>0.000000</v>
          </cell>
          <cell r="V2253">
            <v>0</v>
          </cell>
        </row>
        <row r="2254">
          <cell r="B2254" t="str">
            <v>BZ310SNA-88036</v>
          </cell>
          <cell r="C2254" t="str">
            <v>Back to School Kit, Grade 10, Std, Max, US</v>
          </cell>
          <cell r="D2254" t="str">
            <v>BZBOX-KIT</v>
          </cell>
          <cell r="F2254">
            <v>0</v>
          </cell>
          <cell r="H2254">
            <v>99.75</v>
          </cell>
          <cell r="I2254">
            <v>0</v>
          </cell>
          <cell r="J2254">
            <v>0</v>
          </cell>
          <cell r="K2254">
            <v>49.99</v>
          </cell>
          <cell r="L2254">
            <v>0</v>
          </cell>
          <cell r="M2254">
            <v>0</v>
          </cell>
          <cell r="N2254">
            <v>0</v>
          </cell>
          <cell r="O2254" t="str">
            <v>CS-1</v>
          </cell>
          <cell r="Q2254">
            <v>1</v>
          </cell>
          <cell r="R2254">
            <v>0</v>
          </cell>
          <cell r="S2254">
            <v>0</v>
          </cell>
          <cell r="T2254">
            <v>0</v>
          </cell>
          <cell r="U2254" t="str">
            <v>0.000000</v>
          </cell>
          <cell r="V2254">
            <v>0</v>
          </cell>
        </row>
        <row r="2255">
          <cell r="B2255" t="str">
            <v>BZ311FNA-88089</v>
          </cell>
          <cell r="C2255" t="str">
            <v>Back to School Kit, Grade 11, Girl, Max, US</v>
          </cell>
          <cell r="D2255" t="str">
            <v>BZBOX-KIT</v>
          </cell>
          <cell r="F2255">
            <v>0</v>
          </cell>
          <cell r="H2255">
            <v>97.75</v>
          </cell>
          <cell r="I2255">
            <v>0</v>
          </cell>
          <cell r="J2255">
            <v>0</v>
          </cell>
          <cell r="K2255">
            <v>49.99</v>
          </cell>
          <cell r="L2255">
            <v>0</v>
          </cell>
          <cell r="M2255">
            <v>0</v>
          </cell>
          <cell r="N2255">
            <v>0</v>
          </cell>
          <cell r="O2255" t="str">
            <v>CS-1</v>
          </cell>
          <cell r="Q2255">
            <v>1</v>
          </cell>
          <cell r="R2255">
            <v>0</v>
          </cell>
          <cell r="S2255">
            <v>0</v>
          </cell>
          <cell r="T2255">
            <v>0</v>
          </cell>
          <cell r="U2255" t="str">
            <v>0.000000</v>
          </cell>
          <cell r="V2255">
            <v>0</v>
          </cell>
        </row>
        <row r="2256">
          <cell r="B2256" t="str">
            <v>BZ311SNA-88037</v>
          </cell>
          <cell r="C2256" t="str">
            <v>Back to School Kit, Grade 11, Std, Max, US</v>
          </cell>
          <cell r="D2256" t="str">
            <v>BZBOX-KIT</v>
          </cell>
          <cell r="F2256">
            <v>0</v>
          </cell>
          <cell r="H2256">
            <v>98.75</v>
          </cell>
          <cell r="I2256">
            <v>0</v>
          </cell>
          <cell r="J2256">
            <v>0</v>
          </cell>
          <cell r="K2256">
            <v>49.99</v>
          </cell>
          <cell r="L2256">
            <v>0</v>
          </cell>
          <cell r="M2256">
            <v>0</v>
          </cell>
          <cell r="N2256">
            <v>0</v>
          </cell>
          <cell r="O2256" t="str">
            <v>CS-1</v>
          </cell>
          <cell r="Q2256">
            <v>1</v>
          </cell>
          <cell r="R2256">
            <v>0</v>
          </cell>
          <cell r="S2256">
            <v>0</v>
          </cell>
          <cell r="T2256">
            <v>0</v>
          </cell>
          <cell r="U2256" t="str">
            <v>0.000000</v>
          </cell>
          <cell r="V2256">
            <v>0</v>
          </cell>
        </row>
        <row r="2257">
          <cell r="B2257" t="str">
            <v>BZ312FNA-88090</v>
          </cell>
          <cell r="C2257" t="str">
            <v>Back to School Kit, Grade 12, Girl, Max, US</v>
          </cell>
          <cell r="D2257" t="str">
            <v>BZBOX-KIT</v>
          </cell>
          <cell r="F2257">
            <v>0</v>
          </cell>
          <cell r="H2257">
            <v>97.76</v>
          </cell>
          <cell r="I2257">
            <v>0</v>
          </cell>
          <cell r="J2257">
            <v>0</v>
          </cell>
          <cell r="K2257">
            <v>49.99</v>
          </cell>
          <cell r="L2257">
            <v>0</v>
          </cell>
          <cell r="M2257">
            <v>0</v>
          </cell>
          <cell r="N2257">
            <v>0</v>
          </cell>
          <cell r="O2257" t="str">
            <v>CS-1</v>
          </cell>
          <cell r="Q2257">
            <v>1</v>
          </cell>
          <cell r="R2257">
            <v>0</v>
          </cell>
          <cell r="S2257">
            <v>0</v>
          </cell>
          <cell r="T2257">
            <v>0</v>
          </cell>
          <cell r="U2257" t="str">
            <v>0.000000</v>
          </cell>
          <cell r="V2257">
            <v>0</v>
          </cell>
        </row>
        <row r="2258">
          <cell r="B2258" t="str">
            <v>BZ312SNA-88038</v>
          </cell>
          <cell r="C2258" t="str">
            <v>Back to School Kit, Grade 12, Std, Max, US</v>
          </cell>
          <cell r="D2258" t="str">
            <v>BZBOX-KIT</v>
          </cell>
          <cell r="F2258">
            <v>0</v>
          </cell>
          <cell r="H2258">
            <v>98.76</v>
          </cell>
          <cell r="I2258">
            <v>0</v>
          </cell>
          <cell r="J2258">
            <v>0</v>
          </cell>
          <cell r="K2258">
            <v>49.99</v>
          </cell>
          <cell r="L2258">
            <v>0</v>
          </cell>
          <cell r="M2258">
            <v>0</v>
          </cell>
          <cell r="N2258">
            <v>0</v>
          </cell>
          <cell r="O2258" t="str">
            <v>CS-1</v>
          </cell>
          <cell r="Q2258">
            <v>1</v>
          </cell>
          <cell r="R2258">
            <v>0</v>
          </cell>
          <cell r="S2258">
            <v>0</v>
          </cell>
          <cell r="T2258">
            <v>0</v>
          </cell>
          <cell r="U2258" t="str">
            <v>0.000000</v>
          </cell>
          <cell r="V2258">
            <v>0</v>
          </cell>
        </row>
        <row r="2259">
          <cell r="B2259" t="str">
            <v>BZ3ACFNA-88091</v>
          </cell>
          <cell r="C2259" t="str">
            <v>Kids Jumbo Coloring Activity Kit, Extended Kit, MAX, 26 items, GIRL Theme Books.</v>
          </cell>
          <cell r="D2259" t="str">
            <v>BZBOX-KIT</v>
          </cell>
          <cell r="F2259">
            <v>0</v>
          </cell>
          <cell r="H2259">
            <v>94.74</v>
          </cell>
          <cell r="I2259">
            <v>0</v>
          </cell>
          <cell r="J2259">
            <v>0</v>
          </cell>
          <cell r="K2259">
            <v>49.99</v>
          </cell>
          <cell r="L2259">
            <v>0</v>
          </cell>
          <cell r="M2259">
            <v>0</v>
          </cell>
          <cell r="N2259">
            <v>0</v>
          </cell>
          <cell r="O2259" t="str">
            <v>CS-1</v>
          </cell>
          <cell r="Q2259">
            <v>1</v>
          </cell>
          <cell r="R2259">
            <v>0</v>
          </cell>
          <cell r="S2259">
            <v>0</v>
          </cell>
          <cell r="T2259">
            <v>0</v>
          </cell>
          <cell r="U2259" t="str">
            <v>0.000000</v>
          </cell>
          <cell r="V2259">
            <v>0</v>
          </cell>
        </row>
        <row r="2260">
          <cell r="B2260" t="str">
            <v>BZ3ACFNA-88100</v>
          </cell>
          <cell r="C2260" t="str">
            <v>Teen and Adult Jumbo Coloring &amp; Activity, Extended Kit, MAX, 22 items</v>
          </cell>
          <cell r="D2260" t="str">
            <v>BZBOX-KIT</v>
          </cell>
          <cell r="F2260">
            <v>0</v>
          </cell>
          <cell r="H2260">
            <v>92.74</v>
          </cell>
          <cell r="I2260">
            <v>0</v>
          </cell>
          <cell r="J2260">
            <v>0</v>
          </cell>
          <cell r="K2260">
            <v>49.99</v>
          </cell>
          <cell r="L2260">
            <v>0</v>
          </cell>
          <cell r="M2260">
            <v>0</v>
          </cell>
          <cell r="N2260">
            <v>0</v>
          </cell>
          <cell r="O2260" t="str">
            <v>CS-1</v>
          </cell>
          <cell r="Q2260">
            <v>1</v>
          </cell>
          <cell r="R2260">
            <v>0</v>
          </cell>
          <cell r="S2260">
            <v>0</v>
          </cell>
          <cell r="T2260">
            <v>0</v>
          </cell>
          <cell r="U2260" t="str">
            <v>0.000000</v>
          </cell>
          <cell r="V2260">
            <v>0</v>
          </cell>
        </row>
        <row r="2261">
          <cell r="B2261" t="str">
            <v>BZ3ACFNA-88191</v>
          </cell>
          <cell r="C2261" t="str">
            <v>Scented Stationery Bundle, Girl, 18 items, MAX</v>
          </cell>
          <cell r="D2261" t="str">
            <v>BZBOX-KIT</v>
          </cell>
          <cell r="F2261">
            <v>0</v>
          </cell>
          <cell r="H2261">
            <v>65.819999999999993</v>
          </cell>
          <cell r="I2261">
            <v>0</v>
          </cell>
          <cell r="J2261">
            <v>0</v>
          </cell>
          <cell r="K2261">
            <v>49.99</v>
          </cell>
          <cell r="L2261">
            <v>0</v>
          </cell>
          <cell r="M2261">
            <v>0</v>
          </cell>
          <cell r="N2261">
            <v>0</v>
          </cell>
          <cell r="O2261" t="str">
            <v>CS-1</v>
          </cell>
          <cell r="Q2261">
            <v>1</v>
          </cell>
          <cell r="R2261">
            <v>0</v>
          </cell>
          <cell r="S2261">
            <v>0</v>
          </cell>
          <cell r="T2261">
            <v>0</v>
          </cell>
          <cell r="U2261" t="str">
            <v>0.000000</v>
          </cell>
          <cell r="V2261">
            <v>0</v>
          </cell>
        </row>
        <row r="2262">
          <cell r="B2262" t="str">
            <v>BZ3ACMNA-88093</v>
          </cell>
          <cell r="C2262" t="str">
            <v>Kids Jumbo Coloring Activity Kit, Extended Kit, MAX, 26 items, BOY Theme Books.</v>
          </cell>
          <cell r="D2262" t="str">
            <v>BZBOX-KIT</v>
          </cell>
          <cell r="F2262">
            <v>0</v>
          </cell>
          <cell r="H2262">
            <v>94.74</v>
          </cell>
          <cell r="I2262">
            <v>0</v>
          </cell>
          <cell r="J2262">
            <v>0</v>
          </cell>
          <cell r="K2262">
            <v>49.99</v>
          </cell>
          <cell r="L2262">
            <v>0</v>
          </cell>
          <cell r="M2262">
            <v>0</v>
          </cell>
          <cell r="N2262">
            <v>0</v>
          </cell>
          <cell r="O2262" t="str">
            <v>CS-1</v>
          </cell>
          <cell r="Q2262">
            <v>1</v>
          </cell>
          <cell r="R2262">
            <v>0</v>
          </cell>
          <cell r="S2262">
            <v>0</v>
          </cell>
          <cell r="T2262">
            <v>0</v>
          </cell>
          <cell r="U2262" t="str">
            <v>0.000000</v>
          </cell>
          <cell r="V2262">
            <v>0</v>
          </cell>
        </row>
        <row r="2263">
          <cell r="B2263" t="str">
            <v>BZ3ACSNA-88095</v>
          </cell>
          <cell r="C2263" t="str">
            <v>Kids Jumbo Coloring Activity Kit, Extended Kit, MAX, 26 items, Unisex</v>
          </cell>
          <cell r="D2263" t="str">
            <v>BZBOX-KIT</v>
          </cell>
          <cell r="F2263">
            <v>0</v>
          </cell>
          <cell r="H2263">
            <v>95.7</v>
          </cell>
          <cell r="I2263">
            <v>0</v>
          </cell>
          <cell r="J2263">
            <v>0</v>
          </cell>
          <cell r="K2263">
            <v>49.99</v>
          </cell>
          <cell r="L2263">
            <v>0</v>
          </cell>
          <cell r="M2263">
            <v>0</v>
          </cell>
          <cell r="N2263">
            <v>0</v>
          </cell>
          <cell r="O2263" t="str">
            <v>CS-1</v>
          </cell>
          <cell r="Q2263">
            <v>1</v>
          </cell>
          <cell r="R2263">
            <v>0</v>
          </cell>
          <cell r="S2263">
            <v>0</v>
          </cell>
          <cell r="T2263">
            <v>0</v>
          </cell>
          <cell r="U2263" t="str">
            <v>0.000000</v>
          </cell>
          <cell r="V2263">
            <v>0</v>
          </cell>
        </row>
        <row r="2264">
          <cell r="B2264" t="str">
            <v>BZ3ACSNA-88153</v>
          </cell>
          <cell r="C2264" t="str">
            <v>Group Actiity Kit for 12 Kids, Coloring Bundle, Unisex, 36 items, MAX</v>
          </cell>
          <cell r="D2264" t="str">
            <v>BZBOX-KIT</v>
          </cell>
          <cell r="F2264">
            <v>0</v>
          </cell>
          <cell r="H2264">
            <v>119.4</v>
          </cell>
          <cell r="I2264">
            <v>0</v>
          </cell>
          <cell r="J2264">
            <v>0</v>
          </cell>
          <cell r="K2264">
            <v>49.99</v>
          </cell>
          <cell r="L2264">
            <v>0</v>
          </cell>
          <cell r="M2264">
            <v>0</v>
          </cell>
          <cell r="N2264">
            <v>0</v>
          </cell>
          <cell r="O2264" t="str">
            <v>CS-1</v>
          </cell>
          <cell r="Q2264">
            <v>1</v>
          </cell>
          <cell r="R2264">
            <v>0</v>
          </cell>
          <cell r="S2264">
            <v>0</v>
          </cell>
          <cell r="T2264">
            <v>0</v>
          </cell>
          <cell r="U2264" t="str">
            <v>0.000000</v>
          </cell>
          <cell r="V2264">
            <v>0</v>
          </cell>
        </row>
        <row r="2265">
          <cell r="B2265" t="str">
            <v>BZ3ACSNA-88154</v>
          </cell>
          <cell r="C2265" t="str">
            <v>Group Actiity Kit for 12 Kids, Coloring Bundle, Girl, 36 items, MAX</v>
          </cell>
          <cell r="D2265" t="str">
            <v>BZBOX-KIT</v>
          </cell>
          <cell r="F2265">
            <v>0</v>
          </cell>
          <cell r="H2265">
            <v>119.64</v>
          </cell>
          <cell r="I2265">
            <v>0</v>
          </cell>
          <cell r="J2265">
            <v>0</v>
          </cell>
          <cell r="K2265">
            <v>49.99</v>
          </cell>
          <cell r="L2265">
            <v>0</v>
          </cell>
          <cell r="M2265">
            <v>0</v>
          </cell>
          <cell r="N2265">
            <v>0</v>
          </cell>
          <cell r="O2265" t="str">
            <v>CS-1</v>
          </cell>
          <cell r="Q2265">
            <v>1</v>
          </cell>
          <cell r="R2265">
            <v>0</v>
          </cell>
          <cell r="S2265">
            <v>0</v>
          </cell>
          <cell r="T2265">
            <v>0</v>
          </cell>
          <cell r="U2265" t="str">
            <v>0.000000</v>
          </cell>
          <cell r="V2265">
            <v>0</v>
          </cell>
        </row>
        <row r="2266">
          <cell r="B2266" t="str">
            <v>BZ3ACSNA-88155</v>
          </cell>
          <cell r="C2266" t="str">
            <v>Group Actiity Kit for 12 Kids, Coloring Bundle, Boy, 36 items, MAX</v>
          </cell>
          <cell r="D2266" t="str">
            <v>BZBOX-KIT</v>
          </cell>
          <cell r="F2266">
            <v>0</v>
          </cell>
          <cell r="H2266">
            <v>119.64</v>
          </cell>
          <cell r="I2266">
            <v>0</v>
          </cell>
          <cell r="J2266">
            <v>0</v>
          </cell>
          <cell r="K2266">
            <v>49.99</v>
          </cell>
          <cell r="L2266">
            <v>0</v>
          </cell>
          <cell r="M2266">
            <v>0</v>
          </cell>
          <cell r="N2266">
            <v>0</v>
          </cell>
          <cell r="O2266" t="str">
            <v>CS-1</v>
          </cell>
          <cell r="Q2266">
            <v>1</v>
          </cell>
          <cell r="R2266">
            <v>0</v>
          </cell>
          <cell r="S2266">
            <v>0</v>
          </cell>
          <cell r="T2266">
            <v>0</v>
          </cell>
          <cell r="U2266" t="str">
            <v>0.000000</v>
          </cell>
          <cell r="V2266">
            <v>0</v>
          </cell>
        </row>
        <row r="2267">
          <cell r="B2267" t="str">
            <v>BZ3ACSNA-88190</v>
          </cell>
          <cell r="C2267" t="str">
            <v>Varienty of Chalk Items Bundle, 13 items, MAX</v>
          </cell>
          <cell r="D2267" t="str">
            <v>BZBOX-KIT</v>
          </cell>
          <cell r="F2267">
            <v>0</v>
          </cell>
          <cell r="H2267">
            <v>71.87</v>
          </cell>
          <cell r="I2267">
            <v>0</v>
          </cell>
          <cell r="J2267">
            <v>0</v>
          </cell>
          <cell r="K2267">
            <v>49.99</v>
          </cell>
          <cell r="L2267">
            <v>0</v>
          </cell>
          <cell r="M2267">
            <v>0</v>
          </cell>
          <cell r="N2267">
            <v>0</v>
          </cell>
          <cell r="O2267" t="str">
            <v>CS-1</v>
          </cell>
          <cell r="Q2267">
            <v>1</v>
          </cell>
          <cell r="R2267">
            <v>0</v>
          </cell>
          <cell r="S2267">
            <v>0</v>
          </cell>
          <cell r="T2267">
            <v>0</v>
          </cell>
          <cell r="U2267" t="str">
            <v>0.000000</v>
          </cell>
          <cell r="V2267">
            <v>0</v>
          </cell>
        </row>
        <row r="2268">
          <cell r="B2268" t="str">
            <v>BZ3ACSNA-88192</v>
          </cell>
          <cell r="C2268" t="str">
            <v>Specialty Glues and Project Adhesives Bundle, 19 items, MAX</v>
          </cell>
          <cell r="D2268" t="str">
            <v>BZBOX-KIT</v>
          </cell>
          <cell r="F2268">
            <v>0</v>
          </cell>
          <cell r="H2268">
            <v>66.81</v>
          </cell>
          <cell r="I2268">
            <v>0</v>
          </cell>
          <cell r="J2268">
            <v>0</v>
          </cell>
          <cell r="K2268">
            <v>49.99</v>
          </cell>
          <cell r="L2268">
            <v>0</v>
          </cell>
          <cell r="M2268">
            <v>0</v>
          </cell>
          <cell r="N2268">
            <v>0</v>
          </cell>
          <cell r="O2268" t="str">
            <v>CS-1</v>
          </cell>
          <cell r="Q2268">
            <v>1</v>
          </cell>
          <cell r="R2268">
            <v>0</v>
          </cell>
          <cell r="S2268">
            <v>0</v>
          </cell>
          <cell r="T2268">
            <v>0</v>
          </cell>
          <cell r="U2268" t="str">
            <v>0.000000</v>
          </cell>
          <cell r="V2268">
            <v>0</v>
          </cell>
        </row>
        <row r="2269">
          <cell r="B2269" t="str">
            <v>BZ3ACSNA-88193</v>
          </cell>
          <cell r="C2269" t="str">
            <v>Early Learning Flash Cards Kit, with bonus Workbooks, 30 items, MAX</v>
          </cell>
          <cell r="D2269" t="str">
            <v>BZBOX-KIT</v>
          </cell>
          <cell r="F2269">
            <v>0</v>
          </cell>
          <cell r="H2269">
            <v>94.7</v>
          </cell>
          <cell r="I2269">
            <v>0</v>
          </cell>
          <cell r="J2269">
            <v>0</v>
          </cell>
          <cell r="K2269">
            <v>49.99</v>
          </cell>
          <cell r="L2269">
            <v>0</v>
          </cell>
          <cell r="M2269">
            <v>0</v>
          </cell>
          <cell r="N2269">
            <v>0</v>
          </cell>
          <cell r="O2269" t="str">
            <v>CS-1</v>
          </cell>
          <cell r="Q2269">
            <v>1</v>
          </cell>
          <cell r="R2269">
            <v>0</v>
          </cell>
          <cell r="S2269">
            <v>0</v>
          </cell>
          <cell r="T2269">
            <v>0</v>
          </cell>
          <cell r="U2269" t="str">
            <v>0.000000</v>
          </cell>
          <cell r="V2269">
            <v>0</v>
          </cell>
        </row>
        <row r="2270">
          <cell r="B2270" t="str">
            <v>BZ3ACSNA-88194</v>
          </cell>
          <cell r="C2270" t="str">
            <v>Early Learning Educational Books Assortment, 26 items, MAX</v>
          </cell>
          <cell r="D2270" t="str">
            <v>BZBOX-KIT</v>
          </cell>
          <cell r="F2270">
            <v>0</v>
          </cell>
          <cell r="H2270">
            <v>95.74</v>
          </cell>
          <cell r="I2270">
            <v>0</v>
          </cell>
          <cell r="J2270">
            <v>0</v>
          </cell>
          <cell r="K2270">
            <v>49.99</v>
          </cell>
          <cell r="L2270">
            <v>0</v>
          </cell>
          <cell r="M2270">
            <v>0</v>
          </cell>
          <cell r="N2270">
            <v>0</v>
          </cell>
          <cell r="O2270" t="str">
            <v>CS-1</v>
          </cell>
          <cell r="Q2270">
            <v>1</v>
          </cell>
          <cell r="R2270">
            <v>0</v>
          </cell>
          <cell r="S2270">
            <v>0</v>
          </cell>
          <cell r="T2270">
            <v>0</v>
          </cell>
          <cell r="U2270" t="str">
            <v>0.000000</v>
          </cell>
          <cell r="V2270">
            <v>0</v>
          </cell>
        </row>
        <row r="2271">
          <cell r="B2271" t="str">
            <v>BZ3EVGNA-88021</v>
          </cell>
          <cell r="C2271" t="str">
            <v>Washable Markers &amp; Crayons Group Activity for 25 Students, Event Kit, MAX</v>
          </cell>
          <cell r="D2271" t="str">
            <v>BZBOX-KIT</v>
          </cell>
          <cell r="F2271">
            <v>0</v>
          </cell>
          <cell r="H2271">
            <v>73.95</v>
          </cell>
          <cell r="I2271">
            <v>0</v>
          </cell>
          <cell r="J2271">
            <v>0</v>
          </cell>
          <cell r="K2271">
            <v>49.99</v>
          </cell>
          <cell r="L2271">
            <v>0</v>
          </cell>
          <cell r="M2271">
            <v>0</v>
          </cell>
          <cell r="N2271">
            <v>0</v>
          </cell>
          <cell r="O2271" t="str">
            <v>CS-1</v>
          </cell>
          <cell r="Q2271">
            <v>1</v>
          </cell>
          <cell r="R2271">
            <v>0</v>
          </cell>
          <cell r="S2271">
            <v>0</v>
          </cell>
          <cell r="T2271">
            <v>0</v>
          </cell>
          <cell r="U2271" t="str">
            <v>0.000000</v>
          </cell>
          <cell r="V2271">
            <v>0</v>
          </cell>
        </row>
        <row r="2272">
          <cell r="B2272" t="str">
            <v>BZ3EVSNA-88150</v>
          </cell>
          <cell r="C2272" t="str">
            <v>Workshop &amp; Seminar Supply Kit for 12, 33 items, MAX</v>
          </cell>
          <cell r="D2272" t="str">
            <v>BZBOX-KIT</v>
          </cell>
          <cell r="F2272">
            <v>0</v>
          </cell>
          <cell r="H2272">
            <v>97.67</v>
          </cell>
          <cell r="I2272">
            <v>0</v>
          </cell>
          <cell r="J2272">
            <v>0</v>
          </cell>
          <cell r="K2272">
            <v>49.99</v>
          </cell>
          <cell r="L2272">
            <v>0</v>
          </cell>
          <cell r="M2272">
            <v>0</v>
          </cell>
          <cell r="N2272">
            <v>0</v>
          </cell>
          <cell r="O2272" t="str">
            <v>CS-1</v>
          </cell>
          <cell r="Q2272">
            <v>1</v>
          </cell>
          <cell r="R2272">
            <v>0</v>
          </cell>
          <cell r="S2272">
            <v>0</v>
          </cell>
          <cell r="T2272">
            <v>0</v>
          </cell>
          <cell r="U2272" t="str">
            <v>0.000000</v>
          </cell>
          <cell r="V2272">
            <v>0</v>
          </cell>
        </row>
        <row r="2273">
          <cell r="B2273" t="str">
            <v>BZ3EVSNA-88151</v>
          </cell>
          <cell r="C2273" t="str">
            <v>Fans and Supporters Signage Kit, 24 Items, Max</v>
          </cell>
          <cell r="D2273" t="str">
            <v>BZBOX-KIT</v>
          </cell>
          <cell r="F2273">
            <v>0</v>
          </cell>
          <cell r="H2273">
            <v>70.760000000000005</v>
          </cell>
          <cell r="I2273">
            <v>0</v>
          </cell>
          <cell r="J2273">
            <v>0</v>
          </cell>
          <cell r="K2273">
            <v>49.99</v>
          </cell>
          <cell r="L2273">
            <v>0</v>
          </cell>
          <cell r="M2273">
            <v>0</v>
          </cell>
          <cell r="N2273">
            <v>0</v>
          </cell>
          <cell r="O2273" t="str">
            <v>CS-1</v>
          </cell>
          <cell r="Q2273">
            <v>1</v>
          </cell>
          <cell r="R2273">
            <v>0</v>
          </cell>
          <cell r="S2273">
            <v>0</v>
          </cell>
          <cell r="T2273">
            <v>0</v>
          </cell>
          <cell r="U2273" t="str">
            <v>0.000000</v>
          </cell>
          <cell r="V2273">
            <v>0</v>
          </cell>
        </row>
        <row r="2274">
          <cell r="B2274" t="str">
            <v>BZ3EVSNA-88152</v>
          </cell>
          <cell r="C2274" t="str">
            <v>Sunday School Activity Kit for 12, 38 items, MAX</v>
          </cell>
          <cell r="D2274" t="str">
            <v>BZBOX-KIT</v>
          </cell>
          <cell r="F2274">
            <v>0</v>
          </cell>
          <cell r="H2274">
            <v>113.5</v>
          </cell>
          <cell r="I2274">
            <v>0</v>
          </cell>
          <cell r="J2274">
            <v>0</v>
          </cell>
          <cell r="K2274">
            <v>49.99</v>
          </cell>
          <cell r="L2274">
            <v>0</v>
          </cell>
          <cell r="M2274">
            <v>0</v>
          </cell>
          <cell r="N2274">
            <v>0</v>
          </cell>
          <cell r="O2274" t="str">
            <v>CS-1</v>
          </cell>
          <cell r="Q2274">
            <v>1</v>
          </cell>
          <cell r="R2274">
            <v>0</v>
          </cell>
          <cell r="S2274">
            <v>0</v>
          </cell>
          <cell r="T2274">
            <v>0</v>
          </cell>
          <cell r="U2274" t="str">
            <v>0.000000</v>
          </cell>
          <cell r="V2274">
            <v>0</v>
          </cell>
        </row>
        <row r="2275">
          <cell r="B2275" t="str">
            <v>BZ3HOFNA-88177</v>
          </cell>
          <cell r="C2275" t="str">
            <v>Pastel Colors Theme Home Office Kit, Girl, 22 Items,  MAX</v>
          </cell>
          <cell r="D2275" t="str">
            <v>BZBOX-KIT</v>
          </cell>
          <cell r="F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 t="str">
            <v>CS-1</v>
          </cell>
          <cell r="Q2275">
            <v>1</v>
          </cell>
          <cell r="R2275">
            <v>0</v>
          </cell>
          <cell r="S2275">
            <v>0</v>
          </cell>
          <cell r="T2275">
            <v>0</v>
          </cell>
          <cell r="U2275" t="str">
            <v>0.000000</v>
          </cell>
          <cell r="V2275">
            <v>0</v>
          </cell>
        </row>
        <row r="2276">
          <cell r="B2276" t="str">
            <v>BZ3HOSNA-88018</v>
          </cell>
          <cell r="C2276" t="str">
            <v>Home Dry Erase and Chalk Board Set 14"x14", 2 Boards with Markers, Max</v>
          </cell>
          <cell r="D2276" t="str">
            <v>BZBOX-KIT</v>
          </cell>
          <cell r="F2276">
            <v>0</v>
          </cell>
          <cell r="H2276">
            <v>70.89</v>
          </cell>
          <cell r="I2276">
            <v>0</v>
          </cell>
          <cell r="J2276">
            <v>0</v>
          </cell>
          <cell r="K2276">
            <v>49.99</v>
          </cell>
          <cell r="L2276">
            <v>0</v>
          </cell>
          <cell r="M2276">
            <v>0</v>
          </cell>
          <cell r="N2276">
            <v>0</v>
          </cell>
          <cell r="O2276" t="str">
            <v>CS-1</v>
          </cell>
          <cell r="Q2276">
            <v>1</v>
          </cell>
          <cell r="R2276">
            <v>0</v>
          </cell>
          <cell r="S2276">
            <v>0</v>
          </cell>
          <cell r="T2276">
            <v>0</v>
          </cell>
          <cell r="U2276" t="str">
            <v>0.000000</v>
          </cell>
          <cell r="V2276">
            <v>0</v>
          </cell>
        </row>
        <row r="2277">
          <cell r="B2277" t="str">
            <v>BZ3HOSNA-88169</v>
          </cell>
          <cell r="C2277" t="str">
            <v>Adhesive Tapes and Dispensers Bundle, Extended Assortment, Standard colors, 23 items, MAX</v>
          </cell>
          <cell r="D2277" t="str">
            <v>BZBOX-KIT</v>
          </cell>
          <cell r="F2277">
            <v>0</v>
          </cell>
          <cell r="H2277">
            <v>80.77</v>
          </cell>
          <cell r="I2277">
            <v>0</v>
          </cell>
          <cell r="J2277">
            <v>0</v>
          </cell>
          <cell r="K2277">
            <v>49.99</v>
          </cell>
          <cell r="L2277">
            <v>0</v>
          </cell>
          <cell r="M2277">
            <v>0</v>
          </cell>
          <cell r="N2277">
            <v>0</v>
          </cell>
          <cell r="O2277" t="str">
            <v>CS-1</v>
          </cell>
          <cell r="Q2277">
            <v>1</v>
          </cell>
          <cell r="R2277">
            <v>0</v>
          </cell>
          <cell r="S2277">
            <v>0</v>
          </cell>
          <cell r="T2277">
            <v>0</v>
          </cell>
          <cell r="U2277" t="str">
            <v>0.000000</v>
          </cell>
          <cell r="V2277">
            <v>0</v>
          </cell>
        </row>
        <row r="2278">
          <cell r="B2278" t="str">
            <v>BZ3HOSNA-88170</v>
          </cell>
          <cell r="C2278" t="str">
            <v>Scissors and Tools Variety Bundle, Extended Assortment, 26 items, MAX</v>
          </cell>
          <cell r="D2278" t="str">
            <v>BZBOX-KIT</v>
          </cell>
          <cell r="F2278">
            <v>0</v>
          </cell>
          <cell r="H2278">
            <v>86.24</v>
          </cell>
          <cell r="I2278">
            <v>0</v>
          </cell>
          <cell r="J2278">
            <v>0</v>
          </cell>
          <cell r="K2278">
            <v>49.99</v>
          </cell>
          <cell r="L2278">
            <v>0</v>
          </cell>
          <cell r="M2278">
            <v>0</v>
          </cell>
          <cell r="N2278">
            <v>0</v>
          </cell>
          <cell r="O2278" t="str">
            <v>CS-1</v>
          </cell>
          <cell r="Q2278">
            <v>1</v>
          </cell>
          <cell r="R2278">
            <v>0</v>
          </cell>
          <cell r="S2278">
            <v>0</v>
          </cell>
          <cell r="T2278">
            <v>0</v>
          </cell>
          <cell r="U2278" t="str">
            <v>0.000000</v>
          </cell>
          <cell r="V2278">
            <v>0</v>
          </cell>
        </row>
        <row r="2279">
          <cell r="B2279" t="str">
            <v>BZ3HOSNA-88171</v>
          </cell>
          <cell r="C2279" t="str">
            <v>Value Deal - Foldable Rolling Cart w/ Lid Cover Black 16" X 18" X 15", MAX</v>
          </cell>
          <cell r="D2279" t="str">
            <v>BZBOX-KIT</v>
          </cell>
          <cell r="F2279">
            <v>0</v>
          </cell>
          <cell r="H2279">
            <v>57.99</v>
          </cell>
          <cell r="I2279">
            <v>0</v>
          </cell>
          <cell r="J2279">
            <v>0</v>
          </cell>
          <cell r="K2279">
            <v>49.99</v>
          </cell>
          <cell r="L2279">
            <v>0</v>
          </cell>
          <cell r="M2279">
            <v>0</v>
          </cell>
          <cell r="N2279">
            <v>0</v>
          </cell>
          <cell r="O2279" t="str">
            <v>CS-1</v>
          </cell>
          <cell r="Q2279">
            <v>1</v>
          </cell>
          <cell r="R2279">
            <v>0</v>
          </cell>
          <cell r="S2279">
            <v>0</v>
          </cell>
          <cell r="T2279">
            <v>0</v>
          </cell>
          <cell r="U2279" t="str">
            <v>0.000000</v>
          </cell>
          <cell r="V2279">
            <v>0</v>
          </cell>
        </row>
        <row r="2280">
          <cell r="B2280" t="str">
            <v>BZ3HOSNA-88172</v>
          </cell>
          <cell r="C2280" t="str">
            <v>Mailing and Envelopes Jumbo Kit,  Assorted types and sizes, 54 items, MAX</v>
          </cell>
          <cell r="D2280" t="str">
            <v>BZBOX-KIT</v>
          </cell>
          <cell r="F2280">
            <v>0</v>
          </cell>
          <cell r="H2280">
            <v>83.96</v>
          </cell>
          <cell r="I2280">
            <v>0</v>
          </cell>
          <cell r="J2280">
            <v>0</v>
          </cell>
          <cell r="K2280">
            <v>49.99</v>
          </cell>
          <cell r="L2280">
            <v>0</v>
          </cell>
          <cell r="M2280">
            <v>0</v>
          </cell>
          <cell r="N2280">
            <v>0</v>
          </cell>
          <cell r="O2280" t="str">
            <v>CS-1</v>
          </cell>
          <cell r="Q2280">
            <v>1</v>
          </cell>
          <cell r="R2280">
            <v>0</v>
          </cell>
          <cell r="S2280">
            <v>0</v>
          </cell>
          <cell r="T2280">
            <v>0</v>
          </cell>
          <cell r="U2280" t="str">
            <v>0.000000</v>
          </cell>
          <cell r="V2280">
            <v>0</v>
          </cell>
        </row>
        <row r="2281">
          <cell r="B2281" t="str">
            <v>BZ3HOSNA-88173</v>
          </cell>
          <cell r="C2281" t="str">
            <v>Tax Preparation Stationery Kit, Extended Assortment, 24 items, MAX</v>
          </cell>
          <cell r="D2281" t="str">
            <v>BZBOX-KIT</v>
          </cell>
          <cell r="F2281">
            <v>0</v>
          </cell>
          <cell r="H2281">
            <v>77.77</v>
          </cell>
          <cell r="I2281">
            <v>0</v>
          </cell>
          <cell r="J2281">
            <v>0</v>
          </cell>
          <cell r="K2281">
            <v>49.99</v>
          </cell>
          <cell r="L2281">
            <v>0</v>
          </cell>
          <cell r="M2281">
            <v>0</v>
          </cell>
          <cell r="N2281">
            <v>0</v>
          </cell>
          <cell r="O2281" t="str">
            <v>CS-1</v>
          </cell>
          <cell r="Q2281">
            <v>1</v>
          </cell>
          <cell r="R2281">
            <v>0</v>
          </cell>
          <cell r="S2281">
            <v>0</v>
          </cell>
          <cell r="T2281">
            <v>0</v>
          </cell>
          <cell r="U2281" t="str">
            <v>0.000000</v>
          </cell>
          <cell r="V2281">
            <v>0</v>
          </cell>
        </row>
        <row r="2282">
          <cell r="B2282" t="str">
            <v>BZ3HOSNA-88174</v>
          </cell>
          <cell r="C2282" t="str">
            <v>Storage Clipboard and Accessories Kit, 26 items, MAX</v>
          </cell>
          <cell r="D2282" t="str">
            <v>BZBOX-KIT</v>
          </cell>
          <cell r="F2282">
            <v>0</v>
          </cell>
          <cell r="H2282">
            <v>85.74</v>
          </cell>
          <cell r="I2282">
            <v>0</v>
          </cell>
          <cell r="J2282">
            <v>0</v>
          </cell>
          <cell r="K2282">
            <v>49.99</v>
          </cell>
          <cell r="L2282">
            <v>0</v>
          </cell>
          <cell r="M2282">
            <v>0</v>
          </cell>
          <cell r="N2282">
            <v>0</v>
          </cell>
          <cell r="O2282" t="str">
            <v>CS-1</v>
          </cell>
          <cell r="Q2282">
            <v>1</v>
          </cell>
          <cell r="R2282">
            <v>0</v>
          </cell>
          <cell r="S2282">
            <v>0</v>
          </cell>
          <cell r="T2282">
            <v>0</v>
          </cell>
          <cell r="U2282" t="str">
            <v>0.000000</v>
          </cell>
          <cell r="V2282">
            <v>0</v>
          </cell>
        </row>
        <row r="2283">
          <cell r="B2283" t="str">
            <v>BZ3HOSNA-88175</v>
          </cell>
          <cell r="C2283" t="str">
            <v>Packaging and Shipping supplies, Jumbo Assortment, 16 items, MAX</v>
          </cell>
          <cell r="D2283" t="str">
            <v>BZBOX-KIT</v>
          </cell>
          <cell r="F2283">
            <v>0</v>
          </cell>
          <cell r="H2283">
            <v>79.84</v>
          </cell>
          <cell r="I2283">
            <v>0</v>
          </cell>
          <cell r="J2283">
            <v>0</v>
          </cell>
          <cell r="K2283">
            <v>49.99</v>
          </cell>
          <cell r="L2283">
            <v>0</v>
          </cell>
          <cell r="M2283">
            <v>0</v>
          </cell>
          <cell r="N2283">
            <v>0</v>
          </cell>
          <cell r="O2283" t="str">
            <v>CS-1</v>
          </cell>
          <cell r="Q2283">
            <v>1</v>
          </cell>
          <cell r="R2283">
            <v>0</v>
          </cell>
          <cell r="S2283">
            <v>0</v>
          </cell>
          <cell r="T2283">
            <v>0</v>
          </cell>
          <cell r="U2283" t="str">
            <v>0.000000</v>
          </cell>
          <cell r="V2283">
            <v>0</v>
          </cell>
        </row>
        <row r="2284">
          <cell r="B2284" t="str">
            <v>BZ3HOSNA-88176</v>
          </cell>
          <cell r="C2284" t="str">
            <v>Small Business Forms, Business Supplies, with Bonus calculators, 16 items, MAX</v>
          </cell>
          <cell r="D2284" t="str">
            <v>BZBOX-KIT</v>
          </cell>
          <cell r="F2284">
            <v>0</v>
          </cell>
          <cell r="H2284">
            <v>75.84</v>
          </cell>
          <cell r="I2284">
            <v>0</v>
          </cell>
          <cell r="J2284">
            <v>0</v>
          </cell>
          <cell r="K2284">
            <v>49.99</v>
          </cell>
          <cell r="L2284">
            <v>0</v>
          </cell>
          <cell r="M2284">
            <v>0</v>
          </cell>
          <cell r="N2284">
            <v>0</v>
          </cell>
          <cell r="O2284" t="str">
            <v>CS-1</v>
          </cell>
          <cell r="Q2284">
            <v>1</v>
          </cell>
          <cell r="R2284">
            <v>0</v>
          </cell>
          <cell r="S2284">
            <v>0</v>
          </cell>
          <cell r="T2284">
            <v>0</v>
          </cell>
          <cell r="U2284" t="str">
            <v>0.000000</v>
          </cell>
          <cell r="V2284">
            <v>0</v>
          </cell>
        </row>
        <row r="2285">
          <cell r="B2285" t="str">
            <v>BZ3HOSNA-88178</v>
          </cell>
          <cell r="C2285" t="str">
            <v>Home Documents Organizing Kit, 23 item,  MAX</v>
          </cell>
          <cell r="D2285" t="str">
            <v>BZBOX-KIT</v>
          </cell>
          <cell r="F2285">
            <v>0</v>
          </cell>
          <cell r="H2285">
            <v>87.77</v>
          </cell>
          <cell r="I2285">
            <v>0</v>
          </cell>
          <cell r="J2285">
            <v>0</v>
          </cell>
          <cell r="K2285">
            <v>49.99</v>
          </cell>
          <cell r="L2285">
            <v>0</v>
          </cell>
          <cell r="M2285">
            <v>0</v>
          </cell>
          <cell r="N2285">
            <v>0</v>
          </cell>
          <cell r="O2285" t="str">
            <v>CS-1</v>
          </cell>
          <cell r="Q2285">
            <v>1</v>
          </cell>
          <cell r="R2285">
            <v>0</v>
          </cell>
          <cell r="S2285">
            <v>0</v>
          </cell>
          <cell r="T2285">
            <v>0</v>
          </cell>
          <cell r="U2285" t="str">
            <v>0.000000</v>
          </cell>
          <cell r="V2285">
            <v>0</v>
          </cell>
        </row>
        <row r="2286">
          <cell r="B2286" t="str">
            <v>BZ3HOSNA-88179</v>
          </cell>
          <cell r="C2286" t="str">
            <v>Copy Paper and Specialty Paper Bundle, 12 Items, MAX</v>
          </cell>
          <cell r="D2286" t="str">
            <v>BZBOX-KIT</v>
          </cell>
          <cell r="F2286">
            <v>0</v>
          </cell>
          <cell r="H2286">
            <v>60.9</v>
          </cell>
          <cell r="I2286">
            <v>0</v>
          </cell>
          <cell r="J2286">
            <v>0</v>
          </cell>
          <cell r="K2286">
            <v>49.99</v>
          </cell>
          <cell r="L2286">
            <v>0</v>
          </cell>
          <cell r="M2286">
            <v>0</v>
          </cell>
          <cell r="N2286">
            <v>0</v>
          </cell>
          <cell r="O2286" t="str">
            <v>CS-1</v>
          </cell>
          <cell r="Q2286">
            <v>1</v>
          </cell>
          <cell r="R2286">
            <v>0</v>
          </cell>
          <cell r="S2286">
            <v>0</v>
          </cell>
          <cell r="T2286">
            <v>0</v>
          </cell>
          <cell r="U2286" t="str">
            <v>0.000000</v>
          </cell>
          <cell r="V2286">
            <v>0</v>
          </cell>
        </row>
        <row r="2287">
          <cell r="B2287" t="str">
            <v>BZ3HSSNA-88025</v>
          </cell>
          <cell r="C2287" t="str">
            <v>Advanced Math School Kit, High School, Std, MAX, US</v>
          </cell>
          <cell r="D2287" t="str">
            <v>BZBOX-KIT</v>
          </cell>
          <cell r="F2287">
            <v>0</v>
          </cell>
          <cell r="H2287">
            <v>88.75</v>
          </cell>
          <cell r="I2287">
            <v>0</v>
          </cell>
          <cell r="J2287">
            <v>0</v>
          </cell>
          <cell r="K2287">
            <v>49.99</v>
          </cell>
          <cell r="L2287">
            <v>0</v>
          </cell>
          <cell r="M2287">
            <v>0</v>
          </cell>
          <cell r="N2287">
            <v>0</v>
          </cell>
          <cell r="O2287" t="str">
            <v>CS-1</v>
          </cell>
          <cell r="Q2287">
            <v>1</v>
          </cell>
          <cell r="R2287">
            <v>0</v>
          </cell>
          <cell r="S2287">
            <v>0</v>
          </cell>
          <cell r="T2287">
            <v>0</v>
          </cell>
          <cell r="U2287" t="str">
            <v>0.000000</v>
          </cell>
          <cell r="V2287">
            <v>0</v>
          </cell>
        </row>
        <row r="2288">
          <cell r="B2288" t="str">
            <v>BZ3KGFNA-88078</v>
          </cell>
          <cell r="C2288" t="str">
            <v>Back to School Kit, Kindergarten, Girl, Max, US</v>
          </cell>
          <cell r="D2288" t="str">
            <v>BZBOX-KIT</v>
          </cell>
          <cell r="F2288">
            <v>0</v>
          </cell>
          <cell r="H2288">
            <v>90.71</v>
          </cell>
          <cell r="I2288">
            <v>0</v>
          </cell>
          <cell r="J2288">
            <v>0</v>
          </cell>
          <cell r="K2288">
            <v>49.99</v>
          </cell>
          <cell r="L2288">
            <v>0</v>
          </cell>
          <cell r="M2288">
            <v>0</v>
          </cell>
          <cell r="N2288">
            <v>0</v>
          </cell>
          <cell r="O2288" t="str">
            <v>CS-1</v>
          </cell>
          <cell r="Q2288">
            <v>1</v>
          </cell>
          <cell r="R2288">
            <v>0</v>
          </cell>
          <cell r="S2288">
            <v>0</v>
          </cell>
          <cell r="T2288">
            <v>0</v>
          </cell>
          <cell r="U2288" t="str">
            <v>0.000000</v>
          </cell>
          <cell r="V2288">
            <v>0</v>
          </cell>
        </row>
        <row r="2289">
          <cell r="B2289" t="str">
            <v>BZ3KGSNA-88026</v>
          </cell>
          <cell r="C2289" t="str">
            <v>Back to School Kit, Kindergarten, Std, Max, US</v>
          </cell>
          <cell r="D2289" t="str">
            <v>BZBOX-KIT</v>
          </cell>
          <cell r="F2289">
            <v>0</v>
          </cell>
          <cell r="H2289">
            <v>90.71</v>
          </cell>
          <cell r="I2289">
            <v>0</v>
          </cell>
          <cell r="J2289">
            <v>0</v>
          </cell>
          <cell r="K2289">
            <v>49.99</v>
          </cell>
          <cell r="L2289">
            <v>0</v>
          </cell>
          <cell r="M2289">
            <v>0</v>
          </cell>
          <cell r="N2289">
            <v>0</v>
          </cell>
          <cell r="O2289" t="str">
            <v>CS-1</v>
          </cell>
          <cell r="Q2289">
            <v>1</v>
          </cell>
          <cell r="R2289">
            <v>0</v>
          </cell>
          <cell r="S2289">
            <v>0</v>
          </cell>
          <cell r="T2289">
            <v>0</v>
          </cell>
          <cell r="U2289" t="str">
            <v>0.000000</v>
          </cell>
          <cell r="V2289">
            <v>0</v>
          </cell>
        </row>
        <row r="2290">
          <cell r="B2290" t="str">
            <v>CMS3P50</v>
          </cell>
          <cell r="D2290" t="str">
            <v>DISCONTINUE</v>
          </cell>
          <cell r="E2290" t="str">
            <v>CHINA</v>
          </cell>
          <cell r="F2290">
            <v>0</v>
          </cell>
          <cell r="H2290">
            <v>199</v>
          </cell>
          <cell r="I2290">
            <v>190</v>
          </cell>
          <cell r="J2290">
            <v>150</v>
          </cell>
          <cell r="K2290">
            <v>150</v>
          </cell>
          <cell r="L2290">
            <v>150</v>
          </cell>
          <cell r="M2290">
            <v>110</v>
          </cell>
          <cell r="N2290">
            <v>66</v>
          </cell>
          <cell r="O2290" t="str">
            <v>CS-1</v>
          </cell>
          <cell r="P2290">
            <v>42</v>
          </cell>
          <cell r="Q2290">
            <v>1</v>
          </cell>
          <cell r="R2290">
            <v>20.48</v>
          </cell>
          <cell r="S2290">
            <v>13</v>
          </cell>
          <cell r="T2290">
            <v>13.39</v>
          </cell>
          <cell r="U2290" t="str">
            <v>2.063050</v>
          </cell>
          <cell r="V2290">
            <v>15.9</v>
          </cell>
        </row>
        <row r="2291">
          <cell r="B2291" t="str">
            <v>CTC105X</v>
          </cell>
          <cell r="D2291" t="str">
            <v>DISCONTINUE</v>
          </cell>
          <cell r="E2291" t="str">
            <v>CHINA</v>
          </cell>
          <cell r="F2291">
            <v>0</v>
          </cell>
          <cell r="G2291" t="str">
            <v>=HYPERLINK("http://www.bangkit.com/images/CTC105X.jpg","CLICK HERE")</v>
          </cell>
          <cell r="H2291">
            <v>14.99</v>
          </cell>
          <cell r="I2291">
            <v>11.99</v>
          </cell>
          <cell r="J2291">
            <v>9.65</v>
          </cell>
          <cell r="K2291">
            <v>7.4</v>
          </cell>
          <cell r="L2291">
            <v>5.9</v>
          </cell>
          <cell r="M2291">
            <v>4.9000000000000004</v>
          </cell>
          <cell r="N2291">
            <v>3.9</v>
          </cell>
          <cell r="O2291" t="str">
            <v>CS-40-1</v>
          </cell>
          <cell r="P2291">
            <v>21</v>
          </cell>
          <cell r="Q2291">
            <v>40</v>
          </cell>
          <cell r="R2291">
            <v>18.8</v>
          </cell>
          <cell r="S2291">
            <v>14.3</v>
          </cell>
          <cell r="T2291">
            <v>22.2</v>
          </cell>
          <cell r="U2291" t="str">
            <v>3.453850</v>
          </cell>
          <cell r="V2291">
            <v>33.619999999999997</v>
          </cell>
          <cell r="W2291" t="str">
            <v>CTC105X</v>
          </cell>
        </row>
        <row r="2292">
          <cell r="B2292" t="str">
            <v>CTC789</v>
          </cell>
          <cell r="D2292" t="str">
            <v>DISCONTINUE</v>
          </cell>
          <cell r="E2292" t="str">
            <v>PAKISTAN</v>
          </cell>
          <cell r="F2292">
            <v>0</v>
          </cell>
          <cell r="G2292" t="str">
            <v>=HYPERLINK("http://www.bangkit.com/images/CTC789.jpg","CLICK HERE")</v>
          </cell>
          <cell r="H2292">
            <v>69.989999999999995</v>
          </cell>
          <cell r="I2292">
            <v>55.99</v>
          </cell>
          <cell r="J2292">
            <v>35</v>
          </cell>
          <cell r="K2292">
            <v>35</v>
          </cell>
          <cell r="L2292">
            <v>35</v>
          </cell>
          <cell r="M2292">
            <v>27</v>
          </cell>
          <cell r="N2292">
            <v>23</v>
          </cell>
          <cell r="O2292" t="str">
            <v>CS-4-1</v>
          </cell>
          <cell r="P2292">
            <v>60</v>
          </cell>
          <cell r="Q2292">
            <v>4</v>
          </cell>
          <cell r="R2292">
            <v>16.600000000000001</v>
          </cell>
          <cell r="S2292">
            <v>10.5</v>
          </cell>
          <cell r="T2292">
            <v>10.3</v>
          </cell>
          <cell r="U2292" t="str">
            <v>1.038940</v>
          </cell>
          <cell r="V2292">
            <v>26.72</v>
          </cell>
        </row>
        <row r="2293">
          <cell r="B2293" t="str">
            <v>ECP-3HP</v>
          </cell>
          <cell r="D2293" t="str">
            <v>DISCONTINUE</v>
          </cell>
          <cell r="E2293" t="str">
            <v>USA</v>
          </cell>
          <cell r="F2293">
            <v>0</v>
          </cell>
          <cell r="G2293" t="str">
            <v>=HYPERLINK("http://www.bangkit.com/images/ECP3HP.jpg","CLICK HERE")</v>
          </cell>
          <cell r="H2293">
            <v>5.9</v>
          </cell>
          <cell r="I2293">
            <v>5.9</v>
          </cell>
          <cell r="J2293">
            <v>7.15</v>
          </cell>
          <cell r="K2293">
            <v>5.5</v>
          </cell>
          <cell r="L2293">
            <v>4.9000000000000004</v>
          </cell>
          <cell r="M2293">
            <v>3.9</v>
          </cell>
          <cell r="N2293">
            <v>3.5</v>
          </cell>
          <cell r="O2293" t="str">
            <v>CS-10-1</v>
          </cell>
          <cell r="P2293">
            <v>40</v>
          </cell>
          <cell r="Q2293">
            <v>10</v>
          </cell>
          <cell r="R2293">
            <v>18</v>
          </cell>
          <cell r="S2293">
            <v>11.5</v>
          </cell>
          <cell r="T2293">
            <v>10.5</v>
          </cell>
          <cell r="U2293" t="str">
            <v>1.257810</v>
          </cell>
          <cell r="V2293">
            <v>52.06</v>
          </cell>
          <cell r="W2293" t="str">
            <v>842356059796</v>
          </cell>
        </row>
        <row r="2294">
          <cell r="B2294" t="str">
            <v>EZ</v>
          </cell>
          <cell r="D2294" t="str">
            <v>DISCONTINUE</v>
          </cell>
          <cell r="E2294" t="str">
            <v>USA</v>
          </cell>
          <cell r="F2294">
            <v>0</v>
          </cell>
          <cell r="G2294" t="str">
            <v>=HYPERLINK("http://www.bangkit.com/images/EZ.jpg","CLICK HERE")</v>
          </cell>
          <cell r="H2294">
            <v>5.9</v>
          </cell>
          <cell r="I2294">
            <v>5.9</v>
          </cell>
          <cell r="J2294">
            <v>7.15</v>
          </cell>
          <cell r="K2294">
            <v>5.5</v>
          </cell>
          <cell r="L2294">
            <v>4.9000000000000004</v>
          </cell>
          <cell r="M2294">
            <v>3.9</v>
          </cell>
          <cell r="N2294">
            <v>3.5</v>
          </cell>
          <cell r="O2294" t="str">
            <v>CS-10-1</v>
          </cell>
          <cell r="Q2294">
            <v>10</v>
          </cell>
          <cell r="R2294">
            <v>18</v>
          </cell>
          <cell r="S2294">
            <v>11.5</v>
          </cell>
          <cell r="T2294">
            <v>10.5</v>
          </cell>
          <cell r="U2294" t="str">
            <v>1.257810</v>
          </cell>
          <cell r="V2294">
            <v>50</v>
          </cell>
          <cell r="W2294" t="str">
            <v>2209</v>
          </cell>
        </row>
        <row r="2295">
          <cell r="B2295" t="str">
            <v>G01440</v>
          </cell>
          <cell r="D2295" t="str">
            <v>DISCONTINUE</v>
          </cell>
          <cell r="E2295" t="str">
            <v>CHINA</v>
          </cell>
          <cell r="F2295">
            <v>0</v>
          </cell>
          <cell r="G2295" t="str">
            <v>=HYPERLINK("http://www.bangkit.com/images/G01440_model.jpg","CLICK HERE")</v>
          </cell>
          <cell r="H2295">
            <v>6.99</v>
          </cell>
          <cell r="I2295">
            <v>5.99</v>
          </cell>
          <cell r="J2295">
            <v>3.5</v>
          </cell>
          <cell r="K2295">
            <v>3.5</v>
          </cell>
          <cell r="L2295">
            <v>3.5</v>
          </cell>
          <cell r="M2295">
            <v>2.5</v>
          </cell>
          <cell r="N2295">
            <v>1.9</v>
          </cell>
          <cell r="O2295" t="str">
            <v>CS-24-1</v>
          </cell>
          <cell r="P2295">
            <v>72</v>
          </cell>
          <cell r="Q2295">
            <v>24</v>
          </cell>
          <cell r="R2295">
            <v>7.48</v>
          </cell>
          <cell r="S2295">
            <v>18.11</v>
          </cell>
          <cell r="T2295">
            <v>13</v>
          </cell>
          <cell r="U2295" t="str">
            <v>1.019110</v>
          </cell>
          <cell r="V2295">
            <v>18</v>
          </cell>
          <cell r="W2295" t="str">
            <v>20812898014403</v>
          </cell>
        </row>
        <row r="2296">
          <cell r="B2296" t="str">
            <v>G01444</v>
          </cell>
          <cell r="D2296" t="str">
            <v>DISCONTINUE</v>
          </cell>
          <cell r="E2296" t="str">
            <v>CHINA</v>
          </cell>
          <cell r="F2296">
            <v>0</v>
          </cell>
          <cell r="G2296" t="str">
            <v>=HYPERLINK("http://www.bangkit.com/images/G01444.jpg","CLICK HERE")</v>
          </cell>
          <cell r="H2296">
            <v>1.99</v>
          </cell>
          <cell r="I2296">
            <v>1.99</v>
          </cell>
          <cell r="J2296">
            <v>1</v>
          </cell>
          <cell r="K2296">
            <v>1</v>
          </cell>
          <cell r="L2296">
            <v>1</v>
          </cell>
          <cell r="M2296">
            <v>0.79</v>
          </cell>
          <cell r="N2296">
            <v>0.69</v>
          </cell>
          <cell r="O2296" t="str">
            <v>CS-24-1</v>
          </cell>
          <cell r="P2296">
            <v>162</v>
          </cell>
          <cell r="Q2296">
            <v>24</v>
          </cell>
          <cell r="R2296">
            <v>11.4</v>
          </cell>
          <cell r="S2296">
            <v>7.48</v>
          </cell>
          <cell r="T2296">
            <v>6.89</v>
          </cell>
          <cell r="U2296" t="str">
            <v>0.340000</v>
          </cell>
          <cell r="V2296">
            <v>6.9</v>
          </cell>
          <cell r="W2296" t="str">
            <v>10812898014444</v>
          </cell>
        </row>
        <row r="2297">
          <cell r="B2297" t="str">
            <v>G01454</v>
          </cell>
          <cell r="D2297" t="str">
            <v>DISCONTINUE</v>
          </cell>
          <cell r="E2297" t="str">
            <v>CHINA</v>
          </cell>
          <cell r="F2297">
            <v>0</v>
          </cell>
          <cell r="H2297">
            <v>5.99</v>
          </cell>
          <cell r="I2297">
            <v>4.99</v>
          </cell>
          <cell r="J2297">
            <v>2.2999999999999998</v>
          </cell>
          <cell r="K2297">
            <v>2.2999999999999998</v>
          </cell>
          <cell r="L2297">
            <v>2.2999999999999998</v>
          </cell>
          <cell r="M2297">
            <v>1.7</v>
          </cell>
          <cell r="N2297">
            <v>1.3</v>
          </cell>
          <cell r="O2297" t="str">
            <v>CS-24-1</v>
          </cell>
          <cell r="P2297">
            <v>72</v>
          </cell>
          <cell r="Q2297">
            <v>24</v>
          </cell>
          <cell r="R2297">
            <v>18.100000000000001</v>
          </cell>
          <cell r="S2297">
            <v>7.48</v>
          </cell>
          <cell r="T2297">
            <v>12.9</v>
          </cell>
          <cell r="U2297" t="str">
            <v>1.010710</v>
          </cell>
          <cell r="V2297">
            <v>15.87</v>
          </cell>
          <cell r="W2297" t="str">
            <v>1081289814543</v>
          </cell>
        </row>
        <row r="2298">
          <cell r="B2298" t="str">
            <v>G01455</v>
          </cell>
          <cell r="D2298" t="str">
            <v>DISCONTINUE</v>
          </cell>
          <cell r="E2298" t="str">
            <v>CHINA</v>
          </cell>
          <cell r="F2298">
            <v>0</v>
          </cell>
          <cell r="G2298" t="str">
            <v>=HYPERLINK("http://www.bangkit.com/images/G01455.jpg","CLICK HERE")</v>
          </cell>
          <cell r="H2298">
            <v>2.99</v>
          </cell>
          <cell r="I2298">
            <v>2.59</v>
          </cell>
          <cell r="J2298">
            <v>1.6</v>
          </cell>
          <cell r="K2298">
            <v>1.2</v>
          </cell>
          <cell r="L2298">
            <v>0.95</v>
          </cell>
          <cell r="M2298">
            <v>0.79</v>
          </cell>
          <cell r="N2298">
            <v>0.69</v>
          </cell>
          <cell r="O2298" t="str">
            <v>CS-36-1</v>
          </cell>
          <cell r="P2298">
            <v>100</v>
          </cell>
          <cell r="Q2298">
            <v>36</v>
          </cell>
          <cell r="R2298">
            <v>14.56</v>
          </cell>
          <cell r="S2298">
            <v>10.43</v>
          </cell>
          <cell r="T2298">
            <v>5.9</v>
          </cell>
          <cell r="U2298" t="str">
            <v>0.518510</v>
          </cell>
          <cell r="V2298">
            <v>12.56</v>
          </cell>
          <cell r="W2298" t="str">
            <v>10812898014550</v>
          </cell>
        </row>
        <row r="2299">
          <cell r="B2299" t="str">
            <v>G01483</v>
          </cell>
          <cell r="D2299" t="str">
            <v>DISCONTINUE</v>
          </cell>
          <cell r="E2299" t="str">
            <v>CHINA</v>
          </cell>
          <cell r="F2299">
            <v>0</v>
          </cell>
          <cell r="G2299" t="str">
            <v>=HYPERLINK("http://www.bangkit.com/images/","CLICK HERE")</v>
          </cell>
          <cell r="H2299">
            <v>6.99</v>
          </cell>
          <cell r="I2299">
            <v>5.99</v>
          </cell>
          <cell r="J2299">
            <v>4.5</v>
          </cell>
          <cell r="K2299">
            <v>4.5</v>
          </cell>
          <cell r="L2299">
            <v>4.5</v>
          </cell>
          <cell r="M2299">
            <v>3.5</v>
          </cell>
          <cell r="N2299">
            <v>2.5</v>
          </cell>
          <cell r="O2299" t="str">
            <v>CS-24-1</v>
          </cell>
          <cell r="P2299">
            <v>72</v>
          </cell>
          <cell r="Q2299">
            <v>24</v>
          </cell>
          <cell r="R2299">
            <v>18</v>
          </cell>
          <cell r="S2299">
            <v>7.75</v>
          </cell>
          <cell r="T2299">
            <v>11.75</v>
          </cell>
          <cell r="U2299" t="str">
            <v>0.948570</v>
          </cell>
          <cell r="V2299">
            <v>18</v>
          </cell>
          <cell r="W2299" t="str">
            <v>20812898014830</v>
          </cell>
        </row>
        <row r="2300">
          <cell r="B2300" t="str">
            <v>IG-L-A</v>
          </cell>
          <cell r="D2300" t="str">
            <v>DISCONTINUE</v>
          </cell>
          <cell r="E2300" t="str">
            <v>CHINA</v>
          </cell>
          <cell r="F2300">
            <v>0</v>
          </cell>
          <cell r="H2300">
            <v>6.99</v>
          </cell>
          <cell r="I2300">
            <v>5.99</v>
          </cell>
          <cell r="J2300">
            <v>3.5</v>
          </cell>
          <cell r="K2300">
            <v>3.5</v>
          </cell>
          <cell r="L2300">
            <v>3.5</v>
          </cell>
          <cell r="M2300">
            <v>2.5</v>
          </cell>
          <cell r="N2300">
            <v>1.9</v>
          </cell>
          <cell r="O2300" t="str">
            <v>CS-80-1</v>
          </cell>
          <cell r="Q2300">
            <v>80</v>
          </cell>
          <cell r="R2300">
            <v>24</v>
          </cell>
          <cell r="S2300">
            <v>16.2</v>
          </cell>
          <cell r="T2300">
            <v>13.8</v>
          </cell>
          <cell r="U2300" t="str">
            <v>3.105000</v>
          </cell>
          <cell r="V2300">
            <v>20.9</v>
          </cell>
        </row>
        <row r="2301">
          <cell r="B2301" t="str">
            <v>IG-M</v>
          </cell>
          <cell r="D2301" t="str">
            <v>DISCONTINUE</v>
          </cell>
          <cell r="E2301" t="str">
            <v>CHINA</v>
          </cell>
          <cell r="F2301">
            <v>0</v>
          </cell>
          <cell r="H2301">
            <v>6.99</v>
          </cell>
          <cell r="I2301">
            <v>5.99</v>
          </cell>
          <cell r="J2301">
            <v>3.5</v>
          </cell>
          <cell r="K2301">
            <v>3.5</v>
          </cell>
          <cell r="L2301">
            <v>3.5</v>
          </cell>
          <cell r="M2301">
            <v>2.5</v>
          </cell>
          <cell r="N2301">
            <v>1.9</v>
          </cell>
          <cell r="O2301" t="str">
            <v>CS-80-1</v>
          </cell>
          <cell r="Q2301">
            <v>80</v>
          </cell>
          <cell r="R2301">
            <v>0</v>
          </cell>
          <cell r="S2301">
            <v>0</v>
          </cell>
          <cell r="T2301">
            <v>0</v>
          </cell>
          <cell r="U2301" t="str">
            <v>0.000000</v>
          </cell>
          <cell r="V2301">
            <v>0</v>
          </cell>
        </row>
        <row r="2302">
          <cell r="B2302" t="str">
            <v>IG-XL-A</v>
          </cell>
          <cell r="D2302" t="str">
            <v>DISCONTINUE</v>
          </cell>
          <cell r="E2302" t="str">
            <v>CHINA</v>
          </cell>
          <cell r="F2302">
            <v>0</v>
          </cell>
          <cell r="H2302">
            <v>6.99</v>
          </cell>
          <cell r="I2302">
            <v>5.99</v>
          </cell>
          <cell r="J2302">
            <v>3.5</v>
          </cell>
          <cell r="K2302">
            <v>3.5</v>
          </cell>
          <cell r="L2302">
            <v>3.5</v>
          </cell>
          <cell r="M2302">
            <v>2.5</v>
          </cell>
          <cell r="N2302">
            <v>1.9</v>
          </cell>
          <cell r="O2302" t="str">
            <v>CS-80-1</v>
          </cell>
          <cell r="Q2302">
            <v>80</v>
          </cell>
          <cell r="R2302">
            <v>23.8</v>
          </cell>
          <cell r="S2302">
            <v>16.100000000000001</v>
          </cell>
          <cell r="T2302">
            <v>13.8</v>
          </cell>
          <cell r="U2302" t="str">
            <v>3.060120</v>
          </cell>
          <cell r="V2302">
            <v>22.06</v>
          </cell>
        </row>
        <row r="2303">
          <cell r="B2303" t="str">
            <v>IG-XXL</v>
          </cell>
          <cell r="D2303" t="str">
            <v>DISCONTINUE</v>
          </cell>
          <cell r="E2303" t="str">
            <v>CHINA</v>
          </cell>
          <cell r="F2303">
            <v>0</v>
          </cell>
          <cell r="H2303">
            <v>6.99</v>
          </cell>
          <cell r="I2303">
            <v>5.99</v>
          </cell>
          <cell r="J2303">
            <v>3.5</v>
          </cell>
          <cell r="K2303">
            <v>3.5</v>
          </cell>
          <cell r="L2303">
            <v>3.5</v>
          </cell>
          <cell r="M2303">
            <v>2.5</v>
          </cell>
          <cell r="N2303">
            <v>1.9</v>
          </cell>
          <cell r="O2303" t="str">
            <v>CS-80-1</v>
          </cell>
          <cell r="Q2303">
            <v>80</v>
          </cell>
          <cell r="R2303">
            <v>0</v>
          </cell>
          <cell r="S2303">
            <v>0</v>
          </cell>
          <cell r="T2303">
            <v>0</v>
          </cell>
          <cell r="U2303" t="str">
            <v>0.000000</v>
          </cell>
          <cell r="V2303">
            <v>0</v>
          </cell>
        </row>
        <row r="2304">
          <cell r="B2304" t="str">
            <v>J5113</v>
          </cell>
          <cell r="D2304" t="str">
            <v>DISCONTINUE</v>
          </cell>
          <cell r="E2304" t="str">
            <v>CHINA</v>
          </cell>
          <cell r="F2304">
            <v>0</v>
          </cell>
          <cell r="G2304" t="str">
            <v>=HYPERLINK("http://www.bangkit.com/images/J5113.jpg","CLICK HERE")</v>
          </cell>
          <cell r="H2304">
            <v>2.99</v>
          </cell>
          <cell r="I2304">
            <v>2.79</v>
          </cell>
          <cell r="J2304">
            <v>1</v>
          </cell>
          <cell r="K2304">
            <v>1</v>
          </cell>
          <cell r="L2304">
            <v>1</v>
          </cell>
          <cell r="M2304">
            <v>0.79</v>
          </cell>
          <cell r="N2304">
            <v>0.69</v>
          </cell>
          <cell r="O2304" t="str">
            <v>CS-24-1</v>
          </cell>
          <cell r="P2304">
            <v>45</v>
          </cell>
          <cell r="Q2304">
            <v>24</v>
          </cell>
          <cell r="R2304">
            <v>21.26</v>
          </cell>
          <cell r="S2304">
            <v>14.18</v>
          </cell>
          <cell r="T2304">
            <v>7.68</v>
          </cell>
          <cell r="U2304" t="str">
            <v>1.339850</v>
          </cell>
          <cell r="V2304">
            <v>27</v>
          </cell>
          <cell r="W2304" t="str">
            <v>20693452015117</v>
          </cell>
        </row>
        <row r="2305">
          <cell r="B2305" t="str">
            <v>JXB-178</v>
          </cell>
          <cell r="D2305" t="str">
            <v>DISCONTINUE</v>
          </cell>
          <cell r="E2305" t="str">
            <v>CHINA</v>
          </cell>
          <cell r="F2305">
            <v>0</v>
          </cell>
          <cell r="H2305">
            <v>49.99</v>
          </cell>
          <cell r="I2305">
            <v>47.99</v>
          </cell>
          <cell r="J2305">
            <v>30</v>
          </cell>
          <cell r="K2305">
            <v>30</v>
          </cell>
          <cell r="L2305">
            <v>30</v>
          </cell>
          <cell r="M2305">
            <v>25</v>
          </cell>
          <cell r="N2305">
            <v>19</v>
          </cell>
          <cell r="O2305" t="str">
            <v>CS-40-1</v>
          </cell>
          <cell r="P2305">
            <v>35</v>
          </cell>
          <cell r="Q2305">
            <v>40</v>
          </cell>
          <cell r="R2305">
            <v>0</v>
          </cell>
          <cell r="S2305">
            <v>0</v>
          </cell>
          <cell r="T2305">
            <v>0</v>
          </cell>
          <cell r="U2305" t="str">
            <v>0.000000</v>
          </cell>
          <cell r="V2305">
            <v>0</v>
          </cell>
        </row>
        <row r="2306">
          <cell r="B2306" t="str">
            <v>K3CD</v>
          </cell>
          <cell r="C2306" t="str">
            <v>3-Slot Tower Display of Coloring Books</v>
          </cell>
          <cell r="D2306" t="str">
            <v>FLOOR DISPLAY</v>
          </cell>
          <cell r="E2306" t="str">
            <v>USA</v>
          </cell>
          <cell r="F2306">
            <v>7</v>
          </cell>
          <cell r="G2306" t="str">
            <v>=HYPERLINK("http://www.bangkit.com/images/K3CD.jpg","CLICK HERE")</v>
          </cell>
          <cell r="H2306">
            <v>169</v>
          </cell>
          <cell r="I2306">
            <v>169</v>
          </cell>
          <cell r="J2306">
            <v>56.55</v>
          </cell>
          <cell r="K2306">
            <v>43.5</v>
          </cell>
          <cell r="L2306">
            <v>35</v>
          </cell>
          <cell r="M2306">
            <v>29</v>
          </cell>
          <cell r="N2306">
            <v>25</v>
          </cell>
          <cell r="O2306" t="str">
            <v>CS-1</v>
          </cell>
          <cell r="P2306">
            <v>45</v>
          </cell>
          <cell r="Q2306">
            <v>1</v>
          </cell>
          <cell r="R2306">
            <v>37.5</v>
          </cell>
          <cell r="S2306">
            <v>10</v>
          </cell>
          <cell r="T2306">
            <v>6.5</v>
          </cell>
          <cell r="U2306" t="str">
            <v>1.410590</v>
          </cell>
          <cell r="V2306">
            <v>24</v>
          </cell>
          <cell r="W2306" t="str">
            <v>00008890811003</v>
          </cell>
        </row>
        <row r="2307">
          <cell r="B2307" t="str">
            <v>K3PD</v>
          </cell>
          <cell r="C2307" t="str">
            <v>3-Slot Tower Display of Puzzle Books</v>
          </cell>
          <cell r="D2307" t="str">
            <v>FLOOR DISPLAY</v>
          </cell>
          <cell r="E2307" t="str">
            <v>USA</v>
          </cell>
          <cell r="F2307">
            <v>12</v>
          </cell>
          <cell r="G2307" t="str">
            <v>=HYPERLINK("http://www.bangkit.com/images/K3PD.jpg","CLICK HERE")</v>
          </cell>
          <cell r="H2307">
            <v>169</v>
          </cell>
          <cell r="I2307">
            <v>169</v>
          </cell>
          <cell r="J2307">
            <v>56.55</v>
          </cell>
          <cell r="K2307">
            <v>43.5</v>
          </cell>
          <cell r="L2307">
            <v>35</v>
          </cell>
          <cell r="M2307">
            <v>29</v>
          </cell>
          <cell r="N2307">
            <v>25</v>
          </cell>
          <cell r="O2307" t="str">
            <v>CS-1</v>
          </cell>
          <cell r="P2307">
            <v>45</v>
          </cell>
          <cell r="Q2307">
            <v>1</v>
          </cell>
          <cell r="R2307">
            <v>37.5</v>
          </cell>
          <cell r="S2307">
            <v>10</v>
          </cell>
          <cell r="T2307">
            <v>6.5</v>
          </cell>
          <cell r="U2307" t="str">
            <v>1.410590</v>
          </cell>
          <cell r="V2307">
            <v>24</v>
          </cell>
          <cell r="W2307" t="str">
            <v>00008890833005</v>
          </cell>
        </row>
        <row r="2308">
          <cell r="B2308" t="str">
            <v>K6CD</v>
          </cell>
          <cell r="C2308" t="str">
            <v>6-Slot Floor Display for Coloring Books</v>
          </cell>
          <cell r="D2308" t="str">
            <v>FLOOR DISPLAY</v>
          </cell>
          <cell r="E2308" t="str">
            <v>USA</v>
          </cell>
          <cell r="F2308">
            <v>6</v>
          </cell>
          <cell r="G2308" t="str">
            <v>=HYPERLINK("http://www.bangkit.com/images/K6CD.jpg","CLICK HERE")</v>
          </cell>
          <cell r="H2308">
            <v>330</v>
          </cell>
          <cell r="I2308">
            <v>330</v>
          </cell>
          <cell r="J2308">
            <v>111.15</v>
          </cell>
          <cell r="K2308">
            <v>85.5</v>
          </cell>
          <cell r="L2308">
            <v>70</v>
          </cell>
          <cell r="M2308">
            <v>57</v>
          </cell>
          <cell r="N2308">
            <v>50</v>
          </cell>
          <cell r="O2308" t="str">
            <v>CS-1</v>
          </cell>
          <cell r="P2308">
            <v>20</v>
          </cell>
          <cell r="Q2308">
            <v>1</v>
          </cell>
          <cell r="R2308">
            <v>37.375</v>
          </cell>
          <cell r="S2308">
            <v>18.375</v>
          </cell>
          <cell r="T2308">
            <v>6</v>
          </cell>
          <cell r="U2308" t="str">
            <v>2.384600</v>
          </cell>
          <cell r="V2308">
            <v>42</v>
          </cell>
          <cell r="W2308" t="str">
            <v>00008890861008</v>
          </cell>
        </row>
        <row r="2309">
          <cell r="B2309" t="str">
            <v>K7PD</v>
          </cell>
          <cell r="C2309" t="str">
            <v>7-Slot Floor Display for Puzzle Books</v>
          </cell>
          <cell r="D2309" t="str">
            <v>FLOOR DISPLAY</v>
          </cell>
          <cell r="E2309" t="str">
            <v>USA</v>
          </cell>
          <cell r="F2309">
            <v>0</v>
          </cell>
          <cell r="G2309" t="str">
            <v>=HYPERLINK("http://www.bangkit.com/images/K7PD.jpg","CLICK HERE")</v>
          </cell>
          <cell r="H2309">
            <v>290</v>
          </cell>
          <cell r="I2309">
            <v>290</v>
          </cell>
          <cell r="J2309">
            <v>103.35</v>
          </cell>
          <cell r="K2309">
            <v>79.5</v>
          </cell>
          <cell r="L2309">
            <v>67</v>
          </cell>
          <cell r="M2309">
            <v>53</v>
          </cell>
          <cell r="N2309">
            <v>47</v>
          </cell>
          <cell r="O2309" t="str">
            <v>CS-1</v>
          </cell>
          <cell r="P2309">
            <v>20</v>
          </cell>
          <cell r="Q2309">
            <v>1</v>
          </cell>
          <cell r="R2309">
            <v>37.375</v>
          </cell>
          <cell r="S2309">
            <v>18.375</v>
          </cell>
          <cell r="T2309">
            <v>6</v>
          </cell>
          <cell r="U2309" t="str">
            <v>2.384600</v>
          </cell>
          <cell r="V2309">
            <v>40</v>
          </cell>
          <cell r="W2309" t="str">
            <v>00008890873001</v>
          </cell>
        </row>
        <row r="2310">
          <cell r="B2310" t="str">
            <v>KF70041</v>
          </cell>
          <cell r="D2310" t="str">
            <v>DISCONTINUE</v>
          </cell>
          <cell r="E2310" t="str">
            <v>CHINA</v>
          </cell>
          <cell r="F2310">
            <v>0</v>
          </cell>
          <cell r="G2310" t="str">
            <v>=HYPERLINK("http://www.bangkit.com/images/KF70041.jpg","CLICK HERE")</v>
          </cell>
          <cell r="H2310">
            <v>14.99</v>
          </cell>
          <cell r="I2310">
            <v>12.69</v>
          </cell>
          <cell r="J2310">
            <v>9.65</v>
          </cell>
          <cell r="K2310">
            <v>7.4</v>
          </cell>
          <cell r="L2310">
            <v>5.9</v>
          </cell>
          <cell r="M2310">
            <v>4.9000000000000004</v>
          </cell>
          <cell r="N2310">
            <v>3.9</v>
          </cell>
          <cell r="O2310" t="str">
            <v>CS-24-1</v>
          </cell>
          <cell r="P2310">
            <v>42</v>
          </cell>
          <cell r="Q2310">
            <v>24</v>
          </cell>
          <cell r="R2310">
            <v>18.25</v>
          </cell>
          <cell r="S2310">
            <v>14</v>
          </cell>
          <cell r="T2310">
            <v>14.75</v>
          </cell>
          <cell r="U2310" t="str">
            <v>2.180920</v>
          </cell>
          <cell r="V2310">
            <v>21.32</v>
          </cell>
          <cell r="W2310" t="str">
            <v>KF70041C</v>
          </cell>
        </row>
        <row r="2311">
          <cell r="B2311" t="str">
            <v>KF70085</v>
          </cell>
          <cell r="D2311" t="str">
            <v>DISCONTINUE</v>
          </cell>
          <cell r="E2311" t="str">
            <v>CHINA</v>
          </cell>
          <cell r="F2311">
            <v>0</v>
          </cell>
          <cell r="G2311" t="str">
            <v>=HYPERLINK("http://www.bangkit.com/images/KF70085.jpg","CLICK HERE")</v>
          </cell>
          <cell r="H2311">
            <v>14.99</v>
          </cell>
          <cell r="I2311">
            <v>12.69</v>
          </cell>
          <cell r="J2311">
            <v>9.65</v>
          </cell>
          <cell r="K2311">
            <v>7.4</v>
          </cell>
          <cell r="L2311">
            <v>5.9</v>
          </cell>
          <cell r="M2311">
            <v>4.9000000000000004</v>
          </cell>
          <cell r="N2311">
            <v>3.9</v>
          </cell>
          <cell r="O2311" t="str">
            <v>CS-24-1</v>
          </cell>
          <cell r="P2311">
            <v>42</v>
          </cell>
          <cell r="Q2311">
            <v>24</v>
          </cell>
          <cell r="R2311">
            <v>18</v>
          </cell>
          <cell r="S2311">
            <v>14</v>
          </cell>
          <cell r="T2311">
            <v>14.75</v>
          </cell>
          <cell r="U2311" t="str">
            <v>2.151040</v>
          </cell>
          <cell r="V2311">
            <v>21.46</v>
          </cell>
          <cell r="W2311" t="str">
            <v>KF70085C</v>
          </cell>
        </row>
        <row r="2312">
          <cell r="B2312" t="str">
            <v>LA2020H</v>
          </cell>
          <cell r="D2312" t="str">
            <v>DISCONTINUE</v>
          </cell>
          <cell r="E2312" t="str">
            <v>CHINA</v>
          </cell>
          <cell r="F2312">
            <v>0</v>
          </cell>
          <cell r="G2312" t="str">
            <v>=HYPERLINK("http://www.bangkit.com/images/LA2020H.jpg","CLICK HERE")</v>
          </cell>
          <cell r="H2312">
            <v>17.989999999999998</v>
          </cell>
          <cell r="I2312">
            <v>15.99</v>
          </cell>
          <cell r="J2312">
            <v>9.9</v>
          </cell>
          <cell r="K2312">
            <v>9.9</v>
          </cell>
          <cell r="L2312">
            <v>9.9</v>
          </cell>
          <cell r="M2312">
            <v>7.9</v>
          </cell>
          <cell r="N2312">
            <v>5.9</v>
          </cell>
          <cell r="O2312" t="str">
            <v>CS-24-1</v>
          </cell>
          <cell r="P2312">
            <v>60</v>
          </cell>
          <cell r="Q2312">
            <v>24</v>
          </cell>
          <cell r="R2312">
            <v>21.97</v>
          </cell>
          <cell r="S2312">
            <v>14.45</v>
          </cell>
          <cell r="T2312">
            <v>6.5</v>
          </cell>
          <cell r="U2312" t="str">
            <v>1.194180</v>
          </cell>
          <cell r="V2312">
            <v>26.9</v>
          </cell>
          <cell r="W2312" t="str">
            <v>20694434852294</v>
          </cell>
        </row>
        <row r="2313">
          <cell r="B2313" t="str">
            <v>LA2020L</v>
          </cell>
          <cell r="C2313" t="str">
            <v>FOURPLUS 70% Alcohol Hand Sanitizer 985ml (33.3oz)</v>
          </cell>
          <cell r="D2313" t="str">
            <v>DISCONTINUE</v>
          </cell>
          <cell r="E2313" t="str">
            <v>CHINA</v>
          </cell>
          <cell r="F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 t="str">
            <v>CS-12-1</v>
          </cell>
          <cell r="Q2313">
            <v>12</v>
          </cell>
          <cell r="R2313">
            <v>0</v>
          </cell>
          <cell r="S2313">
            <v>0</v>
          </cell>
          <cell r="T2313">
            <v>0</v>
          </cell>
          <cell r="U2313" t="str">
            <v>0.000000</v>
          </cell>
          <cell r="V2313">
            <v>0</v>
          </cell>
        </row>
        <row r="2314">
          <cell r="B2314" t="str">
            <v>LCB-5201-B</v>
          </cell>
          <cell r="D2314" t="str">
            <v>DISCONTINUE</v>
          </cell>
          <cell r="E2314" t="str">
            <v>CHINA</v>
          </cell>
          <cell r="F2314">
            <v>0</v>
          </cell>
          <cell r="G2314" t="str">
            <v>=HYPERLINK("http://www.bangkit.com/images/","CLICK HERE")</v>
          </cell>
          <cell r="H2314">
            <v>7.99</v>
          </cell>
          <cell r="I2314">
            <v>6.99</v>
          </cell>
          <cell r="J2314">
            <v>3.9</v>
          </cell>
          <cell r="K2314">
            <v>3.9</v>
          </cell>
          <cell r="L2314">
            <v>3.9</v>
          </cell>
          <cell r="M2314">
            <v>2.9</v>
          </cell>
          <cell r="N2314">
            <v>2.5</v>
          </cell>
          <cell r="O2314" t="str">
            <v>CS-180-1</v>
          </cell>
          <cell r="P2314">
            <v>30</v>
          </cell>
          <cell r="Q2314">
            <v>180</v>
          </cell>
          <cell r="R2314">
            <v>27.17</v>
          </cell>
          <cell r="S2314">
            <v>15.36</v>
          </cell>
          <cell r="T2314">
            <v>14.57</v>
          </cell>
          <cell r="U2314" t="str">
            <v>3.518820</v>
          </cell>
          <cell r="V2314">
            <v>24.7</v>
          </cell>
        </row>
        <row r="2315">
          <cell r="B2315" t="str">
            <v>LCMP-5204</v>
          </cell>
          <cell r="C2315" t="str">
            <v>LECHUANG 3-PLY Protective Disposable Face Mask (50/Pack) - Black</v>
          </cell>
          <cell r="D2315" t="str">
            <v>DISCONTINUE</v>
          </cell>
          <cell r="E2315" t="str">
            <v>CHINA</v>
          </cell>
          <cell r="F2315">
            <v>0</v>
          </cell>
          <cell r="G2315" t="str">
            <v>=HYPERLINK("http://www.bangkit.com/images/LCMP-5204.jpg","CLICK HERE")</v>
          </cell>
          <cell r="H2315">
            <v>1.99</v>
          </cell>
          <cell r="I2315">
            <v>1.79</v>
          </cell>
          <cell r="J2315">
            <v>1.3</v>
          </cell>
          <cell r="K2315">
            <v>1.3</v>
          </cell>
          <cell r="L2315">
            <v>1.3</v>
          </cell>
          <cell r="M2315">
            <v>1</v>
          </cell>
          <cell r="N2315">
            <v>0.8</v>
          </cell>
          <cell r="O2315" t="str">
            <v>CS-60-1</v>
          </cell>
          <cell r="P2315">
            <v>30</v>
          </cell>
          <cell r="Q2315">
            <v>60</v>
          </cell>
          <cell r="R2315">
            <v>20.48</v>
          </cell>
          <cell r="S2315">
            <v>15.75</v>
          </cell>
          <cell r="T2315">
            <v>13.98</v>
          </cell>
          <cell r="U2315" t="str">
            <v>2.609600</v>
          </cell>
          <cell r="V2315">
            <v>28.67</v>
          </cell>
          <cell r="W2315" t="str">
            <v>lcmp-5204</v>
          </cell>
        </row>
        <row r="2316">
          <cell r="B2316" t="str">
            <v>MM-7100</v>
          </cell>
          <cell r="D2316" t="str">
            <v>DISCONTINUE</v>
          </cell>
          <cell r="E2316" t="str">
            <v>CHINA</v>
          </cell>
          <cell r="F2316">
            <v>0</v>
          </cell>
          <cell r="G2316" t="str">
            <v>=HYPERLINK("http://www.bangkit.com/images/MM-7100.jpg","CLICK HERE")</v>
          </cell>
          <cell r="H2316">
            <v>21.99</v>
          </cell>
          <cell r="I2316">
            <v>21.99</v>
          </cell>
          <cell r="J2316">
            <v>14.3</v>
          </cell>
          <cell r="K2316">
            <v>11</v>
          </cell>
          <cell r="L2316">
            <v>9</v>
          </cell>
          <cell r="M2316">
            <v>7</v>
          </cell>
          <cell r="N2316">
            <v>5</v>
          </cell>
          <cell r="O2316" t="str">
            <v>CS-40-1</v>
          </cell>
          <cell r="P2316">
            <v>30</v>
          </cell>
          <cell r="Q2316">
            <v>40</v>
          </cell>
          <cell r="R2316">
            <v>20.48</v>
          </cell>
          <cell r="S2316">
            <v>13.39</v>
          </cell>
          <cell r="T2316">
            <v>15.36</v>
          </cell>
          <cell r="U2316" t="str">
            <v>2.437570</v>
          </cell>
          <cell r="V2316">
            <v>16.5</v>
          </cell>
          <cell r="W2316" t="str">
            <v>MM-7100</v>
          </cell>
        </row>
        <row r="2317">
          <cell r="B2317" t="str">
            <v>MM-7200</v>
          </cell>
          <cell r="D2317" t="str">
            <v>DISCONTINUE</v>
          </cell>
          <cell r="E2317" t="str">
            <v>CHINA</v>
          </cell>
          <cell r="F2317">
            <v>0</v>
          </cell>
          <cell r="G2317" t="str">
            <v>=HYPERLINK("http://www.bangkit.com/images/","CLICK HERE")</v>
          </cell>
          <cell r="H2317">
            <v>15.99</v>
          </cell>
          <cell r="I2317">
            <v>13.99</v>
          </cell>
          <cell r="J2317">
            <v>7</v>
          </cell>
          <cell r="K2317">
            <v>7</v>
          </cell>
          <cell r="L2317">
            <v>7</v>
          </cell>
          <cell r="M2317">
            <v>5</v>
          </cell>
          <cell r="N2317">
            <v>3</v>
          </cell>
          <cell r="O2317" t="str">
            <v>CS-40-1</v>
          </cell>
          <cell r="P2317">
            <v>30</v>
          </cell>
          <cell r="Q2317">
            <v>40</v>
          </cell>
          <cell r="R2317">
            <v>22.45</v>
          </cell>
          <cell r="S2317">
            <v>15.16</v>
          </cell>
          <cell r="T2317">
            <v>14.57</v>
          </cell>
          <cell r="U2317" t="str">
            <v>2.869670</v>
          </cell>
          <cell r="V2317">
            <v>21.61</v>
          </cell>
          <cell r="W2317" t="str">
            <v>MM-7200case</v>
          </cell>
        </row>
        <row r="2318">
          <cell r="B2318" t="str">
            <v>MM-7310</v>
          </cell>
          <cell r="D2318" t="str">
            <v>DISCONTINUE</v>
          </cell>
          <cell r="E2318" t="str">
            <v>CHINA</v>
          </cell>
          <cell r="F2318">
            <v>0</v>
          </cell>
          <cell r="G2318" t="str">
            <v>=HYPERLINK("http://www.bangkit.com/images/MM-7310.jpg","CLICK HERE")</v>
          </cell>
          <cell r="H2318">
            <v>7.99</v>
          </cell>
          <cell r="I2318">
            <v>6.99</v>
          </cell>
          <cell r="J2318">
            <v>3.9</v>
          </cell>
          <cell r="K2318">
            <v>3.9</v>
          </cell>
          <cell r="L2318">
            <v>3.9</v>
          </cell>
          <cell r="M2318">
            <v>2.9</v>
          </cell>
          <cell r="N2318">
            <v>2.9</v>
          </cell>
          <cell r="O2318" t="str">
            <v>CS-60-1</v>
          </cell>
          <cell r="P2318">
            <v>36</v>
          </cell>
          <cell r="Q2318">
            <v>60</v>
          </cell>
          <cell r="R2318">
            <v>17.72</v>
          </cell>
          <cell r="S2318">
            <v>16.149999999999999</v>
          </cell>
          <cell r="T2318">
            <v>12.21</v>
          </cell>
          <cell r="U2318" t="str">
            <v>2.022130</v>
          </cell>
          <cell r="V2318">
            <v>9.14</v>
          </cell>
        </row>
        <row r="2319">
          <cell r="B2319" t="str">
            <v>MP-2201-BE</v>
          </cell>
          <cell r="C2319" t="str">
            <v>OFFER ITEM #81199</v>
          </cell>
          <cell r="D2319" t="str">
            <v>DISCONTINUE</v>
          </cell>
          <cell r="E2319" t="str">
            <v>USA</v>
          </cell>
          <cell r="F2319">
            <v>0</v>
          </cell>
          <cell r="G2319" t="str">
            <v>=HYPERLINK("http://www.bangkit.com/images/MP-2201-BE.jpg","CLICK HERE")</v>
          </cell>
          <cell r="H2319">
            <v>8.5</v>
          </cell>
          <cell r="I2319">
            <v>8.5</v>
          </cell>
          <cell r="J2319">
            <v>11.05</v>
          </cell>
          <cell r="K2319">
            <v>8.5</v>
          </cell>
          <cell r="L2319">
            <v>6.9</v>
          </cell>
          <cell r="M2319">
            <v>5.9</v>
          </cell>
          <cell r="N2319">
            <v>4.9000000000000004</v>
          </cell>
          <cell r="O2319" t="str">
            <v>CS-10-1</v>
          </cell>
          <cell r="P2319">
            <v>40</v>
          </cell>
          <cell r="Q2319">
            <v>10</v>
          </cell>
          <cell r="R2319">
            <v>18</v>
          </cell>
          <cell r="S2319">
            <v>11.5</v>
          </cell>
          <cell r="T2319">
            <v>10.5</v>
          </cell>
          <cell r="U2319" t="str">
            <v>1.257810</v>
          </cell>
          <cell r="V2319">
            <v>52.54</v>
          </cell>
          <cell r="W2319" t="str">
            <v>842356036001</v>
          </cell>
        </row>
        <row r="2320">
          <cell r="B2320" t="str">
            <v>MP-2201-CHE</v>
          </cell>
          <cell r="C2320" t="str">
            <v>TYPE ITEM #81205</v>
          </cell>
          <cell r="D2320" t="str">
            <v>DISCONTINUE</v>
          </cell>
          <cell r="E2320" t="str">
            <v>USA</v>
          </cell>
          <cell r="F2320">
            <v>0</v>
          </cell>
          <cell r="G2320" t="str">
            <v>=HYPERLINK("http://www.bangkit.com/images/","CLICK HERE")</v>
          </cell>
          <cell r="H2320">
            <v>8.5</v>
          </cell>
          <cell r="I2320">
            <v>8.5</v>
          </cell>
          <cell r="J2320">
            <v>11.05</v>
          </cell>
          <cell r="K2320">
            <v>8.5</v>
          </cell>
          <cell r="L2320">
            <v>6.9</v>
          </cell>
          <cell r="M2320">
            <v>5.9</v>
          </cell>
          <cell r="N2320">
            <v>4.9000000000000004</v>
          </cell>
          <cell r="O2320" t="str">
            <v>CS-10-1</v>
          </cell>
          <cell r="P2320">
            <v>40</v>
          </cell>
          <cell r="Q2320">
            <v>10</v>
          </cell>
          <cell r="R2320">
            <v>18</v>
          </cell>
          <cell r="S2320">
            <v>11.5</v>
          </cell>
          <cell r="T2320">
            <v>10.5</v>
          </cell>
          <cell r="U2320" t="str">
            <v>1.257810</v>
          </cell>
          <cell r="V2320">
            <v>52.7</v>
          </cell>
        </row>
        <row r="2321">
          <cell r="B2321" t="str">
            <v>MP-2201-CY</v>
          </cell>
          <cell r="C2321" t="str">
            <v>OFFER ITEM #81196</v>
          </cell>
          <cell r="D2321" t="str">
            <v>DISCONTINUE</v>
          </cell>
          <cell r="E2321" t="str">
            <v>USA</v>
          </cell>
          <cell r="F2321">
            <v>0</v>
          </cell>
          <cell r="G2321" t="str">
            <v>=HYPERLINK("http://www.bangkit.com/images/MP-2201-CY.jpg","CLICK HERE")</v>
          </cell>
          <cell r="H2321">
            <v>8.5</v>
          </cell>
          <cell r="I2321">
            <v>8.5</v>
          </cell>
          <cell r="J2321">
            <v>11.05</v>
          </cell>
          <cell r="K2321">
            <v>8.5</v>
          </cell>
          <cell r="L2321">
            <v>6.9</v>
          </cell>
          <cell r="M2321">
            <v>5.9</v>
          </cell>
          <cell r="N2321">
            <v>4.9000000000000004</v>
          </cell>
          <cell r="O2321" t="str">
            <v>CS-10-1</v>
          </cell>
          <cell r="P2321">
            <v>40</v>
          </cell>
          <cell r="Q2321">
            <v>10</v>
          </cell>
          <cell r="R2321">
            <v>18</v>
          </cell>
          <cell r="S2321">
            <v>11.5</v>
          </cell>
          <cell r="T2321">
            <v>10.5</v>
          </cell>
          <cell r="U2321" t="str">
            <v>1.257810</v>
          </cell>
          <cell r="V2321">
            <v>51.52</v>
          </cell>
          <cell r="W2321" t="str">
            <v>842356036049</v>
          </cell>
        </row>
        <row r="2322">
          <cell r="B2322" t="str">
            <v>MP-2201-GN</v>
          </cell>
          <cell r="D2322" t="str">
            <v>DISCONTINUE</v>
          </cell>
          <cell r="E2322" t="str">
            <v>USA</v>
          </cell>
          <cell r="F2322">
            <v>0</v>
          </cell>
          <cell r="G2322" t="str">
            <v>=HYPERLINK("http://www.bangkit.com/images/MP-2201-GN.jpg","CLICK HERE")</v>
          </cell>
          <cell r="H2322">
            <v>11.9</v>
          </cell>
          <cell r="I2322">
            <v>11.9</v>
          </cell>
          <cell r="J2322">
            <v>15.5</v>
          </cell>
          <cell r="K2322">
            <v>11.9</v>
          </cell>
          <cell r="L2322">
            <v>9.5</v>
          </cell>
          <cell r="M2322">
            <v>7.9</v>
          </cell>
          <cell r="N2322">
            <v>6.9</v>
          </cell>
          <cell r="O2322" t="str">
            <v>CS-10-1</v>
          </cell>
          <cell r="P2322">
            <v>40</v>
          </cell>
          <cell r="Q2322">
            <v>10</v>
          </cell>
          <cell r="R2322">
            <v>18</v>
          </cell>
          <cell r="S2322">
            <v>11.5</v>
          </cell>
          <cell r="T2322">
            <v>10.5</v>
          </cell>
          <cell r="U2322" t="str">
            <v>1.257810</v>
          </cell>
          <cell r="V2322">
            <v>52.22</v>
          </cell>
          <cell r="W2322" t="str">
            <v>842356036087</v>
          </cell>
        </row>
        <row r="2323">
          <cell r="B2323" t="str">
            <v>MP-2201-GRP</v>
          </cell>
          <cell r="C2323" t="str">
            <v>OFFER ITEM #93591</v>
          </cell>
          <cell r="D2323" t="str">
            <v>DISCONTINUE</v>
          </cell>
          <cell r="E2323" t="str">
            <v>USA</v>
          </cell>
          <cell r="F2323">
            <v>0</v>
          </cell>
          <cell r="G2323" t="str">
            <v>=HYPERLINK("http://www.bangkit.com/images/MP-2201-GRP.jpg","CLICK HERE")</v>
          </cell>
          <cell r="H2323">
            <v>8.5</v>
          </cell>
          <cell r="I2323">
            <v>8.5</v>
          </cell>
          <cell r="J2323">
            <v>11.05</v>
          </cell>
          <cell r="K2323">
            <v>8.5</v>
          </cell>
          <cell r="L2323">
            <v>6.9</v>
          </cell>
          <cell r="M2323">
            <v>5.9</v>
          </cell>
          <cell r="N2323">
            <v>4.9000000000000004</v>
          </cell>
          <cell r="O2323" t="str">
            <v>CS-10-1</v>
          </cell>
          <cell r="P2323">
            <v>40</v>
          </cell>
          <cell r="Q2323">
            <v>10</v>
          </cell>
          <cell r="R2323">
            <v>18</v>
          </cell>
          <cell r="S2323">
            <v>11.5</v>
          </cell>
          <cell r="T2323">
            <v>10.5</v>
          </cell>
          <cell r="U2323" t="str">
            <v>1.257810</v>
          </cell>
          <cell r="V2323">
            <v>52.42</v>
          </cell>
          <cell r="W2323" t="str">
            <v>842356037411</v>
          </cell>
        </row>
        <row r="2324">
          <cell r="B2324" t="str">
            <v>MP-2201-GS</v>
          </cell>
          <cell r="D2324" t="str">
            <v>DISCONTINUE</v>
          </cell>
          <cell r="E2324" t="str">
            <v>USA</v>
          </cell>
          <cell r="F2324">
            <v>0</v>
          </cell>
          <cell r="G2324" t="str">
            <v>=HYPERLINK("http://www.bangkit.com/images/MP-2201-GS.jpg","CLICK HERE")</v>
          </cell>
          <cell r="H2324">
            <v>8.5</v>
          </cell>
          <cell r="I2324">
            <v>8.5</v>
          </cell>
          <cell r="J2324">
            <v>11.05</v>
          </cell>
          <cell r="K2324">
            <v>8.5</v>
          </cell>
          <cell r="L2324">
            <v>6.9</v>
          </cell>
          <cell r="M2324">
            <v>5.9</v>
          </cell>
          <cell r="N2324">
            <v>4.9000000000000004</v>
          </cell>
          <cell r="O2324" t="str">
            <v>CS-10-1</v>
          </cell>
          <cell r="P2324">
            <v>40</v>
          </cell>
          <cell r="Q2324">
            <v>10</v>
          </cell>
          <cell r="R2324">
            <v>18</v>
          </cell>
          <cell r="S2324">
            <v>11.5</v>
          </cell>
          <cell r="T2324">
            <v>10.5</v>
          </cell>
          <cell r="U2324" t="str">
            <v>1.257810</v>
          </cell>
          <cell r="V2324">
            <v>52.54</v>
          </cell>
          <cell r="W2324" t="str">
            <v>842356036506</v>
          </cell>
        </row>
        <row r="2325">
          <cell r="B2325" t="str">
            <v>MP-2201-IY</v>
          </cell>
          <cell r="C2325" t="str">
            <v>OFFER ITEM #81201</v>
          </cell>
          <cell r="D2325" t="str">
            <v>DISCONTINUE</v>
          </cell>
          <cell r="E2325" t="str">
            <v>USA</v>
          </cell>
          <cell r="F2325">
            <v>0</v>
          </cell>
          <cell r="G2325" t="str">
            <v>=HYPERLINK("http://www.bangkit.com/images/","CLICK HERE")</v>
          </cell>
          <cell r="H2325">
            <v>8.5</v>
          </cell>
          <cell r="I2325">
            <v>8.5</v>
          </cell>
          <cell r="J2325">
            <v>11.05</v>
          </cell>
          <cell r="K2325">
            <v>8.5</v>
          </cell>
          <cell r="L2325">
            <v>6.9</v>
          </cell>
          <cell r="M2325">
            <v>5.9</v>
          </cell>
          <cell r="N2325">
            <v>4.9000000000000004</v>
          </cell>
          <cell r="O2325" t="str">
            <v>CS-10-1</v>
          </cell>
          <cell r="P2325">
            <v>40</v>
          </cell>
          <cell r="Q2325">
            <v>10</v>
          </cell>
          <cell r="R2325">
            <v>18</v>
          </cell>
          <cell r="S2325">
            <v>11.5</v>
          </cell>
          <cell r="T2325">
            <v>10.5</v>
          </cell>
          <cell r="U2325" t="str">
            <v>1.257810</v>
          </cell>
          <cell r="V2325">
            <v>52.8</v>
          </cell>
        </row>
        <row r="2326">
          <cell r="B2326" t="str">
            <v>MP-2201-LV</v>
          </cell>
          <cell r="C2326" t="str">
            <v>OFFER ITEM #81200</v>
          </cell>
          <cell r="D2326" t="str">
            <v>DISCONTINUE</v>
          </cell>
          <cell r="E2326" t="str">
            <v>USA</v>
          </cell>
          <cell r="F2326">
            <v>0</v>
          </cell>
          <cell r="G2326" t="str">
            <v>=HYPERLINK("http://www.bangkit.com/images/MP-2201-LV.jpg","CLICK HERE")</v>
          </cell>
          <cell r="H2326">
            <v>8.5</v>
          </cell>
          <cell r="I2326">
            <v>8.5</v>
          </cell>
          <cell r="J2326">
            <v>11.05</v>
          </cell>
          <cell r="K2326">
            <v>8.5</v>
          </cell>
          <cell r="L2326">
            <v>6.9</v>
          </cell>
          <cell r="M2326">
            <v>5.9</v>
          </cell>
          <cell r="N2326">
            <v>4.9000000000000004</v>
          </cell>
          <cell r="O2326" t="str">
            <v>CS-10-1</v>
          </cell>
          <cell r="P2326">
            <v>40</v>
          </cell>
          <cell r="Q2326">
            <v>10</v>
          </cell>
          <cell r="R2326">
            <v>18</v>
          </cell>
          <cell r="S2326">
            <v>11.5</v>
          </cell>
          <cell r="T2326">
            <v>10.5</v>
          </cell>
          <cell r="U2326" t="str">
            <v>1.257810</v>
          </cell>
          <cell r="V2326">
            <v>52.22</v>
          </cell>
          <cell r="W2326" t="str">
            <v>842356036636</v>
          </cell>
        </row>
        <row r="2327">
          <cell r="B2327" t="str">
            <v>MP-2201-PK</v>
          </cell>
          <cell r="C2327" t="str">
            <v>OFFER ITEM #81198</v>
          </cell>
          <cell r="D2327" t="str">
            <v>DISCONTINUE</v>
          </cell>
          <cell r="E2327" t="str">
            <v>USA</v>
          </cell>
          <cell r="F2327">
            <v>0</v>
          </cell>
          <cell r="G2327" t="str">
            <v>=HYPERLINK("http://www.bangkit.com/images/MP-2201-PK.jpg","CLICK HERE")</v>
          </cell>
          <cell r="H2327">
            <v>8.5</v>
          </cell>
          <cell r="I2327">
            <v>8.5</v>
          </cell>
          <cell r="J2327">
            <v>11.05</v>
          </cell>
          <cell r="K2327">
            <v>8.5</v>
          </cell>
          <cell r="L2327">
            <v>6.9</v>
          </cell>
          <cell r="M2327">
            <v>5.9</v>
          </cell>
          <cell r="N2327">
            <v>4.9000000000000004</v>
          </cell>
          <cell r="O2327" t="str">
            <v>CS-10-1</v>
          </cell>
          <cell r="P2327">
            <v>40</v>
          </cell>
          <cell r="Q2327">
            <v>10</v>
          </cell>
          <cell r="R2327">
            <v>18</v>
          </cell>
          <cell r="S2327">
            <v>11.5</v>
          </cell>
          <cell r="T2327">
            <v>10.5</v>
          </cell>
          <cell r="U2327" t="str">
            <v>1.257810</v>
          </cell>
          <cell r="V2327">
            <v>52.08</v>
          </cell>
          <cell r="W2327" t="str">
            <v>842356036124</v>
          </cell>
        </row>
        <row r="2328">
          <cell r="B2328" t="str">
            <v>MP-2201-PKN</v>
          </cell>
          <cell r="D2328" t="str">
            <v>DISCONTINUE</v>
          </cell>
          <cell r="E2328" t="str">
            <v>USA</v>
          </cell>
          <cell r="F2328">
            <v>0</v>
          </cell>
          <cell r="G2328" t="str">
            <v>=HYPERLINK("http://www.bangkit.com/images/MP-2201-PKN.jpg","CLICK HERE")</v>
          </cell>
          <cell r="H2328">
            <v>8.5</v>
          </cell>
          <cell r="I2328">
            <v>8.5</v>
          </cell>
          <cell r="J2328">
            <v>11.05</v>
          </cell>
          <cell r="K2328">
            <v>8.5</v>
          </cell>
          <cell r="L2328">
            <v>6.9</v>
          </cell>
          <cell r="M2328">
            <v>5.9</v>
          </cell>
          <cell r="N2328">
            <v>4.9000000000000004</v>
          </cell>
          <cell r="O2328" t="str">
            <v>CS-10-1</v>
          </cell>
          <cell r="P2328">
            <v>40</v>
          </cell>
          <cell r="Q2328">
            <v>10</v>
          </cell>
          <cell r="R2328">
            <v>18</v>
          </cell>
          <cell r="S2328">
            <v>11.5</v>
          </cell>
          <cell r="T2328">
            <v>10.5</v>
          </cell>
          <cell r="U2328" t="str">
            <v>1.257810</v>
          </cell>
          <cell r="V2328">
            <v>52.7</v>
          </cell>
          <cell r="W2328" t="str">
            <v>842356036698</v>
          </cell>
        </row>
        <row r="2329">
          <cell r="B2329" t="str">
            <v>MP-2201-SN</v>
          </cell>
          <cell r="C2329" t="str">
            <v>OFFER ITEM #81206</v>
          </cell>
          <cell r="D2329" t="str">
            <v>DISCONTINUE</v>
          </cell>
          <cell r="E2329" t="str">
            <v>USA</v>
          </cell>
          <cell r="F2329">
            <v>0</v>
          </cell>
          <cell r="G2329" t="str">
            <v>=HYPERLINK("http://www.bangkit.com/images/MP-2201-SN.jpg","CLICK HERE")</v>
          </cell>
          <cell r="H2329">
            <v>8.5</v>
          </cell>
          <cell r="I2329">
            <v>8.5</v>
          </cell>
          <cell r="J2329">
            <v>11.05</v>
          </cell>
          <cell r="K2329">
            <v>8.5</v>
          </cell>
          <cell r="L2329">
            <v>6.9</v>
          </cell>
          <cell r="M2329">
            <v>5.9</v>
          </cell>
          <cell r="N2329">
            <v>4.9000000000000004</v>
          </cell>
          <cell r="O2329" t="str">
            <v>CS-10-1</v>
          </cell>
          <cell r="P2329">
            <v>40</v>
          </cell>
          <cell r="Q2329">
            <v>10</v>
          </cell>
          <cell r="R2329">
            <v>18</v>
          </cell>
          <cell r="S2329">
            <v>11.5</v>
          </cell>
          <cell r="T2329">
            <v>10.5</v>
          </cell>
          <cell r="U2329" t="str">
            <v>1.257810</v>
          </cell>
          <cell r="V2329">
            <v>51.44</v>
          </cell>
          <cell r="W2329" t="str">
            <v>842356036544</v>
          </cell>
        </row>
        <row r="2330">
          <cell r="B2330" t="str">
            <v>MP-2201-TN</v>
          </cell>
          <cell r="C2330" t="str">
            <v>OFFER ITEM #81202</v>
          </cell>
          <cell r="D2330" t="str">
            <v>DISCONTINUE</v>
          </cell>
          <cell r="E2330" t="str">
            <v>USA</v>
          </cell>
          <cell r="F2330">
            <v>0</v>
          </cell>
          <cell r="G2330" t="str">
            <v>=HYPERLINK("http://www.bangkit.com/images/","CLICK HERE")</v>
          </cell>
          <cell r="H2330">
            <v>8.5</v>
          </cell>
          <cell r="I2330">
            <v>8.5</v>
          </cell>
          <cell r="J2330">
            <v>11.05</v>
          </cell>
          <cell r="K2330">
            <v>8.5</v>
          </cell>
          <cell r="L2330">
            <v>6.9</v>
          </cell>
          <cell r="M2330">
            <v>5.9</v>
          </cell>
          <cell r="N2330">
            <v>4.9000000000000004</v>
          </cell>
          <cell r="O2330" t="str">
            <v>CS-10-1</v>
          </cell>
          <cell r="P2330">
            <v>40</v>
          </cell>
          <cell r="Q2330">
            <v>10</v>
          </cell>
          <cell r="R2330">
            <v>18</v>
          </cell>
          <cell r="S2330">
            <v>11.5</v>
          </cell>
          <cell r="T2330">
            <v>10.5</v>
          </cell>
          <cell r="U2330" t="str">
            <v>1.257810</v>
          </cell>
          <cell r="V2330">
            <v>51.66</v>
          </cell>
        </row>
        <row r="2331">
          <cell r="B2331" t="str">
            <v>MSK099</v>
          </cell>
          <cell r="D2331" t="str">
            <v>DISCONTINUE</v>
          </cell>
          <cell r="E2331" t="str">
            <v>CHINA</v>
          </cell>
          <cell r="F2331">
            <v>0</v>
          </cell>
          <cell r="G2331" t="str">
            <v>=HYPERLINK("http://www.bangkit.com/images/MSK099.jpg","CLICK HERE")</v>
          </cell>
          <cell r="H2331">
            <v>21.99</v>
          </cell>
          <cell r="I2331">
            <v>21.99</v>
          </cell>
          <cell r="J2331">
            <v>14.3</v>
          </cell>
          <cell r="K2331">
            <v>11</v>
          </cell>
          <cell r="L2331">
            <v>9</v>
          </cell>
          <cell r="M2331">
            <v>7</v>
          </cell>
          <cell r="N2331">
            <v>5</v>
          </cell>
          <cell r="O2331" t="str">
            <v>CS-60-1</v>
          </cell>
          <cell r="P2331">
            <v>35</v>
          </cell>
          <cell r="Q2331">
            <v>60</v>
          </cell>
          <cell r="R2331">
            <v>20.48</v>
          </cell>
          <cell r="S2331">
            <v>13</v>
          </cell>
          <cell r="T2331">
            <v>16.93</v>
          </cell>
          <cell r="U2331" t="str">
            <v>2.608470</v>
          </cell>
          <cell r="V2331">
            <v>27.6</v>
          </cell>
          <cell r="W2331" t="str">
            <v>MSK099</v>
          </cell>
        </row>
        <row r="2332">
          <cell r="B2332" t="str">
            <v>NR14</v>
          </cell>
          <cell r="D2332" t="str">
            <v>DISCONTINUE</v>
          </cell>
          <cell r="E2332" t="str">
            <v>CHINA</v>
          </cell>
          <cell r="F2332">
            <v>0</v>
          </cell>
          <cell r="G2332" t="str">
            <v>=HYPERLINK("http://www.bangkit.com/images/NR14.jpg","CLICK HERE")</v>
          </cell>
          <cell r="H2332">
            <v>5.99</v>
          </cell>
          <cell r="I2332">
            <v>4.79</v>
          </cell>
          <cell r="J2332">
            <v>3.9</v>
          </cell>
          <cell r="K2332">
            <v>3.9</v>
          </cell>
          <cell r="L2332">
            <v>3.9</v>
          </cell>
          <cell r="M2332">
            <v>2.9</v>
          </cell>
          <cell r="N2332">
            <v>2.5</v>
          </cell>
          <cell r="O2332" t="str">
            <v>CS-12-1</v>
          </cell>
          <cell r="P2332">
            <v>100</v>
          </cell>
          <cell r="Q2332">
            <v>12</v>
          </cell>
          <cell r="R2332">
            <v>14.77</v>
          </cell>
          <cell r="S2332">
            <v>11.22</v>
          </cell>
          <cell r="T2332">
            <v>6.74</v>
          </cell>
          <cell r="U2332" t="str">
            <v>0.646380</v>
          </cell>
          <cell r="V2332">
            <v>14.56</v>
          </cell>
          <cell r="W2332" t="str">
            <v>20692304471187</v>
          </cell>
        </row>
        <row r="2333">
          <cell r="B2333" t="str">
            <v>NWTB</v>
          </cell>
          <cell r="C2333" t="str">
            <v>BAZIC Non Woven Tote Bag</v>
          </cell>
          <cell r="D2333" t="str">
            <v>BACKPACKS</v>
          </cell>
          <cell r="E2333" t="str">
            <v>CHINA</v>
          </cell>
          <cell r="F2333">
            <v>9510</v>
          </cell>
          <cell r="G2333" t="str">
            <v>=HYPERLINK("http://www.bangkit.com/images/NWTB.jpg","CLICK HERE")</v>
          </cell>
          <cell r="H2333">
            <v>2.99</v>
          </cell>
          <cell r="I2333">
            <v>2.69</v>
          </cell>
          <cell r="J2333">
            <v>0.5</v>
          </cell>
          <cell r="K2333">
            <v>0.5</v>
          </cell>
          <cell r="L2333">
            <v>0.5</v>
          </cell>
          <cell r="M2333">
            <v>0.5</v>
          </cell>
          <cell r="N2333">
            <v>0.5</v>
          </cell>
          <cell r="O2333" t="str">
            <v>CS-1</v>
          </cell>
          <cell r="Q2333">
            <v>1</v>
          </cell>
          <cell r="R2333">
            <v>0</v>
          </cell>
          <cell r="S2333">
            <v>0</v>
          </cell>
          <cell r="T2333">
            <v>0</v>
          </cell>
          <cell r="U2333" t="str">
            <v>0.000000</v>
          </cell>
          <cell r="V2333">
            <v>0</v>
          </cell>
          <cell r="W2333" t="str">
            <v>NWTB CASE</v>
          </cell>
        </row>
        <row r="2334">
          <cell r="B2334" t="str">
            <v>PHS0018011</v>
          </cell>
          <cell r="D2334" t="str">
            <v>DISCONTINUE</v>
          </cell>
          <cell r="E2334" t="str">
            <v>USA</v>
          </cell>
          <cell r="F2334">
            <v>0</v>
          </cell>
          <cell r="G2334" t="str">
            <v>=HYPERLINK("http://www.bangkit.com/images/PHS0018011.jpg","CLICK HERE")</v>
          </cell>
          <cell r="H2334">
            <v>7.99</v>
          </cell>
          <cell r="I2334">
            <v>6.99</v>
          </cell>
          <cell r="J2334">
            <v>4.9000000000000004</v>
          </cell>
          <cell r="K2334">
            <v>4.9000000000000004</v>
          </cell>
          <cell r="L2334">
            <v>4.9000000000000004</v>
          </cell>
          <cell r="M2334">
            <v>3.9</v>
          </cell>
          <cell r="N2334">
            <v>2.9</v>
          </cell>
          <cell r="O2334" t="str">
            <v>CS-24-1</v>
          </cell>
          <cell r="P2334">
            <v>120</v>
          </cell>
          <cell r="Q2334">
            <v>24</v>
          </cell>
          <cell r="R2334">
            <v>12.75</v>
          </cell>
          <cell r="S2334">
            <v>8.6300000000000008</v>
          </cell>
          <cell r="T2334">
            <v>7</v>
          </cell>
          <cell r="U2334" t="str">
            <v>0.445730</v>
          </cell>
          <cell r="V2334">
            <v>15.08</v>
          </cell>
          <cell r="W2334" t="str">
            <v>20195248000050</v>
          </cell>
        </row>
        <row r="2335">
          <cell r="B2335" t="str">
            <v>PHS001G031</v>
          </cell>
          <cell r="D2335" t="str">
            <v>DISCONTINUE</v>
          </cell>
          <cell r="E2335" t="str">
            <v>USA</v>
          </cell>
          <cell r="F2335">
            <v>0</v>
          </cell>
          <cell r="G2335" t="str">
            <v>=HYPERLINK("http://www.bangkit.com/images/PHS001G031.jpg","CLICK HERE")</v>
          </cell>
          <cell r="H2335">
            <v>39.99</v>
          </cell>
          <cell r="I2335">
            <v>37.99</v>
          </cell>
          <cell r="J2335">
            <v>29</v>
          </cell>
          <cell r="K2335">
            <v>29</v>
          </cell>
          <cell r="L2335">
            <v>29</v>
          </cell>
          <cell r="M2335">
            <v>19</v>
          </cell>
          <cell r="N2335">
            <v>15</v>
          </cell>
          <cell r="O2335" t="str">
            <v>CS-4-1</v>
          </cell>
          <cell r="P2335">
            <v>48</v>
          </cell>
          <cell r="Q2335">
            <v>4</v>
          </cell>
          <cell r="R2335">
            <v>12</v>
          </cell>
          <cell r="S2335">
            <v>12.5</v>
          </cell>
          <cell r="T2335">
            <v>12.5</v>
          </cell>
          <cell r="U2335" t="str">
            <v>1.085070</v>
          </cell>
          <cell r="V2335">
            <v>37.200000000000003</v>
          </cell>
          <cell r="W2335" t="str">
            <v>20195248000029</v>
          </cell>
        </row>
        <row r="2336">
          <cell r="B2336" t="str">
            <v>PMP</v>
          </cell>
          <cell r="D2336" t="str">
            <v>DISCONTINUE</v>
          </cell>
          <cell r="E2336" t="str">
            <v>USA</v>
          </cell>
          <cell r="F2336">
            <v>0</v>
          </cell>
          <cell r="H2336">
            <v>6</v>
          </cell>
          <cell r="I2336">
            <v>6</v>
          </cell>
          <cell r="J2336">
            <v>5.5</v>
          </cell>
          <cell r="K2336">
            <v>5.5</v>
          </cell>
          <cell r="L2336">
            <v>5.5</v>
          </cell>
          <cell r="M2336">
            <v>5</v>
          </cell>
          <cell r="N2336">
            <v>5</v>
          </cell>
          <cell r="O2336" t="str">
            <v>CS-1</v>
          </cell>
          <cell r="Q2336">
            <v>1</v>
          </cell>
          <cell r="R2336">
            <v>0</v>
          </cell>
          <cell r="S2336">
            <v>0</v>
          </cell>
          <cell r="T2336">
            <v>0</v>
          </cell>
          <cell r="U2336" t="str">
            <v>0.000000</v>
          </cell>
          <cell r="V2336">
            <v>0</v>
          </cell>
        </row>
        <row r="2337">
          <cell r="B2337" t="str">
            <v>Q514</v>
          </cell>
          <cell r="C2337" t="str">
            <v>BAZIC 100 Ct. Quad-Ruled 4-1" Spiral Notebook(PDQ)</v>
          </cell>
          <cell r="D2337" t="str">
            <v>NOTEBOOK &amp; FILLER</v>
          </cell>
          <cell r="E2337" t="str">
            <v>INDONESIA</v>
          </cell>
          <cell r="F2337">
            <v>15408</v>
          </cell>
          <cell r="G2337" t="str">
            <v>=HYPERLINK("http://www.bangkit.com/images/Q514.jpg","CLICK HERE")</v>
          </cell>
          <cell r="H2337">
            <v>3.99</v>
          </cell>
          <cell r="I2337">
            <v>3.59</v>
          </cell>
          <cell r="J2337">
            <v>2.5</v>
          </cell>
          <cell r="K2337">
            <v>1.9</v>
          </cell>
          <cell r="L2337">
            <v>1.5</v>
          </cell>
          <cell r="M2337">
            <v>1.2</v>
          </cell>
          <cell r="N2337">
            <v>0.9</v>
          </cell>
          <cell r="O2337" t="str">
            <v>CS-24-1</v>
          </cell>
          <cell r="P2337">
            <v>100</v>
          </cell>
          <cell r="Q2337">
            <v>24</v>
          </cell>
          <cell r="R2337">
            <v>9.5</v>
          </cell>
          <cell r="S2337">
            <v>8.5</v>
          </cell>
          <cell r="T2337">
            <v>11.25</v>
          </cell>
          <cell r="U2337" t="str">
            <v>0.525720</v>
          </cell>
          <cell r="V2337">
            <v>19.3</v>
          </cell>
          <cell r="W2337" t="str">
            <v>40764608005147</v>
          </cell>
        </row>
        <row r="2338">
          <cell r="B2338" t="str">
            <v>Q558</v>
          </cell>
          <cell r="D2338" t="str">
            <v>DISCONTINUE</v>
          </cell>
          <cell r="E2338" t="str">
            <v>INDONESIA</v>
          </cell>
          <cell r="F2338">
            <v>0</v>
          </cell>
          <cell r="G2338" t="str">
            <v>=HYPERLINK("http://www.bangkit.com/images/Q558.jpg","CLICK HERE")</v>
          </cell>
          <cell r="H2338">
            <v>2.99</v>
          </cell>
          <cell r="I2338">
            <v>2.69</v>
          </cell>
          <cell r="J2338">
            <v>1.45</v>
          </cell>
          <cell r="K2338">
            <v>1.1000000000000001</v>
          </cell>
          <cell r="L2338">
            <v>0.85</v>
          </cell>
          <cell r="M2338">
            <v>0.69</v>
          </cell>
          <cell r="N2338">
            <v>0.59</v>
          </cell>
          <cell r="O2338" t="str">
            <v>CS-24-1</v>
          </cell>
          <cell r="P2338">
            <v>112</v>
          </cell>
          <cell r="Q2338">
            <v>24</v>
          </cell>
          <cell r="R2338">
            <v>9.25</v>
          </cell>
          <cell r="S2338">
            <v>6.5</v>
          </cell>
          <cell r="T2338">
            <v>11.25</v>
          </cell>
          <cell r="U2338" t="str">
            <v>0.391440</v>
          </cell>
          <cell r="V2338">
            <v>14.6</v>
          </cell>
          <cell r="W2338" t="str">
            <v>40764608005581</v>
          </cell>
        </row>
        <row r="2339">
          <cell r="B2339" t="str">
            <v>Q559</v>
          </cell>
          <cell r="D2339" t="str">
            <v>DISCONTINUE</v>
          </cell>
          <cell r="E2339" t="str">
            <v>INONESIA</v>
          </cell>
          <cell r="F2339">
            <v>0</v>
          </cell>
          <cell r="G2339" t="str">
            <v>=HYPERLINK("http://www.bangkit.com/images/Q559.jpg","CLICK HERE")</v>
          </cell>
          <cell r="H2339">
            <v>2.99</v>
          </cell>
          <cell r="I2339">
            <v>2.69</v>
          </cell>
          <cell r="J2339">
            <v>1.45</v>
          </cell>
          <cell r="K2339">
            <v>1.1000000000000001</v>
          </cell>
          <cell r="L2339">
            <v>0.85</v>
          </cell>
          <cell r="M2339">
            <v>0.69</v>
          </cell>
          <cell r="N2339">
            <v>0.59</v>
          </cell>
          <cell r="O2339" t="str">
            <v>CS-24-1</v>
          </cell>
          <cell r="P2339">
            <v>112</v>
          </cell>
          <cell r="Q2339">
            <v>24</v>
          </cell>
          <cell r="R2339">
            <v>9</v>
          </cell>
          <cell r="S2339">
            <v>6.5</v>
          </cell>
          <cell r="T2339">
            <v>11.25</v>
          </cell>
          <cell r="U2339" t="str">
            <v>0.380860</v>
          </cell>
          <cell r="V2339">
            <v>14.36</v>
          </cell>
          <cell r="W2339" t="str">
            <v>40764608005598</v>
          </cell>
        </row>
        <row r="2340">
          <cell r="B2340" t="str">
            <v>Q565</v>
          </cell>
          <cell r="C2340" t="str">
            <v>BAZIC C/R 100 Ct. Filler Paper(PDQ)</v>
          </cell>
          <cell r="D2340" t="str">
            <v>NOTEBOOK &amp; FILLER</v>
          </cell>
          <cell r="E2340" t="str">
            <v>INDONESIA</v>
          </cell>
          <cell r="F2340">
            <v>36</v>
          </cell>
          <cell r="G2340" t="str">
            <v>=HYPERLINK("http://www.bangkit.com/images/Q565.jpg","CLICK HERE")</v>
          </cell>
          <cell r="H2340">
            <v>2.99</v>
          </cell>
          <cell r="I2340">
            <v>2.69</v>
          </cell>
          <cell r="J2340">
            <v>1.7</v>
          </cell>
          <cell r="K2340">
            <v>1.3</v>
          </cell>
          <cell r="L2340">
            <v>0.95</v>
          </cell>
          <cell r="M2340">
            <v>0.79</v>
          </cell>
          <cell r="N2340">
            <v>0.69</v>
          </cell>
          <cell r="O2340" t="str">
            <v>CS-36-1</v>
          </cell>
          <cell r="P2340">
            <v>72</v>
          </cell>
          <cell r="Q2340">
            <v>36</v>
          </cell>
          <cell r="R2340">
            <v>11</v>
          </cell>
          <cell r="S2340">
            <v>8.5</v>
          </cell>
          <cell r="T2340">
            <v>11.25</v>
          </cell>
          <cell r="U2340" t="str">
            <v>0.608720</v>
          </cell>
          <cell r="V2340">
            <v>26.12</v>
          </cell>
          <cell r="W2340" t="str">
            <v>40764608005659</v>
          </cell>
        </row>
        <row r="2341">
          <cell r="B2341" t="str">
            <v>Q566</v>
          </cell>
          <cell r="C2341" t="str">
            <v>BAZIC W/R 100 Ct. Filler Paper(PDQ)</v>
          </cell>
          <cell r="D2341" t="str">
            <v>NOTEBOOK &amp; FILLER</v>
          </cell>
          <cell r="E2341" t="str">
            <v>INDONESIA</v>
          </cell>
          <cell r="F2341">
            <v>36</v>
          </cell>
          <cell r="G2341" t="str">
            <v>=HYPERLINK("http://www.bangkit.com/images/Q566.jpg","CLICK HERE")</v>
          </cell>
          <cell r="H2341">
            <v>2.99</v>
          </cell>
          <cell r="I2341">
            <v>2.69</v>
          </cell>
          <cell r="J2341">
            <v>1.7</v>
          </cell>
          <cell r="K2341">
            <v>1.3</v>
          </cell>
          <cell r="L2341">
            <v>0.95</v>
          </cell>
          <cell r="M2341">
            <v>0.79</v>
          </cell>
          <cell r="N2341">
            <v>0.69</v>
          </cell>
          <cell r="O2341" t="str">
            <v>CS-36-1</v>
          </cell>
          <cell r="P2341">
            <v>72</v>
          </cell>
          <cell r="Q2341">
            <v>36</v>
          </cell>
          <cell r="R2341">
            <v>11</v>
          </cell>
          <cell r="S2341">
            <v>9</v>
          </cell>
          <cell r="T2341">
            <v>11.25</v>
          </cell>
          <cell r="U2341" t="str">
            <v>0.644530</v>
          </cell>
          <cell r="V2341">
            <v>26.46</v>
          </cell>
          <cell r="W2341" t="str">
            <v>40764608005666</v>
          </cell>
        </row>
        <row r="2342">
          <cell r="B2342" t="str">
            <v>Q569</v>
          </cell>
          <cell r="C2342" t="str">
            <v>BAZIC 100 Ct. 4-1" Quad-Ruled Filler Paper(PDQ)</v>
          </cell>
          <cell r="D2342" t="str">
            <v>NOTEBOOK &amp; FILLER</v>
          </cell>
          <cell r="E2342" t="str">
            <v>INDONESIA</v>
          </cell>
          <cell r="F2342">
            <v>324</v>
          </cell>
          <cell r="G2342" t="str">
            <v>=HYPERLINK("http://www.bangkit.com/images/Q569.jpg","CLICK HERE")</v>
          </cell>
          <cell r="H2342">
            <v>3.99</v>
          </cell>
          <cell r="I2342">
            <v>3.59</v>
          </cell>
          <cell r="J2342">
            <v>2.25</v>
          </cell>
          <cell r="K2342">
            <v>1.7</v>
          </cell>
          <cell r="L2342">
            <v>1.5</v>
          </cell>
          <cell r="M2342">
            <v>1</v>
          </cell>
          <cell r="N2342">
            <v>0.8</v>
          </cell>
          <cell r="O2342" t="str">
            <v>CS-36-1</v>
          </cell>
          <cell r="P2342">
            <v>72</v>
          </cell>
          <cell r="Q2342">
            <v>36</v>
          </cell>
          <cell r="R2342">
            <v>11.25</v>
          </cell>
          <cell r="S2342">
            <v>8.5</v>
          </cell>
          <cell r="T2342">
            <v>11.25</v>
          </cell>
          <cell r="U2342" t="str">
            <v>0.622560</v>
          </cell>
          <cell r="V2342">
            <v>26.22</v>
          </cell>
          <cell r="W2342" t="str">
            <v>40764608005697</v>
          </cell>
        </row>
        <row r="2343">
          <cell r="B2343" t="str">
            <v>Q578</v>
          </cell>
          <cell r="C2343" t="str">
            <v>BAZIC 80 Ct. 8.5" X 11" Reversible 4"/5" Quad Ruled Wireless Notebook(PDQ)</v>
          </cell>
          <cell r="D2343" t="str">
            <v>NOTEBOOK &amp; FILLER</v>
          </cell>
          <cell r="E2343" t="str">
            <v>INDONESIA</v>
          </cell>
          <cell r="F2343">
            <v>16920</v>
          </cell>
          <cell r="G2343" t="str">
            <v>=HYPERLINK("http://www.bangkit.com/images/Q578.jpg","CLICK HERE")</v>
          </cell>
          <cell r="H2343">
            <v>2.69</v>
          </cell>
          <cell r="I2343">
            <v>2.99</v>
          </cell>
          <cell r="J2343">
            <v>1.95</v>
          </cell>
          <cell r="K2343">
            <v>1.5</v>
          </cell>
          <cell r="L2343">
            <v>1.3</v>
          </cell>
          <cell r="M2343">
            <v>1</v>
          </cell>
          <cell r="N2343">
            <v>0.8</v>
          </cell>
          <cell r="O2343" t="str">
            <v>CS-24-1</v>
          </cell>
          <cell r="P2343">
            <v>116</v>
          </cell>
          <cell r="Q2343">
            <v>24</v>
          </cell>
          <cell r="R2343">
            <v>9</v>
          </cell>
          <cell r="S2343">
            <v>6.5</v>
          </cell>
          <cell r="T2343">
            <v>11.5</v>
          </cell>
          <cell r="U2343" t="str">
            <v>0.389320</v>
          </cell>
          <cell r="V2343">
            <v>16.78</v>
          </cell>
          <cell r="W2343" t="str">
            <v>40764608005789</v>
          </cell>
        </row>
        <row r="2344">
          <cell r="B2344" t="str">
            <v>Q581</v>
          </cell>
          <cell r="C2344" t="str">
            <v>BAZIC C/R 80 Ct. 1-Subject Wireless Notebook(PDQ)</v>
          </cell>
          <cell r="D2344" t="str">
            <v>NOTEBOOK &amp; FILLER</v>
          </cell>
          <cell r="E2344" t="str">
            <v>INDONESIA</v>
          </cell>
          <cell r="F2344">
            <v>6552</v>
          </cell>
          <cell r="G2344" t="str">
            <v>=HYPERLINK("http://www.bangkit.com/images/Q581.jpg","CLICK HERE")</v>
          </cell>
          <cell r="H2344">
            <v>2.99</v>
          </cell>
          <cell r="I2344">
            <v>2.69</v>
          </cell>
          <cell r="J2344">
            <v>1.7</v>
          </cell>
          <cell r="K2344">
            <v>1.3</v>
          </cell>
          <cell r="L2344">
            <v>0.95</v>
          </cell>
          <cell r="M2344">
            <v>0.79</v>
          </cell>
          <cell r="N2344">
            <v>0.69</v>
          </cell>
          <cell r="O2344" t="str">
            <v>CS-24-1</v>
          </cell>
          <cell r="P2344">
            <v>104</v>
          </cell>
          <cell r="Q2344">
            <v>24</v>
          </cell>
          <cell r="R2344">
            <v>8.5</v>
          </cell>
          <cell r="S2344">
            <v>7.25</v>
          </cell>
          <cell r="T2344">
            <v>11</v>
          </cell>
          <cell r="U2344" t="str">
            <v>0.392290</v>
          </cell>
          <cell r="V2344">
            <v>15.8</v>
          </cell>
          <cell r="W2344" t="str">
            <v>40764608005819</v>
          </cell>
        </row>
        <row r="2345">
          <cell r="B2345" t="str">
            <v>Q582</v>
          </cell>
          <cell r="C2345" t="str">
            <v>BAZIC W/R 80 Ct. 1-Subject Wireless Notebook(PDQ)</v>
          </cell>
          <cell r="D2345" t="str">
            <v>NOTEBOOK &amp; FILLER</v>
          </cell>
          <cell r="E2345" t="str">
            <v>INDONESIA</v>
          </cell>
          <cell r="F2345">
            <v>840</v>
          </cell>
          <cell r="G2345" t="str">
            <v>=HYPERLINK("http://www.bangkit.com/images/Q582.jpg","CLICK HERE")</v>
          </cell>
          <cell r="H2345">
            <v>2.99</v>
          </cell>
          <cell r="I2345">
            <v>2.69</v>
          </cell>
          <cell r="J2345">
            <v>1.7</v>
          </cell>
          <cell r="K2345">
            <v>1.3</v>
          </cell>
          <cell r="L2345">
            <v>0.95</v>
          </cell>
          <cell r="M2345">
            <v>0.79</v>
          </cell>
          <cell r="N2345">
            <v>0.69</v>
          </cell>
          <cell r="O2345" t="str">
            <v>CS-24-1</v>
          </cell>
          <cell r="P2345">
            <v>112</v>
          </cell>
          <cell r="Q2345">
            <v>24</v>
          </cell>
          <cell r="R2345">
            <v>8.75</v>
          </cell>
          <cell r="S2345">
            <v>7.25</v>
          </cell>
          <cell r="T2345">
            <v>11</v>
          </cell>
          <cell r="U2345" t="str">
            <v>0.403830</v>
          </cell>
          <cell r="V2345">
            <v>15.86</v>
          </cell>
          <cell r="W2345" t="str">
            <v>40764608005826</v>
          </cell>
        </row>
        <row r="2346">
          <cell r="B2346" t="str">
            <v>RCM20379</v>
          </cell>
          <cell r="D2346" t="str">
            <v>DISCONTINUE</v>
          </cell>
          <cell r="E2346" t="str">
            <v>USA</v>
          </cell>
          <cell r="F2346">
            <v>0</v>
          </cell>
          <cell r="G2346" t="str">
            <v>=HYPERLINK("http://www.bangkit.com/images/RCM20379.jpg","CLICK HERE")</v>
          </cell>
          <cell r="H2346">
            <v>2.19</v>
          </cell>
          <cell r="I2346">
            <v>1.99</v>
          </cell>
          <cell r="J2346">
            <v>1.45</v>
          </cell>
          <cell r="K2346">
            <v>1.1000000000000001</v>
          </cell>
          <cell r="L2346">
            <v>0.85</v>
          </cell>
          <cell r="M2346">
            <v>0.69</v>
          </cell>
          <cell r="N2346">
            <v>0.59</v>
          </cell>
          <cell r="O2346" t="str">
            <v>CS-24-1</v>
          </cell>
          <cell r="P2346">
            <v>70</v>
          </cell>
          <cell r="Q2346">
            <v>24</v>
          </cell>
          <cell r="R2346">
            <v>13.8</v>
          </cell>
          <cell r="S2346">
            <v>11</v>
          </cell>
          <cell r="T2346">
            <v>8.5</v>
          </cell>
          <cell r="U2346" t="str">
            <v>0.746700</v>
          </cell>
          <cell r="V2346">
            <v>8.86</v>
          </cell>
          <cell r="W2346" t="str">
            <v>20689860525485</v>
          </cell>
        </row>
        <row r="2347">
          <cell r="B2347" t="str">
            <v>RCM20704</v>
          </cell>
          <cell r="D2347" t="str">
            <v>DISCONTINUE</v>
          </cell>
          <cell r="E2347" t="str">
            <v>USA</v>
          </cell>
          <cell r="F2347">
            <v>0</v>
          </cell>
          <cell r="G2347" t="str">
            <v>=HYPERLINK("http://www.bangkit.com/images/RCM20704.jpg","CLICK HERE")</v>
          </cell>
          <cell r="H2347">
            <v>2.19</v>
          </cell>
          <cell r="I2347">
            <v>1.99</v>
          </cell>
          <cell r="J2347">
            <v>1.45</v>
          </cell>
          <cell r="K2347">
            <v>1.1000000000000001</v>
          </cell>
          <cell r="L2347">
            <v>0.85</v>
          </cell>
          <cell r="M2347">
            <v>0.69</v>
          </cell>
          <cell r="N2347">
            <v>0.59</v>
          </cell>
          <cell r="O2347" t="str">
            <v>CS-24-1</v>
          </cell>
          <cell r="P2347">
            <v>70</v>
          </cell>
          <cell r="Q2347">
            <v>24</v>
          </cell>
          <cell r="R2347">
            <v>13.8</v>
          </cell>
          <cell r="S2347">
            <v>11</v>
          </cell>
          <cell r="T2347">
            <v>8.5</v>
          </cell>
          <cell r="U2347" t="str">
            <v>0.746700</v>
          </cell>
          <cell r="V2347">
            <v>7.86</v>
          </cell>
          <cell r="W2347" t="str">
            <v>20689860526857</v>
          </cell>
        </row>
        <row r="2348">
          <cell r="B2348" t="str">
            <v>RCM20851</v>
          </cell>
          <cell r="C2348" t="str">
            <v>Advanced Coloring for Adult with Display</v>
          </cell>
          <cell r="D2348" t="str">
            <v>NEW ITEMS</v>
          </cell>
          <cell r="E2348" t="str">
            <v>USA</v>
          </cell>
          <cell r="F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 t="str">
            <v>CS-90-1</v>
          </cell>
          <cell r="Q2348">
            <v>90</v>
          </cell>
          <cell r="R2348">
            <v>0</v>
          </cell>
          <cell r="S2348">
            <v>0</v>
          </cell>
          <cell r="T2348">
            <v>0</v>
          </cell>
          <cell r="U2348" t="str">
            <v>0.000000</v>
          </cell>
          <cell r="V2348">
            <v>0</v>
          </cell>
          <cell r="W2348" t="str">
            <v>20689860528714</v>
          </cell>
        </row>
        <row r="2349">
          <cell r="B2349" t="str">
            <v>RK128OZG</v>
          </cell>
          <cell r="D2349" t="str">
            <v>DISCONTINUE</v>
          </cell>
          <cell r="E2349" t="str">
            <v>USA</v>
          </cell>
          <cell r="F2349">
            <v>0</v>
          </cell>
          <cell r="G2349" t="str">
            <v>=HYPERLINK("http://www.bangkit.com/images/RK128OZG.jpg","CLICK HERE")</v>
          </cell>
          <cell r="H2349">
            <v>39.99</v>
          </cell>
          <cell r="I2349">
            <v>37.99</v>
          </cell>
          <cell r="J2349">
            <v>29</v>
          </cell>
          <cell r="K2349">
            <v>29</v>
          </cell>
          <cell r="L2349">
            <v>29</v>
          </cell>
          <cell r="M2349">
            <v>19</v>
          </cell>
          <cell r="N2349">
            <v>17</v>
          </cell>
          <cell r="O2349" t="str">
            <v>CS-4-1</v>
          </cell>
          <cell r="P2349">
            <v>48</v>
          </cell>
          <cell r="Q2349">
            <v>4</v>
          </cell>
          <cell r="R2349">
            <v>12.6</v>
          </cell>
          <cell r="S2349">
            <v>12.6</v>
          </cell>
          <cell r="T2349">
            <v>12.5</v>
          </cell>
          <cell r="U2349" t="str">
            <v>1.148440</v>
          </cell>
          <cell r="V2349">
            <v>31.28</v>
          </cell>
          <cell r="W2349" t="str">
            <v>20860003762978</v>
          </cell>
        </row>
        <row r="2350">
          <cell r="B2350" t="str">
            <v>T-100</v>
          </cell>
          <cell r="D2350" t="str">
            <v>DISCONTINUE</v>
          </cell>
          <cell r="E2350" t="str">
            <v>CHINA</v>
          </cell>
          <cell r="F2350">
            <v>0</v>
          </cell>
          <cell r="H2350">
            <v>15.99</v>
          </cell>
          <cell r="I2350">
            <v>13.99</v>
          </cell>
          <cell r="J2350">
            <v>7.9</v>
          </cell>
          <cell r="K2350">
            <v>7.9</v>
          </cell>
          <cell r="L2350">
            <v>7.9</v>
          </cell>
          <cell r="M2350">
            <v>5.9</v>
          </cell>
          <cell r="N2350">
            <v>4.9000000000000004</v>
          </cell>
          <cell r="O2350" t="str">
            <v>CS-24-1</v>
          </cell>
          <cell r="P2350">
            <v>40</v>
          </cell>
          <cell r="Q2350">
            <v>24</v>
          </cell>
          <cell r="R2350">
            <v>16.600000000000001</v>
          </cell>
          <cell r="S2350">
            <v>12.9</v>
          </cell>
          <cell r="T2350">
            <v>14.6</v>
          </cell>
          <cell r="U2350" t="str">
            <v>1.809290</v>
          </cell>
          <cell r="V2350">
            <v>32.96</v>
          </cell>
        </row>
        <row r="2351">
          <cell r="B2351" t="str">
            <v>TB-02</v>
          </cell>
          <cell r="C2351" t="str">
            <v>JCJZ 3-PLY Protective Disposable Kid's Face Mask - White (50/Pack)</v>
          </cell>
          <cell r="D2351" t="str">
            <v>DISCONTINUE</v>
          </cell>
          <cell r="E2351" t="str">
            <v>CHINA</v>
          </cell>
          <cell r="F2351">
            <v>0</v>
          </cell>
          <cell r="G2351" t="str">
            <v>=HYPERLINK("http://www.bangkit.com/images/TB-02.jpg","CLICK HERE")</v>
          </cell>
          <cell r="H2351">
            <v>29.99</v>
          </cell>
          <cell r="I2351">
            <v>27.99</v>
          </cell>
          <cell r="J2351">
            <v>25</v>
          </cell>
          <cell r="K2351">
            <v>25</v>
          </cell>
          <cell r="L2351">
            <v>25</v>
          </cell>
          <cell r="M2351">
            <v>19</v>
          </cell>
          <cell r="N2351">
            <v>15</v>
          </cell>
          <cell r="O2351" t="str">
            <v>CS-40-1</v>
          </cell>
          <cell r="Q2351">
            <v>40</v>
          </cell>
          <cell r="R2351">
            <v>20.28</v>
          </cell>
          <cell r="S2351">
            <v>14.37</v>
          </cell>
          <cell r="T2351">
            <v>12.6</v>
          </cell>
          <cell r="U2351" t="str">
            <v>2.124960</v>
          </cell>
          <cell r="V2351">
            <v>19.96</v>
          </cell>
          <cell r="W2351" t="str">
            <v>6973181390038</v>
          </cell>
        </row>
        <row r="2352">
          <cell r="B2352" t="str">
            <v>TC3P10</v>
          </cell>
          <cell r="D2352" t="str">
            <v>DISCONTINUE</v>
          </cell>
          <cell r="E2352" t="str">
            <v>CHINA</v>
          </cell>
          <cell r="F2352">
            <v>0</v>
          </cell>
          <cell r="H2352">
            <v>199</v>
          </cell>
          <cell r="I2352">
            <v>190</v>
          </cell>
          <cell r="J2352">
            <v>150</v>
          </cell>
          <cell r="K2352">
            <v>150</v>
          </cell>
          <cell r="L2352">
            <v>150</v>
          </cell>
          <cell r="M2352">
            <v>110</v>
          </cell>
          <cell r="N2352">
            <v>66</v>
          </cell>
          <cell r="O2352" t="str">
            <v>CS-1</v>
          </cell>
          <cell r="P2352">
            <v>24</v>
          </cell>
          <cell r="Q2352">
            <v>1</v>
          </cell>
          <cell r="R2352">
            <v>16.93</v>
          </cell>
          <cell r="S2352">
            <v>14.57</v>
          </cell>
          <cell r="T2352">
            <v>16.93</v>
          </cell>
          <cell r="U2352" t="str">
            <v>2.416740</v>
          </cell>
          <cell r="V2352">
            <v>17.75</v>
          </cell>
        </row>
        <row r="2353">
          <cell r="B2353" t="str">
            <v>TC3P50</v>
          </cell>
          <cell r="D2353" t="str">
            <v>DISCONTINUE</v>
          </cell>
          <cell r="E2353" t="str">
            <v>CHINA</v>
          </cell>
          <cell r="F2353">
            <v>0</v>
          </cell>
          <cell r="H2353">
            <v>199</v>
          </cell>
          <cell r="I2353">
            <v>190</v>
          </cell>
          <cell r="J2353">
            <v>150</v>
          </cell>
          <cell r="K2353">
            <v>150</v>
          </cell>
          <cell r="L2353">
            <v>150</v>
          </cell>
          <cell r="M2353">
            <v>110</v>
          </cell>
          <cell r="N2353">
            <v>66</v>
          </cell>
          <cell r="O2353" t="str">
            <v>CS-1</v>
          </cell>
          <cell r="P2353">
            <v>42</v>
          </cell>
          <cell r="Q2353">
            <v>1</v>
          </cell>
          <cell r="R2353">
            <v>20.48</v>
          </cell>
          <cell r="S2353">
            <v>13</v>
          </cell>
          <cell r="T2353">
            <v>13.39</v>
          </cell>
          <cell r="U2353" t="str">
            <v>2.063050</v>
          </cell>
          <cell r="V2353">
            <v>15.9</v>
          </cell>
        </row>
        <row r="2354">
          <cell r="B2354" t="str">
            <v>TD2026</v>
          </cell>
          <cell r="C2354" t="str">
            <v>BAZIC Tower Display</v>
          </cell>
          <cell r="D2354" t="str">
            <v>NEW ITEMS</v>
          </cell>
          <cell r="E2354" t="str">
            <v>CHINA</v>
          </cell>
          <cell r="F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 t="str">
            <v>CS-3-1</v>
          </cell>
          <cell r="Q2354">
            <v>3</v>
          </cell>
          <cell r="R2354">
            <v>0</v>
          </cell>
          <cell r="S2354">
            <v>0</v>
          </cell>
          <cell r="T2354">
            <v>0</v>
          </cell>
          <cell r="U2354" t="str">
            <v>0.000000</v>
          </cell>
          <cell r="V2354">
            <v>0</v>
          </cell>
        </row>
        <row r="2355">
          <cell r="B2355" t="str">
            <v>U50208</v>
          </cell>
          <cell r="C2355" t="str">
            <v>TYPE ITEM #ECP-3HP</v>
          </cell>
          <cell r="D2355" t="str">
            <v>DISCONTINUE</v>
          </cell>
          <cell r="E2355" t="str">
            <v>USA</v>
          </cell>
          <cell r="F2355">
            <v>0</v>
          </cell>
          <cell r="G2355" t="str">
            <v>=HYPERLINK("http://www.bangkit.com/images/U50208.jpg","CLICK HERE")</v>
          </cell>
          <cell r="H2355">
            <v>0</v>
          </cell>
          <cell r="I2355">
            <v>5.9</v>
          </cell>
          <cell r="J2355">
            <v>7.15</v>
          </cell>
          <cell r="K2355">
            <v>5.5</v>
          </cell>
          <cell r="L2355">
            <v>4.9000000000000004</v>
          </cell>
          <cell r="M2355">
            <v>3.9</v>
          </cell>
          <cell r="N2355">
            <v>3.5</v>
          </cell>
          <cell r="O2355" t="str">
            <v>CS-10-1</v>
          </cell>
          <cell r="P2355">
            <v>40</v>
          </cell>
          <cell r="Q2355">
            <v>10</v>
          </cell>
          <cell r="R2355">
            <v>18</v>
          </cell>
          <cell r="S2355">
            <v>11.5</v>
          </cell>
          <cell r="T2355">
            <v>10</v>
          </cell>
          <cell r="U2355" t="str">
            <v>1.197920</v>
          </cell>
          <cell r="V2355">
            <v>50</v>
          </cell>
          <cell r="W2355" t="str">
            <v>082505287001</v>
          </cell>
        </row>
        <row r="2356">
          <cell r="B2356" t="str">
            <v>U50214</v>
          </cell>
          <cell r="C2356" t="str">
            <v>OFFER ITEM #00042 OR #714937</v>
          </cell>
          <cell r="D2356" t="str">
            <v>DISCONTINUE</v>
          </cell>
          <cell r="E2356" t="str">
            <v>USA</v>
          </cell>
          <cell r="F2356">
            <v>0</v>
          </cell>
          <cell r="G2356" t="str">
            <v>=HYPERLINK("http://www.bangkit.com/images/U50214.jpg","CLICK HERE")</v>
          </cell>
          <cell r="H2356">
            <v>8.3000000000000007</v>
          </cell>
          <cell r="I2356">
            <v>8.3000000000000007</v>
          </cell>
          <cell r="J2356">
            <v>10.8</v>
          </cell>
          <cell r="K2356">
            <v>8.3000000000000007</v>
          </cell>
          <cell r="L2356">
            <v>6.6</v>
          </cell>
          <cell r="M2356">
            <v>5.5</v>
          </cell>
          <cell r="N2356">
            <v>4.5</v>
          </cell>
          <cell r="O2356" t="str">
            <v>CS-10-1</v>
          </cell>
          <cell r="P2356">
            <v>30</v>
          </cell>
          <cell r="Q2356">
            <v>10</v>
          </cell>
          <cell r="R2356">
            <v>17.5</v>
          </cell>
          <cell r="S2356">
            <v>14.5</v>
          </cell>
          <cell r="T2356">
            <v>10.5</v>
          </cell>
          <cell r="U2356" t="str">
            <v>1.541880</v>
          </cell>
          <cell r="V2356">
            <v>66</v>
          </cell>
          <cell r="W2356" t="str">
            <v>082505286998</v>
          </cell>
        </row>
        <row r="2357">
          <cell r="B2357" t="str">
            <v>UNV28110</v>
          </cell>
          <cell r="C2357" t="str">
            <v>OFFER ITEM #13023</v>
          </cell>
          <cell r="D2357" t="str">
            <v>DISCONTINUE</v>
          </cell>
          <cell r="E2357" t="str">
            <v>USA</v>
          </cell>
          <cell r="F2357">
            <v>0</v>
          </cell>
          <cell r="G2357" t="str">
            <v>=HYPERLINK("http://www.bangkit.com/images/","CLICK HERE")</v>
          </cell>
          <cell r="H2357">
            <v>12.9</v>
          </cell>
          <cell r="I2357">
            <v>12.9</v>
          </cell>
          <cell r="J2357">
            <v>14.95</v>
          </cell>
          <cell r="K2357">
            <v>11.5</v>
          </cell>
          <cell r="L2357">
            <v>9.5</v>
          </cell>
          <cell r="M2357">
            <v>7.9</v>
          </cell>
          <cell r="N2357">
            <v>7</v>
          </cell>
          <cell r="O2357" t="str">
            <v>CS-5-1</v>
          </cell>
          <cell r="P2357">
            <v>40</v>
          </cell>
          <cell r="Q2357">
            <v>5</v>
          </cell>
          <cell r="R2357">
            <v>17.8</v>
          </cell>
          <cell r="S2357">
            <v>11.8</v>
          </cell>
          <cell r="T2357">
            <v>10.5</v>
          </cell>
          <cell r="U2357" t="str">
            <v>1.276280</v>
          </cell>
          <cell r="V2357">
            <v>53.34</v>
          </cell>
          <cell r="W2357" t="str">
            <v>50087547281104</v>
          </cell>
        </row>
        <row r="2358">
          <cell r="B2358" t="str">
            <v>V05283</v>
          </cell>
          <cell r="D2358" t="str">
            <v>DISCONTINUE</v>
          </cell>
          <cell r="E2358" t="str">
            <v>COLOMBIA</v>
          </cell>
          <cell r="F2358">
            <v>0</v>
          </cell>
          <cell r="G2358" t="str">
            <v>=HYPERLINK("http://www.bangkit.com/images/V05283.jpg","CLICK HERE")</v>
          </cell>
          <cell r="H2358">
            <v>29.99</v>
          </cell>
          <cell r="I2358">
            <v>25.49</v>
          </cell>
          <cell r="J2358">
            <v>26</v>
          </cell>
          <cell r="K2358">
            <v>20</v>
          </cell>
          <cell r="L2358">
            <v>16</v>
          </cell>
          <cell r="M2358">
            <v>13</v>
          </cell>
          <cell r="N2358">
            <v>10</v>
          </cell>
          <cell r="O2358" t="str">
            <v>CS-5-1</v>
          </cell>
          <cell r="P2358">
            <v>48</v>
          </cell>
          <cell r="Q2358">
            <v>5</v>
          </cell>
          <cell r="R2358">
            <v>22.25</v>
          </cell>
          <cell r="S2358">
            <v>13</v>
          </cell>
          <cell r="T2358">
            <v>10.5</v>
          </cell>
          <cell r="U2358" t="str">
            <v>1.757600</v>
          </cell>
          <cell r="V2358">
            <v>33.92</v>
          </cell>
          <cell r="W2358" t="str">
            <v>20V05283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ivot"/>
      <sheetName val="2024 ALL YEAR"/>
    </sheetNames>
    <sheetDataSet>
      <sheetData sheetId="0">
        <row r="1">
          <cell r="A1" t="str">
            <v>ASIN</v>
          </cell>
          <cell r="B1" t="str">
            <v>SKU</v>
          </cell>
          <cell r="C1" t="str">
            <v>Sum of Units Ordered</v>
          </cell>
        </row>
        <row r="2">
          <cell r="A2" t="str">
            <v>B0018MN4RA</v>
          </cell>
          <cell r="B2" t="str">
            <v>510-EACH</v>
          </cell>
          <cell r="C2">
            <v>8844</v>
          </cell>
        </row>
        <row r="3">
          <cell r="A3" t="str">
            <v>B08P3W6YN6</v>
          </cell>
          <cell r="B3" t="str">
            <v>6301-EACH</v>
          </cell>
          <cell r="C3">
            <v>7652</v>
          </cell>
        </row>
        <row r="4">
          <cell r="A4" t="str">
            <v>B01HTYG3LE</v>
          </cell>
          <cell r="B4" t="str">
            <v>3467-BAZIC</v>
          </cell>
          <cell r="C4">
            <v>6925</v>
          </cell>
        </row>
        <row r="5">
          <cell r="A5" t="str">
            <v>B003BMWZ48</v>
          </cell>
          <cell r="B5" t="str">
            <v>608-BAZIC</v>
          </cell>
          <cell r="C5">
            <v>6238</v>
          </cell>
        </row>
        <row r="6">
          <cell r="A6" t="str">
            <v>B0BG14KCKZ</v>
          </cell>
          <cell r="B6" t="str">
            <v>8006-CASE</v>
          </cell>
          <cell r="C6">
            <v>5924</v>
          </cell>
        </row>
        <row r="7">
          <cell r="A7" t="str">
            <v>B076F13SG5</v>
          </cell>
          <cell r="B7" t="str">
            <v>2901-EACH</v>
          </cell>
          <cell r="C7">
            <v>5710</v>
          </cell>
        </row>
        <row r="8">
          <cell r="A8" t="str">
            <v>B00H9Z198Q</v>
          </cell>
          <cell r="B8" t="str">
            <v>5043-EACH</v>
          </cell>
          <cell r="C8">
            <v>3885</v>
          </cell>
        </row>
        <row r="9">
          <cell r="A9" t="str">
            <v>B09BBP343Q</v>
          </cell>
          <cell r="B9" t="str">
            <v>2227-PACK2</v>
          </cell>
          <cell r="C9">
            <v>3597</v>
          </cell>
        </row>
        <row r="10">
          <cell r="A10" t="str">
            <v>B0BCL7XWNT</v>
          </cell>
          <cell r="B10" t="str">
            <v>5190-PACK2</v>
          </cell>
          <cell r="C10">
            <v>3361</v>
          </cell>
        </row>
        <row r="11">
          <cell r="A11" t="str">
            <v>B07SFKBQ7F</v>
          </cell>
          <cell r="B11" t="str">
            <v>4398-EACH</v>
          </cell>
          <cell r="C11">
            <v>3303</v>
          </cell>
        </row>
        <row r="12">
          <cell r="A12" t="str">
            <v>B07SC668W8</v>
          </cell>
          <cell r="B12" t="str">
            <v>6110-EACH</v>
          </cell>
          <cell r="C12">
            <v>3302</v>
          </cell>
        </row>
        <row r="13">
          <cell r="A13" t="str">
            <v>B00ZPRYV0I</v>
          </cell>
          <cell r="B13" t="str">
            <v>3100-EACH</v>
          </cell>
          <cell r="C13">
            <v>3292</v>
          </cell>
        </row>
        <row r="14">
          <cell r="A14" t="str">
            <v>B00KO8DHVC</v>
          </cell>
          <cell r="B14" t="str">
            <v>5027-EACH</v>
          </cell>
          <cell r="C14">
            <v>3239</v>
          </cell>
        </row>
        <row r="15">
          <cell r="A15" t="str">
            <v>B0B8TMWY6F</v>
          </cell>
          <cell r="B15" t="str">
            <v>5053-SET6</v>
          </cell>
          <cell r="C15">
            <v>3162</v>
          </cell>
        </row>
        <row r="16">
          <cell r="A16" t="str">
            <v>B003BMX65A</v>
          </cell>
          <cell r="B16" t="str">
            <v>336-BAZIC</v>
          </cell>
          <cell r="C16">
            <v>3102</v>
          </cell>
        </row>
        <row r="17">
          <cell r="A17" t="str">
            <v>B008ZHNN68</v>
          </cell>
          <cell r="B17" t="str">
            <v>2306-EACH</v>
          </cell>
          <cell r="C17">
            <v>3088</v>
          </cell>
        </row>
        <row r="18">
          <cell r="A18" t="str">
            <v>B001BNW7QA</v>
          </cell>
          <cell r="B18" t="str">
            <v>2227-EACH</v>
          </cell>
          <cell r="C18">
            <v>3020</v>
          </cell>
        </row>
        <row r="19">
          <cell r="A19" t="str">
            <v>B08P3WZTXG</v>
          </cell>
          <cell r="B19" t="str">
            <v>6303-EACH</v>
          </cell>
          <cell r="C19">
            <v>2936</v>
          </cell>
        </row>
        <row r="20">
          <cell r="A20" t="str">
            <v>B07SW927JM</v>
          </cell>
          <cell r="B20" t="str">
            <v>2030-EACH</v>
          </cell>
          <cell r="C20">
            <v>2724</v>
          </cell>
        </row>
        <row r="21">
          <cell r="A21" t="str">
            <v>B075VXY8MQ</v>
          </cell>
          <cell r="B21" t="str">
            <v>2044-EACH</v>
          </cell>
          <cell r="C21">
            <v>2711</v>
          </cell>
        </row>
        <row r="22">
          <cell r="A22" t="str">
            <v>B09DJVP3DS</v>
          </cell>
          <cell r="B22" t="str">
            <v>6120-EACH</v>
          </cell>
          <cell r="C22">
            <v>2506</v>
          </cell>
        </row>
        <row r="23">
          <cell r="A23" t="str">
            <v>B00ESWRD10</v>
          </cell>
          <cell r="B23" t="str">
            <v>609-EACH</v>
          </cell>
          <cell r="C23">
            <v>2498</v>
          </cell>
        </row>
        <row r="24">
          <cell r="A24" t="str">
            <v>B07RLPFK92</v>
          </cell>
          <cell r="B24" t="str">
            <v>212-EACH</v>
          </cell>
          <cell r="C24">
            <v>2451</v>
          </cell>
        </row>
        <row r="25">
          <cell r="A25" t="str">
            <v>B003BNZVI4</v>
          </cell>
          <cell r="B25" t="str">
            <v>2202-EACH</v>
          </cell>
          <cell r="C25">
            <v>2399</v>
          </cell>
        </row>
        <row r="26">
          <cell r="A26" t="str">
            <v>B09DP3TR4F</v>
          </cell>
          <cell r="B26" t="str">
            <v>808-EACH</v>
          </cell>
          <cell r="C26">
            <v>2327</v>
          </cell>
        </row>
        <row r="27">
          <cell r="A27" t="str">
            <v>B01HDJMKBM</v>
          </cell>
          <cell r="B27" t="str">
            <v>3467-EACH</v>
          </cell>
          <cell r="C27">
            <v>2325</v>
          </cell>
        </row>
        <row r="28">
          <cell r="A28" t="str">
            <v>B08JQQ2BML</v>
          </cell>
          <cell r="B28" t="str">
            <v>5172-PACK2</v>
          </cell>
          <cell r="C28">
            <v>2275</v>
          </cell>
        </row>
        <row r="29">
          <cell r="A29" t="str">
            <v>B00GSSDLMM</v>
          </cell>
          <cell r="B29" t="str">
            <v>6100-EACH</v>
          </cell>
          <cell r="C29">
            <v>2270</v>
          </cell>
        </row>
        <row r="30">
          <cell r="A30" t="str">
            <v>B08JQQCY92</v>
          </cell>
          <cell r="B30" t="str">
            <v>5174-PACK2</v>
          </cell>
          <cell r="C30">
            <v>2243</v>
          </cell>
        </row>
        <row r="31">
          <cell r="A31" t="str">
            <v>B08DHKDQ7J</v>
          </cell>
          <cell r="B31" t="str">
            <v>534-EA+535-EA</v>
          </cell>
          <cell r="C31">
            <v>2215</v>
          </cell>
        </row>
        <row r="32">
          <cell r="A32" t="str">
            <v>B08FBR7YW1</v>
          </cell>
          <cell r="B32" t="str">
            <v>510-PACK2</v>
          </cell>
          <cell r="C32">
            <v>2186</v>
          </cell>
        </row>
        <row r="33">
          <cell r="A33" t="str">
            <v>B002WFI620</v>
          </cell>
          <cell r="B33" t="str">
            <v>1502-EACH</v>
          </cell>
          <cell r="C33">
            <v>2182</v>
          </cell>
        </row>
        <row r="34">
          <cell r="A34" t="str">
            <v>B003BUI01W</v>
          </cell>
          <cell r="B34" t="str">
            <v>2402-BAZIC</v>
          </cell>
          <cell r="C34">
            <v>2020</v>
          </cell>
        </row>
        <row r="35">
          <cell r="A35" t="str">
            <v>B08GWY7YNX</v>
          </cell>
          <cell r="B35" t="str">
            <v>2030-PACK2</v>
          </cell>
          <cell r="C35">
            <v>1998</v>
          </cell>
        </row>
        <row r="36">
          <cell r="A36" t="str">
            <v>B003BLQHFM</v>
          </cell>
          <cell r="B36" t="str">
            <v>1753-EACH</v>
          </cell>
          <cell r="C36">
            <v>1849</v>
          </cell>
        </row>
        <row r="37">
          <cell r="A37" t="str">
            <v>B07Q5VPWCP</v>
          </cell>
          <cell r="B37" t="str">
            <v>4106-EACH</v>
          </cell>
          <cell r="C37">
            <v>1809</v>
          </cell>
        </row>
        <row r="38">
          <cell r="A38" t="str">
            <v>B07S64FRBG</v>
          </cell>
          <cell r="B38" t="str">
            <v>5053-SET2</v>
          </cell>
          <cell r="C38">
            <v>1799</v>
          </cell>
        </row>
        <row r="39">
          <cell r="A39" t="str">
            <v>B008005REQ</v>
          </cell>
          <cell r="B39" t="str">
            <v>5066-EACH</v>
          </cell>
          <cell r="C39">
            <v>1778</v>
          </cell>
        </row>
        <row r="40">
          <cell r="A40" t="str">
            <v>B0BCL6MSMS</v>
          </cell>
          <cell r="B40" t="str">
            <v>5191-EACH</v>
          </cell>
          <cell r="C40">
            <v>1767</v>
          </cell>
        </row>
        <row r="41">
          <cell r="A41" t="str">
            <v>B07RP467JB</v>
          </cell>
          <cell r="B41" t="str">
            <v>572-EACH</v>
          </cell>
          <cell r="C41">
            <v>1749</v>
          </cell>
        </row>
        <row r="42">
          <cell r="A42" t="str">
            <v>B07S4BSLL5</v>
          </cell>
          <cell r="B42" t="str">
            <v>338-EACH</v>
          </cell>
          <cell r="C42">
            <v>1747</v>
          </cell>
        </row>
        <row r="43">
          <cell r="A43" t="str">
            <v>B003BSFCMY</v>
          </cell>
          <cell r="B43" t="str">
            <v>3103-EACH</v>
          </cell>
          <cell r="C43">
            <v>1740</v>
          </cell>
        </row>
        <row r="44">
          <cell r="A44" t="str">
            <v>B07S94M6P6</v>
          </cell>
          <cell r="B44" t="str">
            <v>5045-EACH</v>
          </cell>
          <cell r="C44">
            <v>1696</v>
          </cell>
        </row>
        <row r="45">
          <cell r="A45" t="str">
            <v>B09GD5961M</v>
          </cell>
          <cell r="B45" t="str">
            <v>808-PACK2</v>
          </cell>
          <cell r="C45">
            <v>1655</v>
          </cell>
        </row>
        <row r="46">
          <cell r="A46" t="str">
            <v>B07TCRK63W</v>
          </cell>
          <cell r="B46" t="str">
            <v>5414-EACH</v>
          </cell>
          <cell r="C46">
            <v>1648</v>
          </cell>
        </row>
        <row r="47">
          <cell r="A47" t="str">
            <v>B0BKRCH9RQ</v>
          </cell>
          <cell r="B47" t="str">
            <v>735-EACH</v>
          </cell>
          <cell r="C47">
            <v>1648</v>
          </cell>
        </row>
        <row r="48">
          <cell r="A48" t="str">
            <v>B0BCMBR7L9</v>
          </cell>
          <cell r="B48" t="str">
            <v>5190-EACH</v>
          </cell>
          <cell r="C48">
            <v>1618</v>
          </cell>
        </row>
        <row r="49">
          <cell r="A49" t="str">
            <v>B07Q84RJLP</v>
          </cell>
          <cell r="B49" t="str">
            <v>4107-EACH</v>
          </cell>
          <cell r="C49">
            <v>1610</v>
          </cell>
        </row>
        <row r="50">
          <cell r="A50" t="str">
            <v>B00GTJD0V2</v>
          </cell>
          <cell r="B50" t="str">
            <v>929-EACH</v>
          </cell>
          <cell r="C50">
            <v>1608</v>
          </cell>
        </row>
        <row r="51">
          <cell r="A51" t="str">
            <v>B0964KDHSP</v>
          </cell>
          <cell r="B51" t="str">
            <v>5476-SET6</v>
          </cell>
          <cell r="C51">
            <v>1559</v>
          </cell>
        </row>
        <row r="52">
          <cell r="A52" t="str">
            <v>B003BLQHZ2</v>
          </cell>
          <cell r="B52" t="str">
            <v>573-EACH</v>
          </cell>
          <cell r="C52">
            <v>1547</v>
          </cell>
        </row>
        <row r="53">
          <cell r="A53" t="str">
            <v>B07S964BMT</v>
          </cell>
          <cell r="B53" t="str">
            <v>582-SET6</v>
          </cell>
          <cell r="C53">
            <v>1539</v>
          </cell>
        </row>
        <row r="54">
          <cell r="A54" t="str">
            <v>B0BP5FBZKF</v>
          </cell>
          <cell r="B54" t="str">
            <v>2309-EACH</v>
          </cell>
          <cell r="C54">
            <v>1537</v>
          </cell>
        </row>
        <row r="55">
          <cell r="A55" t="str">
            <v>B00CDB9FSW</v>
          </cell>
          <cell r="B55" t="str">
            <v>FBA_302-EACH</v>
          </cell>
          <cell r="C55">
            <v>1470</v>
          </cell>
        </row>
        <row r="56">
          <cell r="A56" t="str">
            <v>B084JMW3MJ</v>
          </cell>
          <cell r="B56" t="str">
            <v>1502-SET2</v>
          </cell>
          <cell r="C56">
            <v>1470</v>
          </cell>
        </row>
        <row r="57">
          <cell r="A57" t="str">
            <v>B07QC4LBSK</v>
          </cell>
          <cell r="B57" t="str">
            <v>3130-SET6</v>
          </cell>
          <cell r="C57">
            <v>1428</v>
          </cell>
        </row>
        <row r="58">
          <cell r="A58" t="str">
            <v>B001GE6ACG</v>
          </cell>
          <cell r="B58" t="str">
            <v>3109-EACH</v>
          </cell>
          <cell r="C58">
            <v>1394</v>
          </cell>
        </row>
        <row r="59">
          <cell r="A59" t="str">
            <v>B003BMX6SC</v>
          </cell>
          <cell r="B59" t="str">
            <v>306-EACH</v>
          </cell>
          <cell r="C59">
            <v>1379</v>
          </cell>
        </row>
        <row r="60">
          <cell r="A60" t="str">
            <v>B07Q97RZJC</v>
          </cell>
          <cell r="B60" t="str">
            <v>4146-EACH</v>
          </cell>
          <cell r="C60">
            <v>1361</v>
          </cell>
        </row>
        <row r="61">
          <cell r="A61" t="str">
            <v>B09BBPZQBV</v>
          </cell>
          <cell r="B61" t="str">
            <v>2202-PACK2</v>
          </cell>
          <cell r="C61">
            <v>1361</v>
          </cell>
        </row>
        <row r="62">
          <cell r="A62" t="str">
            <v>B07S4GZW7L</v>
          </cell>
          <cell r="B62" t="str">
            <v>3107-EACH</v>
          </cell>
          <cell r="C62">
            <v>1349</v>
          </cell>
        </row>
        <row r="63">
          <cell r="A63" t="str">
            <v>B00FBOIJMG</v>
          </cell>
          <cell r="B63" t="str">
            <v>781-EACH</v>
          </cell>
          <cell r="C63">
            <v>1323</v>
          </cell>
        </row>
        <row r="64">
          <cell r="A64" t="str">
            <v>B08LP2FGJM</v>
          </cell>
          <cell r="B64" t="str">
            <v>3167-SET4</v>
          </cell>
          <cell r="C64">
            <v>1272</v>
          </cell>
        </row>
        <row r="65">
          <cell r="A65" t="str">
            <v>B09MDRGNCP</v>
          </cell>
          <cell r="B65" t="str">
            <v>41166-EACH</v>
          </cell>
          <cell r="C65">
            <v>1245</v>
          </cell>
        </row>
        <row r="66">
          <cell r="A66" t="str">
            <v>B00GKINMJ2</v>
          </cell>
          <cell r="B66" t="str">
            <v>5096-BOX-1</v>
          </cell>
          <cell r="C66">
            <v>1244</v>
          </cell>
        </row>
        <row r="67">
          <cell r="A67" t="str">
            <v>B002URU9G6</v>
          </cell>
          <cell r="B67" t="str">
            <v>6003-EACH</v>
          </cell>
          <cell r="C67">
            <v>1228</v>
          </cell>
        </row>
        <row r="68">
          <cell r="A68" t="str">
            <v>B08P3T1TWJ</v>
          </cell>
          <cell r="B68" t="str">
            <v>6301-PACK2</v>
          </cell>
          <cell r="C68">
            <v>1224</v>
          </cell>
        </row>
        <row r="69">
          <cell r="A69" t="str">
            <v>B001BO40DC</v>
          </cell>
          <cell r="B69" t="str">
            <v>5011-EACH</v>
          </cell>
          <cell r="C69">
            <v>1200</v>
          </cell>
        </row>
        <row r="70">
          <cell r="A70" t="str">
            <v>B0BB8R9HGQ</v>
          </cell>
          <cell r="B70" t="str">
            <v>8005-CASE</v>
          </cell>
          <cell r="C70">
            <v>1197</v>
          </cell>
        </row>
        <row r="71">
          <cell r="A71" t="str">
            <v>B07Q8ZFP5P</v>
          </cell>
          <cell r="B71" t="str">
            <v>4103-EACH</v>
          </cell>
          <cell r="C71">
            <v>1192</v>
          </cell>
        </row>
        <row r="72">
          <cell r="A72" t="str">
            <v>B0018ML7KG</v>
          </cell>
          <cell r="B72" t="str">
            <v>903-EACH</v>
          </cell>
          <cell r="C72">
            <v>1176</v>
          </cell>
        </row>
        <row r="73">
          <cell r="A73" t="str">
            <v>B07S9HP4W5</v>
          </cell>
          <cell r="B73" t="str">
            <v>529-EACH</v>
          </cell>
          <cell r="C73">
            <v>1165</v>
          </cell>
        </row>
        <row r="74">
          <cell r="A74" t="str">
            <v>B07S28XR7S</v>
          </cell>
          <cell r="B74" t="str">
            <v>3163-SET6</v>
          </cell>
          <cell r="C74">
            <v>1154</v>
          </cell>
        </row>
        <row r="75">
          <cell r="A75" t="str">
            <v>B08FK78Z2B</v>
          </cell>
          <cell r="B75" t="str">
            <v>3161-EACH</v>
          </cell>
          <cell r="C75">
            <v>1137</v>
          </cell>
        </row>
        <row r="76">
          <cell r="A76" t="str">
            <v>B07Q8WY4R5</v>
          </cell>
          <cell r="B76" t="str">
            <v>4102-EACH</v>
          </cell>
          <cell r="C76">
            <v>1131</v>
          </cell>
        </row>
        <row r="77">
          <cell r="A77" t="str">
            <v>B09BBRDFT8</v>
          </cell>
          <cell r="B77" t="str">
            <v>2233-PACK2</v>
          </cell>
          <cell r="C77">
            <v>1117</v>
          </cell>
        </row>
        <row r="78">
          <cell r="A78" t="str">
            <v>B08DFJW6V4</v>
          </cell>
          <cell r="B78" t="str">
            <v>5043-PACK2</v>
          </cell>
          <cell r="C78">
            <v>1116</v>
          </cell>
        </row>
        <row r="79">
          <cell r="A79" t="str">
            <v>B003BLQHZM</v>
          </cell>
          <cell r="B79" t="str">
            <v>569-EACH</v>
          </cell>
          <cell r="C79">
            <v>1108</v>
          </cell>
        </row>
        <row r="80">
          <cell r="A80" t="str">
            <v>B08BQZ1TTS</v>
          </cell>
          <cell r="B80" t="str">
            <v>61400-SET2</v>
          </cell>
          <cell r="C80">
            <v>1090</v>
          </cell>
        </row>
        <row r="81">
          <cell r="A81" t="str">
            <v>B07RQNYZCT</v>
          </cell>
          <cell r="B81" t="str">
            <v>2227-EACH</v>
          </cell>
          <cell r="C81">
            <v>1073</v>
          </cell>
        </row>
        <row r="82">
          <cell r="A82" t="str">
            <v>B07RC79KYS</v>
          </cell>
          <cell r="B82" t="str">
            <v>803-SET4</v>
          </cell>
          <cell r="C82">
            <v>1063</v>
          </cell>
        </row>
        <row r="83">
          <cell r="A83" t="str">
            <v>B003BOUYCG</v>
          </cell>
          <cell r="B83" t="str">
            <v>5014-EACH</v>
          </cell>
          <cell r="C83">
            <v>1050</v>
          </cell>
        </row>
        <row r="84">
          <cell r="A84" t="str">
            <v>B003BOT5I0</v>
          </cell>
          <cell r="B84" t="str">
            <v>3810-EACH</v>
          </cell>
          <cell r="C84">
            <v>1037</v>
          </cell>
        </row>
        <row r="85">
          <cell r="A85" t="str">
            <v>B093CPW1HK</v>
          </cell>
          <cell r="B85" t="str">
            <v>851-EACH</v>
          </cell>
          <cell r="C85">
            <v>1033</v>
          </cell>
        </row>
        <row r="86">
          <cell r="A86" t="str">
            <v>B09BBQNGN3</v>
          </cell>
          <cell r="B86" t="str">
            <v>2204-PACK2</v>
          </cell>
          <cell r="C86">
            <v>1027</v>
          </cell>
        </row>
        <row r="87">
          <cell r="A87" t="str">
            <v>B08F759LCW</v>
          </cell>
          <cell r="B87" t="str">
            <v>761-PACK2</v>
          </cell>
          <cell r="C87">
            <v>1022</v>
          </cell>
        </row>
        <row r="88">
          <cell r="A88" t="str">
            <v>B0BS2CSG4Q</v>
          </cell>
          <cell r="B88" t="str">
            <v>3145-SET10</v>
          </cell>
          <cell r="C88">
            <v>1003</v>
          </cell>
        </row>
        <row r="89">
          <cell r="A89" t="str">
            <v>B07Z6P9FTV</v>
          </cell>
          <cell r="B89" t="str">
            <v>3824-EACH</v>
          </cell>
          <cell r="C89">
            <v>996</v>
          </cell>
        </row>
        <row r="90">
          <cell r="A90" t="str">
            <v>B0049HU5PA</v>
          </cell>
          <cell r="B90" t="str">
            <v>5044-EACH</v>
          </cell>
          <cell r="C90">
            <v>951</v>
          </cell>
        </row>
        <row r="91">
          <cell r="A91" t="str">
            <v>B0BCLC7Y4R</v>
          </cell>
          <cell r="B91" t="str">
            <v>5191-PACK2</v>
          </cell>
          <cell r="C91">
            <v>947</v>
          </cell>
        </row>
        <row r="92">
          <cell r="A92" t="str">
            <v>B07S97LHGW</v>
          </cell>
          <cell r="B92" t="str">
            <v>581-SET6</v>
          </cell>
          <cell r="C92">
            <v>939</v>
          </cell>
        </row>
        <row r="93">
          <cell r="A93" t="str">
            <v>B08579RYRM</v>
          </cell>
          <cell r="B93" t="str">
            <v>3451-SET6</v>
          </cell>
          <cell r="C93">
            <v>937</v>
          </cell>
        </row>
        <row r="94">
          <cell r="A94" t="str">
            <v>B00YAXRY8O</v>
          </cell>
          <cell r="B94" t="str">
            <v>560-EACH</v>
          </cell>
          <cell r="C94">
            <v>931</v>
          </cell>
        </row>
        <row r="95">
          <cell r="A95" t="str">
            <v>B07S7GG12K</v>
          </cell>
          <cell r="B95" t="str">
            <v>530-EACH</v>
          </cell>
          <cell r="C95">
            <v>911</v>
          </cell>
        </row>
        <row r="96">
          <cell r="A96" t="str">
            <v>B0019IKY5I</v>
          </cell>
          <cell r="B96" t="str">
            <v>5013-EACH</v>
          </cell>
          <cell r="C96">
            <v>895</v>
          </cell>
        </row>
        <row r="97">
          <cell r="A97" t="str">
            <v>B000BLJEKU</v>
          </cell>
          <cell r="B97" t="str">
            <v>465-BAZIC</v>
          </cell>
          <cell r="C97">
            <v>872</v>
          </cell>
        </row>
        <row r="98">
          <cell r="A98" t="str">
            <v>B001E75OY0</v>
          </cell>
          <cell r="B98" t="str">
            <v>508-EACH</v>
          </cell>
          <cell r="C98">
            <v>866</v>
          </cell>
        </row>
        <row r="99">
          <cell r="A99" t="str">
            <v>B07X576XMT</v>
          </cell>
          <cell r="B99" t="str">
            <v>5086-CASE</v>
          </cell>
          <cell r="C99">
            <v>863</v>
          </cell>
        </row>
        <row r="100">
          <cell r="A100" t="str">
            <v>B07QXVJFTP</v>
          </cell>
          <cell r="B100" t="str">
            <v>2300-EACH</v>
          </cell>
          <cell r="C100">
            <v>852</v>
          </cell>
        </row>
        <row r="101">
          <cell r="A101" t="str">
            <v>B08QRLYMJ4</v>
          </cell>
          <cell r="B101" t="str">
            <v>847-CASE</v>
          </cell>
          <cell r="C101">
            <v>851</v>
          </cell>
        </row>
        <row r="102">
          <cell r="A102" t="str">
            <v>B07RPR34BJ</v>
          </cell>
          <cell r="B102" t="str">
            <v>2206-EACH</v>
          </cell>
          <cell r="C102">
            <v>828</v>
          </cell>
        </row>
        <row r="103">
          <cell r="A103" t="str">
            <v>B084GC6RYF</v>
          </cell>
          <cell r="B103" t="str">
            <v>5087-EACH</v>
          </cell>
          <cell r="C103">
            <v>823</v>
          </cell>
        </row>
        <row r="104">
          <cell r="A104" t="str">
            <v>B07Q9PJ727</v>
          </cell>
          <cell r="B104" t="str">
            <v>3190-EACH</v>
          </cell>
          <cell r="C104">
            <v>820</v>
          </cell>
        </row>
        <row r="105">
          <cell r="A105" t="str">
            <v>B08DF97S7L</v>
          </cell>
          <cell r="B105" t="str">
            <v>5014-PACK2</v>
          </cell>
          <cell r="C105">
            <v>806</v>
          </cell>
        </row>
        <row r="106">
          <cell r="A106" t="str">
            <v>B07C3W3BXS</v>
          </cell>
          <cell r="B106" t="str">
            <v>2233-EACH</v>
          </cell>
          <cell r="C106">
            <v>805</v>
          </cell>
        </row>
        <row r="107">
          <cell r="A107" t="str">
            <v>B07S165T2T</v>
          </cell>
          <cell r="B107" t="str">
            <v>2170-SET6</v>
          </cell>
          <cell r="C107">
            <v>795</v>
          </cell>
        </row>
        <row r="108">
          <cell r="A108" t="str">
            <v>B00FBOMTA4</v>
          </cell>
          <cell r="B108" t="str">
            <v>17049-EACH</v>
          </cell>
          <cell r="C108">
            <v>793</v>
          </cell>
        </row>
        <row r="109">
          <cell r="A109" t="str">
            <v>B07XQN9MYD</v>
          </cell>
          <cell r="B109" t="str">
            <v>5053-CASE</v>
          </cell>
          <cell r="C109">
            <v>778</v>
          </cell>
        </row>
        <row r="110">
          <cell r="A110" t="str">
            <v>B003BOUX9A</v>
          </cell>
          <cell r="B110" t="str">
            <v>535-EACH</v>
          </cell>
          <cell r="C110">
            <v>773</v>
          </cell>
        </row>
        <row r="111">
          <cell r="A111" t="str">
            <v>B096BNMBLN</v>
          </cell>
          <cell r="B111" t="str">
            <v>5472-SET8</v>
          </cell>
          <cell r="C111">
            <v>773</v>
          </cell>
        </row>
        <row r="112">
          <cell r="A112" t="str">
            <v>B00FIJTHZW</v>
          </cell>
          <cell r="B112" t="str">
            <v>5045-BAZIC</v>
          </cell>
          <cell r="C112">
            <v>756</v>
          </cell>
        </row>
        <row r="113">
          <cell r="A113" t="str">
            <v>B07Q8XTMXF</v>
          </cell>
          <cell r="B113" t="str">
            <v>4127-EACH</v>
          </cell>
          <cell r="C113">
            <v>754</v>
          </cell>
        </row>
        <row r="114">
          <cell r="A114" t="str">
            <v>B07S2TFVRK</v>
          </cell>
          <cell r="B114" t="str">
            <v>4004-EACH</v>
          </cell>
          <cell r="C114">
            <v>733</v>
          </cell>
        </row>
        <row r="115">
          <cell r="A115" t="str">
            <v>B07T1JYHZC</v>
          </cell>
          <cell r="B115" t="str">
            <v>552-EACH</v>
          </cell>
          <cell r="C115">
            <v>723</v>
          </cell>
        </row>
        <row r="116">
          <cell r="A116" t="str">
            <v>B0127E8W0Q</v>
          </cell>
          <cell r="B116" t="str">
            <v>5011-PACK2</v>
          </cell>
          <cell r="C116">
            <v>720</v>
          </cell>
        </row>
        <row r="117">
          <cell r="A117" t="str">
            <v>B0019ILQ3M</v>
          </cell>
          <cell r="B117" t="str">
            <v>760-EACH-1</v>
          </cell>
          <cell r="C117">
            <v>708</v>
          </cell>
        </row>
        <row r="118">
          <cell r="A118" t="str">
            <v>B003BUJXSQ</v>
          </cell>
          <cell r="B118" t="str">
            <v>229-EACH</v>
          </cell>
          <cell r="C118">
            <v>706</v>
          </cell>
        </row>
        <row r="119">
          <cell r="A119" t="str">
            <v>B00IIN3K5I</v>
          </cell>
          <cell r="B119" t="str">
            <v>5074-EACH</v>
          </cell>
          <cell r="C119">
            <v>684</v>
          </cell>
        </row>
        <row r="120">
          <cell r="A120" t="str">
            <v>B0019IMFSW</v>
          </cell>
          <cell r="B120" t="str">
            <v>516-EACH</v>
          </cell>
          <cell r="C120">
            <v>683</v>
          </cell>
        </row>
        <row r="121">
          <cell r="A121" t="str">
            <v>B002NLIS7G</v>
          </cell>
          <cell r="B121" t="str">
            <v>5012-EACH</v>
          </cell>
          <cell r="C121">
            <v>682</v>
          </cell>
        </row>
        <row r="122">
          <cell r="A122" t="str">
            <v>B07RZMG648</v>
          </cell>
          <cell r="B122" t="str">
            <v>2010-EACH</v>
          </cell>
          <cell r="C122">
            <v>660</v>
          </cell>
        </row>
        <row r="123">
          <cell r="A123" t="str">
            <v>B08DDHRDDF</v>
          </cell>
          <cell r="B123" t="str">
            <v>4398-PACK2</v>
          </cell>
          <cell r="C123">
            <v>659</v>
          </cell>
        </row>
        <row r="124">
          <cell r="A124" t="str">
            <v>B07RZ3BBSR</v>
          </cell>
          <cell r="B124" t="str">
            <v>3125-SET6</v>
          </cell>
          <cell r="C124">
            <v>658</v>
          </cell>
        </row>
        <row r="125">
          <cell r="A125" t="str">
            <v>B0CFGH34FV</v>
          </cell>
          <cell r="B125" t="str">
            <v>FBA_3167-EA-PK</v>
          </cell>
          <cell r="C125">
            <v>655</v>
          </cell>
        </row>
        <row r="126">
          <cell r="A126" t="str">
            <v>B07Q712K7L</v>
          </cell>
          <cell r="B126" t="str">
            <v>4105-EACH</v>
          </cell>
          <cell r="C126">
            <v>646</v>
          </cell>
        </row>
        <row r="127">
          <cell r="A127" t="str">
            <v>B07RBC11NP</v>
          </cell>
          <cell r="B127" t="str">
            <v>841-SET4</v>
          </cell>
          <cell r="C127">
            <v>632</v>
          </cell>
        </row>
        <row r="128">
          <cell r="A128" t="str">
            <v>B093CRKPKJ</v>
          </cell>
          <cell r="B128" t="str">
            <v>851-PACK4</v>
          </cell>
          <cell r="C128">
            <v>629</v>
          </cell>
        </row>
        <row r="129">
          <cell r="A129" t="str">
            <v>B07SKBCHNX</v>
          </cell>
          <cell r="B129" t="str">
            <v>5172-EACH</v>
          </cell>
          <cell r="C129">
            <v>615</v>
          </cell>
        </row>
        <row r="130">
          <cell r="A130" t="str">
            <v>B00275EBHE</v>
          </cell>
          <cell r="B130" t="str">
            <v>5053-CASE-B</v>
          </cell>
          <cell r="C130">
            <v>603</v>
          </cell>
        </row>
        <row r="131">
          <cell r="A131" t="str">
            <v>B07SBH958C</v>
          </cell>
          <cell r="B131" t="str">
            <v>FBA_5086-EACH</v>
          </cell>
          <cell r="C131">
            <v>602</v>
          </cell>
        </row>
        <row r="132">
          <cell r="A132" t="str">
            <v>B09C2RFDFH</v>
          </cell>
          <cell r="B132" t="str">
            <v>609-PACK2</v>
          </cell>
          <cell r="C132">
            <v>602</v>
          </cell>
        </row>
        <row r="133">
          <cell r="A133" t="str">
            <v>B07RWLD5MR</v>
          </cell>
          <cell r="B133" t="str">
            <v>2174-SET6</v>
          </cell>
          <cell r="C133">
            <v>599</v>
          </cell>
        </row>
        <row r="134">
          <cell r="A134" t="str">
            <v>B003BLQHYI</v>
          </cell>
          <cell r="B134" t="str">
            <v>574-EACH</v>
          </cell>
          <cell r="C134">
            <v>598</v>
          </cell>
        </row>
        <row r="135">
          <cell r="A135" t="str">
            <v>B091BN4MV1</v>
          </cell>
          <cell r="B135" t="str">
            <v>8000-EACH</v>
          </cell>
          <cell r="C135">
            <v>597</v>
          </cell>
        </row>
        <row r="136">
          <cell r="A136" t="str">
            <v>B0CFGHTZQ1</v>
          </cell>
          <cell r="B136" t="str">
            <v>FBA_3167-EA-BL</v>
          </cell>
          <cell r="C136">
            <v>595</v>
          </cell>
        </row>
        <row r="137">
          <cell r="A137" t="str">
            <v>B07RP3MRY1</v>
          </cell>
          <cell r="B137" t="str">
            <v>5003-EACH</v>
          </cell>
          <cell r="C137">
            <v>579</v>
          </cell>
        </row>
        <row r="138">
          <cell r="A138" t="str">
            <v>B08G3XTB2Z</v>
          </cell>
          <cell r="B138" t="str">
            <v>3187-PACK4</v>
          </cell>
          <cell r="C138">
            <v>572</v>
          </cell>
        </row>
        <row r="139">
          <cell r="A139" t="str">
            <v>B07Q4RD2W3</v>
          </cell>
          <cell r="B139" t="str">
            <v>4126-EACH</v>
          </cell>
          <cell r="C139">
            <v>571</v>
          </cell>
        </row>
        <row r="140">
          <cell r="A140" t="str">
            <v>B08DFGT3Q5</v>
          </cell>
          <cell r="B140" t="str">
            <v>539-PACK2</v>
          </cell>
          <cell r="C140">
            <v>562</v>
          </cell>
        </row>
        <row r="141">
          <cell r="A141" t="str">
            <v>B00KDL1V7W</v>
          </cell>
          <cell r="B141" t="str">
            <v>5012-PACK2</v>
          </cell>
          <cell r="C141">
            <v>561</v>
          </cell>
        </row>
        <row r="142">
          <cell r="A142" t="str">
            <v>B07YL7V4YB</v>
          </cell>
          <cell r="B142" t="str">
            <v>2030-BOX</v>
          </cell>
          <cell r="C142">
            <v>561</v>
          </cell>
        </row>
        <row r="143">
          <cell r="A143" t="str">
            <v>B08BX4PKB1</v>
          </cell>
          <cell r="B143" t="str">
            <v>4576336-SET2</v>
          </cell>
          <cell r="C143">
            <v>550</v>
          </cell>
        </row>
        <row r="144">
          <cell r="A144" t="str">
            <v>B07SCL3C9Y</v>
          </cell>
          <cell r="B144" t="str">
            <v>5033-EACH</v>
          </cell>
          <cell r="C144">
            <v>541</v>
          </cell>
        </row>
        <row r="145">
          <cell r="A145" t="str">
            <v>B003BLQH7A</v>
          </cell>
          <cell r="B145" t="str">
            <v>716-EACH</v>
          </cell>
          <cell r="C145">
            <v>540</v>
          </cell>
        </row>
        <row r="146">
          <cell r="A146" t="str">
            <v>B0CFGGNJG7</v>
          </cell>
          <cell r="B146" t="str">
            <v>FBA_3167-EA-GN</v>
          </cell>
          <cell r="C146">
            <v>525</v>
          </cell>
        </row>
        <row r="147">
          <cell r="A147" t="str">
            <v>B0C4VY1LR7</v>
          </cell>
          <cell r="B147" t="str">
            <v>2309-EACH-B</v>
          </cell>
          <cell r="C147">
            <v>521</v>
          </cell>
        </row>
        <row r="148">
          <cell r="A148" t="str">
            <v>B003BSF7ZG</v>
          </cell>
          <cell r="B148" t="str">
            <v>2007-EACH</v>
          </cell>
          <cell r="C148">
            <v>513</v>
          </cell>
        </row>
        <row r="149">
          <cell r="A149" t="str">
            <v>B09DK3BKGB</v>
          </cell>
          <cell r="B149" t="str">
            <v>6810-EACH</v>
          </cell>
          <cell r="C149">
            <v>509</v>
          </cell>
        </row>
        <row r="150">
          <cell r="A150" t="str">
            <v>B003BNZVHU</v>
          </cell>
          <cell r="B150" t="str">
            <v>2204-EACH</v>
          </cell>
          <cell r="C150">
            <v>507</v>
          </cell>
        </row>
        <row r="151">
          <cell r="A151" t="str">
            <v>B07Q97RHBH</v>
          </cell>
          <cell r="B151" t="str">
            <v>4122-EACH</v>
          </cell>
          <cell r="C151">
            <v>504</v>
          </cell>
        </row>
        <row r="152">
          <cell r="A152" t="str">
            <v>B09343BG1P</v>
          </cell>
          <cell r="B152" t="str">
            <v>2901-PACK4</v>
          </cell>
          <cell r="C152">
            <v>500</v>
          </cell>
        </row>
        <row r="153">
          <cell r="A153" t="str">
            <v>B08VD2K1K6</v>
          </cell>
          <cell r="B153" t="str">
            <v>210-EACH</v>
          </cell>
          <cell r="C153">
            <v>499</v>
          </cell>
        </row>
        <row r="154">
          <cell r="A154" t="str">
            <v>B00PYV2454</v>
          </cell>
          <cell r="B154" t="str">
            <v>1748-SET4-B</v>
          </cell>
          <cell r="C154">
            <v>487</v>
          </cell>
        </row>
        <row r="155">
          <cell r="A155" t="str">
            <v>B08P3WNHGW</v>
          </cell>
          <cell r="B155" t="str">
            <v>6303-PACK2</v>
          </cell>
          <cell r="C155">
            <v>487</v>
          </cell>
        </row>
        <row r="156">
          <cell r="A156" t="str">
            <v>B07S962L7Q</v>
          </cell>
          <cell r="B156" t="str">
            <v>520-EACH</v>
          </cell>
          <cell r="C156">
            <v>486</v>
          </cell>
        </row>
        <row r="157">
          <cell r="A157" t="str">
            <v>B08QR8VLQ6</v>
          </cell>
          <cell r="B157" t="str">
            <v>847-PACK4</v>
          </cell>
          <cell r="C157">
            <v>485</v>
          </cell>
        </row>
        <row r="158">
          <cell r="A158" t="str">
            <v>B07RC8TSKL</v>
          </cell>
          <cell r="B158" t="str">
            <v>850-SET4</v>
          </cell>
          <cell r="C158">
            <v>480</v>
          </cell>
        </row>
        <row r="159">
          <cell r="A159" t="str">
            <v>B07RCM1LXW</v>
          </cell>
          <cell r="B159" t="str">
            <v>812-SET6</v>
          </cell>
          <cell r="C159">
            <v>475</v>
          </cell>
        </row>
        <row r="160">
          <cell r="A160" t="str">
            <v>B07S2ZVL8K</v>
          </cell>
          <cell r="B160" t="str">
            <v>1263-EACH</v>
          </cell>
          <cell r="C160">
            <v>475</v>
          </cell>
        </row>
        <row r="161">
          <cell r="A161" t="str">
            <v>B07Q713Y6M</v>
          </cell>
          <cell r="B161" t="str">
            <v>4121-EACH</v>
          </cell>
          <cell r="C161">
            <v>472</v>
          </cell>
        </row>
        <row r="162">
          <cell r="A162" t="str">
            <v>B08GCZT4JH</v>
          </cell>
          <cell r="B162" t="str">
            <v>903-PACK2</v>
          </cell>
          <cell r="C162">
            <v>463</v>
          </cell>
        </row>
        <row r="163">
          <cell r="A163" t="str">
            <v>B08FBQM8VF</v>
          </cell>
          <cell r="B163" t="str">
            <v>560-PACK6</v>
          </cell>
          <cell r="C163">
            <v>441</v>
          </cell>
        </row>
        <row r="164">
          <cell r="A164" t="str">
            <v>B005OYUL24</v>
          </cell>
          <cell r="B164" t="str">
            <v>2028-EACH</v>
          </cell>
          <cell r="C164">
            <v>437</v>
          </cell>
        </row>
        <row r="165">
          <cell r="A165" t="str">
            <v>B0BS2CW31B</v>
          </cell>
          <cell r="B165" t="str">
            <v>3144-SET10</v>
          </cell>
          <cell r="C165">
            <v>436</v>
          </cell>
        </row>
        <row r="166">
          <cell r="A166" t="str">
            <v>B08FF6RL8X</v>
          </cell>
          <cell r="B166" t="str">
            <v>2236-EACH</v>
          </cell>
          <cell r="C166">
            <v>433</v>
          </cell>
        </row>
        <row r="167">
          <cell r="A167" t="str">
            <v>B07QC4W9YJ</v>
          </cell>
          <cell r="B167" t="str">
            <v>4102-CASE</v>
          </cell>
          <cell r="C167">
            <v>432</v>
          </cell>
        </row>
        <row r="168">
          <cell r="A168" t="str">
            <v>B07S6D27NC</v>
          </cell>
          <cell r="B168" t="str">
            <v>713-EACH</v>
          </cell>
          <cell r="C168">
            <v>416</v>
          </cell>
        </row>
        <row r="169">
          <cell r="A169" t="str">
            <v>B07X43FN4G</v>
          </cell>
          <cell r="B169" t="str">
            <v>5033-CASE</v>
          </cell>
          <cell r="C169">
            <v>407</v>
          </cell>
        </row>
        <row r="170">
          <cell r="A170" t="str">
            <v>B07S9118WX</v>
          </cell>
          <cell r="B170" t="str">
            <v>306-PACK2</v>
          </cell>
          <cell r="C170">
            <v>403</v>
          </cell>
        </row>
        <row r="171">
          <cell r="A171" t="str">
            <v>B07S96S8LT</v>
          </cell>
          <cell r="B171" t="str">
            <v>560-PACK3</v>
          </cell>
          <cell r="C171">
            <v>401</v>
          </cell>
        </row>
        <row r="172">
          <cell r="A172" t="str">
            <v>B07S4H1PF7</v>
          </cell>
          <cell r="B172" t="str">
            <v>3182-SET6</v>
          </cell>
          <cell r="C172">
            <v>399</v>
          </cell>
        </row>
        <row r="173">
          <cell r="A173" t="str">
            <v>B07RBBZNRL</v>
          </cell>
          <cell r="B173" t="str">
            <v>816-SET6</v>
          </cell>
          <cell r="C173">
            <v>397</v>
          </cell>
        </row>
        <row r="174">
          <cell r="A174" t="str">
            <v>B07Q8SQSQF</v>
          </cell>
          <cell r="B174" t="str">
            <v>4147-EACH</v>
          </cell>
          <cell r="C174">
            <v>395</v>
          </cell>
        </row>
        <row r="175">
          <cell r="A175" t="str">
            <v>B0019IOEQ8</v>
          </cell>
          <cell r="B175" t="str">
            <v>211-BAZIC</v>
          </cell>
          <cell r="C175">
            <v>388</v>
          </cell>
        </row>
        <row r="176">
          <cell r="A176" t="str">
            <v>B07XQKHYRP</v>
          </cell>
          <cell r="B176" t="str">
            <v>534-BOX</v>
          </cell>
          <cell r="C176">
            <v>386</v>
          </cell>
        </row>
        <row r="177">
          <cell r="A177" t="str">
            <v>B07XQM13CX</v>
          </cell>
          <cell r="B177" t="str">
            <v>581-CASE</v>
          </cell>
          <cell r="C177">
            <v>384</v>
          </cell>
        </row>
        <row r="178">
          <cell r="A178" t="str">
            <v>B003BNZVHK</v>
          </cell>
          <cell r="B178" t="str">
            <v>2205-EACH</v>
          </cell>
          <cell r="C178">
            <v>382</v>
          </cell>
        </row>
        <row r="179">
          <cell r="A179" t="str">
            <v>B08DF5N2RF</v>
          </cell>
          <cell r="B179" t="str">
            <v>5044-PACK2</v>
          </cell>
          <cell r="C179">
            <v>382</v>
          </cell>
        </row>
        <row r="180">
          <cell r="A180" t="str">
            <v>B00886FNA0</v>
          </cell>
          <cell r="B180" t="str">
            <v>5002-EACH</v>
          </cell>
          <cell r="C180">
            <v>376</v>
          </cell>
        </row>
        <row r="181">
          <cell r="A181" t="str">
            <v>B0BLRRXMS6</v>
          </cell>
          <cell r="B181" t="str">
            <v>1747-SET4</v>
          </cell>
          <cell r="C181">
            <v>375</v>
          </cell>
        </row>
        <row r="182">
          <cell r="A182" t="str">
            <v>B07Q5VRSMZ</v>
          </cell>
          <cell r="B182" t="str">
            <v>3147-EACH</v>
          </cell>
          <cell r="C182">
            <v>374</v>
          </cell>
        </row>
        <row r="183">
          <cell r="A183" t="str">
            <v>B07RJZND6F</v>
          </cell>
          <cell r="B183" t="str">
            <v>2807-SET4</v>
          </cell>
          <cell r="C183">
            <v>372</v>
          </cell>
        </row>
        <row r="184">
          <cell r="A184" t="str">
            <v>B07Q97R8X9</v>
          </cell>
          <cell r="B184" t="str">
            <v>4104-EACH</v>
          </cell>
          <cell r="C184">
            <v>369</v>
          </cell>
        </row>
        <row r="185">
          <cell r="A185" t="str">
            <v>B09T8WFN57</v>
          </cell>
          <cell r="B185" t="str">
            <v>41166-PACK3</v>
          </cell>
          <cell r="C185">
            <v>368</v>
          </cell>
        </row>
        <row r="186">
          <cell r="A186" t="str">
            <v>B0BP5Q88DW</v>
          </cell>
          <cell r="B186" t="str">
            <v>3171-EACH</v>
          </cell>
          <cell r="C186">
            <v>367</v>
          </cell>
        </row>
        <row r="187">
          <cell r="A187" t="str">
            <v>B08GXCMX5Z</v>
          </cell>
          <cell r="B187" t="str">
            <v>2005-PACK2</v>
          </cell>
          <cell r="C187">
            <v>362</v>
          </cell>
        </row>
        <row r="188">
          <cell r="A188" t="str">
            <v>B09BDGVCHW</v>
          </cell>
          <cell r="B188" t="str">
            <v>1753-PACK4</v>
          </cell>
          <cell r="C188">
            <v>362</v>
          </cell>
        </row>
        <row r="189">
          <cell r="A189" t="str">
            <v>B00914XF5S</v>
          </cell>
          <cell r="B189" t="str">
            <v>321-EACH</v>
          </cell>
          <cell r="C189">
            <v>359</v>
          </cell>
        </row>
        <row r="190">
          <cell r="A190" t="str">
            <v>B09DJSF21H</v>
          </cell>
          <cell r="B190" t="str">
            <v>6810-PACK2</v>
          </cell>
          <cell r="C190">
            <v>357</v>
          </cell>
        </row>
        <row r="191">
          <cell r="A191" t="str">
            <v>B07R95PGYJ</v>
          </cell>
          <cell r="B191" t="str">
            <v>842-SET4</v>
          </cell>
          <cell r="C191">
            <v>356</v>
          </cell>
        </row>
        <row r="192">
          <cell r="A192" t="str">
            <v>B09C2QNFTV</v>
          </cell>
          <cell r="B192" t="str">
            <v>609-PACK4</v>
          </cell>
          <cell r="C192">
            <v>355</v>
          </cell>
        </row>
        <row r="193">
          <cell r="A193" t="str">
            <v>B0CFGGD44R</v>
          </cell>
          <cell r="B193" t="str">
            <v>FBA_3167-EA-PP</v>
          </cell>
          <cell r="C193">
            <v>355</v>
          </cell>
        </row>
        <row r="194">
          <cell r="A194" t="str">
            <v>B08BQMHJ97</v>
          </cell>
          <cell r="B194" t="str">
            <v>3388-SET2</v>
          </cell>
          <cell r="C194">
            <v>354</v>
          </cell>
        </row>
        <row r="195">
          <cell r="A195" t="str">
            <v>B0BG9KF2MB</v>
          </cell>
          <cell r="B195" t="str">
            <v>5014-PACK4</v>
          </cell>
          <cell r="C195">
            <v>353</v>
          </cell>
        </row>
        <row r="196">
          <cell r="A196" t="str">
            <v>B07XL4V3N1</v>
          </cell>
          <cell r="B196" t="str">
            <v>5096-BOX</v>
          </cell>
          <cell r="C196">
            <v>351</v>
          </cell>
        </row>
        <row r="197">
          <cell r="A197" t="str">
            <v>B084JC2TNZ</v>
          </cell>
          <cell r="B197" t="str">
            <v>5087-CASE</v>
          </cell>
          <cell r="C197">
            <v>347</v>
          </cell>
        </row>
        <row r="198">
          <cell r="A198" t="str">
            <v>B07HY4Z2YL</v>
          </cell>
          <cell r="B198" t="str">
            <v>1286-EACH</v>
          </cell>
          <cell r="C198">
            <v>346</v>
          </cell>
        </row>
        <row r="199">
          <cell r="A199" t="str">
            <v>B09C2QV3NQ</v>
          </cell>
          <cell r="B199" t="str">
            <v>2306-PACK2</v>
          </cell>
          <cell r="C199">
            <v>342</v>
          </cell>
        </row>
        <row r="200">
          <cell r="A200" t="str">
            <v>B07RN31Z2R</v>
          </cell>
          <cell r="B200" t="str">
            <v>5004-EACH</v>
          </cell>
          <cell r="C200">
            <v>339</v>
          </cell>
        </row>
        <row r="201">
          <cell r="A201" t="str">
            <v>B07SLDNB3M</v>
          </cell>
          <cell r="B201" t="str">
            <v>5173-SET6</v>
          </cell>
          <cell r="C201">
            <v>339</v>
          </cell>
        </row>
        <row r="202">
          <cell r="A202" t="str">
            <v>B08BQJPQ4P</v>
          </cell>
          <cell r="B202" t="str">
            <v>375-SET2</v>
          </cell>
          <cell r="C202">
            <v>339</v>
          </cell>
        </row>
        <row r="203">
          <cell r="A203" t="str">
            <v>B07SH9KVKW</v>
          </cell>
          <cell r="B203" t="str">
            <v>6017-EACH</v>
          </cell>
          <cell r="C203">
            <v>334</v>
          </cell>
        </row>
        <row r="204">
          <cell r="A204" t="str">
            <v>B0BDSRHG1G</v>
          </cell>
          <cell r="B204" t="str">
            <v>6023-SET4</v>
          </cell>
          <cell r="C204">
            <v>334</v>
          </cell>
        </row>
        <row r="205">
          <cell r="A205" t="str">
            <v>B008FK5W0A</v>
          </cell>
          <cell r="B205" t="str">
            <v>4100-EACH</v>
          </cell>
          <cell r="C205">
            <v>333</v>
          </cell>
        </row>
        <row r="206">
          <cell r="A206" t="str">
            <v>B08DHTKJXY</v>
          </cell>
          <cell r="B206" t="str">
            <v>5086-PACK2</v>
          </cell>
          <cell r="C206">
            <v>332</v>
          </cell>
        </row>
        <row r="207">
          <cell r="A207" t="str">
            <v>B093CS5SYX</v>
          </cell>
          <cell r="B207" t="str">
            <v>851-CASE</v>
          </cell>
          <cell r="C207">
            <v>325</v>
          </cell>
        </row>
        <row r="208">
          <cell r="A208" t="str">
            <v>B0856ZGDWW</v>
          </cell>
          <cell r="B208" t="str">
            <v>3450-SET6</v>
          </cell>
          <cell r="C208">
            <v>323</v>
          </cell>
        </row>
        <row r="209">
          <cell r="A209" t="str">
            <v>B07T766984</v>
          </cell>
          <cell r="B209" t="str">
            <v>465-EACH</v>
          </cell>
          <cell r="C209">
            <v>321</v>
          </cell>
        </row>
        <row r="210">
          <cell r="A210" t="str">
            <v>B08BQWB7QZ</v>
          </cell>
          <cell r="B210" t="str">
            <v>84200-SET2</v>
          </cell>
          <cell r="C210">
            <v>320</v>
          </cell>
        </row>
        <row r="211">
          <cell r="A211" t="str">
            <v>B0BG1Q72N8</v>
          </cell>
          <cell r="B211" t="str">
            <v>8004-CASE</v>
          </cell>
          <cell r="C211">
            <v>319</v>
          </cell>
        </row>
        <row r="212">
          <cell r="A212" t="str">
            <v>B07Q714JRN</v>
          </cell>
          <cell r="B212" t="str">
            <v>4124-EACH</v>
          </cell>
          <cell r="C212">
            <v>318</v>
          </cell>
        </row>
        <row r="213">
          <cell r="A213" t="str">
            <v>B09C2PF8Q7</v>
          </cell>
          <cell r="B213" t="str">
            <v>2306-PACK4</v>
          </cell>
          <cell r="C213">
            <v>318</v>
          </cell>
        </row>
        <row r="214">
          <cell r="A214" t="str">
            <v>B07XQGFLTT</v>
          </cell>
          <cell r="B214" t="str">
            <v>532-BOX</v>
          </cell>
          <cell r="C214">
            <v>314</v>
          </cell>
        </row>
        <row r="215">
          <cell r="A215" t="str">
            <v>B07RX344Q6</v>
          </cell>
          <cell r="B215" t="str">
            <v>2172-SET6</v>
          </cell>
          <cell r="C215">
            <v>312</v>
          </cell>
        </row>
        <row r="216">
          <cell r="A216" t="str">
            <v>B08DQB54VJ</v>
          </cell>
          <cell r="B216" t="str">
            <v>4102-PACK4</v>
          </cell>
          <cell r="C216">
            <v>311</v>
          </cell>
        </row>
        <row r="217">
          <cell r="A217" t="str">
            <v>B07R289Y78</v>
          </cell>
          <cell r="B217" t="str">
            <v>2315-EACH</v>
          </cell>
          <cell r="C217">
            <v>307</v>
          </cell>
        </row>
        <row r="218">
          <cell r="A218" t="str">
            <v>B08CYBRWPF</v>
          </cell>
          <cell r="B218" t="str">
            <v>840-PACK4</v>
          </cell>
          <cell r="C218">
            <v>306</v>
          </cell>
        </row>
        <row r="219">
          <cell r="A219" t="str">
            <v>B08FRS3TML</v>
          </cell>
          <cell r="B219" t="str">
            <v>1286-PACK2</v>
          </cell>
          <cell r="C219">
            <v>306</v>
          </cell>
        </row>
        <row r="220">
          <cell r="A220" t="str">
            <v>B07RFTSF59</v>
          </cell>
          <cell r="B220" t="str">
            <v>1621-EACH</v>
          </cell>
          <cell r="C220">
            <v>303</v>
          </cell>
        </row>
        <row r="221">
          <cell r="A221" t="str">
            <v>B00TQ5WT4U</v>
          </cell>
          <cell r="B221" t="str">
            <v>2330-EACH</v>
          </cell>
          <cell r="C221">
            <v>299</v>
          </cell>
        </row>
        <row r="222">
          <cell r="A222" t="str">
            <v>B086334ZCX</v>
          </cell>
          <cell r="B222" t="str">
            <v>3459-A-SET3</v>
          </cell>
          <cell r="C222">
            <v>291</v>
          </cell>
        </row>
        <row r="223">
          <cell r="A223" t="str">
            <v>B07QC4VNF4</v>
          </cell>
          <cell r="B223" t="str">
            <v>4107-CASE</v>
          </cell>
          <cell r="C223">
            <v>284</v>
          </cell>
        </row>
        <row r="224">
          <cell r="A224" t="str">
            <v>B07TGB6SPM</v>
          </cell>
          <cell r="B224" t="str">
            <v>5174-EACH</v>
          </cell>
          <cell r="C224">
            <v>282</v>
          </cell>
        </row>
        <row r="225">
          <cell r="A225" t="str">
            <v>B07XQJSP6F</v>
          </cell>
          <cell r="B225" t="str">
            <v>3163-CASE</v>
          </cell>
          <cell r="C225">
            <v>282</v>
          </cell>
        </row>
        <row r="226">
          <cell r="A226" t="str">
            <v>B004MTP43S</v>
          </cell>
          <cell r="B226" t="str">
            <v>804-BOX-BAZIC</v>
          </cell>
          <cell r="C226">
            <v>279</v>
          </cell>
        </row>
        <row r="227">
          <cell r="A227" t="str">
            <v>B00KDLAYZ2</v>
          </cell>
          <cell r="B227" t="str">
            <v>5013-PACK2</v>
          </cell>
          <cell r="C227">
            <v>278</v>
          </cell>
        </row>
        <row r="228">
          <cell r="A228" t="str">
            <v>B07H9LVLQ2</v>
          </cell>
          <cell r="B228" t="str">
            <v>213-EACH</v>
          </cell>
          <cell r="C228">
            <v>278</v>
          </cell>
        </row>
        <row r="229">
          <cell r="A229" t="str">
            <v>B07SLD9TY1</v>
          </cell>
          <cell r="B229" t="str">
            <v>6030-EACH</v>
          </cell>
          <cell r="C229">
            <v>276</v>
          </cell>
        </row>
        <row r="230">
          <cell r="A230" t="str">
            <v>B07RJV3FTZ</v>
          </cell>
          <cell r="B230" t="str">
            <v>206-EACH</v>
          </cell>
          <cell r="C230">
            <v>270</v>
          </cell>
        </row>
        <row r="231">
          <cell r="A231" t="str">
            <v>B07SB6PGTB</v>
          </cell>
          <cell r="B231" t="str">
            <v>546-SET4</v>
          </cell>
          <cell r="C231">
            <v>270</v>
          </cell>
        </row>
        <row r="232">
          <cell r="A232" t="str">
            <v>B015T84GY8</v>
          </cell>
          <cell r="B232" t="str">
            <v>5076-EACH</v>
          </cell>
          <cell r="C232">
            <v>269</v>
          </cell>
        </row>
        <row r="233">
          <cell r="A233" t="str">
            <v>B07Q713R9G</v>
          </cell>
          <cell r="B233" t="str">
            <v>4120-EACH</v>
          </cell>
          <cell r="C233">
            <v>269</v>
          </cell>
        </row>
        <row r="234">
          <cell r="A234" t="str">
            <v>B07QB4ZHL3</v>
          </cell>
          <cell r="B234" t="str">
            <v>3130-CASE</v>
          </cell>
          <cell r="C234">
            <v>268</v>
          </cell>
        </row>
        <row r="235">
          <cell r="A235" t="str">
            <v>B0127E92VE</v>
          </cell>
          <cell r="B235" t="str">
            <v>5011-PACK4</v>
          </cell>
          <cell r="C235">
            <v>267</v>
          </cell>
        </row>
        <row r="236">
          <cell r="A236" t="str">
            <v>B07XQL67K5</v>
          </cell>
          <cell r="B236" t="str">
            <v>582-CASE</v>
          </cell>
          <cell r="C236">
            <v>266</v>
          </cell>
        </row>
        <row r="237">
          <cell r="A237" t="str">
            <v>B07RJTVW1K</v>
          </cell>
          <cell r="B237" t="str">
            <v>3006-SET6</v>
          </cell>
          <cell r="C237">
            <v>265</v>
          </cell>
        </row>
        <row r="238">
          <cell r="A238" t="str">
            <v>B09BBLKGY9</v>
          </cell>
          <cell r="B238" t="str">
            <v>2205-PACK2</v>
          </cell>
          <cell r="C238">
            <v>265</v>
          </cell>
        </row>
        <row r="239">
          <cell r="A239" t="str">
            <v>B001BO004K</v>
          </cell>
          <cell r="B239" t="str">
            <v>2225-EACH</v>
          </cell>
          <cell r="C239">
            <v>261</v>
          </cell>
        </row>
        <row r="240">
          <cell r="A240" t="str">
            <v>B08QRDCTXN</v>
          </cell>
          <cell r="B240" t="str">
            <v>847-EACH</v>
          </cell>
          <cell r="C240">
            <v>258</v>
          </cell>
        </row>
        <row r="241">
          <cell r="A241" t="str">
            <v>B07SFD3KHB</v>
          </cell>
          <cell r="B241" t="str">
            <v>315-SET6</v>
          </cell>
          <cell r="C241">
            <v>257</v>
          </cell>
        </row>
        <row r="242">
          <cell r="A242" t="str">
            <v>B01LZ4HWFD</v>
          </cell>
          <cell r="B242" t="str">
            <v>839-SET4</v>
          </cell>
          <cell r="C242">
            <v>256</v>
          </cell>
        </row>
        <row r="243">
          <cell r="A243" t="str">
            <v>B08DFHV95M</v>
          </cell>
          <cell r="B243" t="str">
            <v>543-PACK2</v>
          </cell>
          <cell r="C243">
            <v>256</v>
          </cell>
        </row>
        <row r="244">
          <cell r="A244" t="str">
            <v>B08DHQ5MTQ</v>
          </cell>
          <cell r="B244" t="str">
            <v>5034-PACK2</v>
          </cell>
          <cell r="C244">
            <v>255</v>
          </cell>
        </row>
        <row r="245">
          <cell r="A245" t="str">
            <v>B08DHSRY9P</v>
          </cell>
          <cell r="B245" t="str">
            <v>5033-PACK2</v>
          </cell>
          <cell r="C245">
            <v>255</v>
          </cell>
        </row>
        <row r="246">
          <cell r="A246" t="str">
            <v>B0C2SQPPH9</v>
          </cell>
          <cell r="B246" t="str">
            <v>5086-PACK4</v>
          </cell>
          <cell r="C246">
            <v>255</v>
          </cell>
        </row>
        <row r="247">
          <cell r="A247" t="str">
            <v>B07RQQ2SFV</v>
          </cell>
          <cell r="B247" t="str">
            <v>2209-EACH</v>
          </cell>
          <cell r="C247">
            <v>254</v>
          </cell>
        </row>
        <row r="248">
          <cell r="A248" t="str">
            <v>B08GWQ19HB</v>
          </cell>
          <cell r="B248" t="str">
            <v>2044-PACK2</v>
          </cell>
          <cell r="C248">
            <v>253</v>
          </cell>
        </row>
        <row r="249">
          <cell r="A249" t="str">
            <v>B07TGDNG2G</v>
          </cell>
          <cell r="B249" t="str">
            <v>4003-EACH</v>
          </cell>
          <cell r="C249">
            <v>249</v>
          </cell>
        </row>
        <row r="250">
          <cell r="A250" t="str">
            <v>B07QC4VQ8V</v>
          </cell>
          <cell r="B250" t="str">
            <v>4103-CASE</v>
          </cell>
          <cell r="C250">
            <v>248</v>
          </cell>
        </row>
        <row r="251">
          <cell r="A251" t="str">
            <v>B0BLRQNYFM</v>
          </cell>
          <cell r="B251" t="str">
            <v>2403-EACH</v>
          </cell>
          <cell r="C251">
            <v>247</v>
          </cell>
        </row>
        <row r="252">
          <cell r="A252" t="str">
            <v>B08FKH28ZM</v>
          </cell>
          <cell r="B252" t="str">
            <v>3161-PACK3</v>
          </cell>
          <cell r="C252">
            <v>246</v>
          </cell>
        </row>
        <row r="253">
          <cell r="A253" t="str">
            <v>B0019IMT7Y</v>
          </cell>
          <cell r="B253" t="str">
            <v>2201-EACH</v>
          </cell>
          <cell r="C253">
            <v>245</v>
          </cell>
        </row>
        <row r="254">
          <cell r="A254" t="str">
            <v>B07S6DCY9F</v>
          </cell>
          <cell r="B254" t="str">
            <v>5034-EACH</v>
          </cell>
          <cell r="C254">
            <v>245</v>
          </cell>
        </row>
        <row r="255">
          <cell r="A255" t="str">
            <v>B08FK9Z656</v>
          </cell>
          <cell r="B255" t="str">
            <v>3161-CASE</v>
          </cell>
          <cell r="C255">
            <v>245</v>
          </cell>
        </row>
        <row r="256">
          <cell r="A256" t="str">
            <v>B07SC5B46P</v>
          </cell>
          <cell r="B256" t="str">
            <v>320-SET6</v>
          </cell>
          <cell r="C256">
            <v>236</v>
          </cell>
        </row>
        <row r="257">
          <cell r="A257" t="str">
            <v>B07Q84V32B</v>
          </cell>
          <cell r="B257" t="str">
            <v>4140-EACH</v>
          </cell>
          <cell r="C257">
            <v>232</v>
          </cell>
        </row>
        <row r="258">
          <cell r="A258" t="str">
            <v>B08CYC1P9N</v>
          </cell>
          <cell r="B258" t="str">
            <v>3179-SET4</v>
          </cell>
          <cell r="C258">
            <v>232</v>
          </cell>
        </row>
        <row r="259">
          <cell r="A259" t="str">
            <v>B0019IHJIS</v>
          </cell>
          <cell r="B259" t="str">
            <v>761-EACH</v>
          </cell>
          <cell r="C259">
            <v>231</v>
          </cell>
        </row>
        <row r="260">
          <cell r="A260" t="str">
            <v>B003BMWQYC</v>
          </cell>
          <cell r="B260" t="str">
            <v>930-EACH</v>
          </cell>
          <cell r="C260">
            <v>231</v>
          </cell>
        </row>
        <row r="261">
          <cell r="A261" t="str">
            <v>B07R81PNF1</v>
          </cell>
          <cell r="B261" t="str">
            <v>804-SET6</v>
          </cell>
          <cell r="C261">
            <v>231</v>
          </cell>
        </row>
        <row r="262">
          <cell r="A262" t="str">
            <v>B07RP1YGHD</v>
          </cell>
          <cell r="B262" t="str">
            <v>5046-EACH</v>
          </cell>
          <cell r="C262">
            <v>231</v>
          </cell>
        </row>
        <row r="263">
          <cell r="A263" t="str">
            <v>B08DDKLXPJ</v>
          </cell>
          <cell r="B263" t="str">
            <v>1613-PACK2</v>
          </cell>
          <cell r="C263">
            <v>228</v>
          </cell>
        </row>
        <row r="264">
          <cell r="A264" t="str">
            <v>B09DPBCNJW</v>
          </cell>
          <cell r="B264" t="str">
            <v>810-SET6</v>
          </cell>
          <cell r="C264">
            <v>228</v>
          </cell>
        </row>
        <row r="265">
          <cell r="A265" t="str">
            <v>B07QG6PYDZ</v>
          </cell>
          <cell r="B265" t="str">
            <v>4104-CASE</v>
          </cell>
          <cell r="C265">
            <v>225</v>
          </cell>
        </row>
        <row r="266">
          <cell r="A266" t="str">
            <v>B0B8QH1XGH</v>
          </cell>
          <cell r="B266" t="str">
            <v>5087-PACK6</v>
          </cell>
          <cell r="C266">
            <v>224</v>
          </cell>
        </row>
        <row r="267">
          <cell r="A267" t="str">
            <v>B001BO3JHA</v>
          </cell>
          <cell r="B267" t="str">
            <v>2207-EACH</v>
          </cell>
          <cell r="C267">
            <v>222</v>
          </cell>
        </row>
        <row r="268">
          <cell r="A268" t="str">
            <v>B07H9KM8DS</v>
          </cell>
          <cell r="B268" t="str">
            <v>1616-EACH</v>
          </cell>
          <cell r="C268">
            <v>222</v>
          </cell>
        </row>
        <row r="269">
          <cell r="A269" t="str">
            <v>B07RZ2XFZW</v>
          </cell>
          <cell r="B269" t="str">
            <v>3116-SET6</v>
          </cell>
          <cell r="C269">
            <v>222</v>
          </cell>
        </row>
        <row r="270">
          <cell r="A270" t="str">
            <v>B0019IOFNA</v>
          </cell>
          <cell r="B270" t="str">
            <v>543-EACH</v>
          </cell>
          <cell r="C270">
            <v>221</v>
          </cell>
        </row>
        <row r="271">
          <cell r="A271" t="str">
            <v>B07S164JS2</v>
          </cell>
          <cell r="B271" t="str">
            <v>3198-EACH</v>
          </cell>
          <cell r="C271">
            <v>217</v>
          </cell>
        </row>
        <row r="272">
          <cell r="A272" t="str">
            <v>B094XLGQL9</v>
          </cell>
          <cell r="B272" t="str">
            <v>5081-EACH</v>
          </cell>
          <cell r="C272">
            <v>217</v>
          </cell>
        </row>
        <row r="273">
          <cell r="A273" t="str">
            <v>B00R3O62M6</v>
          </cell>
          <cell r="B273" t="str">
            <v>6003-PACK2</v>
          </cell>
          <cell r="C273">
            <v>215</v>
          </cell>
        </row>
        <row r="274">
          <cell r="A274" t="str">
            <v>B08DCBGTNV</v>
          </cell>
          <cell r="B274" t="str">
            <v>FBA_S-2-PACK4</v>
          </cell>
          <cell r="C274">
            <v>215</v>
          </cell>
        </row>
        <row r="275">
          <cell r="A275" t="str">
            <v>B08GWYQ4S5</v>
          </cell>
          <cell r="B275" t="str">
            <v>2022-PACK2</v>
          </cell>
          <cell r="C275">
            <v>215</v>
          </cell>
        </row>
        <row r="276">
          <cell r="A276" t="str">
            <v>B00HZ0A98G</v>
          </cell>
          <cell r="B276" t="str">
            <v>2232-EACH</v>
          </cell>
          <cell r="C276">
            <v>213</v>
          </cell>
        </row>
        <row r="277">
          <cell r="A277" t="str">
            <v>B094Q4JFP1</v>
          </cell>
          <cell r="B277" t="str">
            <v>5081-PACK4</v>
          </cell>
          <cell r="C277">
            <v>212</v>
          </cell>
        </row>
        <row r="278">
          <cell r="A278" t="str">
            <v>B00J8IK3YI</v>
          </cell>
          <cell r="B278" t="str">
            <v>2043-EACH</v>
          </cell>
          <cell r="C278">
            <v>211</v>
          </cell>
        </row>
        <row r="279">
          <cell r="A279" t="str">
            <v>B07XQLWVWP</v>
          </cell>
          <cell r="B279" t="str">
            <v>535-BOX</v>
          </cell>
          <cell r="C279">
            <v>211</v>
          </cell>
        </row>
        <row r="280">
          <cell r="A280" t="str">
            <v>B07XQNRXHD</v>
          </cell>
          <cell r="B280" t="str">
            <v>840-CASE</v>
          </cell>
          <cell r="C280">
            <v>209</v>
          </cell>
        </row>
        <row r="281">
          <cell r="A281" t="str">
            <v>B07SD9P6HS</v>
          </cell>
          <cell r="B281" t="str">
            <v>6101-EACH</v>
          </cell>
          <cell r="C281">
            <v>206</v>
          </cell>
        </row>
        <row r="282">
          <cell r="A282" t="str">
            <v>B07Q8WM9D9</v>
          </cell>
          <cell r="B282" t="str">
            <v>4145-EACH</v>
          </cell>
          <cell r="C282">
            <v>204</v>
          </cell>
        </row>
        <row r="283">
          <cell r="A283" t="str">
            <v>B003BLQHXO</v>
          </cell>
          <cell r="B283" t="str">
            <v>575-EACH</v>
          </cell>
          <cell r="C283">
            <v>203</v>
          </cell>
        </row>
        <row r="284">
          <cell r="A284" t="str">
            <v>B07F98QVZ6</v>
          </cell>
          <cell r="B284" t="str">
            <v>17082-EACH</v>
          </cell>
          <cell r="C284">
            <v>202</v>
          </cell>
        </row>
        <row r="285">
          <cell r="A285" t="str">
            <v>B07RJZNHX4</v>
          </cell>
          <cell r="B285" t="str">
            <v>2808-SET4</v>
          </cell>
          <cell r="C285">
            <v>202</v>
          </cell>
        </row>
        <row r="286">
          <cell r="A286" t="str">
            <v>B08F75DNC5</v>
          </cell>
          <cell r="B286" t="str">
            <v>720-PACK2</v>
          </cell>
          <cell r="C286">
            <v>201</v>
          </cell>
        </row>
        <row r="287">
          <cell r="A287" t="str">
            <v>B0019IPV2O</v>
          </cell>
          <cell r="B287" t="str">
            <v>720-EACH</v>
          </cell>
          <cell r="C287">
            <v>200</v>
          </cell>
        </row>
        <row r="288">
          <cell r="A288" t="str">
            <v>B072J5HLXZ</v>
          </cell>
          <cell r="B288" t="str">
            <v>1291-EACH</v>
          </cell>
          <cell r="C288">
            <v>200</v>
          </cell>
        </row>
        <row r="289">
          <cell r="A289" t="str">
            <v>B07H9JDNRG</v>
          </cell>
          <cell r="B289" t="str">
            <v>FBA_L-24-EACH</v>
          </cell>
          <cell r="C289">
            <v>200</v>
          </cell>
        </row>
        <row r="290">
          <cell r="A290" t="str">
            <v>B003BNYACC</v>
          </cell>
          <cell r="B290" t="str">
            <v>5053-EACH</v>
          </cell>
          <cell r="C290">
            <v>198</v>
          </cell>
        </row>
        <row r="291">
          <cell r="A291" t="str">
            <v>B076F38VXC</v>
          </cell>
          <cell r="B291" t="str">
            <v>5077-A-EACH</v>
          </cell>
          <cell r="C291">
            <v>198</v>
          </cell>
        </row>
        <row r="292">
          <cell r="A292" t="str">
            <v>B09DP3SMFY</v>
          </cell>
          <cell r="B292" t="str">
            <v>809-BOX</v>
          </cell>
          <cell r="C292">
            <v>197</v>
          </cell>
        </row>
        <row r="293">
          <cell r="A293" t="str">
            <v>B07SFT8ZG7</v>
          </cell>
          <cell r="B293" t="str">
            <v>4401-SET6</v>
          </cell>
          <cell r="C293">
            <v>196</v>
          </cell>
        </row>
        <row r="294">
          <cell r="A294" t="str">
            <v>B08GWSZ1H9</v>
          </cell>
          <cell r="B294" t="str">
            <v>2028-PACK2</v>
          </cell>
          <cell r="C294">
            <v>196</v>
          </cell>
        </row>
        <row r="295">
          <cell r="A295" t="str">
            <v>B0BP58T3VN</v>
          </cell>
          <cell r="B295" t="str">
            <v>3171-PACK4</v>
          </cell>
          <cell r="C295">
            <v>195</v>
          </cell>
        </row>
        <row r="296">
          <cell r="A296" t="str">
            <v>B07XQLGMSV</v>
          </cell>
          <cell r="B296" t="str">
            <v>533-BOX</v>
          </cell>
          <cell r="C296">
            <v>194</v>
          </cell>
        </row>
        <row r="297">
          <cell r="A297" t="str">
            <v>B08GCYWBK1</v>
          </cell>
          <cell r="B297" t="str">
            <v>929-PACK2</v>
          </cell>
          <cell r="C297">
            <v>193</v>
          </cell>
        </row>
        <row r="298">
          <cell r="A298" t="str">
            <v>B0964J2MQ5</v>
          </cell>
          <cell r="B298" t="str">
            <v>5476-CASE</v>
          </cell>
          <cell r="C298">
            <v>193</v>
          </cell>
        </row>
        <row r="299">
          <cell r="A299" t="str">
            <v>B0BPJJ5YWM</v>
          </cell>
          <cell r="B299" t="str">
            <v>810-GN-PACK2</v>
          </cell>
          <cell r="C299">
            <v>192</v>
          </cell>
        </row>
        <row r="300">
          <cell r="A300" t="str">
            <v>B07X22QHGF</v>
          </cell>
          <cell r="B300" t="str">
            <v>5017-CASE</v>
          </cell>
          <cell r="C300">
            <v>189</v>
          </cell>
        </row>
        <row r="301">
          <cell r="A301" t="str">
            <v>B0C5ZHCQQ6</v>
          </cell>
          <cell r="B301" t="str">
            <v>2309-PACK2</v>
          </cell>
          <cell r="C301">
            <v>187</v>
          </cell>
        </row>
        <row r="302">
          <cell r="A302" t="str">
            <v>B08GWQRWMD</v>
          </cell>
          <cell r="B302" t="str">
            <v>2007-PACK2</v>
          </cell>
          <cell r="C302">
            <v>186</v>
          </cell>
        </row>
        <row r="303">
          <cell r="A303" t="str">
            <v>B0BCM2D62W</v>
          </cell>
          <cell r="B303" t="str">
            <v>540-EACH</v>
          </cell>
          <cell r="C303">
            <v>185</v>
          </cell>
        </row>
        <row r="304">
          <cell r="A304" t="str">
            <v>B07RX2WKJW</v>
          </cell>
          <cell r="B304" t="str">
            <v>2140-SET6</v>
          </cell>
          <cell r="C304">
            <v>184</v>
          </cell>
        </row>
        <row r="305">
          <cell r="A305" t="str">
            <v>B08DFJTJHB</v>
          </cell>
          <cell r="B305" t="str">
            <v>520-PACK2</v>
          </cell>
          <cell r="C305">
            <v>184</v>
          </cell>
        </row>
        <row r="306">
          <cell r="A306" t="str">
            <v>B08BQPP9FX</v>
          </cell>
          <cell r="B306" t="str">
            <v>39200-SET2</v>
          </cell>
          <cell r="C306">
            <v>183</v>
          </cell>
        </row>
        <row r="307">
          <cell r="A307" t="str">
            <v>B0921MD44J</v>
          </cell>
          <cell r="B307" t="str">
            <v>4576436-SET2</v>
          </cell>
          <cell r="C307">
            <v>180</v>
          </cell>
        </row>
        <row r="308">
          <cell r="A308" t="str">
            <v>B01DX0UJLS</v>
          </cell>
          <cell r="B308" t="str">
            <v>5013-PACK4</v>
          </cell>
          <cell r="C308">
            <v>178</v>
          </cell>
        </row>
        <row r="309">
          <cell r="A309" t="str">
            <v>B08DPVHFYK</v>
          </cell>
          <cell r="B309" t="str">
            <v>4107-PACK4</v>
          </cell>
          <cell r="C309">
            <v>177</v>
          </cell>
        </row>
        <row r="310">
          <cell r="A310" t="str">
            <v>B0B8QRTPL6</v>
          </cell>
          <cell r="B310" t="str">
            <v>508-PACK6</v>
          </cell>
          <cell r="C310">
            <v>177</v>
          </cell>
        </row>
        <row r="311">
          <cell r="A311" t="str">
            <v>B00U9UC766</v>
          </cell>
          <cell r="B311" t="str">
            <v>1812-SET6-BAZIC</v>
          </cell>
          <cell r="C311">
            <v>176</v>
          </cell>
        </row>
        <row r="312">
          <cell r="A312" t="str">
            <v>B08F77T22M</v>
          </cell>
          <cell r="B312" t="str">
            <v>716-PACK2</v>
          </cell>
          <cell r="C312">
            <v>176</v>
          </cell>
        </row>
        <row r="313">
          <cell r="A313" t="str">
            <v>B08BQXSGRP</v>
          </cell>
          <cell r="B313" t="str">
            <v>3388-CASE</v>
          </cell>
          <cell r="C313">
            <v>175</v>
          </cell>
        </row>
        <row r="314">
          <cell r="A314" t="str">
            <v>B07BXRN8PQ</v>
          </cell>
          <cell r="B314" t="str">
            <v>17081-EACH</v>
          </cell>
          <cell r="C314">
            <v>174</v>
          </cell>
        </row>
        <row r="315">
          <cell r="A315" t="str">
            <v>B07S65QQ82</v>
          </cell>
          <cell r="B315" t="str">
            <v>1770-EACH</v>
          </cell>
          <cell r="C315">
            <v>174</v>
          </cell>
        </row>
        <row r="316">
          <cell r="A316" t="str">
            <v>B0BP5RLPWM</v>
          </cell>
          <cell r="B316" t="str">
            <v>2309-PACK4</v>
          </cell>
          <cell r="C316">
            <v>174</v>
          </cell>
        </row>
        <row r="317">
          <cell r="A317" t="str">
            <v>B07Q5VSDJZ</v>
          </cell>
          <cell r="B317" t="str">
            <v>4150-EACH</v>
          </cell>
          <cell r="C317">
            <v>173</v>
          </cell>
        </row>
        <row r="318">
          <cell r="A318" t="str">
            <v>B09C7NBHPS</v>
          </cell>
          <cell r="B318" t="str">
            <v>569-PACK2</v>
          </cell>
          <cell r="C318">
            <v>172</v>
          </cell>
        </row>
        <row r="319">
          <cell r="A319" t="str">
            <v>B0D7RN1FV3</v>
          </cell>
          <cell r="B319" t="str">
            <v>834-EACH</v>
          </cell>
          <cell r="C319">
            <v>172</v>
          </cell>
        </row>
        <row r="320">
          <cell r="A320" t="str">
            <v>B003BS9A54</v>
          </cell>
          <cell r="B320" t="str">
            <v>2024-EACH</v>
          </cell>
          <cell r="C320">
            <v>170</v>
          </cell>
        </row>
        <row r="321">
          <cell r="A321" t="str">
            <v>B07XQLD8PX</v>
          </cell>
          <cell r="B321" t="str">
            <v>850-CASE</v>
          </cell>
          <cell r="C321">
            <v>170</v>
          </cell>
        </row>
        <row r="322">
          <cell r="A322" t="str">
            <v>B08DDHS5LN</v>
          </cell>
          <cell r="B322" t="str">
            <v>1616-PACK2</v>
          </cell>
          <cell r="C322">
            <v>169</v>
          </cell>
        </row>
        <row r="323">
          <cell r="A323" t="str">
            <v>B0B3C4XXJ5</v>
          </cell>
          <cell r="B323" t="str">
            <v>8010-EACH</v>
          </cell>
          <cell r="C323">
            <v>169</v>
          </cell>
        </row>
        <row r="324">
          <cell r="A324" t="str">
            <v>B09HL5JHLT</v>
          </cell>
          <cell r="B324" t="str">
            <v>809-SET6</v>
          </cell>
          <cell r="C324">
            <v>168</v>
          </cell>
        </row>
        <row r="325">
          <cell r="A325" t="str">
            <v>B0BWSQZ7Q4</v>
          </cell>
          <cell r="B325" t="str">
            <v>1717-SET3</v>
          </cell>
          <cell r="C325">
            <v>167</v>
          </cell>
        </row>
        <row r="326">
          <cell r="A326" t="str">
            <v>B0BG9FZZQ5</v>
          </cell>
          <cell r="B326" t="str">
            <v>5012-PACK4</v>
          </cell>
          <cell r="C326">
            <v>166</v>
          </cell>
        </row>
        <row r="327">
          <cell r="A327" t="str">
            <v>B08G8YX6FP</v>
          </cell>
          <cell r="B327" t="str">
            <v>6004-PACK2</v>
          </cell>
          <cell r="C327">
            <v>165</v>
          </cell>
        </row>
        <row r="328">
          <cell r="A328" t="str">
            <v>B0964GKWS5</v>
          </cell>
          <cell r="B328" t="str">
            <v>5472-CASE</v>
          </cell>
          <cell r="C328">
            <v>165</v>
          </cell>
        </row>
        <row r="329">
          <cell r="A329" t="str">
            <v>B07XQJMS3Y</v>
          </cell>
          <cell r="B329" t="str">
            <v>3187-BOX</v>
          </cell>
          <cell r="C329">
            <v>163</v>
          </cell>
        </row>
        <row r="330">
          <cell r="A330" t="str">
            <v>B00275E9XU</v>
          </cell>
          <cell r="B330" t="str">
            <v>3132-CASE-B</v>
          </cell>
          <cell r="C330">
            <v>162</v>
          </cell>
        </row>
        <row r="331">
          <cell r="A331" t="str">
            <v>B00CBL5ROA</v>
          </cell>
          <cell r="B331" t="str">
            <v>609-BAZIC</v>
          </cell>
          <cell r="C331">
            <v>161</v>
          </cell>
        </row>
        <row r="332">
          <cell r="A332" t="str">
            <v>B0B23FT6G9</v>
          </cell>
          <cell r="B332" t="str">
            <v>804-LIMEGREEN-PACK2</v>
          </cell>
          <cell r="C332">
            <v>161</v>
          </cell>
        </row>
        <row r="333">
          <cell r="A333" t="str">
            <v>B07SBL2P12</v>
          </cell>
          <cell r="B333" t="str">
            <v>512-EACH</v>
          </cell>
          <cell r="C333">
            <v>160</v>
          </cell>
        </row>
        <row r="334">
          <cell r="A334" t="str">
            <v>B09BC5L9F5</v>
          </cell>
          <cell r="B334" t="str">
            <v>2206-PACK2</v>
          </cell>
          <cell r="C334">
            <v>160</v>
          </cell>
        </row>
        <row r="335">
          <cell r="A335" t="str">
            <v>B07YL7F2X6</v>
          </cell>
          <cell r="B335" t="str">
            <v>2053-BOX</v>
          </cell>
          <cell r="C335">
            <v>159</v>
          </cell>
        </row>
        <row r="336">
          <cell r="A336" t="str">
            <v>B0CZM2CG84</v>
          </cell>
          <cell r="B336" t="str">
            <v>362-SET3</v>
          </cell>
          <cell r="C336">
            <v>159</v>
          </cell>
        </row>
        <row r="337">
          <cell r="A337" t="str">
            <v>B07S1Q41RH</v>
          </cell>
          <cell r="B337" t="str">
            <v>2012-EACH</v>
          </cell>
          <cell r="C337">
            <v>158</v>
          </cell>
        </row>
        <row r="338">
          <cell r="A338" t="str">
            <v>B08DQ29JP6</v>
          </cell>
          <cell r="B338" t="str">
            <v>4104-PACK4</v>
          </cell>
          <cell r="C338">
            <v>158</v>
          </cell>
        </row>
        <row r="339">
          <cell r="A339" t="str">
            <v>B08VCZ11NP</v>
          </cell>
          <cell r="B339" t="str">
            <v>203-EACH</v>
          </cell>
          <cell r="C339">
            <v>158</v>
          </cell>
        </row>
        <row r="340">
          <cell r="A340" t="str">
            <v>B00Z3BPRRW</v>
          </cell>
          <cell r="B340" t="str">
            <v>5090-EACH</v>
          </cell>
          <cell r="C340">
            <v>157</v>
          </cell>
        </row>
        <row r="341">
          <cell r="A341" t="str">
            <v>B08F6W23QR</v>
          </cell>
          <cell r="B341" t="str">
            <v>744-PACK2</v>
          </cell>
          <cell r="C341">
            <v>157</v>
          </cell>
        </row>
        <row r="342">
          <cell r="A342" t="str">
            <v>B08CYCJ3B6</v>
          </cell>
          <cell r="B342" t="str">
            <v>3124-EACH</v>
          </cell>
          <cell r="C342">
            <v>155</v>
          </cell>
        </row>
        <row r="343">
          <cell r="A343" t="str">
            <v>B0BYFL1Y8X</v>
          </cell>
          <cell r="B343" t="str">
            <v>641-SET2</v>
          </cell>
          <cell r="C343">
            <v>155</v>
          </cell>
        </row>
        <row r="344">
          <cell r="A344" t="str">
            <v>B08GX2ZKXB</v>
          </cell>
          <cell r="B344" t="str">
            <v>2010-PACK2</v>
          </cell>
          <cell r="C344">
            <v>154</v>
          </cell>
        </row>
        <row r="345">
          <cell r="A345" t="str">
            <v>B00IIN3U1M</v>
          </cell>
          <cell r="B345" t="str">
            <v>744-EACH</v>
          </cell>
          <cell r="C345">
            <v>153</v>
          </cell>
        </row>
        <row r="346">
          <cell r="A346" t="str">
            <v>B07XQMDNV9</v>
          </cell>
          <cell r="B346" t="str">
            <v>5174-BOX</v>
          </cell>
          <cell r="C346">
            <v>153</v>
          </cell>
        </row>
        <row r="347">
          <cell r="A347" t="str">
            <v>B08GWH9HWJ</v>
          </cell>
          <cell r="B347" t="str">
            <v>2023-PACK2</v>
          </cell>
          <cell r="C347">
            <v>153</v>
          </cell>
        </row>
        <row r="348">
          <cell r="A348" t="str">
            <v>B00R16YNZO</v>
          </cell>
          <cell r="B348" t="str">
            <v>6018-EACH</v>
          </cell>
          <cell r="C348">
            <v>152</v>
          </cell>
        </row>
        <row r="349">
          <cell r="A349" t="str">
            <v>B09BDGRXKC</v>
          </cell>
          <cell r="B349" t="str">
            <v>1753-PACK12</v>
          </cell>
          <cell r="C349">
            <v>152</v>
          </cell>
        </row>
        <row r="350">
          <cell r="A350" t="str">
            <v>B00ZADK142</v>
          </cell>
          <cell r="B350" t="str">
            <v>2043-PACK2</v>
          </cell>
          <cell r="C350">
            <v>148</v>
          </cell>
        </row>
        <row r="351">
          <cell r="A351" t="str">
            <v>B07SB6HLD3</v>
          </cell>
          <cell r="B351" t="str">
            <v>563-SET6</v>
          </cell>
          <cell r="C351">
            <v>146</v>
          </cell>
        </row>
        <row r="352">
          <cell r="A352" t="str">
            <v>B07SBKBSP6</v>
          </cell>
          <cell r="B352" t="str">
            <v>737-EACH</v>
          </cell>
          <cell r="C352">
            <v>146</v>
          </cell>
        </row>
        <row r="353">
          <cell r="A353" t="str">
            <v>B0B2335Y6M</v>
          </cell>
          <cell r="B353" t="str">
            <v>804-PURPLE-PACK2</v>
          </cell>
          <cell r="C353">
            <v>146</v>
          </cell>
        </row>
        <row r="354">
          <cell r="A354" t="str">
            <v>B0B23836TN</v>
          </cell>
          <cell r="B354" t="str">
            <v>804-BLUE-PACK2</v>
          </cell>
          <cell r="C354">
            <v>146</v>
          </cell>
        </row>
        <row r="355">
          <cell r="A355" t="str">
            <v>B0018MN4NO</v>
          </cell>
          <cell r="B355" t="str">
            <v>542-EACH</v>
          </cell>
          <cell r="C355">
            <v>145</v>
          </cell>
        </row>
        <row r="356">
          <cell r="A356" t="str">
            <v>B095PYBTY3</v>
          </cell>
          <cell r="B356" t="str">
            <v>61400-CASE</v>
          </cell>
          <cell r="C356">
            <v>145</v>
          </cell>
        </row>
        <row r="357">
          <cell r="A357" t="str">
            <v>B08D6GNBHJ</v>
          </cell>
          <cell r="B357" t="str">
            <v>2901-PACK2</v>
          </cell>
          <cell r="C357">
            <v>144</v>
          </cell>
        </row>
        <row r="358">
          <cell r="A358" t="str">
            <v>B0CNKYLS4Z</v>
          </cell>
          <cell r="B358" t="str">
            <v>FBA_53169-EACH</v>
          </cell>
          <cell r="C358">
            <v>144</v>
          </cell>
        </row>
        <row r="359">
          <cell r="A359" t="str">
            <v>B07X32GS5B</v>
          </cell>
          <cell r="B359" t="str">
            <v>5034-CASE</v>
          </cell>
          <cell r="C359">
            <v>143</v>
          </cell>
        </row>
        <row r="360">
          <cell r="A360" t="str">
            <v>B07RCL7XGY</v>
          </cell>
          <cell r="B360" t="str">
            <v>805-SET6</v>
          </cell>
          <cell r="C360">
            <v>142</v>
          </cell>
        </row>
        <row r="361">
          <cell r="A361" t="str">
            <v>B07RL4KKRS</v>
          </cell>
          <cell r="B361" t="str">
            <v>1613-EACH</v>
          </cell>
          <cell r="C361">
            <v>141</v>
          </cell>
        </row>
        <row r="362">
          <cell r="A362" t="str">
            <v>B08G3SRN4M</v>
          </cell>
          <cell r="B362" t="str">
            <v>3107-PACK4</v>
          </cell>
          <cell r="C362">
            <v>141</v>
          </cell>
        </row>
        <row r="363">
          <cell r="A363" t="str">
            <v>B07Q713CKC</v>
          </cell>
          <cell r="B363" t="str">
            <v>3142-EACH</v>
          </cell>
          <cell r="C363">
            <v>140</v>
          </cell>
        </row>
        <row r="364">
          <cell r="A364" t="str">
            <v>B07SGY8JRM</v>
          </cell>
          <cell r="B364" t="str">
            <v>601-SET6</v>
          </cell>
          <cell r="C364">
            <v>140</v>
          </cell>
        </row>
        <row r="365">
          <cell r="A365" t="str">
            <v>B08FBQ7D8L</v>
          </cell>
          <cell r="B365" t="str">
            <v>5051-PACK4</v>
          </cell>
          <cell r="C365">
            <v>140</v>
          </cell>
        </row>
        <row r="366">
          <cell r="A366" t="str">
            <v>B07RCB9JSP</v>
          </cell>
          <cell r="B366" t="str">
            <v>837-SET4</v>
          </cell>
          <cell r="C366">
            <v>138</v>
          </cell>
        </row>
        <row r="367">
          <cell r="A367" t="str">
            <v>B07SJ91XHY</v>
          </cell>
          <cell r="B367" t="str">
            <v>450-A-SET2</v>
          </cell>
          <cell r="C367">
            <v>138</v>
          </cell>
        </row>
        <row r="368">
          <cell r="A368" t="str">
            <v>B07S2XQNWH</v>
          </cell>
          <cell r="B368" t="str">
            <v>1236-EACH</v>
          </cell>
          <cell r="C368">
            <v>137</v>
          </cell>
        </row>
        <row r="369">
          <cell r="A369" t="str">
            <v>B08YPCDFFS</v>
          </cell>
          <cell r="B369" t="str">
            <v>845-SET4</v>
          </cell>
          <cell r="C369">
            <v>136</v>
          </cell>
        </row>
        <row r="370">
          <cell r="A370" t="str">
            <v>B08DFC6PYS</v>
          </cell>
          <cell r="B370" t="str">
            <v>5074-PACK2</v>
          </cell>
          <cell r="C370">
            <v>134</v>
          </cell>
        </row>
        <row r="371">
          <cell r="A371" t="str">
            <v>B08DHNM91D</v>
          </cell>
          <cell r="B371" t="str">
            <v>1611-PACK2</v>
          </cell>
          <cell r="C371">
            <v>134</v>
          </cell>
        </row>
        <row r="372">
          <cell r="A372" t="str">
            <v>B0C2SLW8VB</v>
          </cell>
          <cell r="B372" t="str">
            <v>5033-PACK4</v>
          </cell>
          <cell r="C372">
            <v>134</v>
          </cell>
        </row>
        <row r="373">
          <cell r="A373" t="str">
            <v>B07SCHDND7</v>
          </cell>
          <cell r="B373" t="str">
            <v>1706-EACH</v>
          </cell>
          <cell r="C373">
            <v>133</v>
          </cell>
        </row>
        <row r="374">
          <cell r="A374" t="str">
            <v>B07XJZDPL5</v>
          </cell>
          <cell r="B374" t="str">
            <v>5077-A-CASE</v>
          </cell>
          <cell r="C374">
            <v>133</v>
          </cell>
        </row>
        <row r="375">
          <cell r="A375" t="str">
            <v>B08DF7PJ5P</v>
          </cell>
          <cell r="B375" t="str">
            <v>542-PACK2</v>
          </cell>
          <cell r="C375">
            <v>133</v>
          </cell>
        </row>
        <row r="376">
          <cell r="A376" t="str">
            <v>B07SJ92M86</v>
          </cell>
          <cell r="B376" t="str">
            <v>453-SET4</v>
          </cell>
          <cell r="C376">
            <v>131</v>
          </cell>
        </row>
        <row r="377">
          <cell r="A377" t="str">
            <v>B08FBN6YKB</v>
          </cell>
          <cell r="B377" t="str">
            <v>5087-PACK4</v>
          </cell>
          <cell r="C377">
            <v>131</v>
          </cell>
        </row>
        <row r="378">
          <cell r="A378" t="str">
            <v>B07XL51NKC</v>
          </cell>
          <cell r="B378" t="str">
            <v>5173-BOX</v>
          </cell>
          <cell r="C378">
            <v>129</v>
          </cell>
        </row>
        <row r="379">
          <cell r="A379" t="str">
            <v>B07QG6PGZW</v>
          </cell>
          <cell r="B379" t="str">
            <v>3121-SET6</v>
          </cell>
          <cell r="C379">
            <v>128</v>
          </cell>
        </row>
        <row r="380">
          <cell r="A380" t="str">
            <v>B07X45PFMQ</v>
          </cell>
          <cell r="B380" t="str">
            <v>5025-CASE</v>
          </cell>
          <cell r="C380">
            <v>127</v>
          </cell>
        </row>
        <row r="381">
          <cell r="A381" t="str">
            <v>B08DFDYV8Y</v>
          </cell>
          <cell r="B381" t="str">
            <v>5045-PACK2</v>
          </cell>
          <cell r="C381">
            <v>127</v>
          </cell>
        </row>
        <row r="382">
          <cell r="A382" t="str">
            <v>B08G3W5DPX</v>
          </cell>
          <cell r="B382" t="str">
            <v>3109-PACK4</v>
          </cell>
          <cell r="C382">
            <v>127</v>
          </cell>
        </row>
        <row r="383">
          <cell r="A383" t="str">
            <v>B07Q84SJRK</v>
          </cell>
          <cell r="B383" t="str">
            <v>4125-EACH</v>
          </cell>
          <cell r="C383">
            <v>126</v>
          </cell>
        </row>
        <row r="384">
          <cell r="A384" t="str">
            <v>B0C7J2ZG4B</v>
          </cell>
          <cell r="B384" t="str">
            <v>2178-SET6</v>
          </cell>
          <cell r="C384">
            <v>126</v>
          </cell>
        </row>
        <row r="385">
          <cell r="A385" t="str">
            <v>B07XQLT9N7</v>
          </cell>
          <cell r="B385" t="str">
            <v>5075-BOX</v>
          </cell>
          <cell r="C385">
            <v>125</v>
          </cell>
        </row>
        <row r="386">
          <cell r="A386" t="str">
            <v>B08FBN927H</v>
          </cell>
          <cell r="B386" t="str">
            <v>569-PACK6</v>
          </cell>
          <cell r="C386">
            <v>125</v>
          </cell>
        </row>
        <row r="387">
          <cell r="A387" t="str">
            <v>B07Q8Y29ZR</v>
          </cell>
          <cell r="B387" t="str">
            <v>3192-EACH</v>
          </cell>
          <cell r="C387">
            <v>124</v>
          </cell>
        </row>
        <row r="388">
          <cell r="A388" t="str">
            <v>B0019IO3VY</v>
          </cell>
          <cell r="B388" t="str">
            <v>304-EACH</v>
          </cell>
          <cell r="C388">
            <v>123</v>
          </cell>
        </row>
        <row r="389">
          <cell r="A389" t="str">
            <v>B07X49ZTWW</v>
          </cell>
          <cell r="B389" t="str">
            <v>572-CASE</v>
          </cell>
          <cell r="C389">
            <v>123</v>
          </cell>
        </row>
        <row r="390">
          <cell r="A390" t="str">
            <v>B08CYZYPRN</v>
          </cell>
          <cell r="B390" t="str">
            <v>2055-BOX</v>
          </cell>
          <cell r="C390">
            <v>123</v>
          </cell>
        </row>
        <row r="391">
          <cell r="A391" t="str">
            <v>B07QF6K66R</v>
          </cell>
          <cell r="B391" t="str">
            <v>4100-CASE</v>
          </cell>
          <cell r="C391">
            <v>122</v>
          </cell>
        </row>
        <row r="392">
          <cell r="A392" t="str">
            <v>B094PM76L6</v>
          </cell>
          <cell r="B392" t="str">
            <v>17084-EACH</v>
          </cell>
          <cell r="C392">
            <v>122</v>
          </cell>
        </row>
        <row r="393">
          <cell r="A393" t="str">
            <v>B07SDL9T22</v>
          </cell>
          <cell r="B393" t="str">
            <v>1755-EACH</v>
          </cell>
          <cell r="C393">
            <v>121</v>
          </cell>
        </row>
        <row r="394">
          <cell r="A394" t="str">
            <v>B07S9468GC</v>
          </cell>
          <cell r="B394" t="str">
            <v>578-SET4</v>
          </cell>
          <cell r="C394">
            <v>120</v>
          </cell>
        </row>
        <row r="395">
          <cell r="A395" t="str">
            <v>B08DQ32M5Z</v>
          </cell>
          <cell r="B395" t="str">
            <v>4122-PACK2</v>
          </cell>
          <cell r="C395">
            <v>120</v>
          </cell>
        </row>
        <row r="396">
          <cell r="A396" t="str">
            <v>B003BT3MP2</v>
          </cell>
          <cell r="B396" t="str">
            <v>2501-EACH</v>
          </cell>
          <cell r="C396">
            <v>119</v>
          </cell>
        </row>
        <row r="397">
          <cell r="A397" t="str">
            <v>B08KJN9SF3</v>
          </cell>
          <cell r="B397" t="str">
            <v>3335-PACK2</v>
          </cell>
          <cell r="C397">
            <v>118</v>
          </cell>
        </row>
        <row r="398">
          <cell r="A398" t="str">
            <v>B07RXPJGG7</v>
          </cell>
          <cell r="B398" t="str">
            <v>3802-EACH</v>
          </cell>
          <cell r="C398">
            <v>116</v>
          </cell>
        </row>
        <row r="399">
          <cell r="A399" t="str">
            <v>B08DFJD25N</v>
          </cell>
          <cell r="B399" t="str">
            <v>5096-PACK2</v>
          </cell>
          <cell r="C399">
            <v>116</v>
          </cell>
        </row>
        <row r="400">
          <cell r="A400" t="str">
            <v>B07RL4GTCF</v>
          </cell>
          <cell r="B400" t="str">
            <v>2806-SET4</v>
          </cell>
          <cell r="C400">
            <v>114</v>
          </cell>
        </row>
        <row r="401">
          <cell r="A401" t="str">
            <v>B07RX2LKCS</v>
          </cell>
          <cell r="B401" t="str">
            <v>FBA_3172-SET6</v>
          </cell>
          <cell r="C401">
            <v>114</v>
          </cell>
        </row>
        <row r="402">
          <cell r="A402" t="str">
            <v>B08BQX344H</v>
          </cell>
          <cell r="B402" t="str">
            <v>3364-SET2</v>
          </cell>
          <cell r="C402">
            <v>114</v>
          </cell>
        </row>
        <row r="403">
          <cell r="A403" t="str">
            <v>B08GWR5K52</v>
          </cell>
          <cell r="B403" t="str">
            <v>2042-PACK2</v>
          </cell>
          <cell r="C403">
            <v>114</v>
          </cell>
        </row>
        <row r="404">
          <cell r="A404" t="str">
            <v>B0062R79MC</v>
          </cell>
          <cell r="B404" t="str">
            <v>S-53-PACK4</v>
          </cell>
          <cell r="C404">
            <v>112</v>
          </cell>
        </row>
        <row r="405">
          <cell r="A405" t="str">
            <v>B07XQKKGNW</v>
          </cell>
          <cell r="B405" t="str">
            <v>519-CASE</v>
          </cell>
          <cell r="C405">
            <v>112</v>
          </cell>
        </row>
        <row r="406">
          <cell r="A406" t="str">
            <v>B003BLQHWK</v>
          </cell>
          <cell r="B406" t="str">
            <v>577-EACH</v>
          </cell>
          <cell r="C406">
            <v>111</v>
          </cell>
        </row>
        <row r="407">
          <cell r="A407" t="str">
            <v>B07S96JCPM</v>
          </cell>
          <cell r="B407" t="str">
            <v>534-EACH</v>
          </cell>
          <cell r="C407">
            <v>111</v>
          </cell>
        </row>
        <row r="408">
          <cell r="A408" t="str">
            <v>B07X45NX3C</v>
          </cell>
          <cell r="B408" t="str">
            <v>5018-CASE</v>
          </cell>
          <cell r="C408">
            <v>111</v>
          </cell>
        </row>
        <row r="409">
          <cell r="A409" t="str">
            <v>B07QF46PKK</v>
          </cell>
          <cell r="B409" t="str">
            <v>4122-CASE</v>
          </cell>
          <cell r="C409">
            <v>110</v>
          </cell>
        </row>
        <row r="410">
          <cell r="A410" t="str">
            <v>B0CCC13R34</v>
          </cell>
          <cell r="B410" t="str">
            <v>835-EACH</v>
          </cell>
          <cell r="C410">
            <v>110</v>
          </cell>
        </row>
        <row r="411">
          <cell r="A411" t="str">
            <v>B0019IKAES</v>
          </cell>
          <cell r="B411" t="str">
            <v>565-EACH</v>
          </cell>
          <cell r="C411">
            <v>109</v>
          </cell>
        </row>
        <row r="412">
          <cell r="A412" t="str">
            <v>B07Q84SJRL</v>
          </cell>
          <cell r="B412" t="str">
            <v>4144-EACH</v>
          </cell>
          <cell r="C412">
            <v>108</v>
          </cell>
        </row>
        <row r="413">
          <cell r="A413" t="str">
            <v>B08DQ15MSH</v>
          </cell>
          <cell r="B413" t="str">
            <v>4146-PACK2</v>
          </cell>
          <cell r="C413">
            <v>108</v>
          </cell>
        </row>
        <row r="414">
          <cell r="A414" t="str">
            <v>B08DQ5CPT1</v>
          </cell>
          <cell r="B414" t="str">
            <v>4100-PACK4</v>
          </cell>
          <cell r="C414">
            <v>106</v>
          </cell>
        </row>
        <row r="415">
          <cell r="A415" t="str">
            <v>B00PHEEW5I</v>
          </cell>
          <cell r="B415" t="str">
            <v>804-EACH-M2</v>
          </cell>
          <cell r="C415">
            <v>105</v>
          </cell>
        </row>
        <row r="416">
          <cell r="A416" t="str">
            <v>B07S64DR26</v>
          </cell>
          <cell r="B416" t="str">
            <v>532-EACH</v>
          </cell>
          <cell r="C416">
            <v>105</v>
          </cell>
        </row>
        <row r="417">
          <cell r="A417" t="str">
            <v>B0018MU7JI</v>
          </cell>
          <cell r="B417" t="str">
            <v>5009-EACH</v>
          </cell>
          <cell r="C417">
            <v>104</v>
          </cell>
        </row>
        <row r="418">
          <cell r="A418" t="str">
            <v>B07SD8LDKN</v>
          </cell>
          <cell r="B418" t="str">
            <v>20080-CASE</v>
          </cell>
          <cell r="C418">
            <v>104</v>
          </cell>
        </row>
        <row r="419">
          <cell r="A419" t="str">
            <v>B08DCWHXZQ</v>
          </cell>
          <cell r="B419" t="str">
            <v>FBA_S-23-PACK4</v>
          </cell>
          <cell r="C419">
            <v>104</v>
          </cell>
        </row>
        <row r="420">
          <cell r="A420" t="str">
            <v>B08DHQ1V4K</v>
          </cell>
          <cell r="B420" t="str">
            <v>532-EA+533-EA+534-EA+535-EA</v>
          </cell>
          <cell r="C420">
            <v>104</v>
          </cell>
        </row>
        <row r="421">
          <cell r="A421" t="str">
            <v>B08DPXZ72H</v>
          </cell>
          <cell r="B421" t="str">
            <v>4106-PACK4</v>
          </cell>
          <cell r="C421">
            <v>104</v>
          </cell>
        </row>
        <row r="422">
          <cell r="A422" t="str">
            <v>B075VWXGFL</v>
          </cell>
          <cell r="B422" t="str">
            <v>2320-EACH</v>
          </cell>
          <cell r="C422">
            <v>103</v>
          </cell>
        </row>
        <row r="423">
          <cell r="A423" t="str">
            <v>B07S86H6GC</v>
          </cell>
          <cell r="B423" t="str">
            <v>1718-SET4</v>
          </cell>
          <cell r="C423">
            <v>103</v>
          </cell>
        </row>
        <row r="424">
          <cell r="A424" t="str">
            <v>B09NMXGBYP</v>
          </cell>
          <cell r="B424" t="str">
            <v>534-CASE</v>
          </cell>
          <cell r="C424">
            <v>103</v>
          </cell>
        </row>
        <row r="425">
          <cell r="A425" t="str">
            <v>B0BPJLZLLW</v>
          </cell>
          <cell r="B425" t="str">
            <v>810-GY-PACK2</v>
          </cell>
          <cell r="C425">
            <v>103</v>
          </cell>
        </row>
        <row r="426">
          <cell r="A426" t="str">
            <v>B003BMWRE6</v>
          </cell>
          <cell r="B426" t="str">
            <v>925-EACH</v>
          </cell>
          <cell r="C426">
            <v>102</v>
          </cell>
        </row>
        <row r="427">
          <cell r="A427" t="str">
            <v>B003BMX3T4</v>
          </cell>
          <cell r="B427" t="str">
            <v>1906-EACH</v>
          </cell>
          <cell r="C427">
            <v>102</v>
          </cell>
        </row>
        <row r="428">
          <cell r="A428" t="str">
            <v>B09DK2XQ18</v>
          </cell>
          <cell r="B428" t="str">
            <v>6812-EACH</v>
          </cell>
          <cell r="C428">
            <v>102</v>
          </cell>
        </row>
        <row r="429">
          <cell r="A429" t="str">
            <v>B0091MD3HA</v>
          </cell>
          <cell r="B429" t="str">
            <v>910-SET6-BAZIC</v>
          </cell>
          <cell r="C429">
            <v>101</v>
          </cell>
        </row>
        <row r="430">
          <cell r="A430" t="str">
            <v>B003BT3MXO</v>
          </cell>
          <cell r="B430" t="str">
            <v>1614-EACH</v>
          </cell>
          <cell r="C430">
            <v>100</v>
          </cell>
        </row>
        <row r="431">
          <cell r="A431" t="str">
            <v>B07RJZRZ9N</v>
          </cell>
          <cell r="B431" t="str">
            <v>1612-EACH</v>
          </cell>
          <cell r="C431">
            <v>100</v>
          </cell>
        </row>
        <row r="432">
          <cell r="A432" t="str">
            <v>B07XQJZL28</v>
          </cell>
          <cell r="B432" t="str">
            <v>3107-BOX</v>
          </cell>
          <cell r="C432">
            <v>100</v>
          </cell>
        </row>
        <row r="433">
          <cell r="A433" t="str">
            <v>B08JRJVQLX</v>
          </cell>
          <cell r="B433" t="str">
            <v>5143-PACK2</v>
          </cell>
          <cell r="C433">
            <v>100</v>
          </cell>
        </row>
        <row r="434">
          <cell r="A434" t="str">
            <v>B0BPJPD5R1</v>
          </cell>
          <cell r="B434" t="str">
            <v>810-BL-PACK2</v>
          </cell>
          <cell r="C434">
            <v>100</v>
          </cell>
        </row>
        <row r="435">
          <cell r="A435" t="str">
            <v>B075VXLS9F</v>
          </cell>
          <cell r="B435" t="str">
            <v>5413-EACH</v>
          </cell>
          <cell r="C435">
            <v>99</v>
          </cell>
        </row>
        <row r="436">
          <cell r="A436" t="str">
            <v>B0CW25WS1Q</v>
          </cell>
          <cell r="B436" t="str">
            <v>45090-SET2</v>
          </cell>
          <cell r="C436">
            <v>99</v>
          </cell>
        </row>
        <row r="437">
          <cell r="A437" t="str">
            <v>B08DQ1MNK7</v>
          </cell>
          <cell r="B437" t="str">
            <v>4103-PACK4</v>
          </cell>
          <cell r="C437">
            <v>98</v>
          </cell>
        </row>
        <row r="438">
          <cell r="A438" t="str">
            <v>B094PW68GT</v>
          </cell>
          <cell r="B438" t="str">
            <v>5080-PACK4</v>
          </cell>
          <cell r="C438">
            <v>98</v>
          </cell>
        </row>
        <row r="439">
          <cell r="A439" t="str">
            <v>B0019IGM0E</v>
          </cell>
          <cell r="B439" t="str">
            <v>230-BAZIC</v>
          </cell>
          <cell r="C439">
            <v>97</v>
          </cell>
        </row>
        <row r="440">
          <cell r="A440" t="str">
            <v>B07Q84PXRP</v>
          </cell>
          <cell r="B440" t="str">
            <v>4141-EACH</v>
          </cell>
          <cell r="C440">
            <v>96</v>
          </cell>
        </row>
        <row r="441">
          <cell r="A441" t="str">
            <v>B07QD3GBBV</v>
          </cell>
          <cell r="B441" t="str">
            <v>4124-CASE</v>
          </cell>
          <cell r="C441">
            <v>96</v>
          </cell>
        </row>
        <row r="442">
          <cell r="A442" t="str">
            <v>B07WZXYW4S</v>
          </cell>
          <cell r="B442" t="str">
            <v>5019-CASE</v>
          </cell>
          <cell r="C442">
            <v>96</v>
          </cell>
        </row>
        <row r="443">
          <cell r="A443" t="str">
            <v>B08F7GX9TV</v>
          </cell>
          <cell r="B443" t="str">
            <v>767-PACK2</v>
          </cell>
          <cell r="C443">
            <v>96</v>
          </cell>
        </row>
        <row r="444">
          <cell r="A444" t="str">
            <v>B00X2JSBLQ</v>
          </cell>
          <cell r="B444" t="str">
            <v>608-PACK2</v>
          </cell>
          <cell r="C444">
            <v>95</v>
          </cell>
        </row>
        <row r="445">
          <cell r="A445" t="str">
            <v>B07QF61WN3</v>
          </cell>
          <cell r="B445" t="str">
            <v>4127-CASE</v>
          </cell>
          <cell r="C445">
            <v>95</v>
          </cell>
        </row>
        <row r="446">
          <cell r="A446" t="str">
            <v>B07XL4MPHX</v>
          </cell>
          <cell r="B446" t="str">
            <v>3145-CASE</v>
          </cell>
          <cell r="C446">
            <v>95</v>
          </cell>
        </row>
        <row r="447">
          <cell r="A447" t="str">
            <v>B0CSMD7XMS</v>
          </cell>
          <cell r="B447" t="str">
            <v>61500-SET2-B</v>
          </cell>
          <cell r="C447">
            <v>94</v>
          </cell>
        </row>
        <row r="448">
          <cell r="A448" t="str">
            <v>B07XQQ61M4</v>
          </cell>
          <cell r="B448" t="str">
            <v>601-BOX</v>
          </cell>
          <cell r="C448">
            <v>93</v>
          </cell>
        </row>
        <row r="449">
          <cell r="A449" t="str">
            <v>B07T9PH2FD</v>
          </cell>
          <cell r="B449" t="str">
            <v>3126-SET6</v>
          </cell>
          <cell r="C449">
            <v>92</v>
          </cell>
        </row>
        <row r="450">
          <cell r="A450" t="str">
            <v>B08GWV8J5S</v>
          </cell>
          <cell r="B450" t="str">
            <v>2011-PACK2</v>
          </cell>
          <cell r="C450">
            <v>92</v>
          </cell>
        </row>
        <row r="451">
          <cell r="A451" t="str">
            <v>B08DL3ZP26</v>
          </cell>
          <cell r="B451" t="str">
            <v>1614-PACK2</v>
          </cell>
          <cell r="C451">
            <v>91</v>
          </cell>
        </row>
        <row r="452">
          <cell r="A452" t="str">
            <v>B08FPHTGDD</v>
          </cell>
          <cell r="B452" t="str">
            <v>321-PACK4</v>
          </cell>
          <cell r="C452">
            <v>91</v>
          </cell>
        </row>
        <row r="453">
          <cell r="A453" t="str">
            <v>B0019IGLC8</v>
          </cell>
          <cell r="B453" t="str">
            <v>215-EACH</v>
          </cell>
          <cell r="C453">
            <v>88</v>
          </cell>
        </row>
        <row r="454">
          <cell r="A454" t="str">
            <v>B01N8POJPJ</v>
          </cell>
          <cell r="B454" t="str">
            <v>3012-EACH</v>
          </cell>
          <cell r="C454">
            <v>88</v>
          </cell>
        </row>
        <row r="455">
          <cell r="A455" t="str">
            <v>B0BCMFQ1ZD</v>
          </cell>
          <cell r="B455" t="str">
            <v>5191-CASE</v>
          </cell>
          <cell r="C455">
            <v>88</v>
          </cell>
        </row>
        <row r="456">
          <cell r="A456" t="str">
            <v>B0BQ51H64W</v>
          </cell>
          <cell r="B456" t="str">
            <v>3320-EACH</v>
          </cell>
          <cell r="C456">
            <v>88</v>
          </cell>
        </row>
        <row r="457">
          <cell r="A457" t="str">
            <v>B0DH6D6Z17</v>
          </cell>
          <cell r="B457" t="str">
            <v>2056-EACH</v>
          </cell>
          <cell r="C457">
            <v>88</v>
          </cell>
        </row>
        <row r="458">
          <cell r="A458" t="str">
            <v>B07Q5VS39Q</v>
          </cell>
          <cell r="B458" t="str">
            <v>3137-EACH</v>
          </cell>
          <cell r="C458">
            <v>87</v>
          </cell>
        </row>
        <row r="459">
          <cell r="A459" t="str">
            <v>B08BR2XZ2S</v>
          </cell>
          <cell r="B459" t="str">
            <v>84300-SET2</v>
          </cell>
          <cell r="C459">
            <v>87</v>
          </cell>
        </row>
        <row r="460">
          <cell r="A460" t="str">
            <v>B07XQJYFHJ</v>
          </cell>
          <cell r="B460" t="str">
            <v>846-CASE</v>
          </cell>
          <cell r="C460">
            <v>86</v>
          </cell>
        </row>
        <row r="461">
          <cell r="A461" t="str">
            <v>B08DQ44MTT</v>
          </cell>
          <cell r="B461" t="str">
            <v>4127-PACK2</v>
          </cell>
          <cell r="C461">
            <v>86</v>
          </cell>
        </row>
        <row r="462">
          <cell r="A462" t="str">
            <v>B07Q5VRB3P</v>
          </cell>
          <cell r="B462" t="str">
            <v>4151-EACH</v>
          </cell>
          <cell r="C462">
            <v>84</v>
          </cell>
        </row>
        <row r="463">
          <cell r="A463" t="str">
            <v>B07XQLG446</v>
          </cell>
          <cell r="B463" t="str">
            <v>841-CASE</v>
          </cell>
          <cell r="C463">
            <v>84</v>
          </cell>
        </row>
        <row r="464">
          <cell r="A464" t="str">
            <v>B08DFJRNGH</v>
          </cell>
          <cell r="B464" t="str">
            <v>534-PACK2</v>
          </cell>
          <cell r="C464">
            <v>84</v>
          </cell>
        </row>
        <row r="465">
          <cell r="A465" t="str">
            <v>B08VCBYNJC</v>
          </cell>
          <cell r="B465" t="str">
            <v>210-PACK2</v>
          </cell>
          <cell r="C465">
            <v>84</v>
          </cell>
        </row>
        <row r="466">
          <cell r="A466" t="str">
            <v>B09C7TDTY1</v>
          </cell>
          <cell r="B466" t="str">
            <v>508-PACK2</v>
          </cell>
          <cell r="C466">
            <v>84</v>
          </cell>
        </row>
        <row r="467">
          <cell r="A467" t="str">
            <v>B09DNV6MG1</v>
          </cell>
          <cell r="B467" t="str">
            <v>810-BOX</v>
          </cell>
          <cell r="C467">
            <v>84</v>
          </cell>
        </row>
        <row r="468">
          <cell r="A468" t="str">
            <v>B001BX912S</v>
          </cell>
          <cell r="B468" t="str">
            <v>937-EACH</v>
          </cell>
          <cell r="C468">
            <v>83</v>
          </cell>
        </row>
        <row r="469">
          <cell r="A469" t="str">
            <v>B003BSBG5Q</v>
          </cell>
          <cell r="B469" t="str">
            <v>2519-EACH</v>
          </cell>
          <cell r="C469">
            <v>83</v>
          </cell>
        </row>
        <row r="470">
          <cell r="A470" t="str">
            <v>B07RP1SPVP</v>
          </cell>
          <cell r="B470" t="str">
            <v>5001-EACH</v>
          </cell>
          <cell r="C470">
            <v>83</v>
          </cell>
        </row>
        <row r="471">
          <cell r="A471" t="str">
            <v>B09C11F6V4</v>
          </cell>
          <cell r="B471" t="str">
            <v>5087-PACK2</v>
          </cell>
          <cell r="C471">
            <v>83</v>
          </cell>
        </row>
        <row r="472">
          <cell r="A472" t="str">
            <v>B0BPJTBHZN</v>
          </cell>
          <cell r="B472" t="str">
            <v>810-PP-PACK2</v>
          </cell>
          <cell r="C472">
            <v>83</v>
          </cell>
        </row>
        <row r="473">
          <cell r="A473" t="str">
            <v>B08DFHV66S</v>
          </cell>
          <cell r="B473" t="str">
            <v>5077-A-PACK4</v>
          </cell>
          <cell r="C473">
            <v>82</v>
          </cell>
        </row>
        <row r="474">
          <cell r="A474" t="str">
            <v>B0BCM88KR4</v>
          </cell>
          <cell r="B474" t="str">
            <v>5190-BOX</v>
          </cell>
          <cell r="C474">
            <v>82</v>
          </cell>
        </row>
        <row r="475">
          <cell r="A475" t="str">
            <v>B07RZMHDSJ</v>
          </cell>
          <cell r="B475" t="str">
            <v>2080-SET3</v>
          </cell>
          <cell r="C475">
            <v>81</v>
          </cell>
        </row>
        <row r="476">
          <cell r="A476" t="str">
            <v>B0856WZDJT</v>
          </cell>
          <cell r="B476" t="str">
            <v>3451-CASE</v>
          </cell>
          <cell r="C476">
            <v>81</v>
          </cell>
        </row>
        <row r="477">
          <cell r="A477" t="str">
            <v>B08KJTG4YT</v>
          </cell>
          <cell r="B477" t="str">
            <v>3340-PACK2</v>
          </cell>
          <cell r="C477">
            <v>81</v>
          </cell>
        </row>
        <row r="478">
          <cell r="A478" t="str">
            <v>B00NWWHE6Q</v>
          </cell>
          <cell r="B478" t="str">
            <v>1753-PACK3</v>
          </cell>
          <cell r="C478">
            <v>80</v>
          </cell>
        </row>
        <row r="479">
          <cell r="A479" t="str">
            <v>B07RGMD182</v>
          </cell>
          <cell r="B479" t="str">
            <v>3004-EACH</v>
          </cell>
          <cell r="C479">
            <v>79</v>
          </cell>
        </row>
        <row r="480">
          <cell r="A480" t="str">
            <v>B08DPXR889</v>
          </cell>
          <cell r="B480" t="str">
            <v>3190-PACK4</v>
          </cell>
          <cell r="C480">
            <v>79</v>
          </cell>
        </row>
        <row r="481">
          <cell r="A481" t="str">
            <v>B0B9PNPMH2</v>
          </cell>
          <cell r="B481" t="str">
            <v>1293-EACH</v>
          </cell>
          <cell r="C481">
            <v>79</v>
          </cell>
        </row>
        <row r="482">
          <cell r="A482" t="str">
            <v>B002K42BII</v>
          </cell>
          <cell r="B482" t="str">
            <v>3364-SET2-BAZIC</v>
          </cell>
          <cell r="C482">
            <v>77</v>
          </cell>
        </row>
        <row r="483">
          <cell r="A483" t="str">
            <v>B07RX2FHFP</v>
          </cell>
          <cell r="B483" t="str">
            <v>3169-SET6</v>
          </cell>
          <cell r="C483">
            <v>77</v>
          </cell>
        </row>
        <row r="484">
          <cell r="A484" t="str">
            <v>B087WN4S84</v>
          </cell>
          <cell r="B484" t="str">
            <v>39200-CASE</v>
          </cell>
          <cell r="C484">
            <v>77</v>
          </cell>
        </row>
        <row r="485">
          <cell r="A485" t="str">
            <v>B09F18RK89</v>
          </cell>
          <cell r="B485" t="str">
            <v>809--SET6</v>
          </cell>
          <cell r="C485">
            <v>77</v>
          </cell>
        </row>
        <row r="486">
          <cell r="A486" t="str">
            <v>B07Q3T595W</v>
          </cell>
          <cell r="B486" t="str">
            <v>4142-EACH</v>
          </cell>
          <cell r="C486">
            <v>76</v>
          </cell>
        </row>
        <row r="487">
          <cell r="A487" t="str">
            <v>B07SFZY4T8</v>
          </cell>
          <cell r="B487" t="str">
            <v>622-SET6</v>
          </cell>
          <cell r="C487">
            <v>76</v>
          </cell>
        </row>
        <row r="488">
          <cell r="A488" t="str">
            <v>B0019IKABG</v>
          </cell>
          <cell r="B488" t="str">
            <v>557-EACH</v>
          </cell>
          <cell r="C488">
            <v>75</v>
          </cell>
        </row>
        <row r="489">
          <cell r="A489" t="str">
            <v>B003BUK0UG</v>
          </cell>
          <cell r="B489" t="str">
            <v>2405-EACH</v>
          </cell>
          <cell r="C489">
            <v>75</v>
          </cell>
        </row>
        <row r="490">
          <cell r="A490" t="str">
            <v>B07S769SBW</v>
          </cell>
          <cell r="B490" t="str">
            <v>535-PACK2</v>
          </cell>
          <cell r="C490">
            <v>75</v>
          </cell>
        </row>
        <row r="491">
          <cell r="A491" t="str">
            <v>B09DNNNHHH</v>
          </cell>
          <cell r="B491" t="str">
            <v>808-PACK4</v>
          </cell>
          <cell r="C491">
            <v>75</v>
          </cell>
        </row>
        <row r="492">
          <cell r="A492" t="str">
            <v>B0B23GZH2L</v>
          </cell>
          <cell r="B492" t="str">
            <v>804-YELLOW-PACK2</v>
          </cell>
          <cell r="C492">
            <v>75</v>
          </cell>
        </row>
        <row r="493">
          <cell r="A493" t="str">
            <v>B07RPZ7QQY</v>
          </cell>
          <cell r="B493" t="str">
            <v>526-EACH</v>
          </cell>
          <cell r="C493">
            <v>74</v>
          </cell>
        </row>
        <row r="494">
          <cell r="A494" t="str">
            <v>B07XQJFXT3</v>
          </cell>
          <cell r="B494" t="str">
            <v>1301-BOX</v>
          </cell>
          <cell r="C494">
            <v>74</v>
          </cell>
        </row>
        <row r="495">
          <cell r="A495" t="str">
            <v>B0BYCB6NWV</v>
          </cell>
          <cell r="B495" t="str">
            <v>105-SET2</v>
          </cell>
          <cell r="C495">
            <v>74</v>
          </cell>
        </row>
        <row r="496">
          <cell r="A496" t="str">
            <v>B004BFFSYS</v>
          </cell>
          <cell r="B496" t="str">
            <v>2211-SET4</v>
          </cell>
          <cell r="C496">
            <v>73</v>
          </cell>
        </row>
        <row r="497">
          <cell r="A497" t="str">
            <v>B00N7JGSHU</v>
          </cell>
          <cell r="B497" t="str">
            <v>6100-EACH-M2</v>
          </cell>
          <cell r="C497">
            <v>73</v>
          </cell>
        </row>
        <row r="498">
          <cell r="A498" t="str">
            <v>B07S8ZBSMN</v>
          </cell>
          <cell r="B498" t="str">
            <v>4411-SET4</v>
          </cell>
          <cell r="C498">
            <v>73</v>
          </cell>
        </row>
        <row r="499">
          <cell r="A499" t="str">
            <v>B08BX6XDJT</v>
          </cell>
          <cell r="B499" t="str">
            <v>4576136-SET2</v>
          </cell>
          <cell r="C499">
            <v>73</v>
          </cell>
        </row>
        <row r="500">
          <cell r="A500" t="str">
            <v>B08FRRVXYG</v>
          </cell>
          <cell r="B500" t="str">
            <v>1201-PACK2</v>
          </cell>
          <cell r="C500">
            <v>73</v>
          </cell>
        </row>
        <row r="501">
          <cell r="A501" t="str">
            <v>B08GWRHDJ3</v>
          </cell>
          <cell r="B501" t="str">
            <v>2051-PACK2</v>
          </cell>
          <cell r="C501">
            <v>73</v>
          </cell>
        </row>
        <row r="502">
          <cell r="A502" t="str">
            <v>B0D79X1M7W</v>
          </cell>
          <cell r="B502" t="str">
            <v>2222-EACH</v>
          </cell>
          <cell r="C502">
            <v>73</v>
          </cell>
        </row>
        <row r="503">
          <cell r="A503" t="str">
            <v>B07SG14W34</v>
          </cell>
          <cell r="B503" t="str">
            <v>608-EACH</v>
          </cell>
          <cell r="C503">
            <v>72</v>
          </cell>
        </row>
        <row r="504">
          <cell r="A504" t="str">
            <v>B07SG9BYRR</v>
          </cell>
          <cell r="B504" t="str">
            <v>943-SET6</v>
          </cell>
          <cell r="C504">
            <v>72</v>
          </cell>
        </row>
        <row r="505">
          <cell r="A505" t="str">
            <v>B07XB38P4K</v>
          </cell>
          <cell r="B505" t="str">
            <v>FBA_S-2-BOX</v>
          </cell>
          <cell r="C505">
            <v>72</v>
          </cell>
        </row>
        <row r="506">
          <cell r="A506" t="str">
            <v>B07XQFRSTT</v>
          </cell>
          <cell r="B506" t="str">
            <v>3182-CASE</v>
          </cell>
          <cell r="C506">
            <v>72</v>
          </cell>
        </row>
        <row r="507">
          <cell r="A507" t="str">
            <v>B08S5YS4WT</v>
          </cell>
          <cell r="B507" t="str">
            <v>803-SET4+804-SET6</v>
          </cell>
          <cell r="C507">
            <v>72</v>
          </cell>
        </row>
        <row r="508">
          <cell r="A508" t="str">
            <v>B005OYUIVS</v>
          </cell>
          <cell r="B508" t="str">
            <v>804-CASE</v>
          </cell>
          <cell r="C508">
            <v>71</v>
          </cell>
        </row>
        <row r="509">
          <cell r="A509" t="str">
            <v>B07QF4V3CC</v>
          </cell>
          <cell r="B509" t="str">
            <v>4101-CASE</v>
          </cell>
          <cell r="C509">
            <v>71</v>
          </cell>
        </row>
        <row r="510">
          <cell r="A510" t="str">
            <v>B07SF72V1F</v>
          </cell>
          <cell r="B510" t="str">
            <v>20050-CASE</v>
          </cell>
          <cell r="C510">
            <v>71</v>
          </cell>
        </row>
        <row r="511">
          <cell r="A511" t="str">
            <v>B0CJMR5Y5L</v>
          </cell>
          <cell r="B511" t="str">
            <v>1716-SET4</v>
          </cell>
          <cell r="C511">
            <v>71</v>
          </cell>
        </row>
        <row r="512">
          <cell r="A512" t="str">
            <v>B07QF4DFYG</v>
          </cell>
          <cell r="B512" t="str">
            <v>4147-CASE</v>
          </cell>
          <cell r="C512">
            <v>70</v>
          </cell>
        </row>
        <row r="513">
          <cell r="A513" t="str">
            <v>B083NGQTVP</v>
          </cell>
          <cell r="B513" t="str">
            <v>3350-SET6</v>
          </cell>
          <cell r="C513">
            <v>70</v>
          </cell>
        </row>
        <row r="514">
          <cell r="A514" t="str">
            <v>B088814R5C</v>
          </cell>
          <cell r="B514" t="str">
            <v>4576236-EACH</v>
          </cell>
          <cell r="C514">
            <v>70</v>
          </cell>
        </row>
        <row r="515">
          <cell r="A515" t="str">
            <v>B08L41SRH8</v>
          </cell>
          <cell r="B515" t="str">
            <v>2345-EACH</v>
          </cell>
          <cell r="C515">
            <v>70</v>
          </cell>
        </row>
        <row r="516">
          <cell r="A516" t="str">
            <v>B00HA8MYEK</v>
          </cell>
          <cell r="B516" t="str">
            <v>519-PACK6-BAZIC</v>
          </cell>
          <cell r="C516">
            <v>69</v>
          </cell>
        </row>
        <row r="517">
          <cell r="A517" t="str">
            <v>B01GORCP4G</v>
          </cell>
          <cell r="B517" t="str">
            <v>5104-EACH</v>
          </cell>
          <cell r="C517">
            <v>69</v>
          </cell>
        </row>
        <row r="518">
          <cell r="A518" t="str">
            <v>B07RZV667Y</v>
          </cell>
          <cell r="B518" t="str">
            <v>1217-EACH</v>
          </cell>
          <cell r="C518">
            <v>69</v>
          </cell>
        </row>
        <row r="519">
          <cell r="A519" t="str">
            <v>B01M5ES7L7</v>
          </cell>
          <cell r="B519" t="str">
            <v>FBA_S-12-EACH</v>
          </cell>
          <cell r="C519">
            <v>68</v>
          </cell>
        </row>
        <row r="520">
          <cell r="A520" t="str">
            <v>B07NDLQMM4</v>
          </cell>
          <cell r="B520" t="str">
            <v>17083-EACH</v>
          </cell>
          <cell r="C520">
            <v>68</v>
          </cell>
        </row>
        <row r="521">
          <cell r="A521" t="str">
            <v>B07RXPYR7W</v>
          </cell>
          <cell r="B521" t="str">
            <v>3801-EACH</v>
          </cell>
          <cell r="C521">
            <v>68</v>
          </cell>
        </row>
        <row r="522">
          <cell r="A522" t="str">
            <v>B07S64FDYZ</v>
          </cell>
          <cell r="B522" t="str">
            <v>551-EACH</v>
          </cell>
          <cell r="C522">
            <v>68</v>
          </cell>
        </row>
        <row r="523">
          <cell r="A523" t="str">
            <v>B08DCJSKGK</v>
          </cell>
          <cell r="B523" t="str">
            <v>S-46-PACK4</v>
          </cell>
          <cell r="C523">
            <v>68</v>
          </cell>
        </row>
        <row r="524">
          <cell r="A524" t="str">
            <v>B08FBPY3DM</v>
          </cell>
          <cell r="B524" t="str">
            <v>565-PACK6</v>
          </cell>
          <cell r="C524">
            <v>68</v>
          </cell>
        </row>
        <row r="525">
          <cell r="A525" t="str">
            <v>B08JQPGGLM</v>
          </cell>
          <cell r="B525" t="str">
            <v>5170-PACK2</v>
          </cell>
          <cell r="C525">
            <v>68</v>
          </cell>
        </row>
        <row r="526">
          <cell r="A526" t="str">
            <v>B07S65NJNN</v>
          </cell>
          <cell r="B526" t="str">
            <v>1795-EACH</v>
          </cell>
          <cell r="C526">
            <v>67</v>
          </cell>
        </row>
        <row r="527">
          <cell r="A527" t="str">
            <v>B07TJDN1VN</v>
          </cell>
          <cell r="B527" t="str">
            <v>3126-CASE</v>
          </cell>
          <cell r="C527">
            <v>67</v>
          </cell>
        </row>
        <row r="528">
          <cell r="A528" t="str">
            <v>B07X65G9CB</v>
          </cell>
          <cell r="B528" t="str">
            <v>5026-CASE</v>
          </cell>
          <cell r="C528">
            <v>67</v>
          </cell>
        </row>
        <row r="529">
          <cell r="A529" t="str">
            <v>B07XQML9YS</v>
          </cell>
          <cell r="B529" t="str">
            <v>5043-CASE</v>
          </cell>
          <cell r="C529">
            <v>67</v>
          </cell>
        </row>
        <row r="530">
          <cell r="A530" t="str">
            <v>B08FRRVHV5</v>
          </cell>
          <cell r="B530" t="str">
            <v>1228-PACK2</v>
          </cell>
          <cell r="C530">
            <v>67</v>
          </cell>
        </row>
        <row r="531">
          <cell r="A531" t="str">
            <v>B08JHHM6KN</v>
          </cell>
          <cell r="B531" t="str">
            <v>6003-PACK4</v>
          </cell>
          <cell r="C531">
            <v>67</v>
          </cell>
        </row>
        <row r="532">
          <cell r="A532" t="str">
            <v>B0B9Q8LBNN</v>
          </cell>
          <cell r="B532" t="str">
            <v>1292-EACH</v>
          </cell>
          <cell r="C532">
            <v>67</v>
          </cell>
        </row>
        <row r="533">
          <cell r="A533" t="str">
            <v>B07Q97RWD9</v>
          </cell>
          <cell r="B533" t="str">
            <v>3148-EACH</v>
          </cell>
          <cell r="C533">
            <v>66</v>
          </cell>
        </row>
        <row r="534">
          <cell r="A534" t="str">
            <v>B07S64FV5X</v>
          </cell>
          <cell r="B534" t="str">
            <v>564-SET6</v>
          </cell>
          <cell r="C534">
            <v>66</v>
          </cell>
        </row>
        <row r="535">
          <cell r="A535" t="str">
            <v>B07X319SC6</v>
          </cell>
          <cell r="B535" t="str">
            <v>5021-CASE</v>
          </cell>
          <cell r="C535">
            <v>66</v>
          </cell>
        </row>
        <row r="536">
          <cell r="A536" t="str">
            <v>B07XQMBN86</v>
          </cell>
          <cell r="B536" t="str">
            <v>3129-BOX</v>
          </cell>
          <cell r="C536">
            <v>66</v>
          </cell>
        </row>
        <row r="537">
          <cell r="A537" t="str">
            <v>B0B3SLDRVQ</v>
          </cell>
          <cell r="B537" t="str">
            <v>504-SET6</v>
          </cell>
          <cell r="C537">
            <v>65</v>
          </cell>
        </row>
        <row r="538">
          <cell r="A538" t="str">
            <v>B07QD3BG5L</v>
          </cell>
          <cell r="B538" t="str">
            <v>3132-CASE</v>
          </cell>
          <cell r="C538">
            <v>63</v>
          </cell>
        </row>
        <row r="539">
          <cell r="A539" t="str">
            <v>B07X31BJ5K</v>
          </cell>
          <cell r="B539" t="str">
            <v>5035-CASE</v>
          </cell>
          <cell r="C539">
            <v>63</v>
          </cell>
        </row>
        <row r="540">
          <cell r="A540" t="str">
            <v>B08G9P6XK8</v>
          </cell>
          <cell r="B540" t="str">
            <v>6017-PACK2</v>
          </cell>
          <cell r="C540">
            <v>63</v>
          </cell>
        </row>
        <row r="541">
          <cell r="A541" t="str">
            <v>B07WZX5SPF</v>
          </cell>
          <cell r="B541" t="str">
            <v>592-CASE</v>
          </cell>
          <cell r="C541">
            <v>62</v>
          </cell>
        </row>
        <row r="542">
          <cell r="A542" t="str">
            <v>B07XQLVXN5</v>
          </cell>
          <cell r="B542" t="str">
            <v>5044-CASE</v>
          </cell>
          <cell r="C542">
            <v>62</v>
          </cell>
        </row>
        <row r="543">
          <cell r="A543" t="str">
            <v>B08DQHV4BN</v>
          </cell>
          <cell r="B543" t="str">
            <v>4126-PACK2</v>
          </cell>
          <cell r="C543">
            <v>62</v>
          </cell>
        </row>
        <row r="544">
          <cell r="A544" t="str">
            <v>B08JQPJGTJ</v>
          </cell>
          <cell r="B544" t="str">
            <v>5104-PACK2</v>
          </cell>
          <cell r="C544">
            <v>61</v>
          </cell>
        </row>
        <row r="545">
          <cell r="A545" t="str">
            <v>B093NN5RDX</v>
          </cell>
          <cell r="B545" t="str">
            <v>812-CASE</v>
          </cell>
          <cell r="C545">
            <v>61</v>
          </cell>
        </row>
        <row r="546">
          <cell r="A546" t="str">
            <v>B0076HTCIQ</v>
          </cell>
          <cell r="B546" t="str">
            <v>17018-A-EACH</v>
          </cell>
          <cell r="C546">
            <v>60</v>
          </cell>
        </row>
        <row r="547">
          <cell r="A547" t="str">
            <v>B07R2C58ZN</v>
          </cell>
          <cell r="B547" t="str">
            <v>1812-SET6</v>
          </cell>
          <cell r="C547">
            <v>60</v>
          </cell>
        </row>
        <row r="548">
          <cell r="A548" t="str">
            <v>B07RBBZRBK</v>
          </cell>
          <cell r="B548" t="str">
            <v>801-SET4</v>
          </cell>
          <cell r="C548">
            <v>60</v>
          </cell>
        </row>
        <row r="549">
          <cell r="A549" t="str">
            <v>B07S6DCMZ2</v>
          </cell>
          <cell r="B549" t="str">
            <v>5059-EACH</v>
          </cell>
          <cell r="C549">
            <v>60</v>
          </cell>
        </row>
        <row r="550">
          <cell r="A550" t="str">
            <v>B0BH8F1LSN</v>
          </cell>
          <cell r="B550" t="str">
            <v>2520-PACK2</v>
          </cell>
          <cell r="C550">
            <v>60</v>
          </cell>
        </row>
        <row r="551">
          <cell r="A551" t="str">
            <v>B0BH8KZL33</v>
          </cell>
          <cell r="B551" t="str">
            <v>2520-EACH</v>
          </cell>
          <cell r="C551">
            <v>60</v>
          </cell>
        </row>
        <row r="552">
          <cell r="A552" t="str">
            <v>B07T9NZN1N</v>
          </cell>
          <cell r="B552" t="str">
            <v>807-SET6</v>
          </cell>
          <cell r="C552">
            <v>59</v>
          </cell>
        </row>
        <row r="553">
          <cell r="A553" t="str">
            <v>B07YL75NTZ</v>
          </cell>
          <cell r="B553" t="str">
            <v>2028-BOX</v>
          </cell>
          <cell r="C553">
            <v>59</v>
          </cell>
        </row>
        <row r="554">
          <cell r="A554" t="str">
            <v>B08DQ46Y42</v>
          </cell>
          <cell r="B554" t="str">
            <v>4142-PACK2</v>
          </cell>
          <cell r="C554">
            <v>59</v>
          </cell>
        </row>
        <row r="555">
          <cell r="A555" t="str">
            <v>B08FZR2GLR</v>
          </cell>
          <cell r="B555" t="str">
            <v>5414-PACK3</v>
          </cell>
          <cell r="C555">
            <v>59</v>
          </cell>
        </row>
        <row r="556">
          <cell r="A556" t="str">
            <v>B09FYQGGV4</v>
          </cell>
          <cell r="B556" t="str">
            <v>5496-SET4</v>
          </cell>
          <cell r="C556">
            <v>59</v>
          </cell>
        </row>
        <row r="557">
          <cell r="A557" t="str">
            <v>B0B23DJ4QM</v>
          </cell>
          <cell r="B557" t="str">
            <v>804-ORANGE-PACK2</v>
          </cell>
          <cell r="C557">
            <v>59</v>
          </cell>
        </row>
        <row r="558">
          <cell r="A558" t="str">
            <v>B0BPJW18HP</v>
          </cell>
          <cell r="B558" t="str">
            <v>810-OR-PACK2</v>
          </cell>
          <cell r="C558">
            <v>59</v>
          </cell>
        </row>
        <row r="559">
          <cell r="A559" t="str">
            <v>B07QB54G2X</v>
          </cell>
          <cell r="B559" t="str">
            <v>3190-CASE</v>
          </cell>
          <cell r="C559">
            <v>58</v>
          </cell>
        </row>
        <row r="560">
          <cell r="A560" t="str">
            <v>B08DL7LD32</v>
          </cell>
          <cell r="B560" t="str">
            <v>846-SET4</v>
          </cell>
          <cell r="C560">
            <v>58</v>
          </cell>
        </row>
        <row r="561">
          <cell r="A561" t="str">
            <v>B08P3WZ7DB</v>
          </cell>
          <cell r="B561" t="str">
            <v>6301-BOX</v>
          </cell>
          <cell r="C561">
            <v>58</v>
          </cell>
        </row>
        <row r="562">
          <cell r="A562" t="str">
            <v>B094PT8QB5</v>
          </cell>
          <cell r="B562" t="str">
            <v>5081-CASE</v>
          </cell>
          <cell r="C562">
            <v>58</v>
          </cell>
        </row>
        <row r="563">
          <cell r="A563" t="str">
            <v>B07XJZGN34</v>
          </cell>
          <cell r="B563" t="str">
            <v>842-CASE</v>
          </cell>
          <cell r="C563">
            <v>57</v>
          </cell>
        </row>
        <row r="564">
          <cell r="A564" t="str">
            <v>B07YL8PNHY</v>
          </cell>
          <cell r="B564" t="str">
            <v>2007-BOX</v>
          </cell>
          <cell r="C564">
            <v>57</v>
          </cell>
        </row>
        <row r="565">
          <cell r="A565" t="str">
            <v>B08DFSL1V5</v>
          </cell>
          <cell r="B565" t="str">
            <v>519-PACK2</v>
          </cell>
          <cell r="C565">
            <v>57</v>
          </cell>
        </row>
        <row r="566">
          <cell r="A566" t="str">
            <v>B0BPJPD5QX</v>
          </cell>
          <cell r="B566" t="str">
            <v>810-PNK-PACK2</v>
          </cell>
          <cell r="C566">
            <v>57</v>
          </cell>
        </row>
        <row r="567">
          <cell r="A567" t="str">
            <v>B07D4LHGHX</v>
          </cell>
          <cell r="B567" t="str">
            <v>3465-A-CASE</v>
          </cell>
          <cell r="C567">
            <v>56</v>
          </cell>
        </row>
        <row r="568">
          <cell r="A568" t="str">
            <v>B09C7LRW78</v>
          </cell>
          <cell r="B568" t="str">
            <v>565-PACK2</v>
          </cell>
          <cell r="C568">
            <v>56</v>
          </cell>
        </row>
        <row r="569">
          <cell r="A569" t="str">
            <v>B0CX5SHG6K</v>
          </cell>
          <cell r="B569" t="str">
            <v>2250-SET4</v>
          </cell>
          <cell r="C569">
            <v>56</v>
          </cell>
        </row>
        <row r="570">
          <cell r="A570" t="str">
            <v>B003BLQHMA</v>
          </cell>
          <cell r="B570" t="str">
            <v>1713-EACH</v>
          </cell>
          <cell r="C570">
            <v>55</v>
          </cell>
        </row>
        <row r="571">
          <cell r="A571" t="str">
            <v>B07RLQKKD7</v>
          </cell>
          <cell r="B571" t="str">
            <v>2901-CASE</v>
          </cell>
          <cell r="C571">
            <v>55</v>
          </cell>
        </row>
        <row r="572">
          <cell r="A572" t="str">
            <v>B07SDKYVYB</v>
          </cell>
          <cell r="B572" t="str">
            <v>1723-EACH</v>
          </cell>
          <cell r="C572">
            <v>55</v>
          </cell>
        </row>
        <row r="573">
          <cell r="A573" t="str">
            <v>B08DCRTJXP</v>
          </cell>
          <cell r="B573" t="str">
            <v>S-31-PACK4</v>
          </cell>
          <cell r="C573">
            <v>54</v>
          </cell>
        </row>
        <row r="574">
          <cell r="A574" t="str">
            <v>B0BDSR46YY</v>
          </cell>
          <cell r="B574" t="str">
            <v>6023-CASE</v>
          </cell>
          <cell r="C574">
            <v>54</v>
          </cell>
        </row>
        <row r="575">
          <cell r="A575" t="str">
            <v>B07QXTDSRL</v>
          </cell>
          <cell r="B575" t="str">
            <v>3192-CASE</v>
          </cell>
          <cell r="C575">
            <v>53</v>
          </cell>
        </row>
        <row r="576">
          <cell r="A576" t="str">
            <v>B08JD2FTVC</v>
          </cell>
          <cell r="B576" t="str">
            <v>2805-EACH</v>
          </cell>
          <cell r="C576">
            <v>53</v>
          </cell>
        </row>
        <row r="577">
          <cell r="A577" t="str">
            <v>B07RBBZCF4</v>
          </cell>
          <cell r="B577" t="str">
            <v>836-SET4</v>
          </cell>
          <cell r="C577">
            <v>52</v>
          </cell>
        </row>
        <row r="578">
          <cell r="A578" t="str">
            <v>B07RZ2X267</v>
          </cell>
          <cell r="B578" t="str">
            <v>3164-EACH</v>
          </cell>
          <cell r="C578">
            <v>52</v>
          </cell>
        </row>
        <row r="579">
          <cell r="A579" t="str">
            <v>B07SB3B26Y</v>
          </cell>
          <cell r="B579" t="str">
            <v>4433-SET4</v>
          </cell>
          <cell r="C579">
            <v>52</v>
          </cell>
        </row>
        <row r="580">
          <cell r="A580" t="str">
            <v>B07X58LRS6</v>
          </cell>
          <cell r="B580" t="str">
            <v>590-CASE</v>
          </cell>
          <cell r="C580">
            <v>52</v>
          </cell>
        </row>
        <row r="581">
          <cell r="A581" t="str">
            <v>B0883G1XYM</v>
          </cell>
          <cell r="B581" t="str">
            <v>1617-A-BOX</v>
          </cell>
          <cell r="C581">
            <v>52</v>
          </cell>
        </row>
        <row r="582">
          <cell r="A582" t="str">
            <v>B00CXKAJI8</v>
          </cell>
          <cell r="B582" t="str">
            <v>1797-EACH</v>
          </cell>
          <cell r="C582">
            <v>51</v>
          </cell>
        </row>
        <row r="583">
          <cell r="A583" t="str">
            <v>B075VXKDMN</v>
          </cell>
          <cell r="B583" t="str">
            <v>5412-EACH</v>
          </cell>
          <cell r="C583">
            <v>51</v>
          </cell>
        </row>
        <row r="584">
          <cell r="A584" t="str">
            <v>B07Q3T4TGN</v>
          </cell>
          <cell r="B584" t="str">
            <v>4162-EACH</v>
          </cell>
          <cell r="C584">
            <v>51</v>
          </cell>
        </row>
        <row r="585">
          <cell r="A585" t="str">
            <v>B07QF57YXG</v>
          </cell>
          <cell r="B585" t="str">
            <v>4105-CASE</v>
          </cell>
          <cell r="C585">
            <v>51</v>
          </cell>
        </row>
        <row r="586">
          <cell r="A586" t="str">
            <v>B07QG69WDQ</v>
          </cell>
          <cell r="B586" t="str">
            <v>4106-CASE</v>
          </cell>
          <cell r="C586">
            <v>51</v>
          </cell>
        </row>
        <row r="587">
          <cell r="A587" t="str">
            <v>B0019IMQFE</v>
          </cell>
          <cell r="B587" t="str">
            <v>1225-EACH</v>
          </cell>
          <cell r="C587">
            <v>50</v>
          </cell>
        </row>
        <row r="588">
          <cell r="A588" t="str">
            <v>B001H48TWO</v>
          </cell>
          <cell r="B588" t="str">
            <v>532-CASE</v>
          </cell>
          <cell r="C588">
            <v>50</v>
          </cell>
        </row>
        <row r="589">
          <cell r="A589" t="str">
            <v>B00FBOM490</v>
          </cell>
          <cell r="B589" t="str">
            <v>17039-EACH</v>
          </cell>
          <cell r="C589">
            <v>50</v>
          </cell>
        </row>
        <row r="590">
          <cell r="A590" t="str">
            <v>B07QF5ZS6P</v>
          </cell>
          <cell r="B590" t="str">
            <v>3191-CASE</v>
          </cell>
          <cell r="C590">
            <v>50</v>
          </cell>
        </row>
        <row r="591">
          <cell r="A591" t="str">
            <v>B07S3DWYRL</v>
          </cell>
          <cell r="B591" t="str">
            <v>2138-SET6</v>
          </cell>
          <cell r="C591">
            <v>50</v>
          </cell>
        </row>
        <row r="592">
          <cell r="A592" t="str">
            <v>B07S99NZX2</v>
          </cell>
          <cell r="B592" t="str">
            <v>1776-EACH</v>
          </cell>
          <cell r="C592">
            <v>50</v>
          </cell>
        </row>
        <row r="593">
          <cell r="A593" t="str">
            <v>B0897CBHTZ</v>
          </cell>
          <cell r="B593" t="str">
            <v>4577036-SET2</v>
          </cell>
          <cell r="C593">
            <v>50</v>
          </cell>
        </row>
        <row r="594">
          <cell r="A594" t="str">
            <v>B08DQ2HC52</v>
          </cell>
          <cell r="B594" t="str">
            <v>4140-PACK2</v>
          </cell>
          <cell r="C594">
            <v>50</v>
          </cell>
        </row>
        <row r="595">
          <cell r="A595" t="str">
            <v>B08KJPG7V7</v>
          </cell>
          <cell r="B595" t="str">
            <v>3333-PACK2</v>
          </cell>
          <cell r="C595">
            <v>50</v>
          </cell>
        </row>
        <row r="596">
          <cell r="A596" t="str">
            <v>B09NMQKZ96</v>
          </cell>
          <cell r="B596" t="str">
            <v>2030-CASE</v>
          </cell>
          <cell r="C596">
            <v>50</v>
          </cell>
        </row>
        <row r="597">
          <cell r="A597" t="str">
            <v>B07XQGM3NY</v>
          </cell>
          <cell r="B597" t="str">
            <v>506-CASE</v>
          </cell>
          <cell r="C597">
            <v>49</v>
          </cell>
        </row>
        <row r="598">
          <cell r="A598" t="str">
            <v>B08DQCJ93D</v>
          </cell>
          <cell r="B598" t="str">
            <v>4105-PACK4</v>
          </cell>
          <cell r="C598">
            <v>49</v>
          </cell>
        </row>
        <row r="599">
          <cell r="A599" t="str">
            <v>B09JQN1H4Y</v>
          </cell>
          <cell r="B599" t="str">
            <v>809-BOX-BAZIC</v>
          </cell>
          <cell r="C599">
            <v>49</v>
          </cell>
        </row>
        <row r="600">
          <cell r="A600" t="str">
            <v>B07XQJNLJY</v>
          </cell>
          <cell r="B600" t="str">
            <v>845-CASE</v>
          </cell>
          <cell r="C600">
            <v>48</v>
          </cell>
        </row>
        <row r="601">
          <cell r="A601" t="str">
            <v>B07XQLKXF4</v>
          </cell>
          <cell r="B601" t="str">
            <v>744-BOX</v>
          </cell>
          <cell r="C601">
            <v>48</v>
          </cell>
        </row>
        <row r="602">
          <cell r="A602" t="str">
            <v>B07XQM9RV3</v>
          </cell>
          <cell r="B602" t="str">
            <v>578-CASE</v>
          </cell>
          <cell r="C602">
            <v>48</v>
          </cell>
        </row>
        <row r="603">
          <cell r="A603" t="str">
            <v>B085RD7CLV</v>
          </cell>
          <cell r="B603" t="str">
            <v>3465-A-SET4</v>
          </cell>
          <cell r="C603">
            <v>48</v>
          </cell>
        </row>
        <row r="604">
          <cell r="A604" t="str">
            <v>B08FFCWTSJ</v>
          </cell>
          <cell r="B604" t="str">
            <v>5419-CASE</v>
          </cell>
          <cell r="C604">
            <v>48</v>
          </cell>
        </row>
        <row r="605">
          <cell r="A605" t="str">
            <v>B08NSJ1SFC</v>
          </cell>
          <cell r="B605" t="str">
            <v>3930-EACH</v>
          </cell>
          <cell r="C605">
            <v>48</v>
          </cell>
        </row>
        <row r="606">
          <cell r="A606" t="str">
            <v>B09CJ9J6C4</v>
          </cell>
          <cell r="B606" t="str">
            <v>3825-EACH</v>
          </cell>
          <cell r="C606">
            <v>48</v>
          </cell>
        </row>
        <row r="607">
          <cell r="A607" t="str">
            <v>B00ANT4AAY</v>
          </cell>
          <cell r="B607" t="str">
            <v>837-BOX</v>
          </cell>
          <cell r="C607">
            <v>47</v>
          </cell>
        </row>
        <row r="608">
          <cell r="A608" t="str">
            <v>B07RDVSWGC</v>
          </cell>
          <cell r="B608" t="str">
            <v>2511-BOX</v>
          </cell>
          <cell r="C608">
            <v>47</v>
          </cell>
        </row>
        <row r="609">
          <cell r="A609" t="str">
            <v>B08DPYK8L8</v>
          </cell>
          <cell r="B609" t="str">
            <v>3141-PACK4</v>
          </cell>
          <cell r="C609">
            <v>47</v>
          </cell>
        </row>
        <row r="610">
          <cell r="A610" t="str">
            <v>B08FRPXDLB</v>
          </cell>
          <cell r="B610" t="str">
            <v>1285-PACK2</v>
          </cell>
          <cell r="C610">
            <v>47</v>
          </cell>
        </row>
        <row r="611">
          <cell r="A611" t="str">
            <v>B08GWTWL7H</v>
          </cell>
          <cell r="B611" t="str">
            <v>2014-PACK2</v>
          </cell>
          <cell r="C611">
            <v>47</v>
          </cell>
        </row>
        <row r="612">
          <cell r="A612" t="str">
            <v>B07XQH9G5K</v>
          </cell>
          <cell r="B612" t="str">
            <v>3178-CASE</v>
          </cell>
          <cell r="C612">
            <v>46</v>
          </cell>
        </row>
        <row r="613">
          <cell r="A613" t="str">
            <v>B08GWH7K1W</v>
          </cell>
          <cell r="B613" t="str">
            <v>2024-PACK2</v>
          </cell>
          <cell r="C613">
            <v>46</v>
          </cell>
        </row>
        <row r="614">
          <cell r="A614" t="str">
            <v>B0CCBTHXWD</v>
          </cell>
          <cell r="B614" t="str">
            <v>835-CASE</v>
          </cell>
          <cell r="C614">
            <v>46</v>
          </cell>
        </row>
        <row r="615">
          <cell r="A615" t="str">
            <v>B00FBOS1SI</v>
          </cell>
          <cell r="B615" t="str">
            <v>2022-EACH</v>
          </cell>
          <cell r="C615">
            <v>45</v>
          </cell>
        </row>
        <row r="616">
          <cell r="A616" t="str">
            <v>B07QD3GHFT</v>
          </cell>
          <cell r="B616" t="str">
            <v>4143-CASE</v>
          </cell>
          <cell r="C616">
            <v>45</v>
          </cell>
        </row>
        <row r="617">
          <cell r="A617" t="str">
            <v>B07S86KWQR</v>
          </cell>
          <cell r="B617" t="str">
            <v>17061-SET2</v>
          </cell>
          <cell r="C617">
            <v>45</v>
          </cell>
        </row>
        <row r="618">
          <cell r="A618" t="str">
            <v>B07S87F4C6</v>
          </cell>
          <cell r="B618" t="str">
            <v>17090-A-EACH</v>
          </cell>
          <cell r="C618">
            <v>45</v>
          </cell>
        </row>
        <row r="619">
          <cell r="A619" t="str">
            <v>B07X2233CN</v>
          </cell>
          <cell r="B619" t="str">
            <v>5027-CASE</v>
          </cell>
          <cell r="C619">
            <v>45</v>
          </cell>
        </row>
        <row r="620">
          <cell r="A620" t="str">
            <v>B07XQNLTYD</v>
          </cell>
          <cell r="B620" t="str">
            <v>5045-CASE</v>
          </cell>
          <cell r="C620">
            <v>45</v>
          </cell>
        </row>
        <row r="621">
          <cell r="A621" t="str">
            <v>B08GX19QQF</v>
          </cell>
          <cell r="B621" t="str">
            <v>2000-PACK2</v>
          </cell>
          <cell r="C621">
            <v>45</v>
          </cell>
        </row>
        <row r="622">
          <cell r="A622" t="str">
            <v>B08KJMXMLY</v>
          </cell>
          <cell r="B622" t="str">
            <v>3340-CASE</v>
          </cell>
          <cell r="C622">
            <v>45</v>
          </cell>
        </row>
        <row r="623">
          <cell r="A623" t="str">
            <v>B09BBPZRV4</v>
          </cell>
          <cell r="B623" t="str">
            <v>2209-PACK2</v>
          </cell>
          <cell r="C623">
            <v>45</v>
          </cell>
        </row>
        <row r="624">
          <cell r="A624" t="str">
            <v>B0C6R78W3C</v>
          </cell>
          <cell r="B624" t="str">
            <v>5096-CASE-1</v>
          </cell>
          <cell r="C624">
            <v>45</v>
          </cell>
        </row>
        <row r="625">
          <cell r="A625" t="str">
            <v>B0D4RFMKMX</v>
          </cell>
          <cell r="B625" t="str">
            <v>1731-EACH</v>
          </cell>
          <cell r="C625">
            <v>45</v>
          </cell>
        </row>
        <row r="626">
          <cell r="A626" t="str">
            <v>B07CFRHP7C</v>
          </cell>
          <cell r="B626" t="str">
            <v>3020-EACH</v>
          </cell>
          <cell r="C626">
            <v>44</v>
          </cell>
        </row>
        <row r="627">
          <cell r="A627" t="str">
            <v>B08DQ48KRH</v>
          </cell>
          <cell r="B627" t="str">
            <v>4147-PACK2</v>
          </cell>
          <cell r="C627">
            <v>44</v>
          </cell>
        </row>
        <row r="628">
          <cell r="A628" t="str">
            <v>B08FBPB244</v>
          </cell>
          <cell r="B628" t="str">
            <v>551-PACK2</v>
          </cell>
          <cell r="C628">
            <v>44</v>
          </cell>
        </row>
        <row r="629">
          <cell r="A629" t="str">
            <v>B08JXR1316</v>
          </cell>
          <cell r="B629" t="str">
            <v>1941-EACH</v>
          </cell>
          <cell r="C629">
            <v>44</v>
          </cell>
        </row>
        <row r="630">
          <cell r="A630" t="str">
            <v>B0018MSNCG</v>
          </cell>
          <cell r="B630" t="str">
            <v>547-EACH-1</v>
          </cell>
          <cell r="C630">
            <v>43</v>
          </cell>
        </row>
        <row r="631">
          <cell r="A631" t="str">
            <v>B00275E9FI</v>
          </cell>
          <cell r="B631" t="str">
            <v>3002-BOX</v>
          </cell>
          <cell r="C631">
            <v>43</v>
          </cell>
        </row>
        <row r="632">
          <cell r="A632" t="str">
            <v>B072LP49MC</v>
          </cell>
          <cell r="B632" t="str">
            <v>6041-EACH</v>
          </cell>
          <cell r="C632">
            <v>43</v>
          </cell>
        </row>
        <row r="633">
          <cell r="A633" t="str">
            <v>B07RX2H3VL</v>
          </cell>
          <cell r="B633" t="str">
            <v>3158-SET8</v>
          </cell>
          <cell r="C633">
            <v>43</v>
          </cell>
        </row>
        <row r="634">
          <cell r="A634" t="str">
            <v>B07XL51JV6</v>
          </cell>
          <cell r="B634" t="str">
            <v>930-BOX</v>
          </cell>
          <cell r="C634">
            <v>43</v>
          </cell>
        </row>
        <row r="635">
          <cell r="A635" t="str">
            <v>B08DQG518M</v>
          </cell>
          <cell r="B635" t="str">
            <v>4141-PACK2</v>
          </cell>
          <cell r="C635">
            <v>43</v>
          </cell>
        </row>
        <row r="636">
          <cell r="A636" t="str">
            <v>B08F7DFZ8Q</v>
          </cell>
          <cell r="B636" t="str">
            <v>745-PACK2</v>
          </cell>
          <cell r="C636">
            <v>43</v>
          </cell>
        </row>
        <row r="637">
          <cell r="A637" t="str">
            <v>B08JQPXBQ2</v>
          </cell>
          <cell r="B637" t="str">
            <v>5156-PACK2</v>
          </cell>
          <cell r="C637">
            <v>43</v>
          </cell>
        </row>
        <row r="638">
          <cell r="A638" t="str">
            <v>B08KJKTKCY</v>
          </cell>
          <cell r="B638" t="str">
            <v>3334-EACH</v>
          </cell>
          <cell r="C638">
            <v>43</v>
          </cell>
        </row>
        <row r="639">
          <cell r="A639" t="str">
            <v>B091RLHF4T</v>
          </cell>
          <cell r="B639" t="str">
            <v>1638-SET6</v>
          </cell>
          <cell r="C639">
            <v>43</v>
          </cell>
        </row>
        <row r="640">
          <cell r="A640" t="str">
            <v>B09HWHTQXS</v>
          </cell>
          <cell r="B640" t="str">
            <v>31741-SET2</v>
          </cell>
          <cell r="C640">
            <v>43</v>
          </cell>
        </row>
        <row r="641">
          <cell r="A641" t="str">
            <v>B00X8JUJ6A</v>
          </cell>
          <cell r="B641" t="str">
            <v>745-EACH</v>
          </cell>
          <cell r="C641">
            <v>42</v>
          </cell>
        </row>
        <row r="642">
          <cell r="A642" t="str">
            <v>B07Q7147TG</v>
          </cell>
          <cell r="B642" t="str">
            <v>3141-EACH</v>
          </cell>
          <cell r="C642">
            <v>42</v>
          </cell>
        </row>
        <row r="643">
          <cell r="A643" t="str">
            <v>B07S84C9SY</v>
          </cell>
          <cell r="B643" t="str">
            <v>509-SET4</v>
          </cell>
          <cell r="C643">
            <v>42</v>
          </cell>
        </row>
        <row r="644">
          <cell r="A644" t="str">
            <v>B08976PZBP</v>
          </cell>
          <cell r="B644" t="str">
            <v>3128-SET4</v>
          </cell>
          <cell r="C644">
            <v>42</v>
          </cell>
        </row>
        <row r="645">
          <cell r="A645" t="str">
            <v>B08BR2YBQ1</v>
          </cell>
          <cell r="B645" t="str">
            <v>825-SET2</v>
          </cell>
          <cell r="C645">
            <v>42</v>
          </cell>
        </row>
        <row r="646">
          <cell r="A646" t="str">
            <v>B09DKF5CP4</v>
          </cell>
          <cell r="B646" t="str">
            <v>6813-EACH</v>
          </cell>
          <cell r="C646">
            <v>42</v>
          </cell>
        </row>
        <row r="647">
          <cell r="A647" t="str">
            <v>B0019IMXMA</v>
          </cell>
          <cell r="B647" t="str">
            <v>741-EACH</v>
          </cell>
          <cell r="C647">
            <v>41</v>
          </cell>
        </row>
        <row r="648">
          <cell r="A648" t="str">
            <v>B00Z3BPU2O</v>
          </cell>
          <cell r="B648" t="str">
            <v>5091-EACH</v>
          </cell>
          <cell r="C648">
            <v>41</v>
          </cell>
        </row>
        <row r="649">
          <cell r="A649" t="str">
            <v>B07QW4FP27</v>
          </cell>
          <cell r="B649" t="str">
            <v>2505-EACH</v>
          </cell>
          <cell r="C649">
            <v>41</v>
          </cell>
        </row>
        <row r="650">
          <cell r="A650" t="str">
            <v>B07S5DR4W6</v>
          </cell>
          <cell r="B650" t="str">
            <v>3202-SET3</v>
          </cell>
          <cell r="C650">
            <v>41</v>
          </cell>
        </row>
        <row r="651">
          <cell r="A651" t="str">
            <v>B07S6614MB</v>
          </cell>
          <cell r="B651" t="str">
            <v>1707-EACH</v>
          </cell>
          <cell r="C651">
            <v>41</v>
          </cell>
        </row>
        <row r="652">
          <cell r="A652" t="str">
            <v>B07XL4V285</v>
          </cell>
          <cell r="B652" t="str">
            <v>5074-BOX</v>
          </cell>
          <cell r="C652">
            <v>41</v>
          </cell>
        </row>
        <row r="653">
          <cell r="A653" t="str">
            <v>B07XQNL3CM</v>
          </cell>
          <cell r="B653" t="str">
            <v>508-CASE</v>
          </cell>
          <cell r="C653">
            <v>41</v>
          </cell>
        </row>
        <row r="654">
          <cell r="A654" t="str">
            <v>B07QN88VV2</v>
          </cell>
          <cell r="B654" t="str">
            <v>4142-CASE</v>
          </cell>
          <cell r="C654">
            <v>40</v>
          </cell>
        </row>
        <row r="655">
          <cell r="A655" t="str">
            <v>B07S65BYXP</v>
          </cell>
          <cell r="B655" t="str">
            <v>17054-EACH</v>
          </cell>
          <cell r="C655">
            <v>40</v>
          </cell>
        </row>
        <row r="656">
          <cell r="A656" t="str">
            <v>B07XQJMZ4Q</v>
          </cell>
          <cell r="B656" t="str">
            <v>569-CASE</v>
          </cell>
          <cell r="C656">
            <v>40</v>
          </cell>
        </row>
        <row r="657">
          <cell r="A657" t="str">
            <v>B07XQJJP1Z</v>
          </cell>
          <cell r="B657" t="str">
            <v>320-BOX</v>
          </cell>
          <cell r="C657">
            <v>39</v>
          </cell>
        </row>
        <row r="658">
          <cell r="A658" t="str">
            <v>B07XQKKVXY</v>
          </cell>
          <cell r="B658" t="str">
            <v>570-CASE</v>
          </cell>
          <cell r="C658">
            <v>39</v>
          </cell>
        </row>
        <row r="659">
          <cell r="A659" t="str">
            <v>B08GD16DK5</v>
          </cell>
          <cell r="B659" t="str">
            <v>930-PACK2</v>
          </cell>
          <cell r="C659">
            <v>39</v>
          </cell>
        </row>
        <row r="660">
          <cell r="A660" t="str">
            <v>B09F14QT9F</v>
          </cell>
          <cell r="B660" t="str">
            <v>809--BOX</v>
          </cell>
          <cell r="C660">
            <v>39</v>
          </cell>
        </row>
        <row r="661">
          <cell r="A661" t="str">
            <v>B0B6GT4GK2</v>
          </cell>
          <cell r="B661" t="str">
            <v>602-SET4</v>
          </cell>
          <cell r="C661">
            <v>39</v>
          </cell>
        </row>
        <row r="662">
          <cell r="A662" t="str">
            <v>B0D79WTBKT</v>
          </cell>
          <cell r="B662" t="str">
            <v>2222-PACK2</v>
          </cell>
          <cell r="C662">
            <v>39</v>
          </cell>
        </row>
        <row r="663">
          <cell r="A663" t="str">
            <v>B0D98ZL8R2</v>
          </cell>
          <cell r="B663" t="str">
            <v>835-SET4</v>
          </cell>
          <cell r="C663">
            <v>39</v>
          </cell>
        </row>
        <row r="664">
          <cell r="A664" t="str">
            <v>B07RJV25T3</v>
          </cell>
          <cell r="B664" t="str">
            <v>204-EACH</v>
          </cell>
          <cell r="C664">
            <v>38</v>
          </cell>
        </row>
        <row r="665">
          <cell r="A665" t="str">
            <v>B07SYWTRFG</v>
          </cell>
          <cell r="B665" t="str">
            <v>2046-SET6</v>
          </cell>
          <cell r="C665">
            <v>38</v>
          </cell>
        </row>
        <row r="666">
          <cell r="A666" t="str">
            <v>B07XQNH2SQ</v>
          </cell>
          <cell r="B666" t="str">
            <v>803-BOX</v>
          </cell>
          <cell r="C666">
            <v>38</v>
          </cell>
        </row>
        <row r="667">
          <cell r="A667" t="str">
            <v>B088KSX4CX</v>
          </cell>
          <cell r="B667" t="str">
            <v>4881536-EACH</v>
          </cell>
          <cell r="C667">
            <v>38</v>
          </cell>
        </row>
        <row r="668">
          <cell r="A668" t="str">
            <v>B08BQYBBCN</v>
          </cell>
          <cell r="B668" t="str">
            <v>386-SET2</v>
          </cell>
          <cell r="C668">
            <v>38</v>
          </cell>
        </row>
        <row r="669">
          <cell r="A669" t="str">
            <v>B0DJDXCRK9</v>
          </cell>
          <cell r="B669" t="str">
            <v>62133-SET2</v>
          </cell>
          <cell r="C669">
            <v>38</v>
          </cell>
        </row>
        <row r="670">
          <cell r="A670" t="str">
            <v>B07XQLGGF1</v>
          </cell>
          <cell r="B670" t="str">
            <v>3125-CASE</v>
          </cell>
          <cell r="C670">
            <v>37</v>
          </cell>
        </row>
        <row r="671">
          <cell r="A671" t="str">
            <v>B08F79XRGR</v>
          </cell>
          <cell r="B671" t="str">
            <v>763-PACK2</v>
          </cell>
          <cell r="C671">
            <v>37</v>
          </cell>
        </row>
        <row r="672">
          <cell r="A672" t="str">
            <v>B08KJRDY6J</v>
          </cell>
          <cell r="B672" t="str">
            <v>3336-EACH</v>
          </cell>
          <cell r="C672">
            <v>37</v>
          </cell>
        </row>
        <row r="673">
          <cell r="A673" t="str">
            <v>B0B8QLMQW8</v>
          </cell>
          <cell r="B673" t="str">
            <v>5090-PACK6</v>
          </cell>
          <cell r="C673">
            <v>37</v>
          </cell>
        </row>
        <row r="674">
          <cell r="A674" t="str">
            <v>B07X31WJMN</v>
          </cell>
          <cell r="B674" t="str">
            <v>593-CASE</v>
          </cell>
          <cell r="C674">
            <v>36</v>
          </cell>
        </row>
        <row r="675">
          <cell r="A675" t="str">
            <v>B001EQ0A1S</v>
          </cell>
          <cell r="B675" t="str">
            <v>2506-EACH</v>
          </cell>
          <cell r="C675">
            <v>35</v>
          </cell>
        </row>
        <row r="676">
          <cell r="A676" t="str">
            <v>B07S5DW3W9</v>
          </cell>
          <cell r="B676" t="str">
            <v>3340-EACH</v>
          </cell>
          <cell r="C676">
            <v>35</v>
          </cell>
        </row>
        <row r="677">
          <cell r="A677" t="str">
            <v>B07XF89H5T</v>
          </cell>
          <cell r="B677" t="str">
            <v>2405-CASE</v>
          </cell>
          <cell r="C677">
            <v>35</v>
          </cell>
        </row>
        <row r="678">
          <cell r="A678" t="str">
            <v>B07XQJ3LGW</v>
          </cell>
          <cell r="B678" t="str">
            <v>514-CASE</v>
          </cell>
          <cell r="C678">
            <v>35</v>
          </cell>
        </row>
        <row r="679">
          <cell r="A679" t="str">
            <v>B08DQ4KS7C</v>
          </cell>
          <cell r="B679" t="str">
            <v>4144-PACK2</v>
          </cell>
          <cell r="C679">
            <v>35</v>
          </cell>
        </row>
        <row r="680">
          <cell r="A680" t="str">
            <v>B08VBQBLGL</v>
          </cell>
          <cell r="B680" t="str">
            <v>209-PACK2</v>
          </cell>
          <cell r="C680">
            <v>35</v>
          </cell>
        </row>
        <row r="681">
          <cell r="A681" t="str">
            <v>B09BBP5VMX</v>
          </cell>
          <cell r="B681" t="str">
            <v>2225-PACK2</v>
          </cell>
          <cell r="C681">
            <v>35</v>
          </cell>
        </row>
        <row r="682">
          <cell r="A682" t="str">
            <v>B07QB52K3Y</v>
          </cell>
          <cell r="B682" t="str">
            <v>4123-CASE</v>
          </cell>
          <cell r="C682">
            <v>34</v>
          </cell>
        </row>
        <row r="683">
          <cell r="A683" t="str">
            <v>B07SBCJFHB</v>
          </cell>
          <cell r="B683" t="str">
            <v>1775-EACH</v>
          </cell>
          <cell r="C683">
            <v>34</v>
          </cell>
        </row>
        <row r="684">
          <cell r="A684" t="str">
            <v>B07T3H792W</v>
          </cell>
          <cell r="B684" t="str">
            <v>5012-PACK6</v>
          </cell>
          <cell r="C684">
            <v>34</v>
          </cell>
        </row>
        <row r="685">
          <cell r="A685" t="str">
            <v>B07X2Z58P7</v>
          </cell>
          <cell r="B685" t="str">
            <v>591-CASE</v>
          </cell>
          <cell r="C685">
            <v>34</v>
          </cell>
        </row>
        <row r="686">
          <cell r="A686" t="str">
            <v>B07XQFFNLB</v>
          </cell>
          <cell r="B686" t="str">
            <v>2170-CASE</v>
          </cell>
          <cell r="C686">
            <v>34</v>
          </cell>
        </row>
        <row r="687">
          <cell r="A687" t="str">
            <v>B07XQLWTP9</v>
          </cell>
          <cell r="B687" t="str">
            <v>3116-BOX</v>
          </cell>
          <cell r="C687">
            <v>34</v>
          </cell>
        </row>
        <row r="688">
          <cell r="A688" t="str">
            <v>B07XQMQ6QC</v>
          </cell>
          <cell r="B688" t="str">
            <v>5076-BOX</v>
          </cell>
          <cell r="C688">
            <v>34</v>
          </cell>
        </row>
        <row r="689">
          <cell r="A689" t="str">
            <v>B08BQJHHZC</v>
          </cell>
          <cell r="B689" t="str">
            <v>362-SET2</v>
          </cell>
          <cell r="C689">
            <v>34</v>
          </cell>
        </row>
        <row r="690">
          <cell r="A690" t="str">
            <v>B0BP5VG3LW</v>
          </cell>
          <cell r="B690" t="str">
            <v>3171-CASE</v>
          </cell>
          <cell r="C690">
            <v>34</v>
          </cell>
        </row>
        <row r="691">
          <cell r="A691" t="str">
            <v>B002URGFGO</v>
          </cell>
          <cell r="B691" t="str">
            <v>1754-EACH</v>
          </cell>
          <cell r="C691">
            <v>33</v>
          </cell>
        </row>
        <row r="692">
          <cell r="A692" t="str">
            <v>B07QB54K2P</v>
          </cell>
          <cell r="B692" t="str">
            <v>4144-CASE</v>
          </cell>
          <cell r="C692">
            <v>33</v>
          </cell>
        </row>
        <row r="693">
          <cell r="A693" t="str">
            <v>B07QC4R1XN</v>
          </cell>
          <cell r="B693" t="str">
            <v>3121-CASE</v>
          </cell>
          <cell r="C693">
            <v>33</v>
          </cell>
        </row>
        <row r="694">
          <cell r="A694" t="str">
            <v>B07RX33GN1</v>
          </cell>
          <cell r="B694" t="str">
            <v>3104-SET6</v>
          </cell>
          <cell r="C694">
            <v>33</v>
          </cell>
        </row>
        <row r="695">
          <cell r="A695" t="str">
            <v>B07XQKL3B2</v>
          </cell>
          <cell r="B695" t="str">
            <v>6018-CASE</v>
          </cell>
          <cell r="C695">
            <v>33</v>
          </cell>
        </row>
        <row r="696">
          <cell r="A696" t="str">
            <v>B08DBTZCVR</v>
          </cell>
          <cell r="B696" t="str">
            <v>229-PACK2</v>
          </cell>
          <cell r="C696">
            <v>33</v>
          </cell>
        </row>
        <row r="697">
          <cell r="A697" t="str">
            <v>B08F7GFL5C</v>
          </cell>
          <cell r="B697" t="str">
            <v>730-PACK2</v>
          </cell>
          <cell r="C697">
            <v>33</v>
          </cell>
        </row>
        <row r="698">
          <cell r="A698" t="str">
            <v>B09BBSHNQH</v>
          </cell>
          <cell r="B698" t="str">
            <v>2232-PACK2</v>
          </cell>
          <cell r="C698">
            <v>33</v>
          </cell>
        </row>
        <row r="699">
          <cell r="A699" t="str">
            <v>B09NMPB1H4</v>
          </cell>
          <cell r="B699" t="str">
            <v>5075-CASE</v>
          </cell>
          <cell r="C699">
            <v>33</v>
          </cell>
        </row>
        <row r="700">
          <cell r="A700" t="str">
            <v>B09ZVQY35W</v>
          </cell>
          <cell r="B700" t="str">
            <v>72321-SET2</v>
          </cell>
          <cell r="C700">
            <v>33</v>
          </cell>
        </row>
        <row r="701">
          <cell r="A701" t="str">
            <v>B0CRK3M5FN</v>
          </cell>
          <cell r="B701" t="str">
            <v>251-PACK2</v>
          </cell>
          <cell r="C701">
            <v>33</v>
          </cell>
        </row>
        <row r="702">
          <cell r="A702" t="str">
            <v>B00275EBGU</v>
          </cell>
          <cell r="B702" t="str">
            <v>5050-CASE</v>
          </cell>
          <cell r="C702">
            <v>32</v>
          </cell>
        </row>
        <row r="703">
          <cell r="A703" t="str">
            <v>B07RJZSWFB</v>
          </cell>
          <cell r="B703" t="str">
            <v>130-SET4</v>
          </cell>
          <cell r="C703">
            <v>32</v>
          </cell>
        </row>
        <row r="704">
          <cell r="A704" t="str">
            <v>B07SB2N1DV</v>
          </cell>
          <cell r="B704" t="str">
            <v>307-SET4</v>
          </cell>
          <cell r="C704">
            <v>32</v>
          </cell>
        </row>
        <row r="705">
          <cell r="A705" t="str">
            <v>B07XJRP786</v>
          </cell>
          <cell r="B705" t="str">
            <v>2227-BOX</v>
          </cell>
          <cell r="C705">
            <v>32</v>
          </cell>
        </row>
        <row r="706">
          <cell r="A706" t="str">
            <v>B07XL4XRFN</v>
          </cell>
          <cell r="B706" t="str">
            <v>306-BOX</v>
          </cell>
          <cell r="C706">
            <v>32</v>
          </cell>
        </row>
        <row r="707">
          <cell r="A707" t="str">
            <v>B08BQX4GN5</v>
          </cell>
          <cell r="B707" t="str">
            <v>375-CASE</v>
          </cell>
          <cell r="C707">
            <v>32</v>
          </cell>
        </row>
        <row r="708">
          <cell r="A708" t="str">
            <v>B08CQCLSV6</v>
          </cell>
          <cell r="B708" t="str">
            <v>465-PACK2</v>
          </cell>
          <cell r="C708">
            <v>32</v>
          </cell>
        </row>
        <row r="709">
          <cell r="A709" t="str">
            <v>B08F7LGP6Z</v>
          </cell>
          <cell r="B709" t="str">
            <v>747-PACK2</v>
          </cell>
          <cell r="C709">
            <v>32</v>
          </cell>
        </row>
        <row r="710">
          <cell r="A710" t="str">
            <v>B08LP22YC8</v>
          </cell>
          <cell r="B710" t="str">
            <v>3167-CASE</v>
          </cell>
          <cell r="C710">
            <v>32</v>
          </cell>
        </row>
        <row r="711">
          <cell r="A711" t="str">
            <v>B0BP5FHFCG</v>
          </cell>
          <cell r="B711" t="str">
            <v>2308-EACH</v>
          </cell>
          <cell r="C711">
            <v>32</v>
          </cell>
        </row>
        <row r="712">
          <cell r="A712" t="str">
            <v>B0CMV9XNCC</v>
          </cell>
          <cell r="B712" t="str">
            <v>6081-EACH</v>
          </cell>
          <cell r="C712">
            <v>32</v>
          </cell>
        </row>
        <row r="713">
          <cell r="A713" t="str">
            <v>B07Q3T57VD</v>
          </cell>
          <cell r="B713" t="str">
            <v>4101-EACH</v>
          </cell>
          <cell r="C713">
            <v>31</v>
          </cell>
        </row>
        <row r="714">
          <cell r="A714" t="str">
            <v>B07S9HCYV9</v>
          </cell>
          <cell r="B714" t="str">
            <v>712-EACH</v>
          </cell>
          <cell r="C714">
            <v>31</v>
          </cell>
        </row>
        <row r="715">
          <cell r="A715" t="str">
            <v>B0DL8CV5PT</v>
          </cell>
          <cell r="B715" t="str">
            <v>63081-EACH</v>
          </cell>
          <cell r="C715">
            <v>31</v>
          </cell>
        </row>
        <row r="716">
          <cell r="A716" t="str">
            <v>B015QZRZMO</v>
          </cell>
          <cell r="B716" t="str">
            <v>6015-SET4</v>
          </cell>
          <cell r="C716">
            <v>30</v>
          </cell>
        </row>
        <row r="717">
          <cell r="A717" t="str">
            <v>B015T8DWIE</v>
          </cell>
          <cell r="B717" t="str">
            <v>17065-EACH</v>
          </cell>
          <cell r="C717">
            <v>30</v>
          </cell>
        </row>
        <row r="718">
          <cell r="A718" t="str">
            <v>B07171NTSZ</v>
          </cell>
          <cell r="B718" t="str">
            <v>6052-EACH</v>
          </cell>
          <cell r="C718">
            <v>30</v>
          </cell>
        </row>
        <row r="719">
          <cell r="A719" t="str">
            <v>B07QG7PTJ4</v>
          </cell>
          <cell r="B719" t="str">
            <v>3132-SET6</v>
          </cell>
          <cell r="C719">
            <v>30</v>
          </cell>
        </row>
        <row r="720">
          <cell r="A720" t="str">
            <v>B07RPZPX14</v>
          </cell>
          <cell r="B720" t="str">
            <v>525-EACH</v>
          </cell>
          <cell r="C720">
            <v>30</v>
          </cell>
        </row>
        <row r="721">
          <cell r="A721" t="str">
            <v>B07SFZKRLV</v>
          </cell>
          <cell r="B721" t="str">
            <v>1927-SET3</v>
          </cell>
          <cell r="C721">
            <v>30</v>
          </cell>
        </row>
        <row r="722">
          <cell r="A722" t="str">
            <v>B07X58QZ8N</v>
          </cell>
          <cell r="B722" t="str">
            <v>5414-CASE</v>
          </cell>
          <cell r="C722">
            <v>30</v>
          </cell>
        </row>
        <row r="723">
          <cell r="A723" t="str">
            <v>B07XL4V288</v>
          </cell>
          <cell r="B723" t="str">
            <v>558-CASE</v>
          </cell>
          <cell r="C723">
            <v>30</v>
          </cell>
        </row>
        <row r="724">
          <cell r="A724" t="str">
            <v>B07XQJ1Y7T</v>
          </cell>
          <cell r="B724" t="str">
            <v>3144-CASE</v>
          </cell>
          <cell r="C724">
            <v>30</v>
          </cell>
        </row>
        <row r="725">
          <cell r="A725" t="str">
            <v>B08P3VRWLD</v>
          </cell>
          <cell r="B725" t="str">
            <v>6303-BOX</v>
          </cell>
          <cell r="C725">
            <v>30</v>
          </cell>
        </row>
        <row r="726">
          <cell r="A726" t="str">
            <v>B096488J5R</v>
          </cell>
          <cell r="B726" t="str">
            <v>803-BOX+804-BOX</v>
          </cell>
          <cell r="C726">
            <v>30</v>
          </cell>
        </row>
        <row r="727">
          <cell r="A727" t="str">
            <v>B00PHWFNV2</v>
          </cell>
          <cell r="B727" t="str">
            <v>1272-EACH</v>
          </cell>
          <cell r="C727">
            <v>29</v>
          </cell>
        </row>
        <row r="728">
          <cell r="A728" t="str">
            <v>B07S993WNX</v>
          </cell>
          <cell r="B728" t="str">
            <v>1708-EACH</v>
          </cell>
          <cell r="C728">
            <v>29</v>
          </cell>
        </row>
        <row r="729">
          <cell r="A729" t="str">
            <v>B07SFCRHJH</v>
          </cell>
          <cell r="B729" t="str">
            <v>310-EACH</v>
          </cell>
          <cell r="C729">
            <v>29</v>
          </cell>
        </row>
        <row r="730">
          <cell r="A730" t="str">
            <v>B07XKWQDLF</v>
          </cell>
          <cell r="B730" t="str">
            <v>2807-BOX</v>
          </cell>
          <cell r="C730">
            <v>29</v>
          </cell>
        </row>
        <row r="731">
          <cell r="A731" t="str">
            <v>B08FBPMMX3</v>
          </cell>
          <cell r="B731" t="str">
            <v>555-PACK6</v>
          </cell>
          <cell r="C731">
            <v>29</v>
          </cell>
        </row>
        <row r="732">
          <cell r="A732" t="str">
            <v>B08VC1QGM8</v>
          </cell>
          <cell r="B732" t="str">
            <v>208-PACK2</v>
          </cell>
          <cell r="C732">
            <v>29</v>
          </cell>
        </row>
        <row r="733">
          <cell r="A733" t="str">
            <v>B08WJVP4RY</v>
          </cell>
          <cell r="B733" t="str">
            <v>49175-EACH</v>
          </cell>
          <cell r="C733">
            <v>29</v>
          </cell>
        </row>
        <row r="734">
          <cell r="A734" t="str">
            <v>B09DKF85L5</v>
          </cell>
          <cell r="B734" t="str">
            <v>6813-PACK2</v>
          </cell>
          <cell r="C734">
            <v>29</v>
          </cell>
        </row>
        <row r="735">
          <cell r="A735" t="str">
            <v>B0B8KSGCSC</v>
          </cell>
          <cell r="B735" t="str">
            <v>3129-SET2</v>
          </cell>
          <cell r="C735">
            <v>29</v>
          </cell>
        </row>
        <row r="736">
          <cell r="A736" t="str">
            <v>B0CNKYSFP1</v>
          </cell>
          <cell r="B736" t="str">
            <v>59741-EACH</v>
          </cell>
          <cell r="C736">
            <v>29</v>
          </cell>
        </row>
        <row r="737">
          <cell r="A737" t="str">
            <v>B00275E9H6</v>
          </cell>
          <cell r="B737" t="str">
            <v>3006-BOX</v>
          </cell>
          <cell r="C737">
            <v>28</v>
          </cell>
        </row>
        <row r="738">
          <cell r="A738" t="str">
            <v>B00275ECZ0</v>
          </cell>
          <cell r="B738" t="str">
            <v>767-CASE</v>
          </cell>
          <cell r="C738">
            <v>28</v>
          </cell>
        </row>
        <row r="739">
          <cell r="A739" t="str">
            <v>B07RQ1Y5SB</v>
          </cell>
          <cell r="B739" t="str">
            <v>524-EACH</v>
          </cell>
          <cell r="C739">
            <v>28</v>
          </cell>
        </row>
        <row r="740">
          <cell r="A740" t="str">
            <v>B07RX2WRJ4</v>
          </cell>
          <cell r="B740" t="str">
            <v>3170-SET6</v>
          </cell>
          <cell r="C740">
            <v>28</v>
          </cell>
        </row>
        <row r="741">
          <cell r="A741" t="str">
            <v>B07S2VVY88</v>
          </cell>
          <cell r="B741" t="str">
            <v>1320-SET6</v>
          </cell>
          <cell r="C741">
            <v>28</v>
          </cell>
        </row>
        <row r="742">
          <cell r="A742" t="str">
            <v>B07XF6PJJB</v>
          </cell>
          <cell r="B742" t="str">
            <v>4398-BOX</v>
          </cell>
          <cell r="C742">
            <v>28</v>
          </cell>
        </row>
        <row r="743">
          <cell r="A743" t="str">
            <v>B08BX74CMB</v>
          </cell>
          <cell r="B743" t="str">
            <v>4881436-EACH</v>
          </cell>
          <cell r="C743">
            <v>28</v>
          </cell>
        </row>
        <row r="744">
          <cell r="A744" t="str">
            <v>B08G3RRV6T</v>
          </cell>
          <cell r="B744" t="str">
            <v>3198-PACK4</v>
          </cell>
          <cell r="C744">
            <v>28</v>
          </cell>
        </row>
        <row r="745">
          <cell r="A745" t="str">
            <v>B0018MN80I</v>
          </cell>
          <cell r="B745" t="str">
            <v>1756-EACH</v>
          </cell>
          <cell r="C745">
            <v>27</v>
          </cell>
        </row>
        <row r="746">
          <cell r="A746" t="str">
            <v>B07CCJBVY1</v>
          </cell>
          <cell r="B746" t="str">
            <v>1054-EACH</v>
          </cell>
          <cell r="C746">
            <v>27</v>
          </cell>
        </row>
        <row r="747">
          <cell r="A747" t="str">
            <v>B07RCBC6X5</v>
          </cell>
          <cell r="B747" t="str">
            <v>802-SET6</v>
          </cell>
          <cell r="C747">
            <v>27</v>
          </cell>
        </row>
        <row r="748">
          <cell r="A748" t="str">
            <v>B07RFNVSXJ</v>
          </cell>
          <cell r="B748" t="str">
            <v>3009-SET6</v>
          </cell>
          <cell r="C748">
            <v>27</v>
          </cell>
        </row>
        <row r="749">
          <cell r="A749" t="str">
            <v>B07S6CZYKW</v>
          </cell>
          <cell r="B749" t="str">
            <v>760-EACH</v>
          </cell>
          <cell r="C749">
            <v>27</v>
          </cell>
        </row>
        <row r="750">
          <cell r="A750" t="str">
            <v>B07SFZD81Z</v>
          </cell>
          <cell r="B750" t="str">
            <v>1911-EACH</v>
          </cell>
          <cell r="C750">
            <v>27</v>
          </cell>
        </row>
        <row r="751">
          <cell r="A751" t="str">
            <v>B07SKD994F</v>
          </cell>
          <cell r="B751" t="str">
            <v>905-EACH</v>
          </cell>
          <cell r="C751">
            <v>27</v>
          </cell>
        </row>
        <row r="752">
          <cell r="A752" t="str">
            <v>B07XJZ8ZPW</v>
          </cell>
          <cell r="B752" t="str">
            <v>2044-CASE</v>
          </cell>
          <cell r="C752">
            <v>27</v>
          </cell>
        </row>
        <row r="753">
          <cell r="A753" t="str">
            <v>B07XQFXWMH</v>
          </cell>
          <cell r="B753" t="str">
            <v>805-BOX</v>
          </cell>
          <cell r="C753">
            <v>27</v>
          </cell>
        </row>
        <row r="754">
          <cell r="A754" t="str">
            <v>B07XQQ6T8H</v>
          </cell>
          <cell r="B754" t="str">
            <v>315-BOX</v>
          </cell>
          <cell r="C754">
            <v>27</v>
          </cell>
        </row>
        <row r="755">
          <cell r="A755" t="str">
            <v>B08BQT551X</v>
          </cell>
          <cell r="B755" t="str">
            <v>844-CASE</v>
          </cell>
          <cell r="C755">
            <v>27</v>
          </cell>
        </row>
        <row r="756">
          <cell r="A756" t="str">
            <v>B08DCNCCCR</v>
          </cell>
          <cell r="B756" t="str">
            <v>S-24-PACK4</v>
          </cell>
          <cell r="C756">
            <v>27</v>
          </cell>
        </row>
        <row r="757">
          <cell r="A757" t="str">
            <v>B08DFGMWRB</v>
          </cell>
          <cell r="B757" t="str">
            <v>596-PACK2</v>
          </cell>
          <cell r="C757">
            <v>27</v>
          </cell>
        </row>
        <row r="758">
          <cell r="A758" t="str">
            <v>B08FF4H3BT</v>
          </cell>
          <cell r="B758" t="str">
            <v>2236-CASE</v>
          </cell>
          <cell r="C758">
            <v>27</v>
          </cell>
        </row>
        <row r="759">
          <cell r="A759" t="str">
            <v>B08G3THJ9Y</v>
          </cell>
          <cell r="B759" t="str">
            <v>3164-PACK4</v>
          </cell>
          <cell r="C759">
            <v>27</v>
          </cell>
        </row>
        <row r="760">
          <cell r="A760" t="str">
            <v>B08GWN6RS8</v>
          </cell>
          <cell r="B760" t="str">
            <v>2052-PACK2</v>
          </cell>
          <cell r="C760">
            <v>27</v>
          </cell>
        </row>
        <row r="761">
          <cell r="A761" t="str">
            <v>B0B237QZCR</v>
          </cell>
          <cell r="B761" t="str">
            <v>804-PINK-PACK2</v>
          </cell>
          <cell r="C761">
            <v>27</v>
          </cell>
        </row>
        <row r="762">
          <cell r="A762" t="str">
            <v>B0BFR4S7M2</v>
          </cell>
          <cell r="B762" t="str">
            <v>808-BOX-1</v>
          </cell>
          <cell r="C762">
            <v>27</v>
          </cell>
        </row>
        <row r="763">
          <cell r="A763" t="str">
            <v>B0D5P6X145</v>
          </cell>
          <cell r="B763" t="str">
            <v>2260-BOX</v>
          </cell>
          <cell r="C763">
            <v>27</v>
          </cell>
        </row>
        <row r="764">
          <cell r="A764" t="str">
            <v>B0049HYLB4</v>
          </cell>
          <cell r="B764" t="str">
            <v>555-EACH</v>
          </cell>
          <cell r="C764">
            <v>26</v>
          </cell>
        </row>
        <row r="765">
          <cell r="A765" t="str">
            <v>B00FBOTGSW</v>
          </cell>
          <cell r="B765" t="str">
            <v>2341-EACH</v>
          </cell>
          <cell r="C765">
            <v>26</v>
          </cell>
        </row>
        <row r="766">
          <cell r="A766" t="str">
            <v>B07R3CNS44</v>
          </cell>
          <cell r="B766" t="str">
            <v>1828-SET6</v>
          </cell>
          <cell r="C766">
            <v>26</v>
          </cell>
        </row>
        <row r="767">
          <cell r="A767" t="str">
            <v>B07S3ZW4Y4</v>
          </cell>
          <cell r="B767" t="str">
            <v>1242-EACH</v>
          </cell>
          <cell r="C767">
            <v>26</v>
          </cell>
        </row>
        <row r="768">
          <cell r="A768" t="str">
            <v>B07S99KHHL</v>
          </cell>
          <cell r="B768" t="str">
            <v>1748-SET4</v>
          </cell>
          <cell r="C768">
            <v>26</v>
          </cell>
        </row>
        <row r="769">
          <cell r="A769" t="str">
            <v>B07SCHQZRS</v>
          </cell>
          <cell r="B769" t="str">
            <v>1724-SET6</v>
          </cell>
          <cell r="C769">
            <v>26</v>
          </cell>
        </row>
        <row r="770">
          <cell r="A770" t="str">
            <v>B07XQKD2TB</v>
          </cell>
          <cell r="B770" t="str">
            <v>3179-BOX</v>
          </cell>
          <cell r="C770">
            <v>26</v>
          </cell>
        </row>
        <row r="771">
          <cell r="A771" t="str">
            <v>B08DCY5TVZ</v>
          </cell>
          <cell r="B771" t="str">
            <v>S-30-PACK4</v>
          </cell>
          <cell r="C771">
            <v>26</v>
          </cell>
        </row>
        <row r="772">
          <cell r="A772" t="str">
            <v>B08GCXFF6T</v>
          </cell>
          <cell r="B772" t="str">
            <v>8005-CASE-1</v>
          </cell>
          <cell r="C772">
            <v>26</v>
          </cell>
        </row>
        <row r="773">
          <cell r="A773" t="str">
            <v>B0BN76Z8TD</v>
          </cell>
          <cell r="B773" t="str">
            <v>711011-PACK3</v>
          </cell>
          <cell r="C773">
            <v>26</v>
          </cell>
        </row>
        <row r="774">
          <cell r="A774" t="str">
            <v>B0BRTGS1V3</v>
          </cell>
          <cell r="B774" t="str">
            <v>5009-PACK4</v>
          </cell>
          <cell r="C774">
            <v>26</v>
          </cell>
        </row>
        <row r="775">
          <cell r="A775" t="str">
            <v>B0CNTY3M5Z</v>
          </cell>
          <cell r="B775" t="str">
            <v>3013-PACK4</v>
          </cell>
          <cell r="C775">
            <v>26</v>
          </cell>
        </row>
        <row r="776">
          <cell r="A776" t="str">
            <v>B0D7R1R3YG</v>
          </cell>
          <cell r="B776" t="str">
            <v>834-CASE</v>
          </cell>
          <cell r="C776">
            <v>26</v>
          </cell>
        </row>
        <row r="777">
          <cell r="A777" t="str">
            <v>B003BLQ4OG</v>
          </cell>
          <cell r="B777" t="str">
            <v>767-EACH</v>
          </cell>
          <cell r="C777">
            <v>25</v>
          </cell>
        </row>
        <row r="778">
          <cell r="A778" t="str">
            <v>B008RD8Y6Y</v>
          </cell>
          <cell r="B778" t="str">
            <v>2042-EACH</v>
          </cell>
          <cell r="C778">
            <v>25</v>
          </cell>
        </row>
        <row r="779">
          <cell r="A779" t="str">
            <v>B07Q5VPWCL</v>
          </cell>
          <cell r="B779" t="str">
            <v>4160-EACH</v>
          </cell>
          <cell r="C779">
            <v>25</v>
          </cell>
        </row>
        <row r="780">
          <cell r="A780" t="str">
            <v>B07QB546ZG</v>
          </cell>
          <cell r="B780" t="str">
            <v>4140-CASE</v>
          </cell>
          <cell r="C780">
            <v>25</v>
          </cell>
        </row>
        <row r="781">
          <cell r="A781" t="str">
            <v>B07QY2QTH7</v>
          </cell>
          <cell r="B781" t="str">
            <v>2507-EACH</v>
          </cell>
          <cell r="C781">
            <v>25</v>
          </cell>
        </row>
        <row r="782">
          <cell r="A782" t="str">
            <v>B07RCW1MTY</v>
          </cell>
          <cell r="B782" t="str">
            <v>2507-BOX</v>
          </cell>
          <cell r="C782">
            <v>25</v>
          </cell>
        </row>
        <row r="783">
          <cell r="A783" t="str">
            <v>B07S65BG9W</v>
          </cell>
          <cell r="B783" t="str">
            <v>1705-EACH</v>
          </cell>
          <cell r="C783">
            <v>25</v>
          </cell>
        </row>
        <row r="784">
          <cell r="A784" t="str">
            <v>B07S77YTC3</v>
          </cell>
          <cell r="B784" t="str">
            <v>17075-SET5</v>
          </cell>
          <cell r="C784">
            <v>25</v>
          </cell>
        </row>
        <row r="785">
          <cell r="A785" t="str">
            <v>B07XQJMQ6Y</v>
          </cell>
          <cell r="B785" t="str">
            <v>550-CASE</v>
          </cell>
          <cell r="C785">
            <v>25</v>
          </cell>
        </row>
        <row r="786">
          <cell r="A786" t="str">
            <v>B08DQ42G2N</v>
          </cell>
          <cell r="B786" t="str">
            <v>4145-PACK2</v>
          </cell>
          <cell r="C786">
            <v>25</v>
          </cell>
        </row>
        <row r="787">
          <cell r="A787" t="str">
            <v>B08KJFGXVN</v>
          </cell>
          <cell r="B787" t="str">
            <v>3332-PACK2</v>
          </cell>
          <cell r="C787">
            <v>25</v>
          </cell>
        </row>
        <row r="788">
          <cell r="A788" t="str">
            <v>B094Q3GTVD</v>
          </cell>
          <cell r="B788" t="str">
            <v>5080-CASE</v>
          </cell>
          <cell r="C788">
            <v>25</v>
          </cell>
        </row>
        <row r="789">
          <cell r="A789" t="str">
            <v>B09DP1XY7N</v>
          </cell>
          <cell r="B789" t="str">
            <v>808-BOX</v>
          </cell>
          <cell r="C789">
            <v>25</v>
          </cell>
        </row>
        <row r="790">
          <cell r="A790" t="str">
            <v>B0BTN598GK</v>
          </cell>
          <cell r="B790" t="str">
            <v>735-BOX</v>
          </cell>
          <cell r="C790">
            <v>25</v>
          </cell>
        </row>
        <row r="791">
          <cell r="A791" t="str">
            <v>B07F6ZGVZD</v>
          </cell>
          <cell r="B791" t="str">
            <v>6110-CASE</v>
          </cell>
          <cell r="C791">
            <v>24</v>
          </cell>
        </row>
        <row r="792">
          <cell r="A792" t="str">
            <v>B07Q714KW6</v>
          </cell>
          <cell r="B792" t="str">
            <v>4143-EACH</v>
          </cell>
          <cell r="C792">
            <v>24</v>
          </cell>
        </row>
        <row r="793">
          <cell r="A793" t="str">
            <v>B07S421XBP</v>
          </cell>
          <cell r="B793" t="str">
            <v>1274-EACH</v>
          </cell>
          <cell r="C793">
            <v>24</v>
          </cell>
        </row>
        <row r="794">
          <cell r="A794" t="str">
            <v>B08F7K5KRK</v>
          </cell>
          <cell r="B794" t="str">
            <v>712-PACK2</v>
          </cell>
          <cell r="C794">
            <v>24</v>
          </cell>
        </row>
        <row r="795">
          <cell r="A795" t="str">
            <v>B08KJK9VLP</v>
          </cell>
          <cell r="B795" t="str">
            <v>3338-EACH</v>
          </cell>
          <cell r="C795">
            <v>24</v>
          </cell>
        </row>
        <row r="796">
          <cell r="A796" t="str">
            <v>B08X9WSPR9</v>
          </cell>
          <cell r="B796" t="str">
            <v>5407-CASE</v>
          </cell>
          <cell r="C796">
            <v>24</v>
          </cell>
        </row>
        <row r="797">
          <cell r="A797" t="str">
            <v>B08XBBQVFH</v>
          </cell>
          <cell r="B797" t="str">
            <v>5409-CASE</v>
          </cell>
          <cell r="C797">
            <v>24</v>
          </cell>
        </row>
        <row r="798">
          <cell r="A798" t="str">
            <v>B0B9Q8623Z</v>
          </cell>
          <cell r="B798" t="str">
            <v>1230-EACH</v>
          </cell>
          <cell r="C798">
            <v>24</v>
          </cell>
        </row>
        <row r="799">
          <cell r="A799" t="str">
            <v>B0BSP4V9PZ</v>
          </cell>
          <cell r="B799" t="str">
            <v>2156-SET5</v>
          </cell>
          <cell r="C799">
            <v>24</v>
          </cell>
        </row>
        <row r="800">
          <cell r="A800" t="str">
            <v>B07QB54MGY</v>
          </cell>
          <cell r="B800" t="str">
            <v>4120-CASE</v>
          </cell>
          <cell r="C800">
            <v>23</v>
          </cell>
        </row>
        <row r="801">
          <cell r="A801" t="str">
            <v>B07S76B293</v>
          </cell>
          <cell r="B801" t="str">
            <v>518-SET4</v>
          </cell>
          <cell r="C801">
            <v>23</v>
          </cell>
        </row>
        <row r="802">
          <cell r="A802" t="str">
            <v>B07S954FRP</v>
          </cell>
          <cell r="B802" t="str">
            <v>5470-SET6</v>
          </cell>
          <cell r="C802">
            <v>23</v>
          </cell>
        </row>
        <row r="803">
          <cell r="A803" t="str">
            <v>B07XPL3THF</v>
          </cell>
          <cell r="B803" t="str">
            <v>2216-BOX</v>
          </cell>
          <cell r="C803">
            <v>23</v>
          </cell>
        </row>
        <row r="804">
          <cell r="A804" t="str">
            <v>B07XQJXBKD</v>
          </cell>
          <cell r="B804" t="str">
            <v>816-CASE</v>
          </cell>
          <cell r="C804">
            <v>23</v>
          </cell>
        </row>
        <row r="805">
          <cell r="A805" t="str">
            <v>B08DDKHB9Q</v>
          </cell>
          <cell r="B805" t="str">
            <v>1612-PACK2</v>
          </cell>
          <cell r="C805">
            <v>23</v>
          </cell>
        </row>
        <row r="806">
          <cell r="A806" t="str">
            <v>B08F63K11K</v>
          </cell>
          <cell r="B806" t="str">
            <v>2071-BOX</v>
          </cell>
          <cell r="C806">
            <v>23</v>
          </cell>
        </row>
        <row r="807">
          <cell r="A807" t="str">
            <v>B08FF4TJ73</v>
          </cell>
          <cell r="B807" t="str">
            <v>2235-BOX</v>
          </cell>
          <cell r="C807">
            <v>23</v>
          </cell>
        </row>
        <row r="808">
          <cell r="A808" t="str">
            <v>B08GX3FTSL</v>
          </cell>
          <cell r="B808" t="str">
            <v>2012-PACK2</v>
          </cell>
          <cell r="C808">
            <v>23</v>
          </cell>
        </row>
        <row r="809">
          <cell r="A809" t="str">
            <v>B093TS1T13</v>
          </cell>
          <cell r="B809" t="str">
            <v>803-CASE</v>
          </cell>
          <cell r="C809">
            <v>23</v>
          </cell>
        </row>
        <row r="810">
          <cell r="A810" t="str">
            <v>B09DK21KMR</v>
          </cell>
          <cell r="B810" t="str">
            <v>6812-PACK2</v>
          </cell>
          <cell r="C810">
            <v>23</v>
          </cell>
        </row>
        <row r="811">
          <cell r="A811" t="str">
            <v>B0BKRBMP91</v>
          </cell>
          <cell r="B811" t="str">
            <v>735-PACK4</v>
          </cell>
          <cell r="C811">
            <v>23</v>
          </cell>
        </row>
        <row r="812">
          <cell r="A812" t="str">
            <v>B0BLRQFYVY</v>
          </cell>
          <cell r="B812" t="str">
            <v>2403-PACK4</v>
          </cell>
          <cell r="C812">
            <v>23</v>
          </cell>
        </row>
        <row r="813">
          <cell r="A813" t="str">
            <v>B0BSP7M34W</v>
          </cell>
          <cell r="B813" t="str">
            <v>2156-SET10</v>
          </cell>
          <cell r="C813">
            <v>23</v>
          </cell>
        </row>
        <row r="814">
          <cell r="A814" t="str">
            <v>B0CNKWX8VN</v>
          </cell>
          <cell r="B814" t="str">
            <v>49923-EACH</v>
          </cell>
          <cell r="C814">
            <v>23</v>
          </cell>
        </row>
        <row r="815">
          <cell r="A815" t="str">
            <v>B0DJTQ229Z</v>
          </cell>
          <cell r="B815" t="str">
            <v>861-SET3</v>
          </cell>
          <cell r="C815">
            <v>23</v>
          </cell>
        </row>
        <row r="816">
          <cell r="A816" t="str">
            <v>B07S64G356</v>
          </cell>
          <cell r="B816" t="str">
            <v>5038-EACH</v>
          </cell>
          <cell r="C816">
            <v>22</v>
          </cell>
        </row>
        <row r="817">
          <cell r="A817" t="str">
            <v>B07S65BBY9</v>
          </cell>
          <cell r="B817" t="str">
            <v>17017-EACH</v>
          </cell>
          <cell r="C817">
            <v>22</v>
          </cell>
        </row>
        <row r="818">
          <cell r="A818" t="str">
            <v>B07SKCBN85</v>
          </cell>
          <cell r="B818" t="str">
            <v>5132-EACH</v>
          </cell>
          <cell r="C818">
            <v>22</v>
          </cell>
        </row>
        <row r="819">
          <cell r="A819" t="str">
            <v>B07Z6RMYTG</v>
          </cell>
          <cell r="B819" t="str">
            <v>3824-BOX</v>
          </cell>
          <cell r="C819">
            <v>22</v>
          </cell>
        </row>
        <row r="820">
          <cell r="A820" t="str">
            <v>B08DQ5LPMR</v>
          </cell>
          <cell r="B820" t="str">
            <v>4121-PACK2</v>
          </cell>
          <cell r="C820">
            <v>22</v>
          </cell>
        </row>
        <row r="821">
          <cell r="A821" t="str">
            <v>B08KJL9Y9H</v>
          </cell>
          <cell r="B821" t="str">
            <v>3331-PACK2</v>
          </cell>
          <cell r="C821">
            <v>22</v>
          </cell>
        </row>
        <row r="822">
          <cell r="A822" t="str">
            <v>B09C73Z1MX</v>
          </cell>
          <cell r="B822" t="str">
            <v>5091-PACK2</v>
          </cell>
          <cell r="C822">
            <v>22</v>
          </cell>
        </row>
        <row r="823">
          <cell r="A823" t="str">
            <v>B0D88XKTXQ</v>
          </cell>
          <cell r="B823" t="str">
            <v>749-PACK4</v>
          </cell>
          <cell r="C823">
            <v>22</v>
          </cell>
        </row>
        <row r="824">
          <cell r="A824" t="str">
            <v>B07C59RXBS</v>
          </cell>
          <cell r="B824" t="str">
            <v>1615-EACH</v>
          </cell>
          <cell r="C824">
            <v>21</v>
          </cell>
        </row>
        <row r="825">
          <cell r="A825" t="str">
            <v>B07R3R6V45</v>
          </cell>
          <cell r="B825" t="str">
            <v>1801-SET4</v>
          </cell>
          <cell r="C825">
            <v>21</v>
          </cell>
        </row>
        <row r="826">
          <cell r="A826" t="str">
            <v>B07RHWJ9HJ</v>
          </cell>
          <cell r="B826" t="str">
            <v>1634-SET3</v>
          </cell>
          <cell r="C826">
            <v>21</v>
          </cell>
        </row>
        <row r="827">
          <cell r="A827" t="str">
            <v>B07RLWKPR6</v>
          </cell>
          <cell r="B827" t="str">
            <v>274-SET6</v>
          </cell>
          <cell r="C827">
            <v>21</v>
          </cell>
        </row>
        <row r="828">
          <cell r="A828" t="str">
            <v>B07XB38HT8</v>
          </cell>
          <cell r="B828" t="str">
            <v>L-2-BOX</v>
          </cell>
          <cell r="C828">
            <v>21</v>
          </cell>
        </row>
        <row r="829">
          <cell r="A829" t="str">
            <v>B07XH7LZ79</v>
          </cell>
          <cell r="B829" t="str">
            <v>1030-CASE</v>
          </cell>
          <cell r="C829">
            <v>21</v>
          </cell>
        </row>
        <row r="830">
          <cell r="A830" t="str">
            <v>B07XPKG7B5</v>
          </cell>
          <cell r="B830" t="str">
            <v>2806-BOX</v>
          </cell>
          <cell r="C830">
            <v>21</v>
          </cell>
        </row>
        <row r="831">
          <cell r="A831" t="str">
            <v>B07YL8HJQL</v>
          </cell>
          <cell r="B831" t="str">
            <v>2005-BOX</v>
          </cell>
          <cell r="C831">
            <v>21</v>
          </cell>
        </row>
        <row r="832">
          <cell r="A832" t="str">
            <v>B08C4B5SYS</v>
          </cell>
          <cell r="B832" t="str">
            <v>3351-SET6</v>
          </cell>
          <cell r="C832">
            <v>21</v>
          </cell>
        </row>
        <row r="833">
          <cell r="A833" t="str">
            <v>B08DFHL48P</v>
          </cell>
          <cell r="B833" t="str">
            <v>571-PACK2</v>
          </cell>
          <cell r="C833">
            <v>21</v>
          </cell>
        </row>
        <row r="834">
          <cell r="A834" t="str">
            <v>B08FRRL17D</v>
          </cell>
          <cell r="B834" t="str">
            <v>1282-PACK2</v>
          </cell>
          <cell r="C834">
            <v>21</v>
          </cell>
        </row>
        <row r="835">
          <cell r="A835" t="str">
            <v>B08KJR2L6D</v>
          </cell>
          <cell r="B835" t="str">
            <v>3331-EACH</v>
          </cell>
          <cell r="C835">
            <v>21</v>
          </cell>
        </row>
        <row r="836">
          <cell r="A836" t="str">
            <v>B08R6JJP2L</v>
          </cell>
          <cell r="B836" t="str">
            <v>992-EACH</v>
          </cell>
          <cell r="C836">
            <v>21</v>
          </cell>
        </row>
        <row r="837">
          <cell r="A837" t="str">
            <v>B09F14NZMZ</v>
          </cell>
          <cell r="B837" t="str">
            <v>809--CASE</v>
          </cell>
          <cell r="C837">
            <v>21</v>
          </cell>
        </row>
        <row r="838">
          <cell r="A838" t="str">
            <v>B09QD62R6R</v>
          </cell>
          <cell r="B838" t="str">
            <v>2561-EACH</v>
          </cell>
          <cell r="C838">
            <v>21</v>
          </cell>
        </row>
        <row r="839">
          <cell r="A839" t="str">
            <v>B0D7R1N4Y1</v>
          </cell>
          <cell r="B839" t="str">
            <v>834-PACK4</v>
          </cell>
          <cell r="C839">
            <v>21</v>
          </cell>
        </row>
        <row r="840">
          <cell r="A840" t="str">
            <v>B0D88SXRCD</v>
          </cell>
          <cell r="B840" t="str">
            <v>779-PACK4</v>
          </cell>
          <cell r="C840">
            <v>21</v>
          </cell>
        </row>
        <row r="841">
          <cell r="A841" t="str">
            <v>B0018MSDKI</v>
          </cell>
          <cell r="B841" t="str">
            <v>3001-EACH</v>
          </cell>
          <cell r="C841">
            <v>20</v>
          </cell>
        </row>
        <row r="842">
          <cell r="A842" t="str">
            <v>B07HHK1SRT</v>
          </cell>
          <cell r="B842" t="str">
            <v>17091-EACH</v>
          </cell>
          <cell r="C842">
            <v>20</v>
          </cell>
        </row>
        <row r="843">
          <cell r="A843" t="str">
            <v>B07R28BG4D</v>
          </cell>
          <cell r="B843" t="str">
            <v>2343-EACH</v>
          </cell>
          <cell r="C843">
            <v>20</v>
          </cell>
        </row>
        <row r="844">
          <cell r="A844" t="str">
            <v>B07S76BFNQ</v>
          </cell>
          <cell r="B844" t="str">
            <v>514-SET4</v>
          </cell>
          <cell r="C844">
            <v>20</v>
          </cell>
        </row>
        <row r="845">
          <cell r="A845" t="str">
            <v>B07S97XLTH</v>
          </cell>
          <cell r="B845" t="str">
            <v>1794-EACH</v>
          </cell>
          <cell r="C845">
            <v>20</v>
          </cell>
        </row>
        <row r="846">
          <cell r="A846" t="str">
            <v>B07WZWGPY5</v>
          </cell>
          <cell r="B846" t="str">
            <v>589-EACH</v>
          </cell>
          <cell r="C846">
            <v>20</v>
          </cell>
        </row>
        <row r="847">
          <cell r="A847" t="str">
            <v>B07X315YKB</v>
          </cell>
          <cell r="B847" t="str">
            <v>5015-CASE</v>
          </cell>
          <cell r="C847">
            <v>20</v>
          </cell>
        </row>
        <row r="848">
          <cell r="A848" t="str">
            <v>B07XC38Y2F</v>
          </cell>
          <cell r="B848" t="str">
            <v>4399-BOX</v>
          </cell>
          <cell r="C848">
            <v>20</v>
          </cell>
        </row>
        <row r="849">
          <cell r="A849" t="str">
            <v>B07XQLQ522</v>
          </cell>
          <cell r="B849" t="str">
            <v>544-BOX</v>
          </cell>
          <cell r="C849">
            <v>20</v>
          </cell>
        </row>
        <row r="850">
          <cell r="A850" t="str">
            <v>B08DCDPFSX</v>
          </cell>
          <cell r="B850" t="str">
            <v>S-50-PACK4</v>
          </cell>
          <cell r="C850">
            <v>20</v>
          </cell>
        </row>
        <row r="851">
          <cell r="A851" t="str">
            <v>B08DDHW2QF</v>
          </cell>
          <cell r="B851" t="str">
            <v>1615-PACK2</v>
          </cell>
          <cell r="C851">
            <v>20</v>
          </cell>
        </row>
        <row r="852">
          <cell r="A852" t="str">
            <v>B08DPVCH93</v>
          </cell>
          <cell r="B852" t="str">
            <v>4101-PACK4</v>
          </cell>
          <cell r="C852">
            <v>20</v>
          </cell>
        </row>
        <row r="853">
          <cell r="A853" t="str">
            <v>B08DPX58X1</v>
          </cell>
          <cell r="B853" t="str">
            <v>4151-PACK2</v>
          </cell>
          <cell r="C853">
            <v>20</v>
          </cell>
        </row>
        <row r="854">
          <cell r="A854" t="str">
            <v>B08DPYNLKP</v>
          </cell>
          <cell r="B854" t="str">
            <v>3147-PACK2</v>
          </cell>
          <cell r="C854">
            <v>20</v>
          </cell>
        </row>
        <row r="855">
          <cell r="A855" t="str">
            <v>B08GQFG241</v>
          </cell>
          <cell r="B855" t="str">
            <v>1802-PACK4</v>
          </cell>
          <cell r="C855">
            <v>20</v>
          </cell>
        </row>
        <row r="856">
          <cell r="A856" t="str">
            <v>B08GWPYYVX</v>
          </cell>
          <cell r="B856" t="str">
            <v>2050-PACK2</v>
          </cell>
          <cell r="C856">
            <v>20</v>
          </cell>
        </row>
        <row r="857">
          <cell r="A857" t="str">
            <v>B08J671SY3</v>
          </cell>
          <cell r="B857" t="str">
            <v>620000-SET4</v>
          </cell>
          <cell r="C857">
            <v>20</v>
          </cell>
        </row>
        <row r="858">
          <cell r="A858" t="str">
            <v>B094PZZNHZ</v>
          </cell>
          <cell r="B858" t="str">
            <v>17086-EACH</v>
          </cell>
          <cell r="C858">
            <v>20</v>
          </cell>
        </row>
        <row r="859">
          <cell r="A859" t="str">
            <v>B09C77DNQG</v>
          </cell>
          <cell r="B859" t="str">
            <v>5090-PACK2</v>
          </cell>
          <cell r="C859">
            <v>20</v>
          </cell>
        </row>
        <row r="860">
          <cell r="A860" t="str">
            <v>B0B5YPSHN6</v>
          </cell>
          <cell r="B860" t="str">
            <v>1241-EACH</v>
          </cell>
          <cell r="C860">
            <v>20</v>
          </cell>
        </row>
        <row r="861">
          <cell r="A861" t="str">
            <v>B0BN7HK513</v>
          </cell>
          <cell r="B861" t="str">
            <v>711011-EACH</v>
          </cell>
          <cell r="C861">
            <v>20</v>
          </cell>
        </row>
        <row r="862">
          <cell r="A862" t="str">
            <v>B0BRNSWP12</v>
          </cell>
          <cell r="B862" t="str">
            <v>4403-SET6</v>
          </cell>
          <cell r="C862">
            <v>20</v>
          </cell>
        </row>
        <row r="863">
          <cell r="A863" t="str">
            <v>B0C6R6WRWJ</v>
          </cell>
          <cell r="B863" t="str">
            <v>5096-CASE</v>
          </cell>
          <cell r="C863">
            <v>20</v>
          </cell>
        </row>
        <row r="864">
          <cell r="A864" t="str">
            <v>B005KQ924Y</v>
          </cell>
          <cell r="B864" t="str">
            <v>725-EACH</v>
          </cell>
          <cell r="C864">
            <v>19</v>
          </cell>
        </row>
        <row r="865">
          <cell r="A865" t="str">
            <v>B07QC4VV2J</v>
          </cell>
          <cell r="B865" t="str">
            <v>4125-CASE</v>
          </cell>
          <cell r="C865">
            <v>19</v>
          </cell>
        </row>
        <row r="866">
          <cell r="A866" t="str">
            <v>B07RZ3JN69</v>
          </cell>
          <cell r="B866" t="str">
            <v>3183-SET6</v>
          </cell>
          <cell r="C866">
            <v>19</v>
          </cell>
        </row>
        <row r="867">
          <cell r="A867" t="str">
            <v>B07S64FG54</v>
          </cell>
          <cell r="B867" t="str">
            <v>545-SET4</v>
          </cell>
          <cell r="C867">
            <v>19</v>
          </cell>
        </row>
        <row r="868">
          <cell r="A868" t="str">
            <v>B07SDLTZGT</v>
          </cell>
          <cell r="B868" t="str">
            <v>1763-SET4</v>
          </cell>
          <cell r="C868">
            <v>19</v>
          </cell>
        </row>
        <row r="869">
          <cell r="A869" t="str">
            <v>B07XQJBVDL</v>
          </cell>
          <cell r="B869" t="str">
            <v>2014-CASE</v>
          </cell>
          <cell r="C869">
            <v>19</v>
          </cell>
        </row>
        <row r="870">
          <cell r="A870" t="str">
            <v>B07XQJJSLZ</v>
          </cell>
          <cell r="B870" t="str">
            <v>5051-CASE</v>
          </cell>
          <cell r="C870">
            <v>19</v>
          </cell>
        </row>
        <row r="871">
          <cell r="A871" t="str">
            <v>B07XQKH8M2</v>
          </cell>
          <cell r="B871" t="str">
            <v>5171-BOX</v>
          </cell>
          <cell r="C871">
            <v>19</v>
          </cell>
        </row>
        <row r="872">
          <cell r="A872" t="str">
            <v>B07XQKST3P</v>
          </cell>
          <cell r="B872" t="str">
            <v>5157-BOX</v>
          </cell>
          <cell r="C872">
            <v>19</v>
          </cell>
        </row>
        <row r="873">
          <cell r="A873" t="str">
            <v>B08DQ38RJX</v>
          </cell>
          <cell r="B873" t="str">
            <v>3192-PACK2</v>
          </cell>
          <cell r="C873">
            <v>19</v>
          </cell>
        </row>
        <row r="874">
          <cell r="A874" t="str">
            <v>B08DQ4CF2Q</v>
          </cell>
          <cell r="B874" t="str">
            <v>4123-PACK2</v>
          </cell>
          <cell r="C874">
            <v>19</v>
          </cell>
        </row>
        <row r="875">
          <cell r="A875" t="str">
            <v>B08DQ6N3MS</v>
          </cell>
          <cell r="B875" t="str">
            <v>4160-PACK2</v>
          </cell>
          <cell r="C875">
            <v>19</v>
          </cell>
        </row>
        <row r="876">
          <cell r="A876" t="str">
            <v>B08FRR4MM9</v>
          </cell>
          <cell r="B876" t="str">
            <v>1217-PACK2</v>
          </cell>
          <cell r="C876">
            <v>19</v>
          </cell>
        </row>
        <row r="877">
          <cell r="A877" t="str">
            <v>B08G9L2R66</v>
          </cell>
          <cell r="B877" t="str">
            <v>6002-PACK2</v>
          </cell>
          <cell r="C877">
            <v>19</v>
          </cell>
        </row>
        <row r="878">
          <cell r="A878" t="str">
            <v>B09ZGK6CCD</v>
          </cell>
          <cell r="B878" t="str">
            <v>3312-SET3</v>
          </cell>
          <cell r="C878">
            <v>19</v>
          </cell>
        </row>
        <row r="879">
          <cell r="A879" t="str">
            <v>B0BSP3ZWKB</v>
          </cell>
          <cell r="B879" t="str">
            <v>2155-PACK10</v>
          </cell>
          <cell r="C879">
            <v>19</v>
          </cell>
        </row>
        <row r="880">
          <cell r="A880" t="str">
            <v>B0CX68HNM8</v>
          </cell>
          <cell r="B880" t="str">
            <v>2252-SET4</v>
          </cell>
          <cell r="C880">
            <v>19</v>
          </cell>
        </row>
        <row r="881">
          <cell r="A881" t="str">
            <v>B0D5P6STFQ</v>
          </cell>
          <cell r="B881" t="str">
            <v>2260-PACK6</v>
          </cell>
          <cell r="C881">
            <v>19</v>
          </cell>
        </row>
        <row r="882">
          <cell r="A882" t="str">
            <v>B07F72CD1X</v>
          </cell>
          <cell r="B882" t="str">
            <v>5066-CASE</v>
          </cell>
          <cell r="C882">
            <v>18</v>
          </cell>
        </row>
        <row r="883">
          <cell r="A883" t="str">
            <v>B07Q5VS97X</v>
          </cell>
          <cell r="B883" t="str">
            <v>4161-EACH</v>
          </cell>
          <cell r="C883">
            <v>18</v>
          </cell>
        </row>
        <row r="884">
          <cell r="A884" t="str">
            <v>B07Q9PJHRZ</v>
          </cell>
          <cell r="B884" t="str">
            <v>4152-EACH</v>
          </cell>
          <cell r="C884">
            <v>18</v>
          </cell>
        </row>
        <row r="885">
          <cell r="A885" t="str">
            <v>B07QD3BLRJ</v>
          </cell>
          <cell r="B885" t="str">
            <v>3128-CASE</v>
          </cell>
          <cell r="C885">
            <v>18</v>
          </cell>
        </row>
        <row r="886">
          <cell r="A886" t="str">
            <v>B07SFY6GFR</v>
          </cell>
          <cell r="B886" t="str">
            <v>1920-SET6</v>
          </cell>
          <cell r="C886">
            <v>18</v>
          </cell>
        </row>
        <row r="887">
          <cell r="A887" t="str">
            <v>B07YL4YRP5</v>
          </cell>
          <cell r="B887" t="str">
            <v>2010-BOX</v>
          </cell>
          <cell r="C887">
            <v>18</v>
          </cell>
        </row>
        <row r="888">
          <cell r="A888" t="str">
            <v>B087WK9LZR</v>
          </cell>
          <cell r="B888" t="str">
            <v>84200-CASE</v>
          </cell>
          <cell r="C888">
            <v>18</v>
          </cell>
        </row>
        <row r="889">
          <cell r="A889" t="str">
            <v>B08B44SYVS</v>
          </cell>
          <cell r="B889" t="str">
            <v>1258-EACH</v>
          </cell>
          <cell r="C889">
            <v>18</v>
          </cell>
        </row>
        <row r="890">
          <cell r="A890" t="str">
            <v>B08DCJGR6L</v>
          </cell>
          <cell r="B890" t="str">
            <v>S-32-PACK4</v>
          </cell>
          <cell r="C890">
            <v>18</v>
          </cell>
        </row>
        <row r="891">
          <cell r="A891" t="str">
            <v>B0921Q3T2Q</v>
          </cell>
          <cell r="B891" t="str">
            <v>4150-CASE</v>
          </cell>
          <cell r="C891">
            <v>18</v>
          </cell>
        </row>
        <row r="892">
          <cell r="A892" t="str">
            <v>B09XC2P11N</v>
          </cell>
          <cell r="B892" t="str">
            <v>1268-PACK2</v>
          </cell>
          <cell r="C892">
            <v>18</v>
          </cell>
        </row>
        <row r="893">
          <cell r="A893" t="str">
            <v>B0B7ZN8GSL</v>
          </cell>
          <cell r="B893" t="str">
            <v>5037-CASE</v>
          </cell>
          <cell r="C893">
            <v>18</v>
          </cell>
        </row>
        <row r="894">
          <cell r="A894" t="str">
            <v>B0BSP5D8VT</v>
          </cell>
          <cell r="B894" t="str">
            <v>2155-EACH</v>
          </cell>
          <cell r="C894">
            <v>18</v>
          </cell>
        </row>
        <row r="895">
          <cell r="A895" t="str">
            <v>B0CGW5J3SV</v>
          </cell>
          <cell r="B895" t="str">
            <v>709-EACH</v>
          </cell>
          <cell r="C895">
            <v>18</v>
          </cell>
        </row>
        <row r="896">
          <cell r="A896" t="str">
            <v>B001BO41CW</v>
          </cell>
          <cell r="B896" t="str">
            <v>568-EACH</v>
          </cell>
          <cell r="C896">
            <v>17</v>
          </cell>
        </row>
        <row r="897">
          <cell r="A897" t="str">
            <v>B005177VPE</v>
          </cell>
          <cell r="B897" t="str">
            <v>804-BOX</v>
          </cell>
          <cell r="C897">
            <v>17</v>
          </cell>
        </row>
        <row r="898">
          <cell r="A898" t="str">
            <v>B00O53DYSI</v>
          </cell>
          <cell r="B898" t="str">
            <v>1631-SET4</v>
          </cell>
          <cell r="C898">
            <v>17</v>
          </cell>
        </row>
        <row r="899">
          <cell r="A899" t="str">
            <v>B07F6Z3KCG</v>
          </cell>
          <cell r="B899" t="str">
            <v>510-CASE</v>
          </cell>
          <cell r="C899">
            <v>17</v>
          </cell>
        </row>
        <row r="900">
          <cell r="A900" t="str">
            <v>B07RY49GQF</v>
          </cell>
          <cell r="B900" t="str">
            <v>3188-SET6</v>
          </cell>
          <cell r="C900">
            <v>17</v>
          </cell>
        </row>
        <row r="901">
          <cell r="A901" t="str">
            <v>B07RZ3Z5DF</v>
          </cell>
          <cell r="B901" t="str">
            <v>3156-SET4</v>
          </cell>
          <cell r="C901">
            <v>17</v>
          </cell>
        </row>
        <row r="902">
          <cell r="A902" t="str">
            <v>B07S64FXY1</v>
          </cell>
          <cell r="B902" t="str">
            <v>5471-SET6</v>
          </cell>
          <cell r="C902">
            <v>17</v>
          </cell>
        </row>
        <row r="903">
          <cell r="A903" t="str">
            <v>B07X32GX7V</v>
          </cell>
          <cell r="B903" t="str">
            <v>530-CASE</v>
          </cell>
          <cell r="C903">
            <v>17</v>
          </cell>
        </row>
        <row r="904">
          <cell r="A904" t="str">
            <v>B07XQLHDVG</v>
          </cell>
          <cell r="B904" t="str">
            <v>562-CASE</v>
          </cell>
          <cell r="C904">
            <v>17</v>
          </cell>
        </row>
        <row r="905">
          <cell r="A905" t="str">
            <v>B08BQW4759</v>
          </cell>
          <cell r="B905" t="str">
            <v>660-SET2</v>
          </cell>
          <cell r="C905">
            <v>17</v>
          </cell>
        </row>
        <row r="906">
          <cell r="A906" t="str">
            <v>B08DBN3JXG</v>
          </cell>
          <cell r="B906" t="str">
            <v>272-PACK2</v>
          </cell>
          <cell r="C906">
            <v>17</v>
          </cell>
        </row>
        <row r="907">
          <cell r="A907" t="str">
            <v>B08DFQ5HKH</v>
          </cell>
          <cell r="B907" t="str">
            <v>517-PACK2</v>
          </cell>
          <cell r="C907">
            <v>17</v>
          </cell>
        </row>
        <row r="908">
          <cell r="A908" t="str">
            <v>B08FBQ99ZH</v>
          </cell>
          <cell r="B908" t="str">
            <v>556-PACK6</v>
          </cell>
          <cell r="C908">
            <v>17</v>
          </cell>
        </row>
        <row r="909">
          <cell r="A909" t="str">
            <v>B08FRRPCFB</v>
          </cell>
          <cell r="B909" t="str">
            <v>1200-PACK2</v>
          </cell>
          <cell r="C909">
            <v>17</v>
          </cell>
        </row>
        <row r="910">
          <cell r="A910" t="str">
            <v>B08KJNN14N</v>
          </cell>
          <cell r="B910" t="str">
            <v>3332-EACH</v>
          </cell>
          <cell r="C910">
            <v>17</v>
          </cell>
        </row>
        <row r="911">
          <cell r="A911" t="str">
            <v>B08VC4H1Q2</v>
          </cell>
          <cell r="B911" t="str">
            <v>209-EACH</v>
          </cell>
          <cell r="C911">
            <v>17</v>
          </cell>
        </row>
        <row r="912">
          <cell r="A912" t="str">
            <v>B09DK8VF74</v>
          </cell>
          <cell r="B912" t="str">
            <v>6812-BOX</v>
          </cell>
          <cell r="C912">
            <v>17</v>
          </cell>
        </row>
        <row r="913">
          <cell r="A913" t="str">
            <v>B0B9PD33XV</v>
          </cell>
          <cell r="B913" t="str">
            <v>1231-EACH</v>
          </cell>
          <cell r="C913">
            <v>17</v>
          </cell>
        </row>
        <row r="914">
          <cell r="A914" t="str">
            <v>B0018MSA9C</v>
          </cell>
          <cell r="B914" t="str">
            <v>527-EACH</v>
          </cell>
          <cell r="C914">
            <v>16</v>
          </cell>
        </row>
        <row r="915">
          <cell r="A915" t="str">
            <v>B0019IR604</v>
          </cell>
          <cell r="B915" t="str">
            <v>1207-EACH</v>
          </cell>
          <cell r="C915">
            <v>16</v>
          </cell>
        </row>
        <row r="916">
          <cell r="A916" t="str">
            <v>B002URLZTG</v>
          </cell>
          <cell r="B916" t="str">
            <v>515-EACH</v>
          </cell>
          <cell r="C916">
            <v>16</v>
          </cell>
        </row>
        <row r="917">
          <cell r="A917" t="str">
            <v>B002URSBSE</v>
          </cell>
          <cell r="B917" t="str">
            <v>1611-EACH</v>
          </cell>
          <cell r="C917">
            <v>16</v>
          </cell>
        </row>
        <row r="918">
          <cell r="A918" t="str">
            <v>B015TB29U8</v>
          </cell>
          <cell r="B918" t="str">
            <v>510-PACK25</v>
          </cell>
          <cell r="C918">
            <v>16</v>
          </cell>
        </row>
        <row r="919">
          <cell r="A919" t="str">
            <v>B07RJV344J</v>
          </cell>
          <cell r="B919" t="str">
            <v>205-EACH</v>
          </cell>
          <cell r="C919">
            <v>16</v>
          </cell>
        </row>
        <row r="920">
          <cell r="A920" t="str">
            <v>B07RX2S5S6</v>
          </cell>
          <cell r="B920" t="str">
            <v>3189-SET6</v>
          </cell>
          <cell r="C920">
            <v>16</v>
          </cell>
        </row>
        <row r="921">
          <cell r="A921" t="str">
            <v>B07S877Q9M</v>
          </cell>
          <cell r="B921" t="str">
            <v>17052-EACH</v>
          </cell>
          <cell r="C921">
            <v>16</v>
          </cell>
        </row>
        <row r="922">
          <cell r="A922" t="str">
            <v>B07SBL7HQ1</v>
          </cell>
          <cell r="B922" t="str">
            <v>751-SET4</v>
          </cell>
          <cell r="C922">
            <v>16</v>
          </cell>
        </row>
        <row r="923">
          <cell r="A923" t="str">
            <v>B07SC65VL7</v>
          </cell>
          <cell r="B923" t="str">
            <v>4431-SET6</v>
          </cell>
          <cell r="C923">
            <v>16</v>
          </cell>
        </row>
        <row r="924">
          <cell r="A924" t="str">
            <v>B07X4BHDBC</v>
          </cell>
          <cell r="B924" t="str">
            <v>573-CASE</v>
          </cell>
          <cell r="C924">
            <v>16</v>
          </cell>
        </row>
        <row r="925">
          <cell r="A925" t="str">
            <v>B07XL4Z6MH</v>
          </cell>
          <cell r="B925" t="str">
            <v>1748-BOX</v>
          </cell>
          <cell r="C925">
            <v>16</v>
          </cell>
        </row>
        <row r="926">
          <cell r="A926" t="str">
            <v>B07XQJF2M3</v>
          </cell>
          <cell r="B926" t="str">
            <v>3202-BOX</v>
          </cell>
          <cell r="C926">
            <v>16</v>
          </cell>
        </row>
        <row r="927">
          <cell r="A927" t="str">
            <v>B07XQJTV1T</v>
          </cell>
          <cell r="B927" t="str">
            <v>3112-BOX</v>
          </cell>
          <cell r="C927">
            <v>16</v>
          </cell>
        </row>
        <row r="928">
          <cell r="A928" t="str">
            <v>B07XQLSY8S</v>
          </cell>
          <cell r="B928" t="str">
            <v>523-CASE</v>
          </cell>
          <cell r="C928">
            <v>16</v>
          </cell>
        </row>
        <row r="929">
          <cell r="A929" t="str">
            <v>B07XQLXY7B</v>
          </cell>
          <cell r="B929" t="str">
            <v>545-BOX</v>
          </cell>
          <cell r="C929">
            <v>16</v>
          </cell>
        </row>
        <row r="930">
          <cell r="A930" t="str">
            <v>B0856ZC6F7</v>
          </cell>
          <cell r="B930" t="str">
            <v>3450-CASE</v>
          </cell>
          <cell r="C930">
            <v>16</v>
          </cell>
        </row>
        <row r="931">
          <cell r="A931" t="str">
            <v>B08B9TCTL9</v>
          </cell>
          <cell r="B931" t="str">
            <v>5112-SET4</v>
          </cell>
          <cell r="C931">
            <v>16</v>
          </cell>
        </row>
        <row r="932">
          <cell r="A932" t="str">
            <v>B08BQH6T88</v>
          </cell>
          <cell r="B932" t="str">
            <v>362-CASE</v>
          </cell>
          <cell r="C932">
            <v>16</v>
          </cell>
        </row>
        <row r="933">
          <cell r="A933" t="str">
            <v>B08CG43FGY</v>
          </cell>
          <cell r="B933" t="str">
            <v>3343-EACH</v>
          </cell>
          <cell r="C933">
            <v>16</v>
          </cell>
        </row>
        <row r="934">
          <cell r="A934" t="str">
            <v>B08DBX7MFT</v>
          </cell>
          <cell r="B934" t="str">
            <v>205-PACK2</v>
          </cell>
          <cell r="C934">
            <v>16</v>
          </cell>
        </row>
        <row r="935">
          <cell r="A935" t="str">
            <v>B08DPW6T4L</v>
          </cell>
          <cell r="B935" t="str">
            <v>3148-PACK2</v>
          </cell>
          <cell r="C935">
            <v>16</v>
          </cell>
        </row>
        <row r="936">
          <cell r="A936" t="str">
            <v>B08FBN3KDN</v>
          </cell>
          <cell r="B936" t="str">
            <v>550-PACK4</v>
          </cell>
          <cell r="C936">
            <v>16</v>
          </cell>
        </row>
        <row r="937">
          <cell r="A937" t="str">
            <v>B08FRQ3J5T</v>
          </cell>
          <cell r="B937" t="str">
            <v>1213-PACK2</v>
          </cell>
          <cell r="C937">
            <v>16</v>
          </cell>
        </row>
        <row r="938">
          <cell r="A938" t="str">
            <v>B08P3VJM81</v>
          </cell>
          <cell r="B938" t="str">
            <v>6302-PACK2</v>
          </cell>
          <cell r="C938">
            <v>16</v>
          </cell>
        </row>
        <row r="939">
          <cell r="A939" t="str">
            <v>B096L8DN38</v>
          </cell>
          <cell r="B939" t="str">
            <v>1060-EACH</v>
          </cell>
          <cell r="C939">
            <v>16</v>
          </cell>
        </row>
        <row r="940">
          <cell r="A940" t="str">
            <v>B09C7Q5743</v>
          </cell>
          <cell r="B940" t="str">
            <v>5051-PACK2</v>
          </cell>
          <cell r="C940">
            <v>16</v>
          </cell>
        </row>
        <row r="941">
          <cell r="A941" t="str">
            <v>B0CC425BV3</v>
          </cell>
          <cell r="B941" t="str">
            <v>3348-EACH</v>
          </cell>
          <cell r="C941">
            <v>16</v>
          </cell>
        </row>
        <row r="942">
          <cell r="A942" t="str">
            <v>B0D63ZGW2Z</v>
          </cell>
          <cell r="B942" t="str">
            <v>375-SET3</v>
          </cell>
          <cell r="C942">
            <v>16</v>
          </cell>
        </row>
        <row r="943">
          <cell r="A943" t="str">
            <v>B07F78N3XW</v>
          </cell>
          <cell r="B943" t="str">
            <v>525-CASE</v>
          </cell>
          <cell r="C943">
            <v>15</v>
          </cell>
        </row>
        <row r="944">
          <cell r="A944" t="str">
            <v>B07QD3GNSD</v>
          </cell>
          <cell r="B944" t="str">
            <v>4126-CASE</v>
          </cell>
          <cell r="C944">
            <v>15</v>
          </cell>
        </row>
        <row r="945">
          <cell r="A945" t="str">
            <v>B07R244SKD</v>
          </cell>
          <cell r="B945" t="str">
            <v>2314-SET4</v>
          </cell>
          <cell r="C945">
            <v>15</v>
          </cell>
        </row>
        <row r="946">
          <cell r="A946" t="str">
            <v>B07R4RNLKK</v>
          </cell>
          <cell r="B946" t="str">
            <v>2323-SET3</v>
          </cell>
          <cell r="C946">
            <v>15</v>
          </cell>
        </row>
        <row r="947">
          <cell r="A947" t="str">
            <v>B07RR2WGGV</v>
          </cell>
          <cell r="B947" t="str">
            <v>5072-EACH</v>
          </cell>
          <cell r="C947">
            <v>15</v>
          </cell>
        </row>
        <row r="948">
          <cell r="A948" t="str">
            <v>B07S3DWYRM</v>
          </cell>
          <cell r="B948" t="str">
            <v>3152-SET6</v>
          </cell>
          <cell r="C948">
            <v>15</v>
          </cell>
        </row>
        <row r="949">
          <cell r="A949" t="str">
            <v>B07SBCHQ33</v>
          </cell>
          <cell r="B949" t="str">
            <v>1743-EACH</v>
          </cell>
          <cell r="C949">
            <v>15</v>
          </cell>
        </row>
        <row r="950">
          <cell r="A950" t="str">
            <v>B07SBCJ6XH</v>
          </cell>
          <cell r="B950" t="str">
            <v>1788-EACH</v>
          </cell>
          <cell r="C950">
            <v>15</v>
          </cell>
        </row>
        <row r="951">
          <cell r="A951" t="str">
            <v>B07SC5D6P5</v>
          </cell>
          <cell r="B951" t="str">
            <v>305-SET6</v>
          </cell>
          <cell r="C951">
            <v>15</v>
          </cell>
        </row>
        <row r="952">
          <cell r="A952" t="str">
            <v>B07XL4N7JZ</v>
          </cell>
          <cell r="B952" t="str">
            <v>3109-CASE</v>
          </cell>
          <cell r="C952">
            <v>15</v>
          </cell>
        </row>
        <row r="953">
          <cell r="A953" t="str">
            <v>B07XQK85BP</v>
          </cell>
          <cell r="B953" t="str">
            <v>1286-BOX</v>
          </cell>
          <cell r="C953">
            <v>15</v>
          </cell>
        </row>
        <row r="954">
          <cell r="A954" t="str">
            <v>B07XQLH35M</v>
          </cell>
          <cell r="B954" t="str">
            <v>5052-CASE</v>
          </cell>
          <cell r="C954">
            <v>15</v>
          </cell>
        </row>
        <row r="955">
          <cell r="A955" t="str">
            <v>B085JTWT4H</v>
          </cell>
          <cell r="B955" t="str">
            <v>5425-SET4</v>
          </cell>
          <cell r="C955">
            <v>15</v>
          </cell>
        </row>
        <row r="956">
          <cell r="A956" t="str">
            <v>B08DQ2HSKY</v>
          </cell>
          <cell r="B956" t="str">
            <v>3193-PACK2</v>
          </cell>
          <cell r="C956">
            <v>15</v>
          </cell>
        </row>
        <row r="957">
          <cell r="A957" t="str">
            <v>B08DQ7954J</v>
          </cell>
          <cell r="B957" t="str">
            <v>4143-PACK2</v>
          </cell>
          <cell r="C957">
            <v>15</v>
          </cell>
        </row>
        <row r="958">
          <cell r="A958" t="str">
            <v>B08F7H5JPM</v>
          </cell>
          <cell r="B958" t="str">
            <v>769-PACK2</v>
          </cell>
          <cell r="C958">
            <v>15</v>
          </cell>
        </row>
        <row r="959">
          <cell r="A959" t="str">
            <v>B08GD1MZ2W</v>
          </cell>
          <cell r="B959" t="str">
            <v>915-PACK2</v>
          </cell>
          <cell r="C959">
            <v>15</v>
          </cell>
        </row>
        <row r="960">
          <cell r="A960" t="str">
            <v>B08KJN2KWK</v>
          </cell>
          <cell r="B960" t="str">
            <v>3339-PACK2</v>
          </cell>
          <cell r="C960">
            <v>15</v>
          </cell>
        </row>
        <row r="961">
          <cell r="A961" t="str">
            <v>B08KJNT5BQ</v>
          </cell>
          <cell r="B961" t="str">
            <v>3334-PACK2</v>
          </cell>
          <cell r="C961">
            <v>15</v>
          </cell>
        </row>
        <row r="962">
          <cell r="A962" t="str">
            <v>B08KWM92VL</v>
          </cell>
          <cell r="B962" t="str">
            <v>4420-BOX</v>
          </cell>
          <cell r="C962">
            <v>15</v>
          </cell>
        </row>
        <row r="963">
          <cell r="A963" t="str">
            <v>B09DP48BJS</v>
          </cell>
          <cell r="B963" t="str">
            <v>808-CASE</v>
          </cell>
          <cell r="C963">
            <v>15</v>
          </cell>
        </row>
        <row r="964">
          <cell r="A964" t="str">
            <v>B09QD4WSTT</v>
          </cell>
          <cell r="B964" t="str">
            <v>719-PACK2</v>
          </cell>
          <cell r="C964">
            <v>15</v>
          </cell>
        </row>
        <row r="965">
          <cell r="A965" t="str">
            <v>B0BFRDT22T</v>
          </cell>
          <cell r="B965" t="str">
            <v>4003-BOX</v>
          </cell>
          <cell r="C965">
            <v>15</v>
          </cell>
        </row>
        <row r="966">
          <cell r="A966" t="str">
            <v>B0BH8LJQ68</v>
          </cell>
          <cell r="B966" t="str">
            <v>6053-EACH</v>
          </cell>
          <cell r="C966">
            <v>15</v>
          </cell>
        </row>
        <row r="967">
          <cell r="A967" t="str">
            <v>B0C7J6JL7Z</v>
          </cell>
          <cell r="B967" t="str">
            <v>706-SET3</v>
          </cell>
          <cell r="C967">
            <v>15</v>
          </cell>
        </row>
        <row r="968">
          <cell r="A968" t="str">
            <v>B0CC45KHQ2</v>
          </cell>
          <cell r="B968" t="str">
            <v>3346-EACH</v>
          </cell>
          <cell r="C968">
            <v>15</v>
          </cell>
        </row>
        <row r="969">
          <cell r="A969" t="str">
            <v>B0CQ67CVM7</v>
          </cell>
          <cell r="B969" t="str">
            <v>17035-EACH</v>
          </cell>
          <cell r="C969">
            <v>15</v>
          </cell>
        </row>
        <row r="970">
          <cell r="A970" t="str">
            <v>B0049HU5R8</v>
          </cell>
          <cell r="B970" t="str">
            <v>5047-EACH</v>
          </cell>
          <cell r="C970">
            <v>14</v>
          </cell>
        </row>
        <row r="971">
          <cell r="A971" t="str">
            <v>B00GYQ880I</v>
          </cell>
          <cell r="B971" t="str">
            <v>2001-EACH</v>
          </cell>
          <cell r="C971">
            <v>14</v>
          </cell>
        </row>
        <row r="972">
          <cell r="A972" t="str">
            <v>B07J1P11CM</v>
          </cell>
          <cell r="B972" t="str">
            <v>2331-EACH</v>
          </cell>
          <cell r="C972">
            <v>14</v>
          </cell>
        </row>
        <row r="973">
          <cell r="A973" t="str">
            <v>B07RPZ72GP</v>
          </cell>
          <cell r="B973" t="str">
            <v>5065-EACH</v>
          </cell>
          <cell r="C973">
            <v>14</v>
          </cell>
        </row>
        <row r="974">
          <cell r="A974" t="str">
            <v>B07S3DM8B5</v>
          </cell>
          <cell r="B974" t="str">
            <v>2139-SET6</v>
          </cell>
          <cell r="C974">
            <v>14</v>
          </cell>
        </row>
        <row r="975">
          <cell r="A975" t="str">
            <v>B07S53573Y</v>
          </cell>
          <cell r="B975" t="str">
            <v>3814-EACH</v>
          </cell>
          <cell r="C975">
            <v>14</v>
          </cell>
        </row>
        <row r="976">
          <cell r="A976" t="str">
            <v>B07S65BKV3</v>
          </cell>
          <cell r="B976" t="str">
            <v>17066-EACH</v>
          </cell>
          <cell r="C976">
            <v>14</v>
          </cell>
        </row>
        <row r="977">
          <cell r="A977" t="str">
            <v>B07S966SHZ</v>
          </cell>
          <cell r="B977" t="str">
            <v>511-EACH</v>
          </cell>
          <cell r="C977">
            <v>14</v>
          </cell>
        </row>
        <row r="978">
          <cell r="A978" t="str">
            <v>B07S96CVT7</v>
          </cell>
          <cell r="B978" t="str">
            <v>5088-SET8</v>
          </cell>
          <cell r="C978">
            <v>14</v>
          </cell>
        </row>
        <row r="979">
          <cell r="A979" t="str">
            <v>B07SH1NMTK</v>
          </cell>
          <cell r="B979" t="str">
            <v>613-EACH</v>
          </cell>
          <cell r="C979">
            <v>14</v>
          </cell>
        </row>
        <row r="980">
          <cell r="A980" t="str">
            <v>B07X447DCC</v>
          </cell>
          <cell r="B980" t="str">
            <v>5022-CASE</v>
          </cell>
          <cell r="C980">
            <v>14</v>
          </cell>
        </row>
        <row r="981">
          <cell r="A981" t="str">
            <v>B07X44LT8S</v>
          </cell>
          <cell r="B981" t="str">
            <v>5400-CASE</v>
          </cell>
          <cell r="C981">
            <v>14</v>
          </cell>
        </row>
        <row r="982">
          <cell r="A982" t="str">
            <v>B07XDD1524</v>
          </cell>
          <cell r="B982" t="str">
            <v>3020-BOX</v>
          </cell>
          <cell r="C982">
            <v>14</v>
          </cell>
        </row>
        <row r="983">
          <cell r="A983" t="str">
            <v>B07XPSG9N2</v>
          </cell>
          <cell r="B983" t="str">
            <v>2207-BOX</v>
          </cell>
          <cell r="C983">
            <v>14</v>
          </cell>
        </row>
        <row r="984">
          <cell r="A984" t="str">
            <v>B07XQGKN48</v>
          </cell>
          <cell r="B984" t="str">
            <v>2330-BOX</v>
          </cell>
          <cell r="C984">
            <v>14</v>
          </cell>
        </row>
        <row r="985">
          <cell r="A985" t="str">
            <v>B07XQJ2XTB</v>
          </cell>
          <cell r="B985" t="str">
            <v>566-CASE</v>
          </cell>
          <cell r="C985">
            <v>14</v>
          </cell>
        </row>
        <row r="986">
          <cell r="A986" t="str">
            <v>B07XQJJWT7</v>
          </cell>
          <cell r="B986" t="str">
            <v>5170-BOX</v>
          </cell>
          <cell r="C986">
            <v>14</v>
          </cell>
        </row>
        <row r="987">
          <cell r="A987" t="str">
            <v>B07XQN37TY</v>
          </cell>
          <cell r="B987" t="str">
            <v>321-BOX</v>
          </cell>
          <cell r="C987">
            <v>14</v>
          </cell>
        </row>
        <row r="988">
          <cell r="A988" t="str">
            <v>B08DFHTR4W</v>
          </cell>
          <cell r="B988" t="str">
            <v>506-PACK2</v>
          </cell>
          <cell r="C988">
            <v>14</v>
          </cell>
        </row>
        <row r="989">
          <cell r="A989" t="str">
            <v>B08DFKMYH9</v>
          </cell>
          <cell r="B989" t="str">
            <v>532-PACK2</v>
          </cell>
          <cell r="C989">
            <v>14</v>
          </cell>
        </row>
        <row r="990">
          <cell r="A990" t="str">
            <v>B08DQ57PPC</v>
          </cell>
          <cell r="B990" t="str">
            <v>4162-PACK2</v>
          </cell>
          <cell r="C990">
            <v>14</v>
          </cell>
        </row>
        <row r="991">
          <cell r="A991" t="str">
            <v>B08FBMWMYW</v>
          </cell>
          <cell r="B991" t="str">
            <v>523-PACK4</v>
          </cell>
          <cell r="C991">
            <v>14</v>
          </cell>
        </row>
        <row r="992">
          <cell r="A992" t="str">
            <v>B08GX2TBSK</v>
          </cell>
          <cell r="B992" t="str">
            <v>2001-PACK2</v>
          </cell>
          <cell r="C992">
            <v>14</v>
          </cell>
        </row>
        <row r="993">
          <cell r="A993" t="str">
            <v>B08JRFCZZM</v>
          </cell>
          <cell r="B993" t="str">
            <v>5153-PACK2</v>
          </cell>
          <cell r="C993">
            <v>14</v>
          </cell>
        </row>
        <row r="994">
          <cell r="A994" t="str">
            <v>B09DK51B74</v>
          </cell>
          <cell r="B994" t="str">
            <v>6810-BOX</v>
          </cell>
          <cell r="C994">
            <v>14</v>
          </cell>
        </row>
        <row r="995">
          <cell r="A995" t="str">
            <v>B09NMSV1KG</v>
          </cell>
          <cell r="B995" t="str">
            <v>17049-CASE</v>
          </cell>
          <cell r="C995">
            <v>14</v>
          </cell>
        </row>
        <row r="996">
          <cell r="A996" t="str">
            <v>B09SMX333M</v>
          </cell>
          <cell r="B996" t="str">
            <v>2183-EACH</v>
          </cell>
          <cell r="C996">
            <v>14</v>
          </cell>
        </row>
        <row r="997">
          <cell r="A997" t="str">
            <v>B0BP5YQWGZ</v>
          </cell>
          <cell r="B997" t="str">
            <v>2308-PACK4</v>
          </cell>
          <cell r="C997">
            <v>14</v>
          </cell>
        </row>
        <row r="998">
          <cell r="A998" t="str">
            <v>B0BQ59HSJC</v>
          </cell>
          <cell r="B998" t="str">
            <v>521-EACH</v>
          </cell>
          <cell r="C998">
            <v>14</v>
          </cell>
        </row>
        <row r="999">
          <cell r="A999" t="str">
            <v>B0CM9WPQD3</v>
          </cell>
          <cell r="B999" t="str">
            <v>17087-EACH</v>
          </cell>
          <cell r="C999">
            <v>14</v>
          </cell>
        </row>
        <row r="1000">
          <cell r="A1000" t="str">
            <v>B0D895591X</v>
          </cell>
          <cell r="B1000" t="str">
            <v>749-EACH</v>
          </cell>
          <cell r="C1000">
            <v>14</v>
          </cell>
        </row>
        <row r="1001">
          <cell r="A1001" t="str">
            <v>B07RCVTJYR</v>
          </cell>
          <cell r="B1001" t="str">
            <v>2516-BOX</v>
          </cell>
          <cell r="C1001">
            <v>13</v>
          </cell>
        </row>
        <row r="1002">
          <cell r="A1002" t="str">
            <v>B07RDMSVNS</v>
          </cell>
          <cell r="B1002" t="str">
            <v>265-EACH</v>
          </cell>
          <cell r="C1002">
            <v>13</v>
          </cell>
        </row>
        <row r="1003">
          <cell r="A1003" t="str">
            <v>B07RHWKY2J</v>
          </cell>
          <cell r="B1003" t="str">
            <v>117-EACH</v>
          </cell>
          <cell r="C1003">
            <v>13</v>
          </cell>
        </row>
        <row r="1004">
          <cell r="A1004" t="str">
            <v>B07RKFL1PL</v>
          </cell>
          <cell r="B1004" t="str">
            <v>3459-A-CASE</v>
          </cell>
          <cell r="C1004">
            <v>13</v>
          </cell>
        </row>
        <row r="1005">
          <cell r="A1005" t="str">
            <v>B07RLHPMF3</v>
          </cell>
          <cell r="B1005" t="str">
            <v>3445-BOX</v>
          </cell>
          <cell r="C1005">
            <v>13</v>
          </cell>
        </row>
        <row r="1006">
          <cell r="A1006" t="str">
            <v>B07RP2LQ2R</v>
          </cell>
          <cell r="B1006" t="str">
            <v>5000-EACH</v>
          </cell>
          <cell r="C1006">
            <v>13</v>
          </cell>
        </row>
        <row r="1007">
          <cell r="A1007" t="str">
            <v>B07RP3F2LW</v>
          </cell>
          <cell r="B1007" t="str">
            <v>5068-EACH</v>
          </cell>
          <cell r="C1007">
            <v>13</v>
          </cell>
        </row>
        <row r="1008">
          <cell r="A1008" t="str">
            <v>B07RY4PCLL</v>
          </cell>
          <cell r="B1008" t="str">
            <v>3184-EACH</v>
          </cell>
          <cell r="C1008">
            <v>13</v>
          </cell>
        </row>
        <row r="1009">
          <cell r="A1009" t="str">
            <v>B07S76B9RK</v>
          </cell>
          <cell r="B1009" t="str">
            <v>558-SET6</v>
          </cell>
          <cell r="C1009">
            <v>13</v>
          </cell>
        </row>
        <row r="1010">
          <cell r="A1010" t="str">
            <v>B07S7G2P5Y</v>
          </cell>
          <cell r="B1010" t="str">
            <v>730-EACH</v>
          </cell>
          <cell r="C1010">
            <v>13</v>
          </cell>
        </row>
        <row r="1011">
          <cell r="A1011" t="str">
            <v>B07S7G354B</v>
          </cell>
          <cell r="B1011" t="str">
            <v>791-EACH</v>
          </cell>
          <cell r="C1011">
            <v>13</v>
          </cell>
        </row>
        <row r="1012">
          <cell r="A1012" t="str">
            <v>B07S86KVR8</v>
          </cell>
          <cell r="B1012" t="str">
            <v>17062-EACH</v>
          </cell>
          <cell r="C1012">
            <v>13</v>
          </cell>
        </row>
        <row r="1013">
          <cell r="A1013" t="str">
            <v>B07WZW8BYH</v>
          </cell>
          <cell r="B1013" t="str">
            <v>5029-CASE</v>
          </cell>
          <cell r="C1013">
            <v>13</v>
          </cell>
        </row>
        <row r="1014">
          <cell r="A1014" t="str">
            <v>B07X22QMN2</v>
          </cell>
          <cell r="B1014" t="str">
            <v>5020-CASE</v>
          </cell>
          <cell r="C1014">
            <v>13</v>
          </cell>
        </row>
        <row r="1015">
          <cell r="A1015" t="str">
            <v>B07XJZMHRJ</v>
          </cell>
          <cell r="B1015" t="str">
            <v>5172-BOX</v>
          </cell>
          <cell r="C1015">
            <v>13</v>
          </cell>
        </row>
        <row r="1016">
          <cell r="A1016" t="str">
            <v>B07XL4RJMJ</v>
          </cell>
          <cell r="B1016" t="str">
            <v>3810-BOX</v>
          </cell>
          <cell r="C1016">
            <v>13</v>
          </cell>
        </row>
        <row r="1017">
          <cell r="A1017" t="str">
            <v>B07XQN8FJQ</v>
          </cell>
          <cell r="B1017" t="str">
            <v>836-BOX</v>
          </cell>
          <cell r="C1017">
            <v>13</v>
          </cell>
        </row>
        <row r="1018">
          <cell r="A1018" t="str">
            <v>B07XQPHHY3</v>
          </cell>
          <cell r="B1018" t="str">
            <v>511-CASE</v>
          </cell>
          <cell r="C1018">
            <v>13</v>
          </cell>
        </row>
        <row r="1019">
          <cell r="A1019" t="str">
            <v>B08BR3BPD5</v>
          </cell>
          <cell r="B1019" t="str">
            <v>371-SET2</v>
          </cell>
          <cell r="C1019">
            <v>13</v>
          </cell>
        </row>
        <row r="1020">
          <cell r="A1020" t="str">
            <v>B08BR67JN6</v>
          </cell>
          <cell r="B1020" t="str">
            <v>34700-SET2</v>
          </cell>
          <cell r="C1020">
            <v>13</v>
          </cell>
        </row>
        <row r="1021">
          <cell r="A1021" t="str">
            <v>B08BX58S7F</v>
          </cell>
          <cell r="B1021" t="str">
            <v>18834-SET6</v>
          </cell>
          <cell r="C1021">
            <v>13</v>
          </cell>
        </row>
        <row r="1022">
          <cell r="A1022" t="str">
            <v>B08DHL4NH5</v>
          </cell>
          <cell r="B1022" t="str">
            <v>532-EA+533-EA</v>
          </cell>
          <cell r="C1022">
            <v>13</v>
          </cell>
        </row>
        <row r="1023">
          <cell r="A1023" t="str">
            <v>B08DQ4KF1K</v>
          </cell>
          <cell r="B1023" t="str">
            <v>4120-PACK2</v>
          </cell>
          <cell r="C1023">
            <v>13</v>
          </cell>
        </row>
        <row r="1024">
          <cell r="A1024" t="str">
            <v>B08DQ9JTMD</v>
          </cell>
          <cell r="B1024" t="str">
            <v>4150-PACK2</v>
          </cell>
          <cell r="C1024">
            <v>13</v>
          </cell>
        </row>
        <row r="1025">
          <cell r="A1025" t="str">
            <v>B08F77YSBM</v>
          </cell>
          <cell r="B1025" t="str">
            <v>727-PACK2</v>
          </cell>
          <cell r="C1025">
            <v>13</v>
          </cell>
        </row>
        <row r="1026">
          <cell r="A1026" t="str">
            <v>B08F7KDWXG</v>
          </cell>
          <cell r="B1026" t="str">
            <v>746-PACK2</v>
          </cell>
          <cell r="C1026">
            <v>13</v>
          </cell>
        </row>
        <row r="1027">
          <cell r="A1027" t="str">
            <v>B08FRRKKHM</v>
          </cell>
          <cell r="B1027" t="str">
            <v>1251-PACK2</v>
          </cell>
          <cell r="C1027">
            <v>13</v>
          </cell>
        </row>
        <row r="1028">
          <cell r="A1028" t="str">
            <v>B08G9L2NWY</v>
          </cell>
          <cell r="B1028" t="str">
            <v>6018-PACK2</v>
          </cell>
          <cell r="C1028">
            <v>13</v>
          </cell>
        </row>
        <row r="1029">
          <cell r="A1029" t="str">
            <v>B08NRSXZSC</v>
          </cell>
          <cell r="B1029" t="str">
            <v>3920-EACH</v>
          </cell>
          <cell r="C1029">
            <v>13</v>
          </cell>
        </row>
        <row r="1030">
          <cell r="A1030" t="str">
            <v>B09DNY2RSF</v>
          </cell>
          <cell r="B1030" t="str">
            <v>811-SET4</v>
          </cell>
          <cell r="C1030">
            <v>13</v>
          </cell>
        </row>
        <row r="1031">
          <cell r="A1031" t="str">
            <v>B0BN76QV64</v>
          </cell>
          <cell r="B1031" t="str">
            <v>714937-PACK3</v>
          </cell>
          <cell r="C1031">
            <v>13</v>
          </cell>
        </row>
        <row r="1032">
          <cell r="A1032" t="str">
            <v>B0CT69BVP6</v>
          </cell>
          <cell r="B1032" t="str">
            <v>1942-SET3</v>
          </cell>
          <cell r="C1032">
            <v>13</v>
          </cell>
        </row>
        <row r="1033">
          <cell r="A1033" t="str">
            <v>B0CX6B9DGR</v>
          </cell>
          <cell r="B1033" t="str">
            <v>2251-SET4</v>
          </cell>
          <cell r="C1033">
            <v>13</v>
          </cell>
        </row>
        <row r="1034">
          <cell r="A1034" t="str">
            <v>B0D6PDZ6H6</v>
          </cell>
          <cell r="B1034" t="str">
            <v>860-CASE</v>
          </cell>
          <cell r="C1034">
            <v>13</v>
          </cell>
        </row>
        <row r="1035">
          <cell r="A1035" t="str">
            <v>B0D79XHYB8</v>
          </cell>
          <cell r="B1035" t="str">
            <v>17001-SET6</v>
          </cell>
          <cell r="C1035">
            <v>13</v>
          </cell>
        </row>
        <row r="1036">
          <cell r="A1036" t="str">
            <v>B0019IIQRG</v>
          </cell>
          <cell r="B1036" t="str">
            <v>596-EACH</v>
          </cell>
          <cell r="C1036">
            <v>12</v>
          </cell>
        </row>
        <row r="1037">
          <cell r="A1037" t="str">
            <v>B0019IKB8I</v>
          </cell>
          <cell r="B1037" t="str">
            <v>1216-EACH</v>
          </cell>
          <cell r="C1037">
            <v>12</v>
          </cell>
        </row>
        <row r="1038">
          <cell r="A1038" t="str">
            <v>B0032VKNHE</v>
          </cell>
          <cell r="B1038" t="str">
            <v>3003-EACH</v>
          </cell>
          <cell r="C1038">
            <v>12</v>
          </cell>
        </row>
        <row r="1039">
          <cell r="A1039" t="str">
            <v>B07QF4JDTG</v>
          </cell>
          <cell r="B1039" t="str">
            <v>3141-CASE</v>
          </cell>
          <cell r="C1039">
            <v>12</v>
          </cell>
        </row>
        <row r="1040">
          <cell r="A1040" t="str">
            <v>B07RDML67P</v>
          </cell>
          <cell r="B1040" t="str">
            <v>3008-EACH</v>
          </cell>
          <cell r="C1040">
            <v>12</v>
          </cell>
        </row>
        <row r="1041">
          <cell r="A1041" t="str">
            <v>B07RNPZ28Z</v>
          </cell>
          <cell r="B1041" t="str">
            <v>2216-SET6</v>
          </cell>
          <cell r="C1041">
            <v>12</v>
          </cell>
        </row>
        <row r="1042">
          <cell r="A1042" t="str">
            <v>B07RXQBYXR</v>
          </cell>
          <cell r="B1042" t="str">
            <v>3806-EACH</v>
          </cell>
          <cell r="C1042">
            <v>12</v>
          </cell>
        </row>
        <row r="1043">
          <cell r="A1043" t="str">
            <v>B07S3D9TXG</v>
          </cell>
          <cell r="B1043" t="str">
            <v>3110-SET6</v>
          </cell>
          <cell r="C1043">
            <v>12</v>
          </cell>
        </row>
        <row r="1044">
          <cell r="A1044" t="str">
            <v>B07S7698XH</v>
          </cell>
          <cell r="B1044" t="str">
            <v>513-EACH</v>
          </cell>
          <cell r="C1044">
            <v>12</v>
          </cell>
        </row>
        <row r="1045">
          <cell r="A1045" t="str">
            <v>B07S7785GM</v>
          </cell>
          <cell r="B1045" t="str">
            <v>17092-SET8</v>
          </cell>
          <cell r="C1045">
            <v>12</v>
          </cell>
        </row>
        <row r="1046">
          <cell r="A1046" t="str">
            <v>B07SKBDN4F</v>
          </cell>
          <cell r="B1046" t="str">
            <v>6013-EACH</v>
          </cell>
          <cell r="C1046">
            <v>12</v>
          </cell>
        </row>
        <row r="1047">
          <cell r="A1047" t="str">
            <v>B07THD1Y38</v>
          </cell>
          <cell r="B1047" t="str">
            <v>4002-EACH</v>
          </cell>
          <cell r="C1047">
            <v>12</v>
          </cell>
        </row>
        <row r="1048">
          <cell r="A1048" t="str">
            <v>B07X21HKRC</v>
          </cell>
          <cell r="B1048" t="str">
            <v>594-CASE</v>
          </cell>
          <cell r="C1048">
            <v>12</v>
          </cell>
        </row>
        <row r="1049">
          <cell r="A1049" t="str">
            <v>B07XFGQ2PH</v>
          </cell>
          <cell r="B1049" t="str">
            <v>3021-BOX</v>
          </cell>
          <cell r="C1049">
            <v>12</v>
          </cell>
        </row>
        <row r="1050">
          <cell r="A1050" t="str">
            <v>B07XJZ89LB</v>
          </cell>
          <cell r="B1050" t="str">
            <v>3172-BOX</v>
          </cell>
          <cell r="C1050">
            <v>12</v>
          </cell>
        </row>
        <row r="1051">
          <cell r="A1051" t="str">
            <v>B07XQLGG6D</v>
          </cell>
          <cell r="B1051" t="str">
            <v>725-BOX</v>
          </cell>
          <cell r="C1051">
            <v>12</v>
          </cell>
        </row>
        <row r="1052">
          <cell r="A1052" t="str">
            <v>B07XQLH671</v>
          </cell>
          <cell r="B1052" t="str">
            <v>2301-BOX</v>
          </cell>
          <cell r="C1052">
            <v>12</v>
          </cell>
        </row>
        <row r="1053">
          <cell r="A1053" t="str">
            <v>B085JY6L65</v>
          </cell>
          <cell r="B1053" t="str">
            <v>5426-SET4</v>
          </cell>
          <cell r="C1053">
            <v>12</v>
          </cell>
        </row>
        <row r="1054">
          <cell r="A1054" t="str">
            <v>B08BX67C4L</v>
          </cell>
          <cell r="B1054" t="str">
            <v>50827-SET4</v>
          </cell>
          <cell r="C1054">
            <v>12</v>
          </cell>
        </row>
        <row r="1055">
          <cell r="A1055" t="str">
            <v>B08C4B466W</v>
          </cell>
          <cell r="B1055" t="str">
            <v>3353-EACH</v>
          </cell>
          <cell r="C1055">
            <v>12</v>
          </cell>
        </row>
        <row r="1056">
          <cell r="A1056" t="str">
            <v>B08DDHX4Z9</v>
          </cell>
          <cell r="B1056" t="str">
            <v>1621-PACK2</v>
          </cell>
          <cell r="C1056">
            <v>12</v>
          </cell>
        </row>
        <row r="1057">
          <cell r="A1057" t="str">
            <v>B08DQBLTG5</v>
          </cell>
          <cell r="B1057" t="str">
            <v>4125-PACK2</v>
          </cell>
          <cell r="C1057">
            <v>12</v>
          </cell>
        </row>
        <row r="1058">
          <cell r="A1058" t="str">
            <v>B08FBNNCVH</v>
          </cell>
          <cell r="B1058" t="str">
            <v>598-PACK6</v>
          </cell>
          <cell r="C1058">
            <v>12</v>
          </cell>
        </row>
        <row r="1059">
          <cell r="A1059" t="str">
            <v>B08FRT9YBW</v>
          </cell>
          <cell r="B1059" t="str">
            <v>1225-PACK2</v>
          </cell>
          <cell r="C1059">
            <v>12</v>
          </cell>
        </row>
        <row r="1060">
          <cell r="A1060" t="str">
            <v>B08G9134QM</v>
          </cell>
          <cell r="B1060" t="str">
            <v>6005-PACK4</v>
          </cell>
          <cell r="C1060">
            <v>12</v>
          </cell>
        </row>
        <row r="1061">
          <cell r="A1061" t="str">
            <v>B08KJJJGVL</v>
          </cell>
          <cell r="B1061" t="str">
            <v>3335-EACH</v>
          </cell>
          <cell r="C1061">
            <v>12</v>
          </cell>
        </row>
        <row r="1062">
          <cell r="A1062" t="str">
            <v>B08KJP5C26</v>
          </cell>
          <cell r="B1062" t="str">
            <v>3333-CASE</v>
          </cell>
          <cell r="C1062">
            <v>12</v>
          </cell>
        </row>
        <row r="1063">
          <cell r="A1063" t="str">
            <v>B09BBSHNQG</v>
          </cell>
          <cell r="B1063" t="str">
            <v>2207-PACK2</v>
          </cell>
          <cell r="C1063">
            <v>12</v>
          </cell>
        </row>
        <row r="1064">
          <cell r="A1064" t="str">
            <v>B09DNL2WQW</v>
          </cell>
          <cell r="B1064" t="str">
            <v>809-CASE</v>
          </cell>
          <cell r="C1064">
            <v>12</v>
          </cell>
        </row>
        <row r="1065">
          <cell r="A1065" t="str">
            <v>B0CMVC9XQT</v>
          </cell>
          <cell r="B1065" t="str">
            <v>6049-EACH</v>
          </cell>
          <cell r="C1065">
            <v>12</v>
          </cell>
        </row>
        <row r="1066">
          <cell r="A1066" t="str">
            <v>B07QF6M8VQ</v>
          </cell>
          <cell r="B1066" t="str">
            <v>3193-CASE</v>
          </cell>
          <cell r="C1066">
            <v>11</v>
          </cell>
        </row>
        <row r="1067">
          <cell r="A1067" t="str">
            <v>B07QV447DH</v>
          </cell>
          <cell r="B1067" t="str">
            <v>2530-EACH</v>
          </cell>
          <cell r="C1067">
            <v>11</v>
          </cell>
        </row>
        <row r="1068">
          <cell r="A1068" t="str">
            <v>B07QXV2LYB</v>
          </cell>
          <cell r="B1068" t="str">
            <v>2321-EACH</v>
          </cell>
          <cell r="C1068">
            <v>11</v>
          </cell>
        </row>
        <row r="1069">
          <cell r="A1069" t="str">
            <v>B07RXLWZT7</v>
          </cell>
          <cell r="B1069" t="str">
            <v>2090-EACH</v>
          </cell>
          <cell r="C1069">
            <v>11</v>
          </cell>
        </row>
        <row r="1070">
          <cell r="A1070" t="str">
            <v>B07S4CBZ3T</v>
          </cell>
          <cell r="B1070" t="str">
            <v>1235-EACH</v>
          </cell>
          <cell r="C1070">
            <v>11</v>
          </cell>
        </row>
        <row r="1071">
          <cell r="A1071" t="str">
            <v>B07S85JMYT</v>
          </cell>
          <cell r="B1071" t="str">
            <v>5494-SET6</v>
          </cell>
          <cell r="C1071">
            <v>11</v>
          </cell>
        </row>
        <row r="1072">
          <cell r="A1072" t="str">
            <v>B07S85KW6P</v>
          </cell>
          <cell r="B1072" t="str">
            <v>5052-EACH</v>
          </cell>
          <cell r="C1072">
            <v>11</v>
          </cell>
        </row>
        <row r="1073">
          <cell r="A1073" t="str">
            <v>B07SFZHXHL</v>
          </cell>
          <cell r="B1073" t="str">
            <v>772-SET2</v>
          </cell>
          <cell r="C1073">
            <v>11</v>
          </cell>
        </row>
        <row r="1074">
          <cell r="A1074" t="str">
            <v>B07XQJ4FWN</v>
          </cell>
          <cell r="B1074" t="str">
            <v>806-BOX</v>
          </cell>
          <cell r="C1074">
            <v>11</v>
          </cell>
        </row>
        <row r="1075">
          <cell r="A1075" t="str">
            <v>B07XQK5WRQ</v>
          </cell>
          <cell r="B1075" t="str">
            <v>4004-BOX</v>
          </cell>
          <cell r="C1075">
            <v>11</v>
          </cell>
        </row>
        <row r="1076">
          <cell r="A1076" t="str">
            <v>B07XQKN6SW</v>
          </cell>
          <cell r="B1076" t="str">
            <v>802-BOX</v>
          </cell>
          <cell r="C1076">
            <v>11</v>
          </cell>
        </row>
        <row r="1077">
          <cell r="A1077" t="str">
            <v>B07XQN6WVF</v>
          </cell>
          <cell r="B1077" t="str">
            <v>608-BOX</v>
          </cell>
          <cell r="C1077">
            <v>11</v>
          </cell>
        </row>
        <row r="1078">
          <cell r="A1078" t="str">
            <v>B08DQ2TTD8</v>
          </cell>
          <cell r="B1078" t="str">
            <v>4152-PACK2</v>
          </cell>
          <cell r="C1078">
            <v>11</v>
          </cell>
        </row>
        <row r="1079">
          <cell r="A1079" t="str">
            <v>B08FBP9TZ5</v>
          </cell>
          <cell r="B1079" t="str">
            <v>597-PACK6</v>
          </cell>
          <cell r="C1079">
            <v>11</v>
          </cell>
        </row>
        <row r="1080">
          <cell r="A1080" t="str">
            <v>B08FRSLZ4F</v>
          </cell>
          <cell r="B1080" t="str">
            <v>1280-PACK2</v>
          </cell>
          <cell r="C1080">
            <v>11</v>
          </cell>
        </row>
        <row r="1081">
          <cell r="A1081" t="str">
            <v>B08G9LFS39</v>
          </cell>
          <cell r="B1081" t="str">
            <v>6052-PACK2</v>
          </cell>
          <cell r="C1081">
            <v>11</v>
          </cell>
        </row>
        <row r="1082">
          <cell r="A1082" t="str">
            <v>B08GD2H2Z8</v>
          </cell>
          <cell r="B1082" t="str">
            <v>912-PACK2</v>
          </cell>
          <cell r="C1082">
            <v>11</v>
          </cell>
        </row>
        <row r="1083">
          <cell r="A1083" t="str">
            <v>B08JQRDNNR</v>
          </cell>
          <cell r="B1083" t="str">
            <v>5157-PACK2</v>
          </cell>
          <cell r="C1083">
            <v>11</v>
          </cell>
        </row>
        <row r="1084">
          <cell r="A1084" t="str">
            <v>B08L42MYDV</v>
          </cell>
          <cell r="B1084" t="str">
            <v>2345-PACK2</v>
          </cell>
          <cell r="C1084">
            <v>11</v>
          </cell>
        </row>
        <row r="1085">
          <cell r="A1085" t="str">
            <v>B09BBQ9XJ8</v>
          </cell>
          <cell r="B1085" t="str">
            <v>2230-PACK2</v>
          </cell>
          <cell r="C1085">
            <v>11</v>
          </cell>
        </row>
        <row r="1086">
          <cell r="A1086" t="str">
            <v>B09DKJ7GZV</v>
          </cell>
          <cell r="B1086" t="str">
            <v>6811-EACH</v>
          </cell>
          <cell r="C1086">
            <v>11</v>
          </cell>
        </row>
        <row r="1087">
          <cell r="A1087" t="str">
            <v>B09FN9YCZY</v>
          </cell>
          <cell r="B1087" t="str">
            <v>3173-EACH</v>
          </cell>
          <cell r="C1087">
            <v>11</v>
          </cell>
        </row>
        <row r="1088">
          <cell r="A1088" t="str">
            <v>B09XC1WM2Q</v>
          </cell>
          <cell r="B1088" t="str">
            <v>1268-EACH</v>
          </cell>
          <cell r="C1088">
            <v>11</v>
          </cell>
        </row>
        <row r="1089">
          <cell r="A1089" t="str">
            <v>B09ZW6H5YG</v>
          </cell>
          <cell r="B1089" t="str">
            <v>13556-SET2</v>
          </cell>
          <cell r="C1089">
            <v>11</v>
          </cell>
        </row>
        <row r="1090">
          <cell r="A1090" t="str">
            <v>B0BQ5GG4FZ</v>
          </cell>
          <cell r="B1090" t="str">
            <v>521-PACK4</v>
          </cell>
          <cell r="C1090">
            <v>11</v>
          </cell>
        </row>
        <row r="1091">
          <cell r="A1091" t="str">
            <v>B0CQ66C7RL</v>
          </cell>
          <cell r="B1091" t="str">
            <v>17036-EACH</v>
          </cell>
          <cell r="C1091">
            <v>11</v>
          </cell>
        </row>
        <row r="1092">
          <cell r="A1092" t="str">
            <v>B0CX62FP2B</v>
          </cell>
          <cell r="B1092" t="str">
            <v>2250-BOX</v>
          </cell>
          <cell r="C1092">
            <v>11</v>
          </cell>
        </row>
        <row r="1093">
          <cell r="A1093" t="str">
            <v>B00275EBKG</v>
          </cell>
          <cell r="B1093" t="str">
            <v>516-CASE</v>
          </cell>
          <cell r="C1093">
            <v>10</v>
          </cell>
        </row>
        <row r="1094">
          <cell r="A1094" t="str">
            <v>B01LZAQWU4</v>
          </cell>
          <cell r="B1094" t="str">
            <v>4153-CASE</v>
          </cell>
          <cell r="C1094">
            <v>10</v>
          </cell>
        </row>
        <row r="1095">
          <cell r="A1095" t="str">
            <v>B076DXVLWX</v>
          </cell>
          <cell r="B1095" t="str">
            <v>2080-EACH</v>
          </cell>
          <cell r="C1095">
            <v>10</v>
          </cell>
        </row>
        <row r="1096">
          <cell r="A1096" t="str">
            <v>B07Q714Q8D</v>
          </cell>
          <cell r="B1096" t="str">
            <v>4163-EACH</v>
          </cell>
          <cell r="C1096">
            <v>10</v>
          </cell>
        </row>
        <row r="1097">
          <cell r="A1097" t="str">
            <v>B07QF6LVWK</v>
          </cell>
          <cell r="B1097" t="str">
            <v>4121-CASE</v>
          </cell>
          <cell r="C1097">
            <v>10</v>
          </cell>
        </row>
        <row r="1098">
          <cell r="A1098" t="str">
            <v>B07QW4FDPD</v>
          </cell>
          <cell r="B1098" t="str">
            <v>2511-EACH</v>
          </cell>
          <cell r="C1098">
            <v>10</v>
          </cell>
        </row>
        <row r="1099">
          <cell r="A1099" t="str">
            <v>B07R3BHX2T</v>
          </cell>
          <cell r="B1099" t="str">
            <v>1806-SET4</v>
          </cell>
          <cell r="C1099">
            <v>10</v>
          </cell>
        </row>
        <row r="1100">
          <cell r="A1100" t="str">
            <v>B07R3TB99Y</v>
          </cell>
          <cell r="B1100" t="str">
            <v>1829-SET4</v>
          </cell>
          <cell r="C1100">
            <v>10</v>
          </cell>
        </row>
        <row r="1101">
          <cell r="A1101" t="str">
            <v>B07R95QW19</v>
          </cell>
          <cell r="B1101" t="str">
            <v>806-SET6</v>
          </cell>
          <cell r="C1101">
            <v>10</v>
          </cell>
        </row>
        <row r="1102">
          <cell r="A1102" t="str">
            <v>B07RBC8Z1F</v>
          </cell>
          <cell r="B1102" t="str">
            <v>2506-BOX</v>
          </cell>
          <cell r="C1102">
            <v>10</v>
          </cell>
        </row>
        <row r="1103">
          <cell r="A1103" t="str">
            <v>B07RP27FWT</v>
          </cell>
          <cell r="B1103" t="str">
            <v>5064-EACH</v>
          </cell>
          <cell r="C1103">
            <v>10</v>
          </cell>
        </row>
        <row r="1104">
          <cell r="A1104" t="str">
            <v>B07S1668KV</v>
          </cell>
          <cell r="B1104" t="str">
            <v>3181-EACH</v>
          </cell>
          <cell r="C1104">
            <v>10</v>
          </cell>
        </row>
        <row r="1105">
          <cell r="A1105" t="str">
            <v>B07SH3BWYT</v>
          </cell>
          <cell r="B1105" t="str">
            <v>600-SET6</v>
          </cell>
          <cell r="C1105">
            <v>10</v>
          </cell>
        </row>
        <row r="1106">
          <cell r="A1106" t="str">
            <v>B07SLBYX93</v>
          </cell>
          <cell r="B1106" t="str">
            <v>5171-EACH</v>
          </cell>
          <cell r="C1106">
            <v>10</v>
          </cell>
        </row>
        <row r="1107">
          <cell r="A1107" t="str">
            <v>B07WZVJC32</v>
          </cell>
          <cell r="B1107" t="str">
            <v>5016-CASE</v>
          </cell>
          <cell r="C1107">
            <v>10</v>
          </cell>
        </row>
        <row r="1108">
          <cell r="A1108" t="str">
            <v>B07X45PHJ7</v>
          </cell>
          <cell r="B1108" t="str">
            <v>595-CASE</v>
          </cell>
          <cell r="C1108">
            <v>10</v>
          </cell>
        </row>
        <row r="1109">
          <cell r="A1109" t="str">
            <v>B07X57VJVR</v>
          </cell>
          <cell r="B1109" t="str">
            <v>5032-CASE</v>
          </cell>
          <cell r="C1109">
            <v>10</v>
          </cell>
        </row>
        <row r="1110">
          <cell r="A1110" t="str">
            <v>B07X5CQ7TZ</v>
          </cell>
          <cell r="B1110" t="str">
            <v>5046-CASE</v>
          </cell>
          <cell r="C1110">
            <v>10</v>
          </cell>
        </row>
        <row r="1111">
          <cell r="A1111" t="str">
            <v>B07XFGP3VS</v>
          </cell>
          <cell r="B1111" t="str">
            <v>1037-CASE</v>
          </cell>
          <cell r="C1111">
            <v>10</v>
          </cell>
        </row>
        <row r="1112">
          <cell r="A1112" t="str">
            <v>B07XJZGC3J</v>
          </cell>
          <cell r="B1112" t="str">
            <v>807-BOX</v>
          </cell>
          <cell r="C1112">
            <v>10</v>
          </cell>
        </row>
        <row r="1113">
          <cell r="A1113" t="str">
            <v>B07XKWQ83V</v>
          </cell>
          <cell r="B1113" t="str">
            <v>274-BOX</v>
          </cell>
          <cell r="C1113">
            <v>10</v>
          </cell>
        </row>
        <row r="1114">
          <cell r="A1114" t="str">
            <v>B07XPJCJ3R</v>
          </cell>
          <cell r="B1114" t="str">
            <v>1621-BOX</v>
          </cell>
          <cell r="C1114">
            <v>10</v>
          </cell>
        </row>
        <row r="1115">
          <cell r="A1115" t="str">
            <v>B07XQKDM1F</v>
          </cell>
          <cell r="B1115" t="str">
            <v>3181-CASE</v>
          </cell>
          <cell r="C1115">
            <v>10</v>
          </cell>
        </row>
        <row r="1116">
          <cell r="A1116" t="str">
            <v>B07XQM278Y</v>
          </cell>
          <cell r="B1116" t="str">
            <v>6004-BOX</v>
          </cell>
          <cell r="C1116">
            <v>10</v>
          </cell>
        </row>
        <row r="1117">
          <cell r="A1117" t="str">
            <v>B07XQM6HFY</v>
          </cell>
          <cell r="B1117" t="str">
            <v>1240-BOX</v>
          </cell>
          <cell r="C1117">
            <v>10</v>
          </cell>
        </row>
        <row r="1118">
          <cell r="A1118" t="str">
            <v>B07XQMZTSK</v>
          </cell>
          <cell r="B1118" t="str">
            <v>6091-CASE</v>
          </cell>
          <cell r="C1118">
            <v>10</v>
          </cell>
        </row>
        <row r="1119">
          <cell r="A1119" t="str">
            <v>B07XQN96TJ</v>
          </cell>
          <cell r="B1119" t="str">
            <v>3176-CASE</v>
          </cell>
          <cell r="C1119">
            <v>10</v>
          </cell>
        </row>
        <row r="1120">
          <cell r="A1120" t="str">
            <v>B07XQP9HMF</v>
          </cell>
          <cell r="B1120" t="str">
            <v>1753-BOX</v>
          </cell>
          <cell r="C1120">
            <v>10</v>
          </cell>
        </row>
        <row r="1121">
          <cell r="A1121" t="str">
            <v>B0875TY6YS</v>
          </cell>
          <cell r="B1121" t="str">
            <v>3998-EACH</v>
          </cell>
          <cell r="C1121">
            <v>10</v>
          </cell>
        </row>
        <row r="1122">
          <cell r="A1122" t="str">
            <v>B08BQV8X7Y</v>
          </cell>
          <cell r="B1122" t="str">
            <v>371-CASE</v>
          </cell>
          <cell r="C1122">
            <v>10</v>
          </cell>
        </row>
        <row r="1123">
          <cell r="A1123" t="str">
            <v>B08DBSFJDQ</v>
          </cell>
          <cell r="B1123" t="str">
            <v>212-PACK2</v>
          </cell>
          <cell r="C1123">
            <v>10</v>
          </cell>
        </row>
        <row r="1124">
          <cell r="A1124" t="str">
            <v>B08DBYT5XS</v>
          </cell>
          <cell r="B1124" t="str">
            <v>263-PACK3</v>
          </cell>
          <cell r="C1124">
            <v>10</v>
          </cell>
        </row>
        <row r="1125">
          <cell r="A1125" t="str">
            <v>B08DL5XGWN</v>
          </cell>
          <cell r="B1125" t="str">
            <v>766-EACH</v>
          </cell>
          <cell r="C1125">
            <v>10</v>
          </cell>
        </row>
        <row r="1126">
          <cell r="A1126" t="str">
            <v>B08DQ9YNVG</v>
          </cell>
          <cell r="B1126" t="str">
            <v>4124-PACK2</v>
          </cell>
          <cell r="C1126">
            <v>10</v>
          </cell>
        </row>
        <row r="1127">
          <cell r="A1127" t="str">
            <v>B08FBJYYLP</v>
          </cell>
          <cell r="B1127" t="str">
            <v>741-PACK2</v>
          </cell>
          <cell r="C1127">
            <v>10</v>
          </cell>
        </row>
        <row r="1128">
          <cell r="A1128" t="str">
            <v>B08NTT1GTZ</v>
          </cell>
          <cell r="B1128" t="str">
            <v>6007-EACH</v>
          </cell>
          <cell r="C1128">
            <v>10</v>
          </cell>
        </row>
        <row r="1129">
          <cell r="A1129" t="str">
            <v>B08XB4TNTM</v>
          </cell>
          <cell r="B1129" t="str">
            <v>2409-CASE</v>
          </cell>
          <cell r="C1129">
            <v>10</v>
          </cell>
        </row>
        <row r="1130">
          <cell r="A1130" t="str">
            <v>B08XBHDN66</v>
          </cell>
          <cell r="B1130" t="str">
            <v>5408-CASE</v>
          </cell>
          <cell r="C1130">
            <v>10</v>
          </cell>
        </row>
        <row r="1131">
          <cell r="A1131" t="str">
            <v>B096L8QFJM</v>
          </cell>
          <cell r="B1131" t="str">
            <v>1041-CASE</v>
          </cell>
          <cell r="C1131">
            <v>10</v>
          </cell>
        </row>
        <row r="1132">
          <cell r="A1132" t="str">
            <v>B0BP634RQF</v>
          </cell>
          <cell r="B1132" t="str">
            <v>2309-BOX</v>
          </cell>
          <cell r="C1132">
            <v>10</v>
          </cell>
        </row>
        <row r="1133">
          <cell r="A1133" t="str">
            <v>B0BQ4KKKGJ</v>
          </cell>
          <cell r="B1133" t="str">
            <v>3320-PACK4</v>
          </cell>
          <cell r="C1133">
            <v>10</v>
          </cell>
        </row>
        <row r="1134">
          <cell r="A1134" t="str">
            <v>B00275EBSI</v>
          </cell>
          <cell r="B1134" t="str">
            <v>543-CASE</v>
          </cell>
          <cell r="C1134">
            <v>9</v>
          </cell>
        </row>
        <row r="1135">
          <cell r="A1135" t="str">
            <v>B005KQ9316</v>
          </cell>
          <cell r="B1135" t="str">
            <v>768-EACH</v>
          </cell>
          <cell r="C1135">
            <v>9</v>
          </cell>
        </row>
        <row r="1136">
          <cell r="A1136" t="str">
            <v>B006XNC812</v>
          </cell>
          <cell r="B1136" t="str">
            <v>17028-EACH</v>
          </cell>
          <cell r="C1136">
            <v>9</v>
          </cell>
        </row>
        <row r="1137">
          <cell r="A1137" t="str">
            <v>B00O5S0094</v>
          </cell>
          <cell r="B1137" t="str">
            <v>5143-EACH</v>
          </cell>
          <cell r="C1137">
            <v>9</v>
          </cell>
        </row>
        <row r="1138">
          <cell r="A1138" t="str">
            <v>B07S1Q4FNJ</v>
          </cell>
          <cell r="B1138" t="str">
            <v>2005-EACH</v>
          </cell>
          <cell r="C1138">
            <v>9</v>
          </cell>
        </row>
        <row r="1139">
          <cell r="A1139" t="str">
            <v>B07S29GTZ8</v>
          </cell>
          <cell r="B1139" t="str">
            <v>3146-SET6</v>
          </cell>
          <cell r="C1139">
            <v>9</v>
          </cell>
        </row>
        <row r="1140">
          <cell r="A1140" t="str">
            <v>B07S4GQ32F</v>
          </cell>
          <cell r="B1140" t="str">
            <v>3112-SET6</v>
          </cell>
          <cell r="C1140">
            <v>9</v>
          </cell>
        </row>
        <row r="1141">
          <cell r="A1141" t="str">
            <v>B07S65ZMNF</v>
          </cell>
          <cell r="B1141" t="str">
            <v>17053-EACH</v>
          </cell>
          <cell r="C1141">
            <v>9</v>
          </cell>
        </row>
        <row r="1142">
          <cell r="A1142" t="str">
            <v>B07S87CYMF</v>
          </cell>
          <cell r="B1142" t="str">
            <v>1703-EACH</v>
          </cell>
          <cell r="C1142">
            <v>9</v>
          </cell>
        </row>
        <row r="1143">
          <cell r="A1143" t="str">
            <v>B07S8ZNJJN</v>
          </cell>
          <cell r="B1143" t="str">
            <v>322-SET6</v>
          </cell>
          <cell r="C1143">
            <v>9</v>
          </cell>
        </row>
        <row r="1144">
          <cell r="A1144" t="str">
            <v>B07S95ZS91</v>
          </cell>
          <cell r="B1144" t="str">
            <v>5054-SET5</v>
          </cell>
          <cell r="C1144">
            <v>9</v>
          </cell>
        </row>
        <row r="1145">
          <cell r="A1145" t="str">
            <v>B07SDKZ5S3</v>
          </cell>
          <cell r="B1145" t="str">
            <v>17048-EACH</v>
          </cell>
          <cell r="C1145">
            <v>9</v>
          </cell>
        </row>
        <row r="1146">
          <cell r="A1146" t="str">
            <v>B07SH3DCTD</v>
          </cell>
          <cell r="B1146" t="str">
            <v>619-SET6</v>
          </cell>
          <cell r="C1146">
            <v>9</v>
          </cell>
        </row>
        <row r="1147">
          <cell r="A1147" t="str">
            <v>B07SJCC4KG</v>
          </cell>
          <cell r="B1147" t="str">
            <v>960-SET6</v>
          </cell>
          <cell r="C1147">
            <v>9</v>
          </cell>
        </row>
        <row r="1148">
          <cell r="A1148" t="str">
            <v>B07X31GGNF</v>
          </cell>
          <cell r="B1148" t="str">
            <v>5024-CASE</v>
          </cell>
          <cell r="C1148">
            <v>9</v>
          </cell>
        </row>
        <row r="1149">
          <cell r="A1149" t="str">
            <v>B07X32GMTR</v>
          </cell>
          <cell r="B1149" t="str">
            <v>5023-CASE</v>
          </cell>
          <cell r="C1149">
            <v>9</v>
          </cell>
        </row>
        <row r="1150">
          <cell r="A1150" t="str">
            <v>B07XL4NM42</v>
          </cell>
          <cell r="B1150" t="str">
            <v>2013-CASE</v>
          </cell>
          <cell r="C1150">
            <v>9</v>
          </cell>
        </row>
        <row r="1151">
          <cell r="A1151" t="str">
            <v>B07XL4SPYZ</v>
          </cell>
          <cell r="B1151" t="str">
            <v>563-CASE</v>
          </cell>
          <cell r="C1151">
            <v>9</v>
          </cell>
        </row>
        <row r="1152">
          <cell r="A1152" t="str">
            <v>B07XQJ3JNQ</v>
          </cell>
          <cell r="B1152" t="str">
            <v>554-CASE</v>
          </cell>
          <cell r="C1152">
            <v>9</v>
          </cell>
        </row>
        <row r="1153">
          <cell r="A1153" t="str">
            <v>B07XQJGBNK</v>
          </cell>
          <cell r="B1153" t="str">
            <v>6016-BOX</v>
          </cell>
          <cell r="C1153">
            <v>9</v>
          </cell>
        </row>
        <row r="1154">
          <cell r="A1154" t="str">
            <v>B07YL83YKM</v>
          </cell>
          <cell r="B1154" t="str">
            <v>2080-BOX</v>
          </cell>
          <cell r="C1154">
            <v>9</v>
          </cell>
        </row>
        <row r="1155">
          <cell r="A1155" t="str">
            <v>B08DBP6GZP</v>
          </cell>
          <cell r="B1155" t="str">
            <v>266-PACK2</v>
          </cell>
          <cell r="C1155">
            <v>9</v>
          </cell>
        </row>
        <row r="1156">
          <cell r="A1156" t="str">
            <v>B08DFJQZXD</v>
          </cell>
          <cell r="B1156" t="str">
            <v>516-PACK4</v>
          </cell>
          <cell r="C1156">
            <v>9</v>
          </cell>
        </row>
        <row r="1157">
          <cell r="A1157" t="str">
            <v>B08F737VVB</v>
          </cell>
          <cell r="B1157" t="str">
            <v>740-PACK2</v>
          </cell>
          <cell r="C1157">
            <v>9</v>
          </cell>
        </row>
        <row r="1158">
          <cell r="A1158" t="str">
            <v>B08F77CTJJ</v>
          </cell>
          <cell r="B1158" t="str">
            <v>793-PACK2</v>
          </cell>
          <cell r="C1158">
            <v>9</v>
          </cell>
        </row>
        <row r="1159">
          <cell r="A1159" t="str">
            <v>B08F7J8YD2</v>
          </cell>
          <cell r="B1159" t="str">
            <v>708-PACK2</v>
          </cell>
          <cell r="C1159">
            <v>9</v>
          </cell>
        </row>
        <row r="1160">
          <cell r="A1160" t="str">
            <v>B08FPC71ZH</v>
          </cell>
          <cell r="B1160" t="str">
            <v>310-PACK2</v>
          </cell>
          <cell r="C1160">
            <v>9</v>
          </cell>
        </row>
        <row r="1161">
          <cell r="A1161" t="str">
            <v>B08FRQL99J</v>
          </cell>
          <cell r="B1161" t="str">
            <v>1236-PACK2</v>
          </cell>
          <cell r="C1161">
            <v>9</v>
          </cell>
        </row>
        <row r="1162">
          <cell r="A1162" t="str">
            <v>B08GCZJGBX</v>
          </cell>
          <cell r="B1162" t="str">
            <v>980-PACK2</v>
          </cell>
          <cell r="C1162">
            <v>9</v>
          </cell>
        </row>
        <row r="1163">
          <cell r="A1163" t="str">
            <v>B08GQFQPBP</v>
          </cell>
          <cell r="B1163" t="str">
            <v>1804-PACK4</v>
          </cell>
          <cell r="C1163">
            <v>9</v>
          </cell>
        </row>
        <row r="1164">
          <cell r="A1164" t="str">
            <v>B08GX15SXB</v>
          </cell>
          <cell r="B1164" t="str">
            <v>2013-PACK4</v>
          </cell>
          <cell r="C1164">
            <v>9</v>
          </cell>
        </row>
        <row r="1165">
          <cell r="A1165" t="str">
            <v>B08JD5ZHP5</v>
          </cell>
          <cell r="B1165" t="str">
            <v>2805-PACK4</v>
          </cell>
          <cell r="C1165">
            <v>9</v>
          </cell>
        </row>
        <row r="1166">
          <cell r="A1166" t="str">
            <v>B08JWQJ3T5</v>
          </cell>
          <cell r="B1166" t="str">
            <v>1940-BOX</v>
          </cell>
          <cell r="C1166">
            <v>9</v>
          </cell>
        </row>
        <row r="1167">
          <cell r="A1167" t="str">
            <v>B08WPW8T92</v>
          </cell>
          <cell r="B1167" t="str">
            <v>1227-EACH</v>
          </cell>
          <cell r="C1167">
            <v>9</v>
          </cell>
        </row>
        <row r="1168">
          <cell r="A1168" t="str">
            <v>B09NMWKBFW</v>
          </cell>
          <cell r="B1168" t="str">
            <v>3104-CASE</v>
          </cell>
          <cell r="C1168">
            <v>9</v>
          </cell>
        </row>
        <row r="1169">
          <cell r="A1169" t="str">
            <v>B0B8Q6P62G</v>
          </cell>
          <cell r="B1169" t="str">
            <v>5051-PACK6</v>
          </cell>
          <cell r="C1169">
            <v>9</v>
          </cell>
        </row>
        <row r="1170">
          <cell r="A1170" t="str">
            <v>B0BSP3S8DS</v>
          </cell>
          <cell r="B1170" t="str">
            <v>2155-PACK25</v>
          </cell>
          <cell r="C1170">
            <v>9</v>
          </cell>
        </row>
        <row r="1171">
          <cell r="A1171" t="str">
            <v>B0BWSQ9SSL</v>
          </cell>
          <cell r="B1171" t="str">
            <v>93575-PACK3</v>
          </cell>
          <cell r="C1171">
            <v>9</v>
          </cell>
        </row>
        <row r="1172">
          <cell r="A1172" t="str">
            <v>B0BYFQLJ4H</v>
          </cell>
          <cell r="B1172" t="str">
            <v>641-CASE</v>
          </cell>
          <cell r="C1172">
            <v>9</v>
          </cell>
        </row>
        <row r="1173">
          <cell r="A1173" t="str">
            <v>B0CNKY5W6Q</v>
          </cell>
          <cell r="B1173" t="str">
            <v>53157-EACH</v>
          </cell>
          <cell r="C1173">
            <v>9</v>
          </cell>
        </row>
        <row r="1174">
          <cell r="A1174" t="str">
            <v>B0019IJKJY</v>
          </cell>
          <cell r="B1174" t="str">
            <v>713-EACH-1</v>
          </cell>
          <cell r="C1174">
            <v>8</v>
          </cell>
        </row>
        <row r="1175">
          <cell r="A1175" t="str">
            <v>B0019IJKPI</v>
          </cell>
          <cell r="B1175" t="str">
            <v>701-EACH</v>
          </cell>
          <cell r="C1175">
            <v>8</v>
          </cell>
        </row>
        <row r="1176">
          <cell r="A1176" t="str">
            <v>B0019IKSJA</v>
          </cell>
          <cell r="B1176" t="str">
            <v>2317-EACH</v>
          </cell>
          <cell r="C1176">
            <v>8</v>
          </cell>
        </row>
        <row r="1177">
          <cell r="A1177" t="str">
            <v>B00275E9GW</v>
          </cell>
          <cell r="B1177" t="str">
            <v>3006-CASE</v>
          </cell>
          <cell r="C1177">
            <v>8</v>
          </cell>
        </row>
        <row r="1178">
          <cell r="A1178" t="str">
            <v>B00275EBTW</v>
          </cell>
          <cell r="B1178" t="str">
            <v>546-CASE</v>
          </cell>
          <cell r="C1178">
            <v>8</v>
          </cell>
        </row>
        <row r="1179">
          <cell r="A1179" t="str">
            <v>B003BS9G44</v>
          </cell>
          <cell r="B1179" t="str">
            <v>120-EACH</v>
          </cell>
          <cell r="C1179">
            <v>8</v>
          </cell>
        </row>
        <row r="1180">
          <cell r="A1180" t="str">
            <v>B00836ADFK</v>
          </cell>
          <cell r="B1180" t="str">
            <v>2550-EACH</v>
          </cell>
          <cell r="C1180">
            <v>8</v>
          </cell>
        </row>
        <row r="1181">
          <cell r="A1181" t="str">
            <v>B076DYMNDY</v>
          </cell>
          <cell r="B1181" t="str">
            <v>1921-EACH</v>
          </cell>
          <cell r="C1181">
            <v>8</v>
          </cell>
        </row>
        <row r="1182">
          <cell r="A1182" t="str">
            <v>B07Q4RCVH4</v>
          </cell>
          <cell r="B1182" t="str">
            <v>3174-EACH</v>
          </cell>
          <cell r="C1182">
            <v>8</v>
          </cell>
        </row>
        <row r="1183">
          <cell r="A1183" t="str">
            <v>B07Q8WF2LJ</v>
          </cell>
          <cell r="B1183" t="str">
            <v>3194-EACH</v>
          </cell>
          <cell r="C1183">
            <v>8</v>
          </cell>
        </row>
        <row r="1184">
          <cell r="A1184" t="str">
            <v>B07Q9PJB7F</v>
          </cell>
          <cell r="B1184" t="str">
            <v>4153-EACH</v>
          </cell>
          <cell r="C1184">
            <v>8</v>
          </cell>
        </row>
        <row r="1185">
          <cell r="A1185" t="str">
            <v>B07RH68JGB</v>
          </cell>
          <cell r="B1185" t="str">
            <v>3446-BOX</v>
          </cell>
          <cell r="C1185">
            <v>8</v>
          </cell>
        </row>
        <row r="1186">
          <cell r="A1186" t="str">
            <v>B07RXPJGGM</v>
          </cell>
          <cell r="B1186" t="str">
            <v>1301-SET4</v>
          </cell>
          <cell r="C1186">
            <v>8</v>
          </cell>
        </row>
        <row r="1187">
          <cell r="A1187" t="str">
            <v>B07S41DQQ3</v>
          </cell>
          <cell r="B1187" t="str">
            <v>1256-EACH</v>
          </cell>
          <cell r="C1187">
            <v>8</v>
          </cell>
        </row>
        <row r="1188">
          <cell r="A1188" t="str">
            <v>B07S77YZYK</v>
          </cell>
          <cell r="B1188" t="str">
            <v>1704-EACH</v>
          </cell>
          <cell r="C1188">
            <v>8</v>
          </cell>
        </row>
        <row r="1189">
          <cell r="A1189" t="str">
            <v>B07S977PL7</v>
          </cell>
          <cell r="B1189" t="str">
            <v>5096-EACH</v>
          </cell>
          <cell r="C1189">
            <v>8</v>
          </cell>
        </row>
        <row r="1190">
          <cell r="A1190" t="str">
            <v>B07SB2Z6NJ</v>
          </cell>
          <cell r="B1190" t="str">
            <v>336-EACH</v>
          </cell>
          <cell r="C1190">
            <v>8</v>
          </cell>
        </row>
        <row r="1191">
          <cell r="A1191" t="str">
            <v>B07SB7P28P</v>
          </cell>
          <cell r="B1191" t="str">
            <v>5490-SET6</v>
          </cell>
          <cell r="C1191">
            <v>8</v>
          </cell>
        </row>
        <row r="1192">
          <cell r="A1192" t="str">
            <v>B07TD5T42M</v>
          </cell>
          <cell r="B1192" t="str">
            <v>3865-EACH</v>
          </cell>
          <cell r="C1192">
            <v>8</v>
          </cell>
        </row>
        <row r="1193">
          <cell r="A1193" t="str">
            <v>B07X1ZTGVJ</v>
          </cell>
          <cell r="B1193" t="str">
            <v>529-CASE</v>
          </cell>
          <cell r="C1193">
            <v>8</v>
          </cell>
        </row>
        <row r="1194">
          <cell r="A1194" t="str">
            <v>B07X64KLX3</v>
          </cell>
          <cell r="B1194" t="str">
            <v>5059-CASE</v>
          </cell>
          <cell r="C1194">
            <v>8</v>
          </cell>
        </row>
        <row r="1195">
          <cell r="A1195" t="str">
            <v>B07X66HDDY</v>
          </cell>
          <cell r="B1195" t="str">
            <v>5451-EACH</v>
          </cell>
          <cell r="C1195">
            <v>8</v>
          </cell>
        </row>
        <row r="1196">
          <cell r="A1196" t="str">
            <v>B07XC92CFK</v>
          </cell>
          <cell r="B1196" t="str">
            <v>1033-CASE</v>
          </cell>
          <cell r="C1196">
            <v>8</v>
          </cell>
        </row>
        <row r="1197">
          <cell r="A1197" t="str">
            <v>B07XJZMKMR</v>
          </cell>
          <cell r="B1197" t="str">
            <v>5104-BOX</v>
          </cell>
          <cell r="C1197">
            <v>8</v>
          </cell>
        </row>
        <row r="1198">
          <cell r="A1198" t="str">
            <v>B07XJZMXXC</v>
          </cell>
          <cell r="B1198" t="str">
            <v>5156-BOX</v>
          </cell>
          <cell r="C1198">
            <v>8</v>
          </cell>
        </row>
        <row r="1199">
          <cell r="A1199" t="str">
            <v>B07XL4S2CR</v>
          </cell>
          <cell r="B1199" t="str">
            <v>1285-BOX</v>
          </cell>
          <cell r="C1199">
            <v>8</v>
          </cell>
        </row>
        <row r="1200">
          <cell r="A1200" t="str">
            <v>B07XL4TX88</v>
          </cell>
          <cell r="B1200" t="str">
            <v>5054-BOX</v>
          </cell>
          <cell r="C1200">
            <v>8</v>
          </cell>
        </row>
        <row r="1201">
          <cell r="A1201" t="str">
            <v>B07XL4V31Y</v>
          </cell>
          <cell r="B1201" t="str">
            <v>552-CASE</v>
          </cell>
          <cell r="C1201">
            <v>8</v>
          </cell>
        </row>
        <row r="1202">
          <cell r="A1202" t="str">
            <v>B07XL4YHBT</v>
          </cell>
          <cell r="B1202" t="str">
            <v>17063-BOX</v>
          </cell>
          <cell r="C1202">
            <v>8</v>
          </cell>
        </row>
        <row r="1203">
          <cell r="A1203" t="str">
            <v>B07XQJCKKY</v>
          </cell>
          <cell r="B1203" t="str">
            <v>3177-CASE</v>
          </cell>
          <cell r="C1203">
            <v>8</v>
          </cell>
        </row>
        <row r="1204">
          <cell r="A1204" t="str">
            <v>B07XQK7YBM</v>
          </cell>
          <cell r="B1204" t="str">
            <v>3157-CASE</v>
          </cell>
          <cell r="C1204">
            <v>8</v>
          </cell>
        </row>
        <row r="1205">
          <cell r="A1205" t="str">
            <v>B07XQK9HVG</v>
          </cell>
          <cell r="B1205" t="str">
            <v>929-BOX</v>
          </cell>
          <cell r="C1205">
            <v>8</v>
          </cell>
        </row>
        <row r="1206">
          <cell r="A1206" t="str">
            <v>B07XQLNKRL</v>
          </cell>
          <cell r="B1206" t="str">
            <v>560-CASE</v>
          </cell>
          <cell r="C1206">
            <v>8</v>
          </cell>
        </row>
        <row r="1207">
          <cell r="A1207" t="str">
            <v>B07XQM36T6</v>
          </cell>
          <cell r="B1207" t="str">
            <v>609-BOX</v>
          </cell>
          <cell r="C1207">
            <v>8</v>
          </cell>
        </row>
        <row r="1208">
          <cell r="A1208" t="str">
            <v>B07XQM8GLW</v>
          </cell>
          <cell r="B1208" t="str">
            <v>3100-CASE</v>
          </cell>
          <cell r="C1208">
            <v>8</v>
          </cell>
        </row>
        <row r="1209">
          <cell r="A1209" t="str">
            <v>B07YCYKR8W</v>
          </cell>
          <cell r="B1209" t="str">
            <v>453-BOX</v>
          </cell>
          <cell r="C1209">
            <v>8</v>
          </cell>
        </row>
        <row r="1210">
          <cell r="A1210" t="str">
            <v>B088BRP13H</v>
          </cell>
          <cell r="B1210" t="str">
            <v>4475636-EACH</v>
          </cell>
          <cell r="C1210">
            <v>8</v>
          </cell>
        </row>
        <row r="1211">
          <cell r="A1211" t="str">
            <v>B088CNXTGT</v>
          </cell>
          <cell r="B1211" t="str">
            <v>640000-SET4</v>
          </cell>
          <cell r="C1211">
            <v>8</v>
          </cell>
        </row>
        <row r="1212">
          <cell r="A1212" t="str">
            <v>B08CQH8C7H</v>
          </cell>
          <cell r="B1212" t="str">
            <v>465-SET4</v>
          </cell>
          <cell r="C1212">
            <v>8</v>
          </cell>
        </row>
        <row r="1213">
          <cell r="A1213" t="str">
            <v>B08DCWZZC2</v>
          </cell>
          <cell r="B1213" t="str">
            <v>S-20-PACK4</v>
          </cell>
          <cell r="C1213">
            <v>8</v>
          </cell>
        </row>
        <row r="1214">
          <cell r="A1214" t="str">
            <v>B08DD1RYCZ</v>
          </cell>
          <cell r="B1214" t="str">
            <v>S-29-PACK4</v>
          </cell>
          <cell r="C1214">
            <v>8</v>
          </cell>
        </row>
        <row r="1215">
          <cell r="A1215" t="str">
            <v>B08DFC7CRC</v>
          </cell>
          <cell r="B1215" t="str">
            <v>5076-PACK2</v>
          </cell>
          <cell r="C1215">
            <v>8</v>
          </cell>
        </row>
        <row r="1216">
          <cell r="A1216" t="str">
            <v>B08F7BGH6W</v>
          </cell>
          <cell r="B1216" t="str">
            <v>790-PACK2</v>
          </cell>
          <cell r="C1216">
            <v>8</v>
          </cell>
        </row>
        <row r="1217">
          <cell r="A1217" t="str">
            <v>B08F7CCM1W</v>
          </cell>
          <cell r="B1217" t="str">
            <v>736-PACK2</v>
          </cell>
          <cell r="C1217">
            <v>8</v>
          </cell>
        </row>
        <row r="1218">
          <cell r="A1218" t="str">
            <v>B08FPGQ262</v>
          </cell>
          <cell r="B1218" t="str">
            <v>338-PACK2</v>
          </cell>
          <cell r="C1218">
            <v>8</v>
          </cell>
        </row>
        <row r="1219">
          <cell r="A1219" t="str">
            <v>B08FRT3L5T</v>
          </cell>
          <cell r="B1219" t="str">
            <v>1234-PACK2</v>
          </cell>
          <cell r="C1219">
            <v>8</v>
          </cell>
        </row>
        <row r="1220">
          <cell r="A1220" t="str">
            <v>B08G3MD3KH</v>
          </cell>
          <cell r="B1220" t="str">
            <v>3117-PACK4</v>
          </cell>
          <cell r="C1220">
            <v>8</v>
          </cell>
        </row>
        <row r="1221">
          <cell r="A1221" t="str">
            <v>B08GH6TP6Q</v>
          </cell>
          <cell r="B1221" t="str">
            <v>905-PACK2</v>
          </cell>
          <cell r="C1221">
            <v>8</v>
          </cell>
        </row>
        <row r="1222">
          <cell r="A1222" t="str">
            <v>B08QDZ96R8</v>
          </cell>
          <cell r="B1222" t="str">
            <v>3123-SET4</v>
          </cell>
          <cell r="C1222">
            <v>8</v>
          </cell>
        </row>
        <row r="1223">
          <cell r="A1223" t="str">
            <v>B08VD3QZYD</v>
          </cell>
          <cell r="B1223" t="str">
            <v>203-PACK2</v>
          </cell>
          <cell r="C1223">
            <v>8</v>
          </cell>
        </row>
        <row r="1224">
          <cell r="A1224" t="str">
            <v>B097FTW37N</v>
          </cell>
          <cell r="B1224" t="str">
            <v>5432-EACH</v>
          </cell>
          <cell r="C1224">
            <v>8</v>
          </cell>
        </row>
        <row r="1225">
          <cell r="A1225" t="str">
            <v>B09XC2DSC4</v>
          </cell>
          <cell r="B1225" t="str">
            <v>1267-PACK2</v>
          </cell>
          <cell r="C1225">
            <v>8</v>
          </cell>
        </row>
        <row r="1226">
          <cell r="A1226" t="str">
            <v>B09ZWBBXNQ</v>
          </cell>
          <cell r="B1226" t="str">
            <v>112-PACK2</v>
          </cell>
          <cell r="C1226">
            <v>8</v>
          </cell>
        </row>
        <row r="1227">
          <cell r="A1227" t="str">
            <v>B0B9P3TD4K</v>
          </cell>
          <cell r="B1227" t="str">
            <v>1277-EACH</v>
          </cell>
          <cell r="C1227">
            <v>8</v>
          </cell>
        </row>
        <row r="1228">
          <cell r="A1228" t="str">
            <v>B0CGW49BHG</v>
          </cell>
          <cell r="B1228" t="str">
            <v>1931-SET4</v>
          </cell>
          <cell r="C1228">
            <v>8</v>
          </cell>
        </row>
        <row r="1229">
          <cell r="A1229" t="str">
            <v>B0CNTW3TNY</v>
          </cell>
          <cell r="B1229" t="str">
            <v>3014-EACH</v>
          </cell>
          <cell r="C1229">
            <v>8</v>
          </cell>
        </row>
        <row r="1230">
          <cell r="A1230" t="str">
            <v>B0CYFJQ68W</v>
          </cell>
          <cell r="B1230" t="str">
            <v>323-EACH</v>
          </cell>
          <cell r="C1230">
            <v>8</v>
          </cell>
        </row>
        <row r="1231">
          <cell r="A1231" t="str">
            <v>B0019IGOES</v>
          </cell>
          <cell r="B1231" t="str">
            <v>3813-EACH</v>
          </cell>
          <cell r="C1231">
            <v>7</v>
          </cell>
        </row>
        <row r="1232">
          <cell r="A1232" t="str">
            <v>B0019IIRHK</v>
          </cell>
          <cell r="B1232" t="str">
            <v>736-EACH</v>
          </cell>
          <cell r="C1232">
            <v>7</v>
          </cell>
        </row>
        <row r="1233">
          <cell r="A1233" t="str">
            <v>B0019IMW5I</v>
          </cell>
          <cell r="B1233" t="str">
            <v>3811-EACH</v>
          </cell>
          <cell r="C1233">
            <v>7</v>
          </cell>
        </row>
        <row r="1234">
          <cell r="A1234" t="str">
            <v>B00275E9WG</v>
          </cell>
          <cell r="B1234" t="str">
            <v>3129-CASE</v>
          </cell>
          <cell r="C1234">
            <v>7</v>
          </cell>
        </row>
        <row r="1235">
          <cell r="A1235" t="str">
            <v>B00275ED2W</v>
          </cell>
          <cell r="B1235" t="str">
            <v>803-BOX-BAZIC</v>
          </cell>
          <cell r="C1235">
            <v>7</v>
          </cell>
        </row>
        <row r="1236">
          <cell r="A1236" t="str">
            <v>B003BMX3EY</v>
          </cell>
          <cell r="B1236" t="str">
            <v>1909-EACH</v>
          </cell>
          <cell r="C1236">
            <v>7</v>
          </cell>
        </row>
        <row r="1237">
          <cell r="A1237" t="str">
            <v>B018HAV1L6</v>
          </cell>
          <cell r="B1237" t="str">
            <v>2008-EACH</v>
          </cell>
          <cell r="C1237">
            <v>7</v>
          </cell>
        </row>
        <row r="1238">
          <cell r="A1238" t="str">
            <v>B07C5WXZ6N</v>
          </cell>
          <cell r="B1238" t="str">
            <v>1051-EACH</v>
          </cell>
          <cell r="C1238">
            <v>7</v>
          </cell>
        </row>
        <row r="1239">
          <cell r="A1239" t="str">
            <v>B07Q9PHXWJ</v>
          </cell>
          <cell r="B1239" t="str">
            <v>3191-EACH</v>
          </cell>
          <cell r="C1239">
            <v>7</v>
          </cell>
        </row>
        <row r="1240">
          <cell r="A1240" t="str">
            <v>B07QF5BKN4</v>
          </cell>
          <cell r="B1240" t="str">
            <v>4146-CASE</v>
          </cell>
          <cell r="C1240">
            <v>7</v>
          </cell>
        </row>
        <row r="1241">
          <cell r="A1241" t="str">
            <v>B07QY5T5SW</v>
          </cell>
          <cell r="B1241" t="str">
            <v>2516-EACH</v>
          </cell>
          <cell r="C1241">
            <v>7</v>
          </cell>
        </row>
        <row r="1242">
          <cell r="A1242" t="str">
            <v>B07RKYR6N2</v>
          </cell>
          <cell r="B1242" t="str">
            <v>3002-SET4</v>
          </cell>
          <cell r="C1242">
            <v>7</v>
          </cell>
        </row>
        <row r="1243">
          <cell r="A1243" t="str">
            <v>B07RL4KW87</v>
          </cell>
          <cell r="B1243" t="str">
            <v>1636-SET4</v>
          </cell>
          <cell r="C1243">
            <v>7</v>
          </cell>
        </row>
        <row r="1244">
          <cell r="A1244" t="str">
            <v>B07RZV64XN</v>
          </cell>
          <cell r="B1244" t="str">
            <v>1271-EACH</v>
          </cell>
          <cell r="C1244">
            <v>7</v>
          </cell>
        </row>
        <row r="1245">
          <cell r="A1245" t="str">
            <v>B07S29JZ6S</v>
          </cell>
          <cell r="B1245" t="str">
            <v>3157-SET2</v>
          </cell>
          <cell r="C1245">
            <v>7</v>
          </cell>
        </row>
        <row r="1246">
          <cell r="A1246" t="str">
            <v>B07S2Z1XNL</v>
          </cell>
          <cell r="B1246" t="str">
            <v>1204-EACH</v>
          </cell>
          <cell r="C1246">
            <v>7</v>
          </cell>
        </row>
        <row r="1247">
          <cell r="A1247" t="str">
            <v>B07S9581C2</v>
          </cell>
          <cell r="B1247" t="str">
            <v>5460-SET8</v>
          </cell>
          <cell r="C1247">
            <v>7</v>
          </cell>
        </row>
        <row r="1248">
          <cell r="A1248" t="str">
            <v>B07S9HDMF3</v>
          </cell>
          <cell r="B1248" t="str">
            <v>782-EACH</v>
          </cell>
          <cell r="C1248">
            <v>7</v>
          </cell>
        </row>
        <row r="1249">
          <cell r="A1249" t="str">
            <v>B07SFT7P7X</v>
          </cell>
          <cell r="B1249" t="str">
            <v>4400-SET2</v>
          </cell>
          <cell r="C1249">
            <v>7</v>
          </cell>
        </row>
        <row r="1250">
          <cell r="A1250" t="str">
            <v>B07SFZLKYF</v>
          </cell>
          <cell r="B1250" t="str">
            <v>1910-SET6</v>
          </cell>
          <cell r="C1250">
            <v>7</v>
          </cell>
        </row>
        <row r="1251">
          <cell r="A1251" t="str">
            <v>B07WZX47DK</v>
          </cell>
          <cell r="B1251" t="str">
            <v>5401-CASE</v>
          </cell>
          <cell r="C1251">
            <v>7</v>
          </cell>
        </row>
        <row r="1252">
          <cell r="A1252" t="str">
            <v>B07X31QDKC</v>
          </cell>
          <cell r="B1252" t="str">
            <v>5402-CASE</v>
          </cell>
          <cell r="C1252">
            <v>7</v>
          </cell>
        </row>
        <row r="1253">
          <cell r="A1253" t="str">
            <v>B07XF7CT6R</v>
          </cell>
          <cell r="B1253" t="str">
            <v>3941-BOX</v>
          </cell>
          <cell r="C1253">
            <v>7</v>
          </cell>
        </row>
        <row r="1254">
          <cell r="A1254" t="str">
            <v>B07XJZ7XN8</v>
          </cell>
          <cell r="B1254" t="str">
            <v>3183-CASE</v>
          </cell>
          <cell r="C1254">
            <v>7</v>
          </cell>
        </row>
        <row r="1255">
          <cell r="A1255" t="str">
            <v>B07XJZ81WS</v>
          </cell>
          <cell r="B1255" t="str">
            <v>3114-BOX</v>
          </cell>
          <cell r="C1255">
            <v>7</v>
          </cell>
        </row>
        <row r="1256">
          <cell r="A1256" t="str">
            <v>B07XL4MXDQ</v>
          </cell>
          <cell r="B1256" t="str">
            <v>2174-CASE</v>
          </cell>
          <cell r="C1256">
            <v>7</v>
          </cell>
        </row>
        <row r="1257">
          <cell r="A1257" t="str">
            <v>B07XL51BZ3</v>
          </cell>
          <cell r="B1257" t="str">
            <v>5153-BOX</v>
          </cell>
          <cell r="C1257">
            <v>7</v>
          </cell>
        </row>
        <row r="1258">
          <cell r="A1258" t="str">
            <v>B07XPG59GS</v>
          </cell>
          <cell r="B1258" t="str">
            <v>229-BOX</v>
          </cell>
          <cell r="C1258">
            <v>7</v>
          </cell>
        </row>
        <row r="1259">
          <cell r="A1259" t="str">
            <v>B07XPSG9N3</v>
          </cell>
          <cell r="B1259" t="str">
            <v>2206-BOX</v>
          </cell>
          <cell r="C1259">
            <v>7</v>
          </cell>
        </row>
        <row r="1260">
          <cell r="A1260" t="str">
            <v>B07XQFFNP1</v>
          </cell>
          <cell r="B1260" t="str">
            <v>1402-CASE</v>
          </cell>
          <cell r="C1260">
            <v>7</v>
          </cell>
        </row>
        <row r="1261">
          <cell r="A1261" t="str">
            <v>B07XQJC7B9</v>
          </cell>
          <cell r="B1261" t="str">
            <v>1263-BOX</v>
          </cell>
          <cell r="C1261">
            <v>7</v>
          </cell>
        </row>
        <row r="1262">
          <cell r="A1262" t="str">
            <v>B07XQJRKVQ</v>
          </cell>
          <cell r="B1262" t="str">
            <v>4401-BOX</v>
          </cell>
          <cell r="C1262">
            <v>7</v>
          </cell>
        </row>
        <row r="1263">
          <cell r="A1263" t="str">
            <v>B07XQK3SGP</v>
          </cell>
          <cell r="B1263" t="str">
            <v>336-BOX</v>
          </cell>
          <cell r="C1263">
            <v>7</v>
          </cell>
        </row>
        <row r="1264">
          <cell r="A1264" t="str">
            <v>B07XQKL6Y1</v>
          </cell>
          <cell r="B1264" t="str">
            <v>1904-BOX</v>
          </cell>
          <cell r="C1264">
            <v>7</v>
          </cell>
        </row>
        <row r="1265">
          <cell r="A1265" t="str">
            <v>B07XQLGGF4</v>
          </cell>
          <cell r="B1265" t="str">
            <v>2172-CASE</v>
          </cell>
          <cell r="C1265">
            <v>7</v>
          </cell>
        </row>
        <row r="1266">
          <cell r="A1266" t="str">
            <v>B07XQLHWLK</v>
          </cell>
          <cell r="B1266" t="str">
            <v>3169-CASE</v>
          </cell>
          <cell r="C1266">
            <v>7</v>
          </cell>
        </row>
        <row r="1267">
          <cell r="A1267" t="str">
            <v>B07XQLV9WZ</v>
          </cell>
          <cell r="B1267" t="str">
            <v>305-BOX</v>
          </cell>
          <cell r="C1267">
            <v>7</v>
          </cell>
        </row>
        <row r="1268">
          <cell r="A1268" t="str">
            <v>B07XQLV9X3</v>
          </cell>
          <cell r="B1268" t="str">
            <v>4411-BOX</v>
          </cell>
          <cell r="C1268">
            <v>7</v>
          </cell>
        </row>
        <row r="1269">
          <cell r="A1269" t="str">
            <v>B07XQN2LMF</v>
          </cell>
          <cell r="B1269" t="str">
            <v>1721-BOX</v>
          </cell>
          <cell r="C1269">
            <v>7</v>
          </cell>
        </row>
        <row r="1270">
          <cell r="A1270" t="str">
            <v>B07XQNHSVC</v>
          </cell>
          <cell r="B1270" t="str">
            <v>1705-BOX</v>
          </cell>
          <cell r="C1270">
            <v>7</v>
          </cell>
        </row>
        <row r="1271">
          <cell r="A1271" t="str">
            <v>B088LL4WKK</v>
          </cell>
          <cell r="B1271" t="str">
            <v>3998-PACK2</v>
          </cell>
          <cell r="C1271">
            <v>7</v>
          </cell>
        </row>
        <row r="1272">
          <cell r="A1272" t="str">
            <v>B08BX5S978</v>
          </cell>
          <cell r="B1272" t="str">
            <v>45089-EACH</v>
          </cell>
          <cell r="C1272">
            <v>7</v>
          </cell>
        </row>
        <row r="1273">
          <cell r="A1273" t="str">
            <v>B08DCQYH8D</v>
          </cell>
          <cell r="B1273" t="str">
            <v>S-45-PACK4</v>
          </cell>
          <cell r="C1273">
            <v>7</v>
          </cell>
        </row>
        <row r="1274">
          <cell r="A1274" t="str">
            <v>B08DFDCZY3</v>
          </cell>
          <cell r="B1274" t="str">
            <v>513-PACK2</v>
          </cell>
          <cell r="C1274">
            <v>7</v>
          </cell>
        </row>
        <row r="1275">
          <cell r="A1275" t="str">
            <v>B08DQ19N3R</v>
          </cell>
          <cell r="B1275" t="str">
            <v>3194-PACK2</v>
          </cell>
          <cell r="C1275">
            <v>7</v>
          </cell>
        </row>
        <row r="1276">
          <cell r="A1276" t="str">
            <v>B08DQ5STRX</v>
          </cell>
          <cell r="B1276" t="str">
            <v>4163-PACK2</v>
          </cell>
          <cell r="C1276">
            <v>7</v>
          </cell>
        </row>
        <row r="1277">
          <cell r="A1277" t="str">
            <v>B08DQHTGQL</v>
          </cell>
          <cell r="B1277" t="str">
            <v>3191-PACK2</v>
          </cell>
          <cell r="C1277">
            <v>7</v>
          </cell>
        </row>
        <row r="1278">
          <cell r="A1278" t="str">
            <v>B08F7DVJP4</v>
          </cell>
          <cell r="B1278" t="str">
            <v>702-PACK2</v>
          </cell>
          <cell r="C1278">
            <v>7</v>
          </cell>
        </row>
        <row r="1279">
          <cell r="A1279" t="str">
            <v>B08F7LMXQP</v>
          </cell>
          <cell r="B1279" t="str">
            <v>791-PACK2</v>
          </cell>
          <cell r="C1279">
            <v>7</v>
          </cell>
        </row>
        <row r="1280">
          <cell r="A1280" t="str">
            <v>B08FBQ5RMP</v>
          </cell>
          <cell r="B1280" t="str">
            <v>554-PACK4</v>
          </cell>
          <cell r="C1280">
            <v>7</v>
          </cell>
        </row>
        <row r="1281">
          <cell r="A1281" t="str">
            <v>B08FPD7VSF</v>
          </cell>
          <cell r="B1281" t="str">
            <v>325-PACK2</v>
          </cell>
          <cell r="C1281">
            <v>7</v>
          </cell>
        </row>
        <row r="1282">
          <cell r="A1282" t="str">
            <v>B08GCYNV45</v>
          </cell>
          <cell r="B1282" t="str">
            <v>928-PACK2</v>
          </cell>
          <cell r="C1282">
            <v>7</v>
          </cell>
        </row>
        <row r="1283">
          <cell r="A1283" t="str">
            <v>B08JQQ3DWP</v>
          </cell>
          <cell r="B1283" t="str">
            <v>5142-PACK2</v>
          </cell>
          <cell r="C1283">
            <v>7</v>
          </cell>
        </row>
        <row r="1284">
          <cell r="A1284" t="str">
            <v>B08L46BF7G</v>
          </cell>
          <cell r="B1284" t="str">
            <v>2805-PACK2</v>
          </cell>
          <cell r="C1284">
            <v>7</v>
          </cell>
        </row>
        <row r="1285">
          <cell r="A1285" t="str">
            <v>B08NT728LG</v>
          </cell>
          <cell r="B1285" t="str">
            <v>3930-PACK2</v>
          </cell>
          <cell r="C1285">
            <v>7</v>
          </cell>
        </row>
        <row r="1286">
          <cell r="A1286" t="str">
            <v>B094Q4P448</v>
          </cell>
          <cell r="B1286" t="str">
            <v>17085-PACK2</v>
          </cell>
          <cell r="C1286">
            <v>7</v>
          </cell>
        </row>
        <row r="1287">
          <cell r="A1287" t="str">
            <v>B09BBN6FK1</v>
          </cell>
          <cell r="B1287" t="str">
            <v>2234-PACK2</v>
          </cell>
          <cell r="C1287">
            <v>7</v>
          </cell>
        </row>
        <row r="1288">
          <cell r="A1288" t="str">
            <v>B09DNL39TY</v>
          </cell>
          <cell r="B1288" t="str">
            <v>810-CASE</v>
          </cell>
          <cell r="C1288">
            <v>7</v>
          </cell>
        </row>
        <row r="1289">
          <cell r="A1289" t="str">
            <v>B09FMWTHRL</v>
          </cell>
          <cell r="B1289" t="str">
            <v>3173-PACK2</v>
          </cell>
          <cell r="C1289">
            <v>7</v>
          </cell>
        </row>
        <row r="1290">
          <cell r="A1290" t="str">
            <v>B09HW91XJ8</v>
          </cell>
          <cell r="B1290" t="str">
            <v>1264-PACK2</v>
          </cell>
          <cell r="C1290">
            <v>7</v>
          </cell>
        </row>
        <row r="1291">
          <cell r="A1291" t="str">
            <v>B09HWH9Q6T</v>
          </cell>
          <cell r="B1291" t="str">
            <v>31741-CASE</v>
          </cell>
          <cell r="C1291">
            <v>7</v>
          </cell>
        </row>
        <row r="1292">
          <cell r="A1292" t="str">
            <v>B09NMP5S5B</v>
          </cell>
          <cell r="B1292" t="str">
            <v>5076-CASE</v>
          </cell>
          <cell r="C1292">
            <v>7</v>
          </cell>
        </row>
        <row r="1293">
          <cell r="A1293" t="str">
            <v>B09ZVN2MHZ</v>
          </cell>
          <cell r="B1293" t="str">
            <v>72822-SET4</v>
          </cell>
          <cell r="C1293">
            <v>7</v>
          </cell>
        </row>
        <row r="1294">
          <cell r="A1294" t="str">
            <v>B0B5YNSWH3</v>
          </cell>
          <cell r="B1294" t="str">
            <v>1241-PACK2</v>
          </cell>
          <cell r="C1294">
            <v>7</v>
          </cell>
        </row>
        <row r="1295">
          <cell r="A1295" t="str">
            <v>B0B9PXH98B</v>
          </cell>
          <cell r="B1295" t="str">
            <v>1292-PACK2</v>
          </cell>
          <cell r="C1295">
            <v>7</v>
          </cell>
        </row>
        <row r="1296">
          <cell r="A1296" t="str">
            <v>B0BP5FCP3H</v>
          </cell>
          <cell r="B1296" t="str">
            <v>3992-EACH</v>
          </cell>
          <cell r="C1296">
            <v>7</v>
          </cell>
        </row>
        <row r="1297">
          <cell r="A1297" t="str">
            <v>B0BYBD6642</v>
          </cell>
          <cell r="B1297" t="str">
            <v>105-CASE</v>
          </cell>
          <cell r="C1297">
            <v>7</v>
          </cell>
        </row>
        <row r="1298">
          <cell r="A1298" t="str">
            <v>B0CC3QDXVH</v>
          </cell>
          <cell r="B1298" t="str">
            <v>3346-BOX</v>
          </cell>
          <cell r="C1298">
            <v>7</v>
          </cell>
        </row>
        <row r="1299">
          <cell r="A1299" t="str">
            <v>B0CJMRSK5J</v>
          </cell>
          <cell r="B1299" t="str">
            <v>1215-EACH</v>
          </cell>
          <cell r="C1299">
            <v>7</v>
          </cell>
        </row>
        <row r="1300">
          <cell r="A1300" t="str">
            <v>B0019IOWY2</v>
          </cell>
          <cell r="B1300" t="str">
            <v>2023-EACH</v>
          </cell>
          <cell r="C1300">
            <v>6</v>
          </cell>
        </row>
        <row r="1301">
          <cell r="A1301" t="str">
            <v>B00275E9OO</v>
          </cell>
          <cell r="B1301" t="str">
            <v>3107-CASE</v>
          </cell>
          <cell r="C1301">
            <v>6</v>
          </cell>
        </row>
        <row r="1302">
          <cell r="A1302" t="str">
            <v>B00275ECIW</v>
          </cell>
          <cell r="B1302" t="str">
            <v>714-BOX</v>
          </cell>
          <cell r="C1302">
            <v>6</v>
          </cell>
        </row>
        <row r="1303">
          <cell r="A1303" t="str">
            <v>B005OYVGI2</v>
          </cell>
          <cell r="B1303" t="str">
            <v>2013-EACH</v>
          </cell>
          <cell r="C1303">
            <v>6</v>
          </cell>
        </row>
        <row r="1304">
          <cell r="A1304" t="str">
            <v>B0077IAH92</v>
          </cell>
          <cell r="B1304" t="str">
            <v>17027-EACH</v>
          </cell>
          <cell r="C1304">
            <v>6</v>
          </cell>
        </row>
        <row r="1305">
          <cell r="A1305" t="str">
            <v>B01JDHT0WO</v>
          </cell>
          <cell r="B1305" t="str">
            <v>5452-EACH</v>
          </cell>
          <cell r="C1305">
            <v>6</v>
          </cell>
        </row>
        <row r="1306">
          <cell r="A1306" t="str">
            <v>B01MPY4VUB</v>
          </cell>
          <cell r="B1306" t="str">
            <v>3009-BOX</v>
          </cell>
          <cell r="C1306">
            <v>6</v>
          </cell>
        </row>
        <row r="1307">
          <cell r="A1307" t="str">
            <v>B01N3Q0JN6</v>
          </cell>
          <cell r="B1307" t="str">
            <v>3011-EACH</v>
          </cell>
          <cell r="C1307">
            <v>6</v>
          </cell>
        </row>
        <row r="1308">
          <cell r="A1308" t="str">
            <v>B07QF68BWX</v>
          </cell>
          <cell r="B1308" t="str">
            <v>4160-CASE</v>
          </cell>
          <cell r="C1308">
            <v>6</v>
          </cell>
        </row>
        <row r="1309">
          <cell r="A1309" t="str">
            <v>B07R96Y2XR</v>
          </cell>
          <cell r="B1309" t="str">
            <v>2518-BOX</v>
          </cell>
          <cell r="C1309">
            <v>6</v>
          </cell>
        </row>
        <row r="1310">
          <cell r="A1310" t="str">
            <v>B07RGSC5K8</v>
          </cell>
          <cell r="B1310" t="str">
            <v>1635-SET4</v>
          </cell>
          <cell r="C1310">
            <v>6</v>
          </cell>
        </row>
        <row r="1311">
          <cell r="A1311" t="str">
            <v>B07RZ2XFZV</v>
          </cell>
          <cell r="B1311" t="str">
            <v>2176-SET8</v>
          </cell>
          <cell r="C1311">
            <v>6</v>
          </cell>
        </row>
        <row r="1312">
          <cell r="A1312" t="str">
            <v>B07S2YDBWW</v>
          </cell>
          <cell r="B1312" t="str">
            <v>1240-SET8</v>
          </cell>
          <cell r="C1312">
            <v>6</v>
          </cell>
        </row>
        <row r="1313">
          <cell r="A1313" t="str">
            <v>B07S5CMVRD</v>
          </cell>
          <cell r="B1313" t="str">
            <v>3311-SET3</v>
          </cell>
          <cell r="C1313">
            <v>6</v>
          </cell>
        </row>
        <row r="1314">
          <cell r="A1314" t="str">
            <v>B07S85KX2J</v>
          </cell>
          <cell r="B1314" t="str">
            <v>570-SET6</v>
          </cell>
          <cell r="C1314">
            <v>6</v>
          </cell>
        </row>
        <row r="1315">
          <cell r="A1315" t="str">
            <v>B07S95GRW3</v>
          </cell>
          <cell r="B1315" t="str">
            <v>5039-EACH</v>
          </cell>
          <cell r="C1315">
            <v>6</v>
          </cell>
        </row>
        <row r="1316">
          <cell r="A1316" t="str">
            <v>B07SFXWK7H</v>
          </cell>
          <cell r="B1316" t="str">
            <v>1904-SET6</v>
          </cell>
          <cell r="C1316">
            <v>6</v>
          </cell>
        </row>
        <row r="1317">
          <cell r="A1317" t="str">
            <v>B07SG9G6LZ</v>
          </cell>
          <cell r="B1317" t="str">
            <v>904-EACH</v>
          </cell>
          <cell r="C1317">
            <v>6</v>
          </cell>
        </row>
        <row r="1318">
          <cell r="A1318" t="str">
            <v>B07SGZBTTC</v>
          </cell>
          <cell r="B1318" t="str">
            <v>739-SET6</v>
          </cell>
          <cell r="C1318">
            <v>6</v>
          </cell>
        </row>
        <row r="1319">
          <cell r="A1319" t="str">
            <v>B07SGZH1QX</v>
          </cell>
          <cell r="B1319" t="str">
            <v>1928-SET3</v>
          </cell>
          <cell r="C1319">
            <v>6</v>
          </cell>
        </row>
        <row r="1320">
          <cell r="A1320" t="str">
            <v>B07SLBR8H2</v>
          </cell>
          <cell r="B1320" t="str">
            <v>6016-SET6</v>
          </cell>
          <cell r="C1320">
            <v>6</v>
          </cell>
        </row>
        <row r="1321">
          <cell r="A1321" t="str">
            <v>B07TH92GN6</v>
          </cell>
          <cell r="B1321" t="str">
            <v>2539-EACH</v>
          </cell>
          <cell r="C1321">
            <v>6</v>
          </cell>
        </row>
        <row r="1322">
          <cell r="A1322" t="str">
            <v>B07X58MJ8C</v>
          </cell>
          <cell r="B1322" t="str">
            <v>5030-CASE</v>
          </cell>
          <cell r="C1322">
            <v>6</v>
          </cell>
        </row>
        <row r="1323">
          <cell r="A1323" t="str">
            <v>B07XC39476</v>
          </cell>
          <cell r="B1323" t="str">
            <v>L-20-BOX</v>
          </cell>
          <cell r="C1323">
            <v>6</v>
          </cell>
        </row>
        <row r="1324">
          <cell r="A1324" t="str">
            <v>B07XJRMMSQ</v>
          </cell>
          <cell r="B1324" t="str">
            <v>1616-BOX</v>
          </cell>
          <cell r="C1324">
            <v>6</v>
          </cell>
        </row>
        <row r="1325">
          <cell r="A1325" t="str">
            <v>B07XJZ7HZC</v>
          </cell>
          <cell r="B1325" t="str">
            <v>3104-BOX</v>
          </cell>
          <cell r="C1325">
            <v>6</v>
          </cell>
        </row>
        <row r="1326">
          <cell r="A1326" t="str">
            <v>B07XJZ7SYX</v>
          </cell>
          <cell r="B1326" t="str">
            <v>3170-CASE</v>
          </cell>
          <cell r="C1326">
            <v>6</v>
          </cell>
        </row>
        <row r="1327">
          <cell r="A1327" t="str">
            <v>B07XL4SLH5</v>
          </cell>
          <cell r="B1327" t="str">
            <v>5014-CASE</v>
          </cell>
          <cell r="C1327">
            <v>6</v>
          </cell>
        </row>
        <row r="1328">
          <cell r="A1328" t="str">
            <v>B07XL4XH68</v>
          </cell>
          <cell r="B1328" t="str">
            <v>1763-BOX</v>
          </cell>
          <cell r="C1328">
            <v>6</v>
          </cell>
        </row>
        <row r="1329">
          <cell r="A1329" t="str">
            <v>B07XQKGGWR</v>
          </cell>
          <cell r="B1329" t="str">
            <v>2320-BOX</v>
          </cell>
          <cell r="C1329">
            <v>6</v>
          </cell>
        </row>
        <row r="1330">
          <cell r="A1330" t="str">
            <v>B07XQLDLLR</v>
          </cell>
          <cell r="B1330" t="str">
            <v>1320-CASE</v>
          </cell>
          <cell r="C1330">
            <v>6</v>
          </cell>
        </row>
        <row r="1331">
          <cell r="A1331" t="str">
            <v>B07XQM3FXF</v>
          </cell>
          <cell r="B1331" t="str">
            <v>761-BOX</v>
          </cell>
          <cell r="C1331">
            <v>6</v>
          </cell>
        </row>
        <row r="1332">
          <cell r="A1332" t="str">
            <v>B07XQM9B2P</v>
          </cell>
          <cell r="B1332" t="str">
            <v>2176-CASE</v>
          </cell>
          <cell r="C1332">
            <v>6</v>
          </cell>
        </row>
        <row r="1333">
          <cell r="A1333" t="str">
            <v>B082YGMNPK</v>
          </cell>
          <cell r="B1333" t="str">
            <v>2181-CASE</v>
          </cell>
          <cell r="C1333">
            <v>6</v>
          </cell>
        </row>
        <row r="1334">
          <cell r="A1334" t="str">
            <v>B08C46FNCX</v>
          </cell>
          <cell r="B1334" t="str">
            <v>3352-EACH</v>
          </cell>
          <cell r="C1334">
            <v>6</v>
          </cell>
        </row>
        <row r="1335">
          <cell r="A1335" t="str">
            <v>B08DBSZ68Z</v>
          </cell>
          <cell r="B1335" t="str">
            <v>215-PACK3</v>
          </cell>
          <cell r="C1335">
            <v>6</v>
          </cell>
        </row>
        <row r="1336">
          <cell r="A1336" t="str">
            <v>B08DQ2DFNS</v>
          </cell>
          <cell r="B1336" t="str">
            <v>3142-PACK4</v>
          </cell>
          <cell r="C1336">
            <v>6</v>
          </cell>
        </row>
        <row r="1337">
          <cell r="A1337" t="str">
            <v>B08DQ87KJY</v>
          </cell>
          <cell r="B1337" t="str">
            <v>3122-PACK2</v>
          </cell>
          <cell r="C1337">
            <v>6</v>
          </cell>
        </row>
        <row r="1338">
          <cell r="A1338" t="str">
            <v>B08DQ9W2SF</v>
          </cell>
          <cell r="B1338" t="str">
            <v>3137-PACK2</v>
          </cell>
          <cell r="C1338">
            <v>6</v>
          </cell>
        </row>
        <row r="1339">
          <cell r="A1339" t="str">
            <v>B08F76RG1L</v>
          </cell>
          <cell r="B1339" t="str">
            <v>701-PACK2</v>
          </cell>
          <cell r="C1339">
            <v>6</v>
          </cell>
        </row>
        <row r="1340">
          <cell r="A1340" t="str">
            <v>B08FBNYZP4</v>
          </cell>
          <cell r="B1340" t="str">
            <v>566-PACK6</v>
          </cell>
          <cell r="C1340">
            <v>6</v>
          </cell>
        </row>
        <row r="1341">
          <cell r="A1341" t="str">
            <v>B08FPMPR5F</v>
          </cell>
          <cell r="B1341" t="str">
            <v>332-PACK2</v>
          </cell>
          <cell r="C1341">
            <v>6</v>
          </cell>
        </row>
        <row r="1342">
          <cell r="A1342" t="str">
            <v>B08FRT48LY</v>
          </cell>
          <cell r="B1342" t="str">
            <v>1274-PACK2</v>
          </cell>
          <cell r="C1342">
            <v>6</v>
          </cell>
        </row>
        <row r="1343">
          <cell r="A1343" t="str">
            <v>B08GD24BP4</v>
          </cell>
          <cell r="B1343" t="str">
            <v>981-PACK2</v>
          </cell>
          <cell r="C1343">
            <v>6</v>
          </cell>
        </row>
        <row r="1344">
          <cell r="A1344" t="str">
            <v>B08GD2M7G7</v>
          </cell>
          <cell r="B1344" t="str">
            <v>914-PACK2</v>
          </cell>
          <cell r="C1344">
            <v>6</v>
          </cell>
        </row>
        <row r="1345">
          <cell r="A1345" t="str">
            <v>B08KJKY7LP</v>
          </cell>
          <cell r="B1345" t="str">
            <v>3337-PACK2</v>
          </cell>
          <cell r="C1345">
            <v>6</v>
          </cell>
        </row>
        <row r="1346">
          <cell r="A1346" t="str">
            <v>B08KJNPNG4</v>
          </cell>
          <cell r="B1346" t="str">
            <v>3335-CASE</v>
          </cell>
          <cell r="C1346">
            <v>6</v>
          </cell>
        </row>
        <row r="1347">
          <cell r="A1347" t="str">
            <v>B08VC6RLGF</v>
          </cell>
          <cell r="B1347" t="str">
            <v>3166-SET4</v>
          </cell>
          <cell r="C1347">
            <v>6</v>
          </cell>
        </row>
        <row r="1348">
          <cell r="A1348" t="str">
            <v>B091YBMF2Z</v>
          </cell>
          <cell r="B1348" t="str">
            <v>620000-CASE</v>
          </cell>
          <cell r="C1348">
            <v>6</v>
          </cell>
        </row>
        <row r="1349">
          <cell r="A1349" t="str">
            <v>B094WZY19T</v>
          </cell>
          <cell r="B1349" t="str">
            <v>5080-EACH</v>
          </cell>
          <cell r="C1349">
            <v>6</v>
          </cell>
        </row>
        <row r="1350">
          <cell r="A1350" t="str">
            <v>B097FY21K1</v>
          </cell>
          <cell r="B1350" t="str">
            <v>5431-EACH</v>
          </cell>
          <cell r="C1350">
            <v>6</v>
          </cell>
        </row>
        <row r="1351">
          <cell r="A1351" t="str">
            <v>B0991CP15L</v>
          </cell>
          <cell r="B1351" t="str">
            <v>6801-EACH</v>
          </cell>
          <cell r="C1351">
            <v>6</v>
          </cell>
        </row>
        <row r="1352">
          <cell r="A1352" t="str">
            <v>B09QDLS5XR</v>
          </cell>
          <cell r="B1352" t="str">
            <v>2560-PACK2</v>
          </cell>
          <cell r="C1352">
            <v>6</v>
          </cell>
        </row>
        <row r="1353">
          <cell r="A1353" t="str">
            <v>B09QDWZYVX</v>
          </cell>
          <cell r="B1353" t="str">
            <v>719-EACH</v>
          </cell>
          <cell r="C1353">
            <v>6</v>
          </cell>
        </row>
        <row r="1354">
          <cell r="A1354" t="str">
            <v>B0B3SJQ1Z2</v>
          </cell>
          <cell r="B1354" t="str">
            <v>504-BOX</v>
          </cell>
          <cell r="C1354">
            <v>6</v>
          </cell>
        </row>
        <row r="1355">
          <cell r="A1355" t="str">
            <v>B0BN76GV32</v>
          </cell>
          <cell r="B1355" t="str">
            <v>714937-EACH</v>
          </cell>
          <cell r="C1355">
            <v>6</v>
          </cell>
        </row>
        <row r="1356">
          <cell r="A1356" t="str">
            <v>B0BQ4LP9CK</v>
          </cell>
          <cell r="B1356" t="str">
            <v>3321-EACH</v>
          </cell>
          <cell r="C1356">
            <v>6</v>
          </cell>
        </row>
        <row r="1357">
          <cell r="A1357" t="str">
            <v>B0BSP5NM33</v>
          </cell>
          <cell r="B1357" t="str">
            <v>2156-SET25</v>
          </cell>
          <cell r="C1357">
            <v>6</v>
          </cell>
        </row>
        <row r="1358">
          <cell r="A1358" t="str">
            <v>B0CL1FTBFK</v>
          </cell>
          <cell r="B1358" t="str">
            <v>3167-GN-CASE</v>
          </cell>
          <cell r="C1358">
            <v>6</v>
          </cell>
        </row>
        <row r="1359">
          <cell r="A1359" t="str">
            <v>B0CNTVY6QD</v>
          </cell>
          <cell r="B1359" t="str">
            <v>3013-EACH</v>
          </cell>
          <cell r="C1359">
            <v>6</v>
          </cell>
        </row>
        <row r="1360">
          <cell r="A1360" t="str">
            <v>B0CPRBHWH9</v>
          </cell>
          <cell r="B1360" t="str">
            <v>3301-EACH</v>
          </cell>
          <cell r="C1360">
            <v>6</v>
          </cell>
        </row>
        <row r="1361">
          <cell r="A1361" t="str">
            <v>B0CQMVKCTW</v>
          </cell>
          <cell r="B1361" t="str">
            <v>5039-PACK2</v>
          </cell>
          <cell r="C1361">
            <v>6</v>
          </cell>
        </row>
        <row r="1362">
          <cell r="A1362" t="str">
            <v>B0DH6D66LZ</v>
          </cell>
          <cell r="B1362" t="str">
            <v>2056-PACK4</v>
          </cell>
          <cell r="C1362">
            <v>6</v>
          </cell>
        </row>
        <row r="1363">
          <cell r="A1363" t="str">
            <v>B0019IINTW</v>
          </cell>
          <cell r="B1363" t="str">
            <v>2401-EACH</v>
          </cell>
          <cell r="C1363">
            <v>5</v>
          </cell>
        </row>
        <row r="1364">
          <cell r="A1364" t="str">
            <v>B001HTHRDG</v>
          </cell>
          <cell r="B1364" t="str">
            <v>2326-EACH</v>
          </cell>
          <cell r="C1364">
            <v>5</v>
          </cell>
        </row>
        <row r="1365">
          <cell r="A1365" t="str">
            <v>B00275E9EO</v>
          </cell>
          <cell r="B1365" t="str">
            <v>2807-CASE</v>
          </cell>
          <cell r="C1365">
            <v>5</v>
          </cell>
        </row>
        <row r="1366">
          <cell r="A1366" t="str">
            <v>B00275EDAE</v>
          </cell>
          <cell r="B1366" t="str">
            <v>926-CASE</v>
          </cell>
          <cell r="C1366">
            <v>5</v>
          </cell>
        </row>
        <row r="1367">
          <cell r="A1367" t="str">
            <v>B00275EDKO</v>
          </cell>
          <cell r="B1367" t="str">
            <v>2227-CASE</v>
          </cell>
          <cell r="C1367">
            <v>5</v>
          </cell>
        </row>
        <row r="1368">
          <cell r="A1368" t="str">
            <v>B002UREEOO</v>
          </cell>
          <cell r="B1368" t="str">
            <v>1802-EACH</v>
          </cell>
          <cell r="C1368">
            <v>5</v>
          </cell>
        </row>
        <row r="1369">
          <cell r="A1369" t="str">
            <v>B008BONN5G</v>
          </cell>
          <cell r="B1369" t="str">
            <v>771-EACH</v>
          </cell>
          <cell r="C1369">
            <v>5</v>
          </cell>
        </row>
        <row r="1370">
          <cell r="A1370" t="str">
            <v>B00CXK5P46</v>
          </cell>
          <cell r="B1370" t="str">
            <v>1732-EACH</v>
          </cell>
          <cell r="C1370">
            <v>5</v>
          </cell>
        </row>
        <row r="1371">
          <cell r="A1371" t="str">
            <v>B00FBOR1TS</v>
          </cell>
          <cell r="B1371" t="str">
            <v>1917-EACH</v>
          </cell>
          <cell r="C1371">
            <v>5</v>
          </cell>
        </row>
        <row r="1372">
          <cell r="A1372" t="str">
            <v>B01BWMW2AK</v>
          </cell>
          <cell r="B1372" t="str">
            <v>3870-EACH</v>
          </cell>
          <cell r="C1372">
            <v>5</v>
          </cell>
        </row>
        <row r="1373">
          <cell r="A1373" t="str">
            <v>B0711V8GY7</v>
          </cell>
          <cell r="B1373" t="str">
            <v>6051-EACH</v>
          </cell>
          <cell r="C1373">
            <v>5</v>
          </cell>
        </row>
        <row r="1374">
          <cell r="A1374" t="str">
            <v>B07Q5VR7FQ</v>
          </cell>
          <cell r="B1374" t="str">
            <v>4123-EACH</v>
          </cell>
          <cell r="C1374">
            <v>5</v>
          </cell>
        </row>
        <row r="1375">
          <cell r="A1375" t="str">
            <v>B07QB54HNV</v>
          </cell>
          <cell r="B1375" t="str">
            <v>3142-CASE</v>
          </cell>
          <cell r="C1375">
            <v>5</v>
          </cell>
        </row>
        <row r="1376">
          <cell r="A1376" t="str">
            <v>B07QD3GRCL</v>
          </cell>
          <cell r="B1376" t="str">
            <v>3148-CASE</v>
          </cell>
          <cell r="C1376">
            <v>5</v>
          </cell>
        </row>
        <row r="1377">
          <cell r="A1377" t="str">
            <v>B07QF6QJKM</v>
          </cell>
          <cell r="B1377" t="str">
            <v>4162-CASE</v>
          </cell>
          <cell r="C1377">
            <v>5</v>
          </cell>
        </row>
        <row r="1378">
          <cell r="A1378" t="str">
            <v>B07QZYWFLN</v>
          </cell>
          <cell r="B1378" t="str">
            <v>4141-CASE</v>
          </cell>
          <cell r="C1378">
            <v>5</v>
          </cell>
        </row>
        <row r="1379">
          <cell r="A1379" t="str">
            <v>B07RBD4DMZ</v>
          </cell>
          <cell r="B1379" t="str">
            <v>2505-BOX</v>
          </cell>
          <cell r="C1379">
            <v>5</v>
          </cell>
        </row>
        <row r="1380">
          <cell r="A1380" t="str">
            <v>B07RGMDV7C</v>
          </cell>
          <cell r="B1380" t="str">
            <v>3021-SET3</v>
          </cell>
          <cell r="C1380">
            <v>5</v>
          </cell>
        </row>
        <row r="1381">
          <cell r="A1381" t="str">
            <v>B07RZMGLPG</v>
          </cell>
          <cell r="B1381" t="str">
            <v>2006-EACH</v>
          </cell>
          <cell r="C1381">
            <v>5</v>
          </cell>
        </row>
        <row r="1382">
          <cell r="A1382" t="str">
            <v>B07S3D9SZX</v>
          </cell>
          <cell r="B1382" t="str">
            <v>3180-SET4</v>
          </cell>
          <cell r="C1382">
            <v>5</v>
          </cell>
        </row>
        <row r="1383">
          <cell r="A1383" t="str">
            <v>B07S64FX2R</v>
          </cell>
          <cell r="B1383" t="str">
            <v>561-SET6</v>
          </cell>
          <cell r="C1383">
            <v>5</v>
          </cell>
        </row>
        <row r="1384">
          <cell r="A1384" t="str">
            <v>B07S8F5WZ8</v>
          </cell>
          <cell r="B1384" t="str">
            <v>747-EACH</v>
          </cell>
          <cell r="C1384">
            <v>5</v>
          </cell>
        </row>
        <row r="1385">
          <cell r="A1385" t="str">
            <v>B07S976MQ4</v>
          </cell>
          <cell r="B1385" t="str">
            <v>537-SET8</v>
          </cell>
          <cell r="C1385">
            <v>5</v>
          </cell>
        </row>
        <row r="1386">
          <cell r="A1386" t="str">
            <v>B07SH9LR35</v>
          </cell>
          <cell r="B1386" t="str">
            <v>6002-EACH</v>
          </cell>
          <cell r="C1386">
            <v>5</v>
          </cell>
        </row>
        <row r="1387">
          <cell r="A1387" t="str">
            <v>B07SHC6VJP</v>
          </cell>
          <cell r="B1387" t="str">
            <v>945-SET8</v>
          </cell>
          <cell r="C1387">
            <v>5</v>
          </cell>
        </row>
        <row r="1388">
          <cell r="A1388" t="str">
            <v>B07SKF1B25</v>
          </cell>
          <cell r="B1388" t="str">
            <v>914-EACH</v>
          </cell>
          <cell r="C1388">
            <v>5</v>
          </cell>
        </row>
        <row r="1389">
          <cell r="A1389" t="str">
            <v>B07V1KGQYX</v>
          </cell>
          <cell r="B1389" t="str">
            <v>3483-EACH</v>
          </cell>
          <cell r="C1389">
            <v>5</v>
          </cell>
        </row>
        <row r="1390">
          <cell r="A1390" t="str">
            <v>B07X57319T</v>
          </cell>
          <cell r="B1390" t="str">
            <v>5055-CASE</v>
          </cell>
          <cell r="C1390">
            <v>5</v>
          </cell>
        </row>
        <row r="1391">
          <cell r="A1391" t="str">
            <v>B07X5BPRMZ</v>
          </cell>
          <cell r="B1391" t="str">
            <v>574-CASE</v>
          </cell>
          <cell r="C1391">
            <v>5</v>
          </cell>
        </row>
        <row r="1392">
          <cell r="A1392" t="str">
            <v>B07XB3921B</v>
          </cell>
          <cell r="B1392" t="str">
            <v>L-46-BOX</v>
          </cell>
          <cell r="C1392">
            <v>5</v>
          </cell>
        </row>
        <row r="1393">
          <cell r="A1393" t="str">
            <v>B07XF7FQJQ</v>
          </cell>
          <cell r="B1393" t="str">
            <v>S-53-BOX</v>
          </cell>
          <cell r="C1393">
            <v>5</v>
          </cell>
        </row>
        <row r="1394">
          <cell r="A1394" t="str">
            <v>B07XF8XWZQ</v>
          </cell>
          <cell r="B1394" t="str">
            <v>S-23-BOX</v>
          </cell>
          <cell r="C1394">
            <v>5</v>
          </cell>
        </row>
        <row r="1395">
          <cell r="A1395" t="str">
            <v>B07XGDHRB9</v>
          </cell>
          <cell r="B1395" t="str">
            <v>1039-CASE</v>
          </cell>
          <cell r="C1395">
            <v>5</v>
          </cell>
        </row>
        <row r="1396">
          <cell r="A1396" t="str">
            <v>B07XJRLBKT</v>
          </cell>
          <cell r="B1396" t="str">
            <v>1613-BOX</v>
          </cell>
          <cell r="C1396">
            <v>5</v>
          </cell>
        </row>
        <row r="1397">
          <cell r="A1397" t="str">
            <v>B07XJZ6H37</v>
          </cell>
          <cell r="B1397" t="str">
            <v>3189-BOX</v>
          </cell>
          <cell r="C1397">
            <v>5</v>
          </cell>
        </row>
        <row r="1398">
          <cell r="A1398" t="str">
            <v>B07XJZ8X93</v>
          </cell>
          <cell r="B1398" t="str">
            <v>2045-CASE</v>
          </cell>
          <cell r="C1398">
            <v>5</v>
          </cell>
        </row>
        <row r="1399">
          <cell r="A1399" t="str">
            <v>B07XL4V893</v>
          </cell>
          <cell r="B1399" t="str">
            <v>565-CASE</v>
          </cell>
          <cell r="C1399">
            <v>5</v>
          </cell>
        </row>
        <row r="1400">
          <cell r="A1400" t="str">
            <v>B07XL52GGP</v>
          </cell>
          <cell r="B1400" t="str">
            <v>6030-CASE</v>
          </cell>
          <cell r="C1400">
            <v>5</v>
          </cell>
        </row>
        <row r="1401">
          <cell r="A1401" t="str">
            <v>B07XPFF415</v>
          </cell>
          <cell r="B1401" t="str">
            <v>2211-BOX</v>
          </cell>
          <cell r="C1401">
            <v>5</v>
          </cell>
        </row>
        <row r="1402">
          <cell r="A1402" t="str">
            <v>B07XQJ792S</v>
          </cell>
          <cell r="B1402" t="str">
            <v>2019-CASE</v>
          </cell>
          <cell r="C1402">
            <v>5</v>
          </cell>
        </row>
        <row r="1403">
          <cell r="A1403" t="str">
            <v>B07XQJRGV8</v>
          </cell>
          <cell r="B1403" t="str">
            <v>332-BOX</v>
          </cell>
          <cell r="C1403">
            <v>5</v>
          </cell>
        </row>
        <row r="1404">
          <cell r="A1404" t="str">
            <v>B07XQK5G74</v>
          </cell>
          <cell r="B1404" t="str">
            <v>564-CASE</v>
          </cell>
          <cell r="C1404">
            <v>5</v>
          </cell>
        </row>
        <row r="1405">
          <cell r="A1405" t="str">
            <v>B07XQKM4MW</v>
          </cell>
          <cell r="B1405" t="str">
            <v>556-CASE</v>
          </cell>
          <cell r="C1405">
            <v>5</v>
          </cell>
        </row>
        <row r="1406">
          <cell r="A1406" t="str">
            <v>B07XQKP563</v>
          </cell>
          <cell r="B1406" t="str">
            <v>943-CASE</v>
          </cell>
          <cell r="C1406">
            <v>5</v>
          </cell>
        </row>
        <row r="1407">
          <cell r="A1407" t="str">
            <v>B07XQLNNHR</v>
          </cell>
          <cell r="B1407" t="str">
            <v>3186-BOX</v>
          </cell>
          <cell r="C1407">
            <v>5</v>
          </cell>
        </row>
        <row r="1408">
          <cell r="A1408" t="str">
            <v>B07XQM8FNB</v>
          </cell>
          <cell r="B1408" t="str">
            <v>928-BOX</v>
          </cell>
          <cell r="C1408">
            <v>5</v>
          </cell>
        </row>
        <row r="1409">
          <cell r="A1409" t="str">
            <v>B07XQMTJQ6</v>
          </cell>
          <cell r="B1409" t="str">
            <v>307-BOX</v>
          </cell>
          <cell r="C1409">
            <v>5</v>
          </cell>
        </row>
        <row r="1410">
          <cell r="A1410" t="str">
            <v>B07XQNF468</v>
          </cell>
          <cell r="B1410" t="str">
            <v>720-BOX</v>
          </cell>
          <cell r="C1410">
            <v>5</v>
          </cell>
        </row>
        <row r="1411">
          <cell r="A1411" t="str">
            <v>B07XQNZGTV</v>
          </cell>
          <cell r="B1411" t="str">
            <v>528-CASE</v>
          </cell>
          <cell r="C1411">
            <v>5</v>
          </cell>
        </row>
        <row r="1412">
          <cell r="A1412" t="str">
            <v>B07YCSKZTL</v>
          </cell>
          <cell r="B1412" t="str">
            <v>450-A-BOX</v>
          </cell>
          <cell r="C1412">
            <v>5</v>
          </cell>
        </row>
        <row r="1413">
          <cell r="A1413" t="str">
            <v>B07YCY315D</v>
          </cell>
          <cell r="B1413" t="str">
            <v>452-BOX</v>
          </cell>
          <cell r="C1413">
            <v>5</v>
          </cell>
        </row>
        <row r="1414">
          <cell r="A1414" t="str">
            <v>B07YL6H3GK</v>
          </cell>
          <cell r="B1414" t="str">
            <v>2012-BOX</v>
          </cell>
          <cell r="C1414">
            <v>5</v>
          </cell>
        </row>
        <row r="1415">
          <cell r="A1415" t="str">
            <v>B07YL8GG52</v>
          </cell>
          <cell r="B1415" t="str">
            <v>2050-BOX</v>
          </cell>
          <cell r="C1415">
            <v>5</v>
          </cell>
        </row>
        <row r="1416">
          <cell r="A1416" t="str">
            <v>B07YLDSBHF</v>
          </cell>
          <cell r="B1416" t="str">
            <v>3343-CASE</v>
          </cell>
          <cell r="C1416">
            <v>5</v>
          </cell>
        </row>
        <row r="1417">
          <cell r="A1417" t="str">
            <v>B07Z6RL64B</v>
          </cell>
          <cell r="B1417" t="str">
            <v>3823-SET6</v>
          </cell>
          <cell r="C1417">
            <v>5</v>
          </cell>
        </row>
        <row r="1418">
          <cell r="A1418" t="str">
            <v>B084JDQ1M2</v>
          </cell>
          <cell r="B1418" t="str">
            <v>1501-BOX</v>
          </cell>
          <cell r="C1418">
            <v>5</v>
          </cell>
        </row>
        <row r="1419">
          <cell r="A1419" t="str">
            <v>B084RWSQTQ</v>
          </cell>
          <cell r="B1419" t="str">
            <v>290-EACH</v>
          </cell>
          <cell r="C1419">
            <v>5</v>
          </cell>
        </row>
        <row r="1420">
          <cell r="A1420" t="str">
            <v>B085JR6G7V</v>
          </cell>
          <cell r="B1420" t="str">
            <v>5427-SET4</v>
          </cell>
          <cell r="C1420">
            <v>5</v>
          </cell>
        </row>
        <row r="1421">
          <cell r="A1421" t="str">
            <v>B0887M45XL</v>
          </cell>
          <cell r="B1421" t="str">
            <v>3982-EACH</v>
          </cell>
          <cell r="C1421">
            <v>5</v>
          </cell>
        </row>
        <row r="1422">
          <cell r="A1422" t="str">
            <v>B08887MM3Z</v>
          </cell>
          <cell r="B1422" t="str">
            <v>4576236-SET2</v>
          </cell>
          <cell r="C1422">
            <v>5</v>
          </cell>
        </row>
        <row r="1423">
          <cell r="A1423" t="str">
            <v>B088C4WPLZ</v>
          </cell>
          <cell r="B1423" t="str">
            <v>2406-PACK3</v>
          </cell>
          <cell r="C1423">
            <v>5</v>
          </cell>
        </row>
        <row r="1424">
          <cell r="A1424" t="str">
            <v>B08B48DFLV</v>
          </cell>
          <cell r="B1424" t="str">
            <v>4442-SET4</v>
          </cell>
          <cell r="C1424">
            <v>5</v>
          </cell>
        </row>
        <row r="1425">
          <cell r="A1425" t="str">
            <v>B08BQT238F</v>
          </cell>
          <cell r="B1425" t="str">
            <v>3390-CASE</v>
          </cell>
          <cell r="C1425">
            <v>5</v>
          </cell>
        </row>
        <row r="1426">
          <cell r="A1426" t="str">
            <v>B08C9F8TDT</v>
          </cell>
          <cell r="B1426" t="str">
            <v>6005-EACH</v>
          </cell>
          <cell r="C1426">
            <v>5</v>
          </cell>
        </row>
        <row r="1427">
          <cell r="A1427" t="str">
            <v>B08CYXWS6P</v>
          </cell>
          <cell r="B1427" t="str">
            <v>3124-CASE</v>
          </cell>
          <cell r="C1427">
            <v>5</v>
          </cell>
        </row>
        <row r="1428">
          <cell r="A1428" t="str">
            <v>B08D3YXPTF</v>
          </cell>
          <cell r="B1428" t="str">
            <v>926-PACK2</v>
          </cell>
          <cell r="C1428">
            <v>5</v>
          </cell>
        </row>
        <row r="1429">
          <cell r="A1429" t="str">
            <v>B08DQ4KQZY</v>
          </cell>
          <cell r="B1429" t="str">
            <v>4153-PACK2</v>
          </cell>
          <cell r="C1429">
            <v>5</v>
          </cell>
        </row>
        <row r="1430">
          <cell r="A1430" t="str">
            <v>B08F723611</v>
          </cell>
          <cell r="B1430" t="str">
            <v>725-PACK2</v>
          </cell>
          <cell r="C1430">
            <v>5</v>
          </cell>
        </row>
        <row r="1431">
          <cell r="A1431" t="str">
            <v>B08F78FK8C</v>
          </cell>
          <cell r="B1431" t="str">
            <v>787-PACK2</v>
          </cell>
          <cell r="C1431">
            <v>5</v>
          </cell>
        </row>
        <row r="1432">
          <cell r="A1432" t="str">
            <v>B08F7F5TTF</v>
          </cell>
          <cell r="B1432" t="str">
            <v>729-PACK2</v>
          </cell>
          <cell r="C1432">
            <v>5</v>
          </cell>
        </row>
        <row r="1433">
          <cell r="A1433" t="str">
            <v>B08FBNWS5X</v>
          </cell>
          <cell r="B1433" t="str">
            <v>5091-PACK4</v>
          </cell>
          <cell r="C1433">
            <v>5</v>
          </cell>
        </row>
        <row r="1434">
          <cell r="A1434" t="str">
            <v>B08FBPJTZS</v>
          </cell>
          <cell r="B1434" t="str">
            <v>5090-PACK4</v>
          </cell>
          <cell r="C1434">
            <v>5</v>
          </cell>
        </row>
        <row r="1435">
          <cell r="A1435" t="str">
            <v>B08FRR7L7T</v>
          </cell>
          <cell r="B1435" t="str">
            <v>1295-PACK2</v>
          </cell>
          <cell r="C1435">
            <v>5</v>
          </cell>
        </row>
        <row r="1436">
          <cell r="A1436" t="str">
            <v>B08FRSG3ZW</v>
          </cell>
          <cell r="B1436" t="str">
            <v>1257-PACK2</v>
          </cell>
          <cell r="C1436">
            <v>5</v>
          </cell>
        </row>
        <row r="1437">
          <cell r="A1437" t="str">
            <v>B08G3FJW4B</v>
          </cell>
          <cell r="B1437" t="str">
            <v>3186-PACK4</v>
          </cell>
          <cell r="C1437">
            <v>5</v>
          </cell>
        </row>
        <row r="1438">
          <cell r="A1438" t="str">
            <v>B08G3K7RZN</v>
          </cell>
          <cell r="B1438" t="str">
            <v>3103-PACK4</v>
          </cell>
          <cell r="C1438">
            <v>5</v>
          </cell>
        </row>
        <row r="1439">
          <cell r="A1439" t="str">
            <v>B08G9PYBXM</v>
          </cell>
          <cell r="B1439" t="str">
            <v>6041-PACK2</v>
          </cell>
          <cell r="C1439">
            <v>5</v>
          </cell>
        </row>
        <row r="1440">
          <cell r="A1440" t="str">
            <v>B08HBQCBNM</v>
          </cell>
          <cell r="B1440" t="str">
            <v>2401-PACK4</v>
          </cell>
          <cell r="C1440">
            <v>5</v>
          </cell>
        </row>
        <row r="1441">
          <cell r="A1441" t="str">
            <v>B08KJJVZLT</v>
          </cell>
          <cell r="B1441" t="str">
            <v>3336-PACK2</v>
          </cell>
          <cell r="C1441">
            <v>5</v>
          </cell>
        </row>
        <row r="1442">
          <cell r="A1442" t="str">
            <v>B08KJP4QV7</v>
          </cell>
          <cell r="B1442" t="str">
            <v>3338-PACK2</v>
          </cell>
          <cell r="C1442">
            <v>5</v>
          </cell>
        </row>
        <row r="1443">
          <cell r="A1443" t="str">
            <v>B08L426QRQ</v>
          </cell>
          <cell r="B1443" t="str">
            <v>2346-PACK2</v>
          </cell>
          <cell r="C1443">
            <v>5</v>
          </cell>
        </row>
        <row r="1444">
          <cell r="A1444" t="str">
            <v>B08QDVXLMR</v>
          </cell>
          <cell r="B1444" t="str">
            <v>3123-CASE</v>
          </cell>
          <cell r="C1444">
            <v>5</v>
          </cell>
        </row>
        <row r="1445">
          <cell r="A1445" t="str">
            <v>B08VCFL9YH</v>
          </cell>
          <cell r="B1445" t="str">
            <v>210-BOX</v>
          </cell>
          <cell r="C1445">
            <v>5</v>
          </cell>
        </row>
        <row r="1446">
          <cell r="A1446" t="str">
            <v>B08WJXFW86</v>
          </cell>
          <cell r="B1446" t="str">
            <v>45090-EACH</v>
          </cell>
          <cell r="C1446">
            <v>5</v>
          </cell>
        </row>
        <row r="1447">
          <cell r="A1447" t="str">
            <v>B08WPQWZQG</v>
          </cell>
          <cell r="B1447" t="str">
            <v>1227-CASE</v>
          </cell>
          <cell r="C1447">
            <v>5</v>
          </cell>
        </row>
        <row r="1448">
          <cell r="A1448" t="str">
            <v>B08XBN1CQY</v>
          </cell>
          <cell r="B1448" t="str">
            <v>3913-EACH</v>
          </cell>
          <cell r="C1448">
            <v>5</v>
          </cell>
        </row>
        <row r="1449">
          <cell r="A1449" t="str">
            <v>B097GK6HZ2</v>
          </cell>
          <cell r="B1449" t="str">
            <v>2041-BOX</v>
          </cell>
          <cell r="C1449">
            <v>5</v>
          </cell>
        </row>
        <row r="1450">
          <cell r="A1450" t="str">
            <v>B09DK2JXYZ</v>
          </cell>
          <cell r="B1450" t="str">
            <v>6120-PACK2</v>
          </cell>
          <cell r="C1450">
            <v>5</v>
          </cell>
        </row>
        <row r="1451">
          <cell r="A1451" t="str">
            <v>B09MX9NF3H</v>
          </cell>
          <cell r="B1451" t="str">
            <v>2150-EACH</v>
          </cell>
          <cell r="C1451">
            <v>5</v>
          </cell>
        </row>
        <row r="1452">
          <cell r="A1452" t="str">
            <v>B09NMQ6X5N</v>
          </cell>
          <cell r="B1452" t="str">
            <v>2132-CASE</v>
          </cell>
          <cell r="C1452">
            <v>5</v>
          </cell>
        </row>
        <row r="1453">
          <cell r="A1453" t="str">
            <v>B09NMQTJCV</v>
          </cell>
          <cell r="B1453" t="str">
            <v>1240-CASE</v>
          </cell>
          <cell r="C1453">
            <v>5</v>
          </cell>
        </row>
        <row r="1454">
          <cell r="A1454" t="str">
            <v>B0B6GQ93SQ</v>
          </cell>
          <cell r="B1454" t="str">
            <v>2410-EACH</v>
          </cell>
          <cell r="C1454">
            <v>5</v>
          </cell>
        </row>
        <row r="1455">
          <cell r="A1455" t="str">
            <v>B0B6GQ9PYS</v>
          </cell>
          <cell r="B1455" t="str">
            <v>6043-PACK2</v>
          </cell>
          <cell r="C1455">
            <v>5</v>
          </cell>
        </row>
        <row r="1456">
          <cell r="A1456" t="str">
            <v>B0B9Q4Q2HR</v>
          </cell>
          <cell r="B1456" t="str">
            <v>1293-PACK2</v>
          </cell>
          <cell r="C1456">
            <v>5</v>
          </cell>
        </row>
        <row r="1457">
          <cell r="A1457" t="str">
            <v>B0BRNSXKTY</v>
          </cell>
          <cell r="B1457" t="str">
            <v>4443-SET4</v>
          </cell>
          <cell r="C1457">
            <v>5</v>
          </cell>
        </row>
        <row r="1458">
          <cell r="A1458" t="str">
            <v>B0BSP5XGP4</v>
          </cell>
          <cell r="B1458" t="str">
            <v>2156-CASE</v>
          </cell>
          <cell r="C1458">
            <v>5</v>
          </cell>
        </row>
        <row r="1459">
          <cell r="A1459" t="str">
            <v>B0BWSNC3FT</v>
          </cell>
          <cell r="B1459" t="str">
            <v>2347-PACK2</v>
          </cell>
          <cell r="C1459">
            <v>5</v>
          </cell>
        </row>
        <row r="1460">
          <cell r="A1460" t="str">
            <v>B0BWSPDVFZ</v>
          </cell>
          <cell r="B1460" t="str">
            <v>2348-PACK2</v>
          </cell>
          <cell r="C1460">
            <v>5</v>
          </cell>
        </row>
        <row r="1461">
          <cell r="A1461" t="str">
            <v>B0BWSRHDK3</v>
          </cell>
          <cell r="B1461" t="str">
            <v>93575-EACH</v>
          </cell>
          <cell r="C1461">
            <v>5</v>
          </cell>
        </row>
        <row r="1462">
          <cell r="A1462" t="str">
            <v>B0CBLBQM3H</v>
          </cell>
          <cell r="B1462" t="str">
            <v>5417-CASE</v>
          </cell>
          <cell r="C1462">
            <v>5</v>
          </cell>
        </row>
        <row r="1463">
          <cell r="A1463" t="str">
            <v>B0CGW2GW3Y</v>
          </cell>
          <cell r="B1463" t="str">
            <v>1930-EACH</v>
          </cell>
          <cell r="C1463">
            <v>5</v>
          </cell>
        </row>
        <row r="1464">
          <cell r="A1464" t="str">
            <v>B0CL171SQM</v>
          </cell>
          <cell r="B1464" t="str">
            <v>3167-BL-CASE</v>
          </cell>
          <cell r="C1464">
            <v>5</v>
          </cell>
        </row>
        <row r="1465">
          <cell r="A1465" t="str">
            <v>B0CM9XP3M7</v>
          </cell>
          <cell r="B1465" t="str">
            <v>17089-EACH</v>
          </cell>
          <cell r="C1465">
            <v>5</v>
          </cell>
        </row>
        <row r="1466">
          <cell r="A1466" t="str">
            <v>B0CQB9KCFD</v>
          </cell>
          <cell r="B1466" t="str">
            <v>501-SET3</v>
          </cell>
          <cell r="C1466">
            <v>5</v>
          </cell>
        </row>
        <row r="1467">
          <cell r="A1467" t="str">
            <v>B0CSPTSZ81</v>
          </cell>
          <cell r="B1467" t="str">
            <v>927-PACK2</v>
          </cell>
          <cell r="C1467">
            <v>5</v>
          </cell>
        </row>
        <row r="1468">
          <cell r="A1468" t="str">
            <v>B0D342QYR8</v>
          </cell>
          <cell r="B1468" t="str">
            <v>1832-SET6</v>
          </cell>
          <cell r="C1468">
            <v>5</v>
          </cell>
        </row>
        <row r="1469">
          <cell r="A1469" t="str">
            <v>B0D5PFNG1K</v>
          </cell>
          <cell r="B1469" t="str">
            <v>2260-PACK12</v>
          </cell>
          <cell r="C1469">
            <v>5</v>
          </cell>
        </row>
        <row r="1470">
          <cell r="A1470" t="str">
            <v>B0D8BYJMMV</v>
          </cell>
          <cell r="B1470" t="str">
            <v>779-EACH</v>
          </cell>
          <cell r="C1470">
            <v>5</v>
          </cell>
        </row>
        <row r="1471">
          <cell r="A1471" t="str">
            <v>B0DJCGRCTQ</v>
          </cell>
          <cell r="B1471" t="str">
            <v>576-SET6</v>
          </cell>
          <cell r="C1471">
            <v>5</v>
          </cell>
        </row>
        <row r="1472">
          <cell r="A1472" t="str">
            <v>B0018MMYIK</v>
          </cell>
          <cell r="B1472" t="str">
            <v>1736-EACH</v>
          </cell>
          <cell r="C1472">
            <v>4</v>
          </cell>
        </row>
        <row r="1473">
          <cell r="A1473" t="str">
            <v>B0018MSEIE</v>
          </cell>
          <cell r="B1473" t="str">
            <v>506-BAZIC</v>
          </cell>
          <cell r="C1473">
            <v>4</v>
          </cell>
        </row>
        <row r="1474">
          <cell r="A1474" t="str">
            <v>B002URDS0U</v>
          </cell>
          <cell r="B1474" t="str">
            <v>1702-EACH</v>
          </cell>
          <cell r="C1474">
            <v>4</v>
          </cell>
        </row>
        <row r="1475">
          <cell r="A1475" t="str">
            <v>B002URNQZ2</v>
          </cell>
          <cell r="B1475" t="str">
            <v>332-EACH</v>
          </cell>
          <cell r="C1475">
            <v>4</v>
          </cell>
        </row>
        <row r="1476">
          <cell r="A1476" t="str">
            <v>B005177W5S</v>
          </cell>
          <cell r="B1476" t="str">
            <v>3310-EACH</v>
          </cell>
          <cell r="C1476">
            <v>4</v>
          </cell>
        </row>
        <row r="1477">
          <cell r="A1477" t="str">
            <v>B005177WCG</v>
          </cell>
          <cell r="B1477" t="str">
            <v>804-CASE-B</v>
          </cell>
          <cell r="C1477">
            <v>4</v>
          </cell>
        </row>
        <row r="1478">
          <cell r="A1478" t="str">
            <v>B0062R6Y2I</v>
          </cell>
          <cell r="B1478" t="str">
            <v>L-28-BOX</v>
          </cell>
          <cell r="C1478">
            <v>4</v>
          </cell>
        </row>
        <row r="1479">
          <cell r="A1479" t="str">
            <v>B008XGTPCM</v>
          </cell>
          <cell r="B1479" t="str">
            <v>915-EACH</v>
          </cell>
          <cell r="C1479">
            <v>4</v>
          </cell>
        </row>
        <row r="1480">
          <cell r="A1480" t="str">
            <v>B00ESWXZYY</v>
          </cell>
          <cell r="B1480" t="str">
            <v>1282-EACH</v>
          </cell>
          <cell r="C1480">
            <v>4</v>
          </cell>
        </row>
        <row r="1481">
          <cell r="A1481" t="str">
            <v>B00FM8Z6ZO</v>
          </cell>
          <cell r="B1481" t="str">
            <v>924-EACH</v>
          </cell>
          <cell r="C1481">
            <v>4</v>
          </cell>
        </row>
        <row r="1482">
          <cell r="A1482" t="str">
            <v>B00O6EYE6W</v>
          </cell>
          <cell r="B1482" t="str">
            <v>609-CASE</v>
          </cell>
          <cell r="C1482">
            <v>4</v>
          </cell>
        </row>
        <row r="1483">
          <cell r="A1483" t="str">
            <v>B015T87GPE</v>
          </cell>
          <cell r="B1483" t="str">
            <v>3860-EACH</v>
          </cell>
          <cell r="C1483">
            <v>4</v>
          </cell>
        </row>
        <row r="1484">
          <cell r="A1484" t="str">
            <v>B01JGGPR38</v>
          </cell>
          <cell r="B1484" t="str">
            <v>5450-EACH</v>
          </cell>
          <cell r="C1484">
            <v>4</v>
          </cell>
        </row>
        <row r="1485">
          <cell r="A1485" t="str">
            <v>B07323JH4N</v>
          </cell>
          <cell r="B1485" t="str">
            <v>3001-BOX</v>
          </cell>
          <cell r="C1485">
            <v>4</v>
          </cell>
        </row>
        <row r="1486">
          <cell r="A1486" t="str">
            <v>B07C3VY7RC</v>
          </cell>
          <cell r="B1486" t="str">
            <v>272-EACH</v>
          </cell>
          <cell r="C1486">
            <v>4</v>
          </cell>
        </row>
        <row r="1487">
          <cell r="A1487" t="str">
            <v>B07GT5PB1C</v>
          </cell>
          <cell r="B1487" t="str">
            <v>1812-CASE</v>
          </cell>
          <cell r="C1487">
            <v>4</v>
          </cell>
        </row>
        <row r="1488">
          <cell r="A1488" t="str">
            <v>B07Q7112ZZ</v>
          </cell>
          <cell r="B1488" t="str">
            <v>3122-EACH</v>
          </cell>
          <cell r="C1488">
            <v>4</v>
          </cell>
        </row>
        <row r="1489">
          <cell r="A1489" t="str">
            <v>B07Q84TQ9L</v>
          </cell>
          <cell r="B1489" t="str">
            <v>3150-EACH</v>
          </cell>
          <cell r="C1489">
            <v>4</v>
          </cell>
        </row>
        <row r="1490">
          <cell r="A1490" t="str">
            <v>B07Q8X5XNJ</v>
          </cell>
          <cell r="B1490" t="str">
            <v>3193-EACH</v>
          </cell>
          <cell r="C1490">
            <v>4</v>
          </cell>
        </row>
        <row r="1491">
          <cell r="A1491" t="str">
            <v>B07QD3G8SS</v>
          </cell>
          <cell r="B1491" t="str">
            <v>3151-CASE</v>
          </cell>
          <cell r="C1491">
            <v>4</v>
          </cell>
        </row>
        <row r="1492">
          <cell r="A1492" t="str">
            <v>B07QF3B1J2</v>
          </cell>
          <cell r="B1492" t="str">
            <v>3137-CASE</v>
          </cell>
          <cell r="C1492">
            <v>4</v>
          </cell>
        </row>
        <row r="1493">
          <cell r="A1493" t="str">
            <v>B07QF4W2NJ</v>
          </cell>
          <cell r="B1493" t="str">
            <v>3122-CASE</v>
          </cell>
          <cell r="C1493">
            <v>4</v>
          </cell>
        </row>
        <row r="1494">
          <cell r="A1494" t="str">
            <v>B07RBD4HNH</v>
          </cell>
          <cell r="B1494" t="str">
            <v>2501-BOX</v>
          </cell>
          <cell r="C1494">
            <v>4</v>
          </cell>
        </row>
        <row r="1495">
          <cell r="A1495" t="str">
            <v>B07RX379DW</v>
          </cell>
          <cell r="B1495" t="str">
            <v>3176-SET4</v>
          </cell>
          <cell r="C1495">
            <v>4</v>
          </cell>
        </row>
        <row r="1496">
          <cell r="A1496" t="str">
            <v>B07RY4P8CB</v>
          </cell>
          <cell r="B1496" t="str">
            <v>3159-SET8</v>
          </cell>
          <cell r="C1496">
            <v>4</v>
          </cell>
        </row>
        <row r="1497">
          <cell r="A1497" t="str">
            <v>B07S1647JG</v>
          </cell>
          <cell r="B1497" t="str">
            <v>3178-SET6</v>
          </cell>
          <cell r="C1497">
            <v>4</v>
          </cell>
        </row>
        <row r="1498">
          <cell r="A1498" t="str">
            <v>B07S1XPF5S</v>
          </cell>
          <cell r="B1498" t="str">
            <v>1201-EACH</v>
          </cell>
          <cell r="C1498">
            <v>4</v>
          </cell>
        </row>
        <row r="1499">
          <cell r="A1499" t="str">
            <v>B07S2YTP92</v>
          </cell>
          <cell r="B1499" t="str">
            <v>1210-EACH</v>
          </cell>
          <cell r="C1499">
            <v>4</v>
          </cell>
        </row>
        <row r="1500">
          <cell r="A1500" t="str">
            <v>B07S3DCZJY</v>
          </cell>
          <cell r="B1500" t="str">
            <v>3105-SET6</v>
          </cell>
          <cell r="C1500">
            <v>4</v>
          </cell>
        </row>
        <row r="1501">
          <cell r="A1501" t="str">
            <v>B07S3DD7ZV</v>
          </cell>
          <cell r="B1501" t="str">
            <v>3119-SET6</v>
          </cell>
          <cell r="C1501">
            <v>4</v>
          </cell>
        </row>
        <row r="1502">
          <cell r="A1502" t="str">
            <v>B07S4GY3ZL</v>
          </cell>
          <cell r="B1502" t="str">
            <v>3196-SET6</v>
          </cell>
          <cell r="C1502">
            <v>4</v>
          </cell>
        </row>
        <row r="1503">
          <cell r="A1503" t="str">
            <v>B07S7G3T38</v>
          </cell>
          <cell r="B1503" t="str">
            <v>729-EACH</v>
          </cell>
          <cell r="C1503">
            <v>4</v>
          </cell>
        </row>
        <row r="1504">
          <cell r="A1504" t="str">
            <v>B07S8F486S</v>
          </cell>
          <cell r="B1504" t="str">
            <v>765-EACH</v>
          </cell>
          <cell r="C1504">
            <v>4</v>
          </cell>
        </row>
        <row r="1505">
          <cell r="A1505" t="str">
            <v>B07S8F5S63</v>
          </cell>
          <cell r="B1505" t="str">
            <v>740-EACH</v>
          </cell>
          <cell r="C1505">
            <v>4</v>
          </cell>
        </row>
        <row r="1506">
          <cell r="A1506" t="str">
            <v>B07SC53Z3D</v>
          </cell>
          <cell r="B1506" t="str">
            <v>4435-SET4</v>
          </cell>
          <cell r="C1506">
            <v>4</v>
          </cell>
        </row>
        <row r="1507">
          <cell r="A1507" t="str">
            <v>B07SC5FP9W</v>
          </cell>
          <cell r="B1507" t="str">
            <v>4430-SET6</v>
          </cell>
          <cell r="C1507">
            <v>4</v>
          </cell>
        </row>
        <row r="1508">
          <cell r="A1508" t="str">
            <v>B07SC5MBKY</v>
          </cell>
          <cell r="B1508" t="str">
            <v>335-EACH</v>
          </cell>
          <cell r="C1508">
            <v>4</v>
          </cell>
        </row>
        <row r="1509">
          <cell r="A1509" t="str">
            <v>B07SFK5VQP</v>
          </cell>
          <cell r="B1509" t="str">
            <v>1926-EACH</v>
          </cell>
          <cell r="C1509">
            <v>4</v>
          </cell>
        </row>
        <row r="1510">
          <cell r="A1510" t="str">
            <v>B07TGD999L</v>
          </cell>
          <cell r="B1510" t="str">
            <v>17071-EACH</v>
          </cell>
          <cell r="C1510">
            <v>4</v>
          </cell>
        </row>
        <row r="1511">
          <cell r="A1511" t="str">
            <v>B07TGDKFY2</v>
          </cell>
          <cell r="B1511" t="str">
            <v>2344-EACH</v>
          </cell>
          <cell r="C1511">
            <v>4</v>
          </cell>
        </row>
        <row r="1512">
          <cell r="A1512" t="str">
            <v>B07X4BDNM4</v>
          </cell>
          <cell r="B1512" t="str">
            <v>5426-CASE</v>
          </cell>
          <cell r="C1512">
            <v>4</v>
          </cell>
        </row>
        <row r="1513">
          <cell r="A1513" t="str">
            <v>B07X8YSKF3</v>
          </cell>
          <cell r="B1513" t="str">
            <v>S-45-BOX</v>
          </cell>
          <cell r="C1513">
            <v>4</v>
          </cell>
        </row>
        <row r="1514">
          <cell r="A1514" t="str">
            <v>B07XJZ7TRK</v>
          </cell>
          <cell r="B1514" t="str">
            <v>3103-CASE</v>
          </cell>
          <cell r="C1514">
            <v>4</v>
          </cell>
        </row>
        <row r="1515">
          <cell r="A1515" t="str">
            <v>B07XJZDBNZ</v>
          </cell>
          <cell r="B1515" t="str">
            <v>577-CASE</v>
          </cell>
          <cell r="C1515">
            <v>4</v>
          </cell>
        </row>
        <row r="1516">
          <cell r="A1516" t="str">
            <v>B07XJZJLMY</v>
          </cell>
          <cell r="B1516" t="str">
            <v>1755-BOX</v>
          </cell>
          <cell r="C1516">
            <v>4</v>
          </cell>
        </row>
        <row r="1517">
          <cell r="A1517" t="str">
            <v>B07XJZNMZD</v>
          </cell>
          <cell r="B1517" t="str">
            <v>5155-BOX</v>
          </cell>
          <cell r="C1517">
            <v>4</v>
          </cell>
        </row>
        <row r="1518">
          <cell r="A1518" t="str">
            <v>B07XJZP25T</v>
          </cell>
          <cell r="B1518" t="str">
            <v>6010-CASE</v>
          </cell>
          <cell r="C1518">
            <v>4</v>
          </cell>
        </row>
        <row r="1519">
          <cell r="A1519" t="str">
            <v>B07XJZP53V</v>
          </cell>
          <cell r="B1519" t="str">
            <v>927-BOX</v>
          </cell>
          <cell r="C1519">
            <v>4</v>
          </cell>
        </row>
        <row r="1520">
          <cell r="A1520" t="str">
            <v>B07XKWR5W5</v>
          </cell>
          <cell r="B1520" t="str">
            <v>1634-BOX</v>
          </cell>
          <cell r="C1520">
            <v>4</v>
          </cell>
        </row>
        <row r="1521">
          <cell r="A1521" t="str">
            <v>B07XKWRD6P</v>
          </cell>
          <cell r="B1521" t="str">
            <v>1614-BOX</v>
          </cell>
          <cell r="C1521">
            <v>4</v>
          </cell>
        </row>
        <row r="1522">
          <cell r="A1522" t="str">
            <v>B07XKWS9W4</v>
          </cell>
          <cell r="B1522" t="str">
            <v>2209-BOX</v>
          </cell>
          <cell r="C1522">
            <v>4</v>
          </cell>
        </row>
        <row r="1523">
          <cell r="A1523" t="str">
            <v>B07XL4Z6Z5</v>
          </cell>
          <cell r="B1523" t="str">
            <v>17081-BOX</v>
          </cell>
          <cell r="C1523">
            <v>4</v>
          </cell>
        </row>
        <row r="1524">
          <cell r="A1524" t="str">
            <v>B07XL4ZVR8</v>
          </cell>
          <cell r="B1524" t="str">
            <v>1934-BOX</v>
          </cell>
          <cell r="C1524">
            <v>4</v>
          </cell>
        </row>
        <row r="1525">
          <cell r="A1525" t="str">
            <v>B07XPH1879</v>
          </cell>
          <cell r="B1525" t="str">
            <v>1611-BOX</v>
          </cell>
          <cell r="C1525">
            <v>4</v>
          </cell>
        </row>
        <row r="1526">
          <cell r="A1526" t="str">
            <v>B07XPKTJNH</v>
          </cell>
          <cell r="B1526" t="str">
            <v>117-BOX</v>
          </cell>
          <cell r="C1526">
            <v>4</v>
          </cell>
        </row>
        <row r="1527">
          <cell r="A1527" t="str">
            <v>B07XQJ91LC</v>
          </cell>
          <cell r="B1527" t="str">
            <v>3152-BOX</v>
          </cell>
          <cell r="C1527">
            <v>4</v>
          </cell>
        </row>
        <row r="1528">
          <cell r="A1528" t="str">
            <v>B07XQJYPW1</v>
          </cell>
          <cell r="B1528" t="str">
            <v>1706-BOX</v>
          </cell>
          <cell r="C1528">
            <v>4</v>
          </cell>
        </row>
        <row r="1529">
          <cell r="A1529" t="str">
            <v>B07XQK5BVD</v>
          </cell>
          <cell r="B1529" t="str">
            <v>3801-BOX</v>
          </cell>
          <cell r="C1529">
            <v>4</v>
          </cell>
        </row>
        <row r="1530">
          <cell r="A1530" t="str">
            <v>B07XQKNYXB</v>
          </cell>
          <cell r="B1530" t="str">
            <v>17047-BOX</v>
          </cell>
          <cell r="C1530">
            <v>4</v>
          </cell>
        </row>
        <row r="1531">
          <cell r="A1531" t="str">
            <v>B07XQKT5ZF</v>
          </cell>
          <cell r="B1531" t="str">
            <v>5143-BOX</v>
          </cell>
          <cell r="C1531">
            <v>4</v>
          </cell>
        </row>
        <row r="1532">
          <cell r="A1532" t="str">
            <v>B07XQN65XH</v>
          </cell>
          <cell r="B1532" t="str">
            <v>17090-A-BOX</v>
          </cell>
          <cell r="C1532">
            <v>4</v>
          </cell>
        </row>
        <row r="1533">
          <cell r="A1533" t="str">
            <v>B07XQNLFR8</v>
          </cell>
          <cell r="B1533" t="str">
            <v>1707-BOX</v>
          </cell>
          <cell r="C1533">
            <v>4</v>
          </cell>
        </row>
        <row r="1534">
          <cell r="A1534" t="str">
            <v>B07XQNXK2D</v>
          </cell>
          <cell r="B1534" t="str">
            <v>912-BOX</v>
          </cell>
          <cell r="C1534">
            <v>4</v>
          </cell>
        </row>
        <row r="1535">
          <cell r="A1535" t="str">
            <v>B07XQPH615</v>
          </cell>
          <cell r="B1535" t="str">
            <v>925-BOX</v>
          </cell>
          <cell r="C1535">
            <v>4</v>
          </cell>
        </row>
        <row r="1536">
          <cell r="A1536" t="str">
            <v>B07XQQ2TKK</v>
          </cell>
          <cell r="B1536" t="str">
            <v>713-BOX</v>
          </cell>
          <cell r="C1536">
            <v>4</v>
          </cell>
        </row>
        <row r="1537">
          <cell r="A1537" t="str">
            <v>B082YH9JH2</v>
          </cell>
          <cell r="B1537" t="str">
            <v>2180-CASE</v>
          </cell>
          <cell r="C1537">
            <v>4</v>
          </cell>
        </row>
        <row r="1538">
          <cell r="A1538" t="str">
            <v>B087WVDYR7</v>
          </cell>
          <cell r="B1538" t="str">
            <v>33800-CASE</v>
          </cell>
          <cell r="C1538">
            <v>4</v>
          </cell>
        </row>
        <row r="1539">
          <cell r="A1539" t="str">
            <v>B08968KWV3</v>
          </cell>
          <cell r="B1539" t="str">
            <v>2303-EACH</v>
          </cell>
          <cell r="C1539">
            <v>4</v>
          </cell>
        </row>
        <row r="1540">
          <cell r="A1540" t="str">
            <v>B0896TDFM2</v>
          </cell>
          <cell r="B1540" t="str">
            <v>2304-EACH</v>
          </cell>
          <cell r="C1540">
            <v>4</v>
          </cell>
        </row>
        <row r="1541">
          <cell r="A1541" t="str">
            <v>B08BX678PF</v>
          </cell>
          <cell r="B1541" t="str">
            <v>18834-CASE</v>
          </cell>
          <cell r="C1541">
            <v>4</v>
          </cell>
        </row>
        <row r="1542">
          <cell r="A1542" t="str">
            <v>B08F696JX7</v>
          </cell>
          <cell r="B1542" t="str">
            <v>2071-CASE</v>
          </cell>
          <cell r="C1542">
            <v>4</v>
          </cell>
        </row>
        <row r="1543">
          <cell r="A1543" t="str">
            <v>B08F6BVR4W</v>
          </cell>
          <cell r="B1543" t="str">
            <v>2071-EACH</v>
          </cell>
          <cell r="C1543">
            <v>4</v>
          </cell>
        </row>
        <row r="1544">
          <cell r="A1544" t="str">
            <v>B08F79V7N5</v>
          </cell>
          <cell r="B1544" t="str">
            <v>765-PACK2</v>
          </cell>
          <cell r="C1544">
            <v>4</v>
          </cell>
        </row>
        <row r="1545">
          <cell r="A1545" t="str">
            <v>B08FBNH16T</v>
          </cell>
          <cell r="B1545" t="str">
            <v>5052-PACK4</v>
          </cell>
          <cell r="C1545">
            <v>4</v>
          </cell>
        </row>
        <row r="1546">
          <cell r="A1546" t="str">
            <v>B08FBQG1CJ</v>
          </cell>
          <cell r="B1546" t="str">
            <v>5040-PACK4</v>
          </cell>
          <cell r="C1546">
            <v>4</v>
          </cell>
        </row>
        <row r="1547">
          <cell r="A1547" t="str">
            <v>B08FRQCXDH</v>
          </cell>
          <cell r="B1547" t="str">
            <v>1291-PACK2</v>
          </cell>
          <cell r="C1547">
            <v>4</v>
          </cell>
        </row>
        <row r="1548">
          <cell r="A1548" t="str">
            <v>B08FRQG4BV</v>
          </cell>
          <cell r="B1548" t="str">
            <v>1223-PACK2</v>
          </cell>
          <cell r="C1548">
            <v>4</v>
          </cell>
        </row>
        <row r="1549">
          <cell r="A1549" t="str">
            <v>B08FVL17G2</v>
          </cell>
          <cell r="B1549" t="str">
            <v>335-PACK2</v>
          </cell>
          <cell r="C1549">
            <v>4</v>
          </cell>
        </row>
        <row r="1550">
          <cell r="A1550" t="str">
            <v>B08G8Z6GWK</v>
          </cell>
          <cell r="B1550" t="str">
            <v>6030-PACK2</v>
          </cell>
          <cell r="C1550">
            <v>4</v>
          </cell>
        </row>
        <row r="1551">
          <cell r="A1551" t="str">
            <v>B08GWXL9T1</v>
          </cell>
          <cell r="B1551" t="str">
            <v>2093-PACK2</v>
          </cell>
          <cell r="C1551">
            <v>4</v>
          </cell>
        </row>
        <row r="1552">
          <cell r="A1552" t="str">
            <v>B08H4BDQ24</v>
          </cell>
          <cell r="B1552" t="str">
            <v>1206-PACK2</v>
          </cell>
          <cell r="C1552">
            <v>4</v>
          </cell>
        </row>
        <row r="1553">
          <cell r="A1553" t="str">
            <v>B08L4225C9</v>
          </cell>
          <cell r="B1553" t="str">
            <v>2346-EACH</v>
          </cell>
          <cell r="C1553">
            <v>4</v>
          </cell>
        </row>
        <row r="1554">
          <cell r="A1554" t="str">
            <v>B08PDQXLJG</v>
          </cell>
          <cell r="B1554" t="str">
            <v>6004-EACH</v>
          </cell>
          <cell r="C1554">
            <v>4</v>
          </cell>
        </row>
        <row r="1555">
          <cell r="A1555" t="str">
            <v>B08Z3MXHYN</v>
          </cell>
          <cell r="B1555" t="str">
            <v>3826-BOX</v>
          </cell>
          <cell r="C1555">
            <v>4</v>
          </cell>
        </row>
        <row r="1556">
          <cell r="A1556" t="str">
            <v>B092MWN41X</v>
          </cell>
          <cell r="B1556" t="str">
            <v>265-PACK2</v>
          </cell>
          <cell r="C1556">
            <v>4</v>
          </cell>
        </row>
        <row r="1557">
          <cell r="A1557" t="str">
            <v>B094PS4LHD</v>
          </cell>
          <cell r="B1557" t="str">
            <v>17086-PACK2</v>
          </cell>
          <cell r="C1557">
            <v>4</v>
          </cell>
        </row>
        <row r="1558">
          <cell r="A1558" t="str">
            <v>B09C7GMJBC</v>
          </cell>
          <cell r="B1558" t="str">
            <v>567-PACK2</v>
          </cell>
          <cell r="C1558">
            <v>4</v>
          </cell>
        </row>
        <row r="1559">
          <cell r="A1559" t="str">
            <v>B09C7KQ748</v>
          </cell>
          <cell r="B1559" t="str">
            <v>568-PACK2</v>
          </cell>
          <cell r="C1559">
            <v>4</v>
          </cell>
        </row>
        <row r="1560">
          <cell r="A1560" t="str">
            <v>B09DK28WK6</v>
          </cell>
          <cell r="B1560" t="str">
            <v>6811-PACK2</v>
          </cell>
          <cell r="C1560">
            <v>4</v>
          </cell>
        </row>
        <row r="1561">
          <cell r="A1561" t="str">
            <v>B09MY32PDR</v>
          </cell>
          <cell r="B1561" t="str">
            <v>1922-EACH</v>
          </cell>
          <cell r="C1561">
            <v>4</v>
          </cell>
        </row>
        <row r="1562">
          <cell r="A1562" t="str">
            <v>B09NMW9428</v>
          </cell>
          <cell r="B1562" t="str">
            <v>3105-CASE</v>
          </cell>
          <cell r="C1562">
            <v>4</v>
          </cell>
        </row>
        <row r="1563">
          <cell r="A1563" t="str">
            <v>B09NMWB93P</v>
          </cell>
          <cell r="B1563" t="str">
            <v>4431-CASE</v>
          </cell>
          <cell r="C1563">
            <v>4</v>
          </cell>
        </row>
        <row r="1564">
          <cell r="A1564" t="str">
            <v>B09NMWHHD2</v>
          </cell>
          <cell r="B1564" t="str">
            <v>548-CASE</v>
          </cell>
          <cell r="C1564">
            <v>4</v>
          </cell>
        </row>
        <row r="1565">
          <cell r="A1565" t="str">
            <v>B09NMWNN5L</v>
          </cell>
          <cell r="B1565" t="str">
            <v>307-CASE</v>
          </cell>
          <cell r="C1565">
            <v>4</v>
          </cell>
        </row>
        <row r="1566">
          <cell r="A1566" t="str">
            <v>B09QDRGB5N</v>
          </cell>
          <cell r="B1566" t="str">
            <v>1830-CASE</v>
          </cell>
          <cell r="C1566">
            <v>4</v>
          </cell>
        </row>
        <row r="1567">
          <cell r="A1567" t="str">
            <v>B0B8QP7PGR</v>
          </cell>
          <cell r="B1567" t="str">
            <v>5091-PACK6</v>
          </cell>
          <cell r="C1567">
            <v>4</v>
          </cell>
        </row>
        <row r="1568">
          <cell r="A1568" t="str">
            <v>B0BDSTG7V4</v>
          </cell>
          <cell r="B1568" t="str">
            <v>6022-EACH</v>
          </cell>
          <cell r="C1568">
            <v>4</v>
          </cell>
        </row>
        <row r="1569">
          <cell r="A1569" t="str">
            <v>B0BLR63BNZ</v>
          </cell>
          <cell r="B1569" t="str">
            <v>2404-SET4</v>
          </cell>
          <cell r="C1569">
            <v>4</v>
          </cell>
        </row>
        <row r="1570">
          <cell r="A1570" t="str">
            <v>B0BLR9ZB93</v>
          </cell>
          <cell r="B1570" t="str">
            <v>1747-BOX</v>
          </cell>
          <cell r="C1570">
            <v>4</v>
          </cell>
        </row>
        <row r="1571">
          <cell r="A1571" t="str">
            <v>B0BSP3C5WS</v>
          </cell>
          <cell r="B1571" t="str">
            <v>2155-CASE</v>
          </cell>
          <cell r="C1571">
            <v>4</v>
          </cell>
        </row>
        <row r="1572">
          <cell r="A1572" t="str">
            <v>B0BWSRKKWD</v>
          </cell>
          <cell r="B1572" t="str">
            <v>1717-BOX</v>
          </cell>
          <cell r="C1572">
            <v>4</v>
          </cell>
        </row>
        <row r="1573">
          <cell r="A1573" t="str">
            <v>B0CV2THBWP</v>
          </cell>
          <cell r="B1573" t="str">
            <v>FBA_942-A-EA-PK</v>
          </cell>
          <cell r="C1573">
            <v>4</v>
          </cell>
        </row>
        <row r="1574">
          <cell r="A1574" t="str">
            <v>B0CW25FHDL</v>
          </cell>
          <cell r="B1574" t="str">
            <v>70559-SET6</v>
          </cell>
          <cell r="C1574">
            <v>4</v>
          </cell>
        </row>
        <row r="1575">
          <cell r="A1575" t="str">
            <v>B0D4RBPT82</v>
          </cell>
          <cell r="B1575" t="str">
            <v>1729-PACK4</v>
          </cell>
          <cell r="C1575">
            <v>4</v>
          </cell>
        </row>
        <row r="1576">
          <cell r="A1576" t="str">
            <v>B0D4SY9PCG</v>
          </cell>
          <cell r="B1576" t="str">
            <v>1728-EACH</v>
          </cell>
          <cell r="C1576">
            <v>4</v>
          </cell>
        </row>
        <row r="1577">
          <cell r="A1577" t="str">
            <v>B0D5RM5MGG</v>
          </cell>
          <cell r="B1577" t="str">
            <v>1830-SET4</v>
          </cell>
          <cell r="C1577">
            <v>4</v>
          </cell>
        </row>
        <row r="1578">
          <cell r="A1578" t="str">
            <v>B0D6P1X7RM</v>
          </cell>
          <cell r="B1578" t="str">
            <v>860-SET4</v>
          </cell>
          <cell r="C1578">
            <v>4</v>
          </cell>
        </row>
        <row r="1579">
          <cell r="A1579" t="str">
            <v>B0D79YL5B2</v>
          </cell>
          <cell r="B1579" t="str">
            <v>17000-SET6</v>
          </cell>
          <cell r="C1579">
            <v>4</v>
          </cell>
        </row>
        <row r="1580">
          <cell r="A1580" t="str">
            <v>B0DC1K4PW9</v>
          </cell>
          <cell r="B1580" t="str">
            <v>2553-EACH</v>
          </cell>
          <cell r="C1580">
            <v>4</v>
          </cell>
        </row>
        <row r="1581">
          <cell r="A1581" t="str">
            <v>B0018MOWBC</v>
          </cell>
          <cell r="B1581" t="str">
            <v>1223-EACH</v>
          </cell>
          <cell r="C1581">
            <v>3</v>
          </cell>
        </row>
        <row r="1582">
          <cell r="A1582" t="str">
            <v>B0018MS9WA</v>
          </cell>
          <cell r="B1582" t="str">
            <v>1742-EACH</v>
          </cell>
          <cell r="C1582">
            <v>3</v>
          </cell>
        </row>
        <row r="1583">
          <cell r="A1583" t="str">
            <v>B0019IP0NY</v>
          </cell>
          <cell r="B1583" t="str">
            <v>598-EACH</v>
          </cell>
          <cell r="C1583">
            <v>3</v>
          </cell>
        </row>
        <row r="1584">
          <cell r="A1584" t="str">
            <v>B00275E9I0</v>
          </cell>
          <cell r="B1584" t="str">
            <v>304-BOX</v>
          </cell>
          <cell r="C1584">
            <v>3</v>
          </cell>
        </row>
        <row r="1585">
          <cell r="A1585" t="str">
            <v>B002WFK5BK</v>
          </cell>
          <cell r="B1585" t="str">
            <v>1237-EACH</v>
          </cell>
          <cell r="C1585">
            <v>3</v>
          </cell>
        </row>
        <row r="1586">
          <cell r="A1586" t="str">
            <v>B002WFLZ9G</v>
          </cell>
          <cell r="B1586" t="str">
            <v>1793-EACH</v>
          </cell>
          <cell r="C1586">
            <v>3</v>
          </cell>
        </row>
        <row r="1587">
          <cell r="A1587" t="str">
            <v>B0034IR2GK</v>
          </cell>
          <cell r="B1587" t="str">
            <v>1721-EACH</v>
          </cell>
          <cell r="C1587">
            <v>3</v>
          </cell>
        </row>
        <row r="1588">
          <cell r="A1588" t="str">
            <v>B003BMWUZC</v>
          </cell>
          <cell r="B1588" t="str">
            <v>451-EACH</v>
          </cell>
          <cell r="C1588">
            <v>3</v>
          </cell>
        </row>
        <row r="1589">
          <cell r="A1589" t="str">
            <v>B004YTM9MU</v>
          </cell>
          <cell r="B1589" t="str">
            <v>1912-EACH</v>
          </cell>
          <cell r="C1589">
            <v>3</v>
          </cell>
        </row>
        <row r="1590">
          <cell r="A1590" t="str">
            <v>B006XNC7QI</v>
          </cell>
          <cell r="B1590" t="str">
            <v>17026-EACH</v>
          </cell>
          <cell r="C1590">
            <v>3</v>
          </cell>
        </row>
        <row r="1591">
          <cell r="A1591" t="str">
            <v>B007DN4P9E</v>
          </cell>
          <cell r="B1591" t="str">
            <v>742-SET6</v>
          </cell>
          <cell r="C1591">
            <v>3</v>
          </cell>
        </row>
        <row r="1592">
          <cell r="A1592" t="str">
            <v>B00A2ATK0Y</v>
          </cell>
          <cell r="B1592" t="str">
            <v>4151-CASE</v>
          </cell>
          <cell r="C1592">
            <v>3</v>
          </cell>
        </row>
        <row r="1593">
          <cell r="A1593" t="str">
            <v>B00GTJCXOW</v>
          </cell>
          <cell r="B1593" t="str">
            <v>928-EACH</v>
          </cell>
          <cell r="C1593">
            <v>3</v>
          </cell>
        </row>
        <row r="1594">
          <cell r="A1594" t="str">
            <v>B00GTST6CA</v>
          </cell>
          <cell r="B1594" t="str">
            <v>1248-EACH</v>
          </cell>
          <cell r="C1594">
            <v>3</v>
          </cell>
        </row>
        <row r="1595">
          <cell r="A1595" t="str">
            <v>B00H1AROC4</v>
          </cell>
          <cell r="B1595" t="str">
            <v>1247-EACH</v>
          </cell>
          <cell r="C1595">
            <v>3</v>
          </cell>
        </row>
        <row r="1596">
          <cell r="A1596" t="str">
            <v>B00K55LPC2</v>
          </cell>
          <cell r="B1596" t="str">
            <v>17006-EACH</v>
          </cell>
          <cell r="C1596">
            <v>3</v>
          </cell>
        </row>
        <row r="1597">
          <cell r="A1597" t="str">
            <v>B00MTUZ4J6</v>
          </cell>
          <cell r="B1597" t="str">
            <v>5051-EACH</v>
          </cell>
          <cell r="C1597">
            <v>3</v>
          </cell>
        </row>
        <row r="1598">
          <cell r="A1598" t="str">
            <v>B01AB1SFFY</v>
          </cell>
          <cell r="B1598" t="str">
            <v>17070-EACH</v>
          </cell>
          <cell r="C1598">
            <v>3</v>
          </cell>
        </row>
        <row r="1599">
          <cell r="A1599" t="str">
            <v>B01C2CZUB2</v>
          </cell>
          <cell r="B1599" t="str">
            <v>17063-EACH</v>
          </cell>
          <cell r="C1599">
            <v>3</v>
          </cell>
        </row>
        <row r="1600">
          <cell r="A1600" t="str">
            <v>B01CUF3EMS</v>
          </cell>
          <cell r="B1600" t="str">
            <v>1273-BOX</v>
          </cell>
          <cell r="C1600">
            <v>3</v>
          </cell>
        </row>
        <row r="1601">
          <cell r="A1601" t="str">
            <v>B01CY0GWDW</v>
          </cell>
          <cell r="B1601" t="str">
            <v>1274-BOX</v>
          </cell>
          <cell r="C1601">
            <v>3</v>
          </cell>
        </row>
        <row r="1602">
          <cell r="A1602" t="str">
            <v>B07C3LTP34</v>
          </cell>
          <cell r="B1602" t="str">
            <v>2234-EACH</v>
          </cell>
          <cell r="C1602">
            <v>3</v>
          </cell>
        </row>
        <row r="1603">
          <cell r="A1603" t="str">
            <v>B07C56LHV3</v>
          </cell>
          <cell r="B1603" t="str">
            <v>6091-EACH</v>
          </cell>
          <cell r="C1603">
            <v>3</v>
          </cell>
        </row>
        <row r="1604">
          <cell r="A1604" t="str">
            <v>B07C5X5C65</v>
          </cell>
          <cell r="B1604" t="str">
            <v>1053-EACH</v>
          </cell>
          <cell r="C1604">
            <v>3</v>
          </cell>
        </row>
        <row r="1605">
          <cell r="A1605" t="str">
            <v>B07L9TVZFM</v>
          </cell>
          <cell r="B1605" t="str">
            <v>2045-EACH</v>
          </cell>
          <cell r="C1605">
            <v>3</v>
          </cell>
        </row>
        <row r="1606">
          <cell r="A1606" t="str">
            <v>B07QD3G7WK</v>
          </cell>
          <cell r="B1606" t="str">
            <v>3147-CASE</v>
          </cell>
          <cell r="C1606">
            <v>3</v>
          </cell>
        </row>
        <row r="1607">
          <cell r="A1607" t="str">
            <v>B07QF4Y4C3</v>
          </cell>
          <cell r="B1607" t="str">
            <v>4145-CASE</v>
          </cell>
          <cell r="C1607">
            <v>3</v>
          </cell>
        </row>
        <row r="1608">
          <cell r="A1608" t="str">
            <v>B07R23K6YN</v>
          </cell>
          <cell r="B1608" t="str">
            <v>2325-SET2</v>
          </cell>
          <cell r="C1608">
            <v>3</v>
          </cell>
        </row>
        <row r="1609">
          <cell r="A1609" t="str">
            <v>B07RGSC9CW</v>
          </cell>
          <cell r="B1609" t="str">
            <v>1630-SET3</v>
          </cell>
          <cell r="C1609">
            <v>3</v>
          </cell>
        </row>
        <row r="1610">
          <cell r="A1610" t="str">
            <v>B07RHQS98P</v>
          </cell>
          <cell r="B1610" t="str">
            <v>211-EACH</v>
          </cell>
          <cell r="C1610">
            <v>3</v>
          </cell>
        </row>
        <row r="1611">
          <cell r="A1611" t="str">
            <v>B07RX2H2V5</v>
          </cell>
          <cell r="B1611" t="str">
            <v>3102-EACH</v>
          </cell>
          <cell r="C1611">
            <v>3</v>
          </cell>
        </row>
        <row r="1612">
          <cell r="A1612" t="str">
            <v>B07S2ZJN5J</v>
          </cell>
          <cell r="B1612" t="str">
            <v>1209-SET3</v>
          </cell>
          <cell r="C1612">
            <v>3</v>
          </cell>
        </row>
        <row r="1613">
          <cell r="A1613" t="str">
            <v>B07S319Y12</v>
          </cell>
          <cell r="B1613" t="str">
            <v>1220-EACH</v>
          </cell>
          <cell r="C1613">
            <v>3</v>
          </cell>
        </row>
        <row r="1614">
          <cell r="A1614" t="str">
            <v>B07S3DNB87</v>
          </cell>
          <cell r="B1614" t="str">
            <v>3143-SET6</v>
          </cell>
          <cell r="C1614">
            <v>3</v>
          </cell>
        </row>
        <row r="1615">
          <cell r="A1615" t="str">
            <v>B07S3F41DQ</v>
          </cell>
          <cell r="B1615" t="str">
            <v>3197-SET3</v>
          </cell>
          <cell r="C1615">
            <v>3</v>
          </cell>
        </row>
        <row r="1616">
          <cell r="A1616" t="str">
            <v>B07S4LWZ98</v>
          </cell>
          <cell r="B1616" t="str">
            <v>2019-EACH</v>
          </cell>
          <cell r="C1616">
            <v>3</v>
          </cell>
        </row>
        <row r="1617">
          <cell r="A1617" t="str">
            <v>B07S4NRTM3</v>
          </cell>
          <cell r="B1617" t="str">
            <v>4001-SET6</v>
          </cell>
          <cell r="C1617">
            <v>3</v>
          </cell>
        </row>
        <row r="1618">
          <cell r="A1618" t="str">
            <v>B07S64GJ5P</v>
          </cell>
          <cell r="B1618" t="str">
            <v>538-SET8</v>
          </cell>
          <cell r="C1618">
            <v>3</v>
          </cell>
        </row>
        <row r="1619">
          <cell r="A1619" t="str">
            <v>B07S6D1TRK</v>
          </cell>
          <cell r="B1619" t="str">
            <v>733-SET6</v>
          </cell>
          <cell r="C1619">
            <v>3</v>
          </cell>
        </row>
        <row r="1620">
          <cell r="A1620" t="str">
            <v>B07S85K2DG</v>
          </cell>
          <cell r="B1620" t="str">
            <v>506-EACH</v>
          </cell>
          <cell r="C1620">
            <v>3</v>
          </cell>
        </row>
        <row r="1621">
          <cell r="A1621" t="str">
            <v>B07S85KW13</v>
          </cell>
          <cell r="B1621" t="str">
            <v>5089-SET8</v>
          </cell>
          <cell r="C1621">
            <v>3</v>
          </cell>
        </row>
        <row r="1622">
          <cell r="A1622" t="str">
            <v>B07S85L5W1</v>
          </cell>
          <cell r="B1622" t="str">
            <v>562-SET6</v>
          </cell>
          <cell r="C1622">
            <v>3</v>
          </cell>
        </row>
        <row r="1623">
          <cell r="A1623" t="str">
            <v>B07SJ96M98</v>
          </cell>
          <cell r="B1623" t="str">
            <v>6001-EACH</v>
          </cell>
          <cell r="C1623">
            <v>3</v>
          </cell>
        </row>
        <row r="1624">
          <cell r="A1624" t="str">
            <v>B07SLJ1LF3</v>
          </cell>
          <cell r="B1624" t="str">
            <v>942-A-EACH</v>
          </cell>
          <cell r="C1624">
            <v>3</v>
          </cell>
        </row>
        <row r="1625">
          <cell r="A1625" t="str">
            <v>B07SLQ4ZMM</v>
          </cell>
          <cell r="B1625" t="str">
            <v>5492-SET6</v>
          </cell>
          <cell r="C1625">
            <v>3</v>
          </cell>
        </row>
        <row r="1626">
          <cell r="A1626" t="str">
            <v>B07WNS26WC</v>
          </cell>
          <cell r="B1626" t="str">
            <v>3497-EACH</v>
          </cell>
          <cell r="C1626">
            <v>3</v>
          </cell>
        </row>
        <row r="1627">
          <cell r="A1627" t="str">
            <v>B07WZWSTZS</v>
          </cell>
          <cell r="B1627" t="str">
            <v>5056-CASE</v>
          </cell>
          <cell r="C1627">
            <v>3</v>
          </cell>
        </row>
        <row r="1628">
          <cell r="A1628" t="str">
            <v>B07WZX16VY</v>
          </cell>
          <cell r="B1628" t="str">
            <v>5031-CASE</v>
          </cell>
          <cell r="C1628">
            <v>3</v>
          </cell>
        </row>
        <row r="1629">
          <cell r="A1629" t="str">
            <v>B07X221JCJ</v>
          </cell>
          <cell r="B1629" t="str">
            <v>5412-CASE</v>
          </cell>
          <cell r="C1629">
            <v>3</v>
          </cell>
        </row>
        <row r="1630">
          <cell r="A1630" t="str">
            <v>B07X32GT34</v>
          </cell>
          <cell r="B1630" t="str">
            <v>5403-CASE</v>
          </cell>
          <cell r="C1630">
            <v>3</v>
          </cell>
        </row>
        <row r="1631">
          <cell r="A1631" t="str">
            <v>B07X43G5TL</v>
          </cell>
          <cell r="B1631" t="str">
            <v>512-CASE</v>
          </cell>
          <cell r="C1631">
            <v>3</v>
          </cell>
        </row>
        <row r="1632">
          <cell r="A1632" t="str">
            <v>B07X58QD63</v>
          </cell>
          <cell r="B1632" t="str">
            <v>541-CASE</v>
          </cell>
          <cell r="C1632">
            <v>3</v>
          </cell>
        </row>
        <row r="1633">
          <cell r="A1633" t="str">
            <v>B07XC91LMZ</v>
          </cell>
          <cell r="B1633" t="str">
            <v>1036-CASE</v>
          </cell>
          <cell r="C1633">
            <v>3</v>
          </cell>
        </row>
        <row r="1634">
          <cell r="A1634" t="str">
            <v>B07XC91XJH</v>
          </cell>
          <cell r="B1634" t="str">
            <v>1050-CASE</v>
          </cell>
          <cell r="C1634">
            <v>3</v>
          </cell>
        </row>
        <row r="1635">
          <cell r="A1635" t="str">
            <v>B07XD65FX1</v>
          </cell>
          <cell r="B1635" t="str">
            <v>L-17-BOX</v>
          </cell>
          <cell r="C1635">
            <v>3</v>
          </cell>
        </row>
        <row r="1636">
          <cell r="A1636" t="str">
            <v>B07XF8ZPV1</v>
          </cell>
          <cell r="B1636" t="str">
            <v>L-31-BOX</v>
          </cell>
          <cell r="C1636">
            <v>3</v>
          </cell>
        </row>
        <row r="1637">
          <cell r="A1637" t="str">
            <v>B07XJR5ZYZ</v>
          </cell>
          <cell r="B1637" t="str">
            <v>1829-CASE</v>
          </cell>
          <cell r="C1637">
            <v>3</v>
          </cell>
        </row>
        <row r="1638">
          <cell r="A1638" t="str">
            <v>B07XJZ89GT</v>
          </cell>
          <cell r="B1638" t="str">
            <v>3159-CASE</v>
          </cell>
          <cell r="C1638">
            <v>3</v>
          </cell>
        </row>
        <row r="1639">
          <cell r="A1639" t="str">
            <v>B07XJZCXX5</v>
          </cell>
          <cell r="B1639" t="str">
            <v>3201-BOX</v>
          </cell>
          <cell r="C1639">
            <v>3</v>
          </cell>
        </row>
        <row r="1640">
          <cell r="A1640" t="str">
            <v>B07XJZFKV2</v>
          </cell>
          <cell r="B1640" t="str">
            <v>548-BOX</v>
          </cell>
          <cell r="C1640">
            <v>3</v>
          </cell>
        </row>
        <row r="1641">
          <cell r="A1641" t="str">
            <v>B07XJZH6LK</v>
          </cell>
          <cell r="B1641" t="str">
            <v>745-BOX</v>
          </cell>
          <cell r="C1641">
            <v>3</v>
          </cell>
        </row>
        <row r="1642">
          <cell r="A1642" t="str">
            <v>B07XJZJH12</v>
          </cell>
          <cell r="B1642" t="str">
            <v>1708-BOX</v>
          </cell>
          <cell r="C1642">
            <v>3</v>
          </cell>
        </row>
        <row r="1643">
          <cell r="A1643" t="str">
            <v>B07XJZKWDH</v>
          </cell>
          <cell r="B1643" t="str">
            <v>1702-BOX</v>
          </cell>
          <cell r="C1643">
            <v>3</v>
          </cell>
        </row>
        <row r="1644">
          <cell r="A1644" t="str">
            <v>B07XJZKX9T</v>
          </cell>
          <cell r="B1644" t="str">
            <v>6002-BOX</v>
          </cell>
          <cell r="C1644">
            <v>3</v>
          </cell>
        </row>
        <row r="1645">
          <cell r="A1645" t="str">
            <v>B07XL4Q8JL</v>
          </cell>
          <cell r="B1645" t="str">
            <v>2315-BOX</v>
          </cell>
          <cell r="C1645">
            <v>3</v>
          </cell>
        </row>
        <row r="1646">
          <cell r="A1646" t="str">
            <v>B07XL4T21G</v>
          </cell>
          <cell r="B1646" t="str">
            <v>513-CASE</v>
          </cell>
          <cell r="C1646">
            <v>3</v>
          </cell>
        </row>
        <row r="1647">
          <cell r="A1647" t="str">
            <v>B07XL4V1VW</v>
          </cell>
          <cell r="B1647" t="str">
            <v>737-BOX</v>
          </cell>
          <cell r="C1647">
            <v>3</v>
          </cell>
        </row>
        <row r="1648">
          <cell r="A1648" t="str">
            <v>B07XL4WZB2</v>
          </cell>
          <cell r="B1648" t="str">
            <v>700-CASE</v>
          </cell>
          <cell r="C1648">
            <v>3</v>
          </cell>
        </row>
        <row r="1649">
          <cell r="A1649" t="str">
            <v>B07XL512ZX</v>
          </cell>
          <cell r="B1649" t="str">
            <v>926-BOX</v>
          </cell>
          <cell r="C1649">
            <v>3</v>
          </cell>
        </row>
        <row r="1650">
          <cell r="A1650" t="str">
            <v>B07XPGRT44</v>
          </cell>
          <cell r="B1650" t="str">
            <v>120-BOX</v>
          </cell>
          <cell r="C1650">
            <v>3</v>
          </cell>
        </row>
        <row r="1651">
          <cell r="A1651" t="str">
            <v>B07XPH8G1W</v>
          </cell>
          <cell r="B1651" t="str">
            <v>2204-BOX</v>
          </cell>
          <cell r="C1651">
            <v>3</v>
          </cell>
        </row>
        <row r="1652">
          <cell r="A1652" t="str">
            <v>B07XQHCLN9</v>
          </cell>
          <cell r="B1652" t="str">
            <v>1916-BOX</v>
          </cell>
          <cell r="C1652">
            <v>3</v>
          </cell>
        </row>
        <row r="1653">
          <cell r="A1653" t="str">
            <v>B07XQJ87QK</v>
          </cell>
          <cell r="B1653" t="str">
            <v>619-BOX</v>
          </cell>
          <cell r="C1653">
            <v>3</v>
          </cell>
        </row>
        <row r="1654">
          <cell r="A1654" t="str">
            <v>B07XQK3R1Q</v>
          </cell>
          <cell r="B1654" t="str">
            <v>598-CASE</v>
          </cell>
          <cell r="C1654">
            <v>3</v>
          </cell>
        </row>
        <row r="1655">
          <cell r="A1655" t="str">
            <v>B07XQK62V6</v>
          </cell>
          <cell r="B1655" t="str">
            <v>1795-BOX</v>
          </cell>
          <cell r="C1655">
            <v>3</v>
          </cell>
        </row>
        <row r="1656">
          <cell r="A1656" t="str">
            <v>B07XQKK8X8</v>
          </cell>
          <cell r="B1656" t="str">
            <v>5471-CASE</v>
          </cell>
          <cell r="C1656">
            <v>3</v>
          </cell>
        </row>
        <row r="1657">
          <cell r="A1657" t="str">
            <v>B07XQLVD59</v>
          </cell>
          <cell r="B1657" t="str">
            <v>903-BOX</v>
          </cell>
          <cell r="C1657">
            <v>3</v>
          </cell>
        </row>
        <row r="1658">
          <cell r="A1658" t="str">
            <v>B07XQLVM2Y</v>
          </cell>
          <cell r="B1658" t="str">
            <v>3156-CASE</v>
          </cell>
          <cell r="C1658">
            <v>3</v>
          </cell>
        </row>
        <row r="1659">
          <cell r="A1659" t="str">
            <v>B07XQM4N7D</v>
          </cell>
          <cell r="B1659" t="str">
            <v>596-CASE</v>
          </cell>
          <cell r="C1659">
            <v>3</v>
          </cell>
        </row>
        <row r="1660">
          <cell r="A1660" t="str">
            <v>B07XQMBPJ7</v>
          </cell>
          <cell r="B1660" t="str">
            <v>17066-BOX</v>
          </cell>
          <cell r="C1660">
            <v>3</v>
          </cell>
        </row>
        <row r="1661">
          <cell r="A1661" t="str">
            <v>B07XQNDHV6</v>
          </cell>
          <cell r="B1661" t="str">
            <v>338-BOX</v>
          </cell>
          <cell r="C1661">
            <v>3</v>
          </cell>
        </row>
        <row r="1662">
          <cell r="A1662" t="str">
            <v>B07XQNMGXR</v>
          </cell>
          <cell r="B1662" t="str">
            <v>1713-BOX</v>
          </cell>
          <cell r="C1662">
            <v>3</v>
          </cell>
        </row>
        <row r="1663">
          <cell r="A1663" t="str">
            <v>B07XQNXZWK</v>
          </cell>
          <cell r="B1663" t="str">
            <v>4431-BOX</v>
          </cell>
          <cell r="C1663">
            <v>3</v>
          </cell>
        </row>
        <row r="1664">
          <cell r="A1664" t="str">
            <v>B07YL6TY41</v>
          </cell>
          <cell r="B1664" t="str">
            <v>2011-BOX</v>
          </cell>
          <cell r="C1664">
            <v>3</v>
          </cell>
        </row>
        <row r="1665">
          <cell r="A1665" t="str">
            <v>B07YLD99QM</v>
          </cell>
          <cell r="B1665" t="str">
            <v>3342-BOX</v>
          </cell>
          <cell r="C1665">
            <v>3</v>
          </cell>
        </row>
        <row r="1666">
          <cell r="A1666" t="str">
            <v>B07ZTVYN2S</v>
          </cell>
          <cell r="B1666" t="str">
            <v>1801-BOX</v>
          </cell>
          <cell r="C1666">
            <v>3</v>
          </cell>
        </row>
        <row r="1667">
          <cell r="A1667" t="str">
            <v>B085VPXMMT</v>
          </cell>
          <cell r="B1667" t="str">
            <v>3822-SET6</v>
          </cell>
          <cell r="C1667">
            <v>3</v>
          </cell>
        </row>
        <row r="1668">
          <cell r="A1668" t="str">
            <v>B08692MXPP</v>
          </cell>
          <cell r="B1668" t="str">
            <v>2080-CASE</v>
          </cell>
          <cell r="C1668">
            <v>3</v>
          </cell>
        </row>
        <row r="1669">
          <cell r="A1669" t="str">
            <v>B0887X9388</v>
          </cell>
          <cell r="B1669" t="str">
            <v>4576236-CASE</v>
          </cell>
          <cell r="C1669">
            <v>3</v>
          </cell>
        </row>
        <row r="1670">
          <cell r="A1670" t="str">
            <v>B088P8SCNZ</v>
          </cell>
          <cell r="B1670" t="str">
            <v>2406-PACK4</v>
          </cell>
          <cell r="C1670">
            <v>3</v>
          </cell>
        </row>
        <row r="1671">
          <cell r="A1671" t="str">
            <v>B08973CRQB</v>
          </cell>
          <cell r="B1671" t="str">
            <v>4575236-EACH</v>
          </cell>
          <cell r="C1671">
            <v>3</v>
          </cell>
        </row>
        <row r="1672">
          <cell r="A1672" t="str">
            <v>B08B32NJQQ</v>
          </cell>
          <cell r="B1672" t="str">
            <v>3988-EACH</v>
          </cell>
          <cell r="C1672">
            <v>3</v>
          </cell>
        </row>
        <row r="1673">
          <cell r="A1673" t="str">
            <v>B08BR45RRX</v>
          </cell>
          <cell r="B1673" t="str">
            <v>3364-CASE</v>
          </cell>
          <cell r="C1673">
            <v>3</v>
          </cell>
        </row>
        <row r="1674">
          <cell r="A1674" t="str">
            <v>B08BZW4GQT</v>
          </cell>
          <cell r="B1674" t="str">
            <v>1249-EACH</v>
          </cell>
          <cell r="C1674">
            <v>3</v>
          </cell>
        </row>
        <row r="1675">
          <cell r="A1675" t="str">
            <v>B08C416W2M</v>
          </cell>
          <cell r="B1675" t="str">
            <v>3353-CASE</v>
          </cell>
          <cell r="C1675">
            <v>3</v>
          </cell>
        </row>
        <row r="1676">
          <cell r="A1676" t="str">
            <v>B08D3V6JCY</v>
          </cell>
          <cell r="B1676" t="str">
            <v>925-PACK2</v>
          </cell>
          <cell r="C1676">
            <v>3</v>
          </cell>
        </row>
        <row r="1677">
          <cell r="A1677" t="str">
            <v>B08DBVNNZW</v>
          </cell>
          <cell r="B1677" t="str">
            <v>264-PACK2</v>
          </cell>
          <cell r="C1677">
            <v>3</v>
          </cell>
        </row>
        <row r="1678">
          <cell r="A1678" t="str">
            <v>B08DDK2WQ7</v>
          </cell>
          <cell r="B1678" t="str">
            <v>4399-PACK2</v>
          </cell>
          <cell r="C1678">
            <v>3</v>
          </cell>
        </row>
        <row r="1679">
          <cell r="A1679" t="str">
            <v>B08DQ316VT</v>
          </cell>
          <cell r="B1679" t="str">
            <v>4161-PACK2</v>
          </cell>
          <cell r="C1679">
            <v>3</v>
          </cell>
        </row>
        <row r="1680">
          <cell r="A1680" t="str">
            <v>B08DQ499W7</v>
          </cell>
          <cell r="B1680" t="str">
            <v>3174-PACK2</v>
          </cell>
          <cell r="C1680">
            <v>3</v>
          </cell>
        </row>
        <row r="1681">
          <cell r="A1681" t="str">
            <v>B08DQ86P5N</v>
          </cell>
          <cell r="B1681" t="str">
            <v>3151-PACK2</v>
          </cell>
          <cell r="C1681">
            <v>3</v>
          </cell>
        </row>
        <row r="1682">
          <cell r="A1682" t="str">
            <v>B08F6JNJFD</v>
          </cell>
          <cell r="B1682" t="str">
            <v>2070-PACK2</v>
          </cell>
          <cell r="C1682">
            <v>3</v>
          </cell>
        </row>
        <row r="1683">
          <cell r="A1683" t="str">
            <v>B08FBNBDP3</v>
          </cell>
          <cell r="B1683" t="str">
            <v>527-PACK4</v>
          </cell>
          <cell r="C1683">
            <v>3</v>
          </cell>
        </row>
        <row r="1684">
          <cell r="A1684" t="str">
            <v>B08FBP6P92</v>
          </cell>
          <cell r="B1684" t="str">
            <v>5005-PACK4</v>
          </cell>
          <cell r="C1684">
            <v>3</v>
          </cell>
        </row>
        <row r="1685">
          <cell r="A1685" t="str">
            <v>B08FBP6S5J</v>
          </cell>
          <cell r="B1685" t="str">
            <v>5038-PACK2</v>
          </cell>
          <cell r="C1685">
            <v>3</v>
          </cell>
        </row>
        <row r="1686">
          <cell r="A1686" t="str">
            <v>B08FCR4BGK</v>
          </cell>
          <cell r="B1686" t="str">
            <v>6367-SET8</v>
          </cell>
          <cell r="C1686">
            <v>3</v>
          </cell>
        </row>
        <row r="1687">
          <cell r="A1687" t="str">
            <v>B08FF9N7T5</v>
          </cell>
          <cell r="B1687" t="str">
            <v>5418-CASE</v>
          </cell>
          <cell r="C1687">
            <v>3</v>
          </cell>
        </row>
        <row r="1688">
          <cell r="A1688" t="str">
            <v>B08FRRH7XS</v>
          </cell>
          <cell r="B1688" t="str">
            <v>1210-PACK2</v>
          </cell>
          <cell r="C1688">
            <v>3</v>
          </cell>
        </row>
        <row r="1689">
          <cell r="A1689" t="str">
            <v>B08FRSHPZG</v>
          </cell>
          <cell r="B1689" t="str">
            <v>1290-PACK2</v>
          </cell>
          <cell r="C1689">
            <v>3</v>
          </cell>
        </row>
        <row r="1690">
          <cell r="A1690" t="str">
            <v>B08FRSM7KP</v>
          </cell>
          <cell r="B1690" t="str">
            <v>1237-PACK2</v>
          </cell>
          <cell r="C1690">
            <v>3</v>
          </cell>
        </row>
        <row r="1691">
          <cell r="A1691" t="str">
            <v>B08FVCC9BP</v>
          </cell>
          <cell r="B1691" t="str">
            <v>336-PACK2</v>
          </cell>
          <cell r="C1691">
            <v>3</v>
          </cell>
        </row>
        <row r="1692">
          <cell r="A1692" t="str">
            <v>B08G38HLJ7</v>
          </cell>
          <cell r="B1692" t="str">
            <v>2181-PACK2</v>
          </cell>
          <cell r="C1692">
            <v>3</v>
          </cell>
        </row>
        <row r="1693">
          <cell r="A1693" t="str">
            <v>B08G3HB6YZ</v>
          </cell>
          <cell r="B1693" t="str">
            <v>3114-PACK4</v>
          </cell>
          <cell r="C1693">
            <v>3</v>
          </cell>
        </row>
        <row r="1694">
          <cell r="A1694" t="str">
            <v>B08G3NX3B7</v>
          </cell>
          <cell r="B1694" t="str">
            <v>3100-PACK4</v>
          </cell>
          <cell r="C1694">
            <v>3</v>
          </cell>
        </row>
        <row r="1695">
          <cell r="A1695" t="str">
            <v>B08G91DHKL</v>
          </cell>
          <cell r="B1695" t="str">
            <v>6001-PACK4</v>
          </cell>
          <cell r="C1695">
            <v>3</v>
          </cell>
        </row>
        <row r="1696">
          <cell r="A1696" t="str">
            <v>B08GWVZQV9</v>
          </cell>
          <cell r="B1696" t="str">
            <v>2025-PACK2</v>
          </cell>
          <cell r="C1696">
            <v>3</v>
          </cell>
        </row>
        <row r="1697">
          <cell r="A1697" t="str">
            <v>B08GX34FMD</v>
          </cell>
          <cell r="B1697" t="str">
            <v>2006-PACK2</v>
          </cell>
          <cell r="C1697">
            <v>3</v>
          </cell>
        </row>
        <row r="1698">
          <cell r="A1698" t="str">
            <v>B08JQPWZN2</v>
          </cell>
          <cell r="B1698" t="str">
            <v>5155-PACK2</v>
          </cell>
          <cell r="C1698">
            <v>3</v>
          </cell>
        </row>
        <row r="1699">
          <cell r="A1699" t="str">
            <v>B08KJ57FRG</v>
          </cell>
          <cell r="B1699" t="str">
            <v>3337-EACH</v>
          </cell>
          <cell r="C1699">
            <v>3</v>
          </cell>
        </row>
        <row r="1700">
          <cell r="A1700" t="str">
            <v>B08KJKN211</v>
          </cell>
          <cell r="B1700" t="str">
            <v>3333-EACH</v>
          </cell>
          <cell r="C1700">
            <v>3</v>
          </cell>
        </row>
        <row r="1701">
          <cell r="A1701" t="str">
            <v>B08S55DSWJ</v>
          </cell>
          <cell r="B1701" t="str">
            <v>6018-EA+1201-EA</v>
          </cell>
          <cell r="C1701">
            <v>3</v>
          </cell>
        </row>
        <row r="1702">
          <cell r="A1702" t="str">
            <v>B08XBDYBYY</v>
          </cell>
          <cell r="B1702" t="str">
            <v>2409-EACH</v>
          </cell>
          <cell r="C1702">
            <v>3</v>
          </cell>
        </row>
        <row r="1703">
          <cell r="A1703" t="str">
            <v>B0921C9R4H</v>
          </cell>
          <cell r="B1703" t="str">
            <v>70559-CASE</v>
          </cell>
          <cell r="C1703">
            <v>3</v>
          </cell>
        </row>
        <row r="1704">
          <cell r="A1704" t="str">
            <v>B096L7V7QG</v>
          </cell>
          <cell r="B1704" t="str">
            <v>1040-EACH</v>
          </cell>
          <cell r="C1704">
            <v>3</v>
          </cell>
        </row>
        <row r="1705">
          <cell r="A1705" t="str">
            <v>B09MY4YZV9</v>
          </cell>
          <cell r="B1705" t="str">
            <v>1922-PACK2</v>
          </cell>
          <cell r="C1705">
            <v>3</v>
          </cell>
        </row>
        <row r="1706">
          <cell r="A1706" t="str">
            <v>B09NMRGWPG</v>
          </cell>
          <cell r="B1706" t="str">
            <v>5104-CASE</v>
          </cell>
          <cell r="C1706">
            <v>3</v>
          </cell>
        </row>
        <row r="1707">
          <cell r="A1707" t="str">
            <v>B09NMRLPDD</v>
          </cell>
          <cell r="B1707" t="str">
            <v>5173-CASE</v>
          </cell>
          <cell r="C1707">
            <v>3</v>
          </cell>
        </row>
        <row r="1708">
          <cell r="A1708" t="str">
            <v>B09NMSMDTN</v>
          </cell>
          <cell r="B1708" t="str">
            <v>2043-CASE</v>
          </cell>
          <cell r="C1708">
            <v>3</v>
          </cell>
        </row>
        <row r="1709">
          <cell r="A1709" t="str">
            <v>B09NMVP5D1</v>
          </cell>
          <cell r="B1709" t="str">
            <v>1621-CASE</v>
          </cell>
          <cell r="C1709">
            <v>3</v>
          </cell>
        </row>
        <row r="1710">
          <cell r="A1710" t="str">
            <v>B09NMWFRZG</v>
          </cell>
          <cell r="B1710" t="str">
            <v>544-CASE</v>
          </cell>
          <cell r="C1710">
            <v>3</v>
          </cell>
        </row>
        <row r="1711">
          <cell r="A1711" t="str">
            <v>B09NMWQL8T</v>
          </cell>
          <cell r="B1711" t="str">
            <v>2505-CASE</v>
          </cell>
          <cell r="C1711">
            <v>3</v>
          </cell>
        </row>
        <row r="1712">
          <cell r="A1712" t="str">
            <v>B09QDT3R7W</v>
          </cell>
          <cell r="B1712" t="str">
            <v>2562-EACH</v>
          </cell>
          <cell r="C1712">
            <v>3</v>
          </cell>
        </row>
        <row r="1713">
          <cell r="A1713" t="str">
            <v>B09QFBHJK9</v>
          </cell>
          <cell r="B1713" t="str">
            <v>6809-EACH-M</v>
          </cell>
          <cell r="C1713">
            <v>3</v>
          </cell>
        </row>
        <row r="1714">
          <cell r="A1714" t="str">
            <v>B09XCF5VLR</v>
          </cell>
          <cell r="B1714" t="str">
            <v>1267-BOX</v>
          </cell>
          <cell r="C1714">
            <v>3</v>
          </cell>
        </row>
        <row r="1715">
          <cell r="A1715" t="str">
            <v>B09XCQD5XC</v>
          </cell>
          <cell r="B1715" t="str">
            <v>1268-BOX</v>
          </cell>
          <cell r="C1715">
            <v>3</v>
          </cell>
        </row>
        <row r="1716">
          <cell r="A1716" t="str">
            <v>B09ZVQR351</v>
          </cell>
          <cell r="B1716" t="str">
            <v>989-EACH</v>
          </cell>
          <cell r="C1716">
            <v>3</v>
          </cell>
        </row>
        <row r="1717">
          <cell r="A1717" t="str">
            <v>B0B5YQ83WF</v>
          </cell>
          <cell r="B1717" t="str">
            <v>1832-EACH</v>
          </cell>
          <cell r="C1717">
            <v>3</v>
          </cell>
        </row>
        <row r="1718">
          <cell r="A1718" t="str">
            <v>B0B9PC25KM</v>
          </cell>
          <cell r="B1718" t="str">
            <v>1229-EACH</v>
          </cell>
          <cell r="C1718">
            <v>3</v>
          </cell>
        </row>
        <row r="1719">
          <cell r="A1719" t="str">
            <v>B0B9PJ8YLZ</v>
          </cell>
          <cell r="B1719" t="str">
            <v>1275-EACH</v>
          </cell>
          <cell r="C1719">
            <v>3</v>
          </cell>
        </row>
        <row r="1720">
          <cell r="A1720" t="str">
            <v>B0BCL4T44D</v>
          </cell>
          <cell r="B1720" t="str">
            <v>5406-CASE</v>
          </cell>
          <cell r="C1720">
            <v>3</v>
          </cell>
        </row>
        <row r="1721">
          <cell r="A1721" t="str">
            <v>B0BQ4G2RSY</v>
          </cell>
          <cell r="B1721" t="str">
            <v>3320-CASE</v>
          </cell>
          <cell r="C1721">
            <v>3</v>
          </cell>
        </row>
        <row r="1722">
          <cell r="A1722" t="str">
            <v>B0BQ4HW5NC</v>
          </cell>
          <cell r="B1722" t="str">
            <v>3321-PACK4</v>
          </cell>
          <cell r="C1722">
            <v>3</v>
          </cell>
        </row>
        <row r="1723">
          <cell r="A1723" t="str">
            <v>B0C7B85ZJC</v>
          </cell>
          <cell r="B1723" t="str">
            <v>2178-CASE</v>
          </cell>
          <cell r="C1723">
            <v>3</v>
          </cell>
        </row>
        <row r="1724">
          <cell r="A1724" t="str">
            <v>B0CBL7HY5N</v>
          </cell>
          <cell r="B1724" t="str">
            <v>5416-CASE</v>
          </cell>
          <cell r="C1724">
            <v>3</v>
          </cell>
        </row>
        <row r="1725">
          <cell r="A1725" t="str">
            <v>B0CBL8V2NB</v>
          </cell>
          <cell r="B1725" t="str">
            <v>5415-CASE</v>
          </cell>
          <cell r="C1725">
            <v>3</v>
          </cell>
        </row>
        <row r="1726">
          <cell r="A1726" t="str">
            <v>B0CJLZ36B7</v>
          </cell>
          <cell r="B1726" t="str">
            <v>1716-BOX</v>
          </cell>
          <cell r="C1726">
            <v>3</v>
          </cell>
        </row>
        <row r="1727">
          <cell r="A1727" t="str">
            <v>B0CL1CYT2R</v>
          </cell>
          <cell r="B1727" t="str">
            <v>3167-PK-CASE</v>
          </cell>
          <cell r="C1727">
            <v>3</v>
          </cell>
        </row>
        <row r="1728">
          <cell r="A1728" t="str">
            <v>B0CM9V5GLF</v>
          </cell>
          <cell r="B1728" t="str">
            <v>17088-EACH</v>
          </cell>
          <cell r="C1728">
            <v>3</v>
          </cell>
        </row>
        <row r="1729">
          <cell r="A1729" t="str">
            <v>B0CM9W73DS</v>
          </cell>
          <cell r="B1729" t="str">
            <v>17089-PACK4</v>
          </cell>
          <cell r="C1729">
            <v>3</v>
          </cell>
        </row>
        <row r="1730">
          <cell r="A1730" t="str">
            <v>B0CMV82VSB</v>
          </cell>
          <cell r="B1730" t="str">
            <v>6081-CASE</v>
          </cell>
          <cell r="C1730">
            <v>3</v>
          </cell>
        </row>
        <row r="1731">
          <cell r="A1731" t="str">
            <v>B0CRK5KBJ7</v>
          </cell>
          <cell r="B1731" t="str">
            <v>250-PACK2</v>
          </cell>
          <cell r="C1731">
            <v>3</v>
          </cell>
        </row>
        <row r="1732">
          <cell r="A1732" t="str">
            <v>B0CV2V1PMN</v>
          </cell>
          <cell r="B1732" t="str">
            <v>FBA_942-A-EA-GN</v>
          </cell>
          <cell r="C1732">
            <v>3</v>
          </cell>
        </row>
        <row r="1733">
          <cell r="A1733" t="str">
            <v>B0CV2WLXLC</v>
          </cell>
          <cell r="B1733" t="str">
            <v>FBA_942-A-EA-BG</v>
          </cell>
          <cell r="C1733">
            <v>3</v>
          </cell>
        </row>
        <row r="1734">
          <cell r="A1734" t="str">
            <v>B0CV2WM9FJ</v>
          </cell>
          <cell r="B1734" t="str">
            <v>FBA_942-A-EA-BL</v>
          </cell>
          <cell r="C1734">
            <v>3</v>
          </cell>
        </row>
        <row r="1735">
          <cell r="A1735" t="str">
            <v>B0019IOFJY</v>
          </cell>
          <cell r="B1735" t="str">
            <v>539-EACH</v>
          </cell>
          <cell r="C1735">
            <v>2</v>
          </cell>
        </row>
        <row r="1736">
          <cell r="A1736" t="str">
            <v>B00275E8YA</v>
          </cell>
          <cell r="B1736" t="str">
            <v>2403-BOX</v>
          </cell>
          <cell r="C1736">
            <v>2</v>
          </cell>
        </row>
        <row r="1737">
          <cell r="A1737" t="str">
            <v>B00275EBS8</v>
          </cell>
          <cell r="B1737" t="str">
            <v>542-CASE</v>
          </cell>
          <cell r="C1737">
            <v>2</v>
          </cell>
        </row>
        <row r="1738">
          <cell r="A1738" t="str">
            <v>B00275ECIC</v>
          </cell>
          <cell r="B1738" t="str">
            <v>713-PACK2</v>
          </cell>
          <cell r="C1738">
            <v>2</v>
          </cell>
        </row>
        <row r="1739">
          <cell r="A1739" t="str">
            <v>B0039Q9A8U</v>
          </cell>
          <cell r="B1739" t="str">
            <v>973-EACH</v>
          </cell>
          <cell r="C1739">
            <v>2</v>
          </cell>
        </row>
        <row r="1740">
          <cell r="A1740" t="str">
            <v>B003BMWS7M</v>
          </cell>
          <cell r="B1740" t="str">
            <v>922-EACH</v>
          </cell>
          <cell r="C1740">
            <v>2</v>
          </cell>
        </row>
        <row r="1741">
          <cell r="A1741" t="str">
            <v>B003BUHVSK</v>
          </cell>
          <cell r="B1741" t="str">
            <v>262-EACH</v>
          </cell>
          <cell r="C1741">
            <v>2</v>
          </cell>
        </row>
        <row r="1742">
          <cell r="A1742" t="str">
            <v>B0040PJQME</v>
          </cell>
          <cell r="B1742" t="str">
            <v>923-EACH</v>
          </cell>
          <cell r="C1742">
            <v>2</v>
          </cell>
        </row>
        <row r="1743">
          <cell r="A1743" t="str">
            <v>B0076HTCN6</v>
          </cell>
          <cell r="B1743" t="str">
            <v>17016-EACH</v>
          </cell>
          <cell r="C1743">
            <v>2</v>
          </cell>
        </row>
        <row r="1744">
          <cell r="A1744" t="str">
            <v>B0077ISFW8</v>
          </cell>
          <cell r="B1744" t="str">
            <v>17030-EACH</v>
          </cell>
          <cell r="C1744">
            <v>2</v>
          </cell>
        </row>
        <row r="1745">
          <cell r="A1745" t="str">
            <v>B007URNKI0</v>
          </cell>
          <cell r="B1745" t="str">
            <v>2517-EACH</v>
          </cell>
          <cell r="C1745">
            <v>2</v>
          </cell>
        </row>
        <row r="1746">
          <cell r="A1746" t="str">
            <v>B007ZNZJJM</v>
          </cell>
          <cell r="B1746" t="str">
            <v>17008-EACH</v>
          </cell>
          <cell r="C1746">
            <v>2</v>
          </cell>
        </row>
        <row r="1747">
          <cell r="A1747" t="str">
            <v>B007ZO5UO0</v>
          </cell>
          <cell r="B1747" t="str">
            <v>5071-EACH</v>
          </cell>
          <cell r="C1747">
            <v>2</v>
          </cell>
        </row>
        <row r="1748">
          <cell r="A1748" t="str">
            <v>B00914XFIA</v>
          </cell>
          <cell r="B1748" t="str">
            <v>3309-EACH</v>
          </cell>
          <cell r="C1748">
            <v>2</v>
          </cell>
        </row>
        <row r="1749">
          <cell r="A1749" t="str">
            <v>B00ALPK4JG</v>
          </cell>
          <cell r="B1749" t="str">
            <v>4433-BOX</v>
          </cell>
          <cell r="C1749">
            <v>2</v>
          </cell>
        </row>
        <row r="1750">
          <cell r="A1750" t="str">
            <v>B00C4X9XUO</v>
          </cell>
          <cell r="B1750" t="str">
            <v>1250-EACH</v>
          </cell>
          <cell r="C1750">
            <v>2</v>
          </cell>
        </row>
        <row r="1751">
          <cell r="A1751" t="str">
            <v>B00FBOJ5LU</v>
          </cell>
          <cell r="B1751" t="str">
            <v>793-EACH</v>
          </cell>
          <cell r="C1751">
            <v>2</v>
          </cell>
        </row>
        <row r="1752">
          <cell r="A1752" t="str">
            <v>B00GSSDKB4</v>
          </cell>
          <cell r="B1752" t="str">
            <v>6102-EACH</v>
          </cell>
          <cell r="C1752">
            <v>2</v>
          </cell>
        </row>
        <row r="1753">
          <cell r="A1753" t="str">
            <v>B00O55JKL6</v>
          </cell>
          <cell r="B1753" t="str">
            <v>3179-CASE</v>
          </cell>
          <cell r="C1753">
            <v>2</v>
          </cell>
        </row>
        <row r="1754">
          <cell r="A1754" t="str">
            <v>B00Z3BM4UU</v>
          </cell>
          <cell r="B1754" t="str">
            <v>5154-EACH</v>
          </cell>
          <cell r="C1754">
            <v>2</v>
          </cell>
        </row>
        <row r="1755">
          <cell r="A1755" t="str">
            <v>B015TAWSL4</v>
          </cell>
          <cell r="B1755" t="str">
            <v>929-CASE</v>
          </cell>
          <cell r="C1755">
            <v>2</v>
          </cell>
        </row>
        <row r="1756">
          <cell r="A1756" t="str">
            <v>B01GZMWXYC</v>
          </cell>
          <cell r="B1756" t="str">
            <v>784-EACH</v>
          </cell>
          <cell r="C1756">
            <v>2</v>
          </cell>
        </row>
        <row r="1757">
          <cell r="A1757" t="str">
            <v>B0743RPFB2</v>
          </cell>
          <cell r="B1757" t="str">
            <v>S-28-EACH</v>
          </cell>
          <cell r="C1757">
            <v>2</v>
          </cell>
        </row>
        <row r="1758">
          <cell r="A1758" t="str">
            <v>B075VWYHM2</v>
          </cell>
          <cell r="B1758" t="e">
            <v>#N/A</v>
          </cell>
          <cell r="C1758">
            <v>2</v>
          </cell>
        </row>
        <row r="1759">
          <cell r="A1759" t="str">
            <v>B075VXSVCV</v>
          </cell>
          <cell r="B1759" t="str">
            <v>1228-EACH</v>
          </cell>
          <cell r="C1759">
            <v>2</v>
          </cell>
        </row>
        <row r="1760">
          <cell r="A1760" t="str">
            <v>B075XLS4FL</v>
          </cell>
          <cell r="B1760" t="str">
            <v>266-CASE</v>
          </cell>
          <cell r="C1760">
            <v>2</v>
          </cell>
        </row>
        <row r="1761">
          <cell r="A1761" t="str">
            <v>B07C5815PJ</v>
          </cell>
          <cell r="B1761" t="str">
            <v>2333-EACH</v>
          </cell>
          <cell r="C1761">
            <v>2</v>
          </cell>
        </row>
        <row r="1762">
          <cell r="A1762" t="str">
            <v>B07C5WZXQ4</v>
          </cell>
          <cell r="B1762" t="str">
            <v>1033-EACH</v>
          </cell>
          <cell r="C1762">
            <v>2</v>
          </cell>
        </row>
        <row r="1763">
          <cell r="A1763" t="str">
            <v>B07HHMJ9NM</v>
          </cell>
          <cell r="B1763" t="str">
            <v>907-EACH</v>
          </cell>
          <cell r="C1763">
            <v>2</v>
          </cell>
        </row>
        <row r="1764">
          <cell r="A1764" t="str">
            <v>B07JWF85V4</v>
          </cell>
          <cell r="B1764" t="str">
            <v>266-EACH</v>
          </cell>
          <cell r="C1764">
            <v>2</v>
          </cell>
        </row>
        <row r="1765">
          <cell r="A1765" t="str">
            <v>B07Q4RDFPL</v>
          </cell>
          <cell r="B1765" t="str">
            <v>3151-EACH</v>
          </cell>
          <cell r="C1765">
            <v>2</v>
          </cell>
        </row>
        <row r="1766">
          <cell r="A1766" t="str">
            <v>B07Q4RDGD5</v>
          </cell>
          <cell r="B1766" t="str">
            <v>3133-A-EACH</v>
          </cell>
          <cell r="C1766">
            <v>2</v>
          </cell>
        </row>
        <row r="1767">
          <cell r="A1767" t="str">
            <v>B07QC4VZ1V</v>
          </cell>
          <cell r="B1767" t="str">
            <v>4163-CASE</v>
          </cell>
          <cell r="C1767">
            <v>2</v>
          </cell>
        </row>
        <row r="1768">
          <cell r="A1768" t="str">
            <v>B07R18LLHP</v>
          </cell>
          <cell r="B1768" t="str">
            <v>1805-EACH</v>
          </cell>
          <cell r="C1768">
            <v>2</v>
          </cell>
        </row>
        <row r="1769">
          <cell r="A1769" t="str">
            <v>B07R82PT5Q</v>
          </cell>
          <cell r="B1769" t="str">
            <v>2539-BOX</v>
          </cell>
          <cell r="C1769">
            <v>2</v>
          </cell>
        </row>
        <row r="1770">
          <cell r="A1770" t="str">
            <v>B07RFTSQSB</v>
          </cell>
          <cell r="B1770" t="str">
            <v>1633-EACH</v>
          </cell>
          <cell r="C1770">
            <v>2</v>
          </cell>
        </row>
        <row r="1771">
          <cell r="A1771" t="str">
            <v>B07RGMM5HG</v>
          </cell>
          <cell r="B1771" t="str">
            <v>267-EACH</v>
          </cell>
          <cell r="C1771">
            <v>2</v>
          </cell>
        </row>
        <row r="1772">
          <cell r="A1772" t="str">
            <v>B07RXPZQPW</v>
          </cell>
          <cell r="B1772" t="str">
            <v>3807-EACH</v>
          </cell>
          <cell r="C1772">
            <v>2</v>
          </cell>
        </row>
        <row r="1773">
          <cell r="A1773" t="str">
            <v>B07S2Z48JW</v>
          </cell>
          <cell r="B1773" t="str">
            <v>1245-EACH</v>
          </cell>
          <cell r="C1773">
            <v>2</v>
          </cell>
        </row>
        <row r="1774">
          <cell r="A1774" t="str">
            <v>B07S6D1VMB</v>
          </cell>
          <cell r="B1774" t="str">
            <v>715-EACH</v>
          </cell>
          <cell r="C1774">
            <v>2</v>
          </cell>
        </row>
        <row r="1775">
          <cell r="A1775" t="str">
            <v>B07S6D2F26</v>
          </cell>
          <cell r="B1775" t="str">
            <v>792-EACH</v>
          </cell>
          <cell r="C1775">
            <v>2</v>
          </cell>
        </row>
        <row r="1776">
          <cell r="A1776" t="str">
            <v>B07S769KND</v>
          </cell>
          <cell r="B1776" t="str">
            <v>579-SET6</v>
          </cell>
          <cell r="C1776">
            <v>2</v>
          </cell>
        </row>
        <row r="1777">
          <cell r="A1777" t="str">
            <v>B07S85KBN3</v>
          </cell>
          <cell r="B1777" t="str">
            <v>588-SET2</v>
          </cell>
          <cell r="C1777">
            <v>2</v>
          </cell>
        </row>
        <row r="1778">
          <cell r="A1778" t="str">
            <v>B07S9534RP</v>
          </cell>
          <cell r="B1778" t="str">
            <v>519-EACH</v>
          </cell>
          <cell r="C1778">
            <v>2</v>
          </cell>
        </row>
        <row r="1779">
          <cell r="A1779" t="str">
            <v>B07SB74CTX</v>
          </cell>
          <cell r="B1779" t="str">
            <v>507-SET6</v>
          </cell>
          <cell r="C1779">
            <v>2</v>
          </cell>
        </row>
        <row r="1780">
          <cell r="A1780" t="str">
            <v>B07SCJBK6X</v>
          </cell>
          <cell r="B1780" t="str">
            <v>17005-EACH</v>
          </cell>
          <cell r="C1780">
            <v>2</v>
          </cell>
        </row>
        <row r="1781">
          <cell r="A1781" t="str">
            <v>B07SFW2PLX</v>
          </cell>
          <cell r="B1781" t="str">
            <v>1925-EACH</v>
          </cell>
          <cell r="C1781">
            <v>2</v>
          </cell>
        </row>
        <row r="1782">
          <cell r="A1782" t="str">
            <v>B07SGB41YL</v>
          </cell>
          <cell r="B1782" t="str">
            <v>920-EACH</v>
          </cell>
          <cell r="C1782">
            <v>2</v>
          </cell>
        </row>
        <row r="1783">
          <cell r="A1783" t="str">
            <v>B07SH23FKJ</v>
          </cell>
          <cell r="B1783" t="str">
            <v>621-EACH</v>
          </cell>
          <cell r="C1783">
            <v>2</v>
          </cell>
        </row>
        <row r="1784">
          <cell r="A1784" t="str">
            <v>B07SJ9VGBV</v>
          </cell>
          <cell r="B1784" t="str">
            <v>910-SET6</v>
          </cell>
          <cell r="C1784">
            <v>2</v>
          </cell>
        </row>
        <row r="1785">
          <cell r="A1785" t="str">
            <v>B07SLC6VJZ</v>
          </cell>
          <cell r="B1785" t="str">
            <v>5113-SET4</v>
          </cell>
          <cell r="C1785">
            <v>2</v>
          </cell>
        </row>
        <row r="1786">
          <cell r="A1786" t="str">
            <v>B07TC456PM</v>
          </cell>
          <cell r="B1786" t="str">
            <v>3864-EACH</v>
          </cell>
          <cell r="C1786">
            <v>2</v>
          </cell>
        </row>
        <row r="1787">
          <cell r="A1787" t="str">
            <v>B07TH9FBXG</v>
          </cell>
          <cell r="B1787" t="str">
            <v>5157-EACH</v>
          </cell>
          <cell r="C1787">
            <v>2</v>
          </cell>
        </row>
        <row r="1788">
          <cell r="A1788" t="str">
            <v>B07WGDT96J</v>
          </cell>
          <cell r="B1788" t="str">
            <v>771-EACH-M2</v>
          </cell>
          <cell r="C1788">
            <v>2</v>
          </cell>
        </row>
        <row r="1789">
          <cell r="A1789" t="str">
            <v>B07X13T1B1</v>
          </cell>
          <cell r="B1789" t="str">
            <v>5004-CASE</v>
          </cell>
          <cell r="C1789">
            <v>2</v>
          </cell>
        </row>
        <row r="1790">
          <cell r="A1790" t="str">
            <v>B07X44FVKQ</v>
          </cell>
          <cell r="B1790" t="str">
            <v>5413-CASE</v>
          </cell>
          <cell r="C1790">
            <v>2</v>
          </cell>
        </row>
        <row r="1791">
          <cell r="A1791" t="str">
            <v>B07X57RP5J</v>
          </cell>
          <cell r="B1791" t="str">
            <v>5057-CASE</v>
          </cell>
          <cell r="C1791">
            <v>2</v>
          </cell>
        </row>
        <row r="1792">
          <cell r="A1792" t="str">
            <v>B07XB392ST</v>
          </cell>
          <cell r="B1792" t="str">
            <v>L-15-BOX</v>
          </cell>
          <cell r="C1792">
            <v>2</v>
          </cell>
        </row>
        <row r="1793">
          <cell r="A1793" t="str">
            <v>B07XD4VKHT</v>
          </cell>
          <cell r="B1793" t="str">
            <v>S-24-BOX</v>
          </cell>
          <cell r="C1793">
            <v>2</v>
          </cell>
        </row>
        <row r="1794">
          <cell r="A1794" t="str">
            <v>B07XD64HYQ</v>
          </cell>
          <cell r="B1794" t="str">
            <v>2406-CASE</v>
          </cell>
          <cell r="C1794">
            <v>2</v>
          </cell>
        </row>
        <row r="1795">
          <cell r="A1795" t="str">
            <v>B07XDCZZ44</v>
          </cell>
          <cell r="B1795" t="str">
            <v>1034-CASE</v>
          </cell>
          <cell r="C1795">
            <v>2</v>
          </cell>
        </row>
        <row r="1796">
          <cell r="A1796" t="str">
            <v>B07XF6GBYD</v>
          </cell>
          <cell r="B1796" t="str">
            <v>L-50-BOX</v>
          </cell>
          <cell r="C1796">
            <v>2</v>
          </cell>
        </row>
        <row r="1797">
          <cell r="A1797" t="str">
            <v>B07XF7MC8X</v>
          </cell>
          <cell r="B1797" t="str">
            <v>S-20-BOX</v>
          </cell>
          <cell r="C1797">
            <v>2</v>
          </cell>
        </row>
        <row r="1798">
          <cell r="A1798" t="str">
            <v>B07XG2V45Y</v>
          </cell>
          <cell r="B1798" t="str">
            <v>L-1-BOX</v>
          </cell>
          <cell r="C1798">
            <v>2</v>
          </cell>
        </row>
        <row r="1799">
          <cell r="A1799" t="str">
            <v>B07XJZ8FR4</v>
          </cell>
          <cell r="B1799" t="str">
            <v>3105-BOX</v>
          </cell>
          <cell r="C1799">
            <v>2</v>
          </cell>
        </row>
        <row r="1800">
          <cell r="A1800" t="str">
            <v>B07XJZ9JTL</v>
          </cell>
          <cell r="B1800" t="str">
            <v>2314-BOX</v>
          </cell>
          <cell r="C1800">
            <v>2</v>
          </cell>
        </row>
        <row r="1801">
          <cell r="A1801" t="str">
            <v>B07XJZDBR9</v>
          </cell>
          <cell r="B1801" t="str">
            <v>1236-BOX</v>
          </cell>
          <cell r="C1801">
            <v>2</v>
          </cell>
        </row>
        <row r="1802">
          <cell r="A1802" t="str">
            <v>B07XJZDBRC</v>
          </cell>
          <cell r="B1802" t="str">
            <v>1213-BOX</v>
          </cell>
          <cell r="C1802">
            <v>2</v>
          </cell>
        </row>
        <row r="1803">
          <cell r="A1803" t="str">
            <v>B07XJZFQ35</v>
          </cell>
          <cell r="B1803" t="str">
            <v>547-CASE</v>
          </cell>
          <cell r="C1803">
            <v>2</v>
          </cell>
        </row>
        <row r="1804">
          <cell r="A1804" t="str">
            <v>B07XJZH7G5</v>
          </cell>
          <cell r="B1804" t="str">
            <v>714-PACK2-1</v>
          </cell>
          <cell r="C1804">
            <v>2</v>
          </cell>
        </row>
        <row r="1805">
          <cell r="A1805" t="str">
            <v>B07XJZKXFF</v>
          </cell>
          <cell r="B1805" t="str">
            <v>17071-BOX</v>
          </cell>
          <cell r="C1805">
            <v>2</v>
          </cell>
        </row>
        <row r="1806">
          <cell r="A1806" t="str">
            <v>B07XJZL4VM</v>
          </cell>
          <cell r="B1806" t="str">
            <v>1723-BOX</v>
          </cell>
          <cell r="C1806">
            <v>2</v>
          </cell>
        </row>
        <row r="1807">
          <cell r="A1807" t="str">
            <v>B07XKWR964</v>
          </cell>
          <cell r="B1807" t="str">
            <v>1630-BOX</v>
          </cell>
          <cell r="C1807">
            <v>2</v>
          </cell>
        </row>
        <row r="1808">
          <cell r="A1808" t="str">
            <v>B07XL4R1SR</v>
          </cell>
          <cell r="B1808" t="str">
            <v>3865-BOX</v>
          </cell>
          <cell r="C1808">
            <v>2</v>
          </cell>
        </row>
        <row r="1809">
          <cell r="A1809" t="str">
            <v>B07XL4WSR4</v>
          </cell>
          <cell r="B1809" t="str">
            <v>1797-BOX</v>
          </cell>
          <cell r="C1809">
            <v>2</v>
          </cell>
        </row>
        <row r="1810">
          <cell r="A1810" t="str">
            <v>B07XL4X1LH</v>
          </cell>
          <cell r="B1810" t="str">
            <v>17025-BOX</v>
          </cell>
          <cell r="C1810">
            <v>2</v>
          </cell>
        </row>
        <row r="1811">
          <cell r="A1811" t="str">
            <v>B07XL4ZCBB</v>
          </cell>
          <cell r="B1811" t="str">
            <v>1754-BOX</v>
          </cell>
          <cell r="C1811">
            <v>2</v>
          </cell>
        </row>
        <row r="1812">
          <cell r="A1812" t="str">
            <v>B07XL51GRS</v>
          </cell>
          <cell r="B1812" t="str">
            <v>980-BOX</v>
          </cell>
          <cell r="C1812">
            <v>2</v>
          </cell>
        </row>
        <row r="1813">
          <cell r="A1813" t="str">
            <v>B07XL5243F</v>
          </cell>
          <cell r="B1813" t="str">
            <v>951-CASE</v>
          </cell>
          <cell r="C1813">
            <v>2</v>
          </cell>
        </row>
        <row r="1814">
          <cell r="A1814" t="str">
            <v>B07XPDVP5P</v>
          </cell>
          <cell r="B1814" t="str">
            <v>1802-BOX</v>
          </cell>
          <cell r="C1814">
            <v>2</v>
          </cell>
        </row>
        <row r="1815">
          <cell r="A1815" t="str">
            <v>B07XPG9RM9</v>
          </cell>
          <cell r="B1815" t="str">
            <v>1828-CASE</v>
          </cell>
          <cell r="C1815">
            <v>2</v>
          </cell>
        </row>
        <row r="1816">
          <cell r="A1816" t="str">
            <v>B07XPGVZGF</v>
          </cell>
          <cell r="B1816" t="str">
            <v>212-BOX</v>
          </cell>
          <cell r="C1816">
            <v>2</v>
          </cell>
        </row>
        <row r="1817">
          <cell r="A1817" t="str">
            <v>B07XPHGNCK</v>
          </cell>
          <cell r="B1817" t="str">
            <v>266-BOX</v>
          </cell>
          <cell r="C1817">
            <v>2</v>
          </cell>
        </row>
        <row r="1818">
          <cell r="A1818" t="str">
            <v>B07XPKCK7L</v>
          </cell>
          <cell r="B1818" t="str">
            <v>130-BOX</v>
          </cell>
          <cell r="C1818">
            <v>2</v>
          </cell>
        </row>
        <row r="1819">
          <cell r="A1819" t="str">
            <v>B07XPKKHSG</v>
          </cell>
          <cell r="B1819" t="str">
            <v>231-BOX</v>
          </cell>
          <cell r="C1819">
            <v>2</v>
          </cell>
        </row>
        <row r="1820">
          <cell r="A1820" t="str">
            <v>B07XPLZQJV</v>
          </cell>
          <cell r="B1820" t="str">
            <v>2201-BOX</v>
          </cell>
          <cell r="C1820">
            <v>2</v>
          </cell>
        </row>
        <row r="1821">
          <cell r="A1821" t="str">
            <v>B07XQBJH9K</v>
          </cell>
          <cell r="B1821" t="str">
            <v>1282-BOX</v>
          </cell>
          <cell r="C1821">
            <v>2</v>
          </cell>
        </row>
        <row r="1822">
          <cell r="A1822" t="str">
            <v>B07XQDQMC1</v>
          </cell>
          <cell r="B1822" t="str">
            <v>3180-CASE</v>
          </cell>
          <cell r="C1822">
            <v>2</v>
          </cell>
        </row>
        <row r="1823">
          <cell r="A1823" t="str">
            <v>B07XQH16JN</v>
          </cell>
          <cell r="B1823" t="str">
            <v>5460-CASE</v>
          </cell>
          <cell r="C1823">
            <v>2</v>
          </cell>
        </row>
        <row r="1824">
          <cell r="A1824" t="str">
            <v>B07XQHHBK2</v>
          </cell>
          <cell r="B1824" t="str">
            <v>3814-BOX</v>
          </cell>
          <cell r="C1824">
            <v>2</v>
          </cell>
        </row>
        <row r="1825">
          <cell r="A1825" t="str">
            <v>B07XQHTDTF</v>
          </cell>
          <cell r="B1825" t="str">
            <v>17030-BOX</v>
          </cell>
          <cell r="C1825">
            <v>2</v>
          </cell>
        </row>
        <row r="1826">
          <cell r="A1826" t="str">
            <v>B07XQHTMR1</v>
          </cell>
          <cell r="B1826" t="str">
            <v>1200-BOX</v>
          </cell>
          <cell r="C1826">
            <v>2</v>
          </cell>
        </row>
        <row r="1827">
          <cell r="A1827" t="str">
            <v>B07XQHVCKT</v>
          </cell>
          <cell r="B1827" t="str">
            <v>2300-BOX</v>
          </cell>
          <cell r="C1827">
            <v>2</v>
          </cell>
        </row>
        <row r="1828">
          <cell r="A1828" t="str">
            <v>B07XQHX8PC</v>
          </cell>
          <cell r="B1828" t="str">
            <v>600-BOX</v>
          </cell>
          <cell r="C1828">
            <v>2</v>
          </cell>
        </row>
        <row r="1829">
          <cell r="A1829" t="str">
            <v>B07XQJPZWB</v>
          </cell>
          <cell r="B1829" t="str">
            <v>712-BOX</v>
          </cell>
          <cell r="C1829">
            <v>2</v>
          </cell>
        </row>
        <row r="1830">
          <cell r="A1830" t="str">
            <v>B07XQKBBF2</v>
          </cell>
          <cell r="B1830" t="str">
            <v>5005-CASE</v>
          </cell>
          <cell r="C1830">
            <v>2</v>
          </cell>
        </row>
        <row r="1831">
          <cell r="A1831" t="str">
            <v>B07XQKCS8V</v>
          </cell>
          <cell r="B1831" t="str">
            <v>3110-CASE</v>
          </cell>
          <cell r="C1831">
            <v>2</v>
          </cell>
        </row>
        <row r="1832">
          <cell r="A1832" t="str">
            <v>B07XQKFHNM</v>
          </cell>
          <cell r="B1832" t="str">
            <v>1911-BOX</v>
          </cell>
          <cell r="C1832">
            <v>2</v>
          </cell>
        </row>
        <row r="1833">
          <cell r="A1833" t="str">
            <v>B07XQKLKPM</v>
          </cell>
          <cell r="B1833" t="str">
            <v>701-BOX</v>
          </cell>
          <cell r="C1833">
            <v>2</v>
          </cell>
        </row>
        <row r="1834">
          <cell r="A1834" t="str">
            <v>B07XQKMDS7</v>
          </cell>
          <cell r="B1834" t="str">
            <v>5013-CASE</v>
          </cell>
          <cell r="C1834">
            <v>2</v>
          </cell>
        </row>
        <row r="1835">
          <cell r="A1835" t="str">
            <v>B07XQKNPZG</v>
          </cell>
          <cell r="B1835" t="str">
            <v>751-BOX</v>
          </cell>
          <cell r="C1835">
            <v>2</v>
          </cell>
        </row>
        <row r="1836">
          <cell r="A1836" t="str">
            <v>B07XQKQ43M</v>
          </cell>
          <cell r="B1836" t="str">
            <v>17092-BOX</v>
          </cell>
          <cell r="C1836">
            <v>2</v>
          </cell>
        </row>
        <row r="1837">
          <cell r="A1837" t="str">
            <v>B07XQKRL6M</v>
          </cell>
          <cell r="B1837" t="str">
            <v>17004-BOX</v>
          </cell>
          <cell r="C1837">
            <v>2</v>
          </cell>
        </row>
        <row r="1838">
          <cell r="A1838" t="str">
            <v>B07XQKT62Z</v>
          </cell>
          <cell r="B1838" t="str">
            <v>952-CASE</v>
          </cell>
          <cell r="C1838">
            <v>2</v>
          </cell>
        </row>
        <row r="1839">
          <cell r="A1839" t="str">
            <v>B07XQKVFLB</v>
          </cell>
          <cell r="B1839" t="str">
            <v>915-CASE</v>
          </cell>
          <cell r="C1839">
            <v>2</v>
          </cell>
        </row>
        <row r="1840">
          <cell r="A1840" t="str">
            <v>B07XQLM9XX</v>
          </cell>
          <cell r="B1840" t="str">
            <v>1704-BOX</v>
          </cell>
          <cell r="C1840">
            <v>2</v>
          </cell>
        </row>
        <row r="1841">
          <cell r="A1841" t="str">
            <v>B07XQLRYYG</v>
          </cell>
          <cell r="B1841" t="str">
            <v>17027-BOX</v>
          </cell>
          <cell r="C1841">
            <v>2</v>
          </cell>
        </row>
        <row r="1842">
          <cell r="A1842" t="str">
            <v>B07XQLX1RQ</v>
          </cell>
          <cell r="B1842" t="str">
            <v>3188-BOX</v>
          </cell>
          <cell r="C1842">
            <v>2</v>
          </cell>
        </row>
        <row r="1843">
          <cell r="A1843" t="str">
            <v>B07XQMLSHJ</v>
          </cell>
          <cell r="B1843" t="str">
            <v>3872-BOX</v>
          </cell>
          <cell r="C1843">
            <v>2</v>
          </cell>
        </row>
        <row r="1844">
          <cell r="A1844" t="str">
            <v>B07XQNL6K4</v>
          </cell>
          <cell r="B1844" t="str">
            <v>551-CASE</v>
          </cell>
          <cell r="C1844">
            <v>2</v>
          </cell>
        </row>
        <row r="1845">
          <cell r="A1845" t="str">
            <v>B07XQNMMMF</v>
          </cell>
          <cell r="B1845" t="str">
            <v>767-BOX</v>
          </cell>
          <cell r="C1845">
            <v>2</v>
          </cell>
        </row>
        <row r="1846">
          <cell r="A1846" t="str">
            <v>B07XQNWLN1</v>
          </cell>
          <cell r="B1846" t="str">
            <v>769-BOX</v>
          </cell>
          <cell r="C1846">
            <v>2</v>
          </cell>
        </row>
        <row r="1847">
          <cell r="A1847" t="str">
            <v>B07XQNYCLD</v>
          </cell>
          <cell r="B1847" t="str">
            <v>17017-BOX</v>
          </cell>
          <cell r="C1847">
            <v>2</v>
          </cell>
        </row>
        <row r="1848">
          <cell r="A1848" t="str">
            <v>B07XQP1S7G</v>
          </cell>
          <cell r="B1848" t="str">
            <v>6090-CASE</v>
          </cell>
          <cell r="C1848">
            <v>2</v>
          </cell>
        </row>
        <row r="1849">
          <cell r="A1849" t="str">
            <v>B07XQP3TJ1</v>
          </cell>
          <cell r="B1849" t="str">
            <v>501-BOX</v>
          </cell>
          <cell r="C1849">
            <v>2</v>
          </cell>
        </row>
        <row r="1850">
          <cell r="A1850" t="str">
            <v>B07YL7SQWX</v>
          </cell>
          <cell r="B1850" t="str">
            <v>2001-BOX</v>
          </cell>
          <cell r="C1850">
            <v>2</v>
          </cell>
        </row>
        <row r="1851">
          <cell r="A1851" t="str">
            <v>B07YLCJHKF</v>
          </cell>
          <cell r="B1851" t="str">
            <v>3310-CASE</v>
          </cell>
          <cell r="C1851">
            <v>2</v>
          </cell>
        </row>
        <row r="1852">
          <cell r="A1852" t="str">
            <v>B07Z6RFRQB</v>
          </cell>
          <cell r="B1852" t="str">
            <v>3823-BOX</v>
          </cell>
          <cell r="C1852">
            <v>2</v>
          </cell>
        </row>
        <row r="1853">
          <cell r="A1853" t="str">
            <v>B082YM3MT9</v>
          </cell>
          <cell r="B1853" t="str">
            <v>3350-CASE</v>
          </cell>
          <cell r="C1853">
            <v>2</v>
          </cell>
        </row>
        <row r="1854">
          <cell r="A1854" t="str">
            <v>B084JLHG1W</v>
          </cell>
          <cell r="B1854" t="str">
            <v>1502-BOX</v>
          </cell>
          <cell r="C1854">
            <v>2</v>
          </cell>
        </row>
        <row r="1855">
          <cell r="A1855" t="str">
            <v>B0862HRDYM</v>
          </cell>
          <cell r="B1855" t="str">
            <v>303-SET4</v>
          </cell>
          <cell r="C1855">
            <v>2</v>
          </cell>
        </row>
        <row r="1856">
          <cell r="A1856" t="str">
            <v>B0875TSL78</v>
          </cell>
          <cell r="B1856" t="str">
            <v>4441-SET3</v>
          </cell>
          <cell r="C1856">
            <v>2</v>
          </cell>
        </row>
        <row r="1857">
          <cell r="A1857" t="str">
            <v>B087QRSW5X</v>
          </cell>
          <cell r="B1857" t="str">
            <v>5500-EACH</v>
          </cell>
          <cell r="C1857">
            <v>2</v>
          </cell>
        </row>
        <row r="1858">
          <cell r="A1858" t="str">
            <v>B08BQQP2QP</v>
          </cell>
          <cell r="B1858" t="str">
            <v>30400-CASE</v>
          </cell>
          <cell r="C1858">
            <v>2</v>
          </cell>
        </row>
        <row r="1859">
          <cell r="A1859" t="str">
            <v>B08BQQVG2Q</v>
          </cell>
          <cell r="B1859" t="str">
            <v>37600-SET3</v>
          </cell>
          <cell r="C1859">
            <v>2</v>
          </cell>
        </row>
        <row r="1860">
          <cell r="A1860" t="str">
            <v>B08BQV8TKV</v>
          </cell>
          <cell r="B1860" t="str">
            <v>13334-SET2</v>
          </cell>
          <cell r="C1860">
            <v>2</v>
          </cell>
        </row>
        <row r="1861">
          <cell r="A1861" t="str">
            <v>B08BQYX6W3</v>
          </cell>
          <cell r="B1861" t="str">
            <v>386-CASE</v>
          </cell>
          <cell r="C1861">
            <v>2</v>
          </cell>
        </row>
        <row r="1862">
          <cell r="A1862" t="str">
            <v>B08BX643CQ</v>
          </cell>
          <cell r="B1862" t="str">
            <v>4576336-CASE</v>
          </cell>
          <cell r="C1862">
            <v>2</v>
          </cell>
        </row>
        <row r="1863">
          <cell r="A1863" t="str">
            <v>B08C3Z4CLQ</v>
          </cell>
          <cell r="B1863" t="str">
            <v>3351-CASE</v>
          </cell>
          <cell r="C1863">
            <v>2</v>
          </cell>
        </row>
        <row r="1864">
          <cell r="A1864" t="str">
            <v>B08DCGYG43</v>
          </cell>
          <cell r="B1864" t="str">
            <v>S-10-PACK4</v>
          </cell>
          <cell r="C1864">
            <v>2</v>
          </cell>
        </row>
        <row r="1865">
          <cell r="A1865" t="str">
            <v>B08DCNFP4L</v>
          </cell>
          <cell r="B1865" t="str">
            <v>S-55-PACK4</v>
          </cell>
          <cell r="C1865">
            <v>2</v>
          </cell>
        </row>
        <row r="1866">
          <cell r="A1866" t="str">
            <v>B08DCWNY9G</v>
          </cell>
          <cell r="B1866" t="str">
            <v>S-52-PACK4</v>
          </cell>
          <cell r="C1866">
            <v>2</v>
          </cell>
        </row>
        <row r="1867">
          <cell r="A1867" t="str">
            <v>B08DCYRWVM</v>
          </cell>
          <cell r="B1867" t="str">
            <v>S-12-PACK4</v>
          </cell>
          <cell r="C1867">
            <v>2</v>
          </cell>
        </row>
        <row r="1868">
          <cell r="A1868" t="str">
            <v>B08DFCM4D3</v>
          </cell>
          <cell r="B1868" t="str">
            <v>577-PACK2</v>
          </cell>
          <cell r="C1868">
            <v>2</v>
          </cell>
        </row>
        <row r="1869">
          <cell r="A1869" t="str">
            <v>B08DFCSDB9</v>
          </cell>
          <cell r="B1869" t="str">
            <v>552-PACK2</v>
          </cell>
          <cell r="C1869">
            <v>2</v>
          </cell>
        </row>
        <row r="1870">
          <cell r="A1870" t="str">
            <v>B08DPYW2K4</v>
          </cell>
          <cell r="B1870" t="str">
            <v>3150-PACK2</v>
          </cell>
          <cell r="C1870">
            <v>2</v>
          </cell>
        </row>
        <row r="1871">
          <cell r="A1871" t="str">
            <v>B08F62GQJW</v>
          </cell>
          <cell r="B1871" t="str">
            <v>2070-BOX</v>
          </cell>
          <cell r="C1871">
            <v>2</v>
          </cell>
        </row>
        <row r="1872">
          <cell r="A1872" t="str">
            <v>B08F7235ZZ</v>
          </cell>
          <cell r="B1872" t="str">
            <v>707-PACK2</v>
          </cell>
          <cell r="C1872">
            <v>2</v>
          </cell>
        </row>
        <row r="1873">
          <cell r="A1873" t="str">
            <v>B08F7JXKSC</v>
          </cell>
          <cell r="B1873" t="str">
            <v>768-PACK2</v>
          </cell>
          <cell r="C1873">
            <v>2</v>
          </cell>
        </row>
        <row r="1874">
          <cell r="A1874" t="str">
            <v>B08FBMNSSV</v>
          </cell>
          <cell r="B1874" t="str">
            <v>567-PACK6</v>
          </cell>
          <cell r="C1874">
            <v>2</v>
          </cell>
        </row>
        <row r="1875">
          <cell r="A1875" t="str">
            <v>B08FPCKR69</v>
          </cell>
          <cell r="B1875" t="str">
            <v>316-PACK2</v>
          </cell>
          <cell r="C1875">
            <v>2</v>
          </cell>
        </row>
        <row r="1876">
          <cell r="A1876" t="str">
            <v>B08FRQCXDJ</v>
          </cell>
          <cell r="B1876" t="str">
            <v>1273-PACK2</v>
          </cell>
          <cell r="C1876">
            <v>2</v>
          </cell>
        </row>
        <row r="1877">
          <cell r="A1877" t="str">
            <v>B08FRRQZ8D</v>
          </cell>
          <cell r="B1877" t="str">
            <v>1255-PACK2</v>
          </cell>
          <cell r="C1877">
            <v>2</v>
          </cell>
        </row>
        <row r="1878">
          <cell r="A1878" t="str">
            <v>B08FRRSPNB</v>
          </cell>
          <cell r="B1878" t="str">
            <v>1258-PACK2</v>
          </cell>
          <cell r="C1878">
            <v>2</v>
          </cell>
        </row>
        <row r="1879">
          <cell r="A1879" t="str">
            <v>B08FRSLPR5</v>
          </cell>
          <cell r="B1879" t="str">
            <v>1202-PACK2</v>
          </cell>
          <cell r="C1879">
            <v>2</v>
          </cell>
        </row>
        <row r="1880">
          <cell r="A1880" t="str">
            <v>B08G37XDCZ</v>
          </cell>
          <cell r="B1880" t="str">
            <v>3101-PACK2</v>
          </cell>
          <cell r="C1880">
            <v>2</v>
          </cell>
        </row>
        <row r="1881">
          <cell r="A1881" t="str">
            <v>B08G3FLP71</v>
          </cell>
          <cell r="B1881" t="str">
            <v>3184-PACK2</v>
          </cell>
          <cell r="C1881">
            <v>2</v>
          </cell>
        </row>
        <row r="1882">
          <cell r="A1882" t="str">
            <v>B08G3GCLZC</v>
          </cell>
          <cell r="B1882" t="str">
            <v>3102-PACK4</v>
          </cell>
          <cell r="C1882">
            <v>2</v>
          </cell>
        </row>
        <row r="1883">
          <cell r="A1883" t="str">
            <v>B08G3QJWHV</v>
          </cell>
          <cell r="B1883" t="str">
            <v>2133-PACK2</v>
          </cell>
          <cell r="C1883">
            <v>2</v>
          </cell>
        </row>
        <row r="1884">
          <cell r="A1884" t="str">
            <v>B08G41T7XY</v>
          </cell>
          <cell r="B1884" t="str">
            <v>3118-PACK4</v>
          </cell>
          <cell r="C1884">
            <v>2</v>
          </cell>
        </row>
        <row r="1885">
          <cell r="A1885" t="str">
            <v>B08G41XLWT</v>
          </cell>
          <cell r="B1885" t="str">
            <v>2131-PACK2</v>
          </cell>
          <cell r="C1885">
            <v>2</v>
          </cell>
        </row>
        <row r="1886">
          <cell r="A1886" t="str">
            <v>B08GCZXKBD</v>
          </cell>
          <cell r="B1886" t="str">
            <v>901-PACK2</v>
          </cell>
          <cell r="C1886">
            <v>2</v>
          </cell>
        </row>
        <row r="1887">
          <cell r="A1887" t="str">
            <v>B08GD18656</v>
          </cell>
          <cell r="B1887" t="str">
            <v>906-PACK4</v>
          </cell>
          <cell r="C1887">
            <v>2</v>
          </cell>
        </row>
        <row r="1888">
          <cell r="A1888" t="str">
            <v>B08KJKHDHZ</v>
          </cell>
          <cell r="B1888" t="str">
            <v>3339-EACH</v>
          </cell>
          <cell r="C1888">
            <v>2</v>
          </cell>
        </row>
        <row r="1889">
          <cell r="A1889" t="str">
            <v>B08KYSL98M</v>
          </cell>
          <cell r="B1889" t="str">
            <v>6015-CASE</v>
          </cell>
          <cell r="C1889">
            <v>2</v>
          </cell>
        </row>
        <row r="1890">
          <cell r="A1890" t="str">
            <v>B08N7X1FPQ</v>
          </cell>
          <cell r="B1890" t="str">
            <v>3941-PACK2</v>
          </cell>
          <cell r="C1890">
            <v>2</v>
          </cell>
        </row>
        <row r="1891">
          <cell r="A1891" t="str">
            <v>B08NTSVW4X</v>
          </cell>
          <cell r="B1891" t="str">
            <v>6003-EACH-1</v>
          </cell>
          <cell r="C1891">
            <v>2</v>
          </cell>
        </row>
        <row r="1892">
          <cell r="A1892" t="str">
            <v>B08P3X7C72</v>
          </cell>
          <cell r="B1892" t="str">
            <v>6302-BOX</v>
          </cell>
          <cell r="C1892">
            <v>2</v>
          </cell>
        </row>
        <row r="1893">
          <cell r="A1893" t="str">
            <v>B08Q7QKKTQ</v>
          </cell>
          <cell r="B1893" t="str">
            <v>1815-SET4</v>
          </cell>
          <cell r="C1893">
            <v>2</v>
          </cell>
        </row>
        <row r="1894">
          <cell r="A1894" t="str">
            <v>B08QTWVF27</v>
          </cell>
          <cell r="B1894" t="str">
            <v>4429-SET6</v>
          </cell>
          <cell r="C1894">
            <v>2</v>
          </cell>
        </row>
        <row r="1895">
          <cell r="A1895" t="str">
            <v>B08R6J6MXW</v>
          </cell>
          <cell r="B1895" t="str">
            <v>992-CASE</v>
          </cell>
          <cell r="C1895">
            <v>2</v>
          </cell>
        </row>
        <row r="1896">
          <cell r="A1896" t="str">
            <v>B08VCGLMN8</v>
          </cell>
          <cell r="B1896" t="str">
            <v>3166-BOX</v>
          </cell>
          <cell r="C1896">
            <v>2</v>
          </cell>
        </row>
        <row r="1897">
          <cell r="A1897" t="str">
            <v>B08VCV7Q38</v>
          </cell>
          <cell r="B1897" t="str">
            <v>203-BOX</v>
          </cell>
          <cell r="C1897">
            <v>2</v>
          </cell>
        </row>
        <row r="1898">
          <cell r="A1898" t="str">
            <v>B08XBG2DVM</v>
          </cell>
          <cell r="B1898" t="str">
            <v>3912-PACK2</v>
          </cell>
          <cell r="C1898">
            <v>2</v>
          </cell>
        </row>
        <row r="1899">
          <cell r="A1899" t="str">
            <v>B08Z3DC48Y</v>
          </cell>
          <cell r="B1899" t="str">
            <v>3827-EACH</v>
          </cell>
          <cell r="C1899">
            <v>2</v>
          </cell>
        </row>
        <row r="1900">
          <cell r="A1900" t="str">
            <v>B091XWJKS5</v>
          </cell>
          <cell r="B1900" t="str">
            <v>533-PACK2</v>
          </cell>
          <cell r="C1900">
            <v>2</v>
          </cell>
        </row>
        <row r="1901">
          <cell r="A1901" t="str">
            <v>B0921GBVLW</v>
          </cell>
          <cell r="B1901" t="str">
            <v>13800-SET2</v>
          </cell>
          <cell r="C1901">
            <v>2</v>
          </cell>
        </row>
        <row r="1902">
          <cell r="A1902" t="str">
            <v>B093PH4GNG</v>
          </cell>
          <cell r="B1902" t="str">
            <v>6006-EACH</v>
          </cell>
          <cell r="C1902">
            <v>2</v>
          </cell>
        </row>
        <row r="1903">
          <cell r="A1903" t="str">
            <v>B096LBGDYY</v>
          </cell>
          <cell r="B1903" t="str">
            <v>1042-PACK2</v>
          </cell>
          <cell r="C1903">
            <v>2</v>
          </cell>
        </row>
        <row r="1904">
          <cell r="A1904" t="str">
            <v>B096LBXDR2</v>
          </cell>
          <cell r="B1904" t="str">
            <v>1040-CASE</v>
          </cell>
          <cell r="C1904">
            <v>2</v>
          </cell>
        </row>
        <row r="1905">
          <cell r="A1905" t="str">
            <v>B098KPGH1Z</v>
          </cell>
          <cell r="B1905" t="str">
            <v>3195-EACH</v>
          </cell>
          <cell r="C1905">
            <v>2</v>
          </cell>
        </row>
        <row r="1906">
          <cell r="A1906" t="str">
            <v>B09C7SXDB7</v>
          </cell>
          <cell r="B1906" t="str">
            <v>5050-PACK2</v>
          </cell>
          <cell r="C1906">
            <v>2</v>
          </cell>
        </row>
        <row r="1907">
          <cell r="A1907" t="str">
            <v>B09CCMFPX7</v>
          </cell>
          <cell r="B1907" t="str">
            <v>6802-EACH</v>
          </cell>
          <cell r="C1907">
            <v>2</v>
          </cell>
        </row>
        <row r="1908">
          <cell r="A1908" t="str">
            <v>B09DK1J1M3</v>
          </cell>
          <cell r="B1908" t="str">
            <v>6811-BOX</v>
          </cell>
          <cell r="C1908">
            <v>2</v>
          </cell>
        </row>
        <row r="1909">
          <cell r="A1909" t="str">
            <v>B09DK5S6DY</v>
          </cell>
          <cell r="B1909" t="str">
            <v>6120-CASE</v>
          </cell>
          <cell r="C1909">
            <v>2</v>
          </cell>
        </row>
        <row r="1910">
          <cell r="A1910" t="str">
            <v>B09DNQ3RMS</v>
          </cell>
          <cell r="B1910" t="str">
            <v>809-EACH</v>
          </cell>
          <cell r="C1910">
            <v>2</v>
          </cell>
        </row>
        <row r="1911">
          <cell r="A1911" t="str">
            <v>B09DQ8QR75</v>
          </cell>
          <cell r="B1911" t="str">
            <v>808-PACK10</v>
          </cell>
          <cell r="C1911">
            <v>2</v>
          </cell>
        </row>
        <row r="1912">
          <cell r="A1912" t="str">
            <v>B09NMPGJ4J</v>
          </cell>
          <cell r="B1912" t="str">
            <v>6810-CASE</v>
          </cell>
          <cell r="C1912">
            <v>2</v>
          </cell>
        </row>
        <row r="1913">
          <cell r="A1913" t="str">
            <v>B09NMPZB4Z</v>
          </cell>
          <cell r="B1913" t="str">
            <v>5170-CASE</v>
          </cell>
          <cell r="C1913">
            <v>2</v>
          </cell>
        </row>
        <row r="1914">
          <cell r="A1914" t="str">
            <v>B09NMPZK34</v>
          </cell>
          <cell r="B1914" t="str">
            <v>453-CASE</v>
          </cell>
          <cell r="C1914">
            <v>2</v>
          </cell>
        </row>
        <row r="1915">
          <cell r="A1915" t="str">
            <v>B09NMQ3RRJ</v>
          </cell>
          <cell r="B1915" t="str">
            <v>744-CASE</v>
          </cell>
          <cell r="C1915">
            <v>2</v>
          </cell>
        </row>
        <row r="1916">
          <cell r="A1916" t="str">
            <v>B09NMQTFCL</v>
          </cell>
          <cell r="B1916" t="str">
            <v>315-CASE</v>
          </cell>
          <cell r="C1916">
            <v>2</v>
          </cell>
        </row>
        <row r="1917">
          <cell r="A1917" t="str">
            <v>B09NMQZYZR</v>
          </cell>
          <cell r="B1917" t="str">
            <v>2306-CASE</v>
          </cell>
          <cell r="C1917">
            <v>2</v>
          </cell>
        </row>
        <row r="1918">
          <cell r="A1918" t="str">
            <v>B09NMR11SY</v>
          </cell>
          <cell r="B1918" t="str">
            <v>4411-CASE</v>
          </cell>
          <cell r="C1918">
            <v>2</v>
          </cell>
        </row>
        <row r="1919">
          <cell r="A1919" t="str">
            <v>B09NMRKDSH</v>
          </cell>
          <cell r="B1919" t="str">
            <v>2052-CASE</v>
          </cell>
          <cell r="C1919">
            <v>2</v>
          </cell>
        </row>
        <row r="1920">
          <cell r="A1920" t="str">
            <v>B09NMSRZJT</v>
          </cell>
          <cell r="B1920" t="str">
            <v>2216-CASE</v>
          </cell>
          <cell r="C1920">
            <v>2</v>
          </cell>
        </row>
        <row r="1921">
          <cell r="A1921" t="str">
            <v>B09NMX114D</v>
          </cell>
          <cell r="B1921" t="str">
            <v>503-CASE</v>
          </cell>
          <cell r="C1921">
            <v>2</v>
          </cell>
        </row>
        <row r="1922">
          <cell r="A1922" t="str">
            <v>B09QD5Q97D</v>
          </cell>
          <cell r="B1922" t="str">
            <v>2560-BOX</v>
          </cell>
          <cell r="C1922">
            <v>2</v>
          </cell>
        </row>
        <row r="1923">
          <cell r="A1923" t="str">
            <v>B09QD5VY4N</v>
          </cell>
          <cell r="B1923" t="str">
            <v>2562-PACK2</v>
          </cell>
          <cell r="C1923">
            <v>2</v>
          </cell>
        </row>
        <row r="1924">
          <cell r="A1924" t="str">
            <v>B09QD7RY8S</v>
          </cell>
          <cell r="B1924" t="str">
            <v>2561-PACK2</v>
          </cell>
          <cell r="C1924">
            <v>2</v>
          </cell>
        </row>
        <row r="1925">
          <cell r="A1925" t="str">
            <v>B09QDYKXRW</v>
          </cell>
          <cell r="B1925" t="str">
            <v>2569-PACK2</v>
          </cell>
          <cell r="C1925">
            <v>2</v>
          </cell>
        </row>
        <row r="1926">
          <cell r="A1926" t="str">
            <v>B09SM8SH18</v>
          </cell>
          <cell r="B1926" t="str">
            <v>2181-EACH</v>
          </cell>
          <cell r="C1926">
            <v>2</v>
          </cell>
        </row>
        <row r="1927">
          <cell r="A1927" t="str">
            <v>B09SN26V83</v>
          </cell>
          <cell r="B1927" t="str">
            <v>2184-EACH</v>
          </cell>
          <cell r="C1927">
            <v>2</v>
          </cell>
        </row>
        <row r="1928">
          <cell r="A1928" t="str">
            <v>B09ZVP6VQD</v>
          </cell>
          <cell r="B1928" t="str">
            <v>72321-CASE</v>
          </cell>
          <cell r="C1928">
            <v>2</v>
          </cell>
        </row>
        <row r="1929">
          <cell r="A1929" t="str">
            <v>B09ZWF4HN4</v>
          </cell>
          <cell r="B1929" t="str">
            <v>72322-SET2</v>
          </cell>
          <cell r="C1929">
            <v>2</v>
          </cell>
        </row>
        <row r="1930">
          <cell r="A1930" t="str">
            <v>B0B5YSTDD1</v>
          </cell>
          <cell r="B1930" t="str">
            <v>1832-CASE</v>
          </cell>
          <cell r="C1930">
            <v>2</v>
          </cell>
        </row>
        <row r="1931">
          <cell r="A1931" t="str">
            <v>B0B8TLNCP7</v>
          </cell>
          <cell r="B1931" t="str">
            <v>5496-SET8</v>
          </cell>
          <cell r="C1931">
            <v>2</v>
          </cell>
        </row>
        <row r="1932">
          <cell r="A1932" t="str">
            <v>B0B9PNP67G</v>
          </cell>
          <cell r="B1932" t="str">
            <v>1231-PACK2</v>
          </cell>
          <cell r="C1932">
            <v>2</v>
          </cell>
        </row>
        <row r="1933">
          <cell r="A1933" t="str">
            <v>B0B9PQH7NC</v>
          </cell>
          <cell r="B1933" t="str">
            <v>1229-BOX</v>
          </cell>
          <cell r="C1933">
            <v>2</v>
          </cell>
        </row>
        <row r="1934">
          <cell r="A1934" t="str">
            <v>B0B9Q6PYMF</v>
          </cell>
          <cell r="B1934" t="str">
            <v>1278-PACK2</v>
          </cell>
          <cell r="C1934">
            <v>2</v>
          </cell>
        </row>
        <row r="1935">
          <cell r="A1935" t="str">
            <v>B0BG9JGYP8</v>
          </cell>
          <cell r="B1935" t="str">
            <v>5010-PACK4</v>
          </cell>
          <cell r="C1935">
            <v>2</v>
          </cell>
        </row>
        <row r="1936">
          <cell r="A1936" t="str">
            <v>B0BH814XYL</v>
          </cell>
          <cell r="B1936" t="str">
            <v>1287-EACH</v>
          </cell>
          <cell r="C1936">
            <v>2</v>
          </cell>
        </row>
        <row r="1937">
          <cell r="A1937" t="str">
            <v>B0BH82T7P3</v>
          </cell>
          <cell r="B1937" t="str">
            <v>1284-PACK2</v>
          </cell>
          <cell r="C1937">
            <v>2</v>
          </cell>
        </row>
        <row r="1938">
          <cell r="A1938" t="str">
            <v>B0BP5DKJGK</v>
          </cell>
          <cell r="B1938" t="str">
            <v>3993-PACK4</v>
          </cell>
          <cell r="C1938">
            <v>2</v>
          </cell>
        </row>
        <row r="1939">
          <cell r="A1939" t="str">
            <v>B0BQ5B5XCN</v>
          </cell>
          <cell r="B1939" t="str">
            <v>521-CASE</v>
          </cell>
          <cell r="C1939">
            <v>2</v>
          </cell>
        </row>
        <row r="1940">
          <cell r="A1940" t="str">
            <v>B0BWSPM9MP</v>
          </cell>
          <cell r="B1940" t="str">
            <v>2348-BOX</v>
          </cell>
          <cell r="C1940">
            <v>2</v>
          </cell>
        </row>
        <row r="1941">
          <cell r="A1941" t="str">
            <v>B0C5ZKR3XS</v>
          </cell>
          <cell r="B1941" t="str">
            <v>2157-PACK2</v>
          </cell>
          <cell r="C1941">
            <v>2</v>
          </cell>
        </row>
        <row r="1942">
          <cell r="A1942" t="str">
            <v>B0C7HY1WNL</v>
          </cell>
          <cell r="B1942" t="str">
            <v>2177-SET4</v>
          </cell>
          <cell r="C1942">
            <v>2</v>
          </cell>
        </row>
        <row r="1943">
          <cell r="A1943" t="str">
            <v>B0CC3D5ZN5</v>
          </cell>
          <cell r="B1943" t="str">
            <v>3347-EACH</v>
          </cell>
          <cell r="C1943">
            <v>2</v>
          </cell>
        </row>
        <row r="1944">
          <cell r="A1944" t="str">
            <v>B0CC3K8D68</v>
          </cell>
          <cell r="B1944" t="str">
            <v>3346-PACK4</v>
          </cell>
          <cell r="C1944">
            <v>2</v>
          </cell>
        </row>
        <row r="1945">
          <cell r="A1945" t="str">
            <v>B0CQ5MYTS7</v>
          </cell>
          <cell r="B1945" t="str">
            <v>17035-PACK4</v>
          </cell>
          <cell r="C1945">
            <v>2</v>
          </cell>
        </row>
        <row r="1946">
          <cell r="A1946" t="str">
            <v>B0CSQN9FZ9</v>
          </cell>
          <cell r="B1946" t="str">
            <v>3304-SET8</v>
          </cell>
          <cell r="C1946">
            <v>2</v>
          </cell>
        </row>
        <row r="1947">
          <cell r="A1947" t="str">
            <v>B0CVMTKXYL</v>
          </cell>
          <cell r="B1947" t="str">
            <v>84200-SET4</v>
          </cell>
          <cell r="C1947">
            <v>2</v>
          </cell>
        </row>
        <row r="1948">
          <cell r="A1948" t="str">
            <v>B0CZMJTWSF</v>
          </cell>
          <cell r="B1948" t="str">
            <v>37600-SET2</v>
          </cell>
          <cell r="C1948">
            <v>2</v>
          </cell>
        </row>
        <row r="1949">
          <cell r="A1949" t="str">
            <v>B0D4RCP3W3</v>
          </cell>
          <cell r="B1949" t="str">
            <v>1731-PACK4</v>
          </cell>
          <cell r="C1949">
            <v>2</v>
          </cell>
        </row>
        <row r="1950">
          <cell r="A1950" t="str">
            <v>B0DC1KXF6H</v>
          </cell>
          <cell r="B1950" t="str">
            <v>1827-SET6</v>
          </cell>
          <cell r="C1950">
            <v>2</v>
          </cell>
        </row>
        <row r="1951">
          <cell r="A1951" t="str">
            <v>B0DJCFC337</v>
          </cell>
          <cell r="B1951" t="str">
            <v>522-SET4</v>
          </cell>
          <cell r="C1951">
            <v>2</v>
          </cell>
        </row>
        <row r="1952">
          <cell r="A1952" t="str">
            <v>B0DL1XSQ72</v>
          </cell>
          <cell r="B1952" t="str">
            <v>5082-PACK4</v>
          </cell>
          <cell r="C1952">
            <v>2</v>
          </cell>
        </row>
        <row r="1953">
          <cell r="A1953" t="str">
            <v>B0018MOZIC</v>
          </cell>
          <cell r="B1953" t="str">
            <v>3120-EACH</v>
          </cell>
          <cell r="C1953">
            <v>1</v>
          </cell>
        </row>
        <row r="1954">
          <cell r="A1954" t="str">
            <v>B0019IINMY</v>
          </cell>
          <cell r="B1954" t="str">
            <v>2223-EACH</v>
          </cell>
          <cell r="C1954">
            <v>1</v>
          </cell>
        </row>
        <row r="1955">
          <cell r="A1955" t="str">
            <v>B0019IN342</v>
          </cell>
          <cell r="B1955" t="str">
            <v>1729-EACH</v>
          </cell>
          <cell r="C1955">
            <v>1</v>
          </cell>
        </row>
        <row r="1956">
          <cell r="A1956" t="str">
            <v>B001E0SNXG</v>
          </cell>
          <cell r="B1956" t="str">
            <v>1769-EACH</v>
          </cell>
          <cell r="C1956">
            <v>1</v>
          </cell>
        </row>
        <row r="1957">
          <cell r="A1957" t="str">
            <v>B001ERA4IG</v>
          </cell>
          <cell r="B1957" t="str">
            <v>727-EACH</v>
          </cell>
          <cell r="C1957">
            <v>1</v>
          </cell>
        </row>
        <row r="1958">
          <cell r="A1958" t="str">
            <v>B001MJ0HG0</v>
          </cell>
          <cell r="B1958" t="str">
            <v>204-CASE</v>
          </cell>
          <cell r="C1958">
            <v>1</v>
          </cell>
        </row>
        <row r="1959">
          <cell r="A1959" t="str">
            <v>B00205JAKY</v>
          </cell>
          <cell r="B1959" t="str">
            <v>1752-EACH</v>
          </cell>
          <cell r="C1959">
            <v>1</v>
          </cell>
        </row>
        <row r="1960">
          <cell r="A1960" t="str">
            <v>B00275E9S0</v>
          </cell>
          <cell r="B1960" t="str">
            <v>3116-CASE</v>
          </cell>
          <cell r="C1960">
            <v>1</v>
          </cell>
        </row>
        <row r="1961">
          <cell r="A1961" t="str">
            <v>B00275EA4I</v>
          </cell>
          <cell r="B1961" t="str">
            <v>3202-CASE</v>
          </cell>
          <cell r="C1961">
            <v>1</v>
          </cell>
        </row>
        <row r="1962">
          <cell r="A1962" t="str">
            <v>B00275EAU2</v>
          </cell>
          <cell r="B1962" t="str">
            <v>3805-CASE</v>
          </cell>
          <cell r="C1962">
            <v>1</v>
          </cell>
        </row>
        <row r="1963">
          <cell r="A1963" t="str">
            <v>B002URNLB6</v>
          </cell>
          <cell r="B1963" t="str">
            <v>3815-EACH</v>
          </cell>
          <cell r="C1963">
            <v>1</v>
          </cell>
        </row>
        <row r="1964">
          <cell r="A1964" t="str">
            <v>B002US1PJA</v>
          </cell>
          <cell r="B1964" t="str">
            <v>950-EACH</v>
          </cell>
          <cell r="C1964">
            <v>1</v>
          </cell>
        </row>
        <row r="1965">
          <cell r="A1965" t="str">
            <v>B003BLQHI4</v>
          </cell>
          <cell r="B1965" t="str">
            <v>1734-EACH</v>
          </cell>
          <cell r="C1965">
            <v>1</v>
          </cell>
        </row>
        <row r="1966">
          <cell r="A1966" t="str">
            <v>B003BMX2IG</v>
          </cell>
          <cell r="B1966" t="str">
            <v>1916-EACH</v>
          </cell>
          <cell r="C1966">
            <v>1</v>
          </cell>
        </row>
        <row r="1967">
          <cell r="A1967" t="str">
            <v>B003BNZUFI</v>
          </cell>
          <cell r="B1967" t="str">
            <v>2301-EACH</v>
          </cell>
          <cell r="C1967">
            <v>1</v>
          </cell>
        </row>
        <row r="1968">
          <cell r="A1968" t="str">
            <v>B003BUHW20</v>
          </cell>
          <cell r="B1968" t="str">
            <v>260-EACH</v>
          </cell>
          <cell r="C1968">
            <v>1</v>
          </cell>
        </row>
        <row r="1969">
          <cell r="A1969" t="str">
            <v>B0049HW2EM</v>
          </cell>
          <cell r="B1969" t="str">
            <v>558-EACH-M2</v>
          </cell>
          <cell r="C1969">
            <v>1</v>
          </cell>
        </row>
        <row r="1970">
          <cell r="A1970" t="str">
            <v>B005177W6C</v>
          </cell>
          <cell r="B1970" t="str">
            <v>3311-EACH</v>
          </cell>
          <cell r="C1970">
            <v>1</v>
          </cell>
        </row>
        <row r="1971">
          <cell r="A1971" t="str">
            <v>B0051MOGFM</v>
          </cell>
          <cell r="B1971" t="str">
            <v>3185-EACH</v>
          </cell>
          <cell r="C1971">
            <v>1</v>
          </cell>
        </row>
        <row r="1972">
          <cell r="A1972" t="str">
            <v>B005CBFECQ</v>
          </cell>
          <cell r="B1972" t="str">
            <v>1919-EACH</v>
          </cell>
          <cell r="C1972">
            <v>1</v>
          </cell>
        </row>
        <row r="1973">
          <cell r="A1973" t="str">
            <v>B005KQ91KE</v>
          </cell>
          <cell r="B1973" t="str">
            <v>3187-EACH</v>
          </cell>
          <cell r="C1973">
            <v>1</v>
          </cell>
        </row>
        <row r="1974">
          <cell r="A1974" t="str">
            <v>B007X3DF8Q</v>
          </cell>
          <cell r="B1974" t="str">
            <v>3187-CASE</v>
          </cell>
          <cell r="C1974">
            <v>1</v>
          </cell>
        </row>
        <row r="1975">
          <cell r="A1975" t="str">
            <v>B007YX2KB8</v>
          </cell>
          <cell r="B1975" t="str">
            <v>5067-EACH</v>
          </cell>
          <cell r="C1975">
            <v>1</v>
          </cell>
        </row>
        <row r="1976">
          <cell r="A1976" t="str">
            <v>B007ZO5VP8</v>
          </cell>
          <cell r="B1976" t="str">
            <v>17007-EACH</v>
          </cell>
          <cell r="C1976">
            <v>1</v>
          </cell>
        </row>
        <row r="1977">
          <cell r="A1977" t="str">
            <v>B008ACTXRG</v>
          </cell>
          <cell r="B1977" t="str">
            <v>3174-EACH</v>
          </cell>
          <cell r="C1977">
            <v>1</v>
          </cell>
        </row>
        <row r="1978">
          <cell r="A1978" t="str">
            <v>B008BOMZSW</v>
          </cell>
          <cell r="B1978" t="str">
            <v>1203-EACH</v>
          </cell>
          <cell r="C1978">
            <v>1</v>
          </cell>
        </row>
        <row r="1979">
          <cell r="A1979" t="str">
            <v>B009QVJEQ0</v>
          </cell>
          <cell r="B1979" t="str">
            <v>2206-CASE</v>
          </cell>
          <cell r="C1979">
            <v>1</v>
          </cell>
        </row>
        <row r="1980">
          <cell r="A1980" t="str">
            <v>B00ALPNP7Y</v>
          </cell>
          <cell r="B1980" t="str">
            <v>1810-CASE</v>
          </cell>
          <cell r="C1980">
            <v>1</v>
          </cell>
        </row>
        <row r="1981">
          <cell r="A1981" t="str">
            <v>B00ESWLXZC</v>
          </cell>
          <cell r="B1981" t="str">
            <v>208-EACH</v>
          </cell>
          <cell r="C1981">
            <v>1</v>
          </cell>
        </row>
        <row r="1982">
          <cell r="A1982" t="str">
            <v>B00FBOFNRU</v>
          </cell>
          <cell r="B1982" t="str">
            <v>705-EACH</v>
          </cell>
          <cell r="C1982">
            <v>1</v>
          </cell>
        </row>
        <row r="1983">
          <cell r="A1983" t="str">
            <v>B00FBOQ3H4</v>
          </cell>
          <cell r="B1983" t="e">
            <v>#N/A</v>
          </cell>
          <cell r="C1983">
            <v>1</v>
          </cell>
        </row>
        <row r="1984">
          <cell r="A1984" t="str">
            <v>B00GTEIYWM</v>
          </cell>
          <cell r="B1984" t="str">
            <v>1200-EACH</v>
          </cell>
          <cell r="C1984">
            <v>1</v>
          </cell>
        </row>
        <row r="1985">
          <cell r="A1985" t="str">
            <v>B00GZ070C0</v>
          </cell>
          <cell r="B1985" t="str">
            <v>2011-EACH</v>
          </cell>
          <cell r="C1985">
            <v>1</v>
          </cell>
        </row>
        <row r="1986">
          <cell r="A1986" t="str">
            <v>B00O547DIO</v>
          </cell>
          <cell r="B1986" t="str">
            <v>1631-CASE</v>
          </cell>
          <cell r="C1986">
            <v>1</v>
          </cell>
        </row>
        <row r="1987">
          <cell r="A1987" t="str">
            <v>B00O5U7RTI</v>
          </cell>
          <cell r="B1987" t="str">
            <v>323-CASE</v>
          </cell>
          <cell r="C1987">
            <v>1</v>
          </cell>
        </row>
        <row r="1988">
          <cell r="A1988" t="str">
            <v>B00O6EZCDG</v>
          </cell>
          <cell r="B1988" t="str">
            <v>265-CASE</v>
          </cell>
          <cell r="C1988">
            <v>1</v>
          </cell>
        </row>
        <row r="1989">
          <cell r="A1989" t="str">
            <v>B00O6F5BTA</v>
          </cell>
          <cell r="B1989" t="str">
            <v>1904-CASE</v>
          </cell>
          <cell r="C1989">
            <v>1</v>
          </cell>
        </row>
        <row r="1990">
          <cell r="A1990" t="str">
            <v>B00TYY0AIA</v>
          </cell>
          <cell r="B1990" t="str">
            <v>1939-EACH</v>
          </cell>
          <cell r="C1990">
            <v>1</v>
          </cell>
        </row>
        <row r="1991">
          <cell r="A1991" t="str">
            <v>B01BWMW3OA</v>
          </cell>
          <cell r="B1991" t="str">
            <v>3863-EACH</v>
          </cell>
          <cell r="C1991">
            <v>1</v>
          </cell>
        </row>
        <row r="1992">
          <cell r="A1992" t="str">
            <v>B071FCBGKN</v>
          </cell>
          <cell r="B1992" t="str">
            <v>6050-EACH</v>
          </cell>
          <cell r="C1992">
            <v>1</v>
          </cell>
        </row>
        <row r="1993">
          <cell r="A1993" t="str">
            <v>B072LPLLVF</v>
          </cell>
          <cell r="B1993" t="str">
            <v>2051-EACH</v>
          </cell>
          <cell r="C1993">
            <v>1</v>
          </cell>
        </row>
        <row r="1994">
          <cell r="A1994" t="str">
            <v>B0733QZSW7</v>
          </cell>
          <cell r="B1994" t="str">
            <v>3008-BOX</v>
          </cell>
          <cell r="C1994">
            <v>1</v>
          </cell>
        </row>
        <row r="1995">
          <cell r="A1995" t="str">
            <v>B074CJW6MJ</v>
          </cell>
          <cell r="B1995" t="str">
            <v>17059-EACH</v>
          </cell>
          <cell r="C1995">
            <v>1</v>
          </cell>
        </row>
        <row r="1996">
          <cell r="A1996" t="str">
            <v>B075VX6GSD</v>
          </cell>
          <cell r="B1996" t="str">
            <v>2052-EACH</v>
          </cell>
          <cell r="C1996">
            <v>1</v>
          </cell>
        </row>
        <row r="1997">
          <cell r="A1997" t="str">
            <v>B076DSM8BP</v>
          </cell>
          <cell r="B1997" t="str">
            <v>5075-EACH</v>
          </cell>
          <cell r="C1997">
            <v>1</v>
          </cell>
        </row>
        <row r="1998">
          <cell r="A1998" t="str">
            <v>B07C5VRRFD</v>
          </cell>
          <cell r="B1998" t="str">
            <v>1052-EACH</v>
          </cell>
          <cell r="C1998">
            <v>1</v>
          </cell>
        </row>
        <row r="1999">
          <cell r="A1999" t="str">
            <v>B07CCJ5K5H</v>
          </cell>
          <cell r="B1999" t="str">
            <v>1034-EACH</v>
          </cell>
          <cell r="C1999">
            <v>1</v>
          </cell>
        </row>
        <row r="2000">
          <cell r="A2000" t="str">
            <v>B07CG3YLHF</v>
          </cell>
          <cell r="B2000" t="str">
            <v>1031-EACH</v>
          </cell>
          <cell r="C2000">
            <v>1</v>
          </cell>
        </row>
        <row r="2001">
          <cell r="A2001" t="str">
            <v>B07F6SHB2B</v>
          </cell>
          <cell r="B2001" t="str">
            <v>3143-CASE</v>
          </cell>
          <cell r="C2001">
            <v>1</v>
          </cell>
        </row>
        <row r="2002">
          <cell r="A2002" t="str">
            <v>B07F73DLMS</v>
          </cell>
          <cell r="B2002" t="str">
            <v>6101-CASE</v>
          </cell>
          <cell r="C2002">
            <v>1</v>
          </cell>
        </row>
        <row r="2003">
          <cell r="A2003" t="str">
            <v>B07L544RK7</v>
          </cell>
          <cell r="B2003" t="str">
            <v>1285-EACH</v>
          </cell>
          <cell r="C2003">
            <v>1</v>
          </cell>
        </row>
        <row r="2004">
          <cell r="A2004" t="str">
            <v>B07QB52Z2W</v>
          </cell>
          <cell r="B2004" t="str">
            <v>3174-CASE</v>
          </cell>
          <cell r="C2004">
            <v>1</v>
          </cell>
        </row>
        <row r="2005">
          <cell r="A2005" t="str">
            <v>B07QD3GKTL</v>
          </cell>
          <cell r="B2005" t="str">
            <v>4161-CASE</v>
          </cell>
          <cell r="C2005">
            <v>1</v>
          </cell>
        </row>
        <row r="2006">
          <cell r="A2006" t="str">
            <v>B07QF3XHWJ</v>
          </cell>
          <cell r="B2006" t="str">
            <v>3194-CASE</v>
          </cell>
          <cell r="C2006">
            <v>1</v>
          </cell>
        </row>
        <row r="2007">
          <cell r="A2007" t="str">
            <v>B07QQF1VN5</v>
          </cell>
          <cell r="B2007" t="str">
            <v>3175-CASE</v>
          </cell>
          <cell r="C2007">
            <v>1</v>
          </cell>
        </row>
        <row r="2008">
          <cell r="A2008" t="str">
            <v>B07QZ4XP9H</v>
          </cell>
          <cell r="B2008" t="str">
            <v>1804-EACH</v>
          </cell>
          <cell r="C2008">
            <v>1</v>
          </cell>
        </row>
        <row r="2009">
          <cell r="A2009" t="str">
            <v>B07R3CQJW2</v>
          </cell>
          <cell r="B2009" t="str">
            <v>1803-EACH</v>
          </cell>
          <cell r="C2009">
            <v>1</v>
          </cell>
        </row>
        <row r="2010">
          <cell r="A2010" t="str">
            <v>B07RJV25K2</v>
          </cell>
          <cell r="B2010" t="str">
            <v>261-EACH</v>
          </cell>
          <cell r="C2010">
            <v>1</v>
          </cell>
        </row>
        <row r="2011">
          <cell r="A2011" t="str">
            <v>B07RJV2V7Z</v>
          </cell>
          <cell r="B2011" t="str">
            <v>222-EACH</v>
          </cell>
          <cell r="C2011">
            <v>1</v>
          </cell>
        </row>
        <row r="2012">
          <cell r="A2012" t="str">
            <v>B07RKFL1PK</v>
          </cell>
          <cell r="B2012" t="str">
            <v>3434-EACH</v>
          </cell>
          <cell r="C2012">
            <v>1</v>
          </cell>
        </row>
        <row r="2013">
          <cell r="A2013" t="str">
            <v>B07RQQ2872</v>
          </cell>
          <cell r="B2013" t="str">
            <v>2211-EACH</v>
          </cell>
          <cell r="C2013">
            <v>1</v>
          </cell>
        </row>
        <row r="2014">
          <cell r="A2014" t="str">
            <v>B07RXPM1ZG</v>
          </cell>
          <cell r="B2014" t="str">
            <v>3861-EACH</v>
          </cell>
          <cell r="C2014">
            <v>1</v>
          </cell>
        </row>
        <row r="2015">
          <cell r="A2015" t="str">
            <v>B07RXPSXJ7</v>
          </cell>
          <cell r="B2015" t="str">
            <v>2713-SET6</v>
          </cell>
          <cell r="C2015">
            <v>1</v>
          </cell>
        </row>
        <row r="2016">
          <cell r="A2016" t="str">
            <v>B07RXPZQPX</v>
          </cell>
          <cell r="B2016" t="str">
            <v>3862-EACH</v>
          </cell>
          <cell r="C2016">
            <v>1</v>
          </cell>
        </row>
        <row r="2017">
          <cell r="A2017" t="str">
            <v>B07RY51YJT</v>
          </cell>
          <cell r="B2017" t="str">
            <v>3101-EACH</v>
          </cell>
          <cell r="C2017">
            <v>1</v>
          </cell>
        </row>
        <row r="2018">
          <cell r="A2018" t="str">
            <v>B07S1XNSF8</v>
          </cell>
          <cell r="B2018" t="str">
            <v>1255-EACH</v>
          </cell>
          <cell r="C2018">
            <v>1</v>
          </cell>
        </row>
        <row r="2019">
          <cell r="A2019" t="str">
            <v>B07S382J39</v>
          </cell>
          <cell r="B2019" t="str">
            <v>3200-SET6</v>
          </cell>
          <cell r="C2019">
            <v>1</v>
          </cell>
        </row>
        <row r="2020">
          <cell r="A2020" t="str">
            <v>B07S3XLK16</v>
          </cell>
          <cell r="B2020" t="str">
            <v>2094-EACH</v>
          </cell>
          <cell r="C2020">
            <v>1</v>
          </cell>
        </row>
        <row r="2021">
          <cell r="A2021" t="str">
            <v>B07S4B24H6</v>
          </cell>
          <cell r="B2021" t="str">
            <v>3344-EACH</v>
          </cell>
          <cell r="C2021">
            <v>1</v>
          </cell>
        </row>
        <row r="2022">
          <cell r="A2022" t="str">
            <v>B07S64GJ8K</v>
          </cell>
          <cell r="B2022" t="str">
            <v>580-SET6</v>
          </cell>
          <cell r="C2022">
            <v>1</v>
          </cell>
        </row>
        <row r="2023">
          <cell r="A2023" t="str">
            <v>B07S8Z388G</v>
          </cell>
          <cell r="B2023" t="str">
            <v>4413-SET6</v>
          </cell>
          <cell r="C2023">
            <v>1</v>
          </cell>
        </row>
        <row r="2024">
          <cell r="A2024" t="str">
            <v>B07SB2CDQJ</v>
          </cell>
          <cell r="B2024" t="str">
            <v>316-EACH</v>
          </cell>
          <cell r="C2024">
            <v>1</v>
          </cell>
        </row>
        <row r="2025">
          <cell r="A2025" t="str">
            <v>B07SFC4WSL</v>
          </cell>
          <cell r="B2025" t="str">
            <v>4434-SET4</v>
          </cell>
          <cell r="C2025">
            <v>1</v>
          </cell>
        </row>
        <row r="2026">
          <cell r="A2026" t="str">
            <v>B07SFDDNF5</v>
          </cell>
          <cell r="B2026" t="str">
            <v>4438-SET6</v>
          </cell>
          <cell r="C2026">
            <v>1</v>
          </cell>
        </row>
        <row r="2027">
          <cell r="A2027" t="str">
            <v>B07SFZ2KRR</v>
          </cell>
          <cell r="B2027" t="str">
            <v>4399-EACH</v>
          </cell>
          <cell r="C2027">
            <v>1</v>
          </cell>
        </row>
        <row r="2028">
          <cell r="A2028" t="str">
            <v>B07SFZH4M4</v>
          </cell>
          <cell r="B2028" t="str">
            <v>1913-SET6</v>
          </cell>
          <cell r="C2028">
            <v>1</v>
          </cell>
        </row>
        <row r="2029">
          <cell r="A2029" t="str">
            <v>B07SGXR379</v>
          </cell>
          <cell r="B2029" t="str">
            <v>1915-SET6</v>
          </cell>
          <cell r="C2029">
            <v>1</v>
          </cell>
        </row>
        <row r="2030">
          <cell r="A2030" t="str">
            <v>B07SH9N8QC</v>
          </cell>
          <cell r="B2030" t="str">
            <v>6010-EACH</v>
          </cell>
          <cell r="C2030">
            <v>1</v>
          </cell>
        </row>
        <row r="2031">
          <cell r="A2031" t="str">
            <v>B07SJCLP2X</v>
          </cell>
          <cell r="B2031" t="str">
            <v>954-EACH</v>
          </cell>
          <cell r="C2031">
            <v>1</v>
          </cell>
        </row>
        <row r="2032">
          <cell r="A2032" t="str">
            <v>B07SKBW7VP</v>
          </cell>
          <cell r="B2032" t="str">
            <v>5121-SET4</v>
          </cell>
          <cell r="C2032">
            <v>1</v>
          </cell>
        </row>
        <row r="2033">
          <cell r="A2033" t="str">
            <v>B07SKDHRTG</v>
          </cell>
          <cell r="B2033" t="str">
            <v>912-EACH</v>
          </cell>
          <cell r="C2033">
            <v>1</v>
          </cell>
        </row>
        <row r="2034">
          <cell r="A2034" t="str">
            <v>B07SKG5BL4</v>
          </cell>
          <cell r="B2034" t="str">
            <v>921-EACH</v>
          </cell>
          <cell r="C2034">
            <v>1</v>
          </cell>
        </row>
        <row r="2035">
          <cell r="A2035" t="str">
            <v>B07SLHCRFL</v>
          </cell>
          <cell r="B2035" t="str">
            <v>901-EACH</v>
          </cell>
          <cell r="C2035">
            <v>1</v>
          </cell>
        </row>
        <row r="2036">
          <cell r="A2036" t="str">
            <v>B07SLHJSV1</v>
          </cell>
          <cell r="B2036" t="str">
            <v>976-EACH</v>
          </cell>
          <cell r="C2036">
            <v>1</v>
          </cell>
        </row>
        <row r="2037">
          <cell r="A2037" t="str">
            <v>B07TC46CX8</v>
          </cell>
          <cell r="B2037" t="str">
            <v>787-EACH</v>
          </cell>
          <cell r="C2037">
            <v>1</v>
          </cell>
        </row>
        <row r="2038">
          <cell r="A2038" t="str">
            <v>B07TDYSHJJ</v>
          </cell>
          <cell r="B2038" t="str">
            <v>2014-EACH</v>
          </cell>
          <cell r="C2038">
            <v>1</v>
          </cell>
        </row>
        <row r="2039">
          <cell r="A2039" t="str">
            <v>B07TGCB2TG</v>
          </cell>
          <cell r="B2039" t="str">
            <v>5170-EACH</v>
          </cell>
          <cell r="C2039">
            <v>1</v>
          </cell>
        </row>
        <row r="2040">
          <cell r="A2040" t="str">
            <v>B07VCMYCPH</v>
          </cell>
          <cell r="B2040" t="str">
            <v>2000-EACH</v>
          </cell>
          <cell r="C2040">
            <v>1</v>
          </cell>
        </row>
        <row r="2041">
          <cell r="A2041" t="str">
            <v>B07WNS7D7D</v>
          </cell>
          <cell r="B2041" t="str">
            <v>599-SET2</v>
          </cell>
          <cell r="C2041">
            <v>1</v>
          </cell>
        </row>
        <row r="2042">
          <cell r="A2042" t="str">
            <v>B07WZWJ1WY</v>
          </cell>
          <cell r="B2042" t="str">
            <v>5028-CASE</v>
          </cell>
          <cell r="C2042">
            <v>1</v>
          </cell>
        </row>
        <row r="2043">
          <cell r="A2043" t="str">
            <v>B07X4BGJH7</v>
          </cell>
          <cell r="B2043" t="str">
            <v>575-CASE</v>
          </cell>
          <cell r="C2043">
            <v>1</v>
          </cell>
        </row>
        <row r="2044">
          <cell r="A2044" t="str">
            <v>B07X4BJ28N</v>
          </cell>
          <cell r="B2044" t="str">
            <v>5427-CASE</v>
          </cell>
          <cell r="C2044">
            <v>1</v>
          </cell>
        </row>
        <row r="2045">
          <cell r="A2045" t="str">
            <v>B07X59RJSM</v>
          </cell>
          <cell r="B2045" t="str">
            <v>5001-CASE</v>
          </cell>
          <cell r="C2045">
            <v>1</v>
          </cell>
        </row>
        <row r="2046">
          <cell r="A2046" t="str">
            <v>B07X5FGPZY</v>
          </cell>
          <cell r="B2046" t="str">
            <v>5049-CASE</v>
          </cell>
          <cell r="C2046">
            <v>1</v>
          </cell>
        </row>
        <row r="2047">
          <cell r="A2047" t="str">
            <v>B07X671H1L</v>
          </cell>
          <cell r="B2047" t="str">
            <v>5047-CASE</v>
          </cell>
          <cell r="C2047">
            <v>1</v>
          </cell>
        </row>
        <row r="2048">
          <cell r="A2048" t="str">
            <v>B07X8YSPFG</v>
          </cell>
          <cell r="B2048" t="str">
            <v>S-13-BOX</v>
          </cell>
          <cell r="C2048">
            <v>1</v>
          </cell>
        </row>
        <row r="2049">
          <cell r="A2049" t="str">
            <v>B07XB38R9N</v>
          </cell>
          <cell r="B2049" t="str">
            <v>L-55-BOX</v>
          </cell>
          <cell r="C2049">
            <v>1</v>
          </cell>
        </row>
        <row r="2050">
          <cell r="A2050" t="str">
            <v>B07XB38VLB</v>
          </cell>
          <cell r="B2050" t="str">
            <v>S-31-BOX</v>
          </cell>
          <cell r="C2050">
            <v>1</v>
          </cell>
        </row>
        <row r="2051">
          <cell r="A2051" t="str">
            <v>B07XB3DL7H</v>
          </cell>
          <cell r="B2051" t="str">
            <v>3986-EACH</v>
          </cell>
          <cell r="C2051">
            <v>1</v>
          </cell>
        </row>
        <row r="2052">
          <cell r="A2052" t="str">
            <v>B07XC39479</v>
          </cell>
          <cell r="B2052" t="str">
            <v>L-9-BOX</v>
          </cell>
          <cell r="C2052">
            <v>1</v>
          </cell>
        </row>
        <row r="2053">
          <cell r="A2053" t="str">
            <v>B07XD642GQ</v>
          </cell>
          <cell r="B2053" t="str">
            <v>S-4-BOX</v>
          </cell>
          <cell r="C2053">
            <v>1</v>
          </cell>
        </row>
        <row r="2054">
          <cell r="A2054" t="str">
            <v>B07XD6498L</v>
          </cell>
          <cell r="B2054" t="str">
            <v>S-12-BOX</v>
          </cell>
          <cell r="C2054">
            <v>1</v>
          </cell>
        </row>
        <row r="2055">
          <cell r="A2055" t="str">
            <v>B07XF78MSN</v>
          </cell>
          <cell r="B2055" t="str">
            <v>L-23-BOX</v>
          </cell>
          <cell r="C2055">
            <v>1</v>
          </cell>
        </row>
        <row r="2056">
          <cell r="A2056" t="str">
            <v>B07XF7M3L3</v>
          </cell>
          <cell r="B2056" t="str">
            <v>L-29-BOX</v>
          </cell>
          <cell r="C2056">
            <v>1</v>
          </cell>
        </row>
        <row r="2057">
          <cell r="A2057" t="str">
            <v>B07XF7PJ74</v>
          </cell>
          <cell r="B2057" t="str">
            <v>3467-BOX</v>
          </cell>
          <cell r="C2057">
            <v>1</v>
          </cell>
        </row>
        <row r="2058">
          <cell r="A2058" t="str">
            <v>B07XF7SZH1</v>
          </cell>
          <cell r="B2058" t="str">
            <v>2401-CASE</v>
          </cell>
          <cell r="C2058">
            <v>1</v>
          </cell>
        </row>
        <row r="2059">
          <cell r="A2059" t="str">
            <v>B07XF7WP23</v>
          </cell>
          <cell r="B2059" t="str">
            <v>S-17-BOX</v>
          </cell>
          <cell r="C2059">
            <v>1</v>
          </cell>
        </row>
        <row r="2060">
          <cell r="A2060" t="str">
            <v>B07XF8YX4G</v>
          </cell>
          <cell r="B2060" t="str">
            <v>3900-BOX</v>
          </cell>
          <cell r="C2060">
            <v>1</v>
          </cell>
        </row>
        <row r="2061">
          <cell r="A2061" t="str">
            <v>B07XF8Z6YW</v>
          </cell>
          <cell r="B2061" t="str">
            <v>S-46-BOX</v>
          </cell>
          <cell r="C2061">
            <v>1</v>
          </cell>
        </row>
        <row r="2062">
          <cell r="A2062" t="str">
            <v>B07XFGPSJC</v>
          </cell>
          <cell r="B2062" t="str">
            <v>1051-CASE</v>
          </cell>
          <cell r="C2062">
            <v>1</v>
          </cell>
        </row>
        <row r="2063">
          <cell r="A2063" t="str">
            <v>B07XGZTZKQ</v>
          </cell>
          <cell r="B2063" t="str">
            <v>S-50-BOX</v>
          </cell>
          <cell r="C2063">
            <v>1</v>
          </cell>
        </row>
        <row r="2064">
          <cell r="A2064" t="str">
            <v>B07XH1R4YT</v>
          </cell>
          <cell r="B2064" t="str">
            <v>S-32-BOX</v>
          </cell>
          <cell r="C2064">
            <v>1</v>
          </cell>
        </row>
        <row r="2065">
          <cell r="A2065" t="str">
            <v>B07XJZ6YK2</v>
          </cell>
          <cell r="B2065" t="str">
            <v>3198-BOX</v>
          </cell>
          <cell r="C2065">
            <v>1</v>
          </cell>
        </row>
        <row r="2066">
          <cell r="A2066" t="str">
            <v>B07XJZ9Y7G</v>
          </cell>
          <cell r="B2066" t="str">
            <v>3802-BOX</v>
          </cell>
          <cell r="C2066">
            <v>1</v>
          </cell>
        </row>
        <row r="2067">
          <cell r="A2067" t="str">
            <v>B07XJZBN61</v>
          </cell>
          <cell r="B2067" t="str">
            <v>3806-BOX</v>
          </cell>
          <cell r="C2067">
            <v>1</v>
          </cell>
        </row>
        <row r="2068">
          <cell r="A2068" t="str">
            <v>B07XJZBVX4</v>
          </cell>
          <cell r="B2068" t="str">
            <v>1228-BOX</v>
          </cell>
          <cell r="C2068">
            <v>1</v>
          </cell>
        </row>
        <row r="2069">
          <cell r="A2069" t="str">
            <v>B07XJZCX11</v>
          </cell>
          <cell r="B2069" t="str">
            <v>1250-BOX</v>
          </cell>
          <cell r="C2069">
            <v>1</v>
          </cell>
        </row>
        <row r="2070">
          <cell r="A2070" t="str">
            <v>B07XJZDXQ3</v>
          </cell>
          <cell r="B2070" t="str">
            <v>5038-CASE</v>
          </cell>
          <cell r="C2070">
            <v>1</v>
          </cell>
        </row>
        <row r="2071">
          <cell r="A2071" t="str">
            <v>B07XJZGH89</v>
          </cell>
          <cell r="B2071" t="str">
            <v>739-BOX</v>
          </cell>
          <cell r="C2071">
            <v>1</v>
          </cell>
        </row>
        <row r="2072">
          <cell r="A2072" t="str">
            <v>B07XJZGT8G</v>
          </cell>
          <cell r="B2072" t="str">
            <v>333-BOX</v>
          </cell>
          <cell r="C2072">
            <v>1</v>
          </cell>
        </row>
        <row r="2073">
          <cell r="A2073" t="str">
            <v>B07XJZGTQF</v>
          </cell>
          <cell r="B2073" t="str">
            <v>736-BOX</v>
          </cell>
          <cell r="C2073">
            <v>1</v>
          </cell>
        </row>
        <row r="2074">
          <cell r="A2074" t="str">
            <v>B07XJZKP2H</v>
          </cell>
          <cell r="B2074" t="str">
            <v>17016-BOX</v>
          </cell>
          <cell r="C2074">
            <v>1</v>
          </cell>
        </row>
        <row r="2075">
          <cell r="A2075" t="str">
            <v>B07XJZKT2X</v>
          </cell>
          <cell r="B2075" t="str">
            <v>1794-BOX</v>
          </cell>
          <cell r="C2075">
            <v>1</v>
          </cell>
        </row>
        <row r="2076">
          <cell r="A2076" t="str">
            <v>B07XJZKXRQ</v>
          </cell>
          <cell r="B2076" t="str">
            <v>950-CASE</v>
          </cell>
          <cell r="C2076">
            <v>1</v>
          </cell>
        </row>
        <row r="2077">
          <cell r="A2077" t="str">
            <v>B07XJZLTL5</v>
          </cell>
          <cell r="B2077" t="str">
            <v>5142-BOX</v>
          </cell>
          <cell r="C2077">
            <v>1</v>
          </cell>
        </row>
        <row r="2078">
          <cell r="A2078" t="str">
            <v>B07XJZLXJC</v>
          </cell>
          <cell r="B2078" t="str">
            <v>604-BOX</v>
          </cell>
          <cell r="C2078">
            <v>1</v>
          </cell>
        </row>
        <row r="2079">
          <cell r="A2079" t="str">
            <v>B07XJZM2MH</v>
          </cell>
          <cell r="B2079" t="str">
            <v>325-BOX</v>
          </cell>
          <cell r="C2079">
            <v>1</v>
          </cell>
        </row>
        <row r="2080">
          <cell r="A2080" t="str">
            <v>B07XKWNDPC</v>
          </cell>
          <cell r="B2080" t="str">
            <v>205-BOX</v>
          </cell>
          <cell r="C2080">
            <v>1</v>
          </cell>
        </row>
        <row r="2081">
          <cell r="A2081" t="str">
            <v>B07XKWPFNM</v>
          </cell>
          <cell r="B2081" t="str">
            <v>264-BOX</v>
          </cell>
          <cell r="C2081">
            <v>1</v>
          </cell>
        </row>
        <row r="2082">
          <cell r="A2082" t="str">
            <v>B07XKWV7HR</v>
          </cell>
          <cell r="B2082" t="str">
            <v>2205-BOX</v>
          </cell>
          <cell r="C2082">
            <v>1</v>
          </cell>
        </row>
        <row r="2083">
          <cell r="A2083" t="str">
            <v>B07XL4QCNP</v>
          </cell>
          <cell r="B2083" t="str">
            <v>2317-BOX</v>
          </cell>
          <cell r="C2083">
            <v>1</v>
          </cell>
        </row>
        <row r="2084">
          <cell r="A2084" t="str">
            <v>B07XL4QVCQ</v>
          </cell>
          <cell r="B2084" t="str">
            <v>3864-BOX</v>
          </cell>
          <cell r="C2084">
            <v>1</v>
          </cell>
        </row>
        <row r="2085">
          <cell r="A2085" t="str">
            <v>B07XL4T3XJ</v>
          </cell>
          <cell r="B2085" t="str">
            <v>5470-CASE</v>
          </cell>
          <cell r="C2085">
            <v>1</v>
          </cell>
        </row>
        <row r="2086">
          <cell r="A2086" t="str">
            <v>B07XL4T5TK</v>
          </cell>
          <cell r="B2086" t="str">
            <v>839-CASE</v>
          </cell>
          <cell r="C2086">
            <v>1</v>
          </cell>
        </row>
        <row r="2087">
          <cell r="A2087" t="str">
            <v>B07XL4V1SZ</v>
          </cell>
          <cell r="B2087" t="str">
            <v>702-BOX</v>
          </cell>
          <cell r="C2087">
            <v>1</v>
          </cell>
        </row>
        <row r="2088">
          <cell r="A2088" t="str">
            <v>B07XL4VBXX</v>
          </cell>
          <cell r="B2088" t="str">
            <v>792-BOX</v>
          </cell>
          <cell r="C2088">
            <v>1</v>
          </cell>
        </row>
        <row r="2089">
          <cell r="A2089" t="str">
            <v>B07XL4VFJC</v>
          </cell>
          <cell r="B2089" t="str">
            <v>571-CASE</v>
          </cell>
          <cell r="C2089">
            <v>1</v>
          </cell>
        </row>
        <row r="2090">
          <cell r="A2090" t="str">
            <v>B07XL4VNJ9</v>
          </cell>
          <cell r="B2090" t="str">
            <v>580-CASE</v>
          </cell>
          <cell r="C2090">
            <v>1</v>
          </cell>
        </row>
        <row r="2091">
          <cell r="A2091" t="str">
            <v>B07XL4WLVM</v>
          </cell>
          <cell r="B2091" t="str">
            <v>1738-BOX</v>
          </cell>
          <cell r="C2091">
            <v>1</v>
          </cell>
        </row>
        <row r="2092">
          <cell r="A2092" t="str">
            <v>B07XL4WT6Z</v>
          </cell>
          <cell r="B2092" t="str">
            <v>772-BOX</v>
          </cell>
          <cell r="C2092">
            <v>1</v>
          </cell>
        </row>
        <row r="2093">
          <cell r="A2093" t="str">
            <v>B07XL4XZPF</v>
          </cell>
          <cell r="B2093" t="str">
            <v>17049-BOX</v>
          </cell>
          <cell r="C2093">
            <v>1</v>
          </cell>
        </row>
        <row r="2094">
          <cell r="A2094" t="str">
            <v>B07XL4ZGNH</v>
          </cell>
          <cell r="B2094" t="str">
            <v>4413-BOX</v>
          </cell>
          <cell r="C2094">
            <v>1</v>
          </cell>
        </row>
        <row r="2095">
          <cell r="A2095" t="str">
            <v>B07XPCZQ5G</v>
          </cell>
          <cell r="B2095" t="str">
            <v>2808-BOX</v>
          </cell>
          <cell r="C2095">
            <v>1</v>
          </cell>
        </row>
        <row r="2096">
          <cell r="A2096" t="str">
            <v>B07XPFTXK3</v>
          </cell>
          <cell r="B2096" t="str">
            <v>272-BOX</v>
          </cell>
          <cell r="C2096">
            <v>1</v>
          </cell>
        </row>
        <row r="2097">
          <cell r="A2097" t="str">
            <v>B07XPJC1MC</v>
          </cell>
          <cell r="B2097" t="str">
            <v>1636-BOX</v>
          </cell>
          <cell r="C2097">
            <v>1</v>
          </cell>
        </row>
        <row r="2098">
          <cell r="A2098" t="str">
            <v>B07XPJMK1X</v>
          </cell>
          <cell r="B2098" t="str">
            <v>230-BOX</v>
          </cell>
          <cell r="C2098">
            <v>1</v>
          </cell>
        </row>
        <row r="2099">
          <cell r="A2099" t="str">
            <v>B07XPJV9GS</v>
          </cell>
          <cell r="B2099" t="str">
            <v>265-BOX</v>
          </cell>
          <cell r="C2099">
            <v>1</v>
          </cell>
        </row>
        <row r="2100">
          <cell r="A2100" t="str">
            <v>B07XPJW1BS</v>
          </cell>
          <cell r="B2100" t="str">
            <v>2233-BOX</v>
          </cell>
          <cell r="C2100">
            <v>1</v>
          </cell>
        </row>
        <row r="2101">
          <cell r="A2101" t="str">
            <v>B07XQ4Z3VS</v>
          </cell>
          <cell r="B2101" t="str">
            <v>2225-BOX</v>
          </cell>
          <cell r="C2101">
            <v>1</v>
          </cell>
        </row>
        <row r="2102">
          <cell r="A2102" t="str">
            <v>B07XQBK8D7</v>
          </cell>
          <cell r="B2102" t="str">
            <v>1223-BOX</v>
          </cell>
          <cell r="C2102">
            <v>1</v>
          </cell>
        </row>
        <row r="2103">
          <cell r="A2103" t="str">
            <v>B07XQF4D96</v>
          </cell>
          <cell r="B2103" t="str">
            <v>3119-BOX</v>
          </cell>
          <cell r="C2103">
            <v>1</v>
          </cell>
        </row>
        <row r="2104">
          <cell r="A2104" t="str">
            <v>B07XQGZMTF</v>
          </cell>
          <cell r="B2104" t="str">
            <v>2138-CASE</v>
          </cell>
          <cell r="C2104">
            <v>1</v>
          </cell>
        </row>
        <row r="2105">
          <cell r="A2105" t="str">
            <v>B07XQH2JZ7</v>
          </cell>
          <cell r="B2105" t="str">
            <v>1933-BOX</v>
          </cell>
          <cell r="C2105">
            <v>1</v>
          </cell>
        </row>
        <row r="2106">
          <cell r="A2106" t="str">
            <v>B07XQH6QN2</v>
          </cell>
          <cell r="B2106" t="str">
            <v>729-BOX</v>
          </cell>
          <cell r="C2106">
            <v>1</v>
          </cell>
        </row>
        <row r="2107">
          <cell r="A2107" t="str">
            <v>B07XQH8D4Z</v>
          </cell>
          <cell r="B2107" t="str">
            <v>17026-BOX</v>
          </cell>
          <cell r="C2107">
            <v>1</v>
          </cell>
        </row>
        <row r="2108">
          <cell r="A2108" t="str">
            <v>B07XQH9G5J</v>
          </cell>
          <cell r="B2108" t="str">
            <v>2140-CASE</v>
          </cell>
          <cell r="C2108">
            <v>1</v>
          </cell>
        </row>
        <row r="2109">
          <cell r="A2109" t="str">
            <v>B07XQHCLN8</v>
          </cell>
          <cell r="B2109" t="str">
            <v>1920-BOX</v>
          </cell>
          <cell r="C2109">
            <v>1</v>
          </cell>
        </row>
        <row r="2110">
          <cell r="A2110" t="str">
            <v>B07XQHCVBY</v>
          </cell>
          <cell r="B2110" t="str">
            <v>3118-BOX</v>
          </cell>
          <cell r="C2110">
            <v>1</v>
          </cell>
        </row>
        <row r="2111">
          <cell r="A2111" t="str">
            <v>B07XQHHQLX</v>
          </cell>
          <cell r="B2111" t="str">
            <v>310-BOX</v>
          </cell>
          <cell r="C2111">
            <v>1</v>
          </cell>
        </row>
        <row r="2112">
          <cell r="A2112" t="str">
            <v>B07XQHLBW5</v>
          </cell>
          <cell r="B2112" t="str">
            <v>2326-BOX</v>
          </cell>
          <cell r="C2112">
            <v>1</v>
          </cell>
        </row>
        <row r="2113">
          <cell r="A2113" t="str">
            <v>B07XQJ3JXD</v>
          </cell>
          <cell r="B2113" t="str">
            <v>727-BOX</v>
          </cell>
          <cell r="C2113">
            <v>1</v>
          </cell>
        </row>
        <row r="2114">
          <cell r="A2114" t="str">
            <v>B07XQJ4Z2Z</v>
          </cell>
          <cell r="B2114" t="str">
            <v>568-CASE</v>
          </cell>
          <cell r="C2114">
            <v>1</v>
          </cell>
        </row>
        <row r="2115">
          <cell r="A2115" t="str">
            <v>B07XQJDQQH</v>
          </cell>
          <cell r="B2115" t="str">
            <v>17059-BOX</v>
          </cell>
          <cell r="C2115">
            <v>1</v>
          </cell>
        </row>
        <row r="2116">
          <cell r="A2116" t="str">
            <v>B07XQJK6F2</v>
          </cell>
          <cell r="B2116" t="str">
            <v>17048-BOX</v>
          </cell>
          <cell r="C2116">
            <v>1</v>
          </cell>
        </row>
        <row r="2117">
          <cell r="A2117" t="str">
            <v>B07XQJQCFF</v>
          </cell>
          <cell r="B2117" t="str">
            <v>742-BOX</v>
          </cell>
          <cell r="C2117">
            <v>1</v>
          </cell>
        </row>
        <row r="2118">
          <cell r="A2118" t="str">
            <v>B07XQJW2FL</v>
          </cell>
          <cell r="B2118" t="str">
            <v>1743-BOX</v>
          </cell>
          <cell r="C2118">
            <v>1</v>
          </cell>
        </row>
        <row r="2119">
          <cell r="A2119" t="str">
            <v>B07XQJZ73Y</v>
          </cell>
          <cell r="B2119" t="str">
            <v>17075-BOX</v>
          </cell>
          <cell r="C2119">
            <v>1</v>
          </cell>
        </row>
        <row r="2120">
          <cell r="A2120" t="str">
            <v>B07XQKDQ8L</v>
          </cell>
          <cell r="B2120" t="str">
            <v>1775-BOX</v>
          </cell>
          <cell r="C2120">
            <v>1</v>
          </cell>
        </row>
        <row r="2121">
          <cell r="A2121" t="str">
            <v>B07XQKFRFL</v>
          </cell>
          <cell r="B2121" t="str">
            <v>3117-BOX</v>
          </cell>
          <cell r="C2121">
            <v>1</v>
          </cell>
        </row>
        <row r="2122">
          <cell r="A2122" t="str">
            <v>B07XQKGKXJ</v>
          </cell>
          <cell r="B2122" t="str">
            <v>2099-CASE</v>
          </cell>
          <cell r="C2122">
            <v>1</v>
          </cell>
        </row>
        <row r="2123">
          <cell r="A2123" t="str">
            <v>B07XQKHXYC</v>
          </cell>
          <cell r="B2123" t="str">
            <v>942-A-CASE</v>
          </cell>
          <cell r="C2123">
            <v>1</v>
          </cell>
        </row>
        <row r="2124">
          <cell r="A2124" t="str">
            <v>B07XQKK6LB</v>
          </cell>
          <cell r="B2124" t="str">
            <v>5012-CASE</v>
          </cell>
          <cell r="C2124">
            <v>1</v>
          </cell>
        </row>
        <row r="2125">
          <cell r="A2125" t="str">
            <v>B07XQKKFRX</v>
          </cell>
          <cell r="B2125" t="str">
            <v>2707-BOX</v>
          </cell>
          <cell r="C2125">
            <v>1</v>
          </cell>
        </row>
        <row r="2126">
          <cell r="A2126" t="str">
            <v>B07XQKM43D</v>
          </cell>
          <cell r="B2126" t="str">
            <v>539-CASE</v>
          </cell>
          <cell r="C2126">
            <v>1</v>
          </cell>
        </row>
        <row r="2127">
          <cell r="A2127" t="str">
            <v>B07XQKM9ZK</v>
          </cell>
          <cell r="B2127" t="str">
            <v>537-CASE</v>
          </cell>
          <cell r="C2127">
            <v>1</v>
          </cell>
        </row>
        <row r="2128">
          <cell r="A2128" t="str">
            <v>B07XQKMCQB</v>
          </cell>
          <cell r="B2128" t="str">
            <v>707-BOX</v>
          </cell>
          <cell r="C2128">
            <v>1</v>
          </cell>
        </row>
        <row r="2129">
          <cell r="A2129" t="str">
            <v>B07XQKPLPW</v>
          </cell>
          <cell r="B2129" t="str">
            <v>17054-BOX</v>
          </cell>
          <cell r="C2129">
            <v>1</v>
          </cell>
        </row>
        <row r="2130">
          <cell r="A2130" t="str">
            <v>B07XQLKJSP</v>
          </cell>
          <cell r="B2130" t="str">
            <v>622-BOX</v>
          </cell>
          <cell r="C2130">
            <v>1</v>
          </cell>
        </row>
        <row r="2131">
          <cell r="A2131" t="str">
            <v>B07XQLMB72</v>
          </cell>
          <cell r="B2131" t="str">
            <v>509-CASE</v>
          </cell>
          <cell r="C2131">
            <v>1</v>
          </cell>
        </row>
        <row r="2132">
          <cell r="A2132" t="str">
            <v>B07XQLMY8P</v>
          </cell>
          <cell r="B2132" t="str">
            <v>555-CASE</v>
          </cell>
          <cell r="C2132">
            <v>1</v>
          </cell>
        </row>
        <row r="2133">
          <cell r="A2133" t="str">
            <v>B07XQLNSL3</v>
          </cell>
          <cell r="B2133" t="str">
            <v>5493-CASE</v>
          </cell>
          <cell r="C2133">
            <v>1</v>
          </cell>
        </row>
        <row r="2134">
          <cell r="A2134" t="str">
            <v>B07XQLYFSK</v>
          </cell>
          <cell r="B2134" t="str">
            <v>17091-BOX</v>
          </cell>
          <cell r="C2134">
            <v>1</v>
          </cell>
        </row>
        <row r="2135">
          <cell r="A2135" t="str">
            <v>B07XQLZRY7</v>
          </cell>
          <cell r="B2135" t="str">
            <v>1921-BOX</v>
          </cell>
          <cell r="C2135">
            <v>1</v>
          </cell>
        </row>
        <row r="2136">
          <cell r="A2136" t="str">
            <v>B07XQM1XHZ</v>
          </cell>
          <cell r="B2136" t="str">
            <v>621-BOX</v>
          </cell>
          <cell r="C2136">
            <v>1</v>
          </cell>
        </row>
        <row r="2137">
          <cell r="A2137" t="str">
            <v>B07XQM7M7H</v>
          </cell>
          <cell r="B2137" t="str">
            <v>5112-BOX</v>
          </cell>
          <cell r="C2137">
            <v>1</v>
          </cell>
        </row>
        <row r="2138">
          <cell r="A2138" t="str">
            <v>B07XQM88YV</v>
          </cell>
          <cell r="B2138" t="str">
            <v>1724-BOX</v>
          </cell>
          <cell r="C2138">
            <v>1</v>
          </cell>
        </row>
        <row r="2139">
          <cell r="A2139" t="str">
            <v>B07XQMMJ5F</v>
          </cell>
          <cell r="B2139" t="str">
            <v>17005-BOX</v>
          </cell>
          <cell r="C2139">
            <v>1</v>
          </cell>
        </row>
        <row r="2140">
          <cell r="A2140" t="str">
            <v>B07XQN3NXR</v>
          </cell>
          <cell r="B2140" t="str">
            <v>945-CASE</v>
          </cell>
          <cell r="C2140">
            <v>1</v>
          </cell>
        </row>
        <row r="2141">
          <cell r="A2141" t="str">
            <v>B07XQN8DWG</v>
          </cell>
          <cell r="B2141" t="str">
            <v>6017-CASE</v>
          </cell>
          <cell r="C2141">
            <v>1</v>
          </cell>
        </row>
        <row r="2142">
          <cell r="A2142" t="str">
            <v>B07XQNCRP6</v>
          </cell>
          <cell r="B2142" t="str">
            <v>1910-BOX</v>
          </cell>
          <cell r="C2142">
            <v>1</v>
          </cell>
        </row>
        <row r="2143">
          <cell r="A2143" t="str">
            <v>B07XQNDV9N</v>
          </cell>
          <cell r="B2143" t="str">
            <v>3197-BOX</v>
          </cell>
          <cell r="C2143">
            <v>1</v>
          </cell>
        </row>
        <row r="2144">
          <cell r="A2144" t="str">
            <v>B07XQNNT35</v>
          </cell>
          <cell r="B2144" t="str">
            <v>17028-BOX</v>
          </cell>
          <cell r="C2144">
            <v>1</v>
          </cell>
        </row>
        <row r="2145">
          <cell r="A2145" t="str">
            <v>B07XQNXBLX</v>
          </cell>
          <cell r="B2145" t="str">
            <v>1703-BOX</v>
          </cell>
          <cell r="C2145">
            <v>1</v>
          </cell>
        </row>
        <row r="2146">
          <cell r="A2146" t="str">
            <v>B07XQP5R85</v>
          </cell>
          <cell r="B2146" t="str">
            <v>5088-CASE</v>
          </cell>
          <cell r="C2146">
            <v>1</v>
          </cell>
        </row>
        <row r="2147">
          <cell r="A2147" t="str">
            <v>B07XQPLGRF</v>
          </cell>
          <cell r="B2147" t="str">
            <v>17061-BOX</v>
          </cell>
          <cell r="C2147">
            <v>1</v>
          </cell>
        </row>
        <row r="2148">
          <cell r="A2148" t="str">
            <v>B07XQPT3L8</v>
          </cell>
          <cell r="B2148" t="str">
            <v>538-CASE</v>
          </cell>
          <cell r="C2148">
            <v>1</v>
          </cell>
        </row>
        <row r="2149">
          <cell r="A2149" t="str">
            <v>B07XQPVBW9</v>
          </cell>
          <cell r="B2149" t="str">
            <v>791-BOX</v>
          </cell>
          <cell r="C2149">
            <v>1</v>
          </cell>
        </row>
        <row r="2150">
          <cell r="A2150" t="str">
            <v>B07XR56PLJ</v>
          </cell>
          <cell r="B2150" t="str">
            <v>613-BOX</v>
          </cell>
          <cell r="C2150">
            <v>1</v>
          </cell>
        </row>
        <row r="2151">
          <cell r="A2151" t="str">
            <v>B07XYJB7PN</v>
          </cell>
          <cell r="B2151" t="str">
            <v>1257-EACH</v>
          </cell>
          <cell r="C2151">
            <v>1</v>
          </cell>
        </row>
        <row r="2152">
          <cell r="A2152" t="str">
            <v>B07YL4NDKK</v>
          </cell>
          <cell r="B2152" t="str">
            <v>2052-BOX</v>
          </cell>
          <cell r="C2152">
            <v>1</v>
          </cell>
        </row>
        <row r="2153">
          <cell r="A2153" t="str">
            <v>B07YL5QWBZ</v>
          </cell>
          <cell r="B2153" t="str">
            <v>2025-BOX</v>
          </cell>
          <cell r="C2153">
            <v>1</v>
          </cell>
        </row>
        <row r="2154">
          <cell r="A2154" t="str">
            <v>B07YL72RY3</v>
          </cell>
          <cell r="B2154" t="str">
            <v>2000-BOX</v>
          </cell>
          <cell r="C2154">
            <v>1</v>
          </cell>
        </row>
        <row r="2155">
          <cell r="A2155" t="str">
            <v>B07YL7679T</v>
          </cell>
          <cell r="B2155" t="str">
            <v>2092-BOX</v>
          </cell>
          <cell r="C2155">
            <v>1</v>
          </cell>
        </row>
        <row r="2156">
          <cell r="A2156" t="str">
            <v>B07YL7JDQ5</v>
          </cell>
          <cell r="B2156" t="str">
            <v>2043-BOX</v>
          </cell>
          <cell r="C2156">
            <v>1</v>
          </cell>
        </row>
        <row r="2157">
          <cell r="A2157" t="str">
            <v>B07YL81SB1</v>
          </cell>
          <cell r="B2157" t="str">
            <v>2042-BOX</v>
          </cell>
          <cell r="C2157">
            <v>1</v>
          </cell>
        </row>
        <row r="2158">
          <cell r="A2158" t="str">
            <v>B07YL8V988</v>
          </cell>
          <cell r="B2158" t="str">
            <v>2054-BOX</v>
          </cell>
          <cell r="C2158">
            <v>1</v>
          </cell>
        </row>
        <row r="2159">
          <cell r="A2159" t="str">
            <v>B07YLCYJDY</v>
          </cell>
          <cell r="B2159" t="str">
            <v>3309-CASE</v>
          </cell>
          <cell r="C2159">
            <v>1</v>
          </cell>
        </row>
        <row r="2160">
          <cell r="A2160" t="str">
            <v>B07YLDPFW1</v>
          </cell>
          <cell r="B2160" t="str">
            <v>3312-CASE</v>
          </cell>
          <cell r="C2160">
            <v>1</v>
          </cell>
        </row>
        <row r="2161">
          <cell r="A2161" t="str">
            <v>B07Z6PD7C7</v>
          </cell>
          <cell r="B2161" t="str">
            <v>3821-BOX</v>
          </cell>
          <cell r="C2161">
            <v>1</v>
          </cell>
        </row>
        <row r="2162">
          <cell r="A2162" t="str">
            <v>B082YHP96C</v>
          </cell>
          <cell r="B2162" t="str">
            <v>2185-CASE</v>
          </cell>
          <cell r="C2162">
            <v>1</v>
          </cell>
        </row>
        <row r="2163">
          <cell r="A2163" t="str">
            <v>B082YJ1CTZ</v>
          </cell>
          <cell r="B2163" t="str">
            <v>240-SET6</v>
          </cell>
          <cell r="C2163">
            <v>1</v>
          </cell>
        </row>
        <row r="2164">
          <cell r="A2164" t="str">
            <v>B084KSNKMN</v>
          </cell>
          <cell r="B2164" t="str">
            <v>6110-PACK2</v>
          </cell>
          <cell r="C2164">
            <v>1</v>
          </cell>
        </row>
        <row r="2165">
          <cell r="A2165" t="str">
            <v>B084SL1V7F</v>
          </cell>
          <cell r="B2165" t="str">
            <v>290-CASE</v>
          </cell>
          <cell r="C2165">
            <v>1</v>
          </cell>
        </row>
        <row r="2166">
          <cell r="A2166" t="str">
            <v>B084SQ1HGW</v>
          </cell>
          <cell r="B2166" t="str">
            <v>275-SET3</v>
          </cell>
          <cell r="C2166">
            <v>1</v>
          </cell>
        </row>
        <row r="2167">
          <cell r="A2167" t="str">
            <v>B0856RWCFZ</v>
          </cell>
          <cell r="B2167" t="str">
            <v>3981-BOX</v>
          </cell>
          <cell r="C2167">
            <v>1</v>
          </cell>
        </row>
        <row r="2168">
          <cell r="A2168" t="str">
            <v>B08572ZCD7</v>
          </cell>
          <cell r="B2168" t="str">
            <v>3983-EACH</v>
          </cell>
          <cell r="C2168">
            <v>1</v>
          </cell>
        </row>
        <row r="2169">
          <cell r="A2169" t="str">
            <v>B085VMDX1T</v>
          </cell>
          <cell r="B2169" t="str">
            <v>3821-SET6</v>
          </cell>
          <cell r="C2169">
            <v>1</v>
          </cell>
        </row>
        <row r="2170">
          <cell r="A2170" t="str">
            <v>B08644J5Z4</v>
          </cell>
          <cell r="B2170" t="str">
            <v>3445-SET6</v>
          </cell>
          <cell r="C2170">
            <v>1</v>
          </cell>
        </row>
        <row r="2171">
          <cell r="A2171" t="str">
            <v>B086461D7Y</v>
          </cell>
          <cell r="B2171" t="str">
            <v>3449-SET3</v>
          </cell>
          <cell r="C2171">
            <v>1</v>
          </cell>
        </row>
        <row r="2172">
          <cell r="A2172" t="str">
            <v>B0875LVZVC</v>
          </cell>
          <cell r="B2172" t="str">
            <v>3999-EACH</v>
          </cell>
          <cell r="C2172">
            <v>1</v>
          </cell>
        </row>
        <row r="2173">
          <cell r="A2173" t="str">
            <v>B0875SPG34</v>
          </cell>
          <cell r="B2173" t="str">
            <v>3998-BOX</v>
          </cell>
          <cell r="C2173">
            <v>1</v>
          </cell>
        </row>
        <row r="2174">
          <cell r="A2174" t="str">
            <v>B087C9HZFJ</v>
          </cell>
          <cell r="B2174" t="str">
            <v>3984-EACH</v>
          </cell>
          <cell r="C2174">
            <v>1</v>
          </cell>
        </row>
        <row r="2175">
          <cell r="A2175" t="str">
            <v>B087QQDST6</v>
          </cell>
          <cell r="B2175" t="str">
            <v>5500-CASE</v>
          </cell>
          <cell r="C2175">
            <v>1</v>
          </cell>
        </row>
        <row r="2176">
          <cell r="A2176" t="str">
            <v>B088PB16X7</v>
          </cell>
          <cell r="B2176" t="str">
            <v>734-SET2</v>
          </cell>
          <cell r="C2176">
            <v>1</v>
          </cell>
        </row>
        <row r="2177">
          <cell r="A2177" t="str">
            <v>B08923SFVM</v>
          </cell>
          <cell r="B2177" t="str">
            <v>1295-EACH</v>
          </cell>
          <cell r="C2177">
            <v>1</v>
          </cell>
        </row>
        <row r="2178">
          <cell r="A2178" t="str">
            <v>B0896QC9RQ</v>
          </cell>
          <cell r="B2178" t="str">
            <v>4577036-CASE</v>
          </cell>
          <cell r="C2178">
            <v>1</v>
          </cell>
        </row>
        <row r="2179">
          <cell r="A2179" t="str">
            <v>B08971LXZ3</v>
          </cell>
          <cell r="B2179" t="str">
            <v>16500-SET2</v>
          </cell>
          <cell r="C2179">
            <v>1</v>
          </cell>
        </row>
        <row r="2180">
          <cell r="A2180" t="str">
            <v>B08B45CTMV</v>
          </cell>
          <cell r="B2180" t="str">
            <v>3135-SET4</v>
          </cell>
          <cell r="C2180">
            <v>1</v>
          </cell>
        </row>
        <row r="2181">
          <cell r="A2181" t="str">
            <v>B08BQT2PX7</v>
          </cell>
          <cell r="B2181" t="str">
            <v>13624-CASE</v>
          </cell>
          <cell r="C2181">
            <v>1</v>
          </cell>
        </row>
        <row r="2182">
          <cell r="A2182" t="str">
            <v>B08BQWC5C1</v>
          </cell>
          <cell r="B2182" t="str">
            <v>13068-CASE</v>
          </cell>
          <cell r="C2182">
            <v>1</v>
          </cell>
        </row>
        <row r="2183">
          <cell r="A2183" t="str">
            <v>B08BQXW5MD</v>
          </cell>
          <cell r="B2183" t="str">
            <v>311-SET2</v>
          </cell>
          <cell r="C2183">
            <v>1</v>
          </cell>
        </row>
        <row r="2184">
          <cell r="A2184" t="str">
            <v>B08BQZ35HN</v>
          </cell>
          <cell r="B2184" t="str">
            <v>13334-CASE</v>
          </cell>
          <cell r="C2184">
            <v>1</v>
          </cell>
        </row>
        <row r="2185">
          <cell r="A2185" t="str">
            <v>B08BR3NXRF</v>
          </cell>
          <cell r="B2185" t="str">
            <v>314-CASE</v>
          </cell>
          <cell r="C2185">
            <v>1</v>
          </cell>
        </row>
        <row r="2186">
          <cell r="A2186" t="str">
            <v>B08BX58YPK</v>
          </cell>
          <cell r="B2186" t="str">
            <v>12122-SET2</v>
          </cell>
          <cell r="C2186">
            <v>1</v>
          </cell>
        </row>
        <row r="2187">
          <cell r="A2187" t="str">
            <v>B08BX64RWP</v>
          </cell>
          <cell r="B2187" t="str">
            <v>4576136-CASE</v>
          </cell>
          <cell r="C2187">
            <v>1</v>
          </cell>
        </row>
        <row r="2188">
          <cell r="A2188" t="str">
            <v>B08BX66SJV</v>
          </cell>
          <cell r="B2188" t="str">
            <v>50810-SET4</v>
          </cell>
          <cell r="C2188">
            <v>1</v>
          </cell>
        </row>
        <row r="2189">
          <cell r="A2189" t="str">
            <v>B08BYF7FLD</v>
          </cell>
          <cell r="B2189" t="str">
            <v>1254-EACH</v>
          </cell>
          <cell r="C2189">
            <v>1</v>
          </cell>
        </row>
        <row r="2190">
          <cell r="A2190" t="str">
            <v>B08C3XXB99</v>
          </cell>
          <cell r="B2190" t="str">
            <v>3352-CASE</v>
          </cell>
          <cell r="C2190">
            <v>1</v>
          </cell>
        </row>
        <row r="2191">
          <cell r="A2191" t="str">
            <v>B08DBNLDW3</v>
          </cell>
          <cell r="B2191" t="str">
            <v>222-PACK2</v>
          </cell>
          <cell r="C2191">
            <v>1</v>
          </cell>
        </row>
        <row r="2192">
          <cell r="A2192" t="str">
            <v>B08DBP3ZQC</v>
          </cell>
          <cell r="B2192" t="str">
            <v>273-PACK2</v>
          </cell>
          <cell r="C2192">
            <v>1</v>
          </cell>
        </row>
        <row r="2193">
          <cell r="A2193" t="str">
            <v>B08DBVVPFD</v>
          </cell>
          <cell r="B2193" t="str">
            <v>230-PACK2</v>
          </cell>
          <cell r="C2193">
            <v>1</v>
          </cell>
        </row>
        <row r="2194">
          <cell r="A2194" t="str">
            <v>B08DC9FNPF</v>
          </cell>
          <cell r="B2194" t="str">
            <v>S-4-PACK4</v>
          </cell>
          <cell r="C2194">
            <v>1</v>
          </cell>
        </row>
        <row r="2195">
          <cell r="A2195" t="str">
            <v>B08DCD3M5C</v>
          </cell>
          <cell r="B2195" t="str">
            <v>S-15-PACK4</v>
          </cell>
          <cell r="C2195">
            <v>1</v>
          </cell>
        </row>
        <row r="2196">
          <cell r="A2196" t="str">
            <v>B08DFGPJTP</v>
          </cell>
          <cell r="B2196" t="str">
            <v>544-PACK2</v>
          </cell>
          <cell r="C2196">
            <v>1</v>
          </cell>
        </row>
        <row r="2197">
          <cell r="A2197" t="str">
            <v>B08DFLG3V1</v>
          </cell>
          <cell r="B2197" t="str">
            <v>5075-PACK2</v>
          </cell>
          <cell r="C2197">
            <v>1</v>
          </cell>
        </row>
        <row r="2198">
          <cell r="A2198" t="str">
            <v>B08DFQ23F4</v>
          </cell>
          <cell r="B2198" t="str">
            <v>548-PACK2</v>
          </cell>
          <cell r="C2198">
            <v>1</v>
          </cell>
        </row>
        <row r="2199">
          <cell r="A2199" t="str">
            <v>B08DPYY45C</v>
          </cell>
          <cell r="B2199" t="str">
            <v>3175-PACK2</v>
          </cell>
          <cell r="C2199">
            <v>1</v>
          </cell>
        </row>
        <row r="2200">
          <cell r="A2200" t="str">
            <v>B08F67Y8FC</v>
          </cell>
          <cell r="B2200" t="str">
            <v>2070-EACH</v>
          </cell>
          <cell r="C2200">
            <v>1</v>
          </cell>
        </row>
        <row r="2201">
          <cell r="A2201" t="str">
            <v>B08F789QFV</v>
          </cell>
          <cell r="B2201" t="str">
            <v>780-PACK2</v>
          </cell>
          <cell r="C2201">
            <v>1</v>
          </cell>
        </row>
        <row r="2202">
          <cell r="A2202" t="str">
            <v>B08F7CSB2B</v>
          </cell>
          <cell r="B2202" t="str">
            <v>770-PACK2</v>
          </cell>
          <cell r="C2202">
            <v>1</v>
          </cell>
        </row>
        <row r="2203">
          <cell r="A2203" t="str">
            <v>B08F7GC6V4</v>
          </cell>
          <cell r="B2203" t="str">
            <v>782-PACK2</v>
          </cell>
          <cell r="C2203">
            <v>1</v>
          </cell>
        </row>
        <row r="2204">
          <cell r="A2204" t="str">
            <v>B08F7KC9JP</v>
          </cell>
          <cell r="B2204" t="str">
            <v>718-PACK2</v>
          </cell>
          <cell r="C2204">
            <v>1</v>
          </cell>
        </row>
        <row r="2205">
          <cell r="A2205" t="str">
            <v>B08F7MLT5P</v>
          </cell>
          <cell r="B2205" t="str">
            <v>700-PACK4</v>
          </cell>
          <cell r="C2205">
            <v>1</v>
          </cell>
        </row>
        <row r="2206">
          <cell r="A2206" t="str">
            <v>B08FBY98Y4</v>
          </cell>
          <cell r="B2206" t="str">
            <v>5050-PACK4</v>
          </cell>
          <cell r="C2206">
            <v>1</v>
          </cell>
        </row>
        <row r="2207">
          <cell r="A2207" t="str">
            <v>B08FF4WLSZ</v>
          </cell>
          <cell r="B2207" t="str">
            <v>2235-CASE</v>
          </cell>
          <cell r="C2207">
            <v>1</v>
          </cell>
        </row>
        <row r="2208">
          <cell r="A2208" t="str">
            <v>B08FRQ3VC4</v>
          </cell>
          <cell r="B2208" t="str">
            <v>1250-PACK2</v>
          </cell>
          <cell r="C2208">
            <v>1</v>
          </cell>
        </row>
        <row r="2209">
          <cell r="A2209" t="str">
            <v>B08FRQFCHG</v>
          </cell>
          <cell r="B2209" t="str">
            <v>1248-PACK2</v>
          </cell>
          <cell r="C2209">
            <v>1</v>
          </cell>
        </row>
        <row r="2210">
          <cell r="A2210" t="str">
            <v>B08FRR5DYG</v>
          </cell>
          <cell r="B2210" t="str">
            <v>1263-PACK2</v>
          </cell>
          <cell r="C2210">
            <v>1</v>
          </cell>
        </row>
        <row r="2211">
          <cell r="A2211" t="str">
            <v>B08G3PK72S</v>
          </cell>
          <cell r="B2211" t="str">
            <v>3185-PACK4</v>
          </cell>
          <cell r="C2211">
            <v>1</v>
          </cell>
        </row>
        <row r="2212">
          <cell r="A2212" t="str">
            <v>B08G3SPDKB</v>
          </cell>
          <cell r="B2212" t="str">
            <v>3108-PACK4</v>
          </cell>
          <cell r="C2212">
            <v>1</v>
          </cell>
        </row>
        <row r="2213">
          <cell r="A2213" t="str">
            <v>B08G8YVJ4K</v>
          </cell>
          <cell r="B2213" t="str">
            <v>6011-PACK4</v>
          </cell>
          <cell r="C2213">
            <v>1</v>
          </cell>
        </row>
        <row r="2214">
          <cell r="A2214" t="str">
            <v>B08GCYQMYW</v>
          </cell>
          <cell r="B2214" t="str">
            <v>920-PACK2</v>
          </cell>
          <cell r="C2214">
            <v>1</v>
          </cell>
        </row>
        <row r="2215">
          <cell r="A2215" t="str">
            <v>B08GCZKHZM</v>
          </cell>
          <cell r="B2215" t="str">
            <v>936-PACK4</v>
          </cell>
          <cell r="C2215">
            <v>1</v>
          </cell>
        </row>
        <row r="2216">
          <cell r="A2216" t="str">
            <v>B08GCZW45Y</v>
          </cell>
          <cell r="B2216" t="str">
            <v>952-PACK2</v>
          </cell>
          <cell r="C2216">
            <v>1</v>
          </cell>
        </row>
        <row r="2217">
          <cell r="A2217" t="str">
            <v>B08GD1F87X</v>
          </cell>
          <cell r="B2217" t="str">
            <v>950-PACK2</v>
          </cell>
          <cell r="C2217">
            <v>1</v>
          </cell>
        </row>
        <row r="2218">
          <cell r="A2218" t="str">
            <v>B08GD1ZMDD</v>
          </cell>
          <cell r="B2218" t="str">
            <v>907-PACK4</v>
          </cell>
          <cell r="C2218">
            <v>1</v>
          </cell>
        </row>
        <row r="2219">
          <cell r="A2219" t="str">
            <v>B08GD23QM9</v>
          </cell>
          <cell r="B2219" t="str">
            <v>902-PACK2</v>
          </cell>
          <cell r="C2219">
            <v>1</v>
          </cell>
        </row>
        <row r="2220">
          <cell r="A2220" t="str">
            <v>B08GL3LKRW</v>
          </cell>
          <cell r="B2220" t="str">
            <v>3201-PACK2</v>
          </cell>
          <cell r="C2220">
            <v>1</v>
          </cell>
        </row>
        <row r="2221">
          <cell r="A2221" t="str">
            <v>B08GWQYVPP</v>
          </cell>
          <cell r="B2221" t="str">
            <v>2092-PACK2</v>
          </cell>
          <cell r="C2221">
            <v>1</v>
          </cell>
        </row>
        <row r="2222">
          <cell r="A2222" t="str">
            <v>B08GWTD44F</v>
          </cell>
          <cell r="B2222" t="str">
            <v>2094-PACK2</v>
          </cell>
          <cell r="C2222">
            <v>1</v>
          </cell>
        </row>
        <row r="2223">
          <cell r="A2223" t="str">
            <v>B08JQQ8ZJR</v>
          </cell>
          <cell r="B2223" t="str">
            <v>5100-PACK2</v>
          </cell>
          <cell r="C2223">
            <v>1</v>
          </cell>
        </row>
        <row r="2224">
          <cell r="A2224" t="str">
            <v>B08JQR8QXH</v>
          </cell>
          <cell r="B2224" t="str">
            <v>5154-PACK2</v>
          </cell>
          <cell r="C2224">
            <v>1</v>
          </cell>
        </row>
        <row r="2225">
          <cell r="A2225" t="str">
            <v>B08KJN5K9Y</v>
          </cell>
          <cell r="B2225" t="str">
            <v>3334-CASE</v>
          </cell>
          <cell r="C2225">
            <v>1</v>
          </cell>
        </row>
        <row r="2226">
          <cell r="A2226" t="str">
            <v>B08KJP1B1Z</v>
          </cell>
          <cell r="B2226" t="str">
            <v>3332-CASE</v>
          </cell>
          <cell r="C2226">
            <v>1</v>
          </cell>
        </row>
        <row r="2227">
          <cell r="A2227" t="str">
            <v>B08KJPFVS5</v>
          </cell>
          <cell r="B2227" t="str">
            <v>3337-CASE</v>
          </cell>
          <cell r="C2227">
            <v>1</v>
          </cell>
        </row>
        <row r="2228">
          <cell r="A2228" t="str">
            <v>B08KWLKCK2</v>
          </cell>
          <cell r="B2228" t="str">
            <v>4420-CASE</v>
          </cell>
          <cell r="C2228">
            <v>1</v>
          </cell>
        </row>
        <row r="2229">
          <cell r="A2229" t="str">
            <v>B08NRKXYZQ</v>
          </cell>
          <cell r="B2229" t="str">
            <v>3901-BOX</v>
          </cell>
          <cell r="C2229">
            <v>1</v>
          </cell>
        </row>
        <row r="2230">
          <cell r="A2230" t="str">
            <v>B08NRV72CX</v>
          </cell>
          <cell r="B2230" t="str">
            <v>3920-BOX</v>
          </cell>
          <cell r="C2230">
            <v>1</v>
          </cell>
        </row>
        <row r="2231">
          <cell r="A2231" t="str">
            <v>B08P3WNZF1</v>
          </cell>
          <cell r="B2231" t="str">
            <v>6302-EACH</v>
          </cell>
          <cell r="C2231">
            <v>1</v>
          </cell>
        </row>
        <row r="2232">
          <cell r="A2232" t="str">
            <v>B08Q7VP648</v>
          </cell>
          <cell r="B2232" t="str">
            <v>1816-CASE</v>
          </cell>
          <cell r="C2232">
            <v>1</v>
          </cell>
        </row>
        <row r="2233">
          <cell r="A2233" t="str">
            <v>B08QTNCPYG</v>
          </cell>
          <cell r="B2233" t="str">
            <v>4429-BOX</v>
          </cell>
          <cell r="C2233">
            <v>1</v>
          </cell>
        </row>
        <row r="2234">
          <cell r="A2234" t="str">
            <v>B08QZSDJQT</v>
          </cell>
          <cell r="B2234" t="str">
            <v>3111-SET4</v>
          </cell>
          <cell r="C2234">
            <v>1</v>
          </cell>
        </row>
        <row r="2235">
          <cell r="A2235" t="str">
            <v>B08R6JFK56</v>
          </cell>
          <cell r="B2235" t="str">
            <v>992-PACK2</v>
          </cell>
          <cell r="C2235">
            <v>1</v>
          </cell>
        </row>
        <row r="2236">
          <cell r="A2236" t="str">
            <v>B08R6K2T79</v>
          </cell>
          <cell r="B2236" t="str">
            <v>992-PACK3</v>
          </cell>
          <cell r="C2236">
            <v>1</v>
          </cell>
        </row>
        <row r="2237">
          <cell r="A2237" t="str">
            <v>B08VBY65FQ</v>
          </cell>
          <cell r="B2237" t="str">
            <v>208-BOX</v>
          </cell>
          <cell r="C2237">
            <v>1</v>
          </cell>
        </row>
        <row r="2238">
          <cell r="A2238" t="str">
            <v>B08WJTY4Q4</v>
          </cell>
          <cell r="B2238" t="str">
            <v>45090-CASE</v>
          </cell>
          <cell r="C2238">
            <v>1</v>
          </cell>
        </row>
        <row r="2239">
          <cell r="A2239" t="str">
            <v>B08WJWWSM4</v>
          </cell>
          <cell r="B2239" t="str">
            <v>45723-CASE</v>
          </cell>
          <cell r="C2239">
            <v>1</v>
          </cell>
        </row>
        <row r="2240">
          <cell r="A2240" t="str">
            <v>B08WPZ8ZYB</v>
          </cell>
          <cell r="B2240" t="str">
            <v>1226-SET6</v>
          </cell>
          <cell r="C2240">
            <v>1</v>
          </cell>
        </row>
        <row r="2241">
          <cell r="A2241" t="str">
            <v>B08X9YTS4D</v>
          </cell>
          <cell r="B2241" t="str">
            <v>3912-BOX</v>
          </cell>
          <cell r="C2241">
            <v>1</v>
          </cell>
        </row>
        <row r="2242">
          <cell r="A2242" t="str">
            <v>B08XB4SF6Q</v>
          </cell>
          <cell r="B2242" t="str">
            <v>2409-SET4</v>
          </cell>
          <cell r="C2242">
            <v>1</v>
          </cell>
        </row>
        <row r="2243">
          <cell r="A2243" t="str">
            <v>B08Z378QRY</v>
          </cell>
          <cell r="B2243" t="str">
            <v>3827-PACK2</v>
          </cell>
          <cell r="C2243">
            <v>1</v>
          </cell>
        </row>
        <row r="2244">
          <cell r="A2244" t="str">
            <v>B08Z38L583</v>
          </cell>
          <cell r="B2244" t="str">
            <v>3828-EACH</v>
          </cell>
          <cell r="C2244">
            <v>1</v>
          </cell>
        </row>
        <row r="2245">
          <cell r="A2245" t="str">
            <v>B08Z3GPPWT</v>
          </cell>
          <cell r="B2245" t="str">
            <v>3826-PACK2</v>
          </cell>
          <cell r="C2245">
            <v>1</v>
          </cell>
        </row>
        <row r="2246">
          <cell r="A2246" t="str">
            <v>B0921B1838</v>
          </cell>
          <cell r="B2246" t="str">
            <v>13800-CASE</v>
          </cell>
          <cell r="C2246">
            <v>1</v>
          </cell>
        </row>
        <row r="2247">
          <cell r="A2247" t="str">
            <v>B093VXYVR2</v>
          </cell>
          <cell r="B2247" t="str">
            <v>802-CASE</v>
          </cell>
          <cell r="C2247">
            <v>1</v>
          </cell>
        </row>
        <row r="2248">
          <cell r="A2248" t="str">
            <v>B094PWZR4P</v>
          </cell>
          <cell r="B2248" t="str">
            <v>17085-BOX</v>
          </cell>
          <cell r="C2248">
            <v>1</v>
          </cell>
        </row>
        <row r="2249">
          <cell r="A2249" t="str">
            <v>B094PZWHC6</v>
          </cell>
          <cell r="B2249" t="str">
            <v>3990-PACK2</v>
          </cell>
          <cell r="C2249">
            <v>1</v>
          </cell>
        </row>
        <row r="2250">
          <cell r="A2250" t="str">
            <v>B094Q1PHJM</v>
          </cell>
          <cell r="B2250" t="str">
            <v>3989-PACK2</v>
          </cell>
          <cell r="C2250">
            <v>1</v>
          </cell>
        </row>
        <row r="2251">
          <cell r="A2251" t="str">
            <v>B096L8XN1F</v>
          </cell>
          <cell r="B2251" t="str">
            <v>1040-PACK2</v>
          </cell>
          <cell r="C2251">
            <v>1</v>
          </cell>
        </row>
        <row r="2252">
          <cell r="A2252" t="str">
            <v>B097G9Z5MJ</v>
          </cell>
          <cell r="B2252" t="str">
            <v>5430-EACH</v>
          </cell>
          <cell r="C2252">
            <v>1</v>
          </cell>
        </row>
        <row r="2253">
          <cell r="A2253" t="str">
            <v>B098KN1FNC</v>
          </cell>
          <cell r="B2253" t="str">
            <v>23156-SET2</v>
          </cell>
          <cell r="C2253">
            <v>1</v>
          </cell>
        </row>
        <row r="2254">
          <cell r="A2254" t="str">
            <v>B098KNRFP1</v>
          </cell>
          <cell r="B2254" t="str">
            <v>3195-PACK4</v>
          </cell>
          <cell r="C2254">
            <v>1</v>
          </cell>
        </row>
        <row r="2255">
          <cell r="A2255" t="str">
            <v>B098KPDM1W</v>
          </cell>
          <cell r="B2255" t="str">
            <v>23170-CASE</v>
          </cell>
          <cell r="C2255">
            <v>1</v>
          </cell>
        </row>
        <row r="2256">
          <cell r="A2256" t="str">
            <v>B098KQDBD7</v>
          </cell>
          <cell r="B2256" t="str">
            <v>72752-SET2</v>
          </cell>
          <cell r="C2256">
            <v>1</v>
          </cell>
        </row>
        <row r="2257">
          <cell r="A2257" t="str">
            <v>B098KQKJMJ</v>
          </cell>
          <cell r="B2257" t="str">
            <v>23149-SET2</v>
          </cell>
          <cell r="C2257">
            <v>1</v>
          </cell>
        </row>
        <row r="2258">
          <cell r="A2258" t="str">
            <v>B098KQLJJF</v>
          </cell>
          <cell r="B2258" t="str">
            <v>783-BOX</v>
          </cell>
          <cell r="C2258">
            <v>1</v>
          </cell>
        </row>
        <row r="2259">
          <cell r="A2259" t="str">
            <v>B098KQT44F</v>
          </cell>
          <cell r="B2259" t="str">
            <v>783-EACH</v>
          </cell>
          <cell r="C2259">
            <v>1</v>
          </cell>
        </row>
        <row r="2260">
          <cell r="A2260" t="str">
            <v>B09DK1CP1X</v>
          </cell>
          <cell r="B2260" t="str">
            <v>6813-BOX</v>
          </cell>
          <cell r="C2260">
            <v>1</v>
          </cell>
        </row>
        <row r="2261">
          <cell r="A2261" t="str">
            <v>B09DNWPR1K</v>
          </cell>
          <cell r="B2261" t="str">
            <v>811-CASE</v>
          </cell>
          <cell r="C2261">
            <v>1</v>
          </cell>
        </row>
        <row r="2262">
          <cell r="A2262" t="str">
            <v>B09HVVDYDW</v>
          </cell>
          <cell r="B2262" t="str">
            <v>1265-PACK2</v>
          </cell>
          <cell r="C2262">
            <v>1</v>
          </cell>
        </row>
        <row r="2263">
          <cell r="A2263" t="str">
            <v>B09HW4ZGJ7</v>
          </cell>
          <cell r="B2263" t="str">
            <v>750-SET2</v>
          </cell>
          <cell r="C2263">
            <v>1</v>
          </cell>
        </row>
        <row r="2264">
          <cell r="A2264" t="str">
            <v>B09HW7CXY2</v>
          </cell>
          <cell r="B2264" t="str">
            <v>1265-EACH</v>
          </cell>
          <cell r="C2264">
            <v>1</v>
          </cell>
        </row>
        <row r="2265">
          <cell r="A2265" t="str">
            <v>B09J9X4P17</v>
          </cell>
          <cell r="B2265" t="str">
            <v>6803-PACK2</v>
          </cell>
          <cell r="C2265">
            <v>1</v>
          </cell>
        </row>
        <row r="2266">
          <cell r="A2266" t="str">
            <v>B09JHS76N1</v>
          </cell>
          <cell r="B2266" t="str">
            <v>3470-EACH</v>
          </cell>
          <cell r="C2266">
            <v>1</v>
          </cell>
        </row>
        <row r="2267">
          <cell r="A2267" t="str">
            <v>B09JJ486TN</v>
          </cell>
          <cell r="B2267" t="str">
            <v>5476-SET2</v>
          </cell>
          <cell r="C2267">
            <v>1</v>
          </cell>
        </row>
        <row r="2268">
          <cell r="A2268" t="str">
            <v>B09NMNM94P</v>
          </cell>
          <cell r="B2268" t="str">
            <v>2516-CASE</v>
          </cell>
          <cell r="C2268">
            <v>1</v>
          </cell>
        </row>
        <row r="2269">
          <cell r="A2269" t="str">
            <v>B09NMPP3S6</v>
          </cell>
          <cell r="B2269" t="str">
            <v>6812-CASE</v>
          </cell>
          <cell r="C2269">
            <v>1</v>
          </cell>
        </row>
        <row r="2270">
          <cell r="A2270" t="str">
            <v>B09NMPT9NW</v>
          </cell>
          <cell r="B2270" t="str">
            <v>3172-CASE</v>
          </cell>
          <cell r="C2270">
            <v>1</v>
          </cell>
        </row>
        <row r="2271">
          <cell r="A2271" t="str">
            <v>B09NMPVKD6</v>
          </cell>
          <cell r="B2271" t="str">
            <v>3021-CASE</v>
          </cell>
          <cell r="C2271">
            <v>1</v>
          </cell>
        </row>
        <row r="2272">
          <cell r="A2272" t="str">
            <v>B09NMPVM5G</v>
          </cell>
          <cell r="B2272" t="str">
            <v>3941-CASE</v>
          </cell>
          <cell r="C2272">
            <v>1</v>
          </cell>
        </row>
        <row r="2273">
          <cell r="A2273" t="str">
            <v>B09NMQ4348</v>
          </cell>
          <cell r="B2273" t="str">
            <v>1282-CASE</v>
          </cell>
          <cell r="C2273">
            <v>1</v>
          </cell>
        </row>
        <row r="2274">
          <cell r="A2274" t="str">
            <v>B09NMQ4Q2F</v>
          </cell>
          <cell r="B2274" t="str">
            <v>3824-CASE</v>
          </cell>
          <cell r="C2274">
            <v>1</v>
          </cell>
        </row>
        <row r="2275">
          <cell r="A2275" t="str">
            <v>B09NMQ4YCF</v>
          </cell>
          <cell r="B2275" t="str">
            <v>2518-CASE</v>
          </cell>
          <cell r="C2275">
            <v>1</v>
          </cell>
        </row>
        <row r="2276">
          <cell r="A2276" t="str">
            <v>B09NMQ92VP</v>
          </cell>
          <cell r="B2276" t="str">
            <v>5172-CASE</v>
          </cell>
          <cell r="C2276">
            <v>1</v>
          </cell>
        </row>
        <row r="2277">
          <cell r="A2277" t="str">
            <v>B09NMQBDTW</v>
          </cell>
          <cell r="B2277" t="str">
            <v>6005-CASE</v>
          </cell>
          <cell r="C2277">
            <v>1</v>
          </cell>
        </row>
        <row r="2278">
          <cell r="A2278" t="str">
            <v>B09NMQP81J</v>
          </cell>
          <cell r="B2278" t="str">
            <v>5156-CASE</v>
          </cell>
          <cell r="C2278">
            <v>1</v>
          </cell>
        </row>
        <row r="2279">
          <cell r="A2279" t="str">
            <v>B09NMQPKK4</v>
          </cell>
          <cell r="B2279" t="str">
            <v>6303-CASE</v>
          </cell>
          <cell r="C2279">
            <v>1</v>
          </cell>
        </row>
        <row r="2280">
          <cell r="A2280" t="str">
            <v>B09NMQZYF4</v>
          </cell>
          <cell r="B2280" t="str">
            <v>303-CASE</v>
          </cell>
          <cell r="C2280">
            <v>1</v>
          </cell>
        </row>
        <row r="2281">
          <cell r="A2281" t="str">
            <v>B09NMRCNW8</v>
          </cell>
          <cell r="B2281" t="str">
            <v>3871-CASE</v>
          </cell>
          <cell r="C2281">
            <v>1</v>
          </cell>
        </row>
        <row r="2282">
          <cell r="A2282" t="str">
            <v>B09NMRG5WR</v>
          </cell>
          <cell r="B2282" t="str">
            <v>17037-CASE</v>
          </cell>
          <cell r="C2282">
            <v>1</v>
          </cell>
        </row>
        <row r="2283">
          <cell r="A2283" t="str">
            <v>B09NMRLXZR</v>
          </cell>
          <cell r="B2283" t="str">
            <v>17063-CASE</v>
          </cell>
          <cell r="C2283">
            <v>1</v>
          </cell>
        </row>
        <row r="2284">
          <cell r="A2284" t="str">
            <v>B09NMRTP7V</v>
          </cell>
          <cell r="B2284" t="str">
            <v>1251-CASE</v>
          </cell>
          <cell r="C2284">
            <v>1</v>
          </cell>
        </row>
        <row r="2285">
          <cell r="A2285" t="str">
            <v>B09NMRYMWM</v>
          </cell>
          <cell r="B2285" t="str">
            <v>17005-CASE</v>
          </cell>
          <cell r="C2285">
            <v>1</v>
          </cell>
        </row>
        <row r="2286">
          <cell r="A2286" t="str">
            <v>B09NMSCSZD</v>
          </cell>
          <cell r="B2286" t="str">
            <v>619-CASE</v>
          </cell>
          <cell r="C2286">
            <v>1</v>
          </cell>
        </row>
        <row r="2287">
          <cell r="A2287" t="str">
            <v>B09NMSH317</v>
          </cell>
          <cell r="B2287" t="str">
            <v>4413-CASE</v>
          </cell>
          <cell r="C2287">
            <v>1</v>
          </cell>
        </row>
        <row r="2288">
          <cell r="A2288" t="str">
            <v>B09NMT1R5C</v>
          </cell>
          <cell r="B2288" t="str">
            <v>1255-CASE</v>
          </cell>
          <cell r="C2288">
            <v>1</v>
          </cell>
        </row>
        <row r="2289">
          <cell r="A2289" t="str">
            <v>B09NMT2KQY</v>
          </cell>
          <cell r="B2289" t="str">
            <v>837-CASE</v>
          </cell>
          <cell r="C2289">
            <v>1</v>
          </cell>
        </row>
        <row r="2290">
          <cell r="A2290" t="str">
            <v>B09NMTHZM4</v>
          </cell>
          <cell r="B2290" t="str">
            <v>1630-CASE</v>
          </cell>
          <cell r="C2290">
            <v>1</v>
          </cell>
        </row>
        <row r="2291">
          <cell r="A2291" t="str">
            <v>B09NMVPPGY</v>
          </cell>
          <cell r="B2291" t="str">
            <v>2204-CASE</v>
          </cell>
          <cell r="C2291">
            <v>1</v>
          </cell>
        </row>
        <row r="2292">
          <cell r="A2292" t="str">
            <v>B09NMW7X1W</v>
          </cell>
          <cell r="B2292" t="str">
            <v>3112-CASE</v>
          </cell>
          <cell r="C2292">
            <v>1</v>
          </cell>
        </row>
        <row r="2293">
          <cell r="A2293" t="str">
            <v>B09NMWCQCS</v>
          </cell>
          <cell r="B2293" t="str">
            <v>2209-CASE</v>
          </cell>
          <cell r="C2293">
            <v>1</v>
          </cell>
        </row>
        <row r="2294">
          <cell r="A2294" t="str">
            <v>B09NMWMYNS</v>
          </cell>
          <cell r="B2294" t="str">
            <v>6016-CASE</v>
          </cell>
          <cell r="C2294">
            <v>1</v>
          </cell>
        </row>
        <row r="2295">
          <cell r="A2295" t="str">
            <v>B09NMWVDQQ</v>
          </cell>
          <cell r="B2295" t="str">
            <v>215-CASE</v>
          </cell>
          <cell r="C2295">
            <v>1</v>
          </cell>
        </row>
        <row r="2296">
          <cell r="A2296" t="str">
            <v>B09NMXBRX6</v>
          </cell>
          <cell r="B2296" t="str">
            <v>120-CASE</v>
          </cell>
          <cell r="C2296">
            <v>1</v>
          </cell>
        </row>
        <row r="2297">
          <cell r="A2297" t="str">
            <v>B09NMXCDFC</v>
          </cell>
          <cell r="B2297" t="str">
            <v>6002-CASE</v>
          </cell>
          <cell r="C2297">
            <v>1</v>
          </cell>
        </row>
        <row r="2298">
          <cell r="A2298" t="str">
            <v>B09NMXJHG8</v>
          </cell>
          <cell r="B2298" t="str">
            <v>2315-CASE</v>
          </cell>
          <cell r="C2298">
            <v>1</v>
          </cell>
        </row>
        <row r="2299">
          <cell r="A2299" t="str">
            <v>B09NMXKYXP</v>
          </cell>
          <cell r="B2299" t="str">
            <v>452-CASE</v>
          </cell>
          <cell r="C2299">
            <v>1</v>
          </cell>
        </row>
        <row r="2300">
          <cell r="A2300" t="str">
            <v>B09QD7L41J</v>
          </cell>
          <cell r="B2300" t="str">
            <v>2569-EACH</v>
          </cell>
          <cell r="C2300">
            <v>1</v>
          </cell>
        </row>
        <row r="2301">
          <cell r="A2301" t="str">
            <v>B09QD7N8P6</v>
          </cell>
          <cell r="B2301" t="str">
            <v>2569-BOX</v>
          </cell>
          <cell r="C2301">
            <v>1</v>
          </cell>
        </row>
        <row r="2302">
          <cell r="A2302" t="str">
            <v>B09QDXMNP9</v>
          </cell>
          <cell r="B2302" t="str">
            <v>6808-PACK2</v>
          </cell>
          <cell r="C2302">
            <v>1</v>
          </cell>
        </row>
        <row r="2303">
          <cell r="A2303" t="str">
            <v>B09QDY8CT2</v>
          </cell>
          <cell r="B2303" t="str">
            <v>2561-BOX</v>
          </cell>
          <cell r="C2303">
            <v>1</v>
          </cell>
        </row>
        <row r="2304">
          <cell r="A2304" t="str">
            <v>B09QDZYJM5</v>
          </cell>
          <cell r="B2304" t="str">
            <v>719-BOX</v>
          </cell>
          <cell r="C2304">
            <v>1</v>
          </cell>
        </row>
        <row r="2305">
          <cell r="A2305" t="str">
            <v>B09QF372JP</v>
          </cell>
          <cell r="B2305" t="str">
            <v>6809-EACH</v>
          </cell>
          <cell r="C2305">
            <v>1</v>
          </cell>
        </row>
        <row r="2306">
          <cell r="A2306" t="str">
            <v>B09S8N5ZR6</v>
          </cell>
          <cell r="B2306" t="str">
            <v>1266-EACH</v>
          </cell>
          <cell r="C2306">
            <v>1</v>
          </cell>
        </row>
        <row r="2307">
          <cell r="A2307" t="str">
            <v>B09SBY3X2Q</v>
          </cell>
          <cell r="B2307" t="str">
            <v>1080-SET6</v>
          </cell>
          <cell r="C2307">
            <v>1</v>
          </cell>
        </row>
        <row r="2308">
          <cell r="A2308" t="str">
            <v>B09SM9KMRQ</v>
          </cell>
          <cell r="B2308" t="str">
            <v>2182-EACH</v>
          </cell>
          <cell r="C2308">
            <v>1</v>
          </cell>
        </row>
        <row r="2309">
          <cell r="A2309" t="str">
            <v>B09SN2N6JM</v>
          </cell>
          <cell r="B2309" t="str">
            <v>1637-EACH</v>
          </cell>
          <cell r="C2309">
            <v>1</v>
          </cell>
        </row>
        <row r="2310">
          <cell r="A2310" t="str">
            <v>B09ZVR2WN4</v>
          </cell>
          <cell r="B2310" t="str">
            <v>72823-SET4</v>
          </cell>
          <cell r="C2310">
            <v>1</v>
          </cell>
        </row>
        <row r="2311">
          <cell r="A2311" t="str">
            <v>B09ZVSXRC5</v>
          </cell>
          <cell r="B2311" t="str">
            <v>112-EACH</v>
          </cell>
          <cell r="C2311">
            <v>1</v>
          </cell>
        </row>
        <row r="2312">
          <cell r="A2312" t="str">
            <v>B0B6GNWTQ5</v>
          </cell>
          <cell r="B2312" t="str">
            <v>2410-PACK2</v>
          </cell>
          <cell r="C2312">
            <v>1</v>
          </cell>
        </row>
        <row r="2313">
          <cell r="A2313" t="str">
            <v>B0B8LW6CGZ</v>
          </cell>
          <cell r="B2313" t="str">
            <v>1632-SET4</v>
          </cell>
          <cell r="C2313">
            <v>1</v>
          </cell>
        </row>
        <row r="2314">
          <cell r="A2314" t="str">
            <v>B0B9PHTJTK</v>
          </cell>
          <cell r="B2314" t="str">
            <v>1230-PACK2</v>
          </cell>
          <cell r="C2314">
            <v>1</v>
          </cell>
        </row>
        <row r="2315">
          <cell r="A2315" t="str">
            <v>B0B9PNTBZ2</v>
          </cell>
          <cell r="B2315" t="str">
            <v>1229-PACK2</v>
          </cell>
          <cell r="C2315">
            <v>1</v>
          </cell>
        </row>
        <row r="2316">
          <cell r="A2316" t="str">
            <v>B0B9PNVZHZ</v>
          </cell>
          <cell r="B2316" t="str">
            <v>1293-BOX</v>
          </cell>
          <cell r="C2316">
            <v>1</v>
          </cell>
        </row>
        <row r="2317">
          <cell r="A2317" t="str">
            <v>B0B9Q22KXR</v>
          </cell>
          <cell r="B2317" t="str">
            <v>1276-EACH</v>
          </cell>
          <cell r="C2317">
            <v>1</v>
          </cell>
        </row>
        <row r="2318">
          <cell r="A2318" t="str">
            <v>B0BF97DYMD</v>
          </cell>
          <cell r="B2318" t="str">
            <v>1011-EACH</v>
          </cell>
          <cell r="C2318">
            <v>1</v>
          </cell>
        </row>
        <row r="2319">
          <cell r="A2319" t="str">
            <v>B0BGQX5PR9</v>
          </cell>
          <cell r="B2319" t="str">
            <v>921-PACK6</v>
          </cell>
          <cell r="C2319">
            <v>1</v>
          </cell>
        </row>
        <row r="2320">
          <cell r="A2320" t="str">
            <v>B0BGQYNWGG</v>
          </cell>
          <cell r="B2320" t="str">
            <v>924-PACK6</v>
          </cell>
          <cell r="C2320">
            <v>1</v>
          </cell>
        </row>
        <row r="2321">
          <cell r="A2321" t="str">
            <v>B0BGQZ8SM6</v>
          </cell>
          <cell r="B2321" t="str">
            <v>915-PACK12</v>
          </cell>
          <cell r="C2321">
            <v>1</v>
          </cell>
        </row>
        <row r="2322">
          <cell r="A2322" t="str">
            <v>B0BLRL38BW</v>
          </cell>
          <cell r="B2322" t="str">
            <v>1747-CASE</v>
          </cell>
          <cell r="C2322">
            <v>1</v>
          </cell>
        </row>
        <row r="2323">
          <cell r="A2323" t="str">
            <v>B0BP5CB9FS</v>
          </cell>
          <cell r="B2323" t="str">
            <v>2072-EACH</v>
          </cell>
          <cell r="C2323">
            <v>1</v>
          </cell>
        </row>
        <row r="2324">
          <cell r="A2324" t="str">
            <v>B0BP62LSBW</v>
          </cell>
          <cell r="B2324" t="str">
            <v>2308-BOX</v>
          </cell>
          <cell r="C2324">
            <v>1</v>
          </cell>
        </row>
        <row r="2325">
          <cell r="A2325" t="str">
            <v>B0BRNVH583</v>
          </cell>
          <cell r="B2325" t="str">
            <v>4403-BOX</v>
          </cell>
          <cell r="C2325">
            <v>1</v>
          </cell>
        </row>
        <row r="2326">
          <cell r="A2326" t="str">
            <v>B0BWSQT34P</v>
          </cell>
          <cell r="B2326" t="str">
            <v>2347-BOX</v>
          </cell>
          <cell r="C2326">
            <v>1</v>
          </cell>
        </row>
        <row r="2327">
          <cell r="A2327" t="str">
            <v>B0BWSR4XPV</v>
          </cell>
          <cell r="B2327" t="str">
            <v>2347-EACH</v>
          </cell>
          <cell r="C2327">
            <v>1</v>
          </cell>
        </row>
        <row r="2328">
          <cell r="A2328" t="str">
            <v>B0BYB1RRDM</v>
          </cell>
          <cell r="B2328" t="str">
            <v>3149-EACH</v>
          </cell>
          <cell r="C2328">
            <v>1</v>
          </cell>
        </row>
        <row r="2329">
          <cell r="A2329" t="str">
            <v>B0C1HH226B</v>
          </cell>
          <cell r="B2329" t="str">
            <v>935-PACK4</v>
          </cell>
          <cell r="C2329">
            <v>1</v>
          </cell>
        </row>
        <row r="2330">
          <cell r="A2330" t="str">
            <v>B0CC3VWFBH</v>
          </cell>
          <cell r="B2330" t="str">
            <v>3347-CASE</v>
          </cell>
          <cell r="C2330">
            <v>1</v>
          </cell>
        </row>
        <row r="2331">
          <cell r="A2331" t="str">
            <v>B0CM9W49B5</v>
          </cell>
          <cell r="B2331" t="str">
            <v>17088-PACK4</v>
          </cell>
          <cell r="C2331">
            <v>1</v>
          </cell>
        </row>
        <row r="2332">
          <cell r="A2332" t="str">
            <v>B0CNKWV4HX</v>
          </cell>
          <cell r="B2332" t="str">
            <v>5060236-EACH</v>
          </cell>
          <cell r="C2332">
            <v>1</v>
          </cell>
        </row>
        <row r="2333">
          <cell r="A2333" t="str">
            <v>B0CPRDGB6Z</v>
          </cell>
          <cell r="B2333" t="str">
            <v>3300-CASE</v>
          </cell>
          <cell r="C2333">
            <v>1</v>
          </cell>
        </row>
        <row r="2334">
          <cell r="A2334" t="str">
            <v>B0CPRPLLFH</v>
          </cell>
          <cell r="B2334" t="str">
            <v>3300-EACH</v>
          </cell>
          <cell r="C2334">
            <v>1</v>
          </cell>
        </row>
        <row r="2335">
          <cell r="A2335" t="str">
            <v>B0CQ69DH27</v>
          </cell>
          <cell r="B2335" t="str">
            <v>3300-EA+3301-EA</v>
          </cell>
          <cell r="C2335">
            <v>1</v>
          </cell>
        </row>
        <row r="2336">
          <cell r="A2336" t="str">
            <v>B0CRJR6JQS</v>
          </cell>
          <cell r="B2336" t="str">
            <v>250-BOX</v>
          </cell>
          <cell r="C2336">
            <v>1</v>
          </cell>
        </row>
        <row r="2337">
          <cell r="A2337" t="str">
            <v>B0CRJXQVXX</v>
          </cell>
          <cell r="B2337" t="str">
            <v>251-BOX</v>
          </cell>
          <cell r="C2337">
            <v>1</v>
          </cell>
        </row>
        <row r="2338">
          <cell r="A2338" t="str">
            <v>B0CRJZ76B8</v>
          </cell>
          <cell r="B2338" t="str">
            <v>251-EACH</v>
          </cell>
          <cell r="C2338">
            <v>1</v>
          </cell>
        </row>
        <row r="2339">
          <cell r="A2339" t="str">
            <v>B0CV2M1FH7</v>
          </cell>
          <cell r="B2339" t="str">
            <v>942-A-SET4</v>
          </cell>
          <cell r="C2339">
            <v>1</v>
          </cell>
        </row>
        <row r="2340">
          <cell r="A2340" t="str">
            <v>B0CX5RZ2H7</v>
          </cell>
          <cell r="B2340" t="str">
            <v>2252-BOX</v>
          </cell>
          <cell r="C2340">
            <v>1</v>
          </cell>
        </row>
        <row r="2341">
          <cell r="A2341" t="str">
            <v>B0CX64MYZX</v>
          </cell>
          <cell r="B2341" t="str">
            <v>2252-CASE</v>
          </cell>
          <cell r="C2341">
            <v>1</v>
          </cell>
        </row>
        <row r="2342">
          <cell r="A2342" t="str">
            <v>B0CX6KZ8V5</v>
          </cell>
          <cell r="B2342" t="str">
            <v>2250-CASE</v>
          </cell>
          <cell r="C2342">
            <v>1</v>
          </cell>
        </row>
        <row r="2343">
          <cell r="A2343" t="str">
            <v>B0CYFFQ7W5</v>
          </cell>
          <cell r="B2343" t="str">
            <v>323-BOX</v>
          </cell>
          <cell r="C2343">
            <v>1</v>
          </cell>
        </row>
        <row r="2344">
          <cell r="A2344" t="str">
            <v>B0CYFH6YB1</v>
          </cell>
          <cell r="B2344" t="str">
            <v>323-PACK4</v>
          </cell>
          <cell r="C2344">
            <v>1</v>
          </cell>
        </row>
        <row r="2345">
          <cell r="A2345" t="str">
            <v>B0D1KXRBWJ</v>
          </cell>
          <cell r="B2345" t="str">
            <v>2055-PACK50</v>
          </cell>
          <cell r="C2345">
            <v>1</v>
          </cell>
        </row>
        <row r="2346">
          <cell r="A2346" t="str">
            <v>B0D1KYR3L9</v>
          </cell>
          <cell r="B2346" t="str">
            <v>1737-PACK56</v>
          </cell>
          <cell r="C2346">
            <v>1</v>
          </cell>
        </row>
        <row r="2347">
          <cell r="A2347" t="str">
            <v>B0D1LBP8KY</v>
          </cell>
          <cell r="B2347" t="str">
            <v>1941-PACK120</v>
          </cell>
          <cell r="C2347">
            <v>1</v>
          </cell>
        </row>
        <row r="2348">
          <cell r="A2348" t="str">
            <v>B0D488FPMF</v>
          </cell>
          <cell r="B2348" t="str">
            <v>8255-CASE</v>
          </cell>
          <cell r="C2348">
            <v>1</v>
          </cell>
        </row>
        <row r="2349">
          <cell r="A2349" t="str">
            <v>B0D4RBKXDQ</v>
          </cell>
          <cell r="B2349" t="str">
            <v>1731-BOX</v>
          </cell>
          <cell r="C2349">
            <v>1</v>
          </cell>
        </row>
        <row r="2350">
          <cell r="A2350" t="str">
            <v>B0D4RCK51F</v>
          </cell>
          <cell r="B2350" t="str">
            <v>1730-PACK4</v>
          </cell>
          <cell r="C2350">
            <v>1</v>
          </cell>
        </row>
        <row r="2351">
          <cell r="A2351" t="str">
            <v>B0D79X5ZSR</v>
          </cell>
          <cell r="B2351" t="str">
            <v>2222-BOX</v>
          </cell>
          <cell r="C2351">
            <v>1</v>
          </cell>
        </row>
        <row r="2352">
          <cell r="A2352" t="str">
            <v>B0D79XLKNF</v>
          </cell>
          <cell r="B2352" t="str">
            <v>17001-BOX</v>
          </cell>
          <cell r="C2352">
            <v>1</v>
          </cell>
        </row>
        <row r="2353">
          <cell r="A2353" t="str">
            <v>B0D9MWYKZS</v>
          </cell>
          <cell r="B2353" t="str">
            <v>710-SET3</v>
          </cell>
          <cell r="C2353">
            <v>1</v>
          </cell>
        </row>
        <row r="2354">
          <cell r="A2354" t="str">
            <v>B0DC1GF391</v>
          </cell>
          <cell r="B2354" t="str">
            <v>2551-EACH</v>
          </cell>
          <cell r="C2354">
            <v>1</v>
          </cell>
        </row>
        <row r="2355">
          <cell r="A2355" t="str">
            <v>B0DC22WMLH</v>
          </cell>
          <cell r="B2355" t="str">
            <v>2551-BOX</v>
          </cell>
          <cell r="C2355">
            <v>1</v>
          </cell>
        </row>
        <row r="2356">
          <cell r="A2356" t="str">
            <v>B0DCHHR9MV</v>
          </cell>
          <cell r="B2356" t="str">
            <v>52750-SET2</v>
          </cell>
          <cell r="C2356">
            <v>1</v>
          </cell>
        </row>
        <row r="2357">
          <cell r="A2357" t="str">
            <v>B0DD61QBNG</v>
          </cell>
          <cell r="B2357" t="str">
            <v>3354-SET6</v>
          </cell>
          <cell r="C2357">
            <v>1</v>
          </cell>
        </row>
        <row r="2358">
          <cell r="A2358" t="str">
            <v>B0DL1TVZD3</v>
          </cell>
          <cell r="B2358" t="str">
            <v>5082-BOX</v>
          </cell>
          <cell r="C2358">
            <v>1</v>
          </cell>
        </row>
        <row r="2359">
          <cell r="A2359" t="str">
            <v>B0007V1RIG</v>
          </cell>
          <cell r="B2359" t="str">
            <v>717-EACH</v>
          </cell>
          <cell r="C2359">
            <v>0</v>
          </cell>
        </row>
        <row r="2360">
          <cell r="A2360" t="str">
            <v>B00181B8XI</v>
          </cell>
          <cell r="B2360" t="e">
            <v>#N/A</v>
          </cell>
          <cell r="C2360">
            <v>0</v>
          </cell>
        </row>
        <row r="2361">
          <cell r="A2361" t="str">
            <v>B0018MMYZI</v>
          </cell>
          <cell r="B2361" t="str">
            <v>556-EACH</v>
          </cell>
          <cell r="C2361">
            <v>0</v>
          </cell>
        </row>
        <row r="2362">
          <cell r="A2362" t="str">
            <v>B0018MN2UY</v>
          </cell>
          <cell r="B2362" t="str">
            <v>707-EACH</v>
          </cell>
          <cell r="C2362">
            <v>0</v>
          </cell>
        </row>
        <row r="2363">
          <cell r="A2363" t="str">
            <v>B0018MP4LE</v>
          </cell>
          <cell r="B2363" t="e">
            <v>#N/A</v>
          </cell>
          <cell r="C2363">
            <v>0</v>
          </cell>
        </row>
        <row r="2364">
          <cell r="A2364" t="str">
            <v>B0018MP5YU</v>
          </cell>
          <cell r="B2364" t="str">
            <v>1720-EACH</v>
          </cell>
          <cell r="C2364">
            <v>0</v>
          </cell>
        </row>
        <row r="2365">
          <cell r="A2365" t="str">
            <v>B0018MP6H6</v>
          </cell>
          <cell r="B2365" t="str">
            <v>567-EACH</v>
          </cell>
          <cell r="C2365">
            <v>0</v>
          </cell>
        </row>
        <row r="2366">
          <cell r="A2366" t="str">
            <v>B0018MQA7G</v>
          </cell>
          <cell r="B2366" t="str">
            <v>3108-EACH</v>
          </cell>
          <cell r="C2366">
            <v>0</v>
          </cell>
        </row>
        <row r="2367">
          <cell r="A2367" t="str">
            <v>B0018MQG0W</v>
          </cell>
          <cell r="B2367" t="str">
            <v>1737-EACH</v>
          </cell>
          <cell r="C2367">
            <v>0</v>
          </cell>
        </row>
        <row r="2368">
          <cell r="A2368" t="str">
            <v>B0018MQIVO</v>
          </cell>
          <cell r="B2368" t="str">
            <v>1741-EACH</v>
          </cell>
          <cell r="C2368">
            <v>0</v>
          </cell>
        </row>
        <row r="2369">
          <cell r="A2369" t="str">
            <v>B0018MSGUU</v>
          </cell>
          <cell r="B2369" t="str">
            <v>566-EACH</v>
          </cell>
          <cell r="C2369">
            <v>0</v>
          </cell>
        </row>
        <row r="2370">
          <cell r="A2370" t="str">
            <v>B0018MSO4I</v>
          </cell>
          <cell r="B2370" t="str">
            <v>560-EACH-Merge</v>
          </cell>
          <cell r="C2370">
            <v>0</v>
          </cell>
        </row>
        <row r="2371">
          <cell r="A2371" t="str">
            <v>B0019IGID0</v>
          </cell>
          <cell r="B2371" t="str">
            <v>1234-EACH</v>
          </cell>
          <cell r="C2371">
            <v>0</v>
          </cell>
        </row>
        <row r="2372">
          <cell r="A2372" t="str">
            <v>B0019IGN8U</v>
          </cell>
          <cell r="B2372" t="str">
            <v>3117-EACH</v>
          </cell>
          <cell r="C2372">
            <v>0</v>
          </cell>
        </row>
        <row r="2373">
          <cell r="A2373" t="str">
            <v>B0019IGOOI</v>
          </cell>
          <cell r="B2373" t="str">
            <v>583-EACH</v>
          </cell>
          <cell r="C2373">
            <v>0</v>
          </cell>
        </row>
        <row r="2374">
          <cell r="A2374" t="str">
            <v>B0019IGQ8W</v>
          </cell>
          <cell r="B2374" t="str">
            <v>755-EACH</v>
          </cell>
          <cell r="C2374">
            <v>0</v>
          </cell>
        </row>
        <row r="2375">
          <cell r="A2375" t="str">
            <v>B0019IGQEG</v>
          </cell>
          <cell r="B2375" t="str">
            <v>763-EACH</v>
          </cell>
          <cell r="C2375">
            <v>0</v>
          </cell>
        </row>
        <row r="2376">
          <cell r="A2376" t="str">
            <v>B0019IH712</v>
          </cell>
          <cell r="B2376" t="str">
            <v>5040-EACH</v>
          </cell>
          <cell r="C2376">
            <v>0</v>
          </cell>
        </row>
        <row r="2377">
          <cell r="A2377" t="str">
            <v>B0019IH7IK</v>
          </cell>
          <cell r="B2377" t="str">
            <v>1213-EACH</v>
          </cell>
          <cell r="C2377">
            <v>0</v>
          </cell>
        </row>
        <row r="2378">
          <cell r="A2378" t="str">
            <v>B0019IIK4K</v>
          </cell>
          <cell r="B2378" t="str">
            <v>1224-EACH</v>
          </cell>
          <cell r="C2378">
            <v>0</v>
          </cell>
        </row>
        <row r="2379">
          <cell r="A2379" t="str">
            <v>B0019IIQ5I</v>
          </cell>
          <cell r="B2379" t="str">
            <v>3809-EACH</v>
          </cell>
          <cell r="C2379">
            <v>0</v>
          </cell>
        </row>
        <row r="2380">
          <cell r="A2380" t="str">
            <v>B0019IKSD6</v>
          </cell>
          <cell r="B2380" t="str">
            <v>223-EACH</v>
          </cell>
          <cell r="C2380">
            <v>0</v>
          </cell>
        </row>
        <row r="2381">
          <cell r="A2381" t="str">
            <v>B0019IMSU2</v>
          </cell>
          <cell r="B2381" t="str">
            <v>204-BAZIC</v>
          </cell>
          <cell r="C2381">
            <v>0</v>
          </cell>
        </row>
        <row r="2382">
          <cell r="A2382" t="str">
            <v>B0019IMX16</v>
          </cell>
          <cell r="B2382" t="e">
            <v>#N/A</v>
          </cell>
          <cell r="C2382">
            <v>0</v>
          </cell>
        </row>
        <row r="2383">
          <cell r="A2383" t="str">
            <v>B0019IO4F4</v>
          </cell>
          <cell r="B2383" t="str">
            <v>1202-EACH</v>
          </cell>
          <cell r="C2383">
            <v>0</v>
          </cell>
        </row>
        <row r="2384">
          <cell r="A2384" t="str">
            <v>B0019IOF8A</v>
          </cell>
          <cell r="B2384" t="str">
            <v>517-EACH</v>
          </cell>
          <cell r="C2384">
            <v>0</v>
          </cell>
        </row>
        <row r="2385">
          <cell r="A2385" t="str">
            <v>B0019IOFYE</v>
          </cell>
          <cell r="B2385" t="str">
            <v>571-EACH</v>
          </cell>
          <cell r="C2385">
            <v>0</v>
          </cell>
        </row>
        <row r="2386">
          <cell r="A2386" t="str">
            <v>B0019IP106</v>
          </cell>
          <cell r="B2386" t="str">
            <v>708-EACH</v>
          </cell>
          <cell r="C2386">
            <v>0</v>
          </cell>
        </row>
        <row r="2387">
          <cell r="A2387" t="str">
            <v>B0019IPIEA</v>
          </cell>
          <cell r="B2387" t="str">
            <v>503-EACH</v>
          </cell>
          <cell r="C2387">
            <v>0</v>
          </cell>
        </row>
        <row r="2388">
          <cell r="A2388" t="str">
            <v>B001BO00EU</v>
          </cell>
          <cell r="B2388" t="str">
            <v>554-EACH</v>
          </cell>
          <cell r="C2388">
            <v>0</v>
          </cell>
        </row>
        <row r="2389">
          <cell r="A2389" t="str">
            <v>B001BO0BQC</v>
          </cell>
          <cell r="B2389" t="str">
            <v>3805-EACH</v>
          </cell>
          <cell r="C2389">
            <v>0</v>
          </cell>
        </row>
        <row r="2390">
          <cell r="A2390" t="str">
            <v>B001CMK0F0</v>
          </cell>
          <cell r="B2390" t="str">
            <v>1728-EACH-M</v>
          </cell>
          <cell r="C2390">
            <v>0</v>
          </cell>
        </row>
        <row r="2391">
          <cell r="A2391" t="str">
            <v>B001H4EHDY</v>
          </cell>
          <cell r="B2391" t="str">
            <v>533-EACH</v>
          </cell>
          <cell r="C2391">
            <v>0</v>
          </cell>
        </row>
        <row r="2392">
          <cell r="A2392" t="str">
            <v>B001HOLQGK</v>
          </cell>
          <cell r="B2392" t="str">
            <v>1246-EACH</v>
          </cell>
          <cell r="C2392">
            <v>0</v>
          </cell>
        </row>
        <row r="2393">
          <cell r="A2393" t="str">
            <v>B001MJ0H7O</v>
          </cell>
          <cell r="B2393" t="str">
            <v>3144-CASE-1</v>
          </cell>
          <cell r="C2393">
            <v>0</v>
          </cell>
        </row>
        <row r="2394">
          <cell r="A2394" t="str">
            <v>B001MJ0H7Y</v>
          </cell>
          <cell r="B2394" t="str">
            <v>3145-CASE-1</v>
          </cell>
          <cell r="C2394">
            <v>0</v>
          </cell>
        </row>
        <row r="2395">
          <cell r="A2395" t="str">
            <v>B001VN1N5Q</v>
          </cell>
          <cell r="B2395" t="str">
            <v>2510-EACH</v>
          </cell>
          <cell r="C2395">
            <v>0</v>
          </cell>
        </row>
        <row r="2396">
          <cell r="A2396" t="str">
            <v>B00205GWBY</v>
          </cell>
          <cell r="B2396" t="str">
            <v>1739-EACH</v>
          </cell>
          <cell r="C2396">
            <v>0</v>
          </cell>
        </row>
        <row r="2397">
          <cell r="A2397" t="str">
            <v>B00205QGDS</v>
          </cell>
          <cell r="B2397" t="str">
            <v>1738-EACH</v>
          </cell>
          <cell r="C2397">
            <v>0</v>
          </cell>
        </row>
        <row r="2398">
          <cell r="A2398" t="str">
            <v>B00272NJNY</v>
          </cell>
          <cell r="B2398" t="str">
            <v>114-CASE</v>
          </cell>
          <cell r="C2398">
            <v>0</v>
          </cell>
        </row>
        <row r="2399">
          <cell r="A2399" t="str">
            <v>B00272NJUM</v>
          </cell>
          <cell r="B2399" t="str">
            <v>1210-CASE</v>
          </cell>
          <cell r="C2399">
            <v>0</v>
          </cell>
        </row>
        <row r="2400">
          <cell r="A2400" t="str">
            <v>B00272NJYS</v>
          </cell>
          <cell r="B2400" t="str">
            <v>1217-CASE</v>
          </cell>
          <cell r="C2400">
            <v>0</v>
          </cell>
        </row>
        <row r="2401">
          <cell r="A2401" t="str">
            <v>B00272NK0G</v>
          </cell>
          <cell r="B2401" t="str">
            <v>1220-CASE</v>
          </cell>
          <cell r="C2401">
            <v>0</v>
          </cell>
        </row>
        <row r="2402">
          <cell r="A2402" t="str">
            <v>B00272NK2Y</v>
          </cell>
          <cell r="B2402" t="str">
            <v>1225-CASE</v>
          </cell>
          <cell r="C2402">
            <v>0</v>
          </cell>
        </row>
        <row r="2403">
          <cell r="A2403" t="str">
            <v>B00272NKAQ</v>
          </cell>
          <cell r="B2403" t="str">
            <v>139-CASE</v>
          </cell>
          <cell r="C2403">
            <v>0</v>
          </cell>
        </row>
        <row r="2404">
          <cell r="A2404" t="str">
            <v>B00272NKGK</v>
          </cell>
          <cell r="B2404" t="str">
            <v>1614-CASE</v>
          </cell>
          <cell r="C2404">
            <v>0</v>
          </cell>
        </row>
        <row r="2405">
          <cell r="A2405" t="str">
            <v>B00272NKTM</v>
          </cell>
          <cell r="B2405" t="e">
            <v>#N/A</v>
          </cell>
          <cell r="C2405">
            <v>0</v>
          </cell>
        </row>
        <row r="2406">
          <cell r="A2406" t="str">
            <v>B00272NKTW</v>
          </cell>
          <cell r="B2406" t="str">
            <v>1726-BOX</v>
          </cell>
          <cell r="C2406">
            <v>0</v>
          </cell>
        </row>
        <row r="2407">
          <cell r="A2407" t="str">
            <v>B00275E7Q4</v>
          </cell>
          <cell r="B2407" t="str">
            <v>1907-CASE</v>
          </cell>
          <cell r="C2407">
            <v>0</v>
          </cell>
        </row>
        <row r="2408">
          <cell r="A2408" t="str">
            <v>B00275E7SC</v>
          </cell>
          <cell r="B2408" t="str">
            <v>1915-CASE</v>
          </cell>
          <cell r="C2408">
            <v>0</v>
          </cell>
        </row>
        <row r="2409">
          <cell r="A2409" t="str">
            <v>B00275E7TG</v>
          </cell>
          <cell r="B2409" t="str">
            <v>1917-CASE</v>
          </cell>
          <cell r="C2409">
            <v>0</v>
          </cell>
        </row>
        <row r="2410">
          <cell r="A2410" t="str">
            <v>B00275E7V4</v>
          </cell>
          <cell r="B2410" t="str">
            <v>1920-CASE</v>
          </cell>
          <cell r="C2410">
            <v>0</v>
          </cell>
        </row>
        <row r="2411">
          <cell r="A2411" t="str">
            <v>B00275E7YG</v>
          </cell>
          <cell r="B2411" t="str">
            <v>1927-CASE</v>
          </cell>
          <cell r="C2411">
            <v>0</v>
          </cell>
        </row>
        <row r="2412">
          <cell r="A2412" t="str">
            <v>B00275E7ZK</v>
          </cell>
          <cell r="B2412" t="str">
            <v>2001-CASE</v>
          </cell>
          <cell r="C2412">
            <v>0</v>
          </cell>
        </row>
        <row r="2413">
          <cell r="A2413" t="str">
            <v>B00275E822</v>
          </cell>
          <cell r="B2413" t="str">
            <v>2006-CASE</v>
          </cell>
          <cell r="C2413">
            <v>0</v>
          </cell>
        </row>
        <row r="2414">
          <cell r="A2414" t="str">
            <v>B00275E83G</v>
          </cell>
          <cell r="B2414" t="str">
            <v>2010-CASE</v>
          </cell>
          <cell r="C2414">
            <v>0</v>
          </cell>
        </row>
        <row r="2415">
          <cell r="A2415" t="str">
            <v>B00275E840</v>
          </cell>
          <cell r="B2415" t="str">
            <v>2011-CASE</v>
          </cell>
          <cell r="C2415">
            <v>0</v>
          </cell>
        </row>
        <row r="2416">
          <cell r="A2416" t="str">
            <v>B00275E84A</v>
          </cell>
          <cell r="B2416" t="str">
            <v>2011-EACH-M1</v>
          </cell>
          <cell r="C2416">
            <v>0</v>
          </cell>
        </row>
        <row r="2417">
          <cell r="A2417" t="str">
            <v>B00275E89K</v>
          </cell>
          <cell r="B2417" t="str">
            <v>2028-CASE</v>
          </cell>
          <cell r="C2417">
            <v>0</v>
          </cell>
        </row>
        <row r="2418">
          <cell r="A2418" t="str">
            <v>B00275E8TU</v>
          </cell>
          <cell r="B2418" t="str">
            <v>2320-CASE</v>
          </cell>
          <cell r="C2418">
            <v>0</v>
          </cell>
        </row>
        <row r="2419">
          <cell r="A2419" t="str">
            <v>B00275E91M</v>
          </cell>
          <cell r="B2419" t="str">
            <v>2506-CASE</v>
          </cell>
          <cell r="C2419">
            <v>0</v>
          </cell>
        </row>
        <row r="2420">
          <cell r="A2420" t="str">
            <v>B00275E926</v>
          </cell>
          <cell r="B2420" t="str">
            <v>2507-CASE</v>
          </cell>
          <cell r="C2420">
            <v>0</v>
          </cell>
        </row>
        <row r="2421">
          <cell r="A2421" t="str">
            <v>B00275E97G</v>
          </cell>
          <cell r="B2421" t="str">
            <v>262-CASE</v>
          </cell>
          <cell r="C2421">
            <v>0</v>
          </cell>
        </row>
        <row r="2422">
          <cell r="A2422" t="str">
            <v>B00275E9E4</v>
          </cell>
          <cell r="B2422" t="str">
            <v>2711-CASE</v>
          </cell>
          <cell r="C2422">
            <v>0</v>
          </cell>
        </row>
        <row r="2423">
          <cell r="A2423" t="str">
            <v>B00275E9F8</v>
          </cell>
          <cell r="B2423" t="str">
            <v>3001-CASE</v>
          </cell>
          <cell r="C2423">
            <v>0</v>
          </cell>
        </row>
        <row r="2424">
          <cell r="A2424" t="str">
            <v>B00275E9FS</v>
          </cell>
          <cell r="B2424" t="str">
            <v>3002-CASE</v>
          </cell>
          <cell r="C2424">
            <v>0</v>
          </cell>
        </row>
        <row r="2425">
          <cell r="A2425" t="str">
            <v>B00275E9GC</v>
          </cell>
          <cell r="B2425" t="str">
            <v>3004-CASE</v>
          </cell>
          <cell r="C2425">
            <v>0</v>
          </cell>
        </row>
        <row r="2426">
          <cell r="A2426" t="str">
            <v>B00275E9GM</v>
          </cell>
          <cell r="B2426" t="str">
            <v>3004-BOX</v>
          </cell>
          <cell r="C2426">
            <v>0</v>
          </cell>
        </row>
        <row r="2427">
          <cell r="A2427" t="str">
            <v>B00275E9IA</v>
          </cell>
          <cell r="B2427" t="str">
            <v>304-CASE</v>
          </cell>
          <cell r="C2427">
            <v>0</v>
          </cell>
        </row>
        <row r="2428">
          <cell r="A2428" t="str">
            <v>B00275E9QC</v>
          </cell>
          <cell r="B2428" t="str">
            <v>3111-CASE</v>
          </cell>
          <cell r="C2428">
            <v>0</v>
          </cell>
        </row>
        <row r="2429">
          <cell r="A2429" t="str">
            <v>B00275E9T4</v>
          </cell>
          <cell r="B2429" t="str">
            <v>3118-CASE</v>
          </cell>
          <cell r="C2429">
            <v>0</v>
          </cell>
        </row>
        <row r="2430">
          <cell r="A2430" t="str">
            <v>B00275E9TO</v>
          </cell>
          <cell r="B2430" t="str">
            <v>3119-CASE</v>
          </cell>
          <cell r="C2430">
            <v>0</v>
          </cell>
        </row>
        <row r="2431">
          <cell r="A2431" t="str">
            <v>B00275E9Y4</v>
          </cell>
          <cell r="B2431" t="str">
            <v>3136-CASE</v>
          </cell>
          <cell r="C2431">
            <v>0</v>
          </cell>
        </row>
        <row r="2432">
          <cell r="A2432" t="str">
            <v>B00275EA3E</v>
          </cell>
          <cell r="B2432" t="str">
            <v>316-CASE</v>
          </cell>
          <cell r="C2432">
            <v>0</v>
          </cell>
        </row>
        <row r="2433">
          <cell r="A2433" t="str">
            <v>B00275EA8E</v>
          </cell>
          <cell r="B2433" t="str">
            <v>335-CASE</v>
          </cell>
          <cell r="C2433">
            <v>0</v>
          </cell>
        </row>
        <row r="2434">
          <cell r="A2434" t="str">
            <v>B00275EAY8</v>
          </cell>
          <cell r="B2434" t="str">
            <v>3814-CASE</v>
          </cell>
          <cell r="C2434">
            <v>0</v>
          </cell>
        </row>
        <row r="2435">
          <cell r="A2435" t="str">
            <v>B00275EAYI</v>
          </cell>
          <cell r="B2435" t="str">
            <v>3814-EACH</v>
          </cell>
          <cell r="C2435">
            <v>0</v>
          </cell>
        </row>
        <row r="2436">
          <cell r="A2436" t="str">
            <v>B00275EB2O</v>
          </cell>
          <cell r="B2436" t="e">
            <v>#N/A</v>
          </cell>
          <cell r="C2436">
            <v>0</v>
          </cell>
        </row>
        <row r="2437">
          <cell r="A2437" t="str">
            <v>B00275EBEC</v>
          </cell>
          <cell r="B2437" t="str">
            <v>503-BOX</v>
          </cell>
          <cell r="C2437">
            <v>0</v>
          </cell>
        </row>
        <row r="2438">
          <cell r="A2438" t="str">
            <v>B00275EBU6</v>
          </cell>
          <cell r="B2438" t="str">
            <v>547-EACH</v>
          </cell>
          <cell r="C2438">
            <v>0</v>
          </cell>
        </row>
        <row r="2439">
          <cell r="A2439" t="str">
            <v>B00275ECA0</v>
          </cell>
          <cell r="B2439" t="str">
            <v>604-CASE</v>
          </cell>
          <cell r="C2439">
            <v>0</v>
          </cell>
        </row>
        <row r="2440">
          <cell r="A2440" t="str">
            <v>B00275ECX2</v>
          </cell>
          <cell r="B2440" t="str">
            <v>763-BOX-1</v>
          </cell>
          <cell r="C2440">
            <v>0</v>
          </cell>
        </row>
        <row r="2441">
          <cell r="A2441" t="str">
            <v>B00275ED2M</v>
          </cell>
          <cell r="B2441" t="str">
            <v>803-CASE-B</v>
          </cell>
          <cell r="C2441">
            <v>0</v>
          </cell>
        </row>
        <row r="2442">
          <cell r="A2442" t="str">
            <v>B0027ZAAJM</v>
          </cell>
          <cell r="B2442" t="str">
            <v>970-EACH</v>
          </cell>
          <cell r="C2442">
            <v>0</v>
          </cell>
        </row>
        <row r="2443">
          <cell r="A2443" t="str">
            <v>B0027ZAAL0</v>
          </cell>
          <cell r="B2443" t="str">
            <v>978-EACH</v>
          </cell>
          <cell r="C2443">
            <v>0</v>
          </cell>
        </row>
        <row r="2444">
          <cell r="A2444" t="str">
            <v>B002KIIA98</v>
          </cell>
          <cell r="B2444" t="str">
            <v>528-EACH</v>
          </cell>
          <cell r="C2444">
            <v>0</v>
          </cell>
        </row>
        <row r="2445">
          <cell r="A2445" t="str">
            <v>B002KILNEW</v>
          </cell>
          <cell r="B2445" t="str">
            <v>2515-EACH</v>
          </cell>
          <cell r="C2445">
            <v>0</v>
          </cell>
        </row>
        <row r="2446">
          <cell r="A2446" t="str">
            <v>B002KILNJ2</v>
          </cell>
          <cell r="B2446" t="str">
            <v>2406-EACH</v>
          </cell>
          <cell r="C2446">
            <v>0</v>
          </cell>
        </row>
        <row r="2447">
          <cell r="A2447" t="str">
            <v>B002P2O5W0</v>
          </cell>
          <cell r="B2447" t="str">
            <v>3433-BAZIC</v>
          </cell>
          <cell r="C2447">
            <v>0</v>
          </cell>
        </row>
        <row r="2448">
          <cell r="A2448" t="str">
            <v>B002P2QTT2</v>
          </cell>
          <cell r="B2448" t="str">
            <v>3201-EACH</v>
          </cell>
          <cell r="C2448">
            <v>0</v>
          </cell>
        </row>
        <row r="2449">
          <cell r="A2449" t="str">
            <v>B002UKOKEA</v>
          </cell>
          <cell r="B2449" t="str">
            <v>511-EACH-M1</v>
          </cell>
          <cell r="C2449">
            <v>0</v>
          </cell>
        </row>
        <row r="2450">
          <cell r="A2450" t="str">
            <v>B002UKOKPO</v>
          </cell>
          <cell r="B2450" t="str">
            <v>718-EACH</v>
          </cell>
          <cell r="C2450">
            <v>0</v>
          </cell>
        </row>
        <row r="2451">
          <cell r="A2451" t="str">
            <v>B002URFJUM</v>
          </cell>
          <cell r="B2451" t="str">
            <v>1730-EACH</v>
          </cell>
          <cell r="C2451">
            <v>0</v>
          </cell>
        </row>
        <row r="2452">
          <cell r="A2452" t="str">
            <v>B002URG0KU</v>
          </cell>
          <cell r="B2452" t="str">
            <v>5091-EACH-1</v>
          </cell>
          <cell r="C2452">
            <v>0</v>
          </cell>
        </row>
        <row r="2453">
          <cell r="A2453" t="str">
            <v>B002URJK20</v>
          </cell>
          <cell r="B2453" t="str">
            <v>550-EACH</v>
          </cell>
          <cell r="C2453">
            <v>0</v>
          </cell>
        </row>
        <row r="2454">
          <cell r="A2454" t="str">
            <v>B002URNJ2M</v>
          </cell>
          <cell r="B2454" t="str">
            <v>222-EACH-M1</v>
          </cell>
          <cell r="C2454">
            <v>0</v>
          </cell>
        </row>
        <row r="2455">
          <cell r="A2455" t="str">
            <v>B002URQDUM</v>
          </cell>
          <cell r="B2455" t="str">
            <v>5010-EACH</v>
          </cell>
          <cell r="C2455">
            <v>0</v>
          </cell>
        </row>
        <row r="2456">
          <cell r="A2456" t="str">
            <v>B002US1PJU</v>
          </cell>
          <cell r="B2456" t="str">
            <v>953-EACH</v>
          </cell>
          <cell r="C2456">
            <v>0</v>
          </cell>
        </row>
        <row r="2457">
          <cell r="A2457" t="str">
            <v>B002US1W20</v>
          </cell>
          <cell r="B2457" t="str">
            <v>971-EACH</v>
          </cell>
          <cell r="C2457">
            <v>0</v>
          </cell>
        </row>
        <row r="2458">
          <cell r="A2458" t="str">
            <v>B002US2XKU</v>
          </cell>
          <cell r="B2458" t="str">
            <v>951-EACH</v>
          </cell>
          <cell r="C2458">
            <v>0</v>
          </cell>
        </row>
        <row r="2459">
          <cell r="A2459" t="str">
            <v>B002US304I</v>
          </cell>
          <cell r="B2459" t="str">
            <v>952-EACH</v>
          </cell>
          <cell r="C2459">
            <v>0</v>
          </cell>
        </row>
        <row r="2460">
          <cell r="A2460" t="str">
            <v>B002WFGEVU</v>
          </cell>
          <cell r="B2460" t="str">
            <v>5100-EACH</v>
          </cell>
          <cell r="C2460">
            <v>0</v>
          </cell>
        </row>
        <row r="2461">
          <cell r="A2461" t="str">
            <v>B002WFIFO4</v>
          </cell>
          <cell r="B2461" t="str">
            <v>728-EACH</v>
          </cell>
          <cell r="C2461">
            <v>0</v>
          </cell>
        </row>
        <row r="2462">
          <cell r="A2462" t="str">
            <v>B002WFK574</v>
          </cell>
          <cell r="B2462" t="str">
            <v>1796-EACH</v>
          </cell>
          <cell r="C2462">
            <v>0</v>
          </cell>
        </row>
        <row r="2463">
          <cell r="A2463" t="str">
            <v>B002WFM4EG</v>
          </cell>
          <cell r="B2463" t="str">
            <v>5102-EACH</v>
          </cell>
          <cell r="C2463">
            <v>0</v>
          </cell>
        </row>
        <row r="2464">
          <cell r="A2464" t="str">
            <v>B003BLQH7K</v>
          </cell>
          <cell r="B2464" t="str">
            <v>714-EACH</v>
          </cell>
          <cell r="C2464">
            <v>0</v>
          </cell>
        </row>
        <row r="2465">
          <cell r="A2465" t="str">
            <v>B003BLQHC0</v>
          </cell>
          <cell r="B2465" t="e">
            <v>#N/A</v>
          </cell>
          <cell r="C2465">
            <v>0</v>
          </cell>
        </row>
        <row r="2466">
          <cell r="A2466" t="str">
            <v>B003BMWPRA</v>
          </cell>
          <cell r="B2466" t="str">
            <v>936-EACH</v>
          </cell>
          <cell r="C2466">
            <v>0</v>
          </cell>
        </row>
        <row r="2467">
          <cell r="A2467" t="str">
            <v>B003BMWXBS</v>
          </cell>
          <cell r="B2467" t="str">
            <v>5103-EACH</v>
          </cell>
          <cell r="C2467">
            <v>0</v>
          </cell>
        </row>
        <row r="2468">
          <cell r="A2468" t="str">
            <v>B003BMX73G</v>
          </cell>
          <cell r="B2468" t="str">
            <v>302-EACH-M1</v>
          </cell>
          <cell r="C2468">
            <v>0</v>
          </cell>
        </row>
        <row r="2469">
          <cell r="A2469" t="str">
            <v>B003BNYACM</v>
          </cell>
          <cell r="B2469" t="str">
            <v>5049-EACH</v>
          </cell>
          <cell r="C2469">
            <v>0</v>
          </cell>
        </row>
        <row r="2470">
          <cell r="A2470" t="str">
            <v>B003BNYACW</v>
          </cell>
          <cell r="B2470" t="str">
            <v>5048-EACH</v>
          </cell>
          <cell r="C2470">
            <v>0</v>
          </cell>
        </row>
        <row r="2471">
          <cell r="A2471" t="str">
            <v>B003BOR6NQ</v>
          </cell>
          <cell r="B2471" t="str">
            <v>3803-EACH</v>
          </cell>
          <cell r="C2471">
            <v>0</v>
          </cell>
        </row>
        <row r="2472">
          <cell r="A2472" t="str">
            <v>B003BOT29M</v>
          </cell>
          <cell r="B2472" t="str">
            <v>548-EACH</v>
          </cell>
          <cell r="C2472">
            <v>0</v>
          </cell>
        </row>
        <row r="2473">
          <cell r="A2473" t="str">
            <v>B003BOT5OY</v>
          </cell>
          <cell r="B2473" t="str">
            <v>3804-EACH</v>
          </cell>
          <cell r="C2473">
            <v>0</v>
          </cell>
        </row>
        <row r="2474">
          <cell r="A2474" t="str">
            <v>B003BOUYTO</v>
          </cell>
          <cell r="B2474" t="str">
            <v>5005-EACH</v>
          </cell>
          <cell r="C2474">
            <v>0</v>
          </cell>
        </row>
        <row r="2475">
          <cell r="A2475" t="str">
            <v>B003BOUZXO</v>
          </cell>
          <cell r="B2475" t="str">
            <v>2711-EACH</v>
          </cell>
          <cell r="C2475">
            <v>0</v>
          </cell>
        </row>
        <row r="2476">
          <cell r="A2476" t="str">
            <v>B003BOV0EM</v>
          </cell>
          <cell r="B2476" t="str">
            <v>3818-EACH</v>
          </cell>
          <cell r="C2476">
            <v>0</v>
          </cell>
        </row>
        <row r="2477">
          <cell r="A2477" t="str">
            <v>B003BOV0OW</v>
          </cell>
          <cell r="B2477" t="str">
            <v>3812-EACH</v>
          </cell>
          <cell r="C2477">
            <v>0</v>
          </cell>
        </row>
        <row r="2478">
          <cell r="A2478" t="str">
            <v>B003BSBE7Q</v>
          </cell>
          <cell r="B2478" t="str">
            <v>3118-EACH-M1</v>
          </cell>
          <cell r="C2478">
            <v>0</v>
          </cell>
        </row>
        <row r="2479">
          <cell r="A2479" t="str">
            <v>B003BSBEXU</v>
          </cell>
          <cell r="B2479" t="str">
            <v>3107-EACH-M1</v>
          </cell>
          <cell r="C2479">
            <v>0</v>
          </cell>
        </row>
        <row r="2480">
          <cell r="A2480" t="str">
            <v>B003BSDG4K</v>
          </cell>
          <cell r="B2480" t="str">
            <v>142-EACH</v>
          </cell>
          <cell r="C2480">
            <v>0</v>
          </cell>
        </row>
        <row r="2481">
          <cell r="A2481" t="str">
            <v>B003BT3NP6</v>
          </cell>
          <cell r="B2481" t="str">
            <v>264-EACH</v>
          </cell>
          <cell r="C2481">
            <v>0</v>
          </cell>
        </row>
        <row r="2482">
          <cell r="A2482" t="str">
            <v>B003BUHXD8</v>
          </cell>
          <cell r="B2482" t="str">
            <v>207-EACH</v>
          </cell>
          <cell r="C2482">
            <v>0</v>
          </cell>
        </row>
        <row r="2483">
          <cell r="A2483" t="str">
            <v>B003BUHXK6</v>
          </cell>
          <cell r="B2483" t="e">
            <v>#N/A</v>
          </cell>
          <cell r="C2483">
            <v>0</v>
          </cell>
        </row>
        <row r="2484">
          <cell r="A2484" t="str">
            <v>B003BUJWXW</v>
          </cell>
          <cell r="B2484" t="str">
            <v>263-EACH</v>
          </cell>
          <cell r="C2484">
            <v>0</v>
          </cell>
        </row>
        <row r="2485">
          <cell r="A2485" t="str">
            <v>B003BUJX7C</v>
          </cell>
          <cell r="B2485" t="str">
            <v>261-EACH-M1</v>
          </cell>
          <cell r="C2485">
            <v>0</v>
          </cell>
        </row>
        <row r="2486">
          <cell r="A2486" t="str">
            <v>B003BXE78O</v>
          </cell>
          <cell r="B2486" t="str">
            <v>3941-BAZIC</v>
          </cell>
          <cell r="C2486">
            <v>0</v>
          </cell>
        </row>
        <row r="2487">
          <cell r="A2487" t="str">
            <v>B003DS25ZY</v>
          </cell>
          <cell r="B2487" t="str">
            <v>572-EACH-1</v>
          </cell>
          <cell r="C2487">
            <v>0</v>
          </cell>
        </row>
        <row r="2488">
          <cell r="A2488" t="str">
            <v>B003LTTI4G</v>
          </cell>
          <cell r="B2488" t="str">
            <v>597-EACH</v>
          </cell>
          <cell r="C2488">
            <v>0</v>
          </cell>
        </row>
        <row r="2489">
          <cell r="A2489" t="str">
            <v>B00489OPT6</v>
          </cell>
          <cell r="B2489" t="str">
            <v>2023-EACH-M1</v>
          </cell>
          <cell r="C2489">
            <v>0</v>
          </cell>
        </row>
        <row r="2490">
          <cell r="A2490" t="str">
            <v>B00489SP06</v>
          </cell>
          <cell r="B2490" t="str">
            <v>970-CASE</v>
          </cell>
          <cell r="C2490">
            <v>0</v>
          </cell>
        </row>
        <row r="2491">
          <cell r="A2491" t="str">
            <v>B0049I1I6E</v>
          </cell>
          <cell r="B2491" t="str">
            <v>1804-CASE</v>
          </cell>
          <cell r="C2491">
            <v>0</v>
          </cell>
        </row>
        <row r="2492">
          <cell r="A2492" t="str">
            <v>B004P3M5SS</v>
          </cell>
          <cell r="B2492" t="str">
            <v>975-PACK4</v>
          </cell>
          <cell r="C2492">
            <v>0</v>
          </cell>
        </row>
        <row r="2493">
          <cell r="A2493" t="str">
            <v>B004UJVV64</v>
          </cell>
          <cell r="B2493" t="str">
            <v>2707-EACH</v>
          </cell>
          <cell r="C2493">
            <v>0</v>
          </cell>
        </row>
        <row r="2494">
          <cell r="A2494" t="str">
            <v>B004UJXKS6</v>
          </cell>
          <cell r="B2494" t="str">
            <v>3114-EACH</v>
          </cell>
          <cell r="C2494">
            <v>0</v>
          </cell>
        </row>
        <row r="2495">
          <cell r="A2495" t="str">
            <v>B005177XFW</v>
          </cell>
          <cell r="B2495" t="str">
            <v>3312-EACH</v>
          </cell>
          <cell r="C2495">
            <v>0</v>
          </cell>
        </row>
        <row r="2496">
          <cell r="A2496" t="str">
            <v>B005177XLQ</v>
          </cell>
          <cell r="B2496" t="str">
            <v>3200-CASE</v>
          </cell>
          <cell r="C2496">
            <v>0</v>
          </cell>
        </row>
        <row r="2497">
          <cell r="A2497" t="str">
            <v>B0051MOFZ8</v>
          </cell>
          <cell r="B2497" t="str">
            <v>1249-CASE</v>
          </cell>
          <cell r="C2497">
            <v>0</v>
          </cell>
        </row>
        <row r="2498">
          <cell r="A2498" t="str">
            <v>B0051MOH0Q</v>
          </cell>
          <cell r="B2498" t="str">
            <v>940-EACH</v>
          </cell>
          <cell r="C2498">
            <v>0</v>
          </cell>
        </row>
        <row r="2499">
          <cell r="A2499" t="str">
            <v>B005DFQN8A</v>
          </cell>
          <cell r="B2499" t="str">
            <v>1922-EACH</v>
          </cell>
          <cell r="C2499">
            <v>0</v>
          </cell>
        </row>
        <row r="2500">
          <cell r="A2500" t="str">
            <v>B005FSRIAM</v>
          </cell>
          <cell r="B2500" t="str">
            <v>956-EACH</v>
          </cell>
          <cell r="C2500">
            <v>0</v>
          </cell>
        </row>
        <row r="2501">
          <cell r="A2501" t="str">
            <v>B005KQ9294</v>
          </cell>
          <cell r="B2501" t="str">
            <v>2230-EACH</v>
          </cell>
          <cell r="C2501">
            <v>0</v>
          </cell>
        </row>
        <row r="2502">
          <cell r="A2502" t="str">
            <v>B005KQ94AQ</v>
          </cell>
          <cell r="B2502" t="str">
            <v>2099-EACH</v>
          </cell>
          <cell r="C2502">
            <v>0</v>
          </cell>
        </row>
        <row r="2503">
          <cell r="A2503" t="str">
            <v>B005OYZTK8</v>
          </cell>
          <cell r="B2503" t="str">
            <v>549-EACH</v>
          </cell>
          <cell r="C2503">
            <v>0</v>
          </cell>
        </row>
        <row r="2504">
          <cell r="A2504" t="str">
            <v>B005TONK54</v>
          </cell>
          <cell r="B2504" t="str">
            <v>1251-EACH</v>
          </cell>
          <cell r="C2504">
            <v>0</v>
          </cell>
        </row>
        <row r="2505">
          <cell r="A2505" t="str">
            <v>B005YWG4W2</v>
          </cell>
          <cell r="B2505" t="str">
            <v>3149-EACH</v>
          </cell>
          <cell r="C2505">
            <v>0</v>
          </cell>
        </row>
        <row r="2506">
          <cell r="A2506" t="str">
            <v>B005YWG50I</v>
          </cell>
          <cell r="B2506" t="str">
            <v>2025-EACH</v>
          </cell>
          <cell r="C2506">
            <v>0</v>
          </cell>
        </row>
        <row r="2507">
          <cell r="A2507" t="str">
            <v>B0062BJJ3U</v>
          </cell>
          <cell r="B2507" t="str">
            <v>1203-CASE</v>
          </cell>
          <cell r="C2507">
            <v>0</v>
          </cell>
        </row>
        <row r="2508">
          <cell r="A2508" t="str">
            <v>B0062R70OY</v>
          </cell>
          <cell r="B2508" t="str">
            <v>L-42-BOX</v>
          </cell>
          <cell r="C2508">
            <v>0</v>
          </cell>
        </row>
        <row r="2509">
          <cell r="A2509" t="str">
            <v>B006AY3XHW</v>
          </cell>
          <cell r="B2509" t="str">
            <v>523-EACH</v>
          </cell>
          <cell r="C2509">
            <v>0</v>
          </cell>
        </row>
        <row r="2510">
          <cell r="A2510" t="str">
            <v>B0074XQT4C</v>
          </cell>
          <cell r="B2510" t="str">
            <v>902-EACH</v>
          </cell>
          <cell r="C2510">
            <v>0</v>
          </cell>
        </row>
        <row r="2511">
          <cell r="A2511" t="str">
            <v>B00752TLNS</v>
          </cell>
          <cell r="B2511" t="str">
            <v>3203-EACH</v>
          </cell>
          <cell r="C2511">
            <v>0</v>
          </cell>
        </row>
        <row r="2512">
          <cell r="A2512" t="str">
            <v>B007DN5ELM</v>
          </cell>
          <cell r="B2512" t="str">
            <v>770-EACH</v>
          </cell>
          <cell r="C2512">
            <v>0</v>
          </cell>
        </row>
        <row r="2513">
          <cell r="A2513" t="str">
            <v>B007EJ7I2S</v>
          </cell>
          <cell r="B2513" t="str">
            <v>2314-CASE</v>
          </cell>
          <cell r="C2513">
            <v>0</v>
          </cell>
        </row>
        <row r="2514">
          <cell r="A2514" t="str">
            <v>B007MD7MO0</v>
          </cell>
          <cell r="B2514" t="str">
            <v>906-EACH</v>
          </cell>
          <cell r="C2514">
            <v>0</v>
          </cell>
        </row>
        <row r="2515">
          <cell r="A2515" t="str">
            <v>B007SY7XNI</v>
          </cell>
          <cell r="B2515" t="str">
            <v>17005-CASE</v>
          </cell>
          <cell r="C2515">
            <v>0</v>
          </cell>
        </row>
        <row r="2516">
          <cell r="A2516" t="str">
            <v>B007ZN25K8</v>
          </cell>
          <cell r="B2516" t="str">
            <v>721-EACH</v>
          </cell>
          <cell r="C2516">
            <v>0</v>
          </cell>
        </row>
        <row r="2517">
          <cell r="A2517" t="str">
            <v>B007ZN3U84</v>
          </cell>
          <cell r="B2517" t="str">
            <v>302-BOX</v>
          </cell>
          <cell r="C2517">
            <v>0</v>
          </cell>
        </row>
        <row r="2518">
          <cell r="A2518" t="str">
            <v>B0086ZL03C</v>
          </cell>
          <cell r="B2518" t="str">
            <v>127-EACH</v>
          </cell>
          <cell r="C2518">
            <v>0</v>
          </cell>
        </row>
        <row r="2519">
          <cell r="A2519" t="str">
            <v>B008DF51NK</v>
          </cell>
          <cell r="B2519" t="str">
            <v>769-EACH</v>
          </cell>
          <cell r="C2519">
            <v>0</v>
          </cell>
        </row>
        <row r="2520">
          <cell r="A2520" t="str">
            <v>B008IU6G16</v>
          </cell>
          <cell r="B2520" t="str">
            <v>17037-EACH</v>
          </cell>
          <cell r="C2520">
            <v>0</v>
          </cell>
        </row>
        <row r="2521">
          <cell r="A2521" t="str">
            <v>B008RD57QO</v>
          </cell>
          <cell r="B2521" t="str">
            <v>4122-EACH-M1</v>
          </cell>
          <cell r="C2521">
            <v>0</v>
          </cell>
        </row>
        <row r="2522">
          <cell r="A2522" t="str">
            <v>B008RD59CQ</v>
          </cell>
          <cell r="B2522" t="str">
            <v>4126-EACH-M2</v>
          </cell>
          <cell r="C2522">
            <v>0</v>
          </cell>
        </row>
        <row r="2523">
          <cell r="A2523" t="str">
            <v>B009QVIPBU</v>
          </cell>
          <cell r="B2523" t="str">
            <v>980-CASE</v>
          </cell>
          <cell r="C2523">
            <v>0</v>
          </cell>
        </row>
        <row r="2524">
          <cell r="A2524" t="str">
            <v>B00A2ATWC0</v>
          </cell>
          <cell r="B2524" t="str">
            <v>115-EACH</v>
          </cell>
          <cell r="C2524">
            <v>0</v>
          </cell>
        </row>
        <row r="2525">
          <cell r="A2525" t="str">
            <v>B00A6BU88M</v>
          </cell>
          <cell r="B2525" t="str">
            <v>3138-A-PACK4</v>
          </cell>
          <cell r="C2525">
            <v>0</v>
          </cell>
        </row>
        <row r="2526">
          <cell r="A2526" t="str">
            <v>B00CGSF5G8</v>
          </cell>
          <cell r="B2526" t="str">
            <v>S-13-EACH</v>
          </cell>
          <cell r="C2526">
            <v>0</v>
          </cell>
        </row>
        <row r="2527">
          <cell r="A2527" t="str">
            <v>B00CXK5XUC</v>
          </cell>
          <cell r="B2527" t="str">
            <v>2713-CASE</v>
          </cell>
          <cell r="C2527">
            <v>0</v>
          </cell>
        </row>
        <row r="2528">
          <cell r="A2528" t="str">
            <v>B00FAWN9G0</v>
          </cell>
          <cell r="B2528" t="str">
            <v>779-BOX</v>
          </cell>
          <cell r="C2528">
            <v>0</v>
          </cell>
        </row>
        <row r="2529">
          <cell r="A2529" t="str">
            <v>B00FIJT806</v>
          </cell>
          <cell r="B2529" t="str">
            <v>3435-EACH</v>
          </cell>
          <cell r="C2529">
            <v>0</v>
          </cell>
        </row>
        <row r="2530">
          <cell r="A2530" t="str">
            <v>B00G62AY02</v>
          </cell>
          <cell r="B2530" t="str">
            <v>314-SET2</v>
          </cell>
          <cell r="C2530">
            <v>0</v>
          </cell>
        </row>
        <row r="2531">
          <cell r="A2531" t="str">
            <v>B00GZHOCCO</v>
          </cell>
          <cell r="B2531" t="str">
            <v>980-EACH</v>
          </cell>
          <cell r="C2531">
            <v>0</v>
          </cell>
        </row>
        <row r="2532">
          <cell r="A2532" t="str">
            <v>B00J8IK0MI</v>
          </cell>
          <cell r="B2532" t="str">
            <v>5156-EACH</v>
          </cell>
          <cell r="C2532">
            <v>0</v>
          </cell>
        </row>
        <row r="2533">
          <cell r="A2533" t="str">
            <v>B00J8IK4G0</v>
          </cell>
          <cell r="B2533" t="str">
            <v>5162-EACH</v>
          </cell>
          <cell r="C2533">
            <v>0</v>
          </cell>
        </row>
        <row r="2534">
          <cell r="A2534" t="str">
            <v>B00JUTC7NU</v>
          </cell>
          <cell r="B2534" t="str">
            <v>5142-EACH</v>
          </cell>
          <cell r="C2534">
            <v>0</v>
          </cell>
        </row>
        <row r="2535">
          <cell r="A2535" t="str">
            <v>B00N7JSGWK</v>
          </cell>
          <cell r="B2535" t="str">
            <v>5161-EACH</v>
          </cell>
          <cell r="C2535">
            <v>0</v>
          </cell>
        </row>
        <row r="2536">
          <cell r="A2536" t="str">
            <v>B00O4LNMKG</v>
          </cell>
          <cell r="B2536" t="str">
            <v>3189-CASE</v>
          </cell>
          <cell r="C2536">
            <v>0</v>
          </cell>
        </row>
        <row r="2537">
          <cell r="A2537" t="str">
            <v>B00O542FLE</v>
          </cell>
          <cell r="B2537" t="str">
            <v>4410-CASE</v>
          </cell>
          <cell r="C2537">
            <v>0</v>
          </cell>
        </row>
        <row r="2538">
          <cell r="A2538" t="str">
            <v>B00O5R0IUG</v>
          </cell>
          <cell r="B2538" t="str">
            <v>1801-CASE</v>
          </cell>
          <cell r="C2538">
            <v>0</v>
          </cell>
        </row>
        <row r="2539">
          <cell r="A2539" t="str">
            <v>B00O5STG9Y</v>
          </cell>
          <cell r="B2539" t="str">
            <v>3114-CASE</v>
          </cell>
          <cell r="C2539">
            <v>0</v>
          </cell>
        </row>
        <row r="2540">
          <cell r="A2540" t="str">
            <v>B00O5U5JOS</v>
          </cell>
          <cell r="B2540" t="str">
            <v>1633-CASE</v>
          </cell>
          <cell r="C2540">
            <v>0</v>
          </cell>
        </row>
        <row r="2541">
          <cell r="A2541" t="str">
            <v>B00O5UIWDS</v>
          </cell>
          <cell r="B2541" t="str">
            <v>902-CASE</v>
          </cell>
          <cell r="C2541">
            <v>0</v>
          </cell>
        </row>
        <row r="2542">
          <cell r="A2542" t="str">
            <v>B00O5UKEMK</v>
          </cell>
          <cell r="B2542" t="str">
            <v>205-CASE</v>
          </cell>
          <cell r="C2542">
            <v>0</v>
          </cell>
        </row>
        <row r="2543">
          <cell r="A2543" t="str">
            <v>B00O6CYDO2</v>
          </cell>
          <cell r="B2543" t="str">
            <v>320-CASE</v>
          </cell>
          <cell r="C2543">
            <v>0</v>
          </cell>
        </row>
        <row r="2544">
          <cell r="A2544" t="str">
            <v>B00O6D9454</v>
          </cell>
          <cell r="B2544" t="str">
            <v>3808-CASE</v>
          </cell>
          <cell r="C2544">
            <v>0</v>
          </cell>
        </row>
        <row r="2545">
          <cell r="A2545" t="str">
            <v>B00O6EVYS8</v>
          </cell>
          <cell r="B2545" t="str">
            <v>1802-CASE</v>
          </cell>
          <cell r="C2545">
            <v>0</v>
          </cell>
        </row>
        <row r="2546">
          <cell r="A2546" t="str">
            <v>B00O6EWBYE</v>
          </cell>
          <cell r="B2546" t="str">
            <v>1910-CASE</v>
          </cell>
          <cell r="C2546">
            <v>0</v>
          </cell>
        </row>
        <row r="2547">
          <cell r="A2547" t="str">
            <v>B00O6EWCDO</v>
          </cell>
          <cell r="B2547" t="str">
            <v>2232-CASE</v>
          </cell>
          <cell r="C2547">
            <v>0</v>
          </cell>
        </row>
        <row r="2548">
          <cell r="A2548" t="str">
            <v>B00O6EXMXS</v>
          </cell>
          <cell r="B2548" t="str">
            <v>230-CASE</v>
          </cell>
          <cell r="C2548">
            <v>0</v>
          </cell>
        </row>
        <row r="2549">
          <cell r="A2549" t="str">
            <v>B00O6EZ7F4</v>
          </cell>
          <cell r="B2549" t="str">
            <v>928-CASE</v>
          </cell>
          <cell r="C2549">
            <v>0</v>
          </cell>
        </row>
        <row r="2550">
          <cell r="A2550" t="str">
            <v>B00O6EZUX8</v>
          </cell>
          <cell r="B2550" t="str">
            <v>1634-CASE</v>
          </cell>
          <cell r="C2550">
            <v>0</v>
          </cell>
        </row>
        <row r="2551">
          <cell r="A2551" t="str">
            <v>B00O6GIESY</v>
          </cell>
          <cell r="B2551" t="str">
            <v>2007-CASE</v>
          </cell>
          <cell r="C2551">
            <v>0</v>
          </cell>
        </row>
        <row r="2552">
          <cell r="A2552" t="str">
            <v>B00OSAG38Q</v>
          </cell>
          <cell r="B2552" t="str">
            <v>465-PACK4</v>
          </cell>
          <cell r="C2552">
            <v>0</v>
          </cell>
        </row>
        <row r="2553">
          <cell r="A2553" t="str">
            <v>B00PRDDBF6</v>
          </cell>
          <cell r="B2553" t="str">
            <v>2402-PACK2</v>
          </cell>
          <cell r="C2553">
            <v>0</v>
          </cell>
        </row>
        <row r="2554">
          <cell r="A2554" t="str">
            <v>B00VS86T8K</v>
          </cell>
          <cell r="B2554" t="str">
            <v>2404-BOX</v>
          </cell>
          <cell r="C2554">
            <v>0</v>
          </cell>
        </row>
        <row r="2555">
          <cell r="A2555" t="str">
            <v>B00XYYUS8I</v>
          </cell>
          <cell r="B2555" t="str">
            <v>909-EACH</v>
          </cell>
          <cell r="C2555">
            <v>0</v>
          </cell>
        </row>
        <row r="2556">
          <cell r="A2556" t="str">
            <v>B00ZPRYPR2</v>
          </cell>
          <cell r="B2556" t="str">
            <v>17054-EACH-M1</v>
          </cell>
          <cell r="C2556">
            <v>0</v>
          </cell>
        </row>
        <row r="2557">
          <cell r="A2557" t="str">
            <v>B015HMNZEI</v>
          </cell>
          <cell r="B2557" t="str">
            <v>927-EACH</v>
          </cell>
          <cell r="C2557">
            <v>0</v>
          </cell>
        </row>
        <row r="2558">
          <cell r="A2558" t="str">
            <v>B015QOD1NC</v>
          </cell>
          <cell r="B2558" t="str">
            <v>2550-CASE</v>
          </cell>
          <cell r="C2558">
            <v>0</v>
          </cell>
        </row>
        <row r="2559">
          <cell r="A2559" t="str">
            <v>B015T7NS98</v>
          </cell>
          <cell r="B2559" t="str">
            <v>785-EACH</v>
          </cell>
          <cell r="C2559">
            <v>0</v>
          </cell>
        </row>
        <row r="2560">
          <cell r="A2560" t="str">
            <v>B015T7OCK2</v>
          </cell>
          <cell r="B2560" t="str">
            <v>3871-EACH</v>
          </cell>
          <cell r="C2560">
            <v>0</v>
          </cell>
        </row>
        <row r="2561">
          <cell r="A2561" t="str">
            <v>B015T84508</v>
          </cell>
          <cell r="B2561" t="str">
            <v>3872-EACH</v>
          </cell>
          <cell r="C2561">
            <v>0</v>
          </cell>
        </row>
        <row r="2562">
          <cell r="A2562" t="str">
            <v>B015T85DUO</v>
          </cell>
          <cell r="B2562" t="str">
            <v>231-EACH</v>
          </cell>
          <cell r="C2562">
            <v>0</v>
          </cell>
        </row>
        <row r="2563">
          <cell r="A2563" t="str">
            <v>B015TB4TDS</v>
          </cell>
          <cell r="B2563" t="str">
            <v>2230-CASE</v>
          </cell>
          <cell r="C2563">
            <v>0</v>
          </cell>
        </row>
        <row r="2564">
          <cell r="A2564" t="str">
            <v>B015WKWU78</v>
          </cell>
          <cell r="B2564" t="str">
            <v>5010-EACH-M3</v>
          </cell>
          <cell r="C2564">
            <v>0</v>
          </cell>
        </row>
        <row r="2565">
          <cell r="A2565" t="str">
            <v>B01887YZ8E</v>
          </cell>
          <cell r="B2565" t="str">
            <v>3901-EACH</v>
          </cell>
          <cell r="C2565">
            <v>0</v>
          </cell>
        </row>
        <row r="2566">
          <cell r="A2566" t="str">
            <v>B0189J1A2K</v>
          </cell>
          <cell r="B2566" t="str">
            <v>3912-EACH</v>
          </cell>
          <cell r="C2566">
            <v>0</v>
          </cell>
        </row>
        <row r="2567">
          <cell r="A2567" t="str">
            <v>B018REMY04</v>
          </cell>
          <cell r="B2567" t="str">
            <v>5011-CASE</v>
          </cell>
          <cell r="C2567">
            <v>0</v>
          </cell>
        </row>
        <row r="2568">
          <cell r="A2568" t="str">
            <v>B01C2CZUCQ</v>
          </cell>
          <cell r="B2568" t="str">
            <v>17062-EACH-M</v>
          </cell>
          <cell r="C2568">
            <v>0</v>
          </cell>
        </row>
        <row r="2569">
          <cell r="A2569" t="str">
            <v>B01C2D004I</v>
          </cell>
          <cell r="B2569" t="str">
            <v>17064-EACH</v>
          </cell>
          <cell r="C2569">
            <v>0</v>
          </cell>
        </row>
        <row r="2570">
          <cell r="A2570" t="str">
            <v>B01CUF3KLS</v>
          </cell>
          <cell r="B2570" t="str">
            <v>5413-SET3</v>
          </cell>
          <cell r="C2570">
            <v>0</v>
          </cell>
        </row>
        <row r="2571">
          <cell r="A2571" t="str">
            <v>B01D4UNO6E</v>
          </cell>
          <cell r="B2571" t="str">
            <v>17067-EACH</v>
          </cell>
          <cell r="C2571">
            <v>0</v>
          </cell>
        </row>
        <row r="2572">
          <cell r="A2572" t="str">
            <v>B01H3YVQ8U</v>
          </cell>
          <cell r="B2572" t="str">
            <v>3900-EACH</v>
          </cell>
          <cell r="C2572">
            <v>0</v>
          </cell>
        </row>
        <row r="2573">
          <cell r="A2573" t="str">
            <v>B01HFAZQ4W</v>
          </cell>
          <cell r="B2573" t="str">
            <v>17041-EACH</v>
          </cell>
          <cell r="C2573">
            <v>0</v>
          </cell>
        </row>
        <row r="2574">
          <cell r="A2574" t="str">
            <v>B01HFB2C1G</v>
          </cell>
          <cell r="B2574" t="str">
            <v>5131-EACH</v>
          </cell>
          <cell r="C2574">
            <v>0</v>
          </cell>
        </row>
        <row r="2575">
          <cell r="A2575" t="str">
            <v>B01LZ2XNAT</v>
          </cell>
          <cell r="B2575" t="str">
            <v>3003-BOX</v>
          </cell>
          <cell r="C2575">
            <v>0</v>
          </cell>
        </row>
        <row r="2576">
          <cell r="A2576" t="str">
            <v>B01M8LIHCZ</v>
          </cell>
          <cell r="B2576" t="str">
            <v>805-CASE</v>
          </cell>
          <cell r="C2576">
            <v>0</v>
          </cell>
        </row>
        <row r="2577">
          <cell r="A2577" t="str">
            <v>B01MQDWRQ4</v>
          </cell>
          <cell r="B2577" t="str">
            <v>3011-CASE</v>
          </cell>
          <cell r="C2577">
            <v>0</v>
          </cell>
        </row>
        <row r="2578">
          <cell r="A2578" t="str">
            <v>B01N3Y6RFM</v>
          </cell>
          <cell r="B2578" t="str">
            <v>3012-BOX</v>
          </cell>
          <cell r="C2578">
            <v>0</v>
          </cell>
        </row>
        <row r="2579">
          <cell r="A2579" t="str">
            <v>B01N8POBHO</v>
          </cell>
          <cell r="B2579" t="str">
            <v>3012-CASE</v>
          </cell>
          <cell r="C2579">
            <v>0</v>
          </cell>
        </row>
        <row r="2580">
          <cell r="A2580" t="str">
            <v>B071S9T84N</v>
          </cell>
          <cell r="B2580" t="str">
            <v>1290-EACH</v>
          </cell>
          <cell r="C2580">
            <v>0</v>
          </cell>
        </row>
        <row r="2581">
          <cell r="A2581" t="str">
            <v>B071VW8SHF</v>
          </cell>
          <cell r="B2581" t="str">
            <v>700-EACH</v>
          </cell>
          <cell r="C2581">
            <v>0</v>
          </cell>
        </row>
        <row r="2582">
          <cell r="A2582" t="str">
            <v>B072LPT43Q</v>
          </cell>
          <cell r="B2582" t="str">
            <v>2050-EACH</v>
          </cell>
          <cell r="C2582">
            <v>0</v>
          </cell>
        </row>
        <row r="2583">
          <cell r="A2583" t="str">
            <v>B073RWXVQD</v>
          </cell>
          <cell r="B2583" t="str">
            <v>1280-EACH</v>
          </cell>
          <cell r="C2583">
            <v>0</v>
          </cell>
        </row>
        <row r="2584">
          <cell r="A2584" t="str">
            <v>B075VX8PJK</v>
          </cell>
          <cell r="B2584" t="str">
            <v>1911-BOX</v>
          </cell>
          <cell r="C2584">
            <v>0</v>
          </cell>
        </row>
        <row r="2585">
          <cell r="A2585" t="str">
            <v>B075VXJ9VG</v>
          </cell>
          <cell r="B2585" t="str">
            <v>786-EACH</v>
          </cell>
          <cell r="C2585">
            <v>0</v>
          </cell>
        </row>
        <row r="2586">
          <cell r="A2586" t="str">
            <v>B076DV72FM</v>
          </cell>
          <cell r="B2586" t="str">
            <v>6090-EACH</v>
          </cell>
          <cell r="C2586">
            <v>0</v>
          </cell>
        </row>
        <row r="2587">
          <cell r="A2587" t="str">
            <v>B07767X3H9</v>
          </cell>
          <cell r="B2587" t="str">
            <v>981-EACH</v>
          </cell>
          <cell r="C2587">
            <v>0</v>
          </cell>
        </row>
        <row r="2588">
          <cell r="A2588" t="str">
            <v>B077W28B93</v>
          </cell>
          <cell r="B2588" t="str">
            <v>2042-CASE</v>
          </cell>
          <cell r="C2588">
            <v>0</v>
          </cell>
        </row>
        <row r="2589">
          <cell r="A2589" t="str">
            <v>B078MP8D26</v>
          </cell>
          <cell r="B2589" t="str">
            <v>573-PACK4</v>
          </cell>
          <cell r="C2589">
            <v>0</v>
          </cell>
        </row>
        <row r="2590">
          <cell r="A2590" t="str">
            <v>B079KLKCM4</v>
          </cell>
          <cell r="B2590" t="str">
            <v>1057-EACH</v>
          </cell>
          <cell r="C2590">
            <v>0</v>
          </cell>
        </row>
        <row r="2591">
          <cell r="A2591" t="str">
            <v>B07BXH9FMF</v>
          </cell>
          <cell r="B2591" t="str">
            <v>17080-EACH</v>
          </cell>
          <cell r="C2591">
            <v>0</v>
          </cell>
        </row>
        <row r="2592">
          <cell r="A2592" t="str">
            <v>B07C5K2XGN</v>
          </cell>
          <cell r="B2592" t="str">
            <v>1039-EACH</v>
          </cell>
          <cell r="C2592">
            <v>0</v>
          </cell>
        </row>
        <row r="2593">
          <cell r="A2593" t="str">
            <v>B07C5K2XGP</v>
          </cell>
          <cell r="B2593" t="str">
            <v>1037-EACH</v>
          </cell>
          <cell r="C2593">
            <v>0</v>
          </cell>
        </row>
        <row r="2594">
          <cell r="A2594" t="str">
            <v>B07C5VRSQR</v>
          </cell>
          <cell r="B2594" t="str">
            <v>1030-EACH</v>
          </cell>
          <cell r="C2594">
            <v>0</v>
          </cell>
        </row>
        <row r="2595">
          <cell r="A2595" t="str">
            <v>B07C5WXZ6W</v>
          </cell>
          <cell r="B2595" t="str">
            <v>1056-EACH</v>
          </cell>
          <cell r="C2595">
            <v>0</v>
          </cell>
        </row>
        <row r="2596">
          <cell r="A2596" t="str">
            <v>B07C5X7B5G</v>
          </cell>
          <cell r="B2596" t="str">
            <v>1036-EACH</v>
          </cell>
          <cell r="C2596">
            <v>0</v>
          </cell>
        </row>
        <row r="2597">
          <cell r="A2597" t="str">
            <v>B07C5Z9RBR</v>
          </cell>
          <cell r="B2597" t="str">
            <v>1032-EACH</v>
          </cell>
          <cell r="C2597">
            <v>0</v>
          </cell>
        </row>
        <row r="2598">
          <cell r="A2598" t="str">
            <v>B07CCJ5MB8</v>
          </cell>
          <cell r="B2598" t="str">
            <v>1059-EACH</v>
          </cell>
          <cell r="C2598">
            <v>0</v>
          </cell>
        </row>
        <row r="2599">
          <cell r="A2599" t="str">
            <v>B07CFYZ9TC</v>
          </cell>
          <cell r="B2599" t="str">
            <v>544-EACH</v>
          </cell>
          <cell r="C2599">
            <v>0</v>
          </cell>
        </row>
        <row r="2600">
          <cell r="A2600" t="str">
            <v>B07CG3QN24</v>
          </cell>
          <cell r="B2600" t="str">
            <v>1050-EACH</v>
          </cell>
          <cell r="C2600">
            <v>0</v>
          </cell>
        </row>
        <row r="2601">
          <cell r="A2601" t="str">
            <v>B07CM17L8G</v>
          </cell>
          <cell r="B2601" t="str">
            <v>776-EACH</v>
          </cell>
          <cell r="C2601">
            <v>0</v>
          </cell>
        </row>
        <row r="2602">
          <cell r="A2602" t="str">
            <v>B07DC8ZW46</v>
          </cell>
          <cell r="B2602" t="str">
            <v>325-EACH</v>
          </cell>
          <cell r="C2602">
            <v>0</v>
          </cell>
        </row>
        <row r="2603">
          <cell r="A2603" t="str">
            <v>B07DGVPYCQ</v>
          </cell>
          <cell r="B2603" t="str">
            <v>4430-CASE</v>
          </cell>
          <cell r="C2603">
            <v>0</v>
          </cell>
        </row>
        <row r="2604">
          <cell r="A2604" t="str">
            <v>B07DH1JS4V</v>
          </cell>
          <cell r="B2604" t="str">
            <v>2041-CASE</v>
          </cell>
          <cell r="C2604">
            <v>0</v>
          </cell>
        </row>
        <row r="2605">
          <cell r="A2605" t="str">
            <v>B07DKZYTV7</v>
          </cell>
          <cell r="B2605" t="str">
            <v>2022-CASE</v>
          </cell>
          <cell r="C2605">
            <v>0</v>
          </cell>
        </row>
        <row r="2606">
          <cell r="A2606" t="str">
            <v>B07F6XHJ6T</v>
          </cell>
          <cell r="B2606" t="str">
            <v>5064-CASE</v>
          </cell>
          <cell r="C2606">
            <v>0</v>
          </cell>
        </row>
        <row r="2607">
          <cell r="A2607" t="str">
            <v>B07F6Y9ZBX</v>
          </cell>
          <cell r="B2607" t="str">
            <v>1911-CASE</v>
          </cell>
          <cell r="C2607">
            <v>0</v>
          </cell>
        </row>
        <row r="2608">
          <cell r="A2608" t="str">
            <v>B07F6YLNXW</v>
          </cell>
          <cell r="B2608" t="str">
            <v>5002-CASE</v>
          </cell>
          <cell r="C2608">
            <v>0</v>
          </cell>
        </row>
        <row r="2609">
          <cell r="A2609" t="str">
            <v>B07F6ZXD8Y</v>
          </cell>
          <cell r="B2609" t="str">
            <v>922-CASE</v>
          </cell>
          <cell r="C2609">
            <v>0</v>
          </cell>
        </row>
        <row r="2610">
          <cell r="A2610" t="str">
            <v>B07F71G38C</v>
          </cell>
          <cell r="B2610" t="str">
            <v>920-CASE</v>
          </cell>
          <cell r="C2610">
            <v>0</v>
          </cell>
        </row>
        <row r="2611">
          <cell r="A2611" t="str">
            <v>B07F75X2Z8</v>
          </cell>
          <cell r="B2611" t="str">
            <v>5068-CASE</v>
          </cell>
          <cell r="C2611">
            <v>0</v>
          </cell>
        </row>
        <row r="2612">
          <cell r="A2612" t="str">
            <v>B07F79WXTM</v>
          </cell>
          <cell r="B2612" t="str">
            <v>5067-CASE</v>
          </cell>
          <cell r="C2612">
            <v>0</v>
          </cell>
        </row>
        <row r="2613">
          <cell r="A2613" t="str">
            <v>B07F7BP3N8</v>
          </cell>
          <cell r="B2613" t="str">
            <v>921-CASE</v>
          </cell>
          <cell r="C2613">
            <v>0</v>
          </cell>
        </row>
        <row r="2614">
          <cell r="A2614" t="str">
            <v>B07FJ6RHG6</v>
          </cell>
          <cell r="B2614" t="str">
            <v>5065-CASE</v>
          </cell>
          <cell r="C2614">
            <v>0</v>
          </cell>
        </row>
        <row r="2615">
          <cell r="A2615" t="str">
            <v>B07H9N2X7F</v>
          </cell>
          <cell r="B2615" t="str">
            <v>214-EACH</v>
          </cell>
          <cell r="C2615">
            <v>0</v>
          </cell>
        </row>
        <row r="2616">
          <cell r="A2616" t="str">
            <v>B07HMW87Y3</v>
          </cell>
          <cell r="B2616" t="str">
            <v>926-EACH</v>
          </cell>
          <cell r="C2616">
            <v>0</v>
          </cell>
        </row>
        <row r="2617">
          <cell r="A2617" t="str">
            <v>B07Q3T56CX</v>
          </cell>
          <cell r="B2617" t="str">
            <v>3175-EACH</v>
          </cell>
          <cell r="C2617">
            <v>0</v>
          </cell>
        </row>
        <row r="2618">
          <cell r="A2618" t="str">
            <v>B07Q5VLLWY</v>
          </cell>
          <cell r="B2618" t="str">
            <v>3113-A-EACH</v>
          </cell>
          <cell r="C2618">
            <v>0</v>
          </cell>
        </row>
        <row r="2619">
          <cell r="A2619" t="str">
            <v>B07Q5VRJJS</v>
          </cell>
          <cell r="B2619" t="str">
            <v>3138-A-EACH</v>
          </cell>
          <cell r="C2619">
            <v>0</v>
          </cell>
        </row>
        <row r="2620">
          <cell r="A2620" t="str">
            <v>B07Q84TRJN</v>
          </cell>
          <cell r="B2620" t="str">
            <v>3134-A-EACH</v>
          </cell>
          <cell r="C2620">
            <v>0</v>
          </cell>
        </row>
        <row r="2621">
          <cell r="A2621" t="str">
            <v>B07QB54HJF</v>
          </cell>
          <cell r="B2621" t="str">
            <v>3134-A-CASE</v>
          </cell>
          <cell r="C2621">
            <v>0</v>
          </cell>
        </row>
        <row r="2622">
          <cell r="A2622" t="str">
            <v>B07QB54K2N</v>
          </cell>
          <cell r="B2622" t="str">
            <v>3113-A-CASE</v>
          </cell>
          <cell r="C2622">
            <v>0</v>
          </cell>
        </row>
        <row r="2623">
          <cell r="A2623" t="str">
            <v>B07QF2T2PG</v>
          </cell>
          <cell r="B2623" t="str">
            <v>3138-A-CASE</v>
          </cell>
          <cell r="C2623">
            <v>0</v>
          </cell>
        </row>
        <row r="2624">
          <cell r="A2624" t="str">
            <v>B07QF6QR74</v>
          </cell>
          <cell r="B2624" t="str">
            <v>3133-A-CASE</v>
          </cell>
          <cell r="C2624">
            <v>0</v>
          </cell>
        </row>
        <row r="2625">
          <cell r="A2625" t="str">
            <v>B07QG6MZ84</v>
          </cell>
          <cell r="B2625" t="str">
            <v>4152-CASE</v>
          </cell>
          <cell r="C2625">
            <v>0</v>
          </cell>
        </row>
        <row r="2626">
          <cell r="A2626" t="str">
            <v>B07QG76X1Q</v>
          </cell>
          <cell r="B2626" t="str">
            <v>3150-CASE</v>
          </cell>
          <cell r="C2626">
            <v>0</v>
          </cell>
        </row>
        <row r="2627">
          <cell r="A2627" t="str">
            <v>B07QY5HVPC</v>
          </cell>
          <cell r="B2627" t="str">
            <v>2512-EACH</v>
          </cell>
          <cell r="C2627">
            <v>0</v>
          </cell>
        </row>
        <row r="2628">
          <cell r="A2628" t="str">
            <v>B07R28F8XV</v>
          </cell>
          <cell r="B2628" t="str">
            <v>2332-EACH</v>
          </cell>
          <cell r="C2628">
            <v>0</v>
          </cell>
        </row>
        <row r="2629">
          <cell r="A2629" t="str">
            <v>B07R3CL5B7</v>
          </cell>
          <cell r="B2629" t="str">
            <v>2319-SET2</v>
          </cell>
          <cell r="C2629">
            <v>0</v>
          </cell>
        </row>
        <row r="2630">
          <cell r="A2630" t="str">
            <v>B07R3G5QH9</v>
          </cell>
          <cell r="B2630" t="str">
            <v>1814-SET6</v>
          </cell>
          <cell r="C2630">
            <v>0</v>
          </cell>
        </row>
        <row r="2631">
          <cell r="A2631" t="str">
            <v>B07R6YL2YV</v>
          </cell>
          <cell r="B2631" t="str">
            <v>2550-BOX</v>
          </cell>
          <cell r="C2631">
            <v>0</v>
          </cell>
        </row>
        <row r="2632">
          <cell r="A2632" t="str">
            <v>B07R6Z5M1H</v>
          </cell>
          <cell r="B2632" t="str">
            <v>2510-CASE</v>
          </cell>
          <cell r="C2632">
            <v>0</v>
          </cell>
        </row>
        <row r="2633">
          <cell r="A2633" t="str">
            <v>B07R8241BZ</v>
          </cell>
          <cell r="B2633" t="str">
            <v>2512-BOX</v>
          </cell>
          <cell r="C2633">
            <v>0</v>
          </cell>
        </row>
        <row r="2634">
          <cell r="A2634" t="str">
            <v>B07R825YVV</v>
          </cell>
          <cell r="B2634" t="str">
            <v>2515-CASE</v>
          </cell>
          <cell r="C2634">
            <v>0</v>
          </cell>
        </row>
        <row r="2635">
          <cell r="A2635" t="str">
            <v>B07R82X5TF</v>
          </cell>
          <cell r="B2635" t="str">
            <v>2530-BOX</v>
          </cell>
          <cell r="C2635">
            <v>0</v>
          </cell>
        </row>
        <row r="2636">
          <cell r="A2636" t="str">
            <v>B07R967QPH</v>
          </cell>
          <cell r="B2636" t="str">
            <v>2517-BOX</v>
          </cell>
          <cell r="C2636">
            <v>0</v>
          </cell>
        </row>
        <row r="2637">
          <cell r="A2637" t="str">
            <v>B07RBCX2SH</v>
          </cell>
          <cell r="B2637" t="str">
            <v>2519-BOX</v>
          </cell>
          <cell r="C2637">
            <v>0</v>
          </cell>
        </row>
        <row r="2638">
          <cell r="A2638" t="str">
            <v>B07RD3FG42</v>
          </cell>
          <cell r="B2638" t="str">
            <v>3910-EACH</v>
          </cell>
          <cell r="C2638">
            <v>0</v>
          </cell>
        </row>
        <row r="2639">
          <cell r="A2639" t="str">
            <v>B07RD3LF3T</v>
          </cell>
          <cell r="B2639" t="str">
            <v>3441-SET2</v>
          </cell>
          <cell r="C2639">
            <v>0</v>
          </cell>
        </row>
        <row r="2640">
          <cell r="A2640" t="str">
            <v>B07RD3RDGC</v>
          </cell>
          <cell r="B2640" t="str">
            <v>3449-BOX</v>
          </cell>
          <cell r="C2640">
            <v>0</v>
          </cell>
        </row>
        <row r="2641">
          <cell r="A2641" t="str">
            <v>B07RF4Y2DW</v>
          </cell>
          <cell r="B2641" t="str">
            <v>3939-EACH</v>
          </cell>
          <cell r="C2641">
            <v>0</v>
          </cell>
        </row>
        <row r="2642">
          <cell r="A2642" t="str">
            <v>B07RFTWBPZ</v>
          </cell>
          <cell r="B2642" t="str">
            <v>139-SET2</v>
          </cell>
          <cell r="C2642">
            <v>0</v>
          </cell>
        </row>
        <row r="2643">
          <cell r="A2643" t="str">
            <v>B07RGSFRNZ</v>
          </cell>
          <cell r="B2643" t="str">
            <v>114-EACH</v>
          </cell>
          <cell r="C2643">
            <v>0</v>
          </cell>
        </row>
        <row r="2644">
          <cell r="A2644" t="str">
            <v>B07RH72G5H</v>
          </cell>
          <cell r="B2644" t="str">
            <v>3442-SET2</v>
          </cell>
          <cell r="C2644">
            <v>0</v>
          </cell>
        </row>
        <row r="2645">
          <cell r="A2645" t="str">
            <v>B07RHWKY2K</v>
          </cell>
          <cell r="B2645" t="str">
            <v>145-SET3</v>
          </cell>
          <cell r="C2645">
            <v>0</v>
          </cell>
        </row>
        <row r="2646">
          <cell r="A2646" t="str">
            <v>B07RJV1R6M</v>
          </cell>
          <cell r="B2646" t="str">
            <v>273-EACH</v>
          </cell>
          <cell r="C2646">
            <v>0</v>
          </cell>
        </row>
        <row r="2647">
          <cell r="A2647" t="str">
            <v>B07RLQNTG3</v>
          </cell>
          <cell r="B2647" t="str">
            <v>230-EACH</v>
          </cell>
          <cell r="C2647">
            <v>0</v>
          </cell>
        </row>
        <row r="2648">
          <cell r="A2648" t="str">
            <v>B07RLVF8DY</v>
          </cell>
          <cell r="B2648" t="str">
            <v>149-SET6</v>
          </cell>
          <cell r="C2648">
            <v>0</v>
          </cell>
        </row>
        <row r="2649">
          <cell r="A2649" t="str">
            <v>B07RLVMMDG</v>
          </cell>
          <cell r="B2649" t="str">
            <v>147-EACH</v>
          </cell>
          <cell r="C2649">
            <v>0</v>
          </cell>
        </row>
        <row r="2650">
          <cell r="A2650" t="str">
            <v>B07RN325ZN</v>
          </cell>
          <cell r="B2650" t="str">
            <v>5073-EACH</v>
          </cell>
          <cell r="C2650">
            <v>0</v>
          </cell>
        </row>
        <row r="2651">
          <cell r="A2651" t="str">
            <v>B07RR3XRSD</v>
          </cell>
          <cell r="B2651" t="str">
            <v>5456-EACH</v>
          </cell>
          <cell r="C2651">
            <v>0</v>
          </cell>
        </row>
        <row r="2652">
          <cell r="A2652" t="str">
            <v>B07RXLY566</v>
          </cell>
          <cell r="B2652" t="str">
            <v>2093-EACH</v>
          </cell>
          <cell r="C2652">
            <v>0</v>
          </cell>
        </row>
        <row r="2653">
          <cell r="A2653" t="str">
            <v>B07RY48YLY</v>
          </cell>
          <cell r="B2653" t="str">
            <v>2131-EACH</v>
          </cell>
          <cell r="C2653">
            <v>0</v>
          </cell>
        </row>
        <row r="2654">
          <cell r="A2654" t="str">
            <v>B07RZ37Q95</v>
          </cell>
          <cell r="B2654" t="str">
            <v>3118-EACH</v>
          </cell>
          <cell r="C2654">
            <v>0</v>
          </cell>
        </row>
        <row r="2655">
          <cell r="A2655" t="str">
            <v>B07RZLZDQN</v>
          </cell>
          <cell r="B2655" t="e">
            <v>#N/A</v>
          </cell>
          <cell r="C2655">
            <v>0</v>
          </cell>
        </row>
        <row r="2656">
          <cell r="A2656" t="str">
            <v>B07RZMG7ZT</v>
          </cell>
          <cell r="B2656" t="str">
            <v>2091-EACH</v>
          </cell>
          <cell r="C2656">
            <v>0</v>
          </cell>
        </row>
        <row r="2657">
          <cell r="A2657" t="str">
            <v>B07RZMGWNK</v>
          </cell>
          <cell r="B2657" t="str">
            <v>2092-EACH</v>
          </cell>
          <cell r="C2657">
            <v>0</v>
          </cell>
        </row>
        <row r="2658">
          <cell r="A2658" t="str">
            <v>B07RZV556Y</v>
          </cell>
          <cell r="B2658" t="str">
            <v>1270-EACH</v>
          </cell>
          <cell r="C2658">
            <v>0</v>
          </cell>
        </row>
        <row r="2659">
          <cell r="A2659" t="str">
            <v>B07S15TNLQ</v>
          </cell>
          <cell r="B2659" t="str">
            <v>2132-EACH</v>
          </cell>
          <cell r="C2659">
            <v>0</v>
          </cell>
        </row>
        <row r="2660">
          <cell r="A2660" t="str">
            <v>B07S1S133D</v>
          </cell>
          <cell r="B2660" t="str">
            <v>3817-EACH</v>
          </cell>
          <cell r="C2660">
            <v>0</v>
          </cell>
        </row>
        <row r="2661">
          <cell r="A2661" t="str">
            <v>B07S2Y6DS1</v>
          </cell>
          <cell r="B2661" t="str">
            <v>1206-EACH</v>
          </cell>
          <cell r="C2661">
            <v>0</v>
          </cell>
        </row>
        <row r="2662">
          <cell r="A2662" t="str">
            <v>B07S3DC7YP</v>
          </cell>
          <cell r="B2662" t="str">
            <v>2133-EACH</v>
          </cell>
          <cell r="C2662">
            <v>0</v>
          </cell>
        </row>
        <row r="2663">
          <cell r="A2663" t="str">
            <v>B07S41YJ2H</v>
          </cell>
          <cell r="B2663" t="str">
            <v>1208-EACH</v>
          </cell>
          <cell r="C2663">
            <v>0</v>
          </cell>
        </row>
        <row r="2664">
          <cell r="A2664" t="str">
            <v>B07S42225J</v>
          </cell>
          <cell r="B2664" t="str">
            <v>1273-EACH</v>
          </cell>
          <cell r="C2664">
            <v>0</v>
          </cell>
        </row>
        <row r="2665">
          <cell r="A2665" t="str">
            <v>B07S51VTB2</v>
          </cell>
          <cell r="B2665" t="str">
            <v>3808-EACH</v>
          </cell>
          <cell r="C2665">
            <v>0</v>
          </cell>
        </row>
        <row r="2666">
          <cell r="A2666" t="str">
            <v>B07S64G2GT</v>
          </cell>
          <cell r="B2666" t="str">
            <v>503-SET4</v>
          </cell>
          <cell r="C2666">
            <v>0</v>
          </cell>
        </row>
        <row r="2667">
          <cell r="A2667" t="str">
            <v>B07S64G5N9</v>
          </cell>
          <cell r="B2667" t="str">
            <v>5042-SET2</v>
          </cell>
          <cell r="C2667">
            <v>0</v>
          </cell>
        </row>
        <row r="2668">
          <cell r="A2668" t="str">
            <v>B07S65FJJQ</v>
          </cell>
          <cell r="B2668" t="str">
            <v>17047-EACH</v>
          </cell>
          <cell r="C2668">
            <v>0</v>
          </cell>
        </row>
        <row r="2669">
          <cell r="A2669" t="str">
            <v>B07S6D236S</v>
          </cell>
          <cell r="B2669" t="str">
            <v>780-EACH</v>
          </cell>
          <cell r="C2669">
            <v>0</v>
          </cell>
        </row>
        <row r="2670">
          <cell r="A2670" t="str">
            <v>B07S769T21</v>
          </cell>
          <cell r="B2670" t="str">
            <v>559-SET6</v>
          </cell>
          <cell r="C2670">
            <v>0</v>
          </cell>
        </row>
        <row r="2671">
          <cell r="A2671" t="str">
            <v>B07S777V9C</v>
          </cell>
          <cell r="B2671" t="str">
            <v>17025-EACH</v>
          </cell>
          <cell r="C2671">
            <v>0</v>
          </cell>
        </row>
        <row r="2672">
          <cell r="A2672" t="str">
            <v>B07S7G4818</v>
          </cell>
          <cell r="B2672" t="str">
            <v>746-EACH</v>
          </cell>
          <cell r="C2672">
            <v>0</v>
          </cell>
        </row>
        <row r="2673">
          <cell r="A2673" t="str">
            <v>B07S9657PS</v>
          </cell>
          <cell r="B2673" t="str">
            <v>5050-EACH</v>
          </cell>
          <cell r="C2673">
            <v>0</v>
          </cell>
        </row>
        <row r="2674">
          <cell r="A2674" t="str">
            <v>B07S97LHGX</v>
          </cell>
          <cell r="B2674" t="str">
            <v>5493-SET6</v>
          </cell>
          <cell r="C2674">
            <v>0</v>
          </cell>
        </row>
        <row r="2675">
          <cell r="A2675" t="str">
            <v>B07S9F1RFW</v>
          </cell>
          <cell r="B2675" t="str">
            <v>702-EACH</v>
          </cell>
          <cell r="C2675">
            <v>0</v>
          </cell>
        </row>
        <row r="2676">
          <cell r="A2676" t="str">
            <v>B07SB37X2D</v>
          </cell>
          <cell r="B2676" t="str">
            <v>302-SET6</v>
          </cell>
          <cell r="C2676">
            <v>0</v>
          </cell>
        </row>
        <row r="2677">
          <cell r="A2677" t="str">
            <v>B07SB4GNBR</v>
          </cell>
          <cell r="B2677" t="str">
            <v>4440-SET4</v>
          </cell>
          <cell r="C2677">
            <v>0</v>
          </cell>
        </row>
        <row r="2678">
          <cell r="A2678" t="str">
            <v>B07SBCJNCV</v>
          </cell>
          <cell r="B2678" t="str">
            <v>17004-EACH</v>
          </cell>
          <cell r="C2678">
            <v>0</v>
          </cell>
        </row>
        <row r="2679">
          <cell r="A2679" t="str">
            <v>B07SC65DFS</v>
          </cell>
          <cell r="B2679" t="str">
            <v>4412-SET4</v>
          </cell>
          <cell r="C2679">
            <v>0</v>
          </cell>
        </row>
        <row r="2680">
          <cell r="A2680" t="str">
            <v>B07SC6VYJG</v>
          </cell>
          <cell r="B2680" t="str">
            <v>4439-SET4</v>
          </cell>
          <cell r="C2680">
            <v>0</v>
          </cell>
        </row>
        <row r="2681">
          <cell r="A2681" t="str">
            <v>B07SF7LQPF</v>
          </cell>
          <cell r="B2681" t="str">
            <v>20070-CASE</v>
          </cell>
          <cell r="C2681">
            <v>0</v>
          </cell>
        </row>
        <row r="2682">
          <cell r="A2682" t="str">
            <v>B07SFC31VB</v>
          </cell>
          <cell r="B2682" t="str">
            <v>4410-SET6</v>
          </cell>
          <cell r="C2682">
            <v>0</v>
          </cell>
        </row>
        <row r="2683">
          <cell r="A2683" t="str">
            <v>B07SFCSFD9</v>
          </cell>
          <cell r="B2683" t="str">
            <v>4432-SET6</v>
          </cell>
          <cell r="C2683">
            <v>0</v>
          </cell>
        </row>
        <row r="2684">
          <cell r="A2684" t="str">
            <v>B07SFD3D8S</v>
          </cell>
          <cell r="B2684" t="str">
            <v>4414-SET6</v>
          </cell>
          <cell r="C2684">
            <v>0</v>
          </cell>
        </row>
        <row r="2685">
          <cell r="A2685" t="str">
            <v>B07SFKRDYN</v>
          </cell>
          <cell r="B2685" t="str">
            <v>699-SET3</v>
          </cell>
          <cell r="C2685">
            <v>0</v>
          </cell>
        </row>
        <row r="2686">
          <cell r="A2686" t="str">
            <v>B07SFKTRV6</v>
          </cell>
          <cell r="B2686" t="str">
            <v>698-EACH</v>
          </cell>
          <cell r="C2686">
            <v>0</v>
          </cell>
        </row>
        <row r="2687">
          <cell r="A2687" t="str">
            <v>B07SFKTVJ7</v>
          </cell>
          <cell r="B2687" t="str">
            <v>604-SET3</v>
          </cell>
          <cell r="C2687">
            <v>0</v>
          </cell>
        </row>
        <row r="2688">
          <cell r="A2688" t="str">
            <v>B07SFXCF2X</v>
          </cell>
          <cell r="B2688" t="str">
            <v>1903-EACH</v>
          </cell>
          <cell r="C2688">
            <v>0</v>
          </cell>
        </row>
        <row r="2689">
          <cell r="A2689" t="str">
            <v>B07SFXH6CF</v>
          </cell>
          <cell r="B2689" t="str">
            <v>1907-SET3</v>
          </cell>
          <cell r="C2689">
            <v>0</v>
          </cell>
        </row>
        <row r="2690">
          <cell r="A2690" t="str">
            <v>B07SFY6FNB</v>
          </cell>
          <cell r="B2690" t="str">
            <v>1908-SET6</v>
          </cell>
          <cell r="C2690">
            <v>0</v>
          </cell>
        </row>
        <row r="2691">
          <cell r="A2691" t="str">
            <v>B07SFZ2QTP</v>
          </cell>
          <cell r="B2691" t="str">
            <v>1934-SET6</v>
          </cell>
          <cell r="C2691">
            <v>0</v>
          </cell>
        </row>
        <row r="2692">
          <cell r="A2692" t="str">
            <v>B07SG76NF2</v>
          </cell>
          <cell r="B2692" t="str">
            <v>5122-SET4</v>
          </cell>
          <cell r="C2692">
            <v>0</v>
          </cell>
        </row>
        <row r="2693">
          <cell r="A2693" t="str">
            <v>B07SG76PR7</v>
          </cell>
          <cell r="B2693" t="str">
            <v>5105-SET4</v>
          </cell>
          <cell r="C2693">
            <v>0</v>
          </cell>
        </row>
        <row r="2694">
          <cell r="A2694" t="str">
            <v>B07SG7K37L</v>
          </cell>
          <cell r="B2694" t="str">
            <v>6011-EACH</v>
          </cell>
          <cell r="C2694">
            <v>0</v>
          </cell>
        </row>
        <row r="2695">
          <cell r="A2695" t="str">
            <v>B07SGWLVSF</v>
          </cell>
          <cell r="B2695" t="str">
            <v>333-EACH</v>
          </cell>
          <cell r="C2695">
            <v>0</v>
          </cell>
        </row>
        <row r="2696">
          <cell r="A2696" t="str">
            <v>B07SGWXV81</v>
          </cell>
          <cell r="B2696" t="str">
            <v>4436-SET4</v>
          </cell>
          <cell r="C2696">
            <v>0</v>
          </cell>
        </row>
        <row r="2697">
          <cell r="A2697" t="str">
            <v>B07SGZ8BTW</v>
          </cell>
          <cell r="B2697" t="str">
            <v>1933-SET6</v>
          </cell>
          <cell r="C2697">
            <v>0</v>
          </cell>
        </row>
        <row r="2698">
          <cell r="A2698" t="str">
            <v>B07SH16TP6</v>
          </cell>
          <cell r="B2698" t="str">
            <v>681-EACH</v>
          </cell>
          <cell r="C2698">
            <v>0</v>
          </cell>
        </row>
        <row r="2699">
          <cell r="A2699" t="str">
            <v>B07SH1GNF2</v>
          </cell>
          <cell r="B2699" t="str">
            <v>680-EACH</v>
          </cell>
          <cell r="C2699">
            <v>0</v>
          </cell>
        </row>
        <row r="2700">
          <cell r="A2700" t="str">
            <v>B07SH1PKP5</v>
          </cell>
          <cell r="B2700" t="str">
            <v>623-SET3</v>
          </cell>
          <cell r="C2700">
            <v>0</v>
          </cell>
        </row>
        <row r="2701">
          <cell r="A2701" t="str">
            <v>B07SH2JR4Q</v>
          </cell>
          <cell r="B2701" t="str">
            <v>696-SET3</v>
          </cell>
          <cell r="C2701">
            <v>0</v>
          </cell>
        </row>
        <row r="2702">
          <cell r="A2702" t="str">
            <v>B07SHCJR1Z</v>
          </cell>
          <cell r="B2702" t="str">
            <v>955-EACH</v>
          </cell>
          <cell r="C2702">
            <v>0</v>
          </cell>
        </row>
        <row r="2703">
          <cell r="A2703" t="str">
            <v>B07SJ8Z8V9</v>
          </cell>
          <cell r="B2703" t="str">
            <v>5153-EACH</v>
          </cell>
          <cell r="C2703">
            <v>0</v>
          </cell>
        </row>
        <row r="2704">
          <cell r="A2704" t="str">
            <v>B07SJ971Z8</v>
          </cell>
          <cell r="B2704" t="str">
            <v>6042-SET4</v>
          </cell>
          <cell r="C2704">
            <v>0</v>
          </cell>
        </row>
        <row r="2705">
          <cell r="A2705" t="str">
            <v>B07SJ9VGBW</v>
          </cell>
          <cell r="B2705" t="str">
            <v>972-EACH</v>
          </cell>
          <cell r="C2705">
            <v>0</v>
          </cell>
        </row>
        <row r="2706">
          <cell r="A2706" t="str">
            <v>B07SJCCK5G</v>
          </cell>
          <cell r="B2706" t="str">
            <v>977-EACH</v>
          </cell>
          <cell r="C2706">
            <v>0</v>
          </cell>
        </row>
        <row r="2707">
          <cell r="A2707" t="str">
            <v>B07SJCG8Y9</v>
          </cell>
          <cell r="B2707" t="str">
            <v>991-EACH</v>
          </cell>
          <cell r="C2707">
            <v>0</v>
          </cell>
        </row>
        <row r="2708">
          <cell r="A2708" t="str">
            <v>B07SKBF1WG</v>
          </cell>
          <cell r="B2708" t="str">
            <v>5106-SET4</v>
          </cell>
          <cell r="C2708">
            <v>0</v>
          </cell>
        </row>
        <row r="2709">
          <cell r="A2709" t="str">
            <v>B07SKBK6BZ</v>
          </cell>
          <cell r="B2709" t="str">
            <v>5155-EACH</v>
          </cell>
          <cell r="C2709">
            <v>0</v>
          </cell>
        </row>
        <row r="2710">
          <cell r="A2710" t="str">
            <v>B07SLBV4VH</v>
          </cell>
          <cell r="B2710" t="str">
            <v>5101-SET2</v>
          </cell>
          <cell r="C2710">
            <v>0</v>
          </cell>
        </row>
        <row r="2711">
          <cell r="A2711" t="str">
            <v>B07SLC9N81</v>
          </cell>
          <cell r="B2711" t="str">
            <v>452-EACH</v>
          </cell>
          <cell r="C2711">
            <v>0</v>
          </cell>
        </row>
        <row r="2712">
          <cell r="A2712" t="str">
            <v>B07SLDMPMW</v>
          </cell>
          <cell r="B2712" t="str">
            <v>6012-EACH</v>
          </cell>
          <cell r="C2712">
            <v>0</v>
          </cell>
        </row>
        <row r="2713">
          <cell r="A2713" t="str">
            <v>B07SLDVFZJ</v>
          </cell>
          <cell r="B2713" t="str">
            <v>5160-EACH</v>
          </cell>
          <cell r="C2713">
            <v>0</v>
          </cell>
        </row>
        <row r="2714">
          <cell r="A2714" t="str">
            <v>B07SLHQZVW</v>
          </cell>
          <cell r="B2714" t="str">
            <v>975-EACH</v>
          </cell>
          <cell r="C2714">
            <v>0</v>
          </cell>
        </row>
        <row r="2715">
          <cell r="A2715" t="str">
            <v>B07SLJKJCK</v>
          </cell>
          <cell r="B2715" t="str">
            <v>974-EACH</v>
          </cell>
          <cell r="C2715">
            <v>0</v>
          </cell>
        </row>
        <row r="2716">
          <cell r="A2716" t="str">
            <v>B07SLK2KRG</v>
          </cell>
          <cell r="B2716" t="str">
            <v>979-SET6</v>
          </cell>
          <cell r="C2716">
            <v>0</v>
          </cell>
        </row>
        <row r="2717">
          <cell r="A2717" t="str">
            <v>B07T1F7NTK</v>
          </cell>
          <cell r="B2717" t="str">
            <v>2402-PACK4</v>
          </cell>
          <cell r="C2717">
            <v>0</v>
          </cell>
        </row>
        <row r="2718">
          <cell r="A2718" t="str">
            <v>B07TC44JHF</v>
          </cell>
          <cell r="B2718" t="str">
            <v>790-EACH</v>
          </cell>
          <cell r="C2718">
            <v>0</v>
          </cell>
        </row>
        <row r="2719">
          <cell r="A2719" t="str">
            <v>B07TGD4JHF</v>
          </cell>
          <cell r="B2719" t="str">
            <v>2130-EACH</v>
          </cell>
          <cell r="C2719">
            <v>0</v>
          </cell>
        </row>
        <row r="2720">
          <cell r="A2720" t="str">
            <v>B07TH9FBXJ</v>
          </cell>
          <cell r="B2720" t="str">
            <v>3874-EACH</v>
          </cell>
          <cell r="C2720">
            <v>0</v>
          </cell>
        </row>
        <row r="2721">
          <cell r="A2721" t="str">
            <v>B07THBHWJP</v>
          </cell>
          <cell r="B2721" t="str">
            <v>2518-EACH</v>
          </cell>
          <cell r="C2721">
            <v>0</v>
          </cell>
        </row>
        <row r="2722">
          <cell r="A2722" t="str">
            <v>B07THBZDTR</v>
          </cell>
          <cell r="B2722" t="str">
            <v>3873-EACH</v>
          </cell>
          <cell r="C2722">
            <v>0</v>
          </cell>
        </row>
        <row r="2723">
          <cell r="A2723" t="str">
            <v>B07V1X81SJ</v>
          </cell>
          <cell r="B2723" t="str">
            <v>3471-EACH</v>
          </cell>
          <cell r="C2723">
            <v>0</v>
          </cell>
        </row>
        <row r="2724">
          <cell r="A2724" t="str">
            <v>B07VBPH6G6</v>
          </cell>
          <cell r="B2724" t="str">
            <v>5114-SET4</v>
          </cell>
          <cell r="C2724">
            <v>0</v>
          </cell>
        </row>
        <row r="2725">
          <cell r="A2725" t="str">
            <v>B07VGYQBZT</v>
          </cell>
          <cell r="B2725" t="str">
            <v>5108-SET4</v>
          </cell>
          <cell r="C2725">
            <v>0</v>
          </cell>
        </row>
        <row r="2726">
          <cell r="A2726" t="str">
            <v>B07VHR63TQ</v>
          </cell>
          <cell r="B2726" t="str">
            <v>2402-PACK3</v>
          </cell>
          <cell r="C2726">
            <v>0</v>
          </cell>
        </row>
        <row r="2727">
          <cell r="A2727" t="str">
            <v>B07WNS23LY</v>
          </cell>
          <cell r="B2727" t="str">
            <v>3491-EACH</v>
          </cell>
          <cell r="C2727">
            <v>0</v>
          </cell>
        </row>
        <row r="2728">
          <cell r="A2728" t="str">
            <v>B07WRMNW33</v>
          </cell>
          <cell r="B2728" t="str">
            <v>3494-EACH</v>
          </cell>
          <cell r="C2728">
            <v>0</v>
          </cell>
        </row>
        <row r="2729">
          <cell r="A2729" t="str">
            <v>B07WRMP7MW</v>
          </cell>
          <cell r="B2729" t="str">
            <v>3496-EACH</v>
          </cell>
          <cell r="C2729">
            <v>0</v>
          </cell>
        </row>
        <row r="2730">
          <cell r="A2730" t="str">
            <v>B07WRMPKR3</v>
          </cell>
          <cell r="B2730" t="str">
            <v>3482-EACH</v>
          </cell>
          <cell r="C2730">
            <v>0</v>
          </cell>
        </row>
        <row r="2731">
          <cell r="A2731" t="str">
            <v>B07WSRVD5W</v>
          </cell>
          <cell r="B2731" t="str">
            <v>3490-EACH</v>
          </cell>
          <cell r="C2731">
            <v>0</v>
          </cell>
        </row>
        <row r="2732">
          <cell r="A2732" t="str">
            <v>B07WSRVFQ9</v>
          </cell>
          <cell r="B2732" t="str">
            <v>3493-EACH</v>
          </cell>
          <cell r="C2732">
            <v>0</v>
          </cell>
        </row>
        <row r="2733">
          <cell r="A2733" t="str">
            <v>B07WSRVQYW</v>
          </cell>
          <cell r="B2733" t="str">
            <v>3492-EACH</v>
          </cell>
          <cell r="C2733">
            <v>0</v>
          </cell>
        </row>
        <row r="2734">
          <cell r="A2734" t="str">
            <v>B07WTQ9B1B</v>
          </cell>
          <cell r="B2734" t="str">
            <v>3495-EACH</v>
          </cell>
          <cell r="C2734">
            <v>0</v>
          </cell>
        </row>
        <row r="2735">
          <cell r="A2735" t="str">
            <v>B07X13T4LJ</v>
          </cell>
          <cell r="B2735" t="str">
            <v>5451-CASE</v>
          </cell>
          <cell r="C2735">
            <v>0</v>
          </cell>
        </row>
        <row r="2736">
          <cell r="A2736" t="str">
            <v>B07X13T7TH</v>
          </cell>
          <cell r="B2736" t="str">
            <v>5009-CASE</v>
          </cell>
          <cell r="C2736">
            <v>0</v>
          </cell>
        </row>
        <row r="2737">
          <cell r="A2737" t="str">
            <v>B07X27N7FJ</v>
          </cell>
          <cell r="B2737" t="str">
            <v>5000-CASE</v>
          </cell>
          <cell r="C2737">
            <v>0</v>
          </cell>
        </row>
        <row r="2738">
          <cell r="A2738" t="str">
            <v>B07X27P4FN</v>
          </cell>
          <cell r="B2738" t="str">
            <v>5425-CASE</v>
          </cell>
          <cell r="C2738">
            <v>0</v>
          </cell>
        </row>
        <row r="2739">
          <cell r="A2739" t="str">
            <v>B07X3793BW</v>
          </cell>
          <cell r="B2739" t="str">
            <v>5071-CASE</v>
          </cell>
          <cell r="C2739">
            <v>0</v>
          </cell>
        </row>
        <row r="2740">
          <cell r="A2740" t="str">
            <v>B07X4BD773</v>
          </cell>
          <cell r="B2740" t="str">
            <v>5456-CASE</v>
          </cell>
          <cell r="C2740">
            <v>0</v>
          </cell>
        </row>
        <row r="2741">
          <cell r="A2741" t="str">
            <v>B07X4BHJ4B</v>
          </cell>
          <cell r="B2741" t="str">
            <v>5073-CASE</v>
          </cell>
          <cell r="C2741">
            <v>0</v>
          </cell>
        </row>
        <row r="2742">
          <cell r="A2742" t="str">
            <v>B07X4BHKB5</v>
          </cell>
          <cell r="B2742" t="str">
            <v>5452-CASE</v>
          </cell>
          <cell r="C2742">
            <v>0</v>
          </cell>
        </row>
        <row r="2743">
          <cell r="A2743" t="str">
            <v>B07X5B7M4Y</v>
          </cell>
          <cell r="B2743" t="str">
            <v>5003-CASE</v>
          </cell>
          <cell r="C2743">
            <v>0</v>
          </cell>
        </row>
        <row r="2744">
          <cell r="A2744" t="str">
            <v>B07X5BF974</v>
          </cell>
          <cell r="B2744" t="str">
            <v>5048-CASE</v>
          </cell>
          <cell r="C2744">
            <v>0</v>
          </cell>
        </row>
        <row r="2745">
          <cell r="A2745" t="str">
            <v>B07X5C9XTG</v>
          </cell>
          <cell r="B2745" t="str">
            <v>5450-CASE</v>
          </cell>
          <cell r="C2745">
            <v>0</v>
          </cell>
        </row>
        <row r="2746">
          <cell r="A2746" t="str">
            <v>B07X5CHXG4</v>
          </cell>
          <cell r="B2746" t="str">
            <v>5072-CASE</v>
          </cell>
          <cell r="C2746">
            <v>0</v>
          </cell>
        </row>
        <row r="2747">
          <cell r="A2747" t="str">
            <v>B07X5D8SH2</v>
          </cell>
          <cell r="B2747" t="str">
            <v>524-CASE</v>
          </cell>
          <cell r="C2747">
            <v>0</v>
          </cell>
        </row>
        <row r="2748">
          <cell r="A2748" t="str">
            <v>B07X5DNDVM</v>
          </cell>
          <cell r="B2748" t="str">
            <v>526-CASE</v>
          </cell>
          <cell r="C2748">
            <v>0</v>
          </cell>
        </row>
        <row r="2749">
          <cell r="A2749" t="str">
            <v>B07X8YSQ98</v>
          </cell>
          <cell r="B2749" t="str">
            <v>S-28-BOX</v>
          </cell>
          <cell r="C2749">
            <v>0</v>
          </cell>
        </row>
        <row r="2750">
          <cell r="A2750" t="str">
            <v>B07X8YW1S9</v>
          </cell>
          <cell r="B2750" t="str">
            <v>6003-BOX</v>
          </cell>
          <cell r="C2750">
            <v>0</v>
          </cell>
        </row>
        <row r="2751">
          <cell r="A2751" t="str">
            <v>B07XB38G1N</v>
          </cell>
          <cell r="B2751" t="str">
            <v>S-15-BOX</v>
          </cell>
          <cell r="C2751">
            <v>0</v>
          </cell>
        </row>
        <row r="2752">
          <cell r="A2752" t="str">
            <v>B07XB38J8B</v>
          </cell>
          <cell r="B2752" t="str">
            <v>L-4-BOX</v>
          </cell>
          <cell r="C2752">
            <v>0</v>
          </cell>
        </row>
        <row r="2753">
          <cell r="A2753" t="str">
            <v>B07XB38LJR</v>
          </cell>
          <cell r="B2753" t="str">
            <v>S-19-BOX</v>
          </cell>
          <cell r="C2753">
            <v>0</v>
          </cell>
        </row>
        <row r="2754">
          <cell r="A2754" t="str">
            <v>B07XB38PRF</v>
          </cell>
          <cell r="B2754" t="str">
            <v>S-29-BOX</v>
          </cell>
          <cell r="C2754">
            <v>0</v>
          </cell>
        </row>
        <row r="2755">
          <cell r="A2755" t="str">
            <v>B07XB38PWQ</v>
          </cell>
          <cell r="B2755" t="str">
            <v>S-30-BOX</v>
          </cell>
          <cell r="C2755">
            <v>0</v>
          </cell>
        </row>
        <row r="2756">
          <cell r="A2756" t="str">
            <v>B07XB38V49</v>
          </cell>
          <cell r="B2756" t="str">
            <v>L-11-BOX</v>
          </cell>
          <cell r="C2756">
            <v>0</v>
          </cell>
        </row>
        <row r="2757">
          <cell r="A2757" t="str">
            <v>B07XB38XT7</v>
          </cell>
          <cell r="B2757" t="str">
            <v>S-1-BOX</v>
          </cell>
          <cell r="C2757">
            <v>0</v>
          </cell>
        </row>
        <row r="2758">
          <cell r="A2758" t="str">
            <v>B07XB396PG</v>
          </cell>
          <cell r="B2758" t="str">
            <v>L-24-BOX</v>
          </cell>
          <cell r="C2758">
            <v>0</v>
          </cell>
        </row>
        <row r="2759">
          <cell r="A2759" t="str">
            <v>B07XB3CBZG</v>
          </cell>
          <cell r="B2759" t="str">
            <v>3482-BOX</v>
          </cell>
          <cell r="C2759">
            <v>0</v>
          </cell>
        </row>
        <row r="2760">
          <cell r="A2760" t="str">
            <v>B07XB3D8SV</v>
          </cell>
          <cell r="B2760" t="str">
            <v>3441-BOX</v>
          </cell>
          <cell r="C2760">
            <v>0</v>
          </cell>
        </row>
        <row r="2761">
          <cell r="A2761" t="str">
            <v>B07XB3DCTT</v>
          </cell>
          <cell r="B2761" t="str">
            <v>3471-BOX</v>
          </cell>
          <cell r="C2761">
            <v>0</v>
          </cell>
        </row>
        <row r="2762">
          <cell r="A2762" t="str">
            <v>B07XC38JZL</v>
          </cell>
          <cell r="B2762" t="str">
            <v>S-11-BOX</v>
          </cell>
          <cell r="C2762">
            <v>0</v>
          </cell>
        </row>
        <row r="2763">
          <cell r="A2763" t="str">
            <v>B07XC38WMQ</v>
          </cell>
          <cell r="B2763" t="str">
            <v>S-55-BOX</v>
          </cell>
          <cell r="C2763">
            <v>0</v>
          </cell>
        </row>
        <row r="2764">
          <cell r="A2764" t="str">
            <v>B07XC3934Q</v>
          </cell>
          <cell r="B2764" t="str">
            <v>L-16-BOX</v>
          </cell>
          <cell r="C2764">
            <v>0</v>
          </cell>
        </row>
        <row r="2765">
          <cell r="A2765" t="str">
            <v>B07XC39CHG</v>
          </cell>
          <cell r="B2765" t="str">
            <v>L-10-BOX</v>
          </cell>
          <cell r="C2765">
            <v>0</v>
          </cell>
        </row>
        <row r="2766">
          <cell r="A2766" t="str">
            <v>B07XC3CT52</v>
          </cell>
          <cell r="B2766" t="str">
            <v>3442-BOX</v>
          </cell>
          <cell r="C2766">
            <v>0</v>
          </cell>
        </row>
        <row r="2767">
          <cell r="A2767" t="str">
            <v>B07XC3D3WR</v>
          </cell>
          <cell r="B2767" t="str">
            <v>3435-CASE</v>
          </cell>
          <cell r="C2767">
            <v>0</v>
          </cell>
        </row>
        <row r="2768">
          <cell r="A2768" t="str">
            <v>B07XD43MMQ</v>
          </cell>
          <cell r="B2768" t="str">
            <v>L-12-BOX</v>
          </cell>
          <cell r="C2768">
            <v>0</v>
          </cell>
        </row>
        <row r="2769">
          <cell r="A2769" t="str">
            <v>B07XD63G8B</v>
          </cell>
          <cell r="B2769" t="str">
            <v>S-14-BOX</v>
          </cell>
          <cell r="C2769">
            <v>0</v>
          </cell>
        </row>
        <row r="2770">
          <cell r="A2770" t="str">
            <v>B07XD658CN</v>
          </cell>
          <cell r="B2770" t="str">
            <v>2402-BOX</v>
          </cell>
          <cell r="C2770">
            <v>0</v>
          </cell>
        </row>
        <row r="2771">
          <cell r="A2771" t="str">
            <v>B07XD65C6L</v>
          </cell>
          <cell r="B2771" t="str">
            <v>S-3-BOX</v>
          </cell>
          <cell r="C2771">
            <v>0</v>
          </cell>
        </row>
        <row r="2772">
          <cell r="A2772" t="str">
            <v>B07XD68W72</v>
          </cell>
          <cell r="B2772" t="str">
            <v>3483-BOX</v>
          </cell>
          <cell r="C2772">
            <v>0</v>
          </cell>
        </row>
        <row r="2773">
          <cell r="A2773" t="str">
            <v>B07XDCZN75</v>
          </cell>
          <cell r="B2773" t="str">
            <v>1052-CASE</v>
          </cell>
          <cell r="C2773">
            <v>0</v>
          </cell>
        </row>
        <row r="2774">
          <cell r="A2774" t="str">
            <v>B07XDD11BZ</v>
          </cell>
          <cell r="B2774" t="str">
            <v>1031-CASE</v>
          </cell>
          <cell r="C2774">
            <v>0</v>
          </cell>
        </row>
        <row r="2775">
          <cell r="A2775" t="str">
            <v>B07XDD157N</v>
          </cell>
          <cell r="B2775" t="str">
            <v>1053-CASE</v>
          </cell>
          <cell r="C2775">
            <v>0</v>
          </cell>
        </row>
        <row r="2776">
          <cell r="A2776" t="str">
            <v>B07XF61R5Z</v>
          </cell>
          <cell r="B2776" t="str">
            <v>3939-BOX</v>
          </cell>
          <cell r="C2776">
            <v>0</v>
          </cell>
        </row>
        <row r="2777">
          <cell r="A2777" t="str">
            <v>B07XF714MR</v>
          </cell>
          <cell r="B2777" t="str">
            <v>L-19-BOX</v>
          </cell>
          <cell r="C2777">
            <v>0</v>
          </cell>
        </row>
        <row r="2778">
          <cell r="A2778" t="str">
            <v>B07XF78MSP</v>
          </cell>
          <cell r="B2778" t="str">
            <v>L-13-BOX</v>
          </cell>
          <cell r="C2778">
            <v>0</v>
          </cell>
        </row>
        <row r="2779">
          <cell r="A2779" t="str">
            <v>B07XF7HWFK</v>
          </cell>
          <cell r="B2779" t="str">
            <v>S-16-BOX</v>
          </cell>
          <cell r="C2779">
            <v>0</v>
          </cell>
        </row>
        <row r="2780">
          <cell r="A2780" t="str">
            <v>B07XF7YBDT</v>
          </cell>
          <cell r="B2780" t="str">
            <v>S-42-BOX</v>
          </cell>
          <cell r="C2780">
            <v>0</v>
          </cell>
        </row>
        <row r="2781">
          <cell r="A2781" t="str">
            <v>B07XF87764</v>
          </cell>
          <cell r="B2781" t="str">
            <v>L-14-BOX</v>
          </cell>
          <cell r="C2781">
            <v>0</v>
          </cell>
        </row>
        <row r="2782">
          <cell r="A2782" t="str">
            <v>B07XF8BBPD</v>
          </cell>
          <cell r="B2782" t="str">
            <v>L-3-BOX</v>
          </cell>
          <cell r="C2782">
            <v>0</v>
          </cell>
        </row>
        <row r="2783">
          <cell r="A2783" t="str">
            <v>B07XF8NGL5</v>
          </cell>
          <cell r="B2783" t="str">
            <v>3434-BOX</v>
          </cell>
          <cell r="C2783">
            <v>0</v>
          </cell>
        </row>
        <row r="2784">
          <cell r="A2784" t="str">
            <v>B07XF918J3</v>
          </cell>
          <cell r="B2784" t="str">
            <v>3470-BOX</v>
          </cell>
          <cell r="C2784">
            <v>0</v>
          </cell>
        </row>
        <row r="2785">
          <cell r="A2785" t="str">
            <v>B07XF91HZ3</v>
          </cell>
          <cell r="B2785" t="str">
            <v>S-10-BOX</v>
          </cell>
          <cell r="C2785">
            <v>0</v>
          </cell>
        </row>
        <row r="2786">
          <cell r="A2786" t="str">
            <v>B07XFGNZXN</v>
          </cell>
          <cell r="B2786" t="str">
            <v>1059-CASE</v>
          </cell>
          <cell r="C2786">
            <v>0</v>
          </cell>
        </row>
        <row r="2787">
          <cell r="A2787" t="str">
            <v>B07XFGPLQY</v>
          </cell>
          <cell r="B2787" t="str">
            <v>1056-CASE</v>
          </cell>
          <cell r="C2787">
            <v>0</v>
          </cell>
        </row>
        <row r="2788">
          <cell r="A2788" t="str">
            <v>B07XG3DML8</v>
          </cell>
          <cell r="B2788" t="str">
            <v>S-9-BOX</v>
          </cell>
          <cell r="C2788">
            <v>0</v>
          </cell>
        </row>
        <row r="2789">
          <cell r="A2789" t="str">
            <v>B07XG46MX5</v>
          </cell>
          <cell r="B2789" t="str">
            <v>S-52-BOX</v>
          </cell>
          <cell r="C2789">
            <v>0</v>
          </cell>
        </row>
        <row r="2790">
          <cell r="A2790" t="str">
            <v>B07XG47FZK</v>
          </cell>
          <cell r="B2790" t="str">
            <v>3911-BOX</v>
          </cell>
          <cell r="C2790">
            <v>0</v>
          </cell>
        </row>
        <row r="2791">
          <cell r="A2791" t="str">
            <v>B07XGDJ7VF</v>
          </cell>
          <cell r="B2791" t="str">
            <v>1814-CASE</v>
          </cell>
          <cell r="C2791">
            <v>0</v>
          </cell>
        </row>
        <row r="2792">
          <cell r="A2792" t="str">
            <v>B07XH5CVTB</v>
          </cell>
          <cell r="B2792" t="str">
            <v>1054-CASE</v>
          </cell>
          <cell r="C2792">
            <v>0</v>
          </cell>
        </row>
        <row r="2793">
          <cell r="A2793" t="str">
            <v>B07XH68SJB</v>
          </cell>
          <cell r="B2793" t="str">
            <v>1032-CASE</v>
          </cell>
          <cell r="C2793">
            <v>0</v>
          </cell>
        </row>
        <row r="2794">
          <cell r="A2794" t="str">
            <v>B07XJRLFJN</v>
          </cell>
          <cell r="B2794" t="str">
            <v>214-BOX</v>
          </cell>
          <cell r="C2794">
            <v>0</v>
          </cell>
        </row>
        <row r="2795">
          <cell r="A2795" t="str">
            <v>B07XJRLFW9</v>
          </cell>
          <cell r="B2795" t="str">
            <v>223-BOX</v>
          </cell>
          <cell r="C2795">
            <v>0</v>
          </cell>
        </row>
        <row r="2796">
          <cell r="A2796" t="str">
            <v>B07XJRM6XK</v>
          </cell>
          <cell r="B2796" t="str">
            <v>1612-BOX</v>
          </cell>
          <cell r="C2796">
            <v>0</v>
          </cell>
        </row>
        <row r="2797">
          <cell r="A2797" t="str">
            <v>B07XJRMMMM</v>
          </cell>
          <cell r="B2797" t="str">
            <v>139-BOX</v>
          </cell>
          <cell r="C2797">
            <v>0</v>
          </cell>
        </row>
        <row r="2798">
          <cell r="A2798" t="str">
            <v>B07XJRNYCB</v>
          </cell>
          <cell r="B2798" t="str">
            <v>149-BOX</v>
          </cell>
          <cell r="C2798">
            <v>0</v>
          </cell>
        </row>
        <row r="2799">
          <cell r="A2799" t="str">
            <v>B07XJRPVY1</v>
          </cell>
          <cell r="B2799" t="str">
            <v>115-BOX</v>
          </cell>
          <cell r="C2799">
            <v>0</v>
          </cell>
        </row>
        <row r="2800">
          <cell r="A2800" t="str">
            <v>B07XJZ89GR</v>
          </cell>
          <cell r="B2800" t="str">
            <v>3196-BOX</v>
          </cell>
          <cell r="C2800">
            <v>0</v>
          </cell>
        </row>
        <row r="2801">
          <cell r="A2801" t="str">
            <v>B07XJZ8LTY</v>
          </cell>
          <cell r="B2801" t="str">
            <v>2323-BOX</v>
          </cell>
          <cell r="C2801">
            <v>0</v>
          </cell>
        </row>
        <row r="2802">
          <cell r="A2802" t="str">
            <v>B07XJZ9F2H</v>
          </cell>
          <cell r="B2802" t="str">
            <v>2321-BOX</v>
          </cell>
          <cell r="C2802">
            <v>0</v>
          </cell>
        </row>
        <row r="2803">
          <cell r="A2803" t="str">
            <v>B07XJZBNFM</v>
          </cell>
          <cell r="B2803" t="str">
            <v>3863-CASE</v>
          </cell>
          <cell r="C2803">
            <v>0</v>
          </cell>
        </row>
        <row r="2804">
          <cell r="A2804" t="str">
            <v>B07XJZBT13</v>
          </cell>
          <cell r="B2804" t="str">
            <v>1280-BOX</v>
          </cell>
          <cell r="C2804">
            <v>0</v>
          </cell>
        </row>
        <row r="2805">
          <cell r="A2805" t="str">
            <v>B07XJZBT14</v>
          </cell>
          <cell r="B2805" t="str">
            <v>1249-BOX</v>
          </cell>
          <cell r="C2805">
            <v>0</v>
          </cell>
        </row>
        <row r="2806">
          <cell r="A2806" t="str">
            <v>B07XJZBVQB</v>
          </cell>
          <cell r="B2806" t="str">
            <v>3808-BOX</v>
          </cell>
          <cell r="C2806">
            <v>0</v>
          </cell>
        </row>
        <row r="2807">
          <cell r="A2807" t="str">
            <v>B07XJZC939</v>
          </cell>
          <cell r="B2807" t="str">
            <v>2711-BOX</v>
          </cell>
          <cell r="C2807">
            <v>0</v>
          </cell>
        </row>
        <row r="2808">
          <cell r="A2808" t="str">
            <v>B07XJZC9C2</v>
          </cell>
          <cell r="B2808" t="str">
            <v>1204-BOX</v>
          </cell>
          <cell r="C2808">
            <v>0</v>
          </cell>
        </row>
        <row r="2809">
          <cell r="A2809" t="str">
            <v>B07XJZD7Y8</v>
          </cell>
          <cell r="B2809" t="str">
            <v>1245-BOX</v>
          </cell>
          <cell r="C2809">
            <v>0</v>
          </cell>
        </row>
        <row r="2810">
          <cell r="A2810" t="str">
            <v>B07XJZDFCP</v>
          </cell>
          <cell r="B2810" t="str">
            <v>1242-BOX</v>
          </cell>
          <cell r="C2810">
            <v>0</v>
          </cell>
        </row>
        <row r="2811">
          <cell r="A2811" t="str">
            <v>B07XJZFVMB</v>
          </cell>
          <cell r="B2811" t="str">
            <v>527-CASE</v>
          </cell>
          <cell r="C2811">
            <v>0</v>
          </cell>
        </row>
        <row r="2812">
          <cell r="A2812" t="str">
            <v>B07XJZG5Y2</v>
          </cell>
          <cell r="B2812" t="str">
            <v>5040-CASE</v>
          </cell>
          <cell r="C2812">
            <v>0</v>
          </cell>
        </row>
        <row r="2813">
          <cell r="A2813" t="str">
            <v>B07XJZG828</v>
          </cell>
          <cell r="B2813" t="str">
            <v>597-CASE</v>
          </cell>
          <cell r="C2813">
            <v>0</v>
          </cell>
        </row>
        <row r="2814">
          <cell r="A2814" t="str">
            <v>B07XJZGDC7</v>
          </cell>
          <cell r="B2814" t="str">
            <v>755-BOX</v>
          </cell>
          <cell r="C2814">
            <v>0</v>
          </cell>
        </row>
        <row r="2815">
          <cell r="A2815" t="str">
            <v>B07XJZGV1G</v>
          </cell>
          <cell r="B2815" t="str">
            <v>741-BOX</v>
          </cell>
          <cell r="C2815">
            <v>0</v>
          </cell>
        </row>
        <row r="2816">
          <cell r="A2816" t="str">
            <v>B07XJZGW9V</v>
          </cell>
          <cell r="B2816" t="str">
            <v>733-BOX</v>
          </cell>
          <cell r="C2816">
            <v>0</v>
          </cell>
        </row>
        <row r="2817">
          <cell r="A2817" t="str">
            <v>B07XJZH1X8</v>
          </cell>
          <cell r="B2817" t="str">
            <v>763-BOX</v>
          </cell>
          <cell r="C2817">
            <v>0</v>
          </cell>
        </row>
        <row r="2818">
          <cell r="A2818" t="str">
            <v>B07XJZHCT5</v>
          </cell>
          <cell r="B2818" t="str">
            <v>717-BOX</v>
          </cell>
          <cell r="C2818">
            <v>0</v>
          </cell>
        </row>
        <row r="2819">
          <cell r="A2819" t="str">
            <v>B07XJZHCT7</v>
          </cell>
          <cell r="B2819" t="str">
            <v>793-BOX</v>
          </cell>
          <cell r="C2819">
            <v>0</v>
          </cell>
        </row>
        <row r="2820">
          <cell r="A2820" t="str">
            <v>B07XJZHGMY</v>
          </cell>
          <cell r="B2820" t="str">
            <v>746-BOX</v>
          </cell>
          <cell r="C2820">
            <v>0</v>
          </cell>
        </row>
        <row r="2821">
          <cell r="A2821" t="str">
            <v>B07XJZHLZ2</v>
          </cell>
          <cell r="B2821" t="str">
            <v>781-BOX</v>
          </cell>
          <cell r="C2821">
            <v>0</v>
          </cell>
        </row>
        <row r="2822">
          <cell r="A2822" t="str">
            <v>B07XJZJQXR</v>
          </cell>
          <cell r="B2822" t="str">
            <v>770-BOX</v>
          </cell>
          <cell r="C2822">
            <v>0</v>
          </cell>
        </row>
        <row r="2823">
          <cell r="A2823" t="str">
            <v>B07XJZKFZY</v>
          </cell>
          <cell r="B2823" t="str">
            <v>1741-BOX</v>
          </cell>
          <cell r="C2823">
            <v>0</v>
          </cell>
        </row>
        <row r="2824">
          <cell r="A2824" t="str">
            <v>B07XJZKP9L</v>
          </cell>
          <cell r="B2824" t="str">
            <v>1909-BOX</v>
          </cell>
          <cell r="C2824">
            <v>0</v>
          </cell>
        </row>
        <row r="2825">
          <cell r="A2825" t="str">
            <v>B07XJZKW23</v>
          </cell>
          <cell r="B2825" t="str">
            <v>17062-BOX</v>
          </cell>
          <cell r="C2825">
            <v>0</v>
          </cell>
        </row>
        <row r="2826">
          <cell r="A2826" t="str">
            <v>B07XJZKW91</v>
          </cell>
          <cell r="B2826" t="str">
            <v>1732-BOX</v>
          </cell>
          <cell r="C2826">
            <v>0</v>
          </cell>
        </row>
        <row r="2827">
          <cell r="A2827" t="str">
            <v>B07XJZKWY3</v>
          </cell>
          <cell r="B2827" t="str">
            <v>4434-BOX</v>
          </cell>
          <cell r="C2827">
            <v>0</v>
          </cell>
        </row>
        <row r="2828">
          <cell r="A2828" t="str">
            <v>B07XJZKYKT</v>
          </cell>
          <cell r="B2828" t="str">
            <v>17006-BOX</v>
          </cell>
          <cell r="C2828">
            <v>0</v>
          </cell>
        </row>
        <row r="2829">
          <cell r="A2829" t="str">
            <v>B07XJZL2J4</v>
          </cell>
          <cell r="B2829" t="str">
            <v>17064-BOX</v>
          </cell>
          <cell r="C2829">
            <v>0</v>
          </cell>
        </row>
        <row r="2830">
          <cell r="A2830" t="str">
            <v>B07XJZL5JN</v>
          </cell>
          <cell r="B2830" t="str">
            <v>17067-BOX</v>
          </cell>
          <cell r="C2830">
            <v>0</v>
          </cell>
        </row>
        <row r="2831">
          <cell r="A2831" t="str">
            <v>B07XJZM6RN</v>
          </cell>
          <cell r="B2831" t="str">
            <v>1915-BOX</v>
          </cell>
          <cell r="C2831">
            <v>0</v>
          </cell>
        </row>
        <row r="2832">
          <cell r="A2832" t="str">
            <v>B07XJZMB7K</v>
          </cell>
          <cell r="B2832" t="str">
            <v>698-CASE</v>
          </cell>
          <cell r="C2832">
            <v>0</v>
          </cell>
        </row>
        <row r="2833">
          <cell r="A2833" t="str">
            <v>B07XJZMCKV</v>
          </cell>
          <cell r="B2833" t="str">
            <v>6052-CASE</v>
          </cell>
          <cell r="C2833">
            <v>0</v>
          </cell>
        </row>
        <row r="2834">
          <cell r="A2834" t="str">
            <v>B07XJZMJJ2</v>
          </cell>
          <cell r="B2834" t="str">
            <v>973-CASE</v>
          </cell>
          <cell r="C2834">
            <v>0</v>
          </cell>
        </row>
        <row r="2835">
          <cell r="A2835" t="str">
            <v>B07XJZMXZV</v>
          </cell>
          <cell r="B2835" t="str">
            <v>981-BOX</v>
          </cell>
          <cell r="C2835">
            <v>0</v>
          </cell>
        </row>
        <row r="2836">
          <cell r="A2836" t="str">
            <v>B07XJZN44B</v>
          </cell>
          <cell r="B2836" t="str">
            <v>1906-BOX</v>
          </cell>
          <cell r="C2836">
            <v>0</v>
          </cell>
        </row>
        <row r="2837">
          <cell r="A2837" t="str">
            <v>B07XJZN4LD</v>
          </cell>
          <cell r="B2837" t="str">
            <v>956-CASE</v>
          </cell>
          <cell r="C2837">
            <v>0</v>
          </cell>
        </row>
        <row r="2838">
          <cell r="A2838" t="str">
            <v>B07XJZN7KS</v>
          </cell>
          <cell r="B2838" t="str">
            <v>6013-CASE</v>
          </cell>
          <cell r="C2838">
            <v>0</v>
          </cell>
        </row>
        <row r="2839">
          <cell r="A2839" t="str">
            <v>B07XJZN7YH</v>
          </cell>
          <cell r="B2839" t="str">
            <v>954-CASE</v>
          </cell>
          <cell r="C2839">
            <v>0</v>
          </cell>
        </row>
        <row r="2840">
          <cell r="A2840" t="str">
            <v>B07XJZN85S</v>
          </cell>
          <cell r="B2840" t="str">
            <v>681-CASE</v>
          </cell>
          <cell r="C2840">
            <v>0</v>
          </cell>
        </row>
        <row r="2841">
          <cell r="A2841" t="str">
            <v>B07XJZNJSR</v>
          </cell>
          <cell r="B2841" t="str">
            <v>5106-BOX</v>
          </cell>
          <cell r="C2841">
            <v>0</v>
          </cell>
        </row>
        <row r="2842">
          <cell r="A2842" t="str">
            <v>B07XJZP2SF</v>
          </cell>
          <cell r="B2842" t="str">
            <v>6041-CASE</v>
          </cell>
          <cell r="C2842">
            <v>0</v>
          </cell>
        </row>
        <row r="2843">
          <cell r="A2843" t="str">
            <v>B07XJZP53W</v>
          </cell>
          <cell r="B2843" t="str">
            <v>955-CASE</v>
          </cell>
          <cell r="C2843">
            <v>0</v>
          </cell>
        </row>
        <row r="2844">
          <cell r="A2844" t="str">
            <v>B07XJZP99S</v>
          </cell>
          <cell r="B2844" t="str">
            <v>6001-BOX</v>
          </cell>
          <cell r="C2844">
            <v>0</v>
          </cell>
        </row>
        <row r="2845">
          <cell r="A2845" t="str">
            <v>B07XJZPB68</v>
          </cell>
          <cell r="B2845" t="str">
            <v>6051-CASE</v>
          </cell>
          <cell r="C2845">
            <v>0</v>
          </cell>
        </row>
        <row r="2846">
          <cell r="A2846" t="str">
            <v>B07XKW7NGV</v>
          </cell>
          <cell r="B2846" t="str">
            <v>1804-CASE</v>
          </cell>
          <cell r="C2846">
            <v>0</v>
          </cell>
        </row>
        <row r="2847">
          <cell r="A2847" t="str">
            <v>B07XKWQ1FF</v>
          </cell>
          <cell r="B2847" t="str">
            <v>267-CASE</v>
          </cell>
          <cell r="C2847">
            <v>0</v>
          </cell>
        </row>
        <row r="2848">
          <cell r="A2848" t="str">
            <v>B07XKWQ7LV</v>
          </cell>
          <cell r="B2848" t="str">
            <v>215-BOX</v>
          </cell>
          <cell r="C2848">
            <v>0</v>
          </cell>
        </row>
        <row r="2849">
          <cell r="A2849" t="str">
            <v>B07XKWQFRQ</v>
          </cell>
          <cell r="B2849" t="str">
            <v>1632-BOX</v>
          </cell>
          <cell r="C2849">
            <v>0</v>
          </cell>
        </row>
        <row r="2850">
          <cell r="A2850" t="str">
            <v>B07XKWQZSY</v>
          </cell>
          <cell r="B2850" t="str">
            <v>2202-BOX</v>
          </cell>
          <cell r="C2850">
            <v>0</v>
          </cell>
        </row>
        <row r="2851">
          <cell r="A2851" t="str">
            <v>B07XKWRPZZ</v>
          </cell>
          <cell r="B2851" t="str">
            <v>142-BOX</v>
          </cell>
          <cell r="C2851">
            <v>0</v>
          </cell>
        </row>
        <row r="2852">
          <cell r="A2852" t="str">
            <v>B07XKWRTWJ</v>
          </cell>
          <cell r="B2852" t="str">
            <v>147-BOX</v>
          </cell>
          <cell r="C2852">
            <v>0</v>
          </cell>
        </row>
        <row r="2853">
          <cell r="A2853" t="str">
            <v>B07XL4MSHT</v>
          </cell>
          <cell r="B2853" t="str">
            <v>3102-BOX</v>
          </cell>
          <cell r="C2853">
            <v>0</v>
          </cell>
        </row>
        <row r="2854">
          <cell r="A2854" t="str">
            <v>B07XL4NCWQ</v>
          </cell>
          <cell r="B2854" t="str">
            <v>2139-CASE</v>
          </cell>
          <cell r="C2854">
            <v>0</v>
          </cell>
        </row>
        <row r="2855">
          <cell r="A2855" t="str">
            <v>B07XL4PT66</v>
          </cell>
          <cell r="B2855" t="str">
            <v>2332-BOX</v>
          </cell>
          <cell r="C2855">
            <v>0</v>
          </cell>
        </row>
        <row r="2856">
          <cell r="A2856" t="str">
            <v>B07XL4Q3VV</v>
          </cell>
          <cell r="B2856" t="str">
            <v>3803-BOX</v>
          </cell>
          <cell r="C2856">
            <v>0</v>
          </cell>
        </row>
        <row r="2857">
          <cell r="A2857" t="str">
            <v>B07XL4Q92Q</v>
          </cell>
          <cell r="B2857" t="str">
            <v>2331-BOX</v>
          </cell>
          <cell r="C2857">
            <v>0</v>
          </cell>
        </row>
        <row r="2858">
          <cell r="A2858" t="str">
            <v>B07XL4QWS5</v>
          </cell>
          <cell r="B2858" t="str">
            <v>3817-BOX</v>
          </cell>
          <cell r="C2858">
            <v>0</v>
          </cell>
        </row>
        <row r="2859">
          <cell r="A2859" t="str">
            <v>B07XL4R7P2</v>
          </cell>
          <cell r="B2859" t="str">
            <v>520-CASE</v>
          </cell>
          <cell r="C2859">
            <v>0</v>
          </cell>
        </row>
        <row r="2860">
          <cell r="A2860" t="str">
            <v>B07XL4RB9K</v>
          </cell>
          <cell r="B2860" t="str">
            <v>3813-BOX</v>
          </cell>
          <cell r="C2860">
            <v>0</v>
          </cell>
        </row>
        <row r="2861">
          <cell r="A2861" t="str">
            <v>B07XL4RGWK</v>
          </cell>
          <cell r="B2861" t="str">
            <v>3805-BOX</v>
          </cell>
          <cell r="C2861">
            <v>0</v>
          </cell>
        </row>
        <row r="2862">
          <cell r="A2862" t="str">
            <v>B07XL4RKDQ</v>
          </cell>
          <cell r="B2862" t="str">
            <v>3812-BOX</v>
          </cell>
          <cell r="C2862">
            <v>0</v>
          </cell>
        </row>
        <row r="2863">
          <cell r="A2863" t="str">
            <v>B07XL4SJ8P</v>
          </cell>
          <cell r="B2863" t="str">
            <v>588-CASE</v>
          </cell>
          <cell r="C2863">
            <v>0</v>
          </cell>
        </row>
        <row r="2864">
          <cell r="A2864" t="str">
            <v>B07XL4SP75</v>
          </cell>
          <cell r="B2864" t="str">
            <v>2713-BOX</v>
          </cell>
          <cell r="C2864">
            <v>0</v>
          </cell>
        </row>
        <row r="2865">
          <cell r="A2865" t="str">
            <v>B07XL4T21J</v>
          </cell>
          <cell r="B2865" t="str">
            <v>515-CASE</v>
          </cell>
          <cell r="C2865">
            <v>0</v>
          </cell>
        </row>
        <row r="2866">
          <cell r="A2866" t="str">
            <v>B07XL4T52T</v>
          </cell>
          <cell r="B2866" t="str">
            <v>3203-CASE</v>
          </cell>
          <cell r="C2866">
            <v>0</v>
          </cell>
        </row>
        <row r="2867">
          <cell r="A2867" t="str">
            <v>B07XL4TJ2X</v>
          </cell>
          <cell r="B2867" t="str">
            <v>557-CASE</v>
          </cell>
          <cell r="C2867">
            <v>0</v>
          </cell>
        </row>
        <row r="2868">
          <cell r="A2868" t="str">
            <v>B07XL4V2TL</v>
          </cell>
          <cell r="B2868" t="str">
            <v>5039-CASE</v>
          </cell>
          <cell r="C2868">
            <v>0</v>
          </cell>
        </row>
        <row r="2869">
          <cell r="A2869" t="str">
            <v>B07XL4VH2Y</v>
          </cell>
          <cell r="B2869" t="str">
            <v>583-CASE</v>
          </cell>
          <cell r="C2869">
            <v>0</v>
          </cell>
        </row>
        <row r="2870">
          <cell r="A2870" t="str">
            <v>B07XL4VL55</v>
          </cell>
          <cell r="B2870" t="str">
            <v>771-BOX</v>
          </cell>
          <cell r="C2870">
            <v>0</v>
          </cell>
        </row>
        <row r="2871">
          <cell r="A2871" t="str">
            <v>B07XL4VM53</v>
          </cell>
          <cell r="B2871" t="str">
            <v>5089-CASE</v>
          </cell>
          <cell r="C2871">
            <v>0</v>
          </cell>
        </row>
        <row r="2872">
          <cell r="A2872" t="str">
            <v>B07XL4VVHH</v>
          </cell>
          <cell r="B2872" t="str">
            <v>5492-CASE</v>
          </cell>
          <cell r="C2872">
            <v>0</v>
          </cell>
        </row>
        <row r="2873">
          <cell r="A2873" t="str">
            <v>B07XL4VYXG</v>
          </cell>
          <cell r="B2873" t="str">
            <v>786-BOX</v>
          </cell>
          <cell r="C2873">
            <v>0</v>
          </cell>
        </row>
        <row r="2874">
          <cell r="A2874" t="str">
            <v>B07XL4WN5P</v>
          </cell>
          <cell r="B2874" t="str">
            <v>768-BOX</v>
          </cell>
          <cell r="C2874">
            <v>0</v>
          </cell>
        </row>
        <row r="2875">
          <cell r="A2875" t="str">
            <v>B07XL4WZ88</v>
          </cell>
          <cell r="B2875" t="str">
            <v>1769-BOX</v>
          </cell>
          <cell r="C2875">
            <v>0</v>
          </cell>
        </row>
        <row r="2876">
          <cell r="A2876" t="str">
            <v>B07XL4X176</v>
          </cell>
          <cell r="B2876" t="str">
            <v>784-BOX</v>
          </cell>
          <cell r="C2876">
            <v>0</v>
          </cell>
        </row>
        <row r="2877">
          <cell r="A2877" t="str">
            <v>B07XL4X4MW</v>
          </cell>
          <cell r="B2877" t="str">
            <v>721-BOX</v>
          </cell>
          <cell r="C2877">
            <v>0</v>
          </cell>
        </row>
        <row r="2878">
          <cell r="A2878" t="str">
            <v>B07XL4XXQ8</v>
          </cell>
          <cell r="B2878" t="str">
            <v>1720-BOX</v>
          </cell>
          <cell r="C2878">
            <v>0</v>
          </cell>
        </row>
        <row r="2879">
          <cell r="A2879" t="str">
            <v>B07XL4YB4M</v>
          </cell>
          <cell r="B2879" t="str">
            <v>17037-BOX</v>
          </cell>
          <cell r="C2879">
            <v>0</v>
          </cell>
        </row>
        <row r="2880">
          <cell r="A2880" t="str">
            <v>B07XL4YCPW</v>
          </cell>
          <cell r="B2880" t="str">
            <v>4432-BOX</v>
          </cell>
          <cell r="C2880">
            <v>0</v>
          </cell>
        </row>
        <row r="2881">
          <cell r="A2881" t="str">
            <v>B07XL4YFLN</v>
          </cell>
          <cell r="B2881" t="str">
            <v>465-CASE</v>
          </cell>
          <cell r="C2881">
            <v>0</v>
          </cell>
        </row>
        <row r="2882">
          <cell r="A2882" t="str">
            <v>B07XL4ZT5T</v>
          </cell>
          <cell r="B2882" t="str">
            <v>5105-BOX</v>
          </cell>
          <cell r="C2882">
            <v>0</v>
          </cell>
        </row>
        <row r="2883">
          <cell r="A2883" t="str">
            <v>B07XL51HRY</v>
          </cell>
          <cell r="B2883" t="str">
            <v>1925-BOX</v>
          </cell>
          <cell r="C2883">
            <v>0</v>
          </cell>
        </row>
        <row r="2884">
          <cell r="A2884" t="str">
            <v>B07XL51JN2</v>
          </cell>
          <cell r="B2884" t="str">
            <v>1907-BOX</v>
          </cell>
          <cell r="C2884">
            <v>0</v>
          </cell>
        </row>
        <row r="2885">
          <cell r="A2885" t="str">
            <v>B07XL51LDL</v>
          </cell>
          <cell r="B2885" t="str">
            <v>699-CASE</v>
          </cell>
          <cell r="C2885">
            <v>0</v>
          </cell>
        </row>
        <row r="2886">
          <cell r="A2886" t="str">
            <v>B07XL51VKR</v>
          </cell>
          <cell r="B2886" t="str">
            <v>5132-BOX</v>
          </cell>
          <cell r="C2886">
            <v>0</v>
          </cell>
        </row>
        <row r="2887">
          <cell r="A2887" t="str">
            <v>B07XL51ZSY</v>
          </cell>
          <cell r="B2887" t="str">
            <v>5102-BOX</v>
          </cell>
          <cell r="C2887">
            <v>0</v>
          </cell>
        </row>
        <row r="2888">
          <cell r="A2888" t="str">
            <v>B07XPDVKXL</v>
          </cell>
          <cell r="B2888" t="str">
            <v>1805-CASE</v>
          </cell>
          <cell r="C2888">
            <v>0</v>
          </cell>
        </row>
        <row r="2889">
          <cell r="A2889" t="str">
            <v>B07XPDWXZN</v>
          </cell>
          <cell r="B2889" t="str">
            <v>273-BOX</v>
          </cell>
          <cell r="C2889">
            <v>0</v>
          </cell>
        </row>
        <row r="2890">
          <cell r="A2890" t="str">
            <v>B07XPF6D8D</v>
          </cell>
          <cell r="B2890" t="str">
            <v>222-BOX</v>
          </cell>
          <cell r="C2890">
            <v>0</v>
          </cell>
        </row>
        <row r="2891">
          <cell r="A2891" t="str">
            <v>B07XPF7KNM</v>
          </cell>
          <cell r="B2891" t="str">
            <v>213-BOX</v>
          </cell>
          <cell r="C2891">
            <v>0</v>
          </cell>
        </row>
        <row r="2892">
          <cell r="A2892" t="str">
            <v>B07XPF7NCX</v>
          </cell>
          <cell r="B2892" t="str">
            <v>263-BOX</v>
          </cell>
          <cell r="C2892">
            <v>0</v>
          </cell>
        </row>
        <row r="2893">
          <cell r="A2893" t="str">
            <v>B07XPF7SP1</v>
          </cell>
          <cell r="B2893" t="str">
            <v>207-BOX</v>
          </cell>
          <cell r="C2893">
            <v>0</v>
          </cell>
        </row>
        <row r="2894">
          <cell r="A2894" t="str">
            <v>B07XPF9P8C</v>
          </cell>
          <cell r="B2894" t="str">
            <v>1615-BOX</v>
          </cell>
          <cell r="C2894">
            <v>0</v>
          </cell>
        </row>
        <row r="2895">
          <cell r="A2895" t="str">
            <v>B07XPF9X6V</v>
          </cell>
          <cell r="B2895" t="str">
            <v>1637-CASE</v>
          </cell>
          <cell r="C2895">
            <v>0</v>
          </cell>
        </row>
        <row r="2896">
          <cell r="A2896" t="str">
            <v>B07XPFBQW4</v>
          </cell>
          <cell r="B2896" t="str">
            <v>1635-BOX</v>
          </cell>
          <cell r="C2896">
            <v>0</v>
          </cell>
        </row>
        <row r="2897">
          <cell r="A2897" t="str">
            <v>B07XPFC796</v>
          </cell>
          <cell r="B2897" t="str">
            <v>127-BOX</v>
          </cell>
          <cell r="C2897">
            <v>0</v>
          </cell>
        </row>
        <row r="2898">
          <cell r="A2898" t="str">
            <v>B07XPGKZSZ</v>
          </cell>
          <cell r="B2898" t="str">
            <v>211-BOX</v>
          </cell>
          <cell r="C2898">
            <v>0</v>
          </cell>
        </row>
        <row r="2899">
          <cell r="A2899" t="str">
            <v>B07XPGPCXT</v>
          </cell>
          <cell r="B2899" t="str">
            <v>1803-CASE</v>
          </cell>
          <cell r="C2899">
            <v>0</v>
          </cell>
        </row>
        <row r="2900">
          <cell r="A2900" t="str">
            <v>B07XPGT9ZQ</v>
          </cell>
          <cell r="B2900" t="str">
            <v>262-BOX</v>
          </cell>
          <cell r="C2900">
            <v>0</v>
          </cell>
        </row>
        <row r="2901">
          <cell r="A2901" t="str">
            <v>B07XPGWRRR</v>
          </cell>
          <cell r="B2901" t="str">
            <v>114-BOX</v>
          </cell>
          <cell r="C2901">
            <v>0</v>
          </cell>
        </row>
        <row r="2902">
          <cell r="A2902" t="str">
            <v>B07XPHP756</v>
          </cell>
          <cell r="B2902" t="str">
            <v>1633-BOX</v>
          </cell>
          <cell r="C2902">
            <v>0</v>
          </cell>
        </row>
        <row r="2903">
          <cell r="A2903" t="str">
            <v>B07XPJ8TRJ</v>
          </cell>
          <cell r="B2903" t="str">
            <v>2232-BOX</v>
          </cell>
          <cell r="C2903">
            <v>0</v>
          </cell>
        </row>
        <row r="2904">
          <cell r="A2904" t="str">
            <v>B07XPJKJNL</v>
          </cell>
          <cell r="B2904" t="str">
            <v>261-BOX</v>
          </cell>
          <cell r="C2904">
            <v>0</v>
          </cell>
        </row>
        <row r="2905">
          <cell r="A2905" t="str">
            <v>B07XPJZ5XF</v>
          </cell>
          <cell r="B2905" t="str">
            <v>145-BOX</v>
          </cell>
          <cell r="C2905">
            <v>0</v>
          </cell>
        </row>
        <row r="2906">
          <cell r="A2906" t="str">
            <v>B07XPKT9C9</v>
          </cell>
          <cell r="B2906" t="str">
            <v>260-BOX</v>
          </cell>
          <cell r="C2906">
            <v>0</v>
          </cell>
        </row>
        <row r="2907">
          <cell r="A2907" t="str">
            <v>B07XPLN8TC</v>
          </cell>
          <cell r="B2907" t="str">
            <v>206-BOX</v>
          </cell>
          <cell r="C2907">
            <v>0</v>
          </cell>
        </row>
        <row r="2908">
          <cell r="A2908" t="str">
            <v>B07XPSFT7S</v>
          </cell>
          <cell r="B2908" t="str">
            <v>2223-BOX</v>
          </cell>
          <cell r="C2908">
            <v>0</v>
          </cell>
        </row>
        <row r="2909">
          <cell r="A2909" t="str">
            <v>B07XPSG9N4</v>
          </cell>
          <cell r="B2909" t="str">
            <v>2234-BOX</v>
          </cell>
          <cell r="C2909">
            <v>0</v>
          </cell>
        </row>
        <row r="2910">
          <cell r="A2910" t="str">
            <v>B07XQ13F2G</v>
          </cell>
          <cell r="B2910" t="str">
            <v>2230-BOX</v>
          </cell>
          <cell r="C2910">
            <v>0</v>
          </cell>
        </row>
        <row r="2911">
          <cell r="A2911" t="str">
            <v>B07XQC3G7X</v>
          </cell>
          <cell r="B2911" t="str">
            <v>5042-CASE</v>
          </cell>
          <cell r="C2911">
            <v>0</v>
          </cell>
        </row>
        <row r="2912">
          <cell r="A2912" t="str">
            <v>B07XQF4BQB</v>
          </cell>
          <cell r="B2912" t="str">
            <v>599-CASE</v>
          </cell>
          <cell r="C2912">
            <v>0</v>
          </cell>
        </row>
        <row r="2913">
          <cell r="A2913" t="str">
            <v>B07XQFS1B3</v>
          </cell>
          <cell r="B2913" t="str">
            <v>4001-BOX</v>
          </cell>
          <cell r="C2913">
            <v>0</v>
          </cell>
        </row>
        <row r="2914">
          <cell r="A2914" t="str">
            <v>B07XQGPQ3J</v>
          </cell>
          <cell r="B2914" t="str">
            <v>3804-BOX</v>
          </cell>
          <cell r="C2914">
            <v>0</v>
          </cell>
        </row>
        <row r="2915">
          <cell r="A2915" t="str">
            <v>B07XQGT2YQ</v>
          </cell>
          <cell r="B2915" t="str">
            <v>2132-BOX</v>
          </cell>
          <cell r="C2915">
            <v>0</v>
          </cell>
        </row>
        <row r="2916">
          <cell r="A2916" t="str">
            <v>B07XQGTJGQ</v>
          </cell>
          <cell r="B2916" t="str">
            <v>3860-CASE</v>
          </cell>
          <cell r="C2916">
            <v>0</v>
          </cell>
        </row>
        <row r="2917">
          <cell r="A2917" t="str">
            <v>B07XQGV81Y</v>
          </cell>
          <cell r="B2917" t="str">
            <v>1254-BOX</v>
          </cell>
          <cell r="C2917">
            <v>0</v>
          </cell>
        </row>
        <row r="2918">
          <cell r="A2918" t="str">
            <v>B07XQH1ZV3</v>
          </cell>
          <cell r="B2918" t="str">
            <v>787-BOX</v>
          </cell>
          <cell r="C2918">
            <v>0</v>
          </cell>
        </row>
        <row r="2919">
          <cell r="A2919" t="str">
            <v>B07XQH26RK</v>
          </cell>
          <cell r="B2919" t="str">
            <v>3108-BOX</v>
          </cell>
          <cell r="C2919">
            <v>0</v>
          </cell>
        </row>
        <row r="2920">
          <cell r="A2920" t="str">
            <v>B07XQH9LLY</v>
          </cell>
          <cell r="B2920" t="str">
            <v>1202-BOX</v>
          </cell>
          <cell r="C2920">
            <v>0</v>
          </cell>
        </row>
        <row r="2921">
          <cell r="A2921" t="str">
            <v>B07XQHDRWC</v>
          </cell>
          <cell r="B2921" t="str">
            <v>2130-BOX</v>
          </cell>
          <cell r="C2921">
            <v>0</v>
          </cell>
        </row>
        <row r="2922">
          <cell r="A2922" t="str">
            <v>B07XQHF9PC</v>
          </cell>
          <cell r="B2922" t="str">
            <v>3120-BOX</v>
          </cell>
          <cell r="C2922">
            <v>0</v>
          </cell>
        </row>
        <row r="2923">
          <cell r="A2923" t="str">
            <v>B07XQHFNXR</v>
          </cell>
          <cell r="B2923" t="str">
            <v>1251-BOX</v>
          </cell>
          <cell r="C2923">
            <v>0</v>
          </cell>
        </row>
        <row r="2924">
          <cell r="A2924" t="str">
            <v>B07XQHH19C</v>
          </cell>
          <cell r="B2924" t="str">
            <v>3807-BOX</v>
          </cell>
          <cell r="C2924">
            <v>0</v>
          </cell>
        </row>
        <row r="2925">
          <cell r="A2925" t="str">
            <v>B07XQHSH1Y</v>
          </cell>
          <cell r="B2925" t="str">
            <v>2319-BOX</v>
          </cell>
          <cell r="C2925">
            <v>0</v>
          </cell>
        </row>
        <row r="2926">
          <cell r="A2926" t="str">
            <v>B07XQHTMR4</v>
          </cell>
          <cell r="B2926" t="str">
            <v>1201-BOX</v>
          </cell>
          <cell r="C2926">
            <v>0</v>
          </cell>
        </row>
        <row r="2927">
          <cell r="A2927" t="str">
            <v>B07XQHVK5Z</v>
          </cell>
          <cell r="B2927" t="str">
            <v>914-CASE</v>
          </cell>
          <cell r="C2927">
            <v>0</v>
          </cell>
        </row>
        <row r="2928">
          <cell r="A2928" t="str">
            <v>B07XQHZMG6</v>
          </cell>
          <cell r="B2928" t="str">
            <v>923-CASE</v>
          </cell>
          <cell r="C2928">
            <v>0</v>
          </cell>
        </row>
        <row r="2929">
          <cell r="A2929" t="str">
            <v>B07XQJ3ZKL</v>
          </cell>
          <cell r="B2929" t="str">
            <v>1203-BOX</v>
          </cell>
          <cell r="C2929">
            <v>0</v>
          </cell>
        </row>
        <row r="2930">
          <cell r="A2930" t="str">
            <v>B07XQJ6MPY</v>
          </cell>
          <cell r="B2930" t="str">
            <v>782-BOX</v>
          </cell>
          <cell r="C2930">
            <v>0</v>
          </cell>
        </row>
        <row r="2931">
          <cell r="A2931" t="str">
            <v>B07XQJ7RF4</v>
          </cell>
          <cell r="B2931" t="str">
            <v>716-BOX</v>
          </cell>
          <cell r="C2931">
            <v>0</v>
          </cell>
        </row>
        <row r="2932">
          <cell r="A2932" t="str">
            <v>B07XQJ91LF</v>
          </cell>
          <cell r="B2932" t="str">
            <v>3184-CASE</v>
          </cell>
          <cell r="C2932">
            <v>0</v>
          </cell>
        </row>
        <row r="2933">
          <cell r="A2933" t="str">
            <v>B07XQJBCH5</v>
          </cell>
          <cell r="B2933" t="str">
            <v>2306-BOX</v>
          </cell>
          <cell r="C2933">
            <v>0</v>
          </cell>
        </row>
        <row r="2934">
          <cell r="A2934" t="str">
            <v>B07XQJCB5Q</v>
          </cell>
          <cell r="B2934" t="str">
            <v>2133-CASE</v>
          </cell>
          <cell r="C2934">
            <v>0</v>
          </cell>
        </row>
        <row r="2935">
          <cell r="A2935" t="str">
            <v>B07XQJCX39</v>
          </cell>
          <cell r="B2935" t="str">
            <v>1207-CASE</v>
          </cell>
          <cell r="C2935">
            <v>0</v>
          </cell>
        </row>
        <row r="2936">
          <cell r="A2936" t="str">
            <v>B07XQJD7RN</v>
          </cell>
          <cell r="B2936" t="str">
            <v>3146-CASE</v>
          </cell>
          <cell r="C2936">
            <v>0</v>
          </cell>
        </row>
        <row r="2937">
          <cell r="A2937" t="str">
            <v>B07XQJDB1D</v>
          </cell>
          <cell r="B2937" t="str">
            <v>1210-BOX</v>
          </cell>
          <cell r="C2937">
            <v>0</v>
          </cell>
        </row>
        <row r="2938">
          <cell r="A2938" t="str">
            <v>B07XQJDWX5</v>
          </cell>
          <cell r="B2938" t="str">
            <v>3871-BOX</v>
          </cell>
          <cell r="C2938">
            <v>0</v>
          </cell>
        </row>
        <row r="2939">
          <cell r="A2939" t="str">
            <v>B07XQJF7PZ</v>
          </cell>
          <cell r="B2939" t="str">
            <v>5131-BOX</v>
          </cell>
          <cell r="C2939">
            <v>0</v>
          </cell>
        </row>
        <row r="2940">
          <cell r="A2940" t="str">
            <v>B07XQJFQQ5</v>
          </cell>
          <cell r="B2940" t="str">
            <v>1246-BOX</v>
          </cell>
          <cell r="C2940">
            <v>0</v>
          </cell>
        </row>
        <row r="2941">
          <cell r="A2941" t="str">
            <v>B07XQJG747</v>
          </cell>
          <cell r="B2941" t="str">
            <v>2131-CASE</v>
          </cell>
          <cell r="C2941">
            <v>0</v>
          </cell>
        </row>
        <row r="2942">
          <cell r="A2942" t="str">
            <v>B07XQJHJNS</v>
          </cell>
          <cell r="B2942" t="str">
            <v>3861-CASE</v>
          </cell>
          <cell r="C2942">
            <v>0</v>
          </cell>
        </row>
        <row r="2943">
          <cell r="A2943" t="str">
            <v>B07XQJJP22</v>
          </cell>
          <cell r="B2943" t="str">
            <v>4430-BOX</v>
          </cell>
          <cell r="C2943">
            <v>0</v>
          </cell>
        </row>
        <row r="2944">
          <cell r="A2944" t="str">
            <v>B07XQJKLVT</v>
          </cell>
          <cell r="B2944" t="str">
            <v>5160-CASE</v>
          </cell>
          <cell r="C2944">
            <v>0</v>
          </cell>
        </row>
        <row r="2945">
          <cell r="A2945" t="str">
            <v>B07XQJNPBY</v>
          </cell>
          <cell r="B2945" t="str">
            <v>549-BOX</v>
          </cell>
          <cell r="C2945">
            <v>0</v>
          </cell>
        </row>
        <row r="2946">
          <cell r="A2946" t="str">
            <v>B07XQJNPC1</v>
          </cell>
          <cell r="B2946" t="str">
            <v>5091-CASE</v>
          </cell>
          <cell r="C2946">
            <v>0</v>
          </cell>
        </row>
        <row r="2947">
          <cell r="A2947" t="str">
            <v>B07XQJQ5MG</v>
          </cell>
          <cell r="B2947" t="str">
            <v>6050-CASE</v>
          </cell>
          <cell r="C2947">
            <v>0</v>
          </cell>
        </row>
        <row r="2948">
          <cell r="A2948" t="str">
            <v>B07XQJQG4C</v>
          </cell>
          <cell r="B2948" t="str">
            <v>335-BOX</v>
          </cell>
          <cell r="C2948">
            <v>0</v>
          </cell>
        </row>
        <row r="2949">
          <cell r="A2949" t="str">
            <v>B07XQJR1FJ</v>
          </cell>
          <cell r="B2949" t="str">
            <v>3870-BOX</v>
          </cell>
          <cell r="C2949">
            <v>0</v>
          </cell>
        </row>
        <row r="2950">
          <cell r="A2950" t="str">
            <v>B07XQJV68T</v>
          </cell>
          <cell r="B2950" t="str">
            <v>801-BOX</v>
          </cell>
          <cell r="C2950">
            <v>0</v>
          </cell>
        </row>
        <row r="2951">
          <cell r="A2951" t="str">
            <v>B07XQJVHHR</v>
          </cell>
          <cell r="B2951" t="str">
            <v>3862-CASE</v>
          </cell>
          <cell r="C2951">
            <v>0</v>
          </cell>
        </row>
        <row r="2952">
          <cell r="A2952" t="str">
            <v>B07XQJVHXJ</v>
          </cell>
          <cell r="B2952" t="str">
            <v>1248-BOX</v>
          </cell>
          <cell r="C2952">
            <v>0</v>
          </cell>
        </row>
        <row r="2953">
          <cell r="A2953" t="str">
            <v>B07XQJVMMD</v>
          </cell>
          <cell r="B2953" t="str">
            <v>901-BOX</v>
          </cell>
          <cell r="C2953">
            <v>0</v>
          </cell>
        </row>
        <row r="2954">
          <cell r="A2954" t="str">
            <v>B07XQJWHHM</v>
          </cell>
          <cell r="B2954" t="str">
            <v>3200-BOX</v>
          </cell>
          <cell r="C2954">
            <v>0</v>
          </cell>
        </row>
        <row r="2955">
          <cell r="A2955" t="str">
            <v>B07XQJXHZS</v>
          </cell>
          <cell r="B2955" t="str">
            <v>1742-BOX</v>
          </cell>
          <cell r="C2955">
            <v>0</v>
          </cell>
        </row>
        <row r="2956">
          <cell r="A2956" t="str">
            <v>B07XQJXLMQ</v>
          </cell>
          <cell r="B2956" t="str">
            <v>3874-BOX</v>
          </cell>
          <cell r="C2956">
            <v>0</v>
          </cell>
        </row>
        <row r="2957">
          <cell r="A2957" t="str">
            <v>B07XQK1RP8</v>
          </cell>
          <cell r="B2957" t="str">
            <v>2343-BOX</v>
          </cell>
          <cell r="C2957">
            <v>0</v>
          </cell>
        </row>
        <row r="2958">
          <cell r="A2958" t="str">
            <v>B07XQK42RC</v>
          </cell>
          <cell r="B2958" t="str">
            <v>17039-BOX</v>
          </cell>
          <cell r="C2958">
            <v>0</v>
          </cell>
        </row>
        <row r="2959">
          <cell r="A2959" t="str">
            <v>B07XQK4T3C</v>
          </cell>
          <cell r="B2959" t="str">
            <v>2341-BOX</v>
          </cell>
          <cell r="C2959">
            <v>0</v>
          </cell>
        </row>
        <row r="2960">
          <cell r="A2960" t="str">
            <v>B07XQK725L</v>
          </cell>
          <cell r="B2960" t="str">
            <v>3809-BOX</v>
          </cell>
          <cell r="C2960">
            <v>0</v>
          </cell>
        </row>
        <row r="2961">
          <cell r="A2961" t="str">
            <v>B07XQK72BN</v>
          </cell>
          <cell r="B2961" t="str">
            <v>2091-CASE</v>
          </cell>
          <cell r="C2961">
            <v>0</v>
          </cell>
        </row>
        <row r="2962">
          <cell r="A2962" t="str">
            <v>B07XQK752J</v>
          </cell>
          <cell r="B2962" t="str">
            <v>1291-BOX</v>
          </cell>
          <cell r="C2962">
            <v>0</v>
          </cell>
        </row>
        <row r="2963">
          <cell r="A2963" t="str">
            <v>B07XQK9337</v>
          </cell>
          <cell r="B2963" t="str">
            <v>17041-BOX</v>
          </cell>
          <cell r="C2963">
            <v>0</v>
          </cell>
        </row>
        <row r="2964">
          <cell r="A2964" t="str">
            <v>B07XQK9SCB</v>
          </cell>
          <cell r="B2964" t="str">
            <v>975-CASE</v>
          </cell>
          <cell r="C2964">
            <v>0</v>
          </cell>
        </row>
        <row r="2965">
          <cell r="A2965" t="str">
            <v>B07XQKC6HV</v>
          </cell>
          <cell r="B2965" t="str">
            <v>3158-CASE</v>
          </cell>
          <cell r="C2965">
            <v>0</v>
          </cell>
        </row>
        <row r="2966">
          <cell r="A2966" t="str">
            <v>B07XQKCSRR</v>
          </cell>
          <cell r="B2966" t="str">
            <v>3811-BOX</v>
          </cell>
          <cell r="C2966">
            <v>0</v>
          </cell>
        </row>
        <row r="2967">
          <cell r="A2967" t="str">
            <v>B07XQKCY84</v>
          </cell>
          <cell r="B2967" t="str">
            <v>623-BOX</v>
          </cell>
          <cell r="C2967">
            <v>0</v>
          </cell>
        </row>
        <row r="2968">
          <cell r="A2968" t="str">
            <v>B07XQKD87B</v>
          </cell>
          <cell r="B2968" t="str">
            <v>940-CASE</v>
          </cell>
          <cell r="C2968">
            <v>0</v>
          </cell>
        </row>
        <row r="2969">
          <cell r="A2969" t="str">
            <v>B07XQKDLK8</v>
          </cell>
          <cell r="B2969" t="str">
            <v>17070-BOX</v>
          </cell>
          <cell r="C2969">
            <v>0</v>
          </cell>
        </row>
        <row r="2970">
          <cell r="A2970" t="str">
            <v>B07XQKDM1D</v>
          </cell>
          <cell r="B2970" t="str">
            <v>3185-BOX</v>
          </cell>
          <cell r="C2970">
            <v>0</v>
          </cell>
        </row>
        <row r="2971">
          <cell r="A2971" t="str">
            <v>B07XQKDRSY</v>
          </cell>
          <cell r="B2971" t="str">
            <v>715-CASE</v>
          </cell>
          <cell r="C2971">
            <v>0</v>
          </cell>
        </row>
        <row r="2972">
          <cell r="A2972" t="str">
            <v>B07XQKF157</v>
          </cell>
          <cell r="B2972" t="str">
            <v>977-CASE</v>
          </cell>
          <cell r="C2972">
            <v>0</v>
          </cell>
        </row>
        <row r="2973">
          <cell r="A2973" t="str">
            <v>B07XQKFM5K</v>
          </cell>
          <cell r="B2973" t="str">
            <v>1913-BOX</v>
          </cell>
          <cell r="C2973">
            <v>0</v>
          </cell>
        </row>
        <row r="2974">
          <cell r="A2974" t="str">
            <v>B07XQKGD3R</v>
          </cell>
          <cell r="B2974" t="str">
            <v>760-BOX</v>
          </cell>
          <cell r="C2974">
            <v>0</v>
          </cell>
        </row>
        <row r="2975">
          <cell r="A2975" t="str">
            <v>B07XQKGGWQ</v>
          </cell>
          <cell r="B2975" t="str">
            <v>2344-BOX</v>
          </cell>
          <cell r="C2975">
            <v>0</v>
          </cell>
        </row>
        <row r="2976">
          <cell r="A2976" t="str">
            <v>B07XQKGZKB</v>
          </cell>
          <cell r="B2976" t="str">
            <v>2325-BOX</v>
          </cell>
          <cell r="C2976">
            <v>0</v>
          </cell>
        </row>
        <row r="2977">
          <cell r="A2977" t="str">
            <v>B07XQKH3JP</v>
          </cell>
          <cell r="B2977" t="str">
            <v>708-BOX</v>
          </cell>
          <cell r="C2977">
            <v>0</v>
          </cell>
        </row>
        <row r="2978">
          <cell r="A2978" t="str">
            <v>B07XQKHKVH</v>
          </cell>
          <cell r="B2978" t="str">
            <v>1270-BOX</v>
          </cell>
          <cell r="C2978">
            <v>0</v>
          </cell>
        </row>
        <row r="2979">
          <cell r="A2979" t="str">
            <v>B07XQKHTVW</v>
          </cell>
          <cell r="B2979" t="str">
            <v>3873-BOX</v>
          </cell>
          <cell r="C2979">
            <v>0</v>
          </cell>
        </row>
        <row r="2980">
          <cell r="A2980" t="str">
            <v>B07XQKJ2FR</v>
          </cell>
          <cell r="B2980" t="str">
            <v>776-BOX</v>
          </cell>
          <cell r="C2980">
            <v>0</v>
          </cell>
        </row>
        <row r="2981">
          <cell r="A2981" t="str">
            <v>B07XQKJBMC</v>
          </cell>
          <cell r="B2981" t="str">
            <v>3818-BOX</v>
          </cell>
          <cell r="C2981">
            <v>0</v>
          </cell>
        </row>
        <row r="2982">
          <cell r="A2982" t="str">
            <v>B07XQKJJ2J</v>
          </cell>
          <cell r="B2982" t="str">
            <v>1235-CASE</v>
          </cell>
          <cell r="C2982">
            <v>0</v>
          </cell>
        </row>
        <row r="2983">
          <cell r="A2983" t="str">
            <v>B07XQKJZD9</v>
          </cell>
          <cell r="B2983" t="str">
            <v>1247-BOX</v>
          </cell>
          <cell r="C2983">
            <v>0</v>
          </cell>
        </row>
        <row r="2984">
          <cell r="A2984" t="str">
            <v>B07XQKK2JB</v>
          </cell>
          <cell r="B2984" t="str">
            <v>1209-BOX</v>
          </cell>
          <cell r="C2984">
            <v>0</v>
          </cell>
        </row>
        <row r="2985">
          <cell r="A2985" t="str">
            <v>B07XQKKLSQ</v>
          </cell>
          <cell r="B2985" t="str">
            <v>730-BOX</v>
          </cell>
          <cell r="C2985">
            <v>0</v>
          </cell>
        </row>
        <row r="2986">
          <cell r="A2986" t="str">
            <v>B07XQKL395</v>
          </cell>
          <cell r="B2986" t="str">
            <v>974-CASE</v>
          </cell>
          <cell r="C2986">
            <v>0</v>
          </cell>
        </row>
        <row r="2987">
          <cell r="A2987" t="str">
            <v>B07XQKLDV1</v>
          </cell>
          <cell r="B2987" t="str">
            <v>740-BOX</v>
          </cell>
          <cell r="C2987">
            <v>0</v>
          </cell>
        </row>
        <row r="2988">
          <cell r="A2988" t="str">
            <v>B07XQKLKPN</v>
          </cell>
          <cell r="B2988" t="str">
            <v>728-BOX</v>
          </cell>
          <cell r="C2988">
            <v>0</v>
          </cell>
        </row>
        <row r="2989">
          <cell r="A2989" t="str">
            <v>B07XQKM9QR</v>
          </cell>
          <cell r="B2989" t="str">
            <v>924-CASE</v>
          </cell>
          <cell r="C2989">
            <v>0</v>
          </cell>
        </row>
        <row r="2990">
          <cell r="A2990" t="str">
            <v>B07XQKMXCP</v>
          </cell>
          <cell r="B2990" t="str">
            <v>1739-BOX</v>
          </cell>
          <cell r="C2990">
            <v>0</v>
          </cell>
        </row>
        <row r="2991">
          <cell r="A2991" t="str">
            <v>B07XQKNG22</v>
          </cell>
          <cell r="B2991" t="str">
            <v>4436-BOX</v>
          </cell>
          <cell r="C2991">
            <v>0</v>
          </cell>
        </row>
        <row r="2992">
          <cell r="A2992" t="str">
            <v>B07XQKNRSY</v>
          </cell>
          <cell r="B2992" t="str">
            <v>1734-BOX</v>
          </cell>
          <cell r="C2992">
            <v>0</v>
          </cell>
        </row>
        <row r="2993">
          <cell r="A2993" t="str">
            <v>B07XQKNZ6X</v>
          </cell>
          <cell r="B2993" t="str">
            <v>937-BOX</v>
          </cell>
          <cell r="C2993">
            <v>0</v>
          </cell>
        </row>
        <row r="2994">
          <cell r="A2994" t="str">
            <v>B07XQKNZ83</v>
          </cell>
          <cell r="B2994" t="str">
            <v>6011-CASE</v>
          </cell>
          <cell r="C2994">
            <v>0</v>
          </cell>
        </row>
        <row r="2995">
          <cell r="A2995" t="str">
            <v>B07XQKP1JK</v>
          </cell>
          <cell r="B2995" t="str">
            <v>624-BOX</v>
          </cell>
          <cell r="C2995">
            <v>0</v>
          </cell>
        </row>
        <row r="2996">
          <cell r="A2996" t="str">
            <v>B07XQKP1L9</v>
          </cell>
          <cell r="B2996" t="str">
            <v>5113-BOX</v>
          </cell>
          <cell r="C2996">
            <v>0</v>
          </cell>
        </row>
        <row r="2997">
          <cell r="A2997" t="str">
            <v>B07XQKP269</v>
          </cell>
          <cell r="B2997" t="str">
            <v>780-BOX</v>
          </cell>
          <cell r="C2997">
            <v>0</v>
          </cell>
        </row>
        <row r="2998">
          <cell r="A2998" t="str">
            <v>B07XQKP33J</v>
          </cell>
          <cell r="B2998" t="str">
            <v>1756-BOX</v>
          </cell>
          <cell r="C2998">
            <v>0</v>
          </cell>
        </row>
        <row r="2999">
          <cell r="A2999" t="str">
            <v>B07XQKR277</v>
          </cell>
          <cell r="B2999" t="str">
            <v>17082-BOX</v>
          </cell>
          <cell r="C2999">
            <v>0</v>
          </cell>
        </row>
        <row r="3000">
          <cell r="A3000" t="str">
            <v>B07XQKR54C</v>
          </cell>
          <cell r="B3000" t="str">
            <v>17065-BOX</v>
          </cell>
          <cell r="C3000">
            <v>0</v>
          </cell>
        </row>
        <row r="3001">
          <cell r="A3001" t="str">
            <v>B07XQKRHVZ</v>
          </cell>
          <cell r="B3001" t="str">
            <v>1912-BOX</v>
          </cell>
          <cell r="C3001">
            <v>0</v>
          </cell>
        </row>
        <row r="3002">
          <cell r="A3002" t="str">
            <v>B07XQKS2C1</v>
          </cell>
          <cell r="B3002" t="str">
            <v>696-CASE</v>
          </cell>
          <cell r="C3002">
            <v>0</v>
          </cell>
        </row>
        <row r="3003">
          <cell r="A3003" t="str">
            <v>B07XQKT5WC</v>
          </cell>
          <cell r="B3003" t="str">
            <v>1903-BOX</v>
          </cell>
          <cell r="C3003">
            <v>0</v>
          </cell>
        </row>
        <row r="3004">
          <cell r="A3004" t="str">
            <v>B07XQKTM82</v>
          </cell>
          <cell r="B3004" t="str">
            <v>5114-BOX</v>
          </cell>
          <cell r="C3004">
            <v>0</v>
          </cell>
        </row>
        <row r="3005">
          <cell r="A3005" t="str">
            <v>B07XQKTQL7</v>
          </cell>
          <cell r="B3005" t="str">
            <v>991-CASE</v>
          </cell>
          <cell r="C3005">
            <v>0</v>
          </cell>
        </row>
        <row r="3006">
          <cell r="A3006" t="str">
            <v>B07XQKV9FY</v>
          </cell>
          <cell r="B3006" t="str">
            <v>953-CASE</v>
          </cell>
          <cell r="C3006">
            <v>0</v>
          </cell>
        </row>
        <row r="3007">
          <cell r="A3007" t="str">
            <v>B07XQKVBS6</v>
          </cell>
          <cell r="B3007" t="str">
            <v>960-CASE</v>
          </cell>
          <cell r="C3007">
            <v>0</v>
          </cell>
        </row>
        <row r="3008">
          <cell r="A3008" t="str">
            <v>B07XQKVNCJ</v>
          </cell>
          <cell r="B3008" t="str">
            <v>971-CASE</v>
          </cell>
          <cell r="C3008">
            <v>0</v>
          </cell>
        </row>
        <row r="3009">
          <cell r="A3009" t="str">
            <v>B07XQLDCHN</v>
          </cell>
          <cell r="B3009" t="str">
            <v>1928-BOX</v>
          </cell>
          <cell r="C3009">
            <v>0</v>
          </cell>
        </row>
        <row r="3010">
          <cell r="A3010" t="str">
            <v>B07XQLG5HQ</v>
          </cell>
          <cell r="B3010" t="str">
            <v>6102-CASE</v>
          </cell>
          <cell r="C3010">
            <v>0</v>
          </cell>
        </row>
        <row r="3011">
          <cell r="A3011" t="str">
            <v>B07XQLGYCC</v>
          </cell>
          <cell r="B3011" t="str">
            <v>907-CASE</v>
          </cell>
          <cell r="C3011">
            <v>0</v>
          </cell>
        </row>
        <row r="3012">
          <cell r="A3012" t="str">
            <v>B07XQLKLHG</v>
          </cell>
          <cell r="B3012" t="str">
            <v>1736-BOX</v>
          </cell>
          <cell r="C3012">
            <v>0</v>
          </cell>
        </row>
        <row r="3013">
          <cell r="A3013" t="str">
            <v>B07XQLKLHH</v>
          </cell>
          <cell r="B3013" t="str">
            <v>1752-BOX</v>
          </cell>
          <cell r="C3013">
            <v>0</v>
          </cell>
        </row>
        <row r="3014">
          <cell r="A3014" t="str">
            <v>B07XQLKXN9</v>
          </cell>
          <cell r="B3014" t="str">
            <v>17083-BOX</v>
          </cell>
          <cell r="C3014">
            <v>0</v>
          </cell>
        </row>
        <row r="3015">
          <cell r="A3015" t="str">
            <v>B07XQLL8VX</v>
          </cell>
          <cell r="B3015" t="str">
            <v>4440-BOX</v>
          </cell>
          <cell r="C3015">
            <v>0</v>
          </cell>
        </row>
        <row r="3016">
          <cell r="A3016" t="str">
            <v>B07XQLM7KM</v>
          </cell>
          <cell r="B3016" t="str">
            <v>17053-BOX</v>
          </cell>
          <cell r="C3016">
            <v>0</v>
          </cell>
        </row>
        <row r="3017">
          <cell r="A3017" t="str">
            <v>B07XQLQ4HZ</v>
          </cell>
          <cell r="B3017" t="str">
            <v>1257-BOX</v>
          </cell>
          <cell r="C3017">
            <v>0</v>
          </cell>
        </row>
        <row r="3018">
          <cell r="A3018" t="str">
            <v>B07XQLQ86T</v>
          </cell>
          <cell r="B3018" t="str">
            <v>5103-BOX</v>
          </cell>
          <cell r="C3018">
            <v>0</v>
          </cell>
        </row>
        <row r="3019">
          <cell r="A3019" t="str">
            <v>B07XQLQN3B</v>
          </cell>
          <cell r="B3019" t="str">
            <v>5162-CASE</v>
          </cell>
          <cell r="C3019">
            <v>0</v>
          </cell>
        </row>
        <row r="3020">
          <cell r="A3020" t="str">
            <v>B07XQLT3VM</v>
          </cell>
          <cell r="B3020" t="str">
            <v>303-BOX</v>
          </cell>
          <cell r="C3020">
            <v>0</v>
          </cell>
        </row>
        <row r="3021">
          <cell r="A3021" t="str">
            <v>B07XQLVLF6</v>
          </cell>
          <cell r="B3021" t="str">
            <v>3164-CASE</v>
          </cell>
          <cell r="C3021">
            <v>0</v>
          </cell>
        </row>
        <row r="3022">
          <cell r="A3022" t="str">
            <v>B07XQLVQF4</v>
          </cell>
          <cell r="B3022" t="str">
            <v>1271-BOX</v>
          </cell>
          <cell r="C3022">
            <v>0</v>
          </cell>
        </row>
        <row r="3023">
          <cell r="A3023" t="str">
            <v>B07XQLXK4W</v>
          </cell>
          <cell r="B3023" t="str">
            <v>5161-CASE</v>
          </cell>
          <cell r="C3023">
            <v>0</v>
          </cell>
        </row>
        <row r="3024">
          <cell r="A3024" t="str">
            <v>B07XQLY2QD</v>
          </cell>
          <cell r="B3024" t="str">
            <v>1908-BOX</v>
          </cell>
          <cell r="C3024">
            <v>0</v>
          </cell>
        </row>
        <row r="3025">
          <cell r="A3025" t="str">
            <v>B07XQLY4YN</v>
          </cell>
          <cell r="B3025" t="str">
            <v>1796-BOX</v>
          </cell>
          <cell r="C3025">
            <v>0</v>
          </cell>
        </row>
        <row r="3026">
          <cell r="A3026" t="str">
            <v>B07XQLYQF9</v>
          </cell>
          <cell r="B3026" t="str">
            <v>17052-BOX</v>
          </cell>
          <cell r="C3026">
            <v>0</v>
          </cell>
        </row>
        <row r="3027">
          <cell r="A3027" t="str">
            <v>B07XQLZ1JK</v>
          </cell>
          <cell r="B3027" t="str">
            <v>1234-BOX</v>
          </cell>
          <cell r="C3027">
            <v>0</v>
          </cell>
        </row>
        <row r="3028">
          <cell r="A3028" t="str">
            <v>B07XQLZCT2</v>
          </cell>
          <cell r="B3028" t="str">
            <v>1917-BOX</v>
          </cell>
          <cell r="C3028">
            <v>0</v>
          </cell>
        </row>
        <row r="3029">
          <cell r="A3029" t="str">
            <v>B07XQLZZW3</v>
          </cell>
          <cell r="B3029" t="str">
            <v>978-CASE</v>
          </cell>
          <cell r="C3029">
            <v>0</v>
          </cell>
        </row>
        <row r="3030">
          <cell r="A3030" t="str">
            <v>B07XQM2KHJ</v>
          </cell>
          <cell r="B3030" t="str">
            <v>1793-BOX</v>
          </cell>
          <cell r="C3030">
            <v>0</v>
          </cell>
        </row>
        <row r="3031">
          <cell r="A3031" t="str">
            <v>B07XQM2YCL</v>
          </cell>
          <cell r="B3031" t="str">
            <v>790-BOX</v>
          </cell>
          <cell r="C3031">
            <v>0</v>
          </cell>
        </row>
        <row r="3032">
          <cell r="A3032" t="str">
            <v>B07XQM32YT</v>
          </cell>
          <cell r="B3032" t="str">
            <v>579-CASE</v>
          </cell>
          <cell r="C3032">
            <v>0</v>
          </cell>
        </row>
        <row r="3033">
          <cell r="A3033" t="str">
            <v>B07XQM336L</v>
          </cell>
          <cell r="B3033" t="str">
            <v>718-BOX</v>
          </cell>
          <cell r="C3033">
            <v>0</v>
          </cell>
        </row>
        <row r="3034">
          <cell r="A3034" t="str">
            <v>B07XQM33CV</v>
          </cell>
          <cell r="B3034" t="str">
            <v>765-BOX</v>
          </cell>
          <cell r="C3034">
            <v>0</v>
          </cell>
        </row>
        <row r="3035">
          <cell r="A3035" t="str">
            <v>B07XQM4V1R</v>
          </cell>
          <cell r="B3035" t="str">
            <v>1788-BOX</v>
          </cell>
          <cell r="C3035">
            <v>0</v>
          </cell>
        </row>
        <row r="3036">
          <cell r="A3036" t="str">
            <v>B07XQM69NB</v>
          </cell>
          <cell r="B3036" t="str">
            <v>785-BOX</v>
          </cell>
          <cell r="C3036">
            <v>0</v>
          </cell>
        </row>
        <row r="3037">
          <cell r="A3037" t="str">
            <v>B07XQM6CTT</v>
          </cell>
          <cell r="B3037" t="str">
            <v>1220-BOX</v>
          </cell>
          <cell r="C3037">
            <v>0</v>
          </cell>
        </row>
        <row r="3038">
          <cell r="A3038" t="str">
            <v>B07XQM7MB8</v>
          </cell>
          <cell r="B3038" t="str">
            <v>979-CASE</v>
          </cell>
          <cell r="C3038">
            <v>0</v>
          </cell>
        </row>
        <row r="3039">
          <cell r="A3039" t="str">
            <v>B07XQM8H78</v>
          </cell>
          <cell r="B3039" t="str">
            <v>1272-BOX</v>
          </cell>
          <cell r="C3039">
            <v>0</v>
          </cell>
        </row>
        <row r="3040">
          <cell r="A3040" t="str">
            <v>B07XQM8WJN</v>
          </cell>
          <cell r="B3040" t="str">
            <v>936-BOX</v>
          </cell>
          <cell r="C3040">
            <v>0</v>
          </cell>
        </row>
        <row r="3041">
          <cell r="A3041" t="str">
            <v>B07XQM9NH5</v>
          </cell>
          <cell r="B3041" t="str">
            <v>6042-CASE</v>
          </cell>
          <cell r="C3041">
            <v>0</v>
          </cell>
        </row>
        <row r="3042">
          <cell r="A3042" t="str">
            <v>B07XQM9SLN</v>
          </cell>
          <cell r="B3042" t="str">
            <v>1256-BOX</v>
          </cell>
          <cell r="C3042">
            <v>0</v>
          </cell>
        </row>
        <row r="3043">
          <cell r="A3043" t="str">
            <v>B07XQMB12C</v>
          </cell>
          <cell r="B3043" t="str">
            <v>1237-BOX</v>
          </cell>
          <cell r="C3043">
            <v>0</v>
          </cell>
        </row>
        <row r="3044">
          <cell r="A3044" t="str">
            <v>B07XQMBBN2</v>
          </cell>
          <cell r="B3044" t="str">
            <v>5154-BOX</v>
          </cell>
          <cell r="C3044">
            <v>0</v>
          </cell>
        </row>
        <row r="3045">
          <cell r="A3045" t="str">
            <v>B07XQMBQ58</v>
          </cell>
          <cell r="B3045" t="str">
            <v>1217-BOX</v>
          </cell>
          <cell r="C3045">
            <v>0</v>
          </cell>
        </row>
        <row r="3046">
          <cell r="A3046" t="str">
            <v>B07XQMCDMJ</v>
          </cell>
          <cell r="B3046" t="str">
            <v>976-CASE</v>
          </cell>
          <cell r="C3046">
            <v>0</v>
          </cell>
        </row>
        <row r="3047">
          <cell r="A3047" t="str">
            <v>B07XQMMBWH</v>
          </cell>
          <cell r="B3047" t="str">
            <v>561-CASE</v>
          </cell>
          <cell r="C3047">
            <v>0</v>
          </cell>
        </row>
        <row r="3048">
          <cell r="A3048" t="str">
            <v>B07XQMPTKV</v>
          </cell>
          <cell r="B3048" t="str">
            <v>3815-BOX</v>
          </cell>
          <cell r="C3048">
            <v>0</v>
          </cell>
        </row>
        <row r="3049">
          <cell r="A3049" t="str">
            <v>B07XQMWMSP</v>
          </cell>
          <cell r="B3049" t="str">
            <v>1208-BOX</v>
          </cell>
          <cell r="C3049">
            <v>0</v>
          </cell>
        </row>
        <row r="3050">
          <cell r="A3050" t="str">
            <v>B07XQMWMSS</v>
          </cell>
          <cell r="B3050" t="str">
            <v>1206-BOX</v>
          </cell>
          <cell r="C3050">
            <v>0</v>
          </cell>
        </row>
        <row r="3051">
          <cell r="A3051" t="str">
            <v>B07XQMWXSJ</v>
          </cell>
          <cell r="B3051" t="str">
            <v>4414-BOX</v>
          </cell>
          <cell r="C3051">
            <v>0</v>
          </cell>
        </row>
        <row r="3052">
          <cell r="A3052" t="str">
            <v>B07XQMXY3Z</v>
          </cell>
          <cell r="B3052" t="str">
            <v>316-BOX</v>
          </cell>
          <cell r="C3052">
            <v>0</v>
          </cell>
        </row>
        <row r="3053">
          <cell r="A3053" t="str">
            <v>B07XQMYGJN</v>
          </cell>
          <cell r="B3053" t="str">
            <v>507-CASE</v>
          </cell>
          <cell r="C3053">
            <v>0</v>
          </cell>
        </row>
        <row r="3054">
          <cell r="A3054" t="str">
            <v>B07XQMZVTX</v>
          </cell>
          <cell r="B3054" t="str">
            <v>1216-BOX</v>
          </cell>
          <cell r="C3054">
            <v>0</v>
          </cell>
        </row>
        <row r="3055">
          <cell r="A3055" t="str">
            <v>B07XQN1LBD</v>
          </cell>
          <cell r="B3055" t="str">
            <v>5100-BOX</v>
          </cell>
          <cell r="C3055">
            <v>0</v>
          </cell>
        </row>
        <row r="3056">
          <cell r="A3056" t="str">
            <v>B07XQN1NXW</v>
          </cell>
          <cell r="B3056" t="str">
            <v>518-CASE</v>
          </cell>
          <cell r="C3056">
            <v>0</v>
          </cell>
        </row>
        <row r="3057">
          <cell r="A3057" t="str">
            <v>B07XQN2F4Z</v>
          </cell>
          <cell r="B3057" t="str">
            <v>567-CASE</v>
          </cell>
          <cell r="C3057">
            <v>0</v>
          </cell>
        </row>
        <row r="3058">
          <cell r="A3058" t="str">
            <v>B07XQN2SX6</v>
          </cell>
          <cell r="B3058" t="str">
            <v>3101-CASE</v>
          </cell>
          <cell r="C3058">
            <v>0</v>
          </cell>
        </row>
        <row r="3059">
          <cell r="A3059" t="str">
            <v>B07XQN4MFS</v>
          </cell>
          <cell r="B3059" t="str">
            <v>1290-BOX</v>
          </cell>
          <cell r="C3059">
            <v>0</v>
          </cell>
        </row>
        <row r="3060">
          <cell r="A3060" t="str">
            <v>B07XQN559B</v>
          </cell>
          <cell r="B3060" t="str">
            <v>2333-BOX</v>
          </cell>
          <cell r="C3060">
            <v>0</v>
          </cell>
        </row>
        <row r="3061">
          <cell r="A3061" t="str">
            <v>B07XQN6RTX</v>
          </cell>
          <cell r="B3061" t="str">
            <v>5494-CASE</v>
          </cell>
          <cell r="C3061">
            <v>0</v>
          </cell>
        </row>
        <row r="3062">
          <cell r="A3062" t="str">
            <v>B07XQN7443</v>
          </cell>
          <cell r="B3062" t="str">
            <v>4002-BOX</v>
          </cell>
          <cell r="C3062">
            <v>0</v>
          </cell>
        </row>
        <row r="3063">
          <cell r="A3063" t="str">
            <v>B07XQN9JM2</v>
          </cell>
          <cell r="B3063" t="str">
            <v>4439-BOX</v>
          </cell>
          <cell r="C3063">
            <v>0</v>
          </cell>
        </row>
        <row r="3064">
          <cell r="A3064" t="str">
            <v>B07XQNDJF1</v>
          </cell>
          <cell r="B3064" t="str">
            <v>747-BOX</v>
          </cell>
          <cell r="C3064">
            <v>0</v>
          </cell>
        </row>
        <row r="3065">
          <cell r="A3065" t="str">
            <v>B07XQNDLHC</v>
          </cell>
          <cell r="B3065" t="str">
            <v>5121-BOX</v>
          </cell>
          <cell r="C3065">
            <v>0</v>
          </cell>
        </row>
        <row r="3066">
          <cell r="A3066" t="str">
            <v>B07XQNF68L</v>
          </cell>
          <cell r="B3066" t="str">
            <v>5010-CASE</v>
          </cell>
          <cell r="C3066">
            <v>0</v>
          </cell>
        </row>
        <row r="3067">
          <cell r="A3067" t="str">
            <v>B07XQNFPBT</v>
          </cell>
          <cell r="B3067" t="str">
            <v>5122-BOX</v>
          </cell>
          <cell r="C3067">
            <v>0</v>
          </cell>
        </row>
        <row r="3068">
          <cell r="A3068" t="str">
            <v>B07XQNJGS2</v>
          </cell>
          <cell r="B3068" t="str">
            <v>4412-BOX</v>
          </cell>
          <cell r="C3068">
            <v>0</v>
          </cell>
        </row>
        <row r="3069">
          <cell r="A3069" t="str">
            <v>B07XQNJGS4</v>
          </cell>
          <cell r="B3069" t="str">
            <v>4400-BOX</v>
          </cell>
          <cell r="C3069">
            <v>0</v>
          </cell>
        </row>
        <row r="3070">
          <cell r="A3070" t="str">
            <v>B07XQNNDVM</v>
          </cell>
          <cell r="B3070" t="str">
            <v>5101-BOX</v>
          </cell>
          <cell r="C3070">
            <v>0</v>
          </cell>
        </row>
        <row r="3071">
          <cell r="A3071" t="str">
            <v>B07XQNPGNG</v>
          </cell>
          <cell r="B3071" t="str">
            <v>17080-BOX</v>
          </cell>
          <cell r="C3071">
            <v>0</v>
          </cell>
        </row>
        <row r="3072">
          <cell r="A3072" t="str">
            <v>B07XQNPTM2</v>
          </cell>
          <cell r="B3072" t="str">
            <v>6012-CASE</v>
          </cell>
          <cell r="C3072">
            <v>0</v>
          </cell>
        </row>
        <row r="3073">
          <cell r="A3073" t="str">
            <v>B07XQNQVVN</v>
          </cell>
          <cell r="B3073" t="str">
            <v>1919-BOX</v>
          </cell>
          <cell r="C3073">
            <v>0</v>
          </cell>
        </row>
        <row r="3074">
          <cell r="A3074" t="str">
            <v>B07XQNQVXL</v>
          </cell>
          <cell r="B3074" t="str">
            <v>620-BOX</v>
          </cell>
          <cell r="C3074">
            <v>0</v>
          </cell>
        </row>
        <row r="3075">
          <cell r="A3075" t="str">
            <v>B07XQNRTSD</v>
          </cell>
          <cell r="B3075" t="str">
            <v>322-BOX</v>
          </cell>
          <cell r="C3075">
            <v>0</v>
          </cell>
        </row>
        <row r="3076">
          <cell r="A3076" t="str">
            <v>B07XQNRTW5</v>
          </cell>
          <cell r="B3076" t="str">
            <v>680-CASE</v>
          </cell>
          <cell r="C3076">
            <v>0</v>
          </cell>
        </row>
        <row r="3077">
          <cell r="A3077" t="str">
            <v>B07XQNW24P</v>
          </cell>
          <cell r="B3077" t="str">
            <v>4410-BOX</v>
          </cell>
          <cell r="C3077">
            <v>0</v>
          </cell>
        </row>
        <row r="3078">
          <cell r="A3078" t="str">
            <v>B07XQNXJYW</v>
          </cell>
          <cell r="B3078" t="str">
            <v>5108-BOX</v>
          </cell>
          <cell r="C3078">
            <v>0</v>
          </cell>
        </row>
        <row r="3079">
          <cell r="A3079" t="str">
            <v>B07XQNYQZ3</v>
          </cell>
          <cell r="B3079" t="str">
            <v>910-CASE</v>
          </cell>
          <cell r="C3079">
            <v>0</v>
          </cell>
        </row>
        <row r="3080">
          <cell r="A3080" t="str">
            <v>B07XQNYRPP</v>
          </cell>
          <cell r="B3080" t="str">
            <v>705-BOX</v>
          </cell>
          <cell r="C3080">
            <v>0</v>
          </cell>
        </row>
        <row r="3081">
          <cell r="A3081" t="str">
            <v>B07XQP2NTB</v>
          </cell>
          <cell r="B3081" t="str">
            <v>4438-BOX</v>
          </cell>
          <cell r="C3081">
            <v>0</v>
          </cell>
        </row>
        <row r="3082">
          <cell r="A3082" t="str">
            <v>B07XQP2RTT</v>
          </cell>
          <cell r="B3082" t="str">
            <v>1255-BOX</v>
          </cell>
          <cell r="C3082">
            <v>0</v>
          </cell>
        </row>
        <row r="3083">
          <cell r="A3083" t="str">
            <v>B07XQP6P6S</v>
          </cell>
          <cell r="B3083" t="str">
            <v>302-BOX</v>
          </cell>
          <cell r="C3083">
            <v>0</v>
          </cell>
        </row>
        <row r="3084">
          <cell r="A3084" t="str">
            <v>B07XQP6XKR</v>
          </cell>
          <cell r="B3084" t="str">
            <v>972-CASE</v>
          </cell>
          <cell r="C3084">
            <v>0</v>
          </cell>
        </row>
        <row r="3085">
          <cell r="A3085" t="str">
            <v>B07XQPBFHF</v>
          </cell>
          <cell r="B3085" t="str">
            <v>1224-BOX</v>
          </cell>
          <cell r="C3085">
            <v>0</v>
          </cell>
        </row>
        <row r="3086">
          <cell r="A3086" t="str">
            <v>B07XQPFPSK</v>
          </cell>
          <cell r="B3086" t="str">
            <v>5490-CASE</v>
          </cell>
          <cell r="C3086">
            <v>0</v>
          </cell>
        </row>
        <row r="3087">
          <cell r="A3087" t="str">
            <v>B07XQPGRLB</v>
          </cell>
          <cell r="B3087" t="str">
            <v>1737-BOX</v>
          </cell>
          <cell r="C3087">
            <v>0</v>
          </cell>
        </row>
        <row r="3088">
          <cell r="A3088" t="str">
            <v>B07XQPGWV1</v>
          </cell>
          <cell r="B3088" t="str">
            <v>1225-BOX</v>
          </cell>
          <cell r="C3088">
            <v>0</v>
          </cell>
        </row>
        <row r="3089">
          <cell r="A3089" t="str">
            <v>B07XQPH616</v>
          </cell>
          <cell r="B3089" t="str">
            <v>970-CASE</v>
          </cell>
          <cell r="C3089">
            <v>0</v>
          </cell>
        </row>
        <row r="3090">
          <cell r="A3090" t="str">
            <v>B07XQPHBF8</v>
          </cell>
          <cell r="B3090" t="str">
            <v>5090-CASE</v>
          </cell>
          <cell r="C3090">
            <v>0</v>
          </cell>
        </row>
        <row r="3091">
          <cell r="A3091" t="str">
            <v>B07XQPQJK3</v>
          </cell>
          <cell r="B3091" t="str">
            <v>902-BOX</v>
          </cell>
          <cell r="C3091">
            <v>0</v>
          </cell>
        </row>
        <row r="3092">
          <cell r="A3092" t="str">
            <v>B07XQPQNWW</v>
          </cell>
          <cell r="B3092" t="str">
            <v>559-CASE</v>
          </cell>
          <cell r="C3092">
            <v>0</v>
          </cell>
        </row>
        <row r="3093">
          <cell r="A3093" t="str">
            <v>B07XQPS1NR</v>
          </cell>
          <cell r="B3093" t="str">
            <v>1770-BOX</v>
          </cell>
          <cell r="C3093">
            <v>0</v>
          </cell>
        </row>
        <row r="3094">
          <cell r="A3094" t="str">
            <v>B07XQPTC4C</v>
          </cell>
          <cell r="B3094" t="str">
            <v>1776-BOX</v>
          </cell>
          <cell r="C3094">
            <v>0</v>
          </cell>
        </row>
        <row r="3095">
          <cell r="A3095" t="str">
            <v>B07XQPV95B</v>
          </cell>
          <cell r="B3095" t="str">
            <v>904-BOX</v>
          </cell>
          <cell r="C3095">
            <v>0</v>
          </cell>
        </row>
        <row r="3096">
          <cell r="A3096" t="str">
            <v>B07XQPVGYL</v>
          </cell>
          <cell r="B3096" t="str">
            <v>1939-BOX</v>
          </cell>
          <cell r="C3096">
            <v>0</v>
          </cell>
        </row>
        <row r="3097">
          <cell r="A3097" t="str">
            <v>B07XQPY739</v>
          </cell>
          <cell r="B3097" t="str">
            <v>17018-A-BOX</v>
          </cell>
          <cell r="C3097">
            <v>0</v>
          </cell>
        </row>
        <row r="3098">
          <cell r="A3098" t="str">
            <v>B07XQPZB5G</v>
          </cell>
          <cell r="B3098" t="str">
            <v>1718-BOX</v>
          </cell>
          <cell r="C3098">
            <v>0</v>
          </cell>
        </row>
        <row r="3099">
          <cell r="A3099" t="str">
            <v>B07XQQJBGH</v>
          </cell>
          <cell r="B3099" t="str">
            <v>4435-BOX</v>
          </cell>
          <cell r="C3099">
            <v>0</v>
          </cell>
        </row>
        <row r="3100">
          <cell r="A3100" t="str">
            <v>B07XQQN4MT</v>
          </cell>
          <cell r="B3100" t="str">
            <v>909-CASE</v>
          </cell>
          <cell r="C3100">
            <v>0</v>
          </cell>
        </row>
        <row r="3101">
          <cell r="A3101" t="str">
            <v>B07XR57FVJ</v>
          </cell>
          <cell r="B3101" t="str">
            <v>905-BOX</v>
          </cell>
          <cell r="C3101">
            <v>0</v>
          </cell>
        </row>
        <row r="3102">
          <cell r="A3102" t="str">
            <v>B07YCYCLQ1</v>
          </cell>
          <cell r="B3102" t="str">
            <v>451-BOX</v>
          </cell>
          <cell r="C3102">
            <v>0</v>
          </cell>
        </row>
        <row r="3103">
          <cell r="A3103" t="str">
            <v>B07YL3QGGR</v>
          </cell>
          <cell r="B3103" t="str">
            <v>2022-BOX</v>
          </cell>
          <cell r="C3103">
            <v>0</v>
          </cell>
        </row>
        <row r="3104">
          <cell r="A3104" t="str">
            <v>B07YL5TWJ2</v>
          </cell>
          <cell r="B3104" t="str">
            <v>2006-BOX</v>
          </cell>
          <cell r="C3104">
            <v>0</v>
          </cell>
        </row>
        <row r="3105">
          <cell r="A3105" t="str">
            <v>B07YL65T36</v>
          </cell>
          <cell r="B3105" t="str">
            <v>2024-BOX</v>
          </cell>
          <cell r="C3105">
            <v>0</v>
          </cell>
        </row>
        <row r="3106">
          <cell r="A3106" t="str">
            <v>B07YL6PSQD</v>
          </cell>
          <cell r="B3106" t="str">
            <v>2023-BOX</v>
          </cell>
          <cell r="C3106">
            <v>0</v>
          </cell>
        </row>
        <row r="3107">
          <cell r="A3107" t="str">
            <v>B07YL7KJQL</v>
          </cell>
          <cell r="B3107" t="str">
            <v>2051-BOX</v>
          </cell>
          <cell r="C3107">
            <v>0</v>
          </cell>
        </row>
        <row r="3108">
          <cell r="A3108" t="str">
            <v>B07YL7MMB8</v>
          </cell>
          <cell r="B3108" t="str">
            <v>2090-BOX</v>
          </cell>
          <cell r="C3108">
            <v>0</v>
          </cell>
        </row>
        <row r="3109">
          <cell r="A3109" t="str">
            <v>B07YL825N4</v>
          </cell>
          <cell r="B3109" t="str">
            <v>2093-BOX</v>
          </cell>
          <cell r="C3109">
            <v>0</v>
          </cell>
        </row>
        <row r="3110">
          <cell r="A3110" t="str">
            <v>B07YL83BLJ</v>
          </cell>
          <cell r="B3110" t="str">
            <v>2094-BOX</v>
          </cell>
          <cell r="C3110">
            <v>0</v>
          </cell>
        </row>
        <row r="3111">
          <cell r="A3111" t="str">
            <v>B07YL84225</v>
          </cell>
          <cell r="B3111" t="str">
            <v>2008-BOX</v>
          </cell>
          <cell r="C3111">
            <v>0</v>
          </cell>
        </row>
        <row r="3112">
          <cell r="A3112" t="str">
            <v>B07YLDPVHM</v>
          </cell>
          <cell r="B3112" t="str">
            <v>3311-CASE</v>
          </cell>
          <cell r="C3112">
            <v>0</v>
          </cell>
        </row>
        <row r="3113">
          <cell r="A3113" t="str">
            <v>B07YLFF9S4</v>
          </cell>
          <cell r="B3113" t="str">
            <v>3344-BOX</v>
          </cell>
          <cell r="C3113">
            <v>0</v>
          </cell>
        </row>
        <row r="3114">
          <cell r="A3114" t="str">
            <v>B07Z6RBBJG</v>
          </cell>
          <cell r="B3114" t="str">
            <v>3825-BOX</v>
          </cell>
          <cell r="C3114">
            <v>0</v>
          </cell>
        </row>
        <row r="3115">
          <cell r="A3115" t="str">
            <v>B07Z73KHGJ</v>
          </cell>
          <cell r="B3115" t="str">
            <v>3822-BOX</v>
          </cell>
          <cell r="C3115">
            <v>0</v>
          </cell>
        </row>
        <row r="3116">
          <cell r="A3116" t="str">
            <v>B07ZTVMTMC</v>
          </cell>
          <cell r="B3116" t="str">
            <v>204-BOX</v>
          </cell>
          <cell r="C3116">
            <v>0</v>
          </cell>
        </row>
        <row r="3117">
          <cell r="A3117" t="str">
            <v>B07ZTVZKJG</v>
          </cell>
          <cell r="B3117" t="str">
            <v>1806-CASE</v>
          </cell>
          <cell r="C3117">
            <v>0</v>
          </cell>
        </row>
        <row r="3118">
          <cell r="A3118" t="str">
            <v>B082W6PMBC</v>
          </cell>
          <cell r="B3118" t="str">
            <v>3449-SET4</v>
          </cell>
          <cell r="C3118">
            <v>0</v>
          </cell>
        </row>
        <row r="3119">
          <cell r="A3119" t="str">
            <v>B082YGMVGP</v>
          </cell>
          <cell r="B3119" t="str">
            <v>240-BOX</v>
          </cell>
          <cell r="C3119">
            <v>0</v>
          </cell>
        </row>
        <row r="3120">
          <cell r="A3120" t="str">
            <v>B082YHKTRP</v>
          </cell>
          <cell r="B3120" t="str">
            <v>2184-CASE</v>
          </cell>
          <cell r="C3120">
            <v>0</v>
          </cell>
        </row>
        <row r="3121">
          <cell r="A3121" t="str">
            <v>B082YJ257X</v>
          </cell>
          <cell r="B3121" t="str">
            <v>2182-CASE</v>
          </cell>
          <cell r="C3121">
            <v>0</v>
          </cell>
        </row>
        <row r="3122">
          <cell r="A3122" t="str">
            <v>B082YJ7CFZ</v>
          </cell>
          <cell r="B3122" t="str">
            <v>2183-CASE</v>
          </cell>
          <cell r="C3122">
            <v>0</v>
          </cell>
        </row>
        <row r="3123">
          <cell r="A3123" t="str">
            <v>B08431VW2D</v>
          </cell>
          <cell r="B3123" t="str">
            <v>906-CASE</v>
          </cell>
          <cell r="C3123">
            <v>0</v>
          </cell>
        </row>
        <row r="3124">
          <cell r="A3124" t="str">
            <v>B084JDH3RZ</v>
          </cell>
          <cell r="B3124" t="str">
            <v>1501-SET2</v>
          </cell>
          <cell r="C3124">
            <v>0</v>
          </cell>
        </row>
        <row r="3125">
          <cell r="A3125" t="str">
            <v>B084KN1K2Y</v>
          </cell>
          <cell r="B3125" t="str">
            <v>1271-CASE</v>
          </cell>
          <cell r="C3125">
            <v>0</v>
          </cell>
        </row>
        <row r="3126">
          <cell r="A3126" t="str">
            <v>B084Q1B1C4</v>
          </cell>
          <cell r="B3126" t="str">
            <v>1914-SET6</v>
          </cell>
          <cell r="C3126">
            <v>0</v>
          </cell>
        </row>
        <row r="3127">
          <cell r="A3127" t="str">
            <v>B084Q9KMN7</v>
          </cell>
          <cell r="B3127" t="str">
            <v>1914-BOX</v>
          </cell>
          <cell r="C3127">
            <v>0</v>
          </cell>
        </row>
        <row r="3128">
          <cell r="A3128" t="str">
            <v>B084SNFM7Y</v>
          </cell>
          <cell r="B3128" t="str">
            <v>275-BOX</v>
          </cell>
          <cell r="C3128">
            <v>0</v>
          </cell>
        </row>
        <row r="3129">
          <cell r="A3129" t="str">
            <v>B0856RHPL9</v>
          </cell>
          <cell r="B3129" t="str">
            <v>3985-BOX</v>
          </cell>
          <cell r="C3129">
            <v>0</v>
          </cell>
        </row>
        <row r="3130">
          <cell r="A3130" t="str">
            <v>B0856RKMBM</v>
          </cell>
          <cell r="B3130" t="str">
            <v>3980-EACH</v>
          </cell>
          <cell r="C3130">
            <v>0</v>
          </cell>
        </row>
        <row r="3131">
          <cell r="A3131" t="str">
            <v>B0856SNC5Y</v>
          </cell>
          <cell r="B3131" t="str">
            <v>3980-BOX</v>
          </cell>
          <cell r="C3131">
            <v>0</v>
          </cell>
        </row>
        <row r="3132">
          <cell r="A3132" t="str">
            <v>B0856Z8CJW</v>
          </cell>
          <cell r="B3132" t="str">
            <v>3983-BOX</v>
          </cell>
          <cell r="C3132">
            <v>0</v>
          </cell>
        </row>
        <row r="3133">
          <cell r="A3133" t="str">
            <v>B08572S25V</v>
          </cell>
          <cell r="B3133" t="str">
            <v>3985-EACH</v>
          </cell>
          <cell r="C3133">
            <v>0</v>
          </cell>
        </row>
        <row r="3134">
          <cell r="A3134" t="str">
            <v>B08573587K</v>
          </cell>
          <cell r="B3134" t="str">
            <v>3981-EACH</v>
          </cell>
          <cell r="C3134">
            <v>0</v>
          </cell>
        </row>
        <row r="3135">
          <cell r="A3135" t="str">
            <v>B08576Z39K</v>
          </cell>
          <cell r="B3135" t="str">
            <v>3982-BOX</v>
          </cell>
          <cell r="C3135">
            <v>0</v>
          </cell>
        </row>
        <row r="3136">
          <cell r="A3136" t="str">
            <v>B085STF9WD</v>
          </cell>
          <cell r="B3136" t="str">
            <v>3493-CASE</v>
          </cell>
          <cell r="C3136">
            <v>0</v>
          </cell>
        </row>
        <row r="3137">
          <cell r="A3137" t="str">
            <v>B085SYRM6G</v>
          </cell>
          <cell r="B3137" t="str">
            <v>3490-CASE</v>
          </cell>
          <cell r="C3137">
            <v>0</v>
          </cell>
        </row>
        <row r="3138">
          <cell r="A3138" t="str">
            <v>B085T51DP2</v>
          </cell>
          <cell r="B3138" t="str">
            <v>3492-CASE</v>
          </cell>
          <cell r="C3138">
            <v>0</v>
          </cell>
        </row>
        <row r="3139">
          <cell r="A3139" t="str">
            <v>B085T921MR</v>
          </cell>
          <cell r="B3139" t="str">
            <v>3491-CASE</v>
          </cell>
          <cell r="C3139">
            <v>0</v>
          </cell>
        </row>
        <row r="3140">
          <cell r="A3140" t="str">
            <v>B085TC6P7Q</v>
          </cell>
          <cell r="B3140" t="str">
            <v>3495-CASE</v>
          </cell>
          <cell r="C3140">
            <v>0</v>
          </cell>
        </row>
        <row r="3141">
          <cell r="A3141" t="str">
            <v>B085TCYDV9</v>
          </cell>
          <cell r="B3141" t="str">
            <v>3494-CASE</v>
          </cell>
          <cell r="C3141">
            <v>0</v>
          </cell>
        </row>
        <row r="3142">
          <cell r="A3142" t="str">
            <v>B085TDMQ2T</v>
          </cell>
          <cell r="B3142" t="str">
            <v>1057-CASE</v>
          </cell>
          <cell r="C3142">
            <v>0</v>
          </cell>
        </row>
        <row r="3143">
          <cell r="A3143" t="str">
            <v>B085TJDTTG</v>
          </cell>
          <cell r="B3143" t="str">
            <v>3497-CASE</v>
          </cell>
          <cell r="C3143">
            <v>0</v>
          </cell>
        </row>
        <row r="3144">
          <cell r="A3144" t="str">
            <v>B085TM3BHM</v>
          </cell>
          <cell r="B3144" t="str">
            <v>3496-CASE</v>
          </cell>
          <cell r="C3144">
            <v>0</v>
          </cell>
        </row>
        <row r="3145">
          <cell r="A3145" t="str">
            <v>B0875J5DT9</v>
          </cell>
          <cell r="B3145" t="str">
            <v>3999-BOX</v>
          </cell>
          <cell r="C3145">
            <v>0</v>
          </cell>
        </row>
        <row r="3146">
          <cell r="A3146" t="str">
            <v>B0875K5M8P</v>
          </cell>
          <cell r="B3146" t="str">
            <v>4441-BOX</v>
          </cell>
          <cell r="C3146">
            <v>0</v>
          </cell>
        </row>
        <row r="3147">
          <cell r="A3147" t="str">
            <v>B087CB4D2P</v>
          </cell>
          <cell r="B3147" t="str">
            <v>3987-BOX</v>
          </cell>
          <cell r="C3147">
            <v>0</v>
          </cell>
        </row>
        <row r="3148">
          <cell r="A3148" t="str">
            <v>B087CB7B5S</v>
          </cell>
          <cell r="B3148" t="str">
            <v>3984-BOX</v>
          </cell>
          <cell r="C3148">
            <v>0</v>
          </cell>
        </row>
        <row r="3149">
          <cell r="A3149" t="str">
            <v>B087CC93BS</v>
          </cell>
          <cell r="B3149" t="str">
            <v>3987-SET6</v>
          </cell>
          <cell r="C3149">
            <v>0</v>
          </cell>
        </row>
        <row r="3150">
          <cell r="A3150" t="str">
            <v>B087QPTZ81</v>
          </cell>
          <cell r="B3150" t="str">
            <v>5502-SET4</v>
          </cell>
          <cell r="C3150">
            <v>0</v>
          </cell>
        </row>
        <row r="3151">
          <cell r="A3151" t="str">
            <v>B087QQ7V45</v>
          </cell>
          <cell r="B3151" t="str">
            <v>5502-CASE</v>
          </cell>
          <cell r="C3151">
            <v>0</v>
          </cell>
        </row>
        <row r="3152">
          <cell r="A3152" t="str">
            <v>B087QQFXB6</v>
          </cell>
          <cell r="B3152" t="str">
            <v>5500-SET4</v>
          </cell>
          <cell r="C3152">
            <v>0</v>
          </cell>
        </row>
        <row r="3153">
          <cell r="A3153" t="str">
            <v>B087QQJ2WB</v>
          </cell>
          <cell r="B3153" t="str">
            <v>5502-EACH</v>
          </cell>
          <cell r="C3153">
            <v>0</v>
          </cell>
        </row>
        <row r="3154">
          <cell r="A3154" t="str">
            <v>B087WQ3JMQ</v>
          </cell>
          <cell r="B3154" t="str">
            <v>34700-CASE</v>
          </cell>
          <cell r="C3154">
            <v>0</v>
          </cell>
        </row>
        <row r="3155">
          <cell r="A3155" t="str">
            <v>B0888X7T59</v>
          </cell>
          <cell r="B3155" t="str">
            <v>3901-PACK2</v>
          </cell>
          <cell r="C3155">
            <v>0</v>
          </cell>
        </row>
        <row r="3156">
          <cell r="A3156" t="str">
            <v>B088BF8V16</v>
          </cell>
          <cell r="B3156" t="str">
            <v>4475636-CASE</v>
          </cell>
          <cell r="C3156">
            <v>0</v>
          </cell>
        </row>
        <row r="3157">
          <cell r="A3157" t="str">
            <v>B088CSMZ78</v>
          </cell>
          <cell r="B3157" t="str">
            <v>4881536-CASE</v>
          </cell>
          <cell r="C3157">
            <v>0</v>
          </cell>
        </row>
        <row r="3158">
          <cell r="A3158" t="str">
            <v>B088D7DHPJ</v>
          </cell>
          <cell r="B3158" t="str">
            <v>640000-CASE</v>
          </cell>
          <cell r="C3158">
            <v>0</v>
          </cell>
        </row>
        <row r="3159">
          <cell r="A3159" t="str">
            <v>B088LH3THJ</v>
          </cell>
          <cell r="B3159" t="str">
            <v>3999-PACK2</v>
          </cell>
          <cell r="C3159">
            <v>0</v>
          </cell>
        </row>
        <row r="3160">
          <cell r="A3160" t="str">
            <v>B088P96CCF</v>
          </cell>
          <cell r="B3160" t="str">
            <v>734-CASE</v>
          </cell>
          <cell r="C3160">
            <v>0</v>
          </cell>
        </row>
        <row r="3161">
          <cell r="A3161" t="str">
            <v>B088SR9KPG</v>
          </cell>
          <cell r="B3161" t="str">
            <v>35019-CASE</v>
          </cell>
          <cell r="C3161">
            <v>0</v>
          </cell>
        </row>
        <row r="3162">
          <cell r="A3162" t="str">
            <v>B088SXG7BX</v>
          </cell>
          <cell r="B3162" t="str">
            <v>70702-SET2</v>
          </cell>
          <cell r="C3162">
            <v>0</v>
          </cell>
        </row>
        <row r="3163">
          <cell r="A3163" t="str">
            <v>B088SYZBXX</v>
          </cell>
          <cell r="B3163" t="str">
            <v>70702-CASE</v>
          </cell>
          <cell r="C3163">
            <v>0</v>
          </cell>
        </row>
        <row r="3164">
          <cell r="A3164" t="str">
            <v>B088TBPBHQ</v>
          </cell>
          <cell r="B3164" t="str">
            <v>35019-SET2</v>
          </cell>
          <cell r="C3164">
            <v>0</v>
          </cell>
        </row>
        <row r="3165">
          <cell r="A3165" t="str">
            <v>B08926GZKY</v>
          </cell>
          <cell r="B3165" t="str">
            <v>1295-BOX</v>
          </cell>
          <cell r="C3165">
            <v>0</v>
          </cell>
        </row>
        <row r="3166">
          <cell r="A3166" t="str">
            <v>B0896756F5</v>
          </cell>
          <cell r="B3166" t="str">
            <v>2303-BOX</v>
          </cell>
          <cell r="C3166">
            <v>0</v>
          </cell>
        </row>
        <row r="3167">
          <cell r="A3167" t="str">
            <v>B089676BVN</v>
          </cell>
          <cell r="B3167" t="str">
            <v>2304-BOX</v>
          </cell>
          <cell r="C3167">
            <v>0</v>
          </cell>
        </row>
        <row r="3168">
          <cell r="A3168" t="str">
            <v>B0896THD19</v>
          </cell>
          <cell r="B3168" t="str">
            <v>16500-CASE</v>
          </cell>
          <cell r="C3168">
            <v>0</v>
          </cell>
        </row>
        <row r="3169">
          <cell r="A3169" t="str">
            <v>B08974V4JD</v>
          </cell>
          <cell r="B3169" t="str">
            <v>4575236-CASE</v>
          </cell>
          <cell r="C3169">
            <v>0</v>
          </cell>
        </row>
        <row r="3170">
          <cell r="A3170" t="str">
            <v>B08B43P9VQ</v>
          </cell>
          <cell r="B3170" t="str">
            <v>1259-EACH</v>
          </cell>
          <cell r="C3170">
            <v>0</v>
          </cell>
        </row>
        <row r="3171">
          <cell r="A3171" t="str">
            <v>B08B43WXBS</v>
          </cell>
          <cell r="B3171" t="str">
            <v>1258-BOX</v>
          </cell>
          <cell r="C3171">
            <v>0</v>
          </cell>
        </row>
        <row r="3172">
          <cell r="A3172" t="str">
            <v>B08B46G43L</v>
          </cell>
          <cell r="B3172" t="str">
            <v>3135-CASE</v>
          </cell>
          <cell r="C3172">
            <v>0</v>
          </cell>
        </row>
        <row r="3173">
          <cell r="A3173" t="str">
            <v>B08B46M5MD</v>
          </cell>
          <cell r="B3173" t="str">
            <v>3988-BOX</v>
          </cell>
          <cell r="C3173">
            <v>0</v>
          </cell>
        </row>
        <row r="3174">
          <cell r="A3174" t="str">
            <v>B08B471LP1</v>
          </cell>
          <cell r="B3174" t="str">
            <v>1259-BOX</v>
          </cell>
          <cell r="C3174">
            <v>0</v>
          </cell>
        </row>
        <row r="3175">
          <cell r="A3175" t="str">
            <v>B08B4752JZ</v>
          </cell>
          <cell r="B3175" t="str">
            <v>4442-BOX</v>
          </cell>
          <cell r="C3175">
            <v>0</v>
          </cell>
        </row>
        <row r="3176">
          <cell r="A3176" t="str">
            <v>B08BQT3XBW</v>
          </cell>
          <cell r="B3176" t="str">
            <v>13068-SET2</v>
          </cell>
          <cell r="C3176">
            <v>0</v>
          </cell>
        </row>
        <row r="3177">
          <cell r="A3177" t="str">
            <v>B08BQV75NW</v>
          </cell>
          <cell r="B3177" t="str">
            <v>13389-CASE</v>
          </cell>
          <cell r="C3177">
            <v>0</v>
          </cell>
        </row>
        <row r="3178">
          <cell r="A3178" t="str">
            <v>B08BQV93RY</v>
          </cell>
          <cell r="B3178" t="str">
            <v>660-CASE</v>
          </cell>
          <cell r="C3178">
            <v>0</v>
          </cell>
        </row>
        <row r="3179">
          <cell r="A3179" t="str">
            <v>B08BQZ2GTN</v>
          </cell>
          <cell r="B3179" t="str">
            <v>84300-CASE</v>
          </cell>
          <cell r="C3179">
            <v>0</v>
          </cell>
        </row>
        <row r="3180">
          <cell r="A3180" t="str">
            <v>B08BQZHZN7</v>
          </cell>
          <cell r="B3180" t="str">
            <v>13617-CASE</v>
          </cell>
          <cell r="C3180">
            <v>0</v>
          </cell>
        </row>
        <row r="3181">
          <cell r="A3181" t="str">
            <v>B08BR16NNY</v>
          </cell>
          <cell r="B3181" t="str">
            <v>825-CASE</v>
          </cell>
          <cell r="C3181">
            <v>0</v>
          </cell>
        </row>
        <row r="3182">
          <cell r="A3182" t="str">
            <v>B08BR26L84</v>
          </cell>
          <cell r="B3182" t="str">
            <v>13075-CASE</v>
          </cell>
          <cell r="C3182">
            <v>0</v>
          </cell>
        </row>
        <row r="3183">
          <cell r="A3183" t="str">
            <v>B08BR2JCFC</v>
          </cell>
          <cell r="B3183" t="str">
            <v>13501-CASE</v>
          </cell>
          <cell r="C3183">
            <v>0</v>
          </cell>
        </row>
        <row r="3184">
          <cell r="A3184" t="str">
            <v>B08BR2X849</v>
          </cell>
          <cell r="B3184" t="str">
            <v>13662-SET2</v>
          </cell>
          <cell r="C3184">
            <v>0</v>
          </cell>
        </row>
        <row r="3185">
          <cell r="A3185" t="str">
            <v>B08BR3KF1F</v>
          </cell>
          <cell r="B3185" t="str">
            <v>13662-CASE</v>
          </cell>
          <cell r="C3185">
            <v>0</v>
          </cell>
        </row>
        <row r="3186">
          <cell r="A3186" t="str">
            <v>B08BR5LPQR</v>
          </cell>
          <cell r="B3186" t="str">
            <v>37600-CASE</v>
          </cell>
          <cell r="C3186">
            <v>0</v>
          </cell>
        </row>
        <row r="3187">
          <cell r="A3187" t="str">
            <v>B08BR6B1JY</v>
          </cell>
          <cell r="B3187" t="str">
            <v>13389-SET2</v>
          </cell>
          <cell r="C3187">
            <v>0</v>
          </cell>
        </row>
        <row r="3188">
          <cell r="A3188" t="str">
            <v>B08BWXG8NV</v>
          </cell>
          <cell r="B3188" t="str">
            <v>50827-CASE</v>
          </cell>
          <cell r="C3188">
            <v>0</v>
          </cell>
        </row>
        <row r="3189">
          <cell r="A3189" t="str">
            <v>B08BX4W641</v>
          </cell>
          <cell r="B3189" t="str">
            <v>50810-CASE</v>
          </cell>
          <cell r="C3189">
            <v>0</v>
          </cell>
        </row>
        <row r="3190">
          <cell r="A3190" t="str">
            <v>B08BX4ZJTG</v>
          </cell>
          <cell r="B3190" t="str">
            <v>70726-CASE</v>
          </cell>
          <cell r="C3190">
            <v>0</v>
          </cell>
        </row>
        <row r="3191">
          <cell r="A3191" t="str">
            <v>B08BX53MB2</v>
          </cell>
          <cell r="B3191" t="str">
            <v>70719-SET2</v>
          </cell>
          <cell r="C3191">
            <v>0</v>
          </cell>
        </row>
        <row r="3192">
          <cell r="A3192" t="str">
            <v>B08BX53QLC</v>
          </cell>
          <cell r="B3192" t="str">
            <v>45089-CASE</v>
          </cell>
          <cell r="C3192">
            <v>0</v>
          </cell>
        </row>
        <row r="3193">
          <cell r="A3193" t="str">
            <v>B08BX561RB</v>
          </cell>
          <cell r="B3193" t="str">
            <v>12627-CASE</v>
          </cell>
          <cell r="C3193">
            <v>0</v>
          </cell>
        </row>
        <row r="3194">
          <cell r="A3194" t="str">
            <v>B08BX567VH</v>
          </cell>
          <cell r="B3194" t="str">
            <v>12504-CASE</v>
          </cell>
          <cell r="C3194">
            <v>0</v>
          </cell>
        </row>
        <row r="3195">
          <cell r="A3195" t="str">
            <v>B08BX586FQ</v>
          </cell>
          <cell r="B3195" t="str">
            <v>4881436-CASE</v>
          </cell>
          <cell r="C3195">
            <v>0</v>
          </cell>
        </row>
        <row r="3196">
          <cell r="A3196" t="str">
            <v>B08BX5B8GV</v>
          </cell>
          <cell r="B3196" t="str">
            <v>12009-SET2</v>
          </cell>
          <cell r="C3196">
            <v>0</v>
          </cell>
        </row>
        <row r="3197">
          <cell r="A3197" t="str">
            <v>B08BX5JQZ7</v>
          </cell>
          <cell r="B3197" t="str">
            <v>12108-CASE</v>
          </cell>
          <cell r="C3197">
            <v>0</v>
          </cell>
        </row>
        <row r="3198">
          <cell r="A3198" t="str">
            <v>B08BX5JYP8</v>
          </cell>
          <cell r="B3198" t="str">
            <v>12153-CASE</v>
          </cell>
          <cell r="C3198">
            <v>0</v>
          </cell>
        </row>
        <row r="3199">
          <cell r="A3199" t="str">
            <v>B08BX5LZ7Q</v>
          </cell>
          <cell r="B3199" t="str">
            <v>12108-SET2</v>
          </cell>
          <cell r="C3199">
            <v>0</v>
          </cell>
        </row>
        <row r="3200">
          <cell r="A3200" t="str">
            <v>B08BX5M9TV</v>
          </cell>
          <cell r="B3200" t="str">
            <v>47100-SET2</v>
          </cell>
          <cell r="C3200">
            <v>0</v>
          </cell>
        </row>
        <row r="3201">
          <cell r="A3201" t="str">
            <v>B08BX5RC52</v>
          </cell>
          <cell r="B3201" t="str">
            <v>70719-CASE</v>
          </cell>
          <cell r="C3201">
            <v>0</v>
          </cell>
        </row>
        <row r="3202">
          <cell r="A3202" t="str">
            <v>B08BX5SWHY</v>
          </cell>
          <cell r="B3202" t="str">
            <v>74700-SET2</v>
          </cell>
          <cell r="C3202">
            <v>0</v>
          </cell>
        </row>
        <row r="3203">
          <cell r="A3203" t="str">
            <v>B08BX5T9RL</v>
          </cell>
          <cell r="B3203" t="str">
            <v>12153-SET2</v>
          </cell>
          <cell r="C3203">
            <v>0</v>
          </cell>
        </row>
        <row r="3204">
          <cell r="A3204" t="str">
            <v>B08BX5XZCJ</v>
          </cell>
          <cell r="B3204" t="str">
            <v>12146-CASE</v>
          </cell>
          <cell r="C3204">
            <v>0</v>
          </cell>
        </row>
        <row r="3205">
          <cell r="A3205" t="str">
            <v>B08BX6595P</v>
          </cell>
          <cell r="B3205" t="str">
            <v>47100-CASE</v>
          </cell>
          <cell r="C3205">
            <v>0</v>
          </cell>
        </row>
        <row r="3206">
          <cell r="A3206" t="str">
            <v>B08BX65H59</v>
          </cell>
          <cell r="B3206" t="str">
            <v>12399-SET2</v>
          </cell>
          <cell r="C3206">
            <v>0</v>
          </cell>
        </row>
        <row r="3207">
          <cell r="A3207" t="str">
            <v>B08BX69GSN</v>
          </cell>
          <cell r="B3207" t="str">
            <v>12009-CASE</v>
          </cell>
          <cell r="C3207">
            <v>0</v>
          </cell>
        </row>
        <row r="3208">
          <cell r="A3208" t="str">
            <v>B08BX6F6MC</v>
          </cell>
          <cell r="B3208" t="str">
            <v>12504-SET2</v>
          </cell>
          <cell r="C3208">
            <v>0</v>
          </cell>
        </row>
        <row r="3209">
          <cell r="A3209" t="str">
            <v>B08BX6HH6L</v>
          </cell>
          <cell r="B3209" t="str">
            <v>12122-CASE</v>
          </cell>
          <cell r="C3209">
            <v>0</v>
          </cell>
        </row>
        <row r="3210">
          <cell r="A3210" t="str">
            <v>B08BX6JXW5</v>
          </cell>
          <cell r="B3210" t="str">
            <v>12146-SET2</v>
          </cell>
          <cell r="C3210">
            <v>0</v>
          </cell>
        </row>
        <row r="3211">
          <cell r="A3211" t="str">
            <v>B08BX6KZTD</v>
          </cell>
          <cell r="B3211" t="str">
            <v>12627-SET2</v>
          </cell>
          <cell r="C3211">
            <v>0</v>
          </cell>
        </row>
        <row r="3212">
          <cell r="A3212" t="str">
            <v>B08BX6QFSG</v>
          </cell>
          <cell r="B3212" t="str">
            <v>12399-CASE</v>
          </cell>
          <cell r="C3212">
            <v>0</v>
          </cell>
        </row>
        <row r="3213">
          <cell r="A3213" t="str">
            <v>B08BX6WVSK</v>
          </cell>
          <cell r="B3213" t="str">
            <v>70726-SET2</v>
          </cell>
          <cell r="C3213">
            <v>0</v>
          </cell>
        </row>
        <row r="3214">
          <cell r="A3214" t="str">
            <v>B08BX7GW59</v>
          </cell>
          <cell r="B3214" t="str">
            <v>74700-CASE</v>
          </cell>
          <cell r="C3214">
            <v>0</v>
          </cell>
        </row>
        <row r="3215">
          <cell r="A3215" t="str">
            <v>B08C38B4DG</v>
          </cell>
          <cell r="B3215" t="str">
            <v>624-SET4</v>
          </cell>
          <cell r="C3215">
            <v>0</v>
          </cell>
        </row>
        <row r="3216">
          <cell r="A3216" t="str">
            <v>B08C98FZT3</v>
          </cell>
          <cell r="B3216" t="str">
            <v>6005-BOX</v>
          </cell>
          <cell r="C3216">
            <v>0</v>
          </cell>
        </row>
        <row r="3217">
          <cell r="A3217" t="str">
            <v>B08CZ2GTX6</v>
          </cell>
          <cell r="B3217" t="str">
            <v>2055-CASE</v>
          </cell>
          <cell r="C3217">
            <v>0</v>
          </cell>
        </row>
        <row r="3218">
          <cell r="A3218" t="str">
            <v>B08DBN61VG</v>
          </cell>
          <cell r="B3218" t="str">
            <v>207-PACK2</v>
          </cell>
          <cell r="C3218">
            <v>0</v>
          </cell>
        </row>
        <row r="3219">
          <cell r="A3219" t="str">
            <v>B08DBP6LW1</v>
          </cell>
          <cell r="B3219" t="str">
            <v>204-PACK2</v>
          </cell>
          <cell r="C3219">
            <v>0</v>
          </cell>
        </row>
        <row r="3220">
          <cell r="A3220" t="str">
            <v>B08DBQRQDP</v>
          </cell>
          <cell r="B3220" t="str">
            <v>262-PACK2</v>
          </cell>
          <cell r="C3220">
            <v>0</v>
          </cell>
        </row>
        <row r="3221">
          <cell r="A3221" t="str">
            <v>B08DBRJ3ZQ</v>
          </cell>
          <cell r="B3221" t="str">
            <v>260-PACK3</v>
          </cell>
          <cell r="C3221">
            <v>0</v>
          </cell>
        </row>
        <row r="3222">
          <cell r="A3222" t="str">
            <v>B08DBVYWT1</v>
          </cell>
          <cell r="B3222" t="str">
            <v>223-PACK2</v>
          </cell>
          <cell r="C3222">
            <v>0</v>
          </cell>
        </row>
        <row r="3223">
          <cell r="A3223" t="str">
            <v>B08DBYYBL8</v>
          </cell>
          <cell r="B3223" t="str">
            <v>213-PACK2</v>
          </cell>
          <cell r="C3223">
            <v>0</v>
          </cell>
        </row>
        <row r="3224">
          <cell r="A3224" t="str">
            <v>B08DBZT9L5</v>
          </cell>
          <cell r="B3224" t="str">
            <v>214-PACK2</v>
          </cell>
          <cell r="C3224">
            <v>0</v>
          </cell>
        </row>
        <row r="3225">
          <cell r="A3225" t="str">
            <v>B08DC1JHVM</v>
          </cell>
          <cell r="B3225" t="str">
            <v>206-PACK2</v>
          </cell>
          <cell r="C3225">
            <v>0</v>
          </cell>
        </row>
        <row r="3226">
          <cell r="A3226" t="str">
            <v>B08DC2W7LS</v>
          </cell>
          <cell r="B3226" t="str">
            <v>231-PACK2</v>
          </cell>
          <cell r="C3226">
            <v>0</v>
          </cell>
        </row>
        <row r="3227">
          <cell r="A3227" t="str">
            <v>B08DCBDK56</v>
          </cell>
          <cell r="B3227" t="str">
            <v>S-28-PACK4</v>
          </cell>
          <cell r="C3227">
            <v>0</v>
          </cell>
        </row>
        <row r="3228">
          <cell r="A3228" t="str">
            <v>B08DCJ58WJ</v>
          </cell>
          <cell r="B3228" t="str">
            <v>S-11-PACK4</v>
          </cell>
          <cell r="C3228">
            <v>0</v>
          </cell>
        </row>
        <row r="3229">
          <cell r="A3229" t="str">
            <v>B08DCKLRMV</v>
          </cell>
          <cell r="B3229" t="str">
            <v>S-17-PACK4</v>
          </cell>
          <cell r="C3229">
            <v>0</v>
          </cell>
        </row>
        <row r="3230">
          <cell r="A3230" t="str">
            <v>B08DCLT9QG</v>
          </cell>
          <cell r="B3230" t="str">
            <v>S-9-PACK4</v>
          </cell>
          <cell r="C3230">
            <v>0</v>
          </cell>
        </row>
        <row r="3231">
          <cell r="A3231" t="str">
            <v>B08DCP15RK</v>
          </cell>
          <cell r="B3231" t="str">
            <v>S-16-PACK4</v>
          </cell>
          <cell r="C3231">
            <v>0</v>
          </cell>
        </row>
        <row r="3232">
          <cell r="A3232" t="str">
            <v>B08DCPG129</v>
          </cell>
          <cell r="B3232" t="str">
            <v>S-1-PACK4</v>
          </cell>
          <cell r="C3232">
            <v>0</v>
          </cell>
        </row>
        <row r="3233">
          <cell r="A3233" t="str">
            <v>B08DCRPT1Y</v>
          </cell>
          <cell r="B3233" t="str">
            <v>S-19-PACK4</v>
          </cell>
          <cell r="C3233">
            <v>0</v>
          </cell>
        </row>
        <row r="3234">
          <cell r="A3234" t="str">
            <v>B08DCSKFF1</v>
          </cell>
          <cell r="B3234" t="str">
            <v>L-1-PACK2</v>
          </cell>
          <cell r="C3234">
            <v>0</v>
          </cell>
        </row>
        <row r="3235">
          <cell r="A3235" t="str">
            <v>B08DCTS4Y1</v>
          </cell>
          <cell r="B3235" t="str">
            <v>S-13-PACK4</v>
          </cell>
          <cell r="C3235">
            <v>0</v>
          </cell>
        </row>
        <row r="3236">
          <cell r="A3236" t="str">
            <v>B08DCWG9YS</v>
          </cell>
          <cell r="B3236" t="str">
            <v>S-42-PACK4</v>
          </cell>
          <cell r="C3236">
            <v>0</v>
          </cell>
        </row>
        <row r="3237">
          <cell r="A3237" t="str">
            <v>B08DCYP9ZT</v>
          </cell>
          <cell r="B3237" t="str">
            <v>S-3-PACK4</v>
          </cell>
          <cell r="C3237">
            <v>0</v>
          </cell>
        </row>
        <row r="3238">
          <cell r="A3238" t="str">
            <v>B08DCZWLLN</v>
          </cell>
          <cell r="B3238" t="str">
            <v>S-14-PACK4</v>
          </cell>
          <cell r="C3238">
            <v>0</v>
          </cell>
        </row>
        <row r="3239">
          <cell r="A3239" t="str">
            <v>B08DFC9C3L</v>
          </cell>
          <cell r="B3239" t="str">
            <v>511-PACK2</v>
          </cell>
          <cell r="C3239">
            <v>0</v>
          </cell>
        </row>
        <row r="3240">
          <cell r="A3240" t="str">
            <v>B08DFGX41G</v>
          </cell>
          <cell r="B3240" t="str">
            <v>528-PACK2</v>
          </cell>
          <cell r="C3240">
            <v>0</v>
          </cell>
        </row>
        <row r="3241">
          <cell r="A3241" t="str">
            <v>B08DFJVHHL</v>
          </cell>
          <cell r="B3241" t="str">
            <v>547-PACK2</v>
          </cell>
          <cell r="C3241">
            <v>0</v>
          </cell>
        </row>
        <row r="3242">
          <cell r="A3242" t="str">
            <v>B08DFK3J18</v>
          </cell>
          <cell r="B3242" t="str">
            <v>557-PACK2</v>
          </cell>
          <cell r="C3242">
            <v>0</v>
          </cell>
        </row>
        <row r="3243">
          <cell r="A3243" t="str">
            <v>B08DFLG4LZ</v>
          </cell>
          <cell r="B3243" t="str">
            <v>549-PACK2</v>
          </cell>
          <cell r="C3243">
            <v>0</v>
          </cell>
        </row>
        <row r="3244">
          <cell r="A3244" t="str">
            <v>B08DJC5L1F</v>
          </cell>
          <cell r="B3244" t="str">
            <v>1402-PACK3</v>
          </cell>
          <cell r="C3244">
            <v>0</v>
          </cell>
        </row>
        <row r="3245">
          <cell r="A3245" t="str">
            <v>B08DKJDM5W</v>
          </cell>
          <cell r="B3245" t="str">
            <v>766-CASE</v>
          </cell>
          <cell r="C3245">
            <v>0</v>
          </cell>
        </row>
        <row r="3246">
          <cell r="A3246" t="str">
            <v>B08DQSL8FF</v>
          </cell>
          <cell r="B3246" t="str">
            <v>3134-A-PACK4</v>
          </cell>
          <cell r="C3246">
            <v>0</v>
          </cell>
        </row>
        <row r="3247">
          <cell r="A3247" t="str">
            <v>B08DQVSW12</v>
          </cell>
          <cell r="B3247" t="str">
            <v>3113-A-PACK4</v>
          </cell>
          <cell r="C3247">
            <v>0</v>
          </cell>
        </row>
        <row r="3248">
          <cell r="A3248" t="str">
            <v>B08DR5FJH9</v>
          </cell>
          <cell r="B3248" t="str">
            <v>3133-A-PACK4</v>
          </cell>
          <cell r="C3248">
            <v>0</v>
          </cell>
        </row>
        <row r="3249">
          <cell r="A3249" t="str">
            <v>B08F65M9D5</v>
          </cell>
          <cell r="B3249" t="str">
            <v>2070-CASE</v>
          </cell>
          <cell r="C3249">
            <v>0</v>
          </cell>
        </row>
        <row r="3250">
          <cell r="A3250" t="str">
            <v>B08F6LDMQD</v>
          </cell>
          <cell r="B3250" t="str">
            <v>2071-PACK2</v>
          </cell>
          <cell r="C3250">
            <v>0</v>
          </cell>
        </row>
        <row r="3251">
          <cell r="A3251" t="str">
            <v>B08F71XK7N</v>
          </cell>
          <cell r="B3251" t="str">
            <v>755-PACK2</v>
          </cell>
          <cell r="C3251">
            <v>0</v>
          </cell>
        </row>
        <row r="3252">
          <cell r="A3252" t="str">
            <v>B08F756QPT</v>
          </cell>
          <cell r="B3252" t="str">
            <v>721-PACK2</v>
          </cell>
          <cell r="C3252">
            <v>0</v>
          </cell>
        </row>
        <row r="3253">
          <cell r="A3253" t="str">
            <v>B08F77BLJW</v>
          </cell>
          <cell r="B3253" t="str">
            <v>792-PACK2</v>
          </cell>
          <cell r="C3253">
            <v>0</v>
          </cell>
        </row>
        <row r="3254">
          <cell r="A3254" t="str">
            <v>B08F7C3BYW</v>
          </cell>
          <cell r="B3254" t="str">
            <v>784-PACK2</v>
          </cell>
          <cell r="C3254">
            <v>0</v>
          </cell>
        </row>
        <row r="3255">
          <cell r="A3255" t="str">
            <v>B08F7HW36Q</v>
          </cell>
          <cell r="B3255" t="str">
            <v>717-PACK2</v>
          </cell>
          <cell r="C3255">
            <v>0</v>
          </cell>
        </row>
        <row r="3256">
          <cell r="A3256" t="str">
            <v>B08F7JLF27</v>
          </cell>
          <cell r="B3256" t="str">
            <v>715-PACK2</v>
          </cell>
          <cell r="C3256">
            <v>0</v>
          </cell>
        </row>
        <row r="3257">
          <cell r="A3257" t="str">
            <v>B08F7JTXQR</v>
          </cell>
          <cell r="B3257" t="str">
            <v>705-PACK2</v>
          </cell>
          <cell r="C3257">
            <v>0</v>
          </cell>
        </row>
        <row r="3258">
          <cell r="A3258" t="str">
            <v>B08F7LNQQS</v>
          </cell>
          <cell r="B3258" t="str">
            <v>781-PACK2</v>
          </cell>
          <cell r="C3258">
            <v>0</v>
          </cell>
        </row>
        <row r="3259">
          <cell r="A3259" t="str">
            <v>B08F8LTZZM</v>
          </cell>
          <cell r="B3259" t="str">
            <v>2053-CASE</v>
          </cell>
          <cell r="C3259">
            <v>0</v>
          </cell>
        </row>
        <row r="3260">
          <cell r="A3260" t="str">
            <v>B08F8W8MH9</v>
          </cell>
          <cell r="B3260" t="str">
            <v>2054-CASE</v>
          </cell>
          <cell r="C3260">
            <v>0</v>
          </cell>
        </row>
        <row r="3261">
          <cell r="A3261" t="str">
            <v>B08FBLK835</v>
          </cell>
          <cell r="B3261" t="str">
            <v>508-PACK4</v>
          </cell>
          <cell r="C3261">
            <v>0</v>
          </cell>
        </row>
        <row r="3262">
          <cell r="A3262" t="str">
            <v>B08FBNW8LR</v>
          </cell>
          <cell r="B3262" t="str">
            <v>568-PACK6</v>
          </cell>
          <cell r="C3262">
            <v>0</v>
          </cell>
        </row>
        <row r="3263">
          <cell r="A3263" t="str">
            <v>B08FBPQNF8</v>
          </cell>
          <cell r="B3263" t="str">
            <v>583-PACK2</v>
          </cell>
          <cell r="C3263">
            <v>0</v>
          </cell>
        </row>
        <row r="3264">
          <cell r="A3264" t="str">
            <v>B08FCSV9K1</v>
          </cell>
          <cell r="B3264" t="str">
            <v>6367-CASE</v>
          </cell>
          <cell r="C3264">
            <v>0</v>
          </cell>
        </row>
        <row r="3265">
          <cell r="A3265" t="str">
            <v>B08FPRP4V1</v>
          </cell>
          <cell r="B3265" t="str">
            <v>304-PACK2</v>
          </cell>
          <cell r="C3265">
            <v>0</v>
          </cell>
        </row>
        <row r="3266">
          <cell r="A3266" t="str">
            <v>B08FRQ3HF6</v>
          </cell>
          <cell r="B3266" t="str">
            <v>1208-PACK2</v>
          </cell>
          <cell r="C3266">
            <v>0</v>
          </cell>
        </row>
        <row r="3267">
          <cell r="A3267" t="str">
            <v>B08FRQBRHB</v>
          </cell>
          <cell r="B3267" t="str">
            <v>1272-PACK2</v>
          </cell>
          <cell r="C3267">
            <v>0</v>
          </cell>
        </row>
        <row r="3268">
          <cell r="A3268" t="str">
            <v>B08FRR3BVG</v>
          </cell>
          <cell r="B3268" t="str">
            <v>1259-PACK2</v>
          </cell>
          <cell r="C3268">
            <v>0</v>
          </cell>
        </row>
        <row r="3269">
          <cell r="A3269" t="str">
            <v>B08FRR5W7G</v>
          </cell>
          <cell r="B3269" t="str">
            <v>1270-PACK2</v>
          </cell>
          <cell r="C3269">
            <v>0</v>
          </cell>
        </row>
        <row r="3270">
          <cell r="A3270" t="str">
            <v>B08FRR7S74</v>
          </cell>
          <cell r="B3270" t="str">
            <v>1224-PACK2</v>
          </cell>
          <cell r="C3270">
            <v>0</v>
          </cell>
        </row>
        <row r="3271">
          <cell r="A3271" t="str">
            <v>B08FRRX312</v>
          </cell>
          <cell r="B3271" t="str">
            <v>1256-PACK2</v>
          </cell>
          <cell r="C3271">
            <v>0</v>
          </cell>
        </row>
        <row r="3272">
          <cell r="A3272" t="str">
            <v>B08FRS24R7</v>
          </cell>
          <cell r="B3272" t="str">
            <v>1246-PACK2</v>
          </cell>
          <cell r="C3272">
            <v>0</v>
          </cell>
        </row>
        <row r="3273">
          <cell r="A3273" t="str">
            <v>B08FRS2FCY</v>
          </cell>
          <cell r="B3273" t="str">
            <v>1247-PACK2</v>
          </cell>
          <cell r="C3273">
            <v>0</v>
          </cell>
        </row>
        <row r="3274">
          <cell r="A3274" t="str">
            <v>B08FRSBFB5</v>
          </cell>
          <cell r="B3274" t="str">
            <v>1204-PACK2</v>
          </cell>
          <cell r="C3274">
            <v>0</v>
          </cell>
        </row>
        <row r="3275">
          <cell r="A3275" t="str">
            <v>B08FRSMLZJ</v>
          </cell>
          <cell r="B3275" t="str">
            <v>1203-PACK2</v>
          </cell>
          <cell r="C3275">
            <v>0</v>
          </cell>
        </row>
        <row r="3276">
          <cell r="A3276" t="str">
            <v>B08FRSMVYG</v>
          </cell>
          <cell r="B3276" t="str">
            <v>1245-PACK2</v>
          </cell>
          <cell r="C3276">
            <v>0</v>
          </cell>
        </row>
        <row r="3277">
          <cell r="A3277" t="str">
            <v>B08FRTPKBF</v>
          </cell>
          <cell r="B3277" t="str">
            <v>1207-PACK2</v>
          </cell>
          <cell r="C3277">
            <v>0</v>
          </cell>
        </row>
        <row r="3278">
          <cell r="A3278" t="str">
            <v>B08G3HPKQD</v>
          </cell>
          <cell r="B3278" t="str">
            <v>2180-PACK2</v>
          </cell>
          <cell r="C3278">
            <v>0</v>
          </cell>
        </row>
        <row r="3279">
          <cell r="A3279" t="str">
            <v>B08G3JK32V</v>
          </cell>
          <cell r="B3279" t="str">
            <v>3120-PACK4</v>
          </cell>
          <cell r="C3279">
            <v>0</v>
          </cell>
        </row>
        <row r="3280">
          <cell r="A3280" t="str">
            <v>B08G3LXG3N</v>
          </cell>
          <cell r="B3280" t="str">
            <v>2185-PACK2</v>
          </cell>
          <cell r="C3280">
            <v>0</v>
          </cell>
        </row>
        <row r="3281">
          <cell r="A3281" t="str">
            <v>B08G3RHNKC</v>
          </cell>
          <cell r="B3281" t="str">
            <v>2130-PACK4</v>
          </cell>
          <cell r="C3281">
            <v>0</v>
          </cell>
        </row>
        <row r="3282">
          <cell r="A3282" t="str">
            <v>B08G3RS5LR</v>
          </cell>
          <cell r="B3282" t="str">
            <v>2132-PACK4</v>
          </cell>
          <cell r="C3282">
            <v>0</v>
          </cell>
        </row>
        <row r="3283">
          <cell r="A3283" t="str">
            <v>B08G3VPDVG</v>
          </cell>
          <cell r="B3283" t="str">
            <v>2182-PACK2</v>
          </cell>
          <cell r="C3283">
            <v>0</v>
          </cell>
        </row>
        <row r="3284">
          <cell r="A3284" t="str">
            <v>B08G3W4R9Q</v>
          </cell>
          <cell r="B3284" t="str">
            <v>3181-PACK2</v>
          </cell>
          <cell r="C3284">
            <v>0</v>
          </cell>
        </row>
        <row r="3285">
          <cell r="A3285" t="str">
            <v>B08G3XHCMV</v>
          </cell>
          <cell r="B3285" t="str">
            <v>2184-PACK2</v>
          </cell>
          <cell r="C3285">
            <v>0</v>
          </cell>
        </row>
        <row r="3286">
          <cell r="A3286" t="str">
            <v>B08G3YHMZY</v>
          </cell>
          <cell r="B3286" t="str">
            <v>2183-PACK2</v>
          </cell>
          <cell r="C3286">
            <v>0</v>
          </cell>
        </row>
        <row r="3287">
          <cell r="A3287" t="str">
            <v>B08G8ZYMNC</v>
          </cell>
          <cell r="B3287" t="str">
            <v>6013-PACK4</v>
          </cell>
          <cell r="C3287">
            <v>0</v>
          </cell>
        </row>
        <row r="3288">
          <cell r="A3288" t="str">
            <v>B08G9L4H4P</v>
          </cell>
          <cell r="B3288" t="str">
            <v>6051-PACK2</v>
          </cell>
          <cell r="C3288">
            <v>0</v>
          </cell>
        </row>
        <row r="3289">
          <cell r="A3289" t="str">
            <v>B08G9LLR9M</v>
          </cell>
          <cell r="B3289" t="str">
            <v>6010-PACK2</v>
          </cell>
          <cell r="C3289">
            <v>0</v>
          </cell>
        </row>
        <row r="3290">
          <cell r="A3290" t="str">
            <v>B08G9YPWKJ</v>
          </cell>
          <cell r="B3290" t="str">
            <v>6012-PACK4</v>
          </cell>
          <cell r="C3290">
            <v>0</v>
          </cell>
        </row>
        <row r="3291">
          <cell r="A3291" t="str">
            <v>B08GCYB8CP</v>
          </cell>
          <cell r="B3291" t="str">
            <v>972-PACK4</v>
          </cell>
          <cell r="C3291">
            <v>0</v>
          </cell>
        </row>
        <row r="3292">
          <cell r="A3292" t="str">
            <v>B08GCYR5V7</v>
          </cell>
          <cell r="B3292" t="str">
            <v>976-PACK4</v>
          </cell>
          <cell r="C3292">
            <v>0</v>
          </cell>
        </row>
        <row r="3293">
          <cell r="A3293" t="str">
            <v>B08GCYTLMM</v>
          </cell>
          <cell r="B3293" t="str">
            <v>953-PACK2</v>
          </cell>
          <cell r="C3293">
            <v>0</v>
          </cell>
        </row>
        <row r="3294">
          <cell r="A3294" t="str">
            <v>B08GCYXHZX</v>
          </cell>
          <cell r="B3294" t="str">
            <v>954-PACK2</v>
          </cell>
          <cell r="C3294">
            <v>0</v>
          </cell>
        </row>
        <row r="3295">
          <cell r="A3295" t="str">
            <v>B08GCZ38B5</v>
          </cell>
          <cell r="B3295" t="str">
            <v>951-PACK2</v>
          </cell>
          <cell r="C3295">
            <v>0</v>
          </cell>
        </row>
        <row r="3296">
          <cell r="A3296" t="str">
            <v>B08GCZ54HF</v>
          </cell>
          <cell r="B3296" t="str">
            <v>922-PACK4</v>
          </cell>
          <cell r="C3296">
            <v>0</v>
          </cell>
        </row>
        <row r="3297">
          <cell r="A3297" t="str">
            <v>B08GCZFFX6</v>
          </cell>
          <cell r="B3297" t="str">
            <v>923-PACK4</v>
          </cell>
          <cell r="C3297">
            <v>0</v>
          </cell>
        </row>
        <row r="3298">
          <cell r="A3298" t="str">
            <v>B08GCZG6BB</v>
          </cell>
          <cell r="B3298" t="str">
            <v>909-PACK12</v>
          </cell>
          <cell r="C3298">
            <v>0</v>
          </cell>
        </row>
        <row r="3299">
          <cell r="A3299" t="str">
            <v>B08GCZT7SG</v>
          </cell>
          <cell r="B3299" t="str">
            <v>978-PACK12</v>
          </cell>
          <cell r="C3299">
            <v>0</v>
          </cell>
        </row>
        <row r="3300">
          <cell r="A3300" t="str">
            <v>B08GD119ZY</v>
          </cell>
          <cell r="B3300" t="str">
            <v>940-PACK4</v>
          </cell>
          <cell r="C3300">
            <v>0</v>
          </cell>
        </row>
        <row r="3301">
          <cell r="A3301" t="str">
            <v>B08GD11G1K</v>
          </cell>
          <cell r="B3301" t="str">
            <v>974-PACK4</v>
          </cell>
          <cell r="C3301">
            <v>0</v>
          </cell>
        </row>
        <row r="3302">
          <cell r="A3302" t="str">
            <v>B08GD11VCF</v>
          </cell>
          <cell r="B3302" t="str">
            <v>924-PACK4</v>
          </cell>
          <cell r="C3302">
            <v>0</v>
          </cell>
        </row>
        <row r="3303">
          <cell r="A3303" t="str">
            <v>B08GD1DJ9C</v>
          </cell>
          <cell r="B3303" t="str">
            <v>973-PACK4</v>
          </cell>
          <cell r="C3303">
            <v>0</v>
          </cell>
        </row>
        <row r="3304">
          <cell r="A3304" t="str">
            <v>B08GD21GY2</v>
          </cell>
          <cell r="B3304" t="str">
            <v>971-PACK4</v>
          </cell>
          <cell r="C3304">
            <v>0</v>
          </cell>
        </row>
        <row r="3305">
          <cell r="A3305" t="str">
            <v>B08GD276DR</v>
          </cell>
          <cell r="B3305" t="str">
            <v>921-PACK4</v>
          </cell>
          <cell r="C3305">
            <v>0</v>
          </cell>
        </row>
        <row r="3306">
          <cell r="A3306" t="str">
            <v>B08GD2KQXF</v>
          </cell>
          <cell r="B3306" t="str">
            <v>977-PACK4</v>
          </cell>
          <cell r="C3306">
            <v>0</v>
          </cell>
        </row>
        <row r="3307">
          <cell r="A3307" t="str">
            <v>B08GD2QN1P</v>
          </cell>
          <cell r="B3307" t="str">
            <v>904-PACK2</v>
          </cell>
          <cell r="C3307">
            <v>0</v>
          </cell>
        </row>
        <row r="3308">
          <cell r="A3308" t="str">
            <v>B08GDKD1V5</v>
          </cell>
          <cell r="B3308" t="str">
            <v>956-PACK4</v>
          </cell>
          <cell r="C3308">
            <v>0</v>
          </cell>
        </row>
        <row r="3309">
          <cell r="A3309" t="str">
            <v>B08GL29J61</v>
          </cell>
          <cell r="B3309" t="str">
            <v>3203-PACK2</v>
          </cell>
          <cell r="C3309">
            <v>0</v>
          </cell>
        </row>
        <row r="3310">
          <cell r="A3310" t="str">
            <v>B08GQCGGCL</v>
          </cell>
          <cell r="B3310" t="str">
            <v>970-PACK4</v>
          </cell>
          <cell r="C3310">
            <v>0</v>
          </cell>
        </row>
        <row r="3311">
          <cell r="A3311" t="str">
            <v>B08GQF5X3Q</v>
          </cell>
          <cell r="B3311" t="str">
            <v>1805-PACK4</v>
          </cell>
          <cell r="C3311">
            <v>0</v>
          </cell>
        </row>
        <row r="3312">
          <cell r="A3312" t="str">
            <v>B08GQH1LYN</v>
          </cell>
          <cell r="B3312" t="str">
            <v>1803-PACK4</v>
          </cell>
          <cell r="C3312">
            <v>0</v>
          </cell>
        </row>
        <row r="3313">
          <cell r="A3313" t="str">
            <v>B08GWMV8XS</v>
          </cell>
          <cell r="B3313" t="str">
            <v>2091-PACK2</v>
          </cell>
          <cell r="C3313">
            <v>0</v>
          </cell>
        </row>
        <row r="3314">
          <cell r="A3314" t="str">
            <v>B08GX21VT9</v>
          </cell>
          <cell r="B3314" t="str">
            <v>2099-PACK4</v>
          </cell>
          <cell r="C3314">
            <v>0</v>
          </cell>
        </row>
        <row r="3315">
          <cell r="A3315" t="str">
            <v>B08GX2TCWC</v>
          </cell>
          <cell r="B3315" t="str">
            <v>2090-PACK2</v>
          </cell>
          <cell r="C3315">
            <v>0</v>
          </cell>
        </row>
        <row r="3316">
          <cell r="A3316" t="str">
            <v>B08JD3TWRL</v>
          </cell>
          <cell r="B3316" t="str">
            <v>2805-BOX</v>
          </cell>
          <cell r="C3316">
            <v>0</v>
          </cell>
        </row>
        <row r="3317">
          <cell r="A3317" t="str">
            <v>B08JQNL4K4</v>
          </cell>
          <cell r="B3317" t="str">
            <v>5102-PACK2</v>
          </cell>
          <cell r="C3317">
            <v>0</v>
          </cell>
        </row>
        <row r="3318">
          <cell r="A3318" t="str">
            <v>B08JQNQ9TB</v>
          </cell>
          <cell r="B3318" t="str">
            <v>5132-PACK2</v>
          </cell>
          <cell r="C3318">
            <v>0</v>
          </cell>
        </row>
        <row r="3319">
          <cell r="A3319" t="str">
            <v>B08JQP95Z7</v>
          </cell>
          <cell r="B3319" t="str">
            <v>5103-PACK2</v>
          </cell>
          <cell r="C3319">
            <v>0</v>
          </cell>
        </row>
        <row r="3320">
          <cell r="A3320" t="str">
            <v>B08JQPKR6N</v>
          </cell>
          <cell r="B3320" t="str">
            <v>5162-PACK2</v>
          </cell>
          <cell r="C3320">
            <v>0</v>
          </cell>
        </row>
        <row r="3321">
          <cell r="A3321" t="str">
            <v>B08JQPTH9C</v>
          </cell>
          <cell r="B3321" t="str">
            <v>5131-PACK2</v>
          </cell>
          <cell r="C3321">
            <v>0</v>
          </cell>
        </row>
        <row r="3322">
          <cell r="A3322" t="str">
            <v>B08JQQ4VZH</v>
          </cell>
          <cell r="B3322" t="str">
            <v>5160-PACK2</v>
          </cell>
          <cell r="C3322">
            <v>0</v>
          </cell>
        </row>
        <row r="3323">
          <cell r="A3323" t="str">
            <v>B08JQQZPHC</v>
          </cell>
          <cell r="B3323" t="str">
            <v>5161-PACK2</v>
          </cell>
          <cell r="C3323">
            <v>0</v>
          </cell>
        </row>
        <row r="3324">
          <cell r="A3324" t="str">
            <v>B08JRLS55P</v>
          </cell>
          <cell r="B3324" t="str">
            <v>5171-PACK2</v>
          </cell>
          <cell r="C3324">
            <v>0</v>
          </cell>
        </row>
        <row r="3325">
          <cell r="A3325" t="str">
            <v>B08JVMC9WZ</v>
          </cell>
          <cell r="B3325" t="str">
            <v>1940-CASE</v>
          </cell>
          <cell r="C3325">
            <v>0</v>
          </cell>
        </row>
        <row r="3326">
          <cell r="A3326" t="str">
            <v>B08JXFKXWS</v>
          </cell>
          <cell r="B3326" t="str">
            <v>1941-BOX</v>
          </cell>
          <cell r="C3326">
            <v>0</v>
          </cell>
        </row>
        <row r="3327">
          <cell r="A3327" t="str">
            <v>B08KJK7SLV</v>
          </cell>
          <cell r="B3327" t="str">
            <v>3336-CASE</v>
          </cell>
          <cell r="C3327">
            <v>0</v>
          </cell>
        </row>
        <row r="3328">
          <cell r="A3328" t="str">
            <v>B08KJL9Y9G</v>
          </cell>
          <cell r="B3328" t="str">
            <v>3331-CASE</v>
          </cell>
          <cell r="C3328">
            <v>0</v>
          </cell>
        </row>
        <row r="3329">
          <cell r="A3329" t="str">
            <v>B08KJN1RCD</v>
          </cell>
          <cell r="B3329" t="str">
            <v>3338-CASE</v>
          </cell>
          <cell r="C3329">
            <v>0</v>
          </cell>
        </row>
        <row r="3330">
          <cell r="A3330" t="str">
            <v>B08KJNQFFL</v>
          </cell>
          <cell r="B3330" t="str">
            <v>3339-CASE</v>
          </cell>
          <cell r="C3330">
            <v>0</v>
          </cell>
        </row>
        <row r="3331">
          <cell r="A3331" t="str">
            <v>B08L44NGZZ</v>
          </cell>
          <cell r="B3331" t="str">
            <v>2346-BOX</v>
          </cell>
          <cell r="C3331">
            <v>0</v>
          </cell>
        </row>
        <row r="3332">
          <cell r="A3332" t="str">
            <v>B08L45BD1Q</v>
          </cell>
          <cell r="B3332" t="str">
            <v>2345-BOX</v>
          </cell>
          <cell r="C3332">
            <v>0</v>
          </cell>
        </row>
        <row r="3333">
          <cell r="A3333" t="str">
            <v>B08N6Z5CSR</v>
          </cell>
          <cell r="B3333" t="str">
            <v>3910-PACK2</v>
          </cell>
          <cell r="C3333">
            <v>0</v>
          </cell>
        </row>
        <row r="3334">
          <cell r="A3334" t="str">
            <v>B08N8KF7XG</v>
          </cell>
          <cell r="B3334" t="str">
            <v>3921-PACK2</v>
          </cell>
          <cell r="C3334">
            <v>0</v>
          </cell>
        </row>
        <row r="3335">
          <cell r="A3335" t="str">
            <v>B08NR25GT1</v>
          </cell>
          <cell r="B3335" t="str">
            <v>3920-PACK2</v>
          </cell>
          <cell r="C3335">
            <v>0</v>
          </cell>
        </row>
        <row r="3336">
          <cell r="A3336" t="str">
            <v>B08NRBBBYH</v>
          </cell>
          <cell r="B3336" t="str">
            <v>3921-EACH</v>
          </cell>
          <cell r="C3336">
            <v>0</v>
          </cell>
        </row>
        <row r="3337">
          <cell r="A3337" t="str">
            <v>B08NRG2V7T</v>
          </cell>
          <cell r="B3337" t="str">
            <v>3941-EACH</v>
          </cell>
          <cell r="C3337">
            <v>0</v>
          </cell>
        </row>
        <row r="3338">
          <cell r="A3338" t="str">
            <v>B08NRLKS22</v>
          </cell>
          <cell r="B3338" t="str">
            <v>3910-BOX</v>
          </cell>
          <cell r="C3338">
            <v>0</v>
          </cell>
        </row>
        <row r="3339">
          <cell r="A3339" t="str">
            <v>B08NRQPHGL</v>
          </cell>
          <cell r="B3339" t="str">
            <v>3921-BOX</v>
          </cell>
          <cell r="C3339">
            <v>0</v>
          </cell>
        </row>
        <row r="3340">
          <cell r="A3340" t="str">
            <v>B08NRS9KHL</v>
          </cell>
          <cell r="B3340" t="str">
            <v>3900-PACK2</v>
          </cell>
          <cell r="C3340">
            <v>0</v>
          </cell>
        </row>
        <row r="3341">
          <cell r="A3341" t="str">
            <v>B08NSC7W8G</v>
          </cell>
          <cell r="B3341" t="str">
            <v>3930-BOX</v>
          </cell>
          <cell r="C3341">
            <v>0</v>
          </cell>
        </row>
        <row r="3342">
          <cell r="A3342" t="str">
            <v>B08NTVRMX2</v>
          </cell>
          <cell r="B3342" t="str">
            <v>6007-BOX</v>
          </cell>
          <cell r="C3342">
            <v>0</v>
          </cell>
        </row>
        <row r="3343">
          <cell r="A3343" t="str">
            <v>B08PDQNS1P</v>
          </cell>
          <cell r="B3343" t="str">
            <v>3939-PACK2</v>
          </cell>
          <cell r="C3343">
            <v>0</v>
          </cell>
        </row>
        <row r="3344">
          <cell r="A3344" t="str">
            <v>B08PYGJKJ7</v>
          </cell>
          <cell r="B3344" t="str">
            <v>3911-EACH</v>
          </cell>
          <cell r="C3344">
            <v>0</v>
          </cell>
        </row>
        <row r="3345">
          <cell r="A3345" t="str">
            <v>B08Q2HBSRL</v>
          </cell>
          <cell r="B3345" t="str">
            <v>3911-PACK2</v>
          </cell>
          <cell r="C3345">
            <v>0</v>
          </cell>
        </row>
        <row r="3346">
          <cell r="A3346" t="str">
            <v>B08Q7FPMYD</v>
          </cell>
          <cell r="B3346" t="str">
            <v>1816-SET4</v>
          </cell>
          <cell r="C3346">
            <v>0</v>
          </cell>
        </row>
        <row r="3347">
          <cell r="A3347" t="str">
            <v>B08Q7QZ978</v>
          </cell>
          <cell r="B3347" t="str">
            <v>1815-CASE</v>
          </cell>
          <cell r="C3347">
            <v>0</v>
          </cell>
        </row>
        <row r="3348">
          <cell r="A3348" t="str">
            <v>B08S5W34JR</v>
          </cell>
          <cell r="B3348" t="str">
            <v>6018-EA+1204-EA</v>
          </cell>
          <cell r="C3348">
            <v>0</v>
          </cell>
        </row>
        <row r="3349">
          <cell r="A3349" t="str">
            <v>B08VCFKNMR</v>
          </cell>
          <cell r="B3349" t="str">
            <v>209-BOX</v>
          </cell>
          <cell r="C3349">
            <v>0</v>
          </cell>
        </row>
        <row r="3350">
          <cell r="A3350" t="str">
            <v>B08WJW4WCK</v>
          </cell>
          <cell r="B3350" t="str">
            <v>49175-CASE</v>
          </cell>
          <cell r="C3350">
            <v>0</v>
          </cell>
        </row>
        <row r="3351">
          <cell r="A3351" t="str">
            <v>B08WJW51T5</v>
          </cell>
          <cell r="B3351" t="str">
            <v>45723-EACH</v>
          </cell>
          <cell r="C3351">
            <v>0</v>
          </cell>
        </row>
        <row r="3352">
          <cell r="A3352" t="str">
            <v>B08WPN84HY</v>
          </cell>
          <cell r="B3352" t="str">
            <v>1227-PACK2</v>
          </cell>
          <cell r="C3352">
            <v>0</v>
          </cell>
        </row>
        <row r="3353">
          <cell r="A3353" t="str">
            <v>B08WPR1YFN</v>
          </cell>
          <cell r="B3353" t="str">
            <v>1226-BOX</v>
          </cell>
          <cell r="C3353">
            <v>0</v>
          </cell>
        </row>
        <row r="3354">
          <cell r="A3354" t="str">
            <v>B08XB4C669</v>
          </cell>
          <cell r="B3354" t="str">
            <v>3913-BOX</v>
          </cell>
          <cell r="C3354">
            <v>0</v>
          </cell>
        </row>
        <row r="3355">
          <cell r="A3355" t="str">
            <v>B08XB6JG86</v>
          </cell>
          <cell r="B3355" t="str">
            <v>3914-EACH</v>
          </cell>
          <cell r="C3355">
            <v>0</v>
          </cell>
        </row>
        <row r="3356">
          <cell r="A3356" t="str">
            <v>B08XB6JS6V</v>
          </cell>
          <cell r="B3356" t="str">
            <v>3914-CASE</v>
          </cell>
          <cell r="C3356">
            <v>0</v>
          </cell>
        </row>
        <row r="3357">
          <cell r="A3357" t="str">
            <v>B08XB75G8X</v>
          </cell>
          <cell r="B3357" t="str">
            <v>3913-PACK2</v>
          </cell>
          <cell r="C3357">
            <v>0</v>
          </cell>
        </row>
        <row r="3358">
          <cell r="A3358" t="str">
            <v>B08XB93ZKN</v>
          </cell>
          <cell r="B3358" t="str">
            <v>3914-PACK2</v>
          </cell>
          <cell r="C3358">
            <v>0</v>
          </cell>
        </row>
        <row r="3359">
          <cell r="A3359" t="str">
            <v>B08Z2Y4RVX</v>
          </cell>
          <cell r="B3359" t="str">
            <v>3826-EACH</v>
          </cell>
          <cell r="C3359">
            <v>0</v>
          </cell>
        </row>
        <row r="3360">
          <cell r="A3360" t="str">
            <v>B08Z31ZYDY</v>
          </cell>
          <cell r="B3360" t="str">
            <v>3828-BOX</v>
          </cell>
          <cell r="C3360">
            <v>0</v>
          </cell>
        </row>
        <row r="3361">
          <cell r="A3361" t="str">
            <v>B08Z39FDPD</v>
          </cell>
          <cell r="B3361" t="str">
            <v>3828-PACK2</v>
          </cell>
          <cell r="C3361">
            <v>0</v>
          </cell>
        </row>
        <row r="3362">
          <cell r="A3362" t="str">
            <v>B08Z3KC9BR</v>
          </cell>
          <cell r="B3362" t="str">
            <v>3827-BOX</v>
          </cell>
          <cell r="C3362">
            <v>0</v>
          </cell>
        </row>
        <row r="3363">
          <cell r="A3363" t="str">
            <v>B091JJBBL1</v>
          </cell>
          <cell r="B3363" t="str">
            <v>PENCILS - MECHANICAL-793</v>
          </cell>
          <cell r="C3363">
            <v>0</v>
          </cell>
        </row>
        <row r="3364">
          <cell r="A3364" t="str">
            <v>B091JJKCMF</v>
          </cell>
          <cell r="B3364" t="str">
            <v>PENCILS - MECHANICAL-770</v>
          </cell>
          <cell r="C3364">
            <v>0</v>
          </cell>
        </row>
        <row r="3365">
          <cell r="A3365" t="str">
            <v>B091RH229J</v>
          </cell>
          <cell r="B3365" t="str">
            <v>1638-BOX</v>
          </cell>
          <cell r="C3365">
            <v>0</v>
          </cell>
        </row>
        <row r="3366">
          <cell r="A3366" t="str">
            <v>B091YF4DLG</v>
          </cell>
          <cell r="B3366" t="e">
            <v>#N/A</v>
          </cell>
          <cell r="C3366">
            <v>0</v>
          </cell>
        </row>
        <row r="3367">
          <cell r="A3367" t="str">
            <v>B0921JZG1X</v>
          </cell>
          <cell r="B3367" t="str">
            <v>38150-CASE</v>
          </cell>
          <cell r="C3367">
            <v>0</v>
          </cell>
        </row>
        <row r="3368">
          <cell r="A3368" t="str">
            <v>B0921QXTFT</v>
          </cell>
          <cell r="B3368" t="str">
            <v>4576436-CASE</v>
          </cell>
          <cell r="C3368">
            <v>0</v>
          </cell>
        </row>
        <row r="3369">
          <cell r="A3369" t="str">
            <v>B0921T4B8G</v>
          </cell>
          <cell r="B3369" t="str">
            <v>70559-SET8</v>
          </cell>
          <cell r="C3369">
            <v>0</v>
          </cell>
        </row>
        <row r="3370">
          <cell r="A3370" t="str">
            <v>B0921WTHPL</v>
          </cell>
          <cell r="B3370" t="str">
            <v>38150-SET8</v>
          </cell>
          <cell r="C3370">
            <v>0</v>
          </cell>
        </row>
        <row r="3371">
          <cell r="A3371" t="str">
            <v>B092CJQ6GH</v>
          </cell>
          <cell r="B3371" t="str">
            <v>PRESENTATION BOARDS-5412</v>
          </cell>
          <cell r="C3371">
            <v>0</v>
          </cell>
        </row>
        <row r="3372">
          <cell r="A3372" t="str">
            <v>B092G6STYL</v>
          </cell>
          <cell r="B3372" t="str">
            <v>PENS - BALLPOINT-1718</v>
          </cell>
          <cell r="C3372">
            <v>0</v>
          </cell>
        </row>
        <row r="3373">
          <cell r="A3373" t="str">
            <v>B092HFK3YW</v>
          </cell>
          <cell r="B3373" t="str">
            <v>SCISSORS-4400</v>
          </cell>
          <cell r="C3373">
            <v>0</v>
          </cell>
        </row>
        <row r="3374">
          <cell r="A3374" t="str">
            <v>B093PQHG3N</v>
          </cell>
          <cell r="B3374" t="str">
            <v>6006-BOX</v>
          </cell>
          <cell r="C3374">
            <v>0</v>
          </cell>
        </row>
        <row r="3375">
          <cell r="A3375" t="str">
            <v>B093TRX9ML</v>
          </cell>
          <cell r="B3375" t="str">
            <v>806-CASE</v>
          </cell>
          <cell r="C3375">
            <v>0</v>
          </cell>
        </row>
        <row r="3376">
          <cell r="A3376" t="str">
            <v>B093TSJMD7</v>
          </cell>
          <cell r="B3376" t="str">
            <v>801-CASE</v>
          </cell>
          <cell r="C3376">
            <v>0</v>
          </cell>
        </row>
        <row r="3377">
          <cell r="A3377" t="str">
            <v>B093VK3Y3P</v>
          </cell>
          <cell r="B3377" t="str">
            <v>807-CASE</v>
          </cell>
          <cell r="C3377">
            <v>0</v>
          </cell>
        </row>
        <row r="3378">
          <cell r="A3378" t="str">
            <v>B0945LHMTW</v>
          </cell>
          <cell r="B3378" t="e">
            <v>#N/A</v>
          </cell>
          <cell r="C3378">
            <v>0</v>
          </cell>
        </row>
        <row r="3379">
          <cell r="A3379" t="str">
            <v>B094PFKN42</v>
          </cell>
          <cell r="B3379" t="str">
            <v>17084-PACK2</v>
          </cell>
          <cell r="C3379">
            <v>0</v>
          </cell>
        </row>
        <row r="3380">
          <cell r="A3380" t="str">
            <v>B094PL6DVZ</v>
          </cell>
          <cell r="B3380" t="str">
            <v>3989-EACH</v>
          </cell>
          <cell r="C3380">
            <v>0</v>
          </cell>
        </row>
        <row r="3381">
          <cell r="A3381" t="str">
            <v>B094PR866X</v>
          </cell>
          <cell r="B3381" t="str">
            <v>17086-CASE</v>
          </cell>
          <cell r="C3381">
            <v>0</v>
          </cell>
        </row>
        <row r="3382">
          <cell r="A3382" t="str">
            <v>B094PTFG4V</v>
          </cell>
          <cell r="B3382" t="str">
            <v>17085-EACH</v>
          </cell>
          <cell r="C3382">
            <v>0</v>
          </cell>
        </row>
        <row r="3383">
          <cell r="A3383" t="str">
            <v>B094PZ2H52</v>
          </cell>
          <cell r="B3383" t="str">
            <v>17084-BOX</v>
          </cell>
          <cell r="C3383">
            <v>0</v>
          </cell>
        </row>
        <row r="3384">
          <cell r="A3384" t="str">
            <v>B094Q543XV</v>
          </cell>
          <cell r="B3384" t="str">
            <v>3990-BOX</v>
          </cell>
          <cell r="C3384">
            <v>0</v>
          </cell>
        </row>
        <row r="3385">
          <cell r="A3385" t="str">
            <v>B094Q5J15N</v>
          </cell>
          <cell r="B3385" t="str">
            <v>3989-BOX</v>
          </cell>
          <cell r="C3385">
            <v>0</v>
          </cell>
        </row>
        <row r="3386">
          <cell r="A3386" t="str">
            <v>B094Q7RQ7H</v>
          </cell>
          <cell r="B3386" t="str">
            <v>3990-EACH</v>
          </cell>
          <cell r="C3386">
            <v>0</v>
          </cell>
        </row>
        <row r="3387">
          <cell r="A3387" t="str">
            <v>B0959RD3VV</v>
          </cell>
          <cell r="B3387" t="str">
            <v>80282-CASE</v>
          </cell>
          <cell r="C3387">
            <v>0</v>
          </cell>
        </row>
        <row r="3388">
          <cell r="A3388" t="str">
            <v>B095B22Q3C</v>
          </cell>
          <cell r="B3388" t="str">
            <v>80282-SET4</v>
          </cell>
          <cell r="C3388">
            <v>0</v>
          </cell>
        </row>
        <row r="3389">
          <cell r="A3389" t="str">
            <v>B096L8VK9N</v>
          </cell>
          <cell r="B3389" t="str">
            <v>1061-PACK2</v>
          </cell>
          <cell r="C3389">
            <v>0</v>
          </cell>
        </row>
        <row r="3390">
          <cell r="A3390" t="str">
            <v>B096L8X2YJ</v>
          </cell>
          <cell r="B3390" t="str">
            <v>1061-CASE</v>
          </cell>
          <cell r="C3390">
            <v>0</v>
          </cell>
        </row>
        <row r="3391">
          <cell r="A3391" t="str">
            <v>B096L925Q6</v>
          </cell>
          <cell r="B3391" t="str">
            <v>1042-EACH</v>
          </cell>
          <cell r="C3391">
            <v>0</v>
          </cell>
        </row>
        <row r="3392">
          <cell r="A3392" t="str">
            <v>B096L95RMF</v>
          </cell>
          <cell r="B3392" t="str">
            <v>1060-CASE</v>
          </cell>
          <cell r="C3392">
            <v>0</v>
          </cell>
        </row>
        <row r="3393">
          <cell r="A3393" t="str">
            <v>B096L966RY</v>
          </cell>
          <cell r="B3393" t="str">
            <v>1062-PACK2</v>
          </cell>
          <cell r="C3393">
            <v>0</v>
          </cell>
        </row>
        <row r="3394">
          <cell r="A3394" t="str">
            <v>B096L9FHFT</v>
          </cell>
          <cell r="B3394" t="str">
            <v>1062-CASE</v>
          </cell>
          <cell r="C3394">
            <v>0</v>
          </cell>
        </row>
        <row r="3395">
          <cell r="A3395" t="str">
            <v>B096L9HXN8</v>
          </cell>
          <cell r="B3395" t="str">
            <v>1061-EACH</v>
          </cell>
          <cell r="C3395">
            <v>0</v>
          </cell>
        </row>
        <row r="3396">
          <cell r="A3396" t="str">
            <v>B096L9RHBB</v>
          </cell>
          <cell r="B3396" t="str">
            <v>1062-EACH</v>
          </cell>
          <cell r="C3396">
            <v>0</v>
          </cell>
        </row>
        <row r="3397">
          <cell r="A3397" t="str">
            <v>B096LB9QTJ</v>
          </cell>
          <cell r="B3397" t="str">
            <v>1041-EACH</v>
          </cell>
          <cell r="C3397">
            <v>0</v>
          </cell>
        </row>
        <row r="3398">
          <cell r="A3398" t="str">
            <v>B096LBM4P7</v>
          </cell>
          <cell r="B3398" t="str">
            <v>1041-PACK2</v>
          </cell>
          <cell r="C3398">
            <v>0</v>
          </cell>
        </row>
        <row r="3399">
          <cell r="A3399" t="str">
            <v>B096LBNPVV</v>
          </cell>
          <cell r="B3399" t="str">
            <v>1060-PACK2</v>
          </cell>
          <cell r="C3399">
            <v>0</v>
          </cell>
        </row>
        <row r="3400">
          <cell r="A3400" t="str">
            <v>B096LBP59M</v>
          </cell>
          <cell r="B3400" t="str">
            <v>1042-CASE</v>
          </cell>
          <cell r="C3400">
            <v>0</v>
          </cell>
        </row>
        <row r="3401">
          <cell r="A3401" t="str">
            <v>B097FGX5H1</v>
          </cell>
          <cell r="B3401" t="str">
            <v>5436-A-CASE</v>
          </cell>
          <cell r="C3401">
            <v>0</v>
          </cell>
        </row>
        <row r="3402">
          <cell r="A3402" t="str">
            <v>B097FHH88H</v>
          </cell>
          <cell r="B3402" t="str">
            <v>5437-CASE</v>
          </cell>
          <cell r="C3402">
            <v>0</v>
          </cell>
        </row>
        <row r="3403">
          <cell r="A3403" t="str">
            <v>B097FWPHB9</v>
          </cell>
          <cell r="B3403" t="str">
            <v>5437-EACH</v>
          </cell>
          <cell r="C3403">
            <v>0</v>
          </cell>
        </row>
        <row r="3404">
          <cell r="A3404" t="str">
            <v>B097FX1ZJD</v>
          </cell>
          <cell r="B3404" t="str">
            <v>5436-A-EACH</v>
          </cell>
          <cell r="C3404">
            <v>0</v>
          </cell>
        </row>
        <row r="3405">
          <cell r="A3405" t="str">
            <v>B097FY9RK4</v>
          </cell>
          <cell r="B3405" t="str">
            <v>5435-A-CASE</v>
          </cell>
          <cell r="C3405">
            <v>0</v>
          </cell>
        </row>
        <row r="3406">
          <cell r="A3406" t="str">
            <v>B097FZJ97J</v>
          </cell>
          <cell r="B3406" t="str">
            <v>5430-CASE</v>
          </cell>
          <cell r="C3406">
            <v>0</v>
          </cell>
        </row>
        <row r="3407">
          <cell r="A3407" t="str">
            <v>B097G31TGV</v>
          </cell>
          <cell r="B3407" t="str">
            <v>5431-CASE</v>
          </cell>
          <cell r="C3407">
            <v>0</v>
          </cell>
        </row>
        <row r="3408">
          <cell r="A3408" t="str">
            <v>B097G3M2PP</v>
          </cell>
          <cell r="B3408" t="str">
            <v>5435-A-EACH</v>
          </cell>
          <cell r="C3408">
            <v>0</v>
          </cell>
        </row>
        <row r="3409">
          <cell r="A3409" t="str">
            <v>B097G8CRB1</v>
          </cell>
          <cell r="B3409" t="str">
            <v>5432-CASE</v>
          </cell>
          <cell r="C3409">
            <v>0</v>
          </cell>
        </row>
        <row r="3410">
          <cell r="A3410" t="str">
            <v>B098KP6Z76</v>
          </cell>
          <cell r="B3410" t="str">
            <v>23149-CASE</v>
          </cell>
          <cell r="C3410">
            <v>0</v>
          </cell>
        </row>
        <row r="3411">
          <cell r="A3411" t="str">
            <v>B098KPBVP6</v>
          </cell>
          <cell r="B3411" t="str">
            <v>3195-BOX</v>
          </cell>
          <cell r="C3411">
            <v>0</v>
          </cell>
        </row>
        <row r="3412">
          <cell r="A3412" t="str">
            <v>B098KPPX5N</v>
          </cell>
          <cell r="B3412" t="str">
            <v>23187-CASE</v>
          </cell>
          <cell r="C3412">
            <v>0</v>
          </cell>
        </row>
        <row r="3413">
          <cell r="A3413" t="str">
            <v>B098KQ8WZ1</v>
          </cell>
          <cell r="B3413" t="str">
            <v>23156-CASE</v>
          </cell>
          <cell r="C3413">
            <v>0</v>
          </cell>
        </row>
        <row r="3414">
          <cell r="A3414" t="str">
            <v>B098KR4574</v>
          </cell>
          <cell r="B3414" t="str">
            <v>72752-CASE</v>
          </cell>
          <cell r="C3414">
            <v>0</v>
          </cell>
        </row>
        <row r="3415">
          <cell r="A3415" t="str">
            <v>B0991Y2V51</v>
          </cell>
          <cell r="B3415" t="str">
            <v>6801-BOX</v>
          </cell>
          <cell r="C3415">
            <v>0</v>
          </cell>
        </row>
        <row r="3416">
          <cell r="A3416" t="str">
            <v>B09BBNZF9H</v>
          </cell>
          <cell r="B3416" t="str">
            <v>2201-PACK2</v>
          </cell>
          <cell r="C3416">
            <v>0</v>
          </cell>
        </row>
        <row r="3417">
          <cell r="A3417" t="str">
            <v>B09BBQ26L9</v>
          </cell>
          <cell r="B3417" t="str">
            <v>2223-PACK2</v>
          </cell>
          <cell r="C3417">
            <v>0</v>
          </cell>
        </row>
        <row r="3418">
          <cell r="A3418" t="str">
            <v>B09BBVTW2V</v>
          </cell>
          <cell r="B3418" t="str">
            <v>6800-EACH</v>
          </cell>
          <cell r="C3418">
            <v>0</v>
          </cell>
        </row>
        <row r="3419">
          <cell r="A3419" t="str">
            <v>B09BBXC8W8</v>
          </cell>
          <cell r="B3419" t="str">
            <v>6800-BOX</v>
          </cell>
          <cell r="C3419">
            <v>0</v>
          </cell>
        </row>
        <row r="3420">
          <cell r="A3420" t="str">
            <v>B09C7JPDVJ</v>
          </cell>
          <cell r="B3420" t="str">
            <v>566-PACK2</v>
          </cell>
          <cell r="C3420">
            <v>0</v>
          </cell>
        </row>
        <row r="3421">
          <cell r="A3421" t="str">
            <v>B09C7PFSG1</v>
          </cell>
          <cell r="B3421" t="str">
            <v>5052-PACK2</v>
          </cell>
          <cell r="C3421">
            <v>0</v>
          </cell>
        </row>
        <row r="3422">
          <cell r="A3422" t="str">
            <v>B09CCQM1GM</v>
          </cell>
          <cell r="B3422" t="str">
            <v>6802-BOX</v>
          </cell>
          <cell r="C3422">
            <v>0</v>
          </cell>
        </row>
        <row r="3423">
          <cell r="A3423" t="str">
            <v>B09DP6439N</v>
          </cell>
          <cell r="B3423" t="str">
            <v>811-BOX</v>
          </cell>
          <cell r="C3423">
            <v>0</v>
          </cell>
        </row>
        <row r="3424">
          <cell r="A3424" t="str">
            <v>B09FN7JMVV</v>
          </cell>
          <cell r="B3424" t="str">
            <v>3173-CASE</v>
          </cell>
          <cell r="C3424">
            <v>0</v>
          </cell>
        </row>
        <row r="3425">
          <cell r="A3425" t="str">
            <v>B09FYNFFK1</v>
          </cell>
          <cell r="B3425" t="str">
            <v>5496-CASE</v>
          </cell>
          <cell r="C3425">
            <v>0</v>
          </cell>
        </row>
        <row r="3426">
          <cell r="A3426" t="str">
            <v>B09HW3PH92</v>
          </cell>
          <cell r="B3426" t="str">
            <v>750-CASE</v>
          </cell>
          <cell r="C3426">
            <v>0</v>
          </cell>
        </row>
        <row r="3427">
          <cell r="A3427" t="str">
            <v>B09HW3RGPC</v>
          </cell>
          <cell r="B3427" t="str">
            <v>1264-BOX</v>
          </cell>
          <cell r="C3427">
            <v>0</v>
          </cell>
        </row>
        <row r="3428">
          <cell r="A3428" t="str">
            <v>B09HW6B8CY</v>
          </cell>
          <cell r="B3428" t="str">
            <v>1264-EACH</v>
          </cell>
          <cell r="C3428">
            <v>0</v>
          </cell>
        </row>
        <row r="3429">
          <cell r="A3429" t="str">
            <v>B09HW6LLZP</v>
          </cell>
          <cell r="B3429" t="str">
            <v>70513-SET2</v>
          </cell>
          <cell r="C3429">
            <v>0</v>
          </cell>
        </row>
        <row r="3430">
          <cell r="A3430" t="str">
            <v>B09HWBHMK9</v>
          </cell>
          <cell r="B3430" t="str">
            <v>1265-BOX</v>
          </cell>
          <cell r="C3430">
            <v>0</v>
          </cell>
        </row>
        <row r="3431">
          <cell r="A3431" t="str">
            <v>B09HWGYSNQ</v>
          </cell>
          <cell r="B3431" t="str">
            <v>70513-CASE</v>
          </cell>
          <cell r="C3431">
            <v>0</v>
          </cell>
        </row>
        <row r="3432">
          <cell r="A3432" t="str">
            <v>B09HWTGWXX</v>
          </cell>
          <cell r="B3432" t="str">
            <v>34280-CASE</v>
          </cell>
          <cell r="C3432">
            <v>0</v>
          </cell>
        </row>
        <row r="3433">
          <cell r="A3433" t="str">
            <v>B09HWVH3VS</v>
          </cell>
          <cell r="B3433" t="str">
            <v>34280-SET2</v>
          </cell>
          <cell r="C3433">
            <v>0</v>
          </cell>
        </row>
        <row r="3434">
          <cell r="A3434" t="str">
            <v>B09MX7GTGF</v>
          </cell>
          <cell r="B3434" t="str">
            <v>2151-PACK2</v>
          </cell>
          <cell r="C3434">
            <v>0</v>
          </cell>
        </row>
        <row r="3435">
          <cell r="A3435" t="str">
            <v>B09MXFJRLN</v>
          </cell>
          <cell r="B3435" t="str">
            <v>2150-BOX</v>
          </cell>
          <cell r="C3435">
            <v>0</v>
          </cell>
        </row>
        <row r="3436">
          <cell r="A3436" t="str">
            <v>B09MXHQYHL</v>
          </cell>
          <cell r="B3436" t="str">
            <v>2151-BOX</v>
          </cell>
          <cell r="C3436">
            <v>0</v>
          </cell>
        </row>
        <row r="3437">
          <cell r="A3437" t="str">
            <v>B09MXK7X7H</v>
          </cell>
          <cell r="B3437" t="str">
            <v>2150-PACK2</v>
          </cell>
          <cell r="C3437">
            <v>0</v>
          </cell>
        </row>
        <row r="3438">
          <cell r="A3438" t="str">
            <v>B09MXSKD6X</v>
          </cell>
          <cell r="B3438" t="str">
            <v>2151-EACH</v>
          </cell>
          <cell r="C3438">
            <v>0</v>
          </cell>
        </row>
        <row r="3439">
          <cell r="A3439" t="str">
            <v>B09MYN1JMD</v>
          </cell>
          <cell r="B3439" t="str">
            <v>1922-BOX</v>
          </cell>
          <cell r="C3439">
            <v>0</v>
          </cell>
        </row>
        <row r="3440">
          <cell r="A3440" t="str">
            <v>B09NMMP7W2</v>
          </cell>
          <cell r="B3440" t="str">
            <v>S-50-CASE</v>
          </cell>
          <cell r="C3440">
            <v>0</v>
          </cell>
        </row>
        <row r="3441">
          <cell r="A3441" t="str">
            <v>B09NMMP7W3</v>
          </cell>
          <cell r="B3441" t="str">
            <v>450-A-CASE</v>
          </cell>
          <cell r="C3441">
            <v>0</v>
          </cell>
        </row>
        <row r="3442">
          <cell r="A3442" t="str">
            <v>B09NMN2FQ5</v>
          </cell>
          <cell r="B3442" t="str">
            <v>6802-CASE</v>
          </cell>
          <cell r="C3442">
            <v>0</v>
          </cell>
        </row>
        <row r="3443">
          <cell r="A3443" t="str">
            <v>B09NMN2MH8</v>
          </cell>
          <cell r="B3443" t="str">
            <v>3823-CASE</v>
          </cell>
          <cell r="C3443">
            <v>0</v>
          </cell>
        </row>
        <row r="3444">
          <cell r="A3444" t="str">
            <v>B09NMN6VCT</v>
          </cell>
          <cell r="B3444" t="str">
            <v>3441-CASE</v>
          </cell>
          <cell r="C3444">
            <v>0</v>
          </cell>
        </row>
        <row r="3445">
          <cell r="A3445" t="str">
            <v>B09NMN9S7G</v>
          </cell>
          <cell r="B3445" t="str">
            <v>S-20-CASE</v>
          </cell>
          <cell r="C3445">
            <v>0</v>
          </cell>
        </row>
        <row r="3446">
          <cell r="A3446" t="str">
            <v>B09NMNGTVG</v>
          </cell>
          <cell r="B3446" t="str">
            <v>5143-CASE</v>
          </cell>
          <cell r="C3446">
            <v>0</v>
          </cell>
        </row>
        <row r="3447">
          <cell r="A3447" t="str">
            <v>B09NMNH6SL</v>
          </cell>
          <cell r="B3447" t="str">
            <v>2808-CASE</v>
          </cell>
          <cell r="C3447">
            <v>0</v>
          </cell>
        </row>
        <row r="3448">
          <cell r="A3448" t="str">
            <v>B09NMNL6J4</v>
          </cell>
          <cell r="B3448" t="str">
            <v>5122-CASE</v>
          </cell>
          <cell r="C3448">
            <v>0</v>
          </cell>
        </row>
        <row r="3449">
          <cell r="A3449" t="str">
            <v>B09NMNL6J5</v>
          </cell>
          <cell r="B3449" t="str">
            <v>5154-CASE</v>
          </cell>
          <cell r="C3449">
            <v>0</v>
          </cell>
        </row>
        <row r="3450">
          <cell r="A3450" t="str">
            <v>B09NMNLH5R</v>
          </cell>
          <cell r="B3450" t="str">
            <v>L-15-CASE</v>
          </cell>
          <cell r="C3450">
            <v>0</v>
          </cell>
        </row>
        <row r="3451">
          <cell r="A3451" t="str">
            <v>B09NMNM94Q</v>
          </cell>
          <cell r="B3451" t="str">
            <v>6007-CASE</v>
          </cell>
          <cell r="C3451">
            <v>0</v>
          </cell>
        </row>
        <row r="3452">
          <cell r="A3452" t="str">
            <v>B09NMNMYK8</v>
          </cell>
          <cell r="B3452" t="str">
            <v>S-12-CASE</v>
          </cell>
          <cell r="C3452">
            <v>0</v>
          </cell>
        </row>
        <row r="3453">
          <cell r="A3453" t="str">
            <v>B09NMNVFQK</v>
          </cell>
          <cell r="B3453" t="str">
            <v>3901-CASE</v>
          </cell>
          <cell r="C3453">
            <v>0</v>
          </cell>
        </row>
        <row r="3454">
          <cell r="A3454" t="str">
            <v>B09NMNW3NL</v>
          </cell>
          <cell r="B3454" t="str">
            <v>L-14-CASE</v>
          </cell>
          <cell r="C3454">
            <v>0</v>
          </cell>
        </row>
        <row r="3455">
          <cell r="A3455" t="str">
            <v>B09NMNX1F2</v>
          </cell>
          <cell r="B3455" t="str">
            <v>3986-CASE</v>
          </cell>
          <cell r="C3455">
            <v>0</v>
          </cell>
        </row>
        <row r="3456">
          <cell r="A3456" t="str">
            <v>B09NMNXQ9X</v>
          </cell>
          <cell r="B3456" t="str">
            <v>3827-CASE</v>
          </cell>
          <cell r="C3456">
            <v>0</v>
          </cell>
        </row>
        <row r="3457">
          <cell r="A3457" t="str">
            <v>B09NMNXVVY</v>
          </cell>
          <cell r="B3457" t="str">
            <v>3980-CASE</v>
          </cell>
          <cell r="C3457">
            <v>0</v>
          </cell>
        </row>
        <row r="3458">
          <cell r="A3458" t="str">
            <v>B09NMP1FFX</v>
          </cell>
          <cell r="B3458" t="str">
            <v>3984-CASE</v>
          </cell>
          <cell r="C3458">
            <v>0</v>
          </cell>
        </row>
        <row r="3459">
          <cell r="A3459" t="str">
            <v>B09NMP25HG</v>
          </cell>
          <cell r="B3459" t="str">
            <v>2530-CASE</v>
          </cell>
          <cell r="C3459">
            <v>0</v>
          </cell>
        </row>
        <row r="3460">
          <cell r="A3460" t="str">
            <v>B09NMP282W</v>
          </cell>
          <cell r="B3460" t="str">
            <v>4442-CASE</v>
          </cell>
          <cell r="C3460">
            <v>0</v>
          </cell>
        </row>
        <row r="3461">
          <cell r="A3461" t="str">
            <v>B09NMP414S</v>
          </cell>
          <cell r="B3461" t="str">
            <v>231-CASE</v>
          </cell>
          <cell r="C3461">
            <v>0</v>
          </cell>
        </row>
        <row r="3462">
          <cell r="A3462" t="str">
            <v>B09NMP4BHS</v>
          </cell>
          <cell r="B3462" t="str">
            <v>4441-CASE</v>
          </cell>
          <cell r="C3462">
            <v>0</v>
          </cell>
        </row>
        <row r="3463">
          <cell r="A3463" t="str">
            <v>B09NMP5BC6</v>
          </cell>
          <cell r="B3463" t="str">
            <v>L-1-CASE</v>
          </cell>
          <cell r="C3463">
            <v>0</v>
          </cell>
        </row>
        <row r="3464">
          <cell r="A3464" t="str">
            <v>B09NMP5V46</v>
          </cell>
          <cell r="B3464" t="str">
            <v>3920-CASE</v>
          </cell>
          <cell r="C3464">
            <v>0</v>
          </cell>
        </row>
        <row r="3465">
          <cell r="A3465" t="str">
            <v>B09NMP5VLF</v>
          </cell>
          <cell r="B3465" t="str">
            <v>2512-CASE</v>
          </cell>
          <cell r="C3465">
            <v>0</v>
          </cell>
        </row>
        <row r="3466">
          <cell r="A3466" t="str">
            <v>B09NMP6D32</v>
          </cell>
          <cell r="B3466" t="str">
            <v>717-CASE</v>
          </cell>
          <cell r="C3466">
            <v>0</v>
          </cell>
        </row>
        <row r="3467">
          <cell r="A3467" t="str">
            <v>B09NMP84SZ</v>
          </cell>
          <cell r="B3467" t="str">
            <v>S-3-CASE</v>
          </cell>
          <cell r="C3467">
            <v>0</v>
          </cell>
        </row>
        <row r="3468">
          <cell r="A3468" t="str">
            <v>B09NMP84T1</v>
          </cell>
          <cell r="B3468" t="str">
            <v>3482-CASE</v>
          </cell>
          <cell r="C3468">
            <v>0</v>
          </cell>
        </row>
        <row r="3469">
          <cell r="A3469" t="str">
            <v>B09NMP89R2</v>
          </cell>
          <cell r="B3469" t="str">
            <v>L-24-CASE</v>
          </cell>
          <cell r="C3469">
            <v>0</v>
          </cell>
        </row>
        <row r="3470">
          <cell r="A3470" t="str">
            <v>B09NMP8R76</v>
          </cell>
          <cell r="B3470" t="str">
            <v>3828-CASE</v>
          </cell>
          <cell r="C3470">
            <v>0</v>
          </cell>
        </row>
        <row r="3471">
          <cell r="A3471" t="str">
            <v>B09NMPBY1J</v>
          </cell>
          <cell r="B3471" t="str">
            <v>213-CASE</v>
          </cell>
          <cell r="C3471">
            <v>0</v>
          </cell>
        </row>
        <row r="3472">
          <cell r="A3472" t="str">
            <v>B09NMPDM39</v>
          </cell>
          <cell r="B3472" t="str">
            <v>S-11-CASE</v>
          </cell>
          <cell r="C3472">
            <v>0</v>
          </cell>
        </row>
        <row r="3473">
          <cell r="A3473" t="str">
            <v>B09NMPDW1L</v>
          </cell>
          <cell r="B3473" t="str">
            <v>S-13-CASE</v>
          </cell>
          <cell r="C3473">
            <v>0</v>
          </cell>
        </row>
        <row r="3474">
          <cell r="A3474" t="str">
            <v>B09NMPF811</v>
          </cell>
          <cell r="B3474" t="str">
            <v>904-CASE</v>
          </cell>
          <cell r="C3474">
            <v>0</v>
          </cell>
        </row>
        <row r="3475">
          <cell r="A3475" t="str">
            <v>B09NMPF813</v>
          </cell>
          <cell r="B3475" t="str">
            <v>3988-CASE</v>
          </cell>
          <cell r="C3475">
            <v>0</v>
          </cell>
        </row>
        <row r="3476">
          <cell r="A3476" t="str">
            <v>B09NMPFP4J</v>
          </cell>
          <cell r="B3476" t="str">
            <v>L-17-CASE</v>
          </cell>
          <cell r="C3476">
            <v>0</v>
          </cell>
        </row>
        <row r="3477">
          <cell r="A3477" t="str">
            <v>B09NMPHBG9</v>
          </cell>
          <cell r="B3477" t="str">
            <v>718-CASE</v>
          </cell>
          <cell r="C3477">
            <v>0</v>
          </cell>
        </row>
        <row r="3478">
          <cell r="A3478" t="str">
            <v>B09NMPLNTK</v>
          </cell>
          <cell r="B3478" t="str">
            <v>3195-CASE</v>
          </cell>
          <cell r="C3478">
            <v>0</v>
          </cell>
        </row>
        <row r="3479">
          <cell r="A3479" t="str">
            <v>B09NMPLNTL</v>
          </cell>
          <cell r="B3479" t="str">
            <v>742-CASE</v>
          </cell>
          <cell r="C3479">
            <v>0</v>
          </cell>
        </row>
        <row r="3480">
          <cell r="A3480" t="str">
            <v>B09NMPM2PC</v>
          </cell>
          <cell r="B3480" t="str">
            <v>5113-CASE</v>
          </cell>
          <cell r="C3480">
            <v>0</v>
          </cell>
        </row>
        <row r="3481">
          <cell r="A3481" t="str">
            <v>B09NMPMMQM</v>
          </cell>
          <cell r="B3481" t="str">
            <v>S-17-CASE</v>
          </cell>
          <cell r="C3481">
            <v>0</v>
          </cell>
        </row>
        <row r="3482">
          <cell r="A3482" t="str">
            <v>B09NMPMNYN</v>
          </cell>
          <cell r="B3482" t="str">
            <v>203-CASE</v>
          </cell>
          <cell r="C3482">
            <v>0</v>
          </cell>
        </row>
        <row r="3483">
          <cell r="A3483" t="str">
            <v>B09NMPN16D</v>
          </cell>
          <cell r="B3483" t="str">
            <v>S-32-CASE</v>
          </cell>
          <cell r="C3483">
            <v>0</v>
          </cell>
        </row>
        <row r="3484">
          <cell r="A3484" t="str">
            <v>B09NMPNTCG</v>
          </cell>
          <cell r="B3484" t="str">
            <v>302-CASE</v>
          </cell>
          <cell r="C3484">
            <v>0</v>
          </cell>
        </row>
        <row r="3485">
          <cell r="A3485" t="str">
            <v>B09NMPNWM2</v>
          </cell>
          <cell r="B3485" t="str">
            <v>786-CASE</v>
          </cell>
          <cell r="C3485">
            <v>0</v>
          </cell>
        </row>
        <row r="3486">
          <cell r="A3486" t="str">
            <v>B09NMPS3F3</v>
          </cell>
          <cell r="B3486" t="str">
            <v>3982-CASE</v>
          </cell>
          <cell r="C3486">
            <v>0</v>
          </cell>
        </row>
        <row r="3487">
          <cell r="A3487" t="str">
            <v>B09NMPSF22</v>
          </cell>
          <cell r="B3487" t="str">
            <v>739-CASE</v>
          </cell>
          <cell r="C3487">
            <v>0</v>
          </cell>
        </row>
        <row r="3488">
          <cell r="A3488" t="str">
            <v>B09NMPSTG8</v>
          </cell>
          <cell r="B3488" t="str">
            <v>3921-CASE</v>
          </cell>
          <cell r="C3488">
            <v>0</v>
          </cell>
        </row>
        <row r="3489">
          <cell r="A3489" t="str">
            <v>B09NMPSYYC</v>
          </cell>
          <cell r="B3489" t="str">
            <v>2130-CASE</v>
          </cell>
          <cell r="C3489">
            <v>0</v>
          </cell>
        </row>
        <row r="3490">
          <cell r="A3490" t="str">
            <v>B09NMPT262</v>
          </cell>
          <cell r="B3490" t="str">
            <v>209-CASE</v>
          </cell>
          <cell r="C3490">
            <v>0</v>
          </cell>
        </row>
        <row r="3491">
          <cell r="A3491" t="str">
            <v>B09NMPT9RK</v>
          </cell>
          <cell r="B3491" t="str">
            <v>S-24-CASE</v>
          </cell>
          <cell r="C3491">
            <v>0</v>
          </cell>
        </row>
        <row r="3492">
          <cell r="A3492" t="str">
            <v>B09NMPTFVL</v>
          </cell>
          <cell r="B3492" t="str">
            <v>L-2-CASE</v>
          </cell>
          <cell r="C3492">
            <v>0</v>
          </cell>
        </row>
        <row r="3493">
          <cell r="A3493" t="str">
            <v>B09NMPTQMY</v>
          </cell>
          <cell r="B3493" t="str">
            <v>6006-CASE</v>
          </cell>
          <cell r="C3493">
            <v>0</v>
          </cell>
        </row>
        <row r="3494">
          <cell r="A3494" t="str">
            <v>B09NMPTQMZ</v>
          </cell>
          <cell r="B3494" t="str">
            <v>3446-CASE</v>
          </cell>
          <cell r="C3494">
            <v>0</v>
          </cell>
        </row>
        <row r="3495">
          <cell r="A3495" t="str">
            <v>B09NMPVWZ7</v>
          </cell>
          <cell r="B3495" t="str">
            <v>L-10-CASE</v>
          </cell>
          <cell r="C3495">
            <v>0</v>
          </cell>
        </row>
        <row r="3496">
          <cell r="A3496" t="str">
            <v>B09NMPWW4V</v>
          </cell>
          <cell r="B3496" t="str">
            <v>L-20-CASE</v>
          </cell>
          <cell r="C3496">
            <v>0</v>
          </cell>
        </row>
        <row r="3497">
          <cell r="A3497" t="str">
            <v>B09NMPX6ZZ</v>
          </cell>
          <cell r="B3497" t="str">
            <v>1264-CASE</v>
          </cell>
          <cell r="C3497">
            <v>0</v>
          </cell>
        </row>
        <row r="3498">
          <cell r="A3498" t="str">
            <v>B09NMPX8ZZ</v>
          </cell>
          <cell r="B3498" t="str">
            <v>733-CASE</v>
          </cell>
          <cell r="C3498">
            <v>0</v>
          </cell>
        </row>
        <row r="3499">
          <cell r="A3499" t="str">
            <v>B09NMPXRMM</v>
          </cell>
          <cell r="B3499" t="str">
            <v>3344-CASE</v>
          </cell>
          <cell r="C3499">
            <v>0</v>
          </cell>
        </row>
        <row r="3500">
          <cell r="A3500" t="str">
            <v>B09NMPXXB4</v>
          </cell>
          <cell r="B3500" t="str">
            <v>1286-CASE</v>
          </cell>
          <cell r="C3500">
            <v>0</v>
          </cell>
        </row>
        <row r="3501">
          <cell r="A3501" t="str">
            <v>B09NMPXYQD</v>
          </cell>
          <cell r="B3501" t="str">
            <v>325-CASE</v>
          </cell>
          <cell r="C3501">
            <v>0</v>
          </cell>
        </row>
        <row r="3502">
          <cell r="A3502" t="str">
            <v>B09NMPY25Q</v>
          </cell>
          <cell r="B3502" t="str">
            <v>S-29-CASE</v>
          </cell>
          <cell r="C3502">
            <v>0</v>
          </cell>
        </row>
        <row r="3503">
          <cell r="A3503" t="str">
            <v>B09NMPYJM8</v>
          </cell>
          <cell r="B3503" t="str">
            <v>3985-CASE</v>
          </cell>
          <cell r="C3503">
            <v>0</v>
          </cell>
        </row>
        <row r="3504">
          <cell r="A3504" t="str">
            <v>B09NMPYPKN</v>
          </cell>
          <cell r="B3504" t="str">
            <v>5155-CASE</v>
          </cell>
          <cell r="C3504">
            <v>0</v>
          </cell>
        </row>
        <row r="3505">
          <cell r="A3505" t="str">
            <v>B09NMPZ64R</v>
          </cell>
          <cell r="B3505" t="str">
            <v>L-50-CASE</v>
          </cell>
          <cell r="C3505">
            <v>0</v>
          </cell>
        </row>
        <row r="3506">
          <cell r="A3506" t="str">
            <v>B09NMPZB4Y</v>
          </cell>
          <cell r="B3506" t="str">
            <v>6803-CASE</v>
          </cell>
          <cell r="C3506">
            <v>0</v>
          </cell>
        </row>
        <row r="3507">
          <cell r="A3507" t="str">
            <v>B09NMPZGPS</v>
          </cell>
          <cell r="B3507" t="str">
            <v>1224-CASE</v>
          </cell>
          <cell r="C3507">
            <v>0</v>
          </cell>
        </row>
        <row r="3508">
          <cell r="A3508" t="str">
            <v>B09NMPZPSN</v>
          </cell>
          <cell r="B3508" t="str">
            <v>737-CASE</v>
          </cell>
          <cell r="C3508">
            <v>0</v>
          </cell>
        </row>
        <row r="3509">
          <cell r="A3509" t="str">
            <v>B09NMPZRGF</v>
          </cell>
          <cell r="B3509" t="str">
            <v>6801-CASE</v>
          </cell>
          <cell r="C3509">
            <v>0</v>
          </cell>
        </row>
        <row r="3510">
          <cell r="A3510" t="str">
            <v>B09NMPZWY5</v>
          </cell>
          <cell r="B3510" t="str">
            <v>5108-CASE</v>
          </cell>
          <cell r="C3510">
            <v>0</v>
          </cell>
        </row>
        <row r="3511">
          <cell r="A3511" t="str">
            <v>B09NMPZYHQ</v>
          </cell>
          <cell r="B3511" t="str">
            <v>L-16-CASE</v>
          </cell>
          <cell r="C3511">
            <v>0</v>
          </cell>
        </row>
        <row r="3512">
          <cell r="A3512" t="str">
            <v>B09NMQ11ZS</v>
          </cell>
          <cell r="B3512" t="str">
            <v>2805-CASE</v>
          </cell>
          <cell r="C3512">
            <v>0</v>
          </cell>
        </row>
        <row r="3513">
          <cell r="A3513" t="str">
            <v>B09NMQ1C1G</v>
          </cell>
          <cell r="B3513" t="str">
            <v>745-CASE</v>
          </cell>
          <cell r="C3513">
            <v>0</v>
          </cell>
        </row>
        <row r="3514">
          <cell r="A3514" t="str">
            <v>B09NMQ21FX</v>
          </cell>
          <cell r="B3514" t="str">
            <v>4439-CASE</v>
          </cell>
          <cell r="C3514">
            <v>0</v>
          </cell>
        </row>
        <row r="3515">
          <cell r="A3515" t="str">
            <v>B09NMQ24R4</v>
          </cell>
          <cell r="B3515" t="str">
            <v>S-45-CASE</v>
          </cell>
          <cell r="C3515">
            <v>0</v>
          </cell>
        </row>
        <row r="3516">
          <cell r="A3516" t="str">
            <v>B09NMQ2R7H</v>
          </cell>
          <cell r="B3516" t="str">
            <v>5171-CASE</v>
          </cell>
          <cell r="C3516">
            <v>0</v>
          </cell>
        </row>
        <row r="3517">
          <cell r="A3517" t="str">
            <v>B09NMQ2Y2R</v>
          </cell>
          <cell r="B3517" t="str">
            <v>728-CASE</v>
          </cell>
          <cell r="C3517">
            <v>0</v>
          </cell>
        </row>
        <row r="3518">
          <cell r="A3518" t="str">
            <v>B09NMQ36JH</v>
          </cell>
          <cell r="B3518" t="str">
            <v>3825-CASE</v>
          </cell>
          <cell r="C3518">
            <v>0</v>
          </cell>
        </row>
        <row r="3519">
          <cell r="A3519" t="str">
            <v>B09NMQ3ZDL</v>
          </cell>
          <cell r="B3519" t="str">
            <v>3939-CASE</v>
          </cell>
          <cell r="C3519">
            <v>0</v>
          </cell>
        </row>
        <row r="3520">
          <cell r="A3520" t="str">
            <v>B09NMQ41H6</v>
          </cell>
          <cell r="B3520" t="str">
            <v>214-CASE</v>
          </cell>
          <cell r="C3520">
            <v>0</v>
          </cell>
        </row>
        <row r="3521">
          <cell r="A3521" t="str">
            <v>B09NMQ486X</v>
          </cell>
          <cell r="B3521" t="str">
            <v>927-CASE</v>
          </cell>
          <cell r="C3521">
            <v>0</v>
          </cell>
        </row>
        <row r="3522">
          <cell r="A3522" t="str">
            <v>B09NMQ4T26</v>
          </cell>
          <cell r="B3522" t="str">
            <v>6800-CASE</v>
          </cell>
          <cell r="C3522">
            <v>0</v>
          </cell>
        </row>
        <row r="3523">
          <cell r="A3523" t="str">
            <v>B09NMQ4TG3</v>
          </cell>
          <cell r="B3523" t="str">
            <v>L-55-CASE</v>
          </cell>
          <cell r="C3523">
            <v>0</v>
          </cell>
        </row>
        <row r="3524">
          <cell r="A3524" t="str">
            <v>B09NMQ4YCD</v>
          </cell>
          <cell r="B3524" t="str">
            <v>787-CASE</v>
          </cell>
          <cell r="C3524">
            <v>0</v>
          </cell>
        </row>
        <row r="3525">
          <cell r="A3525" t="str">
            <v>B09NMQ55HJ</v>
          </cell>
          <cell r="B3525" t="str">
            <v>770-CASE</v>
          </cell>
          <cell r="C3525">
            <v>0</v>
          </cell>
        </row>
        <row r="3526">
          <cell r="A3526" t="str">
            <v>B09NMQ5DJT</v>
          </cell>
          <cell r="B3526" t="str">
            <v>5074-CASE</v>
          </cell>
          <cell r="C3526">
            <v>0</v>
          </cell>
        </row>
        <row r="3527">
          <cell r="A3527" t="str">
            <v>B09NMQ5NLS</v>
          </cell>
          <cell r="B3527" t="str">
            <v>S-9-CASE</v>
          </cell>
          <cell r="C3527">
            <v>0</v>
          </cell>
        </row>
        <row r="3528">
          <cell r="A3528" t="str">
            <v>B09NMQ5QCH</v>
          </cell>
          <cell r="B3528" t="str">
            <v>S-30-CASE</v>
          </cell>
          <cell r="C3528">
            <v>0</v>
          </cell>
        </row>
        <row r="3529">
          <cell r="A3529" t="str">
            <v>B09NMQ6BBJ</v>
          </cell>
          <cell r="B3529" t="str">
            <v>3449-CASE</v>
          </cell>
          <cell r="C3529">
            <v>0</v>
          </cell>
        </row>
        <row r="3530">
          <cell r="A3530" t="str">
            <v>B09NMQ6CHV</v>
          </cell>
          <cell r="B3530" t="str">
            <v>3152-CASE</v>
          </cell>
          <cell r="C3530">
            <v>0</v>
          </cell>
        </row>
        <row r="3531">
          <cell r="A3531" t="str">
            <v>B09NMQ6SX4</v>
          </cell>
          <cell r="B3531" t="str">
            <v>5054-CASE</v>
          </cell>
          <cell r="C3531">
            <v>0</v>
          </cell>
        </row>
        <row r="3532">
          <cell r="A3532" t="str">
            <v>B09NMQ8H9W</v>
          </cell>
          <cell r="B3532" t="str">
            <v>3912-CASE</v>
          </cell>
          <cell r="C3532">
            <v>0</v>
          </cell>
        </row>
        <row r="3533">
          <cell r="A3533" t="str">
            <v>B09NMQ8PVM</v>
          </cell>
          <cell r="B3533" t="str">
            <v>3983-CASE</v>
          </cell>
          <cell r="C3533">
            <v>0</v>
          </cell>
        </row>
        <row r="3534">
          <cell r="A3534" t="str">
            <v>B09NMQ9W6G</v>
          </cell>
          <cell r="B3534" t="str">
            <v>5102-CASE</v>
          </cell>
          <cell r="C3534">
            <v>0</v>
          </cell>
        </row>
        <row r="3535">
          <cell r="A3535" t="str">
            <v>B09NMQ9WPM</v>
          </cell>
          <cell r="B3535" t="str">
            <v>208-CASE</v>
          </cell>
          <cell r="C3535">
            <v>0</v>
          </cell>
        </row>
        <row r="3536">
          <cell r="A3536" t="str">
            <v>B09NMQ9XPY</v>
          </cell>
          <cell r="B3536" t="str">
            <v>3913-CASE</v>
          </cell>
          <cell r="C3536">
            <v>0</v>
          </cell>
        </row>
        <row r="3537">
          <cell r="A3537" t="str">
            <v>B09NMQBBT8</v>
          </cell>
          <cell r="B3537" t="str">
            <v>2539-CASE</v>
          </cell>
          <cell r="C3537">
            <v>0</v>
          </cell>
        </row>
        <row r="3538">
          <cell r="A3538" t="str">
            <v>B09NMQC3VK</v>
          </cell>
          <cell r="B3538" t="str">
            <v>L-46-CASE</v>
          </cell>
          <cell r="C3538">
            <v>0</v>
          </cell>
        </row>
        <row r="3539">
          <cell r="A3539" t="str">
            <v>B09NMQCP22</v>
          </cell>
          <cell r="B3539" t="str">
            <v>4438-CASE</v>
          </cell>
          <cell r="C3539">
            <v>0</v>
          </cell>
        </row>
        <row r="3540">
          <cell r="A3540" t="str">
            <v>B09NMQCSS7</v>
          </cell>
          <cell r="B3540" t="str">
            <v>3910-CASE</v>
          </cell>
          <cell r="C3540">
            <v>0</v>
          </cell>
        </row>
        <row r="3541">
          <cell r="A3541" t="str">
            <v>B09NMQCX45</v>
          </cell>
          <cell r="B3541" t="str">
            <v>6813-CASE</v>
          </cell>
          <cell r="C3541">
            <v>0</v>
          </cell>
        </row>
        <row r="3542">
          <cell r="A3542" t="str">
            <v>B09NMQD6JC</v>
          </cell>
          <cell r="B3542" t="str">
            <v>3930-CASE</v>
          </cell>
          <cell r="C3542">
            <v>0</v>
          </cell>
        </row>
        <row r="3543">
          <cell r="A3543" t="str">
            <v>B09NMQFJZS</v>
          </cell>
          <cell r="B3543" t="str">
            <v>L-42-CASE</v>
          </cell>
          <cell r="C3543">
            <v>0</v>
          </cell>
        </row>
        <row r="3544">
          <cell r="A3544" t="str">
            <v>B09NMQFXTQ</v>
          </cell>
          <cell r="B3544" t="str">
            <v>5105-CASE</v>
          </cell>
          <cell r="C3544">
            <v>0</v>
          </cell>
        </row>
        <row r="3545">
          <cell r="A3545" t="str">
            <v>B09NMQG6B2</v>
          </cell>
          <cell r="B3545" t="str">
            <v>322-CASE</v>
          </cell>
          <cell r="C3545">
            <v>0</v>
          </cell>
        </row>
        <row r="3546">
          <cell r="A3546" t="str">
            <v>B09NMQGJKD</v>
          </cell>
          <cell r="B3546" t="str">
            <v>772-CASE</v>
          </cell>
          <cell r="C3546">
            <v>0</v>
          </cell>
        </row>
        <row r="3547">
          <cell r="A3547" t="str">
            <v>B09NMQGW5G</v>
          </cell>
          <cell r="B3547" t="str">
            <v>S-53-CASE</v>
          </cell>
          <cell r="C3547">
            <v>0</v>
          </cell>
        </row>
        <row r="3548">
          <cell r="A3548" t="str">
            <v>B09NMQGW9J</v>
          </cell>
          <cell r="B3548" t="str">
            <v>S-15-CASE</v>
          </cell>
          <cell r="C3548">
            <v>0</v>
          </cell>
        </row>
        <row r="3549">
          <cell r="A3549" t="str">
            <v>B09NMQGW9L</v>
          </cell>
          <cell r="B3549" t="str">
            <v>S-55-CASE</v>
          </cell>
          <cell r="C3549">
            <v>0</v>
          </cell>
        </row>
        <row r="3550">
          <cell r="A3550" t="str">
            <v>B09NMQH2M6</v>
          </cell>
          <cell r="B3550" t="str">
            <v>6811-CASE</v>
          </cell>
          <cell r="C3550">
            <v>0</v>
          </cell>
        </row>
        <row r="3551">
          <cell r="A3551" t="str">
            <v>B09NMQHBR6</v>
          </cell>
          <cell r="B3551" t="str">
            <v>5112-CASE</v>
          </cell>
          <cell r="C3551">
            <v>0</v>
          </cell>
        </row>
        <row r="3552">
          <cell r="A3552" t="str">
            <v>B09NMQHMN9</v>
          </cell>
          <cell r="B3552" t="str">
            <v>3989-CASE</v>
          </cell>
          <cell r="C3552">
            <v>0</v>
          </cell>
        </row>
        <row r="3553">
          <cell r="A3553" t="str">
            <v>B09NMQHNYJ</v>
          </cell>
          <cell r="B3553" t="str">
            <v>4414-CASE</v>
          </cell>
          <cell r="C3553">
            <v>0</v>
          </cell>
        </row>
        <row r="3554">
          <cell r="A3554" t="str">
            <v>B09NMQJ2W5</v>
          </cell>
          <cell r="B3554" t="str">
            <v>S-10-CASE</v>
          </cell>
          <cell r="C3554">
            <v>0</v>
          </cell>
        </row>
        <row r="3555">
          <cell r="A3555" t="str">
            <v>B09NMQK1QL</v>
          </cell>
          <cell r="B3555" t="str">
            <v>3822-CASE</v>
          </cell>
          <cell r="C3555">
            <v>0</v>
          </cell>
        </row>
        <row r="3556">
          <cell r="A3556" t="str">
            <v>B09NMQK6PH</v>
          </cell>
          <cell r="B3556" t="str">
            <v>L-31-CASE</v>
          </cell>
          <cell r="C3556">
            <v>0</v>
          </cell>
        </row>
        <row r="3557">
          <cell r="A3557" t="str">
            <v>B09NMQKB8V</v>
          </cell>
          <cell r="B3557" t="str">
            <v>1724-CASE</v>
          </cell>
          <cell r="C3557">
            <v>0</v>
          </cell>
        </row>
        <row r="3558">
          <cell r="A3558" t="str">
            <v>B09NMQKFBL</v>
          </cell>
          <cell r="B3558" t="str">
            <v>751-CASE</v>
          </cell>
          <cell r="C3558">
            <v>0</v>
          </cell>
        </row>
        <row r="3559">
          <cell r="A3559" t="str">
            <v>B09NMQKFML</v>
          </cell>
          <cell r="B3559" t="str">
            <v>3342-CASE</v>
          </cell>
          <cell r="C3559">
            <v>0</v>
          </cell>
        </row>
        <row r="3560">
          <cell r="A3560" t="str">
            <v>B09NMQKSPN</v>
          </cell>
          <cell r="B3560" t="str">
            <v>3999-CASE</v>
          </cell>
          <cell r="C3560">
            <v>0</v>
          </cell>
        </row>
        <row r="3561">
          <cell r="A3561" t="str">
            <v>B09NMQKSPP</v>
          </cell>
          <cell r="B3561" t="str">
            <v>L-29-CASE</v>
          </cell>
          <cell r="C3561">
            <v>0</v>
          </cell>
        </row>
        <row r="3562">
          <cell r="A3562" t="str">
            <v>B09NMQLBD5</v>
          </cell>
          <cell r="B3562" t="str">
            <v>3198-CASE</v>
          </cell>
          <cell r="C3562">
            <v>0</v>
          </cell>
        </row>
        <row r="3563">
          <cell r="A3563" t="str">
            <v>B09NMQLSMZ</v>
          </cell>
          <cell r="B3563" t="str">
            <v>5132-CASE</v>
          </cell>
          <cell r="C3563">
            <v>0</v>
          </cell>
        </row>
        <row r="3564">
          <cell r="A3564" t="str">
            <v>B09NMQLYZD</v>
          </cell>
          <cell r="B3564" t="str">
            <v>321-CASE</v>
          </cell>
          <cell r="C3564">
            <v>0</v>
          </cell>
        </row>
        <row r="3565">
          <cell r="A3565" t="str">
            <v>B09NMQLZTH</v>
          </cell>
          <cell r="B3565" t="str">
            <v>6003-CASE</v>
          </cell>
          <cell r="C3565">
            <v>0</v>
          </cell>
        </row>
        <row r="3566">
          <cell r="A3566" t="str">
            <v>B09NMQM3FX</v>
          </cell>
          <cell r="B3566" t="str">
            <v>S-31-CASE</v>
          </cell>
          <cell r="C3566">
            <v>0</v>
          </cell>
        </row>
        <row r="3567">
          <cell r="A3567" t="str">
            <v>B09NMQM69G</v>
          </cell>
          <cell r="B3567" t="str">
            <v>3911-CASE</v>
          </cell>
          <cell r="C3567">
            <v>0</v>
          </cell>
        </row>
        <row r="3568">
          <cell r="A3568" t="str">
            <v>B09NMQN1KD</v>
          </cell>
          <cell r="B3568" t="str">
            <v>3826-CASE</v>
          </cell>
          <cell r="C3568">
            <v>0</v>
          </cell>
        </row>
        <row r="3569">
          <cell r="A3569" t="str">
            <v>B09NMQNYT7</v>
          </cell>
          <cell r="B3569" t="str">
            <v>1638-CASE</v>
          </cell>
          <cell r="C3569">
            <v>0</v>
          </cell>
        </row>
        <row r="3570">
          <cell r="A3570" t="str">
            <v>B09NMQNZJK</v>
          </cell>
          <cell r="B3570" t="str">
            <v>3821-CASE</v>
          </cell>
          <cell r="C3570">
            <v>0</v>
          </cell>
        </row>
        <row r="3571">
          <cell r="A3571" t="str">
            <v>B09NMQPFQ4</v>
          </cell>
          <cell r="B3571" t="str">
            <v>3197-CASE</v>
          </cell>
          <cell r="C3571">
            <v>0</v>
          </cell>
        </row>
        <row r="3572">
          <cell r="A3572" t="str">
            <v>B09NMQPGL4</v>
          </cell>
          <cell r="B3572" t="str">
            <v>S-28-CASE</v>
          </cell>
          <cell r="C3572">
            <v>0</v>
          </cell>
        </row>
        <row r="3573">
          <cell r="A3573" t="str">
            <v>B09NMQPR93</v>
          </cell>
          <cell r="B3573" t="str">
            <v>338-CASE</v>
          </cell>
          <cell r="C3573">
            <v>0</v>
          </cell>
        </row>
        <row r="3574">
          <cell r="A3574" t="str">
            <v>B09NMQQ8PZ</v>
          </cell>
          <cell r="B3574" t="str">
            <v>2000-CASE</v>
          </cell>
          <cell r="C3574">
            <v>0</v>
          </cell>
        </row>
        <row r="3575">
          <cell r="A3575" t="str">
            <v>B09NMQQDYH</v>
          </cell>
          <cell r="B3575" t="str">
            <v>L-9-CASE</v>
          </cell>
          <cell r="C3575">
            <v>0</v>
          </cell>
        </row>
        <row r="3576">
          <cell r="A3576" t="str">
            <v>B09NMQQDYJ</v>
          </cell>
          <cell r="B3576" t="str">
            <v>3166-CASE</v>
          </cell>
          <cell r="C3576">
            <v>0</v>
          </cell>
        </row>
        <row r="3577">
          <cell r="A3577" t="str">
            <v>B09NMQQJGB</v>
          </cell>
          <cell r="B3577" t="str">
            <v>3445-CASE</v>
          </cell>
          <cell r="C3577">
            <v>0</v>
          </cell>
        </row>
        <row r="3578">
          <cell r="A3578" t="str">
            <v>B09NMQR369</v>
          </cell>
          <cell r="B3578" t="str">
            <v>3981-CASE</v>
          </cell>
          <cell r="C3578">
            <v>0</v>
          </cell>
        </row>
        <row r="3579">
          <cell r="A3579" t="str">
            <v>B09NMQRCCY</v>
          </cell>
          <cell r="B3579" t="str">
            <v>1721-CASE</v>
          </cell>
          <cell r="C3579">
            <v>0</v>
          </cell>
        </row>
        <row r="3580">
          <cell r="A3580" t="str">
            <v>B09NMQRQV6</v>
          </cell>
          <cell r="B3580" t="str">
            <v>1226-CASE</v>
          </cell>
          <cell r="C3580">
            <v>0</v>
          </cell>
        </row>
        <row r="3581">
          <cell r="A3581" t="str">
            <v>B09NMQS2QZ</v>
          </cell>
          <cell r="B3581" t="str">
            <v>1265-CASE</v>
          </cell>
          <cell r="C3581">
            <v>0</v>
          </cell>
        </row>
        <row r="3582">
          <cell r="A3582" t="str">
            <v>B09NMQSMXJ</v>
          </cell>
          <cell r="B3582" t="str">
            <v>3987-CASE</v>
          </cell>
          <cell r="C3582">
            <v>0</v>
          </cell>
        </row>
        <row r="3583">
          <cell r="A3583" t="str">
            <v>B09NMQT2GN</v>
          </cell>
          <cell r="B3583" t="str">
            <v>3020-CASE</v>
          </cell>
          <cell r="C3583">
            <v>0</v>
          </cell>
        </row>
        <row r="3584">
          <cell r="A3584" t="str">
            <v>B09NMQT2GQ</v>
          </cell>
          <cell r="B3584" t="str">
            <v>L-23-CASE</v>
          </cell>
          <cell r="C3584">
            <v>0</v>
          </cell>
        </row>
        <row r="3585">
          <cell r="A3585" t="str">
            <v>B09NMQT2GR</v>
          </cell>
          <cell r="B3585" t="str">
            <v>L-19-CASE</v>
          </cell>
          <cell r="C3585">
            <v>0</v>
          </cell>
        </row>
        <row r="3586">
          <cell r="A3586" t="str">
            <v>B09NMQTBGV</v>
          </cell>
          <cell r="B3586" t="str">
            <v>L-12-CASE</v>
          </cell>
          <cell r="C3586">
            <v>0</v>
          </cell>
        </row>
        <row r="3587">
          <cell r="A3587" t="str">
            <v>B09NMQTBPZ</v>
          </cell>
          <cell r="B3587" t="str">
            <v>2713-CASE</v>
          </cell>
          <cell r="C3587">
            <v>0</v>
          </cell>
        </row>
        <row r="3588">
          <cell r="A3588" t="str">
            <v>B09NMQVXZN</v>
          </cell>
          <cell r="B3588" t="str">
            <v>5157-CASE</v>
          </cell>
          <cell r="C3588">
            <v>0</v>
          </cell>
        </row>
        <row r="3589">
          <cell r="A3589" t="str">
            <v>B09NMQVZRR</v>
          </cell>
          <cell r="B3589" t="str">
            <v>981-CASE</v>
          </cell>
          <cell r="C3589">
            <v>0</v>
          </cell>
        </row>
        <row r="3590">
          <cell r="A3590" t="str">
            <v>B09NMQXYC9</v>
          </cell>
          <cell r="B3590" t="str">
            <v>1285-CASE</v>
          </cell>
          <cell r="C3590">
            <v>0</v>
          </cell>
        </row>
        <row r="3591">
          <cell r="A3591" t="str">
            <v>B09NMQYJCG</v>
          </cell>
          <cell r="B3591" t="str">
            <v>S-2-CASE</v>
          </cell>
          <cell r="C3591">
            <v>0</v>
          </cell>
        </row>
        <row r="3592">
          <cell r="A3592" t="str">
            <v>B09NMQYQNS</v>
          </cell>
          <cell r="B3592" t="str">
            <v>3470-CASE</v>
          </cell>
          <cell r="C3592">
            <v>0</v>
          </cell>
        </row>
        <row r="3593">
          <cell r="A3593" t="str">
            <v>B09NMQYVTC</v>
          </cell>
          <cell r="B3593" t="str">
            <v>5142-CASE</v>
          </cell>
          <cell r="C3593">
            <v>0</v>
          </cell>
        </row>
        <row r="3594">
          <cell r="A3594" t="str">
            <v>B09NMQZ1LQ</v>
          </cell>
          <cell r="B3594" t="str">
            <v>272-CASE</v>
          </cell>
          <cell r="C3594">
            <v>0</v>
          </cell>
        </row>
        <row r="3595">
          <cell r="A3595" t="str">
            <v>B09NMQZ1Y8</v>
          </cell>
          <cell r="B3595" t="str">
            <v>6302-CASE</v>
          </cell>
          <cell r="C3595">
            <v>0</v>
          </cell>
        </row>
        <row r="3596">
          <cell r="A3596" t="str">
            <v>B09NMR1JLS</v>
          </cell>
          <cell r="B3596" t="str">
            <v>3471-CASE</v>
          </cell>
          <cell r="C3596">
            <v>0</v>
          </cell>
        </row>
        <row r="3597">
          <cell r="A3597" t="str">
            <v>B09NMR2B9D</v>
          </cell>
          <cell r="B3597" t="str">
            <v>1248-CASE</v>
          </cell>
          <cell r="C3597">
            <v>0</v>
          </cell>
        </row>
        <row r="3598">
          <cell r="A3598" t="str">
            <v>B09NMR5DYC</v>
          </cell>
          <cell r="B3598" t="str">
            <v>3998-CASE</v>
          </cell>
          <cell r="C3598">
            <v>0</v>
          </cell>
        </row>
        <row r="3599">
          <cell r="A3599" t="str">
            <v>B09NMR5R61</v>
          </cell>
          <cell r="B3599" t="str">
            <v>5131-CASE</v>
          </cell>
          <cell r="C3599">
            <v>0</v>
          </cell>
        </row>
        <row r="3600">
          <cell r="A3600" t="str">
            <v>B09NMR63M5</v>
          </cell>
          <cell r="B3600" t="str">
            <v>1919-CASE</v>
          </cell>
          <cell r="C3600">
            <v>0</v>
          </cell>
        </row>
        <row r="3601">
          <cell r="A3601" t="str">
            <v>B09NMR69P3</v>
          </cell>
          <cell r="B3601" t="str">
            <v>1254-CASE</v>
          </cell>
          <cell r="C3601">
            <v>0</v>
          </cell>
        </row>
        <row r="3602">
          <cell r="A3602" t="str">
            <v>B09NMR6KT3</v>
          </cell>
          <cell r="B3602" t="str">
            <v>6809-CASE</v>
          </cell>
          <cell r="C3602">
            <v>0</v>
          </cell>
        </row>
        <row r="3603">
          <cell r="A3603" t="str">
            <v>B09NMR6ZSB</v>
          </cell>
          <cell r="B3603" t="str">
            <v>3483-CASE</v>
          </cell>
          <cell r="C3603">
            <v>0</v>
          </cell>
        </row>
        <row r="3604">
          <cell r="A3604" t="str">
            <v>B09NMR733C</v>
          </cell>
          <cell r="B3604" t="str">
            <v>2050-CASE</v>
          </cell>
          <cell r="C3604">
            <v>0</v>
          </cell>
        </row>
        <row r="3605">
          <cell r="A3605" t="str">
            <v>B09NMR7GKF</v>
          </cell>
          <cell r="B3605" t="str">
            <v>L-3-CASE</v>
          </cell>
          <cell r="C3605">
            <v>0</v>
          </cell>
        </row>
        <row r="3606">
          <cell r="A3606" t="str">
            <v>B09NMR83WP</v>
          </cell>
          <cell r="B3606" t="str">
            <v>S-1-CASE</v>
          </cell>
          <cell r="C3606">
            <v>0</v>
          </cell>
        </row>
        <row r="3607">
          <cell r="A3607" t="str">
            <v>B09NMRB5ZV</v>
          </cell>
          <cell r="B3607" t="str">
            <v>5114-CASE</v>
          </cell>
          <cell r="C3607">
            <v>0</v>
          </cell>
        </row>
        <row r="3608">
          <cell r="A3608" t="str">
            <v>B09NMRBJZ9</v>
          </cell>
          <cell r="B3608" t="str">
            <v>769-CASE</v>
          </cell>
          <cell r="C3608">
            <v>0</v>
          </cell>
        </row>
        <row r="3609">
          <cell r="A3609" t="str">
            <v>B09NMRBPSR</v>
          </cell>
          <cell r="B3609" t="str">
            <v>S-19-CASE</v>
          </cell>
          <cell r="C3609">
            <v>0</v>
          </cell>
        </row>
        <row r="3610">
          <cell r="A3610" t="str">
            <v>B09NMRBRXV</v>
          </cell>
          <cell r="B3610" t="str">
            <v>1794-CASE</v>
          </cell>
          <cell r="C3610">
            <v>0</v>
          </cell>
        </row>
        <row r="3611">
          <cell r="A3611" t="str">
            <v>B09NMRC5C9</v>
          </cell>
          <cell r="B3611" t="str">
            <v>1939-CASE</v>
          </cell>
          <cell r="C3611">
            <v>0</v>
          </cell>
        </row>
        <row r="3612">
          <cell r="A3612" t="str">
            <v>B09NMRCMQ7</v>
          </cell>
          <cell r="B3612" t="str">
            <v>2090-CASE</v>
          </cell>
          <cell r="C3612">
            <v>0</v>
          </cell>
        </row>
        <row r="3613">
          <cell r="A3613" t="str">
            <v>B09NMRCT9C</v>
          </cell>
          <cell r="B3613" t="str">
            <v>1933-CASE</v>
          </cell>
          <cell r="C3613">
            <v>0</v>
          </cell>
        </row>
        <row r="3614">
          <cell r="A3614" t="str">
            <v>B09NMRCTHW</v>
          </cell>
          <cell r="B3614" t="str">
            <v>17064-CASE</v>
          </cell>
          <cell r="C3614">
            <v>0</v>
          </cell>
        </row>
        <row r="3615">
          <cell r="A3615" t="str">
            <v>B09NMRCTJ1</v>
          </cell>
          <cell r="B3615" t="str">
            <v>127-CASE</v>
          </cell>
          <cell r="C3615">
            <v>0</v>
          </cell>
        </row>
        <row r="3616">
          <cell r="A3616" t="str">
            <v>B09NMRDC33</v>
          </cell>
          <cell r="B3616" t="str">
            <v>2333-CASE</v>
          </cell>
          <cell r="C3616">
            <v>0</v>
          </cell>
        </row>
        <row r="3617">
          <cell r="A3617" t="str">
            <v>B09NMRDH9Y</v>
          </cell>
          <cell r="B3617" t="str">
            <v>273-CASE</v>
          </cell>
          <cell r="C3617">
            <v>0</v>
          </cell>
        </row>
        <row r="3618">
          <cell r="A3618" t="str">
            <v>B09NMRF2VK</v>
          </cell>
          <cell r="B3618" t="str">
            <v>5174-CASE</v>
          </cell>
          <cell r="C3618">
            <v>0</v>
          </cell>
        </row>
        <row r="3619">
          <cell r="A3619" t="str">
            <v>B09NMRFJ7S</v>
          </cell>
          <cell r="B3619" t="str">
            <v>1204-CASE</v>
          </cell>
          <cell r="C3619">
            <v>0</v>
          </cell>
        </row>
        <row r="3620">
          <cell r="A3620" t="str">
            <v>B09NMRG8CF</v>
          </cell>
          <cell r="B3620" t="str">
            <v>3870-CASE</v>
          </cell>
          <cell r="C3620">
            <v>0</v>
          </cell>
        </row>
        <row r="3621">
          <cell r="A3621" t="str">
            <v>B09NMRG9BR</v>
          </cell>
          <cell r="B3621" t="str">
            <v>2343-CASE</v>
          </cell>
          <cell r="C3621">
            <v>0</v>
          </cell>
        </row>
        <row r="3622">
          <cell r="A3622" t="str">
            <v>B09NMRGKWV</v>
          </cell>
          <cell r="B3622" t="str">
            <v>1611-CASE</v>
          </cell>
          <cell r="C3622">
            <v>0</v>
          </cell>
        </row>
        <row r="3623">
          <cell r="A3623" t="str">
            <v>B09NMRH5SS</v>
          </cell>
          <cell r="B3623" t="str">
            <v>4440-CASE</v>
          </cell>
          <cell r="C3623">
            <v>0</v>
          </cell>
        </row>
        <row r="3624">
          <cell r="A3624" t="str">
            <v>B09NMRHT4L</v>
          </cell>
          <cell r="B3624" t="str">
            <v>2093-CASE</v>
          </cell>
          <cell r="C3624">
            <v>0</v>
          </cell>
        </row>
        <row r="3625">
          <cell r="A3625" t="str">
            <v>B09NMRK711</v>
          </cell>
          <cell r="B3625" t="str">
            <v>623-CASE</v>
          </cell>
          <cell r="C3625">
            <v>0</v>
          </cell>
        </row>
        <row r="3626">
          <cell r="A3626" t="str">
            <v>B09NMRKHWH</v>
          </cell>
          <cell r="B3626" t="str">
            <v>17004-CASE</v>
          </cell>
          <cell r="C3626">
            <v>0</v>
          </cell>
        </row>
        <row r="3627">
          <cell r="A3627" t="str">
            <v>B09NMRKY12</v>
          </cell>
          <cell r="B3627" t="str">
            <v>17091-CASE</v>
          </cell>
          <cell r="C3627">
            <v>0</v>
          </cell>
        </row>
        <row r="3628">
          <cell r="A3628" t="str">
            <v>B09NMRL4CY</v>
          </cell>
          <cell r="B3628" t="str">
            <v>17041-CASE</v>
          </cell>
          <cell r="C3628">
            <v>0</v>
          </cell>
        </row>
        <row r="3629">
          <cell r="A3629" t="str">
            <v>B09NMRL4XB</v>
          </cell>
          <cell r="B3629" t="str">
            <v>2008-CASE</v>
          </cell>
          <cell r="C3629">
            <v>0</v>
          </cell>
        </row>
        <row r="3630">
          <cell r="A3630" t="str">
            <v>B09NMRLN7S</v>
          </cell>
          <cell r="B3630" t="str">
            <v>17092-CASE</v>
          </cell>
          <cell r="C3630">
            <v>0</v>
          </cell>
        </row>
        <row r="3631">
          <cell r="A3631" t="str">
            <v>B09NMRLXZV</v>
          </cell>
          <cell r="B3631" t="str">
            <v>1934-CASE</v>
          </cell>
          <cell r="C3631">
            <v>0</v>
          </cell>
        </row>
        <row r="3632">
          <cell r="A3632" t="str">
            <v>B09NMRM7XR</v>
          </cell>
          <cell r="B3632" t="str">
            <v>S-52-CASE</v>
          </cell>
          <cell r="C3632">
            <v>0</v>
          </cell>
        </row>
        <row r="3633">
          <cell r="A3633" t="str">
            <v>B09NMRMTVJ</v>
          </cell>
          <cell r="B3633" t="str">
            <v>1616-CASE</v>
          </cell>
          <cell r="C3633">
            <v>0</v>
          </cell>
        </row>
        <row r="3634">
          <cell r="A3634" t="str">
            <v>B09NMRN1BK</v>
          </cell>
          <cell r="B3634" t="str">
            <v>S-16-CASE</v>
          </cell>
          <cell r="C3634">
            <v>0</v>
          </cell>
        </row>
        <row r="3635">
          <cell r="A3635" t="str">
            <v>B09NMRN92X</v>
          </cell>
          <cell r="B3635" t="str">
            <v>17075-CASE</v>
          </cell>
          <cell r="C3635">
            <v>0</v>
          </cell>
        </row>
        <row r="3636">
          <cell r="A3636" t="str">
            <v>B09NMRP2Z5</v>
          </cell>
          <cell r="B3636" t="str">
            <v>3990-CASE</v>
          </cell>
          <cell r="C3636">
            <v>0</v>
          </cell>
        </row>
        <row r="3637">
          <cell r="A3637" t="str">
            <v>B09NMRQKLG</v>
          </cell>
          <cell r="B3637" t="str">
            <v>4004-CASE</v>
          </cell>
          <cell r="C3637">
            <v>0</v>
          </cell>
        </row>
        <row r="3638">
          <cell r="A3638" t="str">
            <v>B09NMRQLJJ</v>
          </cell>
          <cell r="B3638" t="str">
            <v>L-13-CASE</v>
          </cell>
          <cell r="C3638">
            <v>0</v>
          </cell>
        </row>
        <row r="3639">
          <cell r="A3639" t="str">
            <v>B09NMRRSFF</v>
          </cell>
          <cell r="B3639" t="str">
            <v>5121-CASE</v>
          </cell>
          <cell r="C3639">
            <v>0</v>
          </cell>
        </row>
        <row r="3640">
          <cell r="A3640" t="str">
            <v>B09NMRSTK5</v>
          </cell>
          <cell r="B3640" t="str">
            <v>782-CASE</v>
          </cell>
          <cell r="C3640">
            <v>0</v>
          </cell>
        </row>
        <row r="3641">
          <cell r="A3641" t="str">
            <v>B09NMRSTK6</v>
          </cell>
          <cell r="B3641" t="str">
            <v>2346-CASE</v>
          </cell>
          <cell r="C3641">
            <v>0</v>
          </cell>
        </row>
        <row r="3642">
          <cell r="A3642" t="str">
            <v>B09NMRSXLY</v>
          </cell>
          <cell r="B3642" t="str">
            <v>17061-CASE</v>
          </cell>
          <cell r="C3642">
            <v>0</v>
          </cell>
        </row>
        <row r="3643">
          <cell r="A3643" t="str">
            <v>B09NMRVBN7</v>
          </cell>
          <cell r="B3643" t="str">
            <v>17052-CASE</v>
          </cell>
          <cell r="C3643">
            <v>0</v>
          </cell>
        </row>
        <row r="3644">
          <cell r="A3644" t="str">
            <v>B09NMRW7CX</v>
          </cell>
          <cell r="B3644" t="str">
            <v>791-CASE</v>
          </cell>
          <cell r="C3644">
            <v>0</v>
          </cell>
        </row>
        <row r="3645">
          <cell r="A3645" t="str">
            <v>B09NMRWKDZ</v>
          </cell>
          <cell r="B3645" t="str">
            <v>2344-CASE</v>
          </cell>
          <cell r="C3645">
            <v>0</v>
          </cell>
        </row>
        <row r="3646">
          <cell r="A3646" t="str">
            <v>B09NMRWN2T</v>
          </cell>
          <cell r="B3646" t="str">
            <v>1636-CASE</v>
          </cell>
          <cell r="C3646">
            <v>0</v>
          </cell>
        </row>
        <row r="3647">
          <cell r="A3647" t="str">
            <v>B09NMRWN2V</v>
          </cell>
          <cell r="B3647" t="str">
            <v>17053-CASE</v>
          </cell>
          <cell r="C3647">
            <v>0</v>
          </cell>
        </row>
        <row r="3648">
          <cell r="A3648" t="str">
            <v>B09NMRYJBT</v>
          </cell>
          <cell r="B3648" t="str">
            <v>275-CASE</v>
          </cell>
          <cell r="C3648">
            <v>0</v>
          </cell>
        </row>
        <row r="3649">
          <cell r="A3649" t="str">
            <v>B09NMRYJMQ</v>
          </cell>
          <cell r="B3649" t="str">
            <v>17039-CASE</v>
          </cell>
          <cell r="C3649">
            <v>0</v>
          </cell>
        </row>
        <row r="3650">
          <cell r="A3650" t="str">
            <v>B09NMRYW7B</v>
          </cell>
          <cell r="B3650" t="str">
            <v>3467-CASE</v>
          </cell>
          <cell r="C3650">
            <v>0</v>
          </cell>
        </row>
        <row r="3651">
          <cell r="A3651" t="str">
            <v>B09NMRZ3H6</v>
          </cell>
          <cell r="B3651" t="str">
            <v>1250-CASE</v>
          </cell>
          <cell r="C3651">
            <v>0</v>
          </cell>
        </row>
        <row r="3652">
          <cell r="A3652" t="str">
            <v>B09NMRZS1X</v>
          </cell>
          <cell r="B3652" t="str">
            <v>L-11-CASE</v>
          </cell>
          <cell r="C3652">
            <v>0</v>
          </cell>
        </row>
        <row r="3653">
          <cell r="A3653" t="str">
            <v>B09NMS111K</v>
          </cell>
          <cell r="B3653" t="str">
            <v>1718-CASE</v>
          </cell>
          <cell r="C3653">
            <v>0</v>
          </cell>
        </row>
        <row r="3654">
          <cell r="A3654" t="str">
            <v>B09NMS17CW</v>
          </cell>
          <cell r="B3654" t="str">
            <v>17062-CASE</v>
          </cell>
          <cell r="C3654">
            <v>0</v>
          </cell>
        </row>
        <row r="3655">
          <cell r="A3655" t="str">
            <v>B09NMS2TBN</v>
          </cell>
          <cell r="B3655" t="str">
            <v>17025-CASE</v>
          </cell>
          <cell r="C3655">
            <v>0</v>
          </cell>
        </row>
        <row r="3656">
          <cell r="A3656" t="str">
            <v>B09NMS372R</v>
          </cell>
          <cell r="B3656" t="str">
            <v>1713-CASE</v>
          </cell>
          <cell r="C3656">
            <v>0</v>
          </cell>
        </row>
        <row r="3657">
          <cell r="A3657" t="str">
            <v>B09NMS38CP</v>
          </cell>
          <cell r="B3657" t="str">
            <v>2233-CASE</v>
          </cell>
          <cell r="C3657">
            <v>0</v>
          </cell>
        </row>
        <row r="3658">
          <cell r="A3658" t="str">
            <v>B09NMS38SV</v>
          </cell>
          <cell r="B3658" t="str">
            <v>771-CASE</v>
          </cell>
          <cell r="C3658">
            <v>0</v>
          </cell>
        </row>
        <row r="3659">
          <cell r="A3659" t="str">
            <v>B09NMS3DW1</v>
          </cell>
          <cell r="B3659" t="str">
            <v>6301-CASE</v>
          </cell>
          <cell r="C3659">
            <v>0</v>
          </cell>
        </row>
        <row r="3660">
          <cell r="A3660" t="str">
            <v>B09NMS3SPB</v>
          </cell>
          <cell r="B3660" t="str">
            <v>17006-CASE</v>
          </cell>
          <cell r="C3660">
            <v>0</v>
          </cell>
        </row>
        <row r="3661">
          <cell r="A3661" t="str">
            <v>B09NMS4KMB</v>
          </cell>
          <cell r="B3661" t="str">
            <v>3874-CASE</v>
          </cell>
          <cell r="C3661">
            <v>0</v>
          </cell>
        </row>
        <row r="3662">
          <cell r="A3662" t="str">
            <v>B09NMS4QHK</v>
          </cell>
          <cell r="B3662" t="str">
            <v>768-CASE</v>
          </cell>
          <cell r="C3662">
            <v>0</v>
          </cell>
        </row>
        <row r="3663">
          <cell r="A3663" t="str">
            <v>B09NMS5SJV</v>
          </cell>
          <cell r="B3663" t="str">
            <v>725-CASE</v>
          </cell>
          <cell r="C3663">
            <v>0</v>
          </cell>
        </row>
        <row r="3664">
          <cell r="A3664" t="str">
            <v>B09NMS6JYF</v>
          </cell>
          <cell r="B3664" t="str">
            <v>2051-CASE</v>
          </cell>
          <cell r="C3664">
            <v>0</v>
          </cell>
        </row>
        <row r="3665">
          <cell r="A3665" t="str">
            <v>B09NMS6YWG</v>
          </cell>
          <cell r="B3665" t="str">
            <v>S-42-CASE</v>
          </cell>
          <cell r="C3665">
            <v>0</v>
          </cell>
        </row>
        <row r="3666">
          <cell r="A3666" t="str">
            <v>B09NMS7NG9</v>
          </cell>
          <cell r="B3666" t="str">
            <v>790-CASE</v>
          </cell>
          <cell r="C3666">
            <v>0</v>
          </cell>
        </row>
        <row r="3667">
          <cell r="A3667" t="str">
            <v>B09NMS7PYK</v>
          </cell>
          <cell r="B3667" t="str">
            <v>1236-CASE</v>
          </cell>
          <cell r="C3667">
            <v>0</v>
          </cell>
        </row>
        <row r="3668">
          <cell r="A3668" t="str">
            <v>B09NMS7XF3</v>
          </cell>
          <cell r="B3668" t="str">
            <v>17047-CASE</v>
          </cell>
          <cell r="C3668">
            <v>0</v>
          </cell>
        </row>
        <row r="3669">
          <cell r="A3669" t="str">
            <v>B09NMS813N</v>
          </cell>
          <cell r="B3669" t="str">
            <v>1273-CASE</v>
          </cell>
          <cell r="C3669">
            <v>0</v>
          </cell>
        </row>
        <row r="3670">
          <cell r="A3670" t="str">
            <v>B09NMS86C1</v>
          </cell>
          <cell r="B3670" t="str">
            <v>2345-CASE</v>
          </cell>
          <cell r="C3670">
            <v>0</v>
          </cell>
        </row>
        <row r="3671">
          <cell r="A3671" t="str">
            <v>B09NMS8LLX</v>
          </cell>
          <cell r="B3671" t="str">
            <v>4002-CASE</v>
          </cell>
          <cell r="C3671">
            <v>0</v>
          </cell>
        </row>
        <row r="3672">
          <cell r="A3672" t="str">
            <v>B09NMS9K8S</v>
          </cell>
          <cell r="B3672" t="str">
            <v>6808-CASE</v>
          </cell>
          <cell r="C3672">
            <v>0</v>
          </cell>
        </row>
        <row r="3673">
          <cell r="A3673" t="str">
            <v>B09NMS9YLK</v>
          </cell>
          <cell r="B3673" t="str">
            <v>785-CASE</v>
          </cell>
          <cell r="C3673">
            <v>0</v>
          </cell>
        </row>
        <row r="3674">
          <cell r="A3674" t="str">
            <v>B09NMSBSNZ</v>
          </cell>
          <cell r="B3674" t="str">
            <v>3818-CASE</v>
          </cell>
          <cell r="C3674">
            <v>0</v>
          </cell>
        </row>
        <row r="3675">
          <cell r="A3675" t="str">
            <v>B09NMSBWHR</v>
          </cell>
          <cell r="B3675" t="str">
            <v>783-CASE</v>
          </cell>
          <cell r="C3675">
            <v>0</v>
          </cell>
        </row>
        <row r="3676">
          <cell r="A3676" t="str">
            <v>B09NMSC21S</v>
          </cell>
          <cell r="B3676" t="str">
            <v>1237-CASE</v>
          </cell>
          <cell r="C3676">
            <v>0</v>
          </cell>
        </row>
        <row r="3677">
          <cell r="A3677" t="str">
            <v>B09NMSC7X8</v>
          </cell>
          <cell r="B3677" t="str">
            <v>2023-CASE</v>
          </cell>
          <cell r="C3677">
            <v>0</v>
          </cell>
        </row>
        <row r="3678">
          <cell r="A3678" t="str">
            <v>B09NMSFFBV</v>
          </cell>
          <cell r="B3678" t="str">
            <v>1272-CASE</v>
          </cell>
          <cell r="C3678">
            <v>0</v>
          </cell>
        </row>
        <row r="3679">
          <cell r="A3679" t="str">
            <v>B09NMSFKPJ</v>
          </cell>
          <cell r="B3679" t="str">
            <v>3865-CASE</v>
          </cell>
          <cell r="C3679">
            <v>0</v>
          </cell>
        </row>
        <row r="3680">
          <cell r="A3680" t="str">
            <v>B09NMSFXKC</v>
          </cell>
          <cell r="B3680" t="str">
            <v>2092-CASE</v>
          </cell>
          <cell r="C3680">
            <v>0</v>
          </cell>
        </row>
        <row r="3681">
          <cell r="A3681" t="str">
            <v>B09NMSFYSB</v>
          </cell>
          <cell r="B3681" t="str">
            <v>6004-CASE</v>
          </cell>
          <cell r="C3681">
            <v>0</v>
          </cell>
        </row>
        <row r="3682">
          <cell r="A3682" t="str">
            <v>B09NMSGNPT</v>
          </cell>
          <cell r="B3682" t="str">
            <v>1617-A-CASE</v>
          </cell>
          <cell r="C3682">
            <v>0</v>
          </cell>
        </row>
        <row r="3683">
          <cell r="A3683" t="str">
            <v>B09NMSGNPW</v>
          </cell>
          <cell r="B3683" t="str">
            <v>17080-CASE</v>
          </cell>
          <cell r="C3683">
            <v>0</v>
          </cell>
        </row>
        <row r="3684">
          <cell r="A3684" t="str">
            <v>B09NMSH8ZG</v>
          </cell>
          <cell r="B3684" t="str">
            <v>1720-CASE</v>
          </cell>
          <cell r="C3684">
            <v>0</v>
          </cell>
        </row>
        <row r="3685">
          <cell r="A3685" t="str">
            <v>B09NMSJ7C5</v>
          </cell>
          <cell r="B3685" t="str">
            <v>17083-CASE</v>
          </cell>
          <cell r="C3685">
            <v>0</v>
          </cell>
        </row>
        <row r="3686">
          <cell r="A3686" t="str">
            <v>B09NMSKKM8</v>
          </cell>
          <cell r="B3686" t="str">
            <v>1635-CASE</v>
          </cell>
          <cell r="C3686">
            <v>0</v>
          </cell>
        </row>
        <row r="3687">
          <cell r="A3687" t="str">
            <v>B09NMSKMYL</v>
          </cell>
          <cell r="B3687" t="str">
            <v>17067-CASE</v>
          </cell>
          <cell r="C3687">
            <v>0</v>
          </cell>
        </row>
        <row r="3688">
          <cell r="A3688" t="str">
            <v>B09NMSKYC8</v>
          </cell>
          <cell r="B3688" t="str">
            <v>1632-CASE</v>
          </cell>
          <cell r="C3688">
            <v>0</v>
          </cell>
        </row>
        <row r="3689">
          <cell r="A3689" t="str">
            <v>B09NMSM1VW</v>
          </cell>
          <cell r="B3689" t="str">
            <v>3873-CASE</v>
          </cell>
          <cell r="C3689">
            <v>0</v>
          </cell>
        </row>
        <row r="3690">
          <cell r="A3690" t="str">
            <v>B09NMSMDJG</v>
          </cell>
          <cell r="B3690" t="str">
            <v>746-CASE</v>
          </cell>
          <cell r="C3690">
            <v>0</v>
          </cell>
        </row>
        <row r="3691">
          <cell r="A3691" t="str">
            <v>B09NMSMM22</v>
          </cell>
          <cell r="B3691" t="str">
            <v>274-CASE</v>
          </cell>
          <cell r="C3691">
            <v>0</v>
          </cell>
        </row>
        <row r="3692">
          <cell r="A3692" t="str">
            <v>B09NMSQNFG</v>
          </cell>
          <cell r="B3692" t="str">
            <v>1941-CASE</v>
          </cell>
          <cell r="C3692">
            <v>0</v>
          </cell>
        </row>
        <row r="3693">
          <cell r="A3693" t="str">
            <v>B09NMSRKSJ</v>
          </cell>
          <cell r="B3693" t="str">
            <v>3864-CASE</v>
          </cell>
          <cell r="C3693">
            <v>0</v>
          </cell>
        </row>
        <row r="3694">
          <cell r="A3694" t="str">
            <v>B09NMSRKSM</v>
          </cell>
          <cell r="B3694" t="str">
            <v>130-CASE</v>
          </cell>
          <cell r="C3694">
            <v>0</v>
          </cell>
        </row>
        <row r="3695">
          <cell r="A3695" t="str">
            <v>B09NMSV9WV</v>
          </cell>
          <cell r="B3695" t="str">
            <v>17090-A-CASE</v>
          </cell>
          <cell r="C3695">
            <v>0</v>
          </cell>
        </row>
        <row r="3696">
          <cell r="A3696" t="str">
            <v>B09NMSVKBM</v>
          </cell>
          <cell r="B3696" t="str">
            <v>2331-CASE</v>
          </cell>
          <cell r="C3696">
            <v>0</v>
          </cell>
        </row>
        <row r="3697">
          <cell r="A3697" t="str">
            <v>B09NMSWWKY</v>
          </cell>
          <cell r="B3697" t="str">
            <v>17082-CASE</v>
          </cell>
          <cell r="C3697">
            <v>0</v>
          </cell>
        </row>
        <row r="3698">
          <cell r="A3698" t="str">
            <v>B09NMSWX9S</v>
          </cell>
          <cell r="B3698" t="str">
            <v>1615-CASE</v>
          </cell>
          <cell r="C3698">
            <v>0</v>
          </cell>
        </row>
        <row r="3699">
          <cell r="A3699" t="str">
            <v>B09NMSXKRT</v>
          </cell>
          <cell r="B3699" t="str">
            <v>17084-CASE</v>
          </cell>
          <cell r="C3699">
            <v>0</v>
          </cell>
        </row>
        <row r="3700">
          <cell r="A3700" t="str">
            <v>B09NMSXSX1</v>
          </cell>
          <cell r="B3700" t="str">
            <v>3872-CASE</v>
          </cell>
          <cell r="C3700">
            <v>0</v>
          </cell>
        </row>
        <row r="3701">
          <cell r="A3701" t="str">
            <v>B09NMSXX5X</v>
          </cell>
          <cell r="B3701" t="str">
            <v>1257-CASE</v>
          </cell>
          <cell r="C3701">
            <v>0</v>
          </cell>
        </row>
        <row r="3702">
          <cell r="A3702" t="str">
            <v>B09NMSY5P1</v>
          </cell>
          <cell r="B3702" t="str">
            <v>2094-CASE</v>
          </cell>
          <cell r="C3702">
            <v>0</v>
          </cell>
        </row>
        <row r="3703">
          <cell r="A3703" t="str">
            <v>B09NMSYNRP</v>
          </cell>
          <cell r="B3703" t="str">
            <v>2332-CASE</v>
          </cell>
          <cell r="C3703">
            <v>0</v>
          </cell>
        </row>
        <row r="3704">
          <cell r="A3704" t="str">
            <v>B09NMSYNRR</v>
          </cell>
          <cell r="B3704" t="str">
            <v>622-CASE</v>
          </cell>
          <cell r="C3704">
            <v>0</v>
          </cell>
        </row>
        <row r="3705">
          <cell r="A3705" t="str">
            <v>B09NMSZ9ZW</v>
          </cell>
          <cell r="B3705" t="str">
            <v>2234-CASE</v>
          </cell>
          <cell r="C3705">
            <v>0</v>
          </cell>
        </row>
        <row r="3706">
          <cell r="A3706" t="str">
            <v>B09NMT1PL8</v>
          </cell>
          <cell r="B3706" t="str">
            <v>17081-CASE</v>
          </cell>
          <cell r="C3706">
            <v>0</v>
          </cell>
        </row>
        <row r="3707">
          <cell r="A3707" t="str">
            <v>B09NMT1ZQ7</v>
          </cell>
          <cell r="B3707" t="str">
            <v>793-CASE</v>
          </cell>
          <cell r="C3707">
            <v>0</v>
          </cell>
        </row>
        <row r="3708">
          <cell r="A3708" t="str">
            <v>B09NMT2948</v>
          </cell>
          <cell r="B3708" t="str">
            <v>17054-CASE</v>
          </cell>
          <cell r="C3708">
            <v>0</v>
          </cell>
        </row>
        <row r="3709">
          <cell r="A3709" t="str">
            <v>B09NMT2RGC</v>
          </cell>
          <cell r="B3709" t="str">
            <v>1290-CASE</v>
          </cell>
          <cell r="C3709">
            <v>0</v>
          </cell>
        </row>
        <row r="3710">
          <cell r="A3710" t="str">
            <v>B09NMT3K26</v>
          </cell>
          <cell r="B3710" t="str">
            <v>17059-CASE</v>
          </cell>
          <cell r="C3710">
            <v>0</v>
          </cell>
        </row>
        <row r="3711">
          <cell r="A3711" t="str">
            <v>B09NMT42NH</v>
          </cell>
          <cell r="B3711" t="str">
            <v>2151-CASE</v>
          </cell>
          <cell r="C3711">
            <v>0</v>
          </cell>
        </row>
        <row r="3712">
          <cell r="A3712" t="str">
            <v>B09NMT4NGT</v>
          </cell>
          <cell r="B3712" t="str">
            <v>4429-CASE</v>
          </cell>
          <cell r="C3712">
            <v>0</v>
          </cell>
        </row>
        <row r="3713">
          <cell r="A3713" t="str">
            <v>B09NMT538J</v>
          </cell>
          <cell r="B3713" t="str">
            <v>3813-CASE</v>
          </cell>
          <cell r="C3713">
            <v>0</v>
          </cell>
        </row>
        <row r="3714">
          <cell r="A3714" t="str">
            <v>B09NMT6SPF</v>
          </cell>
          <cell r="B3714" t="str">
            <v>4003-CASE</v>
          </cell>
          <cell r="C3714">
            <v>0</v>
          </cell>
        </row>
        <row r="3715">
          <cell r="A3715" t="str">
            <v>B09NMT8FKD</v>
          </cell>
          <cell r="B3715" t="str">
            <v>17048-CASE</v>
          </cell>
          <cell r="C3715">
            <v>0</v>
          </cell>
        </row>
        <row r="3716">
          <cell r="A3716" t="str">
            <v>B09NMT8H9G</v>
          </cell>
          <cell r="B3716" t="str">
            <v>1200-CASE</v>
          </cell>
          <cell r="C3716">
            <v>0</v>
          </cell>
        </row>
        <row r="3717">
          <cell r="A3717" t="str">
            <v>B09NMTB333</v>
          </cell>
          <cell r="B3717" t="str">
            <v>17085-CASE</v>
          </cell>
          <cell r="C3717">
            <v>0</v>
          </cell>
        </row>
        <row r="3718">
          <cell r="A3718" t="str">
            <v>B09NMTBKDL</v>
          </cell>
          <cell r="B3718" t="str">
            <v>1256-CASE</v>
          </cell>
          <cell r="C3718">
            <v>0</v>
          </cell>
        </row>
        <row r="3719">
          <cell r="A3719" t="str">
            <v>B09NMTC23L</v>
          </cell>
          <cell r="B3719" t="str">
            <v>1247-CASE</v>
          </cell>
          <cell r="C3719">
            <v>0</v>
          </cell>
        </row>
        <row r="3720">
          <cell r="A3720" t="str">
            <v>B09NMTCJVH</v>
          </cell>
          <cell r="B3720" t="str">
            <v>147-CASE</v>
          </cell>
          <cell r="C3720">
            <v>0</v>
          </cell>
        </row>
        <row r="3721">
          <cell r="A3721" t="str">
            <v>B09NMTCS7B</v>
          </cell>
          <cell r="B3721" t="str">
            <v>624-CASE</v>
          </cell>
          <cell r="C3721">
            <v>0</v>
          </cell>
        </row>
        <row r="3722">
          <cell r="A3722" t="str">
            <v>B09NMTDNL2</v>
          </cell>
          <cell r="B3722" t="str">
            <v>2150-CASE</v>
          </cell>
          <cell r="C3722">
            <v>0</v>
          </cell>
        </row>
        <row r="3723">
          <cell r="A3723" t="str">
            <v>B09NMTGRQW</v>
          </cell>
          <cell r="B3723" t="str">
            <v>1291-CASE</v>
          </cell>
          <cell r="C3723">
            <v>0</v>
          </cell>
        </row>
        <row r="3724">
          <cell r="A3724" t="str">
            <v>B09NMTH2ZF</v>
          </cell>
          <cell r="B3724" t="str">
            <v>149-CASE</v>
          </cell>
          <cell r="C3724">
            <v>0</v>
          </cell>
        </row>
        <row r="3725">
          <cell r="A3725" t="str">
            <v>B09NMTH3TS</v>
          </cell>
          <cell r="B3725" t="str">
            <v>17066-CASE</v>
          </cell>
          <cell r="C3725">
            <v>0</v>
          </cell>
        </row>
        <row r="3726">
          <cell r="A3726" t="str">
            <v>B09NMTHKBS</v>
          </cell>
          <cell r="B3726" t="str">
            <v>17070-CASE</v>
          </cell>
          <cell r="C3726">
            <v>0</v>
          </cell>
        </row>
        <row r="3727">
          <cell r="A3727" t="str">
            <v>B09NMTJTTM</v>
          </cell>
          <cell r="B3727" t="str">
            <v>2330-CASE</v>
          </cell>
          <cell r="C3727">
            <v>0</v>
          </cell>
        </row>
        <row r="3728">
          <cell r="A3728" t="str">
            <v>B09NMTLZJP</v>
          </cell>
          <cell r="B3728" t="str">
            <v>1295-CASE</v>
          </cell>
          <cell r="C3728">
            <v>0</v>
          </cell>
        </row>
        <row r="3729">
          <cell r="A3729" t="str">
            <v>B09NMTM6TJ</v>
          </cell>
          <cell r="B3729" t="str">
            <v>17065-CASE</v>
          </cell>
          <cell r="C3729">
            <v>0</v>
          </cell>
        </row>
        <row r="3730">
          <cell r="A3730" t="str">
            <v>B09NMTMCYB</v>
          </cell>
          <cell r="B3730" t="str">
            <v>1274-CASE</v>
          </cell>
          <cell r="C3730">
            <v>0</v>
          </cell>
        </row>
        <row r="3731">
          <cell r="A3731" t="str">
            <v>B09NMTP4ZD</v>
          </cell>
          <cell r="B3731" t="str">
            <v>1912-CASE</v>
          </cell>
          <cell r="C3731">
            <v>0</v>
          </cell>
        </row>
        <row r="3732">
          <cell r="A3732" t="str">
            <v>B09NMTQKGM</v>
          </cell>
          <cell r="B3732" t="str">
            <v>17071-CASE</v>
          </cell>
          <cell r="C3732">
            <v>0</v>
          </cell>
        </row>
        <row r="3733">
          <cell r="A3733" t="str">
            <v>B09NMTTYNB</v>
          </cell>
          <cell r="B3733" t="str">
            <v>1259-CASE</v>
          </cell>
          <cell r="C3733">
            <v>0</v>
          </cell>
        </row>
        <row r="3734">
          <cell r="A3734" t="str">
            <v>B09NMTVQKP</v>
          </cell>
          <cell r="B3734" t="str">
            <v>2304-CASE</v>
          </cell>
          <cell r="C3734">
            <v>0</v>
          </cell>
        </row>
        <row r="3735">
          <cell r="A3735" t="str">
            <v>B09NMTZM6H</v>
          </cell>
          <cell r="B3735" t="str">
            <v>1914-CASE</v>
          </cell>
          <cell r="C3735">
            <v>0</v>
          </cell>
        </row>
        <row r="3736">
          <cell r="A3736" t="str">
            <v>B09NMV17NL</v>
          </cell>
          <cell r="B3736" t="str">
            <v>1263-CASE</v>
          </cell>
          <cell r="C3736">
            <v>0</v>
          </cell>
        </row>
        <row r="3737">
          <cell r="A3737" t="str">
            <v>B09NMVFPD7</v>
          </cell>
          <cell r="B3737" t="str">
            <v>4401-CASE</v>
          </cell>
          <cell r="C3737">
            <v>0</v>
          </cell>
        </row>
        <row r="3738">
          <cell r="A3738" t="str">
            <v>B09NMVH2VM</v>
          </cell>
          <cell r="B3738" t="str">
            <v>5103-CASE</v>
          </cell>
          <cell r="C3738">
            <v>0</v>
          </cell>
        </row>
        <row r="3739">
          <cell r="A3739" t="str">
            <v>B09NMVHLYK</v>
          </cell>
          <cell r="B3739" t="str">
            <v>2511-CASE</v>
          </cell>
          <cell r="C3739">
            <v>0</v>
          </cell>
        </row>
        <row r="3740">
          <cell r="A3740" t="str">
            <v>B09NMVKZ2R</v>
          </cell>
          <cell r="B3740" t="str">
            <v>501-CASE</v>
          </cell>
          <cell r="C3740">
            <v>0</v>
          </cell>
        </row>
        <row r="3741">
          <cell r="A3741" t="str">
            <v>B09NMVLNT9</v>
          </cell>
          <cell r="B3741" t="str">
            <v>776-CASE</v>
          </cell>
          <cell r="C3741">
            <v>0</v>
          </cell>
        </row>
        <row r="3742">
          <cell r="A3742" t="str">
            <v>B09NMVLR3P</v>
          </cell>
          <cell r="B3742" t="str">
            <v>6001-CASE</v>
          </cell>
          <cell r="C3742">
            <v>0</v>
          </cell>
        </row>
        <row r="3743">
          <cell r="A3743" t="str">
            <v>B09NMVP5D2</v>
          </cell>
          <cell r="B3743" t="str">
            <v>305-CASE</v>
          </cell>
          <cell r="C3743">
            <v>0</v>
          </cell>
        </row>
        <row r="3744">
          <cell r="A3744" t="str">
            <v>B09NMVQD28</v>
          </cell>
          <cell r="B3744" t="str">
            <v>4435-CASE</v>
          </cell>
          <cell r="C3744">
            <v>0</v>
          </cell>
        </row>
        <row r="3745">
          <cell r="A3745" t="str">
            <v>B09NMVQPKQ</v>
          </cell>
          <cell r="B3745" t="str">
            <v>2303-CASE</v>
          </cell>
          <cell r="C3745">
            <v>0</v>
          </cell>
        </row>
        <row r="3746">
          <cell r="A3746" t="str">
            <v>B09NMVR82Q</v>
          </cell>
          <cell r="B3746" t="str">
            <v>836-CASE</v>
          </cell>
          <cell r="C3746">
            <v>0</v>
          </cell>
        </row>
        <row r="3747">
          <cell r="A3747" t="str">
            <v>B09NMVT7RD</v>
          </cell>
          <cell r="B3747" t="str">
            <v>2341-CASE</v>
          </cell>
          <cell r="C3747">
            <v>0</v>
          </cell>
        </row>
        <row r="3748">
          <cell r="A3748" t="str">
            <v>B09NMVXDD9</v>
          </cell>
          <cell r="B3748" t="str">
            <v>620-CASE</v>
          </cell>
          <cell r="C3748">
            <v>0</v>
          </cell>
        </row>
        <row r="3749">
          <cell r="A3749" t="str">
            <v>B09NMVYR2D</v>
          </cell>
          <cell r="B3749" t="str">
            <v>5101-CASE</v>
          </cell>
          <cell r="C3749">
            <v>0</v>
          </cell>
        </row>
        <row r="3750">
          <cell r="A3750" t="str">
            <v>B09NMVZ5BJ</v>
          </cell>
          <cell r="B3750" t="str">
            <v>2707-CASE</v>
          </cell>
          <cell r="C3750">
            <v>0</v>
          </cell>
        </row>
        <row r="3751">
          <cell r="A3751" t="str">
            <v>B09NMVZKZ1</v>
          </cell>
          <cell r="B3751" t="str">
            <v>1234-CASE</v>
          </cell>
          <cell r="C3751">
            <v>0</v>
          </cell>
        </row>
        <row r="3752">
          <cell r="A3752" t="str">
            <v>B09NMW2JXC</v>
          </cell>
          <cell r="B3752" t="str">
            <v>1201-CASE</v>
          </cell>
          <cell r="C3752">
            <v>0</v>
          </cell>
        </row>
        <row r="3753">
          <cell r="A3753" t="str">
            <v>B09NMW5QWG</v>
          </cell>
          <cell r="B3753" t="str">
            <v>545-CASE</v>
          </cell>
          <cell r="C3753">
            <v>0</v>
          </cell>
        </row>
        <row r="3754">
          <cell r="A3754" t="str">
            <v>B09NMW6MLP</v>
          </cell>
          <cell r="B3754" t="str">
            <v>549-CASE</v>
          </cell>
          <cell r="C3754">
            <v>0</v>
          </cell>
        </row>
        <row r="3755">
          <cell r="A3755" t="str">
            <v>B09NMWBH8R</v>
          </cell>
          <cell r="B3755" t="str">
            <v>621-CASE</v>
          </cell>
          <cell r="C3755">
            <v>0</v>
          </cell>
        </row>
        <row r="3756">
          <cell r="A3756" t="str">
            <v>B09NMWDS9R</v>
          </cell>
          <cell r="B3756" t="str">
            <v>4436-CASE</v>
          </cell>
          <cell r="C3756">
            <v>0</v>
          </cell>
        </row>
        <row r="3757">
          <cell r="A3757" t="str">
            <v>B09NMWDZ25</v>
          </cell>
          <cell r="B3757" t="str">
            <v>240-CASE</v>
          </cell>
          <cell r="C3757">
            <v>0</v>
          </cell>
        </row>
        <row r="3758">
          <cell r="A3758" t="str">
            <v>B09NMWF92S</v>
          </cell>
          <cell r="B3758" t="str">
            <v>2317-CASE</v>
          </cell>
          <cell r="C3758">
            <v>0</v>
          </cell>
        </row>
        <row r="3759">
          <cell r="A3759" t="str">
            <v>B09NMWFGFX</v>
          </cell>
          <cell r="B3759" t="str">
            <v>2323-CASE</v>
          </cell>
          <cell r="C3759">
            <v>0</v>
          </cell>
        </row>
        <row r="3760">
          <cell r="A3760" t="str">
            <v>B09NMWFH4B</v>
          </cell>
          <cell r="B3760" t="str">
            <v>2326-CASE</v>
          </cell>
          <cell r="C3760">
            <v>0</v>
          </cell>
        </row>
        <row r="3761">
          <cell r="A3761" t="str">
            <v>B09NMWH41S</v>
          </cell>
          <cell r="B3761" t="str">
            <v>2321-CASE</v>
          </cell>
          <cell r="C3761">
            <v>0</v>
          </cell>
        </row>
        <row r="3762">
          <cell r="A3762" t="str">
            <v>B09NMWH41T</v>
          </cell>
          <cell r="B3762" t="str">
            <v>5153-CASE</v>
          </cell>
          <cell r="C3762">
            <v>0</v>
          </cell>
        </row>
        <row r="3763">
          <cell r="A3763" t="str">
            <v>B09NMWH6JN</v>
          </cell>
          <cell r="B3763" t="str">
            <v>5106-CASE</v>
          </cell>
          <cell r="C3763">
            <v>0</v>
          </cell>
        </row>
        <row r="3764">
          <cell r="A3764" t="str">
            <v>B09NMWJ8CK</v>
          </cell>
          <cell r="B3764" t="str">
            <v>2202-CASE</v>
          </cell>
          <cell r="C3764">
            <v>0</v>
          </cell>
        </row>
        <row r="3765">
          <cell r="A3765" t="str">
            <v>B09NMWJH94</v>
          </cell>
          <cell r="B3765" t="str">
            <v>115-CASE</v>
          </cell>
          <cell r="C3765">
            <v>0</v>
          </cell>
        </row>
        <row r="3766">
          <cell r="A3766" t="str">
            <v>B09NMWJKGW</v>
          </cell>
          <cell r="B3766" t="str">
            <v>1913-CASE</v>
          </cell>
          <cell r="C3766">
            <v>0</v>
          </cell>
        </row>
        <row r="3767">
          <cell r="A3767" t="str">
            <v>B09NMWLQ3V</v>
          </cell>
          <cell r="B3767" t="str">
            <v>2501-CASE</v>
          </cell>
          <cell r="C3767">
            <v>0</v>
          </cell>
        </row>
        <row r="3768">
          <cell r="A3768" t="str">
            <v>B09NMWMGDZ</v>
          </cell>
          <cell r="B3768" t="str">
            <v>3102-CASE</v>
          </cell>
          <cell r="C3768">
            <v>0</v>
          </cell>
        </row>
        <row r="3769">
          <cell r="A3769" t="str">
            <v>B09NMWN38R</v>
          </cell>
          <cell r="B3769" t="str">
            <v>3188-CASE</v>
          </cell>
          <cell r="C3769">
            <v>0</v>
          </cell>
        </row>
        <row r="3770">
          <cell r="A3770" t="str">
            <v>B09NMWNC1C</v>
          </cell>
          <cell r="B3770" t="str">
            <v>4432-CASE</v>
          </cell>
          <cell r="C3770">
            <v>0</v>
          </cell>
        </row>
        <row r="3771">
          <cell r="A3771" t="str">
            <v>B09NMWNN5J</v>
          </cell>
          <cell r="B3771" t="str">
            <v>1246-CASE</v>
          </cell>
          <cell r="C3771">
            <v>0</v>
          </cell>
        </row>
        <row r="3772">
          <cell r="A3772" t="str">
            <v>B09NMWNYQ1</v>
          </cell>
          <cell r="B3772" t="str">
            <v>3201-CASE</v>
          </cell>
          <cell r="C3772">
            <v>0</v>
          </cell>
        </row>
        <row r="3773">
          <cell r="A3773" t="str">
            <v>B09NMWPD4J</v>
          </cell>
          <cell r="B3773" t="str">
            <v>1228-CASE</v>
          </cell>
          <cell r="C3773">
            <v>0</v>
          </cell>
        </row>
        <row r="3774">
          <cell r="A3774" t="str">
            <v>B09NMWRRST</v>
          </cell>
          <cell r="B3774" t="str">
            <v>2319-CASE</v>
          </cell>
          <cell r="C3774">
            <v>0</v>
          </cell>
        </row>
        <row r="3775">
          <cell r="A3775" t="str">
            <v>B09NMWRXRY</v>
          </cell>
          <cell r="B3775" t="str">
            <v>1242-CASE</v>
          </cell>
          <cell r="C3775">
            <v>0</v>
          </cell>
        </row>
        <row r="3776">
          <cell r="A3776" t="str">
            <v>B09NMWSPZB</v>
          </cell>
          <cell r="B3776" t="str">
            <v>229-CASE</v>
          </cell>
          <cell r="C3776">
            <v>0</v>
          </cell>
        </row>
        <row r="3777">
          <cell r="A3777" t="str">
            <v>B09NMWTG2X</v>
          </cell>
          <cell r="B3777" t="str">
            <v>333-CASE</v>
          </cell>
          <cell r="C3777">
            <v>0</v>
          </cell>
        </row>
        <row r="3778">
          <cell r="A3778" t="str">
            <v>B09NMWVDQR</v>
          </cell>
          <cell r="B3778" t="str">
            <v>3196-CASE</v>
          </cell>
          <cell r="C3778">
            <v>0</v>
          </cell>
        </row>
        <row r="3779">
          <cell r="A3779" t="str">
            <v>B09NMWVXG5</v>
          </cell>
          <cell r="B3779" t="str">
            <v>1258-CASE</v>
          </cell>
          <cell r="C3779">
            <v>0</v>
          </cell>
        </row>
        <row r="3780">
          <cell r="A3780" t="str">
            <v>B09NMWX9WX</v>
          </cell>
          <cell r="B3780" t="str">
            <v>1280-CASE</v>
          </cell>
          <cell r="C3780">
            <v>0</v>
          </cell>
        </row>
        <row r="3781">
          <cell r="A3781" t="str">
            <v>B09NMWYSSH</v>
          </cell>
          <cell r="B3781" t="str">
            <v>3815-CASE</v>
          </cell>
          <cell r="C3781">
            <v>0</v>
          </cell>
        </row>
        <row r="3782">
          <cell r="A3782" t="str">
            <v>B09NMWYZ71</v>
          </cell>
          <cell r="B3782" t="str">
            <v>1908-CASE</v>
          </cell>
          <cell r="C3782">
            <v>0</v>
          </cell>
        </row>
        <row r="3783">
          <cell r="A3783" t="str">
            <v>B09NMWZD8J</v>
          </cell>
          <cell r="B3783" t="str">
            <v>142-CASE</v>
          </cell>
          <cell r="C3783">
            <v>0</v>
          </cell>
        </row>
        <row r="3784">
          <cell r="A3784" t="str">
            <v>B09NMX2DM8</v>
          </cell>
          <cell r="B3784" t="str">
            <v>2519-CASE</v>
          </cell>
          <cell r="C3784">
            <v>0</v>
          </cell>
        </row>
        <row r="3785">
          <cell r="A3785" t="str">
            <v>B09NMX2JWR</v>
          </cell>
          <cell r="B3785" t="str">
            <v>1612-CASE</v>
          </cell>
          <cell r="C3785">
            <v>0</v>
          </cell>
        </row>
        <row r="3786">
          <cell r="A3786" t="str">
            <v>B09NMX4C5R</v>
          </cell>
          <cell r="B3786" t="str">
            <v>1926-CASE</v>
          </cell>
          <cell r="C3786">
            <v>0</v>
          </cell>
        </row>
        <row r="3787">
          <cell r="A3787" t="str">
            <v>B09NMX4FKF</v>
          </cell>
          <cell r="B3787" t="str">
            <v>1928-CASE</v>
          </cell>
          <cell r="C3787">
            <v>0</v>
          </cell>
        </row>
        <row r="3788">
          <cell r="A3788" t="str">
            <v>B09NMX7MCJ</v>
          </cell>
          <cell r="B3788" t="str">
            <v>1922-CASE</v>
          </cell>
          <cell r="C3788">
            <v>0</v>
          </cell>
        </row>
        <row r="3789">
          <cell r="A3789" t="str">
            <v>B09NMX7MCK</v>
          </cell>
          <cell r="B3789" t="str">
            <v>4434-CASE</v>
          </cell>
          <cell r="C3789">
            <v>0</v>
          </cell>
        </row>
        <row r="3790">
          <cell r="A3790" t="str">
            <v>B09NMX86LN</v>
          </cell>
          <cell r="B3790" t="str">
            <v>1223-CASE</v>
          </cell>
          <cell r="C3790">
            <v>0</v>
          </cell>
        </row>
        <row r="3791">
          <cell r="A3791" t="str">
            <v>B09NMX96D3</v>
          </cell>
          <cell r="B3791" t="str">
            <v>3120-CASE</v>
          </cell>
          <cell r="C3791">
            <v>0</v>
          </cell>
        </row>
        <row r="3792">
          <cell r="A3792" t="str">
            <v>B09NMXC1RM</v>
          </cell>
          <cell r="B3792" t="str">
            <v>4400-CASE</v>
          </cell>
          <cell r="C3792">
            <v>0</v>
          </cell>
        </row>
        <row r="3793">
          <cell r="A3793" t="str">
            <v>B09NMXCKT2</v>
          </cell>
          <cell r="B3793" t="str">
            <v>4412-CASE</v>
          </cell>
          <cell r="C3793">
            <v>0</v>
          </cell>
        </row>
        <row r="3794">
          <cell r="A3794" t="str">
            <v>B09NMXG7RY</v>
          </cell>
          <cell r="B3794" t="str">
            <v>1921-CASE</v>
          </cell>
          <cell r="C3794">
            <v>0</v>
          </cell>
        </row>
        <row r="3795">
          <cell r="A3795" t="str">
            <v>B09NMXGZSZ</v>
          </cell>
          <cell r="B3795" t="str">
            <v>212-CASE</v>
          </cell>
          <cell r="C3795">
            <v>0</v>
          </cell>
        </row>
        <row r="3796">
          <cell r="A3796" t="str">
            <v>B09NMXH3K6</v>
          </cell>
          <cell r="B3796" t="str">
            <v>1208-CASE</v>
          </cell>
          <cell r="C3796">
            <v>0</v>
          </cell>
        </row>
        <row r="3797">
          <cell r="A3797" t="str">
            <v>B09NMXHJZW</v>
          </cell>
          <cell r="B3797" t="str">
            <v>145-CASE</v>
          </cell>
          <cell r="C3797">
            <v>0</v>
          </cell>
        </row>
        <row r="3798">
          <cell r="A3798" t="str">
            <v>B09NMXHMVY</v>
          </cell>
          <cell r="B3798" t="str">
            <v>2325-CASE</v>
          </cell>
          <cell r="C3798">
            <v>0</v>
          </cell>
        </row>
        <row r="3799">
          <cell r="A3799" t="str">
            <v>B09NMXJHG9</v>
          </cell>
          <cell r="B3799" t="str">
            <v>332-CASE</v>
          </cell>
          <cell r="C3799">
            <v>0</v>
          </cell>
        </row>
        <row r="3800">
          <cell r="A3800" t="str">
            <v>B09NMXL4KW</v>
          </cell>
          <cell r="B3800" t="str">
            <v>2517-CASE</v>
          </cell>
          <cell r="C3800">
            <v>0</v>
          </cell>
        </row>
        <row r="3801">
          <cell r="A3801" t="str">
            <v>B09NMXM778</v>
          </cell>
          <cell r="B3801" t="str">
            <v>5100-CASE</v>
          </cell>
          <cell r="C3801">
            <v>0</v>
          </cell>
        </row>
        <row r="3802">
          <cell r="A3802" t="str">
            <v>B09NMXPW91</v>
          </cell>
          <cell r="B3802" t="str">
            <v>1916-CASE</v>
          </cell>
          <cell r="C3802">
            <v>0</v>
          </cell>
        </row>
        <row r="3803">
          <cell r="A3803" t="str">
            <v>B09NMXPW92</v>
          </cell>
          <cell r="B3803" t="str">
            <v>210-CASE</v>
          </cell>
          <cell r="C3803">
            <v>0</v>
          </cell>
        </row>
        <row r="3804">
          <cell r="A3804" t="str">
            <v>B09NMXSJFJ</v>
          </cell>
          <cell r="B3804" t="str">
            <v>4433-CASE</v>
          </cell>
          <cell r="C3804">
            <v>0</v>
          </cell>
        </row>
        <row r="3805">
          <cell r="A3805" t="str">
            <v>B09NMYD8J8</v>
          </cell>
          <cell r="B3805" t="str">
            <v>1202-CASE</v>
          </cell>
          <cell r="C3805">
            <v>0</v>
          </cell>
        </row>
        <row r="3806">
          <cell r="A3806" t="str">
            <v>B09QD6MRHS</v>
          </cell>
          <cell r="B3806" t="str">
            <v>2560-CASE</v>
          </cell>
          <cell r="C3806">
            <v>0</v>
          </cell>
        </row>
        <row r="3807">
          <cell r="A3807" t="str">
            <v>B09QD72VB2</v>
          </cell>
          <cell r="B3807" t="str">
            <v>2560-EACH</v>
          </cell>
          <cell r="C3807">
            <v>0</v>
          </cell>
        </row>
        <row r="3808">
          <cell r="A3808" t="str">
            <v>B09QD7976F</v>
          </cell>
          <cell r="B3808" t="str">
            <v>2562-CASE</v>
          </cell>
          <cell r="C3808">
            <v>0</v>
          </cell>
        </row>
        <row r="3809">
          <cell r="A3809" t="str">
            <v>B09QD7HNJX</v>
          </cell>
          <cell r="B3809" t="str">
            <v>2569-CASE</v>
          </cell>
          <cell r="C3809">
            <v>0</v>
          </cell>
        </row>
        <row r="3810">
          <cell r="A3810" t="str">
            <v>B09QD7M6CK</v>
          </cell>
          <cell r="B3810" t="str">
            <v>1830-EACH</v>
          </cell>
          <cell r="C3810">
            <v>0</v>
          </cell>
        </row>
        <row r="3811">
          <cell r="A3811" t="str">
            <v>B09QDM77WY</v>
          </cell>
          <cell r="B3811" t="str">
            <v>6808-EACH</v>
          </cell>
          <cell r="C3811">
            <v>0</v>
          </cell>
        </row>
        <row r="3812">
          <cell r="A3812" t="str">
            <v>B09QDM7ZJK</v>
          </cell>
          <cell r="B3812" t="str">
            <v>719-CASE</v>
          </cell>
          <cell r="C3812">
            <v>0</v>
          </cell>
        </row>
        <row r="3813">
          <cell r="A3813" t="str">
            <v>B09QDNN3JK</v>
          </cell>
          <cell r="B3813" t="str">
            <v>2561-CASE</v>
          </cell>
          <cell r="C3813">
            <v>0</v>
          </cell>
        </row>
        <row r="3814">
          <cell r="A3814" t="str">
            <v>B09QF1B9Q1</v>
          </cell>
          <cell r="B3814" t="str">
            <v>6808-BOX</v>
          </cell>
          <cell r="C3814">
            <v>0</v>
          </cell>
        </row>
        <row r="3815">
          <cell r="A3815" t="str">
            <v>B09QF1GCGQ</v>
          </cell>
          <cell r="B3815" t="str">
            <v>6809-BOX</v>
          </cell>
          <cell r="C3815">
            <v>0</v>
          </cell>
        </row>
        <row r="3816">
          <cell r="A3816" t="str">
            <v>B09S19FVHH</v>
          </cell>
          <cell r="B3816" t="str">
            <v>714-CASE</v>
          </cell>
          <cell r="C3816">
            <v>0</v>
          </cell>
        </row>
        <row r="3817">
          <cell r="A3817" t="str">
            <v>B09S8C9ZJD</v>
          </cell>
          <cell r="B3817" t="str">
            <v>1080-CASE</v>
          </cell>
          <cell r="C3817">
            <v>0</v>
          </cell>
        </row>
        <row r="3818">
          <cell r="A3818" t="str">
            <v>B09S8HS5FQ</v>
          </cell>
          <cell r="B3818" t="str">
            <v>1266-PACK2</v>
          </cell>
          <cell r="C3818">
            <v>0</v>
          </cell>
        </row>
        <row r="3819">
          <cell r="A3819" t="str">
            <v>B09S8R54YJ</v>
          </cell>
          <cell r="B3819" t="str">
            <v>1266-CASE</v>
          </cell>
          <cell r="C3819">
            <v>0</v>
          </cell>
        </row>
        <row r="3820">
          <cell r="A3820" t="str">
            <v>B09S8VYH8R</v>
          </cell>
          <cell r="B3820" t="str">
            <v>1266-BOX</v>
          </cell>
          <cell r="C3820">
            <v>0</v>
          </cell>
        </row>
        <row r="3821">
          <cell r="A3821" t="str">
            <v>B09SMTZ7WL</v>
          </cell>
          <cell r="B3821" t="str">
            <v>2180-EACH</v>
          </cell>
          <cell r="C3821">
            <v>0</v>
          </cell>
        </row>
        <row r="3822">
          <cell r="A3822" t="str">
            <v>B09SMWS87H</v>
          </cell>
          <cell r="B3822" t="str">
            <v>2185-EACH</v>
          </cell>
          <cell r="C3822">
            <v>0</v>
          </cell>
        </row>
        <row r="3823">
          <cell r="A3823" t="str">
            <v>B09V6PKTKD</v>
          </cell>
          <cell r="B3823" t="str">
            <v>544-EA+548-EA+549-EA</v>
          </cell>
          <cell r="C3823">
            <v>0</v>
          </cell>
        </row>
        <row r="3824">
          <cell r="A3824" t="str">
            <v>B09XC1VFQ1</v>
          </cell>
          <cell r="B3824" t="str">
            <v>1267-EACH</v>
          </cell>
          <cell r="C3824">
            <v>0</v>
          </cell>
        </row>
        <row r="3825">
          <cell r="A3825" t="str">
            <v>B09YFK543K</v>
          </cell>
          <cell r="B3825" t="str">
            <v>3816-BOX</v>
          </cell>
          <cell r="C3825">
            <v>0</v>
          </cell>
        </row>
        <row r="3826">
          <cell r="A3826" t="str">
            <v>B09YFWTT7D</v>
          </cell>
          <cell r="B3826" t="str">
            <v>3816-PACK2</v>
          </cell>
          <cell r="C3826">
            <v>0</v>
          </cell>
        </row>
        <row r="3827">
          <cell r="A3827" t="str">
            <v>B09YFZ6ND2</v>
          </cell>
          <cell r="B3827" t="str">
            <v>3816-EACH</v>
          </cell>
          <cell r="C3827">
            <v>0</v>
          </cell>
        </row>
        <row r="3828">
          <cell r="A3828" t="str">
            <v>B09ZVN9SNH</v>
          </cell>
          <cell r="B3828" t="str">
            <v>989-BOX</v>
          </cell>
          <cell r="C3828">
            <v>0</v>
          </cell>
        </row>
        <row r="3829">
          <cell r="A3829" t="str">
            <v>B09ZVP9JK7</v>
          </cell>
          <cell r="B3829" t="str">
            <v>72823-CASE</v>
          </cell>
          <cell r="C3829">
            <v>0</v>
          </cell>
        </row>
        <row r="3830">
          <cell r="A3830" t="str">
            <v>B09ZVPDWR3</v>
          </cell>
          <cell r="B3830" t="str">
            <v>72822-CASE</v>
          </cell>
          <cell r="C3830">
            <v>0</v>
          </cell>
        </row>
        <row r="3831">
          <cell r="A3831" t="str">
            <v>B09ZVPJ215</v>
          </cell>
          <cell r="B3831" t="str">
            <v>13556-CASE</v>
          </cell>
          <cell r="C3831">
            <v>0</v>
          </cell>
        </row>
        <row r="3832">
          <cell r="A3832" t="str">
            <v>B09ZVQJJ8W</v>
          </cell>
          <cell r="B3832" t="str">
            <v>112-BOX</v>
          </cell>
          <cell r="C3832">
            <v>0</v>
          </cell>
        </row>
        <row r="3833">
          <cell r="A3833" t="str">
            <v>B09ZVSY1HX</v>
          </cell>
          <cell r="B3833" t="str">
            <v>72322-CASE</v>
          </cell>
          <cell r="C3833">
            <v>0</v>
          </cell>
        </row>
        <row r="3834">
          <cell r="A3834" t="str">
            <v>B09ZWCGDB1</v>
          </cell>
          <cell r="B3834" t="str">
            <v>989-PACK2</v>
          </cell>
          <cell r="C3834">
            <v>0</v>
          </cell>
        </row>
        <row r="3835">
          <cell r="A3835" t="str">
            <v>B0B3SL8DZ2</v>
          </cell>
          <cell r="B3835" t="str">
            <v>764-BOX</v>
          </cell>
          <cell r="C3835">
            <v>0</v>
          </cell>
        </row>
        <row r="3836">
          <cell r="A3836" t="str">
            <v>B0B3SLHR3K</v>
          </cell>
          <cell r="B3836" t="str">
            <v>764-PACK2</v>
          </cell>
          <cell r="C3836">
            <v>0</v>
          </cell>
        </row>
        <row r="3837">
          <cell r="A3837" t="str">
            <v>B0B3SP4QK7</v>
          </cell>
          <cell r="B3837" t="str">
            <v>764-EACH</v>
          </cell>
          <cell r="C3837">
            <v>0</v>
          </cell>
        </row>
        <row r="3838">
          <cell r="A3838" t="str">
            <v>B0B57SWJPF</v>
          </cell>
          <cell r="B3838" t="str">
            <v>6805-CASE</v>
          </cell>
          <cell r="C3838">
            <v>0</v>
          </cell>
        </row>
        <row r="3839">
          <cell r="A3839" t="str">
            <v>B0B57T61W9</v>
          </cell>
          <cell r="B3839" t="str">
            <v>6805-EACH</v>
          </cell>
          <cell r="C3839">
            <v>0</v>
          </cell>
        </row>
        <row r="3840">
          <cell r="A3840" t="str">
            <v>B0B5YP3BQ5</v>
          </cell>
          <cell r="B3840" t="str">
            <v>1241-BOX</v>
          </cell>
          <cell r="C3840">
            <v>0</v>
          </cell>
        </row>
        <row r="3841">
          <cell r="A3841" t="str">
            <v>B0B5YSRNVD</v>
          </cell>
          <cell r="B3841" t="str">
            <v>918-CASE</v>
          </cell>
          <cell r="C3841">
            <v>0</v>
          </cell>
        </row>
        <row r="3842">
          <cell r="A3842" t="str">
            <v>B0B6GM682N</v>
          </cell>
          <cell r="B3842" t="str">
            <v>2410-BOX</v>
          </cell>
          <cell r="C3842">
            <v>0</v>
          </cell>
        </row>
        <row r="3843">
          <cell r="A3843" t="str">
            <v>B0B6GPJVSG</v>
          </cell>
          <cell r="B3843" t="str">
            <v>6021-PACK2</v>
          </cell>
          <cell r="C3843">
            <v>0</v>
          </cell>
        </row>
        <row r="3844">
          <cell r="A3844" t="str">
            <v>B0B6GPSMJ9</v>
          </cell>
          <cell r="B3844" t="str">
            <v>6043-EACH</v>
          </cell>
          <cell r="C3844">
            <v>0</v>
          </cell>
        </row>
        <row r="3845">
          <cell r="A3845" t="str">
            <v>B0B6GQCWGR</v>
          </cell>
          <cell r="B3845" t="str">
            <v>6021-EACH</v>
          </cell>
          <cell r="C3845">
            <v>0</v>
          </cell>
        </row>
        <row r="3846">
          <cell r="A3846" t="str">
            <v>B0B6GRK6N8</v>
          </cell>
          <cell r="B3846" t="str">
            <v>6021-BOX</v>
          </cell>
          <cell r="C3846">
            <v>0</v>
          </cell>
        </row>
        <row r="3847">
          <cell r="A3847" t="str">
            <v>B0B6GS7KH1</v>
          </cell>
          <cell r="B3847" t="str">
            <v>6043-CASE</v>
          </cell>
          <cell r="C3847">
            <v>0</v>
          </cell>
        </row>
        <row r="3848">
          <cell r="A3848" t="str">
            <v>B0B6GVWKBV</v>
          </cell>
          <cell r="B3848" t="str">
            <v>602-BOX</v>
          </cell>
          <cell r="C3848">
            <v>0</v>
          </cell>
        </row>
        <row r="3849">
          <cell r="A3849" t="str">
            <v>B0B7CLYFFB</v>
          </cell>
          <cell r="B3849" t="str">
            <v>8020-CASE</v>
          </cell>
          <cell r="C3849">
            <v>0</v>
          </cell>
        </row>
        <row r="3850">
          <cell r="A3850" t="str">
            <v>B0B7CLZ2R7</v>
          </cell>
          <cell r="B3850" t="str">
            <v>8021-CASE</v>
          </cell>
          <cell r="C3850">
            <v>0</v>
          </cell>
        </row>
        <row r="3851">
          <cell r="A3851" t="str">
            <v>B0B7CNNHPF</v>
          </cell>
          <cell r="B3851" t="str">
            <v>8024-CASE</v>
          </cell>
          <cell r="C3851">
            <v>0</v>
          </cell>
        </row>
        <row r="3852">
          <cell r="A3852" t="str">
            <v>B0B7CPH5ZB</v>
          </cell>
          <cell r="B3852" t="str">
            <v>8022-CASE</v>
          </cell>
          <cell r="C3852">
            <v>0</v>
          </cell>
        </row>
        <row r="3853">
          <cell r="A3853" t="str">
            <v>B0B8M43LJ6</v>
          </cell>
          <cell r="B3853" t="str">
            <v>2225-CASE</v>
          </cell>
          <cell r="C3853">
            <v>0</v>
          </cell>
        </row>
        <row r="3854">
          <cell r="A3854" t="str">
            <v>B0B8QBQ66J</v>
          </cell>
          <cell r="B3854" t="str">
            <v>5052-PACK6</v>
          </cell>
          <cell r="C3854">
            <v>0</v>
          </cell>
        </row>
        <row r="3855">
          <cell r="A3855" t="str">
            <v>B0B8QG48CL</v>
          </cell>
          <cell r="B3855" t="str">
            <v>5050-PACK6</v>
          </cell>
          <cell r="C3855">
            <v>0</v>
          </cell>
        </row>
        <row r="3856">
          <cell r="A3856" t="str">
            <v>B0B9P614HY</v>
          </cell>
          <cell r="B3856" t="str">
            <v>1278-EACH</v>
          </cell>
          <cell r="C3856">
            <v>0</v>
          </cell>
        </row>
        <row r="3857">
          <cell r="A3857" t="str">
            <v>B0B9PQBYXM</v>
          </cell>
          <cell r="B3857" t="str">
            <v>1277-BOX</v>
          </cell>
          <cell r="C3857">
            <v>0</v>
          </cell>
        </row>
        <row r="3858">
          <cell r="A3858" t="str">
            <v>B0B9PQC9KX</v>
          </cell>
          <cell r="B3858" t="str">
            <v>1278-BOX</v>
          </cell>
          <cell r="C3858">
            <v>0</v>
          </cell>
        </row>
        <row r="3859">
          <cell r="A3859" t="str">
            <v>B0B9PQC9KZ</v>
          </cell>
          <cell r="B3859" t="str">
            <v>1275-BOX</v>
          </cell>
          <cell r="C3859">
            <v>0</v>
          </cell>
        </row>
        <row r="3860">
          <cell r="A3860" t="str">
            <v>B0B9PSF33B</v>
          </cell>
          <cell r="B3860" t="str">
            <v>1833-SET4</v>
          </cell>
          <cell r="C3860">
            <v>0</v>
          </cell>
        </row>
        <row r="3861">
          <cell r="A3861" t="str">
            <v>B0B9PSXFWG</v>
          </cell>
          <cell r="B3861" t="str">
            <v>1276-BOX</v>
          </cell>
          <cell r="C3861">
            <v>0</v>
          </cell>
        </row>
        <row r="3862">
          <cell r="A3862" t="str">
            <v>B0B9PTXM2C</v>
          </cell>
          <cell r="B3862" t="str">
            <v>1277-PACK2</v>
          </cell>
          <cell r="C3862">
            <v>0</v>
          </cell>
        </row>
        <row r="3863">
          <cell r="A3863" t="str">
            <v>B0B9PWPC21</v>
          </cell>
          <cell r="B3863" t="str">
            <v>1231-BOX</v>
          </cell>
          <cell r="C3863">
            <v>0</v>
          </cell>
        </row>
        <row r="3864">
          <cell r="A3864" t="str">
            <v>B0B9PZ3SXG</v>
          </cell>
          <cell r="B3864" t="str">
            <v>1276-PACK2</v>
          </cell>
          <cell r="C3864">
            <v>0</v>
          </cell>
        </row>
        <row r="3865">
          <cell r="A3865" t="str">
            <v>B0B9Q3FPG5</v>
          </cell>
          <cell r="B3865" t="str">
            <v>1275-PACK2</v>
          </cell>
          <cell r="C3865">
            <v>0</v>
          </cell>
        </row>
        <row r="3866">
          <cell r="A3866" t="str">
            <v>B0B9Q45RLG</v>
          </cell>
          <cell r="B3866" t="str">
            <v>1292-BOX</v>
          </cell>
          <cell r="C3866">
            <v>0</v>
          </cell>
        </row>
        <row r="3867">
          <cell r="A3867" t="str">
            <v>B0B9Q8GSF1</v>
          </cell>
          <cell r="B3867" t="str">
            <v>1230-BOX</v>
          </cell>
          <cell r="C3867">
            <v>0</v>
          </cell>
        </row>
        <row r="3868">
          <cell r="A3868" t="str">
            <v>B0B9Q8LQQ5</v>
          </cell>
          <cell r="B3868" t="str">
            <v>1833-CASE</v>
          </cell>
          <cell r="C3868">
            <v>0</v>
          </cell>
        </row>
        <row r="3869">
          <cell r="A3869" t="str">
            <v>B0BCMW4MJ9</v>
          </cell>
          <cell r="B3869" t="str">
            <v>540-CASE</v>
          </cell>
          <cell r="C3869">
            <v>0</v>
          </cell>
        </row>
        <row r="3870">
          <cell r="A3870" t="str">
            <v>B0BDSRWH57</v>
          </cell>
          <cell r="B3870" t="str">
            <v>6022-CASE</v>
          </cell>
          <cell r="C3870">
            <v>0</v>
          </cell>
        </row>
        <row r="3871">
          <cell r="A3871" t="str">
            <v>B0BF8S7KY4</v>
          </cell>
          <cell r="B3871" t="str">
            <v>1019-EACH</v>
          </cell>
          <cell r="C3871">
            <v>0</v>
          </cell>
        </row>
        <row r="3872">
          <cell r="A3872" t="str">
            <v>B0BF8YJTCJ</v>
          </cell>
          <cell r="B3872" t="str">
            <v>1019-CASE</v>
          </cell>
          <cell r="C3872">
            <v>0</v>
          </cell>
        </row>
        <row r="3873">
          <cell r="A3873" t="str">
            <v>B0BF9194RY</v>
          </cell>
          <cell r="B3873" t="str">
            <v>1011-CASE</v>
          </cell>
          <cell r="C3873">
            <v>0</v>
          </cell>
        </row>
        <row r="3874">
          <cell r="A3874" t="str">
            <v>B0BFR72VH8</v>
          </cell>
          <cell r="B3874" t="str">
            <v>3986-BOX</v>
          </cell>
          <cell r="C3874">
            <v>0</v>
          </cell>
        </row>
        <row r="3875">
          <cell r="A3875" t="str">
            <v>B0BGQSYM2B</v>
          </cell>
          <cell r="B3875" t="str">
            <v>920-PACK6</v>
          </cell>
          <cell r="C3875">
            <v>0</v>
          </cell>
        </row>
        <row r="3876">
          <cell r="A3876" t="str">
            <v>B0BGQT2JXD</v>
          </cell>
          <cell r="B3876" t="str">
            <v>920-PACK12</v>
          </cell>
          <cell r="C3876">
            <v>0</v>
          </cell>
        </row>
        <row r="3877">
          <cell r="A3877" t="str">
            <v>B0BGQWJ694</v>
          </cell>
          <cell r="B3877" t="str">
            <v>922-PACK12</v>
          </cell>
          <cell r="C3877">
            <v>0</v>
          </cell>
        </row>
        <row r="3878">
          <cell r="A3878" t="str">
            <v>B0BGQXN4MP</v>
          </cell>
          <cell r="B3878" t="str">
            <v>923-PACK6</v>
          </cell>
          <cell r="C3878">
            <v>0</v>
          </cell>
        </row>
        <row r="3879">
          <cell r="A3879" t="str">
            <v>B0BGQYCQ6L</v>
          </cell>
          <cell r="B3879" t="str">
            <v>914-PACK10</v>
          </cell>
          <cell r="C3879">
            <v>0</v>
          </cell>
        </row>
        <row r="3880">
          <cell r="A3880" t="str">
            <v>B0BGQYJ23C</v>
          </cell>
          <cell r="B3880" t="str">
            <v>914-PACK6</v>
          </cell>
          <cell r="C3880">
            <v>0</v>
          </cell>
        </row>
        <row r="3881">
          <cell r="A3881" t="str">
            <v>B0BGQYPNRV</v>
          </cell>
          <cell r="B3881" t="str">
            <v>922-PACK6</v>
          </cell>
          <cell r="C3881">
            <v>0</v>
          </cell>
        </row>
        <row r="3882">
          <cell r="A3882" t="str">
            <v>B0BH7VVC9Y</v>
          </cell>
          <cell r="B3882" t="str">
            <v>1289-EACH</v>
          </cell>
          <cell r="C3882">
            <v>0</v>
          </cell>
        </row>
        <row r="3883">
          <cell r="A3883" t="str">
            <v>B0BH7WZMDL</v>
          </cell>
          <cell r="B3883" t="str">
            <v>1287-PACK2</v>
          </cell>
          <cell r="C3883">
            <v>0</v>
          </cell>
        </row>
        <row r="3884">
          <cell r="A3884" t="str">
            <v>B0BH7XLR2G</v>
          </cell>
          <cell r="B3884" t="str">
            <v>1288-PACK2</v>
          </cell>
          <cell r="C3884">
            <v>0</v>
          </cell>
        </row>
        <row r="3885">
          <cell r="A3885" t="str">
            <v>B0BH7YSM4R</v>
          </cell>
          <cell r="B3885" t="str">
            <v>1289-PACK2</v>
          </cell>
          <cell r="C3885">
            <v>0</v>
          </cell>
        </row>
        <row r="3886">
          <cell r="A3886" t="str">
            <v>B0BH7ZTSZ9</v>
          </cell>
          <cell r="B3886" t="str">
            <v>1289-BOX</v>
          </cell>
          <cell r="C3886">
            <v>0</v>
          </cell>
        </row>
        <row r="3887">
          <cell r="A3887" t="str">
            <v>B0BH86HRGP</v>
          </cell>
          <cell r="B3887" t="str">
            <v>1284-BOX</v>
          </cell>
          <cell r="C3887">
            <v>0</v>
          </cell>
        </row>
        <row r="3888">
          <cell r="A3888" t="str">
            <v>B0BH86MHHF</v>
          </cell>
          <cell r="B3888" t="str">
            <v>1288-EACH</v>
          </cell>
          <cell r="C3888">
            <v>0</v>
          </cell>
        </row>
        <row r="3889">
          <cell r="A3889" t="str">
            <v>B0BH8DGXC2</v>
          </cell>
          <cell r="B3889" t="str">
            <v>2520-CASE</v>
          </cell>
          <cell r="C3889">
            <v>0</v>
          </cell>
        </row>
        <row r="3890">
          <cell r="A3890" t="str">
            <v>B0BH8DHZHQ</v>
          </cell>
          <cell r="B3890" t="str">
            <v>1284-CASE</v>
          </cell>
          <cell r="C3890">
            <v>0</v>
          </cell>
        </row>
        <row r="3891">
          <cell r="A3891" t="str">
            <v>B0BH8DNXB4</v>
          </cell>
          <cell r="B3891" t="str">
            <v>1288-BOX</v>
          </cell>
          <cell r="C3891">
            <v>0</v>
          </cell>
        </row>
        <row r="3892">
          <cell r="A3892" t="str">
            <v>B0BH8FCWYG</v>
          </cell>
          <cell r="B3892" t="str">
            <v>1288-CASE</v>
          </cell>
          <cell r="C3892">
            <v>0</v>
          </cell>
        </row>
        <row r="3893">
          <cell r="A3893" t="str">
            <v>B0BH8JMRPJ</v>
          </cell>
          <cell r="B3893" t="str">
            <v>1289-CASE</v>
          </cell>
          <cell r="C3893">
            <v>0</v>
          </cell>
        </row>
        <row r="3894">
          <cell r="A3894" t="str">
            <v>B0BH8KPZCW</v>
          </cell>
          <cell r="B3894" t="str">
            <v>6053-CASE</v>
          </cell>
          <cell r="C3894">
            <v>0</v>
          </cell>
        </row>
        <row r="3895">
          <cell r="A3895" t="str">
            <v>B0BH8MDGLM</v>
          </cell>
          <cell r="B3895" t="str">
            <v>1287-CASE</v>
          </cell>
          <cell r="C3895">
            <v>0</v>
          </cell>
        </row>
        <row r="3896">
          <cell r="A3896" t="str">
            <v>B0BH8MLL7M</v>
          </cell>
          <cell r="B3896" t="str">
            <v>1287-BOX</v>
          </cell>
          <cell r="C3896">
            <v>0</v>
          </cell>
        </row>
        <row r="3897">
          <cell r="A3897" t="str">
            <v>B0BH8Q5KTC</v>
          </cell>
          <cell r="B3897" t="str">
            <v>1284-EACH</v>
          </cell>
          <cell r="C3897">
            <v>0</v>
          </cell>
        </row>
        <row r="3898">
          <cell r="A3898" t="str">
            <v>B0BH8SJPCG</v>
          </cell>
          <cell r="B3898" t="str">
            <v>2520-BOX</v>
          </cell>
          <cell r="C3898">
            <v>0</v>
          </cell>
        </row>
        <row r="3899">
          <cell r="A3899" t="str">
            <v>B0BKRC7QFX</v>
          </cell>
          <cell r="B3899" t="str">
            <v>735-CASE</v>
          </cell>
          <cell r="C3899">
            <v>0</v>
          </cell>
        </row>
        <row r="3900">
          <cell r="A3900" t="str">
            <v>B0BLR837V5</v>
          </cell>
          <cell r="B3900" t="str">
            <v>2706-EACH</v>
          </cell>
          <cell r="C3900">
            <v>0</v>
          </cell>
        </row>
        <row r="3901">
          <cell r="A3901" t="str">
            <v>B0BLRPHP8B</v>
          </cell>
          <cell r="B3901" t="str">
            <v>2706-BOX</v>
          </cell>
          <cell r="C3901">
            <v>0</v>
          </cell>
        </row>
        <row r="3902">
          <cell r="A3902" t="str">
            <v>B0BLRT4V3G</v>
          </cell>
          <cell r="B3902" t="str">
            <v>2706-PACK4</v>
          </cell>
          <cell r="C3902">
            <v>0</v>
          </cell>
        </row>
        <row r="3903">
          <cell r="A3903" t="str">
            <v>B0BLRWDP8G</v>
          </cell>
          <cell r="B3903" t="str">
            <v>2706-CASE</v>
          </cell>
          <cell r="C3903">
            <v>0</v>
          </cell>
        </row>
        <row r="3904">
          <cell r="A3904" t="str">
            <v>B0BLRXYW9V</v>
          </cell>
          <cell r="B3904" t="str">
            <v>80169-CASE</v>
          </cell>
          <cell r="C3904">
            <v>0</v>
          </cell>
        </row>
        <row r="3905">
          <cell r="A3905" t="str">
            <v>B0BLRYFQDY</v>
          </cell>
          <cell r="B3905" t="str">
            <v>80169-SET2</v>
          </cell>
          <cell r="C3905">
            <v>0</v>
          </cell>
        </row>
        <row r="3906">
          <cell r="A3906" t="str">
            <v>B0BP57J64G</v>
          </cell>
          <cell r="B3906" t="str">
            <v>3993-EACH</v>
          </cell>
          <cell r="C3906">
            <v>0</v>
          </cell>
        </row>
        <row r="3907">
          <cell r="A3907" t="str">
            <v>B0BP59NMGP</v>
          </cell>
          <cell r="B3907" t="str">
            <v>3992-PACK4</v>
          </cell>
          <cell r="C3907">
            <v>0</v>
          </cell>
        </row>
        <row r="3908">
          <cell r="A3908" t="str">
            <v>B0BP59SMGP</v>
          </cell>
          <cell r="B3908" t="str">
            <v>3991-EACH</v>
          </cell>
          <cell r="C3908">
            <v>0</v>
          </cell>
        </row>
        <row r="3909">
          <cell r="A3909" t="str">
            <v>B0BP5KZKV9</v>
          </cell>
          <cell r="B3909" t="str">
            <v>2072-CASE</v>
          </cell>
          <cell r="C3909">
            <v>0</v>
          </cell>
        </row>
        <row r="3910">
          <cell r="A3910" t="str">
            <v>B0BP5M51KT</v>
          </cell>
          <cell r="B3910" t="str">
            <v>3991-PACK4</v>
          </cell>
          <cell r="C3910">
            <v>0</v>
          </cell>
        </row>
        <row r="3911">
          <cell r="A3911" t="str">
            <v>B0BP5MFDJ8</v>
          </cell>
          <cell r="B3911" t="str">
            <v>3993-BOX</v>
          </cell>
          <cell r="C3911">
            <v>0</v>
          </cell>
        </row>
        <row r="3912">
          <cell r="A3912" t="str">
            <v>B0BP5N9DPW</v>
          </cell>
          <cell r="B3912" t="str">
            <v>3991-BOX</v>
          </cell>
          <cell r="C3912">
            <v>0</v>
          </cell>
        </row>
        <row r="3913">
          <cell r="A3913" t="str">
            <v>B0BP5RFPJX</v>
          </cell>
          <cell r="B3913" t="str">
            <v>3992-BOX</v>
          </cell>
          <cell r="C3913">
            <v>0</v>
          </cell>
        </row>
        <row r="3914">
          <cell r="A3914" t="str">
            <v>B0BQ4BQQYG</v>
          </cell>
          <cell r="B3914" t="str">
            <v>3321-CASE</v>
          </cell>
          <cell r="C3914">
            <v>0</v>
          </cell>
        </row>
        <row r="3915">
          <cell r="A3915" t="str">
            <v>B0BRNSWH9B</v>
          </cell>
          <cell r="B3915" t="str">
            <v>4443-BOX</v>
          </cell>
          <cell r="C3915">
            <v>0</v>
          </cell>
        </row>
        <row r="3916">
          <cell r="A3916" t="str">
            <v>B0BW4F3FKT</v>
          </cell>
          <cell r="B3916" t="str">
            <v>18082-SET2</v>
          </cell>
          <cell r="C3916">
            <v>0</v>
          </cell>
        </row>
        <row r="3917">
          <cell r="A3917" t="str">
            <v>B0BWSP2XCW</v>
          </cell>
          <cell r="B3917" t="str">
            <v>2348-EACH</v>
          </cell>
          <cell r="C3917">
            <v>0</v>
          </cell>
        </row>
        <row r="3918">
          <cell r="A3918" t="str">
            <v>B0BYB3W3MX</v>
          </cell>
          <cell r="B3918" t="str">
            <v>3149-CASE</v>
          </cell>
          <cell r="C3918">
            <v>0</v>
          </cell>
        </row>
        <row r="3919">
          <cell r="A3919" t="str">
            <v>B0BYB8B3SZ</v>
          </cell>
          <cell r="B3919" t="str">
            <v>18082-CASE</v>
          </cell>
          <cell r="C3919">
            <v>0</v>
          </cell>
        </row>
        <row r="3920">
          <cell r="A3920" t="str">
            <v>B0C1HJKMZN</v>
          </cell>
          <cell r="B3920" t="str">
            <v>935-BOX</v>
          </cell>
          <cell r="C3920">
            <v>0</v>
          </cell>
        </row>
        <row r="3921">
          <cell r="A3921" t="str">
            <v>B0C1HJZPH5</v>
          </cell>
          <cell r="B3921" t="str">
            <v>935-CASE</v>
          </cell>
          <cell r="C3921">
            <v>0</v>
          </cell>
        </row>
        <row r="3922">
          <cell r="A3922" t="str">
            <v>B0C1HK914R</v>
          </cell>
          <cell r="B3922" t="str">
            <v>935-EACH</v>
          </cell>
          <cell r="C3922">
            <v>0</v>
          </cell>
        </row>
        <row r="3923">
          <cell r="A3923" t="str">
            <v>B0C5Z2P1XY</v>
          </cell>
          <cell r="B3923" t="str">
            <v>2157-EACH</v>
          </cell>
          <cell r="C3923">
            <v>0</v>
          </cell>
        </row>
        <row r="3924">
          <cell r="A3924" t="str">
            <v>B0C5ZH6SGK</v>
          </cell>
          <cell r="B3924" t="str">
            <v>2157-CASE</v>
          </cell>
          <cell r="C3924">
            <v>0</v>
          </cell>
        </row>
        <row r="3925">
          <cell r="A3925" t="str">
            <v>B0C5ZQ3GCH</v>
          </cell>
          <cell r="B3925" t="str">
            <v>2309-CASE</v>
          </cell>
          <cell r="C3925">
            <v>0</v>
          </cell>
        </row>
        <row r="3926">
          <cell r="A3926" t="str">
            <v>B0C62JCBGR</v>
          </cell>
          <cell r="B3926" t="str">
            <v>148-EACH</v>
          </cell>
          <cell r="C3926">
            <v>0</v>
          </cell>
        </row>
        <row r="3927">
          <cell r="A3927" t="str">
            <v>B0C62JSF3N</v>
          </cell>
          <cell r="B3927" t="str">
            <v>148-BOX</v>
          </cell>
          <cell r="C3927">
            <v>0</v>
          </cell>
        </row>
        <row r="3928">
          <cell r="A3928" t="str">
            <v>B0C62M4DZ1</v>
          </cell>
          <cell r="B3928" t="str">
            <v>148-CASE</v>
          </cell>
          <cell r="C3928">
            <v>0</v>
          </cell>
        </row>
        <row r="3929">
          <cell r="A3929" t="str">
            <v>B0C79RMQ9D</v>
          </cell>
          <cell r="B3929" t="str">
            <v>2177-CASE</v>
          </cell>
          <cell r="C3929">
            <v>0</v>
          </cell>
        </row>
        <row r="3930">
          <cell r="A3930" t="str">
            <v>B0C7B318JJ</v>
          </cell>
          <cell r="B3930" t="str">
            <v>706-CASE</v>
          </cell>
          <cell r="C3930">
            <v>0</v>
          </cell>
        </row>
        <row r="3931">
          <cell r="A3931" t="str">
            <v>B0C7BB6GNB</v>
          </cell>
          <cell r="B3931" t="str">
            <v>706-BOX</v>
          </cell>
          <cell r="C3931">
            <v>0</v>
          </cell>
        </row>
        <row r="3932">
          <cell r="A3932" t="str">
            <v>B0C95K8FLX</v>
          </cell>
          <cell r="B3932" t="str">
            <v>MARKERS - COLORING-1292-1293-</v>
          </cell>
          <cell r="C3932">
            <v>0</v>
          </cell>
        </row>
        <row r="3933">
          <cell r="A3933" t="str">
            <v>B0CC3K5PTF</v>
          </cell>
          <cell r="B3933" t="str">
            <v>2322-CASE</v>
          </cell>
          <cell r="C3933">
            <v>0</v>
          </cell>
        </row>
        <row r="3934">
          <cell r="A3934" t="str">
            <v>B0CC3K62NW</v>
          </cell>
          <cell r="B3934" t="str">
            <v>3348-PACK4</v>
          </cell>
          <cell r="C3934">
            <v>0</v>
          </cell>
        </row>
        <row r="3935">
          <cell r="A3935" t="str">
            <v>B0CC3P58WN</v>
          </cell>
          <cell r="B3935" t="str">
            <v>3348-BOX</v>
          </cell>
          <cell r="C3935">
            <v>0</v>
          </cell>
        </row>
        <row r="3936">
          <cell r="A3936" t="str">
            <v>B0CC3Q2K33</v>
          </cell>
          <cell r="B3936" t="str">
            <v>3347-BOX</v>
          </cell>
          <cell r="C3936">
            <v>0</v>
          </cell>
        </row>
        <row r="3937">
          <cell r="A3937" t="str">
            <v>B0CC3SRS25</v>
          </cell>
          <cell r="B3937" t="str">
            <v>3347-PACK4</v>
          </cell>
          <cell r="C3937">
            <v>0</v>
          </cell>
        </row>
        <row r="3938">
          <cell r="A3938" t="str">
            <v>B0CC3TVMHW</v>
          </cell>
          <cell r="B3938" t="str">
            <v>2322-PACK4</v>
          </cell>
          <cell r="C3938">
            <v>0</v>
          </cell>
        </row>
        <row r="3939">
          <cell r="A3939" t="str">
            <v>B0CC3XB6P8</v>
          </cell>
          <cell r="B3939" t="str">
            <v>2322-BOX</v>
          </cell>
          <cell r="C3939">
            <v>0</v>
          </cell>
        </row>
        <row r="3940">
          <cell r="A3940" t="str">
            <v>B0CC3XBXNY</v>
          </cell>
          <cell r="B3940" t="str">
            <v>3348-CASE</v>
          </cell>
          <cell r="C3940">
            <v>0</v>
          </cell>
        </row>
        <row r="3941">
          <cell r="A3941" t="str">
            <v>B0CC3ZF5BH</v>
          </cell>
          <cell r="B3941" t="str">
            <v>2322-EACH</v>
          </cell>
          <cell r="C3941">
            <v>0</v>
          </cell>
        </row>
        <row r="3942">
          <cell r="A3942" t="str">
            <v>B0CC44F447</v>
          </cell>
          <cell r="B3942" t="str">
            <v>3346-CASE</v>
          </cell>
          <cell r="C3942">
            <v>0</v>
          </cell>
        </row>
        <row r="3943">
          <cell r="A3943" t="str">
            <v>B0CGVZ6QZM</v>
          </cell>
          <cell r="B3943" t="str">
            <v>1930-BOX</v>
          </cell>
          <cell r="C3943">
            <v>0</v>
          </cell>
        </row>
        <row r="3944">
          <cell r="A3944" t="str">
            <v>B0CGW1Z5QQ</v>
          </cell>
          <cell r="B3944" t="str">
            <v>1931-CASE</v>
          </cell>
          <cell r="C3944">
            <v>0</v>
          </cell>
        </row>
        <row r="3945">
          <cell r="A3945" t="str">
            <v>B0CGW36224</v>
          </cell>
          <cell r="B3945" t="str">
            <v>709-PACK4</v>
          </cell>
          <cell r="C3945">
            <v>0</v>
          </cell>
        </row>
        <row r="3946">
          <cell r="A3946" t="str">
            <v>B0CGW393FP</v>
          </cell>
          <cell r="B3946" t="str">
            <v>709-PACK2</v>
          </cell>
          <cell r="C3946">
            <v>0</v>
          </cell>
        </row>
        <row r="3947">
          <cell r="A3947" t="str">
            <v>B0CGW5LBP8</v>
          </cell>
          <cell r="B3947" t="str">
            <v>1930-CASE</v>
          </cell>
          <cell r="C3947">
            <v>0</v>
          </cell>
        </row>
        <row r="3948">
          <cell r="A3948" t="str">
            <v>B0CGWM7DHR</v>
          </cell>
          <cell r="B3948" t="str">
            <v>1931-BOX</v>
          </cell>
          <cell r="C3948">
            <v>0</v>
          </cell>
        </row>
        <row r="3949">
          <cell r="A3949" t="str">
            <v>B0CGXWWDC9</v>
          </cell>
          <cell r="B3949" t="str">
            <v>709-CASE</v>
          </cell>
          <cell r="C3949">
            <v>0</v>
          </cell>
        </row>
        <row r="3950">
          <cell r="A3950" t="str">
            <v>B0CGXZ313N</v>
          </cell>
          <cell r="B3950" t="str">
            <v>709-BOX</v>
          </cell>
          <cell r="C3950">
            <v>0</v>
          </cell>
        </row>
        <row r="3951">
          <cell r="A3951" t="str">
            <v>B0CHR4XKDH</v>
          </cell>
          <cell r="B3951" t="str">
            <v>COMPASS-2806</v>
          </cell>
          <cell r="C3951">
            <v>0</v>
          </cell>
        </row>
        <row r="3952">
          <cell r="A3952" t="str">
            <v>B0CJLB76S7</v>
          </cell>
          <cell r="B3952" t="str">
            <v>1215-PACK2</v>
          </cell>
          <cell r="C3952">
            <v>0</v>
          </cell>
        </row>
        <row r="3953">
          <cell r="A3953" t="str">
            <v>B0CJLL8X7Z</v>
          </cell>
          <cell r="B3953" t="str">
            <v>1214-PACK4</v>
          </cell>
          <cell r="C3953">
            <v>0</v>
          </cell>
        </row>
        <row r="3954">
          <cell r="A3954" t="str">
            <v>B0CJLZ7JQQ</v>
          </cell>
          <cell r="B3954" t="str">
            <v>1214-EACH</v>
          </cell>
          <cell r="C3954">
            <v>0</v>
          </cell>
        </row>
        <row r="3955">
          <cell r="A3955" t="str">
            <v>B0CJMNYWV3</v>
          </cell>
          <cell r="B3955" t="str">
            <v>1215-CASE</v>
          </cell>
          <cell r="C3955">
            <v>0</v>
          </cell>
        </row>
        <row r="3956">
          <cell r="A3956" t="str">
            <v>B0CJMPF7KH</v>
          </cell>
          <cell r="B3956" t="str">
            <v>1716-CASE</v>
          </cell>
          <cell r="C3956">
            <v>0</v>
          </cell>
        </row>
        <row r="3957">
          <cell r="A3957" t="str">
            <v>B0CJMRF2T2</v>
          </cell>
          <cell r="B3957" t="str">
            <v>1214-CASE</v>
          </cell>
          <cell r="C3957">
            <v>0</v>
          </cell>
        </row>
        <row r="3958">
          <cell r="A3958" t="str">
            <v>B0CJMRKD8T</v>
          </cell>
          <cell r="B3958" t="str">
            <v>1214-BOX</v>
          </cell>
          <cell r="C3958">
            <v>0</v>
          </cell>
        </row>
        <row r="3959">
          <cell r="A3959" t="str">
            <v>B0CKGXRHY9</v>
          </cell>
          <cell r="B3959" t="str">
            <v>2100-CASE</v>
          </cell>
          <cell r="C3959">
            <v>0</v>
          </cell>
        </row>
        <row r="3960">
          <cell r="A3960" t="str">
            <v>B0CKH23JZM</v>
          </cell>
          <cell r="B3960" t="str">
            <v>2100-EACH</v>
          </cell>
          <cell r="C3960">
            <v>0</v>
          </cell>
        </row>
        <row r="3961">
          <cell r="A3961" t="str">
            <v>B0CM9T2ZF7</v>
          </cell>
          <cell r="B3961" t="str">
            <v>17088-CASE</v>
          </cell>
          <cell r="C3961">
            <v>0</v>
          </cell>
        </row>
        <row r="3962">
          <cell r="A3962" t="str">
            <v>B0CM9V6S9Q</v>
          </cell>
          <cell r="B3962" t="str">
            <v>17087-CASE</v>
          </cell>
          <cell r="C3962">
            <v>0</v>
          </cell>
        </row>
        <row r="3963">
          <cell r="A3963" t="str">
            <v>B0CM9VQH9F</v>
          </cell>
          <cell r="B3963" t="str">
            <v>17089-CASE</v>
          </cell>
          <cell r="C3963">
            <v>0</v>
          </cell>
        </row>
        <row r="3964">
          <cell r="A3964" t="str">
            <v>B0CM9W6KT2</v>
          </cell>
          <cell r="B3964" t="str">
            <v>17087-BOX</v>
          </cell>
          <cell r="C3964">
            <v>0</v>
          </cell>
        </row>
        <row r="3965">
          <cell r="A3965" t="str">
            <v>B0CM9W71DB</v>
          </cell>
          <cell r="B3965" t="str">
            <v>17087-PACK4</v>
          </cell>
          <cell r="C3965">
            <v>0</v>
          </cell>
        </row>
        <row r="3966">
          <cell r="A3966" t="str">
            <v>B0CM9XM6V7</v>
          </cell>
          <cell r="B3966" t="str">
            <v>17088-BOX</v>
          </cell>
          <cell r="C3966">
            <v>0</v>
          </cell>
        </row>
        <row r="3967">
          <cell r="A3967" t="str">
            <v>B0CM9XTGW1</v>
          </cell>
          <cell r="B3967" t="str">
            <v>17089-BOX</v>
          </cell>
          <cell r="C3967">
            <v>0</v>
          </cell>
        </row>
        <row r="3968">
          <cell r="A3968" t="str">
            <v>B0CMV9QJYJ</v>
          </cell>
          <cell r="B3968" t="str">
            <v>6049-CASE</v>
          </cell>
          <cell r="C3968">
            <v>0</v>
          </cell>
        </row>
        <row r="3969">
          <cell r="A3969" t="str">
            <v>B0CN1PLFC7</v>
          </cell>
          <cell r="B3969" t="str">
            <v>766-A-BOX</v>
          </cell>
          <cell r="C3969">
            <v>0</v>
          </cell>
        </row>
        <row r="3970">
          <cell r="A3970" t="str">
            <v>B0CN2D8B2P</v>
          </cell>
          <cell r="B3970" t="str">
            <v>766-A-CASE</v>
          </cell>
          <cell r="C3970">
            <v>0</v>
          </cell>
        </row>
        <row r="3971">
          <cell r="A3971" t="str">
            <v>B0CNJJ5ZNP</v>
          </cell>
          <cell r="B3971" t="str">
            <v>1116-CASE</v>
          </cell>
          <cell r="C3971">
            <v>0</v>
          </cell>
        </row>
        <row r="3972">
          <cell r="A3972" t="str">
            <v>B0CNJJGDY1</v>
          </cell>
          <cell r="B3972" t="str">
            <v>1117-EACH</v>
          </cell>
          <cell r="C3972">
            <v>0</v>
          </cell>
        </row>
        <row r="3973">
          <cell r="A3973" t="str">
            <v>B0CNJJHS66</v>
          </cell>
          <cell r="B3973" t="str">
            <v>1116-EACH</v>
          </cell>
          <cell r="C3973">
            <v>0</v>
          </cell>
        </row>
        <row r="3974">
          <cell r="A3974" t="str">
            <v>B0CNJKG3JC</v>
          </cell>
          <cell r="B3974" t="str">
            <v>1103-EACH</v>
          </cell>
          <cell r="C3974">
            <v>0</v>
          </cell>
        </row>
        <row r="3975">
          <cell r="A3975" t="str">
            <v>B0CNJMHTNL</v>
          </cell>
          <cell r="B3975" t="str">
            <v>1111-CASE</v>
          </cell>
          <cell r="C3975">
            <v>0</v>
          </cell>
        </row>
        <row r="3976">
          <cell r="A3976" t="str">
            <v>B0CNJNBXGY</v>
          </cell>
          <cell r="B3976" t="str">
            <v>1110-EACH</v>
          </cell>
          <cell r="C3976">
            <v>0</v>
          </cell>
        </row>
        <row r="3977">
          <cell r="A3977" t="str">
            <v>B0CNJP21TJ</v>
          </cell>
          <cell r="B3977" t="str">
            <v>1101-CASE</v>
          </cell>
          <cell r="C3977">
            <v>0</v>
          </cell>
        </row>
        <row r="3978">
          <cell r="A3978" t="str">
            <v>B0CNJPJ7Q8</v>
          </cell>
          <cell r="B3978" t="str">
            <v>1113-EACH</v>
          </cell>
          <cell r="C3978">
            <v>0</v>
          </cell>
        </row>
        <row r="3979">
          <cell r="A3979" t="str">
            <v>B0CNJPJ7QM</v>
          </cell>
          <cell r="B3979" t="str">
            <v>1120-CASE</v>
          </cell>
          <cell r="C3979">
            <v>0</v>
          </cell>
        </row>
        <row r="3980">
          <cell r="A3980" t="str">
            <v>B0CNJPQPWG</v>
          </cell>
          <cell r="B3980" t="str">
            <v>1112-EACH</v>
          </cell>
          <cell r="C3980">
            <v>0</v>
          </cell>
        </row>
        <row r="3981">
          <cell r="A3981" t="str">
            <v>B0CNJPSTKC</v>
          </cell>
          <cell r="B3981" t="str">
            <v>1102-EACH</v>
          </cell>
          <cell r="C3981">
            <v>0</v>
          </cell>
        </row>
        <row r="3982">
          <cell r="A3982" t="str">
            <v>B0CNJPXB6L</v>
          </cell>
          <cell r="B3982" t="str">
            <v>1105-EACH</v>
          </cell>
          <cell r="C3982">
            <v>0</v>
          </cell>
        </row>
        <row r="3983">
          <cell r="A3983" t="str">
            <v>B0CNJPYRC9</v>
          </cell>
          <cell r="B3983" t="str">
            <v>1102-CASE</v>
          </cell>
          <cell r="C3983">
            <v>0</v>
          </cell>
        </row>
        <row r="3984">
          <cell r="A3984" t="str">
            <v>B0CNJQM4TF</v>
          </cell>
          <cell r="B3984" t="str">
            <v>1117-CASE</v>
          </cell>
          <cell r="C3984">
            <v>0</v>
          </cell>
        </row>
        <row r="3985">
          <cell r="A3985" t="str">
            <v>B0CNJQY5RB</v>
          </cell>
          <cell r="B3985" t="str">
            <v>1103-CASE</v>
          </cell>
          <cell r="C3985">
            <v>0</v>
          </cell>
        </row>
        <row r="3986">
          <cell r="A3986" t="str">
            <v>B0CNJR4NWJ</v>
          </cell>
          <cell r="B3986" t="str">
            <v>1104-EACH</v>
          </cell>
          <cell r="C3986">
            <v>0</v>
          </cell>
        </row>
        <row r="3987">
          <cell r="A3987" t="str">
            <v>B0CNJRNPS6</v>
          </cell>
          <cell r="B3987" t="str">
            <v>1108-EACH</v>
          </cell>
          <cell r="C3987">
            <v>0</v>
          </cell>
        </row>
        <row r="3988">
          <cell r="A3988" t="str">
            <v>B0CNJS6MSM</v>
          </cell>
          <cell r="B3988" t="str">
            <v>1113-CASE</v>
          </cell>
          <cell r="C3988">
            <v>0</v>
          </cell>
        </row>
        <row r="3989">
          <cell r="A3989" t="str">
            <v>B0CNJS8YYQ</v>
          </cell>
          <cell r="B3989" t="str">
            <v>1114-EACH</v>
          </cell>
          <cell r="C3989">
            <v>0</v>
          </cell>
        </row>
        <row r="3990">
          <cell r="A3990" t="str">
            <v>B0CNJSVPLG</v>
          </cell>
          <cell r="B3990" t="str">
            <v>1101-EACH</v>
          </cell>
          <cell r="C3990">
            <v>0</v>
          </cell>
        </row>
        <row r="3991">
          <cell r="A3991" t="str">
            <v>B0CNJSXWR6</v>
          </cell>
          <cell r="B3991" t="str">
            <v>1115-EACH</v>
          </cell>
          <cell r="C3991">
            <v>0</v>
          </cell>
        </row>
        <row r="3992">
          <cell r="A3992" t="str">
            <v>B0CNJT82BG</v>
          </cell>
          <cell r="B3992" t="str">
            <v>1118-CASE</v>
          </cell>
          <cell r="C3992">
            <v>0</v>
          </cell>
        </row>
        <row r="3993">
          <cell r="A3993" t="str">
            <v>B0CNJT9S36</v>
          </cell>
          <cell r="B3993" t="str">
            <v>1119-EACH</v>
          </cell>
          <cell r="C3993">
            <v>0</v>
          </cell>
        </row>
        <row r="3994">
          <cell r="A3994" t="str">
            <v>B0CNJTGHL1</v>
          </cell>
          <cell r="B3994" t="str">
            <v>1118-EACH</v>
          </cell>
          <cell r="C3994">
            <v>0</v>
          </cell>
        </row>
        <row r="3995">
          <cell r="A3995" t="str">
            <v>B0CNJTR6ZK</v>
          </cell>
          <cell r="B3995" t="str">
            <v>1100-CASE</v>
          </cell>
          <cell r="C3995">
            <v>0</v>
          </cell>
        </row>
        <row r="3996">
          <cell r="A3996" t="str">
            <v>B0CNJVCX61</v>
          </cell>
          <cell r="B3996" t="str">
            <v>1106-EACH</v>
          </cell>
          <cell r="C3996">
            <v>0</v>
          </cell>
        </row>
        <row r="3997">
          <cell r="A3997" t="str">
            <v>B0CNJVLXBL</v>
          </cell>
          <cell r="B3997" t="str">
            <v>1111-EACH</v>
          </cell>
          <cell r="C3997">
            <v>0</v>
          </cell>
        </row>
        <row r="3998">
          <cell r="A3998" t="str">
            <v>B0CNJVYZDP</v>
          </cell>
          <cell r="B3998" t="str">
            <v>1112-CASE</v>
          </cell>
          <cell r="C3998">
            <v>0</v>
          </cell>
        </row>
        <row r="3999">
          <cell r="A3999" t="str">
            <v>B0CNJVYZFR</v>
          </cell>
          <cell r="B3999" t="str">
            <v>1105-CASE</v>
          </cell>
          <cell r="C3999">
            <v>0</v>
          </cell>
        </row>
        <row r="4000">
          <cell r="A4000" t="str">
            <v>B0CNJXDZ5N</v>
          </cell>
          <cell r="B4000" t="str">
            <v>1100-EACH</v>
          </cell>
          <cell r="C4000">
            <v>0</v>
          </cell>
        </row>
        <row r="4001">
          <cell r="A4001" t="str">
            <v>B0CNJXHQXL</v>
          </cell>
          <cell r="B4001" t="str">
            <v>1107-EACH</v>
          </cell>
          <cell r="C4001">
            <v>0</v>
          </cell>
        </row>
        <row r="4002">
          <cell r="A4002" t="str">
            <v>B0CNJZH869</v>
          </cell>
          <cell r="B4002" t="str">
            <v>1120-EACH</v>
          </cell>
          <cell r="C4002">
            <v>0</v>
          </cell>
        </row>
        <row r="4003">
          <cell r="A4003" t="str">
            <v>B0CNJZNVDD</v>
          </cell>
          <cell r="B4003" t="str">
            <v>1109-EACH</v>
          </cell>
          <cell r="C4003">
            <v>0</v>
          </cell>
        </row>
        <row r="4004">
          <cell r="A4004" t="str">
            <v>B0CNKNCYN1</v>
          </cell>
          <cell r="B4004" t="str">
            <v>60756-CASE</v>
          </cell>
          <cell r="C4004">
            <v>0</v>
          </cell>
        </row>
        <row r="4005">
          <cell r="A4005" t="str">
            <v>B0CNKXCSF5</v>
          </cell>
          <cell r="B4005" t="str">
            <v>5060236-CASE</v>
          </cell>
          <cell r="C4005">
            <v>0</v>
          </cell>
        </row>
        <row r="4006">
          <cell r="A4006" t="str">
            <v>B0CNKXDSGP</v>
          </cell>
          <cell r="B4006" t="str">
            <v>59741-CASE</v>
          </cell>
          <cell r="C4006">
            <v>0</v>
          </cell>
        </row>
        <row r="4007">
          <cell r="A4007" t="str">
            <v>B0CNKXH2GV</v>
          </cell>
          <cell r="B4007" t="str">
            <v>53169-CASE</v>
          </cell>
          <cell r="C4007">
            <v>0</v>
          </cell>
        </row>
        <row r="4008">
          <cell r="A4008" t="str">
            <v>B0CNKXTQFL</v>
          </cell>
          <cell r="B4008" t="str">
            <v>49923-CASE</v>
          </cell>
          <cell r="C4008">
            <v>0</v>
          </cell>
        </row>
        <row r="4009">
          <cell r="A4009" t="str">
            <v>B0CNKXWZPL</v>
          </cell>
          <cell r="B4009" t="str">
            <v>53157-CASE</v>
          </cell>
          <cell r="C4009">
            <v>0</v>
          </cell>
        </row>
        <row r="4010">
          <cell r="A4010" t="str">
            <v>B0CNKY7KPR</v>
          </cell>
          <cell r="B4010" t="str">
            <v>60756-SET2</v>
          </cell>
          <cell r="C4010">
            <v>0</v>
          </cell>
        </row>
        <row r="4011">
          <cell r="A4011" t="str">
            <v>B0CNKYVZ2W</v>
          </cell>
          <cell r="B4011" t="str">
            <v>4917636-EACH</v>
          </cell>
          <cell r="C4011">
            <v>0</v>
          </cell>
        </row>
        <row r="4012">
          <cell r="A4012" t="str">
            <v>B0CNKZK3S5</v>
          </cell>
          <cell r="B4012" t="str">
            <v>4917636-CASE</v>
          </cell>
          <cell r="C4012">
            <v>0</v>
          </cell>
        </row>
        <row r="4013">
          <cell r="A4013" t="str">
            <v>B0CNTWDDQ7</v>
          </cell>
          <cell r="B4013" t="e">
            <v>#N/A</v>
          </cell>
          <cell r="C4013">
            <v>0</v>
          </cell>
        </row>
        <row r="4014">
          <cell r="A4014" t="str">
            <v>B0CNTWRLRY</v>
          </cell>
          <cell r="B4014" t="str">
            <v>3014-CASE</v>
          </cell>
          <cell r="C4014">
            <v>0</v>
          </cell>
        </row>
        <row r="4015">
          <cell r="A4015" t="str">
            <v>B0CNTXC5B7</v>
          </cell>
          <cell r="B4015" t="str">
            <v>3013-CASE</v>
          </cell>
          <cell r="C4015">
            <v>0</v>
          </cell>
        </row>
        <row r="4016">
          <cell r="A4016" t="str">
            <v>B0CNTY3M73</v>
          </cell>
          <cell r="B4016" t="e">
            <v>#N/A</v>
          </cell>
          <cell r="C4016">
            <v>0</v>
          </cell>
        </row>
        <row r="4017">
          <cell r="A4017" t="str">
            <v>B0CPR9XTF2</v>
          </cell>
          <cell r="B4017" t="str">
            <v>3305-EACH</v>
          </cell>
          <cell r="C4017">
            <v>0</v>
          </cell>
        </row>
        <row r="4018">
          <cell r="A4018" t="str">
            <v>B0CPRFMLPS</v>
          </cell>
          <cell r="B4018" t="str">
            <v>17008-CASE</v>
          </cell>
          <cell r="C4018">
            <v>0</v>
          </cell>
        </row>
        <row r="4019">
          <cell r="A4019" t="str">
            <v>B0CPRGBMZ2</v>
          </cell>
          <cell r="B4019" t="str">
            <v>3301-CASE</v>
          </cell>
          <cell r="C4019">
            <v>0</v>
          </cell>
        </row>
        <row r="4020">
          <cell r="A4020" t="str">
            <v>B0CPRGMNLG</v>
          </cell>
          <cell r="B4020" t="str">
            <v>3302-CASE</v>
          </cell>
          <cell r="C4020">
            <v>0</v>
          </cell>
        </row>
        <row r="4021">
          <cell r="A4021" t="str">
            <v>B0CPRHNH49</v>
          </cell>
          <cell r="B4021" t="str">
            <v>3304-CASE</v>
          </cell>
          <cell r="C4021">
            <v>0</v>
          </cell>
        </row>
        <row r="4022">
          <cell r="A4022" t="str">
            <v>B0CPRK54PX</v>
          </cell>
          <cell r="B4022" t="str">
            <v>722-EACH</v>
          </cell>
          <cell r="C4022">
            <v>0</v>
          </cell>
        </row>
        <row r="4023">
          <cell r="A4023" t="str">
            <v>B0CPRKH446</v>
          </cell>
          <cell r="B4023" t="str">
            <v>17007-CASE</v>
          </cell>
          <cell r="C4023">
            <v>0</v>
          </cell>
        </row>
        <row r="4024">
          <cell r="A4024" t="str">
            <v>B0CPRLR3W1</v>
          </cell>
          <cell r="B4024" t="str">
            <v>3305-CASE</v>
          </cell>
          <cell r="C4024">
            <v>0</v>
          </cell>
        </row>
        <row r="4025">
          <cell r="A4025" t="str">
            <v>B0CPRM9V11</v>
          </cell>
          <cell r="B4025" t="str">
            <v>3302-EACH</v>
          </cell>
          <cell r="C4025">
            <v>0</v>
          </cell>
        </row>
        <row r="4026">
          <cell r="A4026" t="str">
            <v>B0CPRNNY8Y</v>
          </cell>
          <cell r="B4026" t="str">
            <v>17008-BOX</v>
          </cell>
          <cell r="C4026">
            <v>0</v>
          </cell>
        </row>
        <row r="4027">
          <cell r="A4027" t="str">
            <v>B0CPRQK6X4</v>
          </cell>
          <cell r="B4027" t="str">
            <v>722-BOX</v>
          </cell>
          <cell r="C4027">
            <v>0</v>
          </cell>
        </row>
        <row r="4028">
          <cell r="A4028" t="str">
            <v>B0CPRSB59D</v>
          </cell>
          <cell r="B4028" t="str">
            <v>722-CASE</v>
          </cell>
          <cell r="C4028">
            <v>0</v>
          </cell>
        </row>
        <row r="4029">
          <cell r="A4029" t="str">
            <v>B0CPRTZ655</v>
          </cell>
          <cell r="B4029" t="str">
            <v>17007-BOX</v>
          </cell>
          <cell r="C4029">
            <v>0</v>
          </cell>
        </row>
        <row r="4030">
          <cell r="A4030" t="str">
            <v>B0CQ5KX1S3</v>
          </cell>
          <cell r="B4030" t="str">
            <v>17036-PACK2</v>
          </cell>
          <cell r="C4030">
            <v>0</v>
          </cell>
        </row>
        <row r="4031">
          <cell r="A4031" t="str">
            <v>B0CQ5XCZDT</v>
          </cell>
          <cell r="B4031" t="str">
            <v>PENS- FIBER TIP- 17035-17036</v>
          </cell>
          <cell r="C4031">
            <v>0</v>
          </cell>
        </row>
        <row r="4032">
          <cell r="A4032" t="str">
            <v>B0CQ61MQ15</v>
          </cell>
          <cell r="B4032" t="str">
            <v>17036-CASE</v>
          </cell>
          <cell r="C4032">
            <v>0</v>
          </cell>
        </row>
        <row r="4033">
          <cell r="A4033" t="str">
            <v>B0CQ6445C3</v>
          </cell>
          <cell r="B4033" t="str">
            <v>17035-BOX</v>
          </cell>
          <cell r="C4033">
            <v>0</v>
          </cell>
        </row>
        <row r="4034">
          <cell r="A4034" t="str">
            <v>B0CQ6BLMY4</v>
          </cell>
          <cell r="B4034" t="str">
            <v>17035-CASE</v>
          </cell>
          <cell r="C4034">
            <v>0</v>
          </cell>
        </row>
        <row r="4035">
          <cell r="A4035" t="str">
            <v>B0CQ6CCKX7</v>
          </cell>
          <cell r="B4035" t="str">
            <v>17036-BOX</v>
          </cell>
          <cell r="C4035">
            <v>0</v>
          </cell>
        </row>
        <row r="4036">
          <cell r="A4036" t="str">
            <v>B0CRD1PV1K</v>
          </cell>
          <cell r="B4036" t="str">
            <v>3303-CASE-1</v>
          </cell>
          <cell r="C4036">
            <v>0</v>
          </cell>
        </row>
        <row r="4037">
          <cell r="A4037" t="str">
            <v>B0CRDDTRVC</v>
          </cell>
          <cell r="B4037" t="str">
            <v>3303-EACH</v>
          </cell>
          <cell r="C4037">
            <v>0</v>
          </cell>
        </row>
        <row r="4038">
          <cell r="A4038" t="str">
            <v>B0CRJP7Q39</v>
          </cell>
          <cell r="B4038" t="str">
            <v>250-CASE</v>
          </cell>
          <cell r="C4038">
            <v>0</v>
          </cell>
        </row>
        <row r="4039">
          <cell r="A4039" t="str">
            <v>B0CRJZL2JG</v>
          </cell>
          <cell r="B4039" t="str">
            <v>250-EACH</v>
          </cell>
          <cell r="C4039">
            <v>0</v>
          </cell>
        </row>
        <row r="4040">
          <cell r="A4040" t="str">
            <v>B0CRKC1SGJ</v>
          </cell>
          <cell r="B4040" t="str">
            <v>251-CASE</v>
          </cell>
          <cell r="C4040">
            <v>0</v>
          </cell>
        </row>
        <row r="4041">
          <cell r="A4041" t="str">
            <v>B0CT6B3DVZ</v>
          </cell>
          <cell r="B4041" t="str">
            <v>1942-BOX</v>
          </cell>
          <cell r="C4041">
            <v>0</v>
          </cell>
        </row>
        <row r="4042">
          <cell r="A4042" t="str">
            <v>B0CT6BDH6T</v>
          </cell>
          <cell r="B4042" t="str">
            <v>1942-CASE</v>
          </cell>
          <cell r="C4042">
            <v>0</v>
          </cell>
        </row>
        <row r="4043">
          <cell r="A4043" t="str">
            <v>B0CX65RR4Y</v>
          </cell>
          <cell r="B4043" t="str">
            <v>2251-EACH</v>
          </cell>
          <cell r="C4043">
            <v>0</v>
          </cell>
        </row>
        <row r="4044">
          <cell r="A4044" t="str">
            <v>B0CX67RVF2</v>
          </cell>
          <cell r="B4044" t="str">
            <v>2250-EACH</v>
          </cell>
          <cell r="C4044">
            <v>0</v>
          </cell>
        </row>
        <row r="4045">
          <cell r="A4045" t="str">
            <v>B0CX68RTPS</v>
          </cell>
          <cell r="B4045" t="str">
            <v>2251-BOX</v>
          </cell>
          <cell r="C4045">
            <v>0</v>
          </cell>
        </row>
        <row r="4046">
          <cell r="A4046" t="str">
            <v>B0CX6BXG8W</v>
          </cell>
          <cell r="B4046" t="str">
            <v>2252-EACH</v>
          </cell>
          <cell r="C4046">
            <v>0</v>
          </cell>
        </row>
        <row r="4047">
          <cell r="A4047" t="str">
            <v>B0CX6P3KFM</v>
          </cell>
          <cell r="B4047" t="str">
            <v>2251-CASE</v>
          </cell>
          <cell r="C4047">
            <v>0</v>
          </cell>
        </row>
        <row r="4048">
          <cell r="A4048" t="str">
            <v>B0CY63Q31W</v>
          </cell>
          <cell r="B4048" t="str">
            <v>2102-CASE</v>
          </cell>
          <cell r="C4048">
            <v>0</v>
          </cell>
        </row>
        <row r="4049">
          <cell r="A4049" t="str">
            <v>B0CY6C4VJP</v>
          </cell>
          <cell r="B4049" t="str">
            <v>2101-CASE</v>
          </cell>
          <cell r="C4049">
            <v>0</v>
          </cell>
        </row>
        <row r="4050">
          <cell r="A4050" t="str">
            <v>B0CY6FL15V</v>
          </cell>
          <cell r="B4050" t="str">
            <v>2101-BOX</v>
          </cell>
          <cell r="C4050">
            <v>0</v>
          </cell>
        </row>
        <row r="4051">
          <cell r="A4051" t="str">
            <v>B0CY6FSDWH</v>
          </cell>
          <cell r="B4051" t="str">
            <v>2101-PACK6</v>
          </cell>
          <cell r="C4051">
            <v>0</v>
          </cell>
        </row>
        <row r="4052">
          <cell r="A4052" t="str">
            <v>B0CY6FXDSX</v>
          </cell>
          <cell r="B4052" t="str">
            <v>2102-PACK2</v>
          </cell>
          <cell r="C4052">
            <v>0</v>
          </cell>
        </row>
        <row r="4053">
          <cell r="A4053" t="str">
            <v>B0CY6J4W8C</v>
          </cell>
          <cell r="B4053" t="str">
            <v>2102-EACH</v>
          </cell>
          <cell r="C4053">
            <v>0</v>
          </cell>
        </row>
        <row r="4054">
          <cell r="A4054" t="str">
            <v>B0CY6Q7YJ5</v>
          </cell>
          <cell r="B4054" t="str">
            <v>2101-EACH</v>
          </cell>
          <cell r="C4054">
            <v>0</v>
          </cell>
        </row>
        <row r="4055">
          <cell r="A4055" t="str">
            <v>B0D1KYP8W3</v>
          </cell>
          <cell r="B4055" t="str">
            <v>715-PACK288</v>
          </cell>
          <cell r="C4055">
            <v>0</v>
          </cell>
        </row>
        <row r="4056">
          <cell r="A4056" t="str">
            <v>B0D27YNMFP</v>
          </cell>
          <cell r="B4056" t="str">
            <v>72324-CASE</v>
          </cell>
          <cell r="C4056">
            <v>0</v>
          </cell>
        </row>
        <row r="4057">
          <cell r="A4057" t="str">
            <v>B0D4879Q7S</v>
          </cell>
          <cell r="B4057" t="str">
            <v>8258-CASE</v>
          </cell>
          <cell r="C4057">
            <v>0</v>
          </cell>
        </row>
        <row r="4058">
          <cell r="A4058" t="str">
            <v>B0D487M6Z5</v>
          </cell>
          <cell r="B4058" t="str">
            <v>8256-CASE</v>
          </cell>
          <cell r="C4058">
            <v>0</v>
          </cell>
        </row>
        <row r="4059">
          <cell r="A4059" t="str">
            <v>B0D487PPVT</v>
          </cell>
          <cell r="B4059" t="str">
            <v>8254-CASE</v>
          </cell>
          <cell r="C4059">
            <v>0</v>
          </cell>
        </row>
        <row r="4060">
          <cell r="A4060" t="str">
            <v>B0D488L9WF</v>
          </cell>
          <cell r="B4060" t="str">
            <v>8257-CASE</v>
          </cell>
          <cell r="C4060">
            <v>0</v>
          </cell>
        </row>
        <row r="4061">
          <cell r="A4061" t="str">
            <v>B0D4R9X9VY</v>
          </cell>
          <cell r="B4061" t="str">
            <v>1728-PACK4</v>
          </cell>
          <cell r="C4061">
            <v>0</v>
          </cell>
        </row>
        <row r="4062">
          <cell r="A4062" t="str">
            <v>B0D4RBG1C5</v>
          </cell>
          <cell r="B4062" t="str">
            <v>1731-CASE</v>
          </cell>
          <cell r="C4062">
            <v>0</v>
          </cell>
        </row>
        <row r="4063">
          <cell r="A4063" t="str">
            <v>B0D4RCFJWV</v>
          </cell>
          <cell r="B4063" t="str">
            <v>786-PACK4</v>
          </cell>
          <cell r="C4063">
            <v>0</v>
          </cell>
        </row>
        <row r="4064">
          <cell r="A4064" t="str">
            <v>B0D4RDF7WF</v>
          </cell>
          <cell r="B4064" t="str">
            <v>1729-CASE</v>
          </cell>
          <cell r="C4064">
            <v>0</v>
          </cell>
        </row>
        <row r="4065">
          <cell r="A4065" t="str">
            <v>B0D4RG62NT</v>
          </cell>
          <cell r="B4065" t="str">
            <v>1730-BOX</v>
          </cell>
          <cell r="C4065">
            <v>0</v>
          </cell>
        </row>
        <row r="4066">
          <cell r="A4066" t="str">
            <v>B0D4RYYZ3Y</v>
          </cell>
          <cell r="B4066" t="str">
            <v>1729-BOX</v>
          </cell>
          <cell r="C4066">
            <v>0</v>
          </cell>
        </row>
        <row r="4067">
          <cell r="A4067" t="str">
            <v>B0D4S8LSVB</v>
          </cell>
          <cell r="B4067" t="str">
            <v>1730-CASE</v>
          </cell>
          <cell r="C4067">
            <v>0</v>
          </cell>
        </row>
        <row r="4068">
          <cell r="A4068" t="str">
            <v>B0D4SBSSWW</v>
          </cell>
          <cell r="B4068" t="str">
            <v>1728-CASE</v>
          </cell>
          <cell r="C4068">
            <v>0</v>
          </cell>
        </row>
        <row r="4069">
          <cell r="A4069" t="str">
            <v>B0D4SDCFVX</v>
          </cell>
          <cell r="B4069" t="str">
            <v>1728-BOX</v>
          </cell>
          <cell r="C4069">
            <v>0</v>
          </cell>
        </row>
        <row r="4070">
          <cell r="A4070" t="str">
            <v>B0D5NGBDZX</v>
          </cell>
          <cell r="B4070" t="str">
            <v>784-CASE</v>
          </cell>
          <cell r="C4070">
            <v>0</v>
          </cell>
        </row>
        <row r="4071">
          <cell r="A4071" t="str">
            <v>B0D5P64Q5N</v>
          </cell>
          <cell r="B4071" t="str">
            <v>2260-CASE</v>
          </cell>
          <cell r="C4071">
            <v>0</v>
          </cell>
        </row>
        <row r="4072">
          <cell r="A4072" t="str">
            <v>B0D6SPDTXQ</v>
          </cell>
          <cell r="B4072" t="e">
            <v>#N/A</v>
          </cell>
          <cell r="C4072">
            <v>0</v>
          </cell>
        </row>
        <row r="4073">
          <cell r="A4073" t="str">
            <v>B0D79WYVG3</v>
          </cell>
          <cell r="B4073" t="str">
            <v>2222-CASE</v>
          </cell>
          <cell r="C4073">
            <v>0</v>
          </cell>
        </row>
        <row r="4074">
          <cell r="A4074" t="str">
            <v>B0D79XD8SW</v>
          </cell>
          <cell r="B4074" t="str">
            <v>17000-CASE</v>
          </cell>
          <cell r="C4074">
            <v>0</v>
          </cell>
        </row>
        <row r="4075">
          <cell r="A4075" t="str">
            <v>B0D79XKR6H</v>
          </cell>
          <cell r="B4075" t="str">
            <v>17000-BOX</v>
          </cell>
          <cell r="C4075">
            <v>0</v>
          </cell>
        </row>
        <row r="4076">
          <cell r="A4076" t="str">
            <v>B0D79Y1G98</v>
          </cell>
          <cell r="B4076" t="str">
            <v>17001-CASE</v>
          </cell>
          <cell r="C4076">
            <v>0</v>
          </cell>
        </row>
        <row r="4077">
          <cell r="A4077" t="str">
            <v>B0D7R12MQ2</v>
          </cell>
          <cell r="B4077" t="str">
            <v>2095-EACH</v>
          </cell>
          <cell r="C4077">
            <v>0</v>
          </cell>
        </row>
        <row r="4078">
          <cell r="A4078" t="str">
            <v>B0D7R1627R</v>
          </cell>
          <cell r="B4078" t="str">
            <v>2095-BOX</v>
          </cell>
          <cell r="C4078">
            <v>0</v>
          </cell>
        </row>
        <row r="4079">
          <cell r="A4079" t="str">
            <v>B0D7R2Y4TG</v>
          </cell>
          <cell r="B4079" t="str">
            <v>2095-CASE</v>
          </cell>
          <cell r="C4079">
            <v>0</v>
          </cell>
        </row>
        <row r="4080">
          <cell r="A4080" t="str">
            <v>B0D8826H93</v>
          </cell>
          <cell r="B4080" t="str">
            <v>779-CASE</v>
          </cell>
          <cell r="C4080">
            <v>0</v>
          </cell>
        </row>
        <row r="4081">
          <cell r="A4081" t="str">
            <v>B0D888TCHN</v>
          </cell>
          <cell r="B4081" t="str">
            <v>749-CASE</v>
          </cell>
          <cell r="C4081">
            <v>0</v>
          </cell>
        </row>
        <row r="4082">
          <cell r="A4082" t="str">
            <v>B0D8892LJM</v>
          </cell>
          <cell r="B4082" t="str">
            <v>749-BOX</v>
          </cell>
          <cell r="C4082">
            <v>0</v>
          </cell>
        </row>
        <row r="4083">
          <cell r="A4083" t="str">
            <v>B0D88S7WWY</v>
          </cell>
          <cell r="B4083" t="str">
            <v>2708-PACK3</v>
          </cell>
          <cell r="C4083">
            <v>0</v>
          </cell>
        </row>
        <row r="4084">
          <cell r="A4084" t="str">
            <v>B0D892G8F1</v>
          </cell>
          <cell r="B4084" t="e">
            <v>#N/A</v>
          </cell>
          <cell r="C4084">
            <v>0</v>
          </cell>
        </row>
        <row r="4085">
          <cell r="A4085" t="str">
            <v>B0D8C16MW9</v>
          </cell>
          <cell r="B4085" t="str">
            <v>2708-CASE</v>
          </cell>
          <cell r="C4085">
            <v>0</v>
          </cell>
        </row>
        <row r="4086">
          <cell r="A4086" t="str">
            <v>B0D9MX4X92</v>
          </cell>
          <cell r="B4086" t="str">
            <v>710-BOX</v>
          </cell>
          <cell r="C4086">
            <v>0</v>
          </cell>
        </row>
        <row r="4087">
          <cell r="A4087" t="str">
            <v>B0D9MY17CG</v>
          </cell>
          <cell r="B4087" t="str">
            <v>710-CASE</v>
          </cell>
          <cell r="C4087">
            <v>0</v>
          </cell>
        </row>
        <row r="4088">
          <cell r="A4088" t="str">
            <v>B0DC17LK17</v>
          </cell>
          <cell r="B4088" t="str">
            <v>2555-CASE</v>
          </cell>
          <cell r="C4088">
            <v>0</v>
          </cell>
        </row>
        <row r="4089">
          <cell r="A4089" t="str">
            <v>B0DC19F7DT</v>
          </cell>
          <cell r="B4089" t="e">
            <v>#N/A</v>
          </cell>
          <cell r="C4089">
            <v>0</v>
          </cell>
        </row>
        <row r="4090">
          <cell r="A4090" t="str">
            <v>B0DC1CK6Q6</v>
          </cell>
          <cell r="B4090" t="str">
            <v>2555-PACK2</v>
          </cell>
          <cell r="C4090">
            <v>0</v>
          </cell>
        </row>
        <row r="4091">
          <cell r="A4091" t="str">
            <v>B0DC1CP96N</v>
          </cell>
          <cell r="B4091" t="str">
            <v>2553-CASE</v>
          </cell>
          <cell r="C4091">
            <v>0</v>
          </cell>
        </row>
        <row r="4092">
          <cell r="A4092" t="str">
            <v>B0DC1M86NT</v>
          </cell>
          <cell r="B4092" t="str">
            <v>1827-CASE</v>
          </cell>
          <cell r="C4092">
            <v>0</v>
          </cell>
        </row>
        <row r="4093">
          <cell r="A4093" t="str">
            <v>B0DC1P46N5</v>
          </cell>
          <cell r="B4093" t="str">
            <v>2551-PACK2</v>
          </cell>
          <cell r="C4093">
            <v>0</v>
          </cell>
        </row>
        <row r="4094">
          <cell r="A4094" t="str">
            <v>B0DC1QYSTX</v>
          </cell>
          <cell r="B4094" t="e">
            <v>#N/A</v>
          </cell>
          <cell r="C4094">
            <v>0</v>
          </cell>
        </row>
        <row r="4095">
          <cell r="A4095" t="str">
            <v>B0DC1RDZ7S</v>
          </cell>
          <cell r="B4095" t="str">
            <v>2555-EACH</v>
          </cell>
          <cell r="C4095">
            <v>0</v>
          </cell>
        </row>
        <row r="4096">
          <cell r="A4096" t="str">
            <v>B0DC1WHLJG</v>
          </cell>
          <cell r="B4096" t="str">
            <v>2551-CASE</v>
          </cell>
          <cell r="C4096">
            <v>0</v>
          </cell>
        </row>
        <row r="4097">
          <cell r="A4097" t="str">
            <v>B0DC1XZCXX</v>
          </cell>
          <cell r="B4097" t="str">
            <v>2553-PACK2</v>
          </cell>
          <cell r="C4097">
            <v>0</v>
          </cell>
        </row>
        <row r="4098">
          <cell r="A4098" t="str">
            <v>B0DC1Z1933</v>
          </cell>
          <cell r="B4098" t="str">
            <v>2553-BOX</v>
          </cell>
          <cell r="C4098">
            <v>0</v>
          </cell>
        </row>
        <row r="4099">
          <cell r="A4099" t="str">
            <v>B0DCHCHQ76</v>
          </cell>
          <cell r="B4099" t="str">
            <v>52950-SET4</v>
          </cell>
          <cell r="C4099">
            <v>0</v>
          </cell>
        </row>
        <row r="4100">
          <cell r="A4100" t="str">
            <v>B0DCHHV8XW</v>
          </cell>
          <cell r="B4100" t="str">
            <v>52950-CASE</v>
          </cell>
          <cell r="C4100">
            <v>0</v>
          </cell>
        </row>
        <row r="4101">
          <cell r="A4101" t="str">
            <v>B0DCHNW999</v>
          </cell>
          <cell r="B4101" t="str">
            <v>52750-CASE</v>
          </cell>
          <cell r="C4101">
            <v>0</v>
          </cell>
        </row>
        <row r="4102">
          <cell r="A4102" t="str">
            <v>B0DD5DV6Y9</v>
          </cell>
          <cell r="B4102" t="str">
            <v>1218-BOX</v>
          </cell>
          <cell r="C4102">
            <v>0</v>
          </cell>
        </row>
        <row r="4103">
          <cell r="A4103" t="str">
            <v>B0DD5JQXRS</v>
          </cell>
          <cell r="B4103" t="str">
            <v>3354-CASE</v>
          </cell>
          <cell r="C4103">
            <v>0</v>
          </cell>
        </row>
        <row r="4104">
          <cell r="A4104" t="str">
            <v>B0DD5LM6TG</v>
          </cell>
          <cell r="B4104" t="str">
            <v>1212-EACH</v>
          </cell>
          <cell r="C4104">
            <v>0</v>
          </cell>
        </row>
        <row r="4105">
          <cell r="A4105" t="str">
            <v>B0DD5PR6TZ</v>
          </cell>
          <cell r="B4105" t="str">
            <v>1218-CASE</v>
          </cell>
          <cell r="C4105">
            <v>0</v>
          </cell>
        </row>
        <row r="4106">
          <cell r="A4106" t="str">
            <v>B0DD5QBGX9</v>
          </cell>
          <cell r="B4106" t="str">
            <v>1218-EACH</v>
          </cell>
          <cell r="C4106">
            <v>0</v>
          </cell>
        </row>
        <row r="4107">
          <cell r="A4107" t="str">
            <v>B0DD5QC3Z3</v>
          </cell>
          <cell r="B4107" t="str">
            <v>1212-CASE</v>
          </cell>
          <cell r="C4107">
            <v>0</v>
          </cell>
        </row>
        <row r="4108">
          <cell r="A4108" t="str">
            <v>B0DD5R985Y</v>
          </cell>
          <cell r="B4108" t="str">
            <v>3357-PACK4</v>
          </cell>
          <cell r="C4108">
            <v>0</v>
          </cell>
        </row>
        <row r="4109">
          <cell r="A4109" t="str">
            <v>B0DD5RXQD3</v>
          </cell>
          <cell r="B4109" t="str">
            <v>1218-PACK4</v>
          </cell>
          <cell r="C4109">
            <v>0</v>
          </cell>
        </row>
        <row r="4110">
          <cell r="A4110" t="str">
            <v>B0DD5S1BGR</v>
          </cell>
          <cell r="B4110" t="str">
            <v>3355-SET6</v>
          </cell>
          <cell r="C4110">
            <v>0</v>
          </cell>
        </row>
        <row r="4111">
          <cell r="A4111" t="str">
            <v>B0DD5SCBF1</v>
          </cell>
          <cell r="B4111" t="str">
            <v>3357-EACH</v>
          </cell>
          <cell r="C4111">
            <v>0</v>
          </cell>
        </row>
        <row r="4112">
          <cell r="A4112" t="str">
            <v>B0DD5T1L53</v>
          </cell>
          <cell r="B4112" t="str">
            <v>3356-PACK4</v>
          </cell>
          <cell r="C4112">
            <v>0</v>
          </cell>
        </row>
        <row r="4113">
          <cell r="A4113" t="str">
            <v>B0DD5T2R3Z</v>
          </cell>
          <cell r="B4113" t="str">
            <v>1212-PACK2</v>
          </cell>
          <cell r="C4113">
            <v>0</v>
          </cell>
        </row>
        <row r="4114">
          <cell r="A4114" t="str">
            <v>B0DD5WB4XS</v>
          </cell>
          <cell r="B4114" t="str">
            <v>3356-CASE</v>
          </cell>
          <cell r="C4114">
            <v>0</v>
          </cell>
        </row>
        <row r="4115">
          <cell r="A4115" t="str">
            <v>B0DD5YRX1B</v>
          </cell>
          <cell r="B4115" t="str">
            <v>1219-BOX</v>
          </cell>
          <cell r="C4115">
            <v>0</v>
          </cell>
        </row>
        <row r="4116">
          <cell r="A4116" t="str">
            <v>B0DD5ZSRG5</v>
          </cell>
          <cell r="B4116" t="str">
            <v>3356-EACH</v>
          </cell>
          <cell r="C4116">
            <v>0</v>
          </cell>
        </row>
        <row r="4117">
          <cell r="A4117" t="str">
            <v>B0DD5ZV53S</v>
          </cell>
          <cell r="B4117" t="str">
            <v>1219-SET8</v>
          </cell>
          <cell r="C4117">
            <v>0</v>
          </cell>
        </row>
        <row r="4118">
          <cell r="A4118" t="str">
            <v>B0DD5ZYCGL</v>
          </cell>
          <cell r="B4118" t="str">
            <v>1219-CASE</v>
          </cell>
          <cell r="C4118">
            <v>0</v>
          </cell>
        </row>
        <row r="4119">
          <cell r="A4119" t="str">
            <v>B0DD62YTHN</v>
          </cell>
          <cell r="B4119" t="str">
            <v>1212-BOX</v>
          </cell>
          <cell r="C4119">
            <v>0</v>
          </cell>
        </row>
        <row r="4120">
          <cell r="A4120" t="str">
            <v>B0DDMNFHPJ</v>
          </cell>
          <cell r="B4120" t="str">
            <v>2081-BOX</v>
          </cell>
          <cell r="C4120">
            <v>0</v>
          </cell>
        </row>
        <row r="4121">
          <cell r="A4121" t="str">
            <v>B0DDMTM9ZT</v>
          </cell>
          <cell r="B4121" t="str">
            <v>2081-CASE</v>
          </cell>
          <cell r="C4121">
            <v>0</v>
          </cell>
        </row>
        <row r="4122">
          <cell r="A4122" t="str">
            <v>B0DDN31DCS</v>
          </cell>
          <cell r="B4122" t="str">
            <v>2081-SET4</v>
          </cell>
          <cell r="C4122">
            <v>0</v>
          </cell>
        </row>
        <row r="4123">
          <cell r="A4123" t="str">
            <v>B0DDZNJ25L</v>
          </cell>
          <cell r="B4123" t="str">
            <v>4170-PACK4</v>
          </cell>
          <cell r="C4123">
            <v>0</v>
          </cell>
        </row>
        <row r="4124">
          <cell r="A4124" t="str">
            <v>B0DDZNLMX3</v>
          </cell>
          <cell r="B4124" t="str">
            <v>4170-CASE</v>
          </cell>
          <cell r="C4124">
            <v>0</v>
          </cell>
        </row>
        <row r="4125">
          <cell r="A4125" t="str">
            <v>B0DDZPPLM2</v>
          </cell>
          <cell r="B4125" t="str">
            <v>4171-PACK4</v>
          </cell>
          <cell r="C4125">
            <v>0</v>
          </cell>
        </row>
        <row r="4126">
          <cell r="A4126" t="str">
            <v>B0DDZPXMWW</v>
          </cell>
          <cell r="B4126" t="str">
            <v>4171-PACK2</v>
          </cell>
          <cell r="C4126">
            <v>0</v>
          </cell>
        </row>
        <row r="4127">
          <cell r="A4127" t="str">
            <v>B0DDZRKYDX</v>
          </cell>
          <cell r="B4127" t="str">
            <v>4171-CASE</v>
          </cell>
          <cell r="C4127">
            <v>0</v>
          </cell>
        </row>
        <row r="4128">
          <cell r="A4128" t="str">
            <v>B0DDZSYTFZ</v>
          </cell>
          <cell r="B4128" t="str">
            <v>4170-EACH</v>
          </cell>
          <cell r="C4128">
            <v>0</v>
          </cell>
        </row>
        <row r="4129">
          <cell r="A4129" t="str">
            <v>B0DF1274TG</v>
          </cell>
          <cell r="B4129" t="str">
            <v>4170-PACK2</v>
          </cell>
          <cell r="C4129">
            <v>0</v>
          </cell>
        </row>
        <row r="4130">
          <cell r="A4130" t="str">
            <v>B0DF12NX4G</v>
          </cell>
          <cell r="B4130" t="str">
            <v>4171-EACH</v>
          </cell>
          <cell r="C4130">
            <v>0</v>
          </cell>
        </row>
        <row r="4131">
          <cell r="A4131" t="str">
            <v>B0DFNL7XBX</v>
          </cell>
          <cell r="B4131" t="str">
            <v>2141-CASE</v>
          </cell>
          <cell r="C4131">
            <v>0</v>
          </cell>
        </row>
        <row r="4132">
          <cell r="A4132" t="str">
            <v>B0DFNXFZ4S</v>
          </cell>
          <cell r="B4132" t="str">
            <v>2141-SET6</v>
          </cell>
          <cell r="C4132">
            <v>0</v>
          </cell>
        </row>
        <row r="4133">
          <cell r="A4133" t="str">
            <v>B0DG9P91PM</v>
          </cell>
          <cell r="B4133" t="str">
            <v>1712-EACH</v>
          </cell>
          <cell r="C4133">
            <v>0</v>
          </cell>
        </row>
        <row r="4134">
          <cell r="A4134" t="str">
            <v>B0DGB12KK3</v>
          </cell>
          <cell r="B4134" t="str">
            <v>1712-CASE</v>
          </cell>
          <cell r="C4134">
            <v>0</v>
          </cell>
        </row>
        <row r="4135">
          <cell r="A4135" t="str">
            <v>B0DGB387D5</v>
          </cell>
          <cell r="B4135" t="str">
            <v>1712-PACK4</v>
          </cell>
          <cell r="C4135">
            <v>0</v>
          </cell>
        </row>
        <row r="4136">
          <cell r="A4136" t="str">
            <v>B0DGBDPL6B</v>
          </cell>
          <cell r="B4136" t="str">
            <v>1712-BOX</v>
          </cell>
          <cell r="C4136">
            <v>0</v>
          </cell>
        </row>
        <row r="4137">
          <cell r="A4137" t="str">
            <v>B0DH5Y9WNS</v>
          </cell>
          <cell r="B4137" t="str">
            <v>2056-BOX</v>
          </cell>
          <cell r="C4137">
            <v>0</v>
          </cell>
        </row>
        <row r="4138">
          <cell r="A4138" t="str">
            <v>B0DH6CCQRF</v>
          </cell>
          <cell r="B4138" t="str">
            <v>2056-CASE</v>
          </cell>
          <cell r="C4138">
            <v>0</v>
          </cell>
        </row>
        <row r="4139">
          <cell r="A4139" t="str">
            <v>B0DH6J9GWL</v>
          </cell>
          <cell r="B4139" t="str">
            <v>9021-EACH</v>
          </cell>
          <cell r="C4139">
            <v>0</v>
          </cell>
        </row>
        <row r="4140">
          <cell r="A4140" t="str">
            <v>B0DH6JLH69</v>
          </cell>
          <cell r="B4140" t="str">
            <v>9020-EACH</v>
          </cell>
          <cell r="C4140">
            <v>0</v>
          </cell>
        </row>
        <row r="4141">
          <cell r="A4141" t="str">
            <v>B0DH6QTGFC</v>
          </cell>
          <cell r="B4141" t="str">
            <v>9020-CASE</v>
          </cell>
          <cell r="C4141">
            <v>0</v>
          </cell>
        </row>
        <row r="4142">
          <cell r="A4142" t="str">
            <v>B0DH6R6B74</v>
          </cell>
          <cell r="B4142" t="str">
            <v>9020-PACK2</v>
          </cell>
          <cell r="C4142">
            <v>0</v>
          </cell>
        </row>
        <row r="4143">
          <cell r="A4143" t="str">
            <v>B0DH6ZDMFQ</v>
          </cell>
          <cell r="B4143" t="str">
            <v>9021-CASE</v>
          </cell>
          <cell r="C4143">
            <v>0</v>
          </cell>
        </row>
        <row r="4144">
          <cell r="A4144" t="str">
            <v>B0DHWG92KZ</v>
          </cell>
          <cell r="B4144" t="str">
            <v>7008-CASE</v>
          </cell>
          <cell r="C4144">
            <v>0</v>
          </cell>
        </row>
        <row r="4145">
          <cell r="A4145" t="str">
            <v>B0DHWH3Z6X</v>
          </cell>
          <cell r="B4145" t="str">
            <v>7202-SET4</v>
          </cell>
          <cell r="C4145">
            <v>0</v>
          </cell>
        </row>
        <row r="4146">
          <cell r="A4146" t="str">
            <v>B0DHWHT3H6</v>
          </cell>
          <cell r="B4146" t="str">
            <v>6229-SET4</v>
          </cell>
          <cell r="C4146">
            <v>0</v>
          </cell>
        </row>
        <row r="4147">
          <cell r="A4147" t="str">
            <v>B0DHWHZN49</v>
          </cell>
          <cell r="B4147" t="str">
            <v>7222-SET4</v>
          </cell>
          <cell r="C4147">
            <v>0</v>
          </cell>
        </row>
        <row r="4148">
          <cell r="A4148" t="str">
            <v>B0DHWJ9M2G</v>
          </cell>
          <cell r="B4148" t="str">
            <v>7041-SET4</v>
          </cell>
          <cell r="C4148">
            <v>0</v>
          </cell>
        </row>
        <row r="4149">
          <cell r="A4149" t="str">
            <v>B0DHWJFB8K</v>
          </cell>
          <cell r="B4149" t="str">
            <v>7008-SET4</v>
          </cell>
          <cell r="C4149">
            <v>0</v>
          </cell>
        </row>
        <row r="4150">
          <cell r="A4150" t="str">
            <v>B0DHWJFGPW</v>
          </cell>
          <cell r="B4150" t="str">
            <v>7222-CASE</v>
          </cell>
          <cell r="C4150">
            <v>0</v>
          </cell>
        </row>
        <row r="4151">
          <cell r="A4151" t="str">
            <v>B0DHWKBMSF</v>
          </cell>
          <cell r="B4151" t="str">
            <v>7041-CASE</v>
          </cell>
          <cell r="C4151">
            <v>0</v>
          </cell>
        </row>
        <row r="4152">
          <cell r="A4152" t="str">
            <v>B0DHWL65CD</v>
          </cell>
          <cell r="B4152" t="str">
            <v>7202-CASE</v>
          </cell>
          <cell r="C4152">
            <v>0</v>
          </cell>
        </row>
        <row r="4153">
          <cell r="A4153" t="str">
            <v>B0DHWLBS78</v>
          </cell>
          <cell r="B4153" t="str">
            <v>6229-CASE</v>
          </cell>
          <cell r="C4153">
            <v>0</v>
          </cell>
        </row>
        <row r="4154">
          <cell r="A4154" t="str">
            <v>B0DJCFFDL7</v>
          </cell>
          <cell r="B4154" t="str">
            <v>576-CASE</v>
          </cell>
          <cell r="C4154">
            <v>0</v>
          </cell>
        </row>
        <row r="4155">
          <cell r="A4155" t="str">
            <v>B0DJCGWKB6</v>
          </cell>
          <cell r="B4155" t="str">
            <v>522-CASE</v>
          </cell>
          <cell r="C4155">
            <v>0</v>
          </cell>
        </row>
        <row r="4156">
          <cell r="A4156" t="str">
            <v>B0DJDXMWN7</v>
          </cell>
          <cell r="B4156" t="str">
            <v>62133-CASE</v>
          </cell>
          <cell r="C4156">
            <v>0</v>
          </cell>
        </row>
        <row r="4157">
          <cell r="A4157" t="str">
            <v>B0DJG4HM8R</v>
          </cell>
          <cell r="B4157" t="str">
            <v>371-SET4</v>
          </cell>
          <cell r="C4157">
            <v>0</v>
          </cell>
        </row>
        <row r="4158">
          <cell r="A4158" t="str">
            <v>B0DJPRZC1X</v>
          </cell>
          <cell r="B4158" t="str">
            <v>783-PACK3</v>
          </cell>
          <cell r="C4158">
            <v>0</v>
          </cell>
        </row>
        <row r="4159">
          <cell r="A4159" t="str">
            <v>B0DJPS4DJD</v>
          </cell>
          <cell r="B4159" t="str">
            <v>785-PACK4</v>
          </cell>
          <cell r="C4159">
            <v>0</v>
          </cell>
        </row>
        <row r="4160">
          <cell r="A4160" t="str">
            <v>B0DJTQ4XBK</v>
          </cell>
          <cell r="B4160" t="str">
            <v>861-CASE</v>
          </cell>
          <cell r="C4160">
            <v>0</v>
          </cell>
        </row>
        <row r="4161">
          <cell r="A4161" t="str">
            <v>B0DJTY1WWY</v>
          </cell>
          <cell r="B4161" t="str">
            <v>624-SET6</v>
          </cell>
          <cell r="C4161">
            <v>0</v>
          </cell>
        </row>
        <row r="4162">
          <cell r="A4162" t="str">
            <v>B0DL6LH62B</v>
          </cell>
          <cell r="B4162" t="str">
            <v>5082-CASE</v>
          </cell>
          <cell r="C4162">
            <v>0</v>
          </cell>
        </row>
        <row r="4163">
          <cell r="A4163" t="str">
            <v>B0DL6LL38N</v>
          </cell>
          <cell r="B4163" t="str">
            <v>5082-EACH</v>
          </cell>
          <cell r="C4163">
            <v>0</v>
          </cell>
        </row>
        <row r="4164">
          <cell r="A4164" t="str">
            <v>B0DL7SBP5V</v>
          </cell>
          <cell r="B4164" t="str">
            <v>4569945741-SET2</v>
          </cell>
          <cell r="C4164">
            <v>0</v>
          </cell>
        </row>
        <row r="4165">
          <cell r="A4165" t="str">
            <v>B0DL8CG4L8</v>
          </cell>
          <cell r="B4165" t="str">
            <v>63081-CASE</v>
          </cell>
          <cell r="C4165">
            <v>0</v>
          </cell>
        </row>
        <row r="4166">
          <cell r="A4166" t="str">
            <v>B0DL8HBNSV</v>
          </cell>
          <cell r="B4166" t="str">
            <v>3014-SET6</v>
          </cell>
          <cell r="C4166">
            <v>0</v>
          </cell>
        </row>
        <row r="4167">
          <cell r="A4167" t="str">
            <v>B0DLR7J6SF</v>
          </cell>
          <cell r="B4167" t="str">
            <v>3814-BOX</v>
          </cell>
          <cell r="C4167">
            <v>0</v>
          </cell>
        </row>
        <row r="4168">
          <cell r="A4168" t="str">
            <v>B0DNRDQV5V</v>
          </cell>
          <cell r="B4168" t="str">
            <v>1727-CASE</v>
          </cell>
          <cell r="C4168">
            <v>0</v>
          </cell>
        </row>
        <row r="4169">
          <cell r="A4169" t="str">
            <v>B0DNRHWF3P</v>
          </cell>
          <cell r="B4169" t="str">
            <v>723-EACH</v>
          </cell>
          <cell r="C4169">
            <v>0</v>
          </cell>
        </row>
        <row r="4170">
          <cell r="A4170" t="str">
            <v>B0DNRKMXN4</v>
          </cell>
          <cell r="B4170" t="str">
            <v>723-CASE</v>
          </cell>
          <cell r="C4170">
            <v>0</v>
          </cell>
        </row>
        <row r="4171">
          <cell r="A4171" t="str">
            <v>B0DP3K1XZR</v>
          </cell>
          <cell r="B4171" t="str">
            <v>2120-CASE</v>
          </cell>
          <cell r="C4171">
            <v>0</v>
          </cell>
        </row>
        <row r="4172">
          <cell r="A4172" t="str">
            <v>B0DP3K9ZM6</v>
          </cell>
          <cell r="B4172" t="str">
            <v>2120-SET6</v>
          </cell>
          <cell r="C4172">
            <v>0</v>
          </cell>
        </row>
        <row r="4173">
          <cell r="A4173" t="str">
            <v>B0DPNFZC2K</v>
          </cell>
          <cell r="B4173" t="str">
            <v>5600-EACH</v>
          </cell>
          <cell r="C4173">
            <v>0</v>
          </cell>
        </row>
        <row r="4174">
          <cell r="A4174" t="str">
            <v>B0DPNHBHTV</v>
          </cell>
          <cell r="B4174" t="str">
            <v>5602-BOX</v>
          </cell>
          <cell r="C4174">
            <v>0</v>
          </cell>
        </row>
        <row r="4175">
          <cell r="A4175" t="str">
            <v>B0DPNHS45C</v>
          </cell>
          <cell r="B4175" t="str">
            <v>5600-BOX</v>
          </cell>
          <cell r="C4175">
            <v>0</v>
          </cell>
        </row>
        <row r="4176">
          <cell r="A4176" t="str">
            <v>B0DPXXWYQX</v>
          </cell>
          <cell r="B4176" t="str">
            <v>8241-EACH</v>
          </cell>
          <cell r="C4176">
            <v>0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April24"/>
      <sheetName val="Pre-pack Cost"/>
      <sheetName val="SIPP 2024"/>
      <sheetName val="MAP"/>
      <sheetName val="FBA Fee - April2024"/>
      <sheetName val="FBA Removal Fee"/>
      <sheetName val="Supplies"/>
      <sheetName val="AWD Error"/>
      <sheetName val="Sales report 072024-032024"/>
      <sheetName val="Master-Old"/>
      <sheetName val="FBA Fee-Old"/>
      <sheetName val="Dispute"/>
      <sheetName val="Compare"/>
    </sheetNames>
    <sheetDataSet>
      <sheetData sheetId="0">
        <row r="1">
          <cell r="A1" t="str">
            <v>SKU</v>
          </cell>
          <cell r="B1" t="str">
            <v>ASIN</v>
          </cell>
          <cell r="C1" t="str">
            <v>MAP</v>
          </cell>
          <cell r="D1" t="str">
            <v>Item</v>
          </cell>
          <cell r="E1" t="str">
            <v>Uom</v>
          </cell>
          <cell r="F1" t="str">
            <v>FBA P5$</v>
          </cell>
          <cell r="G1" t="str">
            <v>FBA P0$</v>
          </cell>
          <cell r="H1" t="str">
            <v>FBA P1$</v>
          </cell>
          <cell r="I1" t="str">
            <v>FBA P2$</v>
          </cell>
          <cell r="J1" t="str">
            <v>FBA P3$</v>
          </cell>
          <cell r="K1" t="str">
            <v>Tier</v>
          </cell>
          <cell r="L1" t="str">
            <v>FBA fee</v>
          </cell>
          <cell r="M1" t="str">
            <v>FBA + 6% surcharge</v>
          </cell>
          <cell r="N1" t="str">
            <v>LP Fee</v>
          </cell>
          <cell r="O1" t="str">
            <v>LP + 5% Surcharge</v>
          </cell>
          <cell r="P1" t="str">
            <v>LP P500$</v>
          </cell>
          <cell r="Q1" t="str">
            <v>LP P0$</v>
          </cell>
          <cell r="R1" t="str">
            <v>LP P1$</v>
          </cell>
          <cell r="S1" t="str">
            <v>LP P2$</v>
          </cell>
          <cell r="T1" t="str">
            <v>LP P3$</v>
          </cell>
          <cell r="U1" t="str">
            <v>WT-lb</v>
          </cell>
          <cell r="V1" t="str">
            <v>WT- LbxUom</v>
          </cell>
          <cell r="W1" t="str">
            <v>WT-OzxUom</v>
          </cell>
          <cell r="X1" t="str">
            <v>Classified</v>
          </cell>
          <cell r="Y1" t="str">
            <v>L</v>
          </cell>
          <cell r="Z1" t="str">
            <v>W</v>
          </cell>
          <cell r="AA1" t="str">
            <v>H</v>
          </cell>
          <cell r="AB1" t="str">
            <v>H2</v>
          </cell>
          <cell r="AC1" t="str">
            <v>DIM WT lb</v>
          </cell>
          <cell r="AD1" t="str">
            <v>DIM WT oz</v>
          </cell>
          <cell r="AE1" t="str">
            <v>DIM Tier</v>
          </cell>
          <cell r="AF1" t="str">
            <v>p500</v>
          </cell>
          <cell r="AG1" t="str">
            <v>p0</v>
          </cell>
          <cell r="AH1" t="str">
            <v>p1</v>
          </cell>
          <cell r="AI1" t="str">
            <v>p2</v>
          </cell>
          <cell r="AJ1" t="str">
            <v>p3</v>
          </cell>
          <cell r="AK1" t="str">
            <v>Note</v>
          </cell>
          <cell r="AL1" t="str">
            <v>All Inventory</v>
          </cell>
          <cell r="AM1" t="str">
            <v>Inbound fee ++</v>
          </cell>
          <cell r="AN1" t="str">
            <v>AWD Fee Per unit</v>
          </cell>
          <cell r="AO1" t="str">
            <v>AWD Removal Fee per unit</v>
          </cell>
          <cell r="AP1" t="str">
            <v>AWD/FBA</v>
          </cell>
        </row>
        <row r="2">
          <cell r="A2" t="str">
            <v>465-EACH-B</v>
          </cell>
          <cell r="B2" t="str">
            <v>B000BLJEKU</v>
          </cell>
          <cell r="C2">
            <v>0</v>
          </cell>
          <cell r="D2">
            <v>465</v>
          </cell>
          <cell r="E2">
            <v>1</v>
          </cell>
          <cell r="F2">
            <v>7.59</v>
          </cell>
          <cell r="G2">
            <v>7.29</v>
          </cell>
          <cell r="H2">
            <v>7.09</v>
          </cell>
          <cell r="I2">
            <v>6.99</v>
          </cell>
          <cell r="J2">
            <v>6.8999999999999995</v>
          </cell>
          <cell r="K2">
            <v>9</v>
          </cell>
          <cell r="L2">
            <v>4.55</v>
          </cell>
          <cell r="M2">
            <v>4.8229999999999995</v>
          </cell>
          <cell r="N2">
            <v>3.78</v>
          </cell>
          <cell r="O2">
            <v>3.9689999999999999</v>
          </cell>
          <cell r="P2">
            <v>6.49</v>
          </cell>
          <cell r="Q2">
            <v>6.1899999999999995</v>
          </cell>
          <cell r="R2">
            <v>5.99</v>
          </cell>
          <cell r="S2">
            <v>5.89</v>
          </cell>
          <cell r="T2">
            <v>5.83</v>
          </cell>
          <cell r="U2">
            <v>0.52</v>
          </cell>
          <cell r="V2">
            <v>0.52</v>
          </cell>
          <cell r="W2">
            <v>8.32</v>
          </cell>
          <cell r="X2" t="str">
            <v>XL 50-70</v>
          </cell>
          <cell r="Y2">
            <v>33.75</v>
          </cell>
          <cell r="Z2">
            <v>29</v>
          </cell>
          <cell r="AA2">
            <v>7.5</v>
          </cell>
          <cell r="AB2">
            <v>0.98</v>
          </cell>
          <cell r="AC2">
            <v>52.810251798561154</v>
          </cell>
          <cell r="AD2">
            <v>0</v>
          </cell>
          <cell r="AE2">
            <v>53</v>
          </cell>
          <cell r="AF2">
            <v>225</v>
          </cell>
          <cell r="AG2">
            <v>180</v>
          </cell>
          <cell r="AH2">
            <v>150</v>
          </cell>
          <cell r="AI2">
            <v>150</v>
          </cell>
          <cell r="AJ2">
            <v>120</v>
          </cell>
          <cell r="AK2" t="str">
            <v>+Inbound Shipping fee</v>
          </cell>
          <cell r="AL2">
            <v>115</v>
          </cell>
          <cell r="AM2">
            <v>7</v>
          </cell>
          <cell r="AN2">
            <v>8.7322265624999993</v>
          </cell>
          <cell r="AO2">
            <v>9.139277343749999</v>
          </cell>
          <cell r="AP2" t="str">
            <v>FBA</v>
          </cell>
        </row>
        <row r="3">
          <cell r="A3" t="str">
            <v>903-EACH</v>
          </cell>
          <cell r="B3" t="str">
            <v>B0018ML7KG</v>
          </cell>
          <cell r="C3">
            <v>4.99</v>
          </cell>
          <cell r="D3">
            <v>903</v>
          </cell>
          <cell r="E3">
            <v>1</v>
          </cell>
          <cell r="F3">
            <v>6.59</v>
          </cell>
          <cell r="G3">
            <v>6.29</v>
          </cell>
          <cell r="H3">
            <v>6.09</v>
          </cell>
          <cell r="I3">
            <v>5.99</v>
          </cell>
          <cell r="J3">
            <v>5.91</v>
          </cell>
          <cell r="K3">
            <v>3</v>
          </cell>
          <cell r="L3">
            <v>3.9</v>
          </cell>
          <cell r="M3">
            <v>4.1340000000000003</v>
          </cell>
          <cell r="N3">
            <v>3.13</v>
          </cell>
          <cell r="O3">
            <v>3.2864999999999998</v>
          </cell>
          <cell r="P3">
            <v>5.49</v>
          </cell>
          <cell r="Q3">
            <v>5.1899999999999995</v>
          </cell>
          <cell r="R3">
            <v>4.99</v>
          </cell>
          <cell r="S3">
            <v>4.99</v>
          </cell>
          <cell r="T3">
            <v>4.8499999999999996</v>
          </cell>
          <cell r="U3">
            <v>0.16</v>
          </cell>
          <cell r="V3">
            <v>0.16</v>
          </cell>
          <cell r="W3">
            <v>2.56</v>
          </cell>
          <cell r="X3" t="str">
            <v>LB</v>
          </cell>
          <cell r="Y3">
            <v>31.5</v>
          </cell>
          <cell r="Z3">
            <v>24.5</v>
          </cell>
          <cell r="AA3">
            <v>5.5</v>
          </cell>
          <cell r="AB3">
            <v>2.44</v>
          </cell>
          <cell r="AC3">
            <v>30.536870503597122</v>
          </cell>
          <cell r="AD3">
            <v>0</v>
          </cell>
          <cell r="AE3">
            <v>31</v>
          </cell>
          <cell r="AF3">
            <v>195</v>
          </cell>
          <cell r="AG3">
            <v>156</v>
          </cell>
          <cell r="AH3">
            <v>130</v>
          </cell>
          <cell r="AI3">
            <v>130</v>
          </cell>
          <cell r="AJ3">
            <v>100</v>
          </cell>
          <cell r="AK3">
            <v>0</v>
          </cell>
          <cell r="AL3">
            <v>99</v>
          </cell>
          <cell r="AM3">
            <v>7</v>
          </cell>
          <cell r="AN3">
            <v>4.2698718412422836E-2</v>
          </cell>
          <cell r="AO3">
            <v>4.2619402850115735E-2</v>
          </cell>
          <cell r="AP3" t="str">
            <v>AWD</v>
          </cell>
        </row>
        <row r="4">
          <cell r="A4" t="str">
            <v>542-EACH</v>
          </cell>
          <cell r="B4" t="str">
            <v>B0018MN4NO</v>
          </cell>
          <cell r="C4">
            <v>0</v>
          </cell>
          <cell r="D4">
            <v>542</v>
          </cell>
          <cell r="E4">
            <v>1</v>
          </cell>
          <cell r="F4">
            <v>5.79</v>
          </cell>
          <cell r="G4">
            <v>5.49</v>
          </cell>
          <cell r="H4">
            <v>5.29</v>
          </cell>
          <cell r="I4">
            <v>5.29</v>
          </cell>
          <cell r="J4">
            <v>5.1499999999999995</v>
          </cell>
          <cell r="K4">
            <v>7</v>
          </cell>
          <cell r="L4">
            <v>3.33</v>
          </cell>
          <cell r="M4">
            <v>3.5298000000000003</v>
          </cell>
          <cell r="N4">
            <v>2.56</v>
          </cell>
          <cell r="O4">
            <v>2.6880000000000002</v>
          </cell>
          <cell r="P4">
            <v>4.79</v>
          </cell>
          <cell r="Q4">
            <v>4.49</v>
          </cell>
          <cell r="R4">
            <v>4.29</v>
          </cell>
          <cell r="S4">
            <v>4.1899999999999995</v>
          </cell>
          <cell r="T4">
            <v>4.0999999999999996</v>
          </cell>
          <cell r="U4">
            <v>0.4</v>
          </cell>
          <cell r="V4">
            <v>0.4</v>
          </cell>
          <cell r="W4">
            <v>6.4</v>
          </cell>
          <cell r="X4" t="str">
            <v>XL 50-70</v>
          </cell>
          <cell r="Y4">
            <v>36.5</v>
          </cell>
          <cell r="Z4">
            <v>24.25</v>
          </cell>
          <cell r="AA4">
            <v>9</v>
          </cell>
          <cell r="AB4">
            <v>0.2</v>
          </cell>
          <cell r="AC4">
            <v>57.310251798561154</v>
          </cell>
          <cell r="AD4">
            <v>0</v>
          </cell>
          <cell r="AE4">
            <v>58</v>
          </cell>
          <cell r="AF4">
            <v>3.9</v>
          </cell>
          <cell r="AG4">
            <v>3</v>
          </cell>
          <cell r="AH4">
            <v>2.5</v>
          </cell>
          <cell r="AI4">
            <v>2.5</v>
          </cell>
          <cell r="AJ4">
            <v>2</v>
          </cell>
          <cell r="AK4" t="str">
            <v>+Inbound Shipping fee</v>
          </cell>
          <cell r="AL4">
            <v>23881</v>
          </cell>
          <cell r="AM4">
            <v>7</v>
          </cell>
          <cell r="AN4">
            <v>7.1417236328125008E-2</v>
          </cell>
          <cell r="AO4">
            <v>6.1998901367187498E-2</v>
          </cell>
          <cell r="AP4" t="str">
            <v>AWD</v>
          </cell>
        </row>
        <row r="5">
          <cell r="A5" t="str">
            <v>510-EACH</v>
          </cell>
          <cell r="B5" t="str">
            <v>B0018MN4RA</v>
          </cell>
          <cell r="C5">
            <v>0</v>
          </cell>
          <cell r="D5">
            <v>510</v>
          </cell>
          <cell r="E5">
            <v>1</v>
          </cell>
          <cell r="F5">
            <v>5.99</v>
          </cell>
          <cell r="G5">
            <v>5.59</v>
          </cell>
          <cell r="H5">
            <v>5.39</v>
          </cell>
          <cell r="I5">
            <v>5.39</v>
          </cell>
          <cell r="J5">
            <v>5.2799999999999994</v>
          </cell>
          <cell r="K5">
            <v>8</v>
          </cell>
          <cell r="L5">
            <v>3.33</v>
          </cell>
          <cell r="M5">
            <v>3.5298000000000003</v>
          </cell>
          <cell r="N5">
            <v>2.56</v>
          </cell>
          <cell r="O5">
            <v>2.6880000000000002</v>
          </cell>
          <cell r="P5">
            <v>4.8899999999999997</v>
          </cell>
          <cell r="Q5">
            <v>4.59</v>
          </cell>
          <cell r="R5">
            <v>4.3899999999999997</v>
          </cell>
          <cell r="S5">
            <v>4.29</v>
          </cell>
          <cell r="T5">
            <v>4.2299999999999995</v>
          </cell>
          <cell r="U5">
            <v>0.48</v>
          </cell>
          <cell r="V5">
            <v>0.48</v>
          </cell>
          <cell r="W5">
            <v>7.68</v>
          </cell>
          <cell r="X5" t="str">
            <v>LB</v>
          </cell>
          <cell r="Y5">
            <v>36.909999999999997</v>
          </cell>
          <cell r="Z5">
            <v>24.02</v>
          </cell>
          <cell r="AA5">
            <v>2</v>
          </cell>
          <cell r="AB5">
            <v>0.25</v>
          </cell>
          <cell r="AC5">
            <v>12.756520863309351</v>
          </cell>
          <cell r="AD5">
            <v>0</v>
          </cell>
          <cell r="AE5">
            <v>13</v>
          </cell>
          <cell r="AF5">
            <v>3.9</v>
          </cell>
          <cell r="AG5">
            <v>3</v>
          </cell>
          <cell r="AH5">
            <v>2.5</v>
          </cell>
          <cell r="AI5">
            <v>2.5</v>
          </cell>
          <cell r="AJ5">
            <v>2</v>
          </cell>
          <cell r="AK5" t="str">
            <v>+Inbound Shipping fee</v>
          </cell>
          <cell r="AL5">
            <v>23881</v>
          </cell>
          <cell r="AM5">
            <v>5</v>
          </cell>
          <cell r="AN5">
            <v>7.3253819444444451E-2</v>
          </cell>
          <cell r="AO5">
            <v>6.4972395833333321E-2</v>
          </cell>
          <cell r="AP5" t="str">
            <v>AWD</v>
          </cell>
        </row>
        <row r="6">
          <cell r="A6" t="str">
            <v>1756-EACH</v>
          </cell>
          <cell r="B6" t="str">
            <v>B0018MN80I</v>
          </cell>
          <cell r="C6">
            <v>0</v>
          </cell>
          <cell r="D6">
            <v>1756</v>
          </cell>
          <cell r="E6">
            <v>1</v>
          </cell>
          <cell r="F6">
            <v>5.59</v>
          </cell>
          <cell r="G6">
            <v>5.29</v>
          </cell>
          <cell r="H6">
            <v>5.09</v>
          </cell>
          <cell r="I6">
            <v>4.99</v>
          </cell>
          <cell r="J6">
            <v>4.92</v>
          </cell>
          <cell r="K6">
            <v>3</v>
          </cell>
          <cell r="L6">
            <v>3.15</v>
          </cell>
          <cell r="M6">
            <v>3.339</v>
          </cell>
          <cell r="N6">
            <v>2.38</v>
          </cell>
          <cell r="O6">
            <v>2.4989999999999997</v>
          </cell>
          <cell r="P6">
            <v>4.49</v>
          </cell>
          <cell r="Q6">
            <v>4.1899999999999995</v>
          </cell>
          <cell r="R6">
            <v>3.99</v>
          </cell>
          <cell r="S6">
            <v>3.99</v>
          </cell>
          <cell r="T6">
            <v>3.8699999999999997</v>
          </cell>
          <cell r="U6">
            <v>0.14000000000000001</v>
          </cell>
          <cell r="V6">
            <v>0.14000000000000001</v>
          </cell>
          <cell r="W6">
            <v>2.2400000000000002</v>
          </cell>
          <cell r="X6" t="str">
            <v>SS</v>
          </cell>
          <cell r="Y6">
            <v>8.07</v>
          </cell>
          <cell r="Z6">
            <v>5.2</v>
          </cell>
          <cell r="AA6">
            <v>0.39</v>
          </cell>
          <cell r="AB6">
            <v>0.39</v>
          </cell>
          <cell r="AC6">
            <v>0.11774071942446045</v>
          </cell>
          <cell r="AD6">
            <v>1.8838515107913671</v>
          </cell>
          <cell r="AE6">
            <v>2</v>
          </cell>
          <cell r="AF6">
            <v>1.1000000000000001</v>
          </cell>
          <cell r="AG6">
            <v>0.85</v>
          </cell>
          <cell r="AH6">
            <v>0.69</v>
          </cell>
          <cell r="AI6">
            <v>0.65</v>
          </cell>
          <cell r="AJ6">
            <v>0.59</v>
          </cell>
          <cell r="AK6">
            <v>0</v>
          </cell>
          <cell r="AL6">
            <v>30577</v>
          </cell>
          <cell r="AM6">
            <v>0</v>
          </cell>
          <cell r="AN6">
            <v>3.7085503472222225E-2</v>
          </cell>
          <cell r="AO6">
            <v>3.6097005208333331E-2</v>
          </cell>
          <cell r="AP6" t="str">
            <v>AWD</v>
          </cell>
        </row>
        <row r="7">
          <cell r="A7" t="str">
            <v>3001-EACH</v>
          </cell>
          <cell r="B7" t="str">
            <v>B0018MSDKI</v>
          </cell>
          <cell r="C7">
            <v>0</v>
          </cell>
          <cell r="D7">
            <v>3001</v>
          </cell>
          <cell r="E7">
            <v>1</v>
          </cell>
          <cell r="F7">
            <v>8.69</v>
          </cell>
          <cell r="G7">
            <v>7.99</v>
          </cell>
          <cell r="H7">
            <v>6.99</v>
          </cell>
          <cell r="I7">
            <v>7.1899999999999995</v>
          </cell>
          <cell r="J7">
            <v>6.42</v>
          </cell>
          <cell r="K7">
            <v>6</v>
          </cell>
          <cell r="L7">
            <v>3.24</v>
          </cell>
          <cell r="M7">
            <v>3.4344000000000001</v>
          </cell>
          <cell r="N7">
            <v>2.4700000000000002</v>
          </cell>
          <cell r="O7">
            <v>2.5935000000000001</v>
          </cell>
          <cell r="P7">
            <v>6.99</v>
          </cell>
          <cell r="Q7">
            <v>5.99</v>
          </cell>
          <cell r="R7">
            <v>5.99</v>
          </cell>
          <cell r="S7">
            <v>5.99</v>
          </cell>
          <cell r="T7">
            <v>4.99</v>
          </cell>
          <cell r="U7">
            <v>0.34</v>
          </cell>
          <cell r="V7">
            <v>0.34</v>
          </cell>
          <cell r="W7">
            <v>5.44</v>
          </cell>
          <cell r="X7" t="str">
            <v>SS</v>
          </cell>
          <cell r="Y7">
            <v>10.25</v>
          </cell>
          <cell r="Z7">
            <v>7.5</v>
          </cell>
          <cell r="AA7">
            <v>0.63</v>
          </cell>
          <cell r="AB7">
            <v>0.63</v>
          </cell>
          <cell r="AC7">
            <v>0.34842625899280577</v>
          </cell>
          <cell r="AD7">
            <v>5.5748201438848923</v>
          </cell>
          <cell r="AE7">
            <v>0.5</v>
          </cell>
          <cell r="AF7">
            <v>3.5</v>
          </cell>
          <cell r="AG7">
            <v>2.9</v>
          </cell>
          <cell r="AH7">
            <v>2.2999999999999998</v>
          </cell>
          <cell r="AI7">
            <v>2.2999999999999998</v>
          </cell>
          <cell r="AJ7">
            <v>1.7</v>
          </cell>
          <cell r="AK7">
            <v>0</v>
          </cell>
          <cell r="AL7">
            <v>9994</v>
          </cell>
          <cell r="AM7">
            <v>0</v>
          </cell>
          <cell r="AN7">
            <v>8.2999212319958854E-2</v>
          </cell>
          <cell r="AO7">
            <v>8.2452136381172839E-2</v>
          </cell>
          <cell r="AP7" t="str">
            <v>AWD</v>
          </cell>
        </row>
        <row r="8">
          <cell r="A8" t="str">
            <v>547-EACH-1</v>
          </cell>
          <cell r="B8" t="str">
            <v>B0018MSNCG</v>
          </cell>
          <cell r="C8">
            <v>0</v>
          </cell>
          <cell r="D8">
            <v>547</v>
          </cell>
          <cell r="E8">
            <v>1</v>
          </cell>
          <cell r="F8">
            <v>5.6899999999999995</v>
          </cell>
          <cell r="G8">
            <v>5.39</v>
          </cell>
          <cell r="H8">
            <v>5.1899999999999995</v>
          </cell>
          <cell r="I8">
            <v>5.1899999999999995</v>
          </cell>
          <cell r="J8">
            <v>5.04</v>
          </cell>
          <cell r="K8">
            <v>4</v>
          </cell>
          <cell r="L8">
            <v>3.15</v>
          </cell>
          <cell r="M8">
            <v>3.339</v>
          </cell>
          <cell r="N8">
            <v>2.38</v>
          </cell>
          <cell r="O8">
            <v>2.4989999999999997</v>
          </cell>
          <cell r="P8">
            <v>4.6899999999999995</v>
          </cell>
          <cell r="Q8">
            <v>4.3899999999999997</v>
          </cell>
          <cell r="R8">
            <v>4.1899999999999995</v>
          </cell>
          <cell r="S8">
            <v>4.09</v>
          </cell>
          <cell r="T8">
            <v>3.9899999999999998</v>
          </cell>
          <cell r="U8">
            <v>0.22</v>
          </cell>
          <cell r="V8">
            <v>0.22</v>
          </cell>
          <cell r="W8">
            <v>3.52</v>
          </cell>
          <cell r="X8" t="str">
            <v>SS</v>
          </cell>
          <cell r="Y8">
            <v>12</v>
          </cell>
          <cell r="Z8">
            <v>9</v>
          </cell>
          <cell r="AA8">
            <v>0.16</v>
          </cell>
          <cell r="AB8">
            <v>0.16</v>
          </cell>
          <cell r="AC8">
            <v>0.12431654676258994</v>
          </cell>
          <cell r="AD8">
            <v>1.989064748201439</v>
          </cell>
          <cell r="AE8">
            <v>2</v>
          </cell>
          <cell r="AF8">
            <v>1.2</v>
          </cell>
          <cell r="AG8">
            <v>0.95</v>
          </cell>
          <cell r="AH8">
            <v>0.79</v>
          </cell>
          <cell r="AI8">
            <v>0.75</v>
          </cell>
          <cell r="AJ8">
            <v>0.69</v>
          </cell>
          <cell r="AK8">
            <v>0</v>
          </cell>
          <cell r="AL8">
            <v>14170</v>
          </cell>
          <cell r="AM8">
            <v>0</v>
          </cell>
          <cell r="AN8">
            <v>6.5464564193913971E-2</v>
          </cell>
          <cell r="AO8">
            <v>5.508206402813947E-2</v>
          </cell>
          <cell r="AP8" t="str">
            <v>AWD</v>
          </cell>
        </row>
        <row r="9">
          <cell r="A9" t="str">
            <v>5009-EACH-1</v>
          </cell>
          <cell r="B9" t="str">
            <v>B0018MU7JI</v>
          </cell>
          <cell r="C9">
            <v>0</v>
          </cell>
          <cell r="D9">
            <v>5009</v>
          </cell>
          <cell r="E9">
            <v>1</v>
          </cell>
          <cell r="F9">
            <v>14.69</v>
          </cell>
          <cell r="G9">
            <v>14.39</v>
          </cell>
          <cell r="H9">
            <v>13.99</v>
          </cell>
          <cell r="I9">
            <v>13.99</v>
          </cell>
          <cell r="J9">
            <v>13.74</v>
          </cell>
          <cell r="K9">
            <v>1</v>
          </cell>
          <cell r="L9">
            <v>9.61</v>
          </cell>
          <cell r="M9">
            <v>10.186599999999999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>
            <v>0.49</v>
          </cell>
          <cell r="V9">
            <v>0.49</v>
          </cell>
          <cell r="W9">
            <v>0</v>
          </cell>
          <cell r="X9" t="str">
            <v>LB</v>
          </cell>
          <cell r="Y9">
            <v>30</v>
          </cell>
          <cell r="Z9">
            <v>2</v>
          </cell>
          <cell r="AA9">
            <v>2</v>
          </cell>
          <cell r="AB9">
            <v>0</v>
          </cell>
          <cell r="AC9">
            <v>0.86330935251798557</v>
          </cell>
          <cell r="AD9">
            <v>0</v>
          </cell>
          <cell r="AE9">
            <v>1</v>
          </cell>
          <cell r="AF9">
            <v>1.5</v>
          </cell>
          <cell r="AG9">
            <v>1.3</v>
          </cell>
          <cell r="AH9">
            <v>1</v>
          </cell>
          <cell r="AI9">
            <v>1</v>
          </cell>
          <cell r="AJ9">
            <v>0.8</v>
          </cell>
          <cell r="AK9">
            <v>0</v>
          </cell>
          <cell r="AL9">
            <v>4469</v>
          </cell>
          <cell r="AM9">
            <v>0</v>
          </cell>
          <cell r="AN9">
            <v>0.15177243079668212</v>
          </cell>
          <cell r="AO9">
            <v>0.14837406864872685</v>
          </cell>
          <cell r="AP9" t="str">
            <v>FBA</v>
          </cell>
        </row>
        <row r="10">
          <cell r="A10" t="str">
            <v>215-EACH</v>
          </cell>
          <cell r="B10" t="str">
            <v>B0019IGLC8</v>
          </cell>
          <cell r="C10">
            <v>0</v>
          </cell>
          <cell r="D10">
            <v>215</v>
          </cell>
          <cell r="E10">
            <v>1</v>
          </cell>
          <cell r="F10">
            <v>5.99</v>
          </cell>
          <cell r="G10">
            <v>5.89</v>
          </cell>
          <cell r="H10">
            <v>5.6899999999999995</v>
          </cell>
          <cell r="I10">
            <v>5.59</v>
          </cell>
          <cell r="J10">
            <v>5.49</v>
          </cell>
          <cell r="K10">
            <v>3</v>
          </cell>
          <cell r="L10">
            <v>3.68</v>
          </cell>
          <cell r="M10">
            <v>3.9008000000000003</v>
          </cell>
          <cell r="N10">
            <v>2.91</v>
          </cell>
          <cell r="O10">
            <v>3.0555000000000003</v>
          </cell>
          <cell r="P10">
            <v>4.99</v>
          </cell>
          <cell r="Q10">
            <v>4.79</v>
          </cell>
          <cell r="R10">
            <v>4.59</v>
          </cell>
          <cell r="S10">
            <v>4.59</v>
          </cell>
          <cell r="T10">
            <v>4.4399999999999995</v>
          </cell>
          <cell r="U10">
            <v>0.15</v>
          </cell>
          <cell r="V10">
            <v>0.15</v>
          </cell>
          <cell r="W10">
            <v>2.4</v>
          </cell>
          <cell r="X10" t="str">
            <v>LB</v>
          </cell>
          <cell r="Y10">
            <v>35.909999999999997</v>
          </cell>
          <cell r="Z10">
            <v>24.02</v>
          </cell>
          <cell r="AA10">
            <v>2</v>
          </cell>
          <cell r="AB10">
            <v>0.88</v>
          </cell>
          <cell r="AC10">
            <v>12.410909352517985</v>
          </cell>
          <cell r="AD10">
            <v>0</v>
          </cell>
          <cell r="AE10">
            <v>13</v>
          </cell>
          <cell r="AF10">
            <v>4.3</v>
          </cell>
          <cell r="AG10">
            <v>3.3</v>
          </cell>
          <cell r="AH10">
            <v>2.7</v>
          </cell>
          <cell r="AI10">
            <v>2.7</v>
          </cell>
          <cell r="AJ10">
            <v>2.2999999999999998</v>
          </cell>
          <cell r="AK10" t="str">
            <v>+Inbound Shipping fee</v>
          </cell>
          <cell r="AL10">
            <v>20576</v>
          </cell>
          <cell r="AM10">
            <v>5</v>
          </cell>
          <cell r="AN10">
            <v>2.9449990354938275E-2</v>
          </cell>
          <cell r="AO10">
            <v>2.7224754050925924E-2</v>
          </cell>
          <cell r="AP10" t="str">
            <v>AWD</v>
          </cell>
        </row>
        <row r="11">
          <cell r="A11" t="str">
            <v>230-EACH</v>
          </cell>
          <cell r="B11" t="str">
            <v>B0019IGM0E</v>
          </cell>
          <cell r="C11">
            <v>0</v>
          </cell>
          <cell r="D11">
            <v>230</v>
          </cell>
          <cell r="E11">
            <v>1</v>
          </cell>
          <cell r="F11">
            <v>5.99</v>
          </cell>
          <cell r="G11">
            <v>5.79</v>
          </cell>
          <cell r="H11">
            <v>5.59</v>
          </cell>
          <cell r="I11">
            <v>5.49</v>
          </cell>
          <cell r="J11">
            <v>5.4399999999999995</v>
          </cell>
          <cell r="K11">
            <v>3</v>
          </cell>
          <cell r="L11">
            <v>3.68</v>
          </cell>
          <cell r="M11">
            <v>3.9008000000000003</v>
          </cell>
          <cell r="N11">
            <v>2.91</v>
          </cell>
          <cell r="O11">
            <v>3.0555000000000003</v>
          </cell>
          <cell r="P11">
            <v>4.8899999999999997</v>
          </cell>
          <cell r="Q11">
            <v>4.6899999999999995</v>
          </cell>
          <cell r="R11">
            <v>4.59</v>
          </cell>
          <cell r="S11">
            <v>4.49</v>
          </cell>
          <cell r="T11">
            <v>4.3899999999999997</v>
          </cell>
          <cell r="U11">
            <v>0.16</v>
          </cell>
          <cell r="V11">
            <v>0.16</v>
          </cell>
          <cell r="W11">
            <v>2.56</v>
          </cell>
          <cell r="X11" t="str">
            <v>XL 50-70</v>
          </cell>
          <cell r="Y11">
            <v>36.5</v>
          </cell>
          <cell r="Z11">
            <v>24.5</v>
          </cell>
          <cell r="AA11">
            <v>9</v>
          </cell>
          <cell r="AB11">
            <v>1.25</v>
          </cell>
          <cell r="AC11">
            <v>57.901079136690647</v>
          </cell>
          <cell r="AD11">
            <v>0</v>
          </cell>
          <cell r="AE11">
            <v>58</v>
          </cell>
          <cell r="AF11">
            <v>4.3</v>
          </cell>
          <cell r="AG11">
            <v>3.3</v>
          </cell>
          <cell r="AH11">
            <v>2.7</v>
          </cell>
          <cell r="AI11">
            <v>2.7</v>
          </cell>
          <cell r="AJ11">
            <v>2.2999999999999998</v>
          </cell>
          <cell r="AK11" t="str">
            <v>+Inbound Shipping fee  remeasure 15752596021</v>
          </cell>
          <cell r="AL11">
            <v>16807</v>
          </cell>
          <cell r="AM11">
            <v>7</v>
          </cell>
          <cell r="AN11">
            <v>3.0735772529256689E-2</v>
          </cell>
          <cell r="AO11">
            <v>2.8718796718267745E-2</v>
          </cell>
          <cell r="AP11" t="str">
            <v>AWD</v>
          </cell>
        </row>
        <row r="12">
          <cell r="A12" t="str">
            <v>761-EACH</v>
          </cell>
          <cell r="B12" t="str">
            <v>B0019IHJIS</v>
          </cell>
          <cell r="C12">
            <v>0</v>
          </cell>
          <cell r="D12">
            <v>761</v>
          </cell>
          <cell r="E12">
            <v>1</v>
          </cell>
          <cell r="F12">
            <v>5.59</v>
          </cell>
          <cell r="G12">
            <v>5.29</v>
          </cell>
          <cell r="H12">
            <v>5.09</v>
          </cell>
          <cell r="I12">
            <v>4.99</v>
          </cell>
          <cell r="J12">
            <v>4.92</v>
          </cell>
          <cell r="K12">
            <v>3</v>
          </cell>
          <cell r="L12">
            <v>3.15</v>
          </cell>
          <cell r="M12">
            <v>3.339</v>
          </cell>
          <cell r="N12">
            <v>2.38</v>
          </cell>
          <cell r="O12">
            <v>2.4989999999999997</v>
          </cell>
          <cell r="P12">
            <v>4.49</v>
          </cell>
          <cell r="Q12">
            <v>4.1899999999999995</v>
          </cell>
          <cell r="R12">
            <v>3.99</v>
          </cell>
          <cell r="S12">
            <v>3.99</v>
          </cell>
          <cell r="T12">
            <v>3.8699999999999997</v>
          </cell>
          <cell r="U12">
            <v>0.18</v>
          </cell>
          <cell r="V12">
            <v>0.18</v>
          </cell>
          <cell r="W12">
            <v>2.88</v>
          </cell>
          <cell r="X12" t="str">
            <v>LB</v>
          </cell>
          <cell r="Y12">
            <v>35.909999999999997</v>
          </cell>
          <cell r="Z12">
            <v>24.02</v>
          </cell>
          <cell r="AA12">
            <v>2</v>
          </cell>
          <cell r="AB12">
            <v>0.39</v>
          </cell>
          <cell r="AC12">
            <v>12.410909352517985</v>
          </cell>
          <cell r="AD12">
            <v>0</v>
          </cell>
          <cell r="AE12">
            <v>13</v>
          </cell>
          <cell r="AF12">
            <v>4.3</v>
          </cell>
          <cell r="AG12">
            <v>3.3</v>
          </cell>
          <cell r="AH12">
            <v>2.7</v>
          </cell>
          <cell r="AI12">
            <v>2.7</v>
          </cell>
          <cell r="AJ12">
            <v>2.2999999999999998</v>
          </cell>
          <cell r="AK12" t="str">
            <v>+Inbound Shipping fee</v>
          </cell>
          <cell r="AL12">
            <v>16807</v>
          </cell>
          <cell r="AM12">
            <v>5</v>
          </cell>
          <cell r="AN12">
            <v>3.0490564416956016E-2</v>
          </cell>
          <cell r="AO12">
            <v>2.8433871799045139E-2</v>
          </cell>
          <cell r="AP12" t="str">
            <v>AWD</v>
          </cell>
        </row>
        <row r="13">
          <cell r="A13" t="str">
            <v>2401-EACH</v>
          </cell>
          <cell r="B13" t="str">
            <v>B0019IINTW</v>
          </cell>
          <cell r="C13">
            <v>0</v>
          </cell>
          <cell r="D13">
            <v>2401</v>
          </cell>
          <cell r="E13">
            <v>1</v>
          </cell>
          <cell r="F13">
            <v>8.49</v>
          </cell>
          <cell r="G13">
            <v>8.2899999999999991</v>
          </cell>
          <cell r="H13">
            <v>7.89</v>
          </cell>
          <cell r="I13">
            <v>7.89</v>
          </cell>
          <cell r="J13">
            <v>7.62</v>
          </cell>
          <cell r="K13">
            <v>1.25</v>
          </cell>
          <cell r="L13">
            <v>4.99</v>
          </cell>
          <cell r="M13">
            <v>5.2894000000000005</v>
          </cell>
          <cell r="N13">
            <v>4.22</v>
          </cell>
          <cell r="O13">
            <v>4.431</v>
          </cell>
          <cell r="P13">
            <v>7.49</v>
          </cell>
          <cell r="Q13">
            <v>7.1899999999999995</v>
          </cell>
          <cell r="R13">
            <v>6.79</v>
          </cell>
          <cell r="S13">
            <v>6.79</v>
          </cell>
          <cell r="T13">
            <v>6.54</v>
          </cell>
          <cell r="U13">
            <v>1.1000000000000001</v>
          </cell>
          <cell r="V13">
            <v>1.1000000000000001</v>
          </cell>
          <cell r="W13">
            <v>17.600000000000001</v>
          </cell>
          <cell r="X13" t="str">
            <v>LB</v>
          </cell>
          <cell r="Y13">
            <v>28.75</v>
          </cell>
          <cell r="Z13">
            <v>20.5</v>
          </cell>
          <cell r="AA13">
            <v>10</v>
          </cell>
          <cell r="AB13">
            <v>4.33</v>
          </cell>
          <cell r="AC13">
            <v>42.401079136690647</v>
          </cell>
          <cell r="AD13">
            <v>0</v>
          </cell>
          <cell r="AE13">
            <v>43</v>
          </cell>
          <cell r="AF13">
            <v>2.7</v>
          </cell>
          <cell r="AG13">
            <v>2.2999999999999998</v>
          </cell>
          <cell r="AH13">
            <v>1.7</v>
          </cell>
          <cell r="AI13">
            <v>1.7</v>
          </cell>
          <cell r="AJ13">
            <v>1.3</v>
          </cell>
          <cell r="AK13" t="str">
            <v>+Inbound Shipping fee</v>
          </cell>
          <cell r="AL13">
            <v>24590</v>
          </cell>
          <cell r="AM13">
            <v>7</v>
          </cell>
          <cell r="AN13">
            <v>0.20077492042824074</v>
          </cell>
          <cell r="AO13">
            <v>0.19132297092013886</v>
          </cell>
          <cell r="AP13" t="str">
            <v>AWD</v>
          </cell>
        </row>
        <row r="14">
          <cell r="A14" t="str">
            <v>713-EACH-1</v>
          </cell>
          <cell r="B14" t="str">
            <v>B0019IJKJY</v>
          </cell>
          <cell r="C14">
            <v>0</v>
          </cell>
          <cell r="D14">
            <v>713</v>
          </cell>
          <cell r="E14">
            <v>1</v>
          </cell>
          <cell r="F14">
            <v>5.49</v>
          </cell>
          <cell r="G14">
            <v>5.1899999999999995</v>
          </cell>
          <cell r="H14">
            <v>4.99</v>
          </cell>
          <cell r="I14">
            <v>4.8899999999999997</v>
          </cell>
          <cell r="J14">
            <v>4.8</v>
          </cell>
          <cell r="K14">
            <v>2</v>
          </cell>
          <cell r="L14">
            <v>3.06</v>
          </cell>
          <cell r="M14">
            <v>3.2435999999999998</v>
          </cell>
          <cell r="N14">
            <v>2.29</v>
          </cell>
          <cell r="O14">
            <v>2.4045000000000001</v>
          </cell>
          <cell r="P14">
            <v>4.3899999999999997</v>
          </cell>
          <cell r="Q14">
            <v>4.09</v>
          </cell>
          <cell r="R14">
            <v>3.89</v>
          </cell>
          <cell r="S14">
            <v>3.89</v>
          </cell>
          <cell r="T14">
            <v>3.75</v>
          </cell>
          <cell r="U14">
            <v>0.1</v>
          </cell>
          <cell r="V14">
            <v>0.1</v>
          </cell>
          <cell r="W14">
            <v>1.6</v>
          </cell>
          <cell r="X14" t="str">
            <v>LB</v>
          </cell>
          <cell r="Y14">
            <v>28</v>
          </cell>
          <cell r="Z14">
            <v>19.75</v>
          </cell>
          <cell r="AA14">
            <v>2</v>
          </cell>
          <cell r="AB14">
            <v>0.39</v>
          </cell>
          <cell r="AC14">
            <v>7.956834532374101</v>
          </cell>
          <cell r="AD14">
            <v>0</v>
          </cell>
          <cell r="AE14">
            <v>8</v>
          </cell>
          <cell r="AF14">
            <v>2.7</v>
          </cell>
          <cell r="AG14">
            <v>2.2999999999999998</v>
          </cell>
          <cell r="AH14">
            <v>1.7</v>
          </cell>
          <cell r="AI14">
            <v>1.7</v>
          </cell>
          <cell r="AJ14">
            <v>1.3</v>
          </cell>
          <cell r="AK14" t="str">
            <v>+Inbound Shipping fee</v>
          </cell>
          <cell r="AL14">
            <v>24590</v>
          </cell>
          <cell r="AM14">
            <v>7</v>
          </cell>
          <cell r="AN14">
            <v>2.8993903266059034E-2</v>
          </cell>
          <cell r="AO14">
            <v>2.6694793701171875E-2</v>
          </cell>
          <cell r="AP14" t="str">
            <v>AWD</v>
          </cell>
        </row>
        <row r="15">
          <cell r="A15" t="str">
            <v>557-EACH</v>
          </cell>
          <cell r="B15" t="str">
            <v>B0019IKABG</v>
          </cell>
          <cell r="C15">
            <v>5.99</v>
          </cell>
          <cell r="D15">
            <v>557</v>
          </cell>
          <cell r="E15">
            <v>1</v>
          </cell>
          <cell r="F15">
            <v>6.89</v>
          </cell>
          <cell r="G15">
            <v>6.59</v>
          </cell>
          <cell r="H15">
            <v>6.39</v>
          </cell>
          <cell r="I15">
            <v>6.39</v>
          </cell>
          <cell r="J15">
            <v>6.24</v>
          </cell>
          <cell r="K15">
            <v>8</v>
          </cell>
          <cell r="L15">
            <v>4.1500000000000004</v>
          </cell>
          <cell r="M15">
            <v>4.399</v>
          </cell>
          <cell r="N15">
            <v>3.38</v>
          </cell>
          <cell r="O15">
            <v>3.5489999999999999</v>
          </cell>
          <cell r="P15">
            <v>5.89</v>
          </cell>
          <cell r="Q15">
            <v>5.49</v>
          </cell>
          <cell r="R15">
            <v>5.29</v>
          </cell>
          <cell r="S15">
            <v>5.29</v>
          </cell>
          <cell r="T15">
            <v>5.18</v>
          </cell>
          <cell r="U15">
            <v>0.48</v>
          </cell>
          <cell r="V15">
            <v>0.48</v>
          </cell>
          <cell r="W15">
            <v>7.68</v>
          </cell>
          <cell r="X15" t="str">
            <v>LB</v>
          </cell>
          <cell r="Y15">
            <v>28</v>
          </cell>
          <cell r="Z15">
            <v>19.75</v>
          </cell>
          <cell r="AA15">
            <v>2</v>
          </cell>
          <cell r="AB15">
            <v>0.75</v>
          </cell>
          <cell r="AC15">
            <v>7.956834532374101</v>
          </cell>
          <cell r="AD15">
            <v>0</v>
          </cell>
          <cell r="AE15">
            <v>8</v>
          </cell>
          <cell r="AF15">
            <v>2.7</v>
          </cell>
          <cell r="AG15">
            <v>2.2999999999999998</v>
          </cell>
          <cell r="AH15">
            <v>1.7</v>
          </cell>
          <cell r="AI15">
            <v>1.7</v>
          </cell>
          <cell r="AJ15">
            <v>1.3</v>
          </cell>
          <cell r="AK15" t="str">
            <v>+Inbound Shipping fee</v>
          </cell>
          <cell r="AL15">
            <v>24590</v>
          </cell>
          <cell r="AM15">
            <v>5</v>
          </cell>
          <cell r="AN15">
            <v>0.13250898196373459</v>
          </cell>
          <cell r="AO15">
            <v>0.11199987340856481</v>
          </cell>
          <cell r="AP15" t="str">
            <v>AWD</v>
          </cell>
        </row>
        <row r="16">
          <cell r="A16" t="str">
            <v>565-EACH</v>
          </cell>
          <cell r="B16" t="str">
            <v>B0019IKAES</v>
          </cell>
          <cell r="C16">
            <v>0</v>
          </cell>
          <cell r="D16">
            <v>565</v>
          </cell>
          <cell r="E16">
            <v>1</v>
          </cell>
          <cell r="F16">
            <v>6.99</v>
          </cell>
          <cell r="G16">
            <v>6.6899999999999995</v>
          </cell>
          <cell r="H16">
            <v>6.49</v>
          </cell>
          <cell r="I16">
            <v>6.49</v>
          </cell>
          <cell r="J16">
            <v>6.37</v>
          </cell>
          <cell r="K16">
            <v>11</v>
          </cell>
          <cell r="L16">
            <v>4.1500000000000004</v>
          </cell>
          <cell r="M16">
            <v>4.399</v>
          </cell>
          <cell r="N16">
            <v>3.38</v>
          </cell>
          <cell r="O16">
            <v>3.5489999999999999</v>
          </cell>
          <cell r="P16">
            <v>5.99</v>
          </cell>
          <cell r="Q16">
            <v>5.6899999999999995</v>
          </cell>
          <cell r="R16">
            <v>5.49</v>
          </cell>
          <cell r="S16">
            <v>5.39</v>
          </cell>
          <cell r="T16">
            <v>5.3</v>
          </cell>
          <cell r="U16">
            <v>0.66</v>
          </cell>
          <cell r="V16">
            <v>0.66</v>
          </cell>
          <cell r="W16">
            <v>10.56</v>
          </cell>
          <cell r="X16" t="str">
            <v>LB</v>
          </cell>
          <cell r="Y16">
            <v>28</v>
          </cell>
          <cell r="Z16">
            <v>19.75</v>
          </cell>
          <cell r="AA16">
            <v>2</v>
          </cell>
          <cell r="AB16">
            <v>0.32</v>
          </cell>
          <cell r="AC16">
            <v>7.956834532374101</v>
          </cell>
          <cell r="AD16">
            <v>0</v>
          </cell>
          <cell r="AE16">
            <v>8</v>
          </cell>
          <cell r="AF16">
            <v>2.7</v>
          </cell>
          <cell r="AG16">
            <v>2.2999999999999998</v>
          </cell>
          <cell r="AH16">
            <v>1.7</v>
          </cell>
          <cell r="AI16">
            <v>1.7</v>
          </cell>
          <cell r="AJ16">
            <v>1.3</v>
          </cell>
          <cell r="AK16" t="str">
            <v>+Inbound Shipping fee</v>
          </cell>
          <cell r="AL16">
            <v>24590</v>
          </cell>
          <cell r="AM16">
            <v>5</v>
          </cell>
          <cell r="AN16">
            <v>9.936387803819445E-2</v>
          </cell>
          <cell r="AO16">
            <v>8.7476806640625002E-2</v>
          </cell>
          <cell r="AP16" t="str">
            <v>AWD</v>
          </cell>
        </row>
        <row r="17">
          <cell r="A17" t="str">
            <v>5013-EACH</v>
          </cell>
          <cell r="B17" t="str">
            <v>B0019IKY5I</v>
          </cell>
          <cell r="C17">
            <v>6.99</v>
          </cell>
          <cell r="D17">
            <v>5013</v>
          </cell>
          <cell r="E17">
            <v>1</v>
          </cell>
          <cell r="F17">
            <v>8.49</v>
          </cell>
          <cell r="G17">
            <v>8.2899999999999991</v>
          </cell>
          <cell r="H17">
            <v>7.89</v>
          </cell>
          <cell r="I17">
            <v>7.89</v>
          </cell>
          <cell r="J17">
            <v>7.62</v>
          </cell>
          <cell r="K17">
            <v>0.25</v>
          </cell>
          <cell r="L17">
            <v>4.99</v>
          </cell>
          <cell r="M17">
            <v>5.2894000000000005</v>
          </cell>
          <cell r="N17">
            <v>4.22</v>
          </cell>
          <cell r="O17">
            <v>4.431</v>
          </cell>
          <cell r="P17">
            <v>7.49</v>
          </cell>
          <cell r="Q17">
            <v>7.1899999999999995</v>
          </cell>
          <cell r="R17">
            <v>6.79</v>
          </cell>
          <cell r="S17">
            <v>6.79</v>
          </cell>
          <cell r="T17">
            <v>6.54</v>
          </cell>
          <cell r="U17">
            <v>0.13</v>
          </cell>
          <cell r="V17">
            <v>0.13</v>
          </cell>
          <cell r="W17">
            <v>2.08</v>
          </cell>
          <cell r="X17" t="str">
            <v>LB</v>
          </cell>
          <cell r="Y17">
            <v>30.25</v>
          </cell>
          <cell r="Z17">
            <v>20.25</v>
          </cell>
          <cell r="AA17">
            <v>10.5</v>
          </cell>
          <cell r="AB17">
            <v>1.18</v>
          </cell>
          <cell r="AC17">
            <v>46.272706834532372</v>
          </cell>
          <cell r="AD17">
            <v>0</v>
          </cell>
          <cell r="AE17">
            <v>47</v>
          </cell>
          <cell r="AF17">
            <v>1.2</v>
          </cell>
          <cell r="AG17">
            <v>0.95</v>
          </cell>
          <cell r="AH17">
            <v>0.79</v>
          </cell>
          <cell r="AI17">
            <v>0.75</v>
          </cell>
          <cell r="AJ17">
            <v>0.69</v>
          </cell>
          <cell r="AK17" t="str">
            <v>+Inbound Shipping fee</v>
          </cell>
          <cell r="AL17">
            <v>32604</v>
          </cell>
          <cell r="AM17">
            <v>4</v>
          </cell>
          <cell r="AN17">
            <v>7.9854785156250001</v>
          </cell>
          <cell r="AO17">
            <v>8.2715771484374994</v>
          </cell>
          <cell r="AP17" t="str">
            <v>FBA</v>
          </cell>
        </row>
        <row r="18">
          <cell r="A18" t="str">
            <v>760-EACH-1</v>
          </cell>
          <cell r="B18" t="str">
            <v>B0019ILQ3M</v>
          </cell>
          <cell r="C18">
            <v>4.99</v>
          </cell>
          <cell r="D18">
            <v>760</v>
          </cell>
          <cell r="E18">
            <v>1</v>
          </cell>
          <cell r="F18">
            <v>5.6899999999999995</v>
          </cell>
          <cell r="G18">
            <v>5.39</v>
          </cell>
          <cell r="H18">
            <v>5.1899999999999995</v>
          </cell>
          <cell r="I18">
            <v>5.1899999999999995</v>
          </cell>
          <cell r="J18">
            <v>5.04</v>
          </cell>
          <cell r="K18">
            <v>3</v>
          </cell>
          <cell r="L18">
            <v>3.15</v>
          </cell>
          <cell r="M18">
            <v>3.339</v>
          </cell>
          <cell r="N18">
            <v>2.38</v>
          </cell>
          <cell r="O18">
            <v>2.4989999999999997</v>
          </cell>
          <cell r="P18">
            <v>4.6899999999999995</v>
          </cell>
          <cell r="Q18">
            <v>4.3899999999999997</v>
          </cell>
          <cell r="R18">
            <v>4.1899999999999995</v>
          </cell>
          <cell r="S18">
            <v>4.09</v>
          </cell>
          <cell r="T18">
            <v>3.9899999999999998</v>
          </cell>
          <cell r="U18">
            <v>0.14000000000000001</v>
          </cell>
          <cell r="V18">
            <v>0.14000000000000001</v>
          </cell>
          <cell r="W18">
            <v>2.2400000000000002</v>
          </cell>
          <cell r="X18" t="str">
            <v>LB</v>
          </cell>
          <cell r="Y18">
            <v>30.25</v>
          </cell>
          <cell r="Z18">
            <v>20.25</v>
          </cell>
          <cell r="AA18">
            <v>5.25</v>
          </cell>
          <cell r="AB18">
            <v>0.63</v>
          </cell>
          <cell r="AC18">
            <v>23.136353417266186</v>
          </cell>
          <cell r="AD18">
            <v>0</v>
          </cell>
          <cell r="AE18">
            <v>24</v>
          </cell>
          <cell r="AF18">
            <v>1.5</v>
          </cell>
          <cell r="AG18">
            <v>1.3</v>
          </cell>
          <cell r="AH18">
            <v>1</v>
          </cell>
          <cell r="AI18">
            <v>1</v>
          </cell>
          <cell r="AJ18">
            <v>0.8</v>
          </cell>
          <cell r="AK18">
            <v>0</v>
          </cell>
          <cell r="AL18">
            <v>8353</v>
          </cell>
          <cell r="AM18">
            <v>4</v>
          </cell>
          <cell r="AN18">
            <v>2.7693408605002572E-2</v>
          </cell>
          <cell r="AO18">
            <v>2.51836555386767E-2</v>
          </cell>
          <cell r="AP18" t="str">
            <v>AWD</v>
          </cell>
        </row>
        <row r="19">
          <cell r="A19" t="str">
            <v>516-EACH</v>
          </cell>
          <cell r="B19" t="str">
            <v>B0019IMFSW</v>
          </cell>
          <cell r="C19">
            <v>0</v>
          </cell>
          <cell r="D19">
            <v>516</v>
          </cell>
          <cell r="E19">
            <v>1</v>
          </cell>
          <cell r="F19">
            <v>6.1899999999999995</v>
          </cell>
          <cell r="G19">
            <v>5.99</v>
          </cell>
          <cell r="H19">
            <v>5.79</v>
          </cell>
          <cell r="I19">
            <v>5.79</v>
          </cell>
          <cell r="J19">
            <v>5.66</v>
          </cell>
          <cell r="K19">
            <v>5</v>
          </cell>
          <cell r="L19">
            <v>3.9</v>
          </cell>
          <cell r="M19">
            <v>4.1340000000000003</v>
          </cell>
          <cell r="N19">
            <v>3.13</v>
          </cell>
          <cell r="O19">
            <v>3.2864999999999998</v>
          </cell>
          <cell r="P19">
            <v>5.09</v>
          </cell>
          <cell r="Q19">
            <v>4.8899999999999997</v>
          </cell>
          <cell r="R19">
            <v>4.79</v>
          </cell>
          <cell r="S19">
            <v>4.6899999999999995</v>
          </cell>
          <cell r="T19">
            <v>4.5999999999999996</v>
          </cell>
          <cell r="U19">
            <v>0.3</v>
          </cell>
          <cell r="V19">
            <v>0.3</v>
          </cell>
          <cell r="W19">
            <v>4.8</v>
          </cell>
          <cell r="X19" t="str">
            <v>LSoz</v>
          </cell>
          <cell r="Y19">
            <v>5</v>
          </cell>
          <cell r="Z19">
            <v>3</v>
          </cell>
          <cell r="AA19">
            <v>0.75</v>
          </cell>
          <cell r="AB19">
            <v>0.75</v>
          </cell>
          <cell r="AC19">
            <v>8.0935251798561147E-2</v>
          </cell>
          <cell r="AD19">
            <v>1.2949640287769784</v>
          </cell>
          <cell r="AE19">
            <v>2</v>
          </cell>
          <cell r="AF19">
            <v>0.75</v>
          </cell>
          <cell r="AG19">
            <v>0.59</v>
          </cell>
          <cell r="AH19">
            <v>0.49</v>
          </cell>
          <cell r="AI19">
            <v>0.45</v>
          </cell>
          <cell r="AJ19">
            <v>0.39</v>
          </cell>
          <cell r="AK19">
            <v>0</v>
          </cell>
          <cell r="AL19">
            <v>141846</v>
          </cell>
          <cell r="AN19">
            <v>8.9355107060185179E-2</v>
          </cell>
          <cell r="AO19">
            <v>7.5846896701388888E-2</v>
          </cell>
          <cell r="AP19" t="str">
            <v>AWD</v>
          </cell>
        </row>
        <row r="20">
          <cell r="A20" t="str">
            <v>1225-EACH</v>
          </cell>
          <cell r="B20" t="str">
            <v>B0019IMQFE</v>
          </cell>
          <cell r="C20">
            <v>0</v>
          </cell>
          <cell r="D20">
            <v>6052</v>
          </cell>
          <cell r="E20">
            <v>1</v>
          </cell>
          <cell r="F20">
            <v>29.99</v>
          </cell>
          <cell r="G20">
            <v>27.89</v>
          </cell>
          <cell r="H20">
            <v>26.29</v>
          </cell>
          <cell r="I20">
            <v>26.29</v>
          </cell>
          <cell r="J20">
            <v>25</v>
          </cell>
          <cell r="K20">
            <v>3</v>
          </cell>
          <cell r="L20">
            <v>11.129999999999999</v>
          </cell>
          <cell r="M20">
            <v>11.797799999999999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>
            <v>2.4</v>
          </cell>
          <cell r="V20">
            <v>2.4</v>
          </cell>
          <cell r="W20">
            <v>3.52</v>
          </cell>
          <cell r="X20" t="str">
            <v>LB</v>
          </cell>
          <cell r="Y20">
            <v>20</v>
          </cell>
          <cell r="Z20">
            <v>16.5</v>
          </cell>
          <cell r="AA20">
            <v>2</v>
          </cell>
          <cell r="AB20">
            <v>0.63</v>
          </cell>
          <cell r="AC20">
            <v>4.7482014388489207</v>
          </cell>
          <cell r="AD20">
            <v>0</v>
          </cell>
          <cell r="AE20">
            <v>5</v>
          </cell>
          <cell r="AF20">
            <v>9</v>
          </cell>
          <cell r="AG20">
            <v>7.3</v>
          </cell>
          <cell r="AH20">
            <v>6</v>
          </cell>
          <cell r="AI20">
            <v>6</v>
          </cell>
          <cell r="AJ20">
            <v>5</v>
          </cell>
          <cell r="AK20" t="str">
            <v>+Inbound Shipping fee</v>
          </cell>
          <cell r="AL20">
            <v>1824</v>
          </cell>
          <cell r="AM20">
            <v>4</v>
          </cell>
          <cell r="AN20">
            <v>3.8502182195216055E-2</v>
          </cell>
          <cell r="AO20">
            <v>3.7743145978009256E-2</v>
          </cell>
          <cell r="AP20" t="str">
            <v>AWD</v>
          </cell>
        </row>
        <row r="21">
          <cell r="A21" t="str">
            <v>2201-EACH</v>
          </cell>
          <cell r="B21" t="str">
            <v>B0019IMT7Y</v>
          </cell>
          <cell r="C21">
            <v>0</v>
          </cell>
          <cell r="D21">
            <v>2201</v>
          </cell>
          <cell r="E21">
            <v>1</v>
          </cell>
          <cell r="F21">
            <v>5.6899999999999995</v>
          </cell>
          <cell r="G21">
            <v>5.39</v>
          </cell>
          <cell r="H21">
            <v>5.29</v>
          </cell>
          <cell r="I21">
            <v>5.1899999999999995</v>
          </cell>
          <cell r="J21">
            <v>5.0999999999999996</v>
          </cell>
          <cell r="K21">
            <v>7</v>
          </cell>
          <cell r="L21">
            <v>3.33</v>
          </cell>
          <cell r="M21">
            <v>3.5298000000000003</v>
          </cell>
          <cell r="N21">
            <v>2.56</v>
          </cell>
          <cell r="O21">
            <v>2.6880000000000002</v>
          </cell>
          <cell r="P21">
            <v>4.59</v>
          </cell>
          <cell r="Q21">
            <v>4.3899999999999997</v>
          </cell>
          <cell r="R21">
            <v>4.1899999999999995</v>
          </cell>
          <cell r="S21">
            <v>4.09</v>
          </cell>
          <cell r="T21">
            <v>4.05</v>
          </cell>
          <cell r="U21">
            <v>0.4</v>
          </cell>
          <cell r="V21">
            <v>0.4</v>
          </cell>
          <cell r="W21">
            <v>6.4</v>
          </cell>
          <cell r="X21" t="str">
            <v>LB</v>
          </cell>
          <cell r="Y21">
            <v>20</v>
          </cell>
          <cell r="Z21">
            <v>16.5</v>
          </cell>
          <cell r="AA21">
            <v>2</v>
          </cell>
          <cell r="AB21">
            <v>0.55000000000000004</v>
          </cell>
          <cell r="AC21">
            <v>4.7482014388489207</v>
          </cell>
          <cell r="AD21">
            <v>0</v>
          </cell>
          <cell r="AE21">
            <v>5</v>
          </cell>
          <cell r="AF21">
            <v>8.9</v>
          </cell>
          <cell r="AG21">
            <v>7.3</v>
          </cell>
          <cell r="AH21">
            <v>5.9</v>
          </cell>
          <cell r="AI21">
            <v>5.9</v>
          </cell>
          <cell r="AJ21">
            <v>4.9000000000000004</v>
          </cell>
          <cell r="AK21" t="str">
            <v>+Inbound Shipping fee</v>
          </cell>
          <cell r="AL21">
            <v>1617</v>
          </cell>
          <cell r="AM21">
            <v>4</v>
          </cell>
          <cell r="AN21">
            <v>5.3067772633744861E-2</v>
          </cell>
          <cell r="AO21">
            <v>4.7672646604938272E-2</v>
          </cell>
          <cell r="AP21" t="str">
            <v>AWD</v>
          </cell>
        </row>
        <row r="22">
          <cell r="A22" t="str">
            <v>741-EACH</v>
          </cell>
          <cell r="B22" t="str">
            <v>B0019IMXMA</v>
          </cell>
          <cell r="C22">
            <v>0</v>
          </cell>
          <cell r="D22">
            <v>741</v>
          </cell>
          <cell r="E22">
            <v>1</v>
          </cell>
          <cell r="F22">
            <v>5.59</v>
          </cell>
          <cell r="G22">
            <v>5.29</v>
          </cell>
          <cell r="H22">
            <v>5.09</v>
          </cell>
          <cell r="I22">
            <v>4.99</v>
          </cell>
          <cell r="J22">
            <v>4.92</v>
          </cell>
          <cell r="K22">
            <v>2</v>
          </cell>
          <cell r="L22">
            <v>3.15</v>
          </cell>
          <cell r="M22">
            <v>3.339</v>
          </cell>
          <cell r="N22">
            <v>2.38</v>
          </cell>
          <cell r="O22">
            <v>2.4989999999999997</v>
          </cell>
          <cell r="P22">
            <v>4.49</v>
          </cell>
          <cell r="Q22">
            <v>4.1899999999999995</v>
          </cell>
          <cell r="R22">
            <v>3.99</v>
          </cell>
          <cell r="S22">
            <v>3.99</v>
          </cell>
          <cell r="T22">
            <v>3.8699999999999997</v>
          </cell>
          <cell r="U22">
            <v>0.1</v>
          </cell>
          <cell r="V22">
            <v>0.1</v>
          </cell>
          <cell r="W22">
            <v>1.6</v>
          </cell>
          <cell r="X22" t="str">
            <v>SS</v>
          </cell>
          <cell r="Y22">
            <v>9.23</v>
          </cell>
          <cell r="Z22">
            <v>3.11</v>
          </cell>
          <cell r="AA22">
            <v>0.67</v>
          </cell>
          <cell r="AB22">
            <v>0.67</v>
          </cell>
          <cell r="AC22">
            <v>0.13836367625899282</v>
          </cell>
          <cell r="AD22">
            <v>2.2138188201438851</v>
          </cell>
          <cell r="AE22">
            <v>3</v>
          </cell>
          <cell r="AF22">
            <v>1.1000000000000001</v>
          </cell>
          <cell r="AG22">
            <v>0.85</v>
          </cell>
          <cell r="AH22">
            <v>0.69</v>
          </cell>
          <cell r="AI22">
            <v>0.65</v>
          </cell>
          <cell r="AJ22">
            <v>0.59</v>
          </cell>
          <cell r="AK22">
            <v>0</v>
          </cell>
          <cell r="AL22">
            <v>28226</v>
          </cell>
          <cell r="AN22">
            <v>3.5245105131172842E-2</v>
          </cell>
          <cell r="AO22">
            <v>3.3958514178240737E-2</v>
          </cell>
          <cell r="AP22" t="str">
            <v>AWD</v>
          </cell>
        </row>
        <row r="23">
          <cell r="A23" t="str">
            <v>304-EACH</v>
          </cell>
          <cell r="B23" t="str">
            <v>B0019IO3VY</v>
          </cell>
          <cell r="C23">
            <v>0</v>
          </cell>
          <cell r="D23">
            <v>304</v>
          </cell>
          <cell r="E23">
            <v>1</v>
          </cell>
          <cell r="F23">
            <v>4.6899999999999995</v>
          </cell>
          <cell r="G23">
            <v>4.49</v>
          </cell>
          <cell r="H23">
            <v>4.49</v>
          </cell>
          <cell r="I23">
            <v>4.3899999999999997</v>
          </cell>
          <cell r="J23">
            <v>4.37</v>
          </cell>
          <cell r="K23">
            <v>2</v>
          </cell>
          <cell r="L23">
            <v>3.06</v>
          </cell>
          <cell r="M23">
            <v>3.2435999999999998</v>
          </cell>
          <cell r="N23">
            <v>2.29</v>
          </cell>
          <cell r="O23">
            <v>2.4045000000000001</v>
          </cell>
          <cell r="P23">
            <v>3.5900000000000003</v>
          </cell>
          <cell r="Q23">
            <v>3.49</v>
          </cell>
          <cell r="R23">
            <v>3.39</v>
          </cell>
          <cell r="S23">
            <v>3.39</v>
          </cell>
          <cell r="T23">
            <v>3.32</v>
          </cell>
          <cell r="U23">
            <v>7.0000000000000007E-2</v>
          </cell>
          <cell r="V23">
            <v>7.0000000000000007E-2</v>
          </cell>
          <cell r="W23">
            <v>1.1200000000000001</v>
          </cell>
          <cell r="X23" t="str">
            <v>LB</v>
          </cell>
          <cell r="Y23">
            <v>16.5</v>
          </cell>
          <cell r="Z23">
            <v>14.25</v>
          </cell>
          <cell r="AA23">
            <v>11</v>
          </cell>
          <cell r="AB23">
            <v>0.19</v>
          </cell>
          <cell r="AC23">
            <v>18.607014388489208</v>
          </cell>
          <cell r="AD23">
            <v>0</v>
          </cell>
          <cell r="AE23">
            <v>19</v>
          </cell>
          <cell r="AF23">
            <v>1.2</v>
          </cell>
          <cell r="AG23">
            <v>0.95</v>
          </cell>
          <cell r="AH23">
            <v>0.79</v>
          </cell>
          <cell r="AI23">
            <v>0.75</v>
          </cell>
          <cell r="AJ23">
            <v>0.69</v>
          </cell>
          <cell r="AK23">
            <v>0</v>
          </cell>
          <cell r="AL23">
            <v>12051</v>
          </cell>
          <cell r="AM23">
            <v>4</v>
          </cell>
          <cell r="AN23">
            <v>0.11741129557291667</v>
          </cell>
          <cell r="AO23">
            <v>9.4456787109374996E-2</v>
          </cell>
          <cell r="AP23" t="str">
            <v>AWD</v>
          </cell>
        </row>
        <row r="24">
          <cell r="A24" t="str">
            <v>211-EACH-1</v>
          </cell>
          <cell r="B24" t="str">
            <v>B0019IOEQ8</v>
          </cell>
          <cell r="C24">
            <v>0</v>
          </cell>
          <cell r="D24">
            <v>211</v>
          </cell>
          <cell r="E24">
            <v>1</v>
          </cell>
          <cell r="F24">
            <v>5.99</v>
          </cell>
          <cell r="G24">
            <v>5.89</v>
          </cell>
          <cell r="H24">
            <v>5.6899999999999995</v>
          </cell>
          <cell r="I24">
            <v>5.59</v>
          </cell>
          <cell r="J24">
            <v>5.49</v>
          </cell>
          <cell r="K24">
            <v>2</v>
          </cell>
          <cell r="L24">
            <v>3.68</v>
          </cell>
          <cell r="M24">
            <v>3.9008000000000003</v>
          </cell>
          <cell r="N24">
            <v>2.91</v>
          </cell>
          <cell r="O24">
            <v>3.0555000000000003</v>
          </cell>
          <cell r="P24">
            <v>4.99</v>
          </cell>
          <cell r="Q24">
            <v>4.79</v>
          </cell>
          <cell r="R24">
            <v>4.59</v>
          </cell>
          <cell r="S24">
            <v>4.59</v>
          </cell>
          <cell r="T24">
            <v>4.4399999999999995</v>
          </cell>
          <cell r="U24">
            <v>0.12</v>
          </cell>
          <cell r="V24">
            <v>0.12</v>
          </cell>
          <cell r="W24">
            <v>1.92</v>
          </cell>
          <cell r="X24" t="str">
            <v>LSoz</v>
          </cell>
          <cell r="Y24">
            <v>4.5</v>
          </cell>
          <cell r="Z24">
            <v>3.5</v>
          </cell>
          <cell r="AA24">
            <v>0.88</v>
          </cell>
          <cell r="AB24">
            <v>0.88</v>
          </cell>
          <cell r="AC24">
            <v>9.9712230215827327E-2</v>
          </cell>
          <cell r="AD24">
            <v>1.5953956834532372</v>
          </cell>
          <cell r="AE24">
            <v>2</v>
          </cell>
          <cell r="AF24">
            <v>0.89</v>
          </cell>
          <cell r="AG24">
            <v>0.75</v>
          </cell>
          <cell r="AH24">
            <v>0.59</v>
          </cell>
          <cell r="AI24">
            <v>0.55000000000000004</v>
          </cell>
          <cell r="AJ24">
            <v>0.49</v>
          </cell>
          <cell r="AK24">
            <v>0</v>
          </cell>
          <cell r="AL24">
            <v>12143</v>
          </cell>
          <cell r="AM24">
            <v>0</v>
          </cell>
          <cell r="AN24">
            <v>2.9445710358796298E-2</v>
          </cell>
          <cell r="AO24">
            <v>2.7219780815972223E-2</v>
          </cell>
          <cell r="AP24" t="str">
            <v>AWD</v>
          </cell>
        </row>
        <row r="25">
          <cell r="A25" t="str">
            <v>517-EACH</v>
          </cell>
          <cell r="B25" t="str">
            <v>B0019IOF8A</v>
          </cell>
          <cell r="C25">
            <v>0</v>
          </cell>
          <cell r="D25">
            <v>17000</v>
          </cell>
          <cell r="E25">
            <v>6</v>
          </cell>
          <cell r="F25">
            <v>15.49</v>
          </cell>
          <cell r="G25">
            <v>14.19</v>
          </cell>
          <cell r="H25">
            <v>12.99</v>
          </cell>
          <cell r="I25">
            <v>12.69</v>
          </cell>
          <cell r="J25">
            <v>11.17</v>
          </cell>
          <cell r="K25">
            <v>6</v>
          </cell>
          <cell r="L25">
            <v>3.9</v>
          </cell>
          <cell r="M25">
            <v>4.1340000000000003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>
            <v>0.06</v>
          </cell>
          <cell r="V25">
            <v>0.36</v>
          </cell>
          <cell r="W25">
            <v>5.76</v>
          </cell>
          <cell r="X25" t="str">
            <v>LSoz</v>
          </cell>
          <cell r="Y25">
            <v>7.4</v>
          </cell>
          <cell r="Z25">
            <v>1.25</v>
          </cell>
          <cell r="AA25">
            <v>0.94</v>
          </cell>
          <cell r="AB25">
            <v>5.64</v>
          </cell>
          <cell r="AC25">
            <v>0.37532374100719418</v>
          </cell>
          <cell r="AD25">
            <v>6.0051798561151069</v>
          </cell>
          <cell r="AE25">
            <v>7</v>
          </cell>
          <cell r="AF25">
            <v>1.5</v>
          </cell>
          <cell r="AG25">
            <v>1.2</v>
          </cell>
          <cell r="AH25">
            <v>1</v>
          </cell>
          <cell r="AI25">
            <v>1</v>
          </cell>
          <cell r="AJ25">
            <v>0.8</v>
          </cell>
          <cell r="AK25">
            <v>0</v>
          </cell>
          <cell r="AL25">
            <v>39278</v>
          </cell>
          <cell r="AN25">
            <v>8.7852828414351866E-2</v>
          </cell>
          <cell r="AO25">
            <v>7.4101291232638894E-2</v>
          </cell>
          <cell r="AP25" t="str">
            <v>AWD</v>
          </cell>
        </row>
        <row r="26">
          <cell r="A26" t="str">
            <v>543-EACH</v>
          </cell>
          <cell r="B26" t="str">
            <v>B0019IOFNA</v>
          </cell>
          <cell r="C26">
            <v>0</v>
          </cell>
          <cell r="D26">
            <v>543</v>
          </cell>
          <cell r="E26">
            <v>1</v>
          </cell>
          <cell r="F26">
            <v>5.79</v>
          </cell>
          <cell r="G26">
            <v>5.49</v>
          </cell>
          <cell r="H26">
            <v>5.29</v>
          </cell>
          <cell r="I26">
            <v>5.29</v>
          </cell>
          <cell r="J26">
            <v>5.1499999999999995</v>
          </cell>
          <cell r="K26">
            <v>7</v>
          </cell>
          <cell r="L26">
            <v>3.33</v>
          </cell>
          <cell r="M26">
            <v>3.5298000000000003</v>
          </cell>
          <cell r="N26">
            <v>2.56</v>
          </cell>
          <cell r="O26">
            <v>2.6880000000000002</v>
          </cell>
          <cell r="P26">
            <v>4.79</v>
          </cell>
          <cell r="Q26">
            <v>4.49</v>
          </cell>
          <cell r="R26">
            <v>4.29</v>
          </cell>
          <cell r="S26">
            <v>4.1899999999999995</v>
          </cell>
          <cell r="T26">
            <v>4.0999999999999996</v>
          </cell>
          <cell r="U26">
            <v>0.4</v>
          </cell>
          <cell r="V26">
            <v>0.4</v>
          </cell>
          <cell r="W26">
            <v>6.4</v>
          </cell>
          <cell r="X26" t="str">
            <v>SS</v>
          </cell>
          <cell r="Y26">
            <v>10.5</v>
          </cell>
          <cell r="Z26">
            <v>8</v>
          </cell>
          <cell r="AA26">
            <v>0.2</v>
          </cell>
          <cell r="AB26">
            <v>0.2</v>
          </cell>
          <cell r="AC26">
            <v>0.12086330935251799</v>
          </cell>
          <cell r="AD26">
            <v>1.9338129496402878</v>
          </cell>
          <cell r="AE26">
            <v>2</v>
          </cell>
          <cell r="AF26">
            <v>1.1000000000000001</v>
          </cell>
          <cell r="AG26">
            <v>0.85</v>
          </cell>
          <cell r="AH26">
            <v>0.69</v>
          </cell>
          <cell r="AI26">
            <v>0.65</v>
          </cell>
          <cell r="AJ26">
            <v>0.59</v>
          </cell>
          <cell r="AK26">
            <v>0</v>
          </cell>
          <cell r="AL26">
            <v>26701</v>
          </cell>
          <cell r="AN26">
            <v>7.1838548448350706E-2</v>
          </cell>
          <cell r="AO26">
            <v>6.2488454182942708E-2</v>
          </cell>
          <cell r="AP26" t="str">
            <v>AWD</v>
          </cell>
        </row>
        <row r="27">
          <cell r="A27" t="str">
            <v>720-EACH</v>
          </cell>
          <cell r="B27" t="str">
            <v>B0019IPV2O</v>
          </cell>
          <cell r="C27">
            <v>0</v>
          </cell>
          <cell r="D27">
            <v>720</v>
          </cell>
          <cell r="E27">
            <v>1</v>
          </cell>
          <cell r="F27">
            <v>5.6899999999999995</v>
          </cell>
          <cell r="G27">
            <v>5.29</v>
          </cell>
          <cell r="H27">
            <v>4.99</v>
          </cell>
          <cell r="I27">
            <v>4.99</v>
          </cell>
          <cell r="J27">
            <v>4.87</v>
          </cell>
          <cell r="K27">
            <v>2</v>
          </cell>
          <cell r="L27">
            <v>3.06</v>
          </cell>
          <cell r="M27">
            <v>3.2435999999999998</v>
          </cell>
          <cell r="N27">
            <v>2.29</v>
          </cell>
          <cell r="O27">
            <v>2.4045000000000001</v>
          </cell>
          <cell r="P27">
            <v>4.6899999999999995</v>
          </cell>
          <cell r="Q27">
            <v>4.1899999999999995</v>
          </cell>
          <cell r="R27">
            <v>3.99</v>
          </cell>
          <cell r="S27">
            <v>3.89</v>
          </cell>
          <cell r="T27">
            <v>3.82</v>
          </cell>
          <cell r="U27">
            <v>0.1</v>
          </cell>
          <cell r="V27">
            <v>0.1</v>
          </cell>
          <cell r="W27">
            <v>1.6</v>
          </cell>
          <cell r="X27" t="str">
            <v>SS</v>
          </cell>
          <cell r="Y27">
            <v>7.72</v>
          </cell>
          <cell r="Z27">
            <v>3.07</v>
          </cell>
          <cell r="AA27">
            <v>0.59</v>
          </cell>
          <cell r="AB27">
            <v>0.59</v>
          </cell>
          <cell r="AC27">
            <v>0.10059882014388488</v>
          </cell>
          <cell r="AD27">
            <v>1.6095811223021581</v>
          </cell>
          <cell r="AE27">
            <v>2</v>
          </cell>
          <cell r="AF27">
            <v>1.3</v>
          </cell>
          <cell r="AG27">
            <v>0.95</v>
          </cell>
          <cell r="AH27">
            <v>0.75</v>
          </cell>
          <cell r="AI27">
            <v>0.69</v>
          </cell>
          <cell r="AJ27">
            <v>0.65</v>
          </cell>
          <cell r="AK27">
            <v>0</v>
          </cell>
          <cell r="AL27">
            <v>22149</v>
          </cell>
          <cell r="AN27">
            <v>3.2936403878922327E-2</v>
          </cell>
          <cell r="AO27">
            <v>3.1275868356963735E-2</v>
          </cell>
          <cell r="AP27" t="str">
            <v>AWD</v>
          </cell>
        </row>
        <row r="28">
          <cell r="A28" t="str">
            <v>2227-EACH</v>
          </cell>
          <cell r="B28" t="str">
            <v>B001BNW7QA</v>
          </cell>
          <cell r="C28">
            <v>3.99</v>
          </cell>
          <cell r="D28">
            <v>2227</v>
          </cell>
          <cell r="E28">
            <v>1</v>
          </cell>
          <cell r="F28">
            <v>5.09</v>
          </cell>
          <cell r="G28">
            <v>4.8899999999999997</v>
          </cell>
          <cell r="H28">
            <v>4.79</v>
          </cell>
          <cell r="I28">
            <v>4.6899999999999995</v>
          </cell>
          <cell r="J28">
            <v>4.62</v>
          </cell>
          <cell r="K28">
            <v>4</v>
          </cell>
          <cell r="L28">
            <v>3.15</v>
          </cell>
          <cell r="M28">
            <v>3.339</v>
          </cell>
          <cell r="N28">
            <v>2.38</v>
          </cell>
          <cell r="O28">
            <v>2.4989999999999997</v>
          </cell>
          <cell r="P28">
            <v>3.99</v>
          </cell>
          <cell r="Q28">
            <v>3.89</v>
          </cell>
          <cell r="R28">
            <v>3.6900000000000004</v>
          </cell>
          <cell r="S28">
            <v>3.6900000000000004</v>
          </cell>
          <cell r="T28">
            <v>3.57</v>
          </cell>
          <cell r="U28">
            <v>0.2</v>
          </cell>
          <cell r="V28">
            <v>0.2</v>
          </cell>
          <cell r="W28">
            <v>3.2</v>
          </cell>
          <cell r="X28" t="str">
            <v>LSlb</v>
          </cell>
          <cell r="Y28">
            <v>8</v>
          </cell>
          <cell r="Z28">
            <v>6.88</v>
          </cell>
          <cell r="AA28">
            <v>1.38</v>
          </cell>
          <cell r="AB28">
            <v>1.38</v>
          </cell>
          <cell r="AC28">
            <v>0.54644028776978415</v>
          </cell>
          <cell r="AD28">
            <v>8.7430446043165464</v>
          </cell>
          <cell r="AE28">
            <v>0.75</v>
          </cell>
          <cell r="AF28">
            <v>8.3000000000000007</v>
          </cell>
          <cell r="AG28">
            <v>6.7</v>
          </cell>
          <cell r="AH28">
            <v>5.5</v>
          </cell>
          <cell r="AI28">
            <v>5.5</v>
          </cell>
          <cell r="AJ28">
            <v>4.5</v>
          </cell>
          <cell r="AK28">
            <v>0</v>
          </cell>
          <cell r="AL28">
            <v>3974</v>
          </cell>
          <cell r="AN28">
            <v>4.8660446606545782E-2</v>
          </cell>
          <cell r="AO28">
            <v>4.2551457911361883E-2</v>
          </cell>
          <cell r="AP28" t="str">
            <v>AWD</v>
          </cell>
        </row>
        <row r="29">
          <cell r="A29" t="str">
            <v>2225-EACH</v>
          </cell>
          <cell r="B29" t="str">
            <v>B001BO004K</v>
          </cell>
          <cell r="C29">
            <v>4.99</v>
          </cell>
          <cell r="D29">
            <v>2225</v>
          </cell>
          <cell r="E29">
            <v>1</v>
          </cell>
          <cell r="F29">
            <v>6.29</v>
          </cell>
          <cell r="G29">
            <v>6.1899999999999995</v>
          </cell>
          <cell r="H29">
            <v>5.99</v>
          </cell>
          <cell r="I29">
            <v>5.89</v>
          </cell>
          <cell r="J29">
            <v>5.78</v>
          </cell>
          <cell r="K29">
            <v>5</v>
          </cell>
          <cell r="L29">
            <v>3.9</v>
          </cell>
          <cell r="M29">
            <v>4.1340000000000003</v>
          </cell>
          <cell r="N29">
            <v>3.13</v>
          </cell>
          <cell r="O29">
            <v>3.2864999999999998</v>
          </cell>
          <cell r="P29">
            <v>5.29</v>
          </cell>
          <cell r="Q29">
            <v>5.09</v>
          </cell>
          <cell r="R29">
            <v>4.8899999999999997</v>
          </cell>
          <cell r="S29">
            <v>4.79</v>
          </cell>
          <cell r="T29">
            <v>4.7299999999999995</v>
          </cell>
          <cell r="U29">
            <v>0.3</v>
          </cell>
          <cell r="V29">
            <v>0.3</v>
          </cell>
          <cell r="W29">
            <v>4.8</v>
          </cell>
          <cell r="X29" t="str">
            <v>LSoz</v>
          </cell>
          <cell r="Y29">
            <v>6.69</v>
          </cell>
          <cell r="Z29">
            <v>6.25</v>
          </cell>
          <cell r="AA29">
            <v>0.71</v>
          </cell>
          <cell r="AB29">
            <v>0.71</v>
          </cell>
          <cell r="AC29">
            <v>0.21357464028776976</v>
          </cell>
          <cell r="AD29">
            <v>3.4171942446043162</v>
          </cell>
          <cell r="AE29">
            <v>4</v>
          </cell>
          <cell r="AF29">
            <v>0.89</v>
          </cell>
          <cell r="AG29">
            <v>0.75</v>
          </cell>
          <cell r="AH29">
            <v>0.59</v>
          </cell>
          <cell r="AI29">
            <v>0.55000000000000004</v>
          </cell>
          <cell r="AJ29">
            <v>0.49</v>
          </cell>
          <cell r="AK29">
            <v>0</v>
          </cell>
          <cell r="AL29">
            <v>13053</v>
          </cell>
          <cell r="AN29">
            <v>6.0718979070216048E-2</v>
          </cell>
          <cell r="AO29">
            <v>5.6563132957175931E-2</v>
          </cell>
          <cell r="AP29" t="str">
            <v>AWD</v>
          </cell>
        </row>
        <row r="30">
          <cell r="A30" t="str">
            <v>2207-EACH</v>
          </cell>
          <cell r="B30" t="str">
            <v>B001BO3JHA</v>
          </cell>
          <cell r="C30">
            <v>0</v>
          </cell>
          <cell r="D30">
            <v>2207</v>
          </cell>
          <cell r="E30">
            <v>1</v>
          </cell>
          <cell r="F30">
            <v>5.39</v>
          </cell>
          <cell r="G30">
            <v>5.1899999999999995</v>
          </cell>
          <cell r="H30">
            <v>4.99</v>
          </cell>
          <cell r="I30">
            <v>4.99</v>
          </cell>
          <cell r="J30">
            <v>4.8599999999999994</v>
          </cell>
          <cell r="K30">
            <v>5</v>
          </cell>
          <cell r="L30">
            <v>3.24</v>
          </cell>
          <cell r="M30">
            <v>3.4344000000000001</v>
          </cell>
          <cell r="N30">
            <v>2.4700000000000002</v>
          </cell>
          <cell r="O30">
            <v>2.5935000000000001</v>
          </cell>
          <cell r="P30">
            <v>4.3899999999999997</v>
          </cell>
          <cell r="Q30">
            <v>4.1899999999999995</v>
          </cell>
          <cell r="R30">
            <v>3.99</v>
          </cell>
          <cell r="S30">
            <v>3.89</v>
          </cell>
          <cell r="T30">
            <v>3.8099999999999996</v>
          </cell>
          <cell r="U30">
            <v>0.26</v>
          </cell>
          <cell r="V30">
            <v>0.26</v>
          </cell>
          <cell r="W30">
            <v>4.16</v>
          </cell>
          <cell r="X30" t="str">
            <v>SS</v>
          </cell>
          <cell r="Y30">
            <v>7</v>
          </cell>
          <cell r="Z30">
            <v>4.25</v>
          </cell>
          <cell r="AA30">
            <v>0.67</v>
          </cell>
          <cell r="AB30">
            <v>0.67</v>
          </cell>
          <cell r="AC30">
            <v>0.14339928057553958</v>
          </cell>
          <cell r="AD30">
            <v>2.2943884892086333</v>
          </cell>
          <cell r="AE30">
            <v>3</v>
          </cell>
          <cell r="AF30">
            <v>0.85</v>
          </cell>
          <cell r="AG30">
            <v>0.69</v>
          </cell>
          <cell r="AH30">
            <v>0.55000000000000004</v>
          </cell>
          <cell r="AI30">
            <v>0.49</v>
          </cell>
          <cell r="AJ30">
            <v>0.45</v>
          </cell>
          <cell r="AK30">
            <v>0</v>
          </cell>
          <cell r="AL30">
            <v>7131</v>
          </cell>
          <cell r="AN30">
            <v>5.285662615740741E-2</v>
          </cell>
          <cell r="AO30">
            <v>4.7427300347222222E-2</v>
          </cell>
          <cell r="AP30" t="str">
            <v>AWD</v>
          </cell>
        </row>
        <row r="31">
          <cell r="A31" t="str">
            <v>5011-EACH</v>
          </cell>
          <cell r="B31" t="str">
            <v>B001BO40DC</v>
          </cell>
          <cell r="C31">
            <v>6.99</v>
          </cell>
          <cell r="D31">
            <v>5011</v>
          </cell>
          <cell r="E31">
            <v>1</v>
          </cell>
          <cell r="F31">
            <v>9.19</v>
          </cell>
          <cell r="G31">
            <v>8.99</v>
          </cell>
          <cell r="H31">
            <v>8.59</v>
          </cell>
          <cell r="I31">
            <v>8.59</v>
          </cell>
          <cell r="J31">
            <v>8.32</v>
          </cell>
          <cell r="K31">
            <v>0.25</v>
          </cell>
          <cell r="L31">
            <v>5.52</v>
          </cell>
          <cell r="M31">
            <v>5.8511999999999995</v>
          </cell>
          <cell r="N31">
            <v>5</v>
          </cell>
          <cell r="O31">
            <v>5.25</v>
          </cell>
          <cell r="P31">
            <v>8.49</v>
          </cell>
          <cell r="Q31">
            <v>8.19</v>
          </cell>
          <cell r="R31">
            <v>7.89</v>
          </cell>
          <cell r="S31">
            <v>7.89</v>
          </cell>
          <cell r="T31">
            <v>7.5699999999999994</v>
          </cell>
          <cell r="U31">
            <v>0.13</v>
          </cell>
          <cell r="V31">
            <v>0.13</v>
          </cell>
          <cell r="W31">
            <v>2.08</v>
          </cell>
          <cell r="X31" t="str">
            <v>LSlb</v>
          </cell>
          <cell r="Y31">
            <v>13.39</v>
          </cell>
          <cell r="Z31">
            <v>7.87</v>
          </cell>
          <cell r="AA31">
            <v>1.18</v>
          </cell>
          <cell r="AB31">
            <v>2</v>
          </cell>
          <cell r="AC31">
            <v>1.5162489208633094</v>
          </cell>
          <cell r="AD31">
            <v>0</v>
          </cell>
          <cell r="AE31">
            <v>1.75</v>
          </cell>
          <cell r="AF31">
            <v>1.5</v>
          </cell>
          <cell r="AG31">
            <v>1.3</v>
          </cell>
          <cell r="AH31">
            <v>1</v>
          </cell>
          <cell r="AI31">
            <v>1</v>
          </cell>
          <cell r="AJ31">
            <v>0.8</v>
          </cell>
          <cell r="AK31">
            <v>0</v>
          </cell>
          <cell r="AL31">
            <v>5</v>
          </cell>
          <cell r="AN31">
            <v>0.16523333333333334</v>
          </cell>
          <cell r="AO31">
            <v>0.17184999999999997</v>
          </cell>
          <cell r="AP31" t="str">
            <v>AWD</v>
          </cell>
        </row>
        <row r="32">
          <cell r="A32" t="str">
            <v>568-EACH</v>
          </cell>
          <cell r="B32" t="str">
            <v>B001BO41CW</v>
          </cell>
          <cell r="C32">
            <v>0</v>
          </cell>
          <cell r="D32">
            <v>568</v>
          </cell>
          <cell r="E32">
            <v>1</v>
          </cell>
          <cell r="F32">
            <v>9.19</v>
          </cell>
          <cell r="G32">
            <v>8.7899999999999991</v>
          </cell>
          <cell r="H32">
            <v>8.2899999999999991</v>
          </cell>
          <cell r="I32">
            <v>8.2899999999999991</v>
          </cell>
          <cell r="J32">
            <v>7.87</v>
          </cell>
          <cell r="K32">
            <v>1</v>
          </cell>
          <cell r="L32">
            <v>4.99</v>
          </cell>
          <cell r="M32">
            <v>5.2894000000000005</v>
          </cell>
          <cell r="N32">
            <v>4.22</v>
          </cell>
          <cell r="O32">
            <v>4.431</v>
          </cell>
          <cell r="P32">
            <v>8.09</v>
          </cell>
          <cell r="Q32">
            <v>7.6899999999999995</v>
          </cell>
          <cell r="R32">
            <v>7.1899999999999995</v>
          </cell>
          <cell r="S32">
            <v>7.1899999999999995</v>
          </cell>
          <cell r="T32">
            <v>6.79</v>
          </cell>
          <cell r="U32">
            <v>1</v>
          </cell>
          <cell r="V32">
            <v>1</v>
          </cell>
          <cell r="W32">
            <v>2.88</v>
          </cell>
          <cell r="X32" t="str">
            <v>LSlb</v>
          </cell>
          <cell r="Y32">
            <v>10.5</v>
          </cell>
          <cell r="Z32">
            <v>8</v>
          </cell>
          <cell r="AA32">
            <v>0.43</v>
          </cell>
          <cell r="AB32">
            <v>0.43</v>
          </cell>
          <cell r="AC32">
            <v>0.25985611510791368</v>
          </cell>
          <cell r="AD32">
            <v>4.1576978417266188</v>
          </cell>
          <cell r="AE32">
            <v>0.5</v>
          </cell>
          <cell r="AF32">
            <v>2</v>
          </cell>
          <cell r="AG32">
            <v>1.7</v>
          </cell>
          <cell r="AH32">
            <v>1.3</v>
          </cell>
          <cell r="AI32">
            <v>1.3</v>
          </cell>
          <cell r="AJ32">
            <v>1</v>
          </cell>
          <cell r="AK32">
            <v>0</v>
          </cell>
          <cell r="AL32">
            <v>37712</v>
          </cell>
          <cell r="AN32">
            <v>0.14668004918981484</v>
          </cell>
          <cell r="AO32">
            <v>0.12846625434027778</v>
          </cell>
          <cell r="AP32" t="str">
            <v>AWD</v>
          </cell>
        </row>
        <row r="33">
          <cell r="A33" t="str">
            <v>508-EACH</v>
          </cell>
          <cell r="B33" t="str">
            <v>B001E75OY0</v>
          </cell>
          <cell r="C33">
            <v>4.99</v>
          </cell>
          <cell r="D33">
            <v>508</v>
          </cell>
          <cell r="E33">
            <v>1</v>
          </cell>
          <cell r="F33">
            <v>6.1899999999999995</v>
          </cell>
          <cell r="G33">
            <v>5.89</v>
          </cell>
          <cell r="H33">
            <v>5.6899999999999995</v>
          </cell>
          <cell r="I33">
            <v>5.6899999999999995</v>
          </cell>
          <cell r="J33">
            <v>5.54</v>
          </cell>
          <cell r="K33">
            <v>11</v>
          </cell>
          <cell r="L33">
            <v>3.53</v>
          </cell>
          <cell r="M33">
            <v>3.7417999999999996</v>
          </cell>
          <cell r="N33">
            <v>2.76</v>
          </cell>
          <cell r="O33">
            <v>2.8979999999999997</v>
          </cell>
          <cell r="P33">
            <v>5.1899999999999995</v>
          </cell>
          <cell r="Q33">
            <v>4.8899999999999997</v>
          </cell>
          <cell r="R33">
            <v>4.6899999999999995</v>
          </cell>
          <cell r="S33">
            <v>4.59</v>
          </cell>
          <cell r="T33">
            <v>4.49</v>
          </cell>
          <cell r="U33">
            <v>0.64</v>
          </cell>
          <cell r="V33">
            <v>0.64</v>
          </cell>
          <cell r="W33">
            <v>10.24</v>
          </cell>
          <cell r="X33" t="str">
            <v>SS</v>
          </cell>
          <cell r="Y33">
            <v>9.75</v>
          </cell>
          <cell r="Z33">
            <v>7.5</v>
          </cell>
          <cell r="AA33">
            <v>0.32</v>
          </cell>
          <cell r="AB33">
            <v>0.32</v>
          </cell>
          <cell r="AC33">
            <v>0.16834532374100722</v>
          </cell>
          <cell r="AD33">
            <v>2.6935251798561155</v>
          </cell>
          <cell r="AE33">
            <v>3</v>
          </cell>
          <cell r="AF33">
            <v>1.2</v>
          </cell>
          <cell r="AG33">
            <v>0.95</v>
          </cell>
          <cell r="AH33">
            <v>0.79</v>
          </cell>
          <cell r="AI33">
            <v>0.75</v>
          </cell>
          <cell r="AJ33">
            <v>0.69</v>
          </cell>
          <cell r="AK33">
            <v>0</v>
          </cell>
          <cell r="AL33">
            <v>247820</v>
          </cell>
          <cell r="AN33">
            <v>7.8327557599103023E-2</v>
          </cell>
          <cell r="AO33">
            <v>7.0028500027126739E-2</v>
          </cell>
          <cell r="AP33" t="str">
            <v>AWD</v>
          </cell>
        </row>
        <row r="34">
          <cell r="A34" t="str">
            <v>3109-EACH</v>
          </cell>
          <cell r="B34" t="str">
            <v>B001GE6ACG</v>
          </cell>
          <cell r="C34">
            <v>4.99</v>
          </cell>
          <cell r="D34">
            <v>3109</v>
          </cell>
          <cell r="E34">
            <v>1</v>
          </cell>
          <cell r="F34">
            <v>5.79</v>
          </cell>
          <cell r="G34">
            <v>5.49</v>
          </cell>
          <cell r="H34">
            <v>5.29</v>
          </cell>
          <cell r="I34">
            <v>5.29</v>
          </cell>
          <cell r="J34">
            <v>5.16</v>
          </cell>
          <cell r="K34">
            <v>6</v>
          </cell>
          <cell r="L34">
            <v>3.24</v>
          </cell>
          <cell r="M34">
            <v>3.4344000000000001</v>
          </cell>
          <cell r="N34">
            <v>2.4700000000000002</v>
          </cell>
          <cell r="O34">
            <v>2.5935000000000001</v>
          </cell>
          <cell r="P34">
            <v>4.79</v>
          </cell>
          <cell r="Q34">
            <v>4.49</v>
          </cell>
          <cell r="R34">
            <v>4.29</v>
          </cell>
          <cell r="S34">
            <v>4.1899999999999995</v>
          </cell>
          <cell r="T34">
            <v>4.1099999999999994</v>
          </cell>
          <cell r="U34">
            <v>0.32</v>
          </cell>
          <cell r="V34">
            <v>0.32</v>
          </cell>
          <cell r="W34">
            <v>5.12</v>
          </cell>
          <cell r="X34" t="str">
            <v>SS</v>
          </cell>
          <cell r="Y34">
            <v>11.65</v>
          </cell>
          <cell r="Z34">
            <v>9.7200000000000006</v>
          </cell>
          <cell r="AA34">
            <v>0.16</v>
          </cell>
          <cell r="AB34">
            <v>0.16</v>
          </cell>
          <cell r="AC34">
            <v>0.13034589928057555</v>
          </cell>
          <cell r="AD34">
            <v>2.0855343884892088</v>
          </cell>
          <cell r="AE34">
            <v>3</v>
          </cell>
          <cell r="AF34">
            <v>1.2</v>
          </cell>
          <cell r="AG34">
            <v>0.95</v>
          </cell>
          <cell r="AH34">
            <v>0.79</v>
          </cell>
          <cell r="AI34">
            <v>0.75</v>
          </cell>
          <cell r="AJ34">
            <v>0.69</v>
          </cell>
          <cell r="AK34">
            <v>0</v>
          </cell>
          <cell r="AL34">
            <v>67368</v>
          </cell>
          <cell r="AN34">
            <v>7.2765435112847221E-2</v>
          </cell>
          <cell r="AO34">
            <v>6.3565470377604169E-2</v>
          </cell>
          <cell r="AP34" t="str">
            <v>AWD</v>
          </cell>
        </row>
        <row r="35">
          <cell r="A35" t="str">
            <v>533-EACH</v>
          </cell>
          <cell r="B35" t="str">
            <v>B001H4EHDY</v>
          </cell>
          <cell r="C35">
            <v>0</v>
          </cell>
          <cell r="D35">
            <v>533</v>
          </cell>
          <cell r="E35">
            <v>1</v>
          </cell>
          <cell r="F35">
            <v>5.29</v>
          </cell>
          <cell r="G35">
            <v>5.1899999999999995</v>
          </cell>
          <cell r="H35">
            <v>4.99</v>
          </cell>
          <cell r="I35">
            <v>4.8899999999999997</v>
          </cell>
          <cell r="J35">
            <v>4.79</v>
          </cell>
          <cell r="K35">
            <v>4</v>
          </cell>
          <cell r="L35">
            <v>3.15</v>
          </cell>
          <cell r="M35">
            <v>3.339</v>
          </cell>
          <cell r="N35">
            <v>2.38</v>
          </cell>
          <cell r="O35">
            <v>2.4989999999999997</v>
          </cell>
          <cell r="P35">
            <v>4.29</v>
          </cell>
          <cell r="Q35">
            <v>4.09</v>
          </cell>
          <cell r="R35">
            <v>3.89</v>
          </cell>
          <cell r="S35">
            <v>3.89</v>
          </cell>
          <cell r="T35">
            <v>3.7399999999999998</v>
          </cell>
          <cell r="U35">
            <v>0.2</v>
          </cell>
          <cell r="V35">
            <v>0.2</v>
          </cell>
          <cell r="W35">
            <v>3.2</v>
          </cell>
          <cell r="X35" t="str">
            <v>SS</v>
          </cell>
          <cell r="Y35">
            <v>5.81</v>
          </cell>
          <cell r="Z35">
            <v>3.31</v>
          </cell>
          <cell r="AA35">
            <v>0.69</v>
          </cell>
          <cell r="AB35">
            <v>0.69</v>
          </cell>
          <cell r="AC35">
            <v>9.5463733812949619E-2</v>
          </cell>
          <cell r="AD35">
            <v>1.5274197410071939</v>
          </cell>
          <cell r="AE35">
            <v>2</v>
          </cell>
          <cell r="AF35">
            <v>0.89</v>
          </cell>
          <cell r="AG35">
            <v>0.75</v>
          </cell>
          <cell r="AH35">
            <v>0.59</v>
          </cell>
          <cell r="AI35">
            <v>0.55000000000000004</v>
          </cell>
          <cell r="AJ35">
            <v>0.49</v>
          </cell>
          <cell r="AK35">
            <v>0</v>
          </cell>
          <cell r="AL35">
            <v>24476</v>
          </cell>
          <cell r="AN35">
            <v>4.9938738787615747E-2</v>
          </cell>
          <cell r="AO35">
            <v>4.4036797417534718E-2</v>
          </cell>
          <cell r="AP35" t="str">
            <v>AWD</v>
          </cell>
        </row>
        <row r="36">
          <cell r="A36" t="str">
            <v>3006-BOX</v>
          </cell>
          <cell r="B36" t="str">
            <v>B00275E9H6</v>
          </cell>
          <cell r="C36">
            <v>0</v>
          </cell>
          <cell r="D36">
            <v>3006</v>
          </cell>
          <cell r="E36">
            <v>24</v>
          </cell>
          <cell r="F36">
            <v>65.089999999999989</v>
          </cell>
          <cell r="G36">
            <v>53.09</v>
          </cell>
          <cell r="H36">
            <v>44.09</v>
          </cell>
          <cell r="I36">
            <v>44.09</v>
          </cell>
          <cell r="J36">
            <v>35.019999999999996</v>
          </cell>
          <cell r="K36">
            <v>2.5</v>
          </cell>
          <cell r="L36">
            <v>6.05</v>
          </cell>
          <cell r="M36">
            <v>6.4130000000000003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>
            <v>2.2999999999999998</v>
          </cell>
          <cell r="V36">
            <v>2.2999999999999998</v>
          </cell>
          <cell r="W36">
            <v>8.9600000000000009</v>
          </cell>
          <cell r="X36" t="str">
            <v>LSlb</v>
          </cell>
          <cell r="Y36">
            <v>10.25</v>
          </cell>
          <cell r="Z36">
            <v>6.25</v>
          </cell>
          <cell r="AA36">
            <v>4.5</v>
          </cell>
          <cell r="AB36">
            <v>1.38</v>
          </cell>
          <cell r="AC36">
            <v>2.0739658273381294</v>
          </cell>
          <cell r="AD36">
            <v>0</v>
          </cell>
          <cell r="AE36">
            <v>2.25</v>
          </cell>
          <cell r="AF36">
            <v>1.9</v>
          </cell>
          <cell r="AG36">
            <v>1.5</v>
          </cell>
          <cell r="AH36">
            <v>1.2</v>
          </cell>
          <cell r="AI36">
            <v>1.2</v>
          </cell>
          <cell r="AJ36">
            <v>0.9</v>
          </cell>
          <cell r="AK36">
            <v>0</v>
          </cell>
          <cell r="AL36">
            <v>46420</v>
          </cell>
          <cell r="AN36">
            <v>0.73889973958333333</v>
          </cell>
          <cell r="AO36">
            <v>0.69069335937499998</v>
          </cell>
          <cell r="AP36" t="str">
            <v>AWD</v>
          </cell>
        </row>
        <row r="37">
          <cell r="A37" t="str">
            <v>5050-CASE</v>
          </cell>
          <cell r="B37" t="str">
            <v>B00275EBGU</v>
          </cell>
          <cell r="C37">
            <v>0</v>
          </cell>
          <cell r="D37">
            <v>5050</v>
          </cell>
          <cell r="E37">
            <v>48</v>
          </cell>
          <cell r="F37">
            <v>100.38999999999999</v>
          </cell>
          <cell r="G37">
            <v>85.389999999999986</v>
          </cell>
          <cell r="H37">
            <v>75.789999999999992</v>
          </cell>
          <cell r="I37">
            <v>73.389999999999986</v>
          </cell>
          <cell r="J37">
            <v>69.75</v>
          </cell>
          <cell r="K37">
            <v>32</v>
          </cell>
          <cell r="L37">
            <v>21.39</v>
          </cell>
          <cell r="M37">
            <v>22.673400000000001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>
            <v>31.78</v>
          </cell>
          <cell r="V37">
            <v>31.78</v>
          </cell>
          <cell r="W37">
            <v>2.08</v>
          </cell>
          <cell r="X37" t="str">
            <v>LB</v>
          </cell>
          <cell r="Y37">
            <v>15.25</v>
          </cell>
          <cell r="Z37">
            <v>10</v>
          </cell>
          <cell r="AA37">
            <v>8.75</v>
          </cell>
          <cell r="AB37">
            <v>0.59</v>
          </cell>
          <cell r="AC37">
            <v>9.5998201438848927</v>
          </cell>
          <cell r="AD37">
            <v>0</v>
          </cell>
          <cell r="AE37">
            <v>10</v>
          </cell>
          <cell r="AF37">
            <v>1.2</v>
          </cell>
          <cell r="AG37">
            <v>0.95</v>
          </cell>
          <cell r="AH37">
            <v>0.79</v>
          </cell>
          <cell r="AI37">
            <v>0.75</v>
          </cell>
          <cell r="AJ37">
            <v>0.69</v>
          </cell>
          <cell r="AK37">
            <v>0</v>
          </cell>
          <cell r="AL37">
            <v>231657</v>
          </cell>
          <cell r="AN37">
            <v>3.7965350115740746</v>
          </cell>
          <cell r="AO37">
            <v>3.4041427951388887</v>
          </cell>
          <cell r="AP37" t="str">
            <v>FBA</v>
          </cell>
        </row>
        <row r="38">
          <cell r="A38" t="str">
            <v>5053-CASE-B</v>
          </cell>
          <cell r="B38" t="str">
            <v>B00275EBHE</v>
          </cell>
          <cell r="C38">
            <v>0</v>
          </cell>
          <cell r="D38">
            <v>5053</v>
          </cell>
          <cell r="E38">
            <v>48</v>
          </cell>
          <cell r="F38">
            <v>119.88999999999999</v>
          </cell>
          <cell r="G38">
            <v>107.88999999999999</v>
          </cell>
          <cell r="H38">
            <v>89.889999999999986</v>
          </cell>
          <cell r="I38">
            <v>89.889999999999986</v>
          </cell>
          <cell r="J38">
            <v>77.86</v>
          </cell>
          <cell r="K38">
            <v>35</v>
          </cell>
          <cell r="L38">
            <v>22.53</v>
          </cell>
          <cell r="M38">
            <v>23.881800000000002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>
            <v>34.979999999999997</v>
          </cell>
          <cell r="V38">
            <v>34.979999999999997</v>
          </cell>
          <cell r="W38">
            <v>2.56</v>
          </cell>
          <cell r="X38" t="str">
            <v>LB</v>
          </cell>
          <cell r="Y38">
            <v>15.5</v>
          </cell>
          <cell r="Z38">
            <v>10</v>
          </cell>
          <cell r="AA38">
            <v>9</v>
          </cell>
          <cell r="AB38">
            <v>3</v>
          </cell>
          <cell r="AC38">
            <v>10.035971223021583</v>
          </cell>
          <cell r="AD38">
            <v>0</v>
          </cell>
          <cell r="AE38">
            <v>11</v>
          </cell>
          <cell r="AF38">
            <v>1.5</v>
          </cell>
          <cell r="AG38">
            <v>1.3</v>
          </cell>
          <cell r="AH38">
            <v>1</v>
          </cell>
          <cell r="AI38">
            <v>1</v>
          </cell>
          <cell r="AJ38">
            <v>0.8</v>
          </cell>
          <cell r="AK38">
            <v>0</v>
          </cell>
          <cell r="AL38">
            <v>180097</v>
          </cell>
          <cell r="AN38">
            <v>3.846354166666667</v>
          </cell>
          <cell r="AO38">
            <v>3.4620312499999999</v>
          </cell>
          <cell r="AP38" t="str">
            <v>FBA</v>
          </cell>
        </row>
        <row r="39">
          <cell r="A39" t="str">
            <v>546-CASE</v>
          </cell>
          <cell r="B39" t="str">
            <v>B00275EBTW</v>
          </cell>
          <cell r="C39">
            <v>0</v>
          </cell>
          <cell r="D39">
            <v>546</v>
          </cell>
          <cell r="E39">
            <v>36</v>
          </cell>
          <cell r="F39">
            <v>63.690000000000005</v>
          </cell>
          <cell r="G39">
            <v>52.49</v>
          </cell>
          <cell r="H39">
            <v>45.290000000000006</v>
          </cell>
          <cell r="I39">
            <v>43.49</v>
          </cell>
          <cell r="J39">
            <v>40.71</v>
          </cell>
          <cell r="K39">
            <v>14.75</v>
          </cell>
          <cell r="L39">
            <v>10.68</v>
          </cell>
          <cell r="M39">
            <v>11.3208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>
            <v>14.54</v>
          </cell>
          <cell r="V39">
            <v>14.54</v>
          </cell>
          <cell r="W39">
            <v>2.88</v>
          </cell>
          <cell r="X39" t="str">
            <v>LSlb</v>
          </cell>
          <cell r="Y39">
            <v>11.25</v>
          </cell>
          <cell r="Z39">
            <v>7.5</v>
          </cell>
          <cell r="AA39">
            <v>7.5</v>
          </cell>
          <cell r="AB39">
            <v>5.25</v>
          </cell>
          <cell r="AC39">
            <v>4.5526079136690649</v>
          </cell>
          <cell r="AD39">
            <v>0</v>
          </cell>
          <cell r="AE39">
            <v>4.75</v>
          </cell>
          <cell r="AF39">
            <v>1.1000000000000001</v>
          </cell>
          <cell r="AG39">
            <v>0.85</v>
          </cell>
          <cell r="AH39">
            <v>0.69</v>
          </cell>
          <cell r="AI39">
            <v>0.65</v>
          </cell>
          <cell r="AJ39">
            <v>0.59</v>
          </cell>
          <cell r="AK39">
            <v>0</v>
          </cell>
          <cell r="AL39">
            <v>9972</v>
          </cell>
          <cell r="AM39">
            <v>0</v>
          </cell>
          <cell r="AN39">
            <v>3.2200195312500002</v>
          </cell>
          <cell r="AO39">
            <v>2.7342480468749999</v>
          </cell>
          <cell r="AP39" t="str">
            <v>AWD</v>
          </cell>
        </row>
        <row r="40">
          <cell r="A40" t="str">
            <v>803-BOX-BAZIC</v>
          </cell>
          <cell r="B40" t="str">
            <v>B00275ED2W</v>
          </cell>
          <cell r="C40">
            <v>0</v>
          </cell>
          <cell r="D40">
            <v>803</v>
          </cell>
          <cell r="E40">
            <v>24</v>
          </cell>
          <cell r="F40">
            <v>44.09</v>
          </cell>
          <cell r="G40">
            <v>36.590000000000003</v>
          </cell>
          <cell r="H40">
            <v>30.59</v>
          </cell>
          <cell r="I40">
            <v>28.79</v>
          </cell>
          <cell r="J40">
            <v>27.520000000000003</v>
          </cell>
          <cell r="K40">
            <v>2.5</v>
          </cell>
          <cell r="L40">
            <v>6.05</v>
          </cell>
          <cell r="M40">
            <v>6.4130000000000003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>
            <v>2.48</v>
          </cell>
          <cell r="V40">
            <v>2.48</v>
          </cell>
          <cell r="W40">
            <v>3.84</v>
          </cell>
          <cell r="X40" t="str">
            <v>LSlb</v>
          </cell>
          <cell r="Y40">
            <v>10.75</v>
          </cell>
          <cell r="Z40">
            <v>7.75</v>
          </cell>
          <cell r="AA40">
            <v>3.5</v>
          </cell>
          <cell r="AB40">
            <v>2.36</v>
          </cell>
          <cell r="AC40">
            <v>2.0977967625899279</v>
          </cell>
          <cell r="AD40">
            <v>0</v>
          </cell>
          <cell r="AE40">
            <v>2.25</v>
          </cell>
          <cell r="AF40">
            <v>1.2</v>
          </cell>
          <cell r="AG40">
            <v>0.95</v>
          </cell>
          <cell r="AH40">
            <v>0.75</v>
          </cell>
          <cell r="AI40">
            <v>0.69</v>
          </cell>
          <cell r="AJ40">
            <v>0.65</v>
          </cell>
          <cell r="AK40">
            <v>0</v>
          </cell>
          <cell r="AL40">
            <v>83136</v>
          </cell>
          <cell r="AN40">
            <v>0.75733796296296296</v>
          </cell>
          <cell r="AO40">
            <v>0.71211805555555552</v>
          </cell>
          <cell r="AP40" t="str">
            <v>AWD</v>
          </cell>
        </row>
        <row r="41">
          <cell r="A41" t="str">
            <v>5012-EACH</v>
          </cell>
          <cell r="B41" t="str">
            <v>B002NLIS7G</v>
          </cell>
          <cell r="C41">
            <v>6.99</v>
          </cell>
          <cell r="D41">
            <v>5012</v>
          </cell>
          <cell r="E41">
            <v>1</v>
          </cell>
          <cell r="F41">
            <v>7.99</v>
          </cell>
          <cell r="G41">
            <v>7.6899999999999995</v>
          </cell>
          <cell r="H41">
            <v>7.29</v>
          </cell>
          <cell r="I41">
            <v>7.29</v>
          </cell>
          <cell r="J41">
            <v>7.0299999999999994</v>
          </cell>
          <cell r="K41">
            <v>3</v>
          </cell>
          <cell r="L41">
            <v>4.55</v>
          </cell>
          <cell r="M41">
            <v>4.8229999999999995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>
            <v>0.13</v>
          </cell>
          <cell r="V41">
            <v>0.13</v>
          </cell>
          <cell r="W41">
            <v>2.08</v>
          </cell>
          <cell r="X41" t="str">
            <v>LSoz</v>
          </cell>
          <cell r="Y41">
            <v>13.78</v>
          </cell>
          <cell r="Z41">
            <v>7.87</v>
          </cell>
          <cell r="AA41">
            <v>1.1599999999999999</v>
          </cell>
          <cell r="AB41">
            <v>1.1599999999999999</v>
          </cell>
          <cell r="AC41">
            <v>0.9050386762589927</v>
          </cell>
          <cell r="AD41">
            <v>14.480618820143883</v>
          </cell>
          <cell r="AE41">
            <v>15</v>
          </cell>
          <cell r="AF41">
            <v>1.5</v>
          </cell>
          <cell r="AG41">
            <v>1.3</v>
          </cell>
          <cell r="AH41">
            <v>1</v>
          </cell>
          <cell r="AI41">
            <v>1</v>
          </cell>
          <cell r="AJ41">
            <v>0.8</v>
          </cell>
          <cell r="AK41" t="str">
            <v>remeasure 15821942561</v>
          </cell>
          <cell r="AL41">
            <v>1429</v>
          </cell>
          <cell r="AN41">
            <v>0.16759999999999997</v>
          </cell>
          <cell r="AO41">
            <v>0.17460000000000001</v>
          </cell>
          <cell r="AP41" t="str">
            <v>AWD</v>
          </cell>
        </row>
        <row r="42">
          <cell r="A42" t="str">
            <v>6802-EACH</v>
          </cell>
          <cell r="B42" t="str">
            <v>B002P2O5W0</v>
          </cell>
          <cell r="C42">
            <v>0</v>
          </cell>
          <cell r="D42">
            <v>6802</v>
          </cell>
          <cell r="E42">
            <v>1</v>
          </cell>
          <cell r="F42">
            <v>6.49</v>
          </cell>
          <cell r="G42">
            <v>6.1899999999999995</v>
          </cell>
          <cell r="H42">
            <v>5.99</v>
          </cell>
          <cell r="I42">
            <v>5.99</v>
          </cell>
          <cell r="J42">
            <v>5.8599999999999994</v>
          </cell>
          <cell r="K42">
            <v>4</v>
          </cell>
          <cell r="L42">
            <v>3.9</v>
          </cell>
          <cell r="M42">
            <v>4.1340000000000003</v>
          </cell>
          <cell r="N42">
            <v>3.13</v>
          </cell>
          <cell r="O42">
            <v>3.2864999999999998</v>
          </cell>
          <cell r="P42">
            <v>5.39</v>
          </cell>
          <cell r="Q42">
            <v>5.09</v>
          </cell>
          <cell r="R42">
            <v>4.99</v>
          </cell>
          <cell r="S42">
            <v>4.8899999999999997</v>
          </cell>
          <cell r="T42">
            <v>4.8</v>
          </cell>
          <cell r="U42">
            <v>0.23</v>
          </cell>
          <cell r="V42">
            <v>0.23</v>
          </cell>
          <cell r="W42">
            <v>3.68</v>
          </cell>
          <cell r="X42" t="str">
            <v>LSoz</v>
          </cell>
          <cell r="Y42">
            <v>6.25</v>
          </cell>
          <cell r="Z42">
            <v>5.5</v>
          </cell>
          <cell r="AA42">
            <v>0.75</v>
          </cell>
          <cell r="AB42">
            <v>0.75</v>
          </cell>
          <cell r="AC42">
            <v>0.18547661870503598</v>
          </cell>
          <cell r="AD42">
            <v>2.9676258992805757</v>
          </cell>
          <cell r="AE42">
            <v>3</v>
          </cell>
          <cell r="AF42">
            <v>0.99</v>
          </cell>
          <cell r="AG42">
            <v>0.79</v>
          </cell>
          <cell r="AH42">
            <v>0.65</v>
          </cell>
          <cell r="AI42">
            <v>0.59</v>
          </cell>
          <cell r="AJ42">
            <v>0.55000000000000004</v>
          </cell>
          <cell r="AK42">
            <v>0</v>
          </cell>
          <cell r="AL42">
            <v>56038</v>
          </cell>
          <cell r="AN42">
            <v>5.1931611991222995E-2</v>
          </cell>
          <cell r="AO42">
            <v>4.6352459942853003E-2</v>
          </cell>
          <cell r="AP42" t="str">
            <v>AWD</v>
          </cell>
        </row>
        <row r="43">
          <cell r="A43" t="str">
            <v>515-EACH</v>
          </cell>
          <cell r="B43" t="str">
            <v>B002URLZTG</v>
          </cell>
          <cell r="C43">
            <v>0</v>
          </cell>
          <cell r="D43">
            <v>515</v>
          </cell>
          <cell r="E43">
            <v>1</v>
          </cell>
          <cell r="F43">
            <v>7.39</v>
          </cell>
          <cell r="G43">
            <v>7.1899999999999995</v>
          </cell>
          <cell r="H43">
            <v>6.99</v>
          </cell>
          <cell r="I43">
            <v>6.79</v>
          </cell>
          <cell r="J43">
            <v>6.5</v>
          </cell>
          <cell r="K43">
            <v>10</v>
          </cell>
          <cell r="L43">
            <v>4.1500000000000004</v>
          </cell>
          <cell r="M43">
            <v>4.399</v>
          </cell>
          <cell r="N43">
            <v>3.38</v>
          </cell>
          <cell r="O43">
            <v>3.5489999999999999</v>
          </cell>
          <cell r="P43">
            <v>6.39</v>
          </cell>
          <cell r="Q43">
            <v>6.09</v>
          </cell>
          <cell r="R43">
            <v>5.6899999999999995</v>
          </cell>
          <cell r="S43">
            <v>5.6899999999999995</v>
          </cell>
          <cell r="T43">
            <v>5.4399999999999995</v>
          </cell>
          <cell r="U43">
            <v>0.62</v>
          </cell>
          <cell r="V43">
            <v>0.62</v>
          </cell>
          <cell r="W43">
            <v>9.92</v>
          </cell>
          <cell r="X43" t="str">
            <v>LSoz</v>
          </cell>
          <cell r="Y43">
            <v>5</v>
          </cell>
          <cell r="Z43">
            <v>3</v>
          </cell>
          <cell r="AA43">
            <v>1.5</v>
          </cell>
          <cell r="AB43">
            <v>1.5</v>
          </cell>
          <cell r="AC43">
            <v>0.16187050359712229</v>
          </cell>
          <cell r="AD43">
            <v>2.5899280575539567</v>
          </cell>
          <cell r="AE43">
            <v>3</v>
          </cell>
          <cell r="AF43">
            <v>1.5</v>
          </cell>
          <cell r="AG43">
            <v>1.3</v>
          </cell>
          <cell r="AH43">
            <v>1</v>
          </cell>
          <cell r="AI43">
            <v>1</v>
          </cell>
          <cell r="AJ43">
            <v>0.8</v>
          </cell>
          <cell r="AK43">
            <v>0</v>
          </cell>
          <cell r="AL43">
            <v>7568</v>
          </cell>
          <cell r="AN43">
            <v>0.10012143735532408</v>
          </cell>
          <cell r="AO43">
            <v>8.8357069227430543E-2</v>
          </cell>
          <cell r="AP43" t="str">
            <v>AWD</v>
          </cell>
        </row>
        <row r="44">
          <cell r="A44" t="str">
            <v>1611-EACH</v>
          </cell>
          <cell r="B44" t="str">
            <v>B002URSBSE</v>
          </cell>
          <cell r="C44">
            <v>0</v>
          </cell>
          <cell r="D44">
            <v>1611</v>
          </cell>
          <cell r="E44">
            <v>1</v>
          </cell>
          <cell r="F44">
            <v>5.99</v>
          </cell>
          <cell r="G44">
            <v>5.89</v>
          </cell>
          <cell r="H44">
            <v>5.99</v>
          </cell>
          <cell r="I44">
            <v>5.59</v>
          </cell>
          <cell r="J44">
            <v>5.49</v>
          </cell>
          <cell r="K44">
            <v>2</v>
          </cell>
          <cell r="L44">
            <v>3.68</v>
          </cell>
          <cell r="M44">
            <v>3.9008000000000003</v>
          </cell>
          <cell r="N44">
            <v>2.91</v>
          </cell>
          <cell r="O44">
            <v>3.0555000000000003</v>
          </cell>
          <cell r="P44">
            <v>4.99</v>
          </cell>
          <cell r="Q44">
            <v>4.99</v>
          </cell>
          <cell r="R44">
            <v>3.99</v>
          </cell>
          <cell r="S44">
            <v>3.99</v>
          </cell>
          <cell r="T44">
            <v>3.99</v>
          </cell>
          <cell r="U44">
            <v>0.1</v>
          </cell>
          <cell r="V44">
            <v>0.1</v>
          </cell>
          <cell r="W44">
            <v>1.6</v>
          </cell>
          <cell r="X44" t="str">
            <v>LSoz</v>
          </cell>
          <cell r="Y44">
            <v>5.67</v>
          </cell>
          <cell r="Z44">
            <v>2.95</v>
          </cell>
          <cell r="AA44">
            <v>1.18</v>
          </cell>
          <cell r="AB44">
            <v>1.18</v>
          </cell>
          <cell r="AC44">
            <v>0.14199474820143887</v>
          </cell>
          <cell r="AD44">
            <v>2.2719159712230219</v>
          </cell>
          <cell r="AE44">
            <v>3</v>
          </cell>
          <cell r="AF44">
            <v>0.89</v>
          </cell>
          <cell r="AG44">
            <v>0.75</v>
          </cell>
          <cell r="AH44">
            <v>0.59</v>
          </cell>
          <cell r="AI44">
            <v>0.55000000000000004</v>
          </cell>
          <cell r="AJ44">
            <v>0.49</v>
          </cell>
          <cell r="AK44">
            <v>0</v>
          </cell>
          <cell r="AL44">
            <v>34830</v>
          </cell>
          <cell r="AN44">
            <v>3.4106626157407414E-2</v>
          </cell>
          <cell r="AO44">
            <v>3.2635633680555554E-2</v>
          </cell>
          <cell r="AP44" t="str">
            <v>FBA</v>
          </cell>
        </row>
        <row r="45">
          <cell r="A45" t="str">
            <v>6003-EACH</v>
          </cell>
          <cell r="B45" t="str">
            <v>B002URU9G6</v>
          </cell>
          <cell r="C45">
            <v>0</v>
          </cell>
          <cell r="D45">
            <v>6003</v>
          </cell>
          <cell r="E45">
            <v>1</v>
          </cell>
          <cell r="F45">
            <v>7.09</v>
          </cell>
          <cell r="G45">
            <v>6.79</v>
          </cell>
          <cell r="H45">
            <v>6.49</v>
          </cell>
          <cell r="I45">
            <v>6.49</v>
          </cell>
          <cell r="J45">
            <v>6.17</v>
          </cell>
          <cell r="K45">
            <v>4</v>
          </cell>
          <cell r="L45">
            <v>3.9</v>
          </cell>
          <cell r="M45">
            <v>4.1340000000000003</v>
          </cell>
          <cell r="N45">
            <v>3.13</v>
          </cell>
          <cell r="O45">
            <v>3.2864999999999998</v>
          </cell>
          <cell r="P45">
            <v>5.99</v>
          </cell>
          <cell r="Q45">
            <v>5.79</v>
          </cell>
          <cell r="R45">
            <v>5.39</v>
          </cell>
          <cell r="S45">
            <v>5.39</v>
          </cell>
          <cell r="T45">
            <v>5.1099999999999994</v>
          </cell>
          <cell r="U45">
            <v>0.2</v>
          </cell>
          <cell r="V45">
            <v>0.2</v>
          </cell>
          <cell r="W45">
            <v>3.2</v>
          </cell>
          <cell r="X45" t="str">
            <v>LSlb</v>
          </cell>
          <cell r="Y45">
            <v>12.25</v>
          </cell>
          <cell r="Z45">
            <v>6.5</v>
          </cell>
          <cell r="AA45">
            <v>3.75</v>
          </cell>
          <cell r="AB45">
            <v>1.75</v>
          </cell>
          <cell r="AC45">
            <v>2.1481564748201438</v>
          </cell>
          <cell r="AD45">
            <v>0</v>
          </cell>
          <cell r="AE45">
            <v>2.25</v>
          </cell>
          <cell r="AF45">
            <v>1.1000000000000001</v>
          </cell>
          <cell r="AG45">
            <v>0.85</v>
          </cell>
          <cell r="AH45">
            <v>0.69</v>
          </cell>
          <cell r="AI45">
            <v>0.65</v>
          </cell>
          <cell r="AJ45">
            <v>0.59</v>
          </cell>
          <cell r="AK45">
            <v>0</v>
          </cell>
          <cell r="AL45">
            <v>13110</v>
          </cell>
          <cell r="AN45">
            <v>4.8745282961998454E-2</v>
          </cell>
          <cell r="AO45">
            <v>4.9645340530960647E-2</v>
          </cell>
          <cell r="AP45" t="str">
            <v>AWD</v>
          </cell>
        </row>
        <row r="46">
          <cell r="A46" t="str">
            <v>1502-EACH</v>
          </cell>
          <cell r="B46" t="str">
            <v>B002WFI620</v>
          </cell>
          <cell r="C46">
            <v>3.99</v>
          </cell>
          <cell r="D46">
            <v>1502</v>
          </cell>
          <cell r="E46">
            <v>1</v>
          </cell>
          <cell r="F46">
            <v>4.99</v>
          </cell>
          <cell r="G46">
            <v>4.79</v>
          </cell>
          <cell r="H46">
            <v>4.6899999999999995</v>
          </cell>
          <cell r="I46">
            <v>4.6899999999999995</v>
          </cell>
          <cell r="J46">
            <v>4.55</v>
          </cell>
          <cell r="K46">
            <v>1</v>
          </cell>
          <cell r="L46">
            <v>3.06</v>
          </cell>
          <cell r="M46">
            <v>3.2435999999999998</v>
          </cell>
          <cell r="N46">
            <v>2.29</v>
          </cell>
          <cell r="O46">
            <v>2.4045000000000001</v>
          </cell>
          <cell r="P46">
            <v>3.99</v>
          </cell>
          <cell r="Q46">
            <v>3.7900000000000005</v>
          </cell>
          <cell r="R46">
            <v>3.6900000000000004</v>
          </cell>
          <cell r="S46">
            <v>3.5900000000000003</v>
          </cell>
          <cell r="T46">
            <v>3.5</v>
          </cell>
          <cell r="U46">
            <v>0.06</v>
          </cell>
          <cell r="V46">
            <v>0.06</v>
          </cell>
          <cell r="W46">
            <v>0.96</v>
          </cell>
          <cell r="X46" t="str">
            <v>SS</v>
          </cell>
          <cell r="Y46">
            <v>5.25</v>
          </cell>
          <cell r="Z46">
            <v>3.5</v>
          </cell>
          <cell r="AA46">
            <v>0.5</v>
          </cell>
          <cell r="AB46">
            <v>0.5</v>
          </cell>
          <cell r="AC46">
            <v>6.6097122302158279E-2</v>
          </cell>
          <cell r="AD46">
            <v>1.0575539568345325</v>
          </cell>
          <cell r="AE46">
            <v>2</v>
          </cell>
          <cell r="AF46">
            <v>0.75</v>
          </cell>
          <cell r="AG46">
            <v>0.59</v>
          </cell>
          <cell r="AH46">
            <v>0.49</v>
          </cell>
          <cell r="AI46">
            <v>0.45</v>
          </cell>
          <cell r="AJ46">
            <v>0.39</v>
          </cell>
          <cell r="AK46">
            <v>0</v>
          </cell>
          <cell r="AL46">
            <v>9996</v>
          </cell>
          <cell r="AM46">
            <v>0</v>
          </cell>
          <cell r="AN46">
            <v>0.18780092592592595</v>
          </cell>
          <cell r="AO46">
            <v>0.16225694444444444</v>
          </cell>
          <cell r="AP46" t="str">
            <v>AWD</v>
          </cell>
        </row>
        <row r="47">
          <cell r="A47" t="str">
            <v>3003-EACH</v>
          </cell>
          <cell r="B47" t="str">
            <v>B0032VKNHE</v>
          </cell>
          <cell r="C47">
            <v>0</v>
          </cell>
          <cell r="D47">
            <v>17000</v>
          </cell>
          <cell r="E47">
            <v>6</v>
          </cell>
          <cell r="F47">
            <v>15.49</v>
          </cell>
          <cell r="G47">
            <v>14.19</v>
          </cell>
          <cell r="H47">
            <v>12.99</v>
          </cell>
          <cell r="I47">
            <v>12.69</v>
          </cell>
          <cell r="J47">
            <v>11.17</v>
          </cell>
          <cell r="K47">
            <v>6</v>
          </cell>
          <cell r="L47">
            <v>3.9</v>
          </cell>
          <cell r="M47">
            <v>4.1340000000000003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>
            <v>0.06</v>
          </cell>
          <cell r="V47">
            <v>0.36</v>
          </cell>
          <cell r="W47">
            <v>5.76</v>
          </cell>
          <cell r="X47" t="str">
            <v>LSoz</v>
          </cell>
          <cell r="Y47">
            <v>7.4</v>
          </cell>
          <cell r="Z47">
            <v>1.25</v>
          </cell>
          <cell r="AA47">
            <v>0.94</v>
          </cell>
          <cell r="AB47">
            <v>5.64</v>
          </cell>
          <cell r="AC47">
            <v>0.37532374100719418</v>
          </cell>
          <cell r="AD47">
            <v>6.0051798561151069</v>
          </cell>
          <cell r="AE47">
            <v>7</v>
          </cell>
          <cell r="AF47">
            <v>1.5</v>
          </cell>
          <cell r="AG47">
            <v>1.2</v>
          </cell>
          <cell r="AH47">
            <v>1</v>
          </cell>
          <cell r="AI47">
            <v>1</v>
          </cell>
          <cell r="AJ47">
            <v>0.8</v>
          </cell>
          <cell r="AK47">
            <v>0</v>
          </cell>
          <cell r="AL47">
            <v>39278</v>
          </cell>
          <cell r="AN47">
            <v>7.706321433738425E-2</v>
          </cell>
          <cell r="AO47">
            <v>7.5554673936631928E-2</v>
          </cell>
          <cell r="AP47" t="str">
            <v>AWD</v>
          </cell>
        </row>
        <row r="48">
          <cell r="A48" t="str">
            <v>716-EACH</v>
          </cell>
          <cell r="B48" t="str">
            <v>B003BLQH7A</v>
          </cell>
          <cell r="C48">
            <v>3.99</v>
          </cell>
          <cell r="D48">
            <v>716</v>
          </cell>
          <cell r="E48">
            <v>1</v>
          </cell>
          <cell r="F48">
            <v>5.49</v>
          </cell>
          <cell r="G48">
            <v>5.1899999999999995</v>
          </cell>
          <cell r="H48">
            <v>4.99</v>
          </cell>
          <cell r="I48">
            <v>4.8899999999999997</v>
          </cell>
          <cell r="J48">
            <v>4.8</v>
          </cell>
          <cell r="K48">
            <v>2</v>
          </cell>
          <cell r="L48">
            <v>3.06</v>
          </cell>
          <cell r="M48">
            <v>3.2435999999999998</v>
          </cell>
          <cell r="N48">
            <v>2.29</v>
          </cell>
          <cell r="O48">
            <v>2.4045000000000001</v>
          </cell>
          <cell r="P48">
            <v>4.3899999999999997</v>
          </cell>
          <cell r="Q48">
            <v>4.09</v>
          </cell>
          <cell r="R48">
            <v>3.89</v>
          </cell>
          <cell r="S48">
            <v>3.89</v>
          </cell>
          <cell r="T48">
            <v>3.75</v>
          </cell>
          <cell r="U48">
            <v>0.12</v>
          </cell>
          <cell r="V48">
            <v>0.12</v>
          </cell>
          <cell r="W48">
            <v>1.92</v>
          </cell>
          <cell r="X48" t="str">
            <v>SS</v>
          </cell>
          <cell r="Y48">
            <v>9.23</v>
          </cell>
          <cell r="Z48">
            <v>3.15</v>
          </cell>
          <cell r="AA48">
            <v>0.39</v>
          </cell>
          <cell r="AB48">
            <v>0.39</v>
          </cell>
          <cell r="AC48">
            <v>8.1575935251798556E-2</v>
          </cell>
          <cell r="AD48">
            <v>1.3052149640287769</v>
          </cell>
          <cell r="AE48">
            <v>2</v>
          </cell>
          <cell r="AF48">
            <v>1.1000000000000001</v>
          </cell>
          <cell r="AG48">
            <v>0.85</v>
          </cell>
          <cell r="AH48">
            <v>0.69</v>
          </cell>
          <cell r="AI48">
            <v>0.65</v>
          </cell>
          <cell r="AJ48">
            <v>0.59</v>
          </cell>
          <cell r="AK48">
            <v>0</v>
          </cell>
          <cell r="AL48">
            <v>13110</v>
          </cell>
          <cell r="AN48">
            <v>3.3831279738940331E-2</v>
          </cell>
          <cell r="AO48">
            <v>3.2315688898533951E-2</v>
          </cell>
          <cell r="AP48" t="str">
            <v>AWD</v>
          </cell>
        </row>
        <row r="49">
          <cell r="A49" t="str">
            <v>1753-EACH</v>
          </cell>
          <cell r="B49" t="str">
            <v>B003BLQHFM</v>
          </cell>
          <cell r="C49">
            <v>3.99</v>
          </cell>
          <cell r="D49">
            <v>1753</v>
          </cell>
          <cell r="E49">
            <v>1</v>
          </cell>
          <cell r="F49">
            <v>5.49</v>
          </cell>
          <cell r="G49">
            <v>5.1899999999999995</v>
          </cell>
          <cell r="H49">
            <v>4.99</v>
          </cell>
          <cell r="I49">
            <v>4.8899999999999997</v>
          </cell>
          <cell r="J49">
            <v>4.8</v>
          </cell>
          <cell r="K49">
            <v>1</v>
          </cell>
          <cell r="L49">
            <v>3.06</v>
          </cell>
          <cell r="M49">
            <v>3.2435999999999998</v>
          </cell>
          <cell r="N49">
            <v>2.29</v>
          </cell>
          <cell r="O49">
            <v>2.4045000000000001</v>
          </cell>
          <cell r="P49">
            <v>4.3899999999999997</v>
          </cell>
          <cell r="Q49">
            <v>4.09</v>
          </cell>
          <cell r="R49">
            <v>3.89</v>
          </cell>
          <cell r="S49">
            <v>3.89</v>
          </cell>
          <cell r="T49">
            <v>3.75</v>
          </cell>
          <cell r="U49">
            <v>0.06</v>
          </cell>
          <cell r="V49">
            <v>0.06</v>
          </cell>
          <cell r="W49">
            <v>0.96</v>
          </cell>
          <cell r="X49" t="str">
            <v>SS</v>
          </cell>
          <cell r="Y49">
            <v>6.42</v>
          </cell>
          <cell r="Z49">
            <v>3.43</v>
          </cell>
          <cell r="AA49">
            <v>0.59</v>
          </cell>
          <cell r="AB49">
            <v>0.59</v>
          </cell>
          <cell r="AC49">
            <v>9.346873381294965E-2</v>
          </cell>
          <cell r="AD49">
            <v>1.4954997410071944</v>
          </cell>
          <cell r="AE49">
            <v>2</v>
          </cell>
          <cell r="AF49">
            <v>1.1000000000000001</v>
          </cell>
          <cell r="AG49">
            <v>0.85</v>
          </cell>
          <cell r="AH49">
            <v>0.69</v>
          </cell>
          <cell r="AI49">
            <v>0.65</v>
          </cell>
          <cell r="AJ49">
            <v>0.59</v>
          </cell>
          <cell r="AK49">
            <v>0</v>
          </cell>
          <cell r="AL49">
            <v>13326</v>
          </cell>
          <cell r="AN49">
            <v>3.1018608940972223E-2</v>
          </cell>
          <cell r="AO49">
            <v>2.9047444661458328E-2</v>
          </cell>
          <cell r="AP49" t="str">
            <v>AWD</v>
          </cell>
        </row>
        <row r="50">
          <cell r="A50" t="str">
            <v>1713-EACH</v>
          </cell>
          <cell r="B50" t="str">
            <v>B003BLQHMA</v>
          </cell>
          <cell r="C50">
            <v>0</v>
          </cell>
          <cell r="D50">
            <v>1713</v>
          </cell>
          <cell r="E50">
            <v>1</v>
          </cell>
          <cell r="F50">
            <v>7.09</v>
          </cell>
          <cell r="G50">
            <v>6.59</v>
          </cell>
          <cell r="H50">
            <v>6.09</v>
          </cell>
          <cell r="I50">
            <v>6.09</v>
          </cell>
          <cell r="J50">
            <v>5.8</v>
          </cell>
          <cell r="K50">
            <v>3</v>
          </cell>
          <cell r="L50">
            <v>3.15</v>
          </cell>
          <cell r="M50">
            <v>3.339</v>
          </cell>
          <cell r="N50">
            <v>2.38</v>
          </cell>
          <cell r="O50">
            <v>2.4989999999999997</v>
          </cell>
          <cell r="P50">
            <v>5.99</v>
          </cell>
          <cell r="Q50">
            <v>5.49</v>
          </cell>
          <cell r="R50">
            <v>4.99</v>
          </cell>
          <cell r="S50">
            <v>4.99</v>
          </cell>
          <cell r="T50">
            <v>4.75</v>
          </cell>
          <cell r="U50">
            <v>0.13</v>
          </cell>
          <cell r="V50">
            <v>0.13</v>
          </cell>
          <cell r="W50">
            <v>2.08</v>
          </cell>
          <cell r="X50" t="str">
            <v>SS</v>
          </cell>
          <cell r="Y50">
            <v>6.5</v>
          </cell>
          <cell r="Z50">
            <v>3</v>
          </cell>
          <cell r="AA50">
            <v>0.59</v>
          </cell>
          <cell r="AB50">
            <v>0.59</v>
          </cell>
          <cell r="AC50">
            <v>8.276978417266187E-2</v>
          </cell>
          <cell r="AD50">
            <v>1.3243165467625899</v>
          </cell>
          <cell r="AE50">
            <v>2</v>
          </cell>
          <cell r="AF50">
            <v>2.2999999999999998</v>
          </cell>
          <cell r="AG50">
            <v>1.9</v>
          </cell>
          <cell r="AH50">
            <v>1.5</v>
          </cell>
          <cell r="AI50">
            <v>1.5</v>
          </cell>
          <cell r="AJ50">
            <v>1.3</v>
          </cell>
          <cell r="AK50">
            <v>0</v>
          </cell>
          <cell r="AL50">
            <v>2725</v>
          </cell>
          <cell r="AN50">
            <v>3.1384548611111111E-2</v>
          </cell>
          <cell r="AO50">
            <v>2.947265625E-2</v>
          </cell>
          <cell r="AP50" t="str">
            <v>AWD</v>
          </cell>
        </row>
        <row r="51">
          <cell r="A51" t="str">
            <v>577-EACH</v>
          </cell>
          <cell r="B51" t="str">
            <v>B003BLQHWK</v>
          </cell>
          <cell r="C51">
            <v>0</v>
          </cell>
          <cell r="D51">
            <v>577</v>
          </cell>
          <cell r="E51">
            <v>1</v>
          </cell>
          <cell r="F51">
            <v>5.79</v>
          </cell>
          <cell r="G51">
            <v>5.49</v>
          </cell>
          <cell r="H51">
            <v>5.29</v>
          </cell>
          <cell r="I51">
            <v>5.29</v>
          </cell>
          <cell r="J51">
            <v>5.1499999999999995</v>
          </cell>
          <cell r="K51">
            <v>7</v>
          </cell>
          <cell r="L51">
            <v>3.33</v>
          </cell>
          <cell r="M51">
            <v>3.5298000000000003</v>
          </cell>
          <cell r="N51">
            <v>2.56</v>
          </cell>
          <cell r="O51">
            <v>2.6880000000000002</v>
          </cell>
          <cell r="P51">
            <v>4.79</v>
          </cell>
          <cell r="Q51">
            <v>4.49</v>
          </cell>
          <cell r="R51">
            <v>4.29</v>
          </cell>
          <cell r="S51">
            <v>4.1899999999999995</v>
          </cell>
          <cell r="T51">
            <v>4.0999999999999996</v>
          </cell>
          <cell r="U51">
            <v>0.42</v>
          </cell>
          <cell r="V51">
            <v>0.42</v>
          </cell>
          <cell r="W51">
            <v>6.72</v>
          </cell>
          <cell r="X51" t="str">
            <v>SS</v>
          </cell>
          <cell r="Y51">
            <v>9.25</v>
          </cell>
          <cell r="Z51">
            <v>6</v>
          </cell>
          <cell r="AA51">
            <v>0.5</v>
          </cell>
          <cell r="AB51">
            <v>0.5</v>
          </cell>
          <cell r="AC51">
            <v>0.19964028776978418</v>
          </cell>
          <cell r="AD51">
            <v>3.1942446043165469</v>
          </cell>
          <cell r="AE51">
            <v>4</v>
          </cell>
          <cell r="AF51">
            <v>1.1000000000000001</v>
          </cell>
          <cell r="AG51">
            <v>0.85</v>
          </cell>
          <cell r="AH51">
            <v>0.69</v>
          </cell>
          <cell r="AI51">
            <v>0.65</v>
          </cell>
          <cell r="AJ51">
            <v>0.59</v>
          </cell>
          <cell r="AK51">
            <v>0</v>
          </cell>
          <cell r="AL51">
            <v>22186</v>
          </cell>
          <cell r="AN51">
            <v>7.1764986014660498E-2</v>
          </cell>
          <cell r="AO51">
            <v>6.2402976707175928E-2</v>
          </cell>
          <cell r="AP51" t="str">
            <v>AWD</v>
          </cell>
        </row>
        <row r="52">
          <cell r="A52" t="str">
            <v>575-EACH</v>
          </cell>
          <cell r="B52" t="str">
            <v>B003BLQHXO</v>
          </cell>
          <cell r="C52">
            <v>0</v>
          </cell>
          <cell r="D52">
            <v>575</v>
          </cell>
          <cell r="E52">
            <v>1</v>
          </cell>
          <cell r="F52">
            <v>7.39</v>
          </cell>
          <cell r="G52">
            <v>7.1899999999999995</v>
          </cell>
          <cell r="H52">
            <v>6.79</v>
          </cell>
          <cell r="I52">
            <v>6.79</v>
          </cell>
          <cell r="J52">
            <v>6.5</v>
          </cell>
          <cell r="K52">
            <v>8</v>
          </cell>
          <cell r="L52">
            <v>4.1500000000000004</v>
          </cell>
          <cell r="M52">
            <v>4.399</v>
          </cell>
          <cell r="N52">
            <v>3.38</v>
          </cell>
          <cell r="O52">
            <v>3.5489999999999999</v>
          </cell>
          <cell r="P52">
            <v>6.39</v>
          </cell>
          <cell r="Q52">
            <v>6.09</v>
          </cell>
          <cell r="R52">
            <v>5.6899999999999995</v>
          </cell>
          <cell r="S52">
            <v>5.6899999999999995</v>
          </cell>
          <cell r="T52">
            <v>5.4399999999999995</v>
          </cell>
          <cell r="U52">
            <v>0.48</v>
          </cell>
          <cell r="V52">
            <v>0.48</v>
          </cell>
          <cell r="W52">
            <v>7.68</v>
          </cell>
          <cell r="X52" t="str">
            <v>LSoz</v>
          </cell>
          <cell r="Y52">
            <v>9.65</v>
          </cell>
          <cell r="Z52">
            <v>4.21</v>
          </cell>
          <cell r="AA52">
            <v>1.18</v>
          </cell>
          <cell r="AB52">
            <v>1.18</v>
          </cell>
          <cell r="AC52">
            <v>0.34488683453237412</v>
          </cell>
          <cell r="AD52">
            <v>5.5181893525179859</v>
          </cell>
          <cell r="AE52">
            <v>6</v>
          </cell>
          <cell r="AF52">
            <v>1.5</v>
          </cell>
          <cell r="AG52">
            <v>1.3</v>
          </cell>
          <cell r="AH52">
            <v>1</v>
          </cell>
          <cell r="AI52">
            <v>1</v>
          </cell>
          <cell r="AJ52">
            <v>0.8</v>
          </cell>
          <cell r="AK52">
            <v>0</v>
          </cell>
          <cell r="AL52">
            <v>-156</v>
          </cell>
          <cell r="AN52">
            <v>0.1556423611111111</v>
          </cell>
          <cell r="AO52">
            <v>0.13888020833333334</v>
          </cell>
          <cell r="AP52" t="str">
            <v>AWD</v>
          </cell>
        </row>
        <row r="53">
          <cell r="A53" t="str">
            <v>574-EACH</v>
          </cell>
          <cell r="B53" t="str">
            <v>B003BLQHYI</v>
          </cell>
          <cell r="C53">
            <v>5.99</v>
          </cell>
          <cell r="D53">
            <v>574</v>
          </cell>
          <cell r="E53">
            <v>1</v>
          </cell>
          <cell r="F53">
            <v>7.39</v>
          </cell>
          <cell r="G53">
            <v>7.1899999999999995</v>
          </cell>
          <cell r="H53">
            <v>6.79</v>
          </cell>
          <cell r="I53">
            <v>6.79</v>
          </cell>
          <cell r="J53">
            <v>6.5</v>
          </cell>
          <cell r="K53">
            <v>10</v>
          </cell>
          <cell r="L53">
            <v>4.1500000000000004</v>
          </cell>
          <cell r="M53">
            <v>4.399</v>
          </cell>
          <cell r="N53">
            <v>3.38</v>
          </cell>
          <cell r="O53">
            <v>3.5489999999999999</v>
          </cell>
          <cell r="P53">
            <v>6.39</v>
          </cell>
          <cell r="Q53">
            <v>6.09</v>
          </cell>
          <cell r="R53">
            <v>5.6899999999999995</v>
          </cell>
          <cell r="S53">
            <v>5.6899999999999995</v>
          </cell>
          <cell r="T53">
            <v>5.4399999999999995</v>
          </cell>
          <cell r="U53">
            <v>0.56999999999999995</v>
          </cell>
          <cell r="V53">
            <v>0.56999999999999995</v>
          </cell>
          <cell r="W53">
            <v>9.1199999999999992</v>
          </cell>
          <cell r="X53" t="str">
            <v>LSoz</v>
          </cell>
          <cell r="Y53">
            <v>9.65</v>
          </cell>
          <cell r="Z53">
            <v>4.21</v>
          </cell>
          <cell r="AA53">
            <v>1.18</v>
          </cell>
          <cell r="AB53">
            <v>1.18</v>
          </cell>
          <cell r="AC53">
            <v>0.34488683453237412</v>
          </cell>
          <cell r="AD53">
            <v>5.5181893525179859</v>
          </cell>
          <cell r="AE53">
            <v>6</v>
          </cell>
          <cell r="AF53">
            <v>1.5</v>
          </cell>
          <cell r="AG53">
            <v>1.3</v>
          </cell>
          <cell r="AH53">
            <v>1</v>
          </cell>
          <cell r="AI53">
            <v>1</v>
          </cell>
          <cell r="AJ53">
            <v>0.8</v>
          </cell>
          <cell r="AK53">
            <v>0</v>
          </cell>
          <cell r="AL53">
            <v>17295</v>
          </cell>
          <cell r="AN53">
            <v>0.16066921657986111</v>
          </cell>
          <cell r="AO53">
            <v>0.14472127278645833</v>
          </cell>
          <cell r="AP53" t="str">
            <v>AWD</v>
          </cell>
        </row>
        <row r="54">
          <cell r="A54" t="str">
            <v>573-EACH</v>
          </cell>
          <cell r="B54" t="str">
            <v>B003BLQHZ2</v>
          </cell>
          <cell r="C54">
            <v>5.99</v>
          </cell>
          <cell r="D54">
            <v>573</v>
          </cell>
          <cell r="E54">
            <v>1</v>
          </cell>
          <cell r="F54">
            <v>7.39</v>
          </cell>
          <cell r="G54">
            <v>7.1899999999999995</v>
          </cell>
          <cell r="H54">
            <v>6.79</v>
          </cell>
          <cell r="I54">
            <v>6.79</v>
          </cell>
          <cell r="J54">
            <v>6.5</v>
          </cell>
          <cell r="K54">
            <v>9</v>
          </cell>
          <cell r="L54">
            <v>4.1500000000000004</v>
          </cell>
          <cell r="M54">
            <v>4.399</v>
          </cell>
          <cell r="N54">
            <v>3.38</v>
          </cell>
          <cell r="O54">
            <v>3.5489999999999999</v>
          </cell>
          <cell r="P54">
            <v>6.39</v>
          </cell>
          <cell r="Q54">
            <v>6.09</v>
          </cell>
          <cell r="R54">
            <v>5.6899999999999995</v>
          </cell>
          <cell r="S54">
            <v>5.6899999999999995</v>
          </cell>
          <cell r="T54">
            <v>5.4399999999999995</v>
          </cell>
          <cell r="U54">
            <v>0.56000000000000005</v>
          </cell>
          <cell r="V54">
            <v>0.56000000000000005</v>
          </cell>
          <cell r="W54">
            <v>8.9600000000000009</v>
          </cell>
          <cell r="X54" t="str">
            <v>LSoz</v>
          </cell>
          <cell r="Y54">
            <v>6.69</v>
          </cell>
          <cell r="Z54">
            <v>3.72</v>
          </cell>
          <cell r="AA54">
            <v>1.58</v>
          </cell>
          <cell r="AB54">
            <v>1.58</v>
          </cell>
          <cell r="AC54">
            <v>0.28288592805755403</v>
          </cell>
          <cell r="AD54">
            <v>4.5261748489208644</v>
          </cell>
          <cell r="AE54">
            <v>5</v>
          </cell>
          <cell r="AF54">
            <v>1.5</v>
          </cell>
          <cell r="AG54">
            <v>1.3</v>
          </cell>
          <cell r="AH54">
            <v>1</v>
          </cell>
          <cell r="AI54">
            <v>1</v>
          </cell>
          <cell r="AJ54">
            <v>0.8</v>
          </cell>
          <cell r="AK54">
            <v>0</v>
          </cell>
          <cell r="AL54">
            <v>2874</v>
          </cell>
          <cell r="AN54">
            <v>0.1511055652006173</v>
          </cell>
          <cell r="AO54">
            <v>0.13360857928240741</v>
          </cell>
          <cell r="AP54" t="str">
            <v>AWD</v>
          </cell>
        </row>
        <row r="55">
          <cell r="A55" t="str">
            <v>569-EACH</v>
          </cell>
          <cell r="B55" t="str">
            <v>B003BLQHZM</v>
          </cell>
          <cell r="C55">
            <v>4.99</v>
          </cell>
          <cell r="D55">
            <v>569</v>
          </cell>
          <cell r="E55">
            <v>1</v>
          </cell>
          <cell r="F55">
            <v>6.59</v>
          </cell>
          <cell r="G55">
            <v>6.39</v>
          </cell>
          <cell r="H55">
            <v>5.99</v>
          </cell>
          <cell r="I55">
            <v>5.99</v>
          </cell>
          <cell r="J55">
            <v>5.68</v>
          </cell>
          <cell r="K55">
            <v>11</v>
          </cell>
          <cell r="L55">
            <v>3.53</v>
          </cell>
          <cell r="M55">
            <v>3.7417999999999996</v>
          </cell>
          <cell r="N55">
            <v>2.76</v>
          </cell>
          <cell r="O55">
            <v>2.8979999999999997</v>
          </cell>
          <cell r="P55">
            <v>5.49</v>
          </cell>
          <cell r="Q55">
            <v>5.29</v>
          </cell>
          <cell r="R55">
            <v>4.8899999999999997</v>
          </cell>
          <cell r="S55">
            <v>4.8899999999999997</v>
          </cell>
          <cell r="T55">
            <v>4.63</v>
          </cell>
          <cell r="U55">
            <v>0.63</v>
          </cell>
          <cell r="V55">
            <v>0.63</v>
          </cell>
          <cell r="W55">
            <v>10.08</v>
          </cell>
          <cell r="X55" t="str">
            <v>LSlb</v>
          </cell>
          <cell r="Y55">
            <v>12.76</v>
          </cell>
          <cell r="Z55">
            <v>9.14</v>
          </cell>
          <cell r="AA55">
            <v>0.67</v>
          </cell>
          <cell r="AB55">
            <v>4.0200000000000005</v>
          </cell>
          <cell r="AC55">
            <v>3.3729361726618712</v>
          </cell>
          <cell r="AD55">
            <v>0</v>
          </cell>
          <cell r="AE55">
            <v>3.5</v>
          </cell>
          <cell r="AF55">
            <v>1.2</v>
          </cell>
          <cell r="AG55">
            <v>0.95</v>
          </cell>
          <cell r="AH55">
            <v>0.79</v>
          </cell>
          <cell r="AI55">
            <v>0.75</v>
          </cell>
          <cell r="AJ55">
            <v>0.69</v>
          </cell>
          <cell r="AK55">
            <v>0</v>
          </cell>
          <cell r="AL55">
            <v>13443</v>
          </cell>
          <cell r="AN55">
            <v>0.10098813657407407</v>
          </cell>
          <cell r="AO55">
            <v>8.9364149305555543E-2</v>
          </cell>
          <cell r="AP55" t="str">
            <v>AWD</v>
          </cell>
        </row>
        <row r="56">
          <cell r="A56" t="str">
            <v>930-EACH</v>
          </cell>
          <cell r="B56" t="str">
            <v>B003BMWQYC</v>
          </cell>
          <cell r="C56">
            <v>0</v>
          </cell>
          <cell r="D56">
            <v>930</v>
          </cell>
          <cell r="E56">
            <v>1</v>
          </cell>
          <cell r="F56">
            <v>6.39</v>
          </cell>
          <cell r="G56">
            <v>6.09</v>
          </cell>
          <cell r="H56">
            <v>5.89</v>
          </cell>
          <cell r="I56">
            <v>5.79</v>
          </cell>
          <cell r="J56">
            <v>5.6899999999999995</v>
          </cell>
          <cell r="K56">
            <v>2</v>
          </cell>
          <cell r="L56">
            <v>3.68</v>
          </cell>
          <cell r="M56">
            <v>3.9008000000000003</v>
          </cell>
          <cell r="N56">
            <v>2.91</v>
          </cell>
          <cell r="O56">
            <v>3.0555000000000003</v>
          </cell>
          <cell r="P56">
            <v>5.39</v>
          </cell>
          <cell r="Q56">
            <v>5.09</v>
          </cell>
          <cell r="R56">
            <v>4.79</v>
          </cell>
          <cell r="S56">
            <v>4.6899999999999995</v>
          </cell>
          <cell r="T56">
            <v>4.6399999999999997</v>
          </cell>
          <cell r="U56">
            <v>0.12</v>
          </cell>
          <cell r="V56">
            <v>0.12</v>
          </cell>
          <cell r="W56">
            <v>1.92</v>
          </cell>
          <cell r="X56" t="str">
            <v>LSlb</v>
          </cell>
          <cell r="Y56">
            <v>12.76</v>
          </cell>
          <cell r="Z56">
            <v>9.14</v>
          </cell>
          <cell r="AA56">
            <v>0.67</v>
          </cell>
          <cell r="AB56">
            <v>4.0200000000000005</v>
          </cell>
          <cell r="AC56">
            <v>3.3729361726618712</v>
          </cell>
          <cell r="AD56">
            <v>0</v>
          </cell>
          <cell r="AE56">
            <v>3.5</v>
          </cell>
          <cell r="AF56">
            <v>1.2</v>
          </cell>
          <cell r="AG56">
            <v>0.95</v>
          </cell>
          <cell r="AH56">
            <v>0.79</v>
          </cell>
          <cell r="AI56">
            <v>0.75</v>
          </cell>
          <cell r="AJ56">
            <v>0.69</v>
          </cell>
          <cell r="AK56">
            <v>0</v>
          </cell>
          <cell r="AL56">
            <v>33056</v>
          </cell>
          <cell r="AN56">
            <v>3.2771267361111106E-2</v>
          </cell>
          <cell r="AO56">
            <v>3.1083984375000002E-2</v>
          </cell>
          <cell r="AP56" t="str">
            <v>AWD</v>
          </cell>
        </row>
        <row r="57">
          <cell r="A57" t="str">
            <v>925-EACH</v>
          </cell>
          <cell r="B57" t="str">
            <v>B003BMWRE6</v>
          </cell>
          <cell r="C57">
            <v>0</v>
          </cell>
          <cell r="D57">
            <v>925</v>
          </cell>
          <cell r="E57">
            <v>1</v>
          </cell>
          <cell r="F57">
            <v>7.59</v>
          </cell>
          <cell r="G57">
            <v>7.09</v>
          </cell>
          <cell r="H57">
            <v>6.6899999999999995</v>
          </cell>
          <cell r="I57">
            <v>6.6899999999999995</v>
          </cell>
          <cell r="J57">
            <v>6.3</v>
          </cell>
          <cell r="K57">
            <v>6</v>
          </cell>
          <cell r="L57">
            <v>3.9</v>
          </cell>
          <cell r="M57">
            <v>4.1340000000000003</v>
          </cell>
          <cell r="N57">
            <v>3.13</v>
          </cell>
          <cell r="O57">
            <v>3.2864999999999998</v>
          </cell>
          <cell r="P57">
            <v>6.49</v>
          </cell>
          <cell r="Q57">
            <v>5.99</v>
          </cell>
          <cell r="R57">
            <v>5.6899999999999995</v>
          </cell>
          <cell r="S57">
            <v>5.6899999999999995</v>
          </cell>
          <cell r="T57">
            <v>5.24</v>
          </cell>
          <cell r="U57">
            <v>0.36</v>
          </cell>
          <cell r="V57">
            <v>0.36</v>
          </cell>
          <cell r="W57">
            <v>5.76</v>
          </cell>
          <cell r="X57" t="str">
            <v>LSoz</v>
          </cell>
          <cell r="Y57">
            <v>8.27</v>
          </cell>
          <cell r="Z57">
            <v>6.04</v>
          </cell>
          <cell r="AA57">
            <v>1</v>
          </cell>
          <cell r="AB57">
            <v>1</v>
          </cell>
          <cell r="AC57">
            <v>0.35935827338129495</v>
          </cell>
          <cell r="AD57">
            <v>5.7497323741007191</v>
          </cell>
          <cell r="AE57">
            <v>6</v>
          </cell>
          <cell r="AF57">
            <v>1.9</v>
          </cell>
          <cell r="AG57">
            <v>1.5</v>
          </cell>
          <cell r="AH57">
            <v>1.2</v>
          </cell>
          <cell r="AI57">
            <v>1.2</v>
          </cell>
          <cell r="AJ57">
            <v>0.9</v>
          </cell>
          <cell r="AK57">
            <v>0</v>
          </cell>
          <cell r="AL57">
            <v>1032</v>
          </cell>
          <cell r="AN57">
            <v>6.9214771412037052E-2</v>
          </cell>
          <cell r="AO57">
            <v>6.643500434027777E-2</v>
          </cell>
          <cell r="AP57" t="str">
            <v>AWD</v>
          </cell>
        </row>
        <row r="58">
          <cell r="A58" t="str">
            <v>608-EACH</v>
          </cell>
          <cell r="B58" t="str">
            <v>B003BMWZ48</v>
          </cell>
          <cell r="C58">
            <v>4.99</v>
          </cell>
          <cell r="D58">
            <v>608</v>
          </cell>
          <cell r="E58">
            <v>1</v>
          </cell>
          <cell r="F58">
            <v>6.59</v>
          </cell>
          <cell r="G58">
            <v>6.29</v>
          </cell>
          <cell r="H58">
            <v>6.09</v>
          </cell>
          <cell r="I58">
            <v>5.99</v>
          </cell>
          <cell r="J58">
            <v>5.91</v>
          </cell>
          <cell r="K58">
            <v>6</v>
          </cell>
          <cell r="L58">
            <v>3.9</v>
          </cell>
          <cell r="M58">
            <v>4.1340000000000003</v>
          </cell>
          <cell r="N58">
            <v>3.13</v>
          </cell>
          <cell r="O58">
            <v>3.2864999999999998</v>
          </cell>
          <cell r="P58">
            <v>5.49</v>
          </cell>
          <cell r="Q58">
            <v>5.1899999999999995</v>
          </cell>
          <cell r="R58">
            <v>4.99</v>
          </cell>
          <cell r="S58">
            <v>4.99</v>
          </cell>
          <cell r="T58">
            <v>4.8499999999999996</v>
          </cell>
          <cell r="U58">
            <v>0.32</v>
          </cell>
          <cell r="V58">
            <v>0.32</v>
          </cell>
          <cell r="W58">
            <v>5.12</v>
          </cell>
          <cell r="X58" t="str">
            <v>LSoz</v>
          </cell>
          <cell r="Y58">
            <v>5.13</v>
          </cell>
          <cell r="Z58">
            <v>2.19</v>
          </cell>
          <cell r="AA58">
            <v>0.88</v>
          </cell>
          <cell r="AB58">
            <v>0.88</v>
          </cell>
          <cell r="AC58">
            <v>7.1126158273381299E-2</v>
          </cell>
          <cell r="AD58">
            <v>1.1380185323741008</v>
          </cell>
          <cell r="AE58">
            <v>2</v>
          </cell>
          <cell r="AF58">
            <v>1.1000000000000001</v>
          </cell>
          <cell r="AG58">
            <v>0.85</v>
          </cell>
          <cell r="AH58">
            <v>0.69</v>
          </cell>
          <cell r="AI58">
            <v>0.65</v>
          </cell>
          <cell r="AJ58">
            <v>0.59</v>
          </cell>
          <cell r="AK58">
            <v>0</v>
          </cell>
          <cell r="AL58">
            <v>81368</v>
          </cell>
          <cell r="AN58">
            <v>4.7895397296167701E-2</v>
          </cell>
          <cell r="AO58">
            <v>4.1662492163387341E-2</v>
          </cell>
          <cell r="AP58" t="str">
            <v>AWD</v>
          </cell>
        </row>
        <row r="59">
          <cell r="A59" t="str">
            <v>1906-EACH</v>
          </cell>
          <cell r="B59" t="str">
            <v>B003BMX3T4</v>
          </cell>
          <cell r="C59">
            <v>0</v>
          </cell>
          <cell r="D59">
            <v>1906</v>
          </cell>
          <cell r="E59">
            <v>1</v>
          </cell>
          <cell r="F59">
            <v>6.59</v>
          </cell>
          <cell r="G59">
            <v>6.29</v>
          </cell>
          <cell r="H59">
            <v>6.09</v>
          </cell>
          <cell r="I59">
            <v>5.99</v>
          </cell>
          <cell r="J59">
            <v>5.91</v>
          </cell>
          <cell r="K59">
            <v>2</v>
          </cell>
          <cell r="L59">
            <v>3.9</v>
          </cell>
          <cell r="M59">
            <v>4.1340000000000003</v>
          </cell>
          <cell r="N59">
            <v>3.13</v>
          </cell>
          <cell r="O59">
            <v>3.2864999999999998</v>
          </cell>
          <cell r="P59">
            <v>5.49</v>
          </cell>
          <cell r="Q59">
            <v>5.1899999999999995</v>
          </cell>
          <cell r="R59">
            <v>4.99</v>
          </cell>
          <cell r="S59">
            <v>4.99</v>
          </cell>
          <cell r="T59">
            <v>4.8499999999999996</v>
          </cell>
          <cell r="U59">
            <v>0.1</v>
          </cell>
          <cell r="V59">
            <v>0.1</v>
          </cell>
          <cell r="W59">
            <v>1.6</v>
          </cell>
          <cell r="X59" t="str">
            <v>LSoz</v>
          </cell>
          <cell r="Y59">
            <v>8.6300000000000008</v>
          </cell>
          <cell r="Z59">
            <v>4.0599999999999996</v>
          </cell>
          <cell r="AA59">
            <v>0.88</v>
          </cell>
          <cell r="AB59">
            <v>0.88</v>
          </cell>
          <cell r="AC59">
            <v>0.22182204316546761</v>
          </cell>
          <cell r="AD59">
            <v>3.5491526906474817</v>
          </cell>
          <cell r="AE59">
            <v>4</v>
          </cell>
          <cell r="AF59">
            <v>1.1000000000000001</v>
          </cell>
          <cell r="AG59">
            <v>0.85</v>
          </cell>
          <cell r="AH59">
            <v>0.69</v>
          </cell>
          <cell r="AI59">
            <v>0.65</v>
          </cell>
          <cell r="AJ59">
            <v>0.59</v>
          </cell>
          <cell r="AK59">
            <v>0</v>
          </cell>
          <cell r="AL59">
            <v>30138</v>
          </cell>
          <cell r="AN59">
            <v>4.1631929374035502E-2</v>
          </cell>
          <cell r="AO59">
            <v>4.1379824037905091E-2</v>
          </cell>
          <cell r="AP59" t="str">
            <v>AWD</v>
          </cell>
        </row>
        <row r="60">
          <cell r="A60" t="str">
            <v>336-BAZIC</v>
          </cell>
          <cell r="B60" t="str">
            <v>B003BMX65A</v>
          </cell>
          <cell r="C60">
            <v>3.99</v>
          </cell>
          <cell r="D60">
            <v>336</v>
          </cell>
          <cell r="E60">
            <v>1</v>
          </cell>
          <cell r="F60">
            <v>5.49</v>
          </cell>
          <cell r="G60">
            <v>5.1899999999999995</v>
          </cell>
          <cell r="H60">
            <v>4.99</v>
          </cell>
          <cell r="I60">
            <v>4.99</v>
          </cell>
          <cell r="J60">
            <v>4.87</v>
          </cell>
          <cell r="K60">
            <v>3</v>
          </cell>
          <cell r="L60">
            <v>3.15</v>
          </cell>
          <cell r="M60">
            <v>3.339</v>
          </cell>
          <cell r="N60">
            <v>2.38</v>
          </cell>
          <cell r="O60">
            <v>2.4989999999999997</v>
          </cell>
          <cell r="P60">
            <v>4.3899999999999997</v>
          </cell>
          <cell r="Q60">
            <v>4.1899999999999995</v>
          </cell>
          <cell r="R60">
            <v>3.99</v>
          </cell>
          <cell r="S60">
            <v>3.89</v>
          </cell>
          <cell r="T60">
            <v>3.82</v>
          </cell>
          <cell r="U60">
            <v>0.16</v>
          </cell>
          <cell r="V60">
            <v>0.16</v>
          </cell>
          <cell r="W60">
            <v>2.56</v>
          </cell>
          <cell r="X60" t="str">
            <v>XL 50-70</v>
          </cell>
          <cell r="Y60">
            <v>33.75</v>
          </cell>
          <cell r="Z60">
            <v>29</v>
          </cell>
          <cell r="AA60">
            <v>7.5</v>
          </cell>
          <cell r="AB60">
            <v>0.06</v>
          </cell>
          <cell r="AC60">
            <v>52.810251798561154</v>
          </cell>
          <cell r="AD60">
            <v>0</v>
          </cell>
          <cell r="AE60">
            <v>53</v>
          </cell>
          <cell r="AF60">
            <v>225</v>
          </cell>
          <cell r="AG60">
            <v>180</v>
          </cell>
          <cell r="AH60">
            <v>150</v>
          </cell>
          <cell r="AI60">
            <v>150</v>
          </cell>
          <cell r="AJ60">
            <v>120</v>
          </cell>
          <cell r="AK60" t="str">
            <v>+Inbound Shipping fee</v>
          </cell>
          <cell r="AL60">
            <v>115</v>
          </cell>
          <cell r="AM60">
            <v>7</v>
          </cell>
          <cell r="AN60">
            <v>0.1042751736111111</v>
          </cell>
          <cell r="AO60">
            <v>9.3183593750000002E-2</v>
          </cell>
          <cell r="AP60" t="str">
            <v>AWD</v>
          </cell>
        </row>
        <row r="61">
          <cell r="A61" t="str">
            <v>306-EACH</v>
          </cell>
          <cell r="B61" t="str">
            <v>B003BMX6SC</v>
          </cell>
          <cell r="C61">
            <v>3.99</v>
          </cell>
          <cell r="D61">
            <v>306</v>
          </cell>
          <cell r="E61">
            <v>1</v>
          </cell>
          <cell r="F61">
            <v>5.49</v>
          </cell>
          <cell r="G61">
            <v>5.1899999999999995</v>
          </cell>
          <cell r="H61">
            <v>4.99</v>
          </cell>
          <cell r="I61">
            <v>4.8899999999999997</v>
          </cell>
          <cell r="J61">
            <v>4.8</v>
          </cell>
          <cell r="K61">
            <v>2</v>
          </cell>
          <cell r="L61">
            <v>3.06</v>
          </cell>
          <cell r="M61">
            <v>3.2435999999999998</v>
          </cell>
          <cell r="N61">
            <v>2.29</v>
          </cell>
          <cell r="O61">
            <v>2.4045000000000001</v>
          </cell>
          <cell r="P61">
            <v>4.3899999999999997</v>
          </cell>
          <cell r="Q61">
            <v>4.09</v>
          </cell>
          <cell r="R61">
            <v>3.89</v>
          </cell>
          <cell r="S61">
            <v>3.89</v>
          </cell>
          <cell r="T61">
            <v>3.75</v>
          </cell>
          <cell r="U61">
            <v>0.08</v>
          </cell>
          <cell r="V61">
            <v>0.08</v>
          </cell>
          <cell r="W61">
            <v>1.28</v>
          </cell>
          <cell r="X61" t="str">
            <v>LSlb</v>
          </cell>
          <cell r="Y61">
            <v>11</v>
          </cell>
          <cell r="Z61">
            <v>6.5</v>
          </cell>
          <cell r="AA61">
            <v>3.75</v>
          </cell>
          <cell r="AB61">
            <v>0.12</v>
          </cell>
          <cell r="AC61">
            <v>1.9289568345323742</v>
          </cell>
          <cell r="AD61">
            <v>0</v>
          </cell>
          <cell r="AE61">
            <v>2</v>
          </cell>
          <cell r="AF61">
            <v>1.1000000000000001</v>
          </cell>
          <cell r="AG61">
            <v>0.85</v>
          </cell>
          <cell r="AH61">
            <v>0.69</v>
          </cell>
          <cell r="AI61">
            <v>0.65</v>
          </cell>
          <cell r="AJ61">
            <v>0.59</v>
          </cell>
          <cell r="AK61">
            <v>0</v>
          </cell>
          <cell r="AL61">
            <v>10609</v>
          </cell>
          <cell r="AN61">
            <v>2.9754940080054013E-2</v>
          </cell>
          <cell r="AO61">
            <v>2.7579097041377312E-2</v>
          </cell>
          <cell r="AP61" t="str">
            <v>AWD</v>
          </cell>
        </row>
        <row r="62">
          <cell r="A62" t="str">
            <v>5053-EACH</v>
          </cell>
          <cell r="B62" t="str">
            <v>B003BNYACC</v>
          </cell>
          <cell r="C62">
            <v>0</v>
          </cell>
          <cell r="D62">
            <v>5053</v>
          </cell>
          <cell r="E62">
            <v>1</v>
          </cell>
          <cell r="F62">
            <v>6.59</v>
          </cell>
          <cell r="G62">
            <v>6.39</v>
          </cell>
          <cell r="H62">
            <v>5.99</v>
          </cell>
          <cell r="I62">
            <v>5.99</v>
          </cell>
          <cell r="J62">
            <v>5.68</v>
          </cell>
          <cell r="K62">
            <v>12</v>
          </cell>
          <cell r="L62">
            <v>3.53</v>
          </cell>
          <cell r="M62">
            <v>3.7417999999999996</v>
          </cell>
          <cell r="N62">
            <v>2.76</v>
          </cell>
          <cell r="O62">
            <v>2.8979999999999997</v>
          </cell>
          <cell r="P62">
            <v>5.49</v>
          </cell>
          <cell r="Q62">
            <v>5.29</v>
          </cell>
          <cell r="R62">
            <v>4.8899999999999997</v>
          </cell>
          <cell r="S62">
            <v>4.8899999999999997</v>
          </cell>
          <cell r="T62">
            <v>4.63</v>
          </cell>
          <cell r="U62">
            <v>0.72</v>
          </cell>
          <cell r="V62">
            <v>0.72</v>
          </cell>
          <cell r="W62">
            <v>11.52</v>
          </cell>
          <cell r="X62" t="str">
            <v>SS</v>
          </cell>
          <cell r="Y62">
            <v>9.61</v>
          </cell>
          <cell r="Z62">
            <v>7.4</v>
          </cell>
          <cell r="AA62">
            <v>0.39</v>
          </cell>
          <cell r="AB62">
            <v>0.39</v>
          </cell>
          <cell r="AC62">
            <v>0.19952848920863311</v>
          </cell>
          <cell r="AD62">
            <v>3.1924558273381298</v>
          </cell>
          <cell r="AE62">
            <v>4</v>
          </cell>
          <cell r="AF62">
            <v>1.5</v>
          </cell>
          <cell r="AG62">
            <v>1.3</v>
          </cell>
          <cell r="AH62">
            <v>1</v>
          </cell>
          <cell r="AI62">
            <v>1</v>
          </cell>
          <cell r="AJ62">
            <v>0.8</v>
          </cell>
          <cell r="AK62">
            <v>0</v>
          </cell>
          <cell r="AL62">
            <v>180097</v>
          </cell>
          <cell r="AN62">
            <v>8.0132378472222224E-2</v>
          </cell>
          <cell r="AO62">
            <v>7.2125651041666669E-2</v>
          </cell>
          <cell r="AP62" t="str">
            <v>AWD</v>
          </cell>
        </row>
        <row r="63">
          <cell r="A63" t="str">
            <v>2301-EACH</v>
          </cell>
          <cell r="B63" t="str">
            <v>B003BNZUFI</v>
          </cell>
          <cell r="C63">
            <v>0</v>
          </cell>
          <cell r="D63">
            <v>2301</v>
          </cell>
          <cell r="E63">
            <v>1</v>
          </cell>
          <cell r="F63">
            <v>5.49</v>
          </cell>
          <cell r="G63">
            <v>5.1899999999999995</v>
          </cell>
          <cell r="H63">
            <v>4.99</v>
          </cell>
          <cell r="I63">
            <v>4.8899999999999997</v>
          </cell>
          <cell r="J63">
            <v>4.8</v>
          </cell>
          <cell r="K63">
            <v>2</v>
          </cell>
          <cell r="L63">
            <v>3.06</v>
          </cell>
          <cell r="M63">
            <v>3.2435999999999998</v>
          </cell>
          <cell r="N63">
            <v>2.29</v>
          </cell>
          <cell r="O63">
            <v>2.4045000000000001</v>
          </cell>
          <cell r="P63">
            <v>4.3899999999999997</v>
          </cell>
          <cell r="Q63">
            <v>4.09</v>
          </cell>
          <cell r="R63">
            <v>3.89</v>
          </cell>
          <cell r="S63">
            <v>3.89</v>
          </cell>
          <cell r="T63">
            <v>3.75</v>
          </cell>
          <cell r="U63">
            <v>0.12</v>
          </cell>
          <cell r="V63">
            <v>0.12</v>
          </cell>
          <cell r="W63">
            <v>1.92</v>
          </cell>
          <cell r="X63" t="str">
            <v>SS</v>
          </cell>
          <cell r="Y63">
            <v>7.48</v>
          </cell>
          <cell r="Z63">
            <v>3.86</v>
          </cell>
          <cell r="AA63">
            <v>0.51</v>
          </cell>
          <cell r="AB63">
            <v>0.51</v>
          </cell>
          <cell r="AC63">
            <v>0.10593617266187051</v>
          </cell>
          <cell r="AD63">
            <v>1.6949787625899282</v>
          </cell>
          <cell r="AE63">
            <v>2</v>
          </cell>
          <cell r="AF63">
            <v>1.1000000000000001</v>
          </cell>
          <cell r="AG63">
            <v>0.85</v>
          </cell>
          <cell r="AH63">
            <v>0.69</v>
          </cell>
          <cell r="AI63">
            <v>0.65</v>
          </cell>
          <cell r="AJ63">
            <v>0.59</v>
          </cell>
          <cell r="AK63" t="str">
            <v>Hazard</v>
          </cell>
          <cell r="AL63">
            <v>47846</v>
          </cell>
          <cell r="AN63">
            <v>3.4908768767682612E-2</v>
          </cell>
          <cell r="AO63">
            <v>3.3567700798128854E-2</v>
          </cell>
          <cell r="AP63" t="str">
            <v>AWD</v>
          </cell>
        </row>
        <row r="64">
          <cell r="A64" t="str">
            <v>2205-EACH</v>
          </cell>
          <cell r="B64" t="str">
            <v>B003BNZVHK</v>
          </cell>
          <cell r="C64">
            <v>4.99</v>
          </cell>
          <cell r="D64">
            <v>2205</v>
          </cell>
          <cell r="E64">
            <v>1</v>
          </cell>
          <cell r="F64">
            <v>6.49</v>
          </cell>
          <cell r="G64">
            <v>6.1899999999999995</v>
          </cell>
          <cell r="H64">
            <v>5.99</v>
          </cell>
          <cell r="I64">
            <v>5.99</v>
          </cell>
          <cell r="J64">
            <v>5.8599999999999994</v>
          </cell>
          <cell r="K64">
            <v>4</v>
          </cell>
          <cell r="L64">
            <v>3.9</v>
          </cell>
          <cell r="M64">
            <v>4.1340000000000003</v>
          </cell>
          <cell r="N64">
            <v>3.13</v>
          </cell>
          <cell r="O64">
            <v>3.2864999999999998</v>
          </cell>
          <cell r="P64">
            <v>5.39</v>
          </cell>
          <cell r="Q64">
            <v>5.09</v>
          </cell>
          <cell r="R64">
            <v>4.99</v>
          </cell>
          <cell r="S64">
            <v>4.8899999999999997</v>
          </cell>
          <cell r="T64">
            <v>4.8</v>
          </cell>
          <cell r="U64">
            <v>0.24</v>
          </cell>
          <cell r="V64">
            <v>0.24</v>
          </cell>
          <cell r="W64">
            <v>3.84</v>
          </cell>
          <cell r="X64" t="str">
            <v>LSlb</v>
          </cell>
          <cell r="Y64">
            <v>16</v>
          </cell>
          <cell r="Z64">
            <v>8</v>
          </cell>
          <cell r="AA64">
            <v>4</v>
          </cell>
          <cell r="AB64">
            <v>1.1000000000000001</v>
          </cell>
          <cell r="AC64">
            <v>3.6834532374100721</v>
          </cell>
          <cell r="AD64">
            <v>0</v>
          </cell>
          <cell r="AE64">
            <v>3.75</v>
          </cell>
          <cell r="AF64">
            <v>1.2</v>
          </cell>
          <cell r="AG64">
            <v>0.95</v>
          </cell>
          <cell r="AH64">
            <v>0.79</v>
          </cell>
          <cell r="AI64">
            <v>0.75</v>
          </cell>
          <cell r="AJ64">
            <v>0.69</v>
          </cell>
          <cell r="AK64">
            <v>0</v>
          </cell>
          <cell r="AL64">
            <v>11095</v>
          </cell>
          <cell r="AN64">
            <v>6.5234375000000011E-2</v>
          </cell>
          <cell r="AO64">
            <v>6.180989583333333E-2</v>
          </cell>
          <cell r="AP64" t="str">
            <v>AWD</v>
          </cell>
        </row>
        <row r="65">
          <cell r="A65" t="str">
            <v>2204-EACH-1</v>
          </cell>
          <cell r="B65" t="str">
            <v>B003BNZVHU</v>
          </cell>
          <cell r="C65">
            <v>5.99</v>
          </cell>
          <cell r="D65">
            <v>2204</v>
          </cell>
          <cell r="E65">
            <v>1</v>
          </cell>
          <cell r="F65">
            <v>6.49</v>
          </cell>
          <cell r="G65">
            <v>6.1899999999999995</v>
          </cell>
          <cell r="H65">
            <v>5.99</v>
          </cell>
          <cell r="I65">
            <v>5.99</v>
          </cell>
          <cell r="J65">
            <v>5.8599999999999994</v>
          </cell>
          <cell r="K65">
            <v>4</v>
          </cell>
          <cell r="L65">
            <v>3.9</v>
          </cell>
          <cell r="M65">
            <v>4.1340000000000003</v>
          </cell>
          <cell r="N65">
            <v>3.13</v>
          </cell>
          <cell r="O65">
            <v>3.2864999999999998</v>
          </cell>
          <cell r="P65">
            <v>5.39</v>
          </cell>
          <cell r="Q65">
            <v>5.09</v>
          </cell>
          <cell r="R65">
            <v>4.99</v>
          </cell>
          <cell r="S65">
            <v>4.8899999999999997</v>
          </cell>
          <cell r="T65">
            <v>4.8</v>
          </cell>
          <cell r="U65">
            <v>0.24</v>
          </cell>
          <cell r="V65">
            <v>0.24</v>
          </cell>
          <cell r="W65">
            <v>3.84</v>
          </cell>
          <cell r="X65" t="str">
            <v>LSoz</v>
          </cell>
          <cell r="Y65">
            <v>5.97</v>
          </cell>
          <cell r="Z65">
            <v>4.25</v>
          </cell>
          <cell r="AA65">
            <v>0.98</v>
          </cell>
          <cell r="AB65">
            <v>0.98</v>
          </cell>
          <cell r="AC65">
            <v>0.17888525179856113</v>
          </cell>
          <cell r="AD65">
            <v>2.8621640287769781</v>
          </cell>
          <cell r="AE65">
            <v>3</v>
          </cell>
          <cell r="AF65">
            <v>0.99</v>
          </cell>
          <cell r="AG65">
            <v>0.79</v>
          </cell>
          <cell r="AH65">
            <v>0.65</v>
          </cell>
          <cell r="AI65">
            <v>0.59</v>
          </cell>
          <cell r="AJ65">
            <v>0.55000000000000004</v>
          </cell>
          <cell r="AK65">
            <v>0</v>
          </cell>
          <cell r="AL65">
            <v>13959</v>
          </cell>
          <cell r="AN65">
            <v>6.5234375000000011E-2</v>
          </cell>
          <cell r="AO65">
            <v>6.180989583333333E-2</v>
          </cell>
          <cell r="AP65" t="str">
            <v>AWD</v>
          </cell>
        </row>
        <row r="66">
          <cell r="A66" t="str">
            <v>2202-EACH</v>
          </cell>
          <cell r="B66" t="str">
            <v>B003BNZVI4</v>
          </cell>
          <cell r="C66">
            <v>4.99</v>
          </cell>
          <cell r="D66">
            <v>2202</v>
          </cell>
          <cell r="E66">
            <v>1</v>
          </cell>
          <cell r="F66">
            <v>5.79</v>
          </cell>
          <cell r="G66">
            <v>5.59</v>
          </cell>
          <cell r="H66">
            <v>5.49</v>
          </cell>
          <cell r="I66">
            <v>5.39</v>
          </cell>
          <cell r="J66">
            <v>5.3199999999999994</v>
          </cell>
          <cell r="K66">
            <v>2</v>
          </cell>
          <cell r="L66">
            <v>3.68</v>
          </cell>
          <cell r="M66">
            <v>3.9008000000000003</v>
          </cell>
          <cell r="N66">
            <v>2.91</v>
          </cell>
          <cell r="O66">
            <v>3.0555000000000003</v>
          </cell>
          <cell r="P66">
            <v>4.6899999999999995</v>
          </cell>
          <cell r="Q66">
            <v>4.59</v>
          </cell>
          <cell r="R66">
            <v>4.3899999999999997</v>
          </cell>
          <cell r="S66">
            <v>4.3899999999999997</v>
          </cell>
          <cell r="T66">
            <v>4.26</v>
          </cell>
          <cell r="U66">
            <v>0.1</v>
          </cell>
          <cell r="V66">
            <v>0.1</v>
          </cell>
          <cell r="W66">
            <v>1.6</v>
          </cell>
          <cell r="X66" t="str">
            <v>LSoz</v>
          </cell>
          <cell r="Y66">
            <v>5.25</v>
          </cell>
          <cell r="Z66">
            <v>3.5</v>
          </cell>
          <cell r="AA66">
            <v>0.75</v>
          </cell>
          <cell r="AB66">
            <v>0.75</v>
          </cell>
          <cell r="AC66">
            <v>9.9145683453237404E-2</v>
          </cell>
          <cell r="AD66">
            <v>1.5863309352517985</v>
          </cell>
          <cell r="AE66">
            <v>2</v>
          </cell>
          <cell r="AF66">
            <v>0.69</v>
          </cell>
          <cell r="AG66">
            <v>0.55000000000000004</v>
          </cell>
          <cell r="AH66">
            <v>0.45</v>
          </cell>
          <cell r="AI66">
            <v>0.39</v>
          </cell>
          <cell r="AJ66">
            <v>0.35</v>
          </cell>
          <cell r="AK66">
            <v>0</v>
          </cell>
          <cell r="AL66">
            <v>11495</v>
          </cell>
          <cell r="AN66">
            <v>2.8534784513245884E-2</v>
          </cell>
          <cell r="AO66">
            <v>2.6161310643325615E-2</v>
          </cell>
          <cell r="AP66" t="str">
            <v>AWD</v>
          </cell>
        </row>
        <row r="67">
          <cell r="A67" t="str">
            <v>3810-EACH</v>
          </cell>
          <cell r="B67" t="str">
            <v>B003BOT5I0</v>
          </cell>
          <cell r="C67">
            <v>0</v>
          </cell>
          <cell r="D67">
            <v>3810</v>
          </cell>
          <cell r="E67">
            <v>1</v>
          </cell>
          <cell r="F67">
            <v>5.89</v>
          </cell>
          <cell r="G67">
            <v>5.6899999999999995</v>
          </cell>
          <cell r="H67">
            <v>5.49</v>
          </cell>
          <cell r="I67">
            <v>5.49</v>
          </cell>
          <cell r="J67">
            <v>5.37</v>
          </cell>
          <cell r="K67">
            <v>1</v>
          </cell>
          <cell r="L67">
            <v>3.68</v>
          </cell>
          <cell r="M67">
            <v>3.9008000000000003</v>
          </cell>
          <cell r="N67">
            <v>2.91</v>
          </cell>
          <cell r="O67">
            <v>3.0555000000000003</v>
          </cell>
          <cell r="P67">
            <v>4.79</v>
          </cell>
          <cell r="Q67">
            <v>4.59</v>
          </cell>
          <cell r="R67">
            <v>4.49</v>
          </cell>
          <cell r="S67">
            <v>4.3899999999999997</v>
          </cell>
          <cell r="T67">
            <v>4.3099999999999996</v>
          </cell>
          <cell r="U67">
            <v>0.06</v>
          </cell>
          <cell r="V67">
            <v>0.06</v>
          </cell>
          <cell r="W67">
            <v>0.96</v>
          </cell>
          <cell r="X67" t="str">
            <v>LSlb</v>
          </cell>
          <cell r="Y67">
            <v>12.25</v>
          </cell>
          <cell r="Z67">
            <v>6.5</v>
          </cell>
          <cell r="AA67">
            <v>3.75</v>
          </cell>
          <cell r="AB67">
            <v>0.13</v>
          </cell>
          <cell r="AC67">
            <v>2.1481564748201438</v>
          </cell>
          <cell r="AD67">
            <v>0</v>
          </cell>
          <cell r="AE67">
            <v>2.25</v>
          </cell>
          <cell r="AF67">
            <v>1.1000000000000001</v>
          </cell>
          <cell r="AG67">
            <v>0.85</v>
          </cell>
          <cell r="AH67">
            <v>0.69</v>
          </cell>
          <cell r="AI67">
            <v>0.65</v>
          </cell>
          <cell r="AJ67">
            <v>0.59</v>
          </cell>
          <cell r="AK67">
            <v>0</v>
          </cell>
          <cell r="AL67">
            <v>13110</v>
          </cell>
          <cell r="AM67">
            <v>7</v>
          </cell>
          <cell r="AN67">
            <v>0.74444661458333339</v>
          </cell>
          <cell r="AO67">
            <v>0.69713867187499989</v>
          </cell>
          <cell r="AP67" t="str">
            <v>AWD</v>
          </cell>
        </row>
        <row r="68">
          <cell r="A68" t="str">
            <v>535-EACH</v>
          </cell>
          <cell r="B68" t="str">
            <v>B003BOUX9A</v>
          </cell>
          <cell r="C68">
            <v>0</v>
          </cell>
          <cell r="D68">
            <v>535</v>
          </cell>
          <cell r="E68">
            <v>1</v>
          </cell>
          <cell r="F68">
            <v>5.29</v>
          </cell>
          <cell r="G68">
            <v>5.1899999999999995</v>
          </cell>
          <cell r="H68">
            <v>4.99</v>
          </cell>
          <cell r="I68">
            <v>4.8899999999999997</v>
          </cell>
          <cell r="J68">
            <v>4.79</v>
          </cell>
          <cell r="K68">
            <v>4</v>
          </cell>
          <cell r="L68">
            <v>3.15</v>
          </cell>
          <cell r="M68">
            <v>3.339</v>
          </cell>
          <cell r="N68">
            <v>2.38</v>
          </cell>
          <cell r="O68">
            <v>2.4989999999999997</v>
          </cell>
          <cell r="P68">
            <v>4.29</v>
          </cell>
          <cell r="Q68">
            <v>4.09</v>
          </cell>
          <cell r="R68">
            <v>3.89</v>
          </cell>
          <cell r="S68">
            <v>3.89</v>
          </cell>
          <cell r="T68">
            <v>3.7399999999999998</v>
          </cell>
          <cell r="U68">
            <v>0.2</v>
          </cell>
          <cell r="V68">
            <v>0.2</v>
          </cell>
          <cell r="W68">
            <v>3.2</v>
          </cell>
          <cell r="X68" t="str">
            <v>SS</v>
          </cell>
          <cell r="Y68">
            <v>5.81</v>
          </cell>
          <cell r="Z68">
            <v>3.31</v>
          </cell>
          <cell r="AA68">
            <v>0.69</v>
          </cell>
          <cell r="AB68">
            <v>0.69</v>
          </cell>
          <cell r="AC68">
            <v>9.5463733812949619E-2</v>
          </cell>
          <cell r="AD68">
            <v>1.5274197410071939</v>
          </cell>
          <cell r="AE68">
            <v>2</v>
          </cell>
          <cell r="AF68">
            <v>0.89</v>
          </cell>
          <cell r="AG68">
            <v>0.75</v>
          </cell>
          <cell r="AH68">
            <v>0.59</v>
          </cell>
          <cell r="AI68">
            <v>0.55000000000000004</v>
          </cell>
          <cell r="AJ68">
            <v>0.49</v>
          </cell>
          <cell r="AK68">
            <v>0</v>
          </cell>
          <cell r="AL68">
            <v>18696</v>
          </cell>
          <cell r="AN68">
            <v>4.9938738787615747E-2</v>
          </cell>
          <cell r="AO68">
            <v>4.4036797417534718E-2</v>
          </cell>
          <cell r="AP68" t="str">
            <v>AWD</v>
          </cell>
        </row>
        <row r="69">
          <cell r="A69" t="str">
            <v>5014-EACH</v>
          </cell>
          <cell r="B69" t="str">
            <v>B003BOUYCG</v>
          </cell>
          <cell r="C69">
            <v>0</v>
          </cell>
          <cell r="D69">
            <v>5014</v>
          </cell>
          <cell r="E69">
            <v>1</v>
          </cell>
          <cell r="F69">
            <v>8.49</v>
          </cell>
          <cell r="G69">
            <v>8.2899999999999991</v>
          </cell>
          <cell r="H69">
            <v>7.89</v>
          </cell>
          <cell r="I69">
            <v>7.89</v>
          </cell>
          <cell r="J69">
            <v>7.62</v>
          </cell>
          <cell r="K69">
            <v>3</v>
          </cell>
          <cell r="L69">
            <v>4.99</v>
          </cell>
          <cell r="M69">
            <v>5.2894000000000005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>
            <v>0.13</v>
          </cell>
          <cell r="V69">
            <v>0.13</v>
          </cell>
          <cell r="W69">
            <v>2.08</v>
          </cell>
          <cell r="X69" t="str">
            <v>LSlb</v>
          </cell>
          <cell r="Y69">
            <v>6.42</v>
          </cell>
          <cell r="Z69">
            <v>3.43</v>
          </cell>
          <cell r="AA69">
            <v>0.59</v>
          </cell>
          <cell r="AB69">
            <v>7.08</v>
          </cell>
          <cell r="AC69">
            <v>1.1216248057553959</v>
          </cell>
          <cell r="AD69">
            <v>0</v>
          </cell>
          <cell r="AE69">
            <v>1.25</v>
          </cell>
          <cell r="AF69">
            <v>1.1000000000000001</v>
          </cell>
          <cell r="AG69">
            <v>0.85</v>
          </cell>
          <cell r="AH69">
            <v>0.69</v>
          </cell>
          <cell r="AI69">
            <v>0.65</v>
          </cell>
          <cell r="AJ69">
            <v>0.59</v>
          </cell>
          <cell r="AK69">
            <v>0</v>
          </cell>
          <cell r="AL69">
            <v>13110</v>
          </cell>
          <cell r="AN69">
            <v>0.18797530864197531</v>
          </cell>
          <cell r="AO69">
            <v>0.19603703703703701</v>
          </cell>
          <cell r="AP69" t="str">
            <v>AWD</v>
          </cell>
        </row>
        <row r="70">
          <cell r="A70" t="str">
            <v>2024-EACH</v>
          </cell>
          <cell r="B70" t="str">
            <v>B003BS9A54</v>
          </cell>
          <cell r="C70">
            <v>0</v>
          </cell>
          <cell r="D70">
            <v>2024</v>
          </cell>
          <cell r="E70">
            <v>1</v>
          </cell>
          <cell r="F70">
            <v>6.6899999999999995</v>
          </cell>
          <cell r="G70">
            <v>6.39</v>
          </cell>
          <cell r="H70">
            <v>5.99</v>
          </cell>
          <cell r="I70">
            <v>6.09</v>
          </cell>
          <cell r="J70">
            <v>5.98</v>
          </cell>
          <cell r="K70">
            <v>5</v>
          </cell>
          <cell r="L70">
            <v>3.9</v>
          </cell>
          <cell r="M70">
            <v>4.1340000000000003</v>
          </cell>
          <cell r="N70">
            <v>3.13</v>
          </cell>
          <cell r="O70">
            <v>3.2864999999999998</v>
          </cell>
          <cell r="P70">
            <v>5.6899999999999995</v>
          </cell>
          <cell r="Q70">
            <v>5.29</v>
          </cell>
          <cell r="R70">
            <v>5.09</v>
          </cell>
          <cell r="S70">
            <v>4.99</v>
          </cell>
          <cell r="T70">
            <v>4.93</v>
          </cell>
          <cell r="U70">
            <v>0.31</v>
          </cell>
          <cell r="V70">
            <v>0.31</v>
          </cell>
          <cell r="W70">
            <v>4.96</v>
          </cell>
          <cell r="X70" t="str">
            <v>LSoz</v>
          </cell>
          <cell r="Y70">
            <v>6.69</v>
          </cell>
          <cell r="Z70">
            <v>3.74</v>
          </cell>
          <cell r="AA70">
            <v>1.18</v>
          </cell>
          <cell r="AB70">
            <v>1.18</v>
          </cell>
          <cell r="AC70">
            <v>0.21240509352517986</v>
          </cell>
          <cell r="AD70">
            <v>3.3984814964028778</v>
          </cell>
          <cell r="AE70">
            <v>4</v>
          </cell>
          <cell r="AF70">
            <v>1.2</v>
          </cell>
          <cell r="AG70">
            <v>0.95</v>
          </cell>
          <cell r="AH70">
            <v>0.75</v>
          </cell>
          <cell r="AI70">
            <v>0.69</v>
          </cell>
          <cell r="AJ70">
            <v>0.65</v>
          </cell>
          <cell r="AK70">
            <v>0</v>
          </cell>
          <cell r="AL70">
            <v>13110</v>
          </cell>
          <cell r="AN70">
            <v>4.589052553530093E-2</v>
          </cell>
          <cell r="AO70">
            <v>4.632819281684028E-2</v>
          </cell>
          <cell r="AP70" t="str">
            <v>AWD</v>
          </cell>
        </row>
        <row r="71">
          <cell r="A71" t="str">
            <v>120-EACH</v>
          </cell>
          <cell r="B71" t="str">
            <v>B003BS9G44</v>
          </cell>
          <cell r="C71">
            <v>0</v>
          </cell>
          <cell r="D71">
            <v>120</v>
          </cell>
          <cell r="E71">
            <v>1</v>
          </cell>
          <cell r="F71">
            <v>6.59</v>
          </cell>
          <cell r="G71">
            <v>6.29</v>
          </cell>
          <cell r="H71">
            <v>6.09</v>
          </cell>
          <cell r="I71">
            <v>5.99</v>
          </cell>
          <cell r="J71">
            <v>5.91</v>
          </cell>
          <cell r="K71">
            <v>3</v>
          </cell>
          <cell r="L71">
            <v>3.9</v>
          </cell>
          <cell r="M71">
            <v>4.1340000000000003</v>
          </cell>
          <cell r="N71">
            <v>3.13</v>
          </cell>
          <cell r="O71">
            <v>3.2864999999999998</v>
          </cell>
          <cell r="P71">
            <v>5.49</v>
          </cell>
          <cell r="Q71">
            <v>5.1899999999999995</v>
          </cell>
          <cell r="R71">
            <v>4.99</v>
          </cell>
          <cell r="S71">
            <v>4.99</v>
          </cell>
          <cell r="T71">
            <v>4.8499999999999996</v>
          </cell>
          <cell r="U71">
            <v>0.18</v>
          </cell>
          <cell r="V71">
            <v>0.18</v>
          </cell>
          <cell r="W71">
            <v>2.88</v>
          </cell>
          <cell r="X71" t="str">
            <v>LSoz</v>
          </cell>
          <cell r="Y71">
            <v>8.25</v>
          </cell>
          <cell r="Z71">
            <v>3.25</v>
          </cell>
          <cell r="AA71">
            <v>1</v>
          </cell>
          <cell r="AB71">
            <v>1</v>
          </cell>
          <cell r="AC71">
            <v>0.1928956834532374</v>
          </cell>
          <cell r="AD71">
            <v>3.0863309352517985</v>
          </cell>
          <cell r="AE71">
            <v>4</v>
          </cell>
          <cell r="AF71">
            <v>1.1000000000000001</v>
          </cell>
          <cell r="AG71">
            <v>0.85</v>
          </cell>
          <cell r="AH71">
            <v>0.69</v>
          </cell>
          <cell r="AI71">
            <v>0.65</v>
          </cell>
          <cell r="AJ71">
            <v>0.59</v>
          </cell>
          <cell r="AK71">
            <v>0</v>
          </cell>
          <cell r="AL71">
            <v>56038</v>
          </cell>
          <cell r="AN71">
            <v>3.7124023437500001E-2</v>
          </cell>
          <cell r="AO71">
            <v>3.6141764322916665E-2</v>
          </cell>
          <cell r="AP71" t="str">
            <v>AWD</v>
          </cell>
        </row>
        <row r="72">
          <cell r="A72" t="str">
            <v>2519-EACH</v>
          </cell>
          <cell r="B72" t="str">
            <v>B003BSBG5Q</v>
          </cell>
          <cell r="C72">
            <v>0</v>
          </cell>
          <cell r="D72">
            <v>2519</v>
          </cell>
          <cell r="E72">
            <v>1</v>
          </cell>
          <cell r="F72">
            <v>6.6899999999999995</v>
          </cell>
          <cell r="G72">
            <v>6.39</v>
          </cell>
          <cell r="H72">
            <v>5.99</v>
          </cell>
          <cell r="I72">
            <v>6.1899999999999995</v>
          </cell>
          <cell r="J72">
            <v>6.03</v>
          </cell>
          <cell r="K72">
            <v>5</v>
          </cell>
          <cell r="L72">
            <v>3.9</v>
          </cell>
          <cell r="M72">
            <v>4.1340000000000003</v>
          </cell>
          <cell r="N72">
            <v>3.13</v>
          </cell>
          <cell r="O72">
            <v>3.2864999999999998</v>
          </cell>
          <cell r="P72">
            <v>5.6899999999999995</v>
          </cell>
          <cell r="Q72">
            <v>5.29</v>
          </cell>
          <cell r="R72">
            <v>5.09</v>
          </cell>
          <cell r="S72">
            <v>5.09</v>
          </cell>
          <cell r="T72">
            <v>4.9799999999999995</v>
          </cell>
          <cell r="U72">
            <v>0.3</v>
          </cell>
          <cell r="V72">
            <v>0.3</v>
          </cell>
          <cell r="W72">
            <v>4.8</v>
          </cell>
          <cell r="X72" t="str">
            <v>LSoz</v>
          </cell>
          <cell r="Y72">
            <v>8.0299999999999994</v>
          </cell>
          <cell r="Z72">
            <v>5.63</v>
          </cell>
          <cell r="AA72">
            <v>0.79</v>
          </cell>
          <cell r="AB72">
            <v>0.79</v>
          </cell>
          <cell r="AC72">
            <v>0.25694266906474816</v>
          </cell>
          <cell r="AD72">
            <v>4.1110827050359706</v>
          </cell>
          <cell r="AE72">
            <v>5</v>
          </cell>
          <cell r="AF72">
            <v>1.2</v>
          </cell>
          <cell r="AG72">
            <v>0.95</v>
          </cell>
          <cell r="AH72">
            <v>0.79</v>
          </cell>
          <cell r="AI72">
            <v>0.75</v>
          </cell>
          <cell r="AJ72">
            <v>0.69</v>
          </cell>
          <cell r="AK72">
            <v>0</v>
          </cell>
          <cell r="AL72">
            <v>25167</v>
          </cell>
          <cell r="AN72">
            <v>4.6103862244405866E-2</v>
          </cell>
          <cell r="AO72">
            <v>3.9580778899016206E-2</v>
          </cell>
          <cell r="AP72" t="str">
            <v>AWD</v>
          </cell>
        </row>
        <row r="73">
          <cell r="A73" t="str">
            <v>2007-EACH</v>
          </cell>
          <cell r="B73" t="str">
            <v>B003BSF7ZG</v>
          </cell>
          <cell r="C73">
            <v>4.99</v>
          </cell>
          <cell r="D73">
            <v>2007</v>
          </cell>
          <cell r="E73">
            <v>1</v>
          </cell>
          <cell r="F73">
            <v>6.39</v>
          </cell>
          <cell r="G73">
            <v>6.09</v>
          </cell>
          <cell r="H73">
            <v>5.89</v>
          </cell>
          <cell r="I73">
            <v>5.89</v>
          </cell>
          <cell r="J73">
            <v>5.74</v>
          </cell>
          <cell r="K73">
            <v>2</v>
          </cell>
          <cell r="L73">
            <v>3.68</v>
          </cell>
          <cell r="M73">
            <v>3.9008000000000003</v>
          </cell>
          <cell r="N73">
            <v>2.91</v>
          </cell>
          <cell r="O73">
            <v>3.0555000000000003</v>
          </cell>
          <cell r="P73">
            <v>5.39</v>
          </cell>
          <cell r="Q73">
            <v>5.09</v>
          </cell>
          <cell r="R73">
            <v>4.8899999999999997</v>
          </cell>
          <cell r="S73">
            <v>4.79</v>
          </cell>
          <cell r="T73">
            <v>4.6899999999999995</v>
          </cell>
          <cell r="U73">
            <v>0.1</v>
          </cell>
          <cell r="V73">
            <v>0.1</v>
          </cell>
          <cell r="W73">
            <v>1.6</v>
          </cell>
          <cell r="X73" t="str">
            <v>LSoz</v>
          </cell>
          <cell r="Y73">
            <v>7.19</v>
          </cell>
          <cell r="Z73">
            <v>3.47</v>
          </cell>
          <cell r="AA73">
            <v>0.95</v>
          </cell>
          <cell r="AB73">
            <v>0.95</v>
          </cell>
          <cell r="AC73">
            <v>0.1705167985611511</v>
          </cell>
          <cell r="AD73">
            <v>2.7282687769784175</v>
          </cell>
          <cell r="AE73">
            <v>3</v>
          </cell>
          <cell r="AF73">
            <v>1.2</v>
          </cell>
          <cell r="AG73">
            <v>0.95</v>
          </cell>
          <cell r="AH73">
            <v>0.79</v>
          </cell>
          <cell r="AI73">
            <v>0.75</v>
          </cell>
          <cell r="AJ73">
            <v>0.69</v>
          </cell>
          <cell r="AK73" t="str">
            <v>Hazard</v>
          </cell>
          <cell r="AL73">
            <v>33706</v>
          </cell>
          <cell r="AN73">
            <v>3.7782072844328704E-2</v>
          </cell>
          <cell r="AO73">
            <v>3.6906399197048606E-2</v>
          </cell>
          <cell r="AP73" t="str">
            <v>AWD</v>
          </cell>
        </row>
        <row r="74">
          <cell r="A74" t="str">
            <v>3103-EACH</v>
          </cell>
          <cell r="B74" t="str">
            <v>B003BSFCMY</v>
          </cell>
          <cell r="C74">
            <v>3.99</v>
          </cell>
          <cell r="D74">
            <v>3103</v>
          </cell>
          <cell r="E74">
            <v>1</v>
          </cell>
          <cell r="F74">
            <v>5.49</v>
          </cell>
          <cell r="G74">
            <v>5.29</v>
          </cell>
          <cell r="H74">
            <v>5.09</v>
          </cell>
          <cell r="I74">
            <v>4.99</v>
          </cell>
          <cell r="J74">
            <v>4.91</v>
          </cell>
          <cell r="K74">
            <v>6</v>
          </cell>
          <cell r="L74">
            <v>3.24</v>
          </cell>
          <cell r="M74">
            <v>3.4344000000000001</v>
          </cell>
          <cell r="N74">
            <v>2.4700000000000002</v>
          </cell>
          <cell r="O74">
            <v>2.5935000000000001</v>
          </cell>
          <cell r="P74">
            <v>4.3899999999999997</v>
          </cell>
          <cell r="Q74">
            <v>4.1899999999999995</v>
          </cell>
          <cell r="R74">
            <v>3.99</v>
          </cell>
          <cell r="S74">
            <v>3.99</v>
          </cell>
          <cell r="T74">
            <v>3.86</v>
          </cell>
          <cell r="U74">
            <v>0.36</v>
          </cell>
          <cell r="V74">
            <v>0.36</v>
          </cell>
          <cell r="W74">
            <v>5.76</v>
          </cell>
          <cell r="X74" t="str">
            <v>SS</v>
          </cell>
          <cell r="Y74">
            <v>11.93</v>
          </cell>
          <cell r="Z74">
            <v>9.65</v>
          </cell>
          <cell r="AA74">
            <v>0.32</v>
          </cell>
          <cell r="AB74">
            <v>0.32</v>
          </cell>
          <cell r="AC74">
            <v>0.26503482014388491</v>
          </cell>
          <cell r="AD74">
            <v>4.2405571223021585</v>
          </cell>
          <cell r="AE74">
            <v>5</v>
          </cell>
          <cell r="AF74">
            <v>0.89</v>
          </cell>
          <cell r="AG74">
            <v>0.75</v>
          </cell>
          <cell r="AH74">
            <v>0.59</v>
          </cell>
          <cell r="AI74">
            <v>0.55000000000000004</v>
          </cell>
          <cell r="AJ74">
            <v>0.49</v>
          </cell>
          <cell r="AK74">
            <v>0</v>
          </cell>
          <cell r="AL74">
            <v>79206</v>
          </cell>
          <cell r="AN74">
            <v>7.0406087239583345E-2</v>
          </cell>
          <cell r="AO74">
            <v>6.0823974609374998E-2</v>
          </cell>
          <cell r="AP74" t="str">
            <v>AWD</v>
          </cell>
        </row>
        <row r="75">
          <cell r="A75" t="str">
            <v>2501-EACH</v>
          </cell>
          <cell r="B75" t="str">
            <v>B003BT3MP2</v>
          </cell>
          <cell r="C75">
            <v>0</v>
          </cell>
          <cell r="D75">
            <v>2501</v>
          </cell>
          <cell r="E75">
            <v>1</v>
          </cell>
          <cell r="F75">
            <v>5.49</v>
          </cell>
          <cell r="G75">
            <v>5.1899999999999995</v>
          </cell>
          <cell r="H75">
            <v>4.99</v>
          </cell>
          <cell r="I75">
            <v>4.99</v>
          </cell>
          <cell r="J75">
            <v>4.87</v>
          </cell>
          <cell r="K75">
            <v>4</v>
          </cell>
          <cell r="L75">
            <v>3.15</v>
          </cell>
          <cell r="M75">
            <v>3.339</v>
          </cell>
          <cell r="N75">
            <v>2.38</v>
          </cell>
          <cell r="O75">
            <v>2.4989999999999997</v>
          </cell>
          <cell r="P75">
            <v>4.3899999999999997</v>
          </cell>
          <cell r="Q75">
            <v>4.1899999999999995</v>
          </cell>
          <cell r="R75">
            <v>3.99</v>
          </cell>
          <cell r="S75">
            <v>3.89</v>
          </cell>
          <cell r="T75">
            <v>3.82</v>
          </cell>
          <cell r="U75">
            <v>0.2</v>
          </cell>
          <cell r="V75">
            <v>0.2</v>
          </cell>
          <cell r="W75">
            <v>3.2</v>
          </cell>
          <cell r="X75" t="str">
            <v>SS</v>
          </cell>
          <cell r="Y75">
            <v>5.2</v>
          </cell>
          <cell r="Z75">
            <v>3.94</v>
          </cell>
          <cell r="AA75">
            <v>0.63</v>
          </cell>
          <cell r="AB75">
            <v>0.63</v>
          </cell>
          <cell r="AC75">
            <v>9.2859280575539563E-2</v>
          </cell>
          <cell r="AD75">
            <v>1.485748489208633</v>
          </cell>
          <cell r="AE75">
            <v>2</v>
          </cell>
          <cell r="AF75">
            <v>0.99</v>
          </cell>
          <cell r="AG75">
            <v>0.79</v>
          </cell>
          <cell r="AH75">
            <v>0.65</v>
          </cell>
          <cell r="AI75">
            <v>0.59</v>
          </cell>
          <cell r="AJ75">
            <v>0.55000000000000004</v>
          </cell>
          <cell r="AK75">
            <v>0</v>
          </cell>
          <cell r="AL75">
            <v>39354</v>
          </cell>
          <cell r="AN75">
            <v>4.0795597029320986E-2</v>
          </cell>
          <cell r="AO75">
            <v>3.3412724247685183E-2</v>
          </cell>
          <cell r="AP75" t="str">
            <v>AWD</v>
          </cell>
        </row>
        <row r="76">
          <cell r="A76" t="str">
            <v>2402-EACH</v>
          </cell>
          <cell r="B76" t="str">
            <v>B003BUI01W</v>
          </cell>
          <cell r="C76">
            <v>4.99</v>
          </cell>
          <cell r="D76">
            <v>2402</v>
          </cell>
          <cell r="E76">
            <v>1</v>
          </cell>
          <cell r="F76">
            <v>7.1899999999999995</v>
          </cell>
          <cell r="G76">
            <v>6.6899999999999995</v>
          </cell>
          <cell r="H76">
            <v>6.49</v>
          </cell>
          <cell r="I76">
            <v>6.39</v>
          </cell>
          <cell r="J76">
            <v>6.3199999999999994</v>
          </cell>
          <cell r="K76">
            <v>6</v>
          </cell>
          <cell r="L76">
            <v>4.1500000000000004</v>
          </cell>
          <cell r="M76">
            <v>4.399</v>
          </cell>
          <cell r="N76">
            <v>3.38</v>
          </cell>
          <cell r="O76">
            <v>3.5489999999999999</v>
          </cell>
          <cell r="P76">
            <v>6.09</v>
          </cell>
          <cell r="Q76">
            <v>5.6899999999999995</v>
          </cell>
          <cell r="R76">
            <v>5.39</v>
          </cell>
          <cell r="S76">
            <v>5.29</v>
          </cell>
          <cell r="T76">
            <v>5.25</v>
          </cell>
          <cell r="U76">
            <v>0.36</v>
          </cell>
          <cell r="V76">
            <v>0.36</v>
          </cell>
          <cell r="W76">
            <v>5.76</v>
          </cell>
          <cell r="X76" t="str">
            <v>LSoz</v>
          </cell>
          <cell r="Y76">
            <v>10.199999999999999</v>
          </cell>
          <cell r="Z76">
            <v>7.36</v>
          </cell>
          <cell r="AA76">
            <v>1.1399999999999999</v>
          </cell>
          <cell r="AB76">
            <v>1.1399999999999999</v>
          </cell>
          <cell r="AC76">
            <v>0.61569841726618701</v>
          </cell>
          <cell r="AD76">
            <v>9.8511746762589922</v>
          </cell>
          <cell r="AE76">
            <v>10</v>
          </cell>
          <cell r="AF76">
            <v>1.3</v>
          </cell>
          <cell r="AG76">
            <v>0.95</v>
          </cell>
          <cell r="AH76">
            <v>0.75</v>
          </cell>
          <cell r="AI76">
            <v>0.69</v>
          </cell>
          <cell r="AJ76">
            <v>0.65</v>
          </cell>
          <cell r="AK76">
            <v>0</v>
          </cell>
          <cell r="AL76">
            <v>16270</v>
          </cell>
          <cell r="AN76">
            <v>9.5474331074781385E-2</v>
          </cell>
          <cell r="AO76">
            <v>9.6947872962480697E-2</v>
          </cell>
          <cell r="AP76" t="str">
            <v>AWD</v>
          </cell>
        </row>
        <row r="77">
          <cell r="A77" t="str">
            <v>229-EACH</v>
          </cell>
          <cell r="B77" t="str">
            <v>B003BUJXSQ</v>
          </cell>
          <cell r="C77">
            <v>4.99</v>
          </cell>
          <cell r="D77">
            <v>229</v>
          </cell>
          <cell r="E77">
            <v>1</v>
          </cell>
          <cell r="F77">
            <v>5.99</v>
          </cell>
          <cell r="G77">
            <v>5.79</v>
          </cell>
          <cell r="H77">
            <v>5.59</v>
          </cell>
          <cell r="I77">
            <v>5.49</v>
          </cell>
          <cell r="J77">
            <v>5.4399999999999995</v>
          </cell>
          <cell r="K77">
            <v>3</v>
          </cell>
          <cell r="L77">
            <v>3.68</v>
          </cell>
          <cell r="M77">
            <v>3.9008000000000003</v>
          </cell>
          <cell r="N77">
            <v>2.91</v>
          </cell>
          <cell r="O77">
            <v>3.0555000000000003</v>
          </cell>
          <cell r="P77">
            <v>4.8899999999999997</v>
          </cell>
          <cell r="Q77">
            <v>4.6899999999999995</v>
          </cell>
          <cell r="R77">
            <v>4.59</v>
          </cell>
          <cell r="S77">
            <v>4.49</v>
          </cell>
          <cell r="T77">
            <v>4.3899999999999997</v>
          </cell>
          <cell r="U77">
            <v>0.16</v>
          </cell>
          <cell r="V77">
            <v>0.16</v>
          </cell>
          <cell r="W77">
            <v>2.56</v>
          </cell>
          <cell r="X77" t="str">
            <v>LSlb</v>
          </cell>
          <cell r="Y77">
            <v>12.76</v>
          </cell>
          <cell r="Z77">
            <v>9.14</v>
          </cell>
          <cell r="AA77">
            <v>0.67</v>
          </cell>
          <cell r="AB77">
            <v>4.0200000000000005</v>
          </cell>
          <cell r="AC77">
            <v>3.3729361726618712</v>
          </cell>
          <cell r="AD77">
            <v>0</v>
          </cell>
          <cell r="AE77">
            <v>3.5</v>
          </cell>
          <cell r="AF77">
            <v>1.2</v>
          </cell>
          <cell r="AG77">
            <v>0.95</v>
          </cell>
          <cell r="AH77">
            <v>0.79</v>
          </cell>
          <cell r="AI77">
            <v>0.75</v>
          </cell>
          <cell r="AJ77">
            <v>0.69</v>
          </cell>
          <cell r="AK77">
            <v>0</v>
          </cell>
          <cell r="AL77">
            <v>13443</v>
          </cell>
          <cell r="AN77">
            <v>2.99707232188786E-2</v>
          </cell>
          <cell r="AO77">
            <v>2.782983097029321E-2</v>
          </cell>
          <cell r="AP77" t="str">
            <v>AWD</v>
          </cell>
        </row>
        <row r="78">
          <cell r="A78" t="str">
            <v>2405-EACH</v>
          </cell>
          <cell r="B78" t="str">
            <v>B003BUK0UG</v>
          </cell>
          <cell r="C78">
            <v>5.99</v>
          </cell>
          <cell r="D78">
            <v>2028</v>
          </cell>
          <cell r="E78">
            <v>1</v>
          </cell>
          <cell r="F78">
            <v>6.59</v>
          </cell>
          <cell r="G78">
            <v>6.29</v>
          </cell>
          <cell r="H78">
            <v>6.09</v>
          </cell>
          <cell r="I78">
            <v>5.99</v>
          </cell>
          <cell r="J78">
            <v>5.91</v>
          </cell>
          <cell r="K78">
            <v>6</v>
          </cell>
          <cell r="L78">
            <v>3.9</v>
          </cell>
          <cell r="M78">
            <v>4.1340000000000003</v>
          </cell>
          <cell r="N78">
            <v>3.13</v>
          </cell>
          <cell r="O78">
            <v>3.2864999999999998</v>
          </cell>
          <cell r="P78">
            <v>5.49</v>
          </cell>
          <cell r="Q78">
            <v>5.1899999999999995</v>
          </cell>
          <cell r="R78">
            <v>4.99</v>
          </cell>
          <cell r="S78">
            <v>4.99</v>
          </cell>
          <cell r="T78">
            <v>4.8499999999999996</v>
          </cell>
          <cell r="U78">
            <v>0.34</v>
          </cell>
          <cell r="V78">
            <v>0.34</v>
          </cell>
          <cell r="W78">
            <v>5.44</v>
          </cell>
          <cell r="X78" t="str">
            <v>LSlb</v>
          </cell>
          <cell r="Y78">
            <v>12.76</v>
          </cell>
          <cell r="Z78">
            <v>9.14</v>
          </cell>
          <cell r="AA78">
            <v>0.67</v>
          </cell>
          <cell r="AB78">
            <v>4.0200000000000005</v>
          </cell>
          <cell r="AC78">
            <v>3.3729361726618712</v>
          </cell>
          <cell r="AD78">
            <v>0</v>
          </cell>
          <cell r="AE78">
            <v>3.5</v>
          </cell>
          <cell r="AF78">
            <v>1.2</v>
          </cell>
          <cell r="AG78">
            <v>0.95</v>
          </cell>
          <cell r="AH78">
            <v>0.79</v>
          </cell>
          <cell r="AI78">
            <v>0.75</v>
          </cell>
          <cell r="AJ78">
            <v>0.69</v>
          </cell>
          <cell r="AK78">
            <v>0</v>
          </cell>
          <cell r="AL78">
            <v>33056</v>
          </cell>
          <cell r="AN78">
            <v>0.1259370478877315</v>
          </cell>
          <cell r="AO78">
            <v>0.10436347113715277</v>
          </cell>
          <cell r="AP78" t="str">
            <v>AWD</v>
          </cell>
        </row>
        <row r="79">
          <cell r="A79" t="str">
            <v>3941-BAZIC</v>
          </cell>
          <cell r="B79" t="str">
            <v>B003BXE78O</v>
          </cell>
          <cell r="C79">
            <v>0</v>
          </cell>
          <cell r="D79">
            <v>3941</v>
          </cell>
          <cell r="E79">
            <v>1</v>
          </cell>
          <cell r="F79">
            <v>7.09</v>
          </cell>
          <cell r="G79">
            <v>6.79</v>
          </cell>
          <cell r="H79">
            <v>6.49</v>
          </cell>
          <cell r="I79">
            <v>6.49</v>
          </cell>
          <cell r="J79">
            <v>6.17</v>
          </cell>
          <cell r="K79">
            <v>6</v>
          </cell>
          <cell r="L79">
            <v>3.9</v>
          </cell>
          <cell r="M79">
            <v>4.1340000000000003</v>
          </cell>
          <cell r="N79">
            <v>3.13</v>
          </cell>
          <cell r="O79">
            <v>3.2864999999999998</v>
          </cell>
          <cell r="P79">
            <v>5.99</v>
          </cell>
          <cell r="Q79">
            <v>5.79</v>
          </cell>
          <cell r="R79">
            <v>5.39</v>
          </cell>
          <cell r="S79">
            <v>5.39</v>
          </cell>
          <cell r="T79">
            <v>5.1099999999999994</v>
          </cell>
          <cell r="U79">
            <v>0.35</v>
          </cell>
          <cell r="V79">
            <v>0.35</v>
          </cell>
          <cell r="W79">
            <v>5.6</v>
          </cell>
          <cell r="X79" t="str">
            <v>LSoz</v>
          </cell>
          <cell r="Y79">
            <v>9.8000000000000007</v>
          </cell>
          <cell r="Z79">
            <v>6.18</v>
          </cell>
          <cell r="AA79">
            <v>0.75</v>
          </cell>
          <cell r="AB79">
            <v>0.75</v>
          </cell>
          <cell r="AC79">
            <v>0.32678417266187054</v>
          </cell>
          <cell r="AD79">
            <v>5.2285467625899287</v>
          </cell>
          <cell r="AE79">
            <v>6</v>
          </cell>
          <cell r="AF79">
            <v>1.5</v>
          </cell>
          <cell r="AG79">
            <v>1.3</v>
          </cell>
          <cell r="AH79">
            <v>1</v>
          </cell>
          <cell r="AI79">
            <v>1</v>
          </cell>
          <cell r="AJ79">
            <v>0.8</v>
          </cell>
          <cell r="AK79">
            <v>0</v>
          </cell>
          <cell r="AL79">
            <v>13378</v>
          </cell>
          <cell r="AN79">
            <v>6.8538532021604939E-2</v>
          </cell>
          <cell r="AO79">
            <v>6.5649233217592584E-2</v>
          </cell>
          <cell r="AP79" t="str">
            <v>AWD</v>
          </cell>
        </row>
        <row r="80">
          <cell r="A80" t="str">
            <v>572-EACH-1</v>
          </cell>
          <cell r="B80" t="str">
            <v>B003DS25ZY</v>
          </cell>
          <cell r="C80">
            <v>0</v>
          </cell>
          <cell r="D80">
            <v>572</v>
          </cell>
          <cell r="E80">
            <v>1</v>
          </cell>
          <cell r="F80">
            <v>7.39</v>
          </cell>
          <cell r="G80">
            <v>7.1899999999999995</v>
          </cell>
          <cell r="H80">
            <v>6.79</v>
          </cell>
          <cell r="I80">
            <v>6.79</v>
          </cell>
          <cell r="J80">
            <v>6.5</v>
          </cell>
          <cell r="K80">
            <v>11</v>
          </cell>
          <cell r="L80">
            <v>4.1500000000000004</v>
          </cell>
          <cell r="M80">
            <v>4.399</v>
          </cell>
          <cell r="N80">
            <v>3.38</v>
          </cell>
          <cell r="O80">
            <v>3.5489999999999999</v>
          </cell>
          <cell r="P80">
            <v>6.39</v>
          </cell>
          <cell r="Q80">
            <v>6.09</v>
          </cell>
          <cell r="R80">
            <v>5.6899999999999995</v>
          </cell>
          <cell r="S80">
            <v>5.6899999999999995</v>
          </cell>
          <cell r="T80">
            <v>5.4399999999999995</v>
          </cell>
          <cell r="U80">
            <v>0.68</v>
          </cell>
          <cell r="V80">
            <v>0.68</v>
          </cell>
          <cell r="W80">
            <v>10.88</v>
          </cell>
          <cell r="X80" t="str">
            <v>LSlb</v>
          </cell>
          <cell r="Y80">
            <v>6.5</v>
          </cell>
          <cell r="Z80">
            <v>6.25</v>
          </cell>
          <cell r="AA80">
            <v>4.75</v>
          </cell>
          <cell r="AB80">
            <v>1.97</v>
          </cell>
          <cell r="AC80">
            <v>1.3882643884892085</v>
          </cell>
          <cell r="AD80">
            <v>0</v>
          </cell>
          <cell r="AE80">
            <v>1.5</v>
          </cell>
          <cell r="AF80">
            <v>1.2</v>
          </cell>
          <cell r="AG80">
            <v>0.95</v>
          </cell>
          <cell r="AH80">
            <v>0.79</v>
          </cell>
          <cell r="AI80">
            <v>0.75</v>
          </cell>
          <cell r="AJ80">
            <v>0.69</v>
          </cell>
          <cell r="AK80" t="str">
            <v>Hazard</v>
          </cell>
          <cell r="AL80">
            <v>10419</v>
          </cell>
          <cell r="AN80">
            <v>0.16052155671296298</v>
          </cell>
          <cell r="AO80">
            <v>0.14454969618055555</v>
          </cell>
          <cell r="AP80" t="str">
            <v>AWD</v>
          </cell>
        </row>
        <row r="81">
          <cell r="A81" t="str">
            <v>2023-EACH</v>
          </cell>
          <cell r="B81" t="str">
            <v>B00489OPT6</v>
          </cell>
          <cell r="C81">
            <v>0</v>
          </cell>
          <cell r="D81">
            <v>2023</v>
          </cell>
          <cell r="E81">
            <v>1</v>
          </cell>
          <cell r="F81">
            <v>6.6899999999999995</v>
          </cell>
          <cell r="G81">
            <v>6.39</v>
          </cell>
          <cell r="H81">
            <v>5.99</v>
          </cell>
          <cell r="I81">
            <v>6.1899999999999995</v>
          </cell>
          <cell r="J81">
            <v>6.03</v>
          </cell>
          <cell r="K81">
            <v>4</v>
          </cell>
          <cell r="L81">
            <v>3.9</v>
          </cell>
          <cell r="M81">
            <v>4.1340000000000003</v>
          </cell>
          <cell r="N81">
            <v>3.13</v>
          </cell>
          <cell r="O81">
            <v>3.2864999999999998</v>
          </cell>
          <cell r="P81">
            <v>5.6899999999999995</v>
          </cell>
          <cell r="Q81">
            <v>5.29</v>
          </cell>
          <cell r="R81">
            <v>5.09</v>
          </cell>
          <cell r="S81">
            <v>5.09</v>
          </cell>
          <cell r="T81">
            <v>4.9799999999999995</v>
          </cell>
          <cell r="U81">
            <v>0.19</v>
          </cell>
          <cell r="V81">
            <v>0.19</v>
          </cell>
          <cell r="W81">
            <v>3.04</v>
          </cell>
          <cell r="X81" t="str">
            <v>LSlb</v>
          </cell>
          <cell r="Y81">
            <v>15.25</v>
          </cell>
          <cell r="Z81">
            <v>13.25</v>
          </cell>
          <cell r="AA81">
            <v>7</v>
          </cell>
          <cell r="AB81">
            <v>0.91</v>
          </cell>
          <cell r="AC81">
            <v>10.175809352517986</v>
          </cell>
          <cell r="AD81">
            <v>0</v>
          </cell>
          <cell r="AE81">
            <v>10.25</v>
          </cell>
          <cell r="AF81">
            <v>1.2</v>
          </cell>
          <cell r="AG81">
            <v>0.95</v>
          </cell>
          <cell r="AH81">
            <v>0.79</v>
          </cell>
          <cell r="AI81">
            <v>0.75</v>
          </cell>
          <cell r="AJ81">
            <v>0.69</v>
          </cell>
          <cell r="AK81">
            <v>0</v>
          </cell>
          <cell r="AL81">
            <v>33754</v>
          </cell>
          <cell r="AN81">
            <v>3.5108858587319963E-2</v>
          </cell>
          <cell r="AO81">
            <v>3.3800199532214505E-2</v>
          </cell>
          <cell r="AP81" t="str">
            <v>AWD</v>
          </cell>
        </row>
        <row r="82">
          <cell r="A82" t="str">
            <v>5044-EACH</v>
          </cell>
          <cell r="B82" t="str">
            <v>B0049HU5PA</v>
          </cell>
          <cell r="C82">
            <v>4.99</v>
          </cell>
          <cell r="D82">
            <v>5044</v>
          </cell>
          <cell r="E82">
            <v>1</v>
          </cell>
          <cell r="F82">
            <v>5.99</v>
          </cell>
          <cell r="G82">
            <v>5.59</v>
          </cell>
          <cell r="H82">
            <v>5.39</v>
          </cell>
          <cell r="I82">
            <v>5.39</v>
          </cell>
          <cell r="J82">
            <v>5.2799999999999994</v>
          </cell>
          <cell r="K82">
            <v>8</v>
          </cell>
          <cell r="L82">
            <v>3.33</v>
          </cell>
          <cell r="M82">
            <v>3.5298000000000003</v>
          </cell>
          <cell r="N82">
            <v>2.56</v>
          </cell>
          <cell r="O82">
            <v>2.6880000000000002</v>
          </cell>
          <cell r="P82">
            <v>4.8899999999999997</v>
          </cell>
          <cell r="Q82">
            <v>4.59</v>
          </cell>
          <cell r="R82">
            <v>4.3899999999999997</v>
          </cell>
          <cell r="S82">
            <v>4.29</v>
          </cell>
          <cell r="T82">
            <v>4.2299999999999995</v>
          </cell>
          <cell r="U82">
            <v>0.48</v>
          </cell>
          <cell r="V82">
            <v>0.48</v>
          </cell>
          <cell r="W82">
            <v>7.68</v>
          </cell>
          <cell r="X82" t="str">
            <v>LSlb</v>
          </cell>
          <cell r="Y82">
            <v>11</v>
          </cell>
          <cell r="Z82">
            <v>6.5</v>
          </cell>
          <cell r="AA82">
            <v>3.75</v>
          </cell>
          <cell r="AB82">
            <v>0.38</v>
          </cell>
          <cell r="AC82">
            <v>1.9289568345323742</v>
          </cell>
          <cell r="AD82">
            <v>0</v>
          </cell>
          <cell r="AE82">
            <v>2</v>
          </cell>
          <cell r="AF82">
            <v>1.1000000000000001</v>
          </cell>
          <cell r="AG82">
            <v>0.85</v>
          </cell>
          <cell r="AH82">
            <v>0.69</v>
          </cell>
          <cell r="AI82">
            <v>0.65</v>
          </cell>
          <cell r="AJ82">
            <v>0.59</v>
          </cell>
          <cell r="AK82">
            <v>0</v>
          </cell>
          <cell r="AL82">
            <v>10609</v>
          </cell>
          <cell r="AN82">
            <v>7.4694643373842587E-2</v>
          </cell>
          <cell r="AO82">
            <v>6.5807156032986105E-2</v>
          </cell>
          <cell r="AP82" t="str">
            <v>AWD</v>
          </cell>
        </row>
        <row r="83">
          <cell r="A83" t="str">
            <v>2211-SET4</v>
          </cell>
          <cell r="B83" t="str">
            <v>B004BFFSYS</v>
          </cell>
          <cell r="C83">
            <v>0</v>
          </cell>
          <cell r="D83">
            <v>2211</v>
          </cell>
          <cell r="E83">
            <v>4</v>
          </cell>
          <cell r="F83">
            <v>9.99</v>
          </cell>
          <cell r="G83">
            <v>9.2899999999999991</v>
          </cell>
          <cell r="H83">
            <v>8.49</v>
          </cell>
          <cell r="I83">
            <v>8.2899999999999991</v>
          </cell>
          <cell r="J83">
            <v>7.95</v>
          </cell>
          <cell r="K83">
            <v>11</v>
          </cell>
          <cell r="L83">
            <v>4.1500000000000004</v>
          </cell>
          <cell r="M83">
            <v>4.399</v>
          </cell>
          <cell r="N83">
            <v>3.38</v>
          </cell>
          <cell r="O83">
            <v>3.5489999999999999</v>
          </cell>
          <cell r="P83">
            <v>8.89</v>
          </cell>
          <cell r="Q83">
            <v>8.19</v>
          </cell>
          <cell r="R83">
            <v>7.39</v>
          </cell>
          <cell r="S83">
            <v>7.1899999999999995</v>
          </cell>
          <cell r="T83">
            <v>6.89</v>
          </cell>
          <cell r="U83">
            <v>0.16</v>
          </cell>
          <cell r="V83">
            <v>0.64</v>
          </cell>
          <cell r="W83">
            <v>10.24</v>
          </cell>
          <cell r="X83" t="str">
            <v>LSoz</v>
          </cell>
          <cell r="Y83">
            <v>6.3</v>
          </cell>
          <cell r="Z83">
            <v>2.76</v>
          </cell>
          <cell r="AA83">
            <v>0.79</v>
          </cell>
          <cell r="AB83">
            <v>3.16</v>
          </cell>
          <cell r="AC83">
            <v>0.39529553956834529</v>
          </cell>
          <cell r="AD83">
            <v>6.3247286330935246</v>
          </cell>
          <cell r="AE83">
            <v>7</v>
          </cell>
          <cell r="AF83">
            <v>0.89</v>
          </cell>
          <cell r="AG83">
            <v>0.75</v>
          </cell>
          <cell r="AH83">
            <v>0.59</v>
          </cell>
          <cell r="AI83">
            <v>0.55000000000000004</v>
          </cell>
          <cell r="AJ83">
            <v>0.49</v>
          </cell>
          <cell r="AK83">
            <v>0</v>
          </cell>
          <cell r="AL83">
            <v>46435</v>
          </cell>
          <cell r="AN83">
            <v>0.12428950557002315</v>
          </cell>
          <cell r="AO83">
            <v>0.11643968370225692</v>
          </cell>
          <cell r="AP83" t="str">
            <v>AWD</v>
          </cell>
        </row>
        <row r="84">
          <cell r="A84" t="str">
            <v>804-BOX-B</v>
          </cell>
          <cell r="B84" t="str">
            <v>B004MTP43S</v>
          </cell>
          <cell r="C84">
            <v>0</v>
          </cell>
          <cell r="D84">
            <v>804</v>
          </cell>
          <cell r="E84">
            <v>24</v>
          </cell>
          <cell r="F84">
            <v>44.09</v>
          </cell>
          <cell r="G84">
            <v>36.590000000000003</v>
          </cell>
          <cell r="H84">
            <v>30.59</v>
          </cell>
          <cell r="I84">
            <v>28.79</v>
          </cell>
          <cell r="J84">
            <v>27.520000000000003</v>
          </cell>
          <cell r="K84">
            <v>2.5</v>
          </cell>
          <cell r="L84">
            <v>6.05</v>
          </cell>
          <cell r="M84">
            <v>6.4130000000000003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>
            <v>2.46</v>
          </cell>
          <cell r="V84">
            <v>2.46</v>
          </cell>
          <cell r="W84">
            <v>2.88</v>
          </cell>
          <cell r="X84" t="str">
            <v>LSlb</v>
          </cell>
          <cell r="Y84">
            <v>10.75</v>
          </cell>
          <cell r="Z84">
            <v>8</v>
          </cell>
          <cell r="AA84">
            <v>3.5</v>
          </cell>
          <cell r="AB84">
            <v>1</v>
          </cell>
          <cell r="AC84">
            <v>2.1654676258992804</v>
          </cell>
          <cell r="AD84">
            <v>0</v>
          </cell>
          <cell r="AE84">
            <v>2.25</v>
          </cell>
          <cell r="AF84">
            <v>1.2</v>
          </cell>
          <cell r="AG84">
            <v>0.95</v>
          </cell>
          <cell r="AH84">
            <v>0.75</v>
          </cell>
          <cell r="AI84">
            <v>0.69</v>
          </cell>
          <cell r="AJ84">
            <v>0.65</v>
          </cell>
          <cell r="AK84">
            <v>0</v>
          </cell>
          <cell r="AL84">
            <v>75555</v>
          </cell>
          <cell r="AN84">
            <v>0.75626582392939812</v>
          </cell>
          <cell r="AO84">
            <v>0.71087226019965277</v>
          </cell>
          <cell r="AP84" t="str">
            <v>AWD</v>
          </cell>
        </row>
        <row r="85">
          <cell r="A85" t="str">
            <v>1912-EACH</v>
          </cell>
          <cell r="B85" t="str">
            <v>B004YTM9MU</v>
          </cell>
          <cell r="C85">
            <v>0</v>
          </cell>
          <cell r="D85">
            <v>1912</v>
          </cell>
          <cell r="E85">
            <v>1</v>
          </cell>
          <cell r="F85">
            <v>5.1899999999999995</v>
          </cell>
          <cell r="G85">
            <v>4.99</v>
          </cell>
          <cell r="H85">
            <v>4.79</v>
          </cell>
          <cell r="I85">
            <v>4.6899999999999995</v>
          </cell>
          <cell r="J85">
            <v>4.62</v>
          </cell>
          <cell r="K85">
            <v>2</v>
          </cell>
          <cell r="L85">
            <v>3.06</v>
          </cell>
          <cell r="M85">
            <v>3.2435999999999998</v>
          </cell>
          <cell r="N85">
            <v>2.29</v>
          </cell>
          <cell r="O85">
            <v>2.4045000000000001</v>
          </cell>
          <cell r="P85">
            <v>4.09</v>
          </cell>
          <cell r="Q85">
            <v>3.89</v>
          </cell>
          <cell r="R85">
            <v>3.6900000000000004</v>
          </cell>
          <cell r="S85">
            <v>3.6900000000000004</v>
          </cell>
          <cell r="T85">
            <v>3.57</v>
          </cell>
          <cell r="U85">
            <v>0.08</v>
          </cell>
          <cell r="V85">
            <v>0.08</v>
          </cell>
          <cell r="W85">
            <v>1.28</v>
          </cell>
          <cell r="X85" t="str">
            <v>LSlb</v>
          </cell>
          <cell r="Y85">
            <v>16</v>
          </cell>
          <cell r="Z85">
            <v>8</v>
          </cell>
          <cell r="AA85">
            <v>4</v>
          </cell>
          <cell r="AB85">
            <v>0.5</v>
          </cell>
          <cell r="AC85">
            <v>3.6834532374100721</v>
          </cell>
          <cell r="AD85">
            <v>0</v>
          </cell>
          <cell r="AE85">
            <v>3.75</v>
          </cell>
          <cell r="AF85">
            <v>1.2</v>
          </cell>
          <cell r="AG85">
            <v>0.95</v>
          </cell>
          <cell r="AH85">
            <v>0.79</v>
          </cell>
          <cell r="AI85">
            <v>0.75</v>
          </cell>
          <cell r="AJ85">
            <v>0.69</v>
          </cell>
          <cell r="AK85">
            <v>0</v>
          </cell>
          <cell r="AL85">
            <v>43675</v>
          </cell>
          <cell r="AN85">
            <v>3.3995881257233802E-2</v>
          </cell>
          <cell r="AO85">
            <v>3.2506951226128469E-2</v>
          </cell>
          <cell r="AP85" t="str">
            <v>AWD</v>
          </cell>
        </row>
        <row r="86">
          <cell r="A86" t="str">
            <v>804-BOX-1</v>
          </cell>
          <cell r="B86" t="str">
            <v>B005177VPE</v>
          </cell>
          <cell r="C86">
            <v>0</v>
          </cell>
          <cell r="D86">
            <v>804</v>
          </cell>
          <cell r="E86">
            <v>24</v>
          </cell>
          <cell r="F86">
            <v>44.09</v>
          </cell>
          <cell r="G86">
            <v>36.590000000000003</v>
          </cell>
          <cell r="H86">
            <v>30.59</v>
          </cell>
          <cell r="I86">
            <v>28.79</v>
          </cell>
          <cell r="J86">
            <v>27.520000000000003</v>
          </cell>
          <cell r="K86">
            <v>2.5</v>
          </cell>
          <cell r="L86">
            <v>6.05</v>
          </cell>
          <cell r="M86">
            <v>6.4130000000000003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>
            <v>2.46</v>
          </cell>
          <cell r="V86">
            <v>2.46</v>
          </cell>
          <cell r="W86">
            <v>6.08</v>
          </cell>
          <cell r="X86" t="str">
            <v>LSlb</v>
          </cell>
          <cell r="Y86">
            <v>10.75</v>
          </cell>
          <cell r="Z86">
            <v>8</v>
          </cell>
          <cell r="AA86">
            <v>3.5</v>
          </cell>
          <cell r="AB86">
            <v>1.74</v>
          </cell>
          <cell r="AC86">
            <v>2.1654676258992804</v>
          </cell>
          <cell r="AD86">
            <v>0</v>
          </cell>
          <cell r="AE86">
            <v>2.25</v>
          </cell>
          <cell r="AF86">
            <v>1.2</v>
          </cell>
          <cell r="AG86">
            <v>0.95</v>
          </cell>
          <cell r="AH86">
            <v>0.75</v>
          </cell>
          <cell r="AI86">
            <v>0.69</v>
          </cell>
          <cell r="AJ86">
            <v>0.65</v>
          </cell>
          <cell r="AK86">
            <v>0</v>
          </cell>
          <cell r="AL86">
            <v>75555</v>
          </cell>
          <cell r="AN86">
            <v>0.75626582392939812</v>
          </cell>
          <cell r="AO86">
            <v>0.71087226019965277</v>
          </cell>
          <cell r="AP86" t="str">
            <v>AWD</v>
          </cell>
        </row>
        <row r="87">
          <cell r="A87" t="str">
            <v>804-CASE-B</v>
          </cell>
          <cell r="B87" t="str">
            <v>B005177WCG</v>
          </cell>
          <cell r="C87">
            <v>0</v>
          </cell>
          <cell r="D87">
            <v>804</v>
          </cell>
          <cell r="E87">
            <v>144</v>
          </cell>
          <cell r="F87">
            <v>236.79</v>
          </cell>
          <cell r="G87">
            <v>191.79</v>
          </cell>
          <cell r="H87">
            <v>155.79</v>
          </cell>
          <cell r="I87">
            <v>144.99</v>
          </cell>
          <cell r="J87">
            <v>137.79</v>
          </cell>
          <cell r="K87">
            <v>16</v>
          </cell>
          <cell r="L87">
            <v>15.69</v>
          </cell>
          <cell r="M87">
            <v>16.631399999999999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>
            <v>15.8</v>
          </cell>
          <cell r="V87">
            <v>15.8</v>
          </cell>
          <cell r="W87">
            <v>2.88</v>
          </cell>
          <cell r="X87" t="str">
            <v>LB</v>
          </cell>
          <cell r="Y87">
            <v>21.75</v>
          </cell>
          <cell r="Z87">
            <v>11.75</v>
          </cell>
          <cell r="AA87">
            <v>8.75</v>
          </cell>
          <cell r="AB87">
            <v>0.87</v>
          </cell>
          <cell r="AC87">
            <v>16.087567446043167</v>
          </cell>
          <cell r="AD87">
            <v>0</v>
          </cell>
          <cell r="AE87">
            <v>17</v>
          </cell>
          <cell r="AF87">
            <v>1.2</v>
          </cell>
          <cell r="AG87">
            <v>0.95</v>
          </cell>
          <cell r="AH87">
            <v>0.75</v>
          </cell>
          <cell r="AI87">
            <v>0.69</v>
          </cell>
          <cell r="AJ87">
            <v>0.65</v>
          </cell>
          <cell r="AK87">
            <v>0</v>
          </cell>
          <cell r="AL87">
            <v>75555</v>
          </cell>
          <cell r="AN87">
            <v>4.5375949435763889</v>
          </cell>
          <cell r="AO87">
            <v>4.2652335611979169</v>
          </cell>
          <cell r="AP87" t="str">
            <v>FBA</v>
          </cell>
        </row>
        <row r="88">
          <cell r="A88" t="str">
            <v>768-EACH</v>
          </cell>
          <cell r="B88" t="str">
            <v>B005KQ9316</v>
          </cell>
          <cell r="C88">
            <v>0</v>
          </cell>
          <cell r="D88">
            <v>768</v>
          </cell>
          <cell r="E88">
            <v>1</v>
          </cell>
          <cell r="F88">
            <v>7.1899999999999995</v>
          </cell>
          <cell r="G88">
            <v>6.6899999999999995</v>
          </cell>
          <cell r="H88">
            <v>6.1899999999999995</v>
          </cell>
          <cell r="I88">
            <v>6.1899999999999995</v>
          </cell>
          <cell r="J88">
            <v>5.8</v>
          </cell>
          <cell r="K88">
            <v>5</v>
          </cell>
          <cell r="L88">
            <v>3.24</v>
          </cell>
          <cell r="M88">
            <v>3.4344000000000001</v>
          </cell>
          <cell r="N88">
            <v>2.4700000000000002</v>
          </cell>
          <cell r="O88">
            <v>2.5935000000000001</v>
          </cell>
          <cell r="P88">
            <v>6.1899999999999995</v>
          </cell>
          <cell r="Q88">
            <v>5.6899999999999995</v>
          </cell>
          <cell r="R88">
            <v>5.1899999999999995</v>
          </cell>
          <cell r="S88">
            <v>5.1899999999999995</v>
          </cell>
          <cell r="T88">
            <v>4.75</v>
          </cell>
          <cell r="U88">
            <v>0.3</v>
          </cell>
          <cell r="V88">
            <v>0.3</v>
          </cell>
          <cell r="W88">
            <v>4.8</v>
          </cell>
          <cell r="X88" t="str">
            <v>SS</v>
          </cell>
          <cell r="Y88">
            <v>8.27</v>
          </cell>
          <cell r="Z88">
            <v>3.43</v>
          </cell>
          <cell r="AA88">
            <v>0.59</v>
          </cell>
          <cell r="AB88">
            <v>0.59</v>
          </cell>
          <cell r="AC88">
            <v>0.12040287050359712</v>
          </cell>
          <cell r="AD88">
            <v>1.9264459280575539</v>
          </cell>
          <cell r="AE88">
            <v>2</v>
          </cell>
          <cell r="AF88">
            <v>2.2999999999999998</v>
          </cell>
          <cell r="AG88">
            <v>1.9</v>
          </cell>
          <cell r="AH88">
            <v>1.5</v>
          </cell>
          <cell r="AI88">
            <v>1.5</v>
          </cell>
          <cell r="AJ88">
            <v>1.2</v>
          </cell>
          <cell r="AK88">
            <v>0</v>
          </cell>
          <cell r="AL88">
            <v>4456</v>
          </cell>
          <cell r="AN88">
            <v>5.714518229166668E-2</v>
          </cell>
          <cell r="AO88">
            <v>5.241048177083333E-2</v>
          </cell>
          <cell r="AP88" t="str">
            <v>AWD</v>
          </cell>
        </row>
        <row r="89">
          <cell r="A89" t="str">
            <v>804-CASE</v>
          </cell>
          <cell r="B89" t="str">
            <v>B005OYUIVS</v>
          </cell>
          <cell r="C89">
            <v>0</v>
          </cell>
          <cell r="D89">
            <v>804</v>
          </cell>
          <cell r="E89">
            <v>144</v>
          </cell>
          <cell r="F89">
            <v>236.79</v>
          </cell>
          <cell r="G89">
            <v>191.79</v>
          </cell>
          <cell r="H89">
            <v>155.79</v>
          </cell>
          <cell r="I89">
            <v>144.99</v>
          </cell>
          <cell r="J89">
            <v>137.79</v>
          </cell>
          <cell r="K89">
            <v>16</v>
          </cell>
          <cell r="L89">
            <v>15.69</v>
          </cell>
          <cell r="M89">
            <v>16.631399999999999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>
            <v>15.8</v>
          </cell>
          <cell r="V89">
            <v>15.8</v>
          </cell>
          <cell r="W89">
            <v>5.76</v>
          </cell>
          <cell r="X89" t="str">
            <v>LB</v>
          </cell>
          <cell r="Y89">
            <v>21.75</v>
          </cell>
          <cell r="Z89">
            <v>11.75</v>
          </cell>
          <cell r="AA89">
            <v>8.75</v>
          </cell>
          <cell r="AB89">
            <v>1.5</v>
          </cell>
          <cell r="AC89">
            <v>16.087567446043167</v>
          </cell>
          <cell r="AD89">
            <v>0</v>
          </cell>
          <cell r="AE89">
            <v>17</v>
          </cell>
          <cell r="AF89">
            <v>1.2</v>
          </cell>
          <cell r="AG89">
            <v>0.95</v>
          </cell>
          <cell r="AH89">
            <v>0.75</v>
          </cell>
          <cell r="AI89">
            <v>0.69</v>
          </cell>
          <cell r="AJ89">
            <v>0.65</v>
          </cell>
          <cell r="AK89">
            <v>0</v>
          </cell>
          <cell r="AL89">
            <v>75555</v>
          </cell>
          <cell r="AN89">
            <v>4.5375949435763889</v>
          </cell>
          <cell r="AO89">
            <v>4.2652335611979169</v>
          </cell>
          <cell r="AP89" t="str">
            <v>FBA</v>
          </cell>
        </row>
        <row r="90">
          <cell r="A90" t="str">
            <v>2028-EACH</v>
          </cell>
          <cell r="B90" t="str">
            <v>B005OYUL24</v>
          </cell>
          <cell r="C90">
            <v>0</v>
          </cell>
          <cell r="D90">
            <v>2028</v>
          </cell>
          <cell r="E90">
            <v>1</v>
          </cell>
          <cell r="F90">
            <v>6.59</v>
          </cell>
          <cell r="G90">
            <v>6.29</v>
          </cell>
          <cell r="H90">
            <v>6.09</v>
          </cell>
          <cell r="I90">
            <v>5.99</v>
          </cell>
          <cell r="J90">
            <v>5.91</v>
          </cell>
          <cell r="K90">
            <v>6</v>
          </cell>
          <cell r="L90">
            <v>3.9</v>
          </cell>
          <cell r="M90">
            <v>4.1340000000000003</v>
          </cell>
          <cell r="N90">
            <v>3.13</v>
          </cell>
          <cell r="O90">
            <v>3.2864999999999998</v>
          </cell>
          <cell r="P90">
            <v>5.49</v>
          </cell>
          <cell r="Q90">
            <v>5.1899999999999995</v>
          </cell>
          <cell r="R90">
            <v>4.99</v>
          </cell>
          <cell r="S90">
            <v>4.99</v>
          </cell>
          <cell r="T90">
            <v>4.8499999999999996</v>
          </cell>
          <cell r="U90">
            <v>0.34</v>
          </cell>
          <cell r="V90">
            <v>0.34</v>
          </cell>
          <cell r="W90">
            <v>5.44</v>
          </cell>
          <cell r="X90" t="str">
            <v>LSoz</v>
          </cell>
          <cell r="Y90">
            <v>8.19</v>
          </cell>
          <cell r="Z90">
            <v>4.21</v>
          </cell>
          <cell r="AA90">
            <v>0.98</v>
          </cell>
          <cell r="AB90">
            <v>0.98</v>
          </cell>
          <cell r="AC90">
            <v>0.2430956978417266</v>
          </cell>
          <cell r="AD90">
            <v>3.8895311654676257</v>
          </cell>
          <cell r="AE90">
            <v>4</v>
          </cell>
          <cell r="AF90">
            <v>1.1000000000000001</v>
          </cell>
          <cell r="AG90">
            <v>0.85</v>
          </cell>
          <cell r="AH90">
            <v>0.69</v>
          </cell>
          <cell r="AI90">
            <v>0.65</v>
          </cell>
          <cell r="AJ90">
            <v>0.59</v>
          </cell>
          <cell r="AK90">
            <v>0</v>
          </cell>
          <cell r="AL90">
            <v>25961</v>
          </cell>
          <cell r="AN90">
            <v>6.5362774884259275E-2</v>
          </cell>
          <cell r="AO90">
            <v>6.1959092881944441E-2</v>
          </cell>
          <cell r="AP90" t="str">
            <v>AWD</v>
          </cell>
        </row>
        <row r="91">
          <cell r="A91" t="str">
            <v>S-53-PACK4</v>
          </cell>
          <cell r="B91" t="str">
            <v>B0062R79MC</v>
          </cell>
          <cell r="C91">
            <v>0</v>
          </cell>
          <cell r="D91" t="str">
            <v>S-53</v>
          </cell>
          <cell r="E91">
            <v>4</v>
          </cell>
          <cell r="F91">
            <v>6.49</v>
          </cell>
          <cell r="G91">
            <v>5.99</v>
          </cell>
          <cell r="H91">
            <v>5.99</v>
          </cell>
          <cell r="I91">
            <v>5.49</v>
          </cell>
          <cell r="J91">
            <v>5.13</v>
          </cell>
          <cell r="K91">
            <v>3</v>
          </cell>
          <cell r="L91">
            <v>3.15</v>
          </cell>
          <cell r="M91">
            <v>3.339</v>
          </cell>
          <cell r="N91">
            <v>2.38</v>
          </cell>
          <cell r="O91">
            <v>2.4989999999999997</v>
          </cell>
          <cell r="P91">
            <v>4.99</v>
          </cell>
          <cell r="Q91">
            <v>4.99</v>
          </cell>
          <cell r="R91">
            <v>3.99</v>
          </cell>
          <cell r="S91">
            <v>3.99</v>
          </cell>
          <cell r="T91">
            <v>3.99</v>
          </cell>
          <cell r="U91">
            <v>0.04</v>
          </cell>
          <cell r="V91">
            <v>0.16</v>
          </cell>
          <cell r="W91">
            <v>2.56</v>
          </cell>
          <cell r="X91" t="str">
            <v>LSlb</v>
          </cell>
          <cell r="Y91">
            <v>5.88</v>
          </cell>
          <cell r="Z91">
            <v>5.88</v>
          </cell>
          <cell r="AA91">
            <v>3</v>
          </cell>
          <cell r="AB91">
            <v>3</v>
          </cell>
          <cell r="AC91">
            <v>0.74621007194244593</v>
          </cell>
          <cell r="AD91">
            <v>11.939361151079135</v>
          </cell>
          <cell r="AE91">
            <v>0.75</v>
          </cell>
          <cell r="AF91">
            <v>7.9</v>
          </cell>
          <cell r="AG91">
            <v>6.9</v>
          </cell>
          <cell r="AH91">
            <v>5.9</v>
          </cell>
          <cell r="AI91">
            <v>5.9</v>
          </cell>
          <cell r="AJ91">
            <v>4.9000000000000004</v>
          </cell>
          <cell r="AK91">
            <v>0</v>
          </cell>
          <cell r="AL91">
            <v>5221</v>
          </cell>
          <cell r="AN91">
            <v>3.0139793113425926E-2</v>
          </cell>
          <cell r="AO91">
            <v>2.6627224392361107E-2</v>
          </cell>
          <cell r="AP91" t="str">
            <v>AWD</v>
          </cell>
        </row>
        <row r="92">
          <cell r="A92" t="str">
            <v>5067-EACH</v>
          </cell>
          <cell r="B92" t="str">
            <v>B007YX2KB8</v>
          </cell>
          <cell r="C92">
            <v>0</v>
          </cell>
          <cell r="D92">
            <v>5067</v>
          </cell>
          <cell r="E92">
            <v>1</v>
          </cell>
          <cell r="F92">
            <v>6.99</v>
          </cell>
          <cell r="G92">
            <v>6.6899999999999995</v>
          </cell>
          <cell r="H92">
            <v>6.49</v>
          </cell>
          <cell r="I92">
            <v>6.49</v>
          </cell>
          <cell r="J92">
            <v>6.37</v>
          </cell>
          <cell r="K92">
            <v>8</v>
          </cell>
          <cell r="L92">
            <v>4.1500000000000004</v>
          </cell>
          <cell r="M92">
            <v>4.399</v>
          </cell>
          <cell r="N92">
            <v>3.38</v>
          </cell>
          <cell r="O92">
            <v>3.5489999999999999</v>
          </cell>
          <cell r="P92">
            <v>5.99</v>
          </cell>
          <cell r="Q92">
            <v>5.6899999999999995</v>
          </cell>
          <cell r="R92">
            <v>5.49</v>
          </cell>
          <cell r="S92">
            <v>5.39</v>
          </cell>
          <cell r="T92">
            <v>5.3</v>
          </cell>
          <cell r="U92">
            <v>0.48</v>
          </cell>
          <cell r="V92">
            <v>0.48</v>
          </cell>
          <cell r="W92">
            <v>8.64</v>
          </cell>
          <cell r="X92" t="str">
            <v>LSoz</v>
          </cell>
          <cell r="Y92">
            <v>5</v>
          </cell>
          <cell r="Z92">
            <v>3.5</v>
          </cell>
          <cell r="AA92">
            <v>1.75</v>
          </cell>
          <cell r="AB92">
            <v>1.18</v>
          </cell>
          <cell r="AC92">
            <v>0.22032374100719423</v>
          </cell>
          <cell r="AD92">
            <v>3.5251798561151078</v>
          </cell>
          <cell r="AE92">
            <v>4</v>
          </cell>
          <cell r="AF92">
            <v>0.25</v>
          </cell>
          <cell r="AG92">
            <v>0.18</v>
          </cell>
          <cell r="AH92">
            <v>0.16</v>
          </cell>
          <cell r="AI92">
            <v>0.14000000000000001</v>
          </cell>
          <cell r="AJ92">
            <v>0.13</v>
          </cell>
          <cell r="AK92">
            <v>0</v>
          </cell>
          <cell r="AL92">
            <v>40027</v>
          </cell>
          <cell r="AN92">
            <v>0.1556423611111111</v>
          </cell>
          <cell r="AO92">
            <v>0.13888020833333334</v>
          </cell>
          <cell r="AP92" t="str">
            <v>AWD</v>
          </cell>
        </row>
        <row r="93">
          <cell r="A93" t="str">
            <v>5066-EACH</v>
          </cell>
          <cell r="B93" t="str">
            <v>B008005REQ</v>
          </cell>
          <cell r="C93">
            <v>4.99</v>
          </cell>
          <cell r="D93">
            <v>5066</v>
          </cell>
          <cell r="E93">
            <v>1</v>
          </cell>
          <cell r="F93">
            <v>6.6899999999999995</v>
          </cell>
          <cell r="G93">
            <v>6.39</v>
          </cell>
          <cell r="H93">
            <v>6.1899999999999995</v>
          </cell>
          <cell r="I93">
            <v>6.1899999999999995</v>
          </cell>
          <cell r="J93">
            <v>6.03</v>
          </cell>
          <cell r="K93">
            <v>7</v>
          </cell>
          <cell r="L93">
            <v>3.9</v>
          </cell>
          <cell r="M93">
            <v>4.1340000000000003</v>
          </cell>
          <cell r="N93">
            <v>3.13</v>
          </cell>
          <cell r="O93">
            <v>3.2864999999999998</v>
          </cell>
          <cell r="P93">
            <v>5.6899999999999995</v>
          </cell>
          <cell r="Q93">
            <v>5.29</v>
          </cell>
          <cell r="R93">
            <v>5.09</v>
          </cell>
          <cell r="S93">
            <v>5.09</v>
          </cell>
          <cell r="T93">
            <v>4.9799999999999995</v>
          </cell>
          <cell r="U93">
            <v>0.38</v>
          </cell>
          <cell r="V93">
            <v>0.38</v>
          </cell>
          <cell r="W93">
            <v>8.64</v>
          </cell>
          <cell r="X93" t="str">
            <v>LSoz</v>
          </cell>
          <cell r="Y93">
            <v>5</v>
          </cell>
          <cell r="Z93">
            <v>3.5</v>
          </cell>
          <cell r="AA93">
            <v>1.75</v>
          </cell>
          <cell r="AB93">
            <v>1.18</v>
          </cell>
          <cell r="AC93">
            <v>0.22032374100719423</v>
          </cell>
          <cell r="AD93">
            <v>3.5251798561151078</v>
          </cell>
          <cell r="AE93">
            <v>4</v>
          </cell>
          <cell r="AF93">
            <v>0.3</v>
          </cell>
          <cell r="AG93">
            <v>0.25</v>
          </cell>
          <cell r="AH93">
            <v>0.19</v>
          </cell>
          <cell r="AI93">
            <v>0.17</v>
          </cell>
          <cell r="AJ93">
            <v>0.15</v>
          </cell>
          <cell r="AK93">
            <v>0</v>
          </cell>
          <cell r="AL93">
            <v>33706</v>
          </cell>
          <cell r="AN93">
            <v>0.14307736243730709</v>
          </cell>
          <cell r="AO93">
            <v>0.12428003381799768</v>
          </cell>
          <cell r="AP93" t="str">
            <v>AWD</v>
          </cell>
        </row>
        <row r="94">
          <cell r="A94" t="str">
            <v>5002-EACH</v>
          </cell>
          <cell r="B94" t="str">
            <v>B00886FNA0</v>
          </cell>
          <cell r="C94">
            <v>0</v>
          </cell>
          <cell r="D94">
            <v>5002</v>
          </cell>
          <cell r="E94">
            <v>1</v>
          </cell>
          <cell r="F94" t="e">
            <v>#N/A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#N/A</v>
          </cell>
          <cell r="K94" t="e">
            <v>#N/A</v>
          </cell>
          <cell r="L94" t="e">
            <v>#N/A</v>
          </cell>
          <cell r="M94" t="e">
            <v>#N/A</v>
          </cell>
          <cell r="N94" t="e">
            <v>#N/A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 t="str">
            <v>LSoz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 t="e">
            <v>#N/A</v>
          </cell>
          <cell r="AF94" t="e">
            <v>#N/A</v>
          </cell>
          <cell r="AG94" t="e">
            <v>#N/A</v>
          </cell>
          <cell r="AH94" t="e">
            <v>#N/A</v>
          </cell>
          <cell r="AI94" t="e">
            <v>#N/A</v>
          </cell>
          <cell r="AJ94" t="e">
            <v>#N/A</v>
          </cell>
          <cell r="AK94">
            <v>0</v>
          </cell>
          <cell r="AL94" t="e">
            <v>#N/A</v>
          </cell>
          <cell r="AN94" t="e">
            <v>#N/A</v>
          </cell>
          <cell r="AO94" t="e">
            <v>#N/A</v>
          </cell>
          <cell r="AP94" t="str">
            <v>AWD</v>
          </cell>
        </row>
        <row r="95">
          <cell r="A95" t="str">
            <v>4100-EACH</v>
          </cell>
          <cell r="B95" t="str">
            <v>B008FK5W0A</v>
          </cell>
          <cell r="C95">
            <v>6.99</v>
          </cell>
          <cell r="D95">
            <v>4100</v>
          </cell>
          <cell r="E95">
            <v>1</v>
          </cell>
          <cell r="F95">
            <v>9.19</v>
          </cell>
          <cell r="G95">
            <v>8.7899999999999991</v>
          </cell>
          <cell r="H95">
            <v>8.2899999999999991</v>
          </cell>
          <cell r="I95">
            <v>8.2899999999999991</v>
          </cell>
          <cell r="J95">
            <v>7.87</v>
          </cell>
          <cell r="K95">
            <v>11</v>
          </cell>
          <cell r="L95">
            <v>4.99</v>
          </cell>
          <cell r="M95">
            <v>5.2894000000000005</v>
          </cell>
          <cell r="N95">
            <v>4.22</v>
          </cell>
          <cell r="O95">
            <v>4.431</v>
          </cell>
          <cell r="P95">
            <v>8.09</v>
          </cell>
          <cell r="Q95">
            <v>7.6899999999999995</v>
          </cell>
          <cell r="R95">
            <v>7.1899999999999995</v>
          </cell>
          <cell r="S95">
            <v>7.1899999999999995</v>
          </cell>
          <cell r="T95">
            <v>6.79</v>
          </cell>
          <cell r="U95">
            <v>0.68</v>
          </cell>
          <cell r="V95">
            <v>0.68</v>
          </cell>
          <cell r="W95">
            <v>10.88</v>
          </cell>
          <cell r="X95" t="str">
            <v>LSoz</v>
          </cell>
          <cell r="Y95">
            <v>11.54</v>
          </cell>
          <cell r="Z95">
            <v>9.92</v>
          </cell>
          <cell r="AA95">
            <v>1.2</v>
          </cell>
          <cell r="AB95">
            <v>1.2</v>
          </cell>
          <cell r="AC95">
            <v>0.98828892086330922</v>
          </cell>
          <cell r="AD95">
            <v>15.812622733812947</v>
          </cell>
          <cell r="AE95">
            <v>16</v>
          </cell>
          <cell r="AF95">
            <v>2</v>
          </cell>
          <cell r="AG95">
            <v>1.7</v>
          </cell>
          <cell r="AH95">
            <v>1.3</v>
          </cell>
          <cell r="AI95">
            <v>1.3</v>
          </cell>
          <cell r="AJ95">
            <v>1</v>
          </cell>
          <cell r="AK95">
            <v>0</v>
          </cell>
          <cell r="AL95">
            <v>40304</v>
          </cell>
          <cell r="AN95">
            <v>0.27738715277777781</v>
          </cell>
          <cell r="AO95">
            <v>0.23837239583333333</v>
          </cell>
          <cell r="AP95" t="str">
            <v>AWD</v>
          </cell>
        </row>
        <row r="96">
          <cell r="A96" t="str">
            <v>2042-EACH</v>
          </cell>
          <cell r="B96" t="str">
            <v>B008RD8Y6Y</v>
          </cell>
          <cell r="C96">
            <v>0</v>
          </cell>
          <cell r="D96">
            <v>2042</v>
          </cell>
          <cell r="E96">
            <v>1</v>
          </cell>
          <cell r="F96">
            <v>6.49</v>
          </cell>
          <cell r="G96">
            <v>6.1899999999999995</v>
          </cell>
          <cell r="H96">
            <v>5.99</v>
          </cell>
          <cell r="I96">
            <v>5.99</v>
          </cell>
          <cell r="J96">
            <v>5.8599999999999994</v>
          </cell>
          <cell r="K96">
            <v>4</v>
          </cell>
          <cell r="L96">
            <v>3.9</v>
          </cell>
          <cell r="M96">
            <v>4.1340000000000003</v>
          </cell>
          <cell r="N96">
            <v>3.13</v>
          </cell>
          <cell r="O96">
            <v>3.2864999999999998</v>
          </cell>
          <cell r="P96">
            <v>5.39</v>
          </cell>
          <cell r="Q96">
            <v>5.09</v>
          </cell>
          <cell r="R96">
            <v>4.99</v>
          </cell>
          <cell r="S96">
            <v>4.8899999999999997</v>
          </cell>
          <cell r="T96">
            <v>4.8</v>
          </cell>
          <cell r="U96">
            <v>0.19</v>
          </cell>
          <cell r="V96">
            <v>0.19</v>
          </cell>
          <cell r="W96">
            <v>3.04</v>
          </cell>
          <cell r="X96" t="str">
            <v>LSoz</v>
          </cell>
          <cell r="Y96">
            <v>5.69</v>
          </cell>
          <cell r="Z96">
            <v>4.6900000000000004</v>
          </cell>
          <cell r="AA96">
            <v>0.87</v>
          </cell>
          <cell r="AB96">
            <v>0.87</v>
          </cell>
          <cell r="AC96">
            <v>0.16702810791366909</v>
          </cell>
          <cell r="AD96">
            <v>2.6724497266187055</v>
          </cell>
          <cell r="AE96">
            <v>3</v>
          </cell>
          <cell r="AF96">
            <v>0.99</v>
          </cell>
          <cell r="AG96">
            <v>0.79</v>
          </cell>
          <cell r="AH96">
            <v>0.65</v>
          </cell>
          <cell r="AI96">
            <v>0.59</v>
          </cell>
          <cell r="AJ96">
            <v>0.55000000000000004</v>
          </cell>
          <cell r="AK96">
            <v>0</v>
          </cell>
          <cell r="AL96">
            <v>77453</v>
          </cell>
          <cell r="AN96">
            <v>3.5045550311053247E-2</v>
          </cell>
          <cell r="AO96">
            <v>3.3726637098524304E-2</v>
          </cell>
          <cell r="AP96" t="str">
            <v>AWD</v>
          </cell>
        </row>
        <row r="97">
          <cell r="A97" t="str">
            <v>2306-EACH</v>
          </cell>
          <cell r="B97" t="str">
            <v>B008ZHNN68</v>
          </cell>
          <cell r="C97">
            <v>3.99</v>
          </cell>
          <cell r="D97">
            <v>2306</v>
          </cell>
          <cell r="E97">
            <v>1</v>
          </cell>
          <cell r="F97">
            <v>5.49</v>
          </cell>
          <cell r="G97">
            <v>5.1899999999999995</v>
          </cell>
          <cell r="H97">
            <v>4.99</v>
          </cell>
          <cell r="I97">
            <v>4.8899999999999997</v>
          </cell>
          <cell r="J97">
            <v>4.8</v>
          </cell>
          <cell r="K97">
            <v>2</v>
          </cell>
          <cell r="L97">
            <v>3.06</v>
          </cell>
          <cell r="M97">
            <v>3.2435999999999998</v>
          </cell>
          <cell r="N97">
            <v>2.29</v>
          </cell>
          <cell r="O97">
            <v>2.4045000000000001</v>
          </cell>
          <cell r="P97">
            <v>4.3899999999999997</v>
          </cell>
          <cell r="Q97">
            <v>4.09</v>
          </cell>
          <cell r="R97">
            <v>3.89</v>
          </cell>
          <cell r="S97">
            <v>3.89</v>
          </cell>
          <cell r="T97">
            <v>3.75</v>
          </cell>
          <cell r="U97">
            <v>0.1</v>
          </cell>
          <cell r="V97">
            <v>0.1</v>
          </cell>
          <cell r="W97">
            <v>1.6</v>
          </cell>
          <cell r="X97" t="str">
            <v>LSlb</v>
          </cell>
          <cell r="Y97">
            <v>10.83</v>
          </cell>
          <cell r="Z97">
            <v>6.3</v>
          </cell>
          <cell r="AA97">
            <v>3.15</v>
          </cell>
          <cell r="AB97">
            <v>3.15</v>
          </cell>
          <cell r="AC97">
            <v>1.546196762589928</v>
          </cell>
          <cell r="AD97">
            <v>24.739148201438848</v>
          </cell>
          <cell r="AE97">
            <v>1.75</v>
          </cell>
          <cell r="AF97">
            <v>11</v>
          </cell>
          <cell r="AG97">
            <v>9</v>
          </cell>
          <cell r="AH97">
            <v>7.5</v>
          </cell>
          <cell r="AI97">
            <v>7.5</v>
          </cell>
          <cell r="AJ97">
            <v>6.5</v>
          </cell>
          <cell r="AK97">
            <v>0</v>
          </cell>
          <cell r="AL97">
            <v>496</v>
          </cell>
          <cell r="AN97">
            <v>3.1477638527199078E-2</v>
          </cell>
          <cell r="AO97">
            <v>2.9580824110243056E-2</v>
          </cell>
          <cell r="AP97" t="str">
            <v>FBA</v>
          </cell>
        </row>
        <row r="98">
          <cell r="A98" t="str">
            <v>321-EACH</v>
          </cell>
          <cell r="B98" t="str">
            <v>B00914XF5S</v>
          </cell>
          <cell r="C98">
            <v>3.99</v>
          </cell>
          <cell r="D98">
            <v>2028</v>
          </cell>
          <cell r="E98">
            <v>1</v>
          </cell>
          <cell r="F98">
            <v>6.59</v>
          </cell>
          <cell r="G98">
            <v>6.29</v>
          </cell>
          <cell r="H98">
            <v>6.09</v>
          </cell>
          <cell r="I98">
            <v>5.99</v>
          </cell>
          <cell r="J98">
            <v>5.91</v>
          </cell>
          <cell r="K98">
            <v>6</v>
          </cell>
          <cell r="L98">
            <v>3.9</v>
          </cell>
          <cell r="M98">
            <v>4.1340000000000003</v>
          </cell>
          <cell r="N98">
            <v>3.13</v>
          </cell>
          <cell r="O98">
            <v>3.2864999999999998</v>
          </cell>
          <cell r="P98">
            <v>5.49</v>
          </cell>
          <cell r="Q98">
            <v>5.1899999999999995</v>
          </cell>
          <cell r="R98">
            <v>4.99</v>
          </cell>
          <cell r="S98">
            <v>4.99</v>
          </cell>
          <cell r="T98">
            <v>4.8499999999999996</v>
          </cell>
          <cell r="U98">
            <v>0.34</v>
          </cell>
          <cell r="V98">
            <v>0.34</v>
          </cell>
          <cell r="W98">
            <v>5.44</v>
          </cell>
          <cell r="X98" t="str">
            <v>LSoz</v>
          </cell>
          <cell r="Y98">
            <v>8.19</v>
          </cell>
          <cell r="Z98">
            <v>4.21</v>
          </cell>
          <cell r="AA98">
            <v>0.98</v>
          </cell>
          <cell r="AB98">
            <v>0.98</v>
          </cell>
          <cell r="AC98">
            <v>0.2430956978417266</v>
          </cell>
          <cell r="AD98">
            <v>3.8895311654676257</v>
          </cell>
          <cell r="AE98">
            <v>4</v>
          </cell>
          <cell r="AF98">
            <v>1.1000000000000001</v>
          </cell>
          <cell r="AG98">
            <v>0.85</v>
          </cell>
          <cell r="AH98">
            <v>0.69</v>
          </cell>
          <cell r="AI98">
            <v>0.65</v>
          </cell>
          <cell r="AJ98">
            <v>0.59</v>
          </cell>
          <cell r="AK98">
            <v>0</v>
          </cell>
          <cell r="AL98">
            <v>11621</v>
          </cell>
          <cell r="AN98">
            <v>0.11656599633487656</v>
          </cell>
          <cell r="AO98">
            <v>9.3474573206018527E-2</v>
          </cell>
          <cell r="AP98" t="str">
            <v>AWD</v>
          </cell>
        </row>
        <row r="99">
          <cell r="A99" t="str">
            <v>910-SET6</v>
          </cell>
          <cell r="B99" t="str">
            <v>B0091MD3HA</v>
          </cell>
          <cell r="C99">
            <v>0</v>
          </cell>
          <cell r="D99">
            <v>910</v>
          </cell>
          <cell r="E99">
            <v>6</v>
          </cell>
          <cell r="F99">
            <v>14.89</v>
          </cell>
          <cell r="G99">
            <v>12.99</v>
          </cell>
          <cell r="H99">
            <v>11.79</v>
          </cell>
          <cell r="I99">
            <v>11.49</v>
          </cell>
          <cell r="J99">
            <v>11.04</v>
          </cell>
          <cell r="K99">
            <v>1.25</v>
          </cell>
          <cell r="L99">
            <v>4.99</v>
          </cell>
          <cell r="M99">
            <v>5.2894000000000005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>
            <v>0.18</v>
          </cell>
          <cell r="V99">
            <v>1.08</v>
          </cell>
          <cell r="W99">
            <v>1.92</v>
          </cell>
          <cell r="X99" t="str">
            <v>LSlb</v>
          </cell>
          <cell r="Y99">
            <v>3.66</v>
          </cell>
          <cell r="Z99">
            <v>3.66</v>
          </cell>
          <cell r="AA99">
            <v>1.89</v>
          </cell>
          <cell r="AB99">
            <v>11.34</v>
          </cell>
          <cell r="AC99">
            <v>1.0928496690647485</v>
          </cell>
          <cell r="AD99">
            <v>0</v>
          </cell>
          <cell r="AE99">
            <v>1.25</v>
          </cell>
          <cell r="AF99">
            <v>1.1000000000000001</v>
          </cell>
          <cell r="AG99">
            <v>0.85</v>
          </cell>
          <cell r="AH99">
            <v>0.69</v>
          </cell>
          <cell r="AI99">
            <v>0.65</v>
          </cell>
          <cell r="AJ99">
            <v>0.59</v>
          </cell>
          <cell r="AK99">
            <v>0</v>
          </cell>
          <cell r="AL99">
            <v>7764</v>
          </cell>
          <cell r="AN99">
            <v>0.61763888888888896</v>
          </cell>
          <cell r="AO99">
            <v>0.54979166666666668</v>
          </cell>
          <cell r="AP99" t="str">
            <v>AWD</v>
          </cell>
        </row>
        <row r="100">
          <cell r="A100" t="str">
            <v>837-BOX</v>
          </cell>
          <cell r="B100" t="str">
            <v>B00ANT4AAY</v>
          </cell>
          <cell r="C100">
            <v>0</v>
          </cell>
          <cell r="D100">
            <v>837</v>
          </cell>
          <cell r="E100">
            <v>24</v>
          </cell>
          <cell r="F100">
            <v>52.790000000000006</v>
          </cell>
          <cell r="G100">
            <v>45.290000000000006</v>
          </cell>
          <cell r="H100">
            <v>40.49</v>
          </cell>
          <cell r="I100">
            <v>39.290000000000006</v>
          </cell>
          <cell r="J100">
            <v>37.47</v>
          </cell>
          <cell r="K100">
            <v>6</v>
          </cell>
          <cell r="L100">
            <v>12.649999999999999</v>
          </cell>
          <cell r="M100">
            <v>13.408999999999999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>
            <v>5.66</v>
          </cell>
          <cell r="V100">
            <v>5.66</v>
          </cell>
          <cell r="W100">
            <v>1.6</v>
          </cell>
          <cell r="X100" t="str">
            <v>LSlb</v>
          </cell>
          <cell r="Y100">
            <v>6.5</v>
          </cell>
          <cell r="Z100">
            <v>6.25</v>
          </cell>
          <cell r="AA100">
            <v>4.75</v>
          </cell>
          <cell r="AB100">
            <v>0.88</v>
          </cell>
          <cell r="AC100">
            <v>1.3882643884892085</v>
          </cell>
          <cell r="AD100">
            <v>0</v>
          </cell>
          <cell r="AE100">
            <v>1.5</v>
          </cell>
          <cell r="AF100">
            <v>1.2</v>
          </cell>
          <cell r="AG100">
            <v>0.95</v>
          </cell>
          <cell r="AH100">
            <v>0.79</v>
          </cell>
          <cell r="AI100">
            <v>0.75</v>
          </cell>
          <cell r="AJ100">
            <v>0.69</v>
          </cell>
          <cell r="AK100" t="str">
            <v>Hazard</v>
          </cell>
          <cell r="AL100">
            <v>10419</v>
          </cell>
          <cell r="AN100">
            <v>1.5726047248746144</v>
          </cell>
          <cell r="AO100">
            <v>1.6594350676359955</v>
          </cell>
          <cell r="AP100" t="str">
            <v>AWD</v>
          </cell>
        </row>
        <row r="101">
          <cell r="A101" t="str">
            <v>609-BAZIC</v>
          </cell>
          <cell r="B101" t="str">
            <v>B00CBL5ROA</v>
          </cell>
          <cell r="C101">
            <v>0</v>
          </cell>
          <cell r="D101">
            <v>609</v>
          </cell>
          <cell r="E101">
            <v>1</v>
          </cell>
          <cell r="F101">
            <v>5.59</v>
          </cell>
          <cell r="G101">
            <v>5.29</v>
          </cell>
          <cell r="H101">
            <v>5.09</v>
          </cell>
          <cell r="I101">
            <v>4.99</v>
          </cell>
          <cell r="J101">
            <v>4.92</v>
          </cell>
          <cell r="K101">
            <v>4</v>
          </cell>
          <cell r="L101">
            <v>3.15</v>
          </cell>
          <cell r="M101">
            <v>3.339</v>
          </cell>
          <cell r="N101">
            <v>2.38</v>
          </cell>
          <cell r="O101">
            <v>2.4989999999999997</v>
          </cell>
          <cell r="P101">
            <v>4.49</v>
          </cell>
          <cell r="Q101">
            <v>4.1899999999999995</v>
          </cell>
          <cell r="R101">
            <v>3.99</v>
          </cell>
          <cell r="S101">
            <v>3.99</v>
          </cell>
          <cell r="T101">
            <v>3.8699999999999997</v>
          </cell>
          <cell r="U101">
            <v>0.22</v>
          </cell>
          <cell r="V101">
            <v>0.22</v>
          </cell>
          <cell r="W101">
            <v>3.52</v>
          </cell>
          <cell r="X101" t="str">
            <v>LSlb</v>
          </cell>
          <cell r="Y101">
            <v>15.25</v>
          </cell>
          <cell r="Z101">
            <v>13.25</v>
          </cell>
          <cell r="AA101">
            <v>7</v>
          </cell>
          <cell r="AB101">
            <v>0.52</v>
          </cell>
          <cell r="AC101">
            <v>10.175809352517986</v>
          </cell>
          <cell r="AD101">
            <v>0</v>
          </cell>
          <cell r="AE101">
            <v>10.25</v>
          </cell>
          <cell r="AF101">
            <v>1.2</v>
          </cell>
          <cell r="AG101">
            <v>0.95</v>
          </cell>
          <cell r="AH101">
            <v>0.79</v>
          </cell>
          <cell r="AI101">
            <v>0.75</v>
          </cell>
          <cell r="AJ101">
            <v>0.69</v>
          </cell>
          <cell r="AK101">
            <v>0</v>
          </cell>
          <cell r="AL101">
            <v>10419</v>
          </cell>
          <cell r="AN101">
            <v>4.4865160027649176E-2</v>
          </cell>
          <cell r="AO101">
            <v>3.814144181616512E-2</v>
          </cell>
          <cell r="AP101" t="str">
            <v>AWD</v>
          </cell>
        </row>
        <row r="102">
          <cell r="A102" t="str">
            <v>302-EACH</v>
          </cell>
          <cell r="B102" t="str">
            <v>B00CDB9FSW</v>
          </cell>
          <cell r="C102">
            <v>0</v>
          </cell>
          <cell r="D102">
            <v>302</v>
          </cell>
          <cell r="E102">
            <v>1</v>
          </cell>
          <cell r="F102">
            <v>5.49</v>
          </cell>
          <cell r="G102">
            <v>5.1899999999999995</v>
          </cell>
          <cell r="H102">
            <v>4.99</v>
          </cell>
          <cell r="I102">
            <v>4.99</v>
          </cell>
          <cell r="J102">
            <v>4.87</v>
          </cell>
          <cell r="K102">
            <v>3</v>
          </cell>
          <cell r="L102">
            <v>3.15</v>
          </cell>
          <cell r="M102">
            <v>3.339</v>
          </cell>
          <cell r="N102">
            <v>2.38</v>
          </cell>
          <cell r="O102">
            <v>2.4989999999999997</v>
          </cell>
          <cell r="P102">
            <v>4.3899999999999997</v>
          </cell>
          <cell r="Q102">
            <v>4.1899999999999995</v>
          </cell>
          <cell r="R102">
            <v>3.99</v>
          </cell>
          <cell r="S102">
            <v>3.89</v>
          </cell>
          <cell r="T102">
            <v>3.82</v>
          </cell>
          <cell r="U102">
            <v>0.16</v>
          </cell>
          <cell r="V102">
            <v>0.16</v>
          </cell>
          <cell r="W102">
            <v>2.56</v>
          </cell>
          <cell r="X102" t="str">
            <v>SS</v>
          </cell>
          <cell r="Y102">
            <v>12</v>
          </cell>
          <cell r="Z102">
            <v>6.25</v>
          </cell>
          <cell r="AA102">
            <v>0.28000000000000003</v>
          </cell>
          <cell r="AB102">
            <v>0.28000000000000003</v>
          </cell>
          <cell r="AC102">
            <v>0.15107913669064751</v>
          </cell>
          <cell r="AD102">
            <v>2.4172661870503602</v>
          </cell>
          <cell r="AE102">
            <v>3</v>
          </cell>
          <cell r="AF102">
            <v>0.99</v>
          </cell>
          <cell r="AG102">
            <v>0.79</v>
          </cell>
          <cell r="AH102">
            <v>0.65</v>
          </cell>
          <cell r="AI102">
            <v>0.59</v>
          </cell>
          <cell r="AJ102">
            <v>0.55000000000000004</v>
          </cell>
          <cell r="AK102">
            <v>0</v>
          </cell>
          <cell r="AL102" t="e">
            <v>#N/A</v>
          </cell>
          <cell r="AN102">
            <v>3.6259196717062112E-2</v>
          </cell>
          <cell r="AO102">
            <v>3.5136860035083907E-2</v>
          </cell>
          <cell r="AP102" t="str">
            <v>AWD</v>
          </cell>
        </row>
        <row r="103">
          <cell r="A103" t="str">
            <v>609-EACH</v>
          </cell>
          <cell r="B103" t="str">
            <v>B00ESWRD10</v>
          </cell>
          <cell r="C103">
            <v>3.99</v>
          </cell>
          <cell r="D103">
            <v>609</v>
          </cell>
          <cell r="E103">
            <v>1</v>
          </cell>
          <cell r="F103">
            <v>5.59</v>
          </cell>
          <cell r="G103">
            <v>5.29</v>
          </cell>
          <cell r="H103">
            <v>5.09</v>
          </cell>
          <cell r="I103">
            <v>4.99</v>
          </cell>
          <cell r="J103">
            <v>4.92</v>
          </cell>
          <cell r="K103">
            <v>4</v>
          </cell>
          <cell r="L103">
            <v>3.15</v>
          </cell>
          <cell r="M103">
            <v>3.339</v>
          </cell>
          <cell r="N103">
            <v>2.38</v>
          </cell>
          <cell r="O103">
            <v>2.4989999999999997</v>
          </cell>
          <cell r="P103">
            <v>4.49</v>
          </cell>
          <cell r="Q103">
            <v>4.1899999999999995</v>
          </cell>
          <cell r="R103">
            <v>3.99</v>
          </cell>
          <cell r="S103">
            <v>3.99</v>
          </cell>
          <cell r="T103">
            <v>3.8699999999999997</v>
          </cell>
          <cell r="U103">
            <v>0.22</v>
          </cell>
          <cell r="V103">
            <v>0.22</v>
          </cell>
          <cell r="W103">
            <v>3.52</v>
          </cell>
          <cell r="X103" t="str">
            <v>SS</v>
          </cell>
          <cell r="Y103">
            <v>4.6500000000000004</v>
          </cell>
          <cell r="Z103">
            <v>2.13</v>
          </cell>
          <cell r="AA103">
            <v>0.52</v>
          </cell>
          <cell r="AB103">
            <v>0.52</v>
          </cell>
          <cell r="AC103">
            <v>3.7052805755395692E-2</v>
          </cell>
          <cell r="AD103">
            <v>0.59284489208633107</v>
          </cell>
          <cell r="AE103">
            <v>1</v>
          </cell>
          <cell r="AF103">
            <v>1.1000000000000001</v>
          </cell>
          <cell r="AG103">
            <v>0.85</v>
          </cell>
          <cell r="AH103">
            <v>0.69</v>
          </cell>
          <cell r="AI103">
            <v>0.65</v>
          </cell>
          <cell r="AJ103">
            <v>0.59</v>
          </cell>
          <cell r="AK103">
            <v>0</v>
          </cell>
          <cell r="AL103">
            <v>26834</v>
          </cell>
          <cell r="AN103">
            <v>4.4865160027649176E-2</v>
          </cell>
          <cell r="AO103">
            <v>3.814144181616512E-2</v>
          </cell>
          <cell r="AP103" t="str">
            <v>AWD</v>
          </cell>
        </row>
        <row r="104">
          <cell r="A104" t="str">
            <v>781-EACH</v>
          </cell>
          <cell r="B104" t="str">
            <v>B00FBOIJMG</v>
          </cell>
          <cell r="C104">
            <v>3.99</v>
          </cell>
          <cell r="D104">
            <v>781</v>
          </cell>
          <cell r="E104">
            <v>1</v>
          </cell>
          <cell r="F104">
            <v>5.1899999999999995</v>
          </cell>
          <cell r="G104">
            <v>4.99</v>
          </cell>
          <cell r="H104">
            <v>4.79</v>
          </cell>
          <cell r="I104">
            <v>4.6899999999999995</v>
          </cell>
          <cell r="J104">
            <v>4.62</v>
          </cell>
          <cell r="K104">
            <v>2</v>
          </cell>
          <cell r="L104">
            <v>3.06</v>
          </cell>
          <cell r="M104">
            <v>3.2435999999999998</v>
          </cell>
          <cell r="N104">
            <v>2.29</v>
          </cell>
          <cell r="O104">
            <v>2.4045000000000001</v>
          </cell>
          <cell r="P104">
            <v>4.09</v>
          </cell>
          <cell r="Q104">
            <v>3.89</v>
          </cell>
          <cell r="R104">
            <v>3.6900000000000004</v>
          </cell>
          <cell r="S104">
            <v>3.6900000000000004</v>
          </cell>
          <cell r="T104">
            <v>3.57</v>
          </cell>
          <cell r="U104">
            <v>0.08</v>
          </cell>
          <cell r="V104">
            <v>0.08</v>
          </cell>
          <cell r="W104">
            <v>1.28</v>
          </cell>
          <cell r="X104" t="str">
            <v>SS</v>
          </cell>
          <cell r="Y104">
            <v>7.63</v>
          </cell>
          <cell r="Z104">
            <v>3</v>
          </cell>
          <cell r="AA104">
            <v>0.28000000000000003</v>
          </cell>
          <cell r="AB104">
            <v>0.28000000000000003</v>
          </cell>
          <cell r="AC104">
            <v>4.6109352517985619E-2</v>
          </cell>
          <cell r="AD104">
            <v>0.7377496402877699</v>
          </cell>
          <cell r="AE104">
            <v>1</v>
          </cell>
          <cell r="AF104">
            <v>0.85</v>
          </cell>
          <cell r="AG104">
            <v>0.69</v>
          </cell>
          <cell r="AH104">
            <v>0.55000000000000004</v>
          </cell>
          <cell r="AI104">
            <v>0.49</v>
          </cell>
          <cell r="AJ104">
            <v>0.45</v>
          </cell>
          <cell r="AK104">
            <v>0</v>
          </cell>
          <cell r="AL104">
            <v>39698</v>
          </cell>
          <cell r="AN104">
            <v>0.11873167438271605</v>
          </cell>
          <cell r="AO104">
            <v>9.5991030092592591E-2</v>
          </cell>
          <cell r="AP104" t="str">
            <v>AWD</v>
          </cell>
        </row>
        <row r="105">
          <cell r="A105" t="str">
            <v>17049-EACH</v>
          </cell>
          <cell r="B105" t="str">
            <v>B00FBOMTA4</v>
          </cell>
          <cell r="C105">
            <v>0</v>
          </cell>
          <cell r="D105">
            <v>17049</v>
          </cell>
          <cell r="E105">
            <v>1</v>
          </cell>
          <cell r="F105">
            <v>5.49</v>
          </cell>
          <cell r="G105">
            <v>5.1899999999999995</v>
          </cell>
          <cell r="H105">
            <v>4.99</v>
          </cell>
          <cell r="I105">
            <v>4.8899999999999997</v>
          </cell>
          <cell r="J105">
            <v>4.8</v>
          </cell>
          <cell r="K105">
            <v>2</v>
          </cell>
          <cell r="L105">
            <v>3.06</v>
          </cell>
          <cell r="M105">
            <v>3.2435999999999998</v>
          </cell>
          <cell r="N105">
            <v>2.29</v>
          </cell>
          <cell r="O105">
            <v>2.4045000000000001</v>
          </cell>
          <cell r="P105">
            <v>4.3899999999999997</v>
          </cell>
          <cell r="Q105">
            <v>4.09</v>
          </cell>
          <cell r="R105">
            <v>3.89</v>
          </cell>
          <cell r="S105">
            <v>3.89</v>
          </cell>
          <cell r="T105">
            <v>3.75</v>
          </cell>
          <cell r="U105">
            <v>0.1</v>
          </cell>
          <cell r="V105">
            <v>0.1</v>
          </cell>
          <cell r="W105">
            <v>1.6</v>
          </cell>
          <cell r="X105" t="str">
            <v>LSlb</v>
          </cell>
          <cell r="Y105">
            <v>12.75</v>
          </cell>
          <cell r="Z105">
            <v>10.25</v>
          </cell>
          <cell r="AA105">
            <v>5.25</v>
          </cell>
          <cell r="AB105">
            <v>0.67</v>
          </cell>
          <cell r="AC105">
            <v>4.9360386690647484</v>
          </cell>
          <cell r="AD105">
            <v>0</v>
          </cell>
          <cell r="AE105">
            <v>5</v>
          </cell>
          <cell r="AF105">
            <v>0.69</v>
          </cell>
          <cell r="AG105">
            <v>0.55000000000000004</v>
          </cell>
          <cell r="AH105">
            <v>0.45</v>
          </cell>
          <cell r="AI105">
            <v>0.39</v>
          </cell>
          <cell r="AJ105">
            <v>0.35</v>
          </cell>
          <cell r="AK105">
            <v>0</v>
          </cell>
          <cell r="AL105">
            <v>77357</v>
          </cell>
          <cell r="AN105">
            <v>3.6177074291087963E-2</v>
          </cell>
          <cell r="AO105">
            <v>3.5041436089409718E-2</v>
          </cell>
          <cell r="AP105" t="str">
            <v>AWD</v>
          </cell>
        </row>
        <row r="106">
          <cell r="A106" t="str">
            <v>5045-BAZIC</v>
          </cell>
          <cell r="B106" t="str">
            <v>B00FIJTHZW</v>
          </cell>
          <cell r="C106">
            <v>4.99</v>
          </cell>
          <cell r="D106">
            <v>5045</v>
          </cell>
          <cell r="E106">
            <v>1</v>
          </cell>
          <cell r="F106">
            <v>5.99</v>
          </cell>
          <cell r="G106">
            <v>5.59</v>
          </cell>
          <cell r="H106">
            <v>5.39</v>
          </cell>
          <cell r="I106">
            <v>5.39</v>
          </cell>
          <cell r="J106">
            <v>5.2799999999999994</v>
          </cell>
          <cell r="K106">
            <v>8</v>
          </cell>
          <cell r="L106">
            <v>3.33</v>
          </cell>
          <cell r="M106">
            <v>3.5298000000000003</v>
          </cell>
          <cell r="N106">
            <v>2.56</v>
          </cell>
          <cell r="O106">
            <v>2.6880000000000002</v>
          </cell>
          <cell r="P106">
            <v>4.8899999999999997</v>
          </cell>
          <cell r="Q106">
            <v>4.59</v>
          </cell>
          <cell r="R106">
            <v>4.3899999999999997</v>
          </cell>
          <cell r="S106">
            <v>4.29</v>
          </cell>
          <cell r="T106">
            <v>4.2299999999999995</v>
          </cell>
          <cell r="U106">
            <v>0.44</v>
          </cell>
          <cell r="V106">
            <v>0.44</v>
          </cell>
          <cell r="W106">
            <v>7.04</v>
          </cell>
          <cell r="X106" t="str">
            <v>SS</v>
          </cell>
          <cell r="Y106">
            <v>11</v>
          </cell>
          <cell r="Z106">
            <v>9.75</v>
          </cell>
          <cell r="AA106">
            <v>0.38</v>
          </cell>
          <cell r="AB106">
            <v>0.38</v>
          </cell>
          <cell r="AC106">
            <v>0.29320143884892086</v>
          </cell>
          <cell r="AD106">
            <v>4.6912230215827337</v>
          </cell>
          <cell r="AE106">
            <v>5</v>
          </cell>
          <cell r="AF106">
            <v>1.2</v>
          </cell>
          <cell r="AG106">
            <v>0.95</v>
          </cell>
          <cell r="AH106">
            <v>0.79</v>
          </cell>
          <cell r="AI106">
            <v>0.75</v>
          </cell>
          <cell r="AJ106">
            <v>0.69</v>
          </cell>
          <cell r="AK106">
            <v>0</v>
          </cell>
          <cell r="AL106">
            <v>12035</v>
          </cell>
          <cell r="AN106">
            <v>7.3526204427083339E-2</v>
          </cell>
          <cell r="AO106">
            <v>6.4449462890624989E-2</v>
          </cell>
          <cell r="AP106" t="str">
            <v>AWD</v>
          </cell>
        </row>
        <row r="107">
          <cell r="A107" t="str">
            <v>314-SET2</v>
          </cell>
          <cell r="B107" t="str">
            <v>B00G62AY02</v>
          </cell>
          <cell r="C107">
            <v>0</v>
          </cell>
          <cell r="D107">
            <v>314</v>
          </cell>
          <cell r="E107">
            <v>2</v>
          </cell>
          <cell r="F107">
            <v>7.49</v>
          </cell>
          <cell r="G107">
            <v>6.89</v>
          </cell>
          <cell r="H107">
            <v>5.99</v>
          </cell>
          <cell r="I107">
            <v>6.09</v>
          </cell>
          <cell r="J107">
            <v>6.16</v>
          </cell>
          <cell r="K107">
            <v>11</v>
          </cell>
          <cell r="L107">
            <v>3.53</v>
          </cell>
          <cell r="M107">
            <v>3.7417999999999996</v>
          </cell>
          <cell r="N107">
            <v>2.76</v>
          </cell>
          <cell r="O107">
            <v>2.8979999999999997</v>
          </cell>
          <cell r="P107">
            <v>6.39</v>
          </cell>
          <cell r="Q107">
            <v>5.79</v>
          </cell>
          <cell r="R107">
            <v>5.39</v>
          </cell>
          <cell r="S107">
            <v>4.99</v>
          </cell>
          <cell r="T107">
            <v>5.0999999999999996</v>
          </cell>
          <cell r="U107">
            <v>0.34</v>
          </cell>
          <cell r="V107">
            <v>0.68</v>
          </cell>
          <cell r="W107">
            <v>10.88</v>
          </cell>
          <cell r="X107" t="str">
            <v>SS</v>
          </cell>
          <cell r="Y107">
            <v>10.75</v>
          </cell>
          <cell r="Z107">
            <v>7.76</v>
          </cell>
          <cell r="AA107">
            <v>0.2</v>
          </cell>
          <cell r="AB107">
            <v>0.4</v>
          </cell>
          <cell r="AC107">
            <v>0.24005755395683454</v>
          </cell>
          <cell r="AD107">
            <v>3.8409208633093526</v>
          </cell>
          <cell r="AE107">
            <v>4</v>
          </cell>
          <cell r="AF107">
            <v>1.1000000000000001</v>
          </cell>
          <cell r="AG107">
            <v>0.85</v>
          </cell>
          <cell r="AH107">
            <v>0.69</v>
          </cell>
          <cell r="AI107">
            <v>0.55000000000000004</v>
          </cell>
          <cell r="AJ107">
            <v>0.59</v>
          </cell>
          <cell r="AK107">
            <v>0</v>
          </cell>
          <cell r="AL107">
            <v>3985</v>
          </cell>
          <cell r="AN107">
            <v>0.1625518798828125</v>
          </cell>
          <cell r="AO107">
            <v>0.14690887451171875</v>
          </cell>
          <cell r="AP107" t="str">
            <v>AWD</v>
          </cell>
        </row>
        <row r="108">
          <cell r="A108" t="str">
            <v>5096-BOX-1</v>
          </cell>
          <cell r="B108" t="str">
            <v>B00GKINMJ2</v>
          </cell>
          <cell r="C108">
            <v>0</v>
          </cell>
          <cell r="D108">
            <v>5096</v>
          </cell>
          <cell r="E108">
            <v>24</v>
          </cell>
          <cell r="F108">
            <v>25.79</v>
          </cell>
          <cell r="G108">
            <v>22.79</v>
          </cell>
          <cell r="H108">
            <v>19.79</v>
          </cell>
          <cell r="I108">
            <v>19.190000000000001</v>
          </cell>
          <cell r="J108">
            <v>17.98</v>
          </cell>
          <cell r="K108">
            <v>3.25</v>
          </cell>
          <cell r="L108">
            <v>7</v>
          </cell>
          <cell r="M108">
            <v>7.42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>
            <v>3.16</v>
          </cell>
          <cell r="V108">
            <v>3.16</v>
          </cell>
          <cell r="W108">
            <v>10.56</v>
          </cell>
          <cell r="X108" t="str">
            <v>LSlb</v>
          </cell>
          <cell r="Y108">
            <v>8.75</v>
          </cell>
          <cell r="Z108">
            <v>7.25</v>
          </cell>
          <cell r="AA108">
            <v>2.75</v>
          </cell>
          <cell r="AB108">
            <v>0.96</v>
          </cell>
          <cell r="AC108">
            <v>1.2550584532374101</v>
          </cell>
          <cell r="AD108">
            <v>0</v>
          </cell>
          <cell r="AE108">
            <v>1.5</v>
          </cell>
          <cell r="AF108">
            <v>0.55000000000000004</v>
          </cell>
          <cell r="AG108">
            <v>0.45</v>
          </cell>
          <cell r="AH108">
            <v>0.35</v>
          </cell>
          <cell r="AI108">
            <v>0.33</v>
          </cell>
          <cell r="AJ108">
            <v>0.28999999999999998</v>
          </cell>
          <cell r="AK108">
            <v>0</v>
          </cell>
          <cell r="AL108">
            <v>38058</v>
          </cell>
          <cell r="AN108">
            <v>0.38601345486111116</v>
          </cell>
          <cell r="AO108">
            <v>0.36459309895833325</v>
          </cell>
          <cell r="AP108" t="str">
            <v>AWD</v>
          </cell>
        </row>
        <row r="109">
          <cell r="A109" t="str">
            <v>6100-EACH</v>
          </cell>
          <cell r="B109" t="str">
            <v>B00GSSDLMM</v>
          </cell>
          <cell r="C109">
            <v>3.99</v>
          </cell>
          <cell r="D109">
            <v>6100</v>
          </cell>
          <cell r="E109">
            <v>1</v>
          </cell>
          <cell r="F109">
            <v>5.1899999999999995</v>
          </cell>
          <cell r="G109">
            <v>4.99</v>
          </cell>
          <cell r="H109">
            <v>4.79</v>
          </cell>
          <cell r="I109">
            <v>4.79</v>
          </cell>
          <cell r="J109">
            <v>4.67</v>
          </cell>
          <cell r="K109">
            <v>2</v>
          </cell>
          <cell r="L109">
            <v>3.06</v>
          </cell>
          <cell r="M109">
            <v>3.2435999999999998</v>
          </cell>
          <cell r="N109">
            <v>2.29</v>
          </cell>
          <cell r="O109">
            <v>2.4045000000000001</v>
          </cell>
          <cell r="P109">
            <v>4.1899999999999995</v>
          </cell>
          <cell r="Q109">
            <v>3.99</v>
          </cell>
          <cell r="R109">
            <v>3.7900000000000005</v>
          </cell>
          <cell r="S109">
            <v>3.6900000000000004</v>
          </cell>
          <cell r="T109">
            <v>3.6199999999999997</v>
          </cell>
          <cell r="U109">
            <v>0.12</v>
          </cell>
          <cell r="V109">
            <v>0.12</v>
          </cell>
          <cell r="W109">
            <v>1.92</v>
          </cell>
          <cell r="X109" t="str">
            <v>SS</v>
          </cell>
          <cell r="Y109">
            <v>6.1</v>
          </cell>
          <cell r="Z109">
            <v>4.72</v>
          </cell>
          <cell r="AA109">
            <v>0.39</v>
          </cell>
          <cell r="AB109">
            <v>0.39</v>
          </cell>
          <cell r="AC109">
            <v>8.0783309352517985E-2</v>
          </cell>
          <cell r="AD109">
            <v>1.2925329496402878</v>
          </cell>
          <cell r="AE109">
            <v>2</v>
          </cell>
          <cell r="AF109">
            <v>0.89</v>
          </cell>
          <cell r="AG109">
            <v>0.75</v>
          </cell>
          <cell r="AH109">
            <v>0.59</v>
          </cell>
          <cell r="AI109">
            <v>0.55000000000000004</v>
          </cell>
          <cell r="AJ109">
            <v>0.49</v>
          </cell>
          <cell r="AK109" t="str">
            <v>remeasure</v>
          </cell>
          <cell r="AL109">
            <v>31895</v>
          </cell>
          <cell r="AN109">
            <v>9.2971703800154334E-2</v>
          </cell>
          <cell r="AO109">
            <v>8.0049280237268511E-2</v>
          </cell>
          <cell r="AP109" t="str">
            <v>AWD</v>
          </cell>
        </row>
        <row r="110">
          <cell r="A110" t="str">
            <v>929-EACH</v>
          </cell>
          <cell r="B110" t="str">
            <v>B00GTJD0V2</v>
          </cell>
          <cell r="C110">
            <v>0</v>
          </cell>
          <cell r="D110">
            <v>929</v>
          </cell>
          <cell r="E110">
            <v>1</v>
          </cell>
          <cell r="F110">
            <v>6.59</v>
          </cell>
          <cell r="G110">
            <v>6.29</v>
          </cell>
          <cell r="H110">
            <v>6.09</v>
          </cell>
          <cell r="I110">
            <v>5.99</v>
          </cell>
          <cell r="J110">
            <v>5.91</v>
          </cell>
          <cell r="K110">
            <v>3</v>
          </cell>
          <cell r="L110">
            <v>3.9</v>
          </cell>
          <cell r="M110">
            <v>4.1340000000000003</v>
          </cell>
          <cell r="N110">
            <v>3.13</v>
          </cell>
          <cell r="O110">
            <v>3.2864999999999998</v>
          </cell>
          <cell r="P110">
            <v>5.49</v>
          </cell>
          <cell r="Q110">
            <v>5.1899999999999995</v>
          </cell>
          <cell r="R110">
            <v>4.99</v>
          </cell>
          <cell r="S110">
            <v>4.99</v>
          </cell>
          <cell r="T110">
            <v>4.8499999999999996</v>
          </cell>
          <cell r="U110">
            <v>0.18</v>
          </cell>
          <cell r="V110">
            <v>0.18</v>
          </cell>
          <cell r="W110">
            <v>2.88</v>
          </cell>
          <cell r="X110" t="str">
            <v>LSoz</v>
          </cell>
          <cell r="Y110">
            <v>4.57</v>
          </cell>
          <cell r="Z110">
            <v>2.76</v>
          </cell>
          <cell r="AA110">
            <v>2.44</v>
          </cell>
          <cell r="AB110">
            <v>2.44</v>
          </cell>
          <cell r="AC110">
            <v>0.22141156834532372</v>
          </cell>
          <cell r="AD110">
            <v>3.5425850935251795</v>
          </cell>
          <cell r="AE110">
            <v>4</v>
          </cell>
          <cell r="AF110">
            <v>1.1000000000000001</v>
          </cell>
          <cell r="AG110">
            <v>0.85</v>
          </cell>
          <cell r="AH110">
            <v>0.69</v>
          </cell>
          <cell r="AI110">
            <v>0.65</v>
          </cell>
          <cell r="AJ110">
            <v>0.59</v>
          </cell>
          <cell r="AK110" t="str">
            <v xml:space="preserve"> remeasure 15458908681</v>
          </cell>
          <cell r="AL110">
            <v>25961</v>
          </cell>
          <cell r="AN110">
            <v>4.3877054850260416E-2</v>
          </cell>
          <cell r="AO110">
            <v>4.398859659830729E-2</v>
          </cell>
          <cell r="AP110" t="str">
            <v>AWD</v>
          </cell>
        </row>
        <row r="111">
          <cell r="A111" t="str">
            <v>5043-EACH</v>
          </cell>
          <cell r="B111" t="str">
            <v>B00H9Z198Q</v>
          </cell>
          <cell r="C111">
            <v>3.99</v>
          </cell>
          <cell r="D111">
            <v>5043</v>
          </cell>
          <cell r="E111">
            <v>1</v>
          </cell>
          <cell r="F111">
            <v>5.59</v>
          </cell>
          <cell r="G111">
            <v>5.29</v>
          </cell>
          <cell r="H111">
            <v>5.1899999999999995</v>
          </cell>
          <cell r="I111">
            <v>5.09</v>
          </cell>
          <cell r="J111">
            <v>4.99</v>
          </cell>
          <cell r="K111">
            <v>6</v>
          </cell>
          <cell r="L111">
            <v>3.24</v>
          </cell>
          <cell r="M111">
            <v>3.4344000000000001</v>
          </cell>
          <cell r="N111">
            <v>2.4700000000000002</v>
          </cell>
          <cell r="O111">
            <v>2.5935000000000001</v>
          </cell>
          <cell r="P111">
            <v>4.49</v>
          </cell>
          <cell r="Q111">
            <v>4.29</v>
          </cell>
          <cell r="R111">
            <v>4.09</v>
          </cell>
          <cell r="S111">
            <v>3.99</v>
          </cell>
          <cell r="T111">
            <v>3.9299999999999997</v>
          </cell>
          <cell r="U111">
            <v>0.32</v>
          </cell>
          <cell r="V111">
            <v>0.32</v>
          </cell>
          <cell r="W111">
            <v>5.12</v>
          </cell>
          <cell r="X111" t="str">
            <v>SS</v>
          </cell>
          <cell r="Y111">
            <v>9.25</v>
          </cell>
          <cell r="Z111">
            <v>6</v>
          </cell>
          <cell r="AA111">
            <v>0.5</v>
          </cell>
          <cell r="AB111">
            <v>0.5</v>
          </cell>
          <cell r="AC111">
            <v>0.19964028776978418</v>
          </cell>
          <cell r="AD111">
            <v>3.1942446043165469</v>
          </cell>
          <cell r="AE111">
            <v>4</v>
          </cell>
          <cell r="AF111">
            <v>0.99</v>
          </cell>
          <cell r="AG111">
            <v>0.79</v>
          </cell>
          <cell r="AH111">
            <v>0.65</v>
          </cell>
          <cell r="AI111">
            <v>0.59</v>
          </cell>
          <cell r="AJ111">
            <v>0.55000000000000004</v>
          </cell>
          <cell r="AK111">
            <v>0</v>
          </cell>
          <cell r="AL111">
            <v>24588</v>
          </cell>
          <cell r="AN111">
            <v>7.1147596571180569E-2</v>
          </cell>
          <cell r="AO111">
            <v>6.1685587565104165E-2</v>
          </cell>
          <cell r="AP111" t="str">
            <v>AWD</v>
          </cell>
        </row>
        <row r="112">
          <cell r="A112" t="str">
            <v>519-PACK6-BAZIC</v>
          </cell>
          <cell r="B112" t="str">
            <v>B00HA8MYEK</v>
          </cell>
          <cell r="C112">
            <v>0</v>
          </cell>
          <cell r="D112">
            <v>519</v>
          </cell>
          <cell r="E112">
            <v>6</v>
          </cell>
          <cell r="F112">
            <v>12.29</v>
          </cell>
          <cell r="G112">
            <v>11.09</v>
          </cell>
          <cell r="H112">
            <v>10.29</v>
          </cell>
          <cell r="I112">
            <v>9.99</v>
          </cell>
          <cell r="J112">
            <v>9.5399999999999991</v>
          </cell>
          <cell r="K112">
            <v>1.25</v>
          </cell>
          <cell r="L112">
            <v>4.99</v>
          </cell>
          <cell r="M112">
            <v>5.2894000000000005</v>
          </cell>
          <cell r="N112">
            <v>4.22</v>
          </cell>
          <cell r="O112">
            <v>4.431</v>
          </cell>
          <cell r="P112" t="str">
            <v>-</v>
          </cell>
          <cell r="Q112" t="str">
            <v>-</v>
          </cell>
          <cell r="R112">
            <v>9.2899999999999991</v>
          </cell>
          <cell r="S112">
            <v>8.99</v>
          </cell>
          <cell r="T112">
            <v>8.4700000000000006</v>
          </cell>
          <cell r="U112">
            <v>0.2</v>
          </cell>
          <cell r="V112">
            <v>1.2000000000000002</v>
          </cell>
          <cell r="W112">
            <v>8.64</v>
          </cell>
          <cell r="X112" t="str">
            <v>LSoz</v>
          </cell>
          <cell r="Y112">
            <v>5</v>
          </cell>
          <cell r="Z112">
            <v>3.5</v>
          </cell>
          <cell r="AA112">
            <v>1.75</v>
          </cell>
          <cell r="AB112">
            <v>4.9799999999999995</v>
          </cell>
          <cell r="AC112">
            <v>0.22032374100719423</v>
          </cell>
          <cell r="AD112">
            <v>3.5251798561151078</v>
          </cell>
          <cell r="AE112">
            <v>4</v>
          </cell>
          <cell r="AF112">
            <v>0.25</v>
          </cell>
          <cell r="AG112">
            <v>0.18</v>
          </cell>
          <cell r="AH112">
            <v>0.16</v>
          </cell>
          <cell r="AI112">
            <v>0.14000000000000001</v>
          </cell>
          <cell r="AJ112">
            <v>0.13</v>
          </cell>
          <cell r="AK112">
            <v>0</v>
          </cell>
          <cell r="AL112">
            <v>40027</v>
          </cell>
          <cell r="AN112">
            <v>0.51660101996527785</v>
          </cell>
          <cell r="AO112">
            <v>0.43238850911458332</v>
          </cell>
          <cell r="AP112" t="str">
            <v>AWD</v>
          </cell>
        </row>
        <row r="113">
          <cell r="A113" t="str">
            <v>2232-EACH</v>
          </cell>
          <cell r="B113" t="str">
            <v>B00HZ0A98G</v>
          </cell>
          <cell r="C113">
            <v>0</v>
          </cell>
          <cell r="D113">
            <v>2232</v>
          </cell>
          <cell r="E113">
            <v>1</v>
          </cell>
          <cell r="F113">
            <v>5.29</v>
          </cell>
          <cell r="G113">
            <v>5.09</v>
          </cell>
          <cell r="H113">
            <v>4.8899999999999997</v>
          </cell>
          <cell r="I113">
            <v>4.79</v>
          </cell>
          <cell r="J113">
            <v>4.74</v>
          </cell>
          <cell r="K113">
            <v>4</v>
          </cell>
          <cell r="L113">
            <v>3.15</v>
          </cell>
          <cell r="M113">
            <v>3.339</v>
          </cell>
          <cell r="N113">
            <v>2.38</v>
          </cell>
          <cell r="O113">
            <v>2.4989999999999997</v>
          </cell>
          <cell r="P113">
            <v>4.1899999999999995</v>
          </cell>
          <cell r="Q113">
            <v>3.99</v>
          </cell>
          <cell r="R113">
            <v>3.89</v>
          </cell>
          <cell r="S113">
            <v>3.7900000000000005</v>
          </cell>
          <cell r="T113">
            <v>3.69</v>
          </cell>
          <cell r="U113">
            <v>0.24</v>
          </cell>
          <cell r="V113">
            <v>0.24</v>
          </cell>
          <cell r="W113">
            <v>8.64</v>
          </cell>
          <cell r="X113" t="str">
            <v>LSoz</v>
          </cell>
          <cell r="Y113">
            <v>5</v>
          </cell>
          <cell r="Z113">
            <v>3.5</v>
          </cell>
          <cell r="AA113">
            <v>1.75</v>
          </cell>
          <cell r="AB113">
            <v>0.47</v>
          </cell>
          <cell r="AC113">
            <v>0.22032374100719423</v>
          </cell>
          <cell r="AD113">
            <v>3.5251798561151078</v>
          </cell>
          <cell r="AE113">
            <v>4</v>
          </cell>
          <cell r="AF113">
            <v>0.3</v>
          </cell>
          <cell r="AG113">
            <v>0.25</v>
          </cell>
          <cell r="AH113">
            <v>0.19</v>
          </cell>
          <cell r="AI113">
            <v>0.17</v>
          </cell>
          <cell r="AJ113">
            <v>0.15</v>
          </cell>
          <cell r="AK113">
            <v>0</v>
          </cell>
          <cell r="AL113">
            <v>8818</v>
          </cell>
          <cell r="AN113">
            <v>5.0572534882973252E-2</v>
          </cell>
          <cell r="AO113">
            <v>4.4773250626929016E-2</v>
          </cell>
          <cell r="AP113" t="str">
            <v>AWD</v>
          </cell>
        </row>
        <row r="114">
          <cell r="A114" t="str">
            <v>5074-EACH</v>
          </cell>
          <cell r="B114" t="str">
            <v>B00IIN3K5I</v>
          </cell>
          <cell r="C114">
            <v>3.99</v>
          </cell>
          <cell r="D114">
            <v>5074</v>
          </cell>
          <cell r="E114">
            <v>1</v>
          </cell>
          <cell r="F114">
            <v>5.29</v>
          </cell>
          <cell r="G114">
            <v>5.09</v>
          </cell>
          <cell r="H114">
            <v>4.8899999999999997</v>
          </cell>
          <cell r="I114">
            <v>4.79</v>
          </cell>
          <cell r="J114">
            <v>4.74</v>
          </cell>
          <cell r="K114">
            <v>3</v>
          </cell>
          <cell r="L114">
            <v>3.15</v>
          </cell>
          <cell r="M114">
            <v>3.339</v>
          </cell>
          <cell r="N114">
            <v>2.38</v>
          </cell>
          <cell r="O114">
            <v>2.4989999999999997</v>
          </cell>
          <cell r="P114">
            <v>4.1899999999999995</v>
          </cell>
          <cell r="Q114">
            <v>3.99</v>
          </cell>
          <cell r="R114">
            <v>3.89</v>
          </cell>
          <cell r="S114">
            <v>3.7900000000000005</v>
          </cell>
          <cell r="T114">
            <v>3.69</v>
          </cell>
          <cell r="U114">
            <v>0.18</v>
          </cell>
          <cell r="V114">
            <v>0.18</v>
          </cell>
          <cell r="W114">
            <v>2.88</v>
          </cell>
          <cell r="X114" t="str">
            <v>SS</v>
          </cell>
          <cell r="Y114">
            <v>7.63</v>
          </cell>
          <cell r="Z114">
            <v>2.75</v>
          </cell>
          <cell r="AA114">
            <v>0.31</v>
          </cell>
          <cell r="AB114">
            <v>0.31</v>
          </cell>
          <cell r="AC114">
            <v>4.6795503597122298E-2</v>
          </cell>
          <cell r="AD114">
            <v>0.74872805755395677</v>
          </cell>
          <cell r="AE114">
            <v>1</v>
          </cell>
          <cell r="AF114">
            <v>0.85</v>
          </cell>
          <cell r="AG114">
            <v>0.69</v>
          </cell>
          <cell r="AH114">
            <v>0.55000000000000004</v>
          </cell>
          <cell r="AI114">
            <v>0.49</v>
          </cell>
          <cell r="AJ114">
            <v>0.45</v>
          </cell>
          <cell r="AK114">
            <v>0</v>
          </cell>
          <cell r="AL114">
            <v>37396</v>
          </cell>
          <cell r="AN114">
            <v>2.8087524916409465E-2</v>
          </cell>
          <cell r="AO114">
            <v>2.5641607590663577E-2</v>
          </cell>
          <cell r="AP114" t="str">
            <v>AWD</v>
          </cell>
        </row>
        <row r="115">
          <cell r="A115" t="str">
            <v>744-EACH</v>
          </cell>
          <cell r="B115" t="str">
            <v>B00IIN3U1M</v>
          </cell>
          <cell r="C115">
            <v>0</v>
          </cell>
          <cell r="D115">
            <v>744</v>
          </cell>
          <cell r="E115">
            <v>1</v>
          </cell>
          <cell r="F115">
            <v>5.49</v>
          </cell>
          <cell r="G115">
            <v>5.1899999999999995</v>
          </cell>
          <cell r="H115">
            <v>4.99</v>
          </cell>
          <cell r="I115">
            <v>4.8899999999999997</v>
          </cell>
          <cell r="J115">
            <v>4.8</v>
          </cell>
          <cell r="K115">
            <v>2</v>
          </cell>
          <cell r="L115">
            <v>3.06</v>
          </cell>
          <cell r="M115">
            <v>3.2435999999999998</v>
          </cell>
          <cell r="N115">
            <v>2.29</v>
          </cell>
          <cell r="O115">
            <v>2.4045000000000001</v>
          </cell>
          <cell r="P115">
            <v>4.3899999999999997</v>
          </cell>
          <cell r="Q115">
            <v>4.09</v>
          </cell>
          <cell r="R115">
            <v>3.89</v>
          </cell>
          <cell r="S115">
            <v>3.89</v>
          </cell>
          <cell r="T115">
            <v>3.75</v>
          </cell>
          <cell r="U115">
            <v>0.09</v>
          </cell>
          <cell r="V115">
            <v>0.09</v>
          </cell>
          <cell r="W115">
            <v>1.44</v>
          </cell>
          <cell r="X115" t="str">
            <v>SS</v>
          </cell>
          <cell r="Y115">
            <v>8</v>
          </cell>
          <cell r="Z115">
            <v>1.88</v>
          </cell>
          <cell r="AA115">
            <v>0.35</v>
          </cell>
          <cell r="AB115">
            <v>0.35</v>
          </cell>
          <cell r="AC115">
            <v>3.7870503597122296E-2</v>
          </cell>
          <cell r="AD115">
            <v>0.60592805755395673</v>
          </cell>
          <cell r="AE115">
            <v>1</v>
          </cell>
          <cell r="AF115">
            <v>1.1000000000000001</v>
          </cell>
          <cell r="AG115">
            <v>0.85</v>
          </cell>
          <cell r="AH115">
            <v>0.69</v>
          </cell>
          <cell r="AI115">
            <v>0.65</v>
          </cell>
          <cell r="AJ115">
            <v>0.59</v>
          </cell>
          <cell r="AK115">
            <v>0</v>
          </cell>
          <cell r="AL115">
            <v>30528</v>
          </cell>
          <cell r="AN115">
            <v>2.6694386172196504E-2</v>
          </cell>
          <cell r="AO115">
            <v>2.4022819613233024E-2</v>
          </cell>
          <cell r="AP115" t="str">
            <v>AWD</v>
          </cell>
        </row>
        <row r="116">
          <cell r="A116" t="str">
            <v>2043-EACH</v>
          </cell>
          <cell r="B116" t="str">
            <v>B00J8IK3YI</v>
          </cell>
          <cell r="C116">
            <v>4.99</v>
          </cell>
          <cell r="D116">
            <v>2043</v>
          </cell>
          <cell r="E116">
            <v>1</v>
          </cell>
          <cell r="F116">
            <v>6.59</v>
          </cell>
          <cell r="G116">
            <v>6.09</v>
          </cell>
          <cell r="H116">
            <v>5.89</v>
          </cell>
          <cell r="I116">
            <v>5.89</v>
          </cell>
          <cell r="J116">
            <v>5.74</v>
          </cell>
          <cell r="K116">
            <v>3</v>
          </cell>
          <cell r="L116">
            <v>3.68</v>
          </cell>
          <cell r="M116">
            <v>3.9008000000000003</v>
          </cell>
          <cell r="N116">
            <v>2.91</v>
          </cell>
          <cell r="O116">
            <v>3.0846</v>
          </cell>
          <cell r="P116">
            <v>5.49</v>
          </cell>
          <cell r="Q116">
            <v>5.09</v>
          </cell>
          <cell r="R116">
            <v>4.8899999999999997</v>
          </cell>
          <cell r="S116">
            <v>4.79</v>
          </cell>
          <cell r="T116">
            <v>4.72</v>
          </cell>
          <cell r="U116">
            <v>0.18</v>
          </cell>
          <cell r="V116">
            <v>0.18</v>
          </cell>
          <cell r="W116">
            <v>2.88</v>
          </cell>
          <cell r="X116" t="str">
            <v>LSoz</v>
          </cell>
          <cell r="Y116">
            <v>5.69</v>
          </cell>
          <cell r="Z116">
            <v>4.6900000000000004</v>
          </cell>
          <cell r="AA116">
            <v>0.87</v>
          </cell>
          <cell r="AB116">
            <v>0.87</v>
          </cell>
          <cell r="AC116">
            <v>0.16702810791366909</v>
          </cell>
          <cell r="AD116">
            <v>2.6724497266187055</v>
          </cell>
          <cell r="AE116">
            <v>3</v>
          </cell>
          <cell r="AF116">
            <v>1.3</v>
          </cell>
          <cell r="AG116">
            <v>0.95</v>
          </cell>
          <cell r="AH116">
            <v>0.79</v>
          </cell>
          <cell r="AI116">
            <v>0.75</v>
          </cell>
          <cell r="AJ116">
            <v>0.69</v>
          </cell>
          <cell r="AK116">
            <v>0</v>
          </cell>
          <cell r="AL116">
            <v>31182</v>
          </cell>
          <cell r="AN116">
            <v>3.7281580795476471E-2</v>
          </cell>
          <cell r="AO116">
            <v>3.6324841534649883E-2</v>
          </cell>
          <cell r="AP116" t="str">
            <v>AWD</v>
          </cell>
        </row>
        <row r="117">
          <cell r="A117" t="str">
            <v>5012-PACK2</v>
          </cell>
          <cell r="B117" t="str">
            <v>B00KDL1V7W</v>
          </cell>
          <cell r="C117">
            <v>0</v>
          </cell>
          <cell r="D117">
            <v>5012</v>
          </cell>
          <cell r="E117">
            <v>2</v>
          </cell>
          <cell r="F117">
            <v>11.39</v>
          </cell>
          <cell r="G117">
            <v>10.89</v>
          </cell>
          <cell r="H117">
            <v>10.19</v>
          </cell>
          <cell r="I117">
            <v>10.19</v>
          </cell>
          <cell r="J117">
            <v>9.65</v>
          </cell>
          <cell r="K117">
            <v>0.5</v>
          </cell>
          <cell r="L117">
            <v>5.77</v>
          </cell>
          <cell r="M117">
            <v>6.1161999999999992</v>
          </cell>
          <cell r="N117">
            <v>5.0999999999999996</v>
          </cell>
          <cell r="O117">
            <v>5.3549999999999995</v>
          </cell>
          <cell r="P117" t="str">
            <v>-</v>
          </cell>
          <cell r="Q117" t="str">
            <v>-</v>
          </cell>
          <cell r="R117">
            <v>9.19</v>
          </cell>
          <cell r="S117">
            <v>9.19</v>
          </cell>
          <cell r="T117">
            <v>8.6999999999999993</v>
          </cell>
          <cell r="U117">
            <v>0.13</v>
          </cell>
          <cell r="V117">
            <v>0.26</v>
          </cell>
          <cell r="W117">
            <v>4.16</v>
          </cell>
          <cell r="X117" t="str">
            <v>LSlb</v>
          </cell>
          <cell r="Y117">
            <v>13.78</v>
          </cell>
          <cell r="Z117">
            <v>7.87</v>
          </cell>
          <cell r="AA117">
            <v>1.1599999999999999</v>
          </cell>
          <cell r="AB117">
            <v>2.3199999999999998</v>
          </cell>
          <cell r="AC117">
            <v>1.8100773525179854</v>
          </cell>
          <cell r="AD117">
            <v>0</v>
          </cell>
          <cell r="AE117">
            <v>2</v>
          </cell>
          <cell r="AF117">
            <v>1.5</v>
          </cell>
          <cell r="AG117">
            <v>1.3</v>
          </cell>
          <cell r="AH117">
            <v>1</v>
          </cell>
          <cell r="AI117">
            <v>1</v>
          </cell>
          <cell r="AJ117">
            <v>0.8</v>
          </cell>
          <cell r="AK117">
            <v>0</v>
          </cell>
          <cell r="AL117">
            <v>15979</v>
          </cell>
          <cell r="AN117">
            <v>0.33519999999999994</v>
          </cell>
          <cell r="AO117">
            <v>0.34920000000000001</v>
          </cell>
          <cell r="AP117" t="str">
            <v>AWD</v>
          </cell>
        </row>
        <row r="118">
          <cell r="A118" t="str">
            <v>5013-PACK2</v>
          </cell>
          <cell r="B118" t="str">
            <v>B00KDLAYZ2</v>
          </cell>
          <cell r="C118">
            <v>0</v>
          </cell>
          <cell r="D118">
            <v>5013</v>
          </cell>
          <cell r="E118">
            <v>2</v>
          </cell>
          <cell r="F118">
            <v>11.39</v>
          </cell>
          <cell r="G118">
            <v>10.89</v>
          </cell>
          <cell r="H118">
            <v>10.19</v>
          </cell>
          <cell r="I118">
            <v>10.19</v>
          </cell>
          <cell r="J118">
            <v>9.65</v>
          </cell>
          <cell r="K118">
            <v>0.5</v>
          </cell>
          <cell r="L118">
            <v>5.77</v>
          </cell>
          <cell r="M118">
            <v>6.1161999999999992</v>
          </cell>
          <cell r="N118">
            <v>5.0999999999999996</v>
          </cell>
          <cell r="O118">
            <v>5.3549999999999995</v>
          </cell>
          <cell r="P118" t="str">
            <v>-</v>
          </cell>
          <cell r="Q118" t="str">
            <v>-</v>
          </cell>
          <cell r="R118">
            <v>9.19</v>
          </cell>
          <cell r="S118">
            <v>9.19</v>
          </cell>
          <cell r="T118">
            <v>8.6999999999999993</v>
          </cell>
          <cell r="U118">
            <v>0.13</v>
          </cell>
          <cell r="V118">
            <v>0.26</v>
          </cell>
          <cell r="W118">
            <v>4.16</v>
          </cell>
          <cell r="X118" t="str">
            <v>LSlb</v>
          </cell>
          <cell r="Y118">
            <v>14.96</v>
          </cell>
          <cell r="Z118">
            <v>7.87</v>
          </cell>
          <cell r="AA118">
            <v>1.18</v>
          </cell>
          <cell r="AB118">
            <v>2.36</v>
          </cell>
          <cell r="AC118">
            <v>1.9989573525179856</v>
          </cell>
          <cell r="AD118">
            <v>0</v>
          </cell>
          <cell r="AE118">
            <v>2</v>
          </cell>
          <cell r="AF118">
            <v>1.5</v>
          </cell>
          <cell r="AG118">
            <v>1.3</v>
          </cell>
          <cell r="AH118">
            <v>1</v>
          </cell>
          <cell r="AI118">
            <v>1</v>
          </cell>
          <cell r="AJ118">
            <v>0.8</v>
          </cell>
          <cell r="AK118" t="str">
            <v>remeasure 15459006291</v>
          </cell>
          <cell r="AL118">
            <v>91</v>
          </cell>
          <cell r="AN118">
            <v>0.33283333333333331</v>
          </cell>
          <cell r="AO118">
            <v>0.34644999999999998</v>
          </cell>
          <cell r="AP118" t="str">
            <v>AWD</v>
          </cell>
        </row>
        <row r="119">
          <cell r="A119" t="str">
            <v>5027-EACH</v>
          </cell>
          <cell r="B119" t="str">
            <v>B00KO8DHVC</v>
          </cell>
          <cell r="C119">
            <v>3.99</v>
          </cell>
          <cell r="D119">
            <v>5027</v>
          </cell>
          <cell r="E119">
            <v>1</v>
          </cell>
          <cell r="F119">
            <v>5.59</v>
          </cell>
          <cell r="G119">
            <v>5.29</v>
          </cell>
          <cell r="H119">
            <v>5.09</v>
          </cell>
          <cell r="I119">
            <v>4.99</v>
          </cell>
          <cell r="J119">
            <v>4.92</v>
          </cell>
          <cell r="K119">
            <v>4</v>
          </cell>
          <cell r="L119">
            <v>3.15</v>
          </cell>
          <cell r="M119">
            <v>3.339</v>
          </cell>
          <cell r="N119">
            <v>2.38</v>
          </cell>
          <cell r="O119">
            <v>2.4989999999999997</v>
          </cell>
          <cell r="P119">
            <v>4.49</v>
          </cell>
          <cell r="Q119">
            <v>4.1899999999999995</v>
          </cell>
          <cell r="R119">
            <v>3.99</v>
          </cell>
          <cell r="S119">
            <v>3.99</v>
          </cell>
          <cell r="T119">
            <v>3.8699999999999997</v>
          </cell>
          <cell r="U119">
            <v>0.22</v>
          </cell>
          <cell r="V119">
            <v>0.22</v>
          </cell>
          <cell r="W119">
            <v>3.52</v>
          </cell>
          <cell r="X119" t="str">
            <v>SS</v>
          </cell>
          <cell r="Y119">
            <v>14</v>
          </cell>
          <cell r="Z119">
            <v>11</v>
          </cell>
          <cell r="AA119">
            <v>0.01</v>
          </cell>
          <cell r="AB119">
            <v>0.01</v>
          </cell>
          <cell r="AC119">
            <v>1.1079136690647482E-2</v>
          </cell>
          <cell r="AD119">
            <v>0.17726618705035971</v>
          </cell>
          <cell r="AE119">
            <v>1</v>
          </cell>
          <cell r="AF119">
            <v>1.1000000000000001</v>
          </cell>
          <cell r="AG119">
            <v>0.85</v>
          </cell>
          <cell r="AH119">
            <v>0.69</v>
          </cell>
          <cell r="AI119">
            <v>0.65</v>
          </cell>
          <cell r="AJ119">
            <v>0.59</v>
          </cell>
          <cell r="AK119">
            <v>0</v>
          </cell>
          <cell r="AL119">
            <v>9950</v>
          </cell>
          <cell r="AN119">
            <v>6.6413920838155879E-2</v>
          </cell>
          <cell r="AO119">
            <v>5.618518970630787E-2</v>
          </cell>
          <cell r="AP119" t="str">
            <v>AWD</v>
          </cell>
        </row>
        <row r="120">
          <cell r="A120" t="str">
            <v>1753-PACK3</v>
          </cell>
          <cell r="B120" t="str">
            <v>B00NWWHE6Q</v>
          </cell>
          <cell r="C120">
            <v>0</v>
          </cell>
          <cell r="D120">
            <v>1753</v>
          </cell>
          <cell r="E120">
            <v>3</v>
          </cell>
          <cell r="F120">
            <v>9.09</v>
          </cell>
          <cell r="G120">
            <v>8.09</v>
          </cell>
          <cell r="H120">
            <v>6.99</v>
          </cell>
          <cell r="I120">
            <v>7.39</v>
          </cell>
          <cell r="J120">
            <v>7.09</v>
          </cell>
          <cell r="K120">
            <v>3</v>
          </cell>
          <cell r="L120">
            <v>3.68</v>
          </cell>
          <cell r="M120">
            <v>3.9008000000000003</v>
          </cell>
          <cell r="N120">
            <v>2.91</v>
          </cell>
          <cell r="O120">
            <v>3.0555000000000003</v>
          </cell>
          <cell r="P120">
            <v>7.99</v>
          </cell>
          <cell r="Q120">
            <v>7.09</v>
          </cell>
          <cell r="R120">
            <v>6.49</v>
          </cell>
          <cell r="S120">
            <v>6.29</v>
          </cell>
          <cell r="T120">
            <v>6.04</v>
          </cell>
          <cell r="U120">
            <v>0.06</v>
          </cell>
          <cell r="V120">
            <v>0.18</v>
          </cell>
          <cell r="W120">
            <v>2.88</v>
          </cell>
          <cell r="X120" t="str">
            <v>LSoz</v>
          </cell>
          <cell r="Y120">
            <v>6.42</v>
          </cell>
          <cell r="Z120">
            <v>3.43</v>
          </cell>
          <cell r="AA120">
            <v>0.59</v>
          </cell>
          <cell r="AB120">
            <v>1.77</v>
          </cell>
          <cell r="AC120">
            <v>9.346873381294965E-2</v>
          </cell>
          <cell r="AD120">
            <v>1.4954997410071944</v>
          </cell>
          <cell r="AE120">
            <v>2</v>
          </cell>
          <cell r="AF120">
            <v>1.1000000000000001</v>
          </cell>
          <cell r="AG120">
            <v>0.85</v>
          </cell>
          <cell r="AH120">
            <v>0.69</v>
          </cell>
          <cell r="AI120">
            <v>0.65</v>
          </cell>
          <cell r="AJ120">
            <v>0.59</v>
          </cell>
          <cell r="AK120">
            <v>0</v>
          </cell>
          <cell r="AL120">
            <v>13326</v>
          </cell>
          <cell r="AN120">
            <v>6.1361920392071757E-2</v>
          </cell>
          <cell r="AO120">
            <v>5.031490749782986E-2</v>
          </cell>
          <cell r="AP120" t="str">
            <v>AWD</v>
          </cell>
        </row>
        <row r="121">
          <cell r="A121" t="str">
            <v>804-SET6-BAZIC</v>
          </cell>
          <cell r="B121" t="str">
            <v>B00PHEEW5I</v>
          </cell>
          <cell r="C121">
            <v>0</v>
          </cell>
          <cell r="D121">
            <v>804</v>
          </cell>
          <cell r="E121">
            <v>6</v>
          </cell>
          <cell r="F121">
            <v>15.09</v>
          </cell>
          <cell r="G121">
            <v>13.19</v>
          </cell>
          <cell r="H121">
            <v>11.69</v>
          </cell>
          <cell r="I121">
            <v>11.29</v>
          </cell>
          <cell r="J121">
            <v>10.91</v>
          </cell>
          <cell r="K121">
            <v>10</v>
          </cell>
          <cell r="L121">
            <v>4.55</v>
          </cell>
          <cell r="M121">
            <v>4.8229999999999995</v>
          </cell>
          <cell r="N121" t="str">
            <v>-</v>
          </cell>
          <cell r="O121" t="str">
            <v>-</v>
          </cell>
          <cell r="P121" t="str">
            <v>-</v>
          </cell>
          <cell r="Q121" t="str">
            <v>-</v>
          </cell>
          <cell r="R121" t="str">
            <v>-</v>
          </cell>
          <cell r="S121" t="str">
            <v>-</v>
          </cell>
          <cell r="T121" t="str">
            <v>-</v>
          </cell>
          <cell r="U121">
            <v>0.1</v>
          </cell>
          <cell r="V121">
            <v>0.60000000000000009</v>
          </cell>
          <cell r="W121">
            <v>9.6000000000000014</v>
          </cell>
          <cell r="X121" t="str">
            <v>LSoz</v>
          </cell>
          <cell r="Y121">
            <v>10.16</v>
          </cell>
          <cell r="Z121">
            <v>6.85</v>
          </cell>
          <cell r="AA121">
            <v>0.28000000000000003</v>
          </cell>
          <cell r="AB121">
            <v>1.6800000000000002</v>
          </cell>
          <cell r="AC121">
            <v>0.84116028776978435</v>
          </cell>
          <cell r="AD121">
            <v>13.45856460431655</v>
          </cell>
          <cell r="AE121">
            <v>14</v>
          </cell>
          <cell r="AF121">
            <v>1.2</v>
          </cell>
          <cell r="AG121">
            <v>0.95</v>
          </cell>
          <cell r="AH121">
            <v>0.75</v>
          </cell>
          <cell r="AI121">
            <v>0.69</v>
          </cell>
          <cell r="AJ121">
            <v>0.65</v>
          </cell>
          <cell r="AK121">
            <v>0</v>
          </cell>
          <cell r="AL121">
            <v>75555</v>
          </cell>
          <cell r="AN121">
            <v>0.18906645598234953</v>
          </cell>
          <cell r="AO121">
            <v>0.17771806504991319</v>
          </cell>
          <cell r="AP121" t="str">
            <v>AWD</v>
          </cell>
        </row>
        <row r="122">
          <cell r="A122" t="str">
            <v>1748-SET4-B</v>
          </cell>
          <cell r="B122" t="str">
            <v>B00PYV2454</v>
          </cell>
          <cell r="C122">
            <v>0</v>
          </cell>
          <cell r="D122">
            <v>1747</v>
          </cell>
          <cell r="E122">
            <v>4</v>
          </cell>
          <cell r="F122">
            <v>11.19</v>
          </cell>
          <cell r="G122">
            <v>9.99</v>
          </cell>
          <cell r="H122">
            <v>9.19</v>
          </cell>
          <cell r="I122">
            <v>8.99</v>
          </cell>
          <cell r="J122">
            <v>8.6199999999999992</v>
          </cell>
          <cell r="K122">
            <v>3</v>
          </cell>
          <cell r="L122">
            <v>3.9</v>
          </cell>
          <cell r="M122">
            <v>4.1340000000000003</v>
          </cell>
          <cell r="N122">
            <v>3.13</v>
          </cell>
          <cell r="O122">
            <v>3.2864999999999998</v>
          </cell>
          <cell r="P122" t="str">
            <v>-</v>
          </cell>
          <cell r="Q122">
            <v>8.89</v>
          </cell>
          <cell r="R122">
            <v>8.09</v>
          </cell>
          <cell r="S122">
            <v>7.89</v>
          </cell>
          <cell r="T122">
            <v>7.56</v>
          </cell>
          <cell r="U122">
            <v>0.04</v>
          </cell>
          <cell r="V122">
            <v>0.16</v>
          </cell>
          <cell r="W122">
            <v>2.56</v>
          </cell>
          <cell r="X122" t="str">
            <v>LSoz</v>
          </cell>
          <cell r="Y122">
            <v>8</v>
          </cell>
          <cell r="Z122">
            <v>2.5</v>
          </cell>
          <cell r="AA122">
            <v>0.75</v>
          </cell>
          <cell r="AB122">
            <v>3</v>
          </cell>
          <cell r="AC122">
            <v>0.43165467625899279</v>
          </cell>
          <cell r="AD122">
            <v>6.9064748201438846</v>
          </cell>
          <cell r="AE122">
            <v>7</v>
          </cell>
          <cell r="AF122">
            <v>1.2</v>
          </cell>
          <cell r="AG122">
            <v>0.95</v>
          </cell>
          <cell r="AH122">
            <v>0.79</v>
          </cell>
          <cell r="AI122">
            <v>0.75</v>
          </cell>
          <cell r="AJ122">
            <v>0.69</v>
          </cell>
          <cell r="AK122">
            <v>0</v>
          </cell>
          <cell r="AL122" t="e">
            <v>#N/A</v>
          </cell>
          <cell r="AN122">
            <v>0.10645797164351853</v>
          </cell>
          <cell r="AO122">
            <v>9.5719943576388883E-2</v>
          </cell>
          <cell r="AP122" t="str">
            <v>AWD</v>
          </cell>
        </row>
        <row r="123">
          <cell r="A123" t="str">
            <v>6018-EACH</v>
          </cell>
          <cell r="B123" t="str">
            <v>B00R16YNZO</v>
          </cell>
          <cell r="C123">
            <v>0</v>
          </cell>
          <cell r="D123">
            <v>6018</v>
          </cell>
          <cell r="E123">
            <v>1</v>
          </cell>
          <cell r="F123">
            <v>5.99</v>
          </cell>
          <cell r="G123">
            <v>5.59</v>
          </cell>
          <cell r="H123">
            <v>5.39</v>
          </cell>
          <cell r="I123">
            <v>5.39</v>
          </cell>
          <cell r="J123">
            <v>5.2799999999999994</v>
          </cell>
          <cell r="K123">
            <v>8</v>
          </cell>
          <cell r="L123">
            <v>3.33</v>
          </cell>
          <cell r="M123">
            <v>3.5298000000000003</v>
          </cell>
          <cell r="N123">
            <v>2.56</v>
          </cell>
          <cell r="O123">
            <v>2.6880000000000002</v>
          </cell>
          <cell r="P123">
            <v>4.8899999999999997</v>
          </cell>
          <cell r="Q123">
            <v>4.59</v>
          </cell>
          <cell r="R123">
            <v>4.3899999999999997</v>
          </cell>
          <cell r="S123">
            <v>4.29</v>
          </cell>
          <cell r="T123">
            <v>4.2299999999999995</v>
          </cell>
          <cell r="U123">
            <v>0.44</v>
          </cell>
          <cell r="V123">
            <v>0.44</v>
          </cell>
          <cell r="W123">
            <v>7.04</v>
          </cell>
          <cell r="X123" t="str">
            <v>SS</v>
          </cell>
          <cell r="Y123">
            <v>12</v>
          </cell>
          <cell r="Z123">
            <v>9</v>
          </cell>
          <cell r="AA123">
            <v>0.13</v>
          </cell>
          <cell r="AB123">
            <v>0.13</v>
          </cell>
          <cell r="AC123">
            <v>0.10100719424460432</v>
          </cell>
          <cell r="AD123">
            <v>1.6161151079136691</v>
          </cell>
          <cell r="AE123">
            <v>2</v>
          </cell>
          <cell r="AF123">
            <v>1.2</v>
          </cell>
          <cell r="AG123">
            <v>0.95</v>
          </cell>
          <cell r="AH123">
            <v>0.79</v>
          </cell>
          <cell r="AI123">
            <v>0.75</v>
          </cell>
          <cell r="AJ123">
            <v>0.69</v>
          </cell>
          <cell r="AK123">
            <v>0</v>
          </cell>
          <cell r="AL123">
            <v>13762</v>
          </cell>
          <cell r="AN123">
            <v>0.12774748625578705</v>
          </cell>
          <cell r="AO123">
            <v>0.10646714952256943</v>
          </cell>
          <cell r="AP123" t="str">
            <v>FBA</v>
          </cell>
        </row>
        <row r="124">
          <cell r="A124" t="str">
            <v>6003-PACK2</v>
          </cell>
          <cell r="B124" t="str">
            <v>B00R3O62M6</v>
          </cell>
          <cell r="C124">
            <v>0</v>
          </cell>
          <cell r="D124">
            <v>6003</v>
          </cell>
          <cell r="E124">
            <v>2</v>
          </cell>
          <cell r="F124">
            <v>9.7899999999999991</v>
          </cell>
          <cell r="G124">
            <v>9.2899999999999991</v>
          </cell>
          <cell r="H124">
            <v>8.59</v>
          </cell>
          <cell r="I124">
            <v>8.59</v>
          </cell>
          <cell r="J124">
            <v>8.0299999999999994</v>
          </cell>
          <cell r="K124">
            <v>7</v>
          </cell>
          <cell r="L124">
            <v>4.55</v>
          </cell>
          <cell r="M124">
            <v>4.8229999999999995</v>
          </cell>
          <cell r="N124">
            <v>3.78</v>
          </cell>
          <cell r="O124">
            <v>3.9689999999999999</v>
          </cell>
          <cell r="P124">
            <v>8.7899999999999991</v>
          </cell>
          <cell r="Q124">
            <v>8.2899999999999991</v>
          </cell>
          <cell r="R124">
            <v>7.49</v>
          </cell>
          <cell r="S124">
            <v>7.49</v>
          </cell>
          <cell r="T124">
            <v>6.97</v>
          </cell>
          <cell r="U124">
            <v>0.2</v>
          </cell>
          <cell r="V124">
            <v>0.4</v>
          </cell>
          <cell r="W124">
            <v>6.4</v>
          </cell>
          <cell r="X124" t="str">
            <v>LSoz</v>
          </cell>
          <cell r="Y124">
            <v>8.5</v>
          </cell>
          <cell r="Z124">
            <v>3.25</v>
          </cell>
          <cell r="AA124">
            <v>1.75</v>
          </cell>
          <cell r="AB124">
            <v>3.5</v>
          </cell>
          <cell r="AC124">
            <v>0.69559352517985606</v>
          </cell>
          <cell r="AD124">
            <v>11.129496402877697</v>
          </cell>
          <cell r="AE124">
            <v>12</v>
          </cell>
          <cell r="AF124">
            <v>1.5</v>
          </cell>
          <cell r="AG124">
            <v>1.3</v>
          </cell>
          <cell r="AH124">
            <v>1</v>
          </cell>
          <cell r="AI124">
            <v>1</v>
          </cell>
          <cell r="AJ124">
            <v>0.8</v>
          </cell>
          <cell r="AK124">
            <v>0</v>
          </cell>
          <cell r="AL124">
            <v>24204</v>
          </cell>
          <cell r="AN124">
            <v>9.7490565923996908E-2</v>
          </cell>
          <cell r="AO124">
            <v>9.9290681061921293E-2</v>
          </cell>
          <cell r="AP124" t="str">
            <v>AWD</v>
          </cell>
        </row>
        <row r="125">
          <cell r="A125" t="str">
            <v>2330-EACH</v>
          </cell>
          <cell r="B125" t="str">
            <v>B00TQ5WT4U</v>
          </cell>
          <cell r="C125">
            <v>0</v>
          </cell>
          <cell r="D125">
            <v>2330</v>
          </cell>
          <cell r="E125">
            <v>1</v>
          </cell>
          <cell r="F125">
            <v>5.59</v>
          </cell>
          <cell r="G125">
            <v>5.29</v>
          </cell>
          <cell r="H125">
            <v>5.09</v>
          </cell>
          <cell r="I125">
            <v>4.99</v>
          </cell>
          <cell r="J125">
            <v>4.92</v>
          </cell>
          <cell r="K125">
            <v>2</v>
          </cell>
          <cell r="L125">
            <v>3.06</v>
          </cell>
          <cell r="M125">
            <v>3.2435999999999998</v>
          </cell>
          <cell r="N125">
            <v>2.29</v>
          </cell>
          <cell r="O125">
            <v>2.4045000000000001</v>
          </cell>
          <cell r="P125">
            <v>4.59</v>
          </cell>
          <cell r="Q125">
            <v>4.1899999999999995</v>
          </cell>
          <cell r="R125">
            <v>3.99</v>
          </cell>
          <cell r="S125">
            <v>3.99</v>
          </cell>
          <cell r="T125">
            <v>3.8699999999999997</v>
          </cell>
          <cell r="U125">
            <v>0.09</v>
          </cell>
          <cell r="V125">
            <v>0.09</v>
          </cell>
          <cell r="W125">
            <v>1.44</v>
          </cell>
          <cell r="X125" t="str">
            <v>LSlb</v>
          </cell>
          <cell r="Y125">
            <v>17.5</v>
          </cell>
          <cell r="Z125">
            <v>12.5</v>
          </cell>
          <cell r="AA125">
            <v>2.25</v>
          </cell>
          <cell r="AB125">
            <v>2.25</v>
          </cell>
          <cell r="AC125">
            <v>3.5409172661870505</v>
          </cell>
          <cell r="AD125">
            <v>0</v>
          </cell>
          <cell r="AE125">
            <v>3.75</v>
          </cell>
          <cell r="AF125">
            <v>10.5</v>
          </cell>
          <cell r="AG125">
            <v>8.3000000000000007</v>
          </cell>
          <cell r="AH125">
            <v>6.9</v>
          </cell>
          <cell r="AI125">
            <v>6.9</v>
          </cell>
          <cell r="AJ125">
            <v>5.9</v>
          </cell>
          <cell r="AK125">
            <v>0</v>
          </cell>
          <cell r="AL125">
            <v>3482</v>
          </cell>
          <cell r="AN125">
            <v>3.3125972041377315E-2</v>
          </cell>
          <cell r="AO125">
            <v>3.1496141221788197E-2</v>
          </cell>
          <cell r="AP125" t="str">
            <v>FBA</v>
          </cell>
        </row>
        <row r="126">
          <cell r="A126" t="str">
            <v>1812-SET6</v>
          </cell>
          <cell r="B126" t="str">
            <v>B00U9UC766</v>
          </cell>
          <cell r="C126">
            <v>0</v>
          </cell>
          <cell r="D126">
            <v>1812</v>
          </cell>
          <cell r="E126">
            <v>6</v>
          </cell>
          <cell r="F126">
            <v>18.39</v>
          </cell>
          <cell r="G126">
            <v>16.59</v>
          </cell>
          <cell r="H126">
            <v>15.39</v>
          </cell>
          <cell r="I126">
            <v>15.09</v>
          </cell>
          <cell r="J126">
            <v>14.56</v>
          </cell>
          <cell r="K126">
            <v>2.5</v>
          </cell>
          <cell r="L126">
            <v>7.08</v>
          </cell>
          <cell r="M126">
            <v>7.5048000000000004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>
            <v>0.38</v>
          </cell>
          <cell r="V126">
            <v>2.2800000000000002</v>
          </cell>
          <cell r="W126">
            <v>4.8</v>
          </cell>
          <cell r="X126" t="str">
            <v>LSlb</v>
          </cell>
          <cell r="Y126">
            <v>12.76</v>
          </cell>
          <cell r="Z126">
            <v>9.14</v>
          </cell>
          <cell r="AA126">
            <v>0.67</v>
          </cell>
          <cell r="AB126">
            <v>4.0200000000000005</v>
          </cell>
          <cell r="AC126">
            <v>3.3729361726618712</v>
          </cell>
          <cell r="AD126">
            <v>0</v>
          </cell>
          <cell r="AE126">
            <v>3.5</v>
          </cell>
          <cell r="AF126">
            <v>1.2</v>
          </cell>
          <cell r="AG126">
            <v>0.95</v>
          </cell>
          <cell r="AH126">
            <v>0.79</v>
          </cell>
          <cell r="AI126">
            <v>0.75</v>
          </cell>
          <cell r="AJ126">
            <v>0.69</v>
          </cell>
          <cell r="AK126">
            <v>0</v>
          </cell>
          <cell r="AL126">
            <v>13587</v>
          </cell>
          <cell r="AN126">
            <v>0.52855902777777786</v>
          </cell>
          <cell r="AO126">
            <v>0.4882552083333333</v>
          </cell>
          <cell r="AP126" t="str">
            <v>AWD</v>
          </cell>
        </row>
        <row r="127">
          <cell r="A127" t="str">
            <v>608-PACK2</v>
          </cell>
          <cell r="B127" t="str">
            <v>B00X2JSBLQ</v>
          </cell>
          <cell r="C127">
            <v>0</v>
          </cell>
          <cell r="D127">
            <v>608</v>
          </cell>
          <cell r="E127">
            <v>2</v>
          </cell>
          <cell r="F127">
            <v>8.2899999999999991</v>
          </cell>
          <cell r="G127">
            <v>7.6899999999999995</v>
          </cell>
          <cell r="H127">
            <v>7.29</v>
          </cell>
          <cell r="I127">
            <v>7.1899999999999995</v>
          </cell>
          <cell r="J127">
            <v>6.9799999999999995</v>
          </cell>
          <cell r="K127">
            <v>11</v>
          </cell>
          <cell r="L127">
            <v>4.1500000000000004</v>
          </cell>
          <cell r="M127">
            <v>4.399</v>
          </cell>
          <cell r="N127">
            <v>3.38</v>
          </cell>
          <cell r="O127">
            <v>3.5489999999999999</v>
          </cell>
          <cell r="P127">
            <v>7.1899999999999995</v>
          </cell>
          <cell r="Q127">
            <v>6.59</v>
          </cell>
          <cell r="R127">
            <v>6.1899999999999995</v>
          </cell>
          <cell r="S127">
            <v>6.09</v>
          </cell>
          <cell r="T127">
            <v>5.92</v>
          </cell>
          <cell r="U127">
            <v>0.32</v>
          </cell>
          <cell r="V127">
            <v>0.64</v>
          </cell>
          <cell r="W127">
            <v>10.24</v>
          </cell>
          <cell r="X127" t="str">
            <v>LSoz</v>
          </cell>
          <cell r="Y127">
            <v>5.13</v>
          </cell>
          <cell r="Z127">
            <v>2.19</v>
          </cell>
          <cell r="AA127">
            <v>0.88</v>
          </cell>
          <cell r="AB127">
            <v>1.76</v>
          </cell>
          <cell r="AC127">
            <v>0.1422523165467626</v>
          </cell>
          <cell r="AD127">
            <v>2.2760370647482016</v>
          </cell>
          <cell r="AE127">
            <v>3</v>
          </cell>
          <cell r="AF127">
            <v>1.1000000000000001</v>
          </cell>
          <cell r="AG127">
            <v>0.85</v>
          </cell>
          <cell r="AH127">
            <v>0.69</v>
          </cell>
          <cell r="AI127">
            <v>0.65</v>
          </cell>
          <cell r="AJ127">
            <v>0.59</v>
          </cell>
          <cell r="AK127">
            <v>0</v>
          </cell>
          <cell r="AL127">
            <v>81368</v>
          </cell>
          <cell r="AN127">
            <v>9.5790794592335402E-2</v>
          </cell>
          <cell r="AO127">
            <v>8.3324984326774681E-2</v>
          </cell>
          <cell r="AP127" t="str">
            <v>AWD</v>
          </cell>
        </row>
        <row r="128">
          <cell r="A128" t="str">
            <v>745-EACH</v>
          </cell>
          <cell r="B128" t="str">
            <v>B00X8JUJ6A</v>
          </cell>
          <cell r="C128">
            <v>0</v>
          </cell>
          <cell r="D128">
            <v>745</v>
          </cell>
          <cell r="E128">
            <v>1</v>
          </cell>
          <cell r="F128">
            <v>6.09</v>
          </cell>
          <cell r="G128">
            <v>5.79</v>
          </cell>
          <cell r="H128">
            <v>4.99</v>
          </cell>
          <cell r="I128">
            <v>5.49</v>
          </cell>
          <cell r="J128">
            <v>5.18</v>
          </cell>
          <cell r="K128">
            <v>3</v>
          </cell>
          <cell r="L128">
            <v>3.15</v>
          </cell>
          <cell r="M128">
            <v>3.339</v>
          </cell>
          <cell r="N128">
            <v>2.38</v>
          </cell>
          <cell r="O128">
            <v>2.4989999999999997</v>
          </cell>
          <cell r="P128">
            <v>4.99</v>
          </cell>
          <cell r="Q128">
            <v>4.79</v>
          </cell>
          <cell r="R128">
            <v>4.3899999999999997</v>
          </cell>
          <cell r="S128">
            <v>4.3899999999999997</v>
          </cell>
          <cell r="T128">
            <v>4.13</v>
          </cell>
          <cell r="U128">
            <v>0.17</v>
          </cell>
          <cell r="V128">
            <v>0.17</v>
          </cell>
          <cell r="W128">
            <v>2.72</v>
          </cell>
          <cell r="X128" t="str">
            <v>SS</v>
          </cell>
          <cell r="Y128">
            <v>8.35</v>
          </cell>
          <cell r="Z128">
            <v>3.66</v>
          </cell>
          <cell r="AA128">
            <v>0.35</v>
          </cell>
          <cell r="AB128">
            <v>0.35</v>
          </cell>
          <cell r="AC128">
            <v>7.6952158273381283E-2</v>
          </cell>
          <cell r="AD128">
            <v>1.2312345323741005</v>
          </cell>
          <cell r="AE128">
            <v>2</v>
          </cell>
          <cell r="AF128">
            <v>1.5</v>
          </cell>
          <cell r="AG128">
            <v>1.3</v>
          </cell>
          <cell r="AH128">
            <v>1</v>
          </cell>
          <cell r="AI128">
            <v>1</v>
          </cell>
          <cell r="AJ128">
            <v>0.8</v>
          </cell>
          <cell r="AK128">
            <v>0</v>
          </cell>
          <cell r="AL128">
            <v>3715</v>
          </cell>
          <cell r="AN128">
            <v>3.2941664707513502E-2</v>
          </cell>
          <cell r="AO128">
            <v>3.1281981291594325E-2</v>
          </cell>
          <cell r="AP128" t="str">
            <v>AWD</v>
          </cell>
        </row>
        <row r="129">
          <cell r="A129" t="str">
            <v>560-EACH-B</v>
          </cell>
          <cell r="B129" t="str">
            <v>B00YAXRY8O</v>
          </cell>
          <cell r="C129">
            <v>3.99</v>
          </cell>
          <cell r="D129">
            <v>560</v>
          </cell>
          <cell r="E129">
            <v>1</v>
          </cell>
          <cell r="F129">
            <v>5.59</v>
          </cell>
          <cell r="G129">
            <v>5.39</v>
          </cell>
          <cell r="H129">
            <v>5.1899999999999995</v>
          </cell>
          <cell r="I129">
            <v>5.09</v>
          </cell>
          <cell r="J129">
            <v>5.0299999999999994</v>
          </cell>
          <cell r="K129">
            <v>8</v>
          </cell>
          <cell r="L129">
            <v>3.33</v>
          </cell>
          <cell r="M129">
            <v>3.5298000000000003</v>
          </cell>
          <cell r="N129">
            <v>2.56</v>
          </cell>
          <cell r="O129">
            <v>2.6880000000000002</v>
          </cell>
          <cell r="P129">
            <v>4.49</v>
          </cell>
          <cell r="Q129">
            <v>4.29</v>
          </cell>
          <cell r="R129">
            <v>4.09</v>
          </cell>
          <cell r="S129">
            <v>4.09</v>
          </cell>
          <cell r="T129">
            <v>3.98</v>
          </cell>
          <cell r="U129">
            <v>0.48</v>
          </cell>
          <cell r="V129">
            <v>0.48</v>
          </cell>
          <cell r="W129">
            <v>7.68</v>
          </cell>
          <cell r="X129" t="str">
            <v>SS</v>
          </cell>
          <cell r="Y129">
            <v>8.98</v>
          </cell>
          <cell r="Z129">
            <v>5.79</v>
          </cell>
          <cell r="AA129">
            <v>0.39</v>
          </cell>
          <cell r="AB129">
            <v>0.39</v>
          </cell>
          <cell r="AC129">
            <v>0.1458830071942446</v>
          </cell>
          <cell r="AD129">
            <v>2.3341281151079136</v>
          </cell>
          <cell r="AE129">
            <v>3</v>
          </cell>
          <cell r="AF129">
            <v>0.89</v>
          </cell>
          <cell r="AG129">
            <v>0.75</v>
          </cell>
          <cell r="AH129">
            <v>0.59</v>
          </cell>
          <cell r="AI129">
            <v>0.55000000000000004</v>
          </cell>
          <cell r="AJ129">
            <v>0.49</v>
          </cell>
          <cell r="AK129">
            <v>0</v>
          </cell>
          <cell r="AL129">
            <v>31555</v>
          </cell>
          <cell r="AN129">
            <v>7.2686790183738428E-2</v>
          </cell>
          <cell r="AO129">
            <v>6.3474087185329861E-2</v>
          </cell>
          <cell r="AP129" t="str">
            <v>AWD</v>
          </cell>
        </row>
        <row r="130">
          <cell r="A130" t="str">
            <v>5090-EACH</v>
          </cell>
          <cell r="B130" t="str">
            <v>B00Z3BPRRW</v>
          </cell>
          <cell r="C130">
            <v>0</v>
          </cell>
          <cell r="D130">
            <v>5090</v>
          </cell>
          <cell r="E130">
            <v>1</v>
          </cell>
          <cell r="F130">
            <v>6.59</v>
          </cell>
          <cell r="G130">
            <v>6.39</v>
          </cell>
          <cell r="H130">
            <v>5.99</v>
          </cell>
          <cell r="I130">
            <v>5.99</v>
          </cell>
          <cell r="J130">
            <v>5.68</v>
          </cell>
          <cell r="K130">
            <v>12</v>
          </cell>
          <cell r="L130">
            <v>3.53</v>
          </cell>
          <cell r="M130">
            <v>3.7417999999999996</v>
          </cell>
          <cell r="N130">
            <v>2.76</v>
          </cell>
          <cell r="O130">
            <v>2.8979999999999997</v>
          </cell>
          <cell r="P130">
            <v>5.49</v>
          </cell>
          <cell r="Q130">
            <v>5.29</v>
          </cell>
          <cell r="R130">
            <v>4.8899999999999997</v>
          </cell>
          <cell r="S130">
            <v>4.8899999999999997</v>
          </cell>
          <cell r="T130">
            <v>4.63</v>
          </cell>
          <cell r="U130">
            <v>0.7</v>
          </cell>
          <cell r="V130">
            <v>0.7</v>
          </cell>
          <cell r="W130">
            <v>11.2</v>
          </cell>
          <cell r="X130" t="str">
            <v>SS</v>
          </cell>
          <cell r="Y130">
            <v>9.69</v>
          </cell>
          <cell r="Z130">
            <v>7.48</v>
          </cell>
          <cell r="AA130">
            <v>0.39</v>
          </cell>
          <cell r="AB130">
            <v>0.39</v>
          </cell>
          <cell r="AC130">
            <v>0.2033645179856115</v>
          </cell>
          <cell r="AD130">
            <v>3.2538322877697841</v>
          </cell>
          <cell r="AE130">
            <v>4</v>
          </cell>
          <cell r="AF130">
            <v>1.5</v>
          </cell>
          <cell r="AG130">
            <v>1.3</v>
          </cell>
          <cell r="AH130">
            <v>1</v>
          </cell>
          <cell r="AI130">
            <v>1</v>
          </cell>
          <cell r="AJ130">
            <v>0.8</v>
          </cell>
          <cell r="AK130">
            <v>0</v>
          </cell>
          <cell r="AL130">
            <v>78694</v>
          </cell>
          <cell r="AN130">
            <v>7.9747178819444445E-2</v>
          </cell>
          <cell r="AO130">
            <v>7.1678059895833326E-2</v>
          </cell>
          <cell r="AP130" t="str">
            <v>AWD</v>
          </cell>
        </row>
        <row r="131">
          <cell r="A131" t="str">
            <v>5091-EACH</v>
          </cell>
          <cell r="B131" t="str">
            <v>B00Z3BPU2O</v>
          </cell>
          <cell r="C131">
            <v>0</v>
          </cell>
          <cell r="D131">
            <v>5091</v>
          </cell>
          <cell r="E131">
            <v>1</v>
          </cell>
          <cell r="F131">
            <v>6.59</v>
          </cell>
          <cell r="G131">
            <v>6.39</v>
          </cell>
          <cell r="H131">
            <v>5.99</v>
          </cell>
          <cell r="I131">
            <v>5.99</v>
          </cell>
          <cell r="J131">
            <v>5.68</v>
          </cell>
          <cell r="K131">
            <v>12</v>
          </cell>
          <cell r="L131">
            <v>3.53</v>
          </cell>
          <cell r="M131">
            <v>3.7417999999999996</v>
          </cell>
          <cell r="N131">
            <v>2.76</v>
          </cell>
          <cell r="O131">
            <v>2.8979999999999997</v>
          </cell>
          <cell r="P131">
            <v>5.49</v>
          </cell>
          <cell r="Q131">
            <v>5.29</v>
          </cell>
          <cell r="R131">
            <v>4.8899999999999997</v>
          </cell>
          <cell r="S131">
            <v>4.8899999999999997</v>
          </cell>
          <cell r="T131">
            <v>4.63</v>
          </cell>
          <cell r="U131">
            <v>0.7</v>
          </cell>
          <cell r="V131">
            <v>0.7</v>
          </cell>
          <cell r="W131">
            <v>11.2</v>
          </cell>
          <cell r="X131" t="str">
            <v>SS</v>
          </cell>
          <cell r="Y131">
            <v>9.69</v>
          </cell>
          <cell r="Z131">
            <v>7.48</v>
          </cell>
          <cell r="AA131">
            <v>0.39</v>
          </cell>
          <cell r="AB131">
            <v>0.39</v>
          </cell>
          <cell r="AC131">
            <v>0.2033645179856115</v>
          </cell>
          <cell r="AD131">
            <v>3.2538322877697841</v>
          </cell>
          <cell r="AE131">
            <v>4</v>
          </cell>
          <cell r="AF131">
            <v>1.5</v>
          </cell>
          <cell r="AG131">
            <v>1.3</v>
          </cell>
          <cell r="AH131">
            <v>1</v>
          </cell>
          <cell r="AI131">
            <v>1</v>
          </cell>
          <cell r="AJ131">
            <v>0.8</v>
          </cell>
          <cell r="AK131">
            <v>0</v>
          </cell>
          <cell r="AL131">
            <v>7924</v>
          </cell>
          <cell r="AN131">
            <v>8.0132378472222224E-2</v>
          </cell>
          <cell r="AO131">
            <v>7.2125651041666669E-2</v>
          </cell>
          <cell r="AP131" t="str">
            <v>AWD</v>
          </cell>
        </row>
        <row r="132">
          <cell r="A132" t="str">
            <v>2043-PACK2</v>
          </cell>
          <cell r="B132" t="str">
            <v>B00ZADK142</v>
          </cell>
          <cell r="C132">
            <v>0</v>
          </cell>
          <cell r="D132">
            <v>2043</v>
          </cell>
          <cell r="E132">
            <v>2</v>
          </cell>
          <cell r="F132">
            <v>8.49</v>
          </cell>
          <cell r="G132">
            <v>7.59</v>
          </cell>
          <cell r="H132">
            <v>7.1899999999999995</v>
          </cell>
          <cell r="I132">
            <v>7.09</v>
          </cell>
          <cell r="J132">
            <v>6.8999999999999995</v>
          </cell>
          <cell r="K132">
            <v>6</v>
          </cell>
          <cell r="L132">
            <v>3.9</v>
          </cell>
          <cell r="M132">
            <v>4.1340000000000003</v>
          </cell>
          <cell r="N132">
            <v>3.13</v>
          </cell>
          <cell r="O132">
            <v>3.2864999999999998</v>
          </cell>
          <cell r="P132">
            <v>7.39</v>
          </cell>
          <cell r="Q132">
            <v>6.49</v>
          </cell>
          <cell r="R132">
            <v>6.09</v>
          </cell>
          <cell r="S132">
            <v>5.99</v>
          </cell>
          <cell r="T132">
            <v>5.84</v>
          </cell>
          <cell r="U132">
            <v>0.18</v>
          </cell>
          <cell r="V132">
            <v>0.36</v>
          </cell>
          <cell r="W132">
            <v>5.76</v>
          </cell>
          <cell r="X132" t="str">
            <v>LSoz</v>
          </cell>
          <cell r="Y132">
            <v>5.69</v>
          </cell>
          <cell r="Z132">
            <v>4.6900000000000004</v>
          </cell>
          <cell r="AA132">
            <v>0.87</v>
          </cell>
          <cell r="AB132">
            <v>1.74</v>
          </cell>
          <cell r="AC132">
            <v>0.33405621582733819</v>
          </cell>
          <cell r="AD132">
            <v>5.344899453237411</v>
          </cell>
          <cell r="AE132">
            <v>6</v>
          </cell>
          <cell r="AF132">
            <v>1.3</v>
          </cell>
          <cell r="AG132">
            <v>0.95</v>
          </cell>
          <cell r="AH132">
            <v>0.79</v>
          </cell>
          <cell r="AI132">
            <v>0.75</v>
          </cell>
          <cell r="AJ132">
            <v>0.69</v>
          </cell>
          <cell r="AK132">
            <v>0</v>
          </cell>
          <cell r="AL132">
            <v>31182</v>
          </cell>
          <cell r="AN132">
            <v>7.4563161590952942E-2</v>
          </cell>
          <cell r="AO132">
            <v>7.2649683069299767E-2</v>
          </cell>
          <cell r="AP132" t="str">
            <v>AWD</v>
          </cell>
        </row>
        <row r="133">
          <cell r="A133" t="str">
            <v>3100-EACH</v>
          </cell>
          <cell r="B133" t="str">
            <v>B00ZPRYV0I</v>
          </cell>
          <cell r="C133">
            <v>4.99</v>
          </cell>
          <cell r="D133">
            <v>3100</v>
          </cell>
          <cell r="E133">
            <v>1</v>
          </cell>
          <cell r="F133">
            <v>6.59</v>
          </cell>
          <cell r="G133">
            <v>6.39</v>
          </cell>
          <cell r="H133">
            <v>5.99</v>
          </cell>
          <cell r="I133">
            <v>5.99</v>
          </cell>
          <cell r="J133">
            <v>5.68</v>
          </cell>
          <cell r="K133">
            <v>11</v>
          </cell>
          <cell r="L133">
            <v>3.53</v>
          </cell>
          <cell r="M133">
            <v>3.7417999999999996</v>
          </cell>
          <cell r="N133">
            <v>2.76</v>
          </cell>
          <cell r="O133">
            <v>2.8979999999999997</v>
          </cell>
          <cell r="P133">
            <v>5.49</v>
          </cell>
          <cell r="Q133">
            <v>5.29</v>
          </cell>
          <cell r="R133">
            <v>4.8899999999999997</v>
          </cell>
          <cell r="S133">
            <v>4.8899999999999997</v>
          </cell>
          <cell r="T133">
            <v>4.63</v>
          </cell>
          <cell r="U133">
            <v>0.68</v>
          </cell>
          <cell r="V133">
            <v>0.68</v>
          </cell>
          <cell r="W133">
            <v>10.88</v>
          </cell>
          <cell r="X133" t="str">
            <v>LSlb</v>
          </cell>
          <cell r="Y133">
            <v>17.5</v>
          </cell>
          <cell r="Z133">
            <v>12.5</v>
          </cell>
          <cell r="AA133">
            <v>2.25</v>
          </cell>
          <cell r="AB133">
            <v>2.25</v>
          </cell>
          <cell r="AC133">
            <v>3.5409172661870505</v>
          </cell>
          <cell r="AD133">
            <v>0</v>
          </cell>
          <cell r="AE133">
            <v>3.75</v>
          </cell>
          <cell r="AF133">
            <v>10.5</v>
          </cell>
          <cell r="AG133">
            <v>8.3000000000000007</v>
          </cell>
          <cell r="AH133">
            <v>6.9</v>
          </cell>
          <cell r="AI133">
            <v>6.9</v>
          </cell>
          <cell r="AJ133">
            <v>5.9</v>
          </cell>
          <cell r="AK133">
            <v>0</v>
          </cell>
          <cell r="AL133">
            <v>3482</v>
          </cell>
          <cell r="AN133">
            <v>8.3624855324074085E-2</v>
          </cell>
          <cell r="AO133">
            <v>7.6183810763888873E-2</v>
          </cell>
          <cell r="AP133" t="str">
            <v>AWD</v>
          </cell>
        </row>
        <row r="134">
          <cell r="A134" t="str">
            <v>5011-PACK2</v>
          </cell>
          <cell r="B134" t="str">
            <v>B0127E8W0Q</v>
          </cell>
          <cell r="C134">
            <v>8.99</v>
          </cell>
          <cell r="D134">
            <v>5011</v>
          </cell>
          <cell r="E134">
            <v>2</v>
          </cell>
          <cell r="F134">
            <v>12.59</v>
          </cell>
          <cell r="G134">
            <v>12.09</v>
          </cell>
          <cell r="H134">
            <v>11.29</v>
          </cell>
          <cell r="I134">
            <v>11.29</v>
          </cell>
          <cell r="J134">
            <v>10.78</v>
          </cell>
          <cell r="K134">
            <v>0.5</v>
          </cell>
          <cell r="L134">
            <v>6.62</v>
          </cell>
          <cell r="M134">
            <v>7.0171999999999999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>
            <v>0.13</v>
          </cell>
          <cell r="V134">
            <v>0.26</v>
          </cell>
          <cell r="W134">
            <v>4.16</v>
          </cell>
          <cell r="X134" t="str">
            <v>LSlb</v>
          </cell>
          <cell r="Y134">
            <v>13.39</v>
          </cell>
          <cell r="Z134">
            <v>7.87</v>
          </cell>
          <cell r="AA134">
            <v>1.18</v>
          </cell>
          <cell r="AB134">
            <v>3.7</v>
          </cell>
          <cell r="AC134">
            <v>2.8050605035971223</v>
          </cell>
          <cell r="AD134">
            <v>0</v>
          </cell>
          <cell r="AE134">
            <v>3</v>
          </cell>
          <cell r="AF134">
            <v>1.5</v>
          </cell>
          <cell r="AG134">
            <v>1.3</v>
          </cell>
          <cell r="AH134">
            <v>1</v>
          </cell>
          <cell r="AI134">
            <v>1</v>
          </cell>
          <cell r="AJ134">
            <v>0.8</v>
          </cell>
          <cell r="AK134">
            <v>0</v>
          </cell>
          <cell r="AL134">
            <v>5</v>
          </cell>
          <cell r="AN134">
            <v>0.33046666666666669</v>
          </cell>
          <cell r="AO134">
            <v>0.34369999999999995</v>
          </cell>
          <cell r="AP134" t="str">
            <v>AWD</v>
          </cell>
        </row>
        <row r="135">
          <cell r="A135" t="str">
            <v>5011-PACK4</v>
          </cell>
          <cell r="B135" t="str">
            <v>B0127E92VE</v>
          </cell>
          <cell r="C135">
            <v>0</v>
          </cell>
          <cell r="D135">
            <v>5011</v>
          </cell>
          <cell r="E135">
            <v>4</v>
          </cell>
          <cell r="F135">
            <v>18.190000000000001</v>
          </cell>
          <cell r="G135">
            <v>17.190000000000001</v>
          </cell>
          <cell r="H135">
            <v>15.69</v>
          </cell>
          <cell r="I135">
            <v>15.69</v>
          </cell>
          <cell r="J135">
            <v>14.66</v>
          </cell>
          <cell r="K135">
            <v>0.75</v>
          </cell>
          <cell r="L135">
            <v>8.0399999999999991</v>
          </cell>
          <cell r="M135">
            <v>8.5223999999999993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>
            <v>0.13</v>
          </cell>
          <cell r="V135">
            <v>0.52</v>
          </cell>
          <cell r="W135">
            <v>8.32</v>
          </cell>
          <cell r="X135" t="str">
            <v>LSlb</v>
          </cell>
          <cell r="Y135">
            <v>15</v>
          </cell>
          <cell r="Z135">
            <v>13</v>
          </cell>
          <cell r="AA135">
            <v>1.1499999999999999</v>
          </cell>
          <cell r="AB135">
            <v>4.5999999999999996</v>
          </cell>
          <cell r="AC135">
            <v>6.4532374100719414</v>
          </cell>
          <cell r="AD135">
            <v>0</v>
          </cell>
          <cell r="AE135">
            <v>6.5</v>
          </cell>
          <cell r="AF135">
            <v>1.5</v>
          </cell>
          <cell r="AG135">
            <v>1.3</v>
          </cell>
          <cell r="AH135">
            <v>1</v>
          </cell>
          <cell r="AI135">
            <v>1</v>
          </cell>
          <cell r="AJ135">
            <v>0.8</v>
          </cell>
          <cell r="AK135">
            <v>0</v>
          </cell>
          <cell r="AL135">
            <v>5</v>
          </cell>
          <cell r="AN135">
            <v>0.66093333333333337</v>
          </cell>
          <cell r="AO135">
            <v>0.6873999999999999</v>
          </cell>
          <cell r="AP135" t="str">
            <v>AWD</v>
          </cell>
        </row>
        <row r="136">
          <cell r="A136" t="str">
            <v>5076-EACH</v>
          </cell>
          <cell r="B136" t="str">
            <v>B015T84GY8</v>
          </cell>
          <cell r="C136">
            <v>4.99</v>
          </cell>
          <cell r="D136">
            <v>5076</v>
          </cell>
          <cell r="E136">
            <v>1</v>
          </cell>
          <cell r="F136">
            <v>6.29</v>
          </cell>
          <cell r="G136">
            <v>6.09</v>
          </cell>
          <cell r="H136">
            <v>5.6899999999999995</v>
          </cell>
          <cell r="I136">
            <v>5.6899999999999995</v>
          </cell>
          <cell r="J136">
            <v>5.42</v>
          </cell>
          <cell r="K136">
            <v>7</v>
          </cell>
          <cell r="L136">
            <v>3.33</v>
          </cell>
          <cell r="M136">
            <v>3.5298000000000003</v>
          </cell>
          <cell r="N136">
            <v>2.56</v>
          </cell>
          <cell r="O136">
            <v>2.6880000000000002</v>
          </cell>
          <cell r="P136">
            <v>5.29</v>
          </cell>
          <cell r="Q136">
            <v>4.99</v>
          </cell>
          <cell r="R136">
            <v>4.6899999999999995</v>
          </cell>
          <cell r="S136">
            <v>4.6899999999999995</v>
          </cell>
          <cell r="T136">
            <v>4.3600000000000003</v>
          </cell>
          <cell r="U136">
            <v>0.42</v>
          </cell>
          <cell r="V136">
            <v>0.42</v>
          </cell>
          <cell r="W136">
            <v>6.72</v>
          </cell>
          <cell r="X136" t="str">
            <v>SS</v>
          </cell>
          <cell r="Y136">
            <v>8.5</v>
          </cell>
          <cell r="Z136">
            <v>5.63</v>
          </cell>
          <cell r="AA136">
            <v>0.31</v>
          </cell>
          <cell r="AB136">
            <v>0.31</v>
          </cell>
          <cell r="AC136">
            <v>0.10672697841726618</v>
          </cell>
          <cell r="AD136">
            <v>1.7076316546762589</v>
          </cell>
          <cell r="AE136">
            <v>2</v>
          </cell>
          <cell r="AF136">
            <v>1.5</v>
          </cell>
          <cell r="AG136">
            <v>1.3</v>
          </cell>
          <cell r="AH136">
            <v>1</v>
          </cell>
          <cell r="AI136">
            <v>1</v>
          </cell>
          <cell r="AJ136">
            <v>0.8</v>
          </cell>
          <cell r="AK136">
            <v>0</v>
          </cell>
          <cell r="AL136">
            <v>17253</v>
          </cell>
          <cell r="AN136">
            <v>5.8330919556166413E-2</v>
          </cell>
          <cell r="AO136">
            <v>5.3788275071132326E-2</v>
          </cell>
          <cell r="AP136" t="str">
            <v>AWD</v>
          </cell>
        </row>
        <row r="137">
          <cell r="A137" t="str">
            <v>17065-EACH</v>
          </cell>
          <cell r="B137" t="str">
            <v>B015T8DWIE</v>
          </cell>
          <cell r="C137">
            <v>0</v>
          </cell>
          <cell r="D137">
            <v>17065</v>
          </cell>
          <cell r="E137">
            <v>1</v>
          </cell>
          <cell r="F137">
            <v>7.49</v>
          </cell>
          <cell r="G137">
            <v>6.99</v>
          </cell>
          <cell r="H137">
            <v>6.1899999999999995</v>
          </cell>
          <cell r="I137">
            <v>6.1899999999999995</v>
          </cell>
          <cell r="J137">
            <v>5.81</v>
          </cell>
          <cell r="K137">
            <v>2</v>
          </cell>
          <cell r="L137">
            <v>3.06</v>
          </cell>
          <cell r="M137">
            <v>3.2435999999999998</v>
          </cell>
          <cell r="N137">
            <v>2.29</v>
          </cell>
          <cell r="O137">
            <v>2.4045000000000001</v>
          </cell>
          <cell r="P137">
            <v>6.39</v>
          </cell>
          <cell r="Q137">
            <v>5.89</v>
          </cell>
          <cell r="R137">
            <v>5.1899999999999995</v>
          </cell>
          <cell r="S137">
            <v>5.1899999999999995</v>
          </cell>
          <cell r="T137">
            <v>4.76</v>
          </cell>
          <cell r="U137">
            <v>0.08</v>
          </cell>
          <cell r="V137">
            <v>0.08</v>
          </cell>
          <cell r="W137">
            <v>1.28</v>
          </cell>
          <cell r="X137" t="str">
            <v>SS</v>
          </cell>
          <cell r="Y137">
            <v>7.75</v>
          </cell>
          <cell r="Z137">
            <v>3.25</v>
          </cell>
          <cell r="AA137">
            <v>0.63</v>
          </cell>
          <cell r="AB137">
            <v>0.63</v>
          </cell>
          <cell r="AC137">
            <v>0.11415917266187051</v>
          </cell>
          <cell r="AD137">
            <v>1.8265467625899281</v>
          </cell>
          <cell r="AE137">
            <v>2</v>
          </cell>
          <cell r="AF137">
            <v>2.7</v>
          </cell>
          <cell r="AG137">
            <v>2.2999999999999998</v>
          </cell>
          <cell r="AH137">
            <v>1.7</v>
          </cell>
          <cell r="AI137">
            <v>1.7</v>
          </cell>
          <cell r="AJ137">
            <v>1.4</v>
          </cell>
          <cell r="AK137">
            <v>0</v>
          </cell>
          <cell r="AL137">
            <v>47630</v>
          </cell>
          <cell r="AN137">
            <v>3.3233506944444449E-2</v>
          </cell>
          <cell r="AO137">
            <v>3.1621093749999996E-2</v>
          </cell>
          <cell r="AP137" t="str">
            <v>AWD</v>
          </cell>
        </row>
        <row r="138">
          <cell r="A138" t="str">
            <v>3901-EACH</v>
          </cell>
          <cell r="B138" t="str">
            <v>B01887YZ8E</v>
          </cell>
          <cell r="C138">
            <v>0</v>
          </cell>
          <cell r="D138">
            <v>3901</v>
          </cell>
          <cell r="E138">
            <v>1</v>
          </cell>
          <cell r="F138">
            <v>6.39</v>
          </cell>
          <cell r="G138">
            <v>6.09</v>
          </cell>
          <cell r="H138">
            <v>5.89</v>
          </cell>
          <cell r="I138">
            <v>5.89</v>
          </cell>
          <cell r="J138">
            <v>5.74</v>
          </cell>
          <cell r="K138">
            <v>3</v>
          </cell>
          <cell r="L138">
            <v>3.68</v>
          </cell>
          <cell r="M138">
            <v>3.9008000000000003</v>
          </cell>
          <cell r="N138">
            <v>2.91</v>
          </cell>
          <cell r="O138">
            <v>3.0555000000000003</v>
          </cell>
          <cell r="P138">
            <v>5.39</v>
          </cell>
          <cell r="Q138">
            <v>5.09</v>
          </cell>
          <cell r="R138">
            <v>4.8899999999999997</v>
          </cell>
          <cell r="S138">
            <v>4.79</v>
          </cell>
          <cell r="T138">
            <v>4.6899999999999995</v>
          </cell>
          <cell r="U138">
            <v>0.18</v>
          </cell>
          <cell r="V138">
            <v>0.18</v>
          </cell>
          <cell r="W138">
            <v>2.88</v>
          </cell>
          <cell r="X138" t="str">
            <v>LSoz</v>
          </cell>
          <cell r="Y138">
            <v>8.86</v>
          </cell>
          <cell r="Z138">
            <v>3.54</v>
          </cell>
          <cell r="AA138">
            <v>0.71</v>
          </cell>
          <cell r="AB138">
            <v>0.71</v>
          </cell>
          <cell r="AC138">
            <v>0.16020664748201438</v>
          </cell>
          <cell r="AD138">
            <v>2.5633063597122301</v>
          </cell>
          <cell r="AE138">
            <v>3</v>
          </cell>
          <cell r="AF138">
            <v>1.2</v>
          </cell>
          <cell r="AG138">
            <v>0.95</v>
          </cell>
          <cell r="AH138">
            <v>0.79</v>
          </cell>
          <cell r="AI138">
            <v>0.75</v>
          </cell>
          <cell r="AJ138">
            <v>0.69</v>
          </cell>
          <cell r="AK138" t="str">
            <v>Hazard</v>
          </cell>
          <cell r="AL138">
            <v>28882</v>
          </cell>
          <cell r="AN138">
            <v>3.9779047710905353E-2</v>
          </cell>
          <cell r="AO138">
            <v>3.9226827739197528E-2</v>
          </cell>
          <cell r="AP138" t="str">
            <v>AWD</v>
          </cell>
        </row>
        <row r="139">
          <cell r="A139" t="str">
            <v>5013-PACK4</v>
          </cell>
          <cell r="B139" t="str">
            <v>B01DX0UJLS</v>
          </cell>
          <cell r="C139">
            <v>0</v>
          </cell>
          <cell r="D139">
            <v>5013</v>
          </cell>
          <cell r="E139">
            <v>4</v>
          </cell>
          <cell r="F139">
            <v>17.09</v>
          </cell>
          <cell r="G139">
            <v>16.09</v>
          </cell>
          <cell r="H139">
            <v>14.59</v>
          </cell>
          <cell r="I139">
            <v>14.59</v>
          </cell>
          <cell r="J139">
            <v>13.6</v>
          </cell>
          <cell r="K139">
            <v>0.75</v>
          </cell>
          <cell r="L139">
            <v>7.24</v>
          </cell>
          <cell r="M139">
            <v>7.6744000000000003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-</v>
          </cell>
          <cell r="R139" t="str">
            <v>-</v>
          </cell>
          <cell r="S139" t="str">
            <v>-</v>
          </cell>
          <cell r="T139" t="str">
            <v>-</v>
          </cell>
          <cell r="U139">
            <v>0.13</v>
          </cell>
          <cell r="V139">
            <v>0.52</v>
          </cell>
          <cell r="W139">
            <v>3.2</v>
          </cell>
          <cell r="X139" t="str">
            <v>LSlb</v>
          </cell>
          <cell r="Y139">
            <v>14.96</v>
          </cell>
          <cell r="Z139">
            <v>7.87</v>
          </cell>
          <cell r="AA139">
            <v>1.18</v>
          </cell>
          <cell r="AB139">
            <v>4.72</v>
          </cell>
          <cell r="AC139">
            <v>3.9979147050359711</v>
          </cell>
          <cell r="AD139">
            <v>0</v>
          </cell>
          <cell r="AE139">
            <v>4</v>
          </cell>
          <cell r="AF139">
            <v>1.5</v>
          </cell>
          <cell r="AG139">
            <v>1.3</v>
          </cell>
          <cell r="AH139">
            <v>1</v>
          </cell>
          <cell r="AI139">
            <v>1</v>
          </cell>
          <cell r="AJ139">
            <v>0.8</v>
          </cell>
          <cell r="AK139">
            <v>0</v>
          </cell>
          <cell r="AL139">
            <v>91</v>
          </cell>
          <cell r="AN139">
            <v>0.66566666666666663</v>
          </cell>
          <cell r="AO139">
            <v>0.69289999999999996</v>
          </cell>
          <cell r="AP139" t="str">
            <v>AWD</v>
          </cell>
        </row>
        <row r="140">
          <cell r="A140" t="str">
            <v>5104-EACH</v>
          </cell>
          <cell r="B140" t="str">
            <v>B01GORCP4G</v>
          </cell>
          <cell r="C140">
            <v>0</v>
          </cell>
          <cell r="D140">
            <v>5104</v>
          </cell>
          <cell r="E140">
            <v>1</v>
          </cell>
          <cell r="F140">
            <v>4.6899999999999995</v>
          </cell>
          <cell r="G140">
            <v>4.49</v>
          </cell>
          <cell r="H140">
            <v>4.49</v>
          </cell>
          <cell r="I140">
            <v>4.3899999999999997</v>
          </cell>
          <cell r="J140">
            <v>4.37</v>
          </cell>
          <cell r="K140">
            <v>2</v>
          </cell>
          <cell r="L140">
            <v>3.06</v>
          </cell>
          <cell r="M140">
            <v>3.2435999999999998</v>
          </cell>
          <cell r="N140">
            <v>2.29</v>
          </cell>
          <cell r="O140">
            <v>2.4045000000000001</v>
          </cell>
          <cell r="P140">
            <v>3.5900000000000003</v>
          </cell>
          <cell r="Q140">
            <v>3.49</v>
          </cell>
          <cell r="R140">
            <v>3.39</v>
          </cell>
          <cell r="S140">
            <v>3.39</v>
          </cell>
          <cell r="T140">
            <v>3.32</v>
          </cell>
          <cell r="U140">
            <v>0.08</v>
          </cell>
          <cell r="V140">
            <v>0.08</v>
          </cell>
          <cell r="W140">
            <v>1.28</v>
          </cell>
          <cell r="X140" t="str">
            <v>SS</v>
          </cell>
          <cell r="Y140">
            <v>5.12</v>
          </cell>
          <cell r="Z140">
            <v>3.35</v>
          </cell>
          <cell r="AA140">
            <v>0.39</v>
          </cell>
          <cell r="AB140">
            <v>0.39</v>
          </cell>
          <cell r="AC140">
            <v>4.8124316546762594E-2</v>
          </cell>
          <cell r="AD140">
            <v>0.7699890647482015</v>
          </cell>
          <cell r="AE140">
            <v>1</v>
          </cell>
          <cell r="AF140">
            <v>0.45</v>
          </cell>
          <cell r="AG140">
            <v>0.35</v>
          </cell>
          <cell r="AH140">
            <v>0.28999999999999998</v>
          </cell>
          <cell r="AI140">
            <v>0.27</v>
          </cell>
          <cell r="AJ140">
            <v>0.25</v>
          </cell>
          <cell r="AK140" t="str">
            <v>Remeasure 15441842291</v>
          </cell>
          <cell r="AL140">
            <v>32580</v>
          </cell>
          <cell r="AN140">
            <v>1.5162268116640946E-2</v>
          </cell>
          <cell r="AO140">
            <v>1.4120475863233025E-2</v>
          </cell>
          <cell r="AP140" t="str">
            <v>AWD</v>
          </cell>
        </row>
        <row r="141">
          <cell r="A141" t="str">
            <v>3467-EACH</v>
          </cell>
          <cell r="B141" t="str">
            <v>B01HDJMKBM</v>
          </cell>
          <cell r="C141">
            <v>5.99</v>
          </cell>
          <cell r="D141">
            <v>3467</v>
          </cell>
          <cell r="E141">
            <v>1</v>
          </cell>
          <cell r="F141">
            <v>7.09</v>
          </cell>
          <cell r="G141">
            <v>6.79</v>
          </cell>
          <cell r="H141">
            <v>6.49</v>
          </cell>
          <cell r="I141">
            <v>6.49</v>
          </cell>
          <cell r="J141">
            <v>6.17</v>
          </cell>
          <cell r="K141">
            <v>7</v>
          </cell>
          <cell r="L141">
            <v>3.9</v>
          </cell>
          <cell r="M141">
            <v>4.1340000000000003</v>
          </cell>
          <cell r="N141">
            <v>3.13</v>
          </cell>
          <cell r="O141">
            <v>3.2864999999999998</v>
          </cell>
          <cell r="P141">
            <v>5.99</v>
          </cell>
          <cell r="Q141">
            <v>5.79</v>
          </cell>
          <cell r="R141">
            <v>5.39</v>
          </cell>
          <cell r="S141">
            <v>5.39</v>
          </cell>
          <cell r="T141">
            <v>5.1099999999999994</v>
          </cell>
          <cell r="U141">
            <v>0.39</v>
          </cell>
          <cell r="V141">
            <v>0.39</v>
          </cell>
          <cell r="W141">
            <v>6.24</v>
          </cell>
          <cell r="X141" t="str">
            <v>LSlb</v>
          </cell>
          <cell r="Y141">
            <v>8.75</v>
          </cell>
          <cell r="Z141">
            <v>7.5</v>
          </cell>
          <cell r="AA141">
            <v>4.5</v>
          </cell>
          <cell r="AB141">
            <v>1.06</v>
          </cell>
          <cell r="AC141">
            <v>2.1245503597122304</v>
          </cell>
          <cell r="AD141">
            <v>0</v>
          </cell>
          <cell r="AE141">
            <v>2.25</v>
          </cell>
          <cell r="AF141">
            <v>1.1000000000000001</v>
          </cell>
          <cell r="AG141">
            <v>0.85</v>
          </cell>
          <cell r="AH141">
            <v>0.69</v>
          </cell>
          <cell r="AI141">
            <v>0.65</v>
          </cell>
          <cell r="AJ141">
            <v>0.59</v>
          </cell>
          <cell r="AK141">
            <v>0</v>
          </cell>
          <cell r="AL141">
            <v>20606</v>
          </cell>
          <cell r="AN141">
            <v>6.1998697916666679E-2</v>
          </cell>
          <cell r="AO141">
            <v>5.8050130208333335E-2</v>
          </cell>
          <cell r="AP141" t="str">
            <v>AWD</v>
          </cell>
        </row>
        <row r="142">
          <cell r="A142" t="str">
            <v>3467-EACH-1</v>
          </cell>
          <cell r="B142" t="str">
            <v>B01HTYG3LE</v>
          </cell>
          <cell r="C142">
            <v>5.99</v>
          </cell>
          <cell r="D142">
            <v>2309</v>
          </cell>
          <cell r="E142">
            <v>1</v>
          </cell>
          <cell r="F142">
            <v>5.49</v>
          </cell>
          <cell r="G142">
            <v>5.1899999999999995</v>
          </cell>
          <cell r="H142">
            <v>4.99</v>
          </cell>
          <cell r="I142">
            <v>4.8899999999999997</v>
          </cell>
          <cell r="J142">
            <v>4.8</v>
          </cell>
          <cell r="K142">
            <v>2</v>
          </cell>
          <cell r="L142">
            <v>3.06</v>
          </cell>
          <cell r="M142">
            <v>3.2435999999999998</v>
          </cell>
          <cell r="N142">
            <v>2.29</v>
          </cell>
          <cell r="O142">
            <v>2.4045000000000001</v>
          </cell>
          <cell r="P142">
            <v>4.3899999999999997</v>
          </cell>
          <cell r="Q142">
            <v>4.09</v>
          </cell>
          <cell r="R142">
            <v>3.89</v>
          </cell>
          <cell r="S142">
            <v>3.89</v>
          </cell>
          <cell r="T142">
            <v>3.75</v>
          </cell>
          <cell r="U142">
            <v>0.1</v>
          </cell>
          <cell r="V142">
            <v>0.1</v>
          </cell>
          <cell r="W142">
            <v>1.6</v>
          </cell>
          <cell r="X142" t="str">
            <v>SS</v>
          </cell>
          <cell r="Y142">
            <v>5.88</v>
          </cell>
          <cell r="Z142">
            <v>3.75</v>
          </cell>
          <cell r="AA142">
            <v>0.63</v>
          </cell>
          <cell r="AB142">
            <v>0.63</v>
          </cell>
          <cell r="AC142">
            <v>9.9938848920863313E-2</v>
          </cell>
          <cell r="AD142">
            <v>1.599021582733813</v>
          </cell>
          <cell r="AE142">
            <v>2</v>
          </cell>
          <cell r="AF142">
            <v>1.1000000000000001</v>
          </cell>
          <cell r="AG142">
            <v>0.85</v>
          </cell>
          <cell r="AH142">
            <v>0.69</v>
          </cell>
          <cell r="AI142">
            <v>0.65</v>
          </cell>
          <cell r="AJ142">
            <v>0.59</v>
          </cell>
          <cell r="AK142" t="str">
            <v xml:space="preserve">Hazard remeasure 15441817361 </v>
          </cell>
          <cell r="AL142">
            <v>20606</v>
          </cell>
          <cell r="AN142">
            <v>6.1998697916666679E-2</v>
          </cell>
          <cell r="AO142">
            <v>5.8050130208333335E-2</v>
          </cell>
          <cell r="AP142" t="str">
            <v>AWD</v>
          </cell>
        </row>
        <row r="143">
          <cell r="A143" t="str">
            <v>5450-EACH</v>
          </cell>
          <cell r="B143" t="str">
            <v>B01JGGPR38</v>
          </cell>
          <cell r="C143">
            <v>0</v>
          </cell>
          <cell r="D143">
            <v>5450</v>
          </cell>
          <cell r="E143">
            <v>1</v>
          </cell>
          <cell r="F143">
            <v>5.1899999999999995</v>
          </cell>
          <cell r="G143">
            <v>4.99</v>
          </cell>
          <cell r="H143">
            <v>4.99</v>
          </cell>
          <cell r="I143">
            <v>4.79</v>
          </cell>
          <cell r="J143">
            <v>4.67</v>
          </cell>
          <cell r="K143">
            <v>2</v>
          </cell>
          <cell r="L143">
            <v>3.06</v>
          </cell>
          <cell r="M143">
            <v>3.2435999999999998</v>
          </cell>
          <cell r="N143">
            <v>2.29</v>
          </cell>
          <cell r="O143">
            <v>2.4045000000000001</v>
          </cell>
          <cell r="P143">
            <v>3.99</v>
          </cell>
          <cell r="Q143">
            <v>3.99</v>
          </cell>
          <cell r="R143">
            <v>3.99</v>
          </cell>
          <cell r="S143">
            <v>3.99</v>
          </cell>
          <cell r="T143">
            <v>2.99</v>
          </cell>
          <cell r="U143">
            <v>0.11</v>
          </cell>
          <cell r="V143">
            <v>0.11</v>
          </cell>
          <cell r="W143">
            <v>1.76</v>
          </cell>
          <cell r="X143" t="str">
            <v>SS</v>
          </cell>
          <cell r="Y143">
            <v>12</v>
          </cell>
          <cell r="Z143">
            <v>6.25</v>
          </cell>
          <cell r="AA143">
            <v>0.13</v>
          </cell>
          <cell r="AB143">
            <v>0.13</v>
          </cell>
          <cell r="AC143">
            <v>7.0143884892086325E-2</v>
          </cell>
          <cell r="AD143">
            <v>1.1223021582733812</v>
          </cell>
          <cell r="AE143">
            <v>2</v>
          </cell>
          <cell r="AF143">
            <v>0.89</v>
          </cell>
          <cell r="AG143">
            <v>0.75</v>
          </cell>
          <cell r="AH143">
            <v>0.59</v>
          </cell>
          <cell r="AI143">
            <v>0.55000000000000004</v>
          </cell>
          <cell r="AJ143">
            <v>0.49</v>
          </cell>
          <cell r="AK143">
            <v>0</v>
          </cell>
          <cell r="AL143">
            <v>12255</v>
          </cell>
          <cell r="AN143" t="e">
            <v>#NUM!</v>
          </cell>
          <cell r="AO143" t="e">
            <v>#NUM!</v>
          </cell>
          <cell r="AP143" t="str">
            <v>FBA</v>
          </cell>
        </row>
        <row r="144">
          <cell r="A144" t="str">
            <v>839-SET4</v>
          </cell>
          <cell r="B144" t="str">
            <v>B01LZ4HWFD</v>
          </cell>
          <cell r="C144">
            <v>14.99</v>
          </cell>
          <cell r="D144">
            <v>839</v>
          </cell>
          <cell r="E144">
            <v>4</v>
          </cell>
          <cell r="F144">
            <v>18.29</v>
          </cell>
          <cell r="G144">
            <v>16.29</v>
          </cell>
          <cell r="H144">
            <v>14.79</v>
          </cell>
          <cell r="I144">
            <v>14.79</v>
          </cell>
          <cell r="J144">
            <v>13.28</v>
          </cell>
          <cell r="K144">
            <v>1</v>
          </cell>
          <cell r="L144">
            <v>6.62</v>
          </cell>
          <cell r="M144">
            <v>7.0171999999999999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>
            <v>0.2</v>
          </cell>
          <cell r="V144">
            <v>0.8</v>
          </cell>
          <cell r="W144">
            <v>12.8</v>
          </cell>
          <cell r="X144" t="str">
            <v>LSlb</v>
          </cell>
          <cell r="Y144">
            <v>8</v>
          </cell>
          <cell r="Z144">
            <v>5.24</v>
          </cell>
          <cell r="AA144">
            <v>2.36</v>
          </cell>
          <cell r="AB144">
            <v>9.44</v>
          </cell>
          <cell r="AC144">
            <v>2.8469410071942449</v>
          </cell>
          <cell r="AD144">
            <v>0</v>
          </cell>
          <cell r="AE144">
            <v>3</v>
          </cell>
          <cell r="AF144">
            <v>1.9</v>
          </cell>
          <cell r="AG144">
            <v>1.5</v>
          </cell>
          <cell r="AH144">
            <v>1.2</v>
          </cell>
          <cell r="AI144">
            <v>1.2</v>
          </cell>
          <cell r="AJ144">
            <v>0.9</v>
          </cell>
          <cell r="AK144" t="str">
            <v>Pack smaller &amp; remeasure</v>
          </cell>
          <cell r="AL144">
            <v>8143</v>
          </cell>
          <cell r="AN144">
            <v>0.8661868248456791</v>
          </cell>
          <cell r="AO144">
            <v>0.83859736689814801</v>
          </cell>
          <cell r="AP144" t="str">
            <v>AWD</v>
          </cell>
        </row>
        <row r="145">
          <cell r="A145" t="str">
            <v>S-12-EACH</v>
          </cell>
          <cell r="B145" t="str">
            <v>B01M5ES7L7</v>
          </cell>
          <cell r="C145">
            <v>0</v>
          </cell>
          <cell r="D145" t="str">
            <v>S-12</v>
          </cell>
          <cell r="E145">
            <v>1</v>
          </cell>
          <cell r="F145">
            <v>5.49</v>
          </cell>
          <cell r="G145">
            <v>5.39</v>
          </cell>
          <cell r="H145">
            <v>5.29</v>
          </cell>
          <cell r="I145">
            <v>5.1899999999999995</v>
          </cell>
          <cell r="J145">
            <v>5.12</v>
          </cell>
          <cell r="K145">
            <v>1</v>
          </cell>
          <cell r="L145">
            <v>3.68</v>
          </cell>
          <cell r="M145">
            <v>3.9008000000000003</v>
          </cell>
          <cell r="N145">
            <v>2.91</v>
          </cell>
          <cell r="O145">
            <v>3.0555000000000003</v>
          </cell>
          <cell r="P145">
            <v>4.3899999999999997</v>
          </cell>
          <cell r="Q145">
            <v>4.29</v>
          </cell>
          <cell r="R145">
            <v>4.1899999999999995</v>
          </cell>
          <cell r="S145">
            <v>4.1899999999999995</v>
          </cell>
          <cell r="T145">
            <v>4.0599999999999996</v>
          </cell>
          <cell r="U145">
            <v>0.06</v>
          </cell>
          <cell r="V145">
            <v>0.06</v>
          </cell>
          <cell r="W145">
            <v>0.96</v>
          </cell>
          <cell r="X145" t="str">
            <v>LSoz</v>
          </cell>
          <cell r="Y145">
            <v>12</v>
          </cell>
          <cell r="Z145">
            <v>9</v>
          </cell>
          <cell r="AA145">
            <v>0.01</v>
          </cell>
          <cell r="AB145">
            <v>0.01</v>
          </cell>
          <cell r="AC145">
            <v>7.769784172661871E-3</v>
          </cell>
          <cell r="AD145">
            <v>0.12431654676258994</v>
          </cell>
          <cell r="AE145">
            <v>1</v>
          </cell>
          <cell r="AF145">
            <v>0.45</v>
          </cell>
          <cell r="AG145">
            <v>0.35</v>
          </cell>
          <cell r="AH145">
            <v>0.28999999999999998</v>
          </cell>
          <cell r="AI145">
            <v>0.25</v>
          </cell>
          <cell r="AJ145">
            <v>0.19</v>
          </cell>
          <cell r="AK145">
            <v>0</v>
          </cell>
          <cell r="AL145">
            <v>4038</v>
          </cell>
          <cell r="AN145">
            <v>0.11345015914351853</v>
          </cell>
          <cell r="AO145">
            <v>8.9854058159722208E-2</v>
          </cell>
          <cell r="AP145" t="str">
            <v>AWD</v>
          </cell>
        </row>
        <row r="146">
          <cell r="A146" t="str">
            <v>3009-BOX</v>
          </cell>
          <cell r="B146" t="str">
            <v>B01MPY4VUB</v>
          </cell>
          <cell r="C146">
            <v>0</v>
          </cell>
          <cell r="D146">
            <v>3009</v>
          </cell>
          <cell r="E146">
            <v>24</v>
          </cell>
          <cell r="F146">
            <v>66.489999999999995</v>
          </cell>
          <cell r="G146">
            <v>54.49</v>
          </cell>
          <cell r="H146">
            <v>45.49</v>
          </cell>
          <cell r="I146">
            <v>45.49</v>
          </cell>
          <cell r="J146">
            <v>36.489999999999995</v>
          </cell>
          <cell r="K146">
            <v>3</v>
          </cell>
          <cell r="L146">
            <v>7.16</v>
          </cell>
          <cell r="M146">
            <v>7.5895999999999999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>
            <v>2.8</v>
          </cell>
          <cell r="V146">
            <v>2.8</v>
          </cell>
          <cell r="W146">
            <v>2.56</v>
          </cell>
          <cell r="X146" t="str">
            <v>LSlb</v>
          </cell>
          <cell r="Y146">
            <v>11.75</v>
          </cell>
          <cell r="Z146">
            <v>8.75</v>
          </cell>
          <cell r="AA146">
            <v>4.75</v>
          </cell>
          <cell r="AB146">
            <v>1.25</v>
          </cell>
          <cell r="AC146">
            <v>3.513376798561151</v>
          </cell>
          <cell r="AD146">
            <v>0</v>
          </cell>
          <cell r="AE146">
            <v>3.75</v>
          </cell>
          <cell r="AF146">
            <v>1.9</v>
          </cell>
          <cell r="AG146">
            <v>1.5</v>
          </cell>
          <cell r="AH146">
            <v>1.2</v>
          </cell>
          <cell r="AI146">
            <v>1.2</v>
          </cell>
          <cell r="AJ146">
            <v>0.9</v>
          </cell>
          <cell r="AK146">
            <v>0</v>
          </cell>
          <cell r="AL146">
            <v>21480</v>
          </cell>
          <cell r="AN146">
            <v>0.92803276909722232</v>
          </cell>
          <cell r="AO146">
            <v>0.91046061197916661</v>
          </cell>
          <cell r="AP146" t="str">
            <v>AWD</v>
          </cell>
        </row>
        <row r="147">
          <cell r="A147" t="str">
            <v>3012-EACH</v>
          </cell>
          <cell r="B147" t="str">
            <v>B01N8POJPJ</v>
          </cell>
          <cell r="C147">
            <v>0</v>
          </cell>
          <cell r="D147">
            <v>3012</v>
          </cell>
          <cell r="E147">
            <v>1</v>
          </cell>
          <cell r="F147">
            <v>14.89</v>
          </cell>
          <cell r="G147">
            <v>12.89</v>
          </cell>
          <cell r="H147">
            <v>11.99</v>
          </cell>
          <cell r="I147">
            <v>11.69</v>
          </cell>
          <cell r="J147">
            <v>10.379999999999999</v>
          </cell>
          <cell r="K147">
            <v>7</v>
          </cell>
          <cell r="L147">
            <v>4.1500000000000004</v>
          </cell>
          <cell r="M147">
            <v>4.399</v>
          </cell>
          <cell r="N147">
            <v>3.38</v>
          </cell>
          <cell r="O147">
            <v>3.5489999999999999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>
            <v>9.32</v>
          </cell>
          <cell r="U147">
            <v>0.38</v>
          </cell>
          <cell r="V147">
            <v>0.38</v>
          </cell>
          <cell r="W147">
            <v>6.08</v>
          </cell>
          <cell r="X147" t="str">
            <v>LSoz</v>
          </cell>
          <cell r="Y147">
            <v>8</v>
          </cell>
          <cell r="Z147">
            <v>7.5</v>
          </cell>
          <cell r="AA147">
            <v>1.5</v>
          </cell>
          <cell r="AB147">
            <v>1.5</v>
          </cell>
          <cell r="AC147">
            <v>0.64748201438848918</v>
          </cell>
          <cell r="AD147">
            <v>10.359712230215827</v>
          </cell>
          <cell r="AE147">
            <v>11</v>
          </cell>
          <cell r="AF147">
            <v>7.5</v>
          </cell>
          <cell r="AG147">
            <v>5.9</v>
          </cell>
          <cell r="AH147">
            <v>4.9000000000000004</v>
          </cell>
          <cell r="AI147">
            <v>4.9000000000000004</v>
          </cell>
          <cell r="AJ147">
            <v>3.9</v>
          </cell>
          <cell r="AK147">
            <v>0</v>
          </cell>
          <cell r="AL147">
            <v>9254</v>
          </cell>
          <cell r="AN147">
            <v>4.5888792438271611E-2</v>
          </cell>
          <cell r="AO147">
            <v>3.9330873842592588E-2</v>
          </cell>
          <cell r="AP147" t="str">
            <v>AWD</v>
          </cell>
        </row>
        <row r="148">
          <cell r="A148" t="str">
            <v>6052-EACH</v>
          </cell>
          <cell r="B148" t="str">
            <v>B07171NTSZ</v>
          </cell>
          <cell r="C148">
            <v>0</v>
          </cell>
          <cell r="D148">
            <v>6052</v>
          </cell>
          <cell r="E148">
            <v>1</v>
          </cell>
          <cell r="F148">
            <v>29.99</v>
          </cell>
          <cell r="G148">
            <v>27.89</v>
          </cell>
          <cell r="H148">
            <v>26.29</v>
          </cell>
          <cell r="I148">
            <v>26.29</v>
          </cell>
          <cell r="J148">
            <v>25</v>
          </cell>
          <cell r="K148">
            <v>3</v>
          </cell>
          <cell r="L148">
            <v>11.129999999999999</v>
          </cell>
          <cell r="M148">
            <v>11.797799999999999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>
            <v>2.4</v>
          </cell>
          <cell r="V148">
            <v>2.4</v>
          </cell>
          <cell r="W148">
            <v>3.84</v>
          </cell>
          <cell r="X148" t="str">
            <v>LB</v>
          </cell>
          <cell r="Y148">
            <v>20</v>
          </cell>
          <cell r="Z148">
            <v>16.5</v>
          </cell>
          <cell r="AA148">
            <v>2</v>
          </cell>
          <cell r="AB148">
            <v>1.58</v>
          </cell>
          <cell r="AC148">
            <v>4.7482014388489207</v>
          </cell>
          <cell r="AD148">
            <v>0</v>
          </cell>
          <cell r="AE148">
            <v>5</v>
          </cell>
          <cell r="AF148">
            <v>9</v>
          </cell>
          <cell r="AG148">
            <v>7.3</v>
          </cell>
          <cell r="AH148">
            <v>6</v>
          </cell>
          <cell r="AI148">
            <v>6</v>
          </cell>
          <cell r="AJ148">
            <v>5</v>
          </cell>
          <cell r="AK148" t="str">
            <v>+Inbound Shipping fee</v>
          </cell>
          <cell r="AL148">
            <v>1836</v>
          </cell>
          <cell r="AM148">
            <v>4</v>
          </cell>
          <cell r="AN148">
            <v>4.8660446606545782E-2</v>
          </cell>
          <cell r="AO148">
            <v>4.2551457911361883E-2</v>
          </cell>
          <cell r="AP148" t="str">
            <v>AWD</v>
          </cell>
        </row>
        <row r="149">
          <cell r="A149" t="str">
            <v>6050-EACH</v>
          </cell>
          <cell r="B149" t="str">
            <v>B071FCBGKN</v>
          </cell>
          <cell r="C149">
            <v>0</v>
          </cell>
          <cell r="D149">
            <v>6050</v>
          </cell>
          <cell r="E149">
            <v>1</v>
          </cell>
          <cell r="F149">
            <v>70.689999999999984</v>
          </cell>
          <cell r="G149">
            <v>61.290000000000006</v>
          </cell>
          <cell r="H149">
            <v>55.09</v>
          </cell>
          <cell r="I149">
            <v>55.09</v>
          </cell>
          <cell r="J149">
            <v>47.54</v>
          </cell>
          <cell r="K149">
            <v>7</v>
          </cell>
          <cell r="L149">
            <v>14.93</v>
          </cell>
          <cell r="M149">
            <v>15.825799999999999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>
            <v>6.9</v>
          </cell>
          <cell r="V149">
            <v>6.9</v>
          </cell>
          <cell r="W149">
            <v>1.92</v>
          </cell>
          <cell r="X149" t="str">
            <v>LB</v>
          </cell>
          <cell r="Y149">
            <v>42</v>
          </cell>
          <cell r="Z149">
            <v>24</v>
          </cell>
          <cell r="AA149">
            <v>2</v>
          </cell>
          <cell r="AB149">
            <v>0.75</v>
          </cell>
          <cell r="AC149">
            <v>14.503597122302159</v>
          </cell>
          <cell r="AD149">
            <v>0</v>
          </cell>
          <cell r="AE149">
            <v>15</v>
          </cell>
          <cell r="AF149">
            <v>37.5</v>
          </cell>
          <cell r="AG149">
            <v>30</v>
          </cell>
          <cell r="AH149">
            <v>25</v>
          </cell>
          <cell r="AI149">
            <v>25</v>
          </cell>
          <cell r="AJ149">
            <v>19</v>
          </cell>
          <cell r="AK149" t="str">
            <v>+Inbound Shipping fee</v>
          </cell>
          <cell r="AL149">
            <v>39227</v>
          </cell>
          <cell r="AM149">
            <v>4</v>
          </cell>
          <cell r="AN149">
            <v>9.7320893213091564E-2</v>
          </cell>
          <cell r="AO149">
            <v>8.5102915822723765E-2</v>
          </cell>
          <cell r="AP149" t="str">
            <v>AWD</v>
          </cell>
        </row>
        <row r="150">
          <cell r="A150" t="str">
            <v>6041-EACH</v>
          </cell>
          <cell r="B150" t="str">
            <v>B072LP49MC</v>
          </cell>
          <cell r="C150">
            <v>0</v>
          </cell>
          <cell r="D150">
            <v>6041</v>
          </cell>
          <cell r="E150">
            <v>1</v>
          </cell>
          <cell r="F150">
            <v>15.99</v>
          </cell>
          <cell r="G150">
            <v>13.99</v>
          </cell>
          <cell r="H150">
            <v>12.79</v>
          </cell>
          <cell r="I150">
            <v>12.79</v>
          </cell>
          <cell r="J150">
            <v>11.49</v>
          </cell>
          <cell r="K150">
            <v>1</v>
          </cell>
          <cell r="L150">
            <v>4.99</v>
          </cell>
          <cell r="M150">
            <v>5.2894000000000005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>
            <v>1</v>
          </cell>
          <cell r="V150">
            <v>1</v>
          </cell>
          <cell r="W150">
            <v>1.44</v>
          </cell>
          <cell r="X150" t="str">
            <v>LSlb</v>
          </cell>
          <cell r="Y150">
            <v>14.75</v>
          </cell>
          <cell r="Z150">
            <v>14</v>
          </cell>
          <cell r="AA150">
            <v>0.75</v>
          </cell>
          <cell r="AB150">
            <v>0.75</v>
          </cell>
          <cell r="AC150">
            <v>1.1142086330935252</v>
          </cell>
          <cell r="AD150">
            <v>0</v>
          </cell>
          <cell r="AE150">
            <v>1.25</v>
          </cell>
          <cell r="AF150">
            <v>7.5</v>
          </cell>
          <cell r="AG150">
            <v>5.9</v>
          </cell>
          <cell r="AH150">
            <v>4.9000000000000004</v>
          </cell>
          <cell r="AI150">
            <v>4.9000000000000004</v>
          </cell>
          <cell r="AJ150">
            <v>3.9</v>
          </cell>
          <cell r="AK150">
            <v>0</v>
          </cell>
          <cell r="AL150">
            <v>3028</v>
          </cell>
          <cell r="AN150">
            <v>0.43834924768518518</v>
          </cell>
          <cell r="AO150">
            <v>0.42540581597222221</v>
          </cell>
          <cell r="AP150" t="str">
            <v>FBA</v>
          </cell>
        </row>
        <row r="151">
          <cell r="A151" t="str">
            <v>S-28-EACH</v>
          </cell>
          <cell r="B151" t="str">
            <v>B0743RPFB2</v>
          </cell>
          <cell r="C151">
            <v>0</v>
          </cell>
          <cell r="D151" t="str">
            <v>S-28</v>
          </cell>
          <cell r="E151">
            <v>1</v>
          </cell>
          <cell r="F151">
            <v>4.6899999999999995</v>
          </cell>
          <cell r="G151">
            <v>4.49</v>
          </cell>
          <cell r="H151">
            <v>4.49</v>
          </cell>
          <cell r="I151">
            <v>4.3899999999999997</v>
          </cell>
          <cell r="J151">
            <v>4.3</v>
          </cell>
          <cell r="K151">
            <v>1</v>
          </cell>
          <cell r="L151">
            <v>3.06</v>
          </cell>
          <cell r="M151">
            <v>3.2435999999999998</v>
          </cell>
          <cell r="N151">
            <v>2.29</v>
          </cell>
          <cell r="O151">
            <v>2.4045000000000001</v>
          </cell>
          <cell r="P151">
            <v>3.5900000000000003</v>
          </cell>
          <cell r="Q151">
            <v>3.49</v>
          </cell>
          <cell r="R151">
            <v>3.39</v>
          </cell>
          <cell r="S151">
            <v>3.39</v>
          </cell>
          <cell r="T151">
            <v>3.25</v>
          </cell>
          <cell r="U151">
            <v>0.06</v>
          </cell>
          <cell r="V151">
            <v>0.06</v>
          </cell>
          <cell r="W151">
            <v>0.96</v>
          </cell>
          <cell r="X151" t="str">
            <v>SS</v>
          </cell>
          <cell r="Y151">
            <v>12</v>
          </cell>
          <cell r="Z151">
            <v>9</v>
          </cell>
          <cell r="AA151">
            <v>0.01</v>
          </cell>
          <cell r="AB151">
            <v>0.01</v>
          </cell>
          <cell r="AC151">
            <v>7.769784172661871E-3</v>
          </cell>
          <cell r="AD151">
            <v>0.12431654676258994</v>
          </cell>
          <cell r="AE151">
            <v>1</v>
          </cell>
          <cell r="AF151">
            <v>0.45</v>
          </cell>
          <cell r="AG151">
            <v>0.35</v>
          </cell>
          <cell r="AH151">
            <v>0.28999999999999998</v>
          </cell>
          <cell r="AI151">
            <v>0.25</v>
          </cell>
          <cell r="AJ151">
            <v>0.19</v>
          </cell>
          <cell r="AK151">
            <v>0</v>
          </cell>
          <cell r="AL151">
            <v>7924</v>
          </cell>
          <cell r="AN151">
            <v>0.11434895833333335</v>
          </cell>
          <cell r="AO151">
            <v>9.0898437499999998E-2</v>
          </cell>
          <cell r="AP151" t="str">
            <v>AWD</v>
          </cell>
        </row>
        <row r="152">
          <cell r="A152" t="str">
            <v>2320-EACH</v>
          </cell>
          <cell r="B152" t="str">
            <v>B075VWXGFL</v>
          </cell>
          <cell r="C152">
            <v>0</v>
          </cell>
          <cell r="D152">
            <v>2320</v>
          </cell>
          <cell r="E152">
            <v>1</v>
          </cell>
          <cell r="F152">
            <v>5.59</v>
          </cell>
          <cell r="G152">
            <v>5.29</v>
          </cell>
          <cell r="H152">
            <v>4.99</v>
          </cell>
          <cell r="I152">
            <v>4.99</v>
          </cell>
          <cell r="J152">
            <v>4.92</v>
          </cell>
          <cell r="K152">
            <v>2</v>
          </cell>
          <cell r="L152">
            <v>3.15</v>
          </cell>
          <cell r="M152">
            <v>3.339</v>
          </cell>
          <cell r="N152">
            <v>2.38</v>
          </cell>
          <cell r="O152">
            <v>2.4989999999999997</v>
          </cell>
          <cell r="P152">
            <v>4.49</v>
          </cell>
          <cell r="Q152">
            <v>4.1899999999999995</v>
          </cell>
          <cell r="R152">
            <v>3.99</v>
          </cell>
          <cell r="S152">
            <v>3.99</v>
          </cell>
          <cell r="T152">
            <v>3.8699999999999997</v>
          </cell>
          <cell r="U152">
            <v>0.12</v>
          </cell>
          <cell r="V152">
            <v>0.12</v>
          </cell>
          <cell r="W152">
            <v>1.92</v>
          </cell>
          <cell r="X152" t="str">
            <v>SS</v>
          </cell>
          <cell r="Y152">
            <v>7.74</v>
          </cell>
          <cell r="Z152">
            <v>3.78</v>
          </cell>
          <cell r="AA152">
            <v>0.75</v>
          </cell>
          <cell r="AB152">
            <v>0.75</v>
          </cell>
          <cell r="AC152">
            <v>0.15786258992805757</v>
          </cell>
          <cell r="AD152">
            <v>2.5258014388489212</v>
          </cell>
          <cell r="AE152">
            <v>3</v>
          </cell>
          <cell r="AF152">
            <v>1.1000000000000001</v>
          </cell>
          <cell r="AG152">
            <v>0.85</v>
          </cell>
          <cell r="AH152">
            <v>0.69</v>
          </cell>
          <cell r="AI152">
            <v>0.65</v>
          </cell>
          <cell r="AJ152">
            <v>0.59</v>
          </cell>
          <cell r="AK152">
            <v>0</v>
          </cell>
          <cell r="AL152">
            <v>39347</v>
          </cell>
          <cell r="AN152">
            <v>3.8513417185088744E-2</v>
          </cell>
          <cell r="AO152">
            <v>3.7756200719762732E-2</v>
          </cell>
          <cell r="AP152" t="str">
            <v>AWD</v>
          </cell>
        </row>
        <row r="153">
          <cell r="A153" t="str">
            <v>5412-EACH</v>
          </cell>
          <cell r="B153" t="str">
            <v>B075VXKDMN</v>
          </cell>
          <cell r="C153">
            <v>0</v>
          </cell>
          <cell r="D153">
            <v>5412</v>
          </cell>
          <cell r="E153">
            <v>1</v>
          </cell>
          <cell r="F153">
            <v>5.79</v>
          </cell>
          <cell r="G153">
            <v>5.49</v>
          </cell>
          <cell r="H153">
            <v>5.29</v>
          </cell>
          <cell r="I153">
            <v>5.29</v>
          </cell>
          <cell r="J153">
            <v>5.16</v>
          </cell>
          <cell r="K153">
            <v>5</v>
          </cell>
          <cell r="L153">
            <v>3.24</v>
          </cell>
          <cell r="M153">
            <v>3.4344000000000001</v>
          </cell>
          <cell r="N153">
            <v>2.4700000000000002</v>
          </cell>
          <cell r="O153">
            <v>2.5935000000000001</v>
          </cell>
          <cell r="P153">
            <v>4.79</v>
          </cell>
          <cell r="Q153">
            <v>4.49</v>
          </cell>
          <cell r="R153">
            <v>4.29</v>
          </cell>
          <cell r="S153">
            <v>4.1899999999999995</v>
          </cell>
          <cell r="T153">
            <v>4.1099999999999994</v>
          </cell>
          <cell r="U153">
            <v>0.26</v>
          </cell>
          <cell r="V153">
            <v>0.26</v>
          </cell>
          <cell r="W153">
            <v>4.16</v>
          </cell>
          <cell r="X153" t="str">
            <v>LSlb</v>
          </cell>
          <cell r="Y153">
            <v>17.5</v>
          </cell>
          <cell r="Z153">
            <v>12.5</v>
          </cell>
          <cell r="AA153">
            <v>2.25</v>
          </cell>
          <cell r="AB153">
            <v>2.25</v>
          </cell>
          <cell r="AC153">
            <v>3.5409172661870505</v>
          </cell>
          <cell r="AD153">
            <v>0</v>
          </cell>
          <cell r="AE153">
            <v>3.75</v>
          </cell>
          <cell r="AF153">
            <v>10.5</v>
          </cell>
          <cell r="AG153">
            <v>8.3000000000000007</v>
          </cell>
          <cell r="AH153">
            <v>6.9</v>
          </cell>
          <cell r="AI153">
            <v>6.9</v>
          </cell>
          <cell r="AJ153">
            <v>5.9</v>
          </cell>
          <cell r="AK153">
            <v>0</v>
          </cell>
          <cell r="AL153">
            <v>3482</v>
          </cell>
          <cell r="AN153">
            <v>6.6069381148726861E-2</v>
          </cell>
          <cell r="AO153">
            <v>5.5784844292534719E-2</v>
          </cell>
          <cell r="AP153" t="str">
            <v>AWD</v>
          </cell>
        </row>
        <row r="154">
          <cell r="A154" t="str">
            <v>5413-EACH</v>
          </cell>
          <cell r="B154" t="str">
            <v>B075VXLS9F</v>
          </cell>
          <cell r="C154">
            <v>0</v>
          </cell>
          <cell r="D154">
            <v>5413</v>
          </cell>
          <cell r="E154">
            <v>1</v>
          </cell>
          <cell r="F154">
            <v>5.6899999999999995</v>
          </cell>
          <cell r="G154">
            <v>5.39</v>
          </cell>
          <cell r="H154">
            <v>5.1899999999999995</v>
          </cell>
          <cell r="I154">
            <v>5.1899999999999995</v>
          </cell>
          <cell r="J154">
            <v>5.04</v>
          </cell>
          <cell r="K154">
            <v>3</v>
          </cell>
          <cell r="L154">
            <v>3.15</v>
          </cell>
          <cell r="M154">
            <v>3.339</v>
          </cell>
          <cell r="N154">
            <v>2.38</v>
          </cell>
          <cell r="O154">
            <v>2.4989999999999997</v>
          </cell>
          <cell r="P154">
            <v>4.6899999999999995</v>
          </cell>
          <cell r="Q154">
            <v>4.3899999999999997</v>
          </cell>
          <cell r="R154">
            <v>4.1899999999999995</v>
          </cell>
          <cell r="S154">
            <v>4.09</v>
          </cell>
          <cell r="T154">
            <v>3.9899999999999998</v>
          </cell>
          <cell r="U154">
            <v>0.16</v>
          </cell>
          <cell r="V154">
            <v>0.16</v>
          </cell>
          <cell r="W154">
            <v>2.56</v>
          </cell>
          <cell r="X154" t="str">
            <v>SS</v>
          </cell>
          <cell r="Y154">
            <v>14</v>
          </cell>
          <cell r="Z154">
            <v>11</v>
          </cell>
          <cell r="AA154">
            <v>0.06</v>
          </cell>
          <cell r="AB154">
            <v>0.06</v>
          </cell>
          <cell r="AC154">
            <v>6.6474820143884894E-2</v>
          </cell>
          <cell r="AD154">
            <v>1.0635971223021583</v>
          </cell>
          <cell r="AE154">
            <v>2</v>
          </cell>
          <cell r="AF154">
            <v>1.2</v>
          </cell>
          <cell r="AG154">
            <v>0.95</v>
          </cell>
          <cell r="AH154">
            <v>0.79</v>
          </cell>
          <cell r="AI154">
            <v>0.75</v>
          </cell>
          <cell r="AJ154">
            <v>0.69</v>
          </cell>
          <cell r="AK154">
            <v>0</v>
          </cell>
          <cell r="AL154">
            <v>9078</v>
          </cell>
          <cell r="AN154">
            <v>6.3386893566743832E-2</v>
          </cell>
          <cell r="AO154">
            <v>5.2667869285300928E-2</v>
          </cell>
          <cell r="AP154" t="str">
            <v>AWD</v>
          </cell>
        </row>
        <row r="155">
          <cell r="A155" t="str">
            <v>2044-EACH</v>
          </cell>
          <cell r="B155" t="str">
            <v>B075VXY8MQ</v>
          </cell>
          <cell r="C155">
            <v>0</v>
          </cell>
          <cell r="D155">
            <v>2044</v>
          </cell>
          <cell r="E155">
            <v>1</v>
          </cell>
          <cell r="F155">
            <v>6.59</v>
          </cell>
          <cell r="G155">
            <v>6.29</v>
          </cell>
          <cell r="H155">
            <v>6.09</v>
          </cell>
          <cell r="I155">
            <v>5.99</v>
          </cell>
          <cell r="J155">
            <v>5.91</v>
          </cell>
          <cell r="K155">
            <v>6</v>
          </cell>
          <cell r="L155">
            <v>3.9</v>
          </cell>
          <cell r="M155">
            <v>4.1340000000000003</v>
          </cell>
          <cell r="N155">
            <v>3.13</v>
          </cell>
          <cell r="O155">
            <v>3.2864999999999998</v>
          </cell>
          <cell r="P155">
            <v>5.49</v>
          </cell>
          <cell r="Q155">
            <v>5.1899999999999995</v>
          </cell>
          <cell r="R155">
            <v>4.99</v>
          </cell>
          <cell r="S155">
            <v>4.99</v>
          </cell>
          <cell r="T155">
            <v>4.8499999999999996</v>
          </cell>
          <cell r="U155">
            <v>0.36</v>
          </cell>
          <cell r="V155">
            <v>0.36</v>
          </cell>
          <cell r="W155">
            <v>5.76</v>
          </cell>
          <cell r="X155" t="str">
            <v>LSoz</v>
          </cell>
          <cell r="Y155">
            <v>5.75</v>
          </cell>
          <cell r="Z155">
            <v>2.5</v>
          </cell>
          <cell r="AA155">
            <v>1.5</v>
          </cell>
          <cell r="AB155">
            <v>1.5</v>
          </cell>
          <cell r="AC155">
            <v>0.15512589928057555</v>
          </cell>
          <cell r="AD155">
            <v>2.4820143884892087</v>
          </cell>
          <cell r="AE155">
            <v>3</v>
          </cell>
          <cell r="AF155">
            <v>1.1000000000000001</v>
          </cell>
          <cell r="AG155">
            <v>0.85</v>
          </cell>
          <cell r="AH155">
            <v>0.69</v>
          </cell>
          <cell r="AI155">
            <v>0.65</v>
          </cell>
          <cell r="AJ155">
            <v>0.59</v>
          </cell>
          <cell r="AK155">
            <v>0</v>
          </cell>
          <cell r="AL155">
            <v>26585</v>
          </cell>
          <cell r="AN155">
            <v>7.736536096643519E-2</v>
          </cell>
          <cell r="AO155">
            <v>6.8910454644097216E-2</v>
          </cell>
          <cell r="AP155" t="str">
            <v>AWD</v>
          </cell>
        </row>
        <row r="156">
          <cell r="A156" t="str">
            <v>5075-EACH</v>
          </cell>
          <cell r="B156" t="str">
            <v>B076DSM8BP</v>
          </cell>
          <cell r="C156">
            <v>0</v>
          </cell>
          <cell r="D156">
            <v>5075</v>
          </cell>
          <cell r="E156">
            <v>1</v>
          </cell>
          <cell r="F156">
            <v>6.29</v>
          </cell>
          <cell r="G156">
            <v>6.09</v>
          </cell>
          <cell r="H156">
            <v>5.6899999999999995</v>
          </cell>
          <cell r="I156">
            <v>5.6899999999999995</v>
          </cell>
          <cell r="J156">
            <v>5.42</v>
          </cell>
          <cell r="K156">
            <v>7</v>
          </cell>
          <cell r="L156">
            <v>3.33</v>
          </cell>
          <cell r="M156">
            <v>3.5298000000000003</v>
          </cell>
          <cell r="N156">
            <v>2.56</v>
          </cell>
          <cell r="O156">
            <v>2.6880000000000002</v>
          </cell>
          <cell r="P156">
            <v>5.29</v>
          </cell>
          <cell r="Q156">
            <v>4.99</v>
          </cell>
          <cell r="R156">
            <v>4.6899999999999995</v>
          </cell>
          <cell r="S156">
            <v>4.6899999999999995</v>
          </cell>
          <cell r="T156">
            <v>4.3600000000000003</v>
          </cell>
          <cell r="U156">
            <v>0.42</v>
          </cell>
          <cell r="V156">
            <v>0.42</v>
          </cell>
          <cell r="W156">
            <v>6.72</v>
          </cell>
          <cell r="X156" t="str">
            <v>SS</v>
          </cell>
          <cell r="Y156">
            <v>8.5</v>
          </cell>
          <cell r="Z156">
            <v>5.63</v>
          </cell>
          <cell r="AA156">
            <v>0.31</v>
          </cell>
          <cell r="AB156">
            <v>0.31</v>
          </cell>
          <cell r="AC156">
            <v>0.10672697841726618</v>
          </cell>
          <cell r="AD156">
            <v>1.7076316546762589</v>
          </cell>
          <cell r="AE156">
            <v>2</v>
          </cell>
          <cell r="AF156">
            <v>1.5</v>
          </cell>
          <cell r="AG156">
            <v>1.3</v>
          </cell>
          <cell r="AH156">
            <v>1</v>
          </cell>
          <cell r="AI156">
            <v>1</v>
          </cell>
          <cell r="AJ156">
            <v>0.8</v>
          </cell>
          <cell r="AK156">
            <v>0</v>
          </cell>
          <cell r="AL156">
            <v>39258</v>
          </cell>
          <cell r="AN156">
            <v>5.8330919556166413E-2</v>
          </cell>
          <cell r="AO156">
            <v>5.3788275071132326E-2</v>
          </cell>
          <cell r="AP156" t="str">
            <v>AWD</v>
          </cell>
        </row>
        <row r="157">
          <cell r="A157" t="str">
            <v>2080-EACH</v>
          </cell>
          <cell r="B157" t="str">
            <v>B076DXVLWX</v>
          </cell>
          <cell r="C157">
            <v>0</v>
          </cell>
          <cell r="D157">
            <v>2511</v>
          </cell>
          <cell r="E157">
            <v>1</v>
          </cell>
          <cell r="F157">
            <v>6.29</v>
          </cell>
          <cell r="G157">
            <v>6.1899999999999995</v>
          </cell>
          <cell r="H157">
            <v>5.99</v>
          </cell>
          <cell r="I157">
            <v>5.89</v>
          </cell>
          <cell r="J157">
            <v>5.78</v>
          </cell>
          <cell r="K157">
            <v>5</v>
          </cell>
          <cell r="L157">
            <v>3.9</v>
          </cell>
          <cell r="M157">
            <v>4.1340000000000003</v>
          </cell>
          <cell r="N157">
            <v>3.13</v>
          </cell>
          <cell r="O157">
            <v>3.2864999999999998</v>
          </cell>
          <cell r="P157">
            <v>5.29</v>
          </cell>
          <cell r="Q157">
            <v>5.09</v>
          </cell>
          <cell r="R157">
            <v>4.8899999999999997</v>
          </cell>
          <cell r="S157">
            <v>4.79</v>
          </cell>
          <cell r="T157">
            <v>4.7299999999999995</v>
          </cell>
          <cell r="U157">
            <v>0.26</v>
          </cell>
          <cell r="V157">
            <v>0.26</v>
          </cell>
          <cell r="W157">
            <v>4.16</v>
          </cell>
          <cell r="X157" t="str">
            <v>LSoz</v>
          </cell>
          <cell r="Y157">
            <v>4.41</v>
          </cell>
          <cell r="Z157">
            <v>2.64</v>
          </cell>
          <cell r="AA157">
            <v>0.98</v>
          </cell>
          <cell r="AB157">
            <v>0.98</v>
          </cell>
          <cell r="AC157">
            <v>8.2083107913669059E-2</v>
          </cell>
          <cell r="AD157">
            <v>1.313329726618705</v>
          </cell>
          <cell r="AE157">
            <v>2</v>
          </cell>
          <cell r="AF157">
            <v>0.89</v>
          </cell>
          <cell r="AG157">
            <v>0.75</v>
          </cell>
          <cell r="AH157">
            <v>0.59</v>
          </cell>
          <cell r="AI157">
            <v>0.55000000000000004</v>
          </cell>
          <cell r="AJ157">
            <v>0.49</v>
          </cell>
          <cell r="AK157">
            <v>0</v>
          </cell>
          <cell r="AL157">
            <v>47630</v>
          </cell>
          <cell r="AN157">
            <v>2.9860602484809026E-2</v>
          </cell>
          <cell r="AO157">
            <v>2.7701873779296875E-2</v>
          </cell>
          <cell r="AP157" t="str">
            <v>AWD</v>
          </cell>
        </row>
        <row r="158">
          <cell r="A158" t="str">
            <v>2901-EACH</v>
          </cell>
          <cell r="B158" t="str">
            <v>B076F13SG5</v>
          </cell>
          <cell r="C158">
            <v>4.99</v>
          </cell>
          <cell r="D158">
            <v>2901</v>
          </cell>
          <cell r="E158">
            <v>1</v>
          </cell>
          <cell r="F158">
            <v>6.49</v>
          </cell>
          <cell r="G158">
            <v>6.1899999999999995</v>
          </cell>
          <cell r="H158">
            <v>5.99</v>
          </cell>
          <cell r="I158">
            <v>5.99</v>
          </cell>
          <cell r="J158">
            <v>5.8599999999999994</v>
          </cell>
          <cell r="K158">
            <v>4</v>
          </cell>
          <cell r="L158">
            <v>3.9</v>
          </cell>
          <cell r="M158">
            <v>4.1340000000000003</v>
          </cell>
          <cell r="N158">
            <v>3.13</v>
          </cell>
          <cell r="O158">
            <v>3.2864999999999998</v>
          </cell>
          <cell r="P158">
            <v>5.39</v>
          </cell>
          <cell r="Q158">
            <v>5.09</v>
          </cell>
          <cell r="R158">
            <v>4.99</v>
          </cell>
          <cell r="S158">
            <v>4.8899999999999997</v>
          </cell>
          <cell r="T158">
            <v>4.8</v>
          </cell>
          <cell r="U158">
            <v>0.22</v>
          </cell>
          <cell r="V158">
            <v>0.22</v>
          </cell>
          <cell r="W158">
            <v>3.52</v>
          </cell>
          <cell r="X158" t="str">
            <v>LSoz</v>
          </cell>
          <cell r="Y158">
            <v>17.5</v>
          </cell>
          <cell r="Z158">
            <v>1.31</v>
          </cell>
          <cell r="AA158">
            <v>1.31</v>
          </cell>
          <cell r="AB158">
            <v>1.31</v>
          </cell>
          <cell r="AC158">
            <v>0.21605575539568347</v>
          </cell>
          <cell r="AD158">
            <v>3.4568920863309356</v>
          </cell>
          <cell r="AE158">
            <v>4</v>
          </cell>
          <cell r="AF158">
            <v>0.99</v>
          </cell>
          <cell r="AG158">
            <v>0.79</v>
          </cell>
          <cell r="AH158">
            <v>0.65</v>
          </cell>
          <cell r="AI158">
            <v>0.59</v>
          </cell>
          <cell r="AJ158">
            <v>0.55000000000000004</v>
          </cell>
          <cell r="AK158">
            <v>0</v>
          </cell>
          <cell r="AL158">
            <v>25023</v>
          </cell>
          <cell r="AN158">
            <v>8.1519097222222225E-2</v>
          </cell>
          <cell r="AO158">
            <v>7.3736979166666661E-2</v>
          </cell>
          <cell r="AP158" t="str">
            <v>AWD</v>
          </cell>
        </row>
        <row r="159">
          <cell r="A159" t="str">
            <v>5077-A-EACH</v>
          </cell>
          <cell r="B159" t="str">
            <v>B076F38VXC</v>
          </cell>
          <cell r="C159">
            <v>0</v>
          </cell>
          <cell r="D159" t="str">
            <v>5077-A</v>
          </cell>
          <cell r="E159">
            <v>1</v>
          </cell>
          <cell r="F159">
            <v>8.39</v>
          </cell>
          <cell r="G159">
            <v>7.6899999999999995</v>
          </cell>
          <cell r="H159">
            <v>7.1899999999999995</v>
          </cell>
          <cell r="I159">
            <v>7.1899999999999995</v>
          </cell>
          <cell r="J159">
            <v>6.6499999999999995</v>
          </cell>
          <cell r="K159">
            <v>13</v>
          </cell>
          <cell r="L159">
            <v>3.6</v>
          </cell>
          <cell r="M159">
            <v>3.8160000000000003</v>
          </cell>
          <cell r="N159">
            <v>2.83</v>
          </cell>
          <cell r="O159">
            <v>2.9715000000000003</v>
          </cell>
          <cell r="P159">
            <v>7.39</v>
          </cell>
          <cell r="Q159">
            <v>6.59</v>
          </cell>
          <cell r="R159">
            <v>6.09</v>
          </cell>
          <cell r="S159">
            <v>6.09</v>
          </cell>
          <cell r="T159">
            <v>5.59</v>
          </cell>
          <cell r="U159">
            <v>0.8</v>
          </cell>
          <cell r="V159">
            <v>0.8</v>
          </cell>
          <cell r="W159">
            <v>12.8</v>
          </cell>
          <cell r="X159" t="str">
            <v>SS</v>
          </cell>
          <cell r="Y159">
            <v>10.75</v>
          </cell>
          <cell r="Z159">
            <v>9.3800000000000008</v>
          </cell>
          <cell r="AA159">
            <v>0.25</v>
          </cell>
          <cell r="AB159">
            <v>0.25</v>
          </cell>
          <cell r="AC159">
            <v>0.18135791366906476</v>
          </cell>
          <cell r="AD159">
            <v>2.9017266187050361</v>
          </cell>
          <cell r="AE159">
            <v>3</v>
          </cell>
          <cell r="AF159">
            <v>2.9</v>
          </cell>
          <cell r="AG159">
            <v>2.2999999999999998</v>
          </cell>
          <cell r="AH159">
            <v>1.9</v>
          </cell>
          <cell r="AI159">
            <v>1.9</v>
          </cell>
          <cell r="AJ159">
            <v>1.5</v>
          </cell>
          <cell r="AK159">
            <v>0</v>
          </cell>
          <cell r="AL159">
            <v>27773</v>
          </cell>
          <cell r="AN159">
            <v>0.26059244791666669</v>
          </cell>
          <cell r="AO159">
            <v>0.21885742187499999</v>
          </cell>
          <cell r="AP159" t="str">
            <v>AWD</v>
          </cell>
        </row>
        <row r="160">
          <cell r="A160" t="str">
            <v>17081-EACH</v>
          </cell>
          <cell r="B160" t="str">
            <v>B07BXRN8PQ</v>
          </cell>
          <cell r="C160">
            <v>4.99</v>
          </cell>
          <cell r="D160">
            <v>17081</v>
          </cell>
          <cell r="E160">
            <v>1</v>
          </cell>
          <cell r="F160">
            <v>6.59</v>
          </cell>
          <cell r="G160">
            <v>6.09</v>
          </cell>
          <cell r="H160">
            <v>5.6899999999999995</v>
          </cell>
          <cell r="I160">
            <v>5.6899999999999995</v>
          </cell>
          <cell r="J160">
            <v>5.3</v>
          </cell>
          <cell r="K160">
            <v>3</v>
          </cell>
          <cell r="L160">
            <v>3.15</v>
          </cell>
          <cell r="M160">
            <v>3.339</v>
          </cell>
          <cell r="N160">
            <v>2.38</v>
          </cell>
          <cell r="O160">
            <v>2.4989999999999997</v>
          </cell>
          <cell r="P160">
            <v>5.49</v>
          </cell>
          <cell r="Q160">
            <v>4.99</v>
          </cell>
          <cell r="R160">
            <v>4.6899999999999995</v>
          </cell>
          <cell r="S160">
            <v>4.6899999999999995</v>
          </cell>
          <cell r="T160">
            <v>4.25</v>
          </cell>
          <cell r="U160">
            <v>0.18</v>
          </cell>
          <cell r="V160">
            <v>0.18</v>
          </cell>
          <cell r="W160">
            <v>2.88</v>
          </cell>
          <cell r="X160" t="str">
            <v>SS</v>
          </cell>
          <cell r="Y160">
            <v>6</v>
          </cell>
          <cell r="Z160">
            <v>4.5</v>
          </cell>
          <cell r="AA160">
            <v>0.38</v>
          </cell>
          <cell r="AB160">
            <v>0.38</v>
          </cell>
          <cell r="AC160">
            <v>7.381294964028777E-2</v>
          </cell>
          <cell r="AD160">
            <v>1.1810071942446043</v>
          </cell>
          <cell r="AE160">
            <v>2</v>
          </cell>
          <cell r="AF160">
            <v>1.9</v>
          </cell>
          <cell r="AG160">
            <v>1.5</v>
          </cell>
          <cell r="AH160">
            <v>1.2</v>
          </cell>
          <cell r="AI160">
            <v>1.2</v>
          </cell>
          <cell r="AJ160">
            <v>0.9</v>
          </cell>
          <cell r="AK160">
            <v>0</v>
          </cell>
          <cell r="AL160">
            <v>16897</v>
          </cell>
          <cell r="AN160">
            <v>3.1581963433159728E-2</v>
          </cell>
          <cell r="AO160">
            <v>2.9702046712239583E-2</v>
          </cell>
          <cell r="AP160" t="str">
            <v>AWD</v>
          </cell>
        </row>
        <row r="161">
          <cell r="A161" t="str">
            <v>2233-EACH</v>
          </cell>
          <cell r="B161" t="str">
            <v>B07C3W3BXS</v>
          </cell>
          <cell r="C161">
            <v>0</v>
          </cell>
          <cell r="D161">
            <v>2233</v>
          </cell>
          <cell r="E161">
            <v>1</v>
          </cell>
          <cell r="F161">
            <v>6.29</v>
          </cell>
          <cell r="G161">
            <v>6.09</v>
          </cell>
          <cell r="H161">
            <v>5.99</v>
          </cell>
          <cell r="I161">
            <v>5.79</v>
          </cell>
          <cell r="J161">
            <v>5.73</v>
          </cell>
          <cell r="K161">
            <v>4</v>
          </cell>
          <cell r="L161">
            <v>3.9</v>
          </cell>
          <cell r="M161">
            <v>4.1340000000000003</v>
          </cell>
          <cell r="N161">
            <v>3.13</v>
          </cell>
          <cell r="O161">
            <v>3.2864999999999998</v>
          </cell>
          <cell r="P161">
            <v>5.1899999999999995</v>
          </cell>
          <cell r="Q161">
            <v>4.99</v>
          </cell>
          <cell r="R161">
            <v>4.79</v>
          </cell>
          <cell r="S161">
            <v>4.79</v>
          </cell>
          <cell r="T161">
            <v>4.68</v>
          </cell>
          <cell r="U161">
            <v>0.2</v>
          </cell>
          <cell r="V161">
            <v>0.2</v>
          </cell>
          <cell r="W161">
            <v>3.2</v>
          </cell>
          <cell r="X161" t="str">
            <v>LSlb</v>
          </cell>
          <cell r="Y161">
            <v>8.75</v>
          </cell>
          <cell r="Z161">
            <v>7.5</v>
          </cell>
          <cell r="AA161">
            <v>4.5</v>
          </cell>
          <cell r="AB161">
            <v>0.88</v>
          </cell>
          <cell r="AC161">
            <v>2.1245503597122304</v>
          </cell>
          <cell r="AD161">
            <v>0</v>
          </cell>
          <cell r="AE161">
            <v>2.25</v>
          </cell>
          <cell r="AF161">
            <v>1.1000000000000001</v>
          </cell>
          <cell r="AG161">
            <v>0.85</v>
          </cell>
          <cell r="AH161">
            <v>0.69</v>
          </cell>
          <cell r="AI161">
            <v>0.65</v>
          </cell>
          <cell r="AJ161">
            <v>0.59</v>
          </cell>
          <cell r="AK161">
            <v>0</v>
          </cell>
          <cell r="AL161">
            <v>20606</v>
          </cell>
          <cell r="AN161">
            <v>4.2411295572916667E-2</v>
          </cell>
          <cell r="AO161">
            <v>3.529012044270833E-2</v>
          </cell>
          <cell r="AP161" t="str">
            <v>AWD</v>
          </cell>
        </row>
        <row r="162">
          <cell r="A162" t="str">
            <v>3465-A-CASE</v>
          </cell>
          <cell r="B162" t="str">
            <v>B07D4LHGHX</v>
          </cell>
          <cell r="C162">
            <v>0</v>
          </cell>
          <cell r="D162">
            <v>2309</v>
          </cell>
          <cell r="E162">
            <v>1</v>
          </cell>
          <cell r="F162">
            <v>5.49</v>
          </cell>
          <cell r="G162">
            <v>5.1899999999999995</v>
          </cell>
          <cell r="H162">
            <v>4.99</v>
          </cell>
          <cell r="I162">
            <v>4.8899999999999997</v>
          </cell>
          <cell r="J162">
            <v>4.8</v>
          </cell>
          <cell r="K162">
            <v>2</v>
          </cell>
          <cell r="L162">
            <v>3.06</v>
          </cell>
          <cell r="M162">
            <v>3.2435999999999998</v>
          </cell>
          <cell r="N162">
            <v>2.29</v>
          </cell>
          <cell r="O162">
            <v>2.4045000000000001</v>
          </cell>
          <cell r="P162">
            <v>4.3899999999999997</v>
          </cell>
          <cell r="Q162">
            <v>4.09</v>
          </cell>
          <cell r="R162">
            <v>3.89</v>
          </cell>
          <cell r="S162">
            <v>3.89</v>
          </cell>
          <cell r="T162">
            <v>3.75</v>
          </cell>
          <cell r="U162">
            <v>0.1</v>
          </cell>
          <cell r="V162">
            <v>0.1</v>
          </cell>
          <cell r="W162">
            <v>1.6</v>
          </cell>
          <cell r="X162" t="str">
            <v>SS</v>
          </cell>
          <cell r="Y162">
            <v>5.88</v>
          </cell>
          <cell r="Z162">
            <v>3.75</v>
          </cell>
          <cell r="AA162">
            <v>0.63</v>
          </cell>
          <cell r="AB162">
            <v>0.63</v>
          </cell>
          <cell r="AC162">
            <v>9.9938848920863313E-2</v>
          </cell>
          <cell r="AD162">
            <v>1.599021582733813</v>
          </cell>
          <cell r="AE162">
            <v>2</v>
          </cell>
          <cell r="AF162">
            <v>1.1000000000000001</v>
          </cell>
          <cell r="AG162">
            <v>0.85</v>
          </cell>
          <cell r="AH162">
            <v>0.69</v>
          </cell>
          <cell r="AI162">
            <v>0.65</v>
          </cell>
          <cell r="AJ162">
            <v>0.59</v>
          </cell>
          <cell r="AK162" t="str">
            <v xml:space="preserve">Hazard remeasure 15441817361 </v>
          </cell>
          <cell r="AL162">
            <v>20606</v>
          </cell>
          <cell r="AN162">
            <v>3.338969184027778</v>
          </cell>
          <cell r="AO162">
            <v>2.8724641927083332</v>
          </cell>
          <cell r="AP162" t="str">
            <v>AWD</v>
          </cell>
        </row>
        <row r="163">
          <cell r="A163" t="str">
            <v>17082-EACH</v>
          </cell>
          <cell r="B163" t="str">
            <v>B07F98QVZ6</v>
          </cell>
          <cell r="C163">
            <v>4.99</v>
          </cell>
          <cell r="D163">
            <v>17082</v>
          </cell>
          <cell r="E163">
            <v>1</v>
          </cell>
          <cell r="F163">
            <v>6.59</v>
          </cell>
          <cell r="G163">
            <v>6.09</v>
          </cell>
          <cell r="H163">
            <v>5.6899999999999995</v>
          </cell>
          <cell r="I163">
            <v>5.6899999999999995</v>
          </cell>
          <cell r="J163">
            <v>5.3</v>
          </cell>
          <cell r="K163">
            <v>3</v>
          </cell>
          <cell r="L163">
            <v>3.15</v>
          </cell>
          <cell r="M163">
            <v>3.339</v>
          </cell>
          <cell r="N163">
            <v>2.38</v>
          </cell>
          <cell r="O163">
            <v>2.4989999999999997</v>
          </cell>
          <cell r="P163">
            <v>5.49</v>
          </cell>
          <cell r="Q163">
            <v>4.99</v>
          </cell>
          <cell r="R163">
            <v>4.6899999999999995</v>
          </cell>
          <cell r="S163">
            <v>4.6899999999999995</v>
          </cell>
          <cell r="T163">
            <v>4.25</v>
          </cell>
          <cell r="U163">
            <v>0.18</v>
          </cell>
          <cell r="V163">
            <v>0.18</v>
          </cell>
          <cell r="W163">
            <v>2.88</v>
          </cell>
          <cell r="X163" t="str">
            <v>LSlb</v>
          </cell>
          <cell r="Y163">
            <v>11.75</v>
          </cell>
          <cell r="Z163">
            <v>8.5</v>
          </cell>
          <cell r="AA163">
            <v>3.25</v>
          </cell>
          <cell r="AB163">
            <v>0.38</v>
          </cell>
          <cell r="AC163">
            <v>2.3352068345323742</v>
          </cell>
          <cell r="AD163">
            <v>0</v>
          </cell>
          <cell r="AE163">
            <v>2.5</v>
          </cell>
          <cell r="AF163">
            <v>0.85</v>
          </cell>
          <cell r="AG163">
            <v>0.69</v>
          </cell>
          <cell r="AH163">
            <v>0.55000000000000004</v>
          </cell>
          <cell r="AI163">
            <v>0.49</v>
          </cell>
          <cell r="AJ163">
            <v>0.45</v>
          </cell>
          <cell r="AK163">
            <v>0</v>
          </cell>
          <cell r="AL163">
            <v>90</v>
          </cell>
          <cell r="AN163">
            <v>3.209716796875E-2</v>
          </cell>
          <cell r="AO163">
            <v>3.030069986979167E-2</v>
          </cell>
          <cell r="AP163" t="str">
            <v>AWD</v>
          </cell>
        </row>
        <row r="164">
          <cell r="A164" t="str">
            <v>L-24-EACH</v>
          </cell>
          <cell r="B164" t="str">
            <v>B07H9JDNRG</v>
          </cell>
          <cell r="C164">
            <v>0</v>
          </cell>
          <cell r="D164" t="str">
            <v>L-24</v>
          </cell>
          <cell r="E164">
            <v>1</v>
          </cell>
          <cell r="F164">
            <v>5.79</v>
          </cell>
          <cell r="G164">
            <v>5.59</v>
          </cell>
          <cell r="H164">
            <v>5.49</v>
          </cell>
          <cell r="I164">
            <v>5.39</v>
          </cell>
          <cell r="J164">
            <v>5.3199999999999994</v>
          </cell>
          <cell r="K164">
            <v>2</v>
          </cell>
          <cell r="L164">
            <v>3.68</v>
          </cell>
          <cell r="M164">
            <v>3.9008000000000003</v>
          </cell>
          <cell r="N164">
            <v>2.91</v>
          </cell>
          <cell r="O164">
            <v>3.0555000000000003</v>
          </cell>
          <cell r="P164">
            <v>4.6899999999999995</v>
          </cell>
          <cell r="Q164">
            <v>4.59</v>
          </cell>
          <cell r="R164">
            <v>4.3899999999999997</v>
          </cell>
          <cell r="S164">
            <v>4.3899999999999997</v>
          </cell>
          <cell r="T164">
            <v>4.26</v>
          </cell>
          <cell r="U164">
            <v>0.11</v>
          </cell>
          <cell r="V164">
            <v>0.11</v>
          </cell>
          <cell r="W164">
            <v>1.76</v>
          </cell>
          <cell r="X164" t="str">
            <v>LSoz</v>
          </cell>
          <cell r="Y164">
            <v>16</v>
          </cell>
          <cell r="Z164">
            <v>12</v>
          </cell>
          <cell r="AA164">
            <v>0.01</v>
          </cell>
          <cell r="AB164">
            <v>0.01</v>
          </cell>
          <cell r="AC164">
            <v>1.3812949640287769E-2</v>
          </cell>
          <cell r="AD164">
            <v>0.2210071942446043</v>
          </cell>
          <cell r="AE164">
            <v>1</v>
          </cell>
          <cell r="AF164">
            <v>0.69</v>
          </cell>
          <cell r="AG164">
            <v>0.55000000000000004</v>
          </cell>
          <cell r="AH164">
            <v>0.45</v>
          </cell>
          <cell r="AI164">
            <v>0.39</v>
          </cell>
          <cell r="AJ164">
            <v>0.35</v>
          </cell>
          <cell r="AK164">
            <v>0</v>
          </cell>
          <cell r="AL164">
            <v>3797</v>
          </cell>
          <cell r="AN164">
            <v>0.11414351851851852</v>
          </cell>
          <cell r="AO164">
            <v>9.0659722222222225E-2</v>
          </cell>
          <cell r="AP164" t="str">
            <v>AWD</v>
          </cell>
        </row>
        <row r="165">
          <cell r="A165" t="str">
            <v>1616-EACH</v>
          </cell>
          <cell r="B165" t="str">
            <v>B07H9KM8DS</v>
          </cell>
          <cell r="C165">
            <v>0</v>
          </cell>
          <cell r="D165">
            <v>1616</v>
          </cell>
          <cell r="E165">
            <v>1</v>
          </cell>
          <cell r="F165">
            <v>5.29</v>
          </cell>
          <cell r="G165">
            <v>5.09</v>
          </cell>
          <cell r="H165">
            <v>4.8899999999999997</v>
          </cell>
          <cell r="I165">
            <v>4.79</v>
          </cell>
          <cell r="J165">
            <v>4.75</v>
          </cell>
          <cell r="K165">
            <v>2</v>
          </cell>
          <cell r="L165">
            <v>3.06</v>
          </cell>
          <cell r="M165">
            <v>3.2435999999999998</v>
          </cell>
          <cell r="N165">
            <v>2.29</v>
          </cell>
          <cell r="O165">
            <v>2.4045000000000001</v>
          </cell>
          <cell r="P165">
            <v>4.29</v>
          </cell>
          <cell r="Q165">
            <v>3.99</v>
          </cell>
          <cell r="R165">
            <v>3.89</v>
          </cell>
          <cell r="S165">
            <v>3.7900000000000005</v>
          </cell>
          <cell r="T165">
            <v>3.6999999999999997</v>
          </cell>
          <cell r="U165">
            <v>0.09</v>
          </cell>
          <cell r="V165">
            <v>0.09</v>
          </cell>
          <cell r="W165">
            <v>1.44</v>
          </cell>
          <cell r="X165" t="str">
            <v>LSlb</v>
          </cell>
          <cell r="Y165">
            <v>14</v>
          </cell>
          <cell r="Z165">
            <v>9</v>
          </cell>
          <cell r="AA165">
            <v>4.25</v>
          </cell>
          <cell r="AB165">
            <v>0.63</v>
          </cell>
          <cell r="AC165">
            <v>3.8525179856115108</v>
          </cell>
          <cell r="AD165">
            <v>0</v>
          </cell>
          <cell r="AE165">
            <v>4</v>
          </cell>
          <cell r="AF165">
            <v>1.3</v>
          </cell>
          <cell r="AG165">
            <v>0.95</v>
          </cell>
          <cell r="AH165">
            <v>0.79</v>
          </cell>
          <cell r="AI165">
            <v>0.75</v>
          </cell>
          <cell r="AJ165">
            <v>0.69</v>
          </cell>
          <cell r="AK165">
            <v>0</v>
          </cell>
          <cell r="AL165">
            <v>9194</v>
          </cell>
          <cell r="AN165">
            <v>2.994504324202675E-2</v>
          </cell>
          <cell r="AO165">
            <v>2.7799991560570985E-2</v>
          </cell>
          <cell r="AP165" t="str">
            <v>AWD</v>
          </cell>
        </row>
        <row r="166">
          <cell r="A166" t="str">
            <v>213-EACH</v>
          </cell>
          <cell r="B166" t="str">
            <v>B07H9LVLQ2</v>
          </cell>
          <cell r="C166">
            <v>0</v>
          </cell>
          <cell r="D166">
            <v>213</v>
          </cell>
          <cell r="E166">
            <v>1</v>
          </cell>
          <cell r="F166">
            <v>5.99</v>
          </cell>
          <cell r="G166">
            <v>5.89</v>
          </cell>
          <cell r="H166">
            <v>5.99</v>
          </cell>
          <cell r="I166">
            <v>5.59</v>
          </cell>
          <cell r="J166">
            <v>5.49</v>
          </cell>
          <cell r="K166">
            <v>3</v>
          </cell>
          <cell r="L166">
            <v>3.68</v>
          </cell>
          <cell r="M166">
            <v>3.9008000000000003</v>
          </cell>
          <cell r="N166">
            <v>2.91</v>
          </cell>
          <cell r="O166">
            <v>3.0555000000000003</v>
          </cell>
          <cell r="P166">
            <v>4.99</v>
          </cell>
          <cell r="Q166">
            <v>4.79</v>
          </cell>
          <cell r="R166">
            <v>4.59</v>
          </cell>
          <cell r="S166">
            <v>4.59</v>
          </cell>
          <cell r="T166">
            <v>4.4399999999999995</v>
          </cell>
          <cell r="U166">
            <v>0.14000000000000001</v>
          </cell>
          <cell r="V166">
            <v>0.14000000000000001</v>
          </cell>
          <cell r="W166">
            <v>2.2400000000000002</v>
          </cell>
          <cell r="X166" t="str">
            <v>LSoz</v>
          </cell>
          <cell r="Y166">
            <v>4.5</v>
          </cell>
          <cell r="Z166">
            <v>3.5</v>
          </cell>
          <cell r="AA166">
            <v>1</v>
          </cell>
          <cell r="AB166">
            <v>1</v>
          </cell>
          <cell r="AC166">
            <v>0.11330935251798561</v>
          </cell>
          <cell r="AD166">
            <v>1.8129496402877698</v>
          </cell>
          <cell r="AE166">
            <v>2</v>
          </cell>
          <cell r="AF166">
            <v>0.89</v>
          </cell>
          <cell r="AG166">
            <v>0.75</v>
          </cell>
          <cell r="AH166">
            <v>0.59</v>
          </cell>
          <cell r="AI166">
            <v>0.55000000000000004</v>
          </cell>
          <cell r="AJ166">
            <v>0.49</v>
          </cell>
          <cell r="AK166">
            <v>0</v>
          </cell>
          <cell r="AL166" t="e">
            <v>#N/A</v>
          </cell>
          <cell r="AN166">
            <v>2.9449990354938275E-2</v>
          </cell>
          <cell r="AO166">
            <v>2.7224754050925924E-2</v>
          </cell>
          <cell r="AP166" t="str">
            <v>AWD</v>
          </cell>
        </row>
        <row r="167">
          <cell r="A167" t="str">
            <v>1286-EACH</v>
          </cell>
          <cell r="B167" t="str">
            <v>B07HY4Z2YL</v>
          </cell>
          <cell r="C167">
            <v>0</v>
          </cell>
          <cell r="D167">
            <v>1286</v>
          </cell>
          <cell r="E167">
            <v>1</v>
          </cell>
          <cell r="F167">
            <v>8.09</v>
          </cell>
          <cell r="G167">
            <v>7.59</v>
          </cell>
          <cell r="H167">
            <v>7.09</v>
          </cell>
          <cell r="I167">
            <v>7.09</v>
          </cell>
          <cell r="J167">
            <v>6.67</v>
          </cell>
          <cell r="K167">
            <v>6</v>
          </cell>
          <cell r="L167">
            <v>3.9</v>
          </cell>
          <cell r="M167">
            <v>4.1340000000000003</v>
          </cell>
          <cell r="N167">
            <v>3.13</v>
          </cell>
          <cell r="O167">
            <v>3.2864999999999998</v>
          </cell>
          <cell r="P167">
            <v>6.99</v>
          </cell>
          <cell r="Q167">
            <v>6.49</v>
          </cell>
          <cell r="R167">
            <v>5.99</v>
          </cell>
          <cell r="S167">
            <v>5.99</v>
          </cell>
          <cell r="T167">
            <v>5.6099999999999994</v>
          </cell>
          <cell r="U167">
            <v>0.34</v>
          </cell>
          <cell r="V167">
            <v>0.34</v>
          </cell>
          <cell r="W167">
            <v>5.44</v>
          </cell>
          <cell r="X167" t="str">
            <v>LB</v>
          </cell>
          <cell r="Y167">
            <v>18</v>
          </cell>
          <cell r="Z167">
            <v>10.25</v>
          </cell>
          <cell r="AA167">
            <v>8</v>
          </cell>
          <cell r="AB167">
            <v>0.75</v>
          </cell>
          <cell r="AC167">
            <v>10.618705035971223</v>
          </cell>
          <cell r="AD167">
            <v>0</v>
          </cell>
          <cell r="AE167">
            <v>11</v>
          </cell>
          <cell r="AF167">
            <v>0.99</v>
          </cell>
          <cell r="AG167">
            <v>0.79</v>
          </cell>
          <cell r="AH167">
            <v>0.65</v>
          </cell>
          <cell r="AI167">
            <v>0.59</v>
          </cell>
          <cell r="AJ167">
            <v>0.55000000000000004</v>
          </cell>
          <cell r="AK167">
            <v>0</v>
          </cell>
          <cell r="AL167">
            <v>109608</v>
          </cell>
          <cell r="AN167">
            <v>4.8347599987139916E-2</v>
          </cell>
          <cell r="AO167">
            <v>4.9183244116512342E-2</v>
          </cell>
          <cell r="AP167" t="str">
            <v>AWD</v>
          </cell>
        </row>
        <row r="168">
          <cell r="A168" t="str">
            <v>2331-EACH</v>
          </cell>
          <cell r="B168" t="str">
            <v>B07J1P11CM</v>
          </cell>
          <cell r="C168">
            <v>0</v>
          </cell>
          <cell r="D168">
            <v>2331</v>
          </cell>
          <cell r="E168">
            <v>1</v>
          </cell>
          <cell r="F168">
            <v>10.09</v>
          </cell>
          <cell r="G168">
            <v>8.99</v>
          </cell>
          <cell r="H168">
            <v>8.2899999999999991</v>
          </cell>
          <cell r="I168">
            <v>8.2899999999999991</v>
          </cell>
          <cell r="J168">
            <v>7.8</v>
          </cell>
          <cell r="K168">
            <v>7</v>
          </cell>
          <cell r="L168">
            <v>3.9</v>
          </cell>
          <cell r="M168">
            <v>4.1340000000000003</v>
          </cell>
          <cell r="N168">
            <v>3.13</v>
          </cell>
          <cell r="O168">
            <v>3.2864999999999998</v>
          </cell>
          <cell r="P168">
            <v>8.99</v>
          </cell>
          <cell r="Q168">
            <v>7.89</v>
          </cell>
          <cell r="R168">
            <v>7.29</v>
          </cell>
          <cell r="S168">
            <v>7.29</v>
          </cell>
          <cell r="T168">
            <v>6.74</v>
          </cell>
          <cell r="U168">
            <v>0.4</v>
          </cell>
          <cell r="V168">
            <v>0.4</v>
          </cell>
          <cell r="W168">
            <v>6.4</v>
          </cell>
          <cell r="X168" t="str">
            <v>LSoz</v>
          </cell>
          <cell r="Y168">
            <v>6.5</v>
          </cell>
          <cell r="Z168">
            <v>4.53</v>
          </cell>
          <cell r="AA168">
            <v>1.5</v>
          </cell>
          <cell r="AB168">
            <v>1.5</v>
          </cell>
          <cell r="AC168">
            <v>0.3177517985611511</v>
          </cell>
          <cell r="AD168">
            <v>5.0840287769784176</v>
          </cell>
          <cell r="AE168">
            <v>6</v>
          </cell>
          <cell r="AF168">
            <v>3.9</v>
          </cell>
          <cell r="AG168">
            <v>3</v>
          </cell>
          <cell r="AH168">
            <v>2.5</v>
          </cell>
          <cell r="AI168">
            <v>2.5</v>
          </cell>
          <cell r="AJ168">
            <v>2.1</v>
          </cell>
          <cell r="AK168">
            <v>0</v>
          </cell>
          <cell r="AL168">
            <v>2458</v>
          </cell>
          <cell r="AN168">
            <v>8.0799650969328701E-2</v>
          </cell>
          <cell r="AO168">
            <v>7.9896308051215267E-2</v>
          </cell>
          <cell r="AP168" t="str">
            <v>FBA</v>
          </cell>
        </row>
        <row r="169">
          <cell r="A169" t="str">
            <v>266-EACH</v>
          </cell>
          <cell r="B169" t="str">
            <v>B07JWF85V4</v>
          </cell>
          <cell r="C169">
            <v>0</v>
          </cell>
          <cell r="D169">
            <v>2901</v>
          </cell>
          <cell r="E169">
            <v>2</v>
          </cell>
          <cell r="F169">
            <v>7.99</v>
          </cell>
          <cell r="G169">
            <v>7.49</v>
          </cell>
          <cell r="H169">
            <v>7.1899999999999995</v>
          </cell>
          <cell r="I169">
            <v>6.99</v>
          </cell>
          <cell r="J169">
            <v>6.88</v>
          </cell>
          <cell r="K169">
            <v>8</v>
          </cell>
          <cell r="L169">
            <v>4.1500000000000004</v>
          </cell>
          <cell r="M169">
            <v>4.399</v>
          </cell>
          <cell r="N169">
            <v>3.38</v>
          </cell>
          <cell r="O169">
            <v>3.5489999999999999</v>
          </cell>
          <cell r="P169">
            <v>6.99</v>
          </cell>
          <cell r="Q169">
            <v>6.49</v>
          </cell>
          <cell r="R169">
            <v>6.09</v>
          </cell>
          <cell r="S169">
            <v>5.99</v>
          </cell>
          <cell r="T169">
            <v>5.8199999999999994</v>
          </cell>
          <cell r="U169">
            <v>0.22</v>
          </cell>
          <cell r="V169">
            <v>0.44</v>
          </cell>
          <cell r="W169">
            <v>7.04</v>
          </cell>
          <cell r="X169" t="str">
            <v>LSoz</v>
          </cell>
          <cell r="Y169">
            <v>17.5</v>
          </cell>
          <cell r="Z169">
            <v>1.31</v>
          </cell>
          <cell r="AA169">
            <v>1.31</v>
          </cell>
          <cell r="AB169">
            <v>2.62</v>
          </cell>
          <cell r="AC169">
            <v>0.43211151079136695</v>
          </cell>
          <cell r="AD169">
            <v>6.9137841726618712</v>
          </cell>
          <cell r="AE169">
            <v>7</v>
          </cell>
          <cell r="AF169">
            <v>0.99</v>
          </cell>
          <cell r="AG169">
            <v>0.79</v>
          </cell>
          <cell r="AH169">
            <v>0.65</v>
          </cell>
          <cell r="AI169">
            <v>0.59</v>
          </cell>
          <cell r="AJ169">
            <v>0.55000000000000004</v>
          </cell>
          <cell r="AK169">
            <v>0</v>
          </cell>
          <cell r="AL169">
            <v>39227</v>
          </cell>
          <cell r="AN169">
            <v>3.8177625868055551E-2</v>
          </cell>
          <cell r="AO169">
            <v>3.5966959635416663E-2</v>
          </cell>
          <cell r="AP169" t="str">
            <v>AWD</v>
          </cell>
        </row>
        <row r="170">
          <cell r="A170" t="str">
            <v>17083-EACH</v>
          </cell>
          <cell r="B170" t="str">
            <v>B07NDLQMM4</v>
          </cell>
          <cell r="C170">
            <v>0</v>
          </cell>
          <cell r="D170">
            <v>2901</v>
          </cell>
          <cell r="E170">
            <v>4</v>
          </cell>
          <cell r="F170">
            <v>10.99</v>
          </cell>
          <cell r="G170">
            <v>9.99</v>
          </cell>
          <cell r="H170">
            <v>9.2899999999999991</v>
          </cell>
          <cell r="I170">
            <v>8.99</v>
          </cell>
          <cell r="J170">
            <v>8.7799999999999994</v>
          </cell>
          <cell r="K170">
            <v>15</v>
          </cell>
          <cell r="L170">
            <v>4.55</v>
          </cell>
          <cell r="M170">
            <v>4.8229999999999995</v>
          </cell>
          <cell r="N170">
            <v>3.78</v>
          </cell>
          <cell r="O170">
            <v>3.9689999999999999</v>
          </cell>
          <cell r="P170" t="str">
            <v>-</v>
          </cell>
          <cell r="Q170">
            <v>8.99</v>
          </cell>
          <cell r="R170">
            <v>8.2899999999999991</v>
          </cell>
          <cell r="S170">
            <v>7.99</v>
          </cell>
          <cell r="T170">
            <v>7.72</v>
          </cell>
          <cell r="U170">
            <v>0.22</v>
          </cell>
          <cell r="V170">
            <v>0.88</v>
          </cell>
          <cell r="W170">
            <v>14.08</v>
          </cell>
          <cell r="X170" t="str">
            <v>LSoz</v>
          </cell>
          <cell r="Y170">
            <v>17.5</v>
          </cell>
          <cell r="Z170">
            <v>1.31</v>
          </cell>
          <cell r="AA170">
            <v>1.31</v>
          </cell>
          <cell r="AB170">
            <v>5.24</v>
          </cell>
          <cell r="AC170">
            <v>0.8642230215827339</v>
          </cell>
          <cell r="AD170">
            <v>13.827568345323742</v>
          </cell>
          <cell r="AE170">
            <v>14</v>
          </cell>
          <cell r="AF170">
            <v>0.99</v>
          </cell>
          <cell r="AG170">
            <v>0.79</v>
          </cell>
          <cell r="AH170">
            <v>0.65</v>
          </cell>
          <cell r="AI170">
            <v>0.59</v>
          </cell>
          <cell r="AJ170">
            <v>0.55000000000000004</v>
          </cell>
          <cell r="AK170">
            <v>0</v>
          </cell>
          <cell r="AL170">
            <v>109608</v>
          </cell>
          <cell r="AN170">
            <v>3.209716796875E-2</v>
          </cell>
          <cell r="AO170">
            <v>3.030069986979167E-2</v>
          </cell>
          <cell r="AP170" t="str">
            <v>AWD</v>
          </cell>
        </row>
        <row r="171">
          <cell r="A171" t="str">
            <v>4142-EACH</v>
          </cell>
          <cell r="B171" t="str">
            <v>B07Q3T595W</v>
          </cell>
          <cell r="C171">
            <v>0</v>
          </cell>
          <cell r="D171">
            <v>4142</v>
          </cell>
          <cell r="E171">
            <v>1</v>
          </cell>
          <cell r="F171">
            <v>11.29</v>
          </cell>
          <cell r="G171">
            <v>10.59</v>
          </cell>
          <cell r="H171">
            <v>10.09</v>
          </cell>
          <cell r="I171">
            <v>10.09</v>
          </cell>
          <cell r="J171">
            <v>9.5299999999999994</v>
          </cell>
          <cell r="K171">
            <v>1</v>
          </cell>
          <cell r="L171">
            <v>5.77</v>
          </cell>
          <cell r="M171">
            <v>6.1161999999999992</v>
          </cell>
          <cell r="N171">
            <v>5.0999999999999996</v>
          </cell>
          <cell r="O171">
            <v>5.3549999999999995</v>
          </cell>
          <cell r="P171" t="str">
            <v>-</v>
          </cell>
          <cell r="Q171" t="str">
            <v>-</v>
          </cell>
          <cell r="R171">
            <v>9.09</v>
          </cell>
          <cell r="S171">
            <v>9.09</v>
          </cell>
          <cell r="T171">
            <v>8.57</v>
          </cell>
          <cell r="U171">
            <v>0.78</v>
          </cell>
          <cell r="V171">
            <v>0.78</v>
          </cell>
          <cell r="W171">
            <v>12.48</v>
          </cell>
          <cell r="X171" t="str">
            <v>LSlb</v>
          </cell>
          <cell r="Y171">
            <v>11.58</v>
          </cell>
          <cell r="Z171">
            <v>10.39</v>
          </cell>
          <cell r="AA171">
            <v>2.17</v>
          </cell>
          <cell r="AB171">
            <v>2.17</v>
          </cell>
          <cell r="AC171">
            <v>1.8783176546762592</v>
          </cell>
          <cell r="AD171">
            <v>0</v>
          </cell>
          <cell r="AE171">
            <v>2</v>
          </cell>
          <cell r="AF171">
            <v>2.9</v>
          </cell>
          <cell r="AG171">
            <v>2.2999999999999998</v>
          </cell>
          <cell r="AH171">
            <v>1.9</v>
          </cell>
          <cell r="AI171">
            <v>1.9</v>
          </cell>
          <cell r="AJ171">
            <v>1.5</v>
          </cell>
          <cell r="AK171">
            <v>0</v>
          </cell>
          <cell r="AL171">
            <v>9898</v>
          </cell>
          <cell r="AN171">
            <v>0.31359592013888893</v>
          </cell>
          <cell r="AO171">
            <v>0.28044596354166668</v>
          </cell>
          <cell r="AP171" t="str">
            <v>AWD</v>
          </cell>
        </row>
        <row r="172">
          <cell r="A172" t="str">
            <v>4126-EACH</v>
          </cell>
          <cell r="B172" t="str">
            <v>B07Q4RD2W3</v>
          </cell>
          <cell r="C172">
            <v>0</v>
          </cell>
          <cell r="D172">
            <v>4126</v>
          </cell>
          <cell r="E172">
            <v>1</v>
          </cell>
          <cell r="F172">
            <v>9.99</v>
          </cell>
          <cell r="G172">
            <v>9.49</v>
          </cell>
          <cell r="H172">
            <v>8.99</v>
          </cell>
          <cell r="I172">
            <v>8.99</v>
          </cell>
          <cell r="J172">
            <v>8.6199999999999992</v>
          </cell>
          <cell r="K172">
            <v>0.75</v>
          </cell>
          <cell r="L172">
            <v>5.37</v>
          </cell>
          <cell r="M172">
            <v>5.6921999999999997</v>
          </cell>
          <cell r="N172">
            <v>4.75</v>
          </cell>
          <cell r="O172">
            <v>4.9874999999999998</v>
          </cell>
          <cell r="P172">
            <v>9.19</v>
          </cell>
          <cell r="Q172">
            <v>8.69</v>
          </cell>
          <cell r="R172">
            <v>8.19</v>
          </cell>
          <cell r="S172">
            <v>8.19</v>
          </cell>
          <cell r="T172">
            <v>7.74</v>
          </cell>
          <cell r="U172">
            <v>0.7</v>
          </cell>
          <cell r="V172">
            <v>0.7</v>
          </cell>
          <cell r="W172">
            <v>11.2</v>
          </cell>
          <cell r="X172" t="str">
            <v>LSlb</v>
          </cell>
          <cell r="Y172">
            <v>11.61</v>
          </cell>
          <cell r="Z172">
            <v>10</v>
          </cell>
          <cell r="AA172">
            <v>1.5</v>
          </cell>
          <cell r="AB172">
            <v>1.5</v>
          </cell>
          <cell r="AC172">
            <v>1.2528776978417264</v>
          </cell>
          <cell r="AD172">
            <v>0</v>
          </cell>
          <cell r="AE172">
            <v>1.5</v>
          </cell>
          <cell r="AF172">
            <v>2.2999999999999998</v>
          </cell>
          <cell r="AG172">
            <v>1.9</v>
          </cell>
          <cell r="AH172">
            <v>1.5</v>
          </cell>
          <cell r="AI172">
            <v>1.5</v>
          </cell>
          <cell r="AJ172">
            <v>1.2</v>
          </cell>
          <cell r="AK172">
            <v>0</v>
          </cell>
          <cell r="AL172">
            <v>6665</v>
          </cell>
          <cell r="AN172">
            <v>0.2915625</v>
          </cell>
          <cell r="AO172">
            <v>0.25484374999999998</v>
          </cell>
          <cell r="AP172" t="str">
            <v>AWD</v>
          </cell>
        </row>
        <row r="173">
          <cell r="A173" t="str">
            <v>4106-EACH</v>
          </cell>
          <cell r="B173" t="str">
            <v>B07Q5VPWCP</v>
          </cell>
          <cell r="C173">
            <v>6.99</v>
          </cell>
          <cell r="D173">
            <v>4106</v>
          </cell>
          <cell r="E173">
            <v>1</v>
          </cell>
          <cell r="F173">
            <v>9.19</v>
          </cell>
          <cell r="G173">
            <v>8.7899999999999991</v>
          </cell>
          <cell r="H173">
            <v>8.2899999999999991</v>
          </cell>
          <cell r="I173">
            <v>8.2899999999999991</v>
          </cell>
          <cell r="J173">
            <v>7.87</v>
          </cell>
          <cell r="K173">
            <v>11</v>
          </cell>
          <cell r="L173">
            <v>4.99</v>
          </cell>
          <cell r="M173">
            <v>5.2894000000000005</v>
          </cell>
          <cell r="N173">
            <v>4.22</v>
          </cell>
          <cell r="O173">
            <v>4.431</v>
          </cell>
          <cell r="P173">
            <v>8.09</v>
          </cell>
          <cell r="Q173">
            <v>7.6899999999999995</v>
          </cell>
          <cell r="R173">
            <v>7.1899999999999995</v>
          </cell>
          <cell r="S173">
            <v>7.1899999999999995</v>
          </cell>
          <cell r="T173">
            <v>6.79</v>
          </cell>
          <cell r="U173">
            <v>0.68</v>
          </cell>
          <cell r="V173">
            <v>0.68</v>
          </cell>
          <cell r="W173">
            <v>10.88</v>
          </cell>
          <cell r="X173" t="str">
            <v>LSlb</v>
          </cell>
          <cell r="Y173">
            <v>10.25</v>
          </cell>
          <cell r="Z173">
            <v>6.25</v>
          </cell>
          <cell r="AA173">
            <v>4.5</v>
          </cell>
          <cell r="AB173">
            <v>1.2</v>
          </cell>
          <cell r="AC173">
            <v>2.0739658273381294</v>
          </cell>
          <cell r="AD173">
            <v>0</v>
          </cell>
          <cell r="AE173">
            <v>2.25</v>
          </cell>
          <cell r="AF173">
            <v>1.9</v>
          </cell>
          <cell r="AG173">
            <v>1.5</v>
          </cell>
          <cell r="AH173">
            <v>1.2</v>
          </cell>
          <cell r="AI173">
            <v>1.2</v>
          </cell>
          <cell r="AJ173">
            <v>0.9</v>
          </cell>
          <cell r="AK173">
            <v>0</v>
          </cell>
          <cell r="AL173">
            <v>46396</v>
          </cell>
          <cell r="AN173">
            <v>0.28000651041666669</v>
          </cell>
          <cell r="AO173">
            <v>0.24141601562500001</v>
          </cell>
          <cell r="AP173" t="str">
            <v>AWD</v>
          </cell>
        </row>
        <row r="174">
          <cell r="A174" t="str">
            <v>4151-EACH</v>
          </cell>
          <cell r="B174" t="str">
            <v>B07Q5VRB3P</v>
          </cell>
          <cell r="C174">
            <v>0</v>
          </cell>
          <cell r="D174">
            <v>4151</v>
          </cell>
          <cell r="E174">
            <v>1</v>
          </cell>
          <cell r="F174">
            <v>14.89</v>
          </cell>
          <cell r="G174">
            <v>13.69</v>
          </cell>
          <cell r="H174">
            <v>12.69</v>
          </cell>
          <cell r="I174">
            <v>12.69</v>
          </cell>
          <cell r="J174">
            <v>11.36</v>
          </cell>
          <cell r="K174">
            <v>1.25</v>
          </cell>
          <cell r="L174">
            <v>6.21</v>
          </cell>
          <cell r="M174">
            <v>6.5826000000000002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>
            <v>1.1200000000000001</v>
          </cell>
          <cell r="V174">
            <v>1.1200000000000001</v>
          </cell>
          <cell r="W174">
            <v>7.68</v>
          </cell>
          <cell r="X174" t="str">
            <v>LSlb</v>
          </cell>
          <cell r="Y174">
            <v>11.58</v>
          </cell>
          <cell r="Z174">
            <v>10.83</v>
          </cell>
          <cell r="AA174">
            <v>2.95</v>
          </cell>
          <cell r="AB174">
            <v>2.95</v>
          </cell>
          <cell r="AC174">
            <v>2.6616088489208636</v>
          </cell>
          <cell r="AD174">
            <v>0</v>
          </cell>
          <cell r="AE174">
            <v>2.75</v>
          </cell>
          <cell r="AF174">
            <v>5.3</v>
          </cell>
          <cell r="AG174">
            <v>4.3</v>
          </cell>
          <cell r="AH174">
            <v>3.5</v>
          </cell>
          <cell r="AI174">
            <v>3.5</v>
          </cell>
          <cell r="AJ174">
            <v>2.5</v>
          </cell>
          <cell r="AK174" t="str">
            <v>remeasure 15752637631</v>
          </cell>
          <cell r="AL174">
            <v>685</v>
          </cell>
          <cell r="AN174">
            <v>0.35920355902777779</v>
          </cell>
          <cell r="AO174">
            <v>0.33344075520833333</v>
          </cell>
          <cell r="AP174" t="str">
            <v>AWD</v>
          </cell>
        </row>
        <row r="175">
          <cell r="A175" t="str">
            <v>3147-EACH</v>
          </cell>
          <cell r="B175" t="str">
            <v>B07Q5VRSMZ</v>
          </cell>
          <cell r="C175">
            <v>0</v>
          </cell>
          <cell r="D175">
            <v>3147</v>
          </cell>
          <cell r="E175">
            <v>1</v>
          </cell>
          <cell r="F175">
            <v>11.29</v>
          </cell>
          <cell r="G175">
            <v>10.59</v>
          </cell>
          <cell r="H175">
            <v>10.09</v>
          </cell>
          <cell r="I175">
            <v>10.09</v>
          </cell>
          <cell r="J175">
            <v>9.5299999999999994</v>
          </cell>
          <cell r="K175">
            <v>1</v>
          </cell>
          <cell r="L175">
            <v>5.77</v>
          </cell>
          <cell r="M175">
            <v>6.1161999999999992</v>
          </cell>
          <cell r="N175">
            <v>5.0999999999999996</v>
          </cell>
          <cell r="O175">
            <v>5.3549999999999995</v>
          </cell>
          <cell r="P175" t="str">
            <v>-</v>
          </cell>
          <cell r="Q175" t="str">
            <v>-</v>
          </cell>
          <cell r="R175">
            <v>9.09</v>
          </cell>
          <cell r="S175">
            <v>9.09</v>
          </cell>
          <cell r="T175">
            <v>8.57</v>
          </cell>
          <cell r="U175">
            <v>0.79</v>
          </cell>
          <cell r="V175">
            <v>0.79</v>
          </cell>
          <cell r="W175">
            <v>12.64</v>
          </cell>
          <cell r="X175" t="str">
            <v>LSlb</v>
          </cell>
          <cell r="Y175">
            <v>11.75</v>
          </cell>
          <cell r="Z175">
            <v>8.75</v>
          </cell>
          <cell r="AA175">
            <v>4.75</v>
          </cell>
          <cell r="AB175">
            <v>2.17</v>
          </cell>
          <cell r="AC175">
            <v>3.513376798561151</v>
          </cell>
          <cell r="AD175">
            <v>0</v>
          </cell>
          <cell r="AE175">
            <v>3.75</v>
          </cell>
          <cell r="AF175">
            <v>1.9</v>
          </cell>
          <cell r="AG175">
            <v>1.5</v>
          </cell>
          <cell r="AH175">
            <v>1.2</v>
          </cell>
          <cell r="AI175">
            <v>1.2</v>
          </cell>
          <cell r="AJ175">
            <v>0.9</v>
          </cell>
          <cell r="AK175">
            <v>0</v>
          </cell>
          <cell r="AL175">
            <v>3538</v>
          </cell>
          <cell r="AN175">
            <v>0.31544166847511573</v>
          </cell>
          <cell r="AO175">
            <v>0.28259067111545139</v>
          </cell>
          <cell r="AP175" t="str">
            <v>AWD</v>
          </cell>
        </row>
        <row r="176">
          <cell r="A176" t="str">
            <v>3137-EACH</v>
          </cell>
          <cell r="B176" t="str">
            <v>B07Q5VS39Q</v>
          </cell>
          <cell r="C176">
            <v>0</v>
          </cell>
          <cell r="D176">
            <v>3137</v>
          </cell>
          <cell r="E176">
            <v>1</v>
          </cell>
          <cell r="F176">
            <v>9.99</v>
          </cell>
          <cell r="G176">
            <v>9.49</v>
          </cell>
          <cell r="H176">
            <v>8.99</v>
          </cell>
          <cell r="I176">
            <v>8.99</v>
          </cell>
          <cell r="J176">
            <v>8.6199999999999992</v>
          </cell>
          <cell r="K176">
            <v>1</v>
          </cell>
          <cell r="L176">
            <v>5.37</v>
          </cell>
          <cell r="M176">
            <v>5.6921999999999997</v>
          </cell>
          <cell r="N176">
            <v>4.75</v>
          </cell>
          <cell r="O176">
            <v>4.9874999999999998</v>
          </cell>
          <cell r="P176">
            <v>9.19</v>
          </cell>
          <cell r="Q176">
            <v>8.69</v>
          </cell>
          <cell r="R176">
            <v>8.19</v>
          </cell>
          <cell r="S176">
            <v>8.19</v>
          </cell>
          <cell r="T176">
            <v>7.74</v>
          </cell>
          <cell r="U176">
            <v>0.76</v>
          </cell>
          <cell r="V176">
            <v>0.76</v>
          </cell>
          <cell r="W176">
            <v>12.16</v>
          </cell>
          <cell r="X176" t="str">
            <v>LSlb</v>
          </cell>
          <cell r="Y176">
            <v>11.61</v>
          </cell>
          <cell r="Z176">
            <v>10</v>
          </cell>
          <cell r="AA176">
            <v>1.5</v>
          </cell>
          <cell r="AB176">
            <v>1.5</v>
          </cell>
          <cell r="AC176">
            <v>1.2528776978417264</v>
          </cell>
          <cell r="AD176">
            <v>0</v>
          </cell>
          <cell r="AE176">
            <v>1.5</v>
          </cell>
          <cell r="AF176">
            <v>2.2999999999999998</v>
          </cell>
          <cell r="AG176">
            <v>1.9</v>
          </cell>
          <cell r="AH176">
            <v>1.5</v>
          </cell>
          <cell r="AI176">
            <v>1.5</v>
          </cell>
          <cell r="AJ176">
            <v>1.2</v>
          </cell>
          <cell r="AK176">
            <v>0</v>
          </cell>
          <cell r="AL176">
            <v>39258</v>
          </cell>
          <cell r="AN176">
            <v>0.29446968737943674</v>
          </cell>
          <cell r="AO176">
            <v>0.25822181984230325</v>
          </cell>
          <cell r="AP176" t="str">
            <v>AWD</v>
          </cell>
        </row>
        <row r="177">
          <cell r="A177" t="str">
            <v>4150-EACH</v>
          </cell>
          <cell r="B177" t="str">
            <v>B07Q5VSDJZ</v>
          </cell>
          <cell r="C177">
            <v>0</v>
          </cell>
          <cell r="D177">
            <v>2511</v>
          </cell>
          <cell r="E177">
            <v>1</v>
          </cell>
          <cell r="F177">
            <v>6.29</v>
          </cell>
          <cell r="G177">
            <v>6.1899999999999995</v>
          </cell>
          <cell r="H177">
            <v>5.99</v>
          </cell>
          <cell r="I177">
            <v>5.89</v>
          </cell>
          <cell r="J177">
            <v>5.78</v>
          </cell>
          <cell r="K177">
            <v>5</v>
          </cell>
          <cell r="L177">
            <v>3.9</v>
          </cell>
          <cell r="M177">
            <v>4.1340000000000003</v>
          </cell>
          <cell r="N177">
            <v>3.13</v>
          </cell>
          <cell r="O177">
            <v>3.2864999999999998</v>
          </cell>
          <cell r="P177">
            <v>5.29</v>
          </cell>
          <cell r="Q177">
            <v>5.09</v>
          </cell>
          <cell r="R177">
            <v>4.8899999999999997</v>
          </cell>
          <cell r="S177">
            <v>4.79</v>
          </cell>
          <cell r="T177">
            <v>4.7299999999999995</v>
          </cell>
          <cell r="U177">
            <v>0.26</v>
          </cell>
          <cell r="V177">
            <v>0.26</v>
          </cell>
          <cell r="W177">
            <v>4.16</v>
          </cell>
          <cell r="X177" t="str">
            <v>LSoz</v>
          </cell>
          <cell r="Y177">
            <v>4.41</v>
          </cell>
          <cell r="Z177">
            <v>2.64</v>
          </cell>
          <cell r="AA177">
            <v>0.98</v>
          </cell>
          <cell r="AB177">
            <v>0.98</v>
          </cell>
          <cell r="AC177">
            <v>8.2083107913669059E-2</v>
          </cell>
          <cell r="AD177">
            <v>1.313329726618705</v>
          </cell>
          <cell r="AE177">
            <v>2</v>
          </cell>
          <cell r="AF177">
            <v>0.89</v>
          </cell>
          <cell r="AG177">
            <v>0.75</v>
          </cell>
          <cell r="AH177">
            <v>0.59</v>
          </cell>
          <cell r="AI177">
            <v>0.55000000000000004</v>
          </cell>
          <cell r="AJ177">
            <v>0.49</v>
          </cell>
          <cell r="AK177">
            <v>0</v>
          </cell>
          <cell r="AL177">
            <v>83767</v>
          </cell>
          <cell r="AN177">
            <v>0.35920355902777779</v>
          </cell>
          <cell r="AO177">
            <v>0.33344075520833333</v>
          </cell>
          <cell r="AP177" t="str">
            <v>AWD</v>
          </cell>
        </row>
        <row r="178">
          <cell r="A178" t="str">
            <v>4105-EACH</v>
          </cell>
          <cell r="B178" t="str">
            <v>B07Q712K7L</v>
          </cell>
          <cell r="C178">
            <v>0</v>
          </cell>
          <cell r="D178">
            <v>4105</v>
          </cell>
          <cell r="E178">
            <v>1</v>
          </cell>
          <cell r="F178">
            <v>9.19</v>
          </cell>
          <cell r="G178">
            <v>8.7899999999999991</v>
          </cell>
          <cell r="H178">
            <v>8.2899999999999991</v>
          </cell>
          <cell r="I178">
            <v>8.2899999999999991</v>
          </cell>
          <cell r="J178">
            <v>7.87</v>
          </cell>
          <cell r="K178">
            <v>11</v>
          </cell>
          <cell r="L178">
            <v>4.99</v>
          </cell>
          <cell r="M178">
            <v>5.2894000000000005</v>
          </cell>
          <cell r="N178">
            <v>4.22</v>
          </cell>
          <cell r="O178">
            <v>4.431</v>
          </cell>
          <cell r="P178">
            <v>8.09</v>
          </cell>
          <cell r="Q178">
            <v>7.6899999999999995</v>
          </cell>
          <cell r="R178">
            <v>7.1899999999999995</v>
          </cell>
          <cell r="S178">
            <v>7.1899999999999995</v>
          </cell>
          <cell r="T178">
            <v>6.79</v>
          </cell>
          <cell r="U178">
            <v>0.68</v>
          </cell>
          <cell r="V178">
            <v>0.68</v>
          </cell>
          <cell r="W178">
            <v>10.88</v>
          </cell>
          <cell r="X178" t="str">
            <v>LSoz</v>
          </cell>
          <cell r="Y178">
            <v>11.54</v>
          </cell>
          <cell r="Z178">
            <v>9.92</v>
          </cell>
          <cell r="AA178">
            <v>1.2</v>
          </cell>
          <cell r="AB178">
            <v>1.2</v>
          </cell>
          <cell r="AC178">
            <v>0.98828892086330922</v>
          </cell>
          <cell r="AD178">
            <v>15.812622733812947</v>
          </cell>
          <cell r="AE178">
            <v>16</v>
          </cell>
          <cell r="AF178">
            <v>2</v>
          </cell>
          <cell r="AG178">
            <v>1.7</v>
          </cell>
          <cell r="AH178">
            <v>1.3</v>
          </cell>
          <cell r="AI178">
            <v>1.3</v>
          </cell>
          <cell r="AJ178">
            <v>1</v>
          </cell>
          <cell r="AK178">
            <v>0</v>
          </cell>
          <cell r="AL178">
            <v>25023</v>
          </cell>
          <cell r="AN178">
            <v>0.28000651041666669</v>
          </cell>
          <cell r="AO178">
            <v>0.24141601562500001</v>
          </cell>
          <cell r="AP178" t="str">
            <v>AWD</v>
          </cell>
        </row>
        <row r="179">
          <cell r="A179" t="str">
            <v>3142-EACH</v>
          </cell>
          <cell r="B179" t="str">
            <v>B07Q713CKC</v>
          </cell>
          <cell r="C179">
            <v>0</v>
          </cell>
          <cell r="D179">
            <v>3142</v>
          </cell>
          <cell r="E179">
            <v>1</v>
          </cell>
          <cell r="F179">
            <v>9.19</v>
          </cell>
          <cell r="G179">
            <v>8.7899999999999991</v>
          </cell>
          <cell r="H179">
            <v>8.2899999999999991</v>
          </cell>
          <cell r="I179">
            <v>8.2899999999999991</v>
          </cell>
          <cell r="J179">
            <v>7.87</v>
          </cell>
          <cell r="K179">
            <v>12</v>
          </cell>
          <cell r="L179">
            <v>4.99</v>
          </cell>
          <cell r="M179">
            <v>5.2894000000000005</v>
          </cell>
          <cell r="N179">
            <v>4.22</v>
          </cell>
          <cell r="O179">
            <v>4.431</v>
          </cell>
          <cell r="P179">
            <v>8.09</v>
          </cell>
          <cell r="Q179">
            <v>7.6899999999999995</v>
          </cell>
          <cell r="R179">
            <v>7.1899999999999995</v>
          </cell>
          <cell r="S179">
            <v>7.1899999999999995</v>
          </cell>
          <cell r="T179">
            <v>6.79</v>
          </cell>
          <cell r="U179">
            <v>0.72</v>
          </cell>
          <cell r="V179">
            <v>0.72</v>
          </cell>
          <cell r="W179">
            <v>11.52</v>
          </cell>
          <cell r="X179" t="str">
            <v>LSoz</v>
          </cell>
          <cell r="Y179">
            <v>11.54</v>
          </cell>
          <cell r="Z179">
            <v>10</v>
          </cell>
          <cell r="AA179">
            <v>1.2</v>
          </cell>
          <cell r="AB179">
            <v>1.2</v>
          </cell>
          <cell r="AC179">
            <v>0.99625899280575536</v>
          </cell>
          <cell r="AD179">
            <v>15.940143884892086</v>
          </cell>
          <cell r="AE179">
            <v>16</v>
          </cell>
          <cell r="AF179">
            <v>2</v>
          </cell>
          <cell r="AG179">
            <v>1.7</v>
          </cell>
          <cell r="AH179">
            <v>1.3</v>
          </cell>
          <cell r="AI179">
            <v>1.3</v>
          </cell>
          <cell r="AJ179">
            <v>1</v>
          </cell>
          <cell r="AK179" t="str">
            <v>remeasure 15458870671</v>
          </cell>
          <cell r="AL179">
            <v>27773</v>
          </cell>
          <cell r="AN179">
            <v>0.26516553819444444</v>
          </cell>
          <cell r="AO179">
            <v>0.22417122395833333</v>
          </cell>
          <cell r="AP179" t="str">
            <v>AWD</v>
          </cell>
        </row>
        <row r="180">
          <cell r="A180" t="str">
            <v>4120-EACH</v>
          </cell>
          <cell r="B180" t="str">
            <v>B07Q713R9G</v>
          </cell>
          <cell r="C180">
            <v>0</v>
          </cell>
          <cell r="D180">
            <v>4120</v>
          </cell>
          <cell r="E180">
            <v>1</v>
          </cell>
          <cell r="F180">
            <v>9.99</v>
          </cell>
          <cell r="G180">
            <v>9.49</v>
          </cell>
          <cell r="H180">
            <v>8.99</v>
          </cell>
          <cell r="I180">
            <v>8.99</v>
          </cell>
          <cell r="J180">
            <v>8.6199999999999992</v>
          </cell>
          <cell r="K180">
            <v>0.75</v>
          </cell>
          <cell r="L180">
            <v>5.37</v>
          </cell>
          <cell r="M180">
            <v>5.6921999999999997</v>
          </cell>
          <cell r="N180">
            <v>4.75</v>
          </cell>
          <cell r="O180">
            <v>4.9874999999999998</v>
          </cell>
          <cell r="P180">
            <v>9.19</v>
          </cell>
          <cell r="Q180">
            <v>8.69</v>
          </cell>
          <cell r="R180">
            <v>8.19</v>
          </cell>
          <cell r="S180">
            <v>8.19</v>
          </cell>
          <cell r="T180">
            <v>7.74</v>
          </cell>
          <cell r="U180">
            <v>0.7</v>
          </cell>
          <cell r="V180">
            <v>0.7</v>
          </cell>
          <cell r="W180">
            <v>11.2</v>
          </cell>
          <cell r="X180" t="str">
            <v>LSlb</v>
          </cell>
          <cell r="Y180">
            <v>11.61</v>
          </cell>
          <cell r="Z180">
            <v>10</v>
          </cell>
          <cell r="AA180">
            <v>1.5</v>
          </cell>
          <cell r="AB180">
            <v>1.5</v>
          </cell>
          <cell r="AC180">
            <v>1.2528776978417264</v>
          </cell>
          <cell r="AD180">
            <v>0</v>
          </cell>
          <cell r="AE180">
            <v>1.5</v>
          </cell>
          <cell r="AF180">
            <v>2.2999999999999998</v>
          </cell>
          <cell r="AG180">
            <v>1.9</v>
          </cell>
          <cell r="AH180">
            <v>1.5</v>
          </cell>
          <cell r="AI180">
            <v>1.5</v>
          </cell>
          <cell r="AJ180">
            <v>1.2</v>
          </cell>
          <cell r="AK180">
            <v>0</v>
          </cell>
          <cell r="AL180">
            <v>4665</v>
          </cell>
          <cell r="AN180">
            <v>0.2915625</v>
          </cell>
          <cell r="AO180">
            <v>0.25484374999999998</v>
          </cell>
          <cell r="AP180" t="str">
            <v>AWD</v>
          </cell>
        </row>
        <row r="181">
          <cell r="A181" t="str">
            <v>4121-EACH</v>
          </cell>
          <cell r="B181" t="str">
            <v>B07Q713Y6M</v>
          </cell>
          <cell r="C181">
            <v>0</v>
          </cell>
          <cell r="D181">
            <v>4121</v>
          </cell>
          <cell r="E181">
            <v>1</v>
          </cell>
          <cell r="F181">
            <v>9.49</v>
          </cell>
          <cell r="G181">
            <v>8.99</v>
          </cell>
          <cell r="H181">
            <v>8.49</v>
          </cell>
          <cell r="I181">
            <v>8.49</v>
          </cell>
          <cell r="J181">
            <v>8.1199999999999992</v>
          </cell>
          <cell r="K181">
            <v>0.75</v>
          </cell>
          <cell r="L181">
            <v>4.99</v>
          </cell>
          <cell r="M181">
            <v>5.2894000000000005</v>
          </cell>
          <cell r="N181">
            <v>4.22</v>
          </cell>
          <cell r="O181">
            <v>4.431</v>
          </cell>
          <cell r="P181">
            <v>8.49</v>
          </cell>
          <cell r="Q181">
            <v>7.99</v>
          </cell>
          <cell r="R181">
            <v>7.49</v>
          </cell>
          <cell r="S181">
            <v>7.49</v>
          </cell>
          <cell r="T181">
            <v>7.04</v>
          </cell>
          <cell r="U181">
            <v>0.7</v>
          </cell>
          <cell r="V181">
            <v>0.7</v>
          </cell>
          <cell r="W181">
            <v>11.2</v>
          </cell>
          <cell r="X181" t="str">
            <v>LSlb</v>
          </cell>
          <cell r="Y181">
            <v>11.61</v>
          </cell>
          <cell r="Z181">
            <v>9.9600000000000009</v>
          </cell>
          <cell r="AA181">
            <v>1.5</v>
          </cell>
          <cell r="AB181">
            <v>1.5</v>
          </cell>
          <cell r="AC181">
            <v>1.2478661870503598</v>
          </cell>
          <cell r="AD181">
            <v>0</v>
          </cell>
          <cell r="AE181">
            <v>1.25</v>
          </cell>
          <cell r="AF181">
            <v>2.2999999999999998</v>
          </cell>
          <cell r="AG181">
            <v>1.9</v>
          </cell>
          <cell r="AH181">
            <v>1.5</v>
          </cell>
          <cell r="AI181">
            <v>1.5</v>
          </cell>
          <cell r="AJ181">
            <v>1.2</v>
          </cell>
          <cell r="AK181">
            <v>0</v>
          </cell>
          <cell r="AL181">
            <v>5838</v>
          </cell>
          <cell r="AN181">
            <v>0.2915625</v>
          </cell>
          <cell r="AO181">
            <v>0.25484374999999998</v>
          </cell>
          <cell r="AP181" t="str">
            <v>AWD</v>
          </cell>
        </row>
        <row r="182">
          <cell r="A182" t="str">
            <v>4124-EACH</v>
          </cell>
          <cell r="B182" t="str">
            <v>B07Q714JRN</v>
          </cell>
          <cell r="C182">
            <v>0</v>
          </cell>
          <cell r="D182">
            <v>4124</v>
          </cell>
          <cell r="E182">
            <v>1</v>
          </cell>
          <cell r="F182">
            <v>9.99</v>
          </cell>
          <cell r="G182">
            <v>9.49</v>
          </cell>
          <cell r="H182">
            <v>8.99</v>
          </cell>
          <cell r="I182">
            <v>8.99</v>
          </cell>
          <cell r="J182">
            <v>8.6199999999999992</v>
          </cell>
          <cell r="K182">
            <v>0.75</v>
          </cell>
          <cell r="L182">
            <v>5.37</v>
          </cell>
          <cell r="M182">
            <v>5.6921999999999997</v>
          </cell>
          <cell r="N182">
            <v>4.75</v>
          </cell>
          <cell r="O182">
            <v>4.9874999999999998</v>
          </cell>
          <cell r="P182">
            <v>9.19</v>
          </cell>
          <cell r="Q182">
            <v>8.69</v>
          </cell>
          <cell r="R182">
            <v>8.19</v>
          </cell>
          <cell r="S182">
            <v>8.19</v>
          </cell>
          <cell r="T182">
            <v>7.74</v>
          </cell>
          <cell r="U182">
            <v>0.7</v>
          </cell>
          <cell r="V182">
            <v>0.7</v>
          </cell>
          <cell r="W182">
            <v>11.2</v>
          </cell>
          <cell r="X182" t="str">
            <v>LSlb</v>
          </cell>
          <cell r="Y182">
            <v>11.61</v>
          </cell>
          <cell r="Z182">
            <v>10</v>
          </cell>
          <cell r="AA182">
            <v>1.5</v>
          </cell>
          <cell r="AB182">
            <v>1.5</v>
          </cell>
          <cell r="AC182">
            <v>1.2528776978417264</v>
          </cell>
          <cell r="AD182">
            <v>0</v>
          </cell>
          <cell r="AE182">
            <v>1.5</v>
          </cell>
          <cell r="AF182">
            <v>2.2999999999999998</v>
          </cell>
          <cell r="AG182">
            <v>1.9</v>
          </cell>
          <cell r="AH182">
            <v>1.5</v>
          </cell>
          <cell r="AI182">
            <v>1.5</v>
          </cell>
          <cell r="AJ182">
            <v>1.2</v>
          </cell>
          <cell r="AK182">
            <v>0</v>
          </cell>
          <cell r="AL182">
            <v>9362</v>
          </cell>
          <cell r="AN182">
            <v>0.2915625</v>
          </cell>
          <cell r="AO182">
            <v>0.25484374999999998</v>
          </cell>
          <cell r="AP182" t="str">
            <v>AWD</v>
          </cell>
        </row>
        <row r="183">
          <cell r="A183" t="str">
            <v>4141-EACH</v>
          </cell>
          <cell r="B183" t="str">
            <v>B07Q84PXRP</v>
          </cell>
          <cell r="C183">
            <v>0</v>
          </cell>
          <cell r="D183">
            <v>4141</v>
          </cell>
          <cell r="E183">
            <v>1</v>
          </cell>
          <cell r="F183">
            <v>11.29</v>
          </cell>
          <cell r="G183">
            <v>10.59</v>
          </cell>
          <cell r="H183">
            <v>10.09</v>
          </cell>
          <cell r="I183">
            <v>10.09</v>
          </cell>
          <cell r="J183">
            <v>9.5299999999999994</v>
          </cell>
          <cell r="K183">
            <v>1</v>
          </cell>
          <cell r="L183">
            <v>5.77</v>
          </cell>
          <cell r="M183">
            <v>6.1161999999999992</v>
          </cell>
          <cell r="N183">
            <v>5.0999999999999996</v>
          </cell>
          <cell r="O183">
            <v>5.3549999999999995</v>
          </cell>
          <cell r="P183" t="str">
            <v>-</v>
          </cell>
          <cell r="Q183" t="str">
            <v>-</v>
          </cell>
          <cell r="R183">
            <v>9.09</v>
          </cell>
          <cell r="S183">
            <v>9.09</v>
          </cell>
          <cell r="T183">
            <v>8.57</v>
          </cell>
          <cell r="U183">
            <v>0.84</v>
          </cell>
          <cell r="V183">
            <v>0.84</v>
          </cell>
          <cell r="W183">
            <v>13.44</v>
          </cell>
          <cell r="X183" t="str">
            <v>LSlb</v>
          </cell>
          <cell r="Y183">
            <v>11.75</v>
          </cell>
          <cell r="Z183">
            <v>8.5</v>
          </cell>
          <cell r="AA183">
            <v>3.25</v>
          </cell>
          <cell r="AB183">
            <v>2.17</v>
          </cell>
          <cell r="AC183">
            <v>2.3352068345323742</v>
          </cell>
          <cell r="AD183">
            <v>0</v>
          </cell>
          <cell r="AE183">
            <v>2.5</v>
          </cell>
          <cell r="AF183">
            <v>0.85</v>
          </cell>
          <cell r="AG183">
            <v>0.69</v>
          </cell>
          <cell r="AH183">
            <v>0.55000000000000004</v>
          </cell>
          <cell r="AI183">
            <v>0.49</v>
          </cell>
          <cell r="AJ183">
            <v>0.45</v>
          </cell>
          <cell r="AK183">
            <v>0</v>
          </cell>
          <cell r="AL183">
            <v>90</v>
          </cell>
          <cell r="AN183">
            <v>0.3162152777777778</v>
          </cell>
          <cell r="AO183">
            <v>0.28348958333333335</v>
          </cell>
          <cell r="AP183" t="str">
            <v>AWD</v>
          </cell>
        </row>
        <row r="184">
          <cell r="A184" t="str">
            <v>4107-EACH</v>
          </cell>
          <cell r="B184" t="str">
            <v>B07Q84RJLP</v>
          </cell>
          <cell r="C184">
            <v>3.99</v>
          </cell>
          <cell r="D184">
            <v>4107</v>
          </cell>
          <cell r="E184">
            <v>1</v>
          </cell>
          <cell r="F184">
            <v>9.19</v>
          </cell>
          <cell r="G184">
            <v>8.7899999999999991</v>
          </cell>
          <cell r="H184">
            <v>8.2899999999999991</v>
          </cell>
          <cell r="I184">
            <v>8.2899999999999991</v>
          </cell>
          <cell r="J184">
            <v>7.87</v>
          </cell>
          <cell r="K184">
            <v>11</v>
          </cell>
          <cell r="L184">
            <v>4.99</v>
          </cell>
          <cell r="M184">
            <v>5.2894000000000005</v>
          </cell>
          <cell r="N184">
            <v>4.22</v>
          </cell>
          <cell r="O184">
            <v>4.431</v>
          </cell>
          <cell r="P184">
            <v>8.09</v>
          </cell>
          <cell r="Q184">
            <v>7.6899999999999995</v>
          </cell>
          <cell r="R184">
            <v>7.1899999999999995</v>
          </cell>
          <cell r="S184">
            <v>7.1899999999999995</v>
          </cell>
          <cell r="T184">
            <v>6.79</v>
          </cell>
          <cell r="U184">
            <v>0.68</v>
          </cell>
          <cell r="V184">
            <v>0.68</v>
          </cell>
          <cell r="W184">
            <v>10.88</v>
          </cell>
          <cell r="X184" t="str">
            <v>LSoz</v>
          </cell>
          <cell r="Y184">
            <v>11.54</v>
          </cell>
          <cell r="Z184">
            <v>9.92</v>
          </cell>
          <cell r="AA184">
            <v>1.2</v>
          </cell>
          <cell r="AB184">
            <v>1.2</v>
          </cell>
          <cell r="AC184">
            <v>0.98828892086330922</v>
          </cell>
          <cell r="AD184">
            <v>15.812622733812947</v>
          </cell>
          <cell r="AE184">
            <v>16</v>
          </cell>
          <cell r="AF184">
            <v>2</v>
          </cell>
          <cell r="AG184">
            <v>1.7</v>
          </cell>
          <cell r="AH184">
            <v>1.3</v>
          </cell>
          <cell r="AI184">
            <v>1.3</v>
          </cell>
          <cell r="AJ184">
            <v>1</v>
          </cell>
          <cell r="AK184" t="str">
            <v>remeasure 15459020181</v>
          </cell>
          <cell r="AL184">
            <v>12010</v>
          </cell>
          <cell r="AN184">
            <v>0.28000651041666669</v>
          </cell>
          <cell r="AO184">
            <v>0.24141601562500001</v>
          </cell>
          <cell r="AP184" t="str">
            <v>AWD</v>
          </cell>
        </row>
        <row r="185">
          <cell r="A185" t="str">
            <v>4125-EACH</v>
          </cell>
          <cell r="B185" t="str">
            <v>B07Q84SJRK</v>
          </cell>
          <cell r="C185">
            <v>0</v>
          </cell>
          <cell r="D185">
            <v>4125</v>
          </cell>
          <cell r="E185">
            <v>1</v>
          </cell>
          <cell r="F185">
            <v>9.49</v>
          </cell>
          <cell r="G185">
            <v>8.99</v>
          </cell>
          <cell r="H185">
            <v>8.49</v>
          </cell>
          <cell r="I185">
            <v>8.49</v>
          </cell>
          <cell r="J185">
            <v>8.1199999999999992</v>
          </cell>
          <cell r="K185">
            <v>0.75</v>
          </cell>
          <cell r="L185">
            <v>4.99</v>
          </cell>
          <cell r="M185">
            <v>5.2894000000000005</v>
          </cell>
          <cell r="N185">
            <v>4.22</v>
          </cell>
          <cell r="O185">
            <v>4.431</v>
          </cell>
          <cell r="P185">
            <v>8.49</v>
          </cell>
          <cell r="Q185">
            <v>7.99</v>
          </cell>
          <cell r="R185">
            <v>7.49</v>
          </cell>
          <cell r="S185">
            <v>7.49</v>
          </cell>
          <cell r="T185">
            <v>7.04</v>
          </cell>
          <cell r="U185">
            <v>0.7</v>
          </cell>
          <cell r="V185">
            <v>0.7</v>
          </cell>
          <cell r="W185">
            <v>11.2</v>
          </cell>
          <cell r="X185" t="str">
            <v>LSlb</v>
          </cell>
          <cell r="Y185">
            <v>14</v>
          </cell>
          <cell r="Z185">
            <v>9</v>
          </cell>
          <cell r="AA185">
            <v>4.25</v>
          </cell>
          <cell r="AB185">
            <v>1.5</v>
          </cell>
          <cell r="AC185">
            <v>3.8525179856115108</v>
          </cell>
          <cell r="AD185">
            <v>0</v>
          </cell>
          <cell r="AE185">
            <v>4</v>
          </cell>
          <cell r="AF185">
            <v>1.3</v>
          </cell>
          <cell r="AG185">
            <v>0.95</v>
          </cell>
          <cell r="AH185">
            <v>0.79</v>
          </cell>
          <cell r="AI185">
            <v>0.75</v>
          </cell>
          <cell r="AJ185">
            <v>0.69</v>
          </cell>
          <cell r="AK185">
            <v>0</v>
          </cell>
          <cell r="AL185">
            <v>9194</v>
          </cell>
          <cell r="AN185">
            <v>0.2915625</v>
          </cell>
          <cell r="AO185">
            <v>0.25484374999999998</v>
          </cell>
          <cell r="AP185" t="str">
            <v>AWD</v>
          </cell>
        </row>
        <row r="186">
          <cell r="A186" t="str">
            <v>4144-EACH</v>
          </cell>
          <cell r="B186" t="str">
            <v>B07Q84SJRL</v>
          </cell>
          <cell r="C186">
            <v>0</v>
          </cell>
          <cell r="D186">
            <v>4144</v>
          </cell>
          <cell r="E186">
            <v>1</v>
          </cell>
          <cell r="F186">
            <v>11.29</v>
          </cell>
          <cell r="G186">
            <v>10.59</v>
          </cell>
          <cell r="H186">
            <v>10.09</v>
          </cell>
          <cell r="I186">
            <v>10.09</v>
          </cell>
          <cell r="J186">
            <v>9.5299999999999994</v>
          </cell>
          <cell r="K186">
            <v>1</v>
          </cell>
          <cell r="L186">
            <v>5.77</v>
          </cell>
          <cell r="M186">
            <v>6.1161999999999992</v>
          </cell>
          <cell r="N186">
            <v>5.0999999999999996</v>
          </cell>
          <cell r="O186">
            <v>5.3549999999999995</v>
          </cell>
          <cell r="P186" t="str">
            <v>-</v>
          </cell>
          <cell r="Q186" t="str">
            <v>-</v>
          </cell>
          <cell r="R186">
            <v>9.09</v>
          </cell>
          <cell r="S186">
            <v>9.09</v>
          </cell>
          <cell r="T186">
            <v>8.57</v>
          </cell>
          <cell r="U186">
            <v>0.78</v>
          </cell>
          <cell r="V186">
            <v>0.78</v>
          </cell>
          <cell r="W186">
            <v>12.48</v>
          </cell>
          <cell r="X186" t="str">
            <v>LSlb</v>
          </cell>
          <cell r="Y186">
            <v>11.58</v>
          </cell>
          <cell r="Z186">
            <v>10.39</v>
          </cell>
          <cell r="AA186">
            <v>2.17</v>
          </cell>
          <cell r="AB186">
            <v>2.17</v>
          </cell>
          <cell r="AC186">
            <v>1.8783176546762592</v>
          </cell>
          <cell r="AD186">
            <v>0</v>
          </cell>
          <cell r="AE186">
            <v>2</v>
          </cell>
          <cell r="AF186">
            <v>2.9</v>
          </cell>
          <cell r="AG186">
            <v>2.2999999999999998</v>
          </cell>
          <cell r="AH186">
            <v>1.9</v>
          </cell>
          <cell r="AI186">
            <v>1.9</v>
          </cell>
          <cell r="AJ186">
            <v>1.5</v>
          </cell>
          <cell r="AK186">
            <v>0</v>
          </cell>
          <cell r="AL186">
            <v>13290</v>
          </cell>
          <cell r="AN186">
            <v>0.31359592013888893</v>
          </cell>
          <cell r="AO186">
            <v>0.28044596354166668</v>
          </cell>
          <cell r="AP186" t="str">
            <v>AWD</v>
          </cell>
        </row>
        <row r="187">
          <cell r="A187" t="str">
            <v>4140-EACH</v>
          </cell>
          <cell r="B187" t="str">
            <v>B07Q84V32B</v>
          </cell>
          <cell r="C187">
            <v>0</v>
          </cell>
          <cell r="D187">
            <v>4140</v>
          </cell>
          <cell r="E187">
            <v>1</v>
          </cell>
          <cell r="F187">
            <v>11.29</v>
          </cell>
          <cell r="G187">
            <v>10.59</v>
          </cell>
          <cell r="H187">
            <v>10.09</v>
          </cell>
          <cell r="I187">
            <v>10.09</v>
          </cell>
          <cell r="J187">
            <v>9.5299999999999994</v>
          </cell>
          <cell r="K187">
            <v>1</v>
          </cell>
          <cell r="L187">
            <v>5.77</v>
          </cell>
          <cell r="M187">
            <v>6.1161999999999992</v>
          </cell>
          <cell r="N187">
            <v>5.0999999999999996</v>
          </cell>
          <cell r="O187">
            <v>5.3549999999999995</v>
          </cell>
          <cell r="P187" t="str">
            <v>-</v>
          </cell>
          <cell r="Q187" t="str">
            <v>-</v>
          </cell>
          <cell r="R187">
            <v>9.09</v>
          </cell>
          <cell r="S187">
            <v>9.09</v>
          </cell>
          <cell r="T187">
            <v>8.57</v>
          </cell>
          <cell r="U187">
            <v>0.8</v>
          </cell>
          <cell r="V187">
            <v>0.8</v>
          </cell>
          <cell r="W187">
            <v>12.8</v>
          </cell>
          <cell r="X187" t="str">
            <v>LB</v>
          </cell>
          <cell r="Y187">
            <v>18</v>
          </cell>
          <cell r="Z187">
            <v>10.25</v>
          </cell>
          <cell r="AA187">
            <v>8</v>
          </cell>
          <cell r="AB187">
            <v>2.17</v>
          </cell>
          <cell r="AC187">
            <v>10.618705035971223</v>
          </cell>
          <cell r="AD187">
            <v>0</v>
          </cell>
          <cell r="AE187">
            <v>11</v>
          </cell>
          <cell r="AF187">
            <v>0.99</v>
          </cell>
          <cell r="AG187">
            <v>0.79</v>
          </cell>
          <cell r="AH187">
            <v>0.65</v>
          </cell>
          <cell r="AI187">
            <v>0.59</v>
          </cell>
          <cell r="AJ187">
            <v>0.55000000000000004</v>
          </cell>
          <cell r="AK187">
            <v>0</v>
          </cell>
          <cell r="AL187">
            <v>109608</v>
          </cell>
          <cell r="AN187">
            <v>0.31359592013888893</v>
          </cell>
          <cell r="AO187">
            <v>0.28044596354166668</v>
          </cell>
          <cell r="AP187" t="str">
            <v>AWD</v>
          </cell>
        </row>
        <row r="188">
          <cell r="A188" t="str">
            <v>4147-EACH</v>
          </cell>
          <cell r="B188" t="str">
            <v>B07Q8SQSQF</v>
          </cell>
          <cell r="C188">
            <v>0</v>
          </cell>
          <cell r="D188">
            <v>4147</v>
          </cell>
          <cell r="E188">
            <v>1</v>
          </cell>
          <cell r="F188">
            <v>11.29</v>
          </cell>
          <cell r="G188">
            <v>10.59</v>
          </cell>
          <cell r="H188">
            <v>10.09</v>
          </cell>
          <cell r="I188">
            <v>10.09</v>
          </cell>
          <cell r="J188">
            <v>9.5299999999999994</v>
          </cell>
          <cell r="K188">
            <v>1</v>
          </cell>
          <cell r="L188">
            <v>5.77</v>
          </cell>
          <cell r="M188">
            <v>6.1161999999999992</v>
          </cell>
          <cell r="N188">
            <v>5.0999999999999996</v>
          </cell>
          <cell r="O188">
            <v>5.3549999999999995</v>
          </cell>
          <cell r="P188" t="str">
            <v>-</v>
          </cell>
          <cell r="Q188" t="str">
            <v>-</v>
          </cell>
          <cell r="R188">
            <v>9.09</v>
          </cell>
          <cell r="S188">
            <v>9.09</v>
          </cell>
          <cell r="T188">
            <v>8.57</v>
          </cell>
          <cell r="U188">
            <v>0.78</v>
          </cell>
          <cell r="V188">
            <v>0.78</v>
          </cell>
          <cell r="W188">
            <v>12.48</v>
          </cell>
          <cell r="X188" t="str">
            <v>LSlb</v>
          </cell>
          <cell r="Y188">
            <v>12.25</v>
          </cell>
          <cell r="Z188">
            <v>10.5</v>
          </cell>
          <cell r="AA188">
            <v>7.5</v>
          </cell>
          <cell r="AB188">
            <v>2.17</v>
          </cell>
          <cell r="AC188">
            <v>6.9401978417266186</v>
          </cell>
          <cell r="AD188">
            <v>0</v>
          </cell>
          <cell r="AE188">
            <v>7</v>
          </cell>
          <cell r="AF188">
            <v>1.2</v>
          </cell>
          <cell r="AG188">
            <v>0.95</v>
          </cell>
          <cell r="AH188">
            <v>0.79</v>
          </cell>
          <cell r="AI188">
            <v>0.75</v>
          </cell>
          <cell r="AJ188">
            <v>0.69</v>
          </cell>
          <cell r="AK188">
            <v>0</v>
          </cell>
          <cell r="AL188">
            <v>67176</v>
          </cell>
          <cell r="AN188">
            <v>0.31359592013888893</v>
          </cell>
          <cell r="AO188">
            <v>0.28044596354166668</v>
          </cell>
          <cell r="AP188" t="str">
            <v>AWD</v>
          </cell>
        </row>
        <row r="189">
          <cell r="A189" t="str">
            <v>4145-EACH</v>
          </cell>
          <cell r="B189" t="str">
            <v>B07Q8WM9D9</v>
          </cell>
          <cell r="C189">
            <v>0</v>
          </cell>
          <cell r="D189">
            <v>2901</v>
          </cell>
          <cell r="E189">
            <v>2</v>
          </cell>
          <cell r="F189">
            <v>7.99</v>
          </cell>
          <cell r="G189">
            <v>7.49</v>
          </cell>
          <cell r="H189">
            <v>7.1899999999999995</v>
          </cell>
          <cell r="I189">
            <v>6.99</v>
          </cell>
          <cell r="J189">
            <v>6.88</v>
          </cell>
          <cell r="K189">
            <v>8</v>
          </cell>
          <cell r="L189">
            <v>4.1500000000000004</v>
          </cell>
          <cell r="M189">
            <v>4.399</v>
          </cell>
          <cell r="N189">
            <v>3.38</v>
          </cell>
          <cell r="O189">
            <v>3.5489999999999999</v>
          </cell>
          <cell r="P189">
            <v>6.99</v>
          </cell>
          <cell r="Q189">
            <v>6.49</v>
          </cell>
          <cell r="R189">
            <v>6.09</v>
          </cell>
          <cell r="S189">
            <v>5.99</v>
          </cell>
          <cell r="T189">
            <v>5.8199999999999994</v>
          </cell>
          <cell r="U189">
            <v>0.22</v>
          </cell>
          <cell r="V189">
            <v>0.44</v>
          </cell>
          <cell r="W189">
            <v>7.04</v>
          </cell>
          <cell r="X189" t="str">
            <v>LSoz</v>
          </cell>
          <cell r="Y189">
            <v>17.5</v>
          </cell>
          <cell r="Z189">
            <v>1.31</v>
          </cell>
          <cell r="AA189">
            <v>1.31</v>
          </cell>
          <cell r="AB189">
            <v>2.62</v>
          </cell>
          <cell r="AC189">
            <v>0.43211151079136695</v>
          </cell>
          <cell r="AD189">
            <v>6.9137841726618712</v>
          </cell>
          <cell r="AE189">
            <v>7</v>
          </cell>
          <cell r="AF189">
            <v>0.99</v>
          </cell>
          <cell r="AG189">
            <v>0.79</v>
          </cell>
          <cell r="AH189">
            <v>0.65</v>
          </cell>
          <cell r="AI189">
            <v>0.59</v>
          </cell>
          <cell r="AJ189">
            <v>0.55000000000000004</v>
          </cell>
          <cell r="AK189">
            <v>0</v>
          </cell>
          <cell r="AL189">
            <v>109608</v>
          </cell>
          <cell r="AN189">
            <v>0.31359592013888893</v>
          </cell>
          <cell r="AO189">
            <v>0.28044596354166668</v>
          </cell>
          <cell r="AP189" t="str">
            <v>AWD</v>
          </cell>
        </row>
        <row r="190">
          <cell r="A190" t="str">
            <v>4102-EACH</v>
          </cell>
          <cell r="B190" t="str">
            <v>B07Q8WY4R5</v>
          </cell>
          <cell r="C190">
            <v>0</v>
          </cell>
          <cell r="D190">
            <v>2901</v>
          </cell>
          <cell r="E190">
            <v>4</v>
          </cell>
          <cell r="F190">
            <v>10.99</v>
          </cell>
          <cell r="G190">
            <v>9.99</v>
          </cell>
          <cell r="H190">
            <v>9.2899999999999991</v>
          </cell>
          <cell r="I190">
            <v>8.99</v>
          </cell>
          <cell r="J190">
            <v>8.7799999999999994</v>
          </cell>
          <cell r="K190">
            <v>15</v>
          </cell>
          <cell r="L190">
            <v>4.55</v>
          </cell>
          <cell r="M190">
            <v>4.8229999999999995</v>
          </cell>
          <cell r="N190">
            <v>3.78</v>
          </cell>
          <cell r="O190">
            <v>3.9689999999999999</v>
          </cell>
          <cell r="P190" t="str">
            <v>-</v>
          </cell>
          <cell r="Q190">
            <v>8.99</v>
          </cell>
          <cell r="R190">
            <v>8.2899999999999991</v>
          </cell>
          <cell r="S190">
            <v>7.99</v>
          </cell>
          <cell r="T190">
            <v>7.72</v>
          </cell>
          <cell r="U190">
            <v>0.22</v>
          </cell>
          <cell r="V190">
            <v>0.88</v>
          </cell>
          <cell r="W190">
            <v>14.08</v>
          </cell>
          <cell r="X190" t="str">
            <v>LSoz</v>
          </cell>
          <cell r="Y190">
            <v>17.5</v>
          </cell>
          <cell r="Z190">
            <v>1.31</v>
          </cell>
          <cell r="AA190">
            <v>1.31</v>
          </cell>
          <cell r="AB190">
            <v>5.24</v>
          </cell>
          <cell r="AC190">
            <v>0.8642230215827339</v>
          </cell>
          <cell r="AD190">
            <v>13.827568345323742</v>
          </cell>
          <cell r="AE190">
            <v>14</v>
          </cell>
          <cell r="AF190">
            <v>0.99</v>
          </cell>
          <cell r="AG190">
            <v>0.79</v>
          </cell>
          <cell r="AH190">
            <v>0.65</v>
          </cell>
          <cell r="AI190">
            <v>0.59</v>
          </cell>
          <cell r="AJ190">
            <v>0.55000000000000004</v>
          </cell>
          <cell r="AK190">
            <v>0</v>
          </cell>
          <cell r="AL190">
            <v>109608</v>
          </cell>
          <cell r="AN190">
            <v>0.28000651041666669</v>
          </cell>
          <cell r="AO190">
            <v>0.24141601562500001</v>
          </cell>
          <cell r="AP190" t="str">
            <v>AWD</v>
          </cell>
        </row>
        <row r="191">
          <cell r="A191" t="str">
            <v>4127-EACH</v>
          </cell>
          <cell r="B191" t="str">
            <v>B07Q8XTMXF</v>
          </cell>
          <cell r="C191">
            <v>0</v>
          </cell>
          <cell r="D191">
            <v>4127</v>
          </cell>
          <cell r="E191">
            <v>1</v>
          </cell>
          <cell r="F191">
            <v>9.49</v>
          </cell>
          <cell r="G191">
            <v>8.99</v>
          </cell>
          <cell r="H191">
            <v>8.49</v>
          </cell>
          <cell r="I191">
            <v>8.49</v>
          </cell>
          <cell r="J191">
            <v>8.1199999999999992</v>
          </cell>
          <cell r="K191">
            <v>0.75</v>
          </cell>
          <cell r="L191">
            <v>4.99</v>
          </cell>
          <cell r="M191">
            <v>5.2894000000000005</v>
          </cell>
          <cell r="N191">
            <v>4.22</v>
          </cell>
          <cell r="O191">
            <v>4.431</v>
          </cell>
          <cell r="P191">
            <v>8.49</v>
          </cell>
          <cell r="Q191">
            <v>7.99</v>
          </cell>
          <cell r="R191">
            <v>7.49</v>
          </cell>
          <cell r="S191">
            <v>7.49</v>
          </cell>
          <cell r="T191">
            <v>7.04</v>
          </cell>
          <cell r="U191">
            <v>0.7</v>
          </cell>
          <cell r="V191">
            <v>0.7</v>
          </cell>
          <cell r="W191">
            <v>11.2</v>
          </cell>
          <cell r="X191" t="str">
            <v>LSlb</v>
          </cell>
          <cell r="Y191">
            <v>11.61</v>
          </cell>
          <cell r="Z191">
            <v>9.9600000000000009</v>
          </cell>
          <cell r="AA191">
            <v>1.5</v>
          </cell>
          <cell r="AB191">
            <v>1.5</v>
          </cell>
          <cell r="AC191">
            <v>1.2478661870503598</v>
          </cell>
          <cell r="AD191">
            <v>0</v>
          </cell>
          <cell r="AE191">
            <v>1.25</v>
          </cell>
          <cell r="AF191">
            <v>2.2999999999999998</v>
          </cell>
          <cell r="AG191">
            <v>1.9</v>
          </cell>
          <cell r="AH191">
            <v>1.5</v>
          </cell>
          <cell r="AI191">
            <v>1.5</v>
          </cell>
          <cell r="AJ191">
            <v>1.2</v>
          </cell>
          <cell r="AK191" t="str">
            <v>remeasure 15441599031</v>
          </cell>
          <cell r="AL191">
            <v>9898</v>
          </cell>
          <cell r="AN191">
            <v>0.29279513888888892</v>
          </cell>
          <cell r="AO191">
            <v>0.25627604166666668</v>
          </cell>
          <cell r="AP191" t="str">
            <v>AWD</v>
          </cell>
        </row>
        <row r="192">
          <cell r="A192" t="str">
            <v>3192-EACH</v>
          </cell>
          <cell r="B192" t="str">
            <v>B07Q8Y29ZR</v>
          </cell>
          <cell r="C192">
            <v>0</v>
          </cell>
          <cell r="D192">
            <v>3192</v>
          </cell>
          <cell r="E192">
            <v>1</v>
          </cell>
          <cell r="F192">
            <v>11.29</v>
          </cell>
          <cell r="G192">
            <v>10.59</v>
          </cell>
          <cell r="H192">
            <v>10.09</v>
          </cell>
          <cell r="I192">
            <v>10.09</v>
          </cell>
          <cell r="J192">
            <v>9.5299999999999994</v>
          </cell>
          <cell r="K192">
            <v>1</v>
          </cell>
          <cell r="L192">
            <v>5.77</v>
          </cell>
          <cell r="M192">
            <v>6.1161999999999992</v>
          </cell>
          <cell r="N192">
            <v>5.0999999999999996</v>
          </cell>
          <cell r="O192">
            <v>5.3549999999999995</v>
          </cell>
          <cell r="P192" t="str">
            <v>-</v>
          </cell>
          <cell r="Q192" t="str">
            <v>-</v>
          </cell>
          <cell r="R192">
            <v>9.09</v>
          </cell>
          <cell r="S192">
            <v>9.09</v>
          </cell>
          <cell r="T192">
            <v>8.57</v>
          </cell>
          <cell r="U192">
            <v>0.76</v>
          </cell>
          <cell r="V192">
            <v>0.76</v>
          </cell>
          <cell r="W192">
            <v>3.2</v>
          </cell>
          <cell r="X192" t="str">
            <v>LSlb</v>
          </cell>
          <cell r="Y192">
            <v>11.58</v>
          </cell>
          <cell r="Z192">
            <v>10.39</v>
          </cell>
          <cell r="AA192">
            <v>2.17</v>
          </cell>
          <cell r="AB192">
            <v>2.17</v>
          </cell>
          <cell r="AC192">
            <v>1.8783176546762592</v>
          </cell>
          <cell r="AD192">
            <v>0</v>
          </cell>
          <cell r="AE192">
            <v>2</v>
          </cell>
          <cell r="AF192">
            <v>2.9</v>
          </cell>
          <cell r="AG192">
            <v>2.2999999999999998</v>
          </cell>
          <cell r="AH192">
            <v>1.9</v>
          </cell>
          <cell r="AI192">
            <v>1.9</v>
          </cell>
          <cell r="AJ192">
            <v>1.5</v>
          </cell>
          <cell r="AK192">
            <v>0</v>
          </cell>
          <cell r="AL192">
            <v>6129</v>
          </cell>
          <cell r="AN192">
            <v>0.31544166847511573</v>
          </cell>
          <cell r="AO192">
            <v>0.28259067111545139</v>
          </cell>
          <cell r="AP192" t="str">
            <v>AWD</v>
          </cell>
        </row>
        <row r="193">
          <cell r="A193" t="str">
            <v>4103-EACH</v>
          </cell>
          <cell r="B193" t="str">
            <v>B07Q8ZFP5P</v>
          </cell>
          <cell r="C193">
            <v>0</v>
          </cell>
          <cell r="D193">
            <v>4103</v>
          </cell>
          <cell r="E193">
            <v>1</v>
          </cell>
          <cell r="F193">
            <v>9.19</v>
          </cell>
          <cell r="G193">
            <v>8.7899999999999991</v>
          </cell>
          <cell r="H193">
            <v>8.2899999999999991</v>
          </cell>
          <cell r="I193">
            <v>8.2899999999999991</v>
          </cell>
          <cell r="J193">
            <v>7.87</v>
          </cell>
          <cell r="K193">
            <v>11</v>
          </cell>
          <cell r="L193">
            <v>4.99</v>
          </cell>
          <cell r="M193">
            <v>5.2894000000000005</v>
          </cell>
          <cell r="N193">
            <v>4.22</v>
          </cell>
          <cell r="O193">
            <v>4.431</v>
          </cell>
          <cell r="P193">
            <v>8.09</v>
          </cell>
          <cell r="Q193">
            <v>7.6899999999999995</v>
          </cell>
          <cell r="R193">
            <v>7.1899999999999995</v>
          </cell>
          <cell r="S193">
            <v>7.1899999999999995</v>
          </cell>
          <cell r="T193">
            <v>6.79</v>
          </cell>
          <cell r="U193">
            <v>0.68</v>
          </cell>
          <cell r="V193">
            <v>0.68</v>
          </cell>
          <cell r="W193">
            <v>10.88</v>
          </cell>
          <cell r="X193" t="str">
            <v>LSlb</v>
          </cell>
          <cell r="Y193">
            <v>10.25</v>
          </cell>
          <cell r="Z193">
            <v>6.25</v>
          </cell>
          <cell r="AA193">
            <v>4.5</v>
          </cell>
          <cell r="AB193">
            <v>1.2</v>
          </cell>
          <cell r="AC193">
            <v>2.0739658273381294</v>
          </cell>
          <cell r="AD193">
            <v>0</v>
          </cell>
          <cell r="AE193">
            <v>2.25</v>
          </cell>
          <cell r="AF193">
            <v>1.9</v>
          </cell>
          <cell r="AG193">
            <v>1.5</v>
          </cell>
          <cell r="AH193">
            <v>1.2</v>
          </cell>
          <cell r="AI193">
            <v>1.2</v>
          </cell>
          <cell r="AJ193">
            <v>0.9</v>
          </cell>
          <cell r="AK193">
            <v>0</v>
          </cell>
          <cell r="AL193">
            <v>46396</v>
          </cell>
          <cell r="AN193">
            <v>0.28000651041666669</v>
          </cell>
          <cell r="AO193">
            <v>0.24141601562500001</v>
          </cell>
          <cell r="AP193" t="str">
            <v>AWD</v>
          </cell>
        </row>
        <row r="194">
          <cell r="A194" t="str">
            <v>4104-EACH</v>
          </cell>
          <cell r="B194" t="str">
            <v>B07Q97R8X9</v>
          </cell>
          <cell r="C194">
            <v>0</v>
          </cell>
          <cell r="D194">
            <v>4104</v>
          </cell>
          <cell r="E194">
            <v>1</v>
          </cell>
          <cell r="F194">
            <v>9.19</v>
          </cell>
          <cell r="G194">
            <v>8.7899999999999991</v>
          </cell>
          <cell r="H194">
            <v>8.2899999999999991</v>
          </cell>
          <cell r="I194">
            <v>8.2899999999999991</v>
          </cell>
          <cell r="J194">
            <v>7.87</v>
          </cell>
          <cell r="K194">
            <v>11</v>
          </cell>
          <cell r="L194">
            <v>4.99</v>
          </cell>
          <cell r="M194">
            <v>5.2894000000000005</v>
          </cell>
          <cell r="N194">
            <v>4.22</v>
          </cell>
          <cell r="O194">
            <v>4.431</v>
          </cell>
          <cell r="P194">
            <v>8.09</v>
          </cell>
          <cell r="Q194">
            <v>7.6899999999999995</v>
          </cell>
          <cell r="R194">
            <v>7.1899999999999995</v>
          </cell>
          <cell r="S194">
            <v>7.1899999999999995</v>
          </cell>
          <cell r="T194">
            <v>6.79</v>
          </cell>
          <cell r="U194">
            <v>0.68</v>
          </cell>
          <cell r="V194">
            <v>0.68</v>
          </cell>
          <cell r="W194">
            <v>10.88</v>
          </cell>
          <cell r="X194" t="str">
            <v>LSlb</v>
          </cell>
          <cell r="Y194">
            <v>11.81</v>
          </cell>
          <cell r="Z194">
            <v>9.5299999999999994</v>
          </cell>
          <cell r="AA194">
            <v>1.46</v>
          </cell>
          <cell r="AB194">
            <v>2.92</v>
          </cell>
          <cell r="AC194">
            <v>2.3643450071942445</v>
          </cell>
          <cell r="AD194">
            <v>0</v>
          </cell>
          <cell r="AE194">
            <v>2.5</v>
          </cell>
          <cell r="AF194">
            <v>1.5</v>
          </cell>
          <cell r="AG194">
            <v>1.3</v>
          </cell>
          <cell r="AH194">
            <v>1</v>
          </cell>
          <cell r="AI194">
            <v>1</v>
          </cell>
          <cell r="AJ194">
            <v>0.8</v>
          </cell>
          <cell r="AK194">
            <v>0</v>
          </cell>
          <cell r="AL194">
            <v>10817</v>
          </cell>
          <cell r="AN194">
            <v>0.27738715277777781</v>
          </cell>
          <cell r="AO194">
            <v>0.23837239583333333</v>
          </cell>
          <cell r="AP194" t="str">
            <v>AWD</v>
          </cell>
        </row>
        <row r="195">
          <cell r="A195" t="str">
            <v>4122-EACH</v>
          </cell>
          <cell r="B195" t="str">
            <v>B07Q97RHBH</v>
          </cell>
          <cell r="C195">
            <v>0</v>
          </cell>
          <cell r="D195">
            <v>4122</v>
          </cell>
          <cell r="E195">
            <v>1</v>
          </cell>
          <cell r="F195">
            <v>9.49</v>
          </cell>
          <cell r="G195">
            <v>8.99</v>
          </cell>
          <cell r="H195">
            <v>8.49</v>
          </cell>
          <cell r="I195">
            <v>8.49</v>
          </cell>
          <cell r="J195">
            <v>8.1199999999999992</v>
          </cell>
          <cell r="K195">
            <v>0.75</v>
          </cell>
          <cell r="L195">
            <v>4.99</v>
          </cell>
          <cell r="M195">
            <v>5.2894000000000005</v>
          </cell>
          <cell r="N195">
            <v>4.22</v>
          </cell>
          <cell r="O195">
            <v>4.431</v>
          </cell>
          <cell r="P195">
            <v>8.49</v>
          </cell>
          <cell r="Q195">
            <v>7.99</v>
          </cell>
          <cell r="R195">
            <v>7.49</v>
          </cell>
          <cell r="S195">
            <v>7.49</v>
          </cell>
          <cell r="T195">
            <v>7.04</v>
          </cell>
          <cell r="U195">
            <v>0.7</v>
          </cell>
          <cell r="V195">
            <v>0.7</v>
          </cell>
          <cell r="W195">
            <v>4.8</v>
          </cell>
          <cell r="X195" t="str">
            <v>LSlb</v>
          </cell>
          <cell r="Y195">
            <v>11.75</v>
          </cell>
          <cell r="Z195">
            <v>8.75</v>
          </cell>
          <cell r="AA195">
            <v>4.75</v>
          </cell>
          <cell r="AB195">
            <v>1.5</v>
          </cell>
          <cell r="AC195">
            <v>3.513376798561151</v>
          </cell>
          <cell r="AD195">
            <v>0</v>
          </cell>
          <cell r="AE195">
            <v>3.75</v>
          </cell>
          <cell r="AF195">
            <v>1.9</v>
          </cell>
          <cell r="AG195">
            <v>1.5</v>
          </cell>
          <cell r="AH195">
            <v>1.2</v>
          </cell>
          <cell r="AI195">
            <v>1.2</v>
          </cell>
          <cell r="AJ195">
            <v>0.9</v>
          </cell>
          <cell r="AK195">
            <v>0</v>
          </cell>
          <cell r="AL195">
            <v>21456</v>
          </cell>
          <cell r="AN195">
            <v>0.29279513888888892</v>
          </cell>
          <cell r="AO195">
            <v>0.25627604166666668</v>
          </cell>
          <cell r="AP195" t="str">
            <v>AWD</v>
          </cell>
        </row>
        <row r="196">
          <cell r="A196" t="str">
            <v>3148-EACH</v>
          </cell>
          <cell r="B196" t="str">
            <v>B07Q97RWD9</v>
          </cell>
          <cell r="C196">
            <v>0</v>
          </cell>
          <cell r="D196">
            <v>3148</v>
          </cell>
          <cell r="E196">
            <v>1</v>
          </cell>
          <cell r="F196">
            <v>11.29</v>
          </cell>
          <cell r="G196">
            <v>10.59</v>
          </cell>
          <cell r="H196">
            <v>10.09</v>
          </cell>
          <cell r="I196">
            <v>10.09</v>
          </cell>
          <cell r="J196">
            <v>9.5299999999999994</v>
          </cell>
          <cell r="K196">
            <v>1</v>
          </cell>
          <cell r="L196">
            <v>5.77</v>
          </cell>
          <cell r="M196">
            <v>6.1161999999999992</v>
          </cell>
          <cell r="N196">
            <v>5.0999999999999996</v>
          </cell>
          <cell r="O196">
            <v>5.3549999999999995</v>
          </cell>
          <cell r="P196" t="str">
            <v>-</v>
          </cell>
          <cell r="Q196" t="str">
            <v>-</v>
          </cell>
          <cell r="R196">
            <v>9.09</v>
          </cell>
          <cell r="S196">
            <v>9.09</v>
          </cell>
          <cell r="T196">
            <v>8.57</v>
          </cell>
          <cell r="U196">
            <v>0.82</v>
          </cell>
          <cell r="V196">
            <v>0.82</v>
          </cell>
          <cell r="W196">
            <v>13.12</v>
          </cell>
          <cell r="X196" t="str">
            <v>LB</v>
          </cell>
          <cell r="Y196">
            <v>18</v>
          </cell>
          <cell r="Z196">
            <v>14</v>
          </cell>
          <cell r="AA196">
            <v>11.5</v>
          </cell>
          <cell r="AB196">
            <v>2.17</v>
          </cell>
          <cell r="AC196">
            <v>20.848920863309353</v>
          </cell>
          <cell r="AD196">
            <v>0</v>
          </cell>
          <cell r="AE196">
            <v>21</v>
          </cell>
          <cell r="AF196">
            <v>1.1000000000000001</v>
          </cell>
          <cell r="AG196">
            <v>0.85</v>
          </cell>
          <cell r="AH196">
            <v>0.69</v>
          </cell>
          <cell r="AI196">
            <v>0.65</v>
          </cell>
          <cell r="AJ196">
            <v>0.59</v>
          </cell>
          <cell r="AK196">
            <v>0</v>
          </cell>
          <cell r="AL196">
            <v>9254</v>
          </cell>
          <cell r="AN196">
            <v>0.31544166847511573</v>
          </cell>
          <cell r="AO196">
            <v>0.28259067111545139</v>
          </cell>
          <cell r="AP196" t="str">
            <v>AWD</v>
          </cell>
        </row>
        <row r="197">
          <cell r="A197" t="str">
            <v>4146-EACH</v>
          </cell>
          <cell r="B197" t="str">
            <v>B07Q97RZJC</v>
          </cell>
          <cell r="C197">
            <v>0</v>
          </cell>
          <cell r="D197">
            <v>4146</v>
          </cell>
          <cell r="E197">
            <v>1</v>
          </cell>
          <cell r="F197">
            <v>11.29</v>
          </cell>
          <cell r="G197">
            <v>10.59</v>
          </cell>
          <cell r="H197">
            <v>10.09</v>
          </cell>
          <cell r="I197">
            <v>10.09</v>
          </cell>
          <cell r="J197">
            <v>9.5299999999999994</v>
          </cell>
          <cell r="K197">
            <v>1</v>
          </cell>
          <cell r="L197">
            <v>5.77</v>
          </cell>
          <cell r="M197">
            <v>6.1161999999999992</v>
          </cell>
          <cell r="N197">
            <v>5.0999999999999996</v>
          </cell>
          <cell r="O197">
            <v>5.3549999999999995</v>
          </cell>
          <cell r="P197" t="str">
            <v>-</v>
          </cell>
          <cell r="Q197" t="str">
            <v>-</v>
          </cell>
          <cell r="R197">
            <v>9.09</v>
          </cell>
          <cell r="S197">
            <v>9.09</v>
          </cell>
          <cell r="T197">
            <v>8.57</v>
          </cell>
          <cell r="U197">
            <v>0.8</v>
          </cell>
          <cell r="V197">
            <v>0.8</v>
          </cell>
          <cell r="W197">
            <v>12.8</v>
          </cell>
          <cell r="X197" t="str">
            <v>LSlb</v>
          </cell>
          <cell r="Y197">
            <v>6</v>
          </cell>
          <cell r="Z197">
            <v>7</v>
          </cell>
          <cell r="AA197">
            <v>3</v>
          </cell>
          <cell r="AB197">
            <v>11</v>
          </cell>
          <cell r="AC197">
            <v>3.3237410071942448</v>
          </cell>
          <cell r="AD197">
            <v>0</v>
          </cell>
          <cell r="AE197">
            <v>3.5</v>
          </cell>
          <cell r="AF197">
            <v>1.1000000000000001</v>
          </cell>
          <cell r="AG197">
            <v>0.85</v>
          </cell>
          <cell r="AH197">
            <v>0.69</v>
          </cell>
          <cell r="AI197">
            <v>0.65</v>
          </cell>
          <cell r="AJ197">
            <v>0.59</v>
          </cell>
          <cell r="AK197">
            <v>0</v>
          </cell>
          <cell r="AL197">
            <v>5635</v>
          </cell>
          <cell r="AN197">
            <v>0.31359592013888893</v>
          </cell>
          <cell r="AO197">
            <v>0.28044596354166668</v>
          </cell>
          <cell r="AP197" t="str">
            <v>AWD</v>
          </cell>
        </row>
        <row r="198">
          <cell r="A198" t="str">
            <v>3190-EACH</v>
          </cell>
          <cell r="B198" t="str">
            <v>B07Q9PJ727</v>
          </cell>
          <cell r="C198">
            <v>0</v>
          </cell>
          <cell r="D198">
            <v>3190</v>
          </cell>
          <cell r="E198">
            <v>1</v>
          </cell>
          <cell r="F198">
            <v>9.19</v>
          </cell>
          <cell r="G198">
            <v>8.7899999999999991</v>
          </cell>
          <cell r="H198">
            <v>8.2899999999999991</v>
          </cell>
          <cell r="I198">
            <v>8.2899999999999991</v>
          </cell>
          <cell r="J198">
            <v>7.87</v>
          </cell>
          <cell r="K198">
            <v>11</v>
          </cell>
          <cell r="L198">
            <v>4.99</v>
          </cell>
          <cell r="M198">
            <v>5.2894000000000005</v>
          </cell>
          <cell r="N198">
            <v>4.22</v>
          </cell>
          <cell r="O198">
            <v>4.431</v>
          </cell>
          <cell r="P198">
            <v>8.09</v>
          </cell>
          <cell r="Q198">
            <v>7.6899999999999995</v>
          </cell>
          <cell r="R198">
            <v>7.1899999999999995</v>
          </cell>
          <cell r="S198">
            <v>7.1899999999999995</v>
          </cell>
          <cell r="T198">
            <v>6.79</v>
          </cell>
          <cell r="U198">
            <v>0.68</v>
          </cell>
          <cell r="V198">
            <v>0.68</v>
          </cell>
          <cell r="W198">
            <v>10.88</v>
          </cell>
          <cell r="X198" t="str">
            <v>LB</v>
          </cell>
          <cell r="Y198">
            <v>14.5</v>
          </cell>
          <cell r="Z198">
            <v>12.5</v>
          </cell>
          <cell r="AA198">
            <v>11</v>
          </cell>
          <cell r="AB198">
            <v>1.2</v>
          </cell>
          <cell r="AC198">
            <v>14.343525179856115</v>
          </cell>
          <cell r="AD198">
            <v>0</v>
          </cell>
          <cell r="AE198">
            <v>15</v>
          </cell>
          <cell r="AF198">
            <v>1.5</v>
          </cell>
          <cell r="AG198">
            <v>1.3</v>
          </cell>
          <cell r="AH198">
            <v>1</v>
          </cell>
          <cell r="AI198">
            <v>1</v>
          </cell>
          <cell r="AJ198">
            <v>0.8</v>
          </cell>
          <cell r="AK198">
            <v>0</v>
          </cell>
          <cell r="AL198">
            <v>19428</v>
          </cell>
          <cell r="AN198">
            <v>0.27738715277777781</v>
          </cell>
          <cell r="AO198">
            <v>0.23837239583333333</v>
          </cell>
          <cell r="AP198" t="str">
            <v>AWD</v>
          </cell>
        </row>
        <row r="199">
          <cell r="A199" t="str">
            <v>3130-CASE</v>
          </cell>
          <cell r="B199" t="str">
            <v>B07QB4ZHL3</v>
          </cell>
          <cell r="C199">
            <v>0</v>
          </cell>
          <cell r="D199">
            <v>3130</v>
          </cell>
          <cell r="E199">
            <v>48</v>
          </cell>
          <cell r="F199">
            <v>111.28999999999999</v>
          </cell>
          <cell r="G199">
            <v>99.289999999999992</v>
          </cell>
          <cell r="H199">
            <v>81.289999999999992</v>
          </cell>
          <cell r="I199">
            <v>81.289999999999992</v>
          </cell>
          <cell r="J199">
            <v>69.300000000000011</v>
          </cell>
          <cell r="K199">
            <v>18</v>
          </cell>
          <cell r="L199">
            <v>16.07</v>
          </cell>
          <cell r="M199">
            <v>17.034199999999998</v>
          </cell>
          <cell r="N199" t="str">
            <v>-</v>
          </cell>
          <cell r="O199" t="str">
            <v>-</v>
          </cell>
          <cell r="P199" t="str">
            <v>-</v>
          </cell>
          <cell r="Q199" t="str">
            <v>-</v>
          </cell>
          <cell r="R199" t="str">
            <v>-</v>
          </cell>
          <cell r="S199" t="str">
            <v>-</v>
          </cell>
          <cell r="T199" t="str">
            <v>-</v>
          </cell>
          <cell r="U199">
            <v>17.100000000000001</v>
          </cell>
          <cell r="V199">
            <v>17.100000000000001</v>
          </cell>
          <cell r="W199">
            <v>1.1200000000000001</v>
          </cell>
          <cell r="X199" t="str">
            <v>LB</v>
          </cell>
          <cell r="Y199">
            <v>13</v>
          </cell>
          <cell r="Z199">
            <v>12.25</v>
          </cell>
          <cell r="AA199">
            <v>10.5</v>
          </cell>
          <cell r="AB199">
            <v>3</v>
          </cell>
          <cell r="AC199">
            <v>12.029676258992806</v>
          </cell>
          <cell r="AD199">
            <v>0</v>
          </cell>
          <cell r="AE199">
            <v>13</v>
          </cell>
          <cell r="AF199">
            <v>1.5</v>
          </cell>
          <cell r="AG199">
            <v>1.3</v>
          </cell>
          <cell r="AH199">
            <v>1</v>
          </cell>
          <cell r="AI199">
            <v>1</v>
          </cell>
          <cell r="AJ199">
            <v>0.8</v>
          </cell>
          <cell r="AK199">
            <v>0</v>
          </cell>
          <cell r="AL199">
            <v>8097</v>
          </cell>
          <cell r="AN199">
            <v>4.0740842013888887</v>
          </cell>
          <cell r="AO199">
            <v>3.7266471354166666</v>
          </cell>
          <cell r="AP199" t="str">
            <v>FBA</v>
          </cell>
        </row>
        <row r="200">
          <cell r="A200" t="str">
            <v>4123-CASE</v>
          </cell>
          <cell r="B200" t="str">
            <v>B07QB52K3Y</v>
          </cell>
          <cell r="C200">
            <v>0</v>
          </cell>
          <cell r="D200">
            <v>4123</v>
          </cell>
          <cell r="E200">
            <v>12</v>
          </cell>
          <cell r="F200">
            <v>46.39</v>
          </cell>
          <cell r="G200">
            <v>40.39</v>
          </cell>
          <cell r="H200">
            <v>34.39</v>
          </cell>
          <cell r="I200">
            <v>34.39</v>
          </cell>
          <cell r="J200">
            <v>29.82</v>
          </cell>
          <cell r="K200">
            <v>9.25</v>
          </cell>
          <cell r="L200">
            <v>8.92</v>
          </cell>
          <cell r="M200">
            <v>9.4551999999999996</v>
          </cell>
          <cell r="N200" t="str">
            <v>-</v>
          </cell>
          <cell r="O200" t="str">
            <v>-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>
            <v>9.16</v>
          </cell>
          <cell r="V200">
            <v>9.16</v>
          </cell>
          <cell r="W200">
            <v>1.28</v>
          </cell>
          <cell r="X200" t="str">
            <v>LSlb</v>
          </cell>
          <cell r="Y200">
            <v>13.5</v>
          </cell>
          <cell r="Z200">
            <v>12</v>
          </cell>
          <cell r="AA200">
            <v>6</v>
          </cell>
          <cell r="AB200">
            <v>0.12</v>
          </cell>
          <cell r="AC200">
            <v>6.9928057553956835</v>
          </cell>
          <cell r="AD200">
            <v>0</v>
          </cell>
          <cell r="AE200">
            <v>7</v>
          </cell>
          <cell r="AF200">
            <v>2.2999999999999998</v>
          </cell>
          <cell r="AG200">
            <v>1.9</v>
          </cell>
          <cell r="AH200">
            <v>1.5</v>
          </cell>
          <cell r="AI200">
            <v>1.5</v>
          </cell>
          <cell r="AJ200">
            <v>1.2</v>
          </cell>
          <cell r="AK200">
            <v>0</v>
          </cell>
          <cell r="AL200">
            <v>6824</v>
          </cell>
          <cell r="AN200">
            <v>3.4987500000000002</v>
          </cell>
          <cell r="AO200">
            <v>3.058125</v>
          </cell>
          <cell r="AP200" t="str">
            <v>FBA</v>
          </cell>
        </row>
        <row r="201">
          <cell r="A201" t="str">
            <v>4140-CASE</v>
          </cell>
          <cell r="B201" t="str">
            <v>B07QB546ZG</v>
          </cell>
          <cell r="C201">
            <v>0</v>
          </cell>
          <cell r="D201">
            <v>4140</v>
          </cell>
          <cell r="E201">
            <v>12</v>
          </cell>
          <cell r="F201">
            <v>61.290000000000006</v>
          </cell>
          <cell r="G201">
            <v>52.290000000000006</v>
          </cell>
          <cell r="H201">
            <v>46.290000000000006</v>
          </cell>
          <cell r="I201">
            <v>46.290000000000006</v>
          </cell>
          <cell r="J201">
            <v>40.269999999999996</v>
          </cell>
          <cell r="K201">
            <v>11</v>
          </cell>
          <cell r="L201">
            <v>13.41</v>
          </cell>
          <cell r="M201">
            <v>14.214600000000001</v>
          </cell>
          <cell r="N201" t="str">
            <v>-</v>
          </cell>
          <cell r="O201" t="str">
            <v>-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>
            <v>10.18</v>
          </cell>
          <cell r="V201">
            <v>10.18</v>
          </cell>
          <cell r="W201">
            <v>2.56</v>
          </cell>
          <cell r="X201" t="str">
            <v>LB</v>
          </cell>
          <cell r="Y201">
            <v>18.75</v>
          </cell>
          <cell r="Z201">
            <v>12</v>
          </cell>
          <cell r="AA201">
            <v>5.75</v>
          </cell>
          <cell r="AB201">
            <v>6</v>
          </cell>
          <cell r="AC201">
            <v>9.307553956834532</v>
          </cell>
          <cell r="AD201">
            <v>0</v>
          </cell>
          <cell r="AE201">
            <v>10</v>
          </cell>
          <cell r="AF201">
            <v>2.9</v>
          </cell>
          <cell r="AG201">
            <v>2.2999999999999998</v>
          </cell>
          <cell r="AH201">
            <v>1.9</v>
          </cell>
          <cell r="AI201">
            <v>1.9</v>
          </cell>
          <cell r="AJ201">
            <v>1.5</v>
          </cell>
          <cell r="AK201">
            <v>0</v>
          </cell>
          <cell r="AL201">
            <v>2627</v>
          </cell>
          <cell r="AN201">
            <v>3.7631510416666671</v>
          </cell>
          <cell r="AO201">
            <v>3.3653515624999999</v>
          </cell>
          <cell r="AP201" t="str">
            <v>FBA</v>
          </cell>
        </row>
        <row r="202">
          <cell r="A202" t="str">
            <v>3190-CASE</v>
          </cell>
          <cell r="B202" t="str">
            <v>B07QB54G2X</v>
          </cell>
          <cell r="C202">
            <v>0</v>
          </cell>
          <cell r="D202">
            <v>3190</v>
          </cell>
          <cell r="E202">
            <v>12</v>
          </cell>
          <cell r="F202">
            <v>41.690000000000005</v>
          </cell>
          <cell r="G202">
            <v>37.190000000000005</v>
          </cell>
          <cell r="H202">
            <v>31.19</v>
          </cell>
          <cell r="I202">
            <v>31.19</v>
          </cell>
          <cell r="J202">
            <v>26.610000000000003</v>
          </cell>
          <cell r="K202">
            <v>8.75</v>
          </cell>
          <cell r="L202">
            <v>8.76</v>
          </cell>
          <cell r="M202">
            <v>9.2856000000000005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8.58</v>
          </cell>
          <cell r="V202">
            <v>8.58</v>
          </cell>
          <cell r="W202">
            <v>10.88</v>
          </cell>
          <cell r="X202" t="str">
            <v>LSlb</v>
          </cell>
          <cell r="Y202">
            <v>12.75</v>
          </cell>
          <cell r="Z202">
            <v>12</v>
          </cell>
          <cell r="AA202">
            <v>5</v>
          </cell>
          <cell r="AB202">
            <v>9</v>
          </cell>
          <cell r="AC202">
            <v>5.5035971223021587</v>
          </cell>
          <cell r="AD202">
            <v>0</v>
          </cell>
          <cell r="AE202">
            <v>5.75</v>
          </cell>
          <cell r="AF202">
            <v>2</v>
          </cell>
          <cell r="AG202">
            <v>1.7</v>
          </cell>
          <cell r="AH202">
            <v>1.3</v>
          </cell>
          <cell r="AI202">
            <v>1.3</v>
          </cell>
          <cell r="AJ202">
            <v>1</v>
          </cell>
          <cell r="AK202">
            <v>0</v>
          </cell>
          <cell r="AL202">
            <v>8511</v>
          </cell>
          <cell r="AN202">
            <v>3.3286458333333337</v>
          </cell>
          <cell r="AO202">
            <v>2.8604687499999999</v>
          </cell>
          <cell r="AP202" t="str">
            <v>AWD</v>
          </cell>
        </row>
        <row r="203">
          <cell r="A203" t="str">
            <v>4144-CASE</v>
          </cell>
          <cell r="B203" t="str">
            <v>B07QB54K2P</v>
          </cell>
          <cell r="C203">
            <v>0</v>
          </cell>
          <cell r="D203">
            <v>4144</v>
          </cell>
          <cell r="E203">
            <v>12</v>
          </cell>
          <cell r="F203">
            <v>60.790000000000006</v>
          </cell>
          <cell r="G203">
            <v>51.790000000000006</v>
          </cell>
          <cell r="H203">
            <v>45.790000000000006</v>
          </cell>
          <cell r="I203">
            <v>45.790000000000006</v>
          </cell>
          <cell r="J203">
            <v>39.769999999999996</v>
          </cell>
          <cell r="K203">
            <v>10</v>
          </cell>
          <cell r="L203">
            <v>13.03</v>
          </cell>
          <cell r="M203">
            <v>13.8118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>
            <v>9.8800000000000008</v>
          </cell>
          <cell r="V203">
            <v>9.8800000000000008</v>
          </cell>
          <cell r="X203" t="str">
            <v>LB</v>
          </cell>
          <cell r="Y203">
            <v>18.75</v>
          </cell>
          <cell r="Z203">
            <v>12</v>
          </cell>
          <cell r="AA203">
            <v>5.75</v>
          </cell>
          <cell r="AB203">
            <v>3.88</v>
          </cell>
          <cell r="AC203">
            <v>9.307553956834532</v>
          </cell>
          <cell r="AD203">
            <v>0</v>
          </cell>
          <cell r="AE203">
            <v>10</v>
          </cell>
          <cell r="AF203">
            <v>2.9</v>
          </cell>
          <cell r="AG203">
            <v>2.2999999999999998</v>
          </cell>
          <cell r="AH203">
            <v>1.9</v>
          </cell>
          <cell r="AI203">
            <v>1.9</v>
          </cell>
          <cell r="AJ203">
            <v>1.5</v>
          </cell>
          <cell r="AK203">
            <v>0</v>
          </cell>
          <cell r="AL203">
            <v>6572</v>
          </cell>
          <cell r="AN203">
            <v>3.7631510416666671</v>
          </cell>
          <cell r="AO203">
            <v>3.3653515624999999</v>
          </cell>
          <cell r="AP203" t="str">
            <v>FBA</v>
          </cell>
        </row>
        <row r="204">
          <cell r="A204" t="str">
            <v>3130-SET6</v>
          </cell>
          <cell r="B204" t="str">
            <v>B07QC4LBSK</v>
          </cell>
          <cell r="C204">
            <v>16.989999999999998</v>
          </cell>
          <cell r="D204">
            <v>3130</v>
          </cell>
          <cell r="E204">
            <v>6</v>
          </cell>
          <cell r="F204">
            <v>20.99</v>
          </cell>
          <cell r="G204">
            <v>19.489999999999998</v>
          </cell>
          <cell r="H204">
            <v>17.190000000000001</v>
          </cell>
          <cell r="I204">
            <v>17.190000000000001</v>
          </cell>
          <cell r="J204">
            <v>15.7</v>
          </cell>
          <cell r="K204">
            <v>2</v>
          </cell>
          <cell r="L204">
            <v>7.32</v>
          </cell>
          <cell r="M204">
            <v>7.7591999999999999</v>
          </cell>
          <cell r="N204" t="str">
            <v>-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>
            <v>0.32</v>
          </cell>
          <cell r="V204">
            <v>1.92</v>
          </cell>
          <cell r="W204">
            <v>5.76</v>
          </cell>
          <cell r="X204" t="str">
            <v>LSlb</v>
          </cell>
          <cell r="Y204">
            <v>11.38</v>
          </cell>
          <cell r="Z204">
            <v>9.5299999999999994</v>
          </cell>
          <cell r="AA204">
            <v>0.87</v>
          </cell>
          <cell r="AB204">
            <v>5.22</v>
          </cell>
          <cell r="AC204">
            <v>12.029676258992806</v>
          </cell>
          <cell r="AD204">
            <v>0</v>
          </cell>
          <cell r="AE204">
            <v>13</v>
          </cell>
          <cell r="AF204">
            <v>1.5</v>
          </cell>
          <cell r="AG204">
            <v>1.3</v>
          </cell>
          <cell r="AH204">
            <v>1</v>
          </cell>
          <cell r="AI204">
            <v>1</v>
          </cell>
          <cell r="AJ204">
            <v>0.8</v>
          </cell>
          <cell r="AK204">
            <v>0</v>
          </cell>
          <cell r="AL204">
            <v>8049</v>
          </cell>
          <cell r="AN204">
            <v>0.50926052517361109</v>
          </cell>
          <cell r="AO204">
            <v>0.46583089192708332</v>
          </cell>
          <cell r="AP204" t="str">
            <v>AWD</v>
          </cell>
        </row>
        <row r="205">
          <cell r="A205" t="str">
            <v>3121-CASE</v>
          </cell>
          <cell r="B205" t="str">
            <v>B07QC4R1XN</v>
          </cell>
          <cell r="C205">
            <v>0</v>
          </cell>
          <cell r="D205">
            <v>3121</v>
          </cell>
          <cell r="E205">
            <v>48</v>
          </cell>
          <cell r="F205">
            <v>109.78999999999999</v>
          </cell>
          <cell r="G205">
            <v>97.789999999999992</v>
          </cell>
          <cell r="H205">
            <v>79.789999999999992</v>
          </cell>
          <cell r="I205">
            <v>79.789999999999992</v>
          </cell>
          <cell r="J205">
            <v>67.790000000000006</v>
          </cell>
          <cell r="K205">
            <v>15</v>
          </cell>
          <cell r="L205">
            <v>14.93</v>
          </cell>
          <cell r="M205">
            <v>15.825799999999999</v>
          </cell>
          <cell r="N205" t="str">
            <v>-</v>
          </cell>
          <cell r="O205" t="str">
            <v>-</v>
          </cell>
          <cell r="P205" t="str">
            <v>-</v>
          </cell>
          <cell r="Q205" t="str">
            <v>-</v>
          </cell>
          <cell r="R205" t="str">
            <v>-</v>
          </cell>
          <cell r="S205" t="str">
            <v>-</v>
          </cell>
          <cell r="T205" t="str">
            <v>-</v>
          </cell>
          <cell r="U205">
            <v>14.44</v>
          </cell>
          <cell r="V205">
            <v>14.44</v>
          </cell>
          <cell r="X205" t="str">
            <v>LB</v>
          </cell>
          <cell r="Y205">
            <v>15.75</v>
          </cell>
          <cell r="Z205">
            <v>12.5</v>
          </cell>
          <cell r="AA205">
            <v>10</v>
          </cell>
          <cell r="AB205">
            <v>5.22</v>
          </cell>
          <cell r="AC205">
            <v>1.9606564748201438</v>
          </cell>
          <cell r="AD205">
            <v>0</v>
          </cell>
          <cell r="AE205">
            <v>2</v>
          </cell>
          <cell r="AF205">
            <v>1.1000000000000001</v>
          </cell>
          <cell r="AG205">
            <v>0.85</v>
          </cell>
          <cell r="AH205">
            <v>0.69</v>
          </cell>
          <cell r="AI205">
            <v>0.65</v>
          </cell>
          <cell r="AJ205">
            <v>0.59</v>
          </cell>
          <cell r="AK205">
            <v>0</v>
          </cell>
          <cell r="AL205">
            <v>13290</v>
          </cell>
          <cell r="AN205">
            <v>4.3178385416666671</v>
          </cell>
          <cell r="AO205">
            <v>4.0098828124999999</v>
          </cell>
          <cell r="AP205" t="str">
            <v>FBA</v>
          </cell>
        </row>
        <row r="206">
          <cell r="A206" t="str">
            <v>4107-CASE</v>
          </cell>
          <cell r="B206" t="str">
            <v>B07QC4VNF4</v>
          </cell>
          <cell r="C206">
            <v>0</v>
          </cell>
          <cell r="D206">
            <v>4107</v>
          </cell>
          <cell r="E206">
            <v>12</v>
          </cell>
          <cell r="F206">
            <v>41.690000000000005</v>
          </cell>
          <cell r="G206">
            <v>37.190000000000005</v>
          </cell>
          <cell r="H206">
            <v>31.19</v>
          </cell>
          <cell r="I206">
            <v>31.19</v>
          </cell>
          <cell r="J206">
            <v>26.610000000000003</v>
          </cell>
          <cell r="K206">
            <v>8.75</v>
          </cell>
          <cell r="L206">
            <v>8.76</v>
          </cell>
          <cell r="M206">
            <v>9.2856000000000005</v>
          </cell>
          <cell r="N206" t="str">
            <v>-</v>
          </cell>
          <cell r="O206" t="str">
            <v>-</v>
          </cell>
          <cell r="P206" t="str">
            <v>-</v>
          </cell>
          <cell r="Q206" t="str">
            <v>-</v>
          </cell>
          <cell r="R206" t="str">
            <v>-</v>
          </cell>
          <cell r="S206" t="str">
            <v>-</v>
          </cell>
          <cell r="T206" t="str">
            <v>-</v>
          </cell>
          <cell r="U206">
            <v>8.68</v>
          </cell>
          <cell r="V206">
            <v>8.68</v>
          </cell>
          <cell r="W206">
            <v>3.84</v>
          </cell>
          <cell r="X206" t="str">
            <v>LSlb</v>
          </cell>
          <cell r="Y206">
            <v>12.75</v>
          </cell>
          <cell r="Z206">
            <v>12</v>
          </cell>
          <cell r="AA206">
            <v>5.25</v>
          </cell>
          <cell r="AB206">
            <v>0.08</v>
          </cell>
          <cell r="AC206">
            <v>5.778776978417266</v>
          </cell>
          <cell r="AD206">
            <v>0</v>
          </cell>
          <cell r="AE206">
            <v>6</v>
          </cell>
          <cell r="AF206">
            <v>2</v>
          </cell>
          <cell r="AG206">
            <v>1.7</v>
          </cell>
          <cell r="AH206">
            <v>1.3</v>
          </cell>
          <cell r="AI206">
            <v>1.3</v>
          </cell>
          <cell r="AJ206">
            <v>1</v>
          </cell>
          <cell r="AK206">
            <v>0</v>
          </cell>
          <cell r="AL206">
            <v>13290</v>
          </cell>
          <cell r="AN206">
            <v>3.3600781250000002</v>
          </cell>
          <cell r="AO206">
            <v>2.8969921875</v>
          </cell>
          <cell r="AP206" t="str">
            <v>AWD</v>
          </cell>
        </row>
        <row r="207">
          <cell r="A207" t="str">
            <v>4103-CASE</v>
          </cell>
          <cell r="B207" t="str">
            <v>B07QC4VQ8V</v>
          </cell>
          <cell r="C207">
            <v>0</v>
          </cell>
          <cell r="D207">
            <v>4103</v>
          </cell>
          <cell r="E207">
            <v>12</v>
          </cell>
          <cell r="F207">
            <v>41.690000000000005</v>
          </cell>
          <cell r="G207">
            <v>37.190000000000005</v>
          </cell>
          <cell r="H207">
            <v>31.19</v>
          </cell>
          <cell r="I207">
            <v>31.19</v>
          </cell>
          <cell r="J207">
            <v>26.610000000000003</v>
          </cell>
          <cell r="K207">
            <v>8.75</v>
          </cell>
          <cell r="L207">
            <v>8.76</v>
          </cell>
          <cell r="M207">
            <v>9.2856000000000005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>
            <v>8.6999999999999993</v>
          </cell>
          <cell r="V207">
            <v>8.6999999999999993</v>
          </cell>
          <cell r="W207">
            <v>15.36</v>
          </cell>
          <cell r="X207" t="str">
            <v>LSlb</v>
          </cell>
          <cell r="Y207">
            <v>12.75</v>
          </cell>
          <cell r="Z207">
            <v>12</v>
          </cell>
          <cell r="AA207">
            <v>5.25</v>
          </cell>
          <cell r="AB207">
            <v>9</v>
          </cell>
          <cell r="AC207">
            <v>5.778776978417266</v>
          </cell>
          <cell r="AD207">
            <v>0</v>
          </cell>
          <cell r="AE207">
            <v>6</v>
          </cell>
          <cell r="AF207">
            <v>2</v>
          </cell>
          <cell r="AG207">
            <v>1.7</v>
          </cell>
          <cell r="AH207">
            <v>1.3</v>
          </cell>
          <cell r="AI207">
            <v>1.3</v>
          </cell>
          <cell r="AJ207">
            <v>1</v>
          </cell>
          <cell r="AK207">
            <v>0</v>
          </cell>
          <cell r="AL207">
            <v>10030</v>
          </cell>
          <cell r="AN207">
            <v>3.3600781250000002</v>
          </cell>
          <cell r="AO207">
            <v>2.8969921875</v>
          </cell>
          <cell r="AP207" t="str">
            <v>AWD</v>
          </cell>
        </row>
        <row r="208">
          <cell r="A208" t="str">
            <v>4125-CASE</v>
          </cell>
          <cell r="B208" t="str">
            <v>B07QC4VV2J</v>
          </cell>
          <cell r="C208">
            <v>0</v>
          </cell>
          <cell r="D208">
            <v>4125</v>
          </cell>
          <cell r="E208">
            <v>12</v>
          </cell>
          <cell r="F208">
            <v>46.290000000000006</v>
          </cell>
          <cell r="G208">
            <v>40.290000000000006</v>
          </cell>
          <cell r="H208">
            <v>34.290000000000006</v>
          </cell>
          <cell r="I208">
            <v>34.290000000000006</v>
          </cell>
          <cell r="J208">
            <v>29.720000000000002</v>
          </cell>
          <cell r="K208">
            <v>9</v>
          </cell>
          <cell r="L208">
            <v>8.84</v>
          </cell>
          <cell r="M208">
            <v>9.3704000000000001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>
            <v>8.8800000000000008</v>
          </cell>
          <cell r="V208">
            <v>8.8800000000000008</v>
          </cell>
          <cell r="W208">
            <v>12.16</v>
          </cell>
          <cell r="X208" t="str">
            <v>LSlb</v>
          </cell>
          <cell r="Y208">
            <v>12.25</v>
          </cell>
          <cell r="Z208">
            <v>10.5</v>
          </cell>
          <cell r="AA208">
            <v>7.5</v>
          </cell>
          <cell r="AB208">
            <v>1.5</v>
          </cell>
          <cell r="AC208">
            <v>6.9401978417266186</v>
          </cell>
          <cell r="AD208">
            <v>0</v>
          </cell>
          <cell r="AE208">
            <v>7</v>
          </cell>
          <cell r="AF208">
            <v>1.2</v>
          </cell>
          <cell r="AG208">
            <v>0.95</v>
          </cell>
          <cell r="AH208">
            <v>0.79</v>
          </cell>
          <cell r="AI208">
            <v>0.75</v>
          </cell>
          <cell r="AJ208">
            <v>0.69</v>
          </cell>
          <cell r="AK208">
            <v>0</v>
          </cell>
          <cell r="AL208">
            <v>67176</v>
          </cell>
          <cell r="AN208">
            <v>3.4987500000000002</v>
          </cell>
          <cell r="AO208">
            <v>3.058125</v>
          </cell>
          <cell r="AP208" t="str">
            <v>FBA</v>
          </cell>
        </row>
        <row r="209">
          <cell r="A209" t="str">
            <v>4102-CASE</v>
          </cell>
          <cell r="B209" t="str">
            <v>B07QC4W9YJ</v>
          </cell>
          <cell r="C209">
            <v>0</v>
          </cell>
          <cell r="D209">
            <v>4102</v>
          </cell>
          <cell r="E209">
            <v>12</v>
          </cell>
          <cell r="F209">
            <v>41.690000000000005</v>
          </cell>
          <cell r="G209">
            <v>37.190000000000005</v>
          </cell>
          <cell r="H209">
            <v>31.19</v>
          </cell>
          <cell r="I209">
            <v>31.19</v>
          </cell>
          <cell r="J209">
            <v>26.610000000000003</v>
          </cell>
          <cell r="K209">
            <v>8.75</v>
          </cell>
          <cell r="L209">
            <v>8.76</v>
          </cell>
          <cell r="M209">
            <v>9.2856000000000005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>
            <v>8.66</v>
          </cell>
          <cell r="V209">
            <v>8.66</v>
          </cell>
          <cell r="W209">
            <v>5.12</v>
          </cell>
          <cell r="X209" t="str">
            <v>LSlb</v>
          </cell>
          <cell r="Y209">
            <v>12.75</v>
          </cell>
          <cell r="Z209">
            <v>12</v>
          </cell>
          <cell r="AA209">
            <v>5.25</v>
          </cell>
          <cell r="AB209">
            <v>4</v>
          </cell>
          <cell r="AC209">
            <v>5.778776978417266</v>
          </cell>
          <cell r="AD209">
            <v>0</v>
          </cell>
          <cell r="AE209">
            <v>6</v>
          </cell>
          <cell r="AF209">
            <v>2</v>
          </cell>
          <cell r="AG209">
            <v>1.7</v>
          </cell>
          <cell r="AH209">
            <v>1.3</v>
          </cell>
          <cell r="AI209">
            <v>1.3</v>
          </cell>
          <cell r="AJ209">
            <v>1</v>
          </cell>
          <cell r="AK209">
            <v>0</v>
          </cell>
          <cell r="AL209">
            <v>4858</v>
          </cell>
          <cell r="AN209">
            <v>3.3600781250000002</v>
          </cell>
          <cell r="AO209">
            <v>2.8969921875</v>
          </cell>
          <cell r="AP209" t="str">
            <v>AWD</v>
          </cell>
        </row>
        <row r="210">
          <cell r="A210" t="str">
            <v>3132-CASE</v>
          </cell>
          <cell r="B210" t="str">
            <v>B07QD3BG5L</v>
          </cell>
          <cell r="C210">
            <v>0</v>
          </cell>
          <cell r="D210">
            <v>3132</v>
          </cell>
          <cell r="E210">
            <v>48</v>
          </cell>
          <cell r="F210">
            <v>109.78999999999999</v>
          </cell>
          <cell r="G210">
            <v>97.789999999999992</v>
          </cell>
          <cell r="H210">
            <v>79.789999999999992</v>
          </cell>
          <cell r="I210">
            <v>79.789999999999992</v>
          </cell>
          <cell r="J210">
            <v>67.790000000000006</v>
          </cell>
          <cell r="K210">
            <v>15</v>
          </cell>
          <cell r="L210">
            <v>14.93</v>
          </cell>
          <cell r="M210">
            <v>15.825799999999999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>
            <v>14.14</v>
          </cell>
          <cell r="V210">
            <v>14.14</v>
          </cell>
          <cell r="W210">
            <v>11.52</v>
          </cell>
          <cell r="X210" t="str">
            <v>LSlb</v>
          </cell>
          <cell r="Y210">
            <v>11.65</v>
          </cell>
          <cell r="Z210">
            <v>9.7200000000000006</v>
          </cell>
          <cell r="AA210">
            <v>0.16</v>
          </cell>
          <cell r="AB210">
            <v>0.64</v>
          </cell>
          <cell r="AC210">
            <v>0.5213835971223022</v>
          </cell>
          <cell r="AD210">
            <v>8.3421375539568352</v>
          </cell>
          <cell r="AE210">
            <v>0.75</v>
          </cell>
          <cell r="AF210">
            <v>1.2</v>
          </cell>
          <cell r="AG210">
            <v>0.95</v>
          </cell>
          <cell r="AH210">
            <v>0.79</v>
          </cell>
          <cell r="AI210">
            <v>0.75</v>
          </cell>
          <cell r="AJ210">
            <v>0.69</v>
          </cell>
          <cell r="AK210">
            <v>0</v>
          </cell>
          <cell r="AL210">
            <v>67176</v>
          </cell>
          <cell r="AN210">
            <v>4.3101345486111118</v>
          </cell>
          <cell r="AO210">
            <v>4.0009309895833329</v>
          </cell>
          <cell r="AP210" t="str">
            <v>FBA</v>
          </cell>
        </row>
        <row r="211">
          <cell r="A211" t="str">
            <v>3128-CASE</v>
          </cell>
          <cell r="B211" t="str">
            <v>B07QD3BLRJ</v>
          </cell>
          <cell r="C211">
            <v>0</v>
          </cell>
          <cell r="D211">
            <v>3128</v>
          </cell>
          <cell r="E211">
            <v>48</v>
          </cell>
          <cell r="F211">
            <v>110.28999999999999</v>
          </cell>
          <cell r="G211">
            <v>98.289999999999992</v>
          </cell>
          <cell r="H211">
            <v>80.289999999999992</v>
          </cell>
          <cell r="I211">
            <v>80.289999999999992</v>
          </cell>
          <cell r="J211">
            <v>68.290000000000006</v>
          </cell>
          <cell r="K211">
            <v>16</v>
          </cell>
          <cell r="L211">
            <v>15.309999999999999</v>
          </cell>
          <cell r="M211">
            <v>16.2286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>
            <v>15.16</v>
          </cell>
          <cell r="V211">
            <v>15.16</v>
          </cell>
          <cell r="W211">
            <v>9.6000000000000014</v>
          </cell>
          <cell r="X211" t="str">
            <v>LB</v>
          </cell>
          <cell r="Y211">
            <v>14</v>
          </cell>
          <cell r="Z211">
            <v>12.25</v>
          </cell>
          <cell r="AA211">
            <v>11.5</v>
          </cell>
          <cell r="AB211">
            <v>5.28</v>
          </cell>
          <cell r="AC211">
            <v>14.188848920863309</v>
          </cell>
          <cell r="AD211">
            <v>0</v>
          </cell>
          <cell r="AE211">
            <v>15</v>
          </cell>
          <cell r="AF211">
            <v>1.5</v>
          </cell>
          <cell r="AG211">
            <v>1.3</v>
          </cell>
          <cell r="AH211">
            <v>1</v>
          </cell>
          <cell r="AI211">
            <v>1</v>
          </cell>
          <cell r="AJ211">
            <v>0.8</v>
          </cell>
          <cell r="AK211">
            <v>0</v>
          </cell>
          <cell r="AL211">
            <v>17976</v>
          </cell>
          <cell r="AN211">
            <v>4.3207146990740739</v>
          </cell>
          <cell r="AO211">
            <v>4.013224826388889</v>
          </cell>
          <cell r="AP211" t="str">
            <v>FBA</v>
          </cell>
        </row>
        <row r="212">
          <cell r="A212" t="str">
            <v>4143-CASE</v>
          </cell>
          <cell r="B212" t="str">
            <v>B07QD3GHFT</v>
          </cell>
          <cell r="C212">
            <v>0</v>
          </cell>
          <cell r="D212">
            <v>4143</v>
          </cell>
          <cell r="E212">
            <v>12</v>
          </cell>
          <cell r="F212">
            <v>61.290000000000006</v>
          </cell>
          <cell r="G212">
            <v>52.290000000000006</v>
          </cell>
          <cell r="H212">
            <v>46.290000000000006</v>
          </cell>
          <cell r="I212">
            <v>46.290000000000006</v>
          </cell>
          <cell r="J212">
            <v>40.269999999999996</v>
          </cell>
          <cell r="K212">
            <v>11</v>
          </cell>
          <cell r="L212">
            <v>13.41</v>
          </cell>
          <cell r="M212">
            <v>14.214600000000001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>
            <v>10.06</v>
          </cell>
          <cell r="V212">
            <v>10.06</v>
          </cell>
          <cell r="W212">
            <v>0</v>
          </cell>
          <cell r="X212" t="str">
            <v>LB</v>
          </cell>
          <cell r="Y212">
            <v>18.75</v>
          </cell>
          <cell r="Z212">
            <v>12</v>
          </cell>
          <cell r="AA212">
            <v>5.75</v>
          </cell>
          <cell r="AB212">
            <v>0</v>
          </cell>
          <cell r="AC212">
            <v>9.307553956834532</v>
          </cell>
          <cell r="AD212">
            <v>0</v>
          </cell>
          <cell r="AE212">
            <v>10</v>
          </cell>
          <cell r="AF212">
            <v>2.9</v>
          </cell>
          <cell r="AG212">
            <v>2.2999999999999998</v>
          </cell>
          <cell r="AH212">
            <v>1.9</v>
          </cell>
          <cell r="AI212">
            <v>1.9</v>
          </cell>
          <cell r="AJ212">
            <v>1.5</v>
          </cell>
          <cell r="AK212">
            <v>0</v>
          </cell>
          <cell r="AL212">
            <v>5569</v>
          </cell>
          <cell r="AM212">
            <v>0</v>
          </cell>
          <cell r="AN212">
            <v>3.7631510416666671</v>
          </cell>
          <cell r="AO212">
            <v>3.3653515624999999</v>
          </cell>
          <cell r="AP212" t="str">
            <v>FBA</v>
          </cell>
        </row>
        <row r="213">
          <cell r="A213" t="str">
            <v>4122-CASE</v>
          </cell>
          <cell r="B213" t="str">
            <v>B07QF46PKK</v>
          </cell>
          <cell r="C213">
            <v>0</v>
          </cell>
          <cell r="D213">
            <v>4122</v>
          </cell>
          <cell r="E213">
            <v>12</v>
          </cell>
          <cell r="F213">
            <v>46.290000000000006</v>
          </cell>
          <cell r="G213">
            <v>40.290000000000006</v>
          </cell>
          <cell r="H213">
            <v>34.290000000000006</v>
          </cell>
          <cell r="I213">
            <v>34.290000000000006</v>
          </cell>
          <cell r="J213">
            <v>29.720000000000002</v>
          </cell>
          <cell r="K213">
            <v>9</v>
          </cell>
          <cell r="L213">
            <v>8.84</v>
          </cell>
          <cell r="M213">
            <v>9.3704000000000001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>
            <v>8.94</v>
          </cell>
          <cell r="V213">
            <v>8.94</v>
          </cell>
          <cell r="X213" t="str">
            <v>LSlb</v>
          </cell>
          <cell r="Y213">
            <v>13.75</v>
          </cell>
          <cell r="Z213">
            <v>12</v>
          </cell>
          <cell r="AA213">
            <v>6</v>
          </cell>
          <cell r="AC213">
            <v>7.1223021582733814</v>
          </cell>
          <cell r="AD213">
            <v>0</v>
          </cell>
          <cell r="AE213">
            <v>7.25</v>
          </cell>
          <cell r="AF213">
            <v>2.2999999999999998</v>
          </cell>
          <cell r="AG213">
            <v>1.9</v>
          </cell>
          <cell r="AH213">
            <v>1.5</v>
          </cell>
          <cell r="AI213">
            <v>1.5</v>
          </cell>
          <cell r="AJ213">
            <v>1.2</v>
          </cell>
          <cell r="AK213">
            <v>0</v>
          </cell>
          <cell r="AL213">
            <v>4132</v>
          </cell>
          <cell r="AN213">
            <v>3.5135416666666668</v>
          </cell>
          <cell r="AO213">
            <v>3.0753124999999999</v>
          </cell>
          <cell r="AP213" t="str">
            <v>FBA</v>
          </cell>
        </row>
        <row r="214">
          <cell r="A214" t="str">
            <v>4147-CASE</v>
          </cell>
          <cell r="B214" t="str">
            <v>B07QF4DFYG</v>
          </cell>
          <cell r="C214">
            <v>0</v>
          </cell>
          <cell r="D214">
            <v>4147</v>
          </cell>
          <cell r="E214">
            <v>12</v>
          </cell>
          <cell r="F214">
            <v>61.290000000000006</v>
          </cell>
          <cell r="G214">
            <v>52.290000000000006</v>
          </cell>
          <cell r="H214">
            <v>46.290000000000006</v>
          </cell>
          <cell r="I214">
            <v>46.290000000000006</v>
          </cell>
          <cell r="J214">
            <v>40.269999999999996</v>
          </cell>
          <cell r="K214">
            <v>11</v>
          </cell>
          <cell r="L214">
            <v>13.41</v>
          </cell>
          <cell r="M214">
            <v>14.214600000000001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>
            <v>10.14</v>
          </cell>
          <cell r="V214">
            <v>10.14</v>
          </cell>
          <cell r="W214">
            <v>16</v>
          </cell>
          <cell r="X214" t="str">
            <v>LSlb</v>
          </cell>
          <cell r="Y214">
            <v>11.81</v>
          </cell>
          <cell r="Z214">
            <v>9.5299999999999994</v>
          </cell>
          <cell r="AA214">
            <v>1.46</v>
          </cell>
          <cell r="AB214">
            <v>2.92</v>
          </cell>
          <cell r="AC214">
            <v>2.3643450071942445</v>
          </cell>
          <cell r="AD214">
            <v>0</v>
          </cell>
          <cell r="AE214">
            <v>2.5</v>
          </cell>
          <cell r="AF214">
            <v>1.5</v>
          </cell>
          <cell r="AG214">
            <v>1.3</v>
          </cell>
          <cell r="AH214">
            <v>1</v>
          </cell>
          <cell r="AI214">
            <v>1</v>
          </cell>
          <cell r="AJ214">
            <v>0.8</v>
          </cell>
          <cell r="AK214">
            <v>0</v>
          </cell>
          <cell r="AL214">
            <v>10817</v>
          </cell>
          <cell r="AN214">
            <v>3.7631510416666671</v>
          </cell>
          <cell r="AO214">
            <v>3.3653515624999999</v>
          </cell>
          <cell r="AP214" t="str">
            <v>FBA</v>
          </cell>
        </row>
        <row r="215">
          <cell r="A215" t="str">
            <v>4101-CASE</v>
          </cell>
          <cell r="B215" t="str">
            <v>B07QF4V3CC</v>
          </cell>
          <cell r="C215">
            <v>0</v>
          </cell>
          <cell r="D215">
            <v>4101</v>
          </cell>
          <cell r="E215">
            <v>12</v>
          </cell>
          <cell r="F215">
            <v>41.690000000000005</v>
          </cell>
          <cell r="G215">
            <v>37.190000000000005</v>
          </cell>
          <cell r="H215">
            <v>31.19</v>
          </cell>
          <cell r="I215">
            <v>31.19</v>
          </cell>
          <cell r="J215">
            <v>26.610000000000003</v>
          </cell>
          <cell r="K215">
            <v>8.75</v>
          </cell>
          <cell r="L215">
            <v>8.76</v>
          </cell>
          <cell r="M215">
            <v>9.2856000000000005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>
            <v>8.6999999999999993</v>
          </cell>
          <cell r="V215">
            <v>8.6999999999999993</v>
          </cell>
          <cell r="W215">
            <v>12.64</v>
          </cell>
          <cell r="X215" t="str">
            <v>LSlb</v>
          </cell>
          <cell r="Y215">
            <v>12.75</v>
          </cell>
          <cell r="Z215">
            <v>12</v>
          </cell>
          <cell r="AA215">
            <v>5.25</v>
          </cell>
          <cell r="AB215">
            <v>2.17</v>
          </cell>
          <cell r="AC215">
            <v>5.778776978417266</v>
          </cell>
          <cell r="AD215">
            <v>0</v>
          </cell>
          <cell r="AE215">
            <v>6</v>
          </cell>
          <cell r="AF215">
            <v>2</v>
          </cell>
          <cell r="AG215">
            <v>1.7</v>
          </cell>
          <cell r="AH215">
            <v>1.3</v>
          </cell>
          <cell r="AI215">
            <v>1.3</v>
          </cell>
          <cell r="AJ215">
            <v>1</v>
          </cell>
          <cell r="AK215">
            <v>0</v>
          </cell>
          <cell r="AL215">
            <v>3538</v>
          </cell>
          <cell r="AN215">
            <v>3.3600781250000002</v>
          </cell>
          <cell r="AO215">
            <v>2.8969921875</v>
          </cell>
          <cell r="AP215" t="str">
            <v>AWD</v>
          </cell>
        </row>
        <row r="216">
          <cell r="A216" t="str">
            <v>4105-CASE</v>
          </cell>
          <cell r="B216" t="str">
            <v>B07QF57YXG</v>
          </cell>
          <cell r="C216">
            <v>0</v>
          </cell>
          <cell r="D216">
            <v>4105</v>
          </cell>
          <cell r="E216">
            <v>12</v>
          </cell>
          <cell r="F216">
            <v>41.690000000000005</v>
          </cell>
          <cell r="G216">
            <v>37.190000000000005</v>
          </cell>
          <cell r="H216">
            <v>31.19</v>
          </cell>
          <cell r="I216">
            <v>31.19</v>
          </cell>
          <cell r="J216">
            <v>26.610000000000003</v>
          </cell>
          <cell r="K216">
            <v>8.75</v>
          </cell>
          <cell r="L216">
            <v>8.76</v>
          </cell>
          <cell r="M216">
            <v>9.2856000000000005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>
            <v>8.58</v>
          </cell>
          <cell r="V216">
            <v>8.58</v>
          </cell>
          <cell r="W216">
            <v>13.12</v>
          </cell>
          <cell r="X216" t="str">
            <v>LB</v>
          </cell>
          <cell r="Y216">
            <v>18</v>
          </cell>
          <cell r="Z216">
            <v>14</v>
          </cell>
          <cell r="AA216">
            <v>11.5</v>
          </cell>
          <cell r="AB216">
            <v>2.17</v>
          </cell>
          <cell r="AC216">
            <v>20.848920863309353</v>
          </cell>
          <cell r="AD216">
            <v>0</v>
          </cell>
          <cell r="AE216">
            <v>21</v>
          </cell>
          <cell r="AF216">
            <v>1.1000000000000001</v>
          </cell>
          <cell r="AG216">
            <v>0.85</v>
          </cell>
          <cell r="AH216">
            <v>0.69</v>
          </cell>
          <cell r="AI216">
            <v>0.65</v>
          </cell>
          <cell r="AJ216">
            <v>0.59</v>
          </cell>
          <cell r="AK216">
            <v>0</v>
          </cell>
          <cell r="AL216">
            <v>10631</v>
          </cell>
          <cell r="AN216">
            <v>3.3600781250000002</v>
          </cell>
          <cell r="AO216">
            <v>2.8969921875</v>
          </cell>
          <cell r="AP216" t="str">
            <v>AWD</v>
          </cell>
        </row>
        <row r="217">
          <cell r="A217" t="str">
            <v>3191-CASE</v>
          </cell>
          <cell r="B217" t="str">
            <v>B07QF5ZS6P</v>
          </cell>
          <cell r="C217">
            <v>0</v>
          </cell>
          <cell r="D217">
            <v>3191</v>
          </cell>
          <cell r="E217">
            <v>12</v>
          </cell>
          <cell r="F217">
            <v>46.39</v>
          </cell>
          <cell r="G217">
            <v>40.39</v>
          </cell>
          <cell r="H217">
            <v>34.39</v>
          </cell>
          <cell r="I217">
            <v>34.39</v>
          </cell>
          <cell r="J217">
            <v>29.82</v>
          </cell>
          <cell r="K217">
            <v>9.25</v>
          </cell>
          <cell r="L217">
            <v>8.92</v>
          </cell>
          <cell r="M217">
            <v>9.4551999999999996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>
            <v>9.1</v>
          </cell>
          <cell r="V217">
            <v>9.1</v>
          </cell>
          <cell r="W217">
            <v>10.88</v>
          </cell>
          <cell r="X217" t="str">
            <v>LSlb</v>
          </cell>
          <cell r="Y217">
            <v>6</v>
          </cell>
          <cell r="Z217">
            <v>7</v>
          </cell>
          <cell r="AA217">
            <v>3</v>
          </cell>
          <cell r="AB217">
            <v>11</v>
          </cell>
          <cell r="AC217">
            <v>3.3237410071942448</v>
          </cell>
          <cell r="AD217">
            <v>0</v>
          </cell>
          <cell r="AE217">
            <v>3.5</v>
          </cell>
          <cell r="AF217">
            <v>1.1000000000000001</v>
          </cell>
          <cell r="AG217">
            <v>0.85</v>
          </cell>
          <cell r="AH217">
            <v>0.69</v>
          </cell>
          <cell r="AI217">
            <v>0.65</v>
          </cell>
          <cell r="AJ217">
            <v>0.59</v>
          </cell>
          <cell r="AK217">
            <v>0</v>
          </cell>
          <cell r="AL217">
            <v>10631</v>
          </cell>
          <cell r="AN217">
            <v>3.5135416666666668</v>
          </cell>
          <cell r="AO217">
            <v>3.0753124999999999</v>
          </cell>
          <cell r="AP217" t="str">
            <v>FBA</v>
          </cell>
        </row>
        <row r="218">
          <cell r="A218" t="str">
            <v>4127-CASE</v>
          </cell>
          <cell r="B218" t="str">
            <v>B07QF61WN3</v>
          </cell>
          <cell r="C218">
            <v>0</v>
          </cell>
          <cell r="D218">
            <v>4127</v>
          </cell>
          <cell r="E218">
            <v>12</v>
          </cell>
          <cell r="F218">
            <v>46.290000000000006</v>
          </cell>
          <cell r="G218">
            <v>40.290000000000006</v>
          </cell>
          <cell r="H218">
            <v>34.290000000000006</v>
          </cell>
          <cell r="I218">
            <v>34.290000000000006</v>
          </cell>
          <cell r="J218">
            <v>29.720000000000002</v>
          </cell>
          <cell r="K218">
            <v>9</v>
          </cell>
          <cell r="L218">
            <v>8.84</v>
          </cell>
          <cell r="M218">
            <v>9.3704000000000001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>
            <v>8.9600000000000009</v>
          </cell>
          <cell r="V218">
            <v>8.9600000000000009</v>
          </cell>
          <cell r="W218">
            <v>15.36</v>
          </cell>
          <cell r="X218" t="str">
            <v>LB</v>
          </cell>
          <cell r="Y218">
            <v>14.5</v>
          </cell>
          <cell r="Z218">
            <v>12.5</v>
          </cell>
          <cell r="AA218">
            <v>11</v>
          </cell>
          <cell r="AB218">
            <v>0.96</v>
          </cell>
          <cell r="AC218">
            <v>14.343525179856115</v>
          </cell>
          <cell r="AD218">
            <v>0</v>
          </cell>
          <cell r="AE218">
            <v>15</v>
          </cell>
          <cell r="AF218">
            <v>1.5</v>
          </cell>
          <cell r="AG218">
            <v>1.3</v>
          </cell>
          <cell r="AH218">
            <v>1</v>
          </cell>
          <cell r="AI218">
            <v>1</v>
          </cell>
          <cell r="AJ218">
            <v>0.8</v>
          </cell>
          <cell r="AK218">
            <v>0</v>
          </cell>
          <cell r="AL218">
            <v>19428</v>
          </cell>
          <cell r="AN218">
            <v>3.5135416666666668</v>
          </cell>
          <cell r="AO218">
            <v>3.0753124999999999</v>
          </cell>
          <cell r="AP218" t="str">
            <v>FBA</v>
          </cell>
        </row>
        <row r="219">
          <cell r="A219" t="str">
            <v>4100-CASE</v>
          </cell>
          <cell r="B219" t="str">
            <v>B07QF6K66R</v>
          </cell>
          <cell r="C219">
            <v>0</v>
          </cell>
          <cell r="D219">
            <v>4100</v>
          </cell>
          <cell r="E219">
            <v>12</v>
          </cell>
          <cell r="F219">
            <v>41.690000000000005</v>
          </cell>
          <cell r="G219">
            <v>37.190000000000005</v>
          </cell>
          <cell r="H219">
            <v>31.19</v>
          </cell>
          <cell r="I219">
            <v>31.19</v>
          </cell>
          <cell r="J219">
            <v>26.610000000000003</v>
          </cell>
          <cell r="K219">
            <v>8.75</v>
          </cell>
          <cell r="L219">
            <v>8.76</v>
          </cell>
          <cell r="M219">
            <v>9.2856000000000005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>
            <v>8.7200000000000006</v>
          </cell>
          <cell r="V219">
            <v>8.7200000000000006</v>
          </cell>
          <cell r="W219">
            <v>5.76</v>
          </cell>
          <cell r="X219" t="str">
            <v>LSlb</v>
          </cell>
          <cell r="Y219">
            <v>11.69</v>
          </cell>
          <cell r="Z219">
            <v>9.5</v>
          </cell>
          <cell r="AA219">
            <v>1.5</v>
          </cell>
          <cell r="AB219">
            <v>3</v>
          </cell>
          <cell r="AC219">
            <v>2.3968705035971221</v>
          </cell>
          <cell r="AD219">
            <v>0</v>
          </cell>
          <cell r="AE219">
            <v>2.5</v>
          </cell>
          <cell r="AF219">
            <v>1.5</v>
          </cell>
          <cell r="AG219">
            <v>1.3</v>
          </cell>
          <cell r="AH219">
            <v>1</v>
          </cell>
          <cell r="AI219">
            <v>1</v>
          </cell>
          <cell r="AJ219">
            <v>0.8</v>
          </cell>
          <cell r="AK219">
            <v>0</v>
          </cell>
          <cell r="AL219">
            <v>19428</v>
          </cell>
          <cell r="AN219">
            <v>3.3286458333333337</v>
          </cell>
          <cell r="AO219">
            <v>2.8604687499999999</v>
          </cell>
          <cell r="AP219" t="str">
            <v>AWD</v>
          </cell>
        </row>
        <row r="220">
          <cell r="A220" t="str">
            <v>4121-CASE</v>
          </cell>
          <cell r="B220" t="str">
            <v>B07QF6LVWK</v>
          </cell>
          <cell r="C220">
            <v>0</v>
          </cell>
          <cell r="D220">
            <v>4121</v>
          </cell>
          <cell r="E220">
            <v>12</v>
          </cell>
          <cell r="F220">
            <v>46.290000000000006</v>
          </cell>
          <cell r="G220">
            <v>40.290000000000006</v>
          </cell>
          <cell r="H220">
            <v>34.290000000000006</v>
          </cell>
          <cell r="I220">
            <v>34.290000000000006</v>
          </cell>
          <cell r="J220">
            <v>29.720000000000002</v>
          </cell>
          <cell r="K220">
            <v>9</v>
          </cell>
          <cell r="L220">
            <v>8.84</v>
          </cell>
          <cell r="M220">
            <v>9.3704000000000001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>
            <v>8.98</v>
          </cell>
          <cell r="V220">
            <v>8.98</v>
          </cell>
          <cell r="X220" t="str">
            <v>LSlb</v>
          </cell>
          <cell r="Y220">
            <v>13.5</v>
          </cell>
          <cell r="Z220">
            <v>12</v>
          </cell>
          <cell r="AA220">
            <v>6</v>
          </cell>
          <cell r="AC220">
            <v>6.9928057553956835</v>
          </cell>
          <cell r="AD220">
            <v>0</v>
          </cell>
          <cell r="AE220">
            <v>7</v>
          </cell>
          <cell r="AF220">
            <v>2.2999999999999998</v>
          </cell>
          <cell r="AG220">
            <v>1.9</v>
          </cell>
          <cell r="AH220">
            <v>1.5</v>
          </cell>
          <cell r="AI220">
            <v>1.5</v>
          </cell>
          <cell r="AJ220">
            <v>1.2</v>
          </cell>
          <cell r="AK220">
            <v>0</v>
          </cell>
          <cell r="AL220">
            <v>5838</v>
          </cell>
          <cell r="AN220">
            <v>3.4987500000000002</v>
          </cell>
          <cell r="AO220">
            <v>3.058125</v>
          </cell>
          <cell r="AP220" t="str">
            <v>FBA</v>
          </cell>
        </row>
        <row r="221">
          <cell r="A221" t="str">
            <v>4106-CASE</v>
          </cell>
          <cell r="B221" t="str">
            <v>B07QG69WDQ</v>
          </cell>
          <cell r="C221">
            <v>0</v>
          </cell>
          <cell r="D221">
            <v>4106</v>
          </cell>
          <cell r="E221">
            <v>12</v>
          </cell>
          <cell r="F221">
            <v>40.49</v>
          </cell>
          <cell r="G221">
            <v>35.99</v>
          </cell>
          <cell r="H221">
            <v>29.99</v>
          </cell>
          <cell r="I221">
            <v>29.99</v>
          </cell>
          <cell r="J221">
            <v>25.450000000000003</v>
          </cell>
          <cell r="K221">
            <v>8.75</v>
          </cell>
          <cell r="L221">
            <v>7.88</v>
          </cell>
          <cell r="M221">
            <v>8.3528000000000002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>
            <v>8.66</v>
          </cell>
          <cell r="V221">
            <v>8.66</v>
          </cell>
          <cell r="W221">
            <v>5.44</v>
          </cell>
          <cell r="X221" t="str">
            <v>LSlb</v>
          </cell>
          <cell r="Y221">
            <v>11.69</v>
          </cell>
          <cell r="Z221">
            <v>9.5299999999999994</v>
          </cell>
          <cell r="AA221">
            <v>1.5</v>
          </cell>
          <cell r="AB221">
            <v>6</v>
          </cell>
          <cell r="AC221">
            <v>4.8088791366906465</v>
          </cell>
          <cell r="AD221">
            <v>0</v>
          </cell>
          <cell r="AE221">
            <v>5</v>
          </cell>
          <cell r="AF221">
            <v>1.5</v>
          </cell>
          <cell r="AG221">
            <v>1.3</v>
          </cell>
          <cell r="AH221">
            <v>1</v>
          </cell>
          <cell r="AI221">
            <v>1</v>
          </cell>
          <cell r="AJ221">
            <v>0.8</v>
          </cell>
          <cell r="AK221">
            <v>0</v>
          </cell>
          <cell r="AL221">
            <v>17976</v>
          </cell>
          <cell r="AN221">
            <v>3.3600781250000002</v>
          </cell>
          <cell r="AO221">
            <v>2.8969921875</v>
          </cell>
          <cell r="AP221" t="str">
            <v>AWD</v>
          </cell>
        </row>
        <row r="222">
          <cell r="A222" t="str">
            <v>3121-SET6</v>
          </cell>
          <cell r="B222" t="str">
            <v>B07QG6PGZW</v>
          </cell>
          <cell r="C222">
            <v>0</v>
          </cell>
          <cell r="D222">
            <v>3121</v>
          </cell>
          <cell r="E222">
            <v>6</v>
          </cell>
          <cell r="F222">
            <v>19.29</v>
          </cell>
          <cell r="G222">
            <v>17.79</v>
          </cell>
          <cell r="H222">
            <v>15.59</v>
          </cell>
          <cell r="I222">
            <v>15.59</v>
          </cell>
          <cell r="J222">
            <v>14.02</v>
          </cell>
          <cell r="K222">
            <v>1.75</v>
          </cell>
          <cell r="L222">
            <v>6.05</v>
          </cell>
          <cell r="M222">
            <v>6.4130000000000003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>
            <v>0.26</v>
          </cell>
          <cell r="V222">
            <v>1.56</v>
          </cell>
          <cell r="X222" t="str">
            <v>LSlb</v>
          </cell>
          <cell r="Y222">
            <v>11.81</v>
          </cell>
          <cell r="Z222">
            <v>9.5299999999999994</v>
          </cell>
          <cell r="AA222">
            <v>1.46</v>
          </cell>
          <cell r="AB222">
            <v>2.92</v>
          </cell>
          <cell r="AC222">
            <v>2.3643450071942445</v>
          </cell>
          <cell r="AD222">
            <v>0</v>
          </cell>
          <cell r="AE222">
            <v>2.5</v>
          </cell>
          <cell r="AF222">
            <v>1.5</v>
          </cell>
          <cell r="AG222">
            <v>1.3</v>
          </cell>
          <cell r="AH222">
            <v>1</v>
          </cell>
          <cell r="AI222">
            <v>1</v>
          </cell>
          <cell r="AJ222">
            <v>0.8</v>
          </cell>
          <cell r="AK222">
            <v>0</v>
          </cell>
          <cell r="AL222">
            <v>6353</v>
          </cell>
          <cell r="AN222">
            <v>0.53972981770833339</v>
          </cell>
          <cell r="AO222">
            <v>0.50123535156249999</v>
          </cell>
          <cell r="AP222" t="str">
            <v>AWD</v>
          </cell>
        </row>
        <row r="223">
          <cell r="A223" t="str">
            <v>4104-CASE</v>
          </cell>
          <cell r="B223" t="str">
            <v>B07QG6PYDZ</v>
          </cell>
          <cell r="C223">
            <v>0</v>
          </cell>
          <cell r="D223">
            <v>4104</v>
          </cell>
          <cell r="E223">
            <v>12</v>
          </cell>
          <cell r="F223">
            <v>41.690000000000005</v>
          </cell>
          <cell r="G223">
            <v>37.190000000000005</v>
          </cell>
          <cell r="H223">
            <v>31.19</v>
          </cell>
          <cell r="I223">
            <v>31.19</v>
          </cell>
          <cell r="J223">
            <v>26.610000000000003</v>
          </cell>
          <cell r="K223">
            <v>8.75</v>
          </cell>
          <cell r="L223">
            <v>8.76</v>
          </cell>
          <cell r="M223">
            <v>9.2856000000000005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>
            <v>8.6199999999999992</v>
          </cell>
          <cell r="V223">
            <v>8.6199999999999992</v>
          </cell>
          <cell r="X223" t="str">
            <v>LSlb</v>
          </cell>
          <cell r="Y223">
            <v>12.75</v>
          </cell>
          <cell r="Z223">
            <v>12</v>
          </cell>
          <cell r="AA223">
            <v>5</v>
          </cell>
          <cell r="AC223">
            <v>5.5035971223021587</v>
          </cell>
          <cell r="AD223">
            <v>0</v>
          </cell>
          <cell r="AE223">
            <v>5.75</v>
          </cell>
          <cell r="AF223">
            <v>2</v>
          </cell>
          <cell r="AG223">
            <v>1.7</v>
          </cell>
          <cell r="AH223">
            <v>1.3</v>
          </cell>
          <cell r="AI223">
            <v>1.3</v>
          </cell>
          <cell r="AJ223">
            <v>1</v>
          </cell>
          <cell r="AK223">
            <v>0</v>
          </cell>
          <cell r="AL223">
            <v>10538</v>
          </cell>
          <cell r="AN223">
            <v>3.3286458333333337</v>
          </cell>
          <cell r="AO223">
            <v>2.8604687499999999</v>
          </cell>
          <cell r="AP223" t="str">
            <v>AWD</v>
          </cell>
        </row>
        <row r="224">
          <cell r="A224" t="str">
            <v>3132-SET6</v>
          </cell>
          <cell r="B224" t="str">
            <v>B07QG7PTJ4</v>
          </cell>
          <cell r="C224">
            <v>0</v>
          </cell>
          <cell r="D224">
            <v>3132</v>
          </cell>
          <cell r="E224">
            <v>6</v>
          </cell>
          <cell r="F224">
            <v>22.29</v>
          </cell>
          <cell r="G224">
            <v>20.79</v>
          </cell>
          <cell r="H224">
            <v>18.489999999999998</v>
          </cell>
          <cell r="I224">
            <v>18.489999999999998</v>
          </cell>
          <cell r="J224">
            <v>16.98</v>
          </cell>
          <cell r="K224">
            <v>1.75</v>
          </cell>
          <cell r="L224">
            <v>8.2799999999999994</v>
          </cell>
          <cell r="M224">
            <v>8.7767999999999997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>
            <v>0.26</v>
          </cell>
          <cell r="V224">
            <v>1.56</v>
          </cell>
          <cell r="X224" t="str">
            <v>LSlb</v>
          </cell>
          <cell r="Y224">
            <v>11.69</v>
          </cell>
          <cell r="Z224">
            <v>9.5</v>
          </cell>
          <cell r="AA224">
            <v>1.5</v>
          </cell>
          <cell r="AB224">
            <v>9</v>
          </cell>
          <cell r="AC224">
            <v>12.029676258992806</v>
          </cell>
          <cell r="AD224">
            <v>0</v>
          </cell>
          <cell r="AE224">
            <v>13</v>
          </cell>
          <cell r="AF224">
            <v>1.5</v>
          </cell>
          <cell r="AG224">
            <v>1.3</v>
          </cell>
          <cell r="AH224">
            <v>1</v>
          </cell>
          <cell r="AI224">
            <v>1</v>
          </cell>
          <cell r="AJ224">
            <v>0.8</v>
          </cell>
          <cell r="AK224">
            <v>0</v>
          </cell>
          <cell r="AL224">
            <v>8049</v>
          </cell>
          <cell r="AN224">
            <v>0.53876681857638897</v>
          </cell>
          <cell r="AO224">
            <v>0.50011637369791662</v>
          </cell>
          <cell r="AP224" t="str">
            <v>AWD</v>
          </cell>
        </row>
        <row r="225">
          <cell r="A225" t="str">
            <v>2511-EACH</v>
          </cell>
          <cell r="B225" t="str">
            <v>B07QW4FDPD</v>
          </cell>
          <cell r="C225">
            <v>0</v>
          </cell>
          <cell r="D225">
            <v>2511</v>
          </cell>
          <cell r="E225">
            <v>1</v>
          </cell>
          <cell r="F225">
            <v>6.29</v>
          </cell>
          <cell r="G225">
            <v>6.1899999999999995</v>
          </cell>
          <cell r="H225">
            <v>5.99</v>
          </cell>
          <cell r="I225">
            <v>5.89</v>
          </cell>
          <cell r="J225">
            <v>5.78</v>
          </cell>
          <cell r="K225">
            <v>5</v>
          </cell>
          <cell r="L225">
            <v>3.9</v>
          </cell>
          <cell r="M225">
            <v>4.1340000000000003</v>
          </cell>
          <cell r="N225">
            <v>3.13</v>
          </cell>
          <cell r="O225">
            <v>3.2864999999999998</v>
          </cell>
          <cell r="P225">
            <v>5.29</v>
          </cell>
          <cell r="Q225">
            <v>5.09</v>
          </cell>
          <cell r="R225">
            <v>4.8899999999999997</v>
          </cell>
          <cell r="S225">
            <v>4.79</v>
          </cell>
          <cell r="T225">
            <v>4.7299999999999995</v>
          </cell>
          <cell r="U225">
            <v>0.26</v>
          </cell>
          <cell r="V225">
            <v>0.26</v>
          </cell>
          <cell r="W225">
            <v>4.16</v>
          </cell>
          <cell r="X225" t="str">
            <v>LSlb</v>
          </cell>
          <cell r="Y225">
            <v>11.38</v>
          </cell>
          <cell r="Z225">
            <v>9.5299999999999994</v>
          </cell>
          <cell r="AA225">
            <v>0.87</v>
          </cell>
          <cell r="AB225">
            <v>5.22</v>
          </cell>
          <cell r="AC225">
            <v>4.0727791942446041</v>
          </cell>
          <cell r="AD225">
            <v>0</v>
          </cell>
          <cell r="AE225">
            <v>4.25</v>
          </cell>
          <cell r="AF225">
            <v>1.5</v>
          </cell>
          <cell r="AG225">
            <v>1.3</v>
          </cell>
          <cell r="AH225">
            <v>1</v>
          </cell>
          <cell r="AI225">
            <v>1</v>
          </cell>
          <cell r="AJ225">
            <v>0.8</v>
          </cell>
          <cell r="AK225">
            <v>0</v>
          </cell>
          <cell r="AL225">
            <v>8049</v>
          </cell>
          <cell r="AN225">
            <v>5.0845384637024177E-2</v>
          </cell>
          <cell r="AO225">
            <v>4.5090294355227628E-2</v>
          </cell>
          <cell r="AP225" t="str">
            <v>AWD</v>
          </cell>
        </row>
        <row r="226">
          <cell r="A226" t="str">
            <v>3192-CASE</v>
          </cell>
          <cell r="B226" t="str">
            <v>B07QXTDSRL</v>
          </cell>
          <cell r="C226">
            <v>0</v>
          </cell>
          <cell r="D226">
            <v>3192</v>
          </cell>
          <cell r="E226">
            <v>12</v>
          </cell>
          <cell r="F226">
            <v>60.790000000000006</v>
          </cell>
          <cell r="G226">
            <v>51.790000000000006</v>
          </cell>
          <cell r="H226">
            <v>45.790000000000006</v>
          </cell>
          <cell r="I226">
            <v>45.790000000000006</v>
          </cell>
          <cell r="J226">
            <v>39.769999999999996</v>
          </cell>
          <cell r="K226">
            <v>10</v>
          </cell>
          <cell r="L226">
            <v>13.03</v>
          </cell>
          <cell r="M226">
            <v>13.8118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>
            <v>9.92</v>
          </cell>
          <cell r="V226">
            <v>9.92</v>
          </cell>
          <cell r="X226" t="str">
            <v>LB</v>
          </cell>
          <cell r="Y226">
            <v>18.75</v>
          </cell>
          <cell r="Z226">
            <v>12.25</v>
          </cell>
          <cell r="AA226">
            <v>5.75</v>
          </cell>
          <cell r="AC226">
            <v>9.5014613309352516</v>
          </cell>
          <cell r="AD226">
            <v>0</v>
          </cell>
          <cell r="AE226">
            <v>10</v>
          </cell>
          <cell r="AF226">
            <v>2.9</v>
          </cell>
          <cell r="AG226">
            <v>2.2999999999999998</v>
          </cell>
          <cell r="AH226">
            <v>1.9</v>
          </cell>
          <cell r="AI226">
            <v>1.9</v>
          </cell>
          <cell r="AJ226">
            <v>1.5</v>
          </cell>
          <cell r="AK226">
            <v>0</v>
          </cell>
          <cell r="AL226">
            <v>6129</v>
          </cell>
          <cell r="AN226">
            <v>3.785300021701389</v>
          </cell>
          <cell r="AO226">
            <v>3.3910880533854169</v>
          </cell>
          <cell r="AP226" t="str">
            <v>FBA</v>
          </cell>
        </row>
        <row r="227">
          <cell r="A227" t="str">
            <v>2300-EACH</v>
          </cell>
          <cell r="B227" t="str">
            <v>B07QXVJFTP</v>
          </cell>
          <cell r="C227">
            <v>0</v>
          </cell>
          <cell r="D227">
            <v>2300</v>
          </cell>
          <cell r="E227">
            <v>1</v>
          </cell>
          <cell r="F227">
            <v>5.49</v>
          </cell>
          <cell r="G227">
            <v>5.1899999999999995</v>
          </cell>
          <cell r="H227">
            <v>4.99</v>
          </cell>
          <cell r="I227">
            <v>4.8899999999999997</v>
          </cell>
          <cell r="J227">
            <v>4.8</v>
          </cell>
          <cell r="K227">
            <v>2</v>
          </cell>
          <cell r="L227">
            <v>3.06</v>
          </cell>
          <cell r="M227">
            <v>3.2435999999999998</v>
          </cell>
          <cell r="N227">
            <v>2.29</v>
          </cell>
          <cell r="O227">
            <v>2.4045000000000001</v>
          </cell>
          <cell r="P227">
            <v>4.3899999999999997</v>
          </cell>
          <cell r="Q227">
            <v>4.09</v>
          </cell>
          <cell r="R227">
            <v>3.89</v>
          </cell>
          <cell r="S227">
            <v>3.89</v>
          </cell>
          <cell r="T227">
            <v>3.75</v>
          </cell>
          <cell r="U227">
            <v>0.12</v>
          </cell>
          <cell r="V227">
            <v>0.12</v>
          </cell>
          <cell r="W227">
            <v>1.92</v>
          </cell>
          <cell r="X227" t="str">
            <v>LSlb</v>
          </cell>
          <cell r="Y227">
            <v>11.69</v>
          </cell>
          <cell r="Z227">
            <v>9.5</v>
          </cell>
          <cell r="AA227">
            <v>1.5</v>
          </cell>
          <cell r="AB227">
            <v>9</v>
          </cell>
          <cell r="AC227">
            <v>7.1906115107913662</v>
          </cell>
          <cell r="AD227">
            <v>0</v>
          </cell>
          <cell r="AE227">
            <v>7.25</v>
          </cell>
          <cell r="AF227">
            <v>1.5</v>
          </cell>
          <cell r="AG227">
            <v>1.3</v>
          </cell>
          <cell r="AH227">
            <v>1</v>
          </cell>
          <cell r="AI227">
            <v>1</v>
          </cell>
          <cell r="AJ227">
            <v>0.8</v>
          </cell>
          <cell r="AK227">
            <v>0</v>
          </cell>
          <cell r="AL227">
            <v>24408</v>
          </cell>
          <cell r="AN227">
            <v>3.5302885079089505E-2</v>
          </cell>
          <cell r="AO227">
            <v>3.4025652850115745E-2</v>
          </cell>
          <cell r="AP227" t="str">
            <v>FBA</v>
          </cell>
        </row>
        <row r="228">
          <cell r="A228" t="str">
            <v>2315-EACH</v>
          </cell>
          <cell r="B228" t="str">
            <v>B07R289Y78</v>
          </cell>
          <cell r="C228">
            <v>0</v>
          </cell>
          <cell r="D228">
            <v>2315</v>
          </cell>
          <cell r="E228">
            <v>1</v>
          </cell>
          <cell r="F228">
            <v>5.6899999999999995</v>
          </cell>
          <cell r="G228">
            <v>5.39</v>
          </cell>
          <cell r="H228">
            <v>5.1899999999999995</v>
          </cell>
          <cell r="I228">
            <v>5.1899999999999995</v>
          </cell>
          <cell r="J228">
            <v>5.04</v>
          </cell>
          <cell r="K228">
            <v>2</v>
          </cell>
          <cell r="L228">
            <v>3.15</v>
          </cell>
          <cell r="M228">
            <v>3.339</v>
          </cell>
          <cell r="N228">
            <v>2.38</v>
          </cell>
          <cell r="O228">
            <v>2.4989999999999997</v>
          </cell>
          <cell r="P228">
            <v>4.6899999999999995</v>
          </cell>
          <cell r="Q228">
            <v>4.3899999999999997</v>
          </cell>
          <cell r="R228">
            <v>4.1899999999999995</v>
          </cell>
          <cell r="S228">
            <v>4.09</v>
          </cell>
          <cell r="T228">
            <v>3.9899999999999998</v>
          </cell>
          <cell r="U228">
            <v>0.11</v>
          </cell>
          <cell r="V228">
            <v>0.11</v>
          </cell>
          <cell r="W228">
            <v>1.76</v>
          </cell>
          <cell r="X228" t="str">
            <v>SS</v>
          </cell>
          <cell r="Y228">
            <v>7.56</v>
          </cell>
          <cell r="Z228">
            <v>4</v>
          </cell>
          <cell r="AA228">
            <v>0.63</v>
          </cell>
          <cell r="AB228">
            <v>0.63</v>
          </cell>
          <cell r="AC228">
            <v>0.13705899280575537</v>
          </cell>
          <cell r="AD228">
            <v>2.1929438848920859</v>
          </cell>
          <cell r="AE228">
            <v>3</v>
          </cell>
          <cell r="AF228">
            <v>1.2</v>
          </cell>
          <cell r="AG228">
            <v>0.95</v>
          </cell>
          <cell r="AH228">
            <v>0.79</v>
          </cell>
          <cell r="AI228">
            <v>0.75</v>
          </cell>
          <cell r="AJ228">
            <v>0.69</v>
          </cell>
          <cell r="AK228">
            <v>0</v>
          </cell>
          <cell r="AL228">
            <v>8535</v>
          </cell>
          <cell r="AN228">
            <v>3.3919732992541154E-2</v>
          </cell>
          <cell r="AO228">
            <v>3.2418469087577159E-2</v>
          </cell>
          <cell r="AP228" t="str">
            <v>FBA</v>
          </cell>
        </row>
        <row r="229">
          <cell r="A229" t="str">
            <v>2319-SET2</v>
          </cell>
          <cell r="B229" t="str">
            <v>B07R3CL5B7</v>
          </cell>
          <cell r="C229">
            <v>0</v>
          </cell>
          <cell r="D229">
            <v>2319</v>
          </cell>
          <cell r="E229">
            <v>2</v>
          </cell>
          <cell r="F229">
            <v>7.99</v>
          </cell>
          <cell r="G229">
            <v>7.29</v>
          </cell>
          <cell r="H229">
            <v>6.89</v>
          </cell>
          <cell r="I229">
            <v>6.79</v>
          </cell>
          <cell r="J229">
            <v>6.6499999999999995</v>
          </cell>
          <cell r="K229">
            <v>4</v>
          </cell>
          <cell r="L229">
            <v>3.9</v>
          </cell>
          <cell r="M229">
            <v>4.1340000000000003</v>
          </cell>
          <cell r="N229">
            <v>3.13</v>
          </cell>
          <cell r="O229">
            <v>3.2864999999999998</v>
          </cell>
          <cell r="P229">
            <v>6.89</v>
          </cell>
          <cell r="Q229">
            <v>6.29</v>
          </cell>
          <cell r="R229">
            <v>5.89</v>
          </cell>
          <cell r="S229">
            <v>5.79</v>
          </cell>
          <cell r="T229">
            <v>5.59</v>
          </cell>
          <cell r="U229">
            <v>0.12</v>
          </cell>
          <cell r="V229">
            <v>0.24</v>
          </cell>
          <cell r="W229">
            <v>3.84</v>
          </cell>
          <cell r="X229" t="str">
            <v>LSlb</v>
          </cell>
          <cell r="Y229">
            <v>11.54</v>
          </cell>
          <cell r="Z229">
            <v>9.92</v>
          </cell>
          <cell r="AA229">
            <v>1</v>
          </cell>
          <cell r="AB229">
            <v>4</v>
          </cell>
          <cell r="AC229">
            <v>3.294296402877698</v>
          </cell>
          <cell r="AD229">
            <v>0</v>
          </cell>
          <cell r="AE229">
            <v>3.5</v>
          </cell>
          <cell r="AF229">
            <v>2</v>
          </cell>
          <cell r="AG229">
            <v>1.7</v>
          </cell>
          <cell r="AH229">
            <v>1.3</v>
          </cell>
          <cell r="AI229">
            <v>1.3</v>
          </cell>
          <cell r="AJ229">
            <v>1</v>
          </cell>
          <cell r="AK229">
            <v>0</v>
          </cell>
          <cell r="AL229">
            <v>12640</v>
          </cell>
          <cell r="AN229">
            <v>7.6544799804687508E-2</v>
          </cell>
          <cell r="AO229">
            <v>7.4952290852864575E-2</v>
          </cell>
          <cell r="AP229" t="str">
            <v>AWD</v>
          </cell>
        </row>
        <row r="230">
          <cell r="A230" t="str">
            <v>1801-SET4</v>
          </cell>
          <cell r="B230" t="str">
            <v>B07R3R6V45</v>
          </cell>
          <cell r="C230">
            <v>0</v>
          </cell>
          <cell r="D230">
            <v>1801</v>
          </cell>
          <cell r="E230">
            <v>4</v>
          </cell>
          <cell r="F230">
            <v>11.59</v>
          </cell>
          <cell r="G230">
            <v>10.29</v>
          </cell>
          <cell r="H230">
            <v>9.49</v>
          </cell>
          <cell r="I230">
            <v>9.2899999999999991</v>
          </cell>
          <cell r="J230">
            <v>8.98</v>
          </cell>
          <cell r="K230">
            <v>14</v>
          </cell>
          <cell r="L230">
            <v>4.55</v>
          </cell>
          <cell r="M230">
            <v>4.8229999999999995</v>
          </cell>
          <cell r="N230">
            <v>3.78</v>
          </cell>
          <cell r="O230">
            <v>3.9689999999999999</v>
          </cell>
          <cell r="P230" t="str">
            <v>-</v>
          </cell>
          <cell r="Q230">
            <v>9.2899999999999991</v>
          </cell>
          <cell r="R230">
            <v>8.49</v>
          </cell>
          <cell r="S230">
            <v>8.2899999999999991</v>
          </cell>
          <cell r="T230">
            <v>7.92</v>
          </cell>
          <cell r="U230">
            <v>0.21</v>
          </cell>
          <cell r="V230">
            <v>0.84</v>
          </cell>
          <cell r="W230">
            <v>13.44</v>
          </cell>
          <cell r="X230" t="str">
            <v>LSoz</v>
          </cell>
          <cell r="Y230">
            <v>9</v>
          </cell>
          <cell r="Z230">
            <v>6</v>
          </cell>
          <cell r="AA230">
            <v>0.59</v>
          </cell>
          <cell r="AB230">
            <v>2.36</v>
          </cell>
          <cell r="AC230">
            <v>0.91683453237410073</v>
          </cell>
          <cell r="AD230">
            <v>14.669352517985612</v>
          </cell>
          <cell r="AE230">
            <v>15</v>
          </cell>
          <cell r="AF230">
            <v>1.1000000000000001</v>
          </cell>
          <cell r="AG230">
            <v>0.85</v>
          </cell>
          <cell r="AH230">
            <v>0.69</v>
          </cell>
          <cell r="AI230">
            <v>0.65</v>
          </cell>
          <cell r="AJ230">
            <v>0.59</v>
          </cell>
          <cell r="AK230">
            <v>0</v>
          </cell>
          <cell r="AL230">
            <v>8535</v>
          </cell>
          <cell r="AN230">
            <v>0.20328880529835391</v>
          </cell>
          <cell r="AO230">
            <v>0.18025342399691358</v>
          </cell>
          <cell r="AP230" t="str">
            <v>AWD</v>
          </cell>
        </row>
        <row r="231">
          <cell r="A231" t="str">
            <v>804-SET6</v>
          </cell>
          <cell r="B231" t="str">
            <v>B07R81PNF1</v>
          </cell>
          <cell r="C231">
            <v>0</v>
          </cell>
          <cell r="D231">
            <v>804</v>
          </cell>
          <cell r="E231">
            <v>6</v>
          </cell>
          <cell r="F231">
            <v>15.09</v>
          </cell>
          <cell r="G231">
            <v>13.19</v>
          </cell>
          <cell r="H231">
            <v>11.69</v>
          </cell>
          <cell r="I231">
            <v>11.29</v>
          </cell>
          <cell r="J231">
            <v>10.91</v>
          </cell>
          <cell r="K231">
            <v>10</v>
          </cell>
          <cell r="L231">
            <v>4.55</v>
          </cell>
          <cell r="M231">
            <v>4.8229999999999995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>
            <v>0.1</v>
          </cell>
          <cell r="V231">
            <v>0.60000000000000009</v>
          </cell>
          <cell r="W231">
            <v>9.6000000000000014</v>
          </cell>
          <cell r="X231" t="str">
            <v>LSlb</v>
          </cell>
          <cell r="Y231">
            <v>12</v>
          </cell>
          <cell r="Z231">
            <v>10</v>
          </cell>
          <cell r="AA231">
            <v>7</v>
          </cell>
          <cell r="AB231">
            <v>6</v>
          </cell>
          <cell r="AC231">
            <v>6.043165467625899</v>
          </cell>
          <cell r="AD231">
            <v>0</v>
          </cell>
          <cell r="AE231">
            <v>6.25</v>
          </cell>
          <cell r="AF231">
            <v>0.28999999999999998</v>
          </cell>
          <cell r="AG231">
            <v>0.25</v>
          </cell>
          <cell r="AH231">
            <v>0.19</v>
          </cell>
          <cell r="AI231">
            <v>0.17</v>
          </cell>
          <cell r="AJ231">
            <v>0.15</v>
          </cell>
          <cell r="AK231">
            <v>0</v>
          </cell>
          <cell r="AL231">
            <v>355517</v>
          </cell>
          <cell r="AN231">
            <v>0.18906645598234953</v>
          </cell>
          <cell r="AO231">
            <v>0.17771806504991319</v>
          </cell>
          <cell r="AP231" t="str">
            <v>AWD</v>
          </cell>
        </row>
        <row r="232">
          <cell r="A232" t="str">
            <v>842-SET4</v>
          </cell>
          <cell r="B232" t="str">
            <v>B07R95PGYJ</v>
          </cell>
          <cell r="C232">
            <v>13.99</v>
          </cell>
          <cell r="D232">
            <v>842</v>
          </cell>
          <cell r="E232">
            <v>4</v>
          </cell>
          <cell r="F232">
            <v>16.29</v>
          </cell>
          <cell r="G232">
            <v>15.29</v>
          </cell>
          <cell r="H232">
            <v>13.79</v>
          </cell>
          <cell r="I232">
            <v>13.79</v>
          </cell>
          <cell r="J232">
            <v>12.78</v>
          </cell>
          <cell r="K232">
            <v>1</v>
          </cell>
          <cell r="L232">
            <v>6.62</v>
          </cell>
          <cell r="M232">
            <v>7.0171999999999999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>
            <v>0.2</v>
          </cell>
          <cell r="V232">
            <v>0.8</v>
          </cell>
          <cell r="W232">
            <v>12.8</v>
          </cell>
          <cell r="X232" t="str">
            <v>LSlb</v>
          </cell>
          <cell r="Y232">
            <v>8</v>
          </cell>
          <cell r="Z232">
            <v>5.24</v>
          </cell>
          <cell r="AA232">
            <v>2.36</v>
          </cell>
          <cell r="AB232">
            <v>9.44</v>
          </cell>
          <cell r="AC232">
            <v>2.8469410071942449</v>
          </cell>
          <cell r="AD232">
            <v>0</v>
          </cell>
          <cell r="AE232">
            <v>3</v>
          </cell>
          <cell r="AF232">
            <v>1.5</v>
          </cell>
          <cell r="AG232">
            <v>1.3</v>
          </cell>
          <cell r="AH232">
            <v>1</v>
          </cell>
          <cell r="AI232">
            <v>1</v>
          </cell>
          <cell r="AJ232">
            <v>0.8</v>
          </cell>
          <cell r="AK232" t="str">
            <v>Pack smaller &amp; remeasure 15309232991</v>
          </cell>
          <cell r="AL232">
            <v>355517</v>
          </cell>
          <cell r="AN232">
            <v>0.87258969907407413</v>
          </cell>
          <cell r="AO232">
            <v>0.84603732638888884</v>
          </cell>
          <cell r="AP232" t="str">
            <v>AWD</v>
          </cell>
        </row>
        <row r="233">
          <cell r="A233" t="str">
            <v>836-SET4</v>
          </cell>
          <cell r="B233" t="str">
            <v>B07RBBZCF4</v>
          </cell>
          <cell r="C233">
            <v>0</v>
          </cell>
          <cell r="D233">
            <v>836</v>
          </cell>
          <cell r="E233">
            <v>4</v>
          </cell>
          <cell r="F233">
            <v>13.19</v>
          </cell>
          <cell r="G233">
            <v>11.89</v>
          </cell>
          <cell r="H233">
            <v>11.09</v>
          </cell>
          <cell r="I233">
            <v>10.89</v>
          </cell>
          <cell r="J233">
            <v>10.57</v>
          </cell>
          <cell r="K233">
            <v>1</v>
          </cell>
          <cell r="L233">
            <v>5.37</v>
          </cell>
          <cell r="M233">
            <v>5.6921999999999997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>
            <v>0.2</v>
          </cell>
          <cell r="V233">
            <v>0.8</v>
          </cell>
          <cell r="W233">
            <v>12.8</v>
          </cell>
          <cell r="X233" t="str">
            <v>LB</v>
          </cell>
          <cell r="Y233">
            <v>12.25</v>
          </cell>
          <cell r="Z233">
            <v>11.5</v>
          </cell>
          <cell r="AA233">
            <v>10.75</v>
          </cell>
          <cell r="AB233">
            <v>5.84</v>
          </cell>
          <cell r="AC233">
            <v>10.895008992805755</v>
          </cell>
          <cell r="AD233">
            <v>0</v>
          </cell>
          <cell r="AE233">
            <v>11</v>
          </cell>
          <cell r="AF233">
            <v>0.39</v>
          </cell>
          <cell r="AG233">
            <v>0.3</v>
          </cell>
          <cell r="AH233">
            <v>0.25</v>
          </cell>
          <cell r="AI233">
            <v>0.23</v>
          </cell>
          <cell r="AJ233">
            <v>0.19</v>
          </cell>
          <cell r="AK233">
            <v>0</v>
          </cell>
          <cell r="AL233">
            <v>48960</v>
          </cell>
          <cell r="AN233">
            <v>0.25827799479166669</v>
          </cell>
          <cell r="AO233">
            <v>0.27213053385416663</v>
          </cell>
          <cell r="AP233" t="str">
            <v>AWD</v>
          </cell>
        </row>
        <row r="234">
          <cell r="A234" t="str">
            <v>816-SET6</v>
          </cell>
          <cell r="B234" t="str">
            <v>B07RBBZNRL</v>
          </cell>
          <cell r="C234">
            <v>0</v>
          </cell>
          <cell r="D234">
            <v>816</v>
          </cell>
          <cell r="E234">
            <v>6</v>
          </cell>
          <cell r="F234">
            <v>12.99</v>
          </cell>
          <cell r="G234">
            <v>11.79</v>
          </cell>
          <cell r="H234">
            <v>10.79</v>
          </cell>
          <cell r="I234">
            <v>10.29</v>
          </cell>
          <cell r="J234">
            <v>9.99</v>
          </cell>
          <cell r="K234">
            <v>0.5</v>
          </cell>
          <cell r="L234">
            <v>4.99</v>
          </cell>
          <cell r="M234">
            <v>5.2894000000000005</v>
          </cell>
          <cell r="N234">
            <v>4.22</v>
          </cell>
          <cell r="O234">
            <v>4.431</v>
          </cell>
          <cell r="P234" t="str">
            <v>-</v>
          </cell>
          <cell r="Q234" t="str">
            <v>-</v>
          </cell>
          <cell r="R234" t="str">
            <v>-</v>
          </cell>
          <cell r="S234">
            <v>9.2899999999999991</v>
          </cell>
          <cell r="T234">
            <v>8.92</v>
          </cell>
          <cell r="U234">
            <v>0.08</v>
          </cell>
          <cell r="V234">
            <v>0.48</v>
          </cell>
          <cell r="W234">
            <v>7.68</v>
          </cell>
          <cell r="X234" t="str">
            <v>LSlb</v>
          </cell>
          <cell r="Y234">
            <v>13</v>
          </cell>
          <cell r="Z234">
            <v>11</v>
          </cell>
          <cell r="AA234">
            <v>1</v>
          </cell>
          <cell r="AB234">
            <v>4</v>
          </cell>
          <cell r="AC234">
            <v>1.0287769784172662</v>
          </cell>
          <cell r="AD234">
            <v>0</v>
          </cell>
          <cell r="AE234">
            <v>1.25</v>
          </cell>
          <cell r="AF234">
            <v>2.2999999999999998</v>
          </cell>
          <cell r="AG234">
            <v>1.9</v>
          </cell>
          <cell r="AH234">
            <v>1.5</v>
          </cell>
          <cell r="AI234">
            <v>1.5</v>
          </cell>
          <cell r="AJ234">
            <v>1.2</v>
          </cell>
          <cell r="AK234">
            <v>0</v>
          </cell>
          <cell r="AL234">
            <v>48960</v>
          </cell>
          <cell r="AN234">
            <v>0.64688838252314818</v>
          </cell>
          <cell r="AO234">
            <v>0.58377875434027782</v>
          </cell>
          <cell r="AP234" t="str">
            <v>AWD</v>
          </cell>
        </row>
        <row r="235">
          <cell r="A235" t="str">
            <v>801-SET4</v>
          </cell>
          <cell r="B235" t="str">
            <v>B07RBBZRBK</v>
          </cell>
          <cell r="C235">
            <v>0</v>
          </cell>
          <cell r="D235">
            <v>801</v>
          </cell>
          <cell r="E235">
            <v>4</v>
          </cell>
          <cell r="F235">
            <v>11.49</v>
          </cell>
          <cell r="G235">
            <v>10.29</v>
          </cell>
          <cell r="H235">
            <v>9.2899999999999991</v>
          </cell>
          <cell r="I235">
            <v>8.99</v>
          </cell>
          <cell r="J235">
            <v>8.75</v>
          </cell>
          <cell r="K235">
            <v>8</v>
          </cell>
          <cell r="L235">
            <v>4.1500000000000004</v>
          </cell>
          <cell r="M235">
            <v>4.399</v>
          </cell>
          <cell r="N235">
            <v>3.38</v>
          </cell>
          <cell r="O235">
            <v>3.5489999999999999</v>
          </cell>
          <cell r="P235" t="str">
            <v>-</v>
          </cell>
          <cell r="Q235">
            <v>9.19</v>
          </cell>
          <cell r="R235">
            <v>8.19</v>
          </cell>
          <cell r="S235">
            <v>7.89</v>
          </cell>
          <cell r="T235">
            <v>7.6899999999999995</v>
          </cell>
          <cell r="U235">
            <v>0.12</v>
          </cell>
          <cell r="V235">
            <v>0.48</v>
          </cell>
          <cell r="W235">
            <v>7.68</v>
          </cell>
          <cell r="X235" t="str">
            <v>LSlb</v>
          </cell>
          <cell r="Y235">
            <v>12.52</v>
          </cell>
          <cell r="Z235">
            <v>9.25</v>
          </cell>
          <cell r="AA235">
            <v>0.28000000000000003</v>
          </cell>
          <cell r="AB235">
            <v>1.6800000000000002</v>
          </cell>
          <cell r="AC235">
            <v>1.399717985611511</v>
          </cell>
          <cell r="AD235">
            <v>0</v>
          </cell>
          <cell r="AE235">
            <v>1.5</v>
          </cell>
          <cell r="AF235">
            <v>1.2</v>
          </cell>
          <cell r="AG235">
            <v>0.95</v>
          </cell>
          <cell r="AH235">
            <v>0.79</v>
          </cell>
          <cell r="AI235">
            <v>0.75</v>
          </cell>
          <cell r="AJ235">
            <v>0.69</v>
          </cell>
          <cell r="AK235">
            <v>0</v>
          </cell>
          <cell r="AL235">
            <v>3538</v>
          </cell>
          <cell r="AN235">
            <v>0.12564091435185187</v>
          </cell>
          <cell r="AO235">
            <v>0.11800998263888889</v>
          </cell>
          <cell r="AP235" t="str">
            <v>AWD</v>
          </cell>
        </row>
        <row r="236">
          <cell r="A236" t="str">
            <v>841-SET4</v>
          </cell>
          <cell r="B236" t="str">
            <v>B07RBC11NP</v>
          </cell>
          <cell r="C236">
            <v>13.99</v>
          </cell>
          <cell r="D236">
            <v>841</v>
          </cell>
          <cell r="E236">
            <v>4</v>
          </cell>
          <cell r="F236">
            <v>16.29</v>
          </cell>
          <cell r="G236">
            <v>15.29</v>
          </cell>
          <cell r="H236">
            <v>13.79</v>
          </cell>
          <cell r="I236">
            <v>13.79</v>
          </cell>
          <cell r="J236">
            <v>12.78</v>
          </cell>
          <cell r="K236">
            <v>1</v>
          </cell>
          <cell r="L236">
            <v>6.62</v>
          </cell>
          <cell r="M236">
            <v>7.0171999999999999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>
            <v>0.2</v>
          </cell>
          <cell r="V236">
            <v>0.8</v>
          </cell>
          <cell r="W236">
            <v>10.24</v>
          </cell>
          <cell r="X236" t="str">
            <v>LSlb</v>
          </cell>
          <cell r="Y236">
            <v>8</v>
          </cell>
          <cell r="Z236">
            <v>5.24</v>
          </cell>
          <cell r="AA236">
            <v>2.36</v>
          </cell>
          <cell r="AB236">
            <v>9.44</v>
          </cell>
          <cell r="AC236">
            <v>2.8469410071942449</v>
          </cell>
          <cell r="AD236">
            <v>0</v>
          </cell>
          <cell r="AE236">
            <v>3</v>
          </cell>
          <cell r="AF236">
            <v>1.5</v>
          </cell>
          <cell r="AG236">
            <v>1.3</v>
          </cell>
          <cell r="AH236">
            <v>1</v>
          </cell>
          <cell r="AI236">
            <v>1</v>
          </cell>
          <cell r="AJ236">
            <v>0.8</v>
          </cell>
          <cell r="AK236" t="str">
            <v>Pack smaller &amp; remeasure</v>
          </cell>
          <cell r="AL236">
            <v>20547</v>
          </cell>
          <cell r="AN236">
            <v>0.86637514467592602</v>
          </cell>
          <cell r="AO236">
            <v>0.83881618923611112</v>
          </cell>
          <cell r="AP236" t="str">
            <v>AWD</v>
          </cell>
        </row>
        <row r="237">
          <cell r="A237" t="str">
            <v>803-SET4</v>
          </cell>
          <cell r="B237" t="str">
            <v>B07RC79KYS</v>
          </cell>
          <cell r="C237">
            <v>0</v>
          </cell>
          <cell r="D237">
            <v>803</v>
          </cell>
          <cell r="E237">
            <v>4</v>
          </cell>
          <cell r="F237">
            <v>11.49</v>
          </cell>
          <cell r="G237">
            <v>10.29</v>
          </cell>
          <cell r="H237">
            <v>9.2899999999999991</v>
          </cell>
          <cell r="I237">
            <v>8.99</v>
          </cell>
          <cell r="J237">
            <v>8.75</v>
          </cell>
          <cell r="K237">
            <v>7</v>
          </cell>
          <cell r="L237">
            <v>4.1500000000000004</v>
          </cell>
          <cell r="M237">
            <v>4.399</v>
          </cell>
          <cell r="N237">
            <v>3.38</v>
          </cell>
          <cell r="O237">
            <v>3.5489999999999999</v>
          </cell>
          <cell r="P237" t="str">
            <v>-</v>
          </cell>
          <cell r="Q237">
            <v>9.19</v>
          </cell>
          <cell r="R237">
            <v>8.19</v>
          </cell>
          <cell r="S237">
            <v>7.89</v>
          </cell>
          <cell r="T237">
            <v>7.6899999999999995</v>
          </cell>
          <cell r="U237">
            <v>0.1</v>
          </cell>
          <cell r="V237">
            <v>0.4</v>
          </cell>
          <cell r="W237">
            <v>6.4</v>
          </cell>
          <cell r="X237" t="str">
            <v>LSoz</v>
          </cell>
          <cell r="Y237">
            <v>10.16</v>
          </cell>
          <cell r="Z237">
            <v>6.85</v>
          </cell>
          <cell r="AA237">
            <v>0.28000000000000003</v>
          </cell>
          <cell r="AB237">
            <v>1.1200000000000001</v>
          </cell>
          <cell r="AC237">
            <v>0.56077352517985624</v>
          </cell>
          <cell r="AD237">
            <v>8.9723764028776998</v>
          </cell>
          <cell r="AE237">
            <v>9</v>
          </cell>
          <cell r="AF237">
            <v>1.2</v>
          </cell>
          <cell r="AG237">
            <v>0.95</v>
          </cell>
          <cell r="AH237">
            <v>0.75</v>
          </cell>
          <cell r="AI237">
            <v>0.69</v>
          </cell>
          <cell r="AJ237">
            <v>0.65</v>
          </cell>
          <cell r="AK237">
            <v>0</v>
          </cell>
          <cell r="AL237">
            <v>3985</v>
          </cell>
          <cell r="AN237">
            <v>0.12622299382716051</v>
          </cell>
          <cell r="AO237">
            <v>0.11868634259259259</v>
          </cell>
          <cell r="AP237" t="str">
            <v>AWD</v>
          </cell>
        </row>
        <row r="238">
          <cell r="A238" t="str">
            <v>850-SET4</v>
          </cell>
          <cell r="B238" t="str">
            <v>B07RC8TSKL</v>
          </cell>
          <cell r="C238">
            <v>19.989999999999998</v>
          </cell>
          <cell r="D238">
            <v>850</v>
          </cell>
          <cell r="E238">
            <v>4</v>
          </cell>
          <cell r="F238">
            <v>21.79</v>
          </cell>
          <cell r="G238">
            <v>19.79</v>
          </cell>
          <cell r="H238">
            <v>17.79</v>
          </cell>
          <cell r="I238">
            <v>17.79</v>
          </cell>
          <cell r="J238">
            <v>16.23</v>
          </cell>
          <cell r="K238">
            <v>1.75</v>
          </cell>
          <cell r="L238">
            <v>7.72</v>
          </cell>
          <cell r="M238">
            <v>8.1831999999999994</v>
          </cell>
          <cell r="N238" t="str">
            <v>-</v>
          </cell>
          <cell r="O238" t="str">
            <v>-</v>
          </cell>
          <cell r="P238" t="str">
            <v>-</v>
          </cell>
          <cell r="Q238" t="str">
            <v>-</v>
          </cell>
          <cell r="R238" t="str">
            <v>-</v>
          </cell>
          <cell r="S238" t="str">
            <v>-</v>
          </cell>
          <cell r="T238" t="str">
            <v>-</v>
          </cell>
          <cell r="U238">
            <v>0.38</v>
          </cell>
          <cell r="V238">
            <v>1.52</v>
          </cell>
          <cell r="W238">
            <v>89.6</v>
          </cell>
          <cell r="X238" t="str">
            <v>LSlb</v>
          </cell>
          <cell r="Y238">
            <v>13.43</v>
          </cell>
          <cell r="Z238">
            <v>5.32</v>
          </cell>
          <cell r="AA238">
            <v>2.56</v>
          </cell>
          <cell r="AB238">
            <v>10.24</v>
          </cell>
          <cell r="AC238">
            <v>5.2634778705035981</v>
          </cell>
          <cell r="AD238">
            <v>0</v>
          </cell>
          <cell r="AE238">
            <v>5.5</v>
          </cell>
          <cell r="AF238">
            <v>2.2999999999999998</v>
          </cell>
          <cell r="AG238">
            <v>1.9</v>
          </cell>
          <cell r="AH238">
            <v>1.5</v>
          </cell>
          <cell r="AI238">
            <v>1.5</v>
          </cell>
          <cell r="AJ238">
            <v>1.2</v>
          </cell>
          <cell r="AK238">
            <v>0</v>
          </cell>
          <cell r="AL238">
            <v>5945</v>
          </cell>
          <cell r="AN238">
            <v>1.6084592013888888</v>
          </cell>
          <cell r="AO238">
            <v>1.5332096354166669</v>
          </cell>
          <cell r="AP238" t="str">
            <v>AWD</v>
          </cell>
        </row>
        <row r="239">
          <cell r="A239" t="str">
            <v>837-SET4</v>
          </cell>
          <cell r="B239" t="str">
            <v>B07RCB9JSP</v>
          </cell>
          <cell r="C239">
            <v>0</v>
          </cell>
          <cell r="D239">
            <v>837</v>
          </cell>
          <cell r="E239">
            <v>4</v>
          </cell>
          <cell r="F239">
            <v>13.19</v>
          </cell>
          <cell r="G239">
            <v>11.89</v>
          </cell>
          <cell r="H239">
            <v>11.09</v>
          </cell>
          <cell r="I239">
            <v>10.89</v>
          </cell>
          <cell r="J239">
            <v>10.57</v>
          </cell>
          <cell r="K239">
            <v>1</v>
          </cell>
          <cell r="L239">
            <v>5.37</v>
          </cell>
          <cell r="M239">
            <v>5.6921999999999997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>
            <v>0.2</v>
          </cell>
          <cell r="V239">
            <v>0.8</v>
          </cell>
          <cell r="W239">
            <v>12.8</v>
          </cell>
          <cell r="X239" t="str">
            <v>LB</v>
          </cell>
          <cell r="Y239">
            <v>13.75</v>
          </cell>
          <cell r="Z239">
            <v>13.5</v>
          </cell>
          <cell r="AA239">
            <v>10.25</v>
          </cell>
          <cell r="AB239">
            <v>5.84</v>
          </cell>
          <cell r="AC239">
            <v>13.688174460431656</v>
          </cell>
          <cell r="AD239">
            <v>0</v>
          </cell>
          <cell r="AE239">
            <v>14</v>
          </cell>
          <cell r="AF239">
            <v>2.9</v>
          </cell>
          <cell r="AG239">
            <v>2.2999999999999998</v>
          </cell>
          <cell r="AH239">
            <v>1.9</v>
          </cell>
          <cell r="AI239">
            <v>1.9</v>
          </cell>
          <cell r="AJ239">
            <v>1.5</v>
          </cell>
          <cell r="AK239">
            <v>0</v>
          </cell>
          <cell r="AL239">
            <v>78457</v>
          </cell>
          <cell r="AN239">
            <v>0.26210078747910237</v>
          </cell>
          <cell r="AO239">
            <v>0.27657251127266591</v>
          </cell>
          <cell r="AP239" t="str">
            <v>AWD</v>
          </cell>
        </row>
        <row r="240">
          <cell r="A240" t="str">
            <v>802-SET6</v>
          </cell>
          <cell r="B240" t="str">
            <v>B07RCBC6X5</v>
          </cell>
          <cell r="C240">
            <v>0</v>
          </cell>
          <cell r="D240">
            <v>802</v>
          </cell>
          <cell r="E240">
            <v>6</v>
          </cell>
          <cell r="F240">
            <v>15.09</v>
          </cell>
          <cell r="G240">
            <v>13.19</v>
          </cell>
          <cell r="H240">
            <v>11.69</v>
          </cell>
          <cell r="I240">
            <v>11.29</v>
          </cell>
          <cell r="J240">
            <v>10.91</v>
          </cell>
          <cell r="K240">
            <v>12</v>
          </cell>
          <cell r="L240">
            <v>4.55</v>
          </cell>
          <cell r="M240">
            <v>4.8229999999999995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>
            <v>0.12</v>
          </cell>
          <cell r="V240">
            <v>0.72</v>
          </cell>
          <cell r="W240">
            <v>11.52</v>
          </cell>
          <cell r="X240" t="str">
            <v>LSlb</v>
          </cell>
          <cell r="Y240">
            <v>12.25</v>
          </cell>
          <cell r="Z240">
            <v>10.75</v>
          </cell>
          <cell r="AA240">
            <v>5.75</v>
          </cell>
          <cell r="AB240">
            <v>4.2</v>
          </cell>
          <cell r="AC240">
            <v>5.4475044964028774</v>
          </cell>
          <cell r="AD240">
            <v>0</v>
          </cell>
          <cell r="AE240">
            <v>5.5</v>
          </cell>
          <cell r="AF240">
            <v>1.9</v>
          </cell>
          <cell r="AG240">
            <v>1.5</v>
          </cell>
          <cell r="AH240">
            <v>1.2</v>
          </cell>
          <cell r="AI240">
            <v>1.2</v>
          </cell>
          <cell r="AJ240">
            <v>1</v>
          </cell>
          <cell r="AK240">
            <v>0</v>
          </cell>
          <cell r="AL240">
            <v>4703</v>
          </cell>
          <cell r="AN240">
            <v>0.18933449074074074</v>
          </cell>
          <cell r="AO240">
            <v>0.17802951388888888</v>
          </cell>
          <cell r="AP240" t="str">
            <v>AWD</v>
          </cell>
        </row>
        <row r="241">
          <cell r="A241" t="str">
            <v>805-SET6</v>
          </cell>
          <cell r="B241" t="str">
            <v>B07RCL7XGY</v>
          </cell>
          <cell r="C241">
            <v>0</v>
          </cell>
          <cell r="D241">
            <v>805</v>
          </cell>
          <cell r="E241">
            <v>6</v>
          </cell>
          <cell r="F241">
            <v>15.09</v>
          </cell>
          <cell r="G241">
            <v>13.19</v>
          </cell>
          <cell r="H241">
            <v>11.69</v>
          </cell>
          <cell r="I241">
            <v>11.29</v>
          </cell>
          <cell r="J241">
            <v>10.91</v>
          </cell>
          <cell r="K241">
            <v>10</v>
          </cell>
          <cell r="L241">
            <v>4.55</v>
          </cell>
          <cell r="M241">
            <v>4.8229999999999995</v>
          </cell>
          <cell r="N241" t="str">
            <v>-</v>
          </cell>
          <cell r="O241" t="str">
            <v>-</v>
          </cell>
          <cell r="P241">
            <v>0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>
            <v>0.1</v>
          </cell>
          <cell r="V241">
            <v>0.60000000000000009</v>
          </cell>
          <cell r="W241">
            <v>9.6000000000000014</v>
          </cell>
          <cell r="X241" t="str">
            <v>LB</v>
          </cell>
          <cell r="Y241">
            <v>23.25</v>
          </cell>
          <cell r="Z241">
            <v>8.25</v>
          </cell>
          <cell r="AA241">
            <v>6</v>
          </cell>
          <cell r="AB241">
            <v>1.5</v>
          </cell>
          <cell r="AC241">
            <v>8.2796762589928061</v>
          </cell>
          <cell r="AD241">
            <v>0</v>
          </cell>
          <cell r="AE241">
            <v>9</v>
          </cell>
          <cell r="AF241">
            <v>0.75</v>
          </cell>
          <cell r="AG241">
            <v>0.59</v>
          </cell>
          <cell r="AH241">
            <v>0.49</v>
          </cell>
          <cell r="AI241">
            <v>0.45</v>
          </cell>
          <cell r="AJ241">
            <v>0.39</v>
          </cell>
          <cell r="AK241">
            <v>0</v>
          </cell>
          <cell r="AL241">
            <v>7803</v>
          </cell>
          <cell r="AN241">
            <v>0.20241415895061729</v>
          </cell>
          <cell r="AO241">
            <v>0.19322771990740739</v>
          </cell>
          <cell r="AP241" t="str">
            <v>AWD</v>
          </cell>
        </row>
        <row r="242">
          <cell r="A242" t="str">
            <v>812-SET6</v>
          </cell>
          <cell r="B242" t="str">
            <v>B07RCM1LXW</v>
          </cell>
          <cell r="C242">
            <v>0</v>
          </cell>
          <cell r="D242">
            <v>812</v>
          </cell>
          <cell r="E242">
            <v>6</v>
          </cell>
          <cell r="F242">
            <v>12.99</v>
          </cell>
          <cell r="G242">
            <v>11.79</v>
          </cell>
          <cell r="H242">
            <v>10.79</v>
          </cell>
          <cell r="I242">
            <v>10.29</v>
          </cell>
          <cell r="J242">
            <v>9.99</v>
          </cell>
          <cell r="K242">
            <v>0.5</v>
          </cell>
          <cell r="L242">
            <v>4.99</v>
          </cell>
          <cell r="M242">
            <v>5.2894000000000005</v>
          </cell>
          <cell r="N242">
            <v>4.22</v>
          </cell>
          <cell r="O242">
            <v>4.431</v>
          </cell>
          <cell r="P242" t="str">
            <v>-</v>
          </cell>
          <cell r="Q242" t="str">
            <v>-</v>
          </cell>
          <cell r="R242" t="str">
            <v>-</v>
          </cell>
          <cell r="S242">
            <v>9.2899999999999991</v>
          </cell>
          <cell r="T242">
            <v>8.92</v>
          </cell>
          <cell r="U242">
            <v>0.08</v>
          </cell>
          <cell r="V242">
            <v>0.48</v>
          </cell>
          <cell r="W242">
            <v>7.68</v>
          </cell>
          <cell r="X242" t="str">
            <v>LSlb</v>
          </cell>
          <cell r="Y242">
            <v>11.5</v>
          </cell>
          <cell r="Z242">
            <v>10.88</v>
          </cell>
          <cell r="AA242">
            <v>0.75</v>
          </cell>
          <cell r="AB242">
            <v>1.5</v>
          </cell>
          <cell r="AC242">
            <v>1.3502158273381295</v>
          </cell>
          <cell r="AD242">
            <v>0</v>
          </cell>
          <cell r="AE242">
            <v>1.5</v>
          </cell>
          <cell r="AF242">
            <v>1.9</v>
          </cell>
          <cell r="AG242">
            <v>1.5</v>
          </cell>
          <cell r="AH242">
            <v>1.2</v>
          </cell>
          <cell r="AI242">
            <v>1.2</v>
          </cell>
          <cell r="AJ242">
            <v>1</v>
          </cell>
          <cell r="AK242">
            <v>0</v>
          </cell>
          <cell r="AL242">
            <v>4703</v>
          </cell>
          <cell r="AN242">
            <v>0.64688838252314818</v>
          </cell>
          <cell r="AO242">
            <v>0.58377875434027782</v>
          </cell>
          <cell r="AP242" t="str">
            <v>AWD</v>
          </cell>
        </row>
        <row r="243">
          <cell r="A243" t="str">
            <v>3006-SET6</v>
          </cell>
          <cell r="B243" t="str">
            <v>B07RJTVW1K</v>
          </cell>
          <cell r="C243">
            <v>0</v>
          </cell>
          <cell r="D243">
            <v>3006</v>
          </cell>
          <cell r="E243">
            <v>6</v>
          </cell>
          <cell r="F243">
            <v>19.79</v>
          </cell>
          <cell r="G243">
            <v>16.79</v>
          </cell>
          <cell r="H243">
            <v>14.49</v>
          </cell>
          <cell r="I243">
            <v>14.49</v>
          </cell>
          <cell r="J243">
            <v>12.25</v>
          </cell>
          <cell r="K243">
            <v>8</v>
          </cell>
          <cell r="L243">
            <v>4.1500000000000004</v>
          </cell>
          <cell r="M243">
            <v>4.399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>
            <v>0.08</v>
          </cell>
          <cell r="V243">
            <v>0.48</v>
          </cell>
          <cell r="W243">
            <v>7.68</v>
          </cell>
          <cell r="X243" t="str">
            <v>LSlb</v>
          </cell>
          <cell r="Y243">
            <v>12.5</v>
          </cell>
          <cell r="Z243">
            <v>11.5</v>
          </cell>
          <cell r="AA243">
            <v>6.5</v>
          </cell>
          <cell r="AB243">
            <v>2.64</v>
          </cell>
          <cell r="AC243">
            <v>6.7221223021582732</v>
          </cell>
          <cell r="AD243">
            <v>0</v>
          </cell>
          <cell r="AE243">
            <v>6.75</v>
          </cell>
          <cell r="AF243">
            <v>1.5</v>
          </cell>
          <cell r="AG243">
            <v>1.3</v>
          </cell>
          <cell r="AH243">
            <v>1</v>
          </cell>
          <cell r="AI243">
            <v>1</v>
          </cell>
          <cell r="AJ243">
            <v>0.8</v>
          </cell>
          <cell r="AK243">
            <v>0</v>
          </cell>
          <cell r="AL243">
            <v>9940</v>
          </cell>
          <cell r="AN243">
            <v>0.18472493489583333</v>
          </cell>
          <cell r="AO243">
            <v>0.17267333984375</v>
          </cell>
          <cell r="AP243" t="str">
            <v>AWD</v>
          </cell>
        </row>
        <row r="244">
          <cell r="A244" t="str">
            <v>2807-SET4</v>
          </cell>
          <cell r="B244" t="str">
            <v>B07RJZND6F</v>
          </cell>
          <cell r="C244">
            <v>0</v>
          </cell>
          <cell r="D244">
            <v>2807</v>
          </cell>
          <cell r="E244">
            <v>4</v>
          </cell>
          <cell r="F244">
            <v>12.59</v>
          </cell>
          <cell r="G244">
            <v>10.79</v>
          </cell>
          <cell r="H244">
            <v>9.99</v>
          </cell>
          <cell r="I244">
            <v>9.7899999999999991</v>
          </cell>
          <cell r="J244">
            <v>9.48</v>
          </cell>
          <cell r="K244">
            <v>8</v>
          </cell>
          <cell r="L244">
            <v>4.55</v>
          </cell>
          <cell r="M244">
            <v>4.8229999999999995</v>
          </cell>
          <cell r="N244">
            <v>3.78</v>
          </cell>
          <cell r="O244">
            <v>3.9689999999999999</v>
          </cell>
          <cell r="P244" t="str">
            <v>-</v>
          </cell>
          <cell r="Q244" t="str">
            <v>-</v>
          </cell>
          <cell r="R244">
            <v>8.99</v>
          </cell>
          <cell r="S244">
            <v>8.7899999999999991</v>
          </cell>
          <cell r="T244">
            <v>8.42</v>
          </cell>
          <cell r="U244">
            <v>0.12</v>
          </cell>
          <cell r="V244">
            <v>0.48</v>
          </cell>
          <cell r="W244">
            <v>7.68</v>
          </cell>
          <cell r="X244" t="str">
            <v>LSlb</v>
          </cell>
          <cell r="Y244">
            <v>11.5</v>
          </cell>
          <cell r="Z244">
            <v>9.8800000000000008</v>
          </cell>
          <cell r="AA244">
            <v>0.5</v>
          </cell>
          <cell r="AB244">
            <v>1.5</v>
          </cell>
          <cell r="AC244">
            <v>1.2261151079136692</v>
          </cell>
          <cell r="AD244">
            <v>0</v>
          </cell>
          <cell r="AE244">
            <v>1.25</v>
          </cell>
          <cell r="AF244">
            <v>1.5</v>
          </cell>
          <cell r="AG244">
            <v>1.3</v>
          </cell>
          <cell r="AH244">
            <v>1</v>
          </cell>
          <cell r="AI244">
            <v>1</v>
          </cell>
          <cell r="AJ244">
            <v>0.8</v>
          </cell>
          <cell r="AK244">
            <v>0</v>
          </cell>
          <cell r="AL244">
            <v>9940</v>
          </cell>
          <cell r="AN244">
            <v>0.16496016890914353</v>
          </cell>
          <cell r="AO244">
            <v>0.16369784884982636</v>
          </cell>
          <cell r="AP244" t="str">
            <v>AWD</v>
          </cell>
        </row>
        <row r="245">
          <cell r="A245" t="str">
            <v>2806-SET4</v>
          </cell>
          <cell r="B245" t="str">
            <v>B07RL4GTCF</v>
          </cell>
          <cell r="C245">
            <v>0</v>
          </cell>
          <cell r="D245">
            <v>2806</v>
          </cell>
          <cell r="E245">
            <v>4</v>
          </cell>
          <cell r="F245">
            <v>9.7899999999999991</v>
          </cell>
          <cell r="G245">
            <v>8.99</v>
          </cell>
          <cell r="H245">
            <v>8.2899999999999991</v>
          </cell>
          <cell r="I245">
            <v>7.99</v>
          </cell>
          <cell r="J245">
            <v>7.75</v>
          </cell>
          <cell r="K245">
            <v>4</v>
          </cell>
          <cell r="L245">
            <v>4.1500000000000004</v>
          </cell>
          <cell r="M245">
            <v>4.399</v>
          </cell>
          <cell r="N245">
            <v>3.38</v>
          </cell>
          <cell r="O245">
            <v>3.5489999999999999</v>
          </cell>
          <cell r="P245">
            <v>8.69</v>
          </cell>
          <cell r="Q245">
            <v>7.89</v>
          </cell>
          <cell r="R245">
            <v>7.1899999999999995</v>
          </cell>
          <cell r="S245">
            <v>6.89</v>
          </cell>
          <cell r="T245">
            <v>6.6899999999999995</v>
          </cell>
          <cell r="U245">
            <v>0.06</v>
          </cell>
          <cell r="V245">
            <v>0.24</v>
          </cell>
          <cell r="W245">
            <v>3.84</v>
          </cell>
          <cell r="X245" t="str">
            <v>LSlb</v>
          </cell>
          <cell r="Y245">
            <v>12.75</v>
          </cell>
          <cell r="Z245">
            <v>12</v>
          </cell>
          <cell r="AA245">
            <v>5</v>
          </cell>
          <cell r="AB245">
            <v>2.76</v>
          </cell>
          <cell r="AC245">
            <v>5.5035971223021587</v>
          </cell>
          <cell r="AD245">
            <v>0</v>
          </cell>
          <cell r="AE245">
            <v>5.75</v>
          </cell>
          <cell r="AF245">
            <v>2</v>
          </cell>
          <cell r="AG245">
            <v>1.7</v>
          </cell>
          <cell r="AH245">
            <v>1.3</v>
          </cell>
          <cell r="AI245">
            <v>1.3</v>
          </cell>
          <cell r="AJ245">
            <v>1</v>
          </cell>
          <cell r="AK245">
            <v>0</v>
          </cell>
          <cell r="AL245">
            <v>9716</v>
          </cell>
          <cell r="AN245">
            <v>0.12771457248263887</v>
          </cell>
          <cell r="AO245">
            <v>0.12041951497395835</v>
          </cell>
          <cell r="AP245" t="str">
            <v>AWD</v>
          </cell>
        </row>
        <row r="246">
          <cell r="A246" t="str">
            <v>1613-EACH</v>
          </cell>
          <cell r="B246" t="str">
            <v>B07RL4KKRS</v>
          </cell>
          <cell r="C246">
            <v>0</v>
          </cell>
          <cell r="D246">
            <v>1613</v>
          </cell>
          <cell r="E246">
            <v>1</v>
          </cell>
          <cell r="F246">
            <v>6.29</v>
          </cell>
          <cell r="G246">
            <v>5.99</v>
          </cell>
          <cell r="H246">
            <v>5.79</v>
          </cell>
          <cell r="I246">
            <v>5.6899999999999995</v>
          </cell>
          <cell r="J246">
            <v>5.62</v>
          </cell>
          <cell r="K246">
            <v>3</v>
          </cell>
          <cell r="L246">
            <v>3.68</v>
          </cell>
          <cell r="M246">
            <v>3.9008000000000003</v>
          </cell>
          <cell r="N246">
            <v>2.91</v>
          </cell>
          <cell r="O246">
            <v>3.0555000000000003</v>
          </cell>
          <cell r="P246">
            <v>5.1899999999999995</v>
          </cell>
          <cell r="Q246">
            <v>4.8899999999999997</v>
          </cell>
          <cell r="R246">
            <v>4.6899999999999995</v>
          </cell>
          <cell r="S246">
            <v>4.6899999999999995</v>
          </cell>
          <cell r="T246">
            <v>4.5599999999999996</v>
          </cell>
          <cell r="U246">
            <v>0.16</v>
          </cell>
          <cell r="V246">
            <v>0.16</v>
          </cell>
          <cell r="W246">
            <v>2.56</v>
          </cell>
          <cell r="X246" t="str">
            <v>LB</v>
          </cell>
          <cell r="Y246">
            <v>16</v>
          </cell>
          <cell r="Z246">
            <v>12</v>
          </cell>
          <cell r="AA246">
            <v>10</v>
          </cell>
          <cell r="AB246">
            <v>1.1200000000000001</v>
          </cell>
          <cell r="AC246">
            <v>13.812949640287769</v>
          </cell>
          <cell r="AD246">
            <v>0</v>
          </cell>
          <cell r="AE246">
            <v>14</v>
          </cell>
          <cell r="AF246">
            <v>2.2999999999999998</v>
          </cell>
          <cell r="AG246">
            <v>1.9</v>
          </cell>
          <cell r="AH246">
            <v>1.5</v>
          </cell>
          <cell r="AI246">
            <v>1.5</v>
          </cell>
          <cell r="AJ246">
            <v>1.2</v>
          </cell>
          <cell r="AK246">
            <v>0</v>
          </cell>
          <cell r="AL246">
            <v>8535</v>
          </cell>
          <cell r="AN246">
            <v>3.8074182581018516E-2</v>
          </cell>
          <cell r="AO246">
            <v>3.7245822482638885E-2</v>
          </cell>
          <cell r="AP246" t="str">
            <v>AWD</v>
          </cell>
        </row>
        <row r="247">
          <cell r="A247" t="str">
            <v>212-EACH</v>
          </cell>
          <cell r="B247" t="str">
            <v>B07RLPFK92</v>
          </cell>
          <cell r="C247">
            <v>3.99</v>
          </cell>
          <cell r="D247">
            <v>212</v>
          </cell>
          <cell r="E247">
            <v>1</v>
          </cell>
          <cell r="F247">
            <v>5.99</v>
          </cell>
          <cell r="G247">
            <v>5.89</v>
          </cell>
          <cell r="H247">
            <v>5.6899999999999995</v>
          </cell>
          <cell r="I247">
            <v>5.59</v>
          </cell>
          <cell r="J247">
            <v>5.49</v>
          </cell>
          <cell r="K247">
            <v>2</v>
          </cell>
          <cell r="L247">
            <v>3.68</v>
          </cell>
          <cell r="M247">
            <v>3.9008000000000003</v>
          </cell>
          <cell r="N247">
            <v>2.91</v>
          </cell>
          <cell r="O247">
            <v>3.0555000000000003</v>
          </cell>
          <cell r="P247">
            <v>4.99</v>
          </cell>
          <cell r="Q247">
            <v>4.79</v>
          </cell>
          <cell r="R247">
            <v>4.59</v>
          </cell>
          <cell r="S247">
            <v>4.59</v>
          </cell>
          <cell r="T247">
            <v>4.4399999999999995</v>
          </cell>
          <cell r="U247">
            <v>0.1</v>
          </cell>
          <cell r="V247">
            <v>0.1</v>
          </cell>
          <cell r="W247">
            <v>1.6</v>
          </cell>
          <cell r="X247" t="str">
            <v>LSlb</v>
          </cell>
          <cell r="Y247">
            <v>11.54</v>
          </cell>
          <cell r="Z247">
            <v>9.92</v>
          </cell>
          <cell r="AA247">
            <v>1</v>
          </cell>
          <cell r="AB247">
            <v>4</v>
          </cell>
          <cell r="AC247">
            <v>3.294296402877698</v>
          </cell>
          <cell r="AD247">
            <v>0</v>
          </cell>
          <cell r="AE247">
            <v>3.5</v>
          </cell>
          <cell r="AF247">
            <v>2</v>
          </cell>
          <cell r="AG247">
            <v>1.7</v>
          </cell>
          <cell r="AH247">
            <v>1.3</v>
          </cell>
          <cell r="AI247">
            <v>1.3</v>
          </cell>
          <cell r="AJ247">
            <v>1</v>
          </cell>
          <cell r="AK247">
            <v>0</v>
          </cell>
          <cell r="AL247">
            <v>8535</v>
          </cell>
          <cell r="AN247">
            <v>2.9227430555555559E-2</v>
          </cell>
          <cell r="AO247">
            <v>2.696614583333333E-2</v>
          </cell>
          <cell r="AP247" t="str">
            <v>AWD</v>
          </cell>
        </row>
        <row r="248">
          <cell r="A248" t="str">
            <v>2901-CASE</v>
          </cell>
          <cell r="B248" t="str">
            <v>B07RLQKKD7</v>
          </cell>
          <cell r="C248">
            <v>0</v>
          </cell>
          <cell r="D248">
            <v>2901</v>
          </cell>
          <cell r="E248">
            <v>48</v>
          </cell>
          <cell r="F248">
            <v>77.689999999999984</v>
          </cell>
          <cell r="G248">
            <v>65.689999999999984</v>
          </cell>
          <cell r="H248">
            <v>57.290000000000006</v>
          </cell>
          <cell r="I248">
            <v>53.690000000000005</v>
          </cell>
          <cell r="J248">
            <v>51.28</v>
          </cell>
          <cell r="K248">
            <v>12</v>
          </cell>
          <cell r="L248">
            <v>13.79</v>
          </cell>
          <cell r="M248">
            <v>14.6174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>
            <v>11.06</v>
          </cell>
          <cell r="V248">
            <v>11.06</v>
          </cell>
          <cell r="W248">
            <v>11.52</v>
          </cell>
          <cell r="X248" t="str">
            <v>LB</v>
          </cell>
          <cell r="Y248">
            <v>18</v>
          </cell>
          <cell r="Z248">
            <v>10.25</v>
          </cell>
          <cell r="AA248">
            <v>8</v>
          </cell>
          <cell r="AB248">
            <v>1.5</v>
          </cell>
          <cell r="AC248">
            <v>10.618705035971223</v>
          </cell>
          <cell r="AD248">
            <v>0</v>
          </cell>
          <cell r="AE248">
            <v>11</v>
          </cell>
          <cell r="AF248">
            <v>0.99</v>
          </cell>
          <cell r="AG248">
            <v>0.79</v>
          </cell>
          <cell r="AH248">
            <v>0.65</v>
          </cell>
          <cell r="AI248">
            <v>0.59</v>
          </cell>
          <cell r="AJ248">
            <v>0.55000000000000004</v>
          </cell>
          <cell r="AK248">
            <v>0</v>
          </cell>
          <cell r="AL248">
            <v>8535</v>
          </cell>
          <cell r="AN248">
            <v>3.9129166666666668</v>
          </cell>
          <cell r="AO248">
            <v>3.5393749999999997</v>
          </cell>
          <cell r="AP248" t="str">
            <v>FBA</v>
          </cell>
        </row>
        <row r="249">
          <cell r="A249" t="str">
            <v>5004-EACH</v>
          </cell>
          <cell r="B249" t="str">
            <v>B07RN31Z2R</v>
          </cell>
          <cell r="C249">
            <v>0</v>
          </cell>
          <cell r="D249">
            <v>5004</v>
          </cell>
          <cell r="E249">
            <v>1</v>
          </cell>
          <cell r="F249">
            <v>5.6899999999999995</v>
          </cell>
          <cell r="G249">
            <v>5.49</v>
          </cell>
          <cell r="H249">
            <v>4.99</v>
          </cell>
          <cell r="I249">
            <v>5.29</v>
          </cell>
          <cell r="J249">
            <v>5.16</v>
          </cell>
          <cell r="K249">
            <v>3</v>
          </cell>
          <cell r="L249">
            <v>3.43</v>
          </cell>
          <cell r="M249">
            <v>3.6358000000000001</v>
          </cell>
          <cell r="N249">
            <v>2.66</v>
          </cell>
          <cell r="O249">
            <v>2.7930000000000001</v>
          </cell>
          <cell r="P249">
            <v>4.6899999999999995</v>
          </cell>
          <cell r="Q249">
            <v>4.49</v>
          </cell>
          <cell r="R249">
            <v>4.29</v>
          </cell>
          <cell r="S249">
            <v>4.1899999999999995</v>
          </cell>
          <cell r="T249">
            <v>4.1099999999999994</v>
          </cell>
          <cell r="U249">
            <v>0.16</v>
          </cell>
          <cell r="V249">
            <v>0.16</v>
          </cell>
          <cell r="W249">
            <v>2.56</v>
          </cell>
          <cell r="X249" t="str">
            <v>LB</v>
          </cell>
          <cell r="Y249">
            <v>18.75</v>
          </cell>
          <cell r="Z249">
            <v>12.25</v>
          </cell>
          <cell r="AA249">
            <v>5.75</v>
          </cell>
          <cell r="AB249">
            <v>0.5</v>
          </cell>
          <cell r="AC249">
            <v>9.5014613309352516</v>
          </cell>
          <cell r="AD249">
            <v>0</v>
          </cell>
          <cell r="AE249">
            <v>10</v>
          </cell>
          <cell r="AF249">
            <v>2.9</v>
          </cell>
          <cell r="AG249">
            <v>2.2999999999999998</v>
          </cell>
          <cell r="AH249">
            <v>1.9</v>
          </cell>
          <cell r="AI249">
            <v>1.9</v>
          </cell>
          <cell r="AJ249">
            <v>1.5</v>
          </cell>
          <cell r="AK249">
            <v>0</v>
          </cell>
          <cell r="AL249">
            <v>8535</v>
          </cell>
          <cell r="AN249">
            <v>0.17836914062500001</v>
          </cell>
          <cell r="AO249">
            <v>0.1652880859375</v>
          </cell>
          <cell r="AP249" t="str">
            <v>AWD</v>
          </cell>
        </row>
        <row r="250">
          <cell r="A250" t="str">
            <v>5046-EACH</v>
          </cell>
          <cell r="B250" t="str">
            <v>B07RP1YGHD</v>
          </cell>
          <cell r="C250">
            <v>0</v>
          </cell>
          <cell r="D250">
            <v>5046</v>
          </cell>
          <cell r="E250">
            <v>1</v>
          </cell>
          <cell r="F250">
            <v>6.99</v>
          </cell>
          <cell r="G250">
            <v>6.6899999999999995</v>
          </cell>
          <cell r="H250">
            <v>6.49</v>
          </cell>
          <cell r="I250">
            <v>6.49</v>
          </cell>
          <cell r="J250">
            <v>6.37</v>
          </cell>
          <cell r="K250">
            <v>11</v>
          </cell>
          <cell r="L250">
            <v>4.1500000000000004</v>
          </cell>
          <cell r="M250">
            <v>4.399</v>
          </cell>
          <cell r="N250">
            <v>3.38</v>
          </cell>
          <cell r="O250">
            <v>3.5489999999999999</v>
          </cell>
          <cell r="P250">
            <v>5.99</v>
          </cell>
          <cell r="Q250">
            <v>5.6899999999999995</v>
          </cell>
          <cell r="R250">
            <v>5.49</v>
          </cell>
          <cell r="S250">
            <v>5.39</v>
          </cell>
          <cell r="T250">
            <v>5.3</v>
          </cell>
          <cell r="U250">
            <v>0.66</v>
          </cell>
          <cell r="V250">
            <v>0.66</v>
          </cell>
          <cell r="W250">
            <v>10.56</v>
          </cell>
          <cell r="X250" t="str">
            <v>LSlb</v>
          </cell>
          <cell r="Y250">
            <v>11.58</v>
          </cell>
          <cell r="Z250">
            <v>10.39</v>
          </cell>
          <cell r="AA250">
            <v>2.17</v>
          </cell>
          <cell r="AB250">
            <v>2.17</v>
          </cell>
          <cell r="AC250">
            <v>1.8783176546762592</v>
          </cell>
          <cell r="AD250">
            <v>0</v>
          </cell>
          <cell r="AE250">
            <v>2</v>
          </cell>
          <cell r="AF250">
            <v>2.9</v>
          </cell>
          <cell r="AG250">
            <v>2.2999999999999998</v>
          </cell>
          <cell r="AH250">
            <v>1.9</v>
          </cell>
          <cell r="AI250">
            <v>1.9</v>
          </cell>
          <cell r="AJ250">
            <v>1.5</v>
          </cell>
          <cell r="AK250">
            <v>0</v>
          </cell>
          <cell r="AL250">
            <v>8535</v>
          </cell>
          <cell r="AN250">
            <v>0.15957995756172841</v>
          </cell>
          <cell r="AO250">
            <v>0.14345558449074072</v>
          </cell>
          <cell r="AP250" t="str">
            <v>AWD</v>
          </cell>
        </row>
        <row r="251">
          <cell r="A251" t="str">
            <v>5064-EACH</v>
          </cell>
          <cell r="B251" t="str">
            <v>B07RP27FWT</v>
          </cell>
          <cell r="C251">
            <v>0</v>
          </cell>
          <cell r="D251">
            <v>5064</v>
          </cell>
          <cell r="E251">
            <v>1</v>
          </cell>
          <cell r="F251">
            <v>30.99</v>
          </cell>
          <cell r="G251">
            <v>26.99</v>
          </cell>
          <cell r="H251">
            <v>24.09</v>
          </cell>
          <cell r="I251">
            <v>24.09</v>
          </cell>
          <cell r="J251">
            <v>21.46</v>
          </cell>
          <cell r="K251">
            <v>5.75</v>
          </cell>
          <cell r="L251">
            <v>7.8</v>
          </cell>
          <cell r="M251">
            <v>8.2680000000000007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>
            <v>5.64</v>
          </cell>
          <cell r="V251">
            <v>5.64</v>
          </cell>
          <cell r="W251">
            <v>2.72</v>
          </cell>
          <cell r="X251" t="str">
            <v>LSlb</v>
          </cell>
          <cell r="Y251">
            <v>11.61</v>
          </cell>
          <cell r="Z251">
            <v>9.9600000000000009</v>
          </cell>
          <cell r="AA251">
            <v>1.5</v>
          </cell>
          <cell r="AB251">
            <v>6</v>
          </cell>
          <cell r="AC251">
            <v>4.9914647482014391</v>
          </cell>
          <cell r="AD251">
            <v>0</v>
          </cell>
          <cell r="AE251">
            <v>5</v>
          </cell>
          <cell r="AF251">
            <v>2.2999999999999998</v>
          </cell>
          <cell r="AG251">
            <v>1.9</v>
          </cell>
          <cell r="AH251">
            <v>1.5</v>
          </cell>
          <cell r="AI251">
            <v>1.5</v>
          </cell>
          <cell r="AJ251">
            <v>1.2</v>
          </cell>
          <cell r="AK251">
            <v>0</v>
          </cell>
          <cell r="AL251">
            <v>8535</v>
          </cell>
          <cell r="AN251">
            <v>1.0032667824074075</v>
          </cell>
          <cell r="AO251">
            <v>0.96430295138888877</v>
          </cell>
          <cell r="AP251" t="str">
            <v>AWD</v>
          </cell>
        </row>
        <row r="252">
          <cell r="A252" t="str">
            <v>5003-EACH</v>
          </cell>
          <cell r="B252" t="str">
            <v>B07RP3MRY1</v>
          </cell>
          <cell r="C252">
            <v>0</v>
          </cell>
          <cell r="D252">
            <v>5003</v>
          </cell>
          <cell r="E252">
            <v>1</v>
          </cell>
          <cell r="F252">
            <v>5.79</v>
          </cell>
          <cell r="G252">
            <v>5.6899999999999995</v>
          </cell>
          <cell r="H252">
            <v>4.99</v>
          </cell>
          <cell r="I252">
            <v>5.39</v>
          </cell>
          <cell r="J252">
            <v>5.29</v>
          </cell>
          <cell r="K252">
            <v>3</v>
          </cell>
          <cell r="L252">
            <v>3.53</v>
          </cell>
          <cell r="M252">
            <v>3.7417999999999996</v>
          </cell>
          <cell r="N252">
            <v>2.76</v>
          </cell>
          <cell r="O252">
            <v>2.8979999999999997</v>
          </cell>
          <cell r="P252">
            <v>4.79</v>
          </cell>
          <cell r="Q252">
            <v>4.59</v>
          </cell>
          <cell r="R252">
            <v>4.3899999999999997</v>
          </cell>
          <cell r="S252">
            <v>4.3899999999999997</v>
          </cell>
          <cell r="T252">
            <v>4.24</v>
          </cell>
          <cell r="U252">
            <v>0.16</v>
          </cell>
          <cell r="V252">
            <v>0.16</v>
          </cell>
          <cell r="W252">
            <v>2.56</v>
          </cell>
          <cell r="X252" t="str">
            <v>SS</v>
          </cell>
          <cell r="Y252">
            <v>11.75</v>
          </cell>
          <cell r="Z252">
            <v>10.25</v>
          </cell>
          <cell r="AA252">
            <v>0.75</v>
          </cell>
          <cell r="AB252">
            <v>0.75</v>
          </cell>
          <cell r="AC252">
            <v>0.64984262589928055</v>
          </cell>
          <cell r="AD252">
            <v>10.397482014388489</v>
          </cell>
          <cell r="AE252">
            <v>11</v>
          </cell>
          <cell r="AF252">
            <v>0.89</v>
          </cell>
          <cell r="AG252">
            <v>0.75</v>
          </cell>
          <cell r="AH252">
            <v>0.59</v>
          </cell>
          <cell r="AI252">
            <v>0.55000000000000004</v>
          </cell>
          <cell r="AJ252">
            <v>0.49</v>
          </cell>
          <cell r="AK252" t="str">
            <v>remeasure 15904050151</v>
          </cell>
          <cell r="AL252">
            <v>45</v>
          </cell>
          <cell r="AN252">
            <v>0.18558735411844138</v>
          </cell>
          <cell r="AO252">
            <v>0.17367544668692128</v>
          </cell>
          <cell r="AP252" t="str">
            <v>AWD</v>
          </cell>
        </row>
        <row r="253">
          <cell r="A253" t="str">
            <v>572-EACH</v>
          </cell>
          <cell r="B253" t="str">
            <v>B07RP467JB</v>
          </cell>
          <cell r="C253">
            <v>5.99</v>
          </cell>
          <cell r="D253">
            <v>572</v>
          </cell>
          <cell r="E253">
            <v>1</v>
          </cell>
          <cell r="F253">
            <v>7.39</v>
          </cell>
          <cell r="G253">
            <v>7.1899999999999995</v>
          </cell>
          <cell r="H253">
            <v>6.79</v>
          </cell>
          <cell r="I253">
            <v>6.79</v>
          </cell>
          <cell r="J253">
            <v>6.5</v>
          </cell>
          <cell r="K253">
            <v>11</v>
          </cell>
          <cell r="L253">
            <v>4.1500000000000004</v>
          </cell>
          <cell r="M253">
            <v>4.399</v>
          </cell>
          <cell r="N253">
            <v>3.38</v>
          </cell>
          <cell r="O253">
            <v>3.5489999999999999</v>
          </cell>
          <cell r="P253">
            <v>6.39</v>
          </cell>
          <cell r="Q253">
            <v>6.09</v>
          </cell>
          <cell r="R253">
            <v>5.6899999999999995</v>
          </cell>
          <cell r="S253">
            <v>5.6899999999999995</v>
          </cell>
          <cell r="T253">
            <v>5.4399999999999995</v>
          </cell>
          <cell r="U253">
            <v>0.68</v>
          </cell>
          <cell r="V253">
            <v>0.68</v>
          </cell>
          <cell r="W253">
            <v>10.88</v>
          </cell>
          <cell r="X253" t="str">
            <v>LSoz</v>
          </cell>
          <cell r="Y253">
            <v>6.69</v>
          </cell>
          <cell r="Z253">
            <v>3.72</v>
          </cell>
          <cell r="AA253">
            <v>1.97</v>
          </cell>
          <cell r="AB253">
            <v>1.97</v>
          </cell>
          <cell r="AC253">
            <v>0.35271220143884902</v>
          </cell>
          <cell r="AD253">
            <v>5.6433952230215843</v>
          </cell>
          <cell r="AE253">
            <v>6</v>
          </cell>
          <cell r="AF253">
            <v>1.5</v>
          </cell>
          <cell r="AG253">
            <v>1.3</v>
          </cell>
          <cell r="AH253">
            <v>1</v>
          </cell>
          <cell r="AI253">
            <v>1</v>
          </cell>
          <cell r="AJ253">
            <v>0.8</v>
          </cell>
          <cell r="AK253">
            <v>0</v>
          </cell>
          <cell r="AL253">
            <v>13688</v>
          </cell>
          <cell r="AN253">
            <v>0.16052155671296298</v>
          </cell>
          <cell r="AO253">
            <v>0.14454969618055555</v>
          </cell>
          <cell r="AP253" t="str">
            <v>AWD</v>
          </cell>
        </row>
        <row r="254">
          <cell r="A254" t="str">
            <v>2206-EACH</v>
          </cell>
          <cell r="B254" t="str">
            <v>B07RPR34BJ</v>
          </cell>
          <cell r="C254">
            <v>0</v>
          </cell>
          <cell r="D254">
            <v>2206</v>
          </cell>
          <cell r="E254">
            <v>1</v>
          </cell>
          <cell r="F254">
            <v>5.79</v>
          </cell>
          <cell r="G254">
            <v>5.59</v>
          </cell>
          <cell r="H254">
            <v>5.49</v>
          </cell>
          <cell r="I254">
            <v>5.39</v>
          </cell>
          <cell r="J254">
            <v>5.3199999999999994</v>
          </cell>
          <cell r="K254">
            <v>2</v>
          </cell>
          <cell r="L254">
            <v>3.68</v>
          </cell>
          <cell r="M254">
            <v>3.9008000000000003</v>
          </cell>
          <cell r="N254">
            <v>2.91</v>
          </cell>
          <cell r="O254">
            <v>3.0555000000000003</v>
          </cell>
          <cell r="P254">
            <v>4.6899999999999995</v>
          </cell>
          <cell r="Q254">
            <v>4.59</v>
          </cell>
          <cell r="R254">
            <v>4.3899999999999997</v>
          </cell>
          <cell r="S254">
            <v>4.3899999999999997</v>
          </cell>
          <cell r="T254">
            <v>4.26</v>
          </cell>
          <cell r="U254">
            <v>0.1</v>
          </cell>
          <cell r="V254">
            <v>0.1</v>
          </cell>
          <cell r="W254">
            <v>1.6</v>
          </cell>
          <cell r="X254" t="str">
            <v>LSlb</v>
          </cell>
          <cell r="Y254">
            <v>13</v>
          </cell>
          <cell r="Z254">
            <v>11</v>
          </cell>
          <cell r="AA254">
            <v>1</v>
          </cell>
          <cell r="AB254">
            <v>4</v>
          </cell>
          <cell r="AC254">
            <v>1.0287769784172662</v>
          </cell>
          <cell r="AD254">
            <v>0</v>
          </cell>
          <cell r="AE254">
            <v>1.25</v>
          </cell>
          <cell r="AF254">
            <v>2.2999999999999998</v>
          </cell>
          <cell r="AG254">
            <v>1.9</v>
          </cell>
          <cell r="AH254">
            <v>1.5</v>
          </cell>
          <cell r="AI254">
            <v>1.5</v>
          </cell>
          <cell r="AJ254">
            <v>1.2</v>
          </cell>
          <cell r="AK254">
            <v>0</v>
          </cell>
          <cell r="AL254">
            <v>5724</v>
          </cell>
          <cell r="AN254">
            <v>2.9571702745225692E-2</v>
          </cell>
          <cell r="AO254">
            <v>2.7366180419921875E-2</v>
          </cell>
          <cell r="AP254" t="str">
            <v>AWD</v>
          </cell>
        </row>
        <row r="255">
          <cell r="A255" t="str">
            <v>2227-EACH-1</v>
          </cell>
          <cell r="B255" t="str">
            <v>B07RQNYZCT</v>
          </cell>
          <cell r="C255">
            <v>3.99</v>
          </cell>
          <cell r="D255">
            <v>2227</v>
          </cell>
          <cell r="E255">
            <v>1</v>
          </cell>
          <cell r="F255">
            <v>5.09</v>
          </cell>
          <cell r="G255">
            <v>4.8899999999999997</v>
          </cell>
          <cell r="H255">
            <v>4.79</v>
          </cell>
          <cell r="I255">
            <v>4.6899999999999995</v>
          </cell>
          <cell r="J255">
            <v>4.62</v>
          </cell>
          <cell r="K255">
            <v>4</v>
          </cell>
          <cell r="L255">
            <v>3.15</v>
          </cell>
          <cell r="M255">
            <v>3.339</v>
          </cell>
          <cell r="N255">
            <v>2.38</v>
          </cell>
          <cell r="O255">
            <v>2.4989999999999997</v>
          </cell>
          <cell r="P255">
            <v>3.99</v>
          </cell>
          <cell r="Q255">
            <v>3.89</v>
          </cell>
          <cell r="R255">
            <v>3.6900000000000004</v>
          </cell>
          <cell r="S255">
            <v>3.6900000000000004</v>
          </cell>
          <cell r="T255">
            <v>3.57</v>
          </cell>
          <cell r="U255">
            <v>0.2</v>
          </cell>
          <cell r="V255">
            <v>0.2</v>
          </cell>
          <cell r="W255">
            <v>3.2</v>
          </cell>
          <cell r="X255" t="str">
            <v>LSlb</v>
          </cell>
          <cell r="Y255">
            <v>12.52</v>
          </cell>
          <cell r="Z255">
            <v>9.25</v>
          </cell>
          <cell r="AA255">
            <v>0.28000000000000003</v>
          </cell>
          <cell r="AB255">
            <v>1.6800000000000002</v>
          </cell>
          <cell r="AC255">
            <v>1.399717985611511</v>
          </cell>
          <cell r="AD255">
            <v>0</v>
          </cell>
          <cell r="AE255">
            <v>1.5</v>
          </cell>
          <cell r="AF255">
            <v>1.2</v>
          </cell>
          <cell r="AG255">
            <v>0.95</v>
          </cell>
          <cell r="AH255">
            <v>0.79</v>
          </cell>
          <cell r="AI255">
            <v>0.75</v>
          </cell>
          <cell r="AJ255">
            <v>0.69</v>
          </cell>
          <cell r="AK255">
            <v>0</v>
          </cell>
          <cell r="AL255">
            <v>10048</v>
          </cell>
          <cell r="AN255">
            <v>4.8660446606545782E-2</v>
          </cell>
          <cell r="AO255">
            <v>4.2551457911361883E-2</v>
          </cell>
          <cell r="AP255" t="str">
            <v>AWD</v>
          </cell>
        </row>
        <row r="256">
          <cell r="A256" t="str">
            <v>2209-EACH</v>
          </cell>
          <cell r="B256" t="str">
            <v>B07RQQ2SFV</v>
          </cell>
          <cell r="C256">
            <v>0</v>
          </cell>
          <cell r="D256">
            <v>2209</v>
          </cell>
          <cell r="E256">
            <v>1</v>
          </cell>
          <cell r="F256">
            <v>6.29</v>
          </cell>
          <cell r="G256">
            <v>6.09</v>
          </cell>
          <cell r="H256">
            <v>5.89</v>
          </cell>
          <cell r="I256">
            <v>5.79</v>
          </cell>
          <cell r="J256">
            <v>5.73</v>
          </cell>
          <cell r="K256">
            <v>5</v>
          </cell>
          <cell r="L256">
            <v>3.9</v>
          </cell>
          <cell r="M256">
            <v>4.1340000000000003</v>
          </cell>
          <cell r="N256">
            <v>3.13</v>
          </cell>
          <cell r="O256">
            <v>3.2864999999999998</v>
          </cell>
          <cell r="P256">
            <v>5.1899999999999995</v>
          </cell>
          <cell r="Q256">
            <v>4.99</v>
          </cell>
          <cell r="R256">
            <v>4.79</v>
          </cell>
          <cell r="S256">
            <v>4.79</v>
          </cell>
          <cell r="T256">
            <v>4.68</v>
          </cell>
          <cell r="U256">
            <v>0.26</v>
          </cell>
          <cell r="V256">
            <v>0.26</v>
          </cell>
          <cell r="W256">
            <v>4.16</v>
          </cell>
          <cell r="X256" t="str">
            <v>LSoz</v>
          </cell>
          <cell r="Y256">
            <v>7.63</v>
          </cell>
          <cell r="Z256">
            <v>3.56</v>
          </cell>
          <cell r="AA256">
            <v>0.49</v>
          </cell>
          <cell r="AB256">
            <v>0.49</v>
          </cell>
          <cell r="AC256">
            <v>9.5753755395683454E-2</v>
          </cell>
          <cell r="AD256">
            <v>1.5320600863309353</v>
          </cell>
          <cell r="AE256">
            <v>2</v>
          </cell>
          <cell r="AF256">
            <v>0.85</v>
          </cell>
          <cell r="AG256">
            <v>0.69</v>
          </cell>
          <cell r="AH256">
            <v>0.55000000000000004</v>
          </cell>
          <cell r="AI256">
            <v>0.49</v>
          </cell>
          <cell r="AJ256">
            <v>0.45</v>
          </cell>
          <cell r="AK256">
            <v>0</v>
          </cell>
          <cell r="AL256">
            <v>10696</v>
          </cell>
          <cell r="AN256">
            <v>5.1251627604166669E-2</v>
          </cell>
          <cell r="AO256">
            <v>4.5562337239583334E-2</v>
          </cell>
          <cell r="AP256" t="str">
            <v>AWD</v>
          </cell>
        </row>
        <row r="257">
          <cell r="A257" t="str">
            <v>2174-SET6</v>
          </cell>
          <cell r="B257" t="str">
            <v>B07RWLD5MR</v>
          </cell>
          <cell r="C257">
            <v>0</v>
          </cell>
          <cell r="D257">
            <v>2174</v>
          </cell>
          <cell r="E257">
            <v>6</v>
          </cell>
          <cell r="F257">
            <v>11.29</v>
          </cell>
          <cell r="G257">
            <v>10.19</v>
          </cell>
          <cell r="H257">
            <v>9.49</v>
          </cell>
          <cell r="I257">
            <v>8.99</v>
          </cell>
          <cell r="J257">
            <v>8.66</v>
          </cell>
          <cell r="K257">
            <v>11</v>
          </cell>
          <cell r="L257">
            <v>4.55</v>
          </cell>
          <cell r="M257">
            <v>4.8229999999999995</v>
          </cell>
          <cell r="N257">
            <v>3.78</v>
          </cell>
          <cell r="O257">
            <v>3.9689999999999999</v>
          </cell>
          <cell r="P257" t="str">
            <v>-</v>
          </cell>
          <cell r="Q257">
            <v>9.09</v>
          </cell>
          <cell r="R257">
            <v>8.39</v>
          </cell>
          <cell r="S257">
            <v>7.89</v>
          </cell>
          <cell r="T257">
            <v>7.59</v>
          </cell>
          <cell r="U257">
            <v>0.11</v>
          </cell>
          <cell r="V257">
            <v>0.66</v>
          </cell>
          <cell r="W257">
            <v>10.56</v>
          </cell>
          <cell r="X257" t="str">
            <v>LSlb</v>
          </cell>
          <cell r="Y257">
            <v>14.88</v>
          </cell>
          <cell r="Z257">
            <v>10.39</v>
          </cell>
          <cell r="AA257">
            <v>3.15</v>
          </cell>
          <cell r="AB257">
            <v>3.15</v>
          </cell>
          <cell r="AC257">
            <v>3.5035976978417267</v>
          </cell>
          <cell r="AD257">
            <v>56.057563165467627</v>
          </cell>
          <cell r="AE257">
            <v>3.75</v>
          </cell>
          <cell r="AF257">
            <v>15</v>
          </cell>
          <cell r="AG257">
            <v>13</v>
          </cell>
          <cell r="AH257">
            <v>11</v>
          </cell>
          <cell r="AI257">
            <v>11</v>
          </cell>
          <cell r="AJ257">
            <v>9.5</v>
          </cell>
          <cell r="AK257">
            <v>0</v>
          </cell>
          <cell r="AL257">
            <v>858</v>
          </cell>
          <cell r="AN257">
            <v>0.40797709147135419</v>
          </cell>
          <cell r="AO257">
            <v>0.34814239501953126</v>
          </cell>
          <cell r="AP257" t="str">
            <v>AWD</v>
          </cell>
        </row>
        <row r="258">
          <cell r="A258" t="str">
            <v>3169-SET6</v>
          </cell>
          <cell r="B258" t="str">
            <v>B07RX2FHFP</v>
          </cell>
          <cell r="C258">
            <v>0</v>
          </cell>
          <cell r="D258">
            <v>3169</v>
          </cell>
          <cell r="E258">
            <v>6</v>
          </cell>
          <cell r="F258">
            <v>12.79</v>
          </cell>
          <cell r="G258">
            <v>11.69</v>
          </cell>
          <cell r="H258">
            <v>10.49</v>
          </cell>
          <cell r="I258">
            <v>10.19</v>
          </cell>
          <cell r="J258">
            <v>9.7099999999999991</v>
          </cell>
          <cell r="K258">
            <v>14</v>
          </cell>
          <cell r="L258">
            <v>4.55</v>
          </cell>
          <cell r="M258">
            <v>4.8229999999999995</v>
          </cell>
          <cell r="N258">
            <v>3.78</v>
          </cell>
          <cell r="O258">
            <v>3.9689999999999999</v>
          </cell>
          <cell r="P258" t="str">
            <v>-</v>
          </cell>
          <cell r="Q258" t="str">
            <v>-</v>
          </cell>
          <cell r="R258">
            <v>9.39</v>
          </cell>
          <cell r="S258">
            <v>9.09</v>
          </cell>
          <cell r="T258">
            <v>8.64</v>
          </cell>
          <cell r="U258">
            <v>0.14000000000000001</v>
          </cell>
          <cell r="V258">
            <v>0.84000000000000008</v>
          </cell>
          <cell r="W258">
            <v>13.440000000000001</v>
          </cell>
          <cell r="X258" t="str">
            <v>LSlb</v>
          </cell>
          <cell r="Y258">
            <v>16.690000000000001</v>
          </cell>
          <cell r="Z258">
            <v>10.19</v>
          </cell>
          <cell r="AA258">
            <v>3.88</v>
          </cell>
          <cell r="AB258">
            <v>3.88</v>
          </cell>
          <cell r="AC258">
            <v>4.7473084028776977</v>
          </cell>
          <cell r="AD258">
            <v>75.956934446043164</v>
          </cell>
          <cell r="AE258">
            <v>4.75</v>
          </cell>
          <cell r="AF258">
            <v>19.5</v>
          </cell>
          <cell r="AG258">
            <v>15.7</v>
          </cell>
          <cell r="AH258">
            <v>13</v>
          </cell>
          <cell r="AI258">
            <v>13</v>
          </cell>
          <cell r="AJ258">
            <v>11</v>
          </cell>
          <cell r="AK258">
            <v>0</v>
          </cell>
          <cell r="AL258">
            <v>263</v>
          </cell>
          <cell r="AN258">
            <v>0.40686482747395836</v>
          </cell>
          <cell r="AO258">
            <v>0.3468499755859375</v>
          </cell>
          <cell r="AP258" t="str">
            <v>AWD</v>
          </cell>
        </row>
        <row r="259">
          <cell r="A259" t="str">
            <v>3158-SET8</v>
          </cell>
          <cell r="B259" t="str">
            <v>B07RX2H3VL</v>
          </cell>
          <cell r="C259">
            <v>0</v>
          </cell>
          <cell r="D259">
            <v>3158</v>
          </cell>
          <cell r="E259">
            <v>8</v>
          </cell>
          <cell r="F259">
            <v>14.19</v>
          </cell>
          <cell r="G259">
            <v>12.59</v>
          </cell>
          <cell r="H259">
            <v>11.59</v>
          </cell>
          <cell r="I259">
            <v>11.19</v>
          </cell>
          <cell r="J259">
            <v>10.52</v>
          </cell>
          <cell r="K259">
            <v>16</v>
          </cell>
          <cell r="L259">
            <v>4.99</v>
          </cell>
          <cell r="M259">
            <v>5.2894000000000005</v>
          </cell>
          <cell r="N259">
            <v>4.22</v>
          </cell>
          <cell r="O259">
            <v>4.431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>
            <v>9.44</v>
          </cell>
          <cell r="U259">
            <v>0.12</v>
          </cell>
          <cell r="V259">
            <v>0.96</v>
          </cell>
          <cell r="W259">
            <v>15.36</v>
          </cell>
          <cell r="X259" t="str">
            <v>LB</v>
          </cell>
          <cell r="Y259">
            <v>13.75</v>
          </cell>
          <cell r="Z259">
            <v>13.5</v>
          </cell>
          <cell r="AA259">
            <v>10.25</v>
          </cell>
          <cell r="AB259">
            <v>0.96</v>
          </cell>
          <cell r="AC259">
            <v>13.688174460431656</v>
          </cell>
          <cell r="AD259">
            <v>0</v>
          </cell>
          <cell r="AE259">
            <v>14</v>
          </cell>
          <cell r="AF259">
            <v>2.9</v>
          </cell>
          <cell r="AG259">
            <v>2.2999999999999998</v>
          </cell>
          <cell r="AH259">
            <v>1.9</v>
          </cell>
          <cell r="AI259">
            <v>1.9</v>
          </cell>
          <cell r="AJ259">
            <v>1.5</v>
          </cell>
          <cell r="AK259">
            <v>0</v>
          </cell>
          <cell r="AL259">
            <v>27239</v>
          </cell>
          <cell r="AN259">
            <v>0.54415991512345674</v>
          </cell>
          <cell r="AO259">
            <v>0.46441116898148144</v>
          </cell>
          <cell r="AP259" t="str">
            <v>AWD</v>
          </cell>
        </row>
        <row r="260">
          <cell r="A260" t="str">
            <v>3172-SET6</v>
          </cell>
          <cell r="B260" t="str">
            <v>B07RX2LKCS</v>
          </cell>
          <cell r="C260">
            <v>0</v>
          </cell>
          <cell r="D260">
            <v>3172</v>
          </cell>
          <cell r="E260">
            <v>6</v>
          </cell>
          <cell r="F260">
            <v>16.190000000000001</v>
          </cell>
          <cell r="G260">
            <v>14.29</v>
          </cell>
          <cell r="H260">
            <v>13.09</v>
          </cell>
          <cell r="I260">
            <v>12.79</v>
          </cell>
          <cell r="J260">
            <v>12.299999999999999</v>
          </cell>
          <cell r="K260">
            <v>1.25</v>
          </cell>
          <cell r="L260">
            <v>5.37</v>
          </cell>
          <cell r="M260">
            <v>5.6921999999999997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>
            <v>0.18</v>
          </cell>
          <cell r="V260">
            <v>1.08</v>
          </cell>
          <cell r="X260" t="str">
            <v>LSlb</v>
          </cell>
          <cell r="Y260">
            <v>12.52</v>
          </cell>
          <cell r="Z260">
            <v>9.25</v>
          </cell>
          <cell r="AA260">
            <v>0.28000000000000003</v>
          </cell>
          <cell r="AB260">
            <v>1.6800000000000002</v>
          </cell>
          <cell r="AC260">
            <v>1.4922437050359711</v>
          </cell>
          <cell r="AD260">
            <v>0</v>
          </cell>
          <cell r="AE260">
            <v>1.5</v>
          </cell>
          <cell r="AF260">
            <v>0.99</v>
          </cell>
          <cell r="AG260">
            <v>0.79</v>
          </cell>
          <cell r="AH260">
            <v>0.65</v>
          </cell>
          <cell r="AI260">
            <v>0.59</v>
          </cell>
          <cell r="AJ260">
            <v>0.55000000000000004</v>
          </cell>
          <cell r="AK260">
            <v>0</v>
          </cell>
          <cell r="AL260">
            <v>42094</v>
          </cell>
          <cell r="AN260">
            <v>0.41713758680555557</v>
          </cell>
          <cell r="AO260">
            <v>0.40075846354166672</v>
          </cell>
          <cell r="AP260" t="str">
            <v>AWD</v>
          </cell>
        </row>
        <row r="261">
          <cell r="A261" t="str">
            <v>2140-SET6</v>
          </cell>
          <cell r="B261" t="str">
            <v>B07RX2WKJW</v>
          </cell>
          <cell r="C261">
            <v>0</v>
          </cell>
          <cell r="D261">
            <v>2140</v>
          </cell>
          <cell r="E261">
            <v>6</v>
          </cell>
          <cell r="F261">
            <v>12.49</v>
          </cell>
          <cell r="G261">
            <v>11.29</v>
          </cell>
          <cell r="H261">
            <v>10.19</v>
          </cell>
          <cell r="I261">
            <v>9.7899999999999991</v>
          </cell>
          <cell r="J261">
            <v>9.41</v>
          </cell>
          <cell r="K261">
            <v>13</v>
          </cell>
          <cell r="L261">
            <v>4.55</v>
          </cell>
          <cell r="M261">
            <v>4.8229999999999995</v>
          </cell>
          <cell r="N261">
            <v>3.78</v>
          </cell>
          <cell r="O261">
            <v>3.9689999999999999</v>
          </cell>
          <cell r="P261" t="str">
            <v>-</v>
          </cell>
          <cell r="Q261" t="str">
            <v>-</v>
          </cell>
          <cell r="R261">
            <v>9.09</v>
          </cell>
          <cell r="S261">
            <v>8.69</v>
          </cell>
          <cell r="T261">
            <v>8.34</v>
          </cell>
          <cell r="U261">
            <v>0.13</v>
          </cell>
          <cell r="V261">
            <v>0.78</v>
          </cell>
          <cell r="W261">
            <v>12.48</v>
          </cell>
          <cell r="X261" t="str">
            <v>LB</v>
          </cell>
          <cell r="Y261">
            <v>23.25</v>
          </cell>
          <cell r="Z261">
            <v>8.25</v>
          </cell>
          <cell r="AA261">
            <v>6</v>
          </cell>
          <cell r="AB261">
            <v>0.96</v>
          </cell>
          <cell r="AC261">
            <v>8.2796762589928061</v>
          </cell>
          <cell r="AD261">
            <v>0</v>
          </cell>
          <cell r="AE261">
            <v>9</v>
          </cell>
          <cell r="AF261">
            <v>0.75</v>
          </cell>
          <cell r="AG261">
            <v>0.59</v>
          </cell>
          <cell r="AH261">
            <v>0.49</v>
          </cell>
          <cell r="AI261">
            <v>0.45</v>
          </cell>
          <cell r="AJ261">
            <v>0.39</v>
          </cell>
          <cell r="AK261">
            <v>0</v>
          </cell>
          <cell r="AL261">
            <v>7803</v>
          </cell>
          <cell r="AN261">
            <v>0.40067274305555556</v>
          </cell>
          <cell r="AO261">
            <v>0.33965494791666667</v>
          </cell>
          <cell r="AP261" t="str">
            <v>AWD</v>
          </cell>
        </row>
        <row r="262">
          <cell r="A262" t="str">
            <v>2172-SET6</v>
          </cell>
          <cell r="B262" t="str">
            <v>B07RX344Q6</v>
          </cell>
          <cell r="C262">
            <v>0</v>
          </cell>
          <cell r="D262">
            <v>2172</v>
          </cell>
          <cell r="E262">
            <v>6</v>
          </cell>
          <cell r="F262">
            <v>11.29</v>
          </cell>
          <cell r="G262">
            <v>10.19</v>
          </cell>
          <cell r="H262">
            <v>9.49</v>
          </cell>
          <cell r="I262">
            <v>8.99</v>
          </cell>
          <cell r="J262">
            <v>8.66</v>
          </cell>
          <cell r="K262">
            <v>12</v>
          </cell>
          <cell r="L262">
            <v>4.55</v>
          </cell>
          <cell r="M262">
            <v>4.8229999999999995</v>
          </cell>
          <cell r="N262">
            <v>3.78</v>
          </cell>
          <cell r="O262">
            <v>3.9689999999999999</v>
          </cell>
          <cell r="P262" t="str">
            <v>-</v>
          </cell>
          <cell r="Q262">
            <v>9.09</v>
          </cell>
          <cell r="R262">
            <v>8.39</v>
          </cell>
          <cell r="S262">
            <v>7.89</v>
          </cell>
          <cell r="T262">
            <v>7.59</v>
          </cell>
          <cell r="U262">
            <v>0.12</v>
          </cell>
          <cell r="V262">
            <v>0.72</v>
          </cell>
          <cell r="W262">
            <v>11.52</v>
          </cell>
          <cell r="X262" t="str">
            <v>LSlb</v>
          </cell>
          <cell r="Y262">
            <v>6.89</v>
          </cell>
          <cell r="Z262">
            <v>5.16</v>
          </cell>
          <cell r="AA262">
            <v>1.02</v>
          </cell>
          <cell r="AB262">
            <v>6.12</v>
          </cell>
          <cell r="AC262">
            <v>1.5653286906474821</v>
          </cell>
          <cell r="AD262">
            <v>0</v>
          </cell>
          <cell r="AE262">
            <v>1.75</v>
          </cell>
          <cell r="AF262">
            <v>0.75</v>
          </cell>
          <cell r="AG262">
            <v>0.59</v>
          </cell>
          <cell r="AH262">
            <v>0.49</v>
          </cell>
          <cell r="AI262">
            <v>0.45</v>
          </cell>
          <cell r="AJ262">
            <v>0.39</v>
          </cell>
          <cell r="AK262">
            <v>0</v>
          </cell>
          <cell r="AL262">
            <v>7803</v>
          </cell>
          <cell r="AN262">
            <v>0.40659518771701392</v>
          </cell>
          <cell r="AO262">
            <v>0.34653666178385412</v>
          </cell>
          <cell r="AP262" t="str">
            <v>AWD</v>
          </cell>
        </row>
        <row r="263">
          <cell r="A263" t="str">
            <v>3802-EACH</v>
          </cell>
          <cell r="B263" t="str">
            <v>B07RXPJGG7</v>
          </cell>
          <cell r="C263">
            <v>0</v>
          </cell>
          <cell r="D263">
            <v>3802</v>
          </cell>
          <cell r="E263">
            <v>1</v>
          </cell>
          <cell r="F263">
            <v>4.99</v>
          </cell>
          <cell r="G263">
            <v>4.79</v>
          </cell>
          <cell r="H263">
            <v>4.99</v>
          </cell>
          <cell r="I263">
            <v>4.6899999999999995</v>
          </cell>
          <cell r="J263">
            <v>4.55</v>
          </cell>
          <cell r="K263">
            <v>2</v>
          </cell>
          <cell r="L263">
            <v>3.06</v>
          </cell>
          <cell r="M263">
            <v>3.2435999999999998</v>
          </cell>
          <cell r="N263">
            <v>2.29</v>
          </cell>
          <cell r="O263">
            <v>2.4045000000000001</v>
          </cell>
          <cell r="P263">
            <v>3.99</v>
          </cell>
          <cell r="Q263">
            <v>3.7900000000000005</v>
          </cell>
          <cell r="R263">
            <v>3.6900000000000004</v>
          </cell>
          <cell r="S263">
            <v>3.5900000000000003</v>
          </cell>
          <cell r="T263">
            <v>3.5</v>
          </cell>
          <cell r="U263">
            <v>0.1</v>
          </cell>
          <cell r="V263">
            <v>0.1</v>
          </cell>
          <cell r="W263">
            <v>1.6</v>
          </cell>
          <cell r="X263" t="str">
            <v>LSlb</v>
          </cell>
          <cell r="Y263">
            <v>13.5</v>
          </cell>
          <cell r="Z263">
            <v>10.5</v>
          </cell>
          <cell r="AA263">
            <v>3</v>
          </cell>
          <cell r="AB263">
            <v>0.25</v>
          </cell>
          <cell r="AC263">
            <v>3.0593525179856114</v>
          </cell>
          <cell r="AD263">
            <v>0</v>
          </cell>
          <cell r="AE263">
            <v>3.25</v>
          </cell>
          <cell r="AF263">
            <v>0.75</v>
          </cell>
          <cell r="AG263">
            <v>0.59</v>
          </cell>
          <cell r="AH263">
            <v>0.49</v>
          </cell>
          <cell r="AI263">
            <v>0.45</v>
          </cell>
          <cell r="AJ263">
            <v>0.39</v>
          </cell>
          <cell r="AK263">
            <v>0</v>
          </cell>
          <cell r="AL263">
            <v>20822</v>
          </cell>
          <cell r="AM263">
            <v>0</v>
          </cell>
          <cell r="AN263">
            <v>0.8839231288580246</v>
          </cell>
          <cell r="AO263">
            <v>0.85920645254629624</v>
          </cell>
          <cell r="AP263" t="str">
            <v>AWD</v>
          </cell>
        </row>
        <row r="264">
          <cell r="A264" t="str">
            <v>3164-EACH</v>
          </cell>
          <cell r="B264" t="str">
            <v>B07RZ2X267</v>
          </cell>
          <cell r="C264">
            <v>0</v>
          </cell>
          <cell r="D264">
            <v>3164</v>
          </cell>
          <cell r="E264">
            <v>1</v>
          </cell>
          <cell r="F264">
            <v>10.79</v>
          </cell>
          <cell r="G264">
            <v>9.99</v>
          </cell>
          <cell r="H264">
            <v>9.49</v>
          </cell>
          <cell r="I264">
            <v>9.49</v>
          </cell>
          <cell r="J264">
            <v>9</v>
          </cell>
          <cell r="K264">
            <v>0.5</v>
          </cell>
          <cell r="L264">
            <v>5.37</v>
          </cell>
          <cell r="M264">
            <v>5.6921999999999997</v>
          </cell>
          <cell r="N264">
            <v>4.75</v>
          </cell>
          <cell r="O264">
            <v>4.9874999999999998</v>
          </cell>
          <cell r="P264" t="str">
            <v>-</v>
          </cell>
          <cell r="Q264">
            <v>9.19</v>
          </cell>
          <cell r="R264">
            <v>8.69</v>
          </cell>
          <cell r="S264">
            <v>8.69</v>
          </cell>
          <cell r="T264">
            <v>8.11</v>
          </cell>
          <cell r="U264">
            <v>0.4</v>
          </cell>
          <cell r="V264">
            <v>0.4</v>
          </cell>
          <cell r="W264">
            <v>6.4</v>
          </cell>
          <cell r="X264" t="str">
            <v>LSlb</v>
          </cell>
          <cell r="Y264">
            <v>13</v>
          </cell>
          <cell r="Z264">
            <v>9.5</v>
          </cell>
          <cell r="AA264">
            <v>1.5</v>
          </cell>
          <cell r="AB264">
            <v>1.5</v>
          </cell>
          <cell r="AC264">
            <v>1.3327338129496402</v>
          </cell>
          <cell r="AD264">
            <v>0</v>
          </cell>
          <cell r="AE264">
            <v>1.5</v>
          </cell>
          <cell r="AF264">
            <v>2.9</v>
          </cell>
          <cell r="AG264">
            <v>2.2999999999999998</v>
          </cell>
          <cell r="AH264">
            <v>1.9</v>
          </cell>
          <cell r="AI264">
            <v>1.9</v>
          </cell>
          <cell r="AJ264">
            <v>1.5</v>
          </cell>
          <cell r="AK264">
            <v>0</v>
          </cell>
          <cell r="AL264">
            <v>20822</v>
          </cell>
          <cell r="AN264">
            <v>0.352749324845679</v>
          </cell>
          <cell r="AO264">
            <v>0.32594111689814814</v>
          </cell>
          <cell r="AP264" t="str">
            <v>AWD</v>
          </cell>
        </row>
        <row r="265">
          <cell r="A265" t="str">
            <v>3116-SET6</v>
          </cell>
          <cell r="B265" t="str">
            <v>B07RZ2XFZW</v>
          </cell>
          <cell r="C265">
            <v>0</v>
          </cell>
          <cell r="D265">
            <v>3116</v>
          </cell>
          <cell r="E265">
            <v>6</v>
          </cell>
          <cell r="F265">
            <v>15.69</v>
          </cell>
          <cell r="G265">
            <v>13.79</v>
          </cell>
          <cell r="H265">
            <v>12.59</v>
          </cell>
          <cell r="I265">
            <v>12.29</v>
          </cell>
          <cell r="J265">
            <v>11.79</v>
          </cell>
          <cell r="K265">
            <v>0.75</v>
          </cell>
          <cell r="L265">
            <v>4.99</v>
          </cell>
          <cell r="M265">
            <v>5.2894000000000005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>
            <v>0.1</v>
          </cell>
          <cell r="V265">
            <v>0.60000000000000009</v>
          </cell>
          <cell r="W265">
            <v>9.6000000000000014</v>
          </cell>
          <cell r="X265" t="str">
            <v>LSlb</v>
          </cell>
          <cell r="Y265">
            <v>13.75</v>
          </cell>
          <cell r="Z265">
            <v>13</v>
          </cell>
          <cell r="AA265">
            <v>5.75</v>
          </cell>
          <cell r="AB265">
            <v>1.5</v>
          </cell>
          <cell r="AC265">
            <v>7.394334532374101</v>
          </cell>
          <cell r="AD265">
            <v>0</v>
          </cell>
          <cell r="AE265">
            <v>7.5</v>
          </cell>
          <cell r="AF265">
            <v>1.7</v>
          </cell>
          <cell r="AG265">
            <v>1.5</v>
          </cell>
          <cell r="AH265">
            <v>1.1000000000000001</v>
          </cell>
          <cell r="AI265">
            <v>1.1000000000000001</v>
          </cell>
          <cell r="AJ265">
            <v>0.9</v>
          </cell>
          <cell r="AK265">
            <v>0</v>
          </cell>
          <cell r="AL265">
            <v>16211</v>
          </cell>
          <cell r="AN265">
            <v>0.25493827160493826</v>
          </cell>
          <cell r="AO265">
            <v>0.25425925925925924</v>
          </cell>
          <cell r="AP265" t="str">
            <v>AWD</v>
          </cell>
        </row>
        <row r="266">
          <cell r="A266" t="str">
            <v>3118-EACH</v>
          </cell>
          <cell r="B266" t="str">
            <v>B07RZ37Q95</v>
          </cell>
          <cell r="C266">
            <v>0</v>
          </cell>
          <cell r="D266">
            <v>3118</v>
          </cell>
          <cell r="E266">
            <v>1</v>
          </cell>
          <cell r="F266">
            <v>6.59</v>
          </cell>
          <cell r="G266">
            <v>6.29</v>
          </cell>
          <cell r="H266">
            <v>6.09</v>
          </cell>
          <cell r="I266">
            <v>5.99</v>
          </cell>
          <cell r="J266">
            <v>5.91</v>
          </cell>
          <cell r="K266">
            <v>4</v>
          </cell>
          <cell r="L266">
            <v>3.9</v>
          </cell>
          <cell r="M266">
            <v>4.1340000000000003</v>
          </cell>
          <cell r="N266">
            <v>3.13</v>
          </cell>
          <cell r="O266">
            <v>3.2864999999999998</v>
          </cell>
          <cell r="P266">
            <v>5.49</v>
          </cell>
          <cell r="Q266">
            <v>5.1899999999999995</v>
          </cell>
          <cell r="R266">
            <v>4.99</v>
          </cell>
          <cell r="S266">
            <v>4.99</v>
          </cell>
          <cell r="T266">
            <v>4.8499999999999996</v>
          </cell>
          <cell r="U266">
            <v>0.2</v>
          </cell>
          <cell r="V266">
            <v>0.2</v>
          </cell>
          <cell r="W266">
            <v>3.2</v>
          </cell>
          <cell r="X266" t="str">
            <v>LSlb</v>
          </cell>
          <cell r="Y266">
            <v>11</v>
          </cell>
          <cell r="Z266">
            <v>9.75</v>
          </cell>
          <cell r="AA266">
            <v>7.5</v>
          </cell>
          <cell r="AB266">
            <v>0.08</v>
          </cell>
          <cell r="AC266">
            <v>5.7868705035971226</v>
          </cell>
          <cell r="AD266">
            <v>0</v>
          </cell>
          <cell r="AE266">
            <v>6</v>
          </cell>
          <cell r="AF266">
            <v>1.5</v>
          </cell>
          <cell r="AG266">
            <v>1.3</v>
          </cell>
          <cell r="AH266">
            <v>1</v>
          </cell>
          <cell r="AI266">
            <v>1</v>
          </cell>
          <cell r="AJ266">
            <v>0.8</v>
          </cell>
          <cell r="AK266">
            <v>0</v>
          </cell>
          <cell r="AL266">
            <v>14382</v>
          </cell>
          <cell r="AN266">
            <v>2.9850169994212965E-2</v>
          </cell>
          <cell r="AO266">
            <v>2.7689751519097222E-2</v>
          </cell>
          <cell r="AP266" t="str">
            <v>AWD</v>
          </cell>
        </row>
        <row r="267">
          <cell r="A267" t="str">
            <v>3125-SET6</v>
          </cell>
          <cell r="B267" t="str">
            <v>B07RZ3BBSR</v>
          </cell>
          <cell r="C267">
            <v>0</v>
          </cell>
          <cell r="D267">
            <v>3125</v>
          </cell>
          <cell r="E267">
            <v>6</v>
          </cell>
          <cell r="F267">
            <v>17.690000000000001</v>
          </cell>
          <cell r="G267">
            <v>15.79</v>
          </cell>
          <cell r="H267">
            <v>14.59</v>
          </cell>
          <cell r="I267">
            <v>14.29</v>
          </cell>
          <cell r="J267">
            <v>13.81</v>
          </cell>
          <cell r="K267">
            <v>1.25</v>
          </cell>
          <cell r="L267">
            <v>7.08</v>
          </cell>
          <cell r="M267">
            <v>7.5048000000000004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>
            <v>0.18</v>
          </cell>
          <cell r="V267">
            <v>1.08</v>
          </cell>
          <cell r="X267" t="str">
            <v>LSlb</v>
          </cell>
          <cell r="Y267">
            <v>6</v>
          </cell>
          <cell r="Z267">
            <v>7</v>
          </cell>
          <cell r="AA267">
            <v>3</v>
          </cell>
          <cell r="AB267">
            <v>11</v>
          </cell>
          <cell r="AC267">
            <v>3.3237410071942448</v>
          </cell>
          <cell r="AD267">
            <v>0</v>
          </cell>
          <cell r="AE267">
            <v>3.5</v>
          </cell>
          <cell r="AF267">
            <v>1.1000000000000001</v>
          </cell>
          <cell r="AG267">
            <v>0.85</v>
          </cell>
          <cell r="AH267">
            <v>0.69</v>
          </cell>
          <cell r="AI267">
            <v>0.65</v>
          </cell>
          <cell r="AJ267">
            <v>0.59</v>
          </cell>
          <cell r="AK267" t="str">
            <v>Hazard</v>
          </cell>
          <cell r="AL267">
            <v>10703</v>
          </cell>
          <cell r="AN267">
            <v>0.84690972222222227</v>
          </cell>
          <cell r="AO267">
            <v>0.81619791666666652</v>
          </cell>
          <cell r="AP267" t="str">
            <v>AWD</v>
          </cell>
        </row>
        <row r="268">
          <cell r="A268" t="str">
            <v>2080-SET3</v>
          </cell>
          <cell r="B268" t="str">
            <v>B07RZMHDSJ</v>
          </cell>
          <cell r="C268">
            <v>0</v>
          </cell>
          <cell r="D268">
            <v>2080</v>
          </cell>
          <cell r="E268">
            <v>3</v>
          </cell>
          <cell r="F268">
            <v>9.69</v>
          </cell>
          <cell r="G268">
            <v>8.7899999999999991</v>
          </cell>
          <cell r="H268">
            <v>8.19</v>
          </cell>
          <cell r="I268">
            <v>7.99</v>
          </cell>
          <cell r="J268">
            <v>7.76</v>
          </cell>
          <cell r="K268">
            <v>3</v>
          </cell>
          <cell r="L268">
            <v>3.9</v>
          </cell>
          <cell r="M268">
            <v>4.1340000000000003</v>
          </cell>
          <cell r="N268">
            <v>3.13</v>
          </cell>
          <cell r="O268">
            <v>3.2864999999999998</v>
          </cell>
          <cell r="P268">
            <v>8.69</v>
          </cell>
          <cell r="Q268">
            <v>7.6899999999999995</v>
          </cell>
          <cell r="R268">
            <v>7.09</v>
          </cell>
          <cell r="S268">
            <v>6.99</v>
          </cell>
          <cell r="T268">
            <v>6.7</v>
          </cell>
          <cell r="U268">
            <v>0.06</v>
          </cell>
          <cell r="V268">
            <v>0.18</v>
          </cell>
          <cell r="W268">
            <v>2.88</v>
          </cell>
          <cell r="X268" t="str">
            <v>LSlb</v>
          </cell>
          <cell r="Y268">
            <v>13.75</v>
          </cell>
          <cell r="Z268">
            <v>12</v>
          </cell>
          <cell r="AA268">
            <v>6</v>
          </cell>
          <cell r="AB268">
            <v>3.75</v>
          </cell>
          <cell r="AC268">
            <v>7.1223021582733814</v>
          </cell>
          <cell r="AD268">
            <v>0</v>
          </cell>
          <cell r="AE268">
            <v>7.25</v>
          </cell>
          <cell r="AF268">
            <v>2.2999999999999998</v>
          </cell>
          <cell r="AG268">
            <v>1.9</v>
          </cell>
          <cell r="AH268">
            <v>1.5</v>
          </cell>
          <cell r="AI268">
            <v>1.5</v>
          </cell>
          <cell r="AJ268">
            <v>1.2</v>
          </cell>
          <cell r="AK268">
            <v>0</v>
          </cell>
          <cell r="AL268">
            <v>6770</v>
          </cell>
          <cell r="AN268">
            <v>8.9581807454427079E-2</v>
          </cell>
          <cell r="AO268">
            <v>8.3105621337890623E-2</v>
          </cell>
          <cell r="AP268" t="str">
            <v>AWD</v>
          </cell>
        </row>
        <row r="269">
          <cell r="A269" t="str">
            <v>3198-EACH</v>
          </cell>
          <cell r="B269" t="str">
            <v>B07S164JS2</v>
          </cell>
          <cell r="C269">
            <v>0</v>
          </cell>
          <cell r="D269">
            <v>3198</v>
          </cell>
          <cell r="E269">
            <v>1</v>
          </cell>
          <cell r="F269">
            <v>7.59</v>
          </cell>
          <cell r="G269">
            <v>7.29</v>
          </cell>
          <cell r="H269">
            <v>7.09</v>
          </cell>
          <cell r="I269">
            <v>6.99</v>
          </cell>
          <cell r="J269">
            <v>6.8999999999999995</v>
          </cell>
          <cell r="K269">
            <v>3</v>
          </cell>
          <cell r="L269">
            <v>4.55</v>
          </cell>
          <cell r="M269">
            <v>4.8229999999999995</v>
          </cell>
          <cell r="N269">
            <v>3.78</v>
          </cell>
          <cell r="O269">
            <v>3.9689999999999999</v>
          </cell>
          <cell r="P269">
            <v>6.49</v>
          </cell>
          <cell r="Q269">
            <v>6.1899999999999995</v>
          </cell>
          <cell r="R269">
            <v>5.99</v>
          </cell>
          <cell r="S269">
            <v>5.89</v>
          </cell>
          <cell r="T269">
            <v>5.83</v>
          </cell>
          <cell r="U269">
            <v>0.17</v>
          </cell>
          <cell r="V269">
            <v>0.17</v>
          </cell>
          <cell r="W269">
            <v>2.72</v>
          </cell>
          <cell r="X269" t="str">
            <v>LB</v>
          </cell>
          <cell r="Y269">
            <v>18.75</v>
          </cell>
          <cell r="Z269">
            <v>12.25</v>
          </cell>
          <cell r="AA269">
            <v>5.75</v>
          </cell>
          <cell r="AB269">
            <v>0.71</v>
          </cell>
          <cell r="AC269">
            <v>9.5014613309352516</v>
          </cell>
          <cell r="AD269">
            <v>0</v>
          </cell>
          <cell r="AE269">
            <v>10</v>
          </cell>
          <cell r="AF269">
            <v>2.9</v>
          </cell>
          <cell r="AG269">
            <v>2.2999999999999998</v>
          </cell>
          <cell r="AH269">
            <v>1.9</v>
          </cell>
          <cell r="AI269">
            <v>1.9</v>
          </cell>
          <cell r="AJ269">
            <v>1.5</v>
          </cell>
          <cell r="AK269">
            <v>0</v>
          </cell>
          <cell r="AL269">
            <v>6129</v>
          </cell>
          <cell r="AN269">
            <v>4.810435353973766E-2</v>
          </cell>
          <cell r="AO269">
            <v>4.8900598596643516E-2</v>
          </cell>
          <cell r="AP269" t="str">
            <v>AWD</v>
          </cell>
        </row>
        <row r="270">
          <cell r="A270" t="str">
            <v>2170-SET6</v>
          </cell>
          <cell r="B270" t="str">
            <v>B07S165T2T</v>
          </cell>
          <cell r="C270">
            <v>0</v>
          </cell>
          <cell r="D270">
            <v>2170</v>
          </cell>
          <cell r="E270">
            <v>6</v>
          </cell>
          <cell r="F270">
            <v>11.29</v>
          </cell>
          <cell r="G270">
            <v>10.19</v>
          </cell>
          <cell r="H270">
            <v>9.49</v>
          </cell>
          <cell r="I270">
            <v>8.99</v>
          </cell>
          <cell r="J270">
            <v>8.66</v>
          </cell>
          <cell r="K270">
            <v>11</v>
          </cell>
          <cell r="L270">
            <v>4.55</v>
          </cell>
          <cell r="M270">
            <v>4.8229999999999995</v>
          </cell>
          <cell r="N270">
            <v>3.78</v>
          </cell>
          <cell r="O270">
            <v>3.9689999999999999</v>
          </cell>
          <cell r="P270" t="str">
            <v>-</v>
          </cell>
          <cell r="Q270">
            <v>9.09</v>
          </cell>
          <cell r="R270">
            <v>8.39</v>
          </cell>
          <cell r="S270">
            <v>7.89</v>
          </cell>
          <cell r="T270">
            <v>7.59</v>
          </cell>
          <cell r="U270">
            <v>0.11</v>
          </cell>
          <cell r="V270">
            <v>0.66</v>
          </cell>
          <cell r="W270">
            <v>10.56</v>
          </cell>
          <cell r="X270" t="str">
            <v>LSlb</v>
          </cell>
          <cell r="Y270">
            <v>11.58</v>
          </cell>
          <cell r="Z270">
            <v>10.39</v>
          </cell>
          <cell r="AA270">
            <v>2.17</v>
          </cell>
          <cell r="AB270">
            <v>2.17</v>
          </cell>
          <cell r="AC270">
            <v>1.8783176546762592</v>
          </cell>
          <cell r="AD270">
            <v>0</v>
          </cell>
          <cell r="AE270">
            <v>2</v>
          </cell>
          <cell r="AF270">
            <v>2.9</v>
          </cell>
          <cell r="AG270">
            <v>2.2999999999999998</v>
          </cell>
          <cell r="AH270">
            <v>1.9</v>
          </cell>
          <cell r="AI270">
            <v>1.9</v>
          </cell>
          <cell r="AJ270">
            <v>1.5</v>
          </cell>
          <cell r="AK270">
            <v>0</v>
          </cell>
          <cell r="AL270">
            <v>6129</v>
          </cell>
          <cell r="AN270">
            <v>0.40797709147135419</v>
          </cell>
          <cell r="AO270">
            <v>0.34814239501953126</v>
          </cell>
          <cell r="AP270" t="str">
            <v>AWD</v>
          </cell>
        </row>
        <row r="271">
          <cell r="A271" t="str">
            <v>2012-EACH</v>
          </cell>
          <cell r="B271" t="str">
            <v>B07S1Q41RH</v>
          </cell>
          <cell r="C271">
            <v>0</v>
          </cell>
          <cell r="D271">
            <v>2012</v>
          </cell>
          <cell r="E271">
            <v>1</v>
          </cell>
          <cell r="F271">
            <v>6.99</v>
          </cell>
          <cell r="G271">
            <v>6.6899999999999995</v>
          </cell>
          <cell r="H271">
            <v>6.49</v>
          </cell>
          <cell r="I271">
            <v>6.49</v>
          </cell>
          <cell r="J271">
            <v>6.37</v>
          </cell>
          <cell r="K271">
            <v>8</v>
          </cell>
          <cell r="L271">
            <v>4.1500000000000004</v>
          </cell>
          <cell r="M271">
            <v>4.399</v>
          </cell>
          <cell r="N271">
            <v>3.38</v>
          </cell>
          <cell r="O271">
            <v>3.5489999999999999</v>
          </cell>
          <cell r="P271">
            <v>5.99</v>
          </cell>
          <cell r="Q271">
            <v>5.6899999999999995</v>
          </cell>
          <cell r="R271">
            <v>5.49</v>
          </cell>
          <cell r="S271">
            <v>5.39</v>
          </cell>
          <cell r="T271">
            <v>5.3</v>
          </cell>
          <cell r="U271">
            <v>0.49</v>
          </cell>
          <cell r="V271">
            <v>0.49</v>
          </cell>
          <cell r="W271">
            <v>7.84</v>
          </cell>
          <cell r="X271" t="str">
            <v>LSoz</v>
          </cell>
          <cell r="Y271">
            <v>7.44</v>
          </cell>
          <cell r="Z271">
            <v>4.6900000000000004</v>
          </cell>
          <cell r="AA271">
            <v>1.77</v>
          </cell>
          <cell r="AB271">
            <v>1.77</v>
          </cell>
          <cell r="AC271">
            <v>0.44432857553956845</v>
          </cell>
          <cell r="AD271">
            <v>7.1092572086330952</v>
          </cell>
          <cell r="AE271">
            <v>8</v>
          </cell>
          <cell r="AF271">
            <v>1.2</v>
          </cell>
          <cell r="AG271">
            <v>0.95</v>
          </cell>
          <cell r="AH271">
            <v>0.79</v>
          </cell>
          <cell r="AI271">
            <v>0.75</v>
          </cell>
          <cell r="AJ271">
            <v>0.69</v>
          </cell>
          <cell r="AK271">
            <v>0</v>
          </cell>
          <cell r="AL271">
            <v>8217</v>
          </cell>
          <cell r="AN271">
            <v>8.6714248971193425E-2</v>
          </cell>
          <cell r="AO271">
            <v>8.6768904320987647E-2</v>
          </cell>
          <cell r="AP271" t="str">
            <v>AWD</v>
          </cell>
        </row>
        <row r="272">
          <cell r="A272" t="str">
            <v>2005-EACH</v>
          </cell>
          <cell r="B272" t="str">
            <v>B07S1Q4FNJ</v>
          </cell>
          <cell r="C272">
            <v>0</v>
          </cell>
          <cell r="D272">
            <v>2005</v>
          </cell>
          <cell r="E272">
            <v>1</v>
          </cell>
          <cell r="F272">
            <v>6.29</v>
          </cell>
          <cell r="G272">
            <v>5.99</v>
          </cell>
          <cell r="H272">
            <v>5.79</v>
          </cell>
          <cell r="I272">
            <v>5.6899999999999995</v>
          </cell>
          <cell r="J272">
            <v>5.62</v>
          </cell>
          <cell r="K272">
            <v>1</v>
          </cell>
          <cell r="L272">
            <v>3.68</v>
          </cell>
          <cell r="M272">
            <v>3.9008000000000003</v>
          </cell>
          <cell r="N272">
            <v>2.91</v>
          </cell>
          <cell r="O272">
            <v>3.0555000000000003</v>
          </cell>
          <cell r="P272">
            <v>5.1899999999999995</v>
          </cell>
          <cell r="Q272">
            <v>4.8899999999999997</v>
          </cell>
          <cell r="R272">
            <v>4.6899999999999995</v>
          </cell>
          <cell r="S272">
            <v>4.6899999999999995</v>
          </cell>
          <cell r="T272">
            <v>4.5599999999999996</v>
          </cell>
          <cell r="U272">
            <v>0.04</v>
          </cell>
          <cell r="V272">
            <v>0.04</v>
          </cell>
          <cell r="W272">
            <v>0.64</v>
          </cell>
          <cell r="X272" t="str">
            <v>LSoz</v>
          </cell>
          <cell r="Y272">
            <v>7.44</v>
          </cell>
          <cell r="Z272">
            <v>3.5</v>
          </cell>
          <cell r="AA272">
            <v>0.59</v>
          </cell>
          <cell r="AB272">
            <v>0.59</v>
          </cell>
          <cell r="AC272">
            <v>0.11052949640287769</v>
          </cell>
          <cell r="AD272">
            <v>1.7684719424460431</v>
          </cell>
          <cell r="AE272">
            <v>2</v>
          </cell>
          <cell r="AF272">
            <v>1.1000000000000001</v>
          </cell>
          <cell r="AG272">
            <v>0.85</v>
          </cell>
          <cell r="AH272">
            <v>0.69</v>
          </cell>
          <cell r="AI272">
            <v>0.65</v>
          </cell>
          <cell r="AJ272">
            <v>0.59</v>
          </cell>
          <cell r="AK272" t="str">
            <v>Hazard</v>
          </cell>
          <cell r="AL272">
            <v>11475</v>
          </cell>
          <cell r="AN272">
            <v>3.0274781278131435E-2</v>
          </cell>
          <cell r="AO272">
            <v>2.8183137870129247E-2</v>
          </cell>
          <cell r="AP272" t="str">
            <v>AWD</v>
          </cell>
        </row>
        <row r="273">
          <cell r="A273" t="str">
            <v>3163-SET6</v>
          </cell>
          <cell r="B273" t="str">
            <v>B07S28XR7S</v>
          </cell>
          <cell r="C273">
            <v>0</v>
          </cell>
          <cell r="D273">
            <v>3163</v>
          </cell>
          <cell r="E273">
            <v>6</v>
          </cell>
          <cell r="F273">
            <v>18.59</v>
          </cell>
          <cell r="G273">
            <v>17.09</v>
          </cell>
          <cell r="H273">
            <v>14.89</v>
          </cell>
          <cell r="I273">
            <v>14.89</v>
          </cell>
          <cell r="J273">
            <v>13.32</v>
          </cell>
          <cell r="K273">
            <v>1.75</v>
          </cell>
          <cell r="L273">
            <v>5.52</v>
          </cell>
          <cell r="M273">
            <v>5.8511999999999995</v>
          </cell>
          <cell r="N273" t="str">
            <v>-</v>
          </cell>
          <cell r="O273" t="str">
            <v>-</v>
          </cell>
          <cell r="P273" t="str">
            <v>-</v>
          </cell>
          <cell r="Q273" t="str">
            <v>-</v>
          </cell>
          <cell r="R273" t="str">
            <v>-</v>
          </cell>
          <cell r="S273" t="str">
            <v>-</v>
          </cell>
          <cell r="T273" t="str">
            <v>-</v>
          </cell>
          <cell r="U273">
            <v>0.28000000000000003</v>
          </cell>
          <cell r="V273">
            <v>1.6800000000000002</v>
          </cell>
          <cell r="W273">
            <v>1.6</v>
          </cell>
          <cell r="X273" t="str">
            <v>LSlb</v>
          </cell>
          <cell r="Y273">
            <v>11.5</v>
          </cell>
          <cell r="Z273">
            <v>9.8800000000000008</v>
          </cell>
          <cell r="AA273">
            <v>0.5</v>
          </cell>
          <cell r="AB273">
            <v>1.5</v>
          </cell>
          <cell r="AC273">
            <v>1.2261151079136692</v>
          </cell>
          <cell r="AD273">
            <v>0</v>
          </cell>
          <cell r="AE273">
            <v>1.25</v>
          </cell>
          <cell r="AF273">
            <v>1.5</v>
          </cell>
          <cell r="AG273">
            <v>1.3</v>
          </cell>
          <cell r="AH273">
            <v>1</v>
          </cell>
          <cell r="AI273">
            <v>1</v>
          </cell>
          <cell r="AJ273">
            <v>0.8</v>
          </cell>
          <cell r="AK273">
            <v>0</v>
          </cell>
          <cell r="AL273">
            <v>38318</v>
          </cell>
          <cell r="AN273">
            <v>0.8669578269675926</v>
          </cell>
          <cell r="AO273">
            <v>0.75554958767361113</v>
          </cell>
          <cell r="AP273" t="str">
            <v>AWD</v>
          </cell>
        </row>
        <row r="274">
          <cell r="A274" t="str">
            <v>4004-EACH</v>
          </cell>
          <cell r="B274" t="str">
            <v>B07S2TFVRK</v>
          </cell>
          <cell r="C274">
            <v>4.99</v>
          </cell>
          <cell r="D274">
            <v>4004</v>
          </cell>
          <cell r="E274">
            <v>1</v>
          </cell>
          <cell r="F274">
            <v>5.99</v>
          </cell>
          <cell r="G274">
            <v>5.89</v>
          </cell>
          <cell r="H274">
            <v>5.6899999999999995</v>
          </cell>
          <cell r="I274">
            <v>5.59</v>
          </cell>
          <cell r="J274">
            <v>5.49</v>
          </cell>
          <cell r="K274">
            <v>2</v>
          </cell>
          <cell r="L274">
            <v>3.68</v>
          </cell>
          <cell r="M274">
            <v>3.9008000000000003</v>
          </cell>
          <cell r="N274">
            <v>2.91</v>
          </cell>
          <cell r="O274">
            <v>3.0555000000000003</v>
          </cell>
          <cell r="P274">
            <v>4.99</v>
          </cell>
          <cell r="Q274">
            <v>4.79</v>
          </cell>
          <cell r="R274">
            <v>4.59</v>
          </cell>
          <cell r="S274">
            <v>4.59</v>
          </cell>
          <cell r="T274">
            <v>4.4399999999999995</v>
          </cell>
          <cell r="U274">
            <v>0.08</v>
          </cell>
          <cell r="V274">
            <v>0.08</v>
          </cell>
          <cell r="W274">
            <v>15.68</v>
          </cell>
          <cell r="X274" t="str">
            <v>LSoz</v>
          </cell>
          <cell r="Y274">
            <v>5.75</v>
          </cell>
          <cell r="Z274">
            <v>3.5</v>
          </cell>
          <cell r="AA274">
            <v>3.25</v>
          </cell>
          <cell r="AB274">
            <v>0.75</v>
          </cell>
          <cell r="AC274">
            <v>0.47054856115107913</v>
          </cell>
          <cell r="AD274">
            <v>7.528776978417266</v>
          </cell>
          <cell r="AE274">
            <v>8</v>
          </cell>
          <cell r="AF274">
            <v>0.75</v>
          </cell>
          <cell r="AG274">
            <v>0.59</v>
          </cell>
          <cell r="AH274">
            <v>0.49</v>
          </cell>
          <cell r="AI274">
            <v>0.45</v>
          </cell>
          <cell r="AJ274">
            <v>0.39</v>
          </cell>
          <cell r="AK274">
            <v>0</v>
          </cell>
          <cell r="AL274">
            <v>12116</v>
          </cell>
          <cell r="AN274">
            <v>3.4708678948045274E-2</v>
          </cell>
          <cell r="AO274">
            <v>3.3335202064043203E-2</v>
          </cell>
          <cell r="AP274" t="str">
            <v>AWD</v>
          </cell>
        </row>
        <row r="275">
          <cell r="A275" t="str">
            <v>1236-EACH</v>
          </cell>
          <cell r="B275" t="str">
            <v>B07S2XQNWH</v>
          </cell>
          <cell r="C275">
            <v>0</v>
          </cell>
          <cell r="D275">
            <v>1236</v>
          </cell>
          <cell r="E275">
            <v>1</v>
          </cell>
          <cell r="F275">
            <v>9.09</v>
          </cell>
          <cell r="G275">
            <v>7.99</v>
          </cell>
          <cell r="H275">
            <v>7.29</v>
          </cell>
          <cell r="I275">
            <v>7.29</v>
          </cell>
          <cell r="J275">
            <v>6.55</v>
          </cell>
          <cell r="K275">
            <v>3</v>
          </cell>
          <cell r="L275">
            <v>3.15</v>
          </cell>
          <cell r="M275">
            <v>3.339</v>
          </cell>
          <cell r="N275">
            <v>2.38</v>
          </cell>
          <cell r="O275">
            <v>2.4989999999999997</v>
          </cell>
          <cell r="P275">
            <v>7.99</v>
          </cell>
          <cell r="Q275">
            <v>6.89</v>
          </cell>
          <cell r="R275">
            <v>6.29</v>
          </cell>
          <cell r="S275">
            <v>6.29</v>
          </cell>
          <cell r="T275">
            <v>5.5</v>
          </cell>
          <cell r="U275">
            <v>0.18</v>
          </cell>
          <cell r="V275">
            <v>0.18</v>
          </cell>
          <cell r="W275">
            <v>2.88</v>
          </cell>
          <cell r="X275" t="str">
            <v>SS</v>
          </cell>
          <cell r="Y275">
            <v>6.5</v>
          </cell>
          <cell r="Z275">
            <v>5.95</v>
          </cell>
          <cell r="AA275">
            <v>0.67</v>
          </cell>
          <cell r="AB275">
            <v>0.67</v>
          </cell>
          <cell r="AC275">
            <v>0.18641906474820147</v>
          </cell>
          <cell r="AD275">
            <v>2.9827050359712235</v>
          </cell>
          <cell r="AE275">
            <v>3</v>
          </cell>
          <cell r="AF275">
            <v>3.9</v>
          </cell>
          <cell r="AG275">
            <v>3</v>
          </cell>
          <cell r="AH275">
            <v>2.5</v>
          </cell>
          <cell r="AI275">
            <v>2.5</v>
          </cell>
          <cell r="AJ275">
            <v>1.9</v>
          </cell>
          <cell r="AK275" t="str">
            <v>measure 15575896441</v>
          </cell>
          <cell r="AL275">
            <v>2228</v>
          </cell>
          <cell r="AM275">
            <v>0</v>
          </cell>
          <cell r="AN275">
            <v>0.11417052469135802</v>
          </cell>
          <cell r="AO275">
            <v>0.10468171296296297</v>
          </cell>
          <cell r="AP275" t="str">
            <v>AWD</v>
          </cell>
        </row>
        <row r="276">
          <cell r="A276" t="str">
            <v>1263-EACH</v>
          </cell>
          <cell r="B276" t="str">
            <v>B07S2ZVL8K</v>
          </cell>
          <cell r="C276">
            <v>0</v>
          </cell>
          <cell r="D276">
            <v>1263</v>
          </cell>
          <cell r="E276">
            <v>1</v>
          </cell>
          <cell r="F276">
            <v>6.59</v>
          </cell>
          <cell r="G276">
            <v>6.09</v>
          </cell>
          <cell r="H276">
            <v>5.89</v>
          </cell>
          <cell r="I276">
            <v>5.79</v>
          </cell>
          <cell r="J276">
            <v>5.6899999999999995</v>
          </cell>
          <cell r="K276">
            <v>2</v>
          </cell>
          <cell r="L276">
            <v>3.68</v>
          </cell>
          <cell r="M276">
            <v>3.9008000000000003</v>
          </cell>
          <cell r="N276">
            <v>2.91</v>
          </cell>
          <cell r="O276">
            <v>3.0555000000000003</v>
          </cell>
          <cell r="P276">
            <v>5.49</v>
          </cell>
          <cell r="Q276">
            <v>5.09</v>
          </cell>
          <cell r="R276">
            <v>4.79</v>
          </cell>
          <cell r="S276">
            <v>4.6899999999999995</v>
          </cell>
          <cell r="T276">
            <v>4.6399999999999997</v>
          </cell>
          <cell r="U276">
            <v>0.09</v>
          </cell>
          <cell r="V276">
            <v>0.09</v>
          </cell>
          <cell r="W276">
            <v>1.44</v>
          </cell>
          <cell r="X276" t="str">
            <v>LSoz</v>
          </cell>
          <cell r="Y276">
            <v>6</v>
          </cell>
          <cell r="Z276">
            <v>3.75</v>
          </cell>
          <cell r="AA276">
            <v>0.75</v>
          </cell>
          <cell r="AB276">
            <v>0.75</v>
          </cell>
          <cell r="AC276">
            <v>0.12140287769784172</v>
          </cell>
          <cell r="AD276">
            <v>1.9424460431654675</v>
          </cell>
          <cell r="AE276">
            <v>2</v>
          </cell>
          <cell r="AF276">
            <v>1.3</v>
          </cell>
          <cell r="AG276">
            <v>0.95</v>
          </cell>
          <cell r="AH276">
            <v>0.75</v>
          </cell>
          <cell r="AI276">
            <v>0.69</v>
          </cell>
          <cell r="AJ276">
            <v>0.65</v>
          </cell>
          <cell r="AK276" t="str">
            <v>Hazard</v>
          </cell>
          <cell r="AL276">
            <v>13703</v>
          </cell>
          <cell r="AN276">
            <v>3.0944600674350564E-2</v>
          </cell>
          <cell r="AO276">
            <v>2.8961449140383875E-2</v>
          </cell>
          <cell r="AP276" t="str">
            <v>FBA</v>
          </cell>
        </row>
        <row r="277">
          <cell r="A277" t="str">
            <v>2138-SET6</v>
          </cell>
          <cell r="B277" t="str">
            <v>B07S3DWYRL</v>
          </cell>
          <cell r="C277">
            <v>0</v>
          </cell>
          <cell r="D277">
            <v>3865</v>
          </cell>
          <cell r="E277">
            <v>1</v>
          </cell>
          <cell r="F277">
            <v>4.99</v>
          </cell>
          <cell r="G277">
            <v>4.79</v>
          </cell>
          <cell r="H277">
            <v>4.6899999999999995</v>
          </cell>
          <cell r="I277">
            <v>4.6899999999999995</v>
          </cell>
          <cell r="J277">
            <v>4.55</v>
          </cell>
          <cell r="K277">
            <v>1</v>
          </cell>
          <cell r="L277">
            <v>3.06</v>
          </cell>
          <cell r="M277">
            <v>3.2435999999999998</v>
          </cell>
          <cell r="N277">
            <v>2.29</v>
          </cell>
          <cell r="O277">
            <v>2.4045000000000001</v>
          </cell>
          <cell r="P277">
            <v>3.99</v>
          </cell>
          <cell r="Q277">
            <v>3.7900000000000005</v>
          </cell>
          <cell r="R277">
            <v>3.6900000000000004</v>
          </cell>
          <cell r="S277">
            <v>3.5900000000000003</v>
          </cell>
          <cell r="T277">
            <v>3.5</v>
          </cell>
          <cell r="U277">
            <v>0.03</v>
          </cell>
          <cell r="V277">
            <v>0.03</v>
          </cell>
          <cell r="W277">
            <v>0.48</v>
          </cell>
          <cell r="X277" t="str">
            <v>LSlb</v>
          </cell>
          <cell r="Y277">
            <v>5.13</v>
          </cell>
          <cell r="Z277">
            <v>4.38</v>
          </cell>
          <cell r="AA277">
            <v>1.1299999999999999</v>
          </cell>
          <cell r="AB277">
            <v>1.1299999999999999</v>
          </cell>
          <cell r="AC277">
            <v>0.18266490647482012</v>
          </cell>
          <cell r="AD277">
            <v>0</v>
          </cell>
          <cell r="AE277">
            <v>0.25</v>
          </cell>
          <cell r="AF277">
            <v>1.5</v>
          </cell>
          <cell r="AG277">
            <v>1.3</v>
          </cell>
          <cell r="AH277">
            <v>1</v>
          </cell>
          <cell r="AI277">
            <v>1</v>
          </cell>
          <cell r="AJ277">
            <v>0.8</v>
          </cell>
          <cell r="AK277">
            <v>0</v>
          </cell>
          <cell r="AL277">
            <v>3254</v>
          </cell>
          <cell r="AM277">
            <v>0</v>
          </cell>
          <cell r="AN277">
            <v>0.13528455946180556</v>
          </cell>
          <cell r="AO277">
            <v>0.11522501627604166</v>
          </cell>
          <cell r="AP277" t="str">
            <v>AWD</v>
          </cell>
        </row>
        <row r="278">
          <cell r="A278" t="str">
            <v>338-EACH</v>
          </cell>
          <cell r="B278" t="str">
            <v>B07S4BSLL5</v>
          </cell>
          <cell r="C278">
            <v>3.99</v>
          </cell>
          <cell r="D278">
            <v>338</v>
          </cell>
          <cell r="E278">
            <v>1</v>
          </cell>
          <cell r="F278">
            <v>4.99</v>
          </cell>
          <cell r="G278">
            <v>4.79</v>
          </cell>
          <cell r="H278">
            <v>4.6899999999999995</v>
          </cell>
          <cell r="I278">
            <v>4.59</v>
          </cell>
          <cell r="J278">
            <v>4.5</v>
          </cell>
          <cell r="K278">
            <v>1</v>
          </cell>
          <cell r="L278">
            <v>3.06</v>
          </cell>
          <cell r="M278">
            <v>3.2435999999999998</v>
          </cell>
          <cell r="N278">
            <v>2.29</v>
          </cell>
          <cell r="O278">
            <v>2.4045000000000001</v>
          </cell>
          <cell r="P278">
            <v>3.89</v>
          </cell>
          <cell r="Q278">
            <v>3.6900000000000004</v>
          </cell>
          <cell r="R278">
            <v>3.5900000000000003</v>
          </cell>
          <cell r="S278">
            <v>3.49</v>
          </cell>
          <cell r="T278">
            <v>3.4499999999999997</v>
          </cell>
          <cell r="U278">
            <v>0.06</v>
          </cell>
          <cell r="V278">
            <v>0.06</v>
          </cell>
          <cell r="W278">
            <v>0.96</v>
          </cell>
          <cell r="X278" t="str">
            <v>SS</v>
          </cell>
          <cell r="Y278">
            <v>8.75</v>
          </cell>
          <cell r="Z278">
            <v>4.75</v>
          </cell>
          <cell r="AA278">
            <v>0.06</v>
          </cell>
          <cell r="AB278">
            <v>0.06</v>
          </cell>
          <cell r="AC278">
            <v>1.7940647482014387E-2</v>
          </cell>
          <cell r="AD278">
            <v>0.2870503597122302</v>
          </cell>
          <cell r="AE278">
            <v>1</v>
          </cell>
          <cell r="AF278">
            <v>0.69</v>
          </cell>
          <cell r="AG278">
            <v>0.55000000000000004</v>
          </cell>
          <cell r="AH278">
            <v>0.45</v>
          </cell>
          <cell r="AI278">
            <v>0.39</v>
          </cell>
          <cell r="AJ278">
            <v>0.35</v>
          </cell>
          <cell r="AK278">
            <v>0</v>
          </cell>
          <cell r="AL278">
            <v>28834</v>
          </cell>
          <cell r="AM278">
            <v>0</v>
          </cell>
          <cell r="AN278">
            <v>0.48484689218026622</v>
          </cell>
          <cell r="AO278">
            <v>0.43746293809678816</v>
          </cell>
          <cell r="AP278" t="str">
            <v>AWD</v>
          </cell>
        </row>
        <row r="279">
          <cell r="A279" t="str">
            <v>3107-EACH</v>
          </cell>
          <cell r="B279" t="str">
            <v>B07S4GZW7L</v>
          </cell>
          <cell r="C279">
            <v>3.99</v>
          </cell>
          <cell r="D279">
            <v>3914</v>
          </cell>
          <cell r="E279">
            <v>1</v>
          </cell>
          <cell r="F279">
            <v>11.39</v>
          </cell>
          <cell r="G279">
            <v>10.09</v>
          </cell>
          <cell r="H279">
            <v>9.09</v>
          </cell>
          <cell r="I279">
            <v>9.09</v>
          </cell>
          <cell r="J279">
            <v>8.31</v>
          </cell>
          <cell r="K279">
            <v>12</v>
          </cell>
          <cell r="L279">
            <v>3.53</v>
          </cell>
          <cell r="M279">
            <v>3.7417999999999996</v>
          </cell>
          <cell r="N279">
            <v>2.76</v>
          </cell>
          <cell r="O279">
            <v>2.8979999999999997</v>
          </cell>
          <cell r="P279" t="str">
            <v>-</v>
          </cell>
          <cell r="Q279">
            <v>8.99</v>
          </cell>
          <cell r="R279">
            <v>7.99</v>
          </cell>
          <cell r="S279">
            <v>7.99</v>
          </cell>
          <cell r="T279">
            <v>7.25</v>
          </cell>
          <cell r="U279">
            <v>0.74</v>
          </cell>
          <cell r="V279">
            <v>0.74</v>
          </cell>
          <cell r="W279">
            <v>11.84</v>
          </cell>
          <cell r="X279" t="str">
            <v>SS</v>
          </cell>
          <cell r="Y279">
            <v>11</v>
          </cell>
          <cell r="Z279">
            <v>6.5</v>
          </cell>
          <cell r="AA279">
            <v>0.5</v>
          </cell>
          <cell r="AB279">
            <v>0.5</v>
          </cell>
          <cell r="AC279">
            <v>0.25719424460431656</v>
          </cell>
          <cell r="AD279">
            <v>4.1151079136690649</v>
          </cell>
          <cell r="AE279">
            <v>5</v>
          </cell>
          <cell r="AF279">
            <v>5.3</v>
          </cell>
          <cell r="AG279">
            <v>4.3</v>
          </cell>
          <cell r="AH279">
            <v>3.5</v>
          </cell>
          <cell r="AI279">
            <v>3.5</v>
          </cell>
          <cell r="AJ279">
            <v>2.9</v>
          </cell>
          <cell r="AK279">
            <v>0</v>
          </cell>
          <cell r="AL279">
            <v>13290</v>
          </cell>
          <cell r="AN279">
            <v>3.1520438488618824E-2</v>
          </cell>
          <cell r="AO279">
            <v>2.9630556459780091E-2</v>
          </cell>
          <cell r="AP279" t="str">
            <v>AWD</v>
          </cell>
        </row>
        <row r="280">
          <cell r="A280" t="str">
            <v>3182-SET6</v>
          </cell>
          <cell r="B280" t="str">
            <v>B07S4H1PF7</v>
          </cell>
          <cell r="C280">
            <v>0</v>
          </cell>
          <cell r="D280">
            <v>3182</v>
          </cell>
          <cell r="E280">
            <v>6</v>
          </cell>
          <cell r="F280">
            <v>12.99</v>
          </cell>
          <cell r="G280">
            <v>11.79</v>
          </cell>
          <cell r="H280">
            <v>10.99</v>
          </cell>
          <cell r="I280">
            <v>10.69</v>
          </cell>
          <cell r="J280">
            <v>10.24</v>
          </cell>
          <cell r="K280">
            <v>0.5</v>
          </cell>
          <cell r="L280">
            <v>5.52</v>
          </cell>
          <cell r="M280">
            <v>5.8511999999999995</v>
          </cell>
          <cell r="N280">
            <v>5</v>
          </cell>
          <cell r="O280">
            <v>5.25</v>
          </cell>
          <cell r="P280" t="str">
            <v>-</v>
          </cell>
          <cell r="Q280" t="str">
            <v>-</v>
          </cell>
          <cell r="R280" t="str">
            <v>-</v>
          </cell>
          <cell r="S280" t="str">
            <v>-</v>
          </cell>
          <cell r="T280">
            <v>9.49</v>
          </cell>
          <cell r="U280">
            <v>0.08</v>
          </cell>
          <cell r="V280">
            <v>0.48</v>
          </cell>
          <cell r="X280" t="str">
            <v>LSlb</v>
          </cell>
          <cell r="Y280">
            <v>6.89</v>
          </cell>
          <cell r="Z280">
            <v>5.16</v>
          </cell>
          <cell r="AA280">
            <v>1.02</v>
          </cell>
          <cell r="AB280">
            <v>6.12</v>
          </cell>
          <cell r="AC280">
            <v>1.4922437050359711</v>
          </cell>
          <cell r="AD280">
            <v>0</v>
          </cell>
          <cell r="AE280">
            <v>1.5</v>
          </cell>
          <cell r="AF280">
            <v>0.99</v>
          </cell>
          <cell r="AG280">
            <v>0.79</v>
          </cell>
          <cell r="AH280">
            <v>0.65</v>
          </cell>
          <cell r="AI280">
            <v>0.59</v>
          </cell>
          <cell r="AJ280">
            <v>0.55000000000000004</v>
          </cell>
          <cell r="AK280">
            <v>0</v>
          </cell>
          <cell r="AL280">
            <v>42094</v>
          </cell>
          <cell r="AN280">
            <v>0.60762369791666671</v>
          </cell>
          <cell r="AO280">
            <v>0.53815429687500005</v>
          </cell>
          <cell r="AP280" t="str">
            <v>AWD</v>
          </cell>
        </row>
        <row r="281">
          <cell r="A281" t="str">
            <v>532-EACH</v>
          </cell>
          <cell r="B281" t="str">
            <v>B07S64DR26</v>
          </cell>
          <cell r="C281">
            <v>0</v>
          </cell>
          <cell r="D281">
            <v>532</v>
          </cell>
          <cell r="E281">
            <v>1</v>
          </cell>
          <cell r="F281">
            <v>5.29</v>
          </cell>
          <cell r="G281">
            <v>5.1899999999999995</v>
          </cell>
          <cell r="H281">
            <v>4.99</v>
          </cell>
          <cell r="I281">
            <v>4.8899999999999997</v>
          </cell>
          <cell r="J281">
            <v>4.79</v>
          </cell>
          <cell r="K281">
            <v>4</v>
          </cell>
          <cell r="L281">
            <v>3.15</v>
          </cell>
          <cell r="M281">
            <v>3.339</v>
          </cell>
          <cell r="N281">
            <v>2.38</v>
          </cell>
          <cell r="O281">
            <v>2.4989999999999997</v>
          </cell>
          <cell r="P281">
            <v>4.29</v>
          </cell>
          <cell r="Q281">
            <v>4.09</v>
          </cell>
          <cell r="R281">
            <v>3.89</v>
          </cell>
          <cell r="S281">
            <v>3.89</v>
          </cell>
          <cell r="T281">
            <v>3.7399999999999998</v>
          </cell>
          <cell r="U281">
            <v>0.22</v>
          </cell>
          <cell r="V281">
            <v>0.22</v>
          </cell>
          <cell r="W281">
            <v>3.52</v>
          </cell>
          <cell r="X281" t="str">
            <v>LSlb</v>
          </cell>
          <cell r="Y281">
            <v>10.75</v>
          </cell>
          <cell r="Z281">
            <v>8.5</v>
          </cell>
          <cell r="AA281">
            <v>3.5</v>
          </cell>
          <cell r="AB281">
            <v>0.69</v>
          </cell>
          <cell r="AC281">
            <v>2.3008093525179856</v>
          </cell>
          <cell r="AD281">
            <v>0</v>
          </cell>
          <cell r="AE281">
            <v>2.5</v>
          </cell>
          <cell r="AF281">
            <v>0.89</v>
          </cell>
          <cell r="AG281">
            <v>0.75</v>
          </cell>
          <cell r="AH281">
            <v>0.59</v>
          </cell>
          <cell r="AI281">
            <v>0.55000000000000004</v>
          </cell>
          <cell r="AJ281">
            <v>0.49</v>
          </cell>
          <cell r="AK281">
            <v>0</v>
          </cell>
          <cell r="AL281">
            <v>1444</v>
          </cell>
          <cell r="AN281">
            <v>4.9938738787615747E-2</v>
          </cell>
          <cell r="AO281">
            <v>4.4036797417534718E-2</v>
          </cell>
          <cell r="AP281" t="str">
            <v>AWD</v>
          </cell>
        </row>
        <row r="282">
          <cell r="A282" t="str">
            <v>5053-SET2</v>
          </cell>
          <cell r="B282" t="str">
            <v>B07S64FRBG</v>
          </cell>
          <cell r="C282">
            <v>8.99</v>
          </cell>
          <cell r="D282">
            <v>5053</v>
          </cell>
          <cell r="E282">
            <v>2</v>
          </cell>
          <cell r="F282">
            <v>10.89</v>
          </cell>
          <cell r="G282">
            <v>10.39</v>
          </cell>
          <cell r="H282">
            <v>9.69</v>
          </cell>
          <cell r="I282">
            <v>9.69</v>
          </cell>
          <cell r="J282">
            <v>9.1199999999999992</v>
          </cell>
          <cell r="K282">
            <v>1.5</v>
          </cell>
          <cell r="L282">
            <v>5.37</v>
          </cell>
          <cell r="M282">
            <v>5.6921999999999997</v>
          </cell>
          <cell r="N282">
            <v>4.75</v>
          </cell>
          <cell r="O282">
            <v>4.9874999999999998</v>
          </cell>
          <cell r="P282" t="str">
            <v>-</v>
          </cell>
          <cell r="Q282">
            <v>9.49</v>
          </cell>
          <cell r="R282">
            <v>8.7899999999999991</v>
          </cell>
          <cell r="S282">
            <v>8.7899999999999991</v>
          </cell>
          <cell r="T282">
            <v>8.24</v>
          </cell>
          <cell r="U282">
            <v>0.72</v>
          </cell>
          <cell r="V282">
            <v>1.44</v>
          </cell>
          <cell r="W282">
            <v>3.84</v>
          </cell>
          <cell r="X282" t="str">
            <v>LSlb</v>
          </cell>
          <cell r="Y282">
            <v>9.61</v>
          </cell>
          <cell r="Z282">
            <v>7.4</v>
          </cell>
          <cell r="AA282">
            <v>0.39</v>
          </cell>
          <cell r="AB282">
            <v>0.78</v>
          </cell>
          <cell r="AC282">
            <v>0.39905697841726623</v>
          </cell>
          <cell r="AD282">
            <v>6.3849116546762597</v>
          </cell>
          <cell r="AE282">
            <v>0.5</v>
          </cell>
          <cell r="AF282">
            <v>1.5</v>
          </cell>
          <cell r="AG282">
            <v>1.3</v>
          </cell>
          <cell r="AH282">
            <v>1</v>
          </cell>
          <cell r="AI282">
            <v>1</v>
          </cell>
          <cell r="AJ282">
            <v>0.8</v>
          </cell>
          <cell r="AK282">
            <v>0</v>
          </cell>
          <cell r="AL282">
            <v>180097</v>
          </cell>
          <cell r="AN282">
            <v>0.16026475694444445</v>
          </cell>
          <cell r="AO282">
            <v>0.14425130208333334</v>
          </cell>
          <cell r="AP282" t="str">
            <v>AWD</v>
          </cell>
        </row>
        <row r="283">
          <cell r="A283" t="str">
            <v>503-SET4</v>
          </cell>
          <cell r="B283" t="str">
            <v>B07S64G2GT</v>
          </cell>
          <cell r="C283">
            <v>0</v>
          </cell>
          <cell r="D283">
            <v>503</v>
          </cell>
          <cell r="E283">
            <v>4</v>
          </cell>
          <cell r="F283">
            <v>12.89</v>
          </cell>
          <cell r="G283">
            <v>11.59</v>
          </cell>
          <cell r="H283">
            <v>10.79</v>
          </cell>
          <cell r="I283">
            <v>10.59</v>
          </cell>
          <cell r="J283">
            <v>10.27</v>
          </cell>
          <cell r="K283">
            <v>1.75</v>
          </cell>
          <cell r="L283">
            <v>5.52</v>
          </cell>
          <cell r="M283">
            <v>5.8511999999999995</v>
          </cell>
          <cell r="N283">
            <v>5</v>
          </cell>
          <cell r="O283">
            <v>5.25</v>
          </cell>
          <cell r="P283" t="str">
            <v>-</v>
          </cell>
          <cell r="Q283" t="str">
            <v>-</v>
          </cell>
          <cell r="R283" t="str">
            <v>-</v>
          </cell>
          <cell r="S283" t="str">
            <v>-</v>
          </cell>
          <cell r="T283">
            <v>9.52</v>
          </cell>
          <cell r="U283">
            <v>0.39</v>
          </cell>
          <cell r="V283">
            <v>1.56</v>
          </cell>
          <cell r="W283">
            <v>5.6</v>
          </cell>
          <cell r="X283" t="str">
            <v>LSlb</v>
          </cell>
          <cell r="Y283">
            <v>7.64</v>
          </cell>
          <cell r="Z283">
            <v>3.5</v>
          </cell>
          <cell r="AA283">
            <v>0.63</v>
          </cell>
          <cell r="AB283">
            <v>2.52</v>
          </cell>
          <cell r="AC283">
            <v>0.48478273381294962</v>
          </cell>
          <cell r="AD283">
            <v>7.7565237410071939</v>
          </cell>
          <cell r="AE283">
            <v>0.5</v>
          </cell>
          <cell r="AF283">
            <v>1.1000000000000001</v>
          </cell>
          <cell r="AG283">
            <v>0.85</v>
          </cell>
          <cell r="AH283">
            <v>0.69</v>
          </cell>
          <cell r="AI283">
            <v>0.65</v>
          </cell>
          <cell r="AJ283">
            <v>0.59</v>
          </cell>
          <cell r="AK283">
            <v>0</v>
          </cell>
          <cell r="AL283">
            <v>32514</v>
          </cell>
          <cell r="AM283">
            <v>0</v>
          </cell>
          <cell r="AN283">
            <v>0.21932523750964508</v>
          </cell>
          <cell r="AO283">
            <v>0.19888730649594905</v>
          </cell>
          <cell r="AP283" t="str">
            <v>AWD</v>
          </cell>
        </row>
        <row r="284">
          <cell r="A284" t="str">
            <v>1795-EACH</v>
          </cell>
          <cell r="B284" t="str">
            <v>B07S65NJNN</v>
          </cell>
          <cell r="C284">
            <v>0</v>
          </cell>
          <cell r="D284">
            <v>1795</v>
          </cell>
          <cell r="E284">
            <v>1</v>
          </cell>
          <cell r="F284">
            <v>5.49</v>
          </cell>
          <cell r="G284">
            <v>5.1899999999999995</v>
          </cell>
          <cell r="H284">
            <v>4.99</v>
          </cell>
          <cell r="I284">
            <v>4.8899999999999997</v>
          </cell>
          <cell r="J284">
            <v>4.8</v>
          </cell>
          <cell r="K284">
            <v>2</v>
          </cell>
          <cell r="L284">
            <v>3.06</v>
          </cell>
          <cell r="M284">
            <v>3.2435999999999998</v>
          </cell>
          <cell r="N284">
            <v>2.29</v>
          </cell>
          <cell r="O284">
            <v>2.4045000000000001</v>
          </cell>
          <cell r="P284">
            <v>3.99</v>
          </cell>
          <cell r="Q284">
            <v>3.99</v>
          </cell>
          <cell r="R284">
            <v>3.99</v>
          </cell>
          <cell r="S284">
            <v>3.99</v>
          </cell>
          <cell r="T284">
            <v>3.99</v>
          </cell>
          <cell r="U284">
            <v>0.08</v>
          </cell>
          <cell r="V284">
            <v>0.08</v>
          </cell>
          <cell r="W284">
            <v>1.28</v>
          </cell>
          <cell r="X284" t="str">
            <v>SS</v>
          </cell>
          <cell r="Y284">
            <v>7.75</v>
          </cell>
          <cell r="Z284">
            <v>2.94</v>
          </cell>
          <cell r="AA284">
            <v>0.63</v>
          </cell>
          <cell r="AB284">
            <v>0.63</v>
          </cell>
          <cell r="AC284">
            <v>0.10327014388489208</v>
          </cell>
          <cell r="AD284">
            <v>1.6523223021582734</v>
          </cell>
          <cell r="AE284">
            <v>2</v>
          </cell>
          <cell r="AF284">
            <v>1.1000000000000001</v>
          </cell>
          <cell r="AG284">
            <v>0.85</v>
          </cell>
          <cell r="AH284">
            <v>0.69</v>
          </cell>
          <cell r="AI284">
            <v>0.65</v>
          </cell>
          <cell r="AJ284">
            <v>0.59</v>
          </cell>
          <cell r="AK284">
            <v>0</v>
          </cell>
          <cell r="AL284">
            <v>23128</v>
          </cell>
          <cell r="AN284">
            <v>2.8051144949202675E-2</v>
          </cell>
          <cell r="AO284">
            <v>2.5599335093557097E-2</v>
          </cell>
          <cell r="AP284" t="str">
            <v>FBA</v>
          </cell>
        </row>
        <row r="285">
          <cell r="A285" t="str">
            <v>1770-EACH</v>
          </cell>
          <cell r="B285" t="str">
            <v>B07S65QQ82</v>
          </cell>
          <cell r="C285">
            <v>0</v>
          </cell>
          <cell r="D285">
            <v>1770</v>
          </cell>
          <cell r="E285">
            <v>1</v>
          </cell>
          <cell r="F285">
            <v>5.59</v>
          </cell>
          <cell r="G285">
            <v>5.29</v>
          </cell>
          <cell r="H285">
            <v>5.09</v>
          </cell>
          <cell r="I285">
            <v>4.99</v>
          </cell>
          <cell r="J285">
            <v>4.92</v>
          </cell>
          <cell r="K285">
            <v>2</v>
          </cell>
          <cell r="L285">
            <v>3.15</v>
          </cell>
          <cell r="M285">
            <v>3.339</v>
          </cell>
          <cell r="N285">
            <v>2.38</v>
          </cell>
          <cell r="O285">
            <v>2.4989999999999997</v>
          </cell>
          <cell r="P285">
            <v>4.49</v>
          </cell>
          <cell r="Q285">
            <v>4.1899999999999995</v>
          </cell>
          <cell r="R285">
            <v>3.99</v>
          </cell>
          <cell r="S285">
            <v>3.99</v>
          </cell>
          <cell r="T285">
            <v>3.8699999999999997</v>
          </cell>
          <cell r="U285">
            <v>0.08</v>
          </cell>
          <cell r="V285">
            <v>0.08</v>
          </cell>
          <cell r="W285">
            <v>1.28</v>
          </cell>
          <cell r="X285" t="str">
            <v>LSlb</v>
          </cell>
          <cell r="Y285">
            <v>1.63</v>
          </cell>
          <cell r="Z285">
            <v>1.63</v>
          </cell>
          <cell r="AA285">
            <v>0.25</v>
          </cell>
          <cell r="AB285">
            <v>1.5</v>
          </cell>
          <cell r="AC285">
            <v>2.8671582733812945E-2</v>
          </cell>
          <cell r="AD285">
            <v>0.45874532374100713</v>
          </cell>
          <cell r="AE285">
            <v>0.25</v>
          </cell>
          <cell r="AF285">
            <v>1.1000000000000001</v>
          </cell>
          <cell r="AG285">
            <v>0.85</v>
          </cell>
          <cell r="AH285">
            <v>0.69</v>
          </cell>
          <cell r="AI285">
            <v>0.65</v>
          </cell>
          <cell r="AJ285">
            <v>0.59</v>
          </cell>
          <cell r="AK285">
            <v>0</v>
          </cell>
          <cell r="AL285">
            <v>17393</v>
          </cell>
          <cell r="AN285">
            <v>3.4546752427340538E-2</v>
          </cell>
          <cell r="AO285">
            <v>3.3147048008294745E-2</v>
          </cell>
          <cell r="AP285" t="str">
            <v>AWD</v>
          </cell>
        </row>
        <row r="286">
          <cell r="A286" t="str">
            <v>715-EACH</v>
          </cell>
          <cell r="B286" t="str">
            <v>B07S6D1VMB</v>
          </cell>
          <cell r="C286">
            <v>0</v>
          </cell>
          <cell r="D286">
            <v>715</v>
          </cell>
          <cell r="E286">
            <v>1</v>
          </cell>
          <cell r="F286">
            <v>22.69</v>
          </cell>
          <cell r="G286">
            <v>19.690000000000001</v>
          </cell>
          <cell r="H286">
            <v>17.690000000000001</v>
          </cell>
          <cell r="I286">
            <v>17.690000000000001</v>
          </cell>
          <cell r="J286">
            <v>16.41</v>
          </cell>
          <cell r="K286">
            <v>2.25</v>
          </cell>
          <cell r="L286">
            <v>5.87</v>
          </cell>
          <cell r="M286">
            <v>6.2222</v>
          </cell>
          <cell r="N286" t="str">
            <v>-</v>
          </cell>
          <cell r="O286" t="str">
            <v>-</v>
          </cell>
          <cell r="P286" t="str">
            <v>-</v>
          </cell>
          <cell r="Q286" t="str">
            <v>-</v>
          </cell>
          <cell r="R286" t="str">
            <v>-</v>
          </cell>
          <cell r="S286" t="str">
            <v>-</v>
          </cell>
          <cell r="T286" t="str">
            <v>-</v>
          </cell>
          <cell r="U286">
            <v>2.04</v>
          </cell>
          <cell r="V286">
            <v>2.04</v>
          </cell>
          <cell r="W286">
            <v>1.28</v>
          </cell>
          <cell r="X286" t="str">
            <v>LSlb</v>
          </cell>
          <cell r="Y286">
            <v>9.25</v>
          </cell>
          <cell r="Z286">
            <v>8.75</v>
          </cell>
          <cell r="AA286">
            <v>6</v>
          </cell>
          <cell r="AB286">
            <v>1.5</v>
          </cell>
          <cell r="AC286">
            <v>3.4937050359712232</v>
          </cell>
          <cell r="AD286">
            <v>0</v>
          </cell>
          <cell r="AE286">
            <v>3.5</v>
          </cell>
          <cell r="AF286">
            <v>1.5</v>
          </cell>
          <cell r="AG286">
            <v>1.3</v>
          </cell>
          <cell r="AH286">
            <v>1</v>
          </cell>
          <cell r="AI286">
            <v>1</v>
          </cell>
          <cell r="AJ286">
            <v>0.8</v>
          </cell>
          <cell r="AK286">
            <v>0</v>
          </cell>
          <cell r="AL286">
            <v>16749</v>
          </cell>
          <cell r="AN286">
            <v>0.31620564778645838</v>
          </cell>
          <cell r="AO286">
            <v>0.28347839355468746</v>
          </cell>
          <cell r="AP286" t="str">
            <v>AWD</v>
          </cell>
        </row>
        <row r="287">
          <cell r="A287" t="str">
            <v>713-EACH</v>
          </cell>
          <cell r="B287" t="str">
            <v>B07S6D27NC</v>
          </cell>
          <cell r="C287">
            <v>4.99</v>
          </cell>
          <cell r="D287">
            <v>713</v>
          </cell>
          <cell r="E287">
            <v>1</v>
          </cell>
          <cell r="F287">
            <v>6.29</v>
          </cell>
          <cell r="G287">
            <v>5.99</v>
          </cell>
          <cell r="H287">
            <v>5.79</v>
          </cell>
          <cell r="I287">
            <v>5.6899999999999995</v>
          </cell>
          <cell r="J287">
            <v>5.62</v>
          </cell>
          <cell r="K287">
            <v>2</v>
          </cell>
          <cell r="L287">
            <v>3.68</v>
          </cell>
          <cell r="M287">
            <v>3.9008000000000003</v>
          </cell>
          <cell r="N287">
            <v>2.91</v>
          </cell>
          <cell r="O287">
            <v>3.0555000000000003</v>
          </cell>
          <cell r="P287">
            <v>5.1899999999999995</v>
          </cell>
          <cell r="Q287">
            <v>4.8899999999999997</v>
          </cell>
          <cell r="R287">
            <v>4.6899999999999995</v>
          </cell>
          <cell r="S287">
            <v>4.6899999999999995</v>
          </cell>
          <cell r="T287">
            <v>4.5599999999999996</v>
          </cell>
          <cell r="U287">
            <v>0.1</v>
          </cell>
          <cell r="V287">
            <v>0.1</v>
          </cell>
          <cell r="W287">
            <v>1.6</v>
          </cell>
          <cell r="X287" t="str">
            <v>LSlb</v>
          </cell>
          <cell r="Y287">
            <v>6.63</v>
          </cell>
          <cell r="Z287">
            <v>2.75</v>
          </cell>
          <cell r="AA287">
            <v>1.25</v>
          </cell>
          <cell r="AB287">
            <v>7.5</v>
          </cell>
          <cell r="AC287">
            <v>0.98376798561151058</v>
          </cell>
          <cell r="AD287">
            <v>15.740287769784169</v>
          </cell>
          <cell r="AE287">
            <v>1</v>
          </cell>
          <cell r="AF287">
            <v>1.5</v>
          </cell>
          <cell r="AG287">
            <v>1.3</v>
          </cell>
          <cell r="AH287">
            <v>1</v>
          </cell>
          <cell r="AI287">
            <v>1</v>
          </cell>
          <cell r="AJ287">
            <v>0.8</v>
          </cell>
          <cell r="AK287" t="str">
            <v>Hazard</v>
          </cell>
          <cell r="AL287">
            <v>14382</v>
          </cell>
          <cell r="AN287">
            <v>2.8993903266059034E-2</v>
          </cell>
          <cell r="AO287">
            <v>2.6694793701171875E-2</v>
          </cell>
          <cell r="AP287" t="str">
            <v>AWD</v>
          </cell>
        </row>
        <row r="288">
          <cell r="A288" t="str">
            <v>5059-EACH</v>
          </cell>
          <cell r="B288" t="str">
            <v>B07S6DCMZ2</v>
          </cell>
          <cell r="C288">
            <v>0</v>
          </cell>
          <cell r="D288">
            <v>5059</v>
          </cell>
          <cell r="E288">
            <v>1</v>
          </cell>
          <cell r="F288">
            <v>5.59</v>
          </cell>
          <cell r="G288">
            <v>5.29</v>
          </cell>
          <cell r="H288">
            <v>5.09</v>
          </cell>
          <cell r="I288">
            <v>4.99</v>
          </cell>
          <cell r="J288">
            <v>4.92</v>
          </cell>
          <cell r="K288">
            <v>3</v>
          </cell>
          <cell r="L288">
            <v>3.15</v>
          </cell>
          <cell r="M288">
            <v>3.339</v>
          </cell>
          <cell r="N288">
            <v>2.38</v>
          </cell>
          <cell r="O288">
            <v>2.4989999999999997</v>
          </cell>
          <cell r="P288">
            <v>4.49</v>
          </cell>
          <cell r="Q288">
            <v>4.1899999999999995</v>
          </cell>
          <cell r="R288">
            <v>3.99</v>
          </cell>
          <cell r="S288">
            <v>3.99</v>
          </cell>
          <cell r="T288">
            <v>3.8699999999999997</v>
          </cell>
          <cell r="U288">
            <v>0.14000000000000001</v>
          </cell>
          <cell r="V288">
            <v>0.14000000000000001</v>
          </cell>
          <cell r="W288">
            <v>2.2400000000000002</v>
          </cell>
          <cell r="X288" t="str">
            <v>LSlb</v>
          </cell>
          <cell r="Y288">
            <v>6.5</v>
          </cell>
          <cell r="Z288">
            <v>2.75</v>
          </cell>
          <cell r="AA288">
            <v>1.25</v>
          </cell>
          <cell r="AB288">
            <v>3.75</v>
          </cell>
          <cell r="AC288">
            <v>0.48223920863309355</v>
          </cell>
          <cell r="AD288">
            <v>7.7158273381294968</v>
          </cell>
          <cell r="AE288">
            <v>0.5</v>
          </cell>
          <cell r="AF288">
            <v>1.5</v>
          </cell>
          <cell r="AG288">
            <v>1.3</v>
          </cell>
          <cell r="AH288">
            <v>1</v>
          </cell>
          <cell r="AI288">
            <v>1</v>
          </cell>
          <cell r="AJ288">
            <v>0.8</v>
          </cell>
          <cell r="AK288">
            <v>0</v>
          </cell>
          <cell r="AL288">
            <v>13646</v>
          </cell>
          <cell r="AN288">
            <v>6.5897111304012351E-2</v>
          </cell>
          <cell r="AO288">
            <v>5.5584671585648143E-2</v>
          </cell>
          <cell r="AP288" t="str">
            <v>AWD</v>
          </cell>
        </row>
        <row r="289">
          <cell r="A289" t="str">
            <v>5034-EACH</v>
          </cell>
          <cell r="B289" t="str">
            <v>B07S6DCY9F</v>
          </cell>
          <cell r="C289">
            <v>0</v>
          </cell>
          <cell r="D289">
            <v>5034</v>
          </cell>
          <cell r="E289">
            <v>1</v>
          </cell>
          <cell r="F289">
            <v>31.19</v>
          </cell>
          <cell r="G289">
            <v>29.99</v>
          </cell>
          <cell r="H289">
            <v>29.19</v>
          </cell>
          <cell r="I289">
            <v>29.19</v>
          </cell>
          <cell r="J289">
            <v>28.66</v>
          </cell>
          <cell r="K289">
            <v>2</v>
          </cell>
          <cell r="L289">
            <v>14.17</v>
          </cell>
          <cell r="M289">
            <v>15.020199999999999</v>
          </cell>
          <cell r="N289" t="str">
            <v>-</v>
          </cell>
          <cell r="O289" t="str">
            <v>-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-</v>
          </cell>
          <cell r="T289" t="str">
            <v>-</v>
          </cell>
          <cell r="U289">
            <v>1.25</v>
          </cell>
          <cell r="V289">
            <v>1.25</v>
          </cell>
          <cell r="X289" t="str">
            <v>LB</v>
          </cell>
          <cell r="Y289">
            <v>35.909999999999997</v>
          </cell>
          <cell r="Z289">
            <v>24.02</v>
          </cell>
          <cell r="AA289">
            <v>2</v>
          </cell>
          <cell r="AB289">
            <v>4</v>
          </cell>
          <cell r="AC289">
            <v>8.6330935251798557</v>
          </cell>
          <cell r="AD289">
            <v>0</v>
          </cell>
          <cell r="AE289">
            <v>9</v>
          </cell>
          <cell r="AF289">
            <v>28.5</v>
          </cell>
          <cell r="AG289">
            <v>22.9</v>
          </cell>
          <cell r="AH289">
            <v>19</v>
          </cell>
          <cell r="AI289">
            <v>19</v>
          </cell>
          <cell r="AJ289">
            <v>15</v>
          </cell>
          <cell r="AK289">
            <v>0</v>
          </cell>
          <cell r="AL289">
            <v>1509</v>
          </cell>
          <cell r="AM289">
            <v>4</v>
          </cell>
          <cell r="AN289">
            <v>1.4280910011574073</v>
          </cell>
          <cell r="AO289">
            <v>1.4075705295138887</v>
          </cell>
          <cell r="AP289" t="str">
            <v>FBA</v>
          </cell>
        </row>
        <row r="290">
          <cell r="A290" t="str">
            <v>17075-SET5</v>
          </cell>
          <cell r="B290" t="str">
            <v>B07S77YTC3</v>
          </cell>
          <cell r="C290">
            <v>0</v>
          </cell>
          <cell r="D290">
            <v>17075</v>
          </cell>
          <cell r="E290">
            <v>5</v>
          </cell>
          <cell r="F290">
            <v>12.39</v>
          </cell>
          <cell r="G290">
            <v>10.89</v>
          </cell>
          <cell r="H290">
            <v>9.89</v>
          </cell>
          <cell r="I290">
            <v>9.59</v>
          </cell>
          <cell r="J290">
            <v>9.19</v>
          </cell>
          <cell r="K290">
            <v>4</v>
          </cell>
          <cell r="L290">
            <v>4.1500000000000004</v>
          </cell>
          <cell r="M290">
            <v>4.399</v>
          </cell>
          <cell r="N290">
            <v>3.38</v>
          </cell>
          <cell r="O290">
            <v>3.5489999999999999</v>
          </cell>
          <cell r="P290" t="str">
            <v>-</v>
          </cell>
          <cell r="Q290" t="str">
            <v>-</v>
          </cell>
          <cell r="R290">
            <v>8.7899999999999991</v>
          </cell>
          <cell r="S290">
            <v>8.49</v>
          </cell>
          <cell r="T290">
            <v>8.129999999999999</v>
          </cell>
          <cell r="U290">
            <v>0.04</v>
          </cell>
          <cell r="V290">
            <v>0.2</v>
          </cell>
          <cell r="W290">
            <v>3.2</v>
          </cell>
          <cell r="X290" t="str">
            <v>LSlb</v>
          </cell>
          <cell r="Y290">
            <v>12.75</v>
          </cell>
          <cell r="Z290">
            <v>12</v>
          </cell>
          <cell r="AA290">
            <v>5.25</v>
          </cell>
          <cell r="AB290">
            <v>3.15</v>
          </cell>
          <cell r="AC290">
            <v>5.778776978417266</v>
          </cell>
          <cell r="AD290">
            <v>0</v>
          </cell>
          <cell r="AE290">
            <v>6</v>
          </cell>
          <cell r="AF290">
            <v>2</v>
          </cell>
          <cell r="AG290">
            <v>1.7</v>
          </cell>
          <cell r="AH290">
            <v>1.3</v>
          </cell>
          <cell r="AI290">
            <v>1.3</v>
          </cell>
          <cell r="AJ290">
            <v>1</v>
          </cell>
          <cell r="AK290">
            <v>0</v>
          </cell>
          <cell r="AL290">
            <v>3661</v>
          </cell>
          <cell r="AN290">
            <v>0.14559145326967593</v>
          </cell>
          <cell r="AO290">
            <v>0.13419664171006943</v>
          </cell>
          <cell r="AP290" t="str">
            <v>AWD</v>
          </cell>
        </row>
        <row r="291">
          <cell r="A291" t="str">
            <v>5035-SET4</v>
          </cell>
          <cell r="B291" t="str">
            <v>B07S7GF5Y5</v>
          </cell>
          <cell r="C291">
            <v>0</v>
          </cell>
          <cell r="D291">
            <v>5035</v>
          </cell>
          <cell r="E291">
            <v>4</v>
          </cell>
          <cell r="F291">
            <v>47.290000000000006</v>
          </cell>
          <cell r="G291">
            <v>42.290000000000006</v>
          </cell>
          <cell r="H291">
            <v>39.290000000000006</v>
          </cell>
          <cell r="I291">
            <v>39.290000000000006</v>
          </cell>
          <cell r="J291">
            <v>37.28</v>
          </cell>
          <cell r="K291">
            <v>5</v>
          </cell>
          <cell r="L291">
            <v>14.17</v>
          </cell>
          <cell r="M291">
            <v>15.020199999999999</v>
          </cell>
          <cell r="N291" t="str">
            <v>-</v>
          </cell>
          <cell r="O291" t="str">
            <v>-</v>
          </cell>
          <cell r="P291" t="str">
            <v>-</v>
          </cell>
          <cell r="Q291" t="str">
            <v>-</v>
          </cell>
          <cell r="R291" t="str">
            <v>-</v>
          </cell>
          <cell r="S291" t="str">
            <v>-</v>
          </cell>
          <cell r="T291" t="str">
            <v>-</v>
          </cell>
          <cell r="U291">
            <v>1.25</v>
          </cell>
          <cell r="V291">
            <v>5</v>
          </cell>
          <cell r="W291">
            <v>6.24</v>
          </cell>
          <cell r="X291" t="str">
            <v>LB</v>
          </cell>
          <cell r="Y291">
            <v>35.909999999999997</v>
          </cell>
          <cell r="Z291">
            <v>24.02</v>
          </cell>
          <cell r="AA291">
            <v>2</v>
          </cell>
          <cell r="AB291">
            <v>1.06</v>
          </cell>
          <cell r="AC291">
            <v>12.410909352517985</v>
          </cell>
          <cell r="AD291">
            <v>0</v>
          </cell>
          <cell r="AE291">
            <v>13</v>
          </cell>
          <cell r="AF291">
            <v>4.3</v>
          </cell>
          <cell r="AG291">
            <v>3.3</v>
          </cell>
          <cell r="AH291">
            <v>2.7</v>
          </cell>
          <cell r="AI291">
            <v>2.7</v>
          </cell>
          <cell r="AJ291">
            <v>2.2999999999999998</v>
          </cell>
          <cell r="AK291" t="str">
            <v>+Inbound Shipping fee</v>
          </cell>
          <cell r="AL291">
            <v>17479</v>
          </cell>
          <cell r="AM291">
            <v>7</v>
          </cell>
          <cell r="AN291">
            <v>6.1998697916666679E-2</v>
          </cell>
          <cell r="AO291">
            <v>5.8050130208333335E-2</v>
          </cell>
          <cell r="AP291" t="str">
            <v>AWD</v>
          </cell>
        </row>
        <row r="292">
          <cell r="A292" t="str">
            <v>530-EACH</v>
          </cell>
          <cell r="B292" t="str">
            <v>B07S7GG12K</v>
          </cell>
          <cell r="C292">
            <v>0</v>
          </cell>
          <cell r="D292">
            <v>530</v>
          </cell>
          <cell r="E292">
            <v>1</v>
          </cell>
          <cell r="F292">
            <v>16.190000000000001</v>
          </cell>
          <cell r="G292">
            <v>15.89</v>
          </cell>
          <cell r="H292">
            <v>15.69</v>
          </cell>
          <cell r="I292">
            <v>15.59</v>
          </cell>
          <cell r="J292">
            <v>15.49</v>
          </cell>
          <cell r="K292">
            <v>1</v>
          </cell>
          <cell r="L292">
            <v>11.129999999999999</v>
          </cell>
          <cell r="M292">
            <v>11.797799999999999</v>
          </cell>
          <cell r="N292" t="str">
            <v>-</v>
          </cell>
          <cell r="O292" t="str">
            <v>-</v>
          </cell>
          <cell r="P292" t="str">
            <v>-</v>
          </cell>
          <cell r="Q292" t="str">
            <v>-</v>
          </cell>
          <cell r="R292" t="str">
            <v>-</v>
          </cell>
          <cell r="S292" t="str">
            <v>-</v>
          </cell>
          <cell r="T292" t="str">
            <v>-</v>
          </cell>
          <cell r="U292">
            <v>0.36</v>
          </cell>
          <cell r="V292">
            <v>0.36</v>
          </cell>
          <cell r="W292">
            <v>10.88</v>
          </cell>
          <cell r="X292" t="str">
            <v>LB</v>
          </cell>
          <cell r="Y292">
            <v>22</v>
          </cell>
          <cell r="Z292">
            <v>14</v>
          </cell>
          <cell r="AA292">
            <v>2</v>
          </cell>
          <cell r="AB292">
            <v>1.2</v>
          </cell>
          <cell r="AC292">
            <v>4.4316546762589928</v>
          </cell>
          <cell r="AD292">
            <v>0</v>
          </cell>
          <cell r="AE292">
            <v>5</v>
          </cell>
          <cell r="AF292">
            <v>1.1000000000000001</v>
          </cell>
          <cell r="AG292">
            <v>0.85</v>
          </cell>
          <cell r="AH292">
            <v>0.69</v>
          </cell>
          <cell r="AI292">
            <v>0.65</v>
          </cell>
          <cell r="AJ292">
            <v>0.59</v>
          </cell>
          <cell r="AK292">
            <v>0</v>
          </cell>
          <cell r="AL292">
            <v>10825</v>
          </cell>
          <cell r="AN292">
            <v>7.0213487413194456E-2</v>
          </cell>
          <cell r="AO292">
            <v>6.0600179036458333E-2</v>
          </cell>
          <cell r="AP292" t="str">
            <v>AWD</v>
          </cell>
        </row>
        <row r="293">
          <cell r="A293" t="str">
            <v>509-SET4</v>
          </cell>
          <cell r="B293" t="str">
            <v>B07S84C9SY</v>
          </cell>
          <cell r="C293">
            <v>0</v>
          </cell>
          <cell r="D293">
            <v>509</v>
          </cell>
          <cell r="E293">
            <v>4</v>
          </cell>
          <cell r="F293">
            <v>14.09</v>
          </cell>
          <cell r="G293">
            <v>12.79</v>
          </cell>
          <cell r="H293">
            <v>11.99</v>
          </cell>
          <cell r="I293">
            <v>11.79</v>
          </cell>
          <cell r="J293">
            <v>11.47</v>
          </cell>
          <cell r="K293">
            <v>2.5</v>
          </cell>
          <cell r="L293">
            <v>6.05</v>
          </cell>
          <cell r="M293">
            <v>6.4130000000000003</v>
          </cell>
          <cell r="N293" t="str">
            <v>-</v>
          </cell>
          <cell r="O293" t="str">
            <v>-</v>
          </cell>
          <cell r="P293" t="str">
            <v>-</v>
          </cell>
          <cell r="Q293" t="str">
            <v>-</v>
          </cell>
          <cell r="R293" t="str">
            <v>-</v>
          </cell>
          <cell r="S293" t="str">
            <v>-</v>
          </cell>
          <cell r="T293" t="str">
            <v>-</v>
          </cell>
          <cell r="U293">
            <v>0.62</v>
          </cell>
          <cell r="V293">
            <v>2.48</v>
          </cell>
          <cell r="W293">
            <v>1.6</v>
          </cell>
          <cell r="X293" t="str">
            <v>LSlb</v>
          </cell>
          <cell r="Y293">
            <v>9.75</v>
          </cell>
          <cell r="Z293">
            <v>7.5</v>
          </cell>
          <cell r="AA293">
            <v>0.25</v>
          </cell>
          <cell r="AB293">
            <v>1</v>
          </cell>
          <cell r="AC293">
            <v>0.52607913669064743</v>
          </cell>
          <cell r="AD293">
            <v>8.4172661870503589</v>
          </cell>
          <cell r="AE293">
            <v>0.75</v>
          </cell>
          <cell r="AF293">
            <v>1.2</v>
          </cell>
          <cell r="AG293">
            <v>0.95</v>
          </cell>
          <cell r="AH293">
            <v>0.79</v>
          </cell>
          <cell r="AI293">
            <v>0.75</v>
          </cell>
          <cell r="AJ293">
            <v>0.69</v>
          </cell>
          <cell r="AK293">
            <v>0</v>
          </cell>
          <cell r="AL293">
            <v>38318</v>
          </cell>
          <cell r="AN293">
            <v>0.31256872106481487</v>
          </cell>
          <cell r="AO293">
            <v>0.27925238715277773</v>
          </cell>
          <cell r="AP293" t="str">
            <v>AWD</v>
          </cell>
        </row>
        <row r="294">
          <cell r="A294" t="str">
            <v>1718-SET4</v>
          </cell>
          <cell r="B294" t="str">
            <v>B07S86H6GC</v>
          </cell>
          <cell r="C294">
            <v>0</v>
          </cell>
          <cell r="D294">
            <v>1718</v>
          </cell>
          <cell r="E294">
            <v>4</v>
          </cell>
          <cell r="F294">
            <v>10.69</v>
          </cell>
          <cell r="G294">
            <v>9.49</v>
          </cell>
          <cell r="H294">
            <v>8.69</v>
          </cell>
          <cell r="I294">
            <v>8.49</v>
          </cell>
          <cell r="J294">
            <v>8.1199999999999992</v>
          </cell>
          <cell r="K294">
            <v>4</v>
          </cell>
          <cell r="L294">
            <v>3.9</v>
          </cell>
          <cell r="M294">
            <v>4.1340000000000003</v>
          </cell>
          <cell r="N294">
            <v>3.13</v>
          </cell>
          <cell r="O294">
            <v>3.2864999999999998</v>
          </cell>
          <cell r="P294">
            <v>9.69</v>
          </cell>
          <cell r="Q294">
            <v>8.39</v>
          </cell>
          <cell r="R294">
            <v>7.59</v>
          </cell>
          <cell r="S294">
            <v>7.39</v>
          </cell>
          <cell r="T294">
            <v>7.06</v>
          </cell>
          <cell r="U294">
            <v>0.06</v>
          </cell>
          <cell r="V294">
            <v>0.24</v>
          </cell>
          <cell r="W294">
            <v>15.68</v>
          </cell>
          <cell r="X294" t="str">
            <v>LSoz</v>
          </cell>
          <cell r="Y294">
            <v>5.75</v>
          </cell>
          <cell r="Z294">
            <v>3.5</v>
          </cell>
          <cell r="AA294">
            <v>3.25</v>
          </cell>
          <cell r="AB294">
            <v>2.36</v>
          </cell>
          <cell r="AC294">
            <v>0.47054856115107913</v>
          </cell>
          <cell r="AD294">
            <v>7.528776978417266</v>
          </cell>
          <cell r="AE294">
            <v>8</v>
          </cell>
          <cell r="AF294">
            <v>0.75</v>
          </cell>
          <cell r="AG294">
            <v>0.59</v>
          </cell>
          <cell r="AH294">
            <v>0.49</v>
          </cell>
          <cell r="AI294">
            <v>0.45</v>
          </cell>
          <cell r="AJ294">
            <v>0.39</v>
          </cell>
          <cell r="AK294">
            <v>0</v>
          </cell>
          <cell r="AL294">
            <v>12116</v>
          </cell>
          <cell r="AN294">
            <v>0.12530992798353913</v>
          </cell>
          <cell r="AO294">
            <v>0.11762538580246915</v>
          </cell>
          <cell r="AP294" t="str">
            <v>AWD</v>
          </cell>
        </row>
        <row r="295">
          <cell r="A295" t="str">
            <v>306-PACK2</v>
          </cell>
          <cell r="B295" t="str">
            <v>B07S9118WX</v>
          </cell>
          <cell r="C295">
            <v>0</v>
          </cell>
          <cell r="D295">
            <v>306</v>
          </cell>
          <cell r="E295">
            <v>2</v>
          </cell>
          <cell r="F295">
            <v>6.99</v>
          </cell>
          <cell r="G295">
            <v>6.29</v>
          </cell>
          <cell r="H295">
            <v>5.89</v>
          </cell>
          <cell r="I295">
            <v>5.79</v>
          </cell>
          <cell r="J295">
            <v>5.6499999999999995</v>
          </cell>
          <cell r="K295">
            <v>3</v>
          </cell>
          <cell r="L295">
            <v>3.15</v>
          </cell>
          <cell r="M295">
            <v>3.339</v>
          </cell>
          <cell r="N295">
            <v>2.38</v>
          </cell>
          <cell r="O295">
            <v>2.4989999999999997</v>
          </cell>
          <cell r="P295">
            <v>5.89</v>
          </cell>
          <cell r="Q295">
            <v>5.29</v>
          </cell>
          <cell r="R295">
            <v>4.8899999999999997</v>
          </cell>
          <cell r="S295">
            <v>4.79</v>
          </cell>
          <cell r="T295">
            <v>4.5999999999999996</v>
          </cell>
          <cell r="U295">
            <v>0.08</v>
          </cell>
          <cell r="V295">
            <v>0.16</v>
          </cell>
          <cell r="W295">
            <v>2.56</v>
          </cell>
          <cell r="X295" t="str">
            <v>SS</v>
          </cell>
          <cell r="Y295">
            <v>14.65</v>
          </cell>
          <cell r="Z295">
            <v>4.88</v>
          </cell>
          <cell r="AA295">
            <v>0.12</v>
          </cell>
          <cell r="AB295">
            <v>0.24</v>
          </cell>
          <cell r="AC295">
            <v>0.12343942446043167</v>
          </cell>
          <cell r="AD295">
            <v>1.9750307913669067</v>
          </cell>
          <cell r="AE295">
            <v>2</v>
          </cell>
          <cell r="AF295">
            <v>1.1000000000000001</v>
          </cell>
          <cell r="AG295">
            <v>0.85</v>
          </cell>
          <cell r="AH295">
            <v>0.69</v>
          </cell>
          <cell r="AI295">
            <v>0.65</v>
          </cell>
          <cell r="AJ295">
            <v>0.59</v>
          </cell>
          <cell r="AK295">
            <v>0</v>
          </cell>
          <cell r="AL295">
            <v>494</v>
          </cell>
          <cell r="AM295">
            <v>0</v>
          </cell>
          <cell r="AN295">
            <v>5.9509880160108025E-2</v>
          </cell>
          <cell r="AO295">
            <v>5.5158194082754623E-2</v>
          </cell>
          <cell r="AP295" t="str">
            <v>AWD</v>
          </cell>
        </row>
        <row r="296">
          <cell r="A296" t="str">
            <v>578-SET4</v>
          </cell>
          <cell r="B296" t="str">
            <v>B07S9468GC</v>
          </cell>
          <cell r="C296">
            <v>0</v>
          </cell>
          <cell r="D296">
            <v>578</v>
          </cell>
          <cell r="E296">
            <v>4</v>
          </cell>
          <cell r="F296">
            <v>15.79</v>
          </cell>
          <cell r="G296">
            <v>14.79</v>
          </cell>
          <cell r="H296">
            <v>13.29</v>
          </cell>
          <cell r="I296">
            <v>13.29</v>
          </cell>
          <cell r="J296">
            <v>12.23</v>
          </cell>
          <cell r="K296">
            <v>2.75</v>
          </cell>
          <cell r="L296">
            <v>6.21</v>
          </cell>
          <cell r="M296">
            <v>6.5826000000000002</v>
          </cell>
          <cell r="N296" t="str">
            <v>-</v>
          </cell>
          <cell r="O296" t="str">
            <v>-</v>
          </cell>
          <cell r="P296" t="str">
            <v>-</v>
          </cell>
          <cell r="Q296" t="str">
            <v>-</v>
          </cell>
          <cell r="R296" t="str">
            <v>-</v>
          </cell>
          <cell r="S296" t="str">
            <v>-</v>
          </cell>
          <cell r="T296" t="str">
            <v>-</v>
          </cell>
          <cell r="U296">
            <v>0.68</v>
          </cell>
          <cell r="V296">
            <v>2.72</v>
          </cell>
          <cell r="W296">
            <v>1.76</v>
          </cell>
          <cell r="X296" t="str">
            <v>LSlb</v>
          </cell>
          <cell r="Y296">
            <v>11</v>
          </cell>
          <cell r="Z296">
            <v>8.5</v>
          </cell>
          <cell r="AA296">
            <v>0.32</v>
          </cell>
          <cell r="AB296">
            <v>1.28</v>
          </cell>
          <cell r="AC296">
            <v>0.86100719424460437</v>
          </cell>
          <cell r="AD296">
            <v>13.77611510791367</v>
          </cell>
          <cell r="AE296">
            <v>1</v>
          </cell>
          <cell r="AF296">
            <v>1.5</v>
          </cell>
          <cell r="AG296">
            <v>1.3</v>
          </cell>
          <cell r="AH296">
            <v>1</v>
          </cell>
          <cell r="AI296">
            <v>1</v>
          </cell>
          <cell r="AJ296">
            <v>0.8</v>
          </cell>
          <cell r="AK296">
            <v>0</v>
          </cell>
          <cell r="AL296">
            <v>40396</v>
          </cell>
          <cell r="AN296">
            <v>0.54013671875000002</v>
          </cell>
          <cell r="AO296">
            <v>0.45973632812499998</v>
          </cell>
          <cell r="AP296" t="str">
            <v>AWD</v>
          </cell>
        </row>
        <row r="297">
          <cell r="A297" t="str">
            <v>5045-EACH</v>
          </cell>
          <cell r="B297" t="str">
            <v>B07S94M6P6</v>
          </cell>
          <cell r="C297">
            <v>4.99</v>
          </cell>
          <cell r="D297">
            <v>3865</v>
          </cell>
          <cell r="E297">
            <v>1</v>
          </cell>
          <cell r="F297">
            <v>4.99</v>
          </cell>
          <cell r="G297">
            <v>4.79</v>
          </cell>
          <cell r="H297">
            <v>4.6899999999999995</v>
          </cell>
          <cell r="I297">
            <v>4.6899999999999995</v>
          </cell>
          <cell r="J297">
            <v>4.55</v>
          </cell>
          <cell r="K297">
            <v>1</v>
          </cell>
          <cell r="L297">
            <v>3.06</v>
          </cell>
          <cell r="M297">
            <v>3.2435999999999998</v>
          </cell>
          <cell r="N297">
            <v>2.29</v>
          </cell>
          <cell r="O297">
            <v>2.4045000000000001</v>
          </cell>
          <cell r="P297">
            <v>3.99</v>
          </cell>
          <cell r="Q297">
            <v>3.7900000000000005</v>
          </cell>
          <cell r="R297">
            <v>3.6900000000000004</v>
          </cell>
          <cell r="S297">
            <v>3.5900000000000003</v>
          </cell>
          <cell r="T297">
            <v>3.5</v>
          </cell>
          <cell r="U297">
            <v>0.03</v>
          </cell>
          <cell r="V297">
            <v>0.03</v>
          </cell>
          <cell r="W297">
            <v>0.48</v>
          </cell>
          <cell r="X297" t="str">
            <v>SS</v>
          </cell>
          <cell r="Y297">
            <v>8.1300000000000008</v>
          </cell>
          <cell r="Z297">
            <v>4.38</v>
          </cell>
          <cell r="AA297">
            <v>0.02</v>
          </cell>
          <cell r="AB297">
            <v>0.02</v>
          </cell>
          <cell r="AC297">
            <v>5.1236546762589933E-3</v>
          </cell>
          <cell r="AD297">
            <v>8.1978474820143893E-2</v>
          </cell>
          <cell r="AE297">
            <v>1</v>
          </cell>
          <cell r="AF297">
            <v>0.75</v>
          </cell>
          <cell r="AG297">
            <v>0.59</v>
          </cell>
          <cell r="AH297">
            <v>0.49</v>
          </cell>
          <cell r="AI297">
            <v>0.45</v>
          </cell>
          <cell r="AJ297">
            <v>0.39</v>
          </cell>
          <cell r="AK297">
            <v>0</v>
          </cell>
          <cell r="AL297">
            <v>14572</v>
          </cell>
          <cell r="AM297">
            <v>0</v>
          </cell>
          <cell r="AN297">
            <v>7.3526204427083339E-2</v>
          </cell>
          <cell r="AO297">
            <v>6.4449462890624989E-2</v>
          </cell>
          <cell r="AP297" t="str">
            <v>AWD</v>
          </cell>
        </row>
        <row r="298">
          <cell r="A298" t="str">
            <v>5460-SET8</v>
          </cell>
          <cell r="B298" t="str">
            <v>B07S9581C2</v>
          </cell>
          <cell r="C298">
            <v>0</v>
          </cell>
          <cell r="D298">
            <v>5460</v>
          </cell>
          <cell r="E298">
            <v>8</v>
          </cell>
          <cell r="F298">
            <v>19.09</v>
          </cell>
          <cell r="G298">
            <v>16.59</v>
          </cell>
          <cell r="H298">
            <v>14.99</v>
          </cell>
          <cell r="I298">
            <v>14.59</v>
          </cell>
          <cell r="J298">
            <v>13.92</v>
          </cell>
          <cell r="K298">
            <v>2.5</v>
          </cell>
          <cell r="L298">
            <v>6.05</v>
          </cell>
          <cell r="M298">
            <v>6.4130000000000003</v>
          </cell>
          <cell r="N298" t="str">
            <v>-</v>
          </cell>
          <cell r="O298" t="str">
            <v>-</v>
          </cell>
          <cell r="P298" t="str">
            <v>-</v>
          </cell>
          <cell r="Q298" t="str">
            <v>-</v>
          </cell>
          <cell r="R298" t="str">
            <v>-</v>
          </cell>
          <cell r="S298" t="str">
            <v>-</v>
          </cell>
          <cell r="T298" t="str">
            <v>-</v>
          </cell>
          <cell r="U298">
            <v>0.3</v>
          </cell>
          <cell r="V298">
            <v>2.4</v>
          </cell>
          <cell r="W298">
            <v>10.88</v>
          </cell>
          <cell r="X298" t="str">
            <v>LSlb</v>
          </cell>
          <cell r="Y298">
            <v>5.5</v>
          </cell>
          <cell r="Z298">
            <v>4.5</v>
          </cell>
          <cell r="AA298">
            <v>0.75</v>
          </cell>
          <cell r="AB298">
            <v>6</v>
          </cell>
          <cell r="AC298">
            <v>1.0683453237410072</v>
          </cell>
          <cell r="AD298">
            <v>0</v>
          </cell>
          <cell r="AE298">
            <v>1.25</v>
          </cell>
          <cell r="AF298">
            <v>1.1000000000000001</v>
          </cell>
          <cell r="AG298">
            <v>0.85</v>
          </cell>
          <cell r="AH298">
            <v>0.69</v>
          </cell>
          <cell r="AI298">
            <v>0.65</v>
          </cell>
          <cell r="AJ298">
            <v>0.59</v>
          </cell>
          <cell r="AK298">
            <v>0</v>
          </cell>
          <cell r="AL298">
            <v>28834</v>
          </cell>
          <cell r="AN298">
            <v>0.56261525848765437</v>
          </cell>
          <cell r="AO298">
            <v>0.48585575810185183</v>
          </cell>
          <cell r="AP298" t="str">
            <v>AWD</v>
          </cell>
        </row>
        <row r="299">
          <cell r="A299" t="str">
            <v>520-EACH</v>
          </cell>
          <cell r="B299" t="str">
            <v>B07S962L7Q</v>
          </cell>
          <cell r="C299">
            <v>0</v>
          </cell>
          <cell r="D299">
            <v>3914</v>
          </cell>
          <cell r="E299">
            <v>1</v>
          </cell>
          <cell r="F299">
            <v>11.39</v>
          </cell>
          <cell r="G299">
            <v>10.09</v>
          </cell>
          <cell r="H299">
            <v>9.09</v>
          </cell>
          <cell r="I299">
            <v>9.09</v>
          </cell>
          <cell r="J299">
            <v>8.31</v>
          </cell>
          <cell r="K299">
            <v>12</v>
          </cell>
          <cell r="L299">
            <v>3.53</v>
          </cell>
          <cell r="M299">
            <v>3.7417999999999996</v>
          </cell>
          <cell r="N299">
            <v>2.76</v>
          </cell>
          <cell r="O299">
            <v>2.8979999999999997</v>
          </cell>
          <cell r="P299" t="str">
            <v>-</v>
          </cell>
          <cell r="Q299">
            <v>8.99</v>
          </cell>
          <cell r="R299">
            <v>7.99</v>
          </cell>
          <cell r="S299">
            <v>7.99</v>
          </cell>
          <cell r="T299">
            <v>7.25</v>
          </cell>
          <cell r="U299">
            <v>0.74</v>
          </cell>
          <cell r="V299">
            <v>0.74</v>
          </cell>
          <cell r="W299">
            <v>11.84</v>
          </cell>
          <cell r="X299" t="str">
            <v>SS</v>
          </cell>
          <cell r="Y299">
            <v>11</v>
          </cell>
          <cell r="Z299">
            <v>6.5</v>
          </cell>
          <cell r="AA299">
            <v>0.5</v>
          </cell>
          <cell r="AB299">
            <v>0.5</v>
          </cell>
          <cell r="AC299">
            <v>0.25719424460431656</v>
          </cell>
          <cell r="AD299">
            <v>4.1151079136690649</v>
          </cell>
          <cell r="AE299">
            <v>5</v>
          </cell>
          <cell r="AF299">
            <v>5.3</v>
          </cell>
          <cell r="AG299">
            <v>4.3</v>
          </cell>
          <cell r="AH299">
            <v>3.5</v>
          </cell>
          <cell r="AI299">
            <v>3.5</v>
          </cell>
          <cell r="AJ299">
            <v>2.9</v>
          </cell>
          <cell r="AK299">
            <v>0</v>
          </cell>
          <cell r="AL299">
            <v>5739</v>
          </cell>
          <cell r="AN299">
            <v>8.7852828414351866E-2</v>
          </cell>
          <cell r="AO299">
            <v>7.4101291232638894E-2</v>
          </cell>
          <cell r="AP299" t="str">
            <v>AWD</v>
          </cell>
        </row>
        <row r="300">
          <cell r="A300" t="str">
            <v>582-SET6</v>
          </cell>
          <cell r="B300" t="str">
            <v>B07S964BMT</v>
          </cell>
          <cell r="C300">
            <v>0</v>
          </cell>
          <cell r="D300">
            <v>582</v>
          </cell>
          <cell r="E300">
            <v>6</v>
          </cell>
          <cell r="F300">
            <v>18.59</v>
          </cell>
          <cell r="G300">
            <v>16.79</v>
          </cell>
          <cell r="H300">
            <v>15.59</v>
          </cell>
          <cell r="I300">
            <v>15.29</v>
          </cell>
          <cell r="J300">
            <v>14.77</v>
          </cell>
          <cell r="K300">
            <v>4</v>
          </cell>
          <cell r="L300">
            <v>7.24</v>
          </cell>
          <cell r="M300">
            <v>7.6744000000000003</v>
          </cell>
          <cell r="N300" t="str">
            <v>-</v>
          </cell>
          <cell r="O300" t="str">
            <v>-</v>
          </cell>
          <cell r="P300" t="str">
            <v>-</v>
          </cell>
          <cell r="Q300" t="str">
            <v>-</v>
          </cell>
          <cell r="R300" t="str">
            <v>-</v>
          </cell>
          <cell r="S300" t="str">
            <v>-</v>
          </cell>
          <cell r="T300" t="str">
            <v>-</v>
          </cell>
          <cell r="U300">
            <v>0.64</v>
          </cell>
          <cell r="V300">
            <v>3.84</v>
          </cell>
          <cell r="X300" t="str">
            <v>LSlb</v>
          </cell>
          <cell r="Y300">
            <v>10.5</v>
          </cell>
          <cell r="Z300">
            <v>8.5</v>
          </cell>
          <cell r="AA300">
            <v>0.28000000000000003</v>
          </cell>
          <cell r="AB300">
            <v>1.6800000000000002</v>
          </cell>
          <cell r="AC300">
            <v>4.1759217625899279</v>
          </cell>
          <cell r="AD300">
            <v>0</v>
          </cell>
          <cell r="AE300">
            <v>4.25</v>
          </cell>
          <cell r="AF300">
            <v>1.2</v>
          </cell>
          <cell r="AG300">
            <v>0.95</v>
          </cell>
          <cell r="AH300">
            <v>0.79</v>
          </cell>
          <cell r="AI300">
            <v>0.75</v>
          </cell>
          <cell r="AJ300">
            <v>0.69</v>
          </cell>
          <cell r="AK300">
            <v>0</v>
          </cell>
          <cell r="AL300">
            <v>8143</v>
          </cell>
          <cell r="AN300">
            <v>0.8110974573206019</v>
          </cell>
          <cell r="AO300">
            <v>0.69064141167534721</v>
          </cell>
          <cell r="AP300" t="str">
            <v>AWD</v>
          </cell>
        </row>
        <row r="301">
          <cell r="A301" t="str">
            <v>534-EACH</v>
          </cell>
          <cell r="B301" t="str">
            <v>B07S96JCPM</v>
          </cell>
          <cell r="C301">
            <v>0</v>
          </cell>
          <cell r="D301">
            <v>534</v>
          </cell>
          <cell r="E301">
            <v>1</v>
          </cell>
          <cell r="F301">
            <v>5.29</v>
          </cell>
          <cell r="G301">
            <v>5.1899999999999995</v>
          </cell>
          <cell r="H301">
            <v>4.99</v>
          </cell>
          <cell r="I301">
            <v>4.8899999999999997</v>
          </cell>
          <cell r="J301">
            <v>4.79</v>
          </cell>
          <cell r="K301">
            <v>4</v>
          </cell>
          <cell r="L301">
            <v>3.15</v>
          </cell>
          <cell r="M301">
            <v>3.339</v>
          </cell>
          <cell r="N301">
            <v>2.38</v>
          </cell>
          <cell r="O301">
            <v>2.4989999999999997</v>
          </cell>
          <cell r="P301">
            <v>4.29</v>
          </cell>
          <cell r="Q301">
            <v>4.09</v>
          </cell>
          <cell r="R301">
            <v>3.89</v>
          </cell>
          <cell r="S301">
            <v>3.89</v>
          </cell>
          <cell r="T301">
            <v>3.7399999999999998</v>
          </cell>
          <cell r="U301">
            <v>0.2</v>
          </cell>
          <cell r="V301">
            <v>0.2</v>
          </cell>
          <cell r="W301">
            <v>3.2</v>
          </cell>
          <cell r="X301" t="str">
            <v>SS</v>
          </cell>
          <cell r="Y301">
            <v>5.81</v>
          </cell>
          <cell r="Z301">
            <v>3.31</v>
          </cell>
          <cell r="AA301">
            <v>0.69</v>
          </cell>
          <cell r="AB301">
            <v>0.69</v>
          </cell>
          <cell r="AC301">
            <v>9.5463733812949619E-2</v>
          </cell>
          <cell r="AD301">
            <v>1.5274197410071939</v>
          </cell>
          <cell r="AE301">
            <v>2</v>
          </cell>
          <cell r="AF301">
            <v>0.89</v>
          </cell>
          <cell r="AG301">
            <v>0.75</v>
          </cell>
          <cell r="AH301">
            <v>0.59</v>
          </cell>
          <cell r="AI301">
            <v>0.55000000000000004</v>
          </cell>
          <cell r="AJ301">
            <v>0.49</v>
          </cell>
          <cell r="AK301">
            <v>0</v>
          </cell>
          <cell r="AL301">
            <v>3328</v>
          </cell>
          <cell r="AN301">
            <v>4.9938738787615747E-2</v>
          </cell>
          <cell r="AO301">
            <v>4.4036797417534718E-2</v>
          </cell>
          <cell r="AP301" t="str">
            <v>AWD</v>
          </cell>
        </row>
        <row r="302">
          <cell r="A302" t="str">
            <v>560-PACK3-B</v>
          </cell>
          <cell r="B302" t="str">
            <v>B07S96S8LT</v>
          </cell>
          <cell r="C302">
            <v>0</v>
          </cell>
          <cell r="D302">
            <v>560</v>
          </cell>
          <cell r="E302">
            <v>3</v>
          </cell>
          <cell r="F302">
            <v>10.49</v>
          </cell>
          <cell r="G302">
            <v>9.99</v>
          </cell>
          <cell r="H302">
            <v>9.39</v>
          </cell>
          <cell r="I302">
            <v>9.19</v>
          </cell>
          <cell r="J302">
            <v>8.9599999999999991</v>
          </cell>
          <cell r="K302">
            <v>1.5</v>
          </cell>
          <cell r="L302">
            <v>5.37</v>
          </cell>
          <cell r="M302">
            <v>5.6921999999999997</v>
          </cell>
          <cell r="N302">
            <v>4.75</v>
          </cell>
          <cell r="O302">
            <v>4.9874999999999998</v>
          </cell>
          <cell r="P302">
            <v>9.59</v>
          </cell>
          <cell r="Q302">
            <v>9.09</v>
          </cell>
          <cell r="R302">
            <v>8.49</v>
          </cell>
          <cell r="S302">
            <v>8.2899999999999991</v>
          </cell>
          <cell r="T302">
            <v>8.08</v>
          </cell>
          <cell r="U302">
            <v>0.48</v>
          </cell>
          <cell r="V302">
            <v>1.44</v>
          </cell>
          <cell r="W302">
            <v>3.84</v>
          </cell>
          <cell r="X302" t="str">
            <v>LSlb</v>
          </cell>
          <cell r="Y302">
            <v>8.98</v>
          </cell>
          <cell r="Z302">
            <v>5.79</v>
          </cell>
          <cell r="AA302">
            <v>0.39</v>
          </cell>
          <cell r="AB302">
            <v>1.17</v>
          </cell>
          <cell r="AC302">
            <v>5.778776978417266</v>
          </cell>
          <cell r="AD302">
            <v>92.460431654676256</v>
          </cell>
          <cell r="AE302">
            <v>6</v>
          </cell>
          <cell r="AF302">
            <v>2</v>
          </cell>
          <cell r="AG302">
            <v>1.7</v>
          </cell>
          <cell r="AH302">
            <v>1.3</v>
          </cell>
          <cell r="AI302">
            <v>1.3</v>
          </cell>
          <cell r="AJ302">
            <v>1</v>
          </cell>
          <cell r="AK302">
            <v>0</v>
          </cell>
          <cell r="AL302">
            <v>4252</v>
          </cell>
          <cell r="AN302">
            <v>0.2180603705512153</v>
          </cell>
          <cell r="AO302">
            <v>0.19042226155598957</v>
          </cell>
          <cell r="AP302" t="str">
            <v>AWD</v>
          </cell>
        </row>
        <row r="303">
          <cell r="A303" t="str">
            <v>581-SET6</v>
          </cell>
          <cell r="B303" t="str">
            <v>B07S97LHGW</v>
          </cell>
          <cell r="C303">
            <v>16.989999999999998</v>
          </cell>
          <cell r="D303">
            <v>581</v>
          </cell>
          <cell r="E303">
            <v>6</v>
          </cell>
          <cell r="F303">
            <v>18.59</v>
          </cell>
          <cell r="G303">
            <v>16.79</v>
          </cell>
          <cell r="H303">
            <v>15.59</v>
          </cell>
          <cell r="I303">
            <v>15.29</v>
          </cell>
          <cell r="J303">
            <v>14.77</v>
          </cell>
          <cell r="K303">
            <v>4</v>
          </cell>
          <cell r="L303">
            <v>7.24</v>
          </cell>
          <cell r="M303">
            <v>7.6744000000000003</v>
          </cell>
          <cell r="N303" t="str">
            <v>-</v>
          </cell>
          <cell r="O303" t="str">
            <v>-</v>
          </cell>
          <cell r="P303" t="str">
            <v>-</v>
          </cell>
          <cell r="Q303" t="str">
            <v>-</v>
          </cell>
          <cell r="R303" t="str">
            <v>-</v>
          </cell>
          <cell r="S303" t="str">
            <v>-</v>
          </cell>
          <cell r="T303" t="str">
            <v>-</v>
          </cell>
          <cell r="U303">
            <v>0.64</v>
          </cell>
          <cell r="V303">
            <v>3.84</v>
          </cell>
          <cell r="W303">
            <v>10.88</v>
          </cell>
          <cell r="X303" t="str">
            <v>LSlb</v>
          </cell>
          <cell r="Y303">
            <v>10.5</v>
          </cell>
          <cell r="Z303">
            <v>8.5</v>
          </cell>
          <cell r="AA303">
            <v>0.28000000000000003</v>
          </cell>
          <cell r="AB303">
            <v>1.6800000000000002</v>
          </cell>
          <cell r="AC303">
            <v>1.0787050359712231</v>
          </cell>
          <cell r="AD303">
            <v>0</v>
          </cell>
          <cell r="AE303">
            <v>1.25</v>
          </cell>
          <cell r="AF303">
            <v>1.2</v>
          </cell>
          <cell r="AG303">
            <v>0.95</v>
          </cell>
          <cell r="AH303">
            <v>0.79</v>
          </cell>
          <cell r="AI303">
            <v>0.75</v>
          </cell>
          <cell r="AJ303">
            <v>0.69</v>
          </cell>
          <cell r="AK303">
            <v>0</v>
          </cell>
          <cell r="AL303">
            <v>33058</v>
          </cell>
          <cell r="AN303">
            <v>0.80640444155092594</v>
          </cell>
          <cell r="AO303">
            <v>0.68518825954861107</v>
          </cell>
          <cell r="AP303" t="str">
            <v>AWD</v>
          </cell>
        </row>
        <row r="304">
          <cell r="A304" t="str">
            <v>1748-SET4</v>
          </cell>
          <cell r="B304" t="str">
            <v>B07S99KHHL</v>
          </cell>
          <cell r="C304">
            <v>0</v>
          </cell>
          <cell r="D304">
            <v>1748</v>
          </cell>
          <cell r="E304">
            <v>4</v>
          </cell>
          <cell r="F304">
            <v>11.19</v>
          </cell>
          <cell r="G304">
            <v>9.99</v>
          </cell>
          <cell r="H304">
            <v>9.19</v>
          </cell>
          <cell r="I304">
            <v>8.99</v>
          </cell>
          <cell r="J304">
            <v>8.6199999999999992</v>
          </cell>
          <cell r="K304">
            <v>4</v>
          </cell>
          <cell r="L304">
            <v>3.9</v>
          </cell>
          <cell r="M304">
            <v>4.1340000000000003</v>
          </cell>
          <cell r="N304">
            <v>3.13</v>
          </cell>
          <cell r="O304">
            <v>3.2864999999999998</v>
          </cell>
          <cell r="P304" t="str">
            <v>-</v>
          </cell>
          <cell r="Q304">
            <v>8.89</v>
          </cell>
          <cell r="R304">
            <v>8.09</v>
          </cell>
          <cell r="S304">
            <v>7.89</v>
          </cell>
          <cell r="T304">
            <v>7.56</v>
          </cell>
          <cell r="U304">
            <v>0.06</v>
          </cell>
          <cell r="V304">
            <v>0.24</v>
          </cell>
          <cell r="W304">
            <v>3.84</v>
          </cell>
          <cell r="X304" t="str">
            <v>LSlb</v>
          </cell>
          <cell r="Y304">
            <v>11.54</v>
          </cell>
          <cell r="Z304">
            <v>9.92</v>
          </cell>
          <cell r="AA304">
            <v>1</v>
          </cell>
          <cell r="AB304">
            <v>4</v>
          </cell>
          <cell r="AC304">
            <v>3.294296402877698</v>
          </cell>
          <cell r="AD304">
            <v>0</v>
          </cell>
          <cell r="AE304">
            <v>3.5</v>
          </cell>
          <cell r="AF304">
            <v>2</v>
          </cell>
          <cell r="AG304">
            <v>1.7</v>
          </cell>
          <cell r="AH304">
            <v>1.3</v>
          </cell>
          <cell r="AI304">
            <v>1.3</v>
          </cell>
          <cell r="AJ304">
            <v>1</v>
          </cell>
          <cell r="AK304">
            <v>0</v>
          </cell>
          <cell r="AL304">
            <v>4252</v>
          </cell>
          <cell r="AN304">
            <v>0.10600857204861111</v>
          </cell>
          <cell r="AO304">
            <v>9.5197753906250002E-2</v>
          </cell>
          <cell r="AP304" t="str">
            <v>AWD</v>
          </cell>
        </row>
        <row r="305">
          <cell r="A305" t="str">
            <v>529-EACH</v>
          </cell>
          <cell r="B305" t="str">
            <v>B07S9HP4W5</v>
          </cell>
          <cell r="C305">
            <v>0</v>
          </cell>
          <cell r="D305">
            <v>529</v>
          </cell>
          <cell r="E305">
            <v>1</v>
          </cell>
          <cell r="F305">
            <v>5.29</v>
          </cell>
          <cell r="G305">
            <v>5.1899999999999995</v>
          </cell>
          <cell r="H305">
            <v>4.99</v>
          </cell>
          <cell r="I305">
            <v>4.8899999999999997</v>
          </cell>
          <cell r="J305">
            <v>4.79</v>
          </cell>
          <cell r="K305">
            <v>4</v>
          </cell>
          <cell r="L305">
            <v>3.15</v>
          </cell>
          <cell r="M305">
            <v>3.339</v>
          </cell>
          <cell r="N305">
            <v>2.38</v>
          </cell>
          <cell r="O305">
            <v>2.4989999999999997</v>
          </cell>
          <cell r="P305">
            <v>4.29</v>
          </cell>
          <cell r="Q305">
            <v>4.09</v>
          </cell>
          <cell r="R305">
            <v>3.89</v>
          </cell>
          <cell r="S305">
            <v>3.89</v>
          </cell>
          <cell r="T305">
            <v>3.7399999999999998</v>
          </cell>
          <cell r="U305">
            <v>0.22</v>
          </cell>
          <cell r="V305">
            <v>0.22</v>
          </cell>
          <cell r="W305">
            <v>3.52</v>
          </cell>
          <cell r="X305" t="str">
            <v>LSlb</v>
          </cell>
          <cell r="Y305">
            <v>12.75</v>
          </cell>
          <cell r="Z305">
            <v>12</v>
          </cell>
          <cell r="AA305">
            <v>5.25</v>
          </cell>
          <cell r="AB305">
            <v>0.06</v>
          </cell>
          <cell r="AC305">
            <v>5.778776978417266</v>
          </cell>
          <cell r="AD305">
            <v>0</v>
          </cell>
          <cell r="AE305">
            <v>6</v>
          </cell>
          <cell r="AF305">
            <v>2</v>
          </cell>
          <cell r="AG305">
            <v>1.7</v>
          </cell>
          <cell r="AH305">
            <v>1.3</v>
          </cell>
          <cell r="AI305">
            <v>1.3</v>
          </cell>
          <cell r="AJ305">
            <v>1</v>
          </cell>
          <cell r="AK305">
            <v>0</v>
          </cell>
          <cell r="AL305">
            <v>12010</v>
          </cell>
          <cell r="AN305">
            <v>6.6241650993441356E-2</v>
          </cell>
          <cell r="AO305">
            <v>5.5985016999421294E-2</v>
          </cell>
          <cell r="AP305" t="str">
            <v>AWD</v>
          </cell>
        </row>
        <row r="306">
          <cell r="A306" t="str">
            <v>563-SET6</v>
          </cell>
          <cell r="B306" t="str">
            <v>B07SB6HLD3</v>
          </cell>
          <cell r="C306">
            <v>0</v>
          </cell>
          <cell r="D306">
            <v>4107</v>
          </cell>
          <cell r="E306">
            <v>1</v>
          </cell>
          <cell r="F306">
            <v>9.19</v>
          </cell>
          <cell r="G306">
            <v>8.7899999999999991</v>
          </cell>
          <cell r="H306">
            <v>8.2899999999999991</v>
          </cell>
          <cell r="I306">
            <v>8.2899999999999991</v>
          </cell>
          <cell r="J306">
            <v>7.87</v>
          </cell>
          <cell r="K306">
            <v>11</v>
          </cell>
          <cell r="L306">
            <v>4.99</v>
          </cell>
          <cell r="M306">
            <v>5.2894000000000005</v>
          </cell>
          <cell r="N306">
            <v>4.22</v>
          </cell>
          <cell r="O306">
            <v>4.431</v>
          </cell>
          <cell r="P306">
            <v>8.09</v>
          </cell>
          <cell r="Q306">
            <v>7.6899999999999995</v>
          </cell>
          <cell r="R306">
            <v>7.1899999999999995</v>
          </cell>
          <cell r="S306">
            <v>7.1899999999999995</v>
          </cell>
          <cell r="T306">
            <v>6.79</v>
          </cell>
          <cell r="U306">
            <v>0.68</v>
          </cell>
          <cell r="V306">
            <v>0.68</v>
          </cell>
          <cell r="W306">
            <v>10.88</v>
          </cell>
          <cell r="X306" t="str">
            <v>LSlb</v>
          </cell>
          <cell r="Y306">
            <v>9.65</v>
          </cell>
          <cell r="Z306">
            <v>6.1</v>
          </cell>
          <cell r="AA306">
            <v>0.59</v>
          </cell>
          <cell r="AB306">
            <v>3.54</v>
          </cell>
          <cell r="AC306">
            <v>1.4991517985611511</v>
          </cell>
          <cell r="AD306">
            <v>0</v>
          </cell>
          <cell r="AE306">
            <v>1.5</v>
          </cell>
          <cell r="AF306">
            <v>1.5</v>
          </cell>
          <cell r="AG306">
            <v>1.3</v>
          </cell>
          <cell r="AH306">
            <v>1</v>
          </cell>
          <cell r="AI306">
            <v>1</v>
          </cell>
          <cell r="AJ306">
            <v>0.8</v>
          </cell>
          <cell r="AK306">
            <v>0</v>
          </cell>
          <cell r="AL306">
            <v>15624</v>
          </cell>
          <cell r="AN306">
            <v>0.83135253906250006</v>
          </cell>
          <cell r="AO306">
            <v>0.71417724609375</v>
          </cell>
          <cell r="AP306" t="str">
            <v>AWD</v>
          </cell>
        </row>
        <row r="307">
          <cell r="A307" t="str">
            <v>546-SET4</v>
          </cell>
          <cell r="B307" t="str">
            <v>B07SB6PGTB</v>
          </cell>
          <cell r="C307">
            <v>0</v>
          </cell>
          <cell r="D307">
            <v>546</v>
          </cell>
          <cell r="E307">
            <v>4</v>
          </cell>
          <cell r="F307">
            <v>12.89</v>
          </cell>
          <cell r="G307">
            <v>11.59</v>
          </cell>
          <cell r="H307">
            <v>10.79</v>
          </cell>
          <cell r="I307">
            <v>10.59</v>
          </cell>
          <cell r="J307">
            <v>10.27</v>
          </cell>
          <cell r="K307">
            <v>1.75</v>
          </cell>
          <cell r="L307">
            <v>5.52</v>
          </cell>
          <cell r="M307">
            <v>5.8511999999999995</v>
          </cell>
          <cell r="N307">
            <v>5</v>
          </cell>
          <cell r="O307">
            <v>5.25</v>
          </cell>
          <cell r="P307" t="str">
            <v>-</v>
          </cell>
          <cell r="Q307" t="str">
            <v>-</v>
          </cell>
          <cell r="R307" t="str">
            <v>-</v>
          </cell>
          <cell r="S307" t="str">
            <v>-</v>
          </cell>
          <cell r="T307">
            <v>9.52</v>
          </cell>
          <cell r="U307">
            <v>0.38</v>
          </cell>
          <cell r="V307">
            <v>1.52</v>
          </cell>
          <cell r="X307" t="str">
            <v>LSlb</v>
          </cell>
          <cell r="Y307">
            <v>7.09</v>
          </cell>
          <cell r="Z307">
            <v>5.32</v>
          </cell>
          <cell r="AA307">
            <v>0.55000000000000004</v>
          </cell>
          <cell r="AB307">
            <v>2.2000000000000002</v>
          </cell>
          <cell r="AC307">
            <v>5.5035971223021587</v>
          </cell>
          <cell r="AD307">
            <v>0</v>
          </cell>
          <cell r="AE307">
            <v>5.75</v>
          </cell>
          <cell r="AF307">
            <v>2</v>
          </cell>
          <cell r="AG307">
            <v>1.7</v>
          </cell>
          <cell r="AH307">
            <v>1.3</v>
          </cell>
          <cell r="AI307">
            <v>1.3</v>
          </cell>
          <cell r="AJ307">
            <v>1</v>
          </cell>
          <cell r="AK307">
            <v>0</v>
          </cell>
          <cell r="AL307">
            <v>3509</v>
          </cell>
          <cell r="AN307">
            <v>0.35777994791666667</v>
          </cell>
          <cell r="AO307">
            <v>0.30380533854166664</v>
          </cell>
          <cell r="AP307" t="str">
            <v>AWD</v>
          </cell>
        </row>
        <row r="308">
          <cell r="A308" t="str">
            <v>5086-EACH</v>
          </cell>
          <cell r="B308" t="str">
            <v>B07SBH958C</v>
          </cell>
          <cell r="C308">
            <v>0</v>
          </cell>
          <cell r="D308">
            <v>41166</v>
          </cell>
          <cell r="E308">
            <v>1</v>
          </cell>
          <cell r="F308">
            <v>19.489999999999998</v>
          </cell>
          <cell r="G308">
            <v>17.489999999999998</v>
          </cell>
          <cell r="H308">
            <v>15.49</v>
          </cell>
          <cell r="I308">
            <v>15.49</v>
          </cell>
          <cell r="J308">
            <v>14.25</v>
          </cell>
          <cell r="K308">
            <v>5.25</v>
          </cell>
          <cell r="L308">
            <v>7.64</v>
          </cell>
          <cell r="M308">
            <v>8.0983999999999998</v>
          </cell>
          <cell r="N308" t="str">
            <v>-</v>
          </cell>
          <cell r="O308" t="str">
            <v>-</v>
          </cell>
          <cell r="P308" t="str">
            <v>-</v>
          </cell>
          <cell r="Q308" t="str">
            <v>-</v>
          </cell>
          <cell r="R308" t="str">
            <v>-</v>
          </cell>
          <cell r="S308" t="str">
            <v>-</v>
          </cell>
          <cell r="T308" t="str">
            <v>-</v>
          </cell>
          <cell r="U308">
            <v>5.19</v>
          </cell>
          <cell r="V308">
            <v>5.19</v>
          </cell>
          <cell r="W308">
            <v>10.88</v>
          </cell>
          <cell r="X308" t="str">
            <v>LB</v>
          </cell>
          <cell r="Y308">
            <v>28</v>
          </cell>
          <cell r="Z308">
            <v>19.75</v>
          </cell>
          <cell r="AA308">
            <v>2</v>
          </cell>
          <cell r="AB308">
            <v>2.13</v>
          </cell>
          <cell r="AC308">
            <v>7.956834532374101</v>
          </cell>
          <cell r="AD308">
            <v>0</v>
          </cell>
          <cell r="AE308">
            <v>8</v>
          </cell>
          <cell r="AF308">
            <v>2.7</v>
          </cell>
          <cell r="AG308">
            <v>2.2999999999999998</v>
          </cell>
          <cell r="AH308">
            <v>1.7</v>
          </cell>
          <cell r="AI308">
            <v>1.7</v>
          </cell>
          <cell r="AJ308">
            <v>1.3</v>
          </cell>
          <cell r="AK308" t="str">
            <v>+Inbound Shipping fee</v>
          </cell>
          <cell r="AL308">
            <v>25490</v>
          </cell>
          <cell r="AM308">
            <v>2</v>
          </cell>
          <cell r="AN308">
            <v>0.27738715277777781</v>
          </cell>
          <cell r="AO308">
            <v>0.23837239583333333</v>
          </cell>
          <cell r="AP308" t="str">
            <v>AWD</v>
          </cell>
        </row>
        <row r="309">
          <cell r="A309" t="str">
            <v>737-EACH</v>
          </cell>
          <cell r="B309" t="str">
            <v>B07SBKBSP6</v>
          </cell>
          <cell r="C309">
            <v>0</v>
          </cell>
          <cell r="D309">
            <v>737</v>
          </cell>
          <cell r="E309">
            <v>1</v>
          </cell>
          <cell r="F309">
            <v>5.59</v>
          </cell>
          <cell r="G309">
            <v>5.29</v>
          </cell>
          <cell r="H309">
            <v>4.99</v>
          </cell>
          <cell r="I309">
            <v>4.99</v>
          </cell>
          <cell r="J309">
            <v>4.92</v>
          </cell>
          <cell r="K309">
            <v>2</v>
          </cell>
          <cell r="L309">
            <v>3.15</v>
          </cell>
          <cell r="M309">
            <v>3.339</v>
          </cell>
          <cell r="N309">
            <v>2.38</v>
          </cell>
          <cell r="O309">
            <v>2.4989999999999997</v>
          </cell>
          <cell r="P309">
            <v>3.99</v>
          </cell>
          <cell r="Q309">
            <v>3.99</v>
          </cell>
          <cell r="R309">
            <v>3.99</v>
          </cell>
          <cell r="S309">
            <v>3.99</v>
          </cell>
          <cell r="T309">
            <v>3.99</v>
          </cell>
          <cell r="U309">
            <v>0.1</v>
          </cell>
          <cell r="V309">
            <v>0.1</v>
          </cell>
          <cell r="W309">
            <v>1.6</v>
          </cell>
          <cell r="X309" t="str">
            <v>LSlb</v>
          </cell>
          <cell r="Y309">
            <v>11.54</v>
          </cell>
          <cell r="Z309">
            <v>9.92</v>
          </cell>
          <cell r="AA309">
            <v>1</v>
          </cell>
          <cell r="AB309">
            <v>4</v>
          </cell>
          <cell r="AC309">
            <v>3.294296402877698</v>
          </cell>
          <cell r="AD309">
            <v>0</v>
          </cell>
          <cell r="AE309">
            <v>3.5</v>
          </cell>
          <cell r="AF309">
            <v>2</v>
          </cell>
          <cell r="AG309">
            <v>1.7</v>
          </cell>
          <cell r="AH309">
            <v>1.3</v>
          </cell>
          <cell r="AI309">
            <v>1.3</v>
          </cell>
          <cell r="AJ309">
            <v>1</v>
          </cell>
          <cell r="AK309">
            <v>0</v>
          </cell>
          <cell r="AL309">
            <v>3509</v>
          </cell>
          <cell r="AN309">
            <v>3.5433959960937504E-2</v>
          </cell>
          <cell r="AO309">
            <v>3.4177958170572918E-2</v>
          </cell>
          <cell r="AP309" t="str">
            <v>AWD</v>
          </cell>
        </row>
        <row r="310">
          <cell r="A310" t="str">
            <v>512-EACH</v>
          </cell>
          <cell r="B310" t="str">
            <v>B07SBL2P12</v>
          </cell>
          <cell r="C310">
            <v>0</v>
          </cell>
          <cell r="D310">
            <v>512</v>
          </cell>
          <cell r="E310">
            <v>1</v>
          </cell>
          <cell r="F310">
            <v>7.09</v>
          </cell>
          <cell r="G310">
            <v>6.89</v>
          </cell>
          <cell r="H310">
            <v>6.79</v>
          </cell>
          <cell r="I310">
            <v>6.6899999999999995</v>
          </cell>
          <cell r="J310">
            <v>6.6</v>
          </cell>
          <cell r="K310">
            <v>5</v>
          </cell>
          <cell r="L310">
            <v>4.55</v>
          </cell>
          <cell r="M310">
            <v>4.8229999999999995</v>
          </cell>
          <cell r="N310">
            <v>3.78</v>
          </cell>
          <cell r="O310">
            <v>3.9689999999999999</v>
          </cell>
          <cell r="P310">
            <v>6.09</v>
          </cell>
          <cell r="Q310">
            <v>5.89</v>
          </cell>
          <cell r="R310">
            <v>5.6899999999999995</v>
          </cell>
          <cell r="S310">
            <v>5.59</v>
          </cell>
          <cell r="T310">
            <v>5.5299999999999994</v>
          </cell>
          <cell r="U310">
            <v>0.28000000000000003</v>
          </cell>
          <cell r="V310">
            <v>0.28000000000000003</v>
          </cell>
          <cell r="W310">
            <v>4.4800000000000004</v>
          </cell>
          <cell r="X310" t="str">
            <v>LSlb</v>
          </cell>
          <cell r="Y310">
            <v>10.75</v>
          </cell>
          <cell r="Z310">
            <v>7.75</v>
          </cell>
          <cell r="AA310">
            <v>3.5</v>
          </cell>
          <cell r="AB310">
            <v>7</v>
          </cell>
          <cell r="AC310">
            <v>4.1955935251798557</v>
          </cell>
          <cell r="AD310">
            <v>0</v>
          </cell>
          <cell r="AE310">
            <v>4.25</v>
          </cell>
          <cell r="AF310">
            <v>1.2</v>
          </cell>
          <cell r="AG310">
            <v>0.95</v>
          </cell>
          <cell r="AH310">
            <v>0.75</v>
          </cell>
          <cell r="AI310">
            <v>0.69</v>
          </cell>
          <cell r="AJ310">
            <v>0.65</v>
          </cell>
          <cell r="AK310">
            <v>0</v>
          </cell>
          <cell r="AL310">
            <v>83112</v>
          </cell>
          <cell r="AN310">
            <v>6.6241650993441356E-2</v>
          </cell>
          <cell r="AO310">
            <v>5.5985016999421294E-2</v>
          </cell>
          <cell r="AP310" t="str">
            <v>AWD</v>
          </cell>
        </row>
        <row r="311">
          <cell r="A311" t="str">
            <v>320-SET6</v>
          </cell>
          <cell r="B311" t="str">
            <v>B07SC5B46P</v>
          </cell>
          <cell r="C311">
            <v>0</v>
          </cell>
          <cell r="D311">
            <v>320</v>
          </cell>
          <cell r="E311">
            <v>6</v>
          </cell>
          <cell r="F311">
            <v>8.89</v>
          </cell>
          <cell r="G311">
            <v>8.19</v>
          </cell>
          <cell r="H311">
            <v>7.6899999999999995</v>
          </cell>
          <cell r="I311">
            <v>7.59</v>
          </cell>
          <cell r="J311">
            <v>7.38</v>
          </cell>
          <cell r="K311">
            <v>4</v>
          </cell>
          <cell r="L311">
            <v>4.1500000000000004</v>
          </cell>
          <cell r="M311">
            <v>4.399</v>
          </cell>
          <cell r="N311">
            <v>3.38</v>
          </cell>
          <cell r="O311">
            <v>3.5489999999999999</v>
          </cell>
          <cell r="P311">
            <v>7.89</v>
          </cell>
          <cell r="Q311">
            <v>7.09</v>
          </cell>
          <cell r="R311">
            <v>6.6899999999999995</v>
          </cell>
          <cell r="S311">
            <v>6.49</v>
          </cell>
          <cell r="T311">
            <v>6.3199999999999994</v>
          </cell>
          <cell r="U311">
            <v>0.04</v>
          </cell>
          <cell r="V311">
            <v>0.24</v>
          </cell>
          <cell r="W311">
            <v>3.84</v>
          </cell>
          <cell r="X311" t="str">
            <v>LB</v>
          </cell>
          <cell r="Y311">
            <v>14.5</v>
          </cell>
          <cell r="Z311">
            <v>9.5</v>
          </cell>
          <cell r="AA311">
            <v>8.5</v>
          </cell>
          <cell r="AB311">
            <v>2.82</v>
          </cell>
          <cell r="AC311">
            <v>8.4235611510791362</v>
          </cell>
          <cell r="AD311">
            <v>0</v>
          </cell>
          <cell r="AE311">
            <v>9</v>
          </cell>
          <cell r="AF311">
            <v>1.2</v>
          </cell>
          <cell r="AG311">
            <v>0.95</v>
          </cell>
          <cell r="AH311">
            <v>0.79</v>
          </cell>
          <cell r="AI311">
            <v>0.75</v>
          </cell>
          <cell r="AJ311">
            <v>0.69</v>
          </cell>
          <cell r="AK311">
            <v>0</v>
          </cell>
          <cell r="AL311">
            <v>16587</v>
          </cell>
          <cell r="AN311">
            <v>0.11431242766203704</v>
          </cell>
          <cell r="AO311">
            <v>0.11184190538194444</v>
          </cell>
          <cell r="AP311" t="str">
            <v>AWD</v>
          </cell>
        </row>
        <row r="312">
          <cell r="A312" t="str">
            <v>6110-EACH</v>
          </cell>
          <cell r="B312" t="str">
            <v>B07SC668W8</v>
          </cell>
          <cell r="C312">
            <v>0</v>
          </cell>
          <cell r="D312">
            <v>6110</v>
          </cell>
          <cell r="E312">
            <v>1</v>
          </cell>
          <cell r="F312">
            <v>5.1899999999999995</v>
          </cell>
          <cell r="G312">
            <v>4.99</v>
          </cell>
          <cell r="H312">
            <v>4.79</v>
          </cell>
          <cell r="I312">
            <v>4.79</v>
          </cell>
          <cell r="J312">
            <v>4.67</v>
          </cell>
          <cell r="K312">
            <v>2</v>
          </cell>
          <cell r="L312">
            <v>3.06</v>
          </cell>
          <cell r="M312">
            <v>3.2435999999999998</v>
          </cell>
          <cell r="N312">
            <v>2.29</v>
          </cell>
          <cell r="O312">
            <v>2.4045000000000001</v>
          </cell>
          <cell r="P312">
            <v>4.1899999999999995</v>
          </cell>
          <cell r="Q312">
            <v>3.99</v>
          </cell>
          <cell r="R312">
            <v>3.7900000000000005</v>
          </cell>
          <cell r="S312">
            <v>3.6900000000000004</v>
          </cell>
          <cell r="T312">
            <v>3.6199999999999997</v>
          </cell>
          <cell r="U312">
            <v>0.12</v>
          </cell>
          <cell r="V312">
            <v>0.12</v>
          </cell>
          <cell r="W312">
            <v>1.92</v>
          </cell>
          <cell r="X312" t="str">
            <v>SS</v>
          </cell>
          <cell r="Y312">
            <v>6.1</v>
          </cell>
          <cell r="Z312">
            <v>4.72</v>
          </cell>
          <cell r="AA312">
            <v>0.5</v>
          </cell>
          <cell r="AB312">
            <v>0.5</v>
          </cell>
          <cell r="AC312">
            <v>0.103568345323741</v>
          </cell>
          <cell r="AD312">
            <v>1.657093525179856</v>
          </cell>
          <cell r="AE312">
            <v>2</v>
          </cell>
          <cell r="AF312">
            <v>0.89</v>
          </cell>
          <cell r="AG312">
            <v>0.75</v>
          </cell>
          <cell r="AH312">
            <v>0.59</v>
          </cell>
          <cell r="AI312">
            <v>0.55000000000000004</v>
          </cell>
          <cell r="AJ312">
            <v>0.49</v>
          </cell>
          <cell r="AK312" t="str">
            <v xml:space="preserve"> remeasure 15441385391</v>
          </cell>
          <cell r="AL312">
            <v>37017</v>
          </cell>
          <cell r="AN312">
            <v>9.2971703800154334E-2</v>
          </cell>
          <cell r="AO312">
            <v>8.0049280237268511E-2</v>
          </cell>
          <cell r="AP312" t="str">
            <v>AWD</v>
          </cell>
        </row>
        <row r="313">
          <cell r="A313" t="str">
            <v>1706-EACH</v>
          </cell>
          <cell r="B313" t="str">
            <v>B07SCHDND7</v>
          </cell>
          <cell r="C313">
            <v>0</v>
          </cell>
          <cell r="D313">
            <v>1706</v>
          </cell>
          <cell r="E313">
            <v>1</v>
          </cell>
          <cell r="F313">
            <v>5.1899999999999995</v>
          </cell>
          <cell r="G313">
            <v>4.99</v>
          </cell>
          <cell r="H313">
            <v>4.79</v>
          </cell>
          <cell r="I313">
            <v>4.79</v>
          </cell>
          <cell r="J313">
            <v>4.67</v>
          </cell>
          <cell r="K313">
            <v>2</v>
          </cell>
          <cell r="L313">
            <v>3.06</v>
          </cell>
          <cell r="M313">
            <v>3.2435999999999998</v>
          </cell>
          <cell r="N313">
            <v>2.29</v>
          </cell>
          <cell r="O313">
            <v>2.4045000000000001</v>
          </cell>
          <cell r="P313">
            <v>4.1899999999999995</v>
          </cell>
          <cell r="Q313">
            <v>3.99</v>
          </cell>
          <cell r="R313">
            <v>3.7900000000000005</v>
          </cell>
          <cell r="S313">
            <v>3.6900000000000004</v>
          </cell>
          <cell r="T313">
            <v>3.6199999999999997</v>
          </cell>
          <cell r="U313">
            <v>0.12</v>
          </cell>
          <cell r="V313">
            <v>0.12</v>
          </cell>
          <cell r="W313">
            <v>1.92</v>
          </cell>
          <cell r="X313" t="str">
            <v>LSlb</v>
          </cell>
          <cell r="Y313">
            <v>11.54</v>
          </cell>
          <cell r="Z313">
            <v>9.92</v>
          </cell>
          <cell r="AA313">
            <v>1</v>
          </cell>
          <cell r="AB313">
            <v>4</v>
          </cell>
          <cell r="AC313">
            <v>3.294296402877698</v>
          </cell>
          <cell r="AD313">
            <v>0</v>
          </cell>
          <cell r="AE313">
            <v>3.5</v>
          </cell>
          <cell r="AF313">
            <v>2</v>
          </cell>
          <cell r="AG313">
            <v>1.7</v>
          </cell>
          <cell r="AH313">
            <v>1.3</v>
          </cell>
          <cell r="AI313">
            <v>1.3</v>
          </cell>
          <cell r="AJ313">
            <v>1</v>
          </cell>
          <cell r="AK313">
            <v>0</v>
          </cell>
          <cell r="AL313">
            <v>4858</v>
          </cell>
          <cell r="AN313">
            <v>3.5047511975951649E-2</v>
          </cell>
          <cell r="AO313">
            <v>3.3728916497878091E-2</v>
          </cell>
          <cell r="AP313" t="str">
            <v>AWD</v>
          </cell>
        </row>
        <row r="314">
          <cell r="A314" t="str">
            <v>5033-EACH</v>
          </cell>
          <cell r="B314" t="str">
            <v>B07SCL3C9Y</v>
          </cell>
          <cell r="C314">
            <v>0</v>
          </cell>
          <cell r="D314">
            <v>5033</v>
          </cell>
          <cell r="E314">
            <v>1</v>
          </cell>
          <cell r="F314">
            <v>30.69</v>
          </cell>
          <cell r="G314">
            <v>29.59</v>
          </cell>
          <cell r="H314">
            <v>28.99</v>
          </cell>
          <cell r="I314">
            <v>28.99</v>
          </cell>
          <cell r="J314">
            <v>28.28</v>
          </cell>
          <cell r="K314">
            <v>2</v>
          </cell>
          <cell r="L314">
            <v>14.17</v>
          </cell>
          <cell r="M314">
            <v>15.020199999999999</v>
          </cell>
          <cell r="N314" t="str">
            <v>-</v>
          </cell>
          <cell r="O314" t="str">
            <v>-</v>
          </cell>
          <cell r="P314" t="str">
            <v>-</v>
          </cell>
          <cell r="Q314" t="str">
            <v>-</v>
          </cell>
          <cell r="R314" t="str">
            <v>-</v>
          </cell>
          <cell r="S314" t="str">
            <v>-</v>
          </cell>
          <cell r="T314" t="str">
            <v>-</v>
          </cell>
          <cell r="U314">
            <v>1.29</v>
          </cell>
          <cell r="V314">
            <v>1.29</v>
          </cell>
          <cell r="X314" t="str">
            <v>LB</v>
          </cell>
          <cell r="Y314">
            <v>36.909999999999997</v>
          </cell>
          <cell r="Z314">
            <v>24.02</v>
          </cell>
          <cell r="AA314">
            <v>2</v>
          </cell>
          <cell r="AB314">
            <v>1.5</v>
          </cell>
          <cell r="AC314">
            <v>5.778776978417266</v>
          </cell>
          <cell r="AD314">
            <v>0</v>
          </cell>
          <cell r="AE314">
            <v>6</v>
          </cell>
          <cell r="AF314">
            <v>2</v>
          </cell>
          <cell r="AG314">
            <v>1.7</v>
          </cell>
          <cell r="AH314">
            <v>1.3</v>
          </cell>
          <cell r="AI314">
            <v>1.3</v>
          </cell>
          <cell r="AJ314">
            <v>1</v>
          </cell>
          <cell r="AK314">
            <v>0</v>
          </cell>
          <cell r="AL314">
            <v>10030</v>
          </cell>
          <cell r="AM314">
            <v>7</v>
          </cell>
          <cell r="AN314">
            <v>3.3600781250000002</v>
          </cell>
          <cell r="AO314">
            <v>2.8969921875</v>
          </cell>
          <cell r="AP314" t="str">
            <v>AWD</v>
          </cell>
        </row>
        <row r="315">
          <cell r="A315" t="str">
            <v>20080-CASE</v>
          </cell>
          <cell r="B315" t="str">
            <v>B07SD8LDKN</v>
          </cell>
          <cell r="C315">
            <v>0</v>
          </cell>
          <cell r="D315">
            <v>20080</v>
          </cell>
          <cell r="E315">
            <v>1</v>
          </cell>
          <cell r="F315">
            <v>275.59000000000003</v>
          </cell>
          <cell r="G315">
            <v>226.89000000000001</v>
          </cell>
          <cell r="H315">
            <v>194.39000000000001</v>
          </cell>
          <cell r="I315">
            <v>194.39000000000001</v>
          </cell>
          <cell r="J315">
            <v>156.84</v>
          </cell>
          <cell r="K315">
            <v>28</v>
          </cell>
          <cell r="L315">
            <v>21.009999999999998</v>
          </cell>
          <cell r="M315">
            <v>22.270599999999998</v>
          </cell>
          <cell r="N315" t="str">
            <v>-</v>
          </cell>
          <cell r="O315" t="str">
            <v>-</v>
          </cell>
          <cell r="P315" t="str">
            <v>-</v>
          </cell>
          <cell r="Q315" t="str">
            <v>-</v>
          </cell>
          <cell r="R315" t="str">
            <v>-</v>
          </cell>
          <cell r="S315" t="str">
            <v>-</v>
          </cell>
          <cell r="T315" t="str">
            <v>-</v>
          </cell>
          <cell r="U315">
            <v>27.1</v>
          </cell>
          <cell r="V315">
            <v>27.1</v>
          </cell>
          <cell r="W315">
            <v>10.88</v>
          </cell>
          <cell r="X315" t="str">
            <v>LB</v>
          </cell>
          <cell r="Y315">
            <v>31.5</v>
          </cell>
          <cell r="Z315">
            <v>24.5</v>
          </cell>
          <cell r="AA315">
            <v>5.5</v>
          </cell>
          <cell r="AB315">
            <v>1.2</v>
          </cell>
          <cell r="AC315">
            <v>30.536870503597122</v>
          </cell>
          <cell r="AD315">
            <v>0</v>
          </cell>
          <cell r="AE315">
            <v>31</v>
          </cell>
          <cell r="AF315">
            <v>195</v>
          </cell>
          <cell r="AG315">
            <v>156</v>
          </cell>
          <cell r="AH315">
            <v>130</v>
          </cell>
          <cell r="AI315">
            <v>130</v>
          </cell>
          <cell r="AJ315">
            <v>100</v>
          </cell>
          <cell r="AK315">
            <v>0</v>
          </cell>
          <cell r="AL315">
            <v>100</v>
          </cell>
          <cell r="AM315">
            <v>4</v>
          </cell>
          <cell r="AN315">
            <v>0.28000651041666669</v>
          </cell>
          <cell r="AO315">
            <v>0.24141601562500001</v>
          </cell>
          <cell r="AP315" t="str">
            <v>AWD</v>
          </cell>
        </row>
        <row r="316">
          <cell r="A316" t="str">
            <v>6101-EACH</v>
          </cell>
          <cell r="B316" t="str">
            <v>B07SD9P6HS</v>
          </cell>
          <cell r="C316">
            <v>0</v>
          </cell>
          <cell r="D316">
            <v>6101</v>
          </cell>
          <cell r="E316">
            <v>1</v>
          </cell>
          <cell r="F316">
            <v>5.99</v>
          </cell>
          <cell r="G316">
            <v>5.89</v>
          </cell>
          <cell r="H316">
            <v>5.6899999999999995</v>
          </cell>
          <cell r="I316">
            <v>5.59</v>
          </cell>
          <cell r="J316">
            <v>5.49</v>
          </cell>
          <cell r="K316">
            <v>2</v>
          </cell>
          <cell r="L316">
            <v>3.68</v>
          </cell>
          <cell r="M316">
            <v>3.9008000000000003</v>
          </cell>
          <cell r="N316">
            <v>2.91</v>
          </cell>
          <cell r="O316">
            <v>3.0555000000000003</v>
          </cell>
          <cell r="P316">
            <v>4.99</v>
          </cell>
          <cell r="Q316">
            <v>4.79</v>
          </cell>
          <cell r="R316">
            <v>4.59</v>
          </cell>
          <cell r="S316">
            <v>4.59</v>
          </cell>
          <cell r="T316">
            <v>4.4399999999999995</v>
          </cell>
          <cell r="U316">
            <v>0.12</v>
          </cell>
          <cell r="V316">
            <v>0.12</v>
          </cell>
          <cell r="W316">
            <v>1.92</v>
          </cell>
          <cell r="X316" t="str">
            <v>LSlb</v>
          </cell>
          <cell r="Y316">
            <v>11.54</v>
          </cell>
          <cell r="Z316">
            <v>10</v>
          </cell>
          <cell r="AA316">
            <v>1</v>
          </cell>
          <cell r="AB316">
            <v>4</v>
          </cell>
          <cell r="AC316">
            <v>3.3208633093525179</v>
          </cell>
          <cell r="AD316">
            <v>0</v>
          </cell>
          <cell r="AE316">
            <v>3.5</v>
          </cell>
          <cell r="AF316">
            <v>2</v>
          </cell>
          <cell r="AG316">
            <v>1.7</v>
          </cell>
          <cell r="AH316">
            <v>1.3</v>
          </cell>
          <cell r="AI316">
            <v>1.3</v>
          </cell>
          <cell r="AJ316">
            <v>1</v>
          </cell>
          <cell r="AK316">
            <v>0</v>
          </cell>
          <cell r="AL316">
            <v>10030</v>
          </cell>
          <cell r="AN316">
            <v>9.2498764226466051E-2</v>
          </cell>
          <cell r="AO316">
            <v>7.9499737774884255E-2</v>
          </cell>
          <cell r="AP316" t="str">
            <v>AWD</v>
          </cell>
        </row>
        <row r="317">
          <cell r="A317" t="str">
            <v>1755-EACH</v>
          </cell>
          <cell r="B317" t="str">
            <v>B07SDL9T22</v>
          </cell>
          <cell r="C317">
            <v>0</v>
          </cell>
          <cell r="D317">
            <v>1755</v>
          </cell>
          <cell r="E317">
            <v>1</v>
          </cell>
          <cell r="F317">
            <v>5.49</v>
          </cell>
          <cell r="G317">
            <v>5.1899999999999995</v>
          </cell>
          <cell r="H317">
            <v>4.99</v>
          </cell>
          <cell r="I317">
            <v>4.8899999999999997</v>
          </cell>
          <cell r="J317">
            <v>4.8</v>
          </cell>
          <cell r="K317">
            <v>2</v>
          </cell>
          <cell r="L317">
            <v>3.06</v>
          </cell>
          <cell r="M317">
            <v>3.2435999999999998</v>
          </cell>
          <cell r="N317">
            <v>2.29</v>
          </cell>
          <cell r="O317">
            <v>2.4045000000000001</v>
          </cell>
          <cell r="P317">
            <v>4.3899999999999997</v>
          </cell>
          <cell r="Q317">
            <v>4.09</v>
          </cell>
          <cell r="R317">
            <v>3.89</v>
          </cell>
          <cell r="S317">
            <v>3.89</v>
          </cell>
          <cell r="T317">
            <v>3.75</v>
          </cell>
          <cell r="U317">
            <v>0.12</v>
          </cell>
          <cell r="V317">
            <v>0.12</v>
          </cell>
          <cell r="W317">
            <v>1.92</v>
          </cell>
          <cell r="X317" t="str">
            <v>LSlb</v>
          </cell>
          <cell r="Y317">
            <v>12.75</v>
          </cell>
          <cell r="Z317">
            <v>12</v>
          </cell>
          <cell r="AA317">
            <v>5</v>
          </cell>
          <cell r="AB317">
            <v>0.39</v>
          </cell>
          <cell r="AC317">
            <v>5.5035971223021587</v>
          </cell>
          <cell r="AD317">
            <v>0</v>
          </cell>
          <cell r="AE317">
            <v>5.75</v>
          </cell>
          <cell r="AF317">
            <v>2</v>
          </cell>
          <cell r="AG317">
            <v>1.7</v>
          </cell>
          <cell r="AH317">
            <v>1.3</v>
          </cell>
          <cell r="AI317">
            <v>1.3</v>
          </cell>
          <cell r="AJ317">
            <v>1</v>
          </cell>
          <cell r="AK317">
            <v>0</v>
          </cell>
          <cell r="AL317">
            <v>10538</v>
          </cell>
          <cell r="AN317">
            <v>3.7085503472222225E-2</v>
          </cell>
          <cell r="AO317">
            <v>3.6097005208333331E-2</v>
          </cell>
          <cell r="AP317" t="str">
            <v>AWD</v>
          </cell>
        </row>
        <row r="318">
          <cell r="A318" t="str">
            <v>20050-CASE</v>
          </cell>
          <cell r="B318" t="str">
            <v>B07SF72V1F</v>
          </cell>
          <cell r="C318">
            <v>0</v>
          </cell>
          <cell r="D318">
            <v>20050</v>
          </cell>
          <cell r="E318">
            <v>1</v>
          </cell>
          <cell r="F318">
            <v>344.39000000000004</v>
          </cell>
          <cell r="G318">
            <v>288.19000000000005</v>
          </cell>
          <cell r="H318">
            <v>250.69</v>
          </cell>
          <cell r="I318">
            <v>250.69</v>
          </cell>
          <cell r="J318">
            <v>213.14999999999998</v>
          </cell>
          <cell r="K318">
            <v>37</v>
          </cell>
          <cell r="L318">
            <v>42.37</v>
          </cell>
          <cell r="M318">
            <v>44.912199999999999</v>
          </cell>
          <cell r="N318" t="str">
            <v>-</v>
          </cell>
          <cell r="O318" t="str">
            <v>-</v>
          </cell>
          <cell r="P318" t="str">
            <v>-</v>
          </cell>
          <cell r="Q318" t="str">
            <v>-</v>
          </cell>
          <cell r="R318" t="str">
            <v>-</v>
          </cell>
          <cell r="S318" t="str">
            <v>-</v>
          </cell>
          <cell r="T318" t="str">
            <v>-</v>
          </cell>
          <cell r="U318">
            <v>36.4</v>
          </cell>
          <cell r="V318">
            <v>0.7</v>
          </cell>
          <cell r="W318">
            <v>11.2</v>
          </cell>
          <cell r="X318" t="str">
            <v>XL 50-70</v>
          </cell>
          <cell r="Y318">
            <v>33.75</v>
          </cell>
          <cell r="Z318">
            <v>29</v>
          </cell>
          <cell r="AA318">
            <v>7.5</v>
          </cell>
          <cell r="AB318">
            <v>1.5</v>
          </cell>
          <cell r="AC318">
            <v>52.810251798561154</v>
          </cell>
          <cell r="AD318">
            <v>0</v>
          </cell>
          <cell r="AE318">
            <v>53</v>
          </cell>
          <cell r="AF318">
            <v>225</v>
          </cell>
          <cell r="AG318">
            <v>180</v>
          </cell>
          <cell r="AH318">
            <v>150</v>
          </cell>
          <cell r="AI318">
            <v>150</v>
          </cell>
          <cell r="AJ318">
            <v>120</v>
          </cell>
          <cell r="AK318" t="str">
            <v>+Inbound Shipping fee</v>
          </cell>
          <cell r="AL318">
            <v>115</v>
          </cell>
          <cell r="AM318">
            <v>7</v>
          </cell>
          <cell r="AN318">
            <v>0.27738715277777781</v>
          </cell>
          <cell r="AO318">
            <v>0.23837239583333333</v>
          </cell>
          <cell r="AP318" t="str">
            <v>AWD</v>
          </cell>
        </row>
        <row r="319">
          <cell r="A319" t="str">
            <v>315-SET6</v>
          </cell>
          <cell r="B319" t="str">
            <v>B07SFD3KHB</v>
          </cell>
          <cell r="C319">
            <v>0</v>
          </cell>
          <cell r="D319">
            <v>315</v>
          </cell>
          <cell r="E319">
            <v>6</v>
          </cell>
          <cell r="F319">
            <v>4.49</v>
          </cell>
          <cell r="G319">
            <v>3.6900000000000004</v>
          </cell>
          <cell r="H319">
            <v>2.99</v>
          </cell>
          <cell r="I319">
            <v>2.6900000000000004</v>
          </cell>
          <cell r="J319">
            <v>2.1799999999999997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3.99</v>
          </cell>
          <cell r="Q319">
            <v>2.99</v>
          </cell>
          <cell r="R319">
            <v>1.99</v>
          </cell>
          <cell r="S319">
            <v>1.99</v>
          </cell>
          <cell r="T319">
            <v>1.99</v>
          </cell>
          <cell r="U319">
            <v>0.06</v>
          </cell>
          <cell r="V319">
            <v>0.36</v>
          </cell>
          <cell r="W319">
            <v>5.76</v>
          </cell>
          <cell r="X319" t="str">
            <v>LSlb</v>
          </cell>
          <cell r="Y319">
            <v>11.54</v>
          </cell>
          <cell r="Z319">
            <v>10</v>
          </cell>
          <cell r="AA319">
            <v>1</v>
          </cell>
          <cell r="AB319">
            <v>4</v>
          </cell>
          <cell r="AC319">
            <v>3.3208633093525179</v>
          </cell>
          <cell r="AD319">
            <v>0</v>
          </cell>
          <cell r="AE319">
            <v>3.5</v>
          </cell>
          <cell r="AF319">
            <v>2</v>
          </cell>
          <cell r="AG319">
            <v>1.7</v>
          </cell>
          <cell r="AH319">
            <v>1.3</v>
          </cell>
          <cell r="AI319">
            <v>1.3</v>
          </cell>
          <cell r="AJ319">
            <v>1</v>
          </cell>
          <cell r="AK319">
            <v>0</v>
          </cell>
          <cell r="AL319">
            <v>10538</v>
          </cell>
          <cell r="AN319">
            <v>5.7474078896604941E-2</v>
          </cell>
          <cell r="AO319">
            <v>4.5797345196759258E-2</v>
          </cell>
          <cell r="AP319" t="str">
            <v>AWD</v>
          </cell>
        </row>
        <row r="320">
          <cell r="A320" t="str">
            <v>4398-EACH</v>
          </cell>
          <cell r="B320" t="str">
            <v>B07SFKBQ7F</v>
          </cell>
          <cell r="C320">
            <v>3.99</v>
          </cell>
          <cell r="D320">
            <v>4398</v>
          </cell>
          <cell r="E320">
            <v>1</v>
          </cell>
          <cell r="F320">
            <v>4.99</v>
          </cell>
          <cell r="G320">
            <v>4.79</v>
          </cell>
          <cell r="H320">
            <v>4.6899999999999995</v>
          </cell>
          <cell r="I320">
            <v>4.6899999999999995</v>
          </cell>
          <cell r="J320">
            <v>4.55</v>
          </cell>
          <cell r="K320">
            <v>1</v>
          </cell>
          <cell r="L320">
            <v>3.06</v>
          </cell>
          <cell r="M320">
            <v>3.2435999999999998</v>
          </cell>
          <cell r="N320">
            <v>2.29</v>
          </cell>
          <cell r="O320">
            <v>2.4045000000000001</v>
          </cell>
          <cell r="P320">
            <v>3.99</v>
          </cell>
          <cell r="Q320">
            <v>3.7900000000000005</v>
          </cell>
          <cell r="R320">
            <v>3.6900000000000004</v>
          </cell>
          <cell r="S320">
            <v>3.5900000000000003</v>
          </cell>
          <cell r="T320">
            <v>3.5</v>
          </cell>
          <cell r="U320">
            <v>0.06</v>
          </cell>
          <cell r="V320">
            <v>0.06</v>
          </cell>
          <cell r="W320">
            <v>0.96</v>
          </cell>
          <cell r="X320" t="str">
            <v>LSlb</v>
          </cell>
          <cell r="Y320">
            <v>12.75</v>
          </cell>
          <cell r="Z320">
            <v>8.25</v>
          </cell>
          <cell r="AA320">
            <v>6.5</v>
          </cell>
          <cell r="AB320">
            <v>3</v>
          </cell>
          <cell r="AC320">
            <v>4.9188399280575537</v>
          </cell>
          <cell r="AD320">
            <v>0</v>
          </cell>
          <cell r="AE320">
            <v>5</v>
          </cell>
          <cell r="AF320">
            <v>0.99</v>
          </cell>
          <cell r="AG320">
            <v>0.79</v>
          </cell>
          <cell r="AH320">
            <v>0.65</v>
          </cell>
          <cell r="AI320">
            <v>0.59</v>
          </cell>
          <cell r="AJ320">
            <v>0.55000000000000004</v>
          </cell>
          <cell r="AK320">
            <v>0</v>
          </cell>
          <cell r="AL320">
            <v>13887</v>
          </cell>
          <cell r="AN320">
            <v>2.7349582248263889E-2</v>
          </cell>
          <cell r="AO320">
            <v>2.478413899739583E-2</v>
          </cell>
          <cell r="AP320" t="str">
            <v>AWD</v>
          </cell>
        </row>
        <row r="321">
          <cell r="A321" t="str">
            <v>4400-SET2</v>
          </cell>
          <cell r="B321" t="str">
            <v>B07SFT7P7X</v>
          </cell>
          <cell r="C321">
            <v>0</v>
          </cell>
          <cell r="D321">
            <v>4400</v>
          </cell>
          <cell r="E321">
            <v>2</v>
          </cell>
          <cell r="F321">
            <v>7.39</v>
          </cell>
          <cell r="G321">
            <v>7.09</v>
          </cell>
          <cell r="H321">
            <v>6.6899999999999995</v>
          </cell>
          <cell r="I321">
            <v>6.59</v>
          </cell>
          <cell r="J321">
            <v>6.3999999999999995</v>
          </cell>
          <cell r="K321">
            <v>4</v>
          </cell>
          <cell r="L321">
            <v>3.9</v>
          </cell>
          <cell r="M321">
            <v>4.1340000000000003</v>
          </cell>
          <cell r="N321">
            <v>3.13</v>
          </cell>
          <cell r="O321">
            <v>3.2864999999999998</v>
          </cell>
          <cell r="P321">
            <v>6.39</v>
          </cell>
          <cell r="Q321">
            <v>5.99</v>
          </cell>
          <cell r="R321">
            <v>5.59</v>
          </cell>
          <cell r="S321">
            <v>5.49</v>
          </cell>
          <cell r="T321">
            <v>5.34</v>
          </cell>
          <cell r="U321">
            <v>0.1</v>
          </cell>
          <cell r="V321">
            <v>0.2</v>
          </cell>
          <cell r="W321">
            <v>3.2</v>
          </cell>
          <cell r="X321" t="str">
            <v>LSlb</v>
          </cell>
          <cell r="Y321">
            <v>13.75</v>
          </cell>
          <cell r="Z321">
            <v>12</v>
          </cell>
          <cell r="AA321">
            <v>6</v>
          </cell>
          <cell r="AB321">
            <v>1.1000000000000001</v>
          </cell>
          <cell r="AC321">
            <v>7.1223021582733814</v>
          </cell>
          <cell r="AD321">
            <v>0</v>
          </cell>
          <cell r="AE321">
            <v>7.25</v>
          </cell>
          <cell r="AF321">
            <v>2.2999999999999998</v>
          </cell>
          <cell r="AG321">
            <v>1.9</v>
          </cell>
          <cell r="AH321">
            <v>1.5</v>
          </cell>
          <cell r="AI321">
            <v>1.5</v>
          </cell>
          <cell r="AJ321">
            <v>1.2</v>
          </cell>
          <cell r="AK321">
            <v>0</v>
          </cell>
          <cell r="AL321">
            <v>10199</v>
          </cell>
          <cell r="AN321">
            <v>7.490716628086419E-2</v>
          </cell>
          <cell r="AO321">
            <v>7.30494068287037E-2</v>
          </cell>
          <cell r="AP321" t="str">
            <v>AWD</v>
          </cell>
        </row>
        <row r="322">
          <cell r="A322" t="str">
            <v>4401-SET6</v>
          </cell>
          <cell r="B322" t="str">
            <v>B07SFT8ZG7</v>
          </cell>
          <cell r="C322">
            <v>0</v>
          </cell>
          <cell r="D322">
            <v>4401</v>
          </cell>
          <cell r="E322">
            <v>6</v>
          </cell>
          <cell r="F322">
            <v>13.49</v>
          </cell>
          <cell r="G322">
            <v>11.99</v>
          </cell>
          <cell r="H322">
            <v>10.99</v>
          </cell>
          <cell r="I322">
            <v>10.49</v>
          </cell>
          <cell r="J322">
            <v>10.16</v>
          </cell>
          <cell r="K322">
            <v>10</v>
          </cell>
          <cell r="L322">
            <v>4.55</v>
          </cell>
          <cell r="M322">
            <v>4.8229999999999995</v>
          </cell>
          <cell r="N322">
            <v>3.78</v>
          </cell>
          <cell r="O322">
            <v>3.9689999999999999</v>
          </cell>
          <cell r="P322" t="str">
            <v>-</v>
          </cell>
          <cell r="Q322" t="str">
            <v>-</v>
          </cell>
          <cell r="R322" t="str">
            <v>-</v>
          </cell>
          <cell r="S322">
            <v>9.39</v>
          </cell>
          <cell r="T322">
            <v>9.09</v>
          </cell>
          <cell r="U322">
            <v>0.1</v>
          </cell>
          <cell r="V322">
            <v>0.60000000000000009</v>
          </cell>
          <cell r="W322">
            <v>9.6000000000000014</v>
          </cell>
          <cell r="X322" t="str">
            <v>LSoz</v>
          </cell>
          <cell r="Y322">
            <v>8.2100000000000009</v>
          </cell>
          <cell r="Z322">
            <v>3.48</v>
          </cell>
          <cell r="AA322">
            <v>0.67</v>
          </cell>
          <cell r="AB322">
            <v>4.0200000000000005</v>
          </cell>
          <cell r="AC322">
            <v>0.82629220143884907</v>
          </cell>
          <cell r="AD322">
            <v>13.220675223021585</v>
          </cell>
          <cell r="AE322">
            <v>14</v>
          </cell>
          <cell r="AF322">
            <v>0.99</v>
          </cell>
          <cell r="AG322">
            <v>0.79</v>
          </cell>
          <cell r="AH322">
            <v>0.65</v>
          </cell>
          <cell r="AI322">
            <v>0.59</v>
          </cell>
          <cell r="AJ322">
            <v>0.55000000000000004</v>
          </cell>
          <cell r="AK322">
            <v>0</v>
          </cell>
          <cell r="AL322">
            <v>22476</v>
          </cell>
          <cell r="AN322">
            <v>0.20263671875</v>
          </cell>
          <cell r="AO322">
            <v>0.193486328125</v>
          </cell>
          <cell r="AP322" t="str">
            <v>AWD</v>
          </cell>
        </row>
        <row r="323">
          <cell r="A323" t="str">
            <v>622-SET6</v>
          </cell>
          <cell r="B323" t="str">
            <v>B07SFZY4T8</v>
          </cell>
          <cell r="C323">
            <v>0</v>
          </cell>
          <cell r="D323">
            <v>622</v>
          </cell>
          <cell r="E323">
            <v>6</v>
          </cell>
          <cell r="F323">
            <v>22.69</v>
          </cell>
          <cell r="G323">
            <v>20.39</v>
          </cell>
          <cell r="H323">
            <v>17.39</v>
          </cell>
          <cell r="I323">
            <v>17.39</v>
          </cell>
          <cell r="J323">
            <v>15.15</v>
          </cell>
          <cell r="K323">
            <v>1.25</v>
          </cell>
          <cell r="L323">
            <v>5.77</v>
          </cell>
          <cell r="M323">
            <v>6.1161999999999992</v>
          </cell>
          <cell r="N323" t="str">
            <v>-</v>
          </cell>
          <cell r="O323" t="str">
            <v>-</v>
          </cell>
          <cell r="P323" t="str">
            <v>-</v>
          </cell>
          <cell r="Q323" t="str">
            <v>-</v>
          </cell>
          <cell r="R323" t="str">
            <v>-</v>
          </cell>
          <cell r="S323" t="str">
            <v>-</v>
          </cell>
          <cell r="T323" t="str">
            <v>-</v>
          </cell>
          <cell r="U323">
            <v>0.18</v>
          </cell>
          <cell r="V323">
            <v>1.08</v>
          </cell>
          <cell r="W323">
            <v>10.88</v>
          </cell>
          <cell r="X323" t="str">
            <v>LSlb</v>
          </cell>
          <cell r="Y323">
            <v>7.38</v>
          </cell>
          <cell r="Z323">
            <v>3.74</v>
          </cell>
          <cell r="AA323">
            <v>1.5</v>
          </cell>
          <cell r="AB323">
            <v>9</v>
          </cell>
          <cell r="AC323">
            <v>1.787128057553957</v>
          </cell>
          <cell r="AD323">
            <v>0</v>
          </cell>
          <cell r="AE323">
            <v>2</v>
          </cell>
          <cell r="AF323">
            <v>2</v>
          </cell>
          <cell r="AG323">
            <v>1.7</v>
          </cell>
          <cell r="AH323">
            <v>1.3</v>
          </cell>
          <cell r="AI323">
            <v>1.3</v>
          </cell>
          <cell r="AJ323">
            <v>1</v>
          </cell>
          <cell r="AK323">
            <v>0</v>
          </cell>
          <cell r="AL323">
            <v>14601</v>
          </cell>
          <cell r="AN323">
            <v>0.27492585358796301</v>
          </cell>
          <cell r="AO323">
            <v>0.27748426649305552</v>
          </cell>
          <cell r="AP323" t="str">
            <v>AWD</v>
          </cell>
        </row>
        <row r="324">
          <cell r="A324" t="str">
            <v>601-SET6</v>
          </cell>
          <cell r="B324" t="str">
            <v>B07SGY8JRM</v>
          </cell>
          <cell r="C324">
            <v>0</v>
          </cell>
          <cell r="D324">
            <v>601</v>
          </cell>
          <cell r="E324">
            <v>6</v>
          </cell>
          <cell r="F324">
            <v>18.39</v>
          </cell>
          <cell r="G324">
            <v>16.89</v>
          </cell>
          <cell r="H324">
            <v>14.69</v>
          </cell>
          <cell r="I324">
            <v>14.69</v>
          </cell>
          <cell r="J324">
            <v>13.12</v>
          </cell>
          <cell r="K324">
            <v>0.75</v>
          </cell>
          <cell r="L324">
            <v>5.37</v>
          </cell>
          <cell r="M324">
            <v>5.6921999999999997</v>
          </cell>
          <cell r="N324" t="str">
            <v>-</v>
          </cell>
          <cell r="O324" t="str">
            <v>-</v>
          </cell>
          <cell r="P324" t="str">
            <v>-</v>
          </cell>
          <cell r="Q324" t="str">
            <v>-</v>
          </cell>
          <cell r="R324" t="str">
            <v>-</v>
          </cell>
          <cell r="S324" t="str">
            <v>-</v>
          </cell>
          <cell r="T324" t="str">
            <v>-</v>
          </cell>
          <cell r="U324">
            <v>0.12</v>
          </cell>
          <cell r="V324">
            <v>0.72</v>
          </cell>
          <cell r="X324" t="str">
            <v>LSlb</v>
          </cell>
          <cell r="Y324">
            <v>4.53</v>
          </cell>
          <cell r="Z324">
            <v>4.33</v>
          </cell>
          <cell r="AA324">
            <v>1.5</v>
          </cell>
          <cell r="AB324">
            <v>9</v>
          </cell>
          <cell r="AC324">
            <v>9.307553956834532</v>
          </cell>
          <cell r="AD324">
            <v>0</v>
          </cell>
          <cell r="AE324">
            <v>10</v>
          </cell>
          <cell r="AF324">
            <v>2.9</v>
          </cell>
          <cell r="AG324">
            <v>2.2999999999999998</v>
          </cell>
          <cell r="AH324">
            <v>1.9</v>
          </cell>
          <cell r="AI324">
            <v>1.9</v>
          </cell>
          <cell r="AJ324">
            <v>1.5</v>
          </cell>
          <cell r="AK324">
            <v>0</v>
          </cell>
          <cell r="AL324">
            <v>2627</v>
          </cell>
          <cell r="AN324">
            <v>0.23455478997878088</v>
          </cell>
          <cell r="AO324">
            <v>0.23057422779224535</v>
          </cell>
          <cell r="AP324" t="str">
            <v>AWD</v>
          </cell>
        </row>
        <row r="325">
          <cell r="A325" t="str">
            <v>6017-EACH</v>
          </cell>
          <cell r="B325" t="str">
            <v>B07SH9KVKW</v>
          </cell>
          <cell r="C325">
            <v>0</v>
          </cell>
          <cell r="D325">
            <v>6017</v>
          </cell>
          <cell r="E325">
            <v>1</v>
          </cell>
          <cell r="F325">
            <v>6.6899999999999995</v>
          </cell>
          <cell r="G325">
            <v>6.39</v>
          </cell>
          <cell r="H325">
            <v>6.1899999999999995</v>
          </cell>
          <cell r="I325">
            <v>6.1899999999999995</v>
          </cell>
          <cell r="J325">
            <v>6.03</v>
          </cell>
          <cell r="K325">
            <v>4</v>
          </cell>
          <cell r="L325">
            <v>3.9</v>
          </cell>
          <cell r="M325">
            <v>4.1340000000000003</v>
          </cell>
          <cell r="N325">
            <v>3.13</v>
          </cell>
          <cell r="O325">
            <v>3.2864999999999998</v>
          </cell>
          <cell r="P325">
            <v>5.6899999999999995</v>
          </cell>
          <cell r="Q325">
            <v>5.29</v>
          </cell>
          <cell r="R325">
            <v>5.09</v>
          </cell>
          <cell r="S325">
            <v>5.09</v>
          </cell>
          <cell r="T325">
            <v>4.9799999999999995</v>
          </cell>
          <cell r="U325">
            <v>0.24</v>
          </cell>
          <cell r="V325">
            <v>0.24</v>
          </cell>
          <cell r="W325">
            <v>3.84</v>
          </cell>
          <cell r="X325" t="str">
            <v>LSlb</v>
          </cell>
          <cell r="Y325">
            <v>12.75</v>
          </cell>
          <cell r="Z325">
            <v>12</v>
          </cell>
          <cell r="AA325">
            <v>5.25</v>
          </cell>
          <cell r="AB325">
            <v>0.47</v>
          </cell>
          <cell r="AC325">
            <v>5.778776978417266</v>
          </cell>
          <cell r="AD325">
            <v>0</v>
          </cell>
          <cell r="AE325">
            <v>6</v>
          </cell>
          <cell r="AF325">
            <v>2</v>
          </cell>
          <cell r="AG325">
            <v>1.7</v>
          </cell>
          <cell r="AH325">
            <v>1.3</v>
          </cell>
          <cell r="AI325">
            <v>1.3</v>
          </cell>
          <cell r="AJ325">
            <v>1</v>
          </cell>
          <cell r="AK325">
            <v>0</v>
          </cell>
          <cell r="AL325">
            <v>12010</v>
          </cell>
          <cell r="AN325">
            <v>0.15234676408179013</v>
          </cell>
          <cell r="AO325">
            <v>0.13505081741898148</v>
          </cell>
          <cell r="AP325" t="str">
            <v>FBA</v>
          </cell>
        </row>
        <row r="326">
          <cell r="A326" t="str">
            <v>6010-EACH</v>
          </cell>
          <cell r="B326" t="str">
            <v>B07SH9N8QC</v>
          </cell>
          <cell r="C326">
            <v>0</v>
          </cell>
          <cell r="D326">
            <v>4107</v>
          </cell>
          <cell r="E326">
            <v>1</v>
          </cell>
          <cell r="F326">
            <v>9.19</v>
          </cell>
          <cell r="G326">
            <v>8.7899999999999991</v>
          </cell>
          <cell r="H326">
            <v>8.2899999999999991</v>
          </cell>
          <cell r="I326">
            <v>8.2899999999999991</v>
          </cell>
          <cell r="J326">
            <v>7.87</v>
          </cell>
          <cell r="K326">
            <v>11</v>
          </cell>
          <cell r="L326">
            <v>4.99</v>
          </cell>
          <cell r="M326">
            <v>5.2894000000000005</v>
          </cell>
          <cell r="N326">
            <v>4.22</v>
          </cell>
          <cell r="O326">
            <v>4.431</v>
          </cell>
          <cell r="P326">
            <v>8.09</v>
          </cell>
          <cell r="Q326">
            <v>7.6899999999999995</v>
          </cell>
          <cell r="R326">
            <v>7.1899999999999995</v>
          </cell>
          <cell r="S326">
            <v>7.1899999999999995</v>
          </cell>
          <cell r="T326">
            <v>6.79</v>
          </cell>
          <cell r="U326">
            <v>0.68</v>
          </cell>
          <cell r="V326">
            <v>0.68</v>
          </cell>
          <cell r="W326">
            <v>10.88</v>
          </cell>
          <cell r="X326" t="str">
            <v>LSoz</v>
          </cell>
          <cell r="Y326">
            <v>11.54</v>
          </cell>
          <cell r="Z326">
            <v>9.92</v>
          </cell>
          <cell r="AA326">
            <v>1.2</v>
          </cell>
          <cell r="AB326">
            <v>1.2</v>
          </cell>
          <cell r="AC326">
            <v>0.98828892086330922</v>
          </cell>
          <cell r="AD326">
            <v>15.812622733812947</v>
          </cell>
          <cell r="AE326">
            <v>16</v>
          </cell>
          <cell r="AF326">
            <v>2</v>
          </cell>
          <cell r="AG326">
            <v>1.7</v>
          </cell>
          <cell r="AH326">
            <v>1.3</v>
          </cell>
          <cell r="AI326">
            <v>1.3</v>
          </cell>
          <cell r="AJ326">
            <v>1</v>
          </cell>
          <cell r="AK326" t="str">
            <v>remeasure 15459020181</v>
          </cell>
          <cell r="AL326">
            <v>12010</v>
          </cell>
          <cell r="AN326">
            <v>0.28728678385416667</v>
          </cell>
          <cell r="AO326">
            <v>0.24987548828124997</v>
          </cell>
          <cell r="AP326" t="str">
            <v>FBA</v>
          </cell>
        </row>
        <row r="327">
          <cell r="A327" t="str">
            <v>450-A-SET2</v>
          </cell>
          <cell r="B327" t="str">
            <v>B07SJ91XHY</v>
          </cell>
          <cell r="C327">
            <v>0</v>
          </cell>
          <cell r="D327" t="str">
            <v>450-A</v>
          </cell>
          <cell r="E327">
            <v>2</v>
          </cell>
          <cell r="F327">
            <v>9.99</v>
          </cell>
          <cell r="G327">
            <v>8.99</v>
          </cell>
          <cell r="H327">
            <v>8.19</v>
          </cell>
          <cell r="I327">
            <v>8.19</v>
          </cell>
          <cell r="J327">
            <v>7.42</v>
          </cell>
          <cell r="K327">
            <v>7</v>
          </cell>
          <cell r="L327">
            <v>3.9</v>
          </cell>
          <cell r="M327">
            <v>4.1340000000000003</v>
          </cell>
          <cell r="N327">
            <v>3.13</v>
          </cell>
          <cell r="O327">
            <v>3.2864999999999998</v>
          </cell>
          <cell r="P327">
            <v>8.89</v>
          </cell>
          <cell r="Q327">
            <v>7.89</v>
          </cell>
          <cell r="R327">
            <v>7.1899999999999995</v>
          </cell>
          <cell r="S327">
            <v>7.1899999999999995</v>
          </cell>
          <cell r="T327">
            <v>6.3599999999999994</v>
          </cell>
          <cell r="U327">
            <v>0.2</v>
          </cell>
          <cell r="V327">
            <v>0.4</v>
          </cell>
          <cell r="W327">
            <v>6.4</v>
          </cell>
          <cell r="X327" t="str">
            <v>LSlb</v>
          </cell>
          <cell r="Y327">
            <v>11.54</v>
          </cell>
          <cell r="Z327">
            <v>9.92</v>
          </cell>
          <cell r="AA327">
            <v>1</v>
          </cell>
          <cell r="AB327">
            <v>4</v>
          </cell>
          <cell r="AC327">
            <v>3.294296402877698</v>
          </cell>
          <cell r="AD327">
            <v>0</v>
          </cell>
          <cell r="AE327">
            <v>3.5</v>
          </cell>
          <cell r="AF327">
            <v>2</v>
          </cell>
          <cell r="AG327">
            <v>1.7</v>
          </cell>
          <cell r="AH327">
            <v>1.3</v>
          </cell>
          <cell r="AI327">
            <v>1.3</v>
          </cell>
          <cell r="AJ327">
            <v>1</v>
          </cell>
          <cell r="AK327">
            <v>0</v>
          </cell>
          <cell r="AL327">
            <v>12010</v>
          </cell>
          <cell r="AN327">
            <v>8.6331010983314041E-2</v>
          </cell>
          <cell r="AO327">
            <v>8.6323592574508112E-2</v>
          </cell>
          <cell r="AP327" t="str">
            <v>AWD</v>
          </cell>
        </row>
        <row r="328">
          <cell r="A328" t="str">
            <v>453-SET4</v>
          </cell>
          <cell r="B328" t="str">
            <v>B07SJ92M86</v>
          </cell>
          <cell r="C328">
            <v>0</v>
          </cell>
          <cell r="D328">
            <v>41166</v>
          </cell>
          <cell r="E328">
            <v>1</v>
          </cell>
          <cell r="F328">
            <v>19.489999999999998</v>
          </cell>
          <cell r="G328">
            <v>17.489999999999998</v>
          </cell>
          <cell r="H328">
            <v>15.49</v>
          </cell>
          <cell r="I328">
            <v>15.49</v>
          </cell>
          <cell r="J328">
            <v>14.25</v>
          </cell>
          <cell r="K328">
            <v>5.25</v>
          </cell>
          <cell r="L328">
            <v>7.64</v>
          </cell>
          <cell r="M328">
            <v>8.0983999999999998</v>
          </cell>
          <cell r="N328" t="str">
            <v>-</v>
          </cell>
          <cell r="O328" t="str">
            <v>-</v>
          </cell>
          <cell r="P328" t="str">
            <v>-</v>
          </cell>
          <cell r="Q328" t="str">
            <v>-</v>
          </cell>
          <cell r="R328" t="str">
            <v>-</v>
          </cell>
          <cell r="S328" t="str">
            <v>-</v>
          </cell>
          <cell r="T328" t="str">
            <v>-</v>
          </cell>
          <cell r="U328">
            <v>5.19</v>
          </cell>
          <cell r="V328">
            <v>5.19</v>
          </cell>
          <cell r="W328">
            <v>8.9600000000000009</v>
          </cell>
          <cell r="X328" t="str">
            <v>LSlb</v>
          </cell>
          <cell r="Y328">
            <v>11</v>
          </cell>
          <cell r="Z328">
            <v>8.5</v>
          </cell>
          <cell r="AA328">
            <v>2.13</v>
          </cell>
          <cell r="AB328">
            <v>2.13</v>
          </cell>
          <cell r="AC328">
            <v>1.4327697841726619</v>
          </cell>
          <cell r="AD328">
            <v>0</v>
          </cell>
          <cell r="AE328">
            <v>1.5</v>
          </cell>
          <cell r="AF328">
            <v>7.5</v>
          </cell>
          <cell r="AG328">
            <v>5.9</v>
          </cell>
          <cell r="AH328">
            <v>4.3</v>
          </cell>
          <cell r="AI328">
            <v>4.3</v>
          </cell>
          <cell r="AJ328">
            <v>3.3</v>
          </cell>
          <cell r="AK328">
            <v>0</v>
          </cell>
          <cell r="AL328">
            <v>16546</v>
          </cell>
          <cell r="AN328">
            <v>0.13930908203125</v>
          </cell>
          <cell r="AO328">
            <v>0.13389200846354166</v>
          </cell>
          <cell r="AP328" t="str">
            <v>AWD</v>
          </cell>
        </row>
        <row r="329">
          <cell r="A329" t="str">
            <v>5172-EACH</v>
          </cell>
          <cell r="B329" t="str">
            <v>B07SKBCHNX</v>
          </cell>
          <cell r="C329">
            <v>3.99</v>
          </cell>
          <cell r="D329">
            <v>5172</v>
          </cell>
          <cell r="E329">
            <v>1</v>
          </cell>
          <cell r="F329">
            <v>5.49</v>
          </cell>
          <cell r="G329">
            <v>5.1899999999999995</v>
          </cell>
          <cell r="H329">
            <v>4.99</v>
          </cell>
          <cell r="I329">
            <v>4.8899999999999997</v>
          </cell>
          <cell r="J329">
            <v>4.8</v>
          </cell>
          <cell r="K329">
            <v>1</v>
          </cell>
          <cell r="L329">
            <v>3.06</v>
          </cell>
          <cell r="M329">
            <v>3.2435999999999998</v>
          </cell>
          <cell r="N329">
            <v>2.29</v>
          </cell>
          <cell r="O329">
            <v>2.4045000000000001</v>
          </cell>
          <cell r="P329">
            <v>4.3899999999999997</v>
          </cell>
          <cell r="Q329">
            <v>4.09</v>
          </cell>
          <cell r="R329">
            <v>3.89</v>
          </cell>
          <cell r="S329">
            <v>3.89</v>
          </cell>
          <cell r="T329">
            <v>3.75</v>
          </cell>
          <cell r="U329">
            <v>0.02</v>
          </cell>
          <cell r="V329">
            <v>0.02</v>
          </cell>
          <cell r="W329">
            <v>0.32</v>
          </cell>
          <cell r="X329" t="str">
            <v>LSlb</v>
          </cell>
          <cell r="Y329">
            <v>11</v>
          </cell>
          <cell r="Z329">
            <v>8.5</v>
          </cell>
          <cell r="AA329">
            <v>2.13</v>
          </cell>
          <cell r="AB329">
            <v>6.39</v>
          </cell>
          <cell r="AC329">
            <v>4.2983093525179852</v>
          </cell>
          <cell r="AD329">
            <v>0</v>
          </cell>
          <cell r="AE329">
            <v>4.5</v>
          </cell>
          <cell r="AF329">
            <v>7.5</v>
          </cell>
          <cell r="AG329">
            <v>5.9</v>
          </cell>
          <cell r="AH329">
            <v>4.3</v>
          </cell>
          <cell r="AI329">
            <v>4.3</v>
          </cell>
          <cell r="AJ329">
            <v>3.3</v>
          </cell>
          <cell r="AK329">
            <v>0</v>
          </cell>
          <cell r="AL329">
            <v>16546</v>
          </cell>
          <cell r="AN329">
            <v>0.11619149667245371</v>
          </cell>
          <cell r="AO329">
            <v>9.3039415147569429E-2</v>
          </cell>
          <cell r="AP329" t="str">
            <v>AWD</v>
          </cell>
        </row>
        <row r="330">
          <cell r="A330" t="str">
            <v>905-EACH</v>
          </cell>
          <cell r="B330" t="str">
            <v>B07SKD994F</v>
          </cell>
          <cell r="C330">
            <v>0</v>
          </cell>
          <cell r="D330">
            <v>905</v>
          </cell>
          <cell r="E330">
            <v>1</v>
          </cell>
          <cell r="F330">
            <v>6.49</v>
          </cell>
          <cell r="G330">
            <v>6.1899999999999995</v>
          </cell>
          <cell r="H330">
            <v>5.99</v>
          </cell>
          <cell r="I330">
            <v>5.99</v>
          </cell>
          <cell r="J330">
            <v>5.8599999999999994</v>
          </cell>
          <cell r="K330">
            <v>3</v>
          </cell>
          <cell r="L330">
            <v>3.9</v>
          </cell>
          <cell r="M330">
            <v>4.1340000000000003</v>
          </cell>
          <cell r="N330">
            <v>3.13</v>
          </cell>
          <cell r="O330">
            <v>3.2864999999999998</v>
          </cell>
          <cell r="P330">
            <v>5.39</v>
          </cell>
          <cell r="Q330">
            <v>5.09</v>
          </cell>
          <cell r="R330">
            <v>4.99</v>
          </cell>
          <cell r="S330">
            <v>4.8899999999999997</v>
          </cell>
          <cell r="T330">
            <v>4.8</v>
          </cell>
          <cell r="U330">
            <v>0.18</v>
          </cell>
          <cell r="V330">
            <v>0.18</v>
          </cell>
          <cell r="W330">
            <v>2.88</v>
          </cell>
          <cell r="X330" t="str">
            <v>LB</v>
          </cell>
          <cell r="Y330">
            <v>18.75</v>
          </cell>
          <cell r="Z330">
            <v>12</v>
          </cell>
          <cell r="AA330">
            <v>5.75</v>
          </cell>
          <cell r="AB330">
            <v>2.44</v>
          </cell>
          <cell r="AC330">
            <v>9.307553956834532</v>
          </cell>
          <cell r="AD330">
            <v>0</v>
          </cell>
          <cell r="AE330">
            <v>10</v>
          </cell>
          <cell r="AF330">
            <v>2.9</v>
          </cell>
          <cell r="AG330">
            <v>2.2999999999999998</v>
          </cell>
          <cell r="AH330">
            <v>1.9</v>
          </cell>
          <cell r="AI330">
            <v>1.9</v>
          </cell>
          <cell r="AJ330">
            <v>1.5</v>
          </cell>
          <cell r="AK330">
            <v>0</v>
          </cell>
          <cell r="AL330">
            <v>6572</v>
          </cell>
          <cell r="AN330">
            <v>4.3877054850260416E-2</v>
          </cell>
          <cell r="AO330">
            <v>4.398859659830729E-2</v>
          </cell>
          <cell r="AP330" t="str">
            <v>AWD</v>
          </cell>
        </row>
        <row r="331">
          <cell r="A331" t="str">
            <v>914-EACH</v>
          </cell>
          <cell r="B331" t="str">
            <v>B07SKF1B25</v>
          </cell>
          <cell r="C331">
            <v>0</v>
          </cell>
          <cell r="D331">
            <v>914</v>
          </cell>
          <cell r="E331">
            <v>1</v>
          </cell>
          <cell r="F331">
            <v>6.99</v>
          </cell>
          <cell r="G331">
            <v>6.6899999999999995</v>
          </cell>
          <cell r="H331">
            <v>6.49</v>
          </cell>
          <cell r="I331">
            <v>6.49</v>
          </cell>
          <cell r="J331">
            <v>6.37</v>
          </cell>
          <cell r="K331">
            <v>5</v>
          </cell>
          <cell r="L331">
            <v>4.1500000000000004</v>
          </cell>
          <cell r="M331">
            <v>4.399</v>
          </cell>
          <cell r="N331">
            <v>3.38</v>
          </cell>
          <cell r="O331">
            <v>3.5489999999999999</v>
          </cell>
          <cell r="P331">
            <v>5.99</v>
          </cell>
          <cell r="Q331">
            <v>5.6899999999999995</v>
          </cell>
          <cell r="R331">
            <v>5.49</v>
          </cell>
          <cell r="S331">
            <v>5.39</v>
          </cell>
          <cell r="T331">
            <v>5.3</v>
          </cell>
          <cell r="U331">
            <v>0.26</v>
          </cell>
          <cell r="V331">
            <v>0.26</v>
          </cell>
          <cell r="W331">
            <v>4.16</v>
          </cell>
          <cell r="X331" t="str">
            <v>LSlb</v>
          </cell>
          <cell r="Y331">
            <v>13.5</v>
          </cell>
          <cell r="Z331">
            <v>12</v>
          </cell>
          <cell r="AA331">
            <v>6</v>
          </cell>
          <cell r="AB331">
            <v>2.38</v>
          </cell>
          <cell r="AC331">
            <v>6.9928057553956835</v>
          </cell>
          <cell r="AD331">
            <v>0</v>
          </cell>
          <cell r="AE331">
            <v>7</v>
          </cell>
          <cell r="AF331">
            <v>2.2999999999999998</v>
          </cell>
          <cell r="AG331">
            <v>1.9</v>
          </cell>
          <cell r="AH331">
            <v>1.5</v>
          </cell>
          <cell r="AI331">
            <v>1.5</v>
          </cell>
          <cell r="AJ331">
            <v>1.2</v>
          </cell>
          <cell r="AK331">
            <v>0</v>
          </cell>
          <cell r="AL331">
            <v>5838</v>
          </cell>
          <cell r="AN331">
            <v>0.11984579957561728</v>
          </cell>
          <cell r="AO331">
            <v>0.11127622251157405</v>
          </cell>
          <cell r="AP331" t="str">
            <v>AWD</v>
          </cell>
        </row>
        <row r="332">
          <cell r="A332" t="str">
            <v>452-SET3</v>
          </cell>
          <cell r="B332" t="str">
            <v>B07SLC9N81</v>
          </cell>
          <cell r="C332">
            <v>0</v>
          </cell>
          <cell r="D332">
            <v>452</v>
          </cell>
          <cell r="E332">
            <v>3</v>
          </cell>
          <cell r="F332">
            <v>14.69</v>
          </cell>
          <cell r="G332">
            <v>13.19</v>
          </cell>
          <cell r="H332">
            <v>11.69</v>
          </cell>
          <cell r="I332">
            <v>11.69</v>
          </cell>
          <cell r="J332">
            <v>10.53</v>
          </cell>
          <cell r="K332">
            <v>13</v>
          </cell>
          <cell r="L332">
            <v>4.55</v>
          </cell>
          <cell r="M332">
            <v>4.8229999999999995</v>
          </cell>
          <cell r="N332">
            <v>3.78</v>
          </cell>
          <cell r="O332">
            <v>3.9689999999999999</v>
          </cell>
          <cell r="P332" t="str">
            <v>-</v>
          </cell>
          <cell r="Q332" t="str">
            <v>-</v>
          </cell>
          <cell r="R332" t="str">
            <v>-</v>
          </cell>
          <cell r="S332" t="str">
            <v>-</v>
          </cell>
          <cell r="T332">
            <v>9.4700000000000006</v>
          </cell>
          <cell r="U332">
            <v>0.26</v>
          </cell>
          <cell r="V332">
            <v>0.78</v>
          </cell>
          <cell r="W332">
            <v>12.48</v>
          </cell>
          <cell r="X332" t="str">
            <v>LSoz</v>
          </cell>
          <cell r="Y332">
            <v>8.5</v>
          </cell>
          <cell r="Z332">
            <v>3.81</v>
          </cell>
          <cell r="AA332">
            <v>1</v>
          </cell>
          <cell r="AB332">
            <v>3</v>
          </cell>
          <cell r="AC332">
            <v>0.69895683453237412</v>
          </cell>
          <cell r="AD332">
            <v>11.183309352517986</v>
          </cell>
          <cell r="AE332">
            <v>12</v>
          </cell>
          <cell r="AF332">
            <v>2.2999999999999998</v>
          </cell>
          <cell r="AG332">
            <v>1.9</v>
          </cell>
          <cell r="AH332">
            <v>1.5</v>
          </cell>
          <cell r="AI332">
            <v>1.5</v>
          </cell>
          <cell r="AJ332">
            <v>1.2</v>
          </cell>
          <cell r="AK332">
            <v>0</v>
          </cell>
          <cell r="AL332">
            <v>22017</v>
          </cell>
          <cell r="AN332">
            <v>0.13069598539375965</v>
          </cell>
          <cell r="AO332">
            <v>0.13087913795753761</v>
          </cell>
          <cell r="AP332" t="str">
            <v>AWD</v>
          </cell>
        </row>
        <row r="333">
          <cell r="A333" t="str">
            <v>6030-EACH</v>
          </cell>
          <cell r="B333" t="str">
            <v>B07SLD9TY1</v>
          </cell>
          <cell r="C333">
            <v>0</v>
          </cell>
          <cell r="D333">
            <v>4146</v>
          </cell>
          <cell r="E333">
            <v>1</v>
          </cell>
          <cell r="F333">
            <v>11.29</v>
          </cell>
          <cell r="G333">
            <v>10.59</v>
          </cell>
          <cell r="H333">
            <v>10.09</v>
          </cell>
          <cell r="I333">
            <v>10.09</v>
          </cell>
          <cell r="J333">
            <v>9.5299999999999994</v>
          </cell>
          <cell r="K333">
            <v>1</v>
          </cell>
          <cell r="L333">
            <v>5.77</v>
          </cell>
          <cell r="M333">
            <v>6.1161999999999992</v>
          </cell>
          <cell r="N333">
            <v>5.0999999999999996</v>
          </cell>
          <cell r="O333">
            <v>5.3549999999999995</v>
          </cell>
          <cell r="P333" t="str">
            <v>-</v>
          </cell>
          <cell r="Q333" t="str">
            <v>-</v>
          </cell>
          <cell r="R333">
            <v>9.09</v>
          </cell>
          <cell r="S333">
            <v>9.09</v>
          </cell>
          <cell r="T333">
            <v>8.57</v>
          </cell>
          <cell r="U333">
            <v>0.8</v>
          </cell>
          <cell r="V333">
            <v>0.8</v>
          </cell>
          <cell r="W333">
            <v>12.8</v>
          </cell>
          <cell r="X333" t="str">
            <v>LSlb</v>
          </cell>
          <cell r="Y333">
            <v>13.75</v>
          </cell>
          <cell r="Z333">
            <v>12</v>
          </cell>
          <cell r="AA333">
            <v>6</v>
          </cell>
          <cell r="AB333">
            <v>2.17</v>
          </cell>
          <cell r="AC333">
            <v>7.1223021582733814</v>
          </cell>
          <cell r="AD333">
            <v>0</v>
          </cell>
          <cell r="AE333">
            <v>7.25</v>
          </cell>
          <cell r="AF333">
            <v>2.2999999999999998</v>
          </cell>
          <cell r="AG333">
            <v>1.9</v>
          </cell>
          <cell r="AH333">
            <v>1.5</v>
          </cell>
          <cell r="AI333">
            <v>1.5</v>
          </cell>
          <cell r="AJ333">
            <v>1.2</v>
          </cell>
          <cell r="AK333">
            <v>0</v>
          </cell>
          <cell r="AL333">
            <v>4132</v>
          </cell>
          <cell r="AN333">
            <v>0.28539930555555554</v>
          </cell>
          <cell r="AO333">
            <v>0.24768229166666664</v>
          </cell>
          <cell r="AP333" t="str">
            <v>FBA</v>
          </cell>
        </row>
        <row r="334">
          <cell r="A334" t="str">
            <v>5173-SET6</v>
          </cell>
          <cell r="B334" t="str">
            <v>B07SLDNB3M</v>
          </cell>
          <cell r="C334">
            <v>0</v>
          </cell>
          <cell r="D334">
            <v>5173</v>
          </cell>
          <cell r="E334">
            <v>6</v>
          </cell>
          <cell r="F334">
            <v>13.49</v>
          </cell>
          <cell r="G334">
            <v>11.59</v>
          </cell>
          <cell r="H334">
            <v>10.39</v>
          </cell>
          <cell r="I334">
            <v>10.09</v>
          </cell>
          <cell r="J334">
            <v>9.6</v>
          </cell>
          <cell r="K334">
            <v>4</v>
          </cell>
          <cell r="L334">
            <v>3.9</v>
          </cell>
          <cell r="M334">
            <v>4.1340000000000003</v>
          </cell>
          <cell r="N334">
            <v>3.13</v>
          </cell>
          <cell r="O334">
            <v>3.2864999999999998</v>
          </cell>
          <cell r="P334" t="str">
            <v>-</v>
          </cell>
          <cell r="Q334" t="str">
            <v>-</v>
          </cell>
          <cell r="R334">
            <v>9.2899999999999991</v>
          </cell>
          <cell r="S334">
            <v>8.99</v>
          </cell>
          <cell r="T334">
            <v>8.5399999999999991</v>
          </cell>
          <cell r="U334">
            <v>0.04</v>
          </cell>
          <cell r="V334">
            <v>0.24</v>
          </cell>
          <cell r="W334">
            <v>3.84</v>
          </cell>
          <cell r="X334" t="str">
            <v>LSlb</v>
          </cell>
          <cell r="Y334">
            <v>11.61</v>
          </cell>
          <cell r="Z334">
            <v>9.9600000000000009</v>
          </cell>
          <cell r="AA334">
            <v>1.5</v>
          </cell>
          <cell r="AB334">
            <v>1.5</v>
          </cell>
          <cell r="AC334">
            <v>1.2478661870503598</v>
          </cell>
          <cell r="AD334">
            <v>0</v>
          </cell>
          <cell r="AE334">
            <v>1.25</v>
          </cell>
          <cell r="AF334">
            <v>2.2999999999999998</v>
          </cell>
          <cell r="AG334">
            <v>1.9</v>
          </cell>
          <cell r="AH334">
            <v>1.5</v>
          </cell>
          <cell r="AI334">
            <v>1.5</v>
          </cell>
          <cell r="AJ334">
            <v>1.2</v>
          </cell>
          <cell r="AK334">
            <v>0</v>
          </cell>
          <cell r="AL334">
            <v>4132</v>
          </cell>
          <cell r="AN334">
            <v>8.5610773533950621E-2</v>
          </cell>
          <cell r="AO334">
            <v>7.8491391782407396E-2</v>
          </cell>
          <cell r="AP334" t="str">
            <v>AWD</v>
          </cell>
        </row>
        <row r="335">
          <cell r="A335" t="str">
            <v>2030-EACH</v>
          </cell>
          <cell r="B335" t="str">
            <v>B07SW927JM</v>
          </cell>
          <cell r="C335">
            <v>4.99</v>
          </cell>
          <cell r="D335">
            <v>2030</v>
          </cell>
          <cell r="E335">
            <v>1</v>
          </cell>
          <cell r="F335">
            <v>6.6899999999999995</v>
          </cell>
          <cell r="G335">
            <v>6.39</v>
          </cell>
          <cell r="H335">
            <v>6.1899999999999995</v>
          </cell>
          <cell r="I335">
            <v>6.1899999999999995</v>
          </cell>
          <cell r="J335">
            <v>6.03</v>
          </cell>
          <cell r="K335">
            <v>4</v>
          </cell>
          <cell r="L335">
            <v>3.9</v>
          </cell>
          <cell r="M335">
            <v>4.1340000000000003</v>
          </cell>
          <cell r="N335">
            <v>3.13</v>
          </cell>
          <cell r="O335">
            <v>3.2864999999999998</v>
          </cell>
          <cell r="P335">
            <v>5.6899999999999995</v>
          </cell>
          <cell r="Q335">
            <v>5.29</v>
          </cell>
          <cell r="R335">
            <v>5.09</v>
          </cell>
          <cell r="S335">
            <v>5.09</v>
          </cell>
          <cell r="T335">
            <v>4.9799999999999995</v>
          </cell>
          <cell r="U335">
            <v>0.24</v>
          </cell>
          <cell r="V335">
            <v>0.24</v>
          </cell>
          <cell r="W335">
            <v>3.84</v>
          </cell>
          <cell r="X335" t="str">
            <v>LSlb</v>
          </cell>
          <cell r="Y335">
            <v>13.5</v>
          </cell>
          <cell r="Z335">
            <v>12</v>
          </cell>
          <cell r="AA335">
            <v>6</v>
          </cell>
          <cell r="AB335">
            <v>1.75</v>
          </cell>
          <cell r="AC335">
            <v>6.9928057553956835</v>
          </cell>
          <cell r="AD335">
            <v>0</v>
          </cell>
          <cell r="AE335">
            <v>7</v>
          </cell>
          <cell r="AF335">
            <v>2.2999999999999998</v>
          </cell>
          <cell r="AG335">
            <v>1.9</v>
          </cell>
          <cell r="AH335">
            <v>1.5</v>
          </cell>
          <cell r="AI335">
            <v>1.5</v>
          </cell>
          <cell r="AJ335">
            <v>1.2</v>
          </cell>
          <cell r="AK335">
            <v>0</v>
          </cell>
          <cell r="AL335">
            <v>6824</v>
          </cell>
          <cell r="AN335">
            <v>5.3643432114840538E-2</v>
          </cell>
          <cell r="AO335">
            <v>4.8341546706211415E-2</v>
          </cell>
          <cell r="AP335" t="str">
            <v>AWD</v>
          </cell>
        </row>
        <row r="336">
          <cell r="A336" t="str">
            <v>552-EACH</v>
          </cell>
          <cell r="B336" t="str">
            <v>B07T1JYHZC</v>
          </cell>
          <cell r="C336">
            <v>4.99</v>
          </cell>
          <cell r="D336">
            <v>552</v>
          </cell>
          <cell r="E336">
            <v>1</v>
          </cell>
          <cell r="F336">
            <v>6.6899999999999995</v>
          </cell>
          <cell r="G336">
            <v>6.39</v>
          </cell>
          <cell r="H336">
            <v>6.1899999999999995</v>
          </cell>
          <cell r="I336">
            <v>6.1899999999999995</v>
          </cell>
          <cell r="J336">
            <v>6.03</v>
          </cell>
          <cell r="K336">
            <v>6</v>
          </cell>
          <cell r="L336">
            <v>3.9</v>
          </cell>
          <cell r="M336">
            <v>4.1340000000000003</v>
          </cell>
          <cell r="N336">
            <v>3.13</v>
          </cell>
          <cell r="O336">
            <v>3.2864999999999998</v>
          </cell>
          <cell r="P336">
            <v>5.6899999999999995</v>
          </cell>
          <cell r="Q336">
            <v>5.29</v>
          </cell>
          <cell r="R336">
            <v>5.09</v>
          </cell>
          <cell r="S336">
            <v>5.09</v>
          </cell>
          <cell r="T336">
            <v>4.9799999999999995</v>
          </cell>
          <cell r="U336">
            <v>0.32</v>
          </cell>
          <cell r="V336">
            <v>0.32</v>
          </cell>
          <cell r="W336">
            <v>5.12</v>
          </cell>
          <cell r="X336" t="str">
            <v>LSoz</v>
          </cell>
          <cell r="Y336">
            <v>3.13</v>
          </cell>
          <cell r="Z336">
            <v>3.13</v>
          </cell>
          <cell r="AA336">
            <v>1.1299999999999999</v>
          </cell>
          <cell r="AB336">
            <v>1.1299999999999999</v>
          </cell>
          <cell r="AC336">
            <v>7.9643863309352497E-2</v>
          </cell>
          <cell r="AD336">
            <v>1.27430181294964</v>
          </cell>
          <cell r="AE336">
            <v>2</v>
          </cell>
          <cell r="AF336">
            <v>1.2</v>
          </cell>
          <cell r="AG336">
            <v>0.95</v>
          </cell>
          <cell r="AH336">
            <v>0.79</v>
          </cell>
          <cell r="AI336">
            <v>0.75</v>
          </cell>
          <cell r="AJ336">
            <v>0.69</v>
          </cell>
          <cell r="AK336">
            <v>0</v>
          </cell>
          <cell r="AL336">
            <v>4690</v>
          </cell>
          <cell r="AN336">
            <v>9.0654085889274691E-2</v>
          </cell>
          <cell r="AO336">
            <v>7.7356273509837953E-2</v>
          </cell>
          <cell r="AP336" t="str">
            <v>AWD</v>
          </cell>
        </row>
        <row r="337">
          <cell r="A337" t="str">
            <v>465-EACH</v>
          </cell>
          <cell r="B337" t="str">
            <v>B07T766984</v>
          </cell>
          <cell r="C337">
            <v>0</v>
          </cell>
          <cell r="D337">
            <v>465</v>
          </cell>
          <cell r="E337">
            <v>1</v>
          </cell>
          <cell r="F337">
            <v>7.59</v>
          </cell>
          <cell r="G337">
            <v>7.29</v>
          </cell>
          <cell r="H337">
            <v>7.09</v>
          </cell>
          <cell r="I337">
            <v>6.99</v>
          </cell>
          <cell r="J337">
            <v>6.8999999999999995</v>
          </cell>
          <cell r="K337">
            <v>9</v>
          </cell>
          <cell r="L337">
            <v>4.55</v>
          </cell>
          <cell r="M337">
            <v>4.8229999999999995</v>
          </cell>
          <cell r="N337">
            <v>3.78</v>
          </cell>
          <cell r="O337">
            <v>3.9689999999999999</v>
          </cell>
          <cell r="P337">
            <v>6.49</v>
          </cell>
          <cell r="Q337">
            <v>6.1899999999999995</v>
          </cell>
          <cell r="R337">
            <v>5.99</v>
          </cell>
          <cell r="S337">
            <v>5.89</v>
          </cell>
          <cell r="T337">
            <v>5.83</v>
          </cell>
          <cell r="U337">
            <v>0.52</v>
          </cell>
          <cell r="V337">
            <v>0.52</v>
          </cell>
          <cell r="W337">
            <v>8.32</v>
          </cell>
          <cell r="X337" t="str">
            <v>LSlb</v>
          </cell>
          <cell r="Y337">
            <v>13.5</v>
          </cell>
          <cell r="Z337">
            <v>12</v>
          </cell>
          <cell r="AA337">
            <v>6</v>
          </cell>
          <cell r="AB337">
            <v>0.98</v>
          </cell>
          <cell r="AC337">
            <v>6.9928057553956835</v>
          </cell>
          <cell r="AD337">
            <v>0</v>
          </cell>
          <cell r="AE337">
            <v>7</v>
          </cell>
          <cell r="AF337">
            <v>2.2999999999999998</v>
          </cell>
          <cell r="AG337">
            <v>1.9</v>
          </cell>
          <cell r="AH337">
            <v>1.5</v>
          </cell>
          <cell r="AI337">
            <v>1.5</v>
          </cell>
          <cell r="AJ337">
            <v>1.2</v>
          </cell>
          <cell r="AK337">
            <v>0</v>
          </cell>
          <cell r="AL337">
            <v>5974</v>
          </cell>
          <cell r="AN337">
            <v>9.3819806134259262E-2</v>
          </cell>
          <cell r="AO337">
            <v>8.80300564236111E-2</v>
          </cell>
          <cell r="AP337" t="str">
            <v>AWD</v>
          </cell>
        </row>
        <row r="338">
          <cell r="A338" t="str">
            <v>807-SET6</v>
          </cell>
          <cell r="B338" t="str">
            <v>B07T9NZN1N</v>
          </cell>
          <cell r="C338">
            <v>0</v>
          </cell>
          <cell r="D338">
            <v>807</v>
          </cell>
          <cell r="E338">
            <v>6</v>
          </cell>
          <cell r="F338">
            <v>15.09</v>
          </cell>
          <cell r="G338">
            <v>13.19</v>
          </cell>
          <cell r="H338">
            <v>11.99</v>
          </cell>
          <cell r="I338">
            <v>11.69</v>
          </cell>
          <cell r="J338">
            <v>11.209999999999999</v>
          </cell>
          <cell r="K338">
            <v>8</v>
          </cell>
          <cell r="L338">
            <v>4.55</v>
          </cell>
          <cell r="M338">
            <v>4.8229999999999995</v>
          </cell>
          <cell r="N338" t="str">
            <v>-</v>
          </cell>
          <cell r="O338" t="str">
            <v>-</v>
          </cell>
          <cell r="P338" t="str">
            <v>-</v>
          </cell>
          <cell r="Q338" t="str">
            <v>-</v>
          </cell>
          <cell r="R338" t="str">
            <v>-</v>
          </cell>
          <cell r="S338" t="str">
            <v>-</v>
          </cell>
          <cell r="T338" t="str">
            <v>-</v>
          </cell>
          <cell r="U338">
            <v>0.08</v>
          </cell>
          <cell r="V338">
            <v>0.48</v>
          </cell>
          <cell r="W338">
            <v>7.68</v>
          </cell>
          <cell r="X338" t="str">
            <v>LSlb</v>
          </cell>
          <cell r="Y338">
            <v>12.5</v>
          </cell>
          <cell r="Z338">
            <v>11.5</v>
          </cell>
          <cell r="AA338">
            <v>2.72</v>
          </cell>
          <cell r="AB338">
            <v>2.72</v>
          </cell>
          <cell r="AC338">
            <v>2.8129496402877696</v>
          </cell>
          <cell r="AD338">
            <v>0</v>
          </cell>
          <cell r="AE338">
            <v>3</v>
          </cell>
          <cell r="AF338">
            <v>5.3</v>
          </cell>
          <cell r="AG338">
            <v>4.3</v>
          </cell>
          <cell r="AH338">
            <v>3.5</v>
          </cell>
          <cell r="AI338">
            <v>3.5</v>
          </cell>
          <cell r="AJ338">
            <v>2.5</v>
          </cell>
          <cell r="AK338">
            <v>0</v>
          </cell>
          <cell r="AL338">
            <v>1349</v>
          </cell>
          <cell r="AN338">
            <v>0.17865162037037038</v>
          </cell>
          <cell r="AO338">
            <v>0.16561631944444444</v>
          </cell>
          <cell r="AP338" t="str">
            <v>AWD</v>
          </cell>
        </row>
        <row r="339">
          <cell r="A339" t="str">
            <v>3126-SET6</v>
          </cell>
          <cell r="B339" t="str">
            <v>B07T9PH2FD</v>
          </cell>
          <cell r="C339">
            <v>0</v>
          </cell>
          <cell r="D339">
            <v>3126</v>
          </cell>
          <cell r="E339">
            <v>6</v>
          </cell>
          <cell r="F339">
            <v>19.29</v>
          </cell>
          <cell r="G339">
            <v>17.79</v>
          </cell>
          <cell r="H339">
            <v>15.59</v>
          </cell>
          <cell r="I339">
            <v>15.59</v>
          </cell>
          <cell r="J339">
            <v>14.02</v>
          </cell>
          <cell r="K339">
            <v>1.75</v>
          </cell>
          <cell r="L339">
            <v>6.05</v>
          </cell>
          <cell r="M339">
            <v>6.4130000000000003</v>
          </cell>
          <cell r="N339" t="str">
            <v>-</v>
          </cell>
          <cell r="O339" t="str">
            <v>-</v>
          </cell>
          <cell r="P339" t="str">
            <v>-</v>
          </cell>
          <cell r="Q339" t="str">
            <v>-</v>
          </cell>
          <cell r="R339" t="str">
            <v>-</v>
          </cell>
          <cell r="S339" t="str">
            <v>-</v>
          </cell>
          <cell r="T339" t="str">
            <v>-</v>
          </cell>
          <cell r="U339">
            <v>0.26</v>
          </cell>
          <cell r="V339">
            <v>1.56</v>
          </cell>
          <cell r="W339">
            <v>11.2</v>
          </cell>
          <cell r="X339" t="str">
            <v>LSlb</v>
          </cell>
          <cell r="Y339">
            <v>11.69</v>
          </cell>
          <cell r="Z339">
            <v>9.5</v>
          </cell>
          <cell r="AA339">
            <v>1.5</v>
          </cell>
          <cell r="AB339">
            <v>3</v>
          </cell>
          <cell r="AC339">
            <v>2.3968705035971221</v>
          </cell>
          <cell r="AD339">
            <v>0</v>
          </cell>
          <cell r="AE339">
            <v>2.5</v>
          </cell>
          <cell r="AF339">
            <v>1.5</v>
          </cell>
          <cell r="AG339">
            <v>1.3</v>
          </cell>
          <cell r="AH339">
            <v>1</v>
          </cell>
          <cell r="AI339">
            <v>1</v>
          </cell>
          <cell r="AJ339">
            <v>0.8</v>
          </cell>
          <cell r="AK339">
            <v>0</v>
          </cell>
          <cell r="AL339">
            <v>4740</v>
          </cell>
          <cell r="AN339">
            <v>0.54229781539351851</v>
          </cell>
          <cell r="AO339">
            <v>0.5042192925347222</v>
          </cell>
          <cell r="AP339" t="str">
            <v>AWD</v>
          </cell>
        </row>
        <row r="340">
          <cell r="A340" t="str">
            <v>5414-EACH</v>
          </cell>
          <cell r="B340" t="str">
            <v>B07TCRK63W</v>
          </cell>
          <cell r="C340">
            <v>4.99</v>
          </cell>
          <cell r="D340">
            <v>5414</v>
          </cell>
          <cell r="E340">
            <v>1</v>
          </cell>
          <cell r="F340">
            <v>5.79</v>
          </cell>
          <cell r="G340">
            <v>5.49</v>
          </cell>
          <cell r="H340">
            <v>5.29</v>
          </cell>
          <cell r="I340">
            <v>5.29</v>
          </cell>
          <cell r="J340">
            <v>5.16</v>
          </cell>
          <cell r="K340">
            <v>5</v>
          </cell>
          <cell r="L340">
            <v>3.24</v>
          </cell>
          <cell r="M340">
            <v>3.4344000000000001</v>
          </cell>
          <cell r="N340">
            <v>2.4700000000000002</v>
          </cell>
          <cell r="O340">
            <v>2.5935000000000001</v>
          </cell>
          <cell r="P340">
            <v>4.79</v>
          </cell>
          <cell r="Q340">
            <v>4.49</v>
          </cell>
          <cell r="R340">
            <v>4.29</v>
          </cell>
          <cell r="S340">
            <v>4.1899999999999995</v>
          </cell>
          <cell r="T340">
            <v>4.1099999999999994</v>
          </cell>
          <cell r="U340">
            <v>0.28000000000000003</v>
          </cell>
          <cell r="V340">
            <v>0.28000000000000003</v>
          </cell>
          <cell r="W340">
            <v>4.4800000000000004</v>
          </cell>
          <cell r="X340" t="str">
            <v>LSlb</v>
          </cell>
          <cell r="Y340">
            <v>11.61</v>
          </cell>
          <cell r="Z340">
            <v>9.9600000000000009</v>
          </cell>
          <cell r="AA340">
            <v>1.5</v>
          </cell>
          <cell r="AB340">
            <v>3</v>
          </cell>
          <cell r="AC340">
            <v>2.4957323741007196</v>
          </cell>
          <cell r="AD340">
            <v>0</v>
          </cell>
          <cell r="AE340">
            <v>2.5</v>
          </cell>
          <cell r="AF340">
            <v>2.2999999999999998</v>
          </cell>
          <cell r="AG340">
            <v>1.9</v>
          </cell>
          <cell r="AH340">
            <v>1.5</v>
          </cell>
          <cell r="AI340">
            <v>1.5</v>
          </cell>
          <cell r="AJ340">
            <v>1.2</v>
          </cell>
          <cell r="AK340">
            <v>0</v>
          </cell>
          <cell r="AL340">
            <v>6665</v>
          </cell>
          <cell r="AN340">
            <v>7.3378544560185194E-2</v>
          </cell>
          <cell r="AO340">
            <v>6.427788628472221E-2</v>
          </cell>
          <cell r="AP340" t="str">
            <v>AWD</v>
          </cell>
        </row>
        <row r="341">
          <cell r="A341" t="str">
            <v>3865-EACH</v>
          </cell>
          <cell r="B341" t="str">
            <v>B07TD5T42M</v>
          </cell>
          <cell r="C341">
            <v>3.99</v>
          </cell>
          <cell r="D341">
            <v>3865</v>
          </cell>
          <cell r="E341">
            <v>1</v>
          </cell>
          <cell r="F341">
            <v>4.99</v>
          </cell>
          <cell r="G341">
            <v>4.79</v>
          </cell>
          <cell r="H341">
            <v>4.6899999999999995</v>
          </cell>
          <cell r="I341">
            <v>4.6899999999999995</v>
          </cell>
          <cell r="J341">
            <v>4.55</v>
          </cell>
          <cell r="K341">
            <v>1</v>
          </cell>
          <cell r="L341">
            <v>3.06</v>
          </cell>
          <cell r="M341">
            <v>3.2435999999999998</v>
          </cell>
          <cell r="N341">
            <v>2.29</v>
          </cell>
          <cell r="O341">
            <v>2.4045000000000001</v>
          </cell>
          <cell r="P341">
            <v>3.99</v>
          </cell>
          <cell r="Q341">
            <v>3.7900000000000005</v>
          </cell>
          <cell r="R341">
            <v>3.6900000000000004</v>
          </cell>
          <cell r="S341">
            <v>3.5900000000000003</v>
          </cell>
          <cell r="T341">
            <v>3.5</v>
          </cell>
          <cell r="U341">
            <v>0.03</v>
          </cell>
          <cell r="V341">
            <v>0.03</v>
          </cell>
          <cell r="W341">
            <v>0.48</v>
          </cell>
          <cell r="X341" t="str">
            <v>LSlb</v>
          </cell>
          <cell r="Y341">
            <v>13.75</v>
          </cell>
          <cell r="Z341">
            <v>12</v>
          </cell>
          <cell r="AA341">
            <v>6</v>
          </cell>
          <cell r="AB341">
            <v>0.02</v>
          </cell>
          <cell r="AC341">
            <v>7.1223021582733814</v>
          </cell>
          <cell r="AD341">
            <v>0</v>
          </cell>
          <cell r="AE341">
            <v>7.25</v>
          </cell>
          <cell r="AF341">
            <v>2.2999999999999998</v>
          </cell>
          <cell r="AG341">
            <v>1.9</v>
          </cell>
          <cell r="AH341">
            <v>1.5</v>
          </cell>
          <cell r="AI341">
            <v>1.5</v>
          </cell>
          <cell r="AJ341">
            <v>1.2</v>
          </cell>
          <cell r="AK341">
            <v>0</v>
          </cell>
          <cell r="AL341">
            <v>10199</v>
          </cell>
          <cell r="AM341">
            <v>0</v>
          </cell>
          <cell r="AN341">
            <v>3.5135416666666668</v>
          </cell>
          <cell r="AO341">
            <v>3.0753124999999999</v>
          </cell>
          <cell r="AP341" t="str">
            <v>FBA</v>
          </cell>
        </row>
        <row r="342">
          <cell r="A342" t="str">
            <v>2014-EACH</v>
          </cell>
          <cell r="B342" t="str">
            <v>B07TDYSHJJ</v>
          </cell>
          <cell r="C342">
            <v>0</v>
          </cell>
          <cell r="D342">
            <v>2014</v>
          </cell>
          <cell r="E342">
            <v>1</v>
          </cell>
          <cell r="F342">
            <v>6.29</v>
          </cell>
          <cell r="G342">
            <v>6.09</v>
          </cell>
          <cell r="H342">
            <v>5.99</v>
          </cell>
          <cell r="I342">
            <v>5.79</v>
          </cell>
          <cell r="J342">
            <v>5.73</v>
          </cell>
          <cell r="K342">
            <v>6</v>
          </cell>
          <cell r="L342">
            <v>3.9</v>
          </cell>
          <cell r="M342">
            <v>4.1340000000000003</v>
          </cell>
          <cell r="N342">
            <v>3.13</v>
          </cell>
          <cell r="O342">
            <v>3.2864999999999998</v>
          </cell>
          <cell r="P342">
            <v>5.1899999999999995</v>
          </cell>
          <cell r="Q342">
            <v>4.99</v>
          </cell>
          <cell r="R342">
            <v>4.79</v>
          </cell>
          <cell r="S342">
            <v>4.79</v>
          </cell>
          <cell r="T342">
            <v>4.68</v>
          </cell>
          <cell r="U342">
            <v>0.32</v>
          </cell>
          <cell r="V342">
            <v>0.32</v>
          </cell>
          <cell r="W342">
            <v>5.12</v>
          </cell>
          <cell r="X342" t="str">
            <v>LSoz</v>
          </cell>
          <cell r="Y342">
            <v>5.75</v>
          </cell>
          <cell r="Z342">
            <v>2.5</v>
          </cell>
          <cell r="AA342">
            <v>1.25</v>
          </cell>
          <cell r="AB342">
            <v>1.25</v>
          </cell>
          <cell r="AC342">
            <v>0.12927158273381295</v>
          </cell>
          <cell r="AD342">
            <v>2.0683453237410072</v>
          </cell>
          <cell r="AE342">
            <v>3</v>
          </cell>
          <cell r="AF342">
            <v>0.85</v>
          </cell>
          <cell r="AG342">
            <v>0.69</v>
          </cell>
          <cell r="AH342">
            <v>0.55000000000000004</v>
          </cell>
          <cell r="AI342">
            <v>0.49</v>
          </cell>
          <cell r="AJ342">
            <v>0.45</v>
          </cell>
          <cell r="AK342">
            <v>0</v>
          </cell>
          <cell r="AL342">
            <v>56662</v>
          </cell>
          <cell r="AN342">
            <v>7.6075744628906247E-2</v>
          </cell>
          <cell r="AO342">
            <v>6.7411956787109373E-2</v>
          </cell>
          <cell r="AP342" t="str">
            <v>AWD</v>
          </cell>
        </row>
        <row r="343">
          <cell r="A343" t="str">
            <v>5174-EACH</v>
          </cell>
          <cell r="B343" t="str">
            <v>B07TGB6SPM</v>
          </cell>
          <cell r="C343">
            <v>3.99</v>
          </cell>
          <cell r="D343">
            <v>5174</v>
          </cell>
          <cell r="E343">
            <v>1</v>
          </cell>
          <cell r="F343">
            <v>5.49</v>
          </cell>
          <cell r="G343">
            <v>5.1899999999999995</v>
          </cell>
          <cell r="H343">
            <v>4.99</v>
          </cell>
          <cell r="I343">
            <v>4.8899999999999997</v>
          </cell>
          <cell r="J343">
            <v>4.8</v>
          </cell>
          <cell r="K343">
            <v>1</v>
          </cell>
          <cell r="L343">
            <v>3.06</v>
          </cell>
          <cell r="M343">
            <v>3.2435999999999998</v>
          </cell>
          <cell r="N343">
            <v>2.29</v>
          </cell>
          <cell r="O343">
            <v>2.4045000000000001</v>
          </cell>
          <cell r="P343">
            <v>4.3899999999999997</v>
          </cell>
          <cell r="Q343">
            <v>4.09</v>
          </cell>
          <cell r="R343">
            <v>3.89</v>
          </cell>
          <cell r="S343">
            <v>3.89</v>
          </cell>
          <cell r="T343">
            <v>3.75</v>
          </cell>
          <cell r="U343">
            <v>0.02</v>
          </cell>
          <cell r="V343">
            <v>0.02</v>
          </cell>
          <cell r="W343">
            <v>0.32</v>
          </cell>
          <cell r="X343" t="str">
            <v>LSlb</v>
          </cell>
          <cell r="Y343">
            <v>11.61</v>
          </cell>
          <cell r="Z343">
            <v>9.9600000000000009</v>
          </cell>
          <cell r="AA343">
            <v>1.5</v>
          </cell>
          <cell r="AB343">
            <v>3</v>
          </cell>
          <cell r="AC343">
            <v>2.4957323741007196</v>
          </cell>
          <cell r="AD343">
            <v>0</v>
          </cell>
          <cell r="AE343">
            <v>2.5</v>
          </cell>
          <cell r="AF343">
            <v>2.2999999999999998</v>
          </cell>
          <cell r="AG343">
            <v>1.9</v>
          </cell>
          <cell r="AH343">
            <v>1.5</v>
          </cell>
          <cell r="AI343">
            <v>1.5</v>
          </cell>
          <cell r="AJ343">
            <v>1.2</v>
          </cell>
          <cell r="AK343">
            <v>0</v>
          </cell>
          <cell r="AL343">
            <v>10199</v>
          </cell>
          <cell r="AN343">
            <v>0.11619149667245371</v>
          </cell>
          <cell r="AO343">
            <v>9.3039415147569429E-2</v>
          </cell>
          <cell r="AP343" t="str">
            <v>AWD</v>
          </cell>
        </row>
        <row r="344">
          <cell r="A344" t="str">
            <v>4003-EACH</v>
          </cell>
          <cell r="B344" t="str">
            <v>B07TGDNG2G</v>
          </cell>
          <cell r="C344">
            <v>4.99</v>
          </cell>
          <cell r="D344">
            <v>4003</v>
          </cell>
          <cell r="E344">
            <v>1</v>
          </cell>
          <cell r="F344">
            <v>5.89</v>
          </cell>
          <cell r="G344">
            <v>5.6899999999999995</v>
          </cell>
          <cell r="H344">
            <v>5.49</v>
          </cell>
          <cell r="I344">
            <v>5.49</v>
          </cell>
          <cell r="J344">
            <v>5.37</v>
          </cell>
          <cell r="K344">
            <v>1</v>
          </cell>
          <cell r="L344">
            <v>3.68</v>
          </cell>
          <cell r="M344">
            <v>3.9008000000000003</v>
          </cell>
          <cell r="N344">
            <v>2.91</v>
          </cell>
          <cell r="O344">
            <v>3.0555000000000003</v>
          </cell>
          <cell r="P344">
            <v>4.79</v>
          </cell>
          <cell r="Q344">
            <v>4.59</v>
          </cell>
          <cell r="R344">
            <v>4.49</v>
          </cell>
          <cell r="S344">
            <v>4.3899999999999997</v>
          </cell>
          <cell r="T344">
            <v>4.3099999999999996</v>
          </cell>
          <cell r="U344">
            <v>0.06</v>
          </cell>
          <cell r="V344">
            <v>0.06</v>
          </cell>
          <cell r="W344">
            <v>0.96</v>
          </cell>
          <cell r="X344" t="str">
            <v>LB</v>
          </cell>
          <cell r="Y344">
            <v>18.75</v>
          </cell>
          <cell r="Z344">
            <v>12</v>
          </cell>
          <cell r="AA344">
            <v>5.75</v>
          </cell>
          <cell r="AB344">
            <v>1</v>
          </cell>
          <cell r="AC344">
            <v>9.307553956834532</v>
          </cell>
          <cell r="AD344">
            <v>0</v>
          </cell>
          <cell r="AE344">
            <v>10</v>
          </cell>
          <cell r="AF344">
            <v>2.9</v>
          </cell>
          <cell r="AG344">
            <v>2.2999999999999998</v>
          </cell>
          <cell r="AH344">
            <v>1.9</v>
          </cell>
          <cell r="AI344">
            <v>1.9</v>
          </cell>
          <cell r="AJ344">
            <v>1.5</v>
          </cell>
          <cell r="AK344">
            <v>0</v>
          </cell>
          <cell r="AL344">
            <v>2627</v>
          </cell>
          <cell r="AN344">
            <v>3.1375988618827164E-2</v>
          </cell>
          <cell r="AO344">
            <v>2.9462709780092591E-2</v>
          </cell>
          <cell r="AP344" t="str">
            <v>AWD</v>
          </cell>
        </row>
        <row r="345">
          <cell r="A345" t="str">
            <v>4002-EACH</v>
          </cell>
          <cell r="B345" t="str">
            <v>B07THD1Y38</v>
          </cell>
          <cell r="C345">
            <v>0</v>
          </cell>
          <cell r="D345">
            <v>4002</v>
          </cell>
          <cell r="E345">
            <v>1</v>
          </cell>
          <cell r="F345">
            <v>6.1899999999999995</v>
          </cell>
          <cell r="G345">
            <v>5.89</v>
          </cell>
          <cell r="H345">
            <v>5.6899999999999995</v>
          </cell>
          <cell r="I345">
            <v>5.6899999999999995</v>
          </cell>
          <cell r="J345">
            <v>5.5699999999999994</v>
          </cell>
          <cell r="K345">
            <v>2</v>
          </cell>
          <cell r="L345">
            <v>3.68</v>
          </cell>
          <cell r="M345">
            <v>3.9008000000000003</v>
          </cell>
          <cell r="N345">
            <v>2.91</v>
          </cell>
          <cell r="O345">
            <v>3.0555000000000003</v>
          </cell>
          <cell r="P345">
            <v>5.09</v>
          </cell>
          <cell r="Q345">
            <v>4.8899999999999997</v>
          </cell>
          <cell r="R345">
            <v>4.6899999999999995</v>
          </cell>
          <cell r="S345">
            <v>4.59</v>
          </cell>
          <cell r="T345">
            <v>4.51</v>
          </cell>
          <cell r="U345">
            <v>0.08</v>
          </cell>
          <cell r="V345">
            <v>0.08</v>
          </cell>
          <cell r="W345">
            <v>1.28</v>
          </cell>
          <cell r="X345" t="str">
            <v>LSoz</v>
          </cell>
          <cell r="Y345">
            <v>5.5</v>
          </cell>
          <cell r="Z345">
            <v>3.88</v>
          </cell>
          <cell r="AA345">
            <v>1</v>
          </cell>
          <cell r="AB345">
            <v>1</v>
          </cell>
          <cell r="AC345">
            <v>0.15352517985611511</v>
          </cell>
          <cell r="AD345">
            <v>2.4564028776978417</v>
          </cell>
          <cell r="AE345">
            <v>3</v>
          </cell>
          <cell r="AF345">
            <v>0.99</v>
          </cell>
          <cell r="AG345">
            <v>0.79</v>
          </cell>
          <cell r="AH345">
            <v>0.65</v>
          </cell>
          <cell r="AI345">
            <v>0.59</v>
          </cell>
          <cell r="AJ345">
            <v>0.55000000000000004</v>
          </cell>
          <cell r="AK345">
            <v>0</v>
          </cell>
          <cell r="AL345">
            <v>2627</v>
          </cell>
          <cell r="AN345">
            <v>3.9030761718750001E-2</v>
          </cell>
          <cell r="AO345">
            <v>3.8357340494791663E-2</v>
          </cell>
          <cell r="AP345" t="str">
            <v>AWD</v>
          </cell>
        </row>
        <row r="346">
          <cell r="A346" t="str">
            <v>3126-CASE</v>
          </cell>
          <cell r="B346" t="str">
            <v>B07TJDN1VN</v>
          </cell>
          <cell r="C346">
            <v>0</v>
          </cell>
          <cell r="D346">
            <v>3126</v>
          </cell>
          <cell r="E346">
            <v>48</v>
          </cell>
          <cell r="F346">
            <v>109.78999999999999</v>
          </cell>
          <cell r="G346">
            <v>97.789999999999992</v>
          </cell>
          <cell r="H346">
            <v>79.789999999999992</v>
          </cell>
          <cell r="I346">
            <v>79.789999999999992</v>
          </cell>
          <cell r="J346">
            <v>67.790000000000006</v>
          </cell>
          <cell r="K346">
            <v>15</v>
          </cell>
          <cell r="L346">
            <v>14.93</v>
          </cell>
          <cell r="M346">
            <v>15.825799999999999</v>
          </cell>
          <cell r="N346" t="str">
            <v>-</v>
          </cell>
          <cell r="O346" t="str">
            <v>-</v>
          </cell>
          <cell r="P346" t="str">
            <v>-</v>
          </cell>
          <cell r="Q346" t="str">
            <v>-</v>
          </cell>
          <cell r="R346" t="str">
            <v>-</v>
          </cell>
          <cell r="S346" t="str">
            <v>-</v>
          </cell>
          <cell r="T346" t="str">
            <v>-</v>
          </cell>
          <cell r="U346">
            <v>14.22</v>
          </cell>
          <cell r="V346">
            <v>14.22</v>
          </cell>
          <cell r="W346">
            <v>13.44</v>
          </cell>
          <cell r="X346" t="str">
            <v>LB</v>
          </cell>
          <cell r="Y346">
            <v>14.5</v>
          </cell>
          <cell r="Z346">
            <v>12.5</v>
          </cell>
          <cell r="AA346">
            <v>11</v>
          </cell>
          <cell r="AB346">
            <v>2.17</v>
          </cell>
          <cell r="AC346">
            <v>14.343525179856115</v>
          </cell>
          <cell r="AD346">
            <v>0</v>
          </cell>
          <cell r="AE346">
            <v>15</v>
          </cell>
          <cell r="AF346">
            <v>1.5</v>
          </cell>
          <cell r="AG346">
            <v>1.3</v>
          </cell>
          <cell r="AH346">
            <v>1</v>
          </cell>
          <cell r="AI346">
            <v>1</v>
          </cell>
          <cell r="AJ346">
            <v>0.8</v>
          </cell>
          <cell r="AK346">
            <v>0</v>
          </cell>
          <cell r="AL346">
            <v>4740</v>
          </cell>
          <cell r="AN346">
            <v>4.3383825231481481</v>
          </cell>
          <cell r="AO346">
            <v>4.0337543402777776</v>
          </cell>
          <cell r="AP346" t="str">
            <v>FBA</v>
          </cell>
        </row>
        <row r="347">
          <cell r="A347" t="str">
            <v>589-CASE</v>
          </cell>
          <cell r="B347" t="str">
            <v>B07WZWGPY5</v>
          </cell>
          <cell r="C347">
            <v>0</v>
          </cell>
          <cell r="D347">
            <v>589</v>
          </cell>
          <cell r="E347">
            <v>50</v>
          </cell>
          <cell r="F347">
            <v>114.88999999999999</v>
          </cell>
          <cell r="G347">
            <v>99.289999999999992</v>
          </cell>
          <cell r="H347">
            <v>89.289999999999992</v>
          </cell>
          <cell r="I347">
            <v>86.789999999999992</v>
          </cell>
          <cell r="J347">
            <v>83.02000000000001</v>
          </cell>
          <cell r="K347">
            <v>17</v>
          </cell>
          <cell r="L347">
            <v>27.09</v>
          </cell>
          <cell r="M347">
            <v>28.715399999999999</v>
          </cell>
          <cell r="N347" t="str">
            <v>-</v>
          </cell>
          <cell r="O347" t="str">
            <v>-</v>
          </cell>
          <cell r="P347" t="str">
            <v>-</v>
          </cell>
          <cell r="Q347" t="str">
            <v>-</v>
          </cell>
          <cell r="R347" t="str">
            <v>-</v>
          </cell>
          <cell r="S347" t="str">
            <v>-</v>
          </cell>
          <cell r="T347" t="str">
            <v>-</v>
          </cell>
          <cell r="U347">
            <v>16.899999999999999</v>
          </cell>
          <cell r="V347">
            <v>16.899999999999999</v>
          </cell>
          <cell r="W347">
            <v>8.32</v>
          </cell>
          <cell r="X347" t="str">
            <v>LB</v>
          </cell>
          <cell r="Y347">
            <v>30.25</v>
          </cell>
          <cell r="Z347">
            <v>20.25</v>
          </cell>
          <cell r="AA347">
            <v>10.5</v>
          </cell>
          <cell r="AB347">
            <v>0.38</v>
          </cell>
          <cell r="AC347">
            <v>46.272706834532372</v>
          </cell>
          <cell r="AD347">
            <v>0</v>
          </cell>
          <cell r="AE347">
            <v>47</v>
          </cell>
          <cell r="AF347">
            <v>1.2</v>
          </cell>
          <cell r="AG347">
            <v>0.95</v>
          </cell>
          <cell r="AH347">
            <v>0.79</v>
          </cell>
          <cell r="AI347">
            <v>0.75</v>
          </cell>
          <cell r="AJ347">
            <v>0.69</v>
          </cell>
          <cell r="AK347" t="str">
            <v>+Inbound Shipping fee</v>
          </cell>
          <cell r="AL347">
            <v>34204</v>
          </cell>
          <cell r="AM347">
            <v>4</v>
          </cell>
          <cell r="AN347">
            <v>0.31359592013888893</v>
          </cell>
          <cell r="AO347">
            <v>0.28044596354166668</v>
          </cell>
          <cell r="AP347" t="str">
            <v>AWD</v>
          </cell>
        </row>
        <row r="348">
          <cell r="A348" t="str">
            <v>592-CASE</v>
          </cell>
          <cell r="B348" t="str">
            <v>B07WZX5SPF</v>
          </cell>
          <cell r="C348">
            <v>0</v>
          </cell>
          <cell r="D348">
            <v>592</v>
          </cell>
          <cell r="E348">
            <v>25</v>
          </cell>
          <cell r="F348">
            <v>71.189999999999984</v>
          </cell>
          <cell r="G348">
            <v>64.989999999999995</v>
          </cell>
          <cell r="H348">
            <v>55.59</v>
          </cell>
          <cell r="I348">
            <v>55.59</v>
          </cell>
          <cell r="J348">
            <v>53.32</v>
          </cell>
          <cell r="K348">
            <v>10</v>
          </cell>
          <cell r="L348">
            <v>18.350000000000001</v>
          </cell>
          <cell r="M348">
            <v>19.451000000000001</v>
          </cell>
          <cell r="N348" t="str">
            <v>-</v>
          </cell>
          <cell r="O348" t="str">
            <v>-</v>
          </cell>
          <cell r="P348" t="str">
            <v>-</v>
          </cell>
          <cell r="Q348" t="str">
            <v>-</v>
          </cell>
          <cell r="R348" t="str">
            <v>-</v>
          </cell>
          <cell r="S348" t="str">
            <v>-</v>
          </cell>
          <cell r="T348" t="str">
            <v>-</v>
          </cell>
          <cell r="U348">
            <v>9.34</v>
          </cell>
          <cell r="V348">
            <v>9.34</v>
          </cell>
          <cell r="W348">
            <v>6.4</v>
          </cell>
          <cell r="X348" t="str">
            <v>LSlb</v>
          </cell>
          <cell r="Y348">
            <v>11.58</v>
          </cell>
          <cell r="Z348">
            <v>10.39</v>
          </cell>
          <cell r="AA348">
            <v>2.17</v>
          </cell>
          <cell r="AB348">
            <v>4.34</v>
          </cell>
          <cell r="AC348">
            <v>3.7566353093525184</v>
          </cell>
          <cell r="AD348">
            <v>0</v>
          </cell>
          <cell r="AE348">
            <v>4</v>
          </cell>
          <cell r="AF348">
            <v>2.9</v>
          </cell>
          <cell r="AG348">
            <v>2.2999999999999998</v>
          </cell>
          <cell r="AH348">
            <v>1.9</v>
          </cell>
          <cell r="AI348">
            <v>1.9</v>
          </cell>
          <cell r="AJ348">
            <v>1.5</v>
          </cell>
          <cell r="AK348">
            <v>0</v>
          </cell>
          <cell r="AL348">
            <v>2972</v>
          </cell>
          <cell r="AM348">
            <v>4</v>
          </cell>
          <cell r="AN348">
            <v>0.62719184027777786</v>
          </cell>
          <cell r="AO348">
            <v>0.56089192708333335</v>
          </cell>
          <cell r="AP348" t="str">
            <v>AWD</v>
          </cell>
        </row>
        <row r="349">
          <cell r="A349" t="str">
            <v>5019-CASE</v>
          </cell>
          <cell r="B349" t="str">
            <v>B07WZXYW4S</v>
          </cell>
          <cell r="C349">
            <v>0</v>
          </cell>
          <cell r="D349">
            <v>5019</v>
          </cell>
          <cell r="E349">
            <v>25</v>
          </cell>
          <cell r="F349">
            <v>35.790000000000006</v>
          </cell>
          <cell r="G349">
            <v>32.590000000000003</v>
          </cell>
          <cell r="H349">
            <v>29.49</v>
          </cell>
          <cell r="I349">
            <v>28.29</v>
          </cell>
          <cell r="J349">
            <v>26.330000000000002</v>
          </cell>
          <cell r="K349">
            <v>5</v>
          </cell>
          <cell r="L349">
            <v>13.03</v>
          </cell>
          <cell r="M349">
            <v>13.8118</v>
          </cell>
          <cell r="N349" t="str">
            <v>-</v>
          </cell>
          <cell r="O349" t="str">
            <v>-</v>
          </cell>
          <cell r="P349" t="str">
            <v>-</v>
          </cell>
          <cell r="Q349" t="str">
            <v>-</v>
          </cell>
          <cell r="R349" t="str">
            <v>-</v>
          </cell>
          <cell r="S349" t="str">
            <v>-</v>
          </cell>
          <cell r="T349" t="str">
            <v>-</v>
          </cell>
          <cell r="U349">
            <v>4.9000000000000004</v>
          </cell>
          <cell r="V349">
            <v>4.9000000000000004</v>
          </cell>
          <cell r="W349">
            <v>12.48</v>
          </cell>
          <cell r="X349" t="str">
            <v>LB</v>
          </cell>
          <cell r="Y349">
            <v>18.75</v>
          </cell>
          <cell r="Z349">
            <v>12</v>
          </cell>
          <cell r="AA349">
            <v>5.75</v>
          </cell>
          <cell r="AB349">
            <v>3</v>
          </cell>
          <cell r="AC349">
            <v>9.307553956834532</v>
          </cell>
          <cell r="AD349">
            <v>0</v>
          </cell>
          <cell r="AE349">
            <v>10</v>
          </cell>
          <cell r="AF349">
            <v>2.9</v>
          </cell>
          <cell r="AG349">
            <v>2.2999999999999998</v>
          </cell>
          <cell r="AH349">
            <v>1.9</v>
          </cell>
          <cell r="AI349">
            <v>1.9</v>
          </cell>
          <cell r="AJ349">
            <v>1.5</v>
          </cell>
          <cell r="AK349">
            <v>0</v>
          </cell>
          <cell r="AL349">
            <v>5569</v>
          </cell>
          <cell r="AN349">
            <v>2.9611653645833336</v>
          </cell>
          <cell r="AO349">
            <v>2.4334667968749999</v>
          </cell>
          <cell r="AP349" t="str">
            <v>FBA</v>
          </cell>
        </row>
        <row r="350">
          <cell r="A350" t="str">
            <v>5027-CASE</v>
          </cell>
          <cell r="B350" t="str">
            <v>B07X2233CN</v>
          </cell>
          <cell r="C350">
            <v>0</v>
          </cell>
          <cell r="D350">
            <v>5027</v>
          </cell>
          <cell r="E350">
            <v>48</v>
          </cell>
          <cell r="F350">
            <v>78.689999999999984</v>
          </cell>
          <cell r="G350">
            <v>63.690000000000005</v>
          </cell>
          <cell r="H350">
            <v>54.09</v>
          </cell>
          <cell r="I350">
            <v>51.690000000000005</v>
          </cell>
          <cell r="J350">
            <v>48.07</v>
          </cell>
          <cell r="K350">
            <v>11.25</v>
          </cell>
          <cell r="L350">
            <v>9.56</v>
          </cell>
          <cell r="M350">
            <v>10.133600000000001</v>
          </cell>
          <cell r="N350" t="str">
            <v>-</v>
          </cell>
          <cell r="O350" t="str">
            <v>-</v>
          </cell>
          <cell r="P350" t="str">
            <v>-</v>
          </cell>
          <cell r="Q350" t="str">
            <v>-</v>
          </cell>
          <cell r="R350" t="str">
            <v>-</v>
          </cell>
          <cell r="S350" t="str">
            <v>-</v>
          </cell>
          <cell r="T350" t="str">
            <v>-</v>
          </cell>
          <cell r="U350">
            <v>11.16</v>
          </cell>
          <cell r="V350">
            <v>11.16</v>
          </cell>
          <cell r="W350">
            <v>8.9600000000000009</v>
          </cell>
          <cell r="X350" t="str">
            <v>LB</v>
          </cell>
          <cell r="Y350">
            <v>18.75</v>
          </cell>
          <cell r="Z350">
            <v>12</v>
          </cell>
          <cell r="AA350">
            <v>5.75</v>
          </cell>
          <cell r="AB350">
            <v>2</v>
          </cell>
          <cell r="AC350">
            <v>9.307553956834532</v>
          </cell>
          <cell r="AD350">
            <v>0</v>
          </cell>
          <cell r="AE350">
            <v>10</v>
          </cell>
          <cell r="AF350">
            <v>2.9</v>
          </cell>
          <cell r="AG350">
            <v>2.2999999999999998</v>
          </cell>
          <cell r="AH350">
            <v>1.9</v>
          </cell>
          <cell r="AI350">
            <v>1.9</v>
          </cell>
          <cell r="AJ350">
            <v>1.5</v>
          </cell>
          <cell r="AK350">
            <v>0</v>
          </cell>
          <cell r="AL350">
            <v>6572</v>
          </cell>
          <cell r="AN350">
            <v>3.187868200231482</v>
          </cell>
          <cell r="AO350">
            <v>2.6968891059027778</v>
          </cell>
          <cell r="AP350" t="str">
            <v>AWD</v>
          </cell>
        </row>
        <row r="351">
          <cell r="A351" t="str">
            <v>5017-CASE</v>
          </cell>
          <cell r="B351" t="str">
            <v>B07X22QHGF</v>
          </cell>
          <cell r="C351">
            <v>0</v>
          </cell>
          <cell r="D351">
            <v>5017</v>
          </cell>
          <cell r="E351">
            <v>25</v>
          </cell>
          <cell r="F351">
            <v>35.790000000000006</v>
          </cell>
          <cell r="G351">
            <v>32.590000000000003</v>
          </cell>
          <cell r="H351">
            <v>29.49</v>
          </cell>
          <cell r="I351">
            <v>28.29</v>
          </cell>
          <cell r="J351">
            <v>26.330000000000002</v>
          </cell>
          <cell r="K351">
            <v>5</v>
          </cell>
          <cell r="L351">
            <v>13.03</v>
          </cell>
          <cell r="M351">
            <v>13.8118</v>
          </cell>
          <cell r="N351" t="str">
            <v>-</v>
          </cell>
          <cell r="O351" t="str">
            <v>-</v>
          </cell>
          <cell r="P351" t="str">
            <v>-</v>
          </cell>
          <cell r="Q351" t="str">
            <v>-</v>
          </cell>
          <cell r="R351" t="str">
            <v>-</v>
          </cell>
          <cell r="S351" t="str">
            <v>-</v>
          </cell>
          <cell r="T351" t="str">
            <v>-</v>
          </cell>
          <cell r="U351">
            <v>4.74</v>
          </cell>
          <cell r="V351">
            <v>4.74</v>
          </cell>
          <cell r="W351">
            <v>4.4800000000000004</v>
          </cell>
          <cell r="X351" t="str">
            <v>LB</v>
          </cell>
          <cell r="Y351">
            <v>28.25</v>
          </cell>
          <cell r="Z351">
            <v>22.5</v>
          </cell>
          <cell r="AA351">
            <v>2</v>
          </cell>
          <cell r="AB351">
            <v>0.25</v>
          </cell>
          <cell r="AC351">
            <v>9.1456834532374103</v>
          </cell>
          <cell r="AD351">
            <v>0</v>
          </cell>
          <cell r="AE351">
            <v>10</v>
          </cell>
          <cell r="AF351">
            <v>0.59</v>
          </cell>
          <cell r="AG351">
            <v>0.49</v>
          </cell>
          <cell r="AH351">
            <v>0.39</v>
          </cell>
          <cell r="AI351">
            <v>0.35</v>
          </cell>
          <cell r="AJ351">
            <v>0.28999999999999998</v>
          </cell>
          <cell r="AK351">
            <v>0</v>
          </cell>
          <cell r="AL351">
            <v>5850</v>
          </cell>
          <cell r="AN351">
            <v>2.9611653645833336</v>
          </cell>
          <cell r="AO351">
            <v>2.4334667968749999</v>
          </cell>
          <cell r="AP351" t="str">
            <v>FBA</v>
          </cell>
        </row>
        <row r="352">
          <cell r="A352" t="str">
            <v>5015-CASE</v>
          </cell>
          <cell r="B352" t="str">
            <v>B07X315YKB</v>
          </cell>
          <cell r="C352">
            <v>0</v>
          </cell>
          <cell r="D352">
            <v>5015</v>
          </cell>
          <cell r="E352">
            <v>100</v>
          </cell>
          <cell r="F352">
            <v>93.089999999999989</v>
          </cell>
          <cell r="G352">
            <v>80.589999999999989</v>
          </cell>
          <cell r="H352">
            <v>68.089999999999989</v>
          </cell>
          <cell r="I352">
            <v>60.59</v>
          </cell>
          <cell r="J352">
            <v>55.57</v>
          </cell>
          <cell r="K352">
            <v>24</v>
          </cell>
          <cell r="L352">
            <v>18.350000000000001</v>
          </cell>
          <cell r="M352">
            <v>19.451000000000001</v>
          </cell>
          <cell r="N352" t="str">
            <v>-</v>
          </cell>
          <cell r="O352" t="str">
            <v>-</v>
          </cell>
          <cell r="P352" t="str">
            <v>-</v>
          </cell>
          <cell r="Q352" t="str">
            <v>-</v>
          </cell>
          <cell r="R352" t="str">
            <v>-</v>
          </cell>
          <cell r="S352" t="str">
            <v>-</v>
          </cell>
          <cell r="T352" t="str">
            <v>-</v>
          </cell>
          <cell r="U352">
            <v>23.8</v>
          </cell>
          <cell r="V352">
            <v>23.8</v>
          </cell>
          <cell r="W352">
            <v>7.68</v>
          </cell>
          <cell r="X352" t="str">
            <v>LB</v>
          </cell>
          <cell r="Y352">
            <v>28.5</v>
          </cell>
          <cell r="Z352">
            <v>22.25</v>
          </cell>
          <cell r="AA352">
            <v>2</v>
          </cell>
          <cell r="AB352">
            <v>0.38</v>
          </cell>
          <cell r="AC352">
            <v>9.1241007194244599</v>
          </cell>
          <cell r="AD352">
            <v>0</v>
          </cell>
          <cell r="AE352">
            <v>10</v>
          </cell>
          <cell r="AF352">
            <v>0.55000000000000004</v>
          </cell>
          <cell r="AG352">
            <v>0.45</v>
          </cell>
          <cell r="AH352">
            <v>0.35</v>
          </cell>
          <cell r="AI352">
            <v>0.28999999999999998</v>
          </cell>
          <cell r="AJ352">
            <v>0.25</v>
          </cell>
          <cell r="AK352">
            <v>0</v>
          </cell>
          <cell r="AL352">
            <v>72477</v>
          </cell>
          <cell r="AN352">
            <v>3.4816471354166669</v>
          </cell>
          <cell r="AO352">
            <v>3.0382519531249996</v>
          </cell>
          <cell r="AP352" t="str">
            <v>FBA</v>
          </cell>
        </row>
        <row r="353">
          <cell r="A353" t="str">
            <v>5021-CASE</v>
          </cell>
          <cell r="B353" t="str">
            <v>B07X319SC6</v>
          </cell>
          <cell r="C353">
            <v>0</v>
          </cell>
          <cell r="D353">
            <v>4146</v>
          </cell>
          <cell r="E353">
            <v>1</v>
          </cell>
          <cell r="F353">
            <v>11.29</v>
          </cell>
          <cell r="G353">
            <v>10.59</v>
          </cell>
          <cell r="H353">
            <v>10.09</v>
          </cell>
          <cell r="I353">
            <v>10.09</v>
          </cell>
          <cell r="J353">
            <v>9.5299999999999994</v>
          </cell>
          <cell r="K353">
            <v>1</v>
          </cell>
          <cell r="L353">
            <v>5.77</v>
          </cell>
          <cell r="M353">
            <v>6.1161999999999992</v>
          </cell>
          <cell r="N353">
            <v>5.0999999999999996</v>
          </cell>
          <cell r="O353">
            <v>5.3549999999999995</v>
          </cell>
          <cell r="P353" t="str">
            <v>-</v>
          </cell>
          <cell r="Q353" t="str">
            <v>-</v>
          </cell>
          <cell r="R353">
            <v>9.09</v>
          </cell>
          <cell r="S353">
            <v>9.09</v>
          </cell>
          <cell r="T353">
            <v>8.57</v>
          </cell>
          <cell r="U353">
            <v>0.8</v>
          </cell>
          <cell r="V353">
            <v>0.8</v>
          </cell>
          <cell r="W353">
            <v>12.8</v>
          </cell>
          <cell r="X353" t="str">
            <v>LSlb</v>
          </cell>
          <cell r="Y353">
            <v>11.58</v>
          </cell>
          <cell r="Z353">
            <v>10.39</v>
          </cell>
          <cell r="AA353">
            <v>2.17</v>
          </cell>
          <cell r="AB353">
            <v>2.17</v>
          </cell>
          <cell r="AC353">
            <v>1.8783176546762592</v>
          </cell>
          <cell r="AD353">
            <v>0</v>
          </cell>
          <cell r="AE353">
            <v>2</v>
          </cell>
          <cell r="AF353">
            <v>2.9</v>
          </cell>
          <cell r="AG353">
            <v>2.2999999999999998</v>
          </cell>
          <cell r="AH353">
            <v>1.9</v>
          </cell>
          <cell r="AI353">
            <v>1.9</v>
          </cell>
          <cell r="AJ353">
            <v>1.5</v>
          </cell>
          <cell r="AK353">
            <v>0</v>
          </cell>
          <cell r="AL353">
            <v>5635</v>
          </cell>
          <cell r="AN353">
            <v>2.9611653645833336</v>
          </cell>
          <cell r="AO353">
            <v>2.4334667968749999</v>
          </cell>
          <cell r="AP353" t="str">
            <v>AWD</v>
          </cell>
        </row>
        <row r="354">
          <cell r="A354" t="str">
            <v>5035-CASE</v>
          </cell>
          <cell r="B354" t="str">
            <v>B07X31BJ5K</v>
          </cell>
          <cell r="C354">
            <v>0</v>
          </cell>
          <cell r="D354">
            <v>5035</v>
          </cell>
          <cell r="E354">
            <v>24</v>
          </cell>
          <cell r="F354">
            <v>197.19</v>
          </cell>
          <cell r="G354">
            <v>167.19</v>
          </cell>
          <cell r="H354">
            <v>149.19</v>
          </cell>
          <cell r="I354">
            <v>149.19</v>
          </cell>
          <cell r="J354">
            <v>137.10999999999999</v>
          </cell>
          <cell r="K354">
            <v>34</v>
          </cell>
          <cell r="L354">
            <v>46.12</v>
          </cell>
          <cell r="M354">
            <v>48.8872</v>
          </cell>
          <cell r="N354" t="str">
            <v>-</v>
          </cell>
          <cell r="O354" t="str">
            <v>-</v>
          </cell>
          <cell r="P354" t="str">
            <v>-</v>
          </cell>
          <cell r="Q354" t="str">
            <v>-</v>
          </cell>
          <cell r="R354" t="str">
            <v>-</v>
          </cell>
          <cell r="S354" t="str">
            <v>-</v>
          </cell>
          <cell r="T354" t="str">
            <v>-</v>
          </cell>
          <cell r="U354">
            <v>33.46</v>
          </cell>
          <cell r="V354">
            <v>0.56000000000000005</v>
          </cell>
          <cell r="W354">
            <v>8.9600000000000009</v>
          </cell>
          <cell r="X354" t="str">
            <v>LSlb</v>
          </cell>
          <cell r="Y354">
            <v>11.58</v>
          </cell>
          <cell r="Z354">
            <v>10.39</v>
          </cell>
          <cell r="AA354">
            <v>2.17</v>
          </cell>
          <cell r="AB354">
            <v>4.34</v>
          </cell>
          <cell r="AC354">
            <v>3.7566353093525184</v>
          </cell>
          <cell r="AD354">
            <v>0</v>
          </cell>
          <cell r="AE354">
            <v>4</v>
          </cell>
          <cell r="AF354">
            <v>2.9</v>
          </cell>
          <cell r="AG354">
            <v>2.2999999999999998</v>
          </cell>
          <cell r="AH354">
            <v>1.9</v>
          </cell>
          <cell r="AI354">
            <v>1.9</v>
          </cell>
          <cell r="AJ354">
            <v>1.5</v>
          </cell>
          <cell r="AK354">
            <v>0</v>
          </cell>
          <cell r="AL354">
            <v>5635</v>
          </cell>
          <cell r="AM354">
            <v>7</v>
          </cell>
          <cell r="AN354">
            <v>0.62719184027777786</v>
          </cell>
          <cell r="AO354">
            <v>0.56089192708333335</v>
          </cell>
          <cell r="AP354" t="str">
            <v>AWD</v>
          </cell>
        </row>
        <row r="355">
          <cell r="A355" t="str">
            <v>593-CASE</v>
          </cell>
          <cell r="B355" t="str">
            <v>B07X31WJMN</v>
          </cell>
          <cell r="C355">
            <v>0</v>
          </cell>
          <cell r="D355">
            <v>593</v>
          </cell>
          <cell r="E355">
            <v>25</v>
          </cell>
          <cell r="F355">
            <v>71.689999999999984</v>
          </cell>
          <cell r="G355">
            <v>65.489999999999995</v>
          </cell>
          <cell r="H355">
            <v>56.09</v>
          </cell>
          <cell r="I355">
            <v>56.09</v>
          </cell>
          <cell r="J355">
            <v>49.82</v>
          </cell>
          <cell r="K355">
            <v>9</v>
          </cell>
          <cell r="L355">
            <v>18.73</v>
          </cell>
          <cell r="M355">
            <v>19.8538</v>
          </cell>
          <cell r="N355" t="str">
            <v>-</v>
          </cell>
          <cell r="O355" t="str">
            <v>-</v>
          </cell>
          <cell r="P355" t="str">
            <v>-</v>
          </cell>
          <cell r="Q355" t="str">
            <v>-</v>
          </cell>
          <cell r="R355" t="str">
            <v>-</v>
          </cell>
          <cell r="S355" t="str">
            <v>-</v>
          </cell>
          <cell r="T355" t="str">
            <v>-</v>
          </cell>
          <cell r="U355">
            <v>9</v>
          </cell>
          <cell r="V355">
            <v>9</v>
          </cell>
          <cell r="W355">
            <v>8.32</v>
          </cell>
          <cell r="X355" t="str">
            <v>LB</v>
          </cell>
          <cell r="Y355">
            <v>18.75</v>
          </cell>
          <cell r="Z355">
            <v>12</v>
          </cell>
          <cell r="AA355">
            <v>5.75</v>
          </cell>
          <cell r="AB355">
            <v>0.98</v>
          </cell>
          <cell r="AC355">
            <v>9.307553956834532</v>
          </cell>
          <cell r="AD355">
            <v>0</v>
          </cell>
          <cell r="AE355">
            <v>10</v>
          </cell>
          <cell r="AF355">
            <v>2.9</v>
          </cell>
          <cell r="AG355">
            <v>2.2999999999999998</v>
          </cell>
          <cell r="AH355">
            <v>1.9</v>
          </cell>
          <cell r="AI355">
            <v>1.9</v>
          </cell>
          <cell r="AJ355">
            <v>1.5</v>
          </cell>
          <cell r="AK355">
            <v>0</v>
          </cell>
          <cell r="AL355">
            <v>2684</v>
          </cell>
          <cell r="AN355">
            <v>5.4914648437500002</v>
          </cell>
          <cell r="AO355">
            <v>5.3736035156249997</v>
          </cell>
          <cell r="AP355" t="str">
            <v>FBA</v>
          </cell>
        </row>
        <row r="356">
          <cell r="A356" t="str">
            <v>5034-CASE</v>
          </cell>
          <cell r="B356" t="str">
            <v>B07X32GS5B</v>
          </cell>
          <cell r="C356">
            <v>0</v>
          </cell>
          <cell r="D356">
            <v>5034</v>
          </cell>
          <cell r="E356">
            <v>24</v>
          </cell>
          <cell r="F356">
            <v>195.19</v>
          </cell>
          <cell r="G356">
            <v>165.19</v>
          </cell>
          <cell r="H356">
            <v>147.19</v>
          </cell>
          <cell r="I356">
            <v>147.19</v>
          </cell>
          <cell r="J356">
            <v>135.13</v>
          </cell>
          <cell r="K356">
            <v>33</v>
          </cell>
          <cell r="L356">
            <v>44.62</v>
          </cell>
          <cell r="M356">
            <v>47.297199999999997</v>
          </cell>
          <cell r="N356" t="str">
            <v>-</v>
          </cell>
          <cell r="O356" t="str">
            <v>-</v>
          </cell>
          <cell r="P356" t="str">
            <v>-</v>
          </cell>
          <cell r="Q356" t="str">
            <v>-</v>
          </cell>
          <cell r="R356" t="str">
            <v>-</v>
          </cell>
          <cell r="S356" t="str">
            <v>-</v>
          </cell>
          <cell r="T356" t="str">
            <v>-</v>
          </cell>
          <cell r="U356">
            <v>32.200000000000003</v>
          </cell>
          <cell r="V356">
            <v>0.52</v>
          </cell>
          <cell r="W356">
            <v>8.32</v>
          </cell>
          <cell r="X356" t="str">
            <v>XL 50-70</v>
          </cell>
          <cell r="Y356">
            <v>36.5</v>
          </cell>
          <cell r="Z356">
            <v>24.25</v>
          </cell>
          <cell r="AA356">
            <v>8.75</v>
          </cell>
          <cell r="AB356">
            <v>0.98</v>
          </cell>
          <cell r="AC356">
            <v>55.718300359712231</v>
          </cell>
          <cell r="AD356">
            <v>0</v>
          </cell>
          <cell r="AE356">
            <v>56</v>
          </cell>
          <cell r="AF356">
            <v>4.3</v>
          </cell>
          <cell r="AG356">
            <v>3.3</v>
          </cell>
          <cell r="AH356">
            <v>2.7</v>
          </cell>
          <cell r="AI356">
            <v>2.7</v>
          </cell>
          <cell r="AJ356">
            <v>2.2999999999999998</v>
          </cell>
          <cell r="AK356" t="str">
            <v>+Inbound Shipping fee</v>
          </cell>
          <cell r="AL356">
            <v>24778</v>
          </cell>
          <cell r="AM356">
            <v>7</v>
          </cell>
          <cell r="AN356">
            <v>0.31359592013888893</v>
          </cell>
          <cell r="AO356">
            <v>0.28044596354166668</v>
          </cell>
          <cell r="AP356" t="str">
            <v>AWD</v>
          </cell>
        </row>
        <row r="357">
          <cell r="A357" t="str">
            <v>530-CASE</v>
          </cell>
          <cell r="B357" t="str">
            <v>B07X32GX7V</v>
          </cell>
          <cell r="C357">
            <v>0</v>
          </cell>
          <cell r="D357">
            <v>530</v>
          </cell>
          <cell r="E357">
            <v>48</v>
          </cell>
          <cell r="F357">
            <v>87.789999999999992</v>
          </cell>
          <cell r="G357">
            <v>72.789999999999992</v>
          </cell>
          <cell r="H357">
            <v>63.190000000000005</v>
          </cell>
          <cell r="I357">
            <v>60.790000000000006</v>
          </cell>
          <cell r="J357">
            <v>57.199999999999996</v>
          </cell>
          <cell r="K357">
            <v>19</v>
          </cell>
          <cell r="L357">
            <v>16.45</v>
          </cell>
          <cell r="M357">
            <v>17.436999999999998</v>
          </cell>
          <cell r="N357" t="str">
            <v>-</v>
          </cell>
          <cell r="O357" t="str">
            <v>-</v>
          </cell>
          <cell r="P357" t="str">
            <v>-</v>
          </cell>
          <cell r="Q357" t="str">
            <v>-</v>
          </cell>
          <cell r="R357" t="str">
            <v>-</v>
          </cell>
          <cell r="S357" t="str">
            <v>-</v>
          </cell>
          <cell r="T357" t="str">
            <v>-</v>
          </cell>
          <cell r="U357">
            <v>18.5</v>
          </cell>
          <cell r="V357">
            <v>18.5</v>
          </cell>
          <cell r="W357" t="e">
            <v>#N/A</v>
          </cell>
          <cell r="X357" t="str">
            <v>LB</v>
          </cell>
          <cell r="Y357">
            <v>16.75</v>
          </cell>
          <cell r="Z357">
            <v>12</v>
          </cell>
          <cell r="AA357">
            <v>9.75</v>
          </cell>
          <cell r="AB357" t="e">
            <v>#N/A</v>
          </cell>
          <cell r="AC357">
            <v>14.098920863309353</v>
          </cell>
          <cell r="AD357">
            <v>0</v>
          </cell>
          <cell r="AE357">
            <v>15</v>
          </cell>
          <cell r="AF357">
            <v>5.3</v>
          </cell>
          <cell r="AG357">
            <v>4.3</v>
          </cell>
          <cell r="AH357">
            <v>3.5</v>
          </cell>
          <cell r="AI357">
            <v>3.5</v>
          </cell>
          <cell r="AJ357">
            <v>2.5</v>
          </cell>
          <cell r="AK357">
            <v>0</v>
          </cell>
          <cell r="AL357">
            <v>1349</v>
          </cell>
          <cell r="AN357">
            <v>3.3702473958333337</v>
          </cell>
          <cell r="AO357">
            <v>2.9088085937499999</v>
          </cell>
          <cell r="AP357" t="str">
            <v>AWD</v>
          </cell>
        </row>
        <row r="358">
          <cell r="A358" t="str">
            <v>5033-CASE</v>
          </cell>
          <cell r="B358" t="str">
            <v>B07X43FN4G</v>
          </cell>
          <cell r="C358">
            <v>0</v>
          </cell>
          <cell r="D358">
            <v>5033</v>
          </cell>
          <cell r="E358">
            <v>24</v>
          </cell>
          <cell r="F358">
            <v>185.19</v>
          </cell>
          <cell r="G358">
            <v>158.19</v>
          </cell>
          <cell r="H358">
            <v>143.19</v>
          </cell>
          <cell r="I358">
            <v>143.19</v>
          </cell>
          <cell r="J358">
            <v>128.11000000000001</v>
          </cell>
          <cell r="K358">
            <v>32</v>
          </cell>
          <cell r="L358">
            <v>46.12</v>
          </cell>
          <cell r="M358">
            <v>48.8872</v>
          </cell>
          <cell r="N358" t="str">
            <v>-</v>
          </cell>
          <cell r="O358" t="str">
            <v>-</v>
          </cell>
          <cell r="P358" t="str">
            <v>-</v>
          </cell>
          <cell r="Q358" t="str">
            <v>-</v>
          </cell>
          <cell r="R358" t="str">
            <v>-</v>
          </cell>
          <cell r="S358" t="str">
            <v>-</v>
          </cell>
          <cell r="T358" t="str">
            <v>-</v>
          </cell>
          <cell r="U358">
            <v>31.78</v>
          </cell>
          <cell r="V358">
            <v>0.16</v>
          </cell>
          <cell r="W358">
            <v>2.56</v>
          </cell>
          <cell r="X358" t="str">
            <v>LSlb</v>
          </cell>
          <cell r="Y358">
            <v>12.5</v>
          </cell>
          <cell r="Z358">
            <v>11.5</v>
          </cell>
          <cell r="AA358">
            <v>2.72</v>
          </cell>
          <cell r="AB358">
            <v>2.72</v>
          </cell>
          <cell r="AC358">
            <v>2.8129496402877696</v>
          </cell>
          <cell r="AD358">
            <v>0</v>
          </cell>
          <cell r="AE358">
            <v>3</v>
          </cell>
          <cell r="AF358">
            <v>5.3</v>
          </cell>
          <cell r="AG358">
            <v>4.3</v>
          </cell>
          <cell r="AH358">
            <v>3.5</v>
          </cell>
          <cell r="AI358">
            <v>3.5</v>
          </cell>
          <cell r="AJ358">
            <v>2.5</v>
          </cell>
          <cell r="AK358" t="str">
            <v>+Inbound Shipping fee</v>
          </cell>
          <cell r="AL358">
            <v>1349</v>
          </cell>
          <cell r="AM358">
            <v>7</v>
          </cell>
          <cell r="AN358">
            <v>0.35920355902777779</v>
          </cell>
          <cell r="AO358">
            <v>0.33344075520833333</v>
          </cell>
          <cell r="AP358" t="str">
            <v>AWD</v>
          </cell>
        </row>
        <row r="359">
          <cell r="A359" t="str">
            <v>5018-CASE</v>
          </cell>
          <cell r="B359" t="str">
            <v>B07X45NX3C</v>
          </cell>
          <cell r="C359">
            <v>0</v>
          </cell>
          <cell r="D359">
            <v>5018</v>
          </cell>
          <cell r="E359">
            <v>25</v>
          </cell>
          <cell r="F359">
            <v>35.790000000000006</v>
          </cell>
          <cell r="G359">
            <v>32.590000000000003</v>
          </cell>
          <cell r="H359">
            <v>29.49</v>
          </cell>
          <cell r="I359">
            <v>28.29</v>
          </cell>
          <cell r="J359">
            <v>26.330000000000002</v>
          </cell>
          <cell r="K359">
            <v>5</v>
          </cell>
          <cell r="L359">
            <v>13.03</v>
          </cell>
          <cell r="M359">
            <v>13.8118</v>
          </cell>
          <cell r="N359" t="str">
            <v>-</v>
          </cell>
          <cell r="O359" t="str">
            <v>-</v>
          </cell>
          <cell r="P359" t="str">
            <v>-</v>
          </cell>
          <cell r="Q359" t="str">
            <v>-</v>
          </cell>
          <cell r="R359" t="str">
            <v>-</v>
          </cell>
          <cell r="S359" t="str">
            <v>-</v>
          </cell>
          <cell r="T359" t="str">
            <v>-</v>
          </cell>
          <cell r="U359">
            <v>4.84</v>
          </cell>
          <cell r="V359">
            <v>4.84</v>
          </cell>
          <cell r="W359">
            <v>2.56</v>
          </cell>
          <cell r="X359" t="str">
            <v>LSlb</v>
          </cell>
          <cell r="Y359">
            <v>11.58</v>
          </cell>
          <cell r="Z359">
            <v>10.83</v>
          </cell>
          <cell r="AA359">
            <v>2.95</v>
          </cell>
          <cell r="AB359">
            <v>2.95</v>
          </cell>
          <cell r="AC359">
            <v>2.6616088489208636</v>
          </cell>
          <cell r="AD359">
            <v>0</v>
          </cell>
          <cell r="AE359">
            <v>2.75</v>
          </cell>
          <cell r="AF359">
            <v>5.3</v>
          </cell>
          <cell r="AG359">
            <v>4.3</v>
          </cell>
          <cell r="AH359">
            <v>3.5</v>
          </cell>
          <cell r="AI359">
            <v>3.5</v>
          </cell>
          <cell r="AJ359">
            <v>2.5</v>
          </cell>
          <cell r="AK359" t="str">
            <v>remeasure 15752637631</v>
          </cell>
          <cell r="AL359">
            <v>685</v>
          </cell>
          <cell r="AN359">
            <v>2.9634765625000004</v>
          </cell>
          <cell r="AO359">
            <v>2.4361523437499999</v>
          </cell>
          <cell r="AP359" t="str">
            <v>FBA</v>
          </cell>
        </row>
        <row r="360">
          <cell r="A360" t="str">
            <v>5025-CASE</v>
          </cell>
          <cell r="B360" t="str">
            <v>B07X45PFMQ</v>
          </cell>
          <cell r="C360">
            <v>0</v>
          </cell>
          <cell r="D360">
            <v>5009</v>
          </cell>
          <cell r="E360">
            <v>1</v>
          </cell>
          <cell r="F360">
            <v>14.69</v>
          </cell>
          <cell r="G360">
            <v>14.39</v>
          </cell>
          <cell r="H360">
            <v>13.99</v>
          </cell>
          <cell r="I360">
            <v>13.99</v>
          </cell>
          <cell r="J360">
            <v>13.74</v>
          </cell>
          <cell r="K360">
            <v>1</v>
          </cell>
          <cell r="L360">
            <v>9.61</v>
          </cell>
          <cell r="M360">
            <v>10.186599999999999</v>
          </cell>
          <cell r="N360" t="str">
            <v>-</v>
          </cell>
          <cell r="O360" t="str">
            <v>-</v>
          </cell>
          <cell r="P360" t="str">
            <v>-</v>
          </cell>
          <cell r="Q360" t="str">
            <v>-</v>
          </cell>
          <cell r="R360" t="str">
            <v>-</v>
          </cell>
          <cell r="S360" t="str">
            <v>-</v>
          </cell>
          <cell r="T360" t="str">
            <v>-</v>
          </cell>
          <cell r="U360">
            <v>0.49</v>
          </cell>
          <cell r="V360">
            <v>0.49</v>
          </cell>
          <cell r="X360" t="str">
            <v>LB</v>
          </cell>
          <cell r="Y360">
            <v>28.25</v>
          </cell>
          <cell r="Z360">
            <v>22.5</v>
          </cell>
          <cell r="AA360">
            <v>2</v>
          </cell>
          <cell r="AC360">
            <v>9.1456834532374103</v>
          </cell>
          <cell r="AD360">
            <v>0</v>
          </cell>
          <cell r="AE360">
            <v>10</v>
          </cell>
          <cell r="AF360">
            <v>0.59</v>
          </cell>
          <cell r="AG360">
            <v>0.49</v>
          </cell>
          <cell r="AH360">
            <v>0.39</v>
          </cell>
          <cell r="AI360">
            <v>0.35</v>
          </cell>
          <cell r="AJ360">
            <v>0.28999999999999998</v>
          </cell>
          <cell r="AK360">
            <v>0</v>
          </cell>
          <cell r="AL360">
            <v>6931</v>
          </cell>
          <cell r="AN360">
            <v>2.9611653645833336</v>
          </cell>
          <cell r="AO360">
            <v>2.4334667968749999</v>
          </cell>
          <cell r="AP360" t="str">
            <v>FBA</v>
          </cell>
        </row>
        <row r="361">
          <cell r="A361" t="str">
            <v>572-CASE</v>
          </cell>
          <cell r="B361" t="str">
            <v>B07X49ZTWW</v>
          </cell>
          <cell r="C361">
            <v>0</v>
          </cell>
          <cell r="D361">
            <v>572</v>
          </cell>
          <cell r="E361">
            <v>24</v>
          </cell>
          <cell r="F361">
            <v>66.289999999999992</v>
          </cell>
          <cell r="G361">
            <v>60.290000000000006</v>
          </cell>
          <cell r="H361">
            <v>51.290000000000006</v>
          </cell>
          <cell r="I361">
            <v>51.290000000000006</v>
          </cell>
          <cell r="J361">
            <v>45.3</v>
          </cell>
          <cell r="K361">
            <v>18</v>
          </cell>
          <cell r="L361">
            <v>16.07</v>
          </cell>
          <cell r="M361">
            <v>17.034199999999998</v>
          </cell>
          <cell r="N361" t="str">
            <v>-</v>
          </cell>
          <cell r="O361" t="str">
            <v>-</v>
          </cell>
          <cell r="P361" t="str">
            <v>-</v>
          </cell>
          <cell r="Q361" t="str">
            <v>-</v>
          </cell>
          <cell r="R361" t="str">
            <v>-</v>
          </cell>
          <cell r="S361" t="str">
            <v>-</v>
          </cell>
          <cell r="T361" t="str">
            <v>-</v>
          </cell>
          <cell r="U361">
            <v>17.34</v>
          </cell>
          <cell r="V361">
            <v>17.34</v>
          </cell>
          <cell r="W361">
            <v>0.96</v>
          </cell>
          <cell r="X361" t="str">
            <v>LB</v>
          </cell>
          <cell r="Y361">
            <v>13.75</v>
          </cell>
          <cell r="Z361">
            <v>12.75</v>
          </cell>
          <cell r="AA361">
            <v>8</v>
          </cell>
          <cell r="AB361">
            <v>0.04</v>
          </cell>
          <cell r="AC361">
            <v>10.089928057553957</v>
          </cell>
          <cell r="AD361">
            <v>0</v>
          </cell>
          <cell r="AE361">
            <v>11</v>
          </cell>
          <cell r="AF361">
            <v>1.5</v>
          </cell>
          <cell r="AG361">
            <v>1.3</v>
          </cell>
          <cell r="AH361">
            <v>1</v>
          </cell>
          <cell r="AI361">
            <v>1</v>
          </cell>
          <cell r="AJ361">
            <v>0.8</v>
          </cell>
          <cell r="AK361">
            <v>0</v>
          </cell>
          <cell r="AL361">
            <v>11301</v>
          </cell>
          <cell r="AN361">
            <v>3.8525173611111114</v>
          </cell>
          <cell r="AO361">
            <v>3.4691927083333329</v>
          </cell>
          <cell r="AP361" t="str">
            <v>FBA</v>
          </cell>
        </row>
        <row r="362">
          <cell r="A362" t="str">
            <v>573-CASE</v>
          </cell>
          <cell r="B362" t="str">
            <v>B07X4BHDBC</v>
          </cell>
          <cell r="C362">
            <v>0</v>
          </cell>
          <cell r="D362">
            <v>573</v>
          </cell>
          <cell r="E362">
            <v>24</v>
          </cell>
          <cell r="F362">
            <v>58.99</v>
          </cell>
          <cell r="G362">
            <v>52.99</v>
          </cell>
          <cell r="H362">
            <v>43.99</v>
          </cell>
          <cell r="I362">
            <v>43.99</v>
          </cell>
          <cell r="J362">
            <v>37.94</v>
          </cell>
          <cell r="K362">
            <v>14.25</v>
          </cell>
          <cell r="L362">
            <v>10.52</v>
          </cell>
          <cell r="M362">
            <v>11.151199999999999</v>
          </cell>
          <cell r="N362" t="str">
            <v>-</v>
          </cell>
          <cell r="O362" t="str">
            <v>-</v>
          </cell>
          <cell r="P362" t="str">
            <v>-</v>
          </cell>
          <cell r="Q362" t="str">
            <v>-</v>
          </cell>
          <cell r="R362" t="str">
            <v>-</v>
          </cell>
          <cell r="S362" t="str">
            <v>-</v>
          </cell>
          <cell r="T362" t="str">
            <v>-</v>
          </cell>
          <cell r="U362">
            <v>14.16</v>
          </cell>
          <cell r="V362">
            <v>14.16</v>
          </cell>
          <cell r="W362">
            <v>2.08</v>
          </cell>
          <cell r="X362" t="str">
            <v>LSlb</v>
          </cell>
          <cell r="Y362">
            <v>13.75</v>
          </cell>
          <cell r="Z362">
            <v>10.25</v>
          </cell>
          <cell r="AA362">
            <v>8</v>
          </cell>
          <cell r="AB362">
            <v>2</v>
          </cell>
          <cell r="AC362">
            <v>8.1115107913669071</v>
          </cell>
          <cell r="AD362">
            <v>0</v>
          </cell>
          <cell r="AE362">
            <v>8.25</v>
          </cell>
          <cell r="AF362">
            <v>1.5</v>
          </cell>
          <cell r="AG362">
            <v>1.3</v>
          </cell>
          <cell r="AH362">
            <v>1</v>
          </cell>
          <cell r="AI362">
            <v>1</v>
          </cell>
          <cell r="AJ362">
            <v>0.8</v>
          </cell>
          <cell r="AK362">
            <v>0</v>
          </cell>
          <cell r="AL362">
            <v>5</v>
          </cell>
          <cell r="AN362">
            <v>3.6265335648148151</v>
          </cell>
          <cell r="AO362">
            <v>3.2066059027777776</v>
          </cell>
          <cell r="AP362" t="str">
            <v>FBA</v>
          </cell>
        </row>
        <row r="363">
          <cell r="A363" t="str">
            <v>5086-CASE</v>
          </cell>
          <cell r="B363" t="str">
            <v>B07X576XMT</v>
          </cell>
          <cell r="C363">
            <v>0</v>
          </cell>
          <cell r="D363">
            <v>5086</v>
          </cell>
          <cell r="E363">
            <v>30</v>
          </cell>
          <cell r="F363">
            <v>139.19</v>
          </cell>
          <cell r="G363">
            <v>124.18999999999998</v>
          </cell>
          <cell r="H363">
            <v>101.68999999999998</v>
          </cell>
          <cell r="I363">
            <v>101.68999999999998</v>
          </cell>
          <cell r="J363">
            <v>86.64</v>
          </cell>
          <cell r="K363">
            <v>30</v>
          </cell>
          <cell r="L363">
            <v>25.57</v>
          </cell>
          <cell r="M363">
            <v>27.104199999999999</v>
          </cell>
          <cell r="N363" t="str">
            <v>-</v>
          </cell>
          <cell r="O363" t="str">
            <v>-</v>
          </cell>
          <cell r="P363" t="str">
            <v>-</v>
          </cell>
          <cell r="Q363" t="str">
            <v>-</v>
          </cell>
          <cell r="R363" t="str">
            <v>-</v>
          </cell>
          <cell r="S363" t="str">
            <v>-</v>
          </cell>
          <cell r="T363" t="str">
            <v>-</v>
          </cell>
          <cell r="U363">
            <v>29.58</v>
          </cell>
          <cell r="V363">
            <v>29.58</v>
          </cell>
          <cell r="W363">
            <v>4.16</v>
          </cell>
          <cell r="X363" t="str">
            <v>LB</v>
          </cell>
          <cell r="Y363">
            <v>28.75</v>
          </cell>
          <cell r="Z363">
            <v>20.5</v>
          </cell>
          <cell r="AA363">
            <v>10</v>
          </cell>
          <cell r="AB363">
            <v>3.7</v>
          </cell>
          <cell r="AC363">
            <v>42.401079136690647</v>
          </cell>
          <cell r="AD363">
            <v>0</v>
          </cell>
          <cell r="AE363">
            <v>43</v>
          </cell>
          <cell r="AF363">
            <v>2.7</v>
          </cell>
          <cell r="AG363">
            <v>2.2999999999999998</v>
          </cell>
          <cell r="AH363">
            <v>1.7</v>
          </cell>
          <cell r="AI363">
            <v>1.7</v>
          </cell>
          <cell r="AJ363">
            <v>1.3</v>
          </cell>
          <cell r="AK363" t="str">
            <v>+Inbound Shipping fee</v>
          </cell>
          <cell r="AL363">
            <v>5</v>
          </cell>
          <cell r="AM363">
            <v>4</v>
          </cell>
          <cell r="AN363">
            <v>7.490716628086419E-2</v>
          </cell>
          <cell r="AO363">
            <v>7.30494068287037E-2</v>
          </cell>
          <cell r="AP363" t="str">
            <v>AWD</v>
          </cell>
        </row>
        <row r="364">
          <cell r="A364" t="str">
            <v>590-CASE</v>
          </cell>
          <cell r="B364" t="str">
            <v>B07X58LRS6</v>
          </cell>
          <cell r="C364">
            <v>0</v>
          </cell>
          <cell r="D364">
            <v>590</v>
          </cell>
          <cell r="E364">
            <v>25</v>
          </cell>
          <cell r="F364">
            <v>71.189999999999984</v>
          </cell>
          <cell r="G364">
            <v>64.989999999999995</v>
          </cell>
          <cell r="H364">
            <v>55.59</v>
          </cell>
          <cell r="I364">
            <v>55.59</v>
          </cell>
          <cell r="J364">
            <v>49.32</v>
          </cell>
          <cell r="K364">
            <v>9</v>
          </cell>
          <cell r="L364">
            <v>18.350000000000001</v>
          </cell>
          <cell r="M364">
            <v>19.451000000000001</v>
          </cell>
          <cell r="N364" t="str">
            <v>-</v>
          </cell>
          <cell r="O364" t="str">
            <v>-</v>
          </cell>
          <cell r="P364" t="str">
            <v>-</v>
          </cell>
          <cell r="Q364" t="str">
            <v>-</v>
          </cell>
          <cell r="R364" t="str">
            <v>-</v>
          </cell>
          <cell r="S364" t="str">
            <v>-</v>
          </cell>
          <cell r="T364" t="str">
            <v>-</v>
          </cell>
          <cell r="U364">
            <v>8.8000000000000007</v>
          </cell>
          <cell r="V364">
            <v>8.8000000000000007</v>
          </cell>
          <cell r="W364">
            <v>8.32</v>
          </cell>
          <cell r="X364" t="str">
            <v>LB</v>
          </cell>
          <cell r="Y364">
            <v>30.25</v>
          </cell>
          <cell r="Z364">
            <v>20.25</v>
          </cell>
          <cell r="AA364">
            <v>5.25</v>
          </cell>
          <cell r="AB364">
            <v>4.5999999999999996</v>
          </cell>
          <cell r="AC364">
            <v>23.136353417266186</v>
          </cell>
          <cell r="AD364">
            <v>0</v>
          </cell>
          <cell r="AE364">
            <v>24</v>
          </cell>
          <cell r="AF364">
            <v>1.5</v>
          </cell>
          <cell r="AG364">
            <v>1.3</v>
          </cell>
          <cell r="AH364">
            <v>1</v>
          </cell>
          <cell r="AI364">
            <v>1</v>
          </cell>
          <cell r="AJ364">
            <v>0.8</v>
          </cell>
          <cell r="AK364">
            <v>0</v>
          </cell>
          <cell r="AL364">
            <v>5</v>
          </cell>
          <cell r="AN364">
            <v>5.3427392578125001</v>
          </cell>
          <cell r="AO364">
            <v>5.2007885742187501</v>
          </cell>
          <cell r="AP364" t="str">
            <v>FBA</v>
          </cell>
        </row>
        <row r="365">
          <cell r="A365" t="str">
            <v>5414-CASE</v>
          </cell>
          <cell r="B365" t="str">
            <v>B07X58QZ8N</v>
          </cell>
          <cell r="C365">
            <v>0</v>
          </cell>
          <cell r="D365">
            <v>5414</v>
          </cell>
          <cell r="E365">
            <v>48</v>
          </cell>
          <cell r="F365">
            <v>86.189999999999984</v>
          </cell>
          <cell r="G365">
            <v>71.189999999999984</v>
          </cell>
          <cell r="H365">
            <v>61.59</v>
          </cell>
          <cell r="I365">
            <v>59.190000000000005</v>
          </cell>
          <cell r="J365">
            <v>55.559999999999995</v>
          </cell>
          <cell r="K365">
            <v>14.75</v>
          </cell>
          <cell r="L365">
            <v>10.68</v>
          </cell>
          <cell r="M365">
            <v>11.3208</v>
          </cell>
          <cell r="N365" t="str">
            <v>-</v>
          </cell>
          <cell r="O365" t="str">
            <v>-</v>
          </cell>
          <cell r="P365" t="str">
            <v>-</v>
          </cell>
          <cell r="Q365" t="str">
            <v>-</v>
          </cell>
          <cell r="R365" t="str">
            <v>-</v>
          </cell>
          <cell r="S365" t="str">
            <v>-</v>
          </cell>
          <cell r="T365" t="str">
            <v>-</v>
          </cell>
          <cell r="U365">
            <v>14.54</v>
          </cell>
          <cell r="V365">
            <v>14.54</v>
          </cell>
          <cell r="W365">
            <v>2.08</v>
          </cell>
          <cell r="X365" t="str">
            <v>LSlb</v>
          </cell>
          <cell r="Y365">
            <v>14.5</v>
          </cell>
          <cell r="Z365">
            <v>11.5</v>
          </cell>
          <cell r="AA365">
            <v>6</v>
          </cell>
          <cell r="AB365">
            <v>1.1599999999999999</v>
          </cell>
          <cell r="AC365">
            <v>7.1978417266187051</v>
          </cell>
          <cell r="AD365">
            <v>0</v>
          </cell>
          <cell r="AE365">
            <v>7.25</v>
          </cell>
          <cell r="AF365">
            <v>1.2</v>
          </cell>
          <cell r="AG365">
            <v>0.95</v>
          </cell>
          <cell r="AH365">
            <v>0.79</v>
          </cell>
          <cell r="AI365">
            <v>0.75</v>
          </cell>
          <cell r="AJ365">
            <v>0.69</v>
          </cell>
          <cell r="AK365">
            <v>0</v>
          </cell>
          <cell r="AL365">
            <v>8583</v>
          </cell>
          <cell r="AN365">
            <v>3.5221701388888893</v>
          </cell>
          <cell r="AO365">
            <v>3.0853385416666663</v>
          </cell>
          <cell r="AP365" t="str">
            <v>FBA</v>
          </cell>
        </row>
        <row r="366">
          <cell r="A366" t="str">
            <v>5026-CASE</v>
          </cell>
          <cell r="B366" t="str">
            <v>B07X65G9CB</v>
          </cell>
          <cell r="C366">
            <v>0</v>
          </cell>
          <cell r="D366">
            <v>5026</v>
          </cell>
          <cell r="E366">
            <v>25</v>
          </cell>
          <cell r="F366">
            <v>35.790000000000006</v>
          </cell>
          <cell r="G366">
            <v>32.590000000000003</v>
          </cell>
          <cell r="H366">
            <v>29.49</v>
          </cell>
          <cell r="I366">
            <v>28.29</v>
          </cell>
          <cell r="J366">
            <v>26.330000000000002</v>
          </cell>
          <cell r="K366">
            <v>6</v>
          </cell>
          <cell r="L366">
            <v>13.03</v>
          </cell>
          <cell r="M366">
            <v>13.8118</v>
          </cell>
          <cell r="N366" t="str">
            <v>-</v>
          </cell>
          <cell r="O366" t="str">
            <v>-</v>
          </cell>
          <cell r="P366" t="str">
            <v>-</v>
          </cell>
          <cell r="Q366" t="str">
            <v>-</v>
          </cell>
          <cell r="R366" t="str">
            <v>-</v>
          </cell>
          <cell r="S366" t="str">
            <v>-</v>
          </cell>
          <cell r="T366" t="str">
            <v>-</v>
          </cell>
          <cell r="U366">
            <v>5.68</v>
          </cell>
          <cell r="V366">
            <v>5.68</v>
          </cell>
          <cell r="W366">
            <v>4.16</v>
          </cell>
          <cell r="X366" t="str">
            <v>LSlb</v>
          </cell>
          <cell r="Y366">
            <v>6.5</v>
          </cell>
          <cell r="Z366">
            <v>5.75</v>
          </cell>
          <cell r="AA366">
            <v>2.5</v>
          </cell>
          <cell r="AB366">
            <v>2.3199999999999998</v>
          </cell>
          <cell r="AC366">
            <v>0.67221223021582732</v>
          </cell>
          <cell r="AD366">
            <v>10.755395683453237</v>
          </cell>
          <cell r="AE366">
            <v>0.75</v>
          </cell>
          <cell r="AF366">
            <v>0.59</v>
          </cell>
          <cell r="AG366">
            <v>0.49</v>
          </cell>
          <cell r="AH366">
            <v>0.39</v>
          </cell>
          <cell r="AI366">
            <v>0.35</v>
          </cell>
          <cell r="AJ366">
            <v>0.28999999999999998</v>
          </cell>
          <cell r="AK366">
            <v>0</v>
          </cell>
          <cell r="AL366">
            <v>142980</v>
          </cell>
          <cell r="AN366">
            <v>3.1215625</v>
          </cell>
          <cell r="AO366">
            <v>2.6198437499999998</v>
          </cell>
          <cell r="AP366" t="str">
            <v>AWD</v>
          </cell>
        </row>
        <row r="367">
          <cell r="A367" t="str">
            <v>S-2-BOX</v>
          </cell>
          <cell r="B367" t="str">
            <v>B07XB38P4K</v>
          </cell>
          <cell r="C367">
            <v>0</v>
          </cell>
          <cell r="D367" t="str">
            <v>S-2</v>
          </cell>
          <cell r="E367">
            <v>24</v>
          </cell>
          <cell r="F367">
            <v>20.69</v>
          </cell>
          <cell r="G367">
            <v>17.690000000000001</v>
          </cell>
          <cell r="H367">
            <v>15.89</v>
          </cell>
          <cell r="I367">
            <v>14.69</v>
          </cell>
          <cell r="J367">
            <v>12.82</v>
          </cell>
          <cell r="K367">
            <v>1.5</v>
          </cell>
          <cell r="L367">
            <v>5.37</v>
          </cell>
          <cell r="M367">
            <v>5.6921999999999997</v>
          </cell>
          <cell r="N367" t="str">
            <v>-</v>
          </cell>
          <cell r="O367" t="str">
            <v>-</v>
          </cell>
          <cell r="P367" t="str">
            <v>-</v>
          </cell>
          <cell r="Q367" t="str">
            <v>-</v>
          </cell>
          <cell r="R367" t="str">
            <v>-</v>
          </cell>
          <cell r="S367" t="str">
            <v>-</v>
          </cell>
          <cell r="T367" t="str">
            <v>-</v>
          </cell>
          <cell r="U367">
            <v>1.44</v>
          </cell>
          <cell r="V367">
            <v>1.44</v>
          </cell>
          <cell r="X367" t="str">
            <v>LSlb</v>
          </cell>
          <cell r="Y367">
            <v>12</v>
          </cell>
          <cell r="Z367">
            <v>9.25</v>
          </cell>
          <cell r="AA367">
            <v>0.25</v>
          </cell>
          <cell r="AB367">
            <v>4.6399999999999997</v>
          </cell>
          <cell r="AC367">
            <v>4.7841726618705032</v>
          </cell>
          <cell r="AD367">
            <v>0</v>
          </cell>
          <cell r="AE367">
            <v>5</v>
          </cell>
          <cell r="AF367">
            <v>1.1000000000000001</v>
          </cell>
          <cell r="AG367">
            <v>0.85</v>
          </cell>
          <cell r="AH367">
            <v>0.69</v>
          </cell>
          <cell r="AI367">
            <v>0.65</v>
          </cell>
          <cell r="AJ367">
            <v>0.59</v>
          </cell>
          <cell r="AK367">
            <v>0</v>
          </cell>
          <cell r="AL367">
            <v>11621</v>
          </cell>
          <cell r="AN367">
            <v>0.17969278971354169</v>
          </cell>
          <cell r="AO367">
            <v>0.15843176269531251</v>
          </cell>
          <cell r="AP367" t="str">
            <v>AWD</v>
          </cell>
        </row>
        <row r="368">
          <cell r="A368" t="str">
            <v>4398-BOX</v>
          </cell>
          <cell r="B368" t="str">
            <v>B07XF6PJJB</v>
          </cell>
          <cell r="C368">
            <v>0</v>
          </cell>
          <cell r="D368">
            <v>4398</v>
          </cell>
          <cell r="E368">
            <v>24</v>
          </cell>
          <cell r="F368">
            <v>29.89</v>
          </cell>
          <cell r="G368">
            <v>25.09</v>
          </cell>
          <cell r="H368">
            <v>22.09</v>
          </cell>
          <cell r="I368">
            <v>20.89</v>
          </cell>
          <cell r="J368">
            <v>19.020000000000003</v>
          </cell>
          <cell r="K368">
            <v>1.75</v>
          </cell>
          <cell r="L368">
            <v>5.52</v>
          </cell>
          <cell r="M368">
            <v>5.8511999999999995</v>
          </cell>
          <cell r="N368" t="str">
            <v>-</v>
          </cell>
          <cell r="O368" t="str">
            <v>-</v>
          </cell>
          <cell r="P368" t="str">
            <v>-</v>
          </cell>
          <cell r="Q368" t="str">
            <v>-</v>
          </cell>
          <cell r="R368" t="str">
            <v>-</v>
          </cell>
          <cell r="S368" t="str">
            <v>-</v>
          </cell>
          <cell r="T368" t="str">
            <v>-</v>
          </cell>
          <cell r="U368">
            <v>1.52</v>
          </cell>
          <cell r="V368">
            <v>1.52</v>
          </cell>
          <cell r="W368">
            <v>2.08</v>
          </cell>
          <cell r="X368" t="str">
            <v>LSlb</v>
          </cell>
          <cell r="Y368">
            <v>11</v>
          </cell>
          <cell r="Z368">
            <v>8</v>
          </cell>
          <cell r="AA368">
            <v>2.25</v>
          </cell>
          <cell r="AB368">
            <v>1.18</v>
          </cell>
          <cell r="AC368">
            <v>1.4244604316546763</v>
          </cell>
          <cell r="AD368">
            <v>0</v>
          </cell>
          <cell r="AE368">
            <v>1.5</v>
          </cell>
          <cell r="AF368">
            <v>0.75</v>
          </cell>
          <cell r="AG368">
            <v>0.59</v>
          </cell>
          <cell r="AH368">
            <v>0.49</v>
          </cell>
          <cell r="AI368">
            <v>0.45</v>
          </cell>
          <cell r="AJ368">
            <v>0.39</v>
          </cell>
          <cell r="AK368">
            <v>0</v>
          </cell>
          <cell r="AL368">
            <v>11301</v>
          </cell>
          <cell r="AN368">
            <v>0.65638997395833332</v>
          </cell>
          <cell r="AO368">
            <v>0.59481933593749992</v>
          </cell>
          <cell r="AP368" t="str">
            <v>AWD</v>
          </cell>
        </row>
        <row r="369">
          <cell r="A369" t="str">
            <v>3103-CASE</v>
          </cell>
          <cell r="B369" t="str">
            <v>B07XJZ7TRK</v>
          </cell>
          <cell r="C369">
            <v>0</v>
          </cell>
          <cell r="D369">
            <v>3103</v>
          </cell>
          <cell r="E369">
            <v>48</v>
          </cell>
          <cell r="F369">
            <v>69.089999999999989</v>
          </cell>
          <cell r="G369">
            <v>60.690000000000005</v>
          </cell>
          <cell r="H369">
            <v>51.09</v>
          </cell>
          <cell r="I369">
            <v>48.690000000000005</v>
          </cell>
          <cell r="J369">
            <v>45.04</v>
          </cell>
          <cell r="K369">
            <v>18.25</v>
          </cell>
          <cell r="L369">
            <v>11.8</v>
          </cell>
          <cell r="M369">
            <v>12.508000000000001</v>
          </cell>
          <cell r="N369" t="str">
            <v>-</v>
          </cell>
          <cell r="O369" t="str">
            <v>-</v>
          </cell>
          <cell r="P369" t="str">
            <v>-</v>
          </cell>
          <cell r="Q369" t="str">
            <v>-</v>
          </cell>
          <cell r="R369" t="str">
            <v>-</v>
          </cell>
          <cell r="S369" t="str">
            <v>-</v>
          </cell>
          <cell r="T369" t="str">
            <v>-</v>
          </cell>
          <cell r="U369">
            <v>18.16</v>
          </cell>
          <cell r="V369">
            <v>18.16</v>
          </cell>
          <cell r="W369">
            <v>4.16</v>
          </cell>
          <cell r="X369" t="str">
            <v>LSlb</v>
          </cell>
          <cell r="Y369">
            <v>12.25</v>
          </cell>
          <cell r="Z369">
            <v>10</v>
          </cell>
          <cell r="AA369">
            <v>6.75</v>
          </cell>
          <cell r="AB369">
            <v>2.36</v>
          </cell>
          <cell r="AC369">
            <v>5.9487410071942444</v>
          </cell>
          <cell r="AD369">
            <v>0</v>
          </cell>
          <cell r="AE369">
            <v>6</v>
          </cell>
          <cell r="AF369">
            <v>0.89</v>
          </cell>
          <cell r="AG369">
            <v>0.75</v>
          </cell>
          <cell r="AH369">
            <v>0.59</v>
          </cell>
          <cell r="AI369">
            <v>0.55000000000000004</v>
          </cell>
          <cell r="AJ369">
            <v>0.49</v>
          </cell>
          <cell r="AK369">
            <v>0</v>
          </cell>
          <cell r="AL369">
            <v>79206</v>
          </cell>
          <cell r="AN369">
            <v>3.3794921875000004</v>
          </cell>
          <cell r="AO369">
            <v>2.9195507812499999</v>
          </cell>
          <cell r="AP369" t="str">
            <v>AWD</v>
          </cell>
        </row>
        <row r="370">
          <cell r="A370" t="str">
            <v>5077-A-CASE</v>
          </cell>
          <cell r="B370" t="str">
            <v>B07XJZDPL5</v>
          </cell>
          <cell r="C370">
            <v>0</v>
          </cell>
          <cell r="D370" t="str">
            <v>5077-A</v>
          </cell>
          <cell r="E370">
            <v>12</v>
          </cell>
          <cell r="F370">
            <v>55.790000000000006</v>
          </cell>
          <cell r="G370">
            <v>46.790000000000006</v>
          </cell>
          <cell r="H370">
            <v>40.790000000000006</v>
          </cell>
          <cell r="I370">
            <v>40.790000000000006</v>
          </cell>
          <cell r="J370">
            <v>34.75</v>
          </cell>
          <cell r="K370">
            <v>10.25</v>
          </cell>
          <cell r="L370">
            <v>9.24</v>
          </cell>
          <cell r="M370">
            <v>9.7943999999999996</v>
          </cell>
          <cell r="N370" t="str">
            <v>-</v>
          </cell>
          <cell r="O370" t="str">
            <v>-</v>
          </cell>
          <cell r="P370" t="str">
            <v>-</v>
          </cell>
          <cell r="Q370" t="str">
            <v>-</v>
          </cell>
          <cell r="R370" t="str">
            <v>-</v>
          </cell>
          <cell r="S370" t="str">
            <v>-</v>
          </cell>
          <cell r="T370" t="str">
            <v>-</v>
          </cell>
          <cell r="U370">
            <v>10.119999999999999</v>
          </cell>
          <cell r="V370">
            <v>10.119999999999999</v>
          </cell>
          <cell r="W370">
            <v>8.9600000000000009</v>
          </cell>
          <cell r="X370" t="str">
            <v>LSlb</v>
          </cell>
          <cell r="Y370">
            <v>11</v>
          </cell>
          <cell r="Z370">
            <v>9</v>
          </cell>
          <cell r="AA370">
            <v>5.25</v>
          </cell>
          <cell r="AB370">
            <v>4.72</v>
          </cell>
          <cell r="AC370">
            <v>3.7392086330935252</v>
          </cell>
          <cell r="AD370">
            <v>0</v>
          </cell>
          <cell r="AE370">
            <v>3.75</v>
          </cell>
          <cell r="AF370">
            <v>2.9</v>
          </cell>
          <cell r="AG370">
            <v>2.2999999999999998</v>
          </cell>
          <cell r="AH370">
            <v>1.9</v>
          </cell>
          <cell r="AI370">
            <v>1.9</v>
          </cell>
          <cell r="AJ370">
            <v>1.5</v>
          </cell>
          <cell r="AK370">
            <v>0</v>
          </cell>
          <cell r="AL370">
            <v>2744</v>
          </cell>
          <cell r="AN370">
            <v>3.1271093750000003</v>
          </cell>
          <cell r="AO370">
            <v>2.6262890624999997</v>
          </cell>
          <cell r="AP370" t="str">
            <v>FBA</v>
          </cell>
        </row>
        <row r="371">
          <cell r="A371" t="str">
            <v>807-BOX</v>
          </cell>
          <cell r="B371" t="str">
            <v>B07XJZGC3J</v>
          </cell>
          <cell r="C371">
            <v>0</v>
          </cell>
          <cell r="D371">
            <v>807</v>
          </cell>
          <cell r="E371">
            <v>24</v>
          </cell>
          <cell r="F371">
            <v>44.09</v>
          </cell>
          <cell r="G371">
            <v>36.590000000000003</v>
          </cell>
          <cell r="H371">
            <v>31.79</v>
          </cell>
          <cell r="I371">
            <v>30.59</v>
          </cell>
          <cell r="J371">
            <v>28.720000000000002</v>
          </cell>
          <cell r="K371">
            <v>2.5</v>
          </cell>
          <cell r="L371">
            <v>6.05</v>
          </cell>
          <cell r="M371">
            <v>6.4130000000000003</v>
          </cell>
          <cell r="N371" t="str">
            <v>-</v>
          </cell>
          <cell r="O371" t="str">
            <v>-</v>
          </cell>
          <cell r="P371" t="str">
            <v>-</v>
          </cell>
          <cell r="Q371" t="str">
            <v>-</v>
          </cell>
          <cell r="R371" t="str">
            <v>-</v>
          </cell>
          <cell r="S371" t="str">
            <v>-</v>
          </cell>
          <cell r="T371" t="str">
            <v>-</v>
          </cell>
          <cell r="U371">
            <v>2.44</v>
          </cell>
          <cell r="V371">
            <v>2.44</v>
          </cell>
          <cell r="W371">
            <v>2.08</v>
          </cell>
          <cell r="X371" t="str">
            <v>LSlb</v>
          </cell>
          <cell r="Y371">
            <v>10.75</v>
          </cell>
          <cell r="Z371">
            <v>7.75</v>
          </cell>
          <cell r="AA371">
            <v>3.25</v>
          </cell>
          <cell r="AB371">
            <v>1.18</v>
          </cell>
          <cell r="AC371">
            <v>1.9479541366906474</v>
          </cell>
          <cell r="AD371">
            <v>0</v>
          </cell>
          <cell r="AE371">
            <v>2</v>
          </cell>
          <cell r="AF371">
            <v>1.2</v>
          </cell>
          <cell r="AG371">
            <v>0.95</v>
          </cell>
          <cell r="AH371">
            <v>0.79</v>
          </cell>
          <cell r="AI371">
            <v>0.75</v>
          </cell>
          <cell r="AJ371">
            <v>0.69</v>
          </cell>
          <cell r="AK371">
            <v>0</v>
          </cell>
          <cell r="AL371">
            <v>3529</v>
          </cell>
          <cell r="AN371">
            <v>0.71460648148148154</v>
          </cell>
          <cell r="AO371">
            <v>0.66246527777777775</v>
          </cell>
          <cell r="AP371" t="str">
            <v>AWD</v>
          </cell>
        </row>
        <row r="372">
          <cell r="A372" t="str">
            <v>842-CASE</v>
          </cell>
          <cell r="B372" t="str">
            <v>B07XJZGN34</v>
          </cell>
          <cell r="C372">
            <v>0</v>
          </cell>
          <cell r="D372">
            <v>842</v>
          </cell>
          <cell r="E372">
            <v>24</v>
          </cell>
          <cell r="F372">
            <v>68.889999999999986</v>
          </cell>
          <cell r="G372">
            <v>62.89</v>
          </cell>
          <cell r="H372">
            <v>53.89</v>
          </cell>
          <cell r="I372">
            <v>53.89</v>
          </cell>
          <cell r="J372">
            <v>47.82</v>
          </cell>
          <cell r="K372">
            <v>7</v>
          </cell>
          <cell r="L372">
            <v>17.97</v>
          </cell>
          <cell r="M372">
            <v>19.048199999999998</v>
          </cell>
          <cell r="N372" t="str">
            <v>-</v>
          </cell>
          <cell r="O372" t="str">
            <v>-</v>
          </cell>
          <cell r="P372" t="str">
            <v>-</v>
          </cell>
          <cell r="Q372" t="str">
            <v>-</v>
          </cell>
          <cell r="R372" t="str">
            <v>-</v>
          </cell>
          <cell r="S372" t="str">
            <v>-</v>
          </cell>
          <cell r="T372" t="str">
            <v>-</v>
          </cell>
          <cell r="U372">
            <v>6.26</v>
          </cell>
          <cell r="V372">
            <v>6.26</v>
          </cell>
          <cell r="W372">
            <v>4.16</v>
          </cell>
          <cell r="X372" t="str">
            <v>LB</v>
          </cell>
          <cell r="Y372">
            <v>17</v>
          </cell>
          <cell r="Z372">
            <v>16.5</v>
          </cell>
          <cell r="AA372">
            <v>11</v>
          </cell>
          <cell r="AB372">
            <v>2.36</v>
          </cell>
          <cell r="AC372">
            <v>22.197841726618705</v>
          </cell>
          <cell r="AD372">
            <v>0</v>
          </cell>
          <cell r="AE372">
            <v>23</v>
          </cell>
          <cell r="AF372">
            <v>1.5</v>
          </cell>
          <cell r="AG372">
            <v>1.3</v>
          </cell>
          <cell r="AH372">
            <v>1</v>
          </cell>
          <cell r="AI372">
            <v>1</v>
          </cell>
          <cell r="AJ372">
            <v>0.8</v>
          </cell>
          <cell r="AK372">
            <v>0</v>
          </cell>
          <cell r="AL372">
            <v>7</v>
          </cell>
          <cell r="AN372">
            <v>5.2355381944444446</v>
          </cell>
          <cell r="AO372">
            <v>5.0762239583333333</v>
          </cell>
          <cell r="AP372" t="str">
            <v>FBA</v>
          </cell>
        </row>
        <row r="373">
          <cell r="A373" t="str">
            <v>5172-BOX</v>
          </cell>
          <cell r="B373" t="str">
            <v>B07XJZMHRJ</v>
          </cell>
          <cell r="C373">
            <v>0</v>
          </cell>
          <cell r="D373">
            <v>5172</v>
          </cell>
          <cell r="E373">
            <v>24</v>
          </cell>
          <cell r="F373">
            <v>39.090000000000003</v>
          </cell>
          <cell r="G373">
            <v>31.59</v>
          </cell>
          <cell r="H373">
            <v>26.79</v>
          </cell>
          <cell r="I373">
            <v>25.59</v>
          </cell>
          <cell r="J373">
            <v>23.73</v>
          </cell>
          <cell r="K373">
            <v>14</v>
          </cell>
          <cell r="L373">
            <v>4.55</v>
          </cell>
          <cell r="M373">
            <v>4.8229999999999995</v>
          </cell>
          <cell r="N373" t="str">
            <v>-</v>
          </cell>
          <cell r="O373" t="str">
            <v>-</v>
          </cell>
          <cell r="P373" t="str">
            <v>-</v>
          </cell>
          <cell r="Q373" t="str">
            <v>-</v>
          </cell>
          <cell r="R373" t="str">
            <v>-</v>
          </cell>
          <cell r="S373" t="str">
            <v>-</v>
          </cell>
          <cell r="T373" t="str">
            <v>-</v>
          </cell>
          <cell r="U373">
            <v>0.86</v>
          </cell>
          <cell r="V373">
            <v>0.52</v>
          </cell>
          <cell r="W373">
            <v>13.76</v>
          </cell>
          <cell r="X373" t="str">
            <v>LB</v>
          </cell>
          <cell r="Y373">
            <v>14</v>
          </cell>
          <cell r="Z373">
            <v>9.5</v>
          </cell>
          <cell r="AA373">
            <v>8.75</v>
          </cell>
          <cell r="AB373">
            <v>8</v>
          </cell>
          <cell r="AC373">
            <v>8.3723021582733814</v>
          </cell>
          <cell r="AD373">
            <v>0</v>
          </cell>
          <cell r="AE373">
            <v>9</v>
          </cell>
          <cell r="AF373">
            <v>1.2</v>
          </cell>
          <cell r="AG373">
            <v>0.95</v>
          </cell>
          <cell r="AH373">
            <v>0.79</v>
          </cell>
          <cell r="AI373">
            <v>0.75</v>
          </cell>
          <cell r="AJ373">
            <v>0.69</v>
          </cell>
          <cell r="AK373">
            <v>0</v>
          </cell>
          <cell r="AL373">
            <v>21816</v>
          </cell>
          <cell r="AN373">
            <v>0.33908757716049381</v>
          </cell>
          <cell r="AO373">
            <v>0.31006655092592589</v>
          </cell>
          <cell r="AP373" t="str">
            <v>AWD</v>
          </cell>
        </row>
        <row r="374">
          <cell r="A374" t="str">
            <v>2807-BOX</v>
          </cell>
          <cell r="B374" t="str">
            <v>B07XKWQDLF</v>
          </cell>
          <cell r="C374">
            <v>0</v>
          </cell>
          <cell r="D374">
            <v>2807</v>
          </cell>
          <cell r="E374">
            <v>24</v>
          </cell>
          <cell r="F374">
            <v>48.59</v>
          </cell>
          <cell r="G374">
            <v>38.090000000000003</v>
          </cell>
          <cell r="H374">
            <v>33.290000000000006</v>
          </cell>
          <cell r="I374">
            <v>32.090000000000003</v>
          </cell>
          <cell r="J374">
            <v>30.3</v>
          </cell>
          <cell r="K374">
            <v>3.25</v>
          </cell>
          <cell r="L374">
            <v>7.24</v>
          </cell>
          <cell r="M374">
            <v>7.6744000000000003</v>
          </cell>
          <cell r="N374" t="str">
            <v>-</v>
          </cell>
          <cell r="O374" t="str">
            <v>-</v>
          </cell>
          <cell r="P374" t="str">
            <v>-</v>
          </cell>
          <cell r="Q374" t="str">
            <v>-</v>
          </cell>
          <cell r="R374" t="str">
            <v>-</v>
          </cell>
          <cell r="S374" t="str">
            <v>-</v>
          </cell>
          <cell r="T374" t="str">
            <v>-</v>
          </cell>
          <cell r="U374">
            <v>3.12</v>
          </cell>
          <cell r="V374">
            <v>3.12</v>
          </cell>
          <cell r="W374">
            <v>8.9600000000000009</v>
          </cell>
          <cell r="X374" t="str">
            <v>LSlb</v>
          </cell>
          <cell r="Y374">
            <v>14</v>
          </cell>
          <cell r="Z374">
            <v>9</v>
          </cell>
          <cell r="AA374">
            <v>4.25</v>
          </cell>
          <cell r="AB374">
            <v>0.5</v>
          </cell>
          <cell r="AC374">
            <v>3.8525179856115108</v>
          </cell>
          <cell r="AD374">
            <v>0</v>
          </cell>
          <cell r="AE374">
            <v>4</v>
          </cell>
          <cell r="AF374">
            <v>1.3</v>
          </cell>
          <cell r="AG374">
            <v>0.95</v>
          </cell>
          <cell r="AH374">
            <v>0.79</v>
          </cell>
          <cell r="AI374">
            <v>0.75</v>
          </cell>
          <cell r="AJ374">
            <v>0.69</v>
          </cell>
          <cell r="AK374">
            <v>0</v>
          </cell>
          <cell r="AL374">
            <v>10629</v>
          </cell>
          <cell r="AN374">
            <v>0.98976101345486123</v>
          </cell>
          <cell r="AO374">
            <v>0.98218709309895813</v>
          </cell>
          <cell r="AP374" t="str">
            <v>AWD</v>
          </cell>
        </row>
        <row r="375">
          <cell r="A375" t="str">
            <v>3145-CASE</v>
          </cell>
          <cell r="B375" t="str">
            <v>B07XL4MPHX</v>
          </cell>
          <cell r="C375">
            <v>0</v>
          </cell>
          <cell r="D375">
            <v>3145</v>
          </cell>
          <cell r="E375">
            <v>100</v>
          </cell>
          <cell r="F375">
            <v>66.589999999999989</v>
          </cell>
          <cell r="G375">
            <v>55.290000000000006</v>
          </cell>
          <cell r="H375">
            <v>49.09</v>
          </cell>
          <cell r="I375">
            <v>46.59</v>
          </cell>
          <cell r="J375">
            <v>41.519999999999996</v>
          </cell>
          <cell r="K375">
            <v>10</v>
          </cell>
          <cell r="L375">
            <v>13.41</v>
          </cell>
          <cell r="M375">
            <v>14.214600000000001</v>
          </cell>
          <cell r="N375" t="str">
            <v>-</v>
          </cell>
          <cell r="O375" t="str">
            <v>-</v>
          </cell>
          <cell r="P375" t="str">
            <v>-</v>
          </cell>
          <cell r="Q375" t="str">
            <v>-</v>
          </cell>
          <cell r="R375" t="str">
            <v>-</v>
          </cell>
          <cell r="S375" t="str">
            <v>-</v>
          </cell>
          <cell r="T375" t="str">
            <v>-</v>
          </cell>
          <cell r="U375">
            <v>9.8000000000000007</v>
          </cell>
          <cell r="V375">
            <v>9.8000000000000007</v>
          </cell>
          <cell r="W375">
            <v>8.32</v>
          </cell>
          <cell r="X375" t="str">
            <v>LB</v>
          </cell>
          <cell r="Y375">
            <v>12.25</v>
          </cell>
          <cell r="Z375">
            <v>11.5</v>
          </cell>
          <cell r="AA375">
            <v>10.75</v>
          </cell>
          <cell r="AB375">
            <v>0.98</v>
          </cell>
          <cell r="AC375">
            <v>10.895008992805755</v>
          </cell>
          <cell r="AD375">
            <v>0</v>
          </cell>
          <cell r="AE375">
            <v>11</v>
          </cell>
          <cell r="AF375">
            <v>0.39</v>
          </cell>
          <cell r="AG375">
            <v>0.3</v>
          </cell>
          <cell r="AH375">
            <v>0.25</v>
          </cell>
          <cell r="AI375">
            <v>0.23</v>
          </cell>
          <cell r="AJ375">
            <v>0.19</v>
          </cell>
          <cell r="AK375">
            <v>0</v>
          </cell>
          <cell r="AL375">
            <v>24778</v>
          </cell>
          <cell r="AN375">
            <v>3.9444773582175929</v>
          </cell>
          <cell r="AO375">
            <v>3.576047634548611</v>
          </cell>
          <cell r="AP375" t="str">
            <v>FBA</v>
          </cell>
        </row>
        <row r="376">
          <cell r="A376" t="str">
            <v>3109-CASE</v>
          </cell>
          <cell r="B376" t="str">
            <v>B07XL4N7JZ</v>
          </cell>
          <cell r="C376">
            <v>0</v>
          </cell>
          <cell r="D376">
            <v>3109</v>
          </cell>
          <cell r="E376">
            <v>48</v>
          </cell>
          <cell r="F376">
            <v>86.789999999999992</v>
          </cell>
          <cell r="G376">
            <v>71.789999999999992</v>
          </cell>
          <cell r="H376">
            <v>62.190000000000005</v>
          </cell>
          <cell r="I376">
            <v>59.790000000000006</v>
          </cell>
          <cell r="J376">
            <v>56.19</v>
          </cell>
          <cell r="K376">
            <v>16.25</v>
          </cell>
          <cell r="L376">
            <v>11.16</v>
          </cell>
          <cell r="M376">
            <v>11.829599999999999</v>
          </cell>
          <cell r="N376" t="str">
            <v>-</v>
          </cell>
          <cell r="O376" t="str">
            <v>-</v>
          </cell>
          <cell r="P376" t="str">
            <v>-</v>
          </cell>
          <cell r="Q376" t="str">
            <v>-</v>
          </cell>
          <cell r="R376" t="str">
            <v>-</v>
          </cell>
          <cell r="S376" t="str">
            <v>-</v>
          </cell>
          <cell r="T376" t="str">
            <v>-</v>
          </cell>
          <cell r="U376">
            <v>16.14</v>
          </cell>
          <cell r="V376">
            <v>16.14</v>
          </cell>
          <cell r="W376">
            <v>8.32</v>
          </cell>
          <cell r="X376" t="str">
            <v>LSlb</v>
          </cell>
          <cell r="Y376">
            <v>12.25</v>
          </cell>
          <cell r="Z376">
            <v>10.5</v>
          </cell>
          <cell r="AA376">
            <v>7.5</v>
          </cell>
          <cell r="AB376">
            <v>0.98</v>
          </cell>
          <cell r="AC376">
            <v>6.9401978417266186</v>
          </cell>
          <cell r="AD376">
            <v>0</v>
          </cell>
          <cell r="AE376">
            <v>7</v>
          </cell>
          <cell r="AF376">
            <v>1.2</v>
          </cell>
          <cell r="AG376">
            <v>0.95</v>
          </cell>
          <cell r="AH376">
            <v>0.79</v>
          </cell>
          <cell r="AI376">
            <v>0.75</v>
          </cell>
          <cell r="AJ376">
            <v>0.69</v>
          </cell>
          <cell r="AK376">
            <v>0</v>
          </cell>
          <cell r="AL376">
            <v>24778</v>
          </cell>
          <cell r="AN376">
            <v>3.4927408854166666</v>
          </cell>
          <cell r="AO376">
            <v>3.0511425781249999</v>
          </cell>
          <cell r="AP376" t="str">
            <v>FBA</v>
          </cell>
        </row>
        <row r="377">
          <cell r="A377" t="str">
            <v>3810-BOX</v>
          </cell>
          <cell r="B377" t="str">
            <v>B07XL4RJMJ</v>
          </cell>
          <cell r="C377">
            <v>0</v>
          </cell>
          <cell r="D377">
            <v>3810</v>
          </cell>
          <cell r="E377">
            <v>24</v>
          </cell>
          <cell r="F377">
            <v>29.19</v>
          </cell>
          <cell r="G377">
            <v>24.39</v>
          </cell>
          <cell r="H377">
            <v>21.39</v>
          </cell>
          <cell r="I377">
            <v>20.190000000000001</v>
          </cell>
          <cell r="J377">
            <v>18.32</v>
          </cell>
          <cell r="K377">
            <v>16</v>
          </cell>
          <cell r="L377">
            <v>4.99</v>
          </cell>
          <cell r="M377">
            <v>5.2894000000000005</v>
          </cell>
          <cell r="N377" t="str">
            <v>-</v>
          </cell>
          <cell r="O377" t="str">
            <v>-</v>
          </cell>
          <cell r="P377" t="str">
            <v>-</v>
          </cell>
          <cell r="Q377" t="str">
            <v>-</v>
          </cell>
          <cell r="R377" t="str">
            <v>-</v>
          </cell>
          <cell r="S377" t="str">
            <v>-</v>
          </cell>
          <cell r="T377" t="str">
            <v>-</v>
          </cell>
          <cell r="U377">
            <v>0.98</v>
          </cell>
          <cell r="V377">
            <v>4.9000000000000004</v>
          </cell>
          <cell r="W377">
            <v>15.68</v>
          </cell>
          <cell r="X377" t="str">
            <v>LB</v>
          </cell>
          <cell r="Y377">
            <v>28.25</v>
          </cell>
          <cell r="Z377">
            <v>22.5</v>
          </cell>
          <cell r="AA377">
            <v>2</v>
          </cell>
          <cell r="AB377" t="e">
            <v>#N/A</v>
          </cell>
          <cell r="AC377">
            <v>0.47054856115107913</v>
          </cell>
          <cell r="AD377">
            <v>7.528776978417266</v>
          </cell>
          <cell r="AE377">
            <v>8</v>
          </cell>
          <cell r="AF377">
            <v>0.75</v>
          </cell>
          <cell r="AG377">
            <v>0.59</v>
          </cell>
          <cell r="AH377">
            <v>0.49</v>
          </cell>
          <cell r="AI377">
            <v>0.45</v>
          </cell>
          <cell r="AJ377">
            <v>0.39</v>
          </cell>
          <cell r="AK377">
            <v>0</v>
          </cell>
          <cell r="AL377">
            <v>12140</v>
          </cell>
          <cell r="AN377">
            <v>0.5251139322916667</v>
          </cell>
          <cell r="AO377">
            <v>0.44228027343749998</v>
          </cell>
          <cell r="AP377" t="str">
            <v>AWD</v>
          </cell>
        </row>
        <row r="378">
          <cell r="A378" t="str">
            <v>839-CASE</v>
          </cell>
          <cell r="B378" t="str">
            <v>B07XL4T5TK</v>
          </cell>
          <cell r="C378">
            <v>0</v>
          </cell>
          <cell r="D378">
            <v>839</v>
          </cell>
          <cell r="E378">
            <v>24</v>
          </cell>
          <cell r="F378">
            <v>80.389999999999986</v>
          </cell>
          <cell r="G378">
            <v>68.389999999999986</v>
          </cell>
          <cell r="H378">
            <v>59.39</v>
          </cell>
          <cell r="I378">
            <v>59.39</v>
          </cell>
          <cell r="J378">
            <v>50.309999999999995</v>
          </cell>
          <cell r="K378">
            <v>7</v>
          </cell>
          <cell r="L378">
            <v>17.59</v>
          </cell>
          <cell r="M378">
            <v>18.645399999999999</v>
          </cell>
          <cell r="N378" t="str">
            <v>-</v>
          </cell>
          <cell r="O378" t="str">
            <v>-</v>
          </cell>
          <cell r="P378" t="str">
            <v>-</v>
          </cell>
          <cell r="Q378" t="str">
            <v>-</v>
          </cell>
          <cell r="R378" t="str">
            <v>-</v>
          </cell>
          <cell r="S378" t="str">
            <v>-</v>
          </cell>
          <cell r="T378" t="str">
            <v>-</v>
          </cell>
          <cell r="U378">
            <v>6.46</v>
          </cell>
          <cell r="V378">
            <v>6.46</v>
          </cell>
          <cell r="W378">
            <v>2.56</v>
          </cell>
          <cell r="X378" t="str">
            <v>LB</v>
          </cell>
          <cell r="Y378">
            <v>17</v>
          </cell>
          <cell r="Z378">
            <v>16.25</v>
          </cell>
          <cell r="AA378">
            <v>11</v>
          </cell>
          <cell r="AB378">
            <v>0.75</v>
          </cell>
          <cell r="AC378">
            <v>21.861510791366907</v>
          </cell>
          <cell r="AD378">
            <v>0</v>
          </cell>
          <cell r="AE378">
            <v>22</v>
          </cell>
          <cell r="AF378">
            <v>1.9</v>
          </cell>
          <cell r="AG378">
            <v>1.5</v>
          </cell>
          <cell r="AH378">
            <v>1.2</v>
          </cell>
          <cell r="AI378">
            <v>1.2</v>
          </cell>
          <cell r="AJ378">
            <v>0.9</v>
          </cell>
          <cell r="AK378">
            <v>0</v>
          </cell>
          <cell r="AL378">
            <v>8143</v>
          </cell>
          <cell r="AN378">
            <v>5.1971209490740744</v>
          </cell>
          <cell r="AO378">
            <v>5.0315842013888883</v>
          </cell>
          <cell r="AP378" t="str">
            <v>FBA</v>
          </cell>
        </row>
        <row r="379">
          <cell r="A379" t="str">
            <v>5074-BOX</v>
          </cell>
          <cell r="B379" t="str">
            <v>B07XL4V285</v>
          </cell>
          <cell r="C379">
            <v>0</v>
          </cell>
          <cell r="D379">
            <v>5074</v>
          </cell>
          <cell r="E379">
            <v>24</v>
          </cell>
          <cell r="F379">
            <v>35.49</v>
          </cell>
          <cell r="G379">
            <v>30.69</v>
          </cell>
          <cell r="H379">
            <v>26.49</v>
          </cell>
          <cell r="I379">
            <v>24.69</v>
          </cell>
          <cell r="J379">
            <v>23.42</v>
          </cell>
          <cell r="K379">
            <v>4.75</v>
          </cell>
          <cell r="L379">
            <v>7.48</v>
          </cell>
          <cell r="M379">
            <v>7.9288000000000007</v>
          </cell>
          <cell r="N379" t="str">
            <v>-</v>
          </cell>
          <cell r="O379" t="str">
            <v>-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T379" t="str">
            <v>-</v>
          </cell>
          <cell r="U379">
            <v>4.6399999999999997</v>
          </cell>
          <cell r="V379">
            <v>4.6399999999999997</v>
          </cell>
          <cell r="W379">
            <v>2.56</v>
          </cell>
          <cell r="X379" t="str">
            <v>LSlb</v>
          </cell>
          <cell r="Y379">
            <v>9</v>
          </cell>
          <cell r="Z379">
            <v>7.75</v>
          </cell>
          <cell r="AA379">
            <v>3</v>
          </cell>
          <cell r="AB379">
            <v>0.5</v>
          </cell>
          <cell r="AC379">
            <v>1.5053956834532374</v>
          </cell>
          <cell r="AD379">
            <v>0</v>
          </cell>
          <cell r="AE379">
            <v>1.75</v>
          </cell>
          <cell r="AF379">
            <v>0.85</v>
          </cell>
          <cell r="AG379">
            <v>0.69</v>
          </cell>
          <cell r="AH379">
            <v>0.55000000000000004</v>
          </cell>
          <cell r="AI379">
            <v>0.49</v>
          </cell>
          <cell r="AJ379">
            <v>0.45</v>
          </cell>
          <cell r="AK379">
            <v>0</v>
          </cell>
          <cell r="AL379">
            <v>146</v>
          </cell>
          <cell r="AN379">
            <v>0.67410059799382716</v>
          </cell>
          <cell r="AO379">
            <v>0.61539858217592591</v>
          </cell>
          <cell r="AP379" t="str">
            <v>AWD</v>
          </cell>
        </row>
        <row r="380">
          <cell r="A380" t="str">
            <v>5096-BOX</v>
          </cell>
          <cell r="B380" t="str">
            <v>B07XL4V3N1</v>
          </cell>
          <cell r="C380">
            <v>0</v>
          </cell>
          <cell r="D380">
            <v>5009</v>
          </cell>
          <cell r="E380">
            <v>1</v>
          </cell>
          <cell r="F380">
            <v>14.69</v>
          </cell>
          <cell r="G380">
            <v>14.39</v>
          </cell>
          <cell r="H380">
            <v>13.99</v>
          </cell>
          <cell r="I380">
            <v>13.99</v>
          </cell>
          <cell r="J380">
            <v>13.74</v>
          </cell>
          <cell r="K380">
            <v>1</v>
          </cell>
          <cell r="L380">
            <v>9.61</v>
          </cell>
          <cell r="M380">
            <v>10.186599999999999</v>
          </cell>
          <cell r="N380" t="str">
            <v>-</v>
          </cell>
          <cell r="O380" t="str">
            <v>-</v>
          </cell>
          <cell r="P380" t="str">
            <v>-</v>
          </cell>
          <cell r="Q380" t="str">
            <v>-</v>
          </cell>
          <cell r="R380" t="str">
            <v>-</v>
          </cell>
          <cell r="S380" t="str">
            <v>-</v>
          </cell>
          <cell r="T380" t="str">
            <v>-</v>
          </cell>
          <cell r="U380">
            <v>0.49</v>
          </cell>
          <cell r="V380">
            <v>0.49</v>
          </cell>
          <cell r="X380" t="str">
            <v>LSlb</v>
          </cell>
          <cell r="Y380">
            <v>8.75</v>
          </cell>
          <cell r="Z380">
            <v>7.25</v>
          </cell>
          <cell r="AA380">
            <v>2.75</v>
          </cell>
          <cell r="AC380">
            <v>1.2550584532374101</v>
          </cell>
          <cell r="AD380">
            <v>0</v>
          </cell>
          <cell r="AE380">
            <v>1.5</v>
          </cell>
          <cell r="AF380">
            <v>0.55000000000000004</v>
          </cell>
          <cell r="AG380">
            <v>0.45</v>
          </cell>
          <cell r="AH380">
            <v>0.35</v>
          </cell>
          <cell r="AI380">
            <v>0.33</v>
          </cell>
          <cell r="AJ380">
            <v>0.28999999999999998</v>
          </cell>
          <cell r="AK380">
            <v>0</v>
          </cell>
          <cell r="AL380">
            <v>38058</v>
          </cell>
          <cell r="AN380">
            <v>0.38601345486111116</v>
          </cell>
          <cell r="AO380">
            <v>0.36459309895833325</v>
          </cell>
          <cell r="AP380" t="str">
            <v>AWD</v>
          </cell>
        </row>
        <row r="381">
          <cell r="A381" t="str">
            <v>565-CASE</v>
          </cell>
          <cell r="B381" t="str">
            <v>B07XL4V893</v>
          </cell>
          <cell r="C381">
            <v>0</v>
          </cell>
          <cell r="D381">
            <v>565</v>
          </cell>
          <cell r="E381">
            <v>36</v>
          </cell>
          <cell r="F381">
            <v>78.889999999999986</v>
          </cell>
          <cell r="G381">
            <v>67.589999999999989</v>
          </cell>
          <cell r="H381">
            <v>60.39</v>
          </cell>
          <cell r="I381">
            <v>58.59</v>
          </cell>
          <cell r="J381">
            <v>55.87</v>
          </cell>
          <cell r="K381">
            <v>25</v>
          </cell>
          <cell r="L381">
            <v>18.73</v>
          </cell>
          <cell r="M381">
            <v>19.8538</v>
          </cell>
          <cell r="N381" t="str">
            <v>-</v>
          </cell>
          <cell r="O381" t="str">
            <v>-</v>
          </cell>
          <cell r="P381" t="str">
            <v>-</v>
          </cell>
          <cell r="Q381" t="str">
            <v>-</v>
          </cell>
          <cell r="R381" t="str">
            <v>-</v>
          </cell>
          <cell r="S381" t="str">
            <v>-</v>
          </cell>
          <cell r="T381" t="str">
            <v>-</v>
          </cell>
          <cell r="U381">
            <v>24.98</v>
          </cell>
          <cell r="V381">
            <v>24.98</v>
          </cell>
          <cell r="X381" t="str">
            <v>LB</v>
          </cell>
          <cell r="Y381">
            <v>16.5</v>
          </cell>
          <cell r="Z381">
            <v>11.25</v>
          </cell>
          <cell r="AA381">
            <v>5.75</v>
          </cell>
          <cell r="AC381">
            <v>7.6787320143884896</v>
          </cell>
          <cell r="AD381">
            <v>0</v>
          </cell>
          <cell r="AE381">
            <v>8</v>
          </cell>
          <cell r="AF381">
            <v>1.2</v>
          </cell>
          <cell r="AG381">
            <v>0.95</v>
          </cell>
          <cell r="AH381">
            <v>0.79</v>
          </cell>
          <cell r="AI381">
            <v>0.75</v>
          </cell>
          <cell r="AJ381">
            <v>0.69</v>
          </cell>
          <cell r="AK381">
            <v>0</v>
          </cell>
          <cell r="AL381">
            <v>65560</v>
          </cell>
          <cell r="AN381">
            <v>3.5770996093750003</v>
          </cell>
          <cell r="AO381">
            <v>3.1491650390624999</v>
          </cell>
          <cell r="AP381" t="str">
            <v>FBA</v>
          </cell>
        </row>
        <row r="382">
          <cell r="A382" t="str">
            <v>930-BOX</v>
          </cell>
          <cell r="B382" t="str">
            <v>B07XL51JV6</v>
          </cell>
          <cell r="C382">
            <v>0</v>
          </cell>
          <cell r="D382">
            <v>930</v>
          </cell>
          <cell r="E382">
            <v>24</v>
          </cell>
          <cell r="F382">
            <v>44.790000000000006</v>
          </cell>
          <cell r="G382">
            <v>37.290000000000006</v>
          </cell>
          <cell r="H382">
            <v>31.29</v>
          </cell>
          <cell r="I382">
            <v>29.49</v>
          </cell>
          <cell r="J382">
            <v>28.28</v>
          </cell>
          <cell r="K382">
            <v>3</v>
          </cell>
          <cell r="L382">
            <v>6.62</v>
          </cell>
          <cell r="M382">
            <v>7.0171999999999999</v>
          </cell>
          <cell r="N382" t="str">
            <v>-</v>
          </cell>
          <cell r="O382" t="str">
            <v>-</v>
          </cell>
          <cell r="P382" t="str">
            <v>-</v>
          </cell>
          <cell r="Q382" t="str">
            <v>-</v>
          </cell>
          <cell r="R382" t="str">
            <v>-</v>
          </cell>
          <cell r="S382" t="str">
            <v>-</v>
          </cell>
          <cell r="T382" t="str">
            <v>-</v>
          </cell>
          <cell r="U382">
            <v>2.94</v>
          </cell>
          <cell r="V382">
            <v>2.94</v>
          </cell>
          <cell r="W382">
            <v>3.52</v>
          </cell>
          <cell r="X382" t="str">
            <v>LSlb</v>
          </cell>
          <cell r="Y382">
            <v>8.25</v>
          </cell>
          <cell r="Z382">
            <v>6.5</v>
          </cell>
          <cell r="AA382">
            <v>6.25</v>
          </cell>
          <cell r="AB382">
            <v>0.01</v>
          </cell>
          <cell r="AC382">
            <v>2.4111960431654675</v>
          </cell>
          <cell r="AD382">
            <v>0</v>
          </cell>
          <cell r="AE382">
            <v>2.5</v>
          </cell>
          <cell r="AF382">
            <v>1.2</v>
          </cell>
          <cell r="AG382">
            <v>0.95</v>
          </cell>
          <cell r="AH382">
            <v>0.75</v>
          </cell>
          <cell r="AI382">
            <v>0.69</v>
          </cell>
          <cell r="AJ382">
            <v>0.65</v>
          </cell>
          <cell r="AK382">
            <v>0</v>
          </cell>
          <cell r="AL382">
            <v>5</v>
          </cell>
          <cell r="AN382">
            <v>0.78651041666666666</v>
          </cell>
          <cell r="AO382">
            <v>0.74601562500000007</v>
          </cell>
          <cell r="AP382" t="str">
            <v>AWD</v>
          </cell>
        </row>
        <row r="383">
          <cell r="A383" t="str">
            <v>5173-BOX</v>
          </cell>
          <cell r="B383" t="str">
            <v>B07XL51NKC</v>
          </cell>
          <cell r="C383">
            <v>0</v>
          </cell>
          <cell r="D383">
            <v>5173</v>
          </cell>
          <cell r="E383">
            <v>24</v>
          </cell>
          <cell r="F383">
            <v>39.690000000000005</v>
          </cell>
          <cell r="G383">
            <v>32.190000000000005</v>
          </cell>
          <cell r="H383">
            <v>27.39</v>
          </cell>
          <cell r="I383">
            <v>26.19</v>
          </cell>
          <cell r="J383">
            <v>24.32</v>
          </cell>
          <cell r="K383">
            <v>16</v>
          </cell>
          <cell r="L383">
            <v>4.99</v>
          </cell>
          <cell r="M383">
            <v>5.2894000000000005</v>
          </cell>
          <cell r="N383" t="str">
            <v>-</v>
          </cell>
          <cell r="O383" t="str">
            <v>-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T383" t="str">
            <v>-</v>
          </cell>
          <cell r="U383">
            <v>0.94</v>
          </cell>
          <cell r="V383">
            <v>0.26</v>
          </cell>
          <cell r="W383">
            <v>15.04</v>
          </cell>
          <cell r="X383" t="str">
            <v>XL 50-70</v>
          </cell>
          <cell r="Y383">
            <v>36.5</v>
          </cell>
          <cell r="Z383">
            <v>24.25</v>
          </cell>
          <cell r="AA383">
            <v>9</v>
          </cell>
          <cell r="AB383">
            <v>3.7</v>
          </cell>
          <cell r="AC383">
            <v>0.86870503597122306</v>
          </cell>
          <cell r="AD383">
            <v>13.899280575539569</v>
          </cell>
          <cell r="AE383">
            <v>14</v>
          </cell>
          <cell r="AF383">
            <v>1.1000000000000001</v>
          </cell>
          <cell r="AG383">
            <v>0.85</v>
          </cell>
          <cell r="AH383">
            <v>0.69</v>
          </cell>
          <cell r="AI383">
            <v>0.65</v>
          </cell>
          <cell r="AJ383">
            <v>0.59</v>
          </cell>
          <cell r="AK383">
            <v>0</v>
          </cell>
          <cell r="AL383">
            <v>5</v>
          </cell>
          <cell r="AM383">
            <v>7</v>
          </cell>
          <cell r="AN383">
            <v>0.33046666666666669</v>
          </cell>
          <cell r="AO383">
            <v>0.34369999999999995</v>
          </cell>
          <cell r="AP383" t="str">
            <v>AWD</v>
          </cell>
        </row>
        <row r="384">
          <cell r="A384" t="str">
            <v>2204-BOX</v>
          </cell>
          <cell r="B384" t="str">
            <v>B07XPH8G1W</v>
          </cell>
          <cell r="C384">
            <v>0</v>
          </cell>
          <cell r="D384">
            <v>2204</v>
          </cell>
          <cell r="E384">
            <v>24</v>
          </cell>
          <cell r="F384">
            <v>40.39</v>
          </cell>
          <cell r="G384">
            <v>34.39</v>
          </cell>
          <cell r="H384">
            <v>30.19</v>
          </cell>
          <cell r="I384">
            <v>28.39</v>
          </cell>
          <cell r="J384">
            <v>27.16</v>
          </cell>
          <cell r="K384">
            <v>6.5</v>
          </cell>
          <cell r="L384">
            <v>8.0399999999999991</v>
          </cell>
          <cell r="M384">
            <v>8.5223999999999993</v>
          </cell>
          <cell r="N384" t="str">
            <v>-</v>
          </cell>
          <cell r="O384" t="str">
            <v>-</v>
          </cell>
          <cell r="P384" t="str">
            <v>-</v>
          </cell>
          <cell r="Q384" t="str">
            <v>-</v>
          </cell>
          <cell r="R384" t="str">
            <v>-</v>
          </cell>
          <cell r="S384" t="str">
            <v>-</v>
          </cell>
          <cell r="T384" t="str">
            <v>-</v>
          </cell>
          <cell r="U384">
            <v>6.32</v>
          </cell>
          <cell r="V384">
            <v>6.32</v>
          </cell>
          <cell r="W384">
            <v>8.32</v>
          </cell>
          <cell r="X384" t="str">
            <v>LSlb</v>
          </cell>
          <cell r="Y384">
            <v>12.75</v>
          </cell>
          <cell r="Z384">
            <v>8.25</v>
          </cell>
          <cell r="AA384">
            <v>6.5</v>
          </cell>
          <cell r="AB384">
            <v>4.5999999999999996</v>
          </cell>
          <cell r="AC384">
            <v>4.9188399280575537</v>
          </cell>
          <cell r="AD384">
            <v>0</v>
          </cell>
          <cell r="AE384">
            <v>5</v>
          </cell>
          <cell r="AF384">
            <v>0.99</v>
          </cell>
          <cell r="AG384">
            <v>0.79</v>
          </cell>
          <cell r="AH384">
            <v>0.65</v>
          </cell>
          <cell r="AI384">
            <v>0.59</v>
          </cell>
          <cell r="AJ384">
            <v>0.55000000000000004</v>
          </cell>
          <cell r="AK384">
            <v>0</v>
          </cell>
          <cell r="AL384">
            <v>5</v>
          </cell>
          <cell r="AM384">
            <v>7</v>
          </cell>
          <cell r="AN384">
            <v>0.66093333333333337</v>
          </cell>
          <cell r="AO384">
            <v>0.6873999999999999</v>
          </cell>
          <cell r="AP384" t="str">
            <v>AWD</v>
          </cell>
        </row>
        <row r="385">
          <cell r="A385" t="str">
            <v>2806-BOX</v>
          </cell>
          <cell r="B385" t="str">
            <v>B07XPKG7B5</v>
          </cell>
          <cell r="C385">
            <v>0</v>
          </cell>
          <cell r="D385">
            <v>2806</v>
          </cell>
          <cell r="E385">
            <v>24</v>
          </cell>
          <cell r="F385">
            <v>33.590000000000003</v>
          </cell>
          <cell r="G385">
            <v>28.79</v>
          </cell>
          <cell r="H385">
            <v>24.59</v>
          </cell>
          <cell r="I385">
            <v>22.79</v>
          </cell>
          <cell r="J385">
            <v>21.520000000000003</v>
          </cell>
          <cell r="K385">
            <v>1.75</v>
          </cell>
          <cell r="L385">
            <v>6.05</v>
          </cell>
          <cell r="M385">
            <v>6.4130000000000003</v>
          </cell>
          <cell r="N385" t="str">
            <v>-</v>
          </cell>
          <cell r="O385" t="str">
            <v>-</v>
          </cell>
          <cell r="P385" t="str">
            <v>-</v>
          </cell>
          <cell r="Q385" t="str">
            <v>-</v>
          </cell>
          <cell r="R385" t="str">
            <v>-</v>
          </cell>
          <cell r="S385" t="str">
            <v>-</v>
          </cell>
          <cell r="T385" t="str">
            <v>-</v>
          </cell>
          <cell r="U385">
            <v>1.62</v>
          </cell>
          <cell r="V385">
            <v>1.62</v>
          </cell>
          <cell r="W385">
            <v>2.08</v>
          </cell>
          <cell r="X385" t="str">
            <v>LSlb</v>
          </cell>
          <cell r="Y385">
            <v>11.75</v>
          </cell>
          <cell r="Z385">
            <v>8.5</v>
          </cell>
          <cell r="AA385">
            <v>3.25</v>
          </cell>
          <cell r="AB385">
            <v>1.1599999999999999</v>
          </cell>
          <cell r="AC385">
            <v>2.3352068345323742</v>
          </cell>
          <cell r="AD385">
            <v>0</v>
          </cell>
          <cell r="AE385">
            <v>2.5</v>
          </cell>
          <cell r="AF385">
            <v>0.85</v>
          </cell>
          <cell r="AG385">
            <v>0.69</v>
          </cell>
          <cell r="AH385">
            <v>0.55000000000000004</v>
          </cell>
          <cell r="AI385">
            <v>0.49</v>
          </cell>
          <cell r="AJ385">
            <v>0.45</v>
          </cell>
          <cell r="AK385">
            <v>0</v>
          </cell>
          <cell r="AL385">
            <v>90</v>
          </cell>
          <cell r="AM385">
            <v>7</v>
          </cell>
          <cell r="AN385">
            <v>0.16759999999999997</v>
          </cell>
          <cell r="AO385">
            <v>0.17460000000000001</v>
          </cell>
          <cell r="AP385" t="str">
            <v>AWD</v>
          </cell>
        </row>
        <row r="386">
          <cell r="A386" t="str">
            <v>2170-CASE</v>
          </cell>
          <cell r="B386" t="str">
            <v>B07XQFFNLB</v>
          </cell>
          <cell r="C386">
            <v>0</v>
          </cell>
          <cell r="D386">
            <v>2170</v>
          </cell>
          <cell r="E386">
            <v>48</v>
          </cell>
          <cell r="F386">
            <v>52.190000000000005</v>
          </cell>
          <cell r="G386">
            <v>43.790000000000006</v>
          </cell>
          <cell r="H386">
            <v>37.790000000000006</v>
          </cell>
          <cell r="I386">
            <v>34.190000000000005</v>
          </cell>
          <cell r="J386">
            <v>31.76</v>
          </cell>
          <cell r="K386">
            <v>6.75</v>
          </cell>
          <cell r="L386">
            <v>8.1199999999999992</v>
          </cell>
          <cell r="M386">
            <v>8.6071999999999989</v>
          </cell>
          <cell r="N386" t="str">
            <v>-</v>
          </cell>
          <cell r="O386" t="str">
            <v>-</v>
          </cell>
          <cell r="P386" t="str">
            <v>-</v>
          </cell>
          <cell r="Q386" t="str">
            <v>-</v>
          </cell>
          <cell r="R386" t="str">
            <v>-</v>
          </cell>
          <cell r="S386" t="str">
            <v>-</v>
          </cell>
          <cell r="T386" t="str">
            <v>-</v>
          </cell>
          <cell r="U386">
            <v>6.74</v>
          </cell>
          <cell r="V386">
            <v>6.74</v>
          </cell>
          <cell r="W386">
            <v>4.16</v>
          </cell>
          <cell r="X386" t="str">
            <v>LSlb</v>
          </cell>
          <cell r="Y386">
            <v>12.75</v>
          </cell>
          <cell r="Z386">
            <v>10.25</v>
          </cell>
          <cell r="AA386">
            <v>5.25</v>
          </cell>
          <cell r="AB386">
            <v>2.3199999999999998</v>
          </cell>
          <cell r="AC386">
            <v>4.9360386690647484</v>
          </cell>
          <cell r="AD386">
            <v>0</v>
          </cell>
          <cell r="AE386">
            <v>5</v>
          </cell>
          <cell r="AF386">
            <v>0.69</v>
          </cell>
          <cell r="AG386">
            <v>0.55000000000000004</v>
          </cell>
          <cell r="AH386">
            <v>0.45</v>
          </cell>
          <cell r="AI386">
            <v>0.39</v>
          </cell>
          <cell r="AJ386">
            <v>0.35</v>
          </cell>
          <cell r="AK386">
            <v>0</v>
          </cell>
          <cell r="AL386">
            <v>26765</v>
          </cell>
          <cell r="AM386">
            <v>7</v>
          </cell>
          <cell r="AN386">
            <v>0.33519999999999994</v>
          </cell>
          <cell r="AO386">
            <v>0.34920000000000001</v>
          </cell>
          <cell r="AP386" t="str">
            <v>AWD</v>
          </cell>
        </row>
        <row r="387">
          <cell r="A387" t="str">
            <v>3182-CASE</v>
          </cell>
          <cell r="B387" t="str">
            <v>B07XQFRSTT</v>
          </cell>
          <cell r="C387">
            <v>0</v>
          </cell>
          <cell r="D387">
            <v>3182</v>
          </cell>
          <cell r="E387">
            <v>36</v>
          </cell>
          <cell r="F387">
            <v>50.59</v>
          </cell>
          <cell r="G387">
            <v>43.39</v>
          </cell>
          <cell r="H387">
            <v>38.89</v>
          </cell>
          <cell r="I387">
            <v>37.090000000000003</v>
          </cell>
          <cell r="J387">
            <v>34.32</v>
          </cell>
          <cell r="K387">
            <v>4</v>
          </cell>
          <cell r="L387">
            <v>12.649999999999999</v>
          </cell>
          <cell r="M387">
            <v>13.408999999999999</v>
          </cell>
          <cell r="N387" t="str">
            <v>-</v>
          </cell>
          <cell r="O387" t="str">
            <v>-</v>
          </cell>
          <cell r="P387" t="str">
            <v>-</v>
          </cell>
          <cell r="Q387" t="str">
            <v>-</v>
          </cell>
          <cell r="R387" t="str">
            <v>-</v>
          </cell>
          <cell r="S387" t="str">
            <v>-</v>
          </cell>
          <cell r="T387" t="str">
            <v>-</v>
          </cell>
          <cell r="U387">
            <v>3.52</v>
          </cell>
          <cell r="V387">
            <v>3.52</v>
          </cell>
          <cell r="X387" t="str">
            <v>LB</v>
          </cell>
          <cell r="Y387">
            <v>23.25</v>
          </cell>
          <cell r="Z387">
            <v>8.25</v>
          </cell>
          <cell r="AA387">
            <v>6</v>
          </cell>
          <cell r="AB387">
            <v>4.6399999999999997</v>
          </cell>
          <cell r="AC387">
            <v>8.2796762589928061</v>
          </cell>
          <cell r="AD387">
            <v>0</v>
          </cell>
          <cell r="AE387">
            <v>9</v>
          </cell>
          <cell r="AF387">
            <v>0.75</v>
          </cell>
          <cell r="AG387">
            <v>0.59</v>
          </cell>
          <cell r="AH387">
            <v>0.49</v>
          </cell>
          <cell r="AI387">
            <v>0.45</v>
          </cell>
          <cell r="AJ387">
            <v>0.39</v>
          </cell>
          <cell r="AK387">
            <v>0</v>
          </cell>
          <cell r="AL387">
            <v>867</v>
          </cell>
          <cell r="AM387">
            <v>7</v>
          </cell>
          <cell r="AN387">
            <v>0.67039999999999988</v>
          </cell>
          <cell r="AO387">
            <v>0.69840000000000002</v>
          </cell>
          <cell r="AP387" t="str">
            <v>AWD</v>
          </cell>
        </row>
        <row r="388">
          <cell r="A388" t="str">
            <v>805-BOX</v>
          </cell>
          <cell r="B388" t="str">
            <v>B07XQFXWMH</v>
          </cell>
          <cell r="C388">
            <v>0</v>
          </cell>
          <cell r="D388">
            <v>805</v>
          </cell>
          <cell r="E388">
            <v>24</v>
          </cell>
          <cell r="F388">
            <v>44.290000000000006</v>
          </cell>
          <cell r="G388">
            <v>36.790000000000006</v>
          </cell>
          <cell r="H388">
            <v>30.79</v>
          </cell>
          <cell r="I388">
            <v>28.99</v>
          </cell>
          <cell r="J388">
            <v>27.73</v>
          </cell>
          <cell r="K388">
            <v>2.5</v>
          </cell>
          <cell r="L388">
            <v>6.21</v>
          </cell>
          <cell r="M388">
            <v>6.5826000000000002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>
            <v>2.2799999999999998</v>
          </cell>
          <cell r="V388">
            <v>2.2799999999999998</v>
          </cell>
          <cell r="W388">
            <v>2.08</v>
          </cell>
          <cell r="X388" t="str">
            <v>LSlb</v>
          </cell>
          <cell r="Y388">
            <v>12</v>
          </cell>
          <cell r="Z388">
            <v>7.25</v>
          </cell>
          <cell r="AA388">
            <v>4</v>
          </cell>
          <cell r="AB388">
            <v>1.18</v>
          </cell>
          <cell r="AC388">
            <v>2.5035971223021583</v>
          </cell>
          <cell r="AD388">
            <v>0</v>
          </cell>
          <cell r="AE388">
            <v>2.75</v>
          </cell>
          <cell r="AF388">
            <v>1.2</v>
          </cell>
          <cell r="AG388">
            <v>0.95</v>
          </cell>
          <cell r="AH388">
            <v>0.75</v>
          </cell>
          <cell r="AI388">
            <v>0.69</v>
          </cell>
          <cell r="AJ388">
            <v>0.65</v>
          </cell>
          <cell r="AK388">
            <v>0</v>
          </cell>
          <cell r="AL388">
            <v>24075</v>
          </cell>
          <cell r="AM388">
            <v>7</v>
          </cell>
          <cell r="AN388">
            <v>0.16641666666666666</v>
          </cell>
          <cell r="AO388">
            <v>0.17322499999999999</v>
          </cell>
          <cell r="AP388" t="str">
            <v>AWD</v>
          </cell>
        </row>
        <row r="389">
          <cell r="A389" t="str">
            <v>532-BOX</v>
          </cell>
          <cell r="B389" t="str">
            <v>B07XQGFLTT</v>
          </cell>
          <cell r="C389">
            <v>0</v>
          </cell>
          <cell r="D389">
            <v>532</v>
          </cell>
          <cell r="E389">
            <v>24</v>
          </cell>
          <cell r="F389">
            <v>36.89</v>
          </cell>
          <cell r="G389">
            <v>32.690000000000005</v>
          </cell>
          <cell r="H389">
            <v>27.89</v>
          </cell>
          <cell r="I389">
            <v>26.69</v>
          </cell>
          <cell r="J389">
            <v>24.830000000000002</v>
          </cell>
          <cell r="K389">
            <v>5.25</v>
          </cell>
          <cell r="L389">
            <v>7.64</v>
          </cell>
          <cell r="M389">
            <v>8.0983999999999998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>
            <v>5.24</v>
          </cell>
          <cell r="V389">
            <v>5.24</v>
          </cell>
          <cell r="W389">
            <v>4.16</v>
          </cell>
          <cell r="X389" t="str">
            <v>LSlb</v>
          </cell>
          <cell r="Y389">
            <v>10.5</v>
          </cell>
          <cell r="Z389">
            <v>7</v>
          </cell>
          <cell r="AA389">
            <v>3.75</v>
          </cell>
          <cell r="AB389">
            <v>2.36</v>
          </cell>
          <cell r="AC389">
            <v>1.9829136690647482</v>
          </cell>
          <cell r="AD389">
            <v>0</v>
          </cell>
          <cell r="AE389">
            <v>2</v>
          </cell>
          <cell r="AF389">
            <v>0.89</v>
          </cell>
          <cell r="AG389">
            <v>0.75</v>
          </cell>
          <cell r="AH389">
            <v>0.59</v>
          </cell>
          <cell r="AI389">
            <v>0.55000000000000004</v>
          </cell>
          <cell r="AJ389">
            <v>0.49</v>
          </cell>
          <cell r="AK389">
            <v>0</v>
          </cell>
          <cell r="AL389">
            <v>23924</v>
          </cell>
          <cell r="AM389">
            <v>7</v>
          </cell>
          <cell r="AN389">
            <v>0.33283333333333331</v>
          </cell>
          <cell r="AO389">
            <v>0.34644999999999998</v>
          </cell>
          <cell r="AP389" t="str">
            <v>AWD</v>
          </cell>
        </row>
        <row r="390">
          <cell r="A390" t="str">
            <v>506-CASE</v>
          </cell>
          <cell r="B390" t="str">
            <v>B07XQGM3NY</v>
          </cell>
          <cell r="C390">
            <v>0</v>
          </cell>
          <cell r="D390">
            <v>506</v>
          </cell>
          <cell r="E390">
            <v>48</v>
          </cell>
          <cell r="F390">
            <v>88.889999999999986</v>
          </cell>
          <cell r="G390">
            <v>73.889999999999986</v>
          </cell>
          <cell r="H390">
            <v>64.289999999999992</v>
          </cell>
          <cell r="I390">
            <v>61.89</v>
          </cell>
          <cell r="J390">
            <v>58.21</v>
          </cell>
          <cell r="K390">
            <v>21</v>
          </cell>
          <cell r="L390">
            <v>17.21</v>
          </cell>
          <cell r="M390">
            <v>18.242599999999999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>
            <v>20.420000000000002</v>
          </cell>
          <cell r="V390">
            <v>20.420000000000002</v>
          </cell>
          <cell r="X390" t="str">
            <v>LB</v>
          </cell>
          <cell r="Y390">
            <v>18.5</v>
          </cell>
          <cell r="Z390">
            <v>12.5</v>
          </cell>
          <cell r="AA390">
            <v>5.5</v>
          </cell>
          <cell r="AB390">
            <v>4.72</v>
          </cell>
          <cell r="AC390">
            <v>9.1501798561151073</v>
          </cell>
          <cell r="AD390">
            <v>0</v>
          </cell>
          <cell r="AE390">
            <v>10</v>
          </cell>
          <cell r="AF390">
            <v>1.1000000000000001</v>
          </cell>
          <cell r="AG390">
            <v>0.85</v>
          </cell>
          <cell r="AH390">
            <v>0.69</v>
          </cell>
          <cell r="AI390">
            <v>0.65</v>
          </cell>
          <cell r="AJ390">
            <v>0.59</v>
          </cell>
          <cell r="AK390">
            <v>0</v>
          </cell>
          <cell r="AL390">
            <v>28039</v>
          </cell>
          <cell r="AM390">
            <v>7</v>
          </cell>
          <cell r="AN390">
            <v>0.66566666666666663</v>
          </cell>
          <cell r="AO390">
            <v>0.69289999999999996</v>
          </cell>
          <cell r="AP390" t="str">
            <v>AWD</v>
          </cell>
        </row>
        <row r="391">
          <cell r="A391" t="str">
            <v>3178-CASE</v>
          </cell>
          <cell r="B391" t="str">
            <v>B07XQH9G5K</v>
          </cell>
          <cell r="C391">
            <v>0</v>
          </cell>
          <cell r="D391">
            <v>3178</v>
          </cell>
          <cell r="E391">
            <v>12</v>
          </cell>
          <cell r="F391">
            <v>62.790000000000006</v>
          </cell>
          <cell r="G391">
            <v>53.790000000000006</v>
          </cell>
          <cell r="H391">
            <v>47.790000000000006</v>
          </cell>
          <cell r="I391">
            <v>47.790000000000006</v>
          </cell>
          <cell r="J391">
            <v>41.78</v>
          </cell>
          <cell r="K391">
            <v>6</v>
          </cell>
          <cell r="L391">
            <v>14.55</v>
          </cell>
          <cell r="M391">
            <v>15.423</v>
          </cell>
          <cell r="N391" t="str">
            <v>-</v>
          </cell>
          <cell r="O391" t="str">
            <v>-</v>
          </cell>
          <cell r="P391" t="str">
            <v>-</v>
          </cell>
          <cell r="Q391" t="str">
            <v>-</v>
          </cell>
          <cell r="R391" t="str">
            <v>-</v>
          </cell>
          <cell r="S391" t="str">
            <v>-</v>
          </cell>
          <cell r="T391" t="str">
            <v>-</v>
          </cell>
          <cell r="U391">
            <v>5.72</v>
          </cell>
          <cell r="V391">
            <v>5.72</v>
          </cell>
          <cell r="W391">
            <v>2.08</v>
          </cell>
          <cell r="X391" t="str">
            <v>LB</v>
          </cell>
          <cell r="Y391">
            <v>13.75</v>
          </cell>
          <cell r="Z391">
            <v>13.5</v>
          </cell>
          <cell r="AA391">
            <v>10.25</v>
          </cell>
          <cell r="AB391">
            <v>1.18</v>
          </cell>
          <cell r="AC391">
            <v>13.688174460431656</v>
          </cell>
          <cell r="AD391">
            <v>0</v>
          </cell>
          <cell r="AE391">
            <v>14</v>
          </cell>
          <cell r="AF391">
            <v>2.9</v>
          </cell>
          <cell r="AG391">
            <v>2.2999999999999998</v>
          </cell>
          <cell r="AH391">
            <v>1.9</v>
          </cell>
          <cell r="AI391">
            <v>1.9</v>
          </cell>
          <cell r="AJ391">
            <v>1.5</v>
          </cell>
          <cell r="AK391">
            <v>0</v>
          </cell>
          <cell r="AL391">
            <v>26891</v>
          </cell>
          <cell r="AM391">
            <v>7</v>
          </cell>
          <cell r="AN391">
            <v>0.18797530864197531</v>
          </cell>
          <cell r="AO391">
            <v>0.19603703703703701</v>
          </cell>
          <cell r="AP391" t="str">
            <v>AWD</v>
          </cell>
        </row>
        <row r="392">
          <cell r="A392" t="str">
            <v>600-BOX</v>
          </cell>
          <cell r="B392" t="str">
            <v>B07XQHX8PC</v>
          </cell>
          <cell r="C392">
            <v>0</v>
          </cell>
          <cell r="D392">
            <v>600</v>
          </cell>
          <cell r="E392">
            <v>24</v>
          </cell>
          <cell r="F392">
            <v>66.489999999999995</v>
          </cell>
          <cell r="G392">
            <v>54.49</v>
          </cell>
          <cell r="H392">
            <v>45.49</v>
          </cell>
          <cell r="I392">
            <v>45.49</v>
          </cell>
          <cell r="J392">
            <v>36.489999999999995</v>
          </cell>
          <cell r="K392">
            <v>3.5</v>
          </cell>
          <cell r="L392">
            <v>7.16</v>
          </cell>
          <cell r="M392">
            <v>7.5895999999999999</v>
          </cell>
          <cell r="N392" t="str">
            <v>-</v>
          </cell>
          <cell r="O392" t="str">
            <v>-</v>
          </cell>
          <cell r="P392" t="str">
            <v>-</v>
          </cell>
          <cell r="Q392" t="str">
            <v>-</v>
          </cell>
          <cell r="R392" t="str">
            <v>-</v>
          </cell>
          <cell r="S392" t="str">
            <v>-</v>
          </cell>
          <cell r="T392" t="str">
            <v>-</v>
          </cell>
          <cell r="U392">
            <v>3.36</v>
          </cell>
          <cell r="V392">
            <v>3.36</v>
          </cell>
          <cell r="W392">
            <v>4.16</v>
          </cell>
          <cell r="X392" t="str">
            <v>LSlb</v>
          </cell>
          <cell r="Y392">
            <v>16.5</v>
          </cell>
          <cell r="Z392">
            <v>6.5</v>
          </cell>
          <cell r="AA392">
            <v>4.75</v>
          </cell>
          <cell r="AB392">
            <v>2.52</v>
          </cell>
          <cell r="AC392">
            <v>3.6650179856115108</v>
          </cell>
          <cell r="AD392">
            <v>0</v>
          </cell>
          <cell r="AE392">
            <v>3.75</v>
          </cell>
          <cell r="AF392">
            <v>1.9</v>
          </cell>
          <cell r="AG392">
            <v>1.5</v>
          </cell>
          <cell r="AH392">
            <v>1.2</v>
          </cell>
          <cell r="AI392">
            <v>1.2</v>
          </cell>
          <cell r="AJ392">
            <v>0.9</v>
          </cell>
          <cell r="AK392">
            <v>0</v>
          </cell>
          <cell r="AL392">
            <v>7</v>
          </cell>
          <cell r="AN392">
            <v>0.94539885344328711</v>
          </cell>
          <cell r="AO392">
            <v>0.93063951280381951</v>
          </cell>
          <cell r="AP392" t="str">
            <v>AWD</v>
          </cell>
        </row>
        <row r="393">
          <cell r="A393" t="str">
            <v>3144-CASE</v>
          </cell>
          <cell r="B393" t="str">
            <v>B07XQJ1Y7T</v>
          </cell>
          <cell r="C393">
            <v>0</v>
          </cell>
          <cell r="D393">
            <v>3144</v>
          </cell>
          <cell r="E393">
            <v>100</v>
          </cell>
          <cell r="F393">
            <v>47.690000000000005</v>
          </cell>
          <cell r="G393">
            <v>42.690000000000005</v>
          </cell>
          <cell r="H393">
            <v>35.190000000000005</v>
          </cell>
          <cell r="I393">
            <v>32.690000000000005</v>
          </cell>
          <cell r="J393">
            <v>30.150000000000002</v>
          </cell>
          <cell r="K393">
            <v>8.25</v>
          </cell>
          <cell r="L393">
            <v>8.6</v>
          </cell>
          <cell r="M393">
            <v>9.1159999999999997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>
            <v>8.08</v>
          </cell>
          <cell r="V393">
            <v>8.08</v>
          </cell>
          <cell r="W393">
            <v>8.32</v>
          </cell>
          <cell r="X393" t="str">
            <v>LSlb</v>
          </cell>
          <cell r="Y393">
            <v>12</v>
          </cell>
          <cell r="Z393">
            <v>10</v>
          </cell>
          <cell r="AA393">
            <v>7</v>
          </cell>
          <cell r="AB393">
            <v>8</v>
          </cell>
          <cell r="AC393">
            <v>6.043165467625899</v>
          </cell>
          <cell r="AD393">
            <v>0</v>
          </cell>
          <cell r="AE393">
            <v>6.25</v>
          </cell>
          <cell r="AF393">
            <v>0.28999999999999998</v>
          </cell>
          <cell r="AG393">
            <v>0.25</v>
          </cell>
          <cell r="AH393">
            <v>0.19</v>
          </cell>
          <cell r="AI393">
            <v>0.17</v>
          </cell>
          <cell r="AJ393">
            <v>0.15</v>
          </cell>
          <cell r="AK393">
            <v>0</v>
          </cell>
          <cell r="AL393">
            <v>356817</v>
          </cell>
          <cell r="AN393">
            <v>3.3902777777777779</v>
          </cell>
          <cell r="AO393">
            <v>2.9320833333333329</v>
          </cell>
          <cell r="AP393" t="str">
            <v>FBA</v>
          </cell>
        </row>
        <row r="394">
          <cell r="A394" t="str">
            <v>566-CASE</v>
          </cell>
          <cell r="B394" t="str">
            <v>B07XQJ2XTB</v>
          </cell>
          <cell r="C394">
            <v>0</v>
          </cell>
          <cell r="D394">
            <v>566</v>
          </cell>
          <cell r="E394">
            <v>36</v>
          </cell>
          <cell r="F394">
            <v>79.389999999999986</v>
          </cell>
          <cell r="G394">
            <v>68.089999999999989</v>
          </cell>
          <cell r="H394">
            <v>60.89</v>
          </cell>
          <cell r="I394">
            <v>59.09</v>
          </cell>
          <cell r="J394">
            <v>56.379999999999995</v>
          </cell>
          <cell r="K394">
            <v>26</v>
          </cell>
          <cell r="L394">
            <v>19.11</v>
          </cell>
          <cell r="M394">
            <v>20.256599999999999</v>
          </cell>
          <cell r="N394" t="str">
            <v>-</v>
          </cell>
          <cell r="O394" t="str">
            <v>-</v>
          </cell>
          <cell r="P394" t="str">
            <v>-</v>
          </cell>
          <cell r="Q394" t="str">
            <v>-</v>
          </cell>
          <cell r="R394" t="str">
            <v>-</v>
          </cell>
          <cell r="S394" t="str">
            <v>-</v>
          </cell>
          <cell r="T394" t="str">
            <v>-</v>
          </cell>
          <cell r="U394">
            <v>25.78</v>
          </cell>
          <cell r="V394">
            <v>25.78</v>
          </cell>
          <cell r="W394">
            <v>5.12</v>
          </cell>
          <cell r="X394" t="str">
            <v>LB</v>
          </cell>
          <cell r="Y394">
            <v>28.5</v>
          </cell>
          <cell r="Z394">
            <v>22.25</v>
          </cell>
          <cell r="AA394">
            <v>2</v>
          </cell>
          <cell r="AB394">
            <v>0.5</v>
          </cell>
          <cell r="AC394">
            <v>9.1241007194244599</v>
          </cell>
          <cell r="AD394">
            <v>0</v>
          </cell>
          <cell r="AE394">
            <v>10</v>
          </cell>
          <cell r="AF394">
            <v>0.55000000000000004</v>
          </cell>
          <cell r="AG394">
            <v>0.45</v>
          </cell>
          <cell r="AH394">
            <v>0.35</v>
          </cell>
          <cell r="AI394">
            <v>0.28999999999999998</v>
          </cell>
          <cell r="AJ394">
            <v>0.25</v>
          </cell>
          <cell r="AK394">
            <v>0</v>
          </cell>
          <cell r="AL394">
            <v>70177</v>
          </cell>
          <cell r="AN394">
            <v>3.5576085069444447</v>
          </cell>
          <cell r="AO394">
            <v>3.1265169270833333</v>
          </cell>
          <cell r="AP394" t="str">
            <v>FBA</v>
          </cell>
        </row>
        <row r="395">
          <cell r="A395" t="str">
            <v>514-CASE</v>
          </cell>
          <cell r="B395" t="str">
            <v>B07XQJ3LGW</v>
          </cell>
          <cell r="C395">
            <v>0</v>
          </cell>
          <cell r="D395">
            <v>514</v>
          </cell>
          <cell r="E395">
            <v>24</v>
          </cell>
          <cell r="F395">
            <v>79.289999999999992</v>
          </cell>
          <cell r="G395">
            <v>67.289999999999992</v>
          </cell>
          <cell r="H395">
            <v>58.290000000000006</v>
          </cell>
          <cell r="I395">
            <v>58.290000000000006</v>
          </cell>
          <cell r="J395">
            <v>49.3</v>
          </cell>
          <cell r="K395">
            <v>20</v>
          </cell>
          <cell r="L395">
            <v>16.829999999999998</v>
          </cell>
          <cell r="M395">
            <v>17.839799999999997</v>
          </cell>
          <cell r="N395" t="str">
            <v>-</v>
          </cell>
          <cell r="O395" t="str">
            <v>-</v>
          </cell>
          <cell r="P395" t="str">
            <v>-</v>
          </cell>
          <cell r="Q395" t="str">
            <v>-</v>
          </cell>
          <cell r="R395" t="str">
            <v>-</v>
          </cell>
          <cell r="S395" t="str">
            <v>-</v>
          </cell>
          <cell r="T395" t="str">
            <v>-</v>
          </cell>
          <cell r="U395">
            <v>19.440000000000001</v>
          </cell>
          <cell r="V395">
            <v>19.440000000000001</v>
          </cell>
          <cell r="W395">
            <v>10.24</v>
          </cell>
          <cell r="X395" t="str">
            <v>LB</v>
          </cell>
          <cell r="Y395">
            <v>28.25</v>
          </cell>
          <cell r="Z395">
            <v>22.5</v>
          </cell>
          <cell r="AA395">
            <v>2</v>
          </cell>
          <cell r="AB395">
            <v>1</v>
          </cell>
          <cell r="AC395">
            <v>9.1456834532374103</v>
          </cell>
          <cell r="AD395">
            <v>0</v>
          </cell>
          <cell r="AE395">
            <v>10</v>
          </cell>
          <cell r="AF395">
            <v>0.59</v>
          </cell>
          <cell r="AG395">
            <v>0.49</v>
          </cell>
          <cell r="AH395">
            <v>0.39</v>
          </cell>
          <cell r="AI395">
            <v>0.35</v>
          </cell>
          <cell r="AJ395">
            <v>0.28999999999999998</v>
          </cell>
          <cell r="AK395">
            <v>0</v>
          </cell>
          <cell r="AL395">
            <v>5325</v>
          </cell>
          <cell r="AN395">
            <v>3.4316225405092595</v>
          </cell>
          <cell r="AO395">
            <v>2.9801247829861111</v>
          </cell>
          <cell r="AP395" t="str">
            <v>AWD</v>
          </cell>
        </row>
        <row r="396">
          <cell r="A396" t="str">
            <v>1301-BOX</v>
          </cell>
          <cell r="B396" t="str">
            <v>B07XQJFXT3</v>
          </cell>
          <cell r="C396">
            <v>0</v>
          </cell>
          <cell r="D396">
            <v>1301</v>
          </cell>
          <cell r="E396">
            <v>24</v>
          </cell>
          <cell r="F396">
            <v>46.39</v>
          </cell>
          <cell r="G396">
            <v>38.89</v>
          </cell>
          <cell r="H396">
            <v>34.090000000000003</v>
          </cell>
          <cell r="I396">
            <v>32.89</v>
          </cell>
          <cell r="J396">
            <v>31.040000000000003</v>
          </cell>
          <cell r="K396">
            <v>5.75</v>
          </cell>
          <cell r="L396">
            <v>7.8</v>
          </cell>
          <cell r="M396">
            <v>8.2680000000000007</v>
          </cell>
          <cell r="N396" t="str">
            <v>-</v>
          </cell>
          <cell r="O396" t="str">
            <v>-</v>
          </cell>
          <cell r="P396" t="str">
            <v>-</v>
          </cell>
          <cell r="Q396" t="str">
            <v>-</v>
          </cell>
          <cell r="R396" t="str">
            <v>-</v>
          </cell>
          <cell r="S396" t="str">
            <v>-</v>
          </cell>
          <cell r="T396" t="str">
            <v>-</v>
          </cell>
          <cell r="U396">
            <v>5.72</v>
          </cell>
          <cell r="V396">
            <v>5.72</v>
          </cell>
          <cell r="X396" t="str">
            <v>LSlb</v>
          </cell>
          <cell r="Y396">
            <v>15.25</v>
          </cell>
          <cell r="Z396">
            <v>7.25</v>
          </cell>
          <cell r="AA396">
            <v>5.25</v>
          </cell>
          <cell r="AC396">
            <v>4.1759217625899279</v>
          </cell>
          <cell r="AD396">
            <v>0</v>
          </cell>
          <cell r="AE396">
            <v>4.25</v>
          </cell>
          <cell r="AF396">
            <v>1.2</v>
          </cell>
          <cell r="AG396">
            <v>0.95</v>
          </cell>
          <cell r="AH396">
            <v>0.79</v>
          </cell>
          <cell r="AI396">
            <v>0.75</v>
          </cell>
          <cell r="AJ396">
            <v>0.69</v>
          </cell>
          <cell r="AK396">
            <v>0</v>
          </cell>
          <cell r="AL396">
            <v>8383</v>
          </cell>
          <cell r="AN396">
            <v>1.4609876543209876</v>
          </cell>
          <cell r="AO396">
            <v>1.3618518518518516</v>
          </cell>
          <cell r="AP396" t="str">
            <v>FBA</v>
          </cell>
        </row>
        <row r="397">
          <cell r="A397" t="str">
            <v>5051-CASE</v>
          </cell>
          <cell r="B397" t="str">
            <v>B07XQJJSLZ</v>
          </cell>
          <cell r="C397">
            <v>0</v>
          </cell>
          <cell r="D397">
            <v>5051</v>
          </cell>
          <cell r="E397">
            <v>48</v>
          </cell>
          <cell r="F397">
            <v>119.88999999999999</v>
          </cell>
          <cell r="G397">
            <v>107.88999999999999</v>
          </cell>
          <cell r="H397">
            <v>89.889999999999986</v>
          </cell>
          <cell r="I397">
            <v>89.889999999999986</v>
          </cell>
          <cell r="J397">
            <v>77.86</v>
          </cell>
          <cell r="K397">
            <v>35</v>
          </cell>
          <cell r="L397">
            <v>22.53</v>
          </cell>
          <cell r="M397">
            <v>23.881800000000002</v>
          </cell>
          <cell r="N397" t="str">
            <v>-</v>
          </cell>
          <cell r="O397" t="str">
            <v>-</v>
          </cell>
          <cell r="P397" t="str">
            <v>-</v>
          </cell>
          <cell r="Q397" t="str">
            <v>-</v>
          </cell>
          <cell r="R397" t="str">
            <v>-</v>
          </cell>
          <cell r="S397" t="str">
            <v>-</v>
          </cell>
          <cell r="T397" t="str">
            <v>-</v>
          </cell>
          <cell r="U397">
            <v>34.9</v>
          </cell>
          <cell r="V397">
            <v>34.9</v>
          </cell>
          <cell r="W397">
            <v>7.68</v>
          </cell>
          <cell r="X397" t="str">
            <v>LB</v>
          </cell>
          <cell r="Y397">
            <v>28.25</v>
          </cell>
          <cell r="Z397">
            <v>22.5</v>
          </cell>
          <cell r="AA397">
            <v>2</v>
          </cell>
          <cell r="AB397">
            <v>0.38</v>
          </cell>
          <cell r="AC397">
            <v>9.1456834532374103</v>
          </cell>
          <cell r="AD397">
            <v>0</v>
          </cell>
          <cell r="AE397">
            <v>10</v>
          </cell>
          <cell r="AF397">
            <v>0.59</v>
          </cell>
          <cell r="AG397">
            <v>0.49</v>
          </cell>
          <cell r="AH397">
            <v>0.39</v>
          </cell>
          <cell r="AI397">
            <v>0.35</v>
          </cell>
          <cell r="AJ397">
            <v>0.28999999999999998</v>
          </cell>
          <cell r="AK397">
            <v>0</v>
          </cell>
          <cell r="AL397">
            <v>6900</v>
          </cell>
          <cell r="AN397">
            <v>3.8145109953703704</v>
          </cell>
          <cell r="AO397">
            <v>3.4250303819444445</v>
          </cell>
          <cell r="AP397" t="str">
            <v>FBA</v>
          </cell>
        </row>
        <row r="398">
          <cell r="A398" t="str">
            <v>550-CASE</v>
          </cell>
          <cell r="B398" t="str">
            <v>B07XQJMQ6Y</v>
          </cell>
          <cell r="C398">
            <v>0</v>
          </cell>
          <cell r="D398">
            <v>550</v>
          </cell>
          <cell r="E398">
            <v>48</v>
          </cell>
          <cell r="F398">
            <v>117.88999999999999</v>
          </cell>
          <cell r="G398">
            <v>105.88999999999999</v>
          </cell>
          <cell r="H398">
            <v>87.889999999999986</v>
          </cell>
          <cell r="I398">
            <v>87.889999999999986</v>
          </cell>
          <cell r="J398">
            <v>75.84</v>
          </cell>
          <cell r="K398">
            <v>31</v>
          </cell>
          <cell r="L398">
            <v>21.009999999999998</v>
          </cell>
          <cell r="M398">
            <v>22.270599999999998</v>
          </cell>
          <cell r="N398" t="str">
            <v>-</v>
          </cell>
          <cell r="O398" t="str">
            <v>-</v>
          </cell>
          <cell r="P398" t="str">
            <v>-</v>
          </cell>
          <cell r="Q398" t="str">
            <v>-</v>
          </cell>
          <cell r="R398" t="str">
            <v>-</v>
          </cell>
          <cell r="S398" t="str">
            <v>-</v>
          </cell>
          <cell r="T398" t="str">
            <v>-</v>
          </cell>
          <cell r="U398">
            <v>30.52</v>
          </cell>
          <cell r="V398">
            <v>30.52</v>
          </cell>
          <cell r="W398">
            <v>15.36</v>
          </cell>
          <cell r="X398" t="str">
            <v>LSlb</v>
          </cell>
          <cell r="Y398">
            <v>10.5</v>
          </cell>
          <cell r="Z398">
            <v>8.5</v>
          </cell>
          <cell r="AA398">
            <v>1</v>
          </cell>
          <cell r="AB398">
            <v>4</v>
          </cell>
          <cell r="AC398">
            <v>2.5683453237410072</v>
          </cell>
          <cell r="AD398">
            <v>0</v>
          </cell>
          <cell r="AE398">
            <v>2.75</v>
          </cell>
          <cell r="AF398">
            <v>3.3</v>
          </cell>
          <cell r="AG398">
            <v>2.5</v>
          </cell>
          <cell r="AH398">
            <v>2</v>
          </cell>
          <cell r="AI398">
            <v>2</v>
          </cell>
          <cell r="AJ398">
            <v>1.7</v>
          </cell>
          <cell r="AK398">
            <v>0</v>
          </cell>
          <cell r="AL398">
            <v>4783</v>
          </cell>
          <cell r="AN398">
            <v>3.9268608940972225</v>
          </cell>
          <cell r="AO398">
            <v>3.5555777994791664</v>
          </cell>
          <cell r="AP398" t="str">
            <v>FBA</v>
          </cell>
        </row>
        <row r="399">
          <cell r="A399" t="str">
            <v>3187-BOX</v>
          </cell>
          <cell r="B399" t="str">
            <v>B07XQJMS3Y</v>
          </cell>
          <cell r="C399">
            <v>0</v>
          </cell>
          <cell r="D399">
            <v>3187</v>
          </cell>
          <cell r="E399">
            <v>24</v>
          </cell>
          <cell r="F399">
            <v>31.79</v>
          </cell>
          <cell r="G399">
            <v>26.99</v>
          </cell>
          <cell r="H399">
            <v>23.99</v>
          </cell>
          <cell r="I399">
            <v>22.79</v>
          </cell>
          <cell r="J399">
            <v>20.98</v>
          </cell>
          <cell r="K399">
            <v>2.25</v>
          </cell>
          <cell r="L399">
            <v>7</v>
          </cell>
          <cell r="M399">
            <v>7.42</v>
          </cell>
          <cell r="N399" t="str">
            <v>-</v>
          </cell>
          <cell r="O399" t="str">
            <v>-</v>
          </cell>
          <cell r="P399" t="str">
            <v>-</v>
          </cell>
          <cell r="Q399" t="str">
            <v>-</v>
          </cell>
          <cell r="R399" t="str">
            <v>-</v>
          </cell>
          <cell r="S399" t="str">
            <v>-</v>
          </cell>
          <cell r="T399" t="str">
            <v>-</v>
          </cell>
          <cell r="U399">
            <v>2.02</v>
          </cell>
          <cell r="V399">
            <v>2.02</v>
          </cell>
          <cell r="W399">
            <v>7.04</v>
          </cell>
          <cell r="X399" t="str">
            <v>LB</v>
          </cell>
          <cell r="Y399">
            <v>28.25</v>
          </cell>
          <cell r="Z399">
            <v>22.5</v>
          </cell>
          <cell r="AA399">
            <v>2</v>
          </cell>
          <cell r="AB399">
            <v>0.38</v>
          </cell>
          <cell r="AC399">
            <v>9.1456834532374103</v>
          </cell>
          <cell r="AD399">
            <v>0</v>
          </cell>
          <cell r="AE399">
            <v>10</v>
          </cell>
          <cell r="AF399">
            <v>0.59</v>
          </cell>
          <cell r="AG399">
            <v>0.49</v>
          </cell>
          <cell r="AH399">
            <v>0.39</v>
          </cell>
          <cell r="AI399">
            <v>0.35</v>
          </cell>
          <cell r="AJ399">
            <v>0.28999999999999998</v>
          </cell>
          <cell r="AK399">
            <v>0</v>
          </cell>
          <cell r="AL399">
            <v>6856</v>
          </cell>
          <cell r="AN399">
            <v>0.8839231288580246</v>
          </cell>
          <cell r="AO399">
            <v>0.85920645254629624</v>
          </cell>
          <cell r="AP399" t="str">
            <v>AWD</v>
          </cell>
        </row>
        <row r="400">
          <cell r="A400" t="str">
            <v>569-CASE</v>
          </cell>
          <cell r="B400" t="str">
            <v>B07XQJMZ4Q</v>
          </cell>
          <cell r="C400">
            <v>0</v>
          </cell>
          <cell r="D400">
            <v>569</v>
          </cell>
          <cell r="E400">
            <v>36</v>
          </cell>
          <cell r="F400">
            <v>92.389999999999986</v>
          </cell>
          <cell r="G400">
            <v>83.389999999999986</v>
          </cell>
          <cell r="H400">
            <v>69.889999999999986</v>
          </cell>
          <cell r="I400">
            <v>69.889999999999986</v>
          </cell>
          <cell r="J400">
            <v>60.82</v>
          </cell>
          <cell r="K400">
            <v>25</v>
          </cell>
          <cell r="L400">
            <v>18.73</v>
          </cell>
          <cell r="M400">
            <v>19.8538</v>
          </cell>
          <cell r="N400" t="str">
            <v>-</v>
          </cell>
          <cell r="O400" t="str">
            <v>-</v>
          </cell>
          <cell r="P400" t="str">
            <v>-</v>
          </cell>
          <cell r="Q400" t="str">
            <v>-</v>
          </cell>
          <cell r="R400" t="str">
            <v>-</v>
          </cell>
          <cell r="S400" t="str">
            <v>-</v>
          </cell>
          <cell r="T400" t="str">
            <v>-</v>
          </cell>
          <cell r="U400">
            <v>24.94</v>
          </cell>
          <cell r="V400">
            <v>24.94</v>
          </cell>
          <cell r="W400">
            <v>89.6</v>
          </cell>
          <cell r="X400" t="str">
            <v>LB</v>
          </cell>
          <cell r="Y400">
            <v>16.5</v>
          </cell>
          <cell r="Z400">
            <v>11.5</v>
          </cell>
          <cell r="AA400">
            <v>6</v>
          </cell>
          <cell r="AB400">
            <v>7</v>
          </cell>
          <cell r="AC400">
            <v>8.1906474820143877</v>
          </cell>
          <cell r="AD400">
            <v>0</v>
          </cell>
          <cell r="AE400">
            <v>9</v>
          </cell>
          <cell r="AF400">
            <v>1.5</v>
          </cell>
          <cell r="AG400">
            <v>1.3</v>
          </cell>
          <cell r="AH400">
            <v>1</v>
          </cell>
          <cell r="AI400">
            <v>1</v>
          </cell>
          <cell r="AJ400">
            <v>0.8</v>
          </cell>
          <cell r="AK400">
            <v>0</v>
          </cell>
          <cell r="AL400">
            <v>45550</v>
          </cell>
          <cell r="AN400">
            <v>3.6355729166666668</v>
          </cell>
          <cell r="AO400">
            <v>3.2171093749999997</v>
          </cell>
          <cell r="AP400" t="str">
            <v>FBA</v>
          </cell>
        </row>
        <row r="401">
          <cell r="A401" t="str">
            <v>845-CASE</v>
          </cell>
          <cell r="B401" t="str">
            <v>B07XQJNLJY</v>
          </cell>
          <cell r="C401">
            <v>0</v>
          </cell>
          <cell r="D401">
            <v>845</v>
          </cell>
          <cell r="E401">
            <v>24</v>
          </cell>
          <cell r="F401">
            <v>81.889999999999986</v>
          </cell>
          <cell r="G401">
            <v>69.889999999999986</v>
          </cell>
          <cell r="H401">
            <v>60.89</v>
          </cell>
          <cell r="I401">
            <v>60.89</v>
          </cell>
          <cell r="J401">
            <v>51.82</v>
          </cell>
          <cell r="K401">
            <v>9</v>
          </cell>
          <cell r="L401">
            <v>18.73</v>
          </cell>
          <cell r="M401">
            <v>19.8538</v>
          </cell>
          <cell r="N401" t="str">
            <v>-</v>
          </cell>
          <cell r="O401" t="str">
            <v>-</v>
          </cell>
          <cell r="P401" t="str">
            <v>-</v>
          </cell>
          <cell r="Q401" t="str">
            <v>-</v>
          </cell>
          <cell r="R401" t="str">
            <v>-</v>
          </cell>
          <cell r="S401" t="str">
            <v>-</v>
          </cell>
          <cell r="T401" t="str">
            <v>-</v>
          </cell>
          <cell r="U401">
            <v>8.06</v>
          </cell>
          <cell r="V401">
            <v>8.06</v>
          </cell>
          <cell r="W401">
            <v>7.04</v>
          </cell>
          <cell r="X401" t="str">
            <v>LB</v>
          </cell>
          <cell r="Y401">
            <v>17.25</v>
          </cell>
          <cell r="Z401">
            <v>17.25</v>
          </cell>
          <cell r="AA401">
            <v>11.25</v>
          </cell>
          <cell r="AB401">
            <v>0.38</v>
          </cell>
          <cell r="AC401">
            <v>24.083295863309353</v>
          </cell>
          <cell r="AD401">
            <v>0</v>
          </cell>
          <cell r="AE401">
            <v>25</v>
          </cell>
          <cell r="AF401">
            <v>1.9</v>
          </cell>
          <cell r="AG401">
            <v>1.5</v>
          </cell>
          <cell r="AH401">
            <v>1.2</v>
          </cell>
          <cell r="AI401">
            <v>1.2</v>
          </cell>
          <cell r="AJ401">
            <v>0.9</v>
          </cell>
          <cell r="AK401">
            <v>0</v>
          </cell>
          <cell r="AL401">
            <v>21927</v>
          </cell>
          <cell r="AN401">
            <v>5.4509033203125004</v>
          </cell>
          <cell r="AO401">
            <v>5.3264721679687499</v>
          </cell>
          <cell r="AP401" t="str">
            <v>FBA</v>
          </cell>
        </row>
        <row r="402">
          <cell r="A402" t="str">
            <v>3163-CASE</v>
          </cell>
          <cell r="B402" t="str">
            <v>B07XQJSP6F</v>
          </cell>
          <cell r="C402">
            <v>0</v>
          </cell>
          <cell r="D402">
            <v>3163</v>
          </cell>
          <cell r="E402">
            <v>24</v>
          </cell>
          <cell r="F402">
            <v>56.09</v>
          </cell>
          <cell r="G402">
            <v>50.09</v>
          </cell>
          <cell r="H402">
            <v>41.09</v>
          </cell>
          <cell r="I402">
            <v>41.09</v>
          </cell>
          <cell r="J402">
            <v>35.08</v>
          </cell>
          <cell r="K402">
            <v>7.5</v>
          </cell>
          <cell r="L402">
            <v>8.36</v>
          </cell>
          <cell r="M402">
            <v>8.8615999999999993</v>
          </cell>
          <cell r="N402" t="str">
            <v>-</v>
          </cell>
          <cell r="O402" t="str">
            <v>-</v>
          </cell>
          <cell r="P402" t="str">
            <v>-</v>
          </cell>
          <cell r="Q402" t="str">
            <v>-</v>
          </cell>
          <cell r="R402" t="str">
            <v>-</v>
          </cell>
          <cell r="S402" t="str">
            <v>-</v>
          </cell>
          <cell r="T402" t="str">
            <v>-</v>
          </cell>
          <cell r="U402">
            <v>7.38</v>
          </cell>
          <cell r="V402">
            <v>7.38</v>
          </cell>
          <cell r="W402">
            <v>14.08</v>
          </cell>
          <cell r="X402" t="str">
            <v>LSlb</v>
          </cell>
          <cell r="Y402">
            <v>12.5</v>
          </cell>
          <cell r="Z402">
            <v>11.5</v>
          </cell>
          <cell r="AA402">
            <v>6.5</v>
          </cell>
          <cell r="AB402">
            <v>0.76</v>
          </cell>
          <cell r="AC402">
            <v>6.7221223021582732</v>
          </cell>
          <cell r="AD402">
            <v>0</v>
          </cell>
          <cell r="AE402">
            <v>6.75</v>
          </cell>
          <cell r="AF402">
            <v>1.5</v>
          </cell>
          <cell r="AG402">
            <v>1.3</v>
          </cell>
          <cell r="AH402">
            <v>1</v>
          </cell>
          <cell r="AI402">
            <v>1</v>
          </cell>
          <cell r="AJ402">
            <v>0.8</v>
          </cell>
          <cell r="AK402">
            <v>0</v>
          </cell>
          <cell r="AL402">
            <v>9940</v>
          </cell>
          <cell r="AN402">
            <v>3.4678313078703704</v>
          </cell>
          <cell r="AO402">
            <v>3.0221983506944445</v>
          </cell>
          <cell r="AP402" t="str">
            <v>FBA</v>
          </cell>
        </row>
        <row r="403">
          <cell r="A403" t="str">
            <v>846-CASE</v>
          </cell>
          <cell r="B403" t="str">
            <v>B07XQJYFHJ</v>
          </cell>
          <cell r="C403">
            <v>0</v>
          </cell>
          <cell r="D403">
            <v>846</v>
          </cell>
          <cell r="E403">
            <v>24</v>
          </cell>
          <cell r="F403">
            <v>57.290000000000006</v>
          </cell>
          <cell r="G403">
            <v>49.790000000000006</v>
          </cell>
          <cell r="H403">
            <v>44.99</v>
          </cell>
          <cell r="I403">
            <v>43.790000000000006</v>
          </cell>
          <cell r="J403">
            <v>42</v>
          </cell>
          <cell r="K403">
            <v>5</v>
          </cell>
          <cell r="L403">
            <v>16.07</v>
          </cell>
          <cell r="M403">
            <v>17.034199999999998</v>
          </cell>
          <cell r="N403" t="str">
            <v>-</v>
          </cell>
          <cell r="O403" t="str">
            <v>-</v>
          </cell>
          <cell r="P403" t="str">
            <v>-</v>
          </cell>
          <cell r="Q403" t="str">
            <v>-</v>
          </cell>
          <cell r="R403" t="str">
            <v>-</v>
          </cell>
          <cell r="S403" t="str">
            <v>-</v>
          </cell>
          <cell r="T403" t="str">
            <v>-</v>
          </cell>
          <cell r="U403">
            <v>4.92</v>
          </cell>
          <cell r="V403">
            <v>4.92</v>
          </cell>
          <cell r="W403">
            <v>10.56</v>
          </cell>
          <cell r="X403" t="str">
            <v>LSlb</v>
          </cell>
          <cell r="Y403">
            <v>7.64</v>
          </cell>
          <cell r="Z403">
            <v>3.5</v>
          </cell>
          <cell r="AA403">
            <v>0.63</v>
          </cell>
          <cell r="AB403">
            <v>2.52</v>
          </cell>
          <cell r="AC403">
            <v>0.48478273381294962</v>
          </cell>
          <cell r="AD403">
            <v>7.7565237410071939</v>
          </cell>
          <cell r="AE403">
            <v>0.5</v>
          </cell>
          <cell r="AF403">
            <v>1.1000000000000001</v>
          </cell>
          <cell r="AG403">
            <v>0.85</v>
          </cell>
          <cell r="AH403">
            <v>0.69</v>
          </cell>
          <cell r="AI403">
            <v>0.65</v>
          </cell>
          <cell r="AJ403">
            <v>0.59</v>
          </cell>
          <cell r="AK403">
            <v>0</v>
          </cell>
          <cell r="AL403">
            <v>32442</v>
          </cell>
          <cell r="AN403">
            <v>4.7041937934027782</v>
          </cell>
          <cell r="AO403">
            <v>4.4588167317708329</v>
          </cell>
          <cell r="AP403" t="str">
            <v>FBA</v>
          </cell>
        </row>
        <row r="404">
          <cell r="A404" t="str">
            <v>3107-BOX</v>
          </cell>
          <cell r="B404" t="str">
            <v>B07XQJZL28</v>
          </cell>
          <cell r="C404">
            <v>0</v>
          </cell>
          <cell r="D404">
            <v>504</v>
          </cell>
          <cell r="E404">
            <v>6</v>
          </cell>
          <cell r="F404">
            <v>10.49</v>
          </cell>
          <cell r="G404">
            <v>9.7899999999999991</v>
          </cell>
          <cell r="H404">
            <v>8.99</v>
          </cell>
          <cell r="I404">
            <v>8.69</v>
          </cell>
          <cell r="J404">
            <v>8.2099999999999991</v>
          </cell>
          <cell r="K404">
            <v>14</v>
          </cell>
          <cell r="L404">
            <v>4.55</v>
          </cell>
          <cell r="M404">
            <v>4.8229999999999995</v>
          </cell>
          <cell r="N404">
            <v>3.78</v>
          </cell>
          <cell r="O404">
            <v>3.9689999999999999</v>
          </cell>
          <cell r="P404">
            <v>9.39</v>
          </cell>
          <cell r="Q404">
            <v>8.69</v>
          </cell>
          <cell r="R404">
            <v>7.89</v>
          </cell>
          <cell r="S404">
            <v>7.59</v>
          </cell>
          <cell r="T404">
            <v>7.14</v>
          </cell>
          <cell r="U404">
            <v>0.14000000000000001</v>
          </cell>
          <cell r="V404">
            <v>0.84000000000000008</v>
          </cell>
          <cell r="W404">
            <v>13.440000000000001</v>
          </cell>
          <cell r="X404" t="str">
            <v>LSlb</v>
          </cell>
          <cell r="Y404">
            <v>12.75</v>
          </cell>
          <cell r="Z404">
            <v>9.75</v>
          </cell>
          <cell r="AA404">
            <v>7</v>
          </cell>
          <cell r="AB404">
            <v>1.5</v>
          </cell>
          <cell r="AC404">
            <v>6.2603417266187051</v>
          </cell>
          <cell r="AD404">
            <v>0</v>
          </cell>
          <cell r="AE404">
            <v>6.5</v>
          </cell>
          <cell r="AF404">
            <v>0.99</v>
          </cell>
          <cell r="AG404">
            <v>0.79</v>
          </cell>
          <cell r="AH404">
            <v>0.65</v>
          </cell>
          <cell r="AI404">
            <v>0.59</v>
          </cell>
          <cell r="AJ404">
            <v>0.55000000000000004</v>
          </cell>
          <cell r="AK404">
            <v>0</v>
          </cell>
          <cell r="AL404">
            <v>24444</v>
          </cell>
          <cell r="AN404">
            <v>0.75649052372685188</v>
          </cell>
          <cell r="AO404">
            <v>0.71113335503472219</v>
          </cell>
          <cell r="AP404" t="str">
            <v>AWD</v>
          </cell>
        </row>
        <row r="405">
          <cell r="A405" t="str">
            <v>336-BOX</v>
          </cell>
          <cell r="B405" t="str">
            <v>B07XQK3SGP</v>
          </cell>
          <cell r="C405">
            <v>0</v>
          </cell>
          <cell r="D405">
            <v>336</v>
          </cell>
          <cell r="E405">
            <v>24</v>
          </cell>
          <cell r="F405">
            <v>39.290000000000006</v>
          </cell>
          <cell r="G405">
            <v>33.290000000000006</v>
          </cell>
          <cell r="H405">
            <v>29.09</v>
          </cell>
          <cell r="I405">
            <v>27.29</v>
          </cell>
          <cell r="J405">
            <v>26.1</v>
          </cell>
          <cell r="K405">
            <v>4</v>
          </cell>
          <cell r="L405">
            <v>7.24</v>
          </cell>
          <cell r="M405">
            <v>7.6744000000000003</v>
          </cell>
          <cell r="N405" t="str">
            <v>-</v>
          </cell>
          <cell r="O405" t="str">
            <v>-</v>
          </cell>
          <cell r="P405" t="str">
            <v>-</v>
          </cell>
          <cell r="Q405" t="str">
            <v>-</v>
          </cell>
          <cell r="R405" t="str">
            <v>-</v>
          </cell>
          <cell r="S405" t="str">
            <v>-</v>
          </cell>
          <cell r="T405" t="str">
            <v>-</v>
          </cell>
          <cell r="U405">
            <v>3.96</v>
          </cell>
          <cell r="V405">
            <v>3.96</v>
          </cell>
          <cell r="W405">
            <v>5.12</v>
          </cell>
          <cell r="X405" t="str">
            <v>LSlb</v>
          </cell>
          <cell r="Y405">
            <v>14.75</v>
          </cell>
          <cell r="Z405">
            <v>6.25</v>
          </cell>
          <cell r="AA405">
            <v>2.25</v>
          </cell>
          <cell r="AB405">
            <v>0.5</v>
          </cell>
          <cell r="AC405">
            <v>1.4922437050359711</v>
          </cell>
          <cell r="AD405">
            <v>0</v>
          </cell>
          <cell r="AE405">
            <v>1.5</v>
          </cell>
          <cell r="AF405">
            <v>0.99</v>
          </cell>
          <cell r="AG405">
            <v>0.79</v>
          </cell>
          <cell r="AH405">
            <v>0.65</v>
          </cell>
          <cell r="AI405">
            <v>0.59</v>
          </cell>
          <cell r="AJ405">
            <v>0.55000000000000004</v>
          </cell>
          <cell r="AK405">
            <v>0</v>
          </cell>
          <cell r="AL405">
            <v>42094</v>
          </cell>
          <cell r="AN405">
            <v>0.65364221643518527</v>
          </cell>
          <cell r="AO405">
            <v>0.59162651909722219</v>
          </cell>
          <cell r="AP405" t="str">
            <v>AWD</v>
          </cell>
        </row>
        <row r="406">
          <cell r="A406" t="str">
            <v>5171-BOX</v>
          </cell>
          <cell r="B406" t="str">
            <v>B07XQKH8M2</v>
          </cell>
          <cell r="C406">
            <v>0</v>
          </cell>
          <cell r="D406">
            <v>5171</v>
          </cell>
          <cell r="E406">
            <v>24</v>
          </cell>
          <cell r="F406">
            <v>39.090000000000003</v>
          </cell>
          <cell r="G406">
            <v>31.59</v>
          </cell>
          <cell r="H406">
            <v>26.79</v>
          </cell>
          <cell r="I406">
            <v>25.59</v>
          </cell>
          <cell r="J406">
            <v>23.73</v>
          </cell>
          <cell r="K406">
            <v>15</v>
          </cell>
          <cell r="L406">
            <v>4.55</v>
          </cell>
          <cell r="M406">
            <v>4.8229999999999995</v>
          </cell>
          <cell r="N406" t="str">
            <v>-</v>
          </cell>
          <cell r="O406" t="str">
            <v>-</v>
          </cell>
          <cell r="P406" t="str">
            <v>-</v>
          </cell>
          <cell r="Q406" t="str">
            <v>-</v>
          </cell>
          <cell r="R406" t="str">
            <v>-</v>
          </cell>
          <cell r="S406" t="str">
            <v>-</v>
          </cell>
          <cell r="T406" t="str">
            <v>-</v>
          </cell>
          <cell r="U406">
            <v>0.88</v>
          </cell>
          <cell r="V406">
            <v>34.9</v>
          </cell>
          <cell r="W406">
            <v>14.08</v>
          </cell>
          <cell r="X406" t="str">
            <v>LB</v>
          </cell>
          <cell r="Y406">
            <v>15.5</v>
          </cell>
          <cell r="Z406">
            <v>10</v>
          </cell>
          <cell r="AA406">
            <v>8.75</v>
          </cell>
          <cell r="AB406">
            <v>1</v>
          </cell>
          <cell r="AC406">
            <v>0.65152877697841727</v>
          </cell>
          <cell r="AD406">
            <v>10.424460431654676</v>
          </cell>
          <cell r="AE406">
            <v>11</v>
          </cell>
          <cell r="AF406">
            <v>1.1000000000000001</v>
          </cell>
          <cell r="AG406">
            <v>0.85</v>
          </cell>
          <cell r="AH406">
            <v>0.69</v>
          </cell>
          <cell r="AI406">
            <v>0.65</v>
          </cell>
          <cell r="AJ406">
            <v>0.59</v>
          </cell>
          <cell r="AK406">
            <v>0</v>
          </cell>
          <cell r="AL406">
            <v>9006</v>
          </cell>
          <cell r="AN406">
            <v>0.32087191358024691</v>
          </cell>
          <cell r="AO406">
            <v>0.28890046296296296</v>
          </cell>
          <cell r="AP406" t="str">
            <v>AWD</v>
          </cell>
        </row>
        <row r="407">
          <cell r="A407" t="str">
            <v>534-BOX</v>
          </cell>
          <cell r="B407" t="str">
            <v>B07XQKHYRP</v>
          </cell>
          <cell r="C407">
            <v>0</v>
          </cell>
          <cell r="D407">
            <v>534</v>
          </cell>
          <cell r="E407">
            <v>24</v>
          </cell>
          <cell r="F407">
            <v>36.89</v>
          </cell>
          <cell r="G407">
            <v>32.690000000000005</v>
          </cell>
          <cell r="H407">
            <v>27.89</v>
          </cell>
          <cell r="I407">
            <v>26.69</v>
          </cell>
          <cell r="J407">
            <v>24.830000000000002</v>
          </cell>
          <cell r="K407">
            <v>5.25</v>
          </cell>
          <cell r="L407">
            <v>7.64</v>
          </cell>
          <cell r="M407">
            <v>8.0983999999999998</v>
          </cell>
          <cell r="N407" t="str">
            <v>-</v>
          </cell>
          <cell r="O407" t="str">
            <v>-</v>
          </cell>
          <cell r="P407" t="str">
            <v>-</v>
          </cell>
          <cell r="Q407" t="str">
            <v>-</v>
          </cell>
          <cell r="R407" t="str">
            <v>-</v>
          </cell>
          <cell r="S407" t="str">
            <v>-</v>
          </cell>
          <cell r="T407" t="str">
            <v>-</v>
          </cell>
          <cell r="U407">
            <v>5.2</v>
          </cell>
          <cell r="V407">
            <v>5.2</v>
          </cell>
          <cell r="X407" t="str">
            <v>LSlb</v>
          </cell>
          <cell r="Y407">
            <v>10.5</v>
          </cell>
          <cell r="Z407">
            <v>7</v>
          </cell>
          <cell r="AA407">
            <v>3.75</v>
          </cell>
          <cell r="AB407">
            <v>1.56</v>
          </cell>
          <cell r="AC407">
            <v>7.7508992805755392</v>
          </cell>
          <cell r="AD407">
            <v>0</v>
          </cell>
          <cell r="AE407">
            <v>8</v>
          </cell>
          <cell r="AF407">
            <v>1.2</v>
          </cell>
          <cell r="AG407">
            <v>0.95</v>
          </cell>
          <cell r="AH407">
            <v>0.79</v>
          </cell>
          <cell r="AI407">
            <v>0.75</v>
          </cell>
          <cell r="AJ407">
            <v>0.69</v>
          </cell>
          <cell r="AK407">
            <v>0</v>
          </cell>
          <cell r="AL407">
            <v>-17</v>
          </cell>
          <cell r="AN407">
            <v>1.1985297309027778</v>
          </cell>
          <cell r="AO407">
            <v>1.0568831380208332</v>
          </cell>
          <cell r="AP407" t="str">
            <v>AWD</v>
          </cell>
        </row>
        <row r="408">
          <cell r="A408" t="str">
            <v>519-CASE</v>
          </cell>
          <cell r="B408" t="str">
            <v>B07XQKKGNW</v>
          </cell>
          <cell r="C408">
            <v>0</v>
          </cell>
          <cell r="D408">
            <v>519</v>
          </cell>
          <cell r="E408">
            <v>36</v>
          </cell>
          <cell r="F408">
            <v>45.09</v>
          </cell>
          <cell r="G408">
            <v>37.89</v>
          </cell>
          <cell r="H408">
            <v>33.39</v>
          </cell>
          <cell r="I408">
            <v>31.59</v>
          </cell>
          <cell r="J408">
            <v>28.84</v>
          </cell>
          <cell r="K408">
            <v>8</v>
          </cell>
          <cell r="L408">
            <v>8.52</v>
          </cell>
          <cell r="M408">
            <v>9.0312000000000001</v>
          </cell>
          <cell r="N408" t="str">
            <v>-</v>
          </cell>
          <cell r="O408" t="str">
            <v>-</v>
          </cell>
          <cell r="P408" t="str">
            <v>-</v>
          </cell>
          <cell r="Q408" t="str">
            <v>-</v>
          </cell>
          <cell r="R408" t="str">
            <v>-</v>
          </cell>
          <cell r="S408" t="str">
            <v>-</v>
          </cell>
          <cell r="T408" t="str">
            <v>-</v>
          </cell>
          <cell r="U408">
            <v>7.8</v>
          </cell>
          <cell r="V408">
            <v>7.8</v>
          </cell>
          <cell r="W408">
            <v>7.68</v>
          </cell>
          <cell r="X408" t="str">
            <v>LSlb</v>
          </cell>
          <cell r="Y408">
            <v>10.5</v>
          </cell>
          <cell r="Z408">
            <v>9.75</v>
          </cell>
          <cell r="AA408">
            <v>4.75</v>
          </cell>
          <cell r="AB408">
            <v>0.38</v>
          </cell>
          <cell r="AC408">
            <v>3.4984262589928057</v>
          </cell>
          <cell r="AD408">
            <v>0</v>
          </cell>
          <cell r="AE408">
            <v>3.5</v>
          </cell>
          <cell r="AF408">
            <v>0.75</v>
          </cell>
          <cell r="AG408">
            <v>0.59</v>
          </cell>
          <cell r="AH408">
            <v>0.49</v>
          </cell>
          <cell r="AI408">
            <v>0.45</v>
          </cell>
          <cell r="AJ408">
            <v>0.39</v>
          </cell>
          <cell r="AK408">
            <v>0</v>
          </cell>
          <cell r="AL408">
            <v>24787</v>
          </cell>
          <cell r="AN408">
            <v>3.0996061197916669</v>
          </cell>
          <cell r="AO408">
            <v>2.5943310546874998</v>
          </cell>
          <cell r="AP408" t="str">
            <v>FBA</v>
          </cell>
        </row>
        <row r="409">
          <cell r="A409" t="str">
            <v>570-CASE</v>
          </cell>
          <cell r="B409" t="str">
            <v>B07XQKKVXY</v>
          </cell>
          <cell r="C409">
            <v>0</v>
          </cell>
          <cell r="D409">
            <v>570</v>
          </cell>
          <cell r="E409">
            <v>24</v>
          </cell>
          <cell r="F409">
            <v>46.59</v>
          </cell>
          <cell r="G409">
            <v>39.090000000000003</v>
          </cell>
          <cell r="H409">
            <v>34.290000000000006</v>
          </cell>
          <cell r="I409">
            <v>33.090000000000003</v>
          </cell>
          <cell r="J409">
            <v>31.25</v>
          </cell>
          <cell r="K409">
            <v>6.25</v>
          </cell>
          <cell r="L409">
            <v>7.96</v>
          </cell>
          <cell r="M409">
            <v>8.4375999999999998</v>
          </cell>
          <cell r="N409" t="str">
            <v>-</v>
          </cell>
          <cell r="O409" t="str">
            <v>-</v>
          </cell>
          <cell r="P409" t="str">
            <v>-</v>
          </cell>
          <cell r="Q409" t="str">
            <v>-</v>
          </cell>
          <cell r="R409" t="str">
            <v>-</v>
          </cell>
          <cell r="S409" t="str">
            <v>-</v>
          </cell>
          <cell r="T409" t="str">
            <v>-</v>
          </cell>
          <cell r="U409">
            <v>6.24</v>
          </cell>
          <cell r="V409">
            <v>6.24</v>
          </cell>
          <cell r="W409">
            <v>15.36</v>
          </cell>
          <cell r="X409" t="str">
            <v>LSlb</v>
          </cell>
          <cell r="Y409">
            <v>10</v>
          </cell>
          <cell r="Z409">
            <v>6.25</v>
          </cell>
          <cell r="AA409">
            <v>6</v>
          </cell>
          <cell r="AB409">
            <v>0.76</v>
          </cell>
          <cell r="AC409">
            <v>2.6978417266187051</v>
          </cell>
          <cell r="AD409">
            <v>0</v>
          </cell>
          <cell r="AE409">
            <v>2.75</v>
          </cell>
          <cell r="AF409">
            <v>1.2</v>
          </cell>
          <cell r="AG409">
            <v>0.95</v>
          </cell>
          <cell r="AH409">
            <v>0.79</v>
          </cell>
          <cell r="AI409">
            <v>0.75</v>
          </cell>
          <cell r="AJ409">
            <v>0.69</v>
          </cell>
          <cell r="AK409">
            <v>0</v>
          </cell>
          <cell r="AL409">
            <v>179905</v>
          </cell>
          <cell r="AN409">
            <v>3.0081597222222225</v>
          </cell>
          <cell r="AO409">
            <v>2.4880729166666664</v>
          </cell>
          <cell r="AP409" t="str">
            <v>FBA</v>
          </cell>
        </row>
        <row r="410">
          <cell r="A410" t="str">
            <v>6018-CASE</v>
          </cell>
          <cell r="B410" t="str">
            <v>B07XQKL3B2</v>
          </cell>
          <cell r="C410">
            <v>0</v>
          </cell>
          <cell r="D410">
            <v>6018</v>
          </cell>
          <cell r="E410">
            <v>24</v>
          </cell>
          <cell r="F410">
            <v>48.59</v>
          </cell>
          <cell r="G410">
            <v>41.09</v>
          </cell>
          <cell r="H410">
            <v>36.290000000000006</v>
          </cell>
          <cell r="I410">
            <v>35.090000000000003</v>
          </cell>
          <cell r="J410">
            <v>33.269999999999996</v>
          </cell>
          <cell r="K410">
            <v>11</v>
          </cell>
          <cell r="L410">
            <v>9.48</v>
          </cell>
          <cell r="M410">
            <v>10.0488</v>
          </cell>
          <cell r="N410" t="str">
            <v>-</v>
          </cell>
          <cell r="O410" t="str">
            <v>-</v>
          </cell>
          <cell r="P410" t="str">
            <v>-</v>
          </cell>
          <cell r="Q410" t="str">
            <v>-</v>
          </cell>
          <cell r="R410" t="str">
            <v>-</v>
          </cell>
          <cell r="S410" t="str">
            <v>-</v>
          </cell>
          <cell r="T410" t="str">
            <v>-</v>
          </cell>
          <cell r="U410">
            <v>10.9</v>
          </cell>
          <cell r="V410">
            <v>10.9</v>
          </cell>
          <cell r="W410">
            <v>11.52</v>
          </cell>
          <cell r="X410" t="str">
            <v>LSlb</v>
          </cell>
          <cell r="Y410">
            <v>12.5</v>
          </cell>
          <cell r="Z410">
            <v>9.5</v>
          </cell>
          <cell r="AA410">
            <v>3.75</v>
          </cell>
          <cell r="AB410">
            <v>0.39</v>
          </cell>
          <cell r="AC410">
            <v>3.2036870503597124</v>
          </cell>
          <cell r="AD410">
            <v>0</v>
          </cell>
          <cell r="AE410">
            <v>3.25</v>
          </cell>
          <cell r="AF410">
            <v>1.2</v>
          </cell>
          <cell r="AG410">
            <v>0.95</v>
          </cell>
          <cell r="AH410">
            <v>0.79</v>
          </cell>
          <cell r="AI410">
            <v>0.75</v>
          </cell>
          <cell r="AJ410">
            <v>0.69</v>
          </cell>
          <cell r="AK410">
            <v>0</v>
          </cell>
          <cell r="AL410">
            <v>13762</v>
          </cell>
          <cell r="AN410">
            <v>3.065939670138889</v>
          </cell>
          <cell r="AO410">
            <v>2.5552115885416664</v>
          </cell>
          <cell r="AP410" t="str">
            <v>AWD</v>
          </cell>
        </row>
        <row r="411">
          <cell r="A411" t="str">
            <v>802-BOX</v>
          </cell>
          <cell r="B411" t="str">
            <v>B07XQKN6SW</v>
          </cell>
          <cell r="C411">
            <v>0</v>
          </cell>
          <cell r="D411">
            <v>802</v>
          </cell>
          <cell r="E411">
            <v>24</v>
          </cell>
          <cell r="F411">
            <v>45.290000000000006</v>
          </cell>
          <cell r="G411">
            <v>37.790000000000006</v>
          </cell>
          <cell r="H411">
            <v>31.79</v>
          </cell>
          <cell r="I411">
            <v>29.99</v>
          </cell>
          <cell r="J411">
            <v>28.78</v>
          </cell>
          <cell r="K411">
            <v>3.25</v>
          </cell>
          <cell r="L411">
            <v>7</v>
          </cell>
          <cell r="M411">
            <v>7.42</v>
          </cell>
          <cell r="N411" t="str">
            <v>-</v>
          </cell>
          <cell r="O411" t="str">
            <v>-</v>
          </cell>
          <cell r="P411" t="str">
            <v>-</v>
          </cell>
          <cell r="Q411" t="str">
            <v>-</v>
          </cell>
          <cell r="R411" t="str">
            <v>-</v>
          </cell>
          <cell r="S411" t="str">
            <v>-</v>
          </cell>
          <cell r="T411" t="str">
            <v>-</v>
          </cell>
          <cell r="U411">
            <v>3.2</v>
          </cell>
          <cell r="V411">
            <v>3.2</v>
          </cell>
          <cell r="X411" t="str">
            <v>LSlb</v>
          </cell>
          <cell r="Y411">
            <v>10.75</v>
          </cell>
          <cell r="Z411">
            <v>8</v>
          </cell>
          <cell r="AA411">
            <v>3.75</v>
          </cell>
          <cell r="AB411">
            <v>0.78</v>
          </cell>
          <cell r="AC411">
            <v>7.2598920863309351</v>
          </cell>
          <cell r="AD411">
            <v>0</v>
          </cell>
          <cell r="AE411">
            <v>8</v>
          </cell>
          <cell r="AF411">
            <v>1.2</v>
          </cell>
          <cell r="AG411">
            <v>0.95</v>
          </cell>
          <cell r="AH411">
            <v>0.79</v>
          </cell>
          <cell r="AI411">
            <v>0.75</v>
          </cell>
          <cell r="AJ411">
            <v>0.69</v>
          </cell>
          <cell r="AK411">
            <v>0</v>
          </cell>
          <cell r="AL411">
            <v>6275</v>
          </cell>
          <cell r="AN411">
            <v>0.75733796296296296</v>
          </cell>
          <cell r="AO411">
            <v>0.71211805555555552</v>
          </cell>
          <cell r="AP411" t="str">
            <v>AWD</v>
          </cell>
        </row>
        <row r="412">
          <cell r="A412" t="str">
            <v>582-CASE</v>
          </cell>
          <cell r="B412" t="str">
            <v>B07XQL67K5</v>
          </cell>
          <cell r="C412">
            <v>0</v>
          </cell>
          <cell r="D412">
            <v>582</v>
          </cell>
          <cell r="E412">
            <v>24</v>
          </cell>
          <cell r="F412">
            <v>50.690000000000005</v>
          </cell>
          <cell r="G412">
            <v>43.190000000000005</v>
          </cell>
          <cell r="H412">
            <v>38.39</v>
          </cell>
          <cell r="I412">
            <v>37.190000000000005</v>
          </cell>
          <cell r="J412">
            <v>35.39</v>
          </cell>
          <cell r="K412">
            <v>16</v>
          </cell>
          <cell r="L412">
            <v>11.08</v>
          </cell>
          <cell r="M412">
            <v>11.7448</v>
          </cell>
          <cell r="N412" t="str">
            <v>-</v>
          </cell>
          <cell r="O412" t="str">
            <v>-</v>
          </cell>
          <cell r="P412" t="str">
            <v>-</v>
          </cell>
          <cell r="Q412" t="str">
            <v>-</v>
          </cell>
          <cell r="R412" t="str">
            <v>-</v>
          </cell>
          <cell r="S412" t="str">
            <v>-</v>
          </cell>
          <cell r="T412" t="str">
            <v>-</v>
          </cell>
          <cell r="U412">
            <v>15.82</v>
          </cell>
          <cell r="V412">
            <v>15.82</v>
          </cell>
          <cell r="W412">
            <v>7.04</v>
          </cell>
          <cell r="X412" t="str">
            <v>LSlb</v>
          </cell>
          <cell r="Y412">
            <v>10.75</v>
          </cell>
          <cell r="Z412">
            <v>8.5</v>
          </cell>
          <cell r="AA412">
            <v>7.25</v>
          </cell>
          <cell r="AB412">
            <v>2.34</v>
          </cell>
          <cell r="AC412">
            <v>4.7659622302158278</v>
          </cell>
          <cell r="AD412">
            <v>0</v>
          </cell>
          <cell r="AE412">
            <v>5</v>
          </cell>
          <cell r="AF412">
            <v>1.2</v>
          </cell>
          <cell r="AG412">
            <v>0.95</v>
          </cell>
          <cell r="AH412">
            <v>0.79</v>
          </cell>
          <cell r="AI412">
            <v>0.75</v>
          </cell>
          <cell r="AJ412">
            <v>0.69</v>
          </cell>
          <cell r="AK412">
            <v>0</v>
          </cell>
          <cell r="AL412">
            <v>18150</v>
          </cell>
          <cell r="AN412">
            <v>3.2443898292824076</v>
          </cell>
          <cell r="AO412">
            <v>2.7625656467013888</v>
          </cell>
          <cell r="AP412" t="str">
            <v>AWD</v>
          </cell>
        </row>
        <row r="413">
          <cell r="A413" t="str">
            <v>850-CASE</v>
          </cell>
          <cell r="B413" t="str">
            <v>B07XQLD8PX</v>
          </cell>
          <cell r="C413">
            <v>0</v>
          </cell>
          <cell r="D413">
            <v>850</v>
          </cell>
          <cell r="E413">
            <v>12</v>
          </cell>
          <cell r="F413">
            <v>56.290000000000006</v>
          </cell>
          <cell r="G413">
            <v>50.290000000000006</v>
          </cell>
          <cell r="H413">
            <v>44.290000000000006</v>
          </cell>
          <cell r="I413">
            <v>44.290000000000006</v>
          </cell>
          <cell r="J413">
            <v>39.799999999999997</v>
          </cell>
          <cell r="K413">
            <v>7</v>
          </cell>
          <cell r="L413">
            <v>16.45</v>
          </cell>
          <cell r="M413">
            <v>17.436999999999998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>
            <v>6.02</v>
          </cell>
          <cell r="V413">
            <v>6.02</v>
          </cell>
          <cell r="W413">
            <v>2.2400000000000002</v>
          </cell>
          <cell r="X413" t="str">
            <v>LB</v>
          </cell>
          <cell r="Y413">
            <v>16.5</v>
          </cell>
          <cell r="Z413">
            <v>14.25</v>
          </cell>
          <cell r="AA413">
            <v>11</v>
          </cell>
          <cell r="AB413">
            <v>0.04</v>
          </cell>
          <cell r="AC413">
            <v>18.607014388489208</v>
          </cell>
          <cell r="AD413">
            <v>0</v>
          </cell>
          <cell r="AE413">
            <v>19</v>
          </cell>
          <cell r="AF413">
            <v>2.2999999999999998</v>
          </cell>
          <cell r="AG413">
            <v>1.9</v>
          </cell>
          <cell r="AH413">
            <v>1.5</v>
          </cell>
          <cell r="AI413">
            <v>1.5</v>
          </cell>
          <cell r="AJ413">
            <v>1.2</v>
          </cell>
          <cell r="AK413">
            <v>0</v>
          </cell>
          <cell r="AL413">
            <v>5945</v>
          </cell>
          <cell r="AN413">
            <v>4.8253776041666665</v>
          </cell>
          <cell r="AO413">
            <v>4.5996289062500004</v>
          </cell>
          <cell r="AP413" t="str">
            <v>FBA</v>
          </cell>
        </row>
        <row r="414">
          <cell r="A414" t="str">
            <v>841-CASE</v>
          </cell>
          <cell r="B414" t="str">
            <v>B07XQLG446</v>
          </cell>
          <cell r="C414">
            <v>0</v>
          </cell>
          <cell r="D414">
            <v>841</v>
          </cell>
          <cell r="E414">
            <v>24</v>
          </cell>
          <cell r="F414">
            <v>68.389999999999986</v>
          </cell>
          <cell r="G414">
            <v>62.39</v>
          </cell>
          <cell r="H414">
            <v>53.39</v>
          </cell>
          <cell r="I414">
            <v>53.39</v>
          </cell>
          <cell r="J414">
            <v>47.309999999999995</v>
          </cell>
          <cell r="K414">
            <v>7</v>
          </cell>
          <cell r="L414">
            <v>17.59</v>
          </cell>
          <cell r="M414">
            <v>18.645399999999999</v>
          </cell>
          <cell r="N414" t="str">
            <v>-</v>
          </cell>
          <cell r="O414" t="str">
            <v>-</v>
          </cell>
          <cell r="P414" t="str">
            <v>-</v>
          </cell>
          <cell r="Q414" t="str">
            <v>-</v>
          </cell>
          <cell r="R414" t="str">
            <v>-</v>
          </cell>
          <cell r="S414" t="str">
            <v>-</v>
          </cell>
          <cell r="T414" t="str">
            <v>-</v>
          </cell>
          <cell r="U414">
            <v>6.72</v>
          </cell>
          <cell r="V414">
            <v>6.72</v>
          </cell>
          <cell r="W414">
            <v>10.56</v>
          </cell>
          <cell r="X414" t="str">
            <v>LB</v>
          </cell>
          <cell r="Y414">
            <v>16.75</v>
          </cell>
          <cell r="Z414">
            <v>16.5</v>
          </cell>
          <cell r="AA414">
            <v>11</v>
          </cell>
          <cell r="AB414">
            <v>4.17</v>
          </cell>
          <cell r="AC414">
            <v>21.871402877697843</v>
          </cell>
          <cell r="AD414">
            <v>0</v>
          </cell>
          <cell r="AE414">
            <v>22</v>
          </cell>
          <cell r="AF414">
            <v>1.5</v>
          </cell>
          <cell r="AG414">
            <v>1.3</v>
          </cell>
          <cell r="AH414">
            <v>1</v>
          </cell>
          <cell r="AI414">
            <v>1</v>
          </cell>
          <cell r="AJ414">
            <v>0.8</v>
          </cell>
          <cell r="AK414">
            <v>0</v>
          </cell>
          <cell r="AL414">
            <v>20547</v>
          </cell>
          <cell r="AN414">
            <v>5.1982508680555561</v>
          </cell>
          <cell r="AO414">
            <v>5.0328971354166665</v>
          </cell>
          <cell r="AP414" t="str">
            <v>FBA</v>
          </cell>
        </row>
        <row r="415">
          <cell r="A415" t="str">
            <v>3125-CASE</v>
          </cell>
          <cell r="B415" t="str">
            <v>B07XQLGGF1</v>
          </cell>
          <cell r="C415">
            <v>0</v>
          </cell>
          <cell r="D415">
            <v>504</v>
          </cell>
          <cell r="E415">
            <v>6</v>
          </cell>
          <cell r="F415">
            <v>10.49</v>
          </cell>
          <cell r="G415">
            <v>9.7899999999999991</v>
          </cell>
          <cell r="H415">
            <v>8.99</v>
          </cell>
          <cell r="I415">
            <v>8.69</v>
          </cell>
          <cell r="J415">
            <v>8.2099999999999991</v>
          </cell>
          <cell r="K415">
            <v>14</v>
          </cell>
          <cell r="L415">
            <v>4.55</v>
          </cell>
          <cell r="M415">
            <v>4.8229999999999995</v>
          </cell>
          <cell r="N415">
            <v>3.78</v>
          </cell>
          <cell r="O415">
            <v>3.9689999999999999</v>
          </cell>
          <cell r="P415">
            <v>9.39</v>
          </cell>
          <cell r="Q415">
            <v>8.69</v>
          </cell>
          <cell r="R415">
            <v>7.89</v>
          </cell>
          <cell r="S415">
            <v>7.59</v>
          </cell>
          <cell r="T415">
            <v>7.14</v>
          </cell>
          <cell r="U415">
            <v>0.14000000000000001</v>
          </cell>
          <cell r="V415">
            <v>0.84000000000000008</v>
          </cell>
          <cell r="W415">
            <v>13.440000000000001</v>
          </cell>
          <cell r="X415" t="str">
            <v>LSoz</v>
          </cell>
          <cell r="Y415">
            <v>5.5</v>
          </cell>
          <cell r="Z415">
            <v>3</v>
          </cell>
          <cell r="AA415">
            <v>0.25</v>
          </cell>
          <cell r="AB415">
            <v>1.5</v>
          </cell>
          <cell r="AC415">
            <v>0.17805755395683454</v>
          </cell>
          <cell r="AD415">
            <v>2.8489208633093526</v>
          </cell>
          <cell r="AE415">
            <v>3</v>
          </cell>
          <cell r="AF415">
            <v>0.59</v>
          </cell>
          <cell r="AG415">
            <v>0.49</v>
          </cell>
          <cell r="AH415">
            <v>0.39</v>
          </cell>
          <cell r="AI415">
            <v>0.35</v>
          </cell>
          <cell r="AJ415">
            <v>0.28999999999999998</v>
          </cell>
          <cell r="AK415">
            <v>0</v>
          </cell>
          <cell r="AL415">
            <v>37272</v>
          </cell>
          <cell r="AN415">
            <v>5.0814583333333339</v>
          </cell>
          <cell r="AO415">
            <v>4.8971874999999994</v>
          </cell>
          <cell r="AP415" t="str">
            <v>FBA</v>
          </cell>
        </row>
        <row r="416">
          <cell r="A416" t="str">
            <v>533-BOX</v>
          </cell>
          <cell r="B416" t="str">
            <v>B07XQLGMSV</v>
          </cell>
          <cell r="C416">
            <v>0</v>
          </cell>
          <cell r="D416">
            <v>533</v>
          </cell>
          <cell r="E416">
            <v>24</v>
          </cell>
          <cell r="F416">
            <v>36.89</v>
          </cell>
          <cell r="G416">
            <v>32.690000000000005</v>
          </cell>
          <cell r="H416">
            <v>27.89</v>
          </cell>
          <cell r="I416">
            <v>26.69</v>
          </cell>
          <cell r="J416">
            <v>24.830000000000002</v>
          </cell>
          <cell r="K416">
            <v>5.25</v>
          </cell>
          <cell r="L416">
            <v>7.64</v>
          </cell>
          <cell r="M416">
            <v>8.0983999999999998</v>
          </cell>
          <cell r="N416" t="str">
            <v>-</v>
          </cell>
          <cell r="O416" t="str">
            <v>-</v>
          </cell>
          <cell r="P416" t="str">
            <v>-</v>
          </cell>
          <cell r="Q416" t="str">
            <v>-</v>
          </cell>
          <cell r="R416" t="str">
            <v>-</v>
          </cell>
          <cell r="S416" t="str">
            <v>-</v>
          </cell>
          <cell r="T416" t="str">
            <v>-</v>
          </cell>
          <cell r="U416">
            <v>5.24</v>
          </cell>
          <cell r="V416">
            <v>5.24</v>
          </cell>
          <cell r="W416">
            <v>7.68</v>
          </cell>
          <cell r="X416" t="str">
            <v>LB</v>
          </cell>
          <cell r="Y416">
            <v>15.25</v>
          </cell>
          <cell r="Z416">
            <v>10</v>
          </cell>
          <cell r="AA416">
            <v>8.75</v>
          </cell>
          <cell r="AB416">
            <v>1.18</v>
          </cell>
          <cell r="AC416">
            <v>9.5998201438848927</v>
          </cell>
          <cell r="AD416">
            <v>0</v>
          </cell>
          <cell r="AE416">
            <v>10</v>
          </cell>
          <cell r="AF416">
            <v>1.2</v>
          </cell>
          <cell r="AG416">
            <v>0.95</v>
          </cell>
          <cell r="AH416">
            <v>0.79</v>
          </cell>
          <cell r="AI416">
            <v>0.75</v>
          </cell>
          <cell r="AJ416">
            <v>0.69</v>
          </cell>
          <cell r="AK416">
            <v>0</v>
          </cell>
          <cell r="AL416">
            <v>231273</v>
          </cell>
          <cell r="AN416">
            <v>1.1985297309027778</v>
          </cell>
          <cell r="AO416">
            <v>1.0568831380208332</v>
          </cell>
          <cell r="AP416" t="str">
            <v>AWD</v>
          </cell>
        </row>
        <row r="417">
          <cell r="A417" t="str">
            <v>744-BOX</v>
          </cell>
          <cell r="B417" t="str">
            <v>B07XQLKXF4</v>
          </cell>
          <cell r="C417">
            <v>0</v>
          </cell>
          <cell r="D417">
            <v>744</v>
          </cell>
          <cell r="E417">
            <v>24</v>
          </cell>
          <cell r="F417">
            <v>40.790000000000006</v>
          </cell>
          <cell r="G417">
            <v>33.290000000000006</v>
          </cell>
          <cell r="H417">
            <v>28.49</v>
          </cell>
          <cell r="I417">
            <v>27.29</v>
          </cell>
          <cell r="J417">
            <v>25.48</v>
          </cell>
          <cell r="K417">
            <v>2.25</v>
          </cell>
          <cell r="L417">
            <v>5.87</v>
          </cell>
          <cell r="M417">
            <v>6.2222</v>
          </cell>
          <cell r="N417" t="str">
            <v>-</v>
          </cell>
          <cell r="O417" t="str">
            <v>-</v>
          </cell>
          <cell r="P417" t="str">
            <v>-</v>
          </cell>
          <cell r="Q417" t="str">
            <v>-</v>
          </cell>
          <cell r="R417" t="str">
            <v>-</v>
          </cell>
          <cell r="S417" t="str">
            <v>-</v>
          </cell>
          <cell r="T417" t="str">
            <v>-</v>
          </cell>
          <cell r="U417">
            <v>2.04</v>
          </cell>
          <cell r="V417">
            <v>2.04</v>
          </cell>
          <cell r="X417" t="str">
            <v>LSlb</v>
          </cell>
          <cell r="Y417">
            <v>8.5</v>
          </cell>
          <cell r="Z417">
            <v>5</v>
          </cell>
          <cell r="AA417">
            <v>4.25</v>
          </cell>
          <cell r="AC417">
            <v>1.2994604316546763</v>
          </cell>
          <cell r="AD417">
            <v>0</v>
          </cell>
          <cell r="AE417">
            <v>1.5</v>
          </cell>
          <cell r="AF417">
            <v>1.1000000000000001</v>
          </cell>
          <cell r="AG417">
            <v>0.85</v>
          </cell>
          <cell r="AH417">
            <v>0.69</v>
          </cell>
          <cell r="AI417">
            <v>0.65</v>
          </cell>
          <cell r="AJ417">
            <v>0.59</v>
          </cell>
          <cell r="AK417">
            <v>0</v>
          </cell>
          <cell r="AL417">
            <v>30528</v>
          </cell>
          <cell r="AN417">
            <v>0.64066526813271607</v>
          </cell>
          <cell r="AO417">
            <v>0.57654767071759261</v>
          </cell>
          <cell r="AP417" t="str">
            <v>AWD</v>
          </cell>
        </row>
        <row r="418">
          <cell r="A418" t="str">
            <v>509-CASE</v>
          </cell>
          <cell r="B418" t="str">
            <v>B07XQLMB72</v>
          </cell>
          <cell r="C418">
            <v>0</v>
          </cell>
          <cell r="D418">
            <v>509</v>
          </cell>
          <cell r="E418">
            <v>48</v>
          </cell>
          <cell r="F418">
            <v>100.38999999999999</v>
          </cell>
          <cell r="G418">
            <v>85.389999999999986</v>
          </cell>
          <cell r="H418">
            <v>75.789999999999992</v>
          </cell>
          <cell r="I418">
            <v>73.389999999999986</v>
          </cell>
          <cell r="J418">
            <v>69.75</v>
          </cell>
          <cell r="K418">
            <v>32</v>
          </cell>
          <cell r="L418">
            <v>21.39</v>
          </cell>
          <cell r="M418">
            <v>22.673400000000001</v>
          </cell>
          <cell r="N418" t="str">
            <v>-</v>
          </cell>
          <cell r="O418" t="str">
            <v>-</v>
          </cell>
          <cell r="P418" t="str">
            <v>-</v>
          </cell>
          <cell r="Q418" t="str">
            <v>-</v>
          </cell>
          <cell r="R418" t="str">
            <v>-</v>
          </cell>
          <cell r="S418" t="str">
            <v>-</v>
          </cell>
          <cell r="T418" t="str">
            <v>-</v>
          </cell>
          <cell r="U418">
            <v>31.32</v>
          </cell>
          <cell r="V418">
            <v>31.32</v>
          </cell>
          <cell r="X418" t="str">
            <v>LB</v>
          </cell>
          <cell r="Y418">
            <v>15.5</v>
          </cell>
          <cell r="Z418">
            <v>10</v>
          </cell>
          <cell r="AA418">
            <v>8.25</v>
          </cell>
          <cell r="AB418">
            <v>1.56</v>
          </cell>
          <cell r="AC418">
            <v>9.1996402877697836</v>
          </cell>
          <cell r="AD418">
            <v>0</v>
          </cell>
          <cell r="AE418">
            <v>10</v>
          </cell>
          <cell r="AF418">
            <v>1.2</v>
          </cell>
          <cell r="AG418">
            <v>0.95</v>
          </cell>
          <cell r="AH418">
            <v>0.79</v>
          </cell>
          <cell r="AI418">
            <v>0.75</v>
          </cell>
          <cell r="AJ418">
            <v>0.69</v>
          </cell>
          <cell r="AK418">
            <v>0</v>
          </cell>
          <cell r="AL418">
            <v>66179</v>
          </cell>
          <cell r="AN418">
            <v>3.7508246527777782</v>
          </cell>
          <cell r="AO418">
            <v>3.3510286458333329</v>
          </cell>
          <cell r="AP418" t="str">
            <v>FBA</v>
          </cell>
        </row>
        <row r="419">
          <cell r="A419" t="str">
            <v>5075-BOX</v>
          </cell>
          <cell r="B419" t="str">
            <v>B07XQLT9N7</v>
          </cell>
          <cell r="C419">
            <v>0</v>
          </cell>
          <cell r="D419">
            <v>5075</v>
          </cell>
          <cell r="E419">
            <v>24</v>
          </cell>
          <cell r="F419">
            <v>57.59</v>
          </cell>
          <cell r="G419">
            <v>51.59</v>
          </cell>
          <cell r="H419">
            <v>42.59</v>
          </cell>
          <cell r="I419">
            <v>42.59</v>
          </cell>
          <cell r="J419">
            <v>36.57</v>
          </cell>
          <cell r="K419">
            <v>11</v>
          </cell>
          <cell r="L419">
            <v>9.48</v>
          </cell>
          <cell r="M419">
            <v>10.0488</v>
          </cell>
          <cell r="N419" t="str">
            <v>-</v>
          </cell>
          <cell r="O419" t="str">
            <v>-</v>
          </cell>
          <cell r="P419" t="str">
            <v>-</v>
          </cell>
          <cell r="Q419" t="str">
            <v>-</v>
          </cell>
          <cell r="R419" t="str">
            <v>-</v>
          </cell>
          <cell r="S419" t="str">
            <v>-</v>
          </cell>
          <cell r="T419" t="str">
            <v>-</v>
          </cell>
          <cell r="U419">
            <v>10.82</v>
          </cell>
          <cell r="V419">
            <v>10.82</v>
          </cell>
          <cell r="W419">
            <v>2.88</v>
          </cell>
          <cell r="X419" t="str">
            <v>LB</v>
          </cell>
          <cell r="Y419">
            <v>15.5</v>
          </cell>
          <cell r="Z419">
            <v>10</v>
          </cell>
          <cell r="AA419">
            <v>9</v>
          </cell>
          <cell r="AB419">
            <v>0.31</v>
          </cell>
          <cell r="AC419">
            <v>10.035971223021583</v>
          </cell>
          <cell r="AD419">
            <v>0</v>
          </cell>
          <cell r="AE419">
            <v>11</v>
          </cell>
          <cell r="AF419">
            <v>1.5</v>
          </cell>
          <cell r="AG419">
            <v>1.3</v>
          </cell>
          <cell r="AH419">
            <v>1</v>
          </cell>
          <cell r="AI419">
            <v>1</v>
          </cell>
          <cell r="AJ419">
            <v>0.8</v>
          </cell>
          <cell r="AK419">
            <v>0</v>
          </cell>
          <cell r="AL419">
            <v>179905</v>
          </cell>
          <cell r="AN419">
            <v>1.399942069347994</v>
          </cell>
          <cell r="AO419">
            <v>1.2909186017071759</v>
          </cell>
          <cell r="AP419" t="str">
            <v>AWD</v>
          </cell>
        </row>
        <row r="420">
          <cell r="A420" t="str">
            <v>5044-CASE</v>
          </cell>
          <cell r="B420" t="str">
            <v>B07XQLVXN5</v>
          </cell>
          <cell r="C420">
            <v>0</v>
          </cell>
          <cell r="D420">
            <v>5044</v>
          </cell>
          <cell r="E420">
            <v>48</v>
          </cell>
          <cell r="F420">
            <v>96.889999999999986</v>
          </cell>
          <cell r="G420">
            <v>81.889999999999986</v>
          </cell>
          <cell r="H420">
            <v>72.289999999999992</v>
          </cell>
          <cell r="I420">
            <v>69.889999999999986</v>
          </cell>
          <cell r="J420">
            <v>66.22</v>
          </cell>
          <cell r="K420">
            <v>25</v>
          </cell>
          <cell r="L420">
            <v>18.73</v>
          </cell>
          <cell r="M420">
            <v>19.8538</v>
          </cell>
          <cell r="N420" t="str">
            <v>-</v>
          </cell>
          <cell r="O420" t="str">
            <v>-</v>
          </cell>
          <cell r="P420" t="str">
            <v>-</v>
          </cell>
          <cell r="Q420" t="str">
            <v>-</v>
          </cell>
          <cell r="R420" t="str">
            <v>-</v>
          </cell>
          <cell r="S420" t="str">
            <v>-</v>
          </cell>
          <cell r="T420" t="str">
            <v>-</v>
          </cell>
          <cell r="U420">
            <v>24.08</v>
          </cell>
          <cell r="V420">
            <v>24.08</v>
          </cell>
          <cell r="W420">
            <v>5.76</v>
          </cell>
          <cell r="X420" t="str">
            <v>LB</v>
          </cell>
          <cell r="Y420">
            <v>15.5</v>
          </cell>
          <cell r="Z420">
            <v>10</v>
          </cell>
          <cell r="AA420">
            <v>9</v>
          </cell>
          <cell r="AB420">
            <v>0.62</v>
          </cell>
          <cell r="AC420">
            <v>10.035971223021583</v>
          </cell>
          <cell r="AD420">
            <v>0</v>
          </cell>
          <cell r="AE420">
            <v>11</v>
          </cell>
          <cell r="AF420">
            <v>1.5</v>
          </cell>
          <cell r="AG420">
            <v>1.3</v>
          </cell>
          <cell r="AH420">
            <v>1</v>
          </cell>
          <cell r="AI420">
            <v>1</v>
          </cell>
          <cell r="AJ420">
            <v>0.8</v>
          </cell>
          <cell r="AK420">
            <v>0</v>
          </cell>
          <cell r="AL420">
            <v>179905</v>
          </cell>
          <cell r="AN420">
            <v>3.5853428819444444</v>
          </cell>
          <cell r="AO420">
            <v>3.1587434895833333</v>
          </cell>
          <cell r="AP420" t="str">
            <v>FBA</v>
          </cell>
        </row>
        <row r="421">
          <cell r="A421" t="str">
            <v>535-BOX</v>
          </cell>
          <cell r="B421" t="str">
            <v>B07XQLWVWP</v>
          </cell>
          <cell r="C421">
            <v>0</v>
          </cell>
          <cell r="D421">
            <v>535</v>
          </cell>
          <cell r="E421">
            <v>24</v>
          </cell>
          <cell r="F421">
            <v>36.89</v>
          </cell>
          <cell r="G421">
            <v>32.690000000000005</v>
          </cell>
          <cell r="H421">
            <v>27.89</v>
          </cell>
          <cell r="I421">
            <v>26.69</v>
          </cell>
          <cell r="J421">
            <v>24.830000000000002</v>
          </cell>
          <cell r="K421">
            <v>5.25</v>
          </cell>
          <cell r="L421">
            <v>7.64</v>
          </cell>
          <cell r="M421">
            <v>8.0983999999999998</v>
          </cell>
          <cell r="N421" t="str">
            <v>-</v>
          </cell>
          <cell r="O421" t="str">
            <v>-</v>
          </cell>
          <cell r="P421" t="str">
            <v>-</v>
          </cell>
          <cell r="Q421" t="str">
            <v>-</v>
          </cell>
          <cell r="R421" t="str">
            <v>-</v>
          </cell>
          <cell r="S421" t="str">
            <v>-</v>
          </cell>
          <cell r="T421" t="str">
            <v>-</v>
          </cell>
          <cell r="U421">
            <v>5.22</v>
          </cell>
          <cell r="V421">
            <v>5.22</v>
          </cell>
          <cell r="W421">
            <v>11.52</v>
          </cell>
          <cell r="X421" t="str">
            <v>LSlb</v>
          </cell>
          <cell r="Y421">
            <v>10.5</v>
          </cell>
          <cell r="Z421">
            <v>7</v>
          </cell>
          <cell r="AA421">
            <v>3.75</v>
          </cell>
          <cell r="AB421">
            <v>0.39</v>
          </cell>
          <cell r="AC421">
            <v>1.9829136690647482</v>
          </cell>
          <cell r="AD421">
            <v>0</v>
          </cell>
          <cell r="AE421">
            <v>2</v>
          </cell>
          <cell r="AF421">
            <v>0.89</v>
          </cell>
          <cell r="AG421">
            <v>0.75</v>
          </cell>
          <cell r="AH421">
            <v>0.59</v>
          </cell>
          <cell r="AI421">
            <v>0.55000000000000004</v>
          </cell>
          <cell r="AJ421">
            <v>0.49</v>
          </cell>
          <cell r="AK421">
            <v>0</v>
          </cell>
          <cell r="AL421">
            <v>18696</v>
          </cell>
          <cell r="AN421">
            <v>1.1985297309027778</v>
          </cell>
          <cell r="AO421">
            <v>1.0568831380208332</v>
          </cell>
          <cell r="AP421" t="str">
            <v>AWD</v>
          </cell>
        </row>
        <row r="422">
          <cell r="A422" t="str">
            <v>581-CASE</v>
          </cell>
          <cell r="B422" t="str">
            <v>B07XQM13CX</v>
          </cell>
          <cell r="C422">
            <v>0</v>
          </cell>
          <cell r="D422">
            <v>581</v>
          </cell>
          <cell r="E422">
            <v>24</v>
          </cell>
          <cell r="F422">
            <v>50.790000000000006</v>
          </cell>
          <cell r="G422">
            <v>43.290000000000006</v>
          </cell>
          <cell r="H422">
            <v>38.49</v>
          </cell>
          <cell r="I422">
            <v>37.290000000000006</v>
          </cell>
          <cell r="J422">
            <v>35.489999999999995</v>
          </cell>
          <cell r="K422">
            <v>16.25</v>
          </cell>
          <cell r="L422">
            <v>11.16</v>
          </cell>
          <cell r="M422">
            <v>11.829599999999999</v>
          </cell>
          <cell r="N422" t="str">
            <v>-</v>
          </cell>
          <cell r="O422" t="str">
            <v>-</v>
          </cell>
          <cell r="P422" t="str">
            <v>-</v>
          </cell>
          <cell r="Q422" t="str">
            <v>-</v>
          </cell>
          <cell r="R422" t="str">
            <v>-</v>
          </cell>
          <cell r="S422" t="str">
            <v>-</v>
          </cell>
          <cell r="T422" t="str">
            <v>-</v>
          </cell>
          <cell r="U422">
            <v>16.239999999999998</v>
          </cell>
          <cell r="V422">
            <v>16.239999999999998</v>
          </cell>
          <cell r="X422" t="str">
            <v>LSlb</v>
          </cell>
          <cell r="Y422">
            <v>10.75</v>
          </cell>
          <cell r="Z422">
            <v>8.5</v>
          </cell>
          <cell r="AA422">
            <v>7</v>
          </cell>
          <cell r="AB422">
            <v>0.78</v>
          </cell>
          <cell r="AC422">
            <v>4.6016187050359711</v>
          </cell>
          <cell r="AD422">
            <v>0</v>
          </cell>
          <cell r="AE422">
            <v>4.75</v>
          </cell>
          <cell r="AF422">
            <v>1.2</v>
          </cell>
          <cell r="AG422">
            <v>0.95</v>
          </cell>
          <cell r="AH422">
            <v>0.79</v>
          </cell>
          <cell r="AI422">
            <v>0.75</v>
          </cell>
          <cell r="AJ422">
            <v>0.69</v>
          </cell>
          <cell r="AK422">
            <v>0</v>
          </cell>
          <cell r="AL422">
            <v>33058</v>
          </cell>
          <cell r="AN422">
            <v>3.2256177662037038</v>
          </cell>
          <cell r="AO422">
            <v>2.7407530381944443</v>
          </cell>
          <cell r="AP422" t="str">
            <v>FBA</v>
          </cell>
        </row>
        <row r="423">
          <cell r="A423" t="str">
            <v>6004-BOX</v>
          </cell>
          <cell r="B423" t="str">
            <v>B07XQM278Y</v>
          </cell>
          <cell r="C423">
            <v>0</v>
          </cell>
          <cell r="D423">
            <v>6004</v>
          </cell>
          <cell r="E423">
            <v>24</v>
          </cell>
          <cell r="F423">
            <v>62.09</v>
          </cell>
          <cell r="G423">
            <v>56.09</v>
          </cell>
          <cell r="H423">
            <v>44.09</v>
          </cell>
          <cell r="I423">
            <v>44.09</v>
          </cell>
          <cell r="J423">
            <v>38.08</v>
          </cell>
          <cell r="K423">
            <v>4.75</v>
          </cell>
          <cell r="L423">
            <v>8.36</v>
          </cell>
          <cell r="M423">
            <v>8.8615999999999993</v>
          </cell>
          <cell r="N423" t="str">
            <v>-</v>
          </cell>
          <cell r="O423" t="str">
            <v>-</v>
          </cell>
          <cell r="P423" t="str">
            <v>-</v>
          </cell>
          <cell r="Q423" t="str">
            <v>-</v>
          </cell>
          <cell r="R423" t="str">
            <v>-</v>
          </cell>
          <cell r="S423" t="str">
            <v>-</v>
          </cell>
          <cell r="T423" t="str">
            <v>-</v>
          </cell>
          <cell r="U423">
            <v>4.6399999999999997</v>
          </cell>
          <cell r="V423">
            <v>4.6399999999999997</v>
          </cell>
          <cell r="W423">
            <v>6.72</v>
          </cell>
          <cell r="X423" t="str">
            <v>LSlb</v>
          </cell>
          <cell r="Y423">
            <v>9.61</v>
          </cell>
          <cell r="Z423">
            <v>7.4</v>
          </cell>
          <cell r="AA423">
            <v>0.39</v>
          </cell>
          <cell r="AB423">
            <v>2.34</v>
          </cell>
          <cell r="AC423">
            <v>1.1971709352517985</v>
          </cell>
          <cell r="AD423">
            <v>0</v>
          </cell>
          <cell r="AE423">
            <v>1.25</v>
          </cell>
          <cell r="AF423">
            <v>1.5</v>
          </cell>
          <cell r="AG423">
            <v>1.3</v>
          </cell>
          <cell r="AH423">
            <v>1</v>
          </cell>
          <cell r="AI423">
            <v>1</v>
          </cell>
          <cell r="AJ423">
            <v>0.8</v>
          </cell>
          <cell r="AK423">
            <v>0</v>
          </cell>
          <cell r="AL423">
            <v>179905</v>
          </cell>
          <cell r="AN423">
            <v>1.3901953125000002</v>
          </cell>
          <cell r="AO423">
            <v>1.44748046875</v>
          </cell>
          <cell r="AP423" t="str">
            <v>AWD</v>
          </cell>
        </row>
        <row r="424">
          <cell r="A424" t="str">
            <v>578-CASE</v>
          </cell>
          <cell r="B424" t="str">
            <v>B07XQM9RV3</v>
          </cell>
          <cell r="C424">
            <v>0</v>
          </cell>
          <cell r="D424">
            <v>578</v>
          </cell>
          <cell r="E424">
            <v>24</v>
          </cell>
          <cell r="F424">
            <v>59.99</v>
          </cell>
          <cell r="G424">
            <v>53.99</v>
          </cell>
          <cell r="H424">
            <v>44.99</v>
          </cell>
          <cell r="I424">
            <v>44.99</v>
          </cell>
          <cell r="J424">
            <v>39</v>
          </cell>
          <cell r="K424">
            <v>16.75</v>
          </cell>
          <cell r="L424">
            <v>11.32</v>
          </cell>
          <cell r="M424">
            <v>11.9992</v>
          </cell>
          <cell r="N424" t="str">
            <v>-</v>
          </cell>
          <cell r="O424" t="str">
            <v>-</v>
          </cell>
          <cell r="P424" t="str">
            <v>-</v>
          </cell>
          <cell r="Q424" t="str">
            <v>-</v>
          </cell>
          <cell r="R424" t="str">
            <v>-</v>
          </cell>
          <cell r="S424" t="str">
            <v>-</v>
          </cell>
          <cell r="T424" t="str">
            <v>-</v>
          </cell>
          <cell r="U424">
            <v>16.62</v>
          </cell>
          <cell r="V424">
            <v>16.62</v>
          </cell>
          <cell r="W424">
            <v>2.2400000000000002</v>
          </cell>
          <cell r="X424" t="str">
            <v>LSlb</v>
          </cell>
          <cell r="Y424">
            <v>11.25</v>
          </cell>
          <cell r="Z424">
            <v>9</v>
          </cell>
          <cell r="AA424">
            <v>6.5</v>
          </cell>
          <cell r="AB424">
            <v>0.04</v>
          </cell>
          <cell r="AC424">
            <v>4.7347122302158278</v>
          </cell>
          <cell r="AD424">
            <v>0</v>
          </cell>
          <cell r="AE424">
            <v>4.75</v>
          </cell>
          <cell r="AF424">
            <v>1.5</v>
          </cell>
          <cell r="AG424">
            <v>1.3</v>
          </cell>
          <cell r="AH424">
            <v>1</v>
          </cell>
          <cell r="AI424">
            <v>1</v>
          </cell>
          <cell r="AJ424">
            <v>0.8</v>
          </cell>
          <cell r="AK424">
            <v>0</v>
          </cell>
          <cell r="AL424">
            <v>40396</v>
          </cell>
          <cell r="AN424">
            <v>3.2408203125000004</v>
          </cell>
          <cell r="AO424">
            <v>2.7584179687499999</v>
          </cell>
          <cell r="AP424" t="str">
            <v>AWD</v>
          </cell>
        </row>
        <row r="425">
          <cell r="A425" t="str">
            <v>3129-BOX</v>
          </cell>
          <cell r="B425" t="str">
            <v>B07XQMBN86</v>
          </cell>
          <cell r="C425">
            <v>0</v>
          </cell>
          <cell r="D425">
            <v>3129</v>
          </cell>
          <cell r="E425">
            <v>24</v>
          </cell>
          <cell r="F425">
            <v>46.99</v>
          </cell>
          <cell r="G425">
            <v>39.49</v>
          </cell>
          <cell r="H425">
            <v>34.690000000000005</v>
          </cell>
          <cell r="I425">
            <v>33.49</v>
          </cell>
          <cell r="J425">
            <v>31.680000000000003</v>
          </cell>
          <cell r="K425">
            <v>7.25</v>
          </cell>
          <cell r="L425">
            <v>8.2799999999999994</v>
          </cell>
          <cell r="M425">
            <v>8.7767999999999997</v>
          </cell>
          <cell r="N425" t="str">
            <v>-</v>
          </cell>
          <cell r="O425" t="str">
            <v>-</v>
          </cell>
          <cell r="P425" t="str">
            <v>-</v>
          </cell>
          <cell r="Q425" t="str">
            <v>-</v>
          </cell>
          <cell r="R425" t="str">
            <v>-</v>
          </cell>
          <cell r="S425" t="str">
            <v>-</v>
          </cell>
          <cell r="T425" t="str">
            <v>-</v>
          </cell>
          <cell r="U425">
            <v>7.18</v>
          </cell>
          <cell r="V425">
            <v>7.18</v>
          </cell>
          <cell r="W425">
            <v>6.72</v>
          </cell>
          <cell r="X425" t="str">
            <v>LSlb</v>
          </cell>
          <cell r="Y425">
            <v>12.99</v>
          </cell>
          <cell r="Z425">
            <v>9.8699999999999992</v>
          </cell>
          <cell r="AA425">
            <v>4.17</v>
          </cell>
          <cell r="AB425">
            <v>4.17</v>
          </cell>
          <cell r="AC425">
            <v>3.846339</v>
          </cell>
          <cell r="AD425">
            <v>0</v>
          </cell>
          <cell r="AE425">
            <v>4</v>
          </cell>
          <cell r="AF425">
            <v>16.5</v>
          </cell>
          <cell r="AG425">
            <v>13.3</v>
          </cell>
          <cell r="AH425">
            <v>11</v>
          </cell>
          <cell r="AI425">
            <v>11</v>
          </cell>
          <cell r="AJ425">
            <v>8.9</v>
          </cell>
          <cell r="AK425">
            <v>0</v>
          </cell>
          <cell r="AL425">
            <v>0</v>
          </cell>
          <cell r="AN425">
            <v>1.0600920500578705</v>
          </cell>
          <cell r="AO425">
            <v>1.0639097764756944</v>
          </cell>
          <cell r="AP425" t="str">
            <v>AWD</v>
          </cell>
        </row>
        <row r="426">
          <cell r="A426" t="str">
            <v>5174-BOX</v>
          </cell>
          <cell r="B426" t="str">
            <v>B07XQMDNV9</v>
          </cell>
          <cell r="C426">
            <v>0</v>
          </cell>
          <cell r="D426">
            <v>5174</v>
          </cell>
          <cell r="E426">
            <v>24</v>
          </cell>
          <cell r="F426">
            <v>39.690000000000005</v>
          </cell>
          <cell r="G426">
            <v>32.190000000000005</v>
          </cell>
          <cell r="H426">
            <v>27.39</v>
          </cell>
          <cell r="I426">
            <v>26.19</v>
          </cell>
          <cell r="J426">
            <v>24.32</v>
          </cell>
          <cell r="K426">
            <v>16</v>
          </cell>
          <cell r="L426">
            <v>4.99</v>
          </cell>
          <cell r="M426">
            <v>5.2894000000000005</v>
          </cell>
          <cell r="N426" t="str">
            <v>-</v>
          </cell>
          <cell r="O426" t="str">
            <v>-</v>
          </cell>
          <cell r="P426" t="str">
            <v>-</v>
          </cell>
          <cell r="Q426" t="str">
            <v>-</v>
          </cell>
          <cell r="R426" t="str">
            <v>-</v>
          </cell>
          <cell r="S426" t="str">
            <v>-</v>
          </cell>
          <cell r="T426" t="str">
            <v>-</v>
          </cell>
          <cell r="U426">
            <v>0.94</v>
          </cell>
          <cell r="V426">
            <v>0</v>
          </cell>
          <cell r="W426">
            <v>15.04</v>
          </cell>
          <cell r="X426" t="str">
            <v>LSlb</v>
          </cell>
          <cell r="Y426">
            <v>11</v>
          </cell>
          <cell r="Z426">
            <v>9</v>
          </cell>
          <cell r="AA426">
            <v>5.25</v>
          </cell>
          <cell r="AB426">
            <v>1.18</v>
          </cell>
          <cell r="AC426">
            <v>0.77562949640287771</v>
          </cell>
          <cell r="AD426">
            <v>12.410071942446043</v>
          </cell>
          <cell r="AE426">
            <v>13</v>
          </cell>
          <cell r="AF426">
            <v>1.1000000000000001</v>
          </cell>
          <cell r="AG426">
            <v>0.85</v>
          </cell>
          <cell r="AH426">
            <v>0.69</v>
          </cell>
          <cell r="AI426">
            <v>0.65</v>
          </cell>
          <cell r="AJ426">
            <v>0.59</v>
          </cell>
          <cell r="AK426">
            <v>0</v>
          </cell>
          <cell r="AL426">
            <v>15483</v>
          </cell>
          <cell r="AN426">
            <v>0.33730495876736111</v>
          </cell>
          <cell r="AO426">
            <v>0.30799519856770829</v>
          </cell>
          <cell r="AP426" t="str">
            <v>AWD</v>
          </cell>
        </row>
        <row r="427">
          <cell r="A427" t="str">
            <v>5043-CASE</v>
          </cell>
          <cell r="B427" t="str">
            <v>B07XQML9YS</v>
          </cell>
          <cell r="C427">
            <v>0</v>
          </cell>
          <cell r="D427">
            <v>5043</v>
          </cell>
          <cell r="E427">
            <v>48</v>
          </cell>
          <cell r="F427">
            <v>74.189999999999984</v>
          </cell>
          <cell r="G427">
            <v>62.190000000000005</v>
          </cell>
          <cell r="H427">
            <v>53.790000000000006</v>
          </cell>
          <cell r="I427">
            <v>50.190000000000005</v>
          </cell>
          <cell r="J427">
            <v>47.79</v>
          </cell>
          <cell r="K427">
            <v>16.25</v>
          </cell>
          <cell r="L427">
            <v>11.16</v>
          </cell>
          <cell r="M427">
            <v>11.829599999999999</v>
          </cell>
          <cell r="N427" t="str">
            <v>-</v>
          </cell>
          <cell r="O427" t="str">
            <v>-</v>
          </cell>
          <cell r="P427" t="str">
            <v>-</v>
          </cell>
          <cell r="Q427" t="str">
            <v>-</v>
          </cell>
          <cell r="R427" t="str">
            <v>-</v>
          </cell>
          <cell r="S427" t="str">
            <v>-</v>
          </cell>
          <cell r="T427" t="str">
            <v>-</v>
          </cell>
          <cell r="U427">
            <v>16.22</v>
          </cell>
          <cell r="V427">
            <v>16.22</v>
          </cell>
          <cell r="W427">
            <v>12.8</v>
          </cell>
          <cell r="X427" t="str">
            <v>LSlb</v>
          </cell>
          <cell r="Y427">
            <v>12.75</v>
          </cell>
          <cell r="Z427">
            <v>9.75</v>
          </cell>
          <cell r="AA427">
            <v>7</v>
          </cell>
          <cell r="AB427">
            <v>0.25</v>
          </cell>
          <cell r="AC427">
            <v>6.2603417266187051</v>
          </cell>
          <cell r="AD427">
            <v>0</v>
          </cell>
          <cell r="AE427">
            <v>6.5</v>
          </cell>
          <cell r="AF427">
            <v>0.99</v>
          </cell>
          <cell r="AG427">
            <v>0.79</v>
          </cell>
          <cell r="AH427">
            <v>0.65</v>
          </cell>
          <cell r="AI427">
            <v>0.59</v>
          </cell>
          <cell r="AJ427">
            <v>0.55000000000000004</v>
          </cell>
          <cell r="AK427">
            <v>0</v>
          </cell>
          <cell r="AL427">
            <v>24588</v>
          </cell>
          <cell r="AN427">
            <v>3.4150846354166671</v>
          </cell>
          <cell r="AO427">
            <v>2.9609082031249998</v>
          </cell>
          <cell r="AP427" t="str">
            <v>AWD</v>
          </cell>
        </row>
        <row r="428">
          <cell r="A428" t="str">
            <v>5076-BOX</v>
          </cell>
          <cell r="B428" t="str">
            <v>B07XQMQ6QC</v>
          </cell>
          <cell r="C428">
            <v>0</v>
          </cell>
          <cell r="D428">
            <v>5076</v>
          </cell>
          <cell r="E428">
            <v>24</v>
          </cell>
          <cell r="F428">
            <v>57.49</v>
          </cell>
          <cell r="G428">
            <v>51.49</v>
          </cell>
          <cell r="H428">
            <v>42.49</v>
          </cell>
          <cell r="I428">
            <v>42.49</v>
          </cell>
          <cell r="J428">
            <v>36.46</v>
          </cell>
          <cell r="K428">
            <v>10.75</v>
          </cell>
          <cell r="L428">
            <v>9.4</v>
          </cell>
          <cell r="M428">
            <v>9.9640000000000004</v>
          </cell>
          <cell r="N428" t="str">
            <v>-</v>
          </cell>
          <cell r="O428" t="str">
            <v>-</v>
          </cell>
          <cell r="P428" t="str">
            <v>-</v>
          </cell>
          <cell r="Q428" t="str">
            <v>-</v>
          </cell>
          <cell r="R428" t="str">
            <v>-</v>
          </cell>
          <cell r="S428" t="str">
            <v>-</v>
          </cell>
          <cell r="T428" t="str">
            <v>-</v>
          </cell>
          <cell r="U428">
            <v>10.62</v>
          </cell>
          <cell r="V428">
            <v>10.62</v>
          </cell>
          <cell r="W428">
            <v>51.2</v>
          </cell>
          <cell r="X428" t="str">
            <v>LB</v>
          </cell>
          <cell r="Y428">
            <v>18.5</v>
          </cell>
          <cell r="Z428">
            <v>12.5</v>
          </cell>
          <cell r="AA428">
            <v>5.5</v>
          </cell>
          <cell r="AB428">
            <v>1</v>
          </cell>
          <cell r="AC428">
            <v>9.1501798561151073</v>
          </cell>
          <cell r="AD428">
            <v>0</v>
          </cell>
          <cell r="AE428">
            <v>10</v>
          </cell>
          <cell r="AF428">
            <v>1.1000000000000001</v>
          </cell>
          <cell r="AG428">
            <v>0.85</v>
          </cell>
          <cell r="AH428">
            <v>0.69</v>
          </cell>
          <cell r="AI428">
            <v>0.65</v>
          </cell>
          <cell r="AJ428">
            <v>0.59</v>
          </cell>
          <cell r="AK428">
            <v>0</v>
          </cell>
          <cell r="AL428">
            <v>28039</v>
          </cell>
          <cell r="AN428">
            <v>1.399942069347994</v>
          </cell>
          <cell r="AO428">
            <v>1.2909186017071759</v>
          </cell>
          <cell r="AP428" t="str">
            <v>AWD</v>
          </cell>
        </row>
        <row r="429">
          <cell r="A429" t="str">
            <v>567-CASE</v>
          </cell>
          <cell r="B429" t="str">
            <v>B07XQN2F4Z</v>
          </cell>
          <cell r="C429">
            <v>0</v>
          </cell>
          <cell r="D429">
            <v>567</v>
          </cell>
          <cell r="E429">
            <v>24</v>
          </cell>
          <cell r="F429">
            <v>84.889999999999986</v>
          </cell>
          <cell r="G429">
            <v>75.889999999999986</v>
          </cell>
          <cell r="H429">
            <v>63.89</v>
          </cell>
          <cell r="I429">
            <v>63.89</v>
          </cell>
          <cell r="J429">
            <v>54.82</v>
          </cell>
          <cell r="K429">
            <v>25</v>
          </cell>
          <cell r="L429">
            <v>18.73</v>
          </cell>
          <cell r="M429">
            <v>19.8538</v>
          </cell>
          <cell r="N429" t="str">
            <v>-</v>
          </cell>
          <cell r="O429" t="str">
            <v>-</v>
          </cell>
          <cell r="P429" t="str">
            <v>-</v>
          </cell>
          <cell r="Q429" t="str">
            <v>-</v>
          </cell>
          <cell r="R429" t="str">
            <v>-</v>
          </cell>
          <cell r="S429" t="str">
            <v>-</v>
          </cell>
          <cell r="T429" t="str">
            <v>-</v>
          </cell>
          <cell r="U429">
            <v>24.82</v>
          </cell>
          <cell r="V429">
            <v>24.82</v>
          </cell>
          <cell r="X429" t="str">
            <v>LB</v>
          </cell>
          <cell r="Y429">
            <v>16.5</v>
          </cell>
          <cell r="Z429">
            <v>11.25</v>
          </cell>
          <cell r="AA429">
            <v>5.75</v>
          </cell>
          <cell r="AC429">
            <v>7.6787320143884896</v>
          </cell>
          <cell r="AD429">
            <v>0</v>
          </cell>
          <cell r="AE429">
            <v>8</v>
          </cell>
          <cell r="AF429">
            <v>2</v>
          </cell>
          <cell r="AG429">
            <v>1.7</v>
          </cell>
          <cell r="AH429">
            <v>1.3</v>
          </cell>
          <cell r="AI429">
            <v>1.3</v>
          </cell>
          <cell r="AJ429">
            <v>1</v>
          </cell>
          <cell r="AK429">
            <v>0</v>
          </cell>
          <cell r="AL429">
            <v>47447</v>
          </cell>
          <cell r="AN429">
            <v>3.5770996093750003</v>
          </cell>
          <cell r="AO429">
            <v>3.1491650390624999</v>
          </cell>
          <cell r="AP429" t="str">
            <v>FBA</v>
          </cell>
        </row>
        <row r="430">
          <cell r="A430" t="str">
            <v>836-BOX</v>
          </cell>
          <cell r="B430" t="str">
            <v>B07XQN8FJQ</v>
          </cell>
          <cell r="C430">
            <v>0</v>
          </cell>
          <cell r="D430">
            <v>836</v>
          </cell>
          <cell r="E430">
            <v>24</v>
          </cell>
          <cell r="F430">
            <v>52.790000000000006</v>
          </cell>
          <cell r="G430">
            <v>45.290000000000006</v>
          </cell>
          <cell r="H430">
            <v>40.49</v>
          </cell>
          <cell r="I430">
            <v>39.290000000000006</v>
          </cell>
          <cell r="J430">
            <v>37.47</v>
          </cell>
          <cell r="K430">
            <v>6</v>
          </cell>
          <cell r="L430">
            <v>12.649999999999999</v>
          </cell>
          <cell r="M430">
            <v>13.408999999999999</v>
          </cell>
          <cell r="N430" t="str">
            <v>-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>
            <v>5.22</v>
          </cell>
          <cell r="V430">
            <v>5.22</v>
          </cell>
          <cell r="W430">
            <v>2.88</v>
          </cell>
          <cell r="X430" t="str">
            <v>LB</v>
          </cell>
          <cell r="Y430">
            <v>14.5</v>
          </cell>
          <cell r="Z430">
            <v>9.5</v>
          </cell>
          <cell r="AA430">
            <v>8.5</v>
          </cell>
          <cell r="AB430">
            <v>1</v>
          </cell>
          <cell r="AC430">
            <v>8.4235611510791362</v>
          </cell>
          <cell r="AD430">
            <v>0</v>
          </cell>
          <cell r="AE430">
            <v>9</v>
          </cell>
          <cell r="AF430">
            <v>1.2</v>
          </cell>
          <cell r="AG430">
            <v>0.95</v>
          </cell>
          <cell r="AH430">
            <v>0.79</v>
          </cell>
          <cell r="AI430">
            <v>0.75</v>
          </cell>
          <cell r="AJ430">
            <v>0.69</v>
          </cell>
          <cell r="AK430">
            <v>0</v>
          </cell>
          <cell r="AL430">
            <v>8427</v>
          </cell>
          <cell r="AN430">
            <v>1.5496679687499999</v>
          </cell>
          <cell r="AO430">
            <v>1.632783203125</v>
          </cell>
          <cell r="AP430" t="str">
            <v>AWD</v>
          </cell>
        </row>
        <row r="431">
          <cell r="A431" t="str">
            <v>5053-CASE</v>
          </cell>
          <cell r="B431" t="str">
            <v>B07XQN9MYD</v>
          </cell>
          <cell r="C431">
            <v>0</v>
          </cell>
          <cell r="D431">
            <v>5053</v>
          </cell>
          <cell r="E431">
            <v>48</v>
          </cell>
          <cell r="F431">
            <v>119.88999999999999</v>
          </cell>
          <cell r="G431">
            <v>107.88999999999999</v>
          </cell>
          <cell r="H431">
            <v>89.889999999999986</v>
          </cell>
          <cell r="I431">
            <v>89.889999999999986</v>
          </cell>
          <cell r="J431">
            <v>77.86</v>
          </cell>
          <cell r="K431">
            <v>35</v>
          </cell>
          <cell r="L431">
            <v>22.53</v>
          </cell>
          <cell r="M431">
            <v>23.881800000000002</v>
          </cell>
          <cell r="N431" t="str">
            <v>-</v>
          </cell>
          <cell r="O431" t="str">
            <v>-</v>
          </cell>
          <cell r="P431" t="str">
            <v>-</v>
          </cell>
          <cell r="Q431" t="str">
            <v>-</v>
          </cell>
          <cell r="R431" t="str">
            <v>-</v>
          </cell>
          <cell r="S431" t="str">
            <v>-</v>
          </cell>
          <cell r="T431" t="str">
            <v>-</v>
          </cell>
          <cell r="U431">
            <v>34.979999999999997</v>
          </cell>
          <cell r="V431">
            <v>34.979999999999997</v>
          </cell>
          <cell r="W431">
            <v>5.76</v>
          </cell>
          <cell r="X431" t="str">
            <v>LB</v>
          </cell>
          <cell r="Y431">
            <v>15.5</v>
          </cell>
          <cell r="Z431">
            <v>10</v>
          </cell>
          <cell r="AA431">
            <v>9</v>
          </cell>
          <cell r="AB431">
            <v>0.62</v>
          </cell>
          <cell r="AC431">
            <v>10.035971223021583</v>
          </cell>
          <cell r="AD431">
            <v>0</v>
          </cell>
          <cell r="AE431">
            <v>11</v>
          </cell>
          <cell r="AF431">
            <v>1.5</v>
          </cell>
          <cell r="AG431">
            <v>1.3</v>
          </cell>
          <cell r="AH431">
            <v>1</v>
          </cell>
          <cell r="AI431">
            <v>1</v>
          </cell>
          <cell r="AJ431">
            <v>0.8</v>
          </cell>
          <cell r="AK431">
            <v>0</v>
          </cell>
          <cell r="AL431">
            <v>180097</v>
          </cell>
          <cell r="AN431">
            <v>3.846354166666667</v>
          </cell>
          <cell r="AO431">
            <v>3.4620312499999999</v>
          </cell>
          <cell r="AP431" t="str">
            <v>FBA</v>
          </cell>
        </row>
        <row r="432">
          <cell r="A432" t="str">
            <v>803-BOX</v>
          </cell>
          <cell r="B432" t="str">
            <v>B07XQNH2SQ</v>
          </cell>
          <cell r="C432">
            <v>0</v>
          </cell>
          <cell r="D432">
            <v>803</v>
          </cell>
          <cell r="E432">
            <v>24</v>
          </cell>
          <cell r="F432">
            <v>44.09</v>
          </cell>
          <cell r="G432">
            <v>36.590000000000003</v>
          </cell>
          <cell r="H432">
            <v>30.59</v>
          </cell>
          <cell r="I432">
            <v>28.79</v>
          </cell>
          <cell r="J432">
            <v>27.520000000000003</v>
          </cell>
          <cell r="K432">
            <v>2.5</v>
          </cell>
          <cell r="L432">
            <v>6.05</v>
          </cell>
          <cell r="M432">
            <v>6.4130000000000003</v>
          </cell>
          <cell r="N432" t="str">
            <v>-</v>
          </cell>
          <cell r="O432" t="str">
            <v>-</v>
          </cell>
          <cell r="P432" t="str">
            <v>-</v>
          </cell>
          <cell r="Q432" t="str">
            <v>-</v>
          </cell>
          <cell r="R432" t="str">
            <v>-</v>
          </cell>
          <cell r="S432" t="str">
            <v>-</v>
          </cell>
          <cell r="T432" t="str">
            <v>-</v>
          </cell>
          <cell r="U432">
            <v>2.48</v>
          </cell>
          <cell r="V432">
            <v>2.48</v>
          </cell>
          <cell r="W432">
            <v>12.48</v>
          </cell>
          <cell r="X432" t="str">
            <v>LSlb</v>
          </cell>
          <cell r="Y432">
            <v>9.25</v>
          </cell>
          <cell r="Z432">
            <v>8.75</v>
          </cell>
          <cell r="AA432">
            <v>6</v>
          </cell>
          <cell r="AB432">
            <v>0.25</v>
          </cell>
          <cell r="AC432">
            <v>3.4937050359712232</v>
          </cell>
          <cell r="AD432">
            <v>0</v>
          </cell>
          <cell r="AE432">
            <v>3.5</v>
          </cell>
          <cell r="AF432">
            <v>1.5</v>
          </cell>
          <cell r="AG432">
            <v>1.3</v>
          </cell>
          <cell r="AH432">
            <v>1</v>
          </cell>
          <cell r="AI432">
            <v>1</v>
          </cell>
          <cell r="AJ432">
            <v>0.8</v>
          </cell>
          <cell r="AK432">
            <v>0</v>
          </cell>
          <cell r="AL432">
            <v>9836</v>
          </cell>
          <cell r="AN432">
            <v>0.75733796296296296</v>
          </cell>
          <cell r="AO432">
            <v>0.71211805555555552</v>
          </cell>
          <cell r="AP432" t="str">
            <v>AWD</v>
          </cell>
        </row>
        <row r="433">
          <cell r="A433" t="str">
            <v>5045-CASE</v>
          </cell>
          <cell r="B433" t="str">
            <v>B07XQNLTYD</v>
          </cell>
          <cell r="C433">
            <v>0</v>
          </cell>
          <cell r="D433">
            <v>5045</v>
          </cell>
          <cell r="E433">
            <v>48</v>
          </cell>
          <cell r="F433">
            <v>95.389999999999986</v>
          </cell>
          <cell r="G433">
            <v>80.389999999999986</v>
          </cell>
          <cell r="H433">
            <v>70.789999999999992</v>
          </cell>
          <cell r="I433">
            <v>68.389999999999986</v>
          </cell>
          <cell r="J433">
            <v>64.710000000000008</v>
          </cell>
          <cell r="K433">
            <v>22</v>
          </cell>
          <cell r="L433">
            <v>17.59</v>
          </cell>
          <cell r="M433">
            <v>18.645399999999999</v>
          </cell>
          <cell r="N433" t="str">
            <v>-</v>
          </cell>
          <cell r="O433" t="str">
            <v>-</v>
          </cell>
          <cell r="P433" t="str">
            <v>-</v>
          </cell>
          <cell r="Q433" t="str">
            <v>-</v>
          </cell>
          <cell r="R433" t="str">
            <v>-</v>
          </cell>
          <cell r="S433" t="str">
            <v>-</v>
          </cell>
          <cell r="T433" t="str">
            <v>-</v>
          </cell>
          <cell r="U433">
            <v>21.76</v>
          </cell>
          <cell r="V433">
            <v>21.76</v>
          </cell>
          <cell r="X433" t="str">
            <v>LB</v>
          </cell>
          <cell r="Y433">
            <v>11.5</v>
          </cell>
          <cell r="Z433">
            <v>9.75</v>
          </cell>
          <cell r="AA433">
            <v>9</v>
          </cell>
          <cell r="AB433">
            <v>1</v>
          </cell>
          <cell r="AC433">
            <v>13.130508093525179</v>
          </cell>
          <cell r="AD433">
            <v>0</v>
          </cell>
          <cell r="AE433">
            <v>14</v>
          </cell>
          <cell r="AF433">
            <v>1.5</v>
          </cell>
          <cell r="AG433">
            <v>1.3</v>
          </cell>
          <cell r="AH433">
            <v>1</v>
          </cell>
          <cell r="AI433">
            <v>1</v>
          </cell>
          <cell r="AJ433">
            <v>0.8</v>
          </cell>
          <cell r="AK433">
            <v>0</v>
          </cell>
          <cell r="AL433">
            <v>9836</v>
          </cell>
          <cell r="AN433">
            <v>3.5292578125</v>
          </cell>
          <cell r="AO433">
            <v>3.0935742187499997</v>
          </cell>
          <cell r="AP433" t="str">
            <v>FBA</v>
          </cell>
        </row>
        <row r="434">
          <cell r="A434" t="str">
            <v>840-CASE</v>
          </cell>
          <cell r="B434" t="str">
            <v>B07XQNRXHD</v>
          </cell>
          <cell r="C434">
            <v>0</v>
          </cell>
          <cell r="D434">
            <v>840</v>
          </cell>
          <cell r="E434">
            <v>24</v>
          </cell>
          <cell r="F434">
            <v>68.889999999999986</v>
          </cell>
          <cell r="G434">
            <v>62.89</v>
          </cell>
          <cell r="H434">
            <v>53.89</v>
          </cell>
          <cell r="I434">
            <v>53.89</v>
          </cell>
          <cell r="J434">
            <v>47.82</v>
          </cell>
          <cell r="K434">
            <v>7</v>
          </cell>
          <cell r="L434">
            <v>17.97</v>
          </cell>
          <cell r="M434">
            <v>19.048199999999998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>
            <v>6.94</v>
          </cell>
          <cell r="V434">
            <v>6.94</v>
          </cell>
          <cell r="W434">
            <v>6.72</v>
          </cell>
          <cell r="X434" t="str">
            <v>LB</v>
          </cell>
          <cell r="Y434">
            <v>17</v>
          </cell>
          <cell r="Z434">
            <v>16.5</v>
          </cell>
          <cell r="AA434">
            <v>11</v>
          </cell>
          <cell r="AB434">
            <v>0.31</v>
          </cell>
          <cell r="AC434">
            <v>22.197841726618705</v>
          </cell>
          <cell r="AD434">
            <v>0</v>
          </cell>
          <cell r="AE434">
            <v>23</v>
          </cell>
          <cell r="AF434">
            <v>1.5</v>
          </cell>
          <cell r="AG434">
            <v>1.3</v>
          </cell>
          <cell r="AH434">
            <v>1</v>
          </cell>
          <cell r="AI434">
            <v>1</v>
          </cell>
          <cell r="AJ434">
            <v>0.8</v>
          </cell>
          <cell r="AK434">
            <v>0</v>
          </cell>
          <cell r="AL434">
            <v>28922</v>
          </cell>
          <cell r="AM434">
            <v>7</v>
          </cell>
          <cell r="AN434">
            <v>5.8330919556166413E-2</v>
          </cell>
          <cell r="AO434">
            <v>5.3788275071132326E-2</v>
          </cell>
          <cell r="AP434" t="str">
            <v>AWD</v>
          </cell>
        </row>
        <row r="435">
          <cell r="A435" t="str">
            <v>1753-BOX</v>
          </cell>
          <cell r="B435" t="str">
            <v>B07XQP9HMF</v>
          </cell>
          <cell r="C435">
            <v>0</v>
          </cell>
          <cell r="D435">
            <v>1753</v>
          </cell>
          <cell r="E435">
            <v>24</v>
          </cell>
          <cell r="F435">
            <v>40.790000000000006</v>
          </cell>
          <cell r="G435">
            <v>33.290000000000006</v>
          </cell>
          <cell r="H435">
            <v>28.49</v>
          </cell>
          <cell r="I435">
            <v>27.29</v>
          </cell>
          <cell r="J435">
            <v>25.48</v>
          </cell>
          <cell r="K435">
            <v>1.75</v>
          </cell>
          <cell r="L435">
            <v>5.87</v>
          </cell>
          <cell r="M435">
            <v>6.2222</v>
          </cell>
          <cell r="N435" t="str">
            <v>-</v>
          </cell>
          <cell r="O435" t="str">
            <v>-</v>
          </cell>
          <cell r="P435" t="str">
            <v>-</v>
          </cell>
          <cell r="Q435" t="str">
            <v>-</v>
          </cell>
          <cell r="R435" t="str">
            <v>-</v>
          </cell>
          <cell r="S435" t="str">
            <v>-</v>
          </cell>
          <cell r="T435" t="str">
            <v>-</v>
          </cell>
          <cell r="U435">
            <v>1.72</v>
          </cell>
          <cell r="V435">
            <v>1.72</v>
          </cell>
          <cell r="X435" t="str">
            <v>LSlb</v>
          </cell>
          <cell r="Y435">
            <v>12.25</v>
          </cell>
          <cell r="Z435">
            <v>6.5</v>
          </cell>
          <cell r="AA435">
            <v>3.75</v>
          </cell>
          <cell r="AB435">
            <v>5</v>
          </cell>
          <cell r="AC435">
            <v>2.1481564748201438</v>
          </cell>
          <cell r="AD435">
            <v>0</v>
          </cell>
          <cell r="AE435">
            <v>2.25</v>
          </cell>
          <cell r="AF435">
            <v>1.1000000000000001</v>
          </cell>
          <cell r="AG435">
            <v>0.85</v>
          </cell>
          <cell r="AH435">
            <v>0.69</v>
          </cell>
          <cell r="AI435">
            <v>0.65</v>
          </cell>
          <cell r="AJ435">
            <v>0.59</v>
          </cell>
          <cell r="AK435">
            <v>0</v>
          </cell>
          <cell r="AL435">
            <v>13326</v>
          </cell>
          <cell r="AM435">
            <v>7</v>
          </cell>
          <cell r="AN435">
            <v>1.7901034432870371</v>
          </cell>
          <cell r="AO435">
            <v>1.5763878038194443</v>
          </cell>
          <cell r="AP435" t="str">
            <v>AWD</v>
          </cell>
        </row>
        <row r="436">
          <cell r="A436" t="str">
            <v>538-CASE</v>
          </cell>
          <cell r="B436" t="str">
            <v>B07XQPT3L8</v>
          </cell>
          <cell r="C436">
            <v>0</v>
          </cell>
          <cell r="D436">
            <v>538</v>
          </cell>
          <cell r="E436">
            <v>24</v>
          </cell>
          <cell r="F436">
            <v>59.290000000000006</v>
          </cell>
          <cell r="G436">
            <v>53.290000000000006</v>
          </cell>
          <cell r="H436">
            <v>44.290000000000006</v>
          </cell>
          <cell r="I436">
            <v>44.290000000000006</v>
          </cell>
          <cell r="J436">
            <v>38.26</v>
          </cell>
          <cell r="K436">
            <v>15</v>
          </cell>
          <cell r="L436">
            <v>10.76</v>
          </cell>
          <cell r="M436">
            <v>11.4056</v>
          </cell>
          <cell r="N436" t="str">
            <v>-</v>
          </cell>
          <cell r="O436" t="str">
            <v>-</v>
          </cell>
          <cell r="P436" t="str">
            <v>-</v>
          </cell>
          <cell r="Q436" t="str">
            <v>-</v>
          </cell>
          <cell r="R436" t="str">
            <v>-</v>
          </cell>
          <cell r="S436" t="str">
            <v>-</v>
          </cell>
          <cell r="T436" t="str">
            <v>-</v>
          </cell>
          <cell r="U436">
            <v>14.9</v>
          </cell>
          <cell r="V436">
            <v>14.9</v>
          </cell>
          <cell r="W436">
            <v>6.72</v>
          </cell>
          <cell r="X436" t="str">
            <v>LSlb</v>
          </cell>
          <cell r="Y436">
            <v>11.25</v>
          </cell>
          <cell r="Z436">
            <v>9.25</v>
          </cell>
          <cell r="AA436">
            <v>7.5</v>
          </cell>
          <cell r="AB436">
            <v>0.31</v>
          </cell>
          <cell r="AC436">
            <v>5.6148830935251794</v>
          </cell>
          <cell r="AD436">
            <v>0</v>
          </cell>
          <cell r="AE436">
            <v>5.75</v>
          </cell>
          <cell r="AF436">
            <v>1.5</v>
          </cell>
          <cell r="AG436">
            <v>1.3</v>
          </cell>
          <cell r="AH436">
            <v>1</v>
          </cell>
          <cell r="AI436">
            <v>1</v>
          </cell>
          <cell r="AJ436">
            <v>0.8</v>
          </cell>
          <cell r="AK436">
            <v>0</v>
          </cell>
          <cell r="AL436">
            <v>46315</v>
          </cell>
          <cell r="AM436">
            <v>7</v>
          </cell>
          <cell r="AN436">
            <v>5.8330919556166413E-2</v>
          </cell>
          <cell r="AO436">
            <v>5.3788275071132326E-2</v>
          </cell>
          <cell r="AP436" t="str">
            <v>AWD</v>
          </cell>
        </row>
        <row r="437">
          <cell r="A437" t="str">
            <v>601-BOX</v>
          </cell>
          <cell r="B437" t="str">
            <v>B07XQQ61M4</v>
          </cell>
          <cell r="C437">
            <v>0</v>
          </cell>
          <cell r="D437">
            <v>601</v>
          </cell>
          <cell r="E437">
            <v>24</v>
          </cell>
          <cell r="F437">
            <v>54.49</v>
          </cell>
          <cell r="G437">
            <v>48.49</v>
          </cell>
          <cell r="H437">
            <v>39.49</v>
          </cell>
          <cell r="I437">
            <v>39.49</v>
          </cell>
          <cell r="J437">
            <v>33.489999999999995</v>
          </cell>
          <cell r="K437">
            <v>3</v>
          </cell>
          <cell r="L437">
            <v>7.16</v>
          </cell>
          <cell r="M437">
            <v>7.5895999999999999</v>
          </cell>
          <cell r="N437" t="str">
            <v>-</v>
          </cell>
          <cell r="O437" t="str">
            <v>-</v>
          </cell>
          <cell r="P437" t="str">
            <v>-</v>
          </cell>
          <cell r="Q437" t="str">
            <v>-</v>
          </cell>
          <cell r="R437" t="str">
            <v>-</v>
          </cell>
          <cell r="S437" t="str">
            <v>-</v>
          </cell>
          <cell r="T437" t="str">
            <v>-</v>
          </cell>
          <cell r="U437">
            <v>2.96</v>
          </cell>
          <cell r="V437">
            <v>2.96</v>
          </cell>
          <cell r="X437" t="str">
            <v>LSlb</v>
          </cell>
          <cell r="Y437">
            <v>16.5</v>
          </cell>
          <cell r="Z437">
            <v>6.5</v>
          </cell>
          <cell r="AA437">
            <v>4.75</v>
          </cell>
          <cell r="AC437">
            <v>3.6650179856115108</v>
          </cell>
          <cell r="AD437">
            <v>0</v>
          </cell>
          <cell r="AE437">
            <v>3.75</v>
          </cell>
          <cell r="AF437">
            <v>1.5</v>
          </cell>
          <cell r="AG437">
            <v>1.3</v>
          </cell>
          <cell r="AH437">
            <v>1</v>
          </cell>
          <cell r="AI437">
            <v>1</v>
          </cell>
          <cell r="AJ437">
            <v>0.8</v>
          </cell>
          <cell r="AK437">
            <v>0</v>
          </cell>
          <cell r="AL437">
            <v>22254</v>
          </cell>
          <cell r="AM437">
            <v>7</v>
          </cell>
          <cell r="AN437">
            <v>3.1271093750000003</v>
          </cell>
          <cell r="AO437">
            <v>2.6262890624999997</v>
          </cell>
          <cell r="AP437" t="str">
            <v>FBA</v>
          </cell>
        </row>
        <row r="438">
          <cell r="A438" t="str">
            <v>2028-BOX</v>
          </cell>
          <cell r="B438" t="str">
            <v>B07YL75NTZ</v>
          </cell>
          <cell r="C438">
            <v>0</v>
          </cell>
          <cell r="D438">
            <v>2028</v>
          </cell>
          <cell r="E438">
            <v>24</v>
          </cell>
          <cell r="F438">
            <v>44.59</v>
          </cell>
          <cell r="G438">
            <v>37.090000000000003</v>
          </cell>
          <cell r="H438">
            <v>32.290000000000006</v>
          </cell>
          <cell r="I438">
            <v>31.09</v>
          </cell>
          <cell r="J438">
            <v>29.21</v>
          </cell>
          <cell r="K438">
            <v>8.5</v>
          </cell>
          <cell r="L438">
            <v>8.68</v>
          </cell>
          <cell r="M438">
            <v>9.2007999999999992</v>
          </cell>
          <cell r="N438" t="str">
            <v>-</v>
          </cell>
          <cell r="O438" t="str">
            <v>-</v>
          </cell>
          <cell r="P438" t="str">
            <v>-</v>
          </cell>
          <cell r="Q438" t="str">
            <v>-</v>
          </cell>
          <cell r="R438" t="str">
            <v>-</v>
          </cell>
          <cell r="S438" t="str">
            <v>-</v>
          </cell>
          <cell r="T438" t="str">
            <v>-</v>
          </cell>
          <cell r="U438">
            <v>8.3800000000000008</v>
          </cell>
          <cell r="V438">
            <v>8.3800000000000008</v>
          </cell>
          <cell r="W438">
            <v>12.8</v>
          </cell>
          <cell r="X438" t="str">
            <v>LSlb</v>
          </cell>
          <cell r="Y438">
            <v>14</v>
          </cell>
          <cell r="Z438">
            <v>10</v>
          </cell>
          <cell r="AA438">
            <v>4.75</v>
          </cell>
          <cell r="AB438">
            <v>0.25</v>
          </cell>
          <cell r="AC438">
            <v>4.7841726618705032</v>
          </cell>
          <cell r="AD438">
            <v>0</v>
          </cell>
          <cell r="AE438">
            <v>5</v>
          </cell>
          <cell r="AF438">
            <v>1.1000000000000001</v>
          </cell>
          <cell r="AG438">
            <v>0.85</v>
          </cell>
          <cell r="AH438">
            <v>0.69</v>
          </cell>
          <cell r="AI438">
            <v>0.65</v>
          </cell>
          <cell r="AJ438">
            <v>0.59</v>
          </cell>
          <cell r="AK438">
            <v>0</v>
          </cell>
          <cell r="AL438">
            <v>11717</v>
          </cell>
          <cell r="AN438">
            <v>1.5687065972222225</v>
          </cell>
          <cell r="AO438">
            <v>1.4870182291666667</v>
          </cell>
          <cell r="AP438" t="str">
            <v>FBA</v>
          </cell>
        </row>
        <row r="439">
          <cell r="A439" t="str">
            <v>2053-BOX</v>
          </cell>
          <cell r="B439" t="str">
            <v>B07YL7F2X6</v>
          </cell>
          <cell r="C439">
            <v>0</v>
          </cell>
          <cell r="D439">
            <v>2053</v>
          </cell>
          <cell r="E439">
            <v>12</v>
          </cell>
          <cell r="F439">
            <v>9.2899999999999991</v>
          </cell>
          <cell r="G439">
            <v>8.19</v>
          </cell>
          <cell r="H439">
            <v>7.89</v>
          </cell>
          <cell r="I439">
            <v>7.59</v>
          </cell>
          <cell r="J439">
            <v>7.45</v>
          </cell>
          <cell r="K439">
            <v>9</v>
          </cell>
          <cell r="L439">
            <v>4.1500000000000004</v>
          </cell>
          <cell r="M439">
            <v>4.399</v>
          </cell>
          <cell r="N439">
            <v>3.38</v>
          </cell>
          <cell r="O439">
            <v>3.5489999999999999</v>
          </cell>
          <cell r="P439">
            <v>8.19</v>
          </cell>
          <cell r="Q439">
            <v>7.1899999999999995</v>
          </cell>
          <cell r="R439">
            <v>6.89</v>
          </cell>
          <cell r="S439">
            <v>6.59</v>
          </cell>
          <cell r="T439">
            <v>6.39</v>
          </cell>
          <cell r="U439">
            <v>0.54</v>
          </cell>
          <cell r="V439">
            <v>0.7</v>
          </cell>
          <cell r="W439">
            <v>8.64</v>
          </cell>
          <cell r="X439" t="str">
            <v>LSoz</v>
          </cell>
          <cell r="Y439">
            <v>5</v>
          </cell>
          <cell r="Z439">
            <v>3.5</v>
          </cell>
          <cell r="AA439">
            <v>1.75</v>
          </cell>
          <cell r="AB439">
            <v>0.38</v>
          </cell>
          <cell r="AC439">
            <v>0.22032374100719423</v>
          </cell>
          <cell r="AD439">
            <v>3.5251798561151078</v>
          </cell>
          <cell r="AE439">
            <v>4</v>
          </cell>
          <cell r="AF439">
            <v>0.25</v>
          </cell>
          <cell r="AG439">
            <v>0.18</v>
          </cell>
          <cell r="AH439">
            <v>0.16</v>
          </cell>
          <cell r="AI439">
            <v>0.14000000000000001</v>
          </cell>
          <cell r="AJ439">
            <v>0.13</v>
          </cell>
          <cell r="AK439">
            <v>0</v>
          </cell>
          <cell r="AL439">
            <v>2420</v>
          </cell>
          <cell r="AN439">
            <v>0.14350857204861112</v>
          </cell>
          <cell r="AO439">
            <v>0.12478108723958332</v>
          </cell>
          <cell r="AP439" t="str">
            <v>AWD</v>
          </cell>
        </row>
        <row r="440">
          <cell r="A440" t="str">
            <v>2030-BOX</v>
          </cell>
          <cell r="B440" t="str">
            <v>B07YL7V4YB</v>
          </cell>
          <cell r="C440">
            <v>0</v>
          </cell>
          <cell r="D440">
            <v>2030</v>
          </cell>
          <cell r="E440">
            <v>12</v>
          </cell>
          <cell r="F440">
            <v>26.79</v>
          </cell>
          <cell r="G440">
            <v>23.09</v>
          </cell>
          <cell r="H440">
            <v>20.69</v>
          </cell>
          <cell r="I440">
            <v>20.09</v>
          </cell>
          <cell r="J440">
            <v>19.130000000000003</v>
          </cell>
          <cell r="K440">
            <v>3</v>
          </cell>
          <cell r="L440">
            <v>6.62</v>
          </cell>
          <cell r="M440">
            <v>7.0171999999999999</v>
          </cell>
          <cell r="N440" t="str">
            <v>-</v>
          </cell>
          <cell r="O440" t="str">
            <v>-</v>
          </cell>
          <cell r="P440" t="str">
            <v>-</v>
          </cell>
          <cell r="Q440" t="str">
            <v>-</v>
          </cell>
          <cell r="R440" t="str">
            <v>-</v>
          </cell>
          <cell r="S440" t="str">
            <v>-</v>
          </cell>
          <cell r="T440" t="str">
            <v>-</v>
          </cell>
          <cell r="U440">
            <v>2.96</v>
          </cell>
          <cell r="V440">
            <v>2.96</v>
          </cell>
          <cell r="X440" t="str">
            <v>LSlb</v>
          </cell>
          <cell r="Y440">
            <v>6.5</v>
          </cell>
          <cell r="Z440">
            <v>6.25</v>
          </cell>
          <cell r="AA440">
            <v>4.75</v>
          </cell>
          <cell r="AB440">
            <v>0.76</v>
          </cell>
          <cell r="AC440">
            <v>14.503597122302159</v>
          </cell>
          <cell r="AD440">
            <v>0</v>
          </cell>
          <cell r="AE440">
            <v>15</v>
          </cell>
          <cell r="AF440">
            <v>37.5</v>
          </cell>
          <cell r="AG440">
            <v>30</v>
          </cell>
          <cell r="AH440">
            <v>25</v>
          </cell>
          <cell r="AI440">
            <v>25</v>
          </cell>
          <cell r="AJ440">
            <v>19</v>
          </cell>
          <cell r="AK440">
            <v>0</v>
          </cell>
          <cell r="AL440">
            <v>1346</v>
          </cell>
          <cell r="AM440">
            <v>4</v>
          </cell>
          <cell r="AN440">
            <v>0.64372118537808642</v>
          </cell>
          <cell r="AO440">
            <v>0.58009856047453701</v>
          </cell>
          <cell r="AP440" t="str">
            <v>AWD</v>
          </cell>
        </row>
        <row r="441">
          <cell r="A441" t="str">
            <v>2005-BOX</v>
          </cell>
          <cell r="B441" t="str">
            <v>B07YL8HJQL</v>
          </cell>
          <cell r="C441">
            <v>0</v>
          </cell>
          <cell r="D441">
            <v>2005</v>
          </cell>
          <cell r="E441">
            <v>24</v>
          </cell>
          <cell r="F441">
            <v>40.690000000000005</v>
          </cell>
          <cell r="G441">
            <v>33.190000000000005</v>
          </cell>
          <cell r="H441">
            <v>28.39</v>
          </cell>
          <cell r="I441">
            <v>27.19</v>
          </cell>
          <cell r="J441">
            <v>25.35</v>
          </cell>
          <cell r="K441">
            <v>1.5</v>
          </cell>
          <cell r="L441">
            <v>5.77</v>
          </cell>
          <cell r="M441">
            <v>6.1161999999999992</v>
          </cell>
          <cell r="N441" t="str">
            <v>-</v>
          </cell>
          <cell r="O441" t="str">
            <v>-</v>
          </cell>
          <cell r="P441" t="str">
            <v>-</v>
          </cell>
          <cell r="Q441" t="str">
            <v>-</v>
          </cell>
          <cell r="R441" t="str">
            <v>-</v>
          </cell>
          <cell r="S441" t="str">
            <v>-</v>
          </cell>
          <cell r="T441" t="str">
            <v>-</v>
          </cell>
          <cell r="U441">
            <v>1.48</v>
          </cell>
          <cell r="V441">
            <v>1.48</v>
          </cell>
          <cell r="X441" t="str">
            <v>LSlb</v>
          </cell>
          <cell r="Y441">
            <v>11</v>
          </cell>
          <cell r="Z441">
            <v>6.5</v>
          </cell>
          <cell r="AA441">
            <v>3.75</v>
          </cell>
          <cell r="AB441">
            <v>1.52</v>
          </cell>
          <cell r="AC441">
            <v>1.9289568345323742</v>
          </cell>
          <cell r="AD441">
            <v>0</v>
          </cell>
          <cell r="AE441">
            <v>2</v>
          </cell>
          <cell r="AF441">
            <v>1.1000000000000001</v>
          </cell>
          <cell r="AG441">
            <v>0.85</v>
          </cell>
          <cell r="AH441">
            <v>0.69</v>
          </cell>
          <cell r="AI441">
            <v>0.65</v>
          </cell>
          <cell r="AJ441">
            <v>0.59</v>
          </cell>
          <cell r="AK441">
            <v>0</v>
          </cell>
          <cell r="AL441">
            <v>11475</v>
          </cell>
          <cell r="AN441">
            <v>0.72659475067515444</v>
          </cell>
          <cell r="AO441">
            <v>0.67639530888310195</v>
          </cell>
          <cell r="AP441" t="str">
            <v>AWD</v>
          </cell>
        </row>
        <row r="442">
          <cell r="A442" t="str">
            <v>2007-BOX</v>
          </cell>
          <cell r="B442" t="str">
            <v>B07YL8PNHY</v>
          </cell>
          <cell r="C442">
            <v>0</v>
          </cell>
          <cell r="D442">
            <v>2007</v>
          </cell>
          <cell r="E442">
            <v>24</v>
          </cell>
          <cell r="F442">
            <v>45.49</v>
          </cell>
          <cell r="G442">
            <v>37.99</v>
          </cell>
          <cell r="H442">
            <v>33.190000000000005</v>
          </cell>
          <cell r="I442">
            <v>31.99</v>
          </cell>
          <cell r="J442">
            <v>30.19</v>
          </cell>
          <cell r="K442">
            <v>3</v>
          </cell>
          <cell r="L442">
            <v>7.16</v>
          </cell>
          <cell r="M442">
            <v>7.5895999999999999</v>
          </cell>
          <cell r="N442" t="str">
            <v>-</v>
          </cell>
          <cell r="O442" t="str">
            <v>-</v>
          </cell>
          <cell r="P442" t="str">
            <v>-</v>
          </cell>
          <cell r="Q442" t="str">
            <v>-</v>
          </cell>
          <cell r="R442" t="str">
            <v>-</v>
          </cell>
          <cell r="S442" t="str">
            <v>-</v>
          </cell>
          <cell r="T442" t="str">
            <v>-</v>
          </cell>
          <cell r="U442">
            <v>2.96</v>
          </cell>
          <cell r="V442">
            <v>2.96</v>
          </cell>
          <cell r="X442" t="str">
            <v>LSlb</v>
          </cell>
          <cell r="Y442">
            <v>16</v>
          </cell>
          <cell r="Z442">
            <v>8</v>
          </cell>
          <cell r="AA442">
            <v>4</v>
          </cell>
          <cell r="AB442">
            <v>2.2800000000000002</v>
          </cell>
          <cell r="AC442">
            <v>3.3728920863309342</v>
          </cell>
          <cell r="AD442">
            <v>0</v>
          </cell>
          <cell r="AE442">
            <v>3.5</v>
          </cell>
          <cell r="AF442">
            <v>2.9</v>
          </cell>
          <cell r="AG442">
            <v>2.2999999999999998</v>
          </cell>
          <cell r="AH442">
            <v>1.9</v>
          </cell>
          <cell r="AI442">
            <v>1.9</v>
          </cell>
          <cell r="AJ442">
            <v>1.5</v>
          </cell>
          <cell r="AK442">
            <v>0</v>
          </cell>
          <cell r="AL442">
            <v>921</v>
          </cell>
          <cell r="AN442">
            <v>0.9067697482638889</v>
          </cell>
          <cell r="AO442">
            <v>0.88575358072916666</v>
          </cell>
          <cell r="AP442" t="str">
            <v>AWD</v>
          </cell>
        </row>
        <row r="443">
          <cell r="A443" t="str">
            <v>3824-EACH</v>
          </cell>
          <cell r="B443" t="str">
            <v>B07Z6P9FTV</v>
          </cell>
          <cell r="C443">
            <v>3.99</v>
          </cell>
          <cell r="D443">
            <v>3824</v>
          </cell>
          <cell r="E443">
            <v>1</v>
          </cell>
          <cell r="F443">
            <v>5.1899999999999995</v>
          </cell>
          <cell r="G443">
            <v>4.99</v>
          </cell>
          <cell r="H443">
            <v>4.79</v>
          </cell>
          <cell r="I443">
            <v>4.79</v>
          </cell>
          <cell r="J443">
            <v>4.67</v>
          </cell>
          <cell r="K443">
            <v>2</v>
          </cell>
          <cell r="L443">
            <v>3.06</v>
          </cell>
          <cell r="M443">
            <v>3.2435999999999998</v>
          </cell>
          <cell r="N443">
            <v>2.29</v>
          </cell>
          <cell r="O443">
            <v>2.4045000000000001</v>
          </cell>
          <cell r="P443">
            <v>4.1899999999999995</v>
          </cell>
          <cell r="Q443">
            <v>3.99</v>
          </cell>
          <cell r="R443">
            <v>3.7900000000000005</v>
          </cell>
          <cell r="S443">
            <v>3.6900000000000004</v>
          </cell>
          <cell r="T443">
            <v>3.6199999999999997</v>
          </cell>
          <cell r="U443">
            <v>0.11</v>
          </cell>
          <cell r="V443">
            <v>0.11</v>
          </cell>
          <cell r="W443">
            <v>1.76</v>
          </cell>
          <cell r="X443" t="str">
            <v>SS</v>
          </cell>
          <cell r="Y443">
            <v>11.88</v>
          </cell>
          <cell r="Z443">
            <v>5</v>
          </cell>
          <cell r="AA443">
            <v>0.06</v>
          </cell>
          <cell r="AB443">
            <v>0.06</v>
          </cell>
          <cell r="AC443">
            <v>2.5640287769784172E-2</v>
          </cell>
          <cell r="AD443">
            <v>0.41024460431654675</v>
          </cell>
          <cell r="AE443">
            <v>1</v>
          </cell>
          <cell r="AF443">
            <v>0.89</v>
          </cell>
          <cell r="AG443">
            <v>0.75</v>
          </cell>
          <cell r="AH443">
            <v>0.59</v>
          </cell>
          <cell r="AI443">
            <v>0.55000000000000004</v>
          </cell>
          <cell r="AJ443">
            <v>0.49</v>
          </cell>
          <cell r="AK443">
            <v>0</v>
          </cell>
          <cell r="AL443">
            <v>14324</v>
          </cell>
          <cell r="AN443">
            <v>2.4082161860210907E-2</v>
          </cell>
          <cell r="AO443">
            <v>2.09874885464892E-2</v>
          </cell>
          <cell r="AP443" t="str">
            <v>AWD</v>
          </cell>
        </row>
        <row r="444">
          <cell r="A444" t="str">
            <v>3350-SET6</v>
          </cell>
          <cell r="B444" t="str">
            <v>B083NGQTVP</v>
          </cell>
          <cell r="C444">
            <v>0</v>
          </cell>
          <cell r="D444">
            <v>3350</v>
          </cell>
          <cell r="E444">
            <v>6</v>
          </cell>
          <cell r="F444" t="e">
            <v>#N/A</v>
          </cell>
          <cell r="G444" t="e">
            <v>#N/A</v>
          </cell>
          <cell r="H444" t="e">
            <v>#N/A</v>
          </cell>
          <cell r="I444" t="e">
            <v>#N/A</v>
          </cell>
          <cell r="J444" t="e">
            <v>#N/A</v>
          </cell>
          <cell r="K444">
            <v>13</v>
          </cell>
          <cell r="L444" t="e">
            <v>#N/A</v>
          </cell>
          <cell r="M444" t="e">
            <v>#N/A</v>
          </cell>
          <cell r="N444" t="e">
            <v>#N/A</v>
          </cell>
          <cell r="O444" t="e">
            <v>#N/A</v>
          </cell>
          <cell r="P444" t="str">
            <v>-</v>
          </cell>
          <cell r="Q444" t="e">
            <v>#N/A</v>
          </cell>
          <cell r="R444" t="e">
            <v>#N/A</v>
          </cell>
          <cell r="S444" t="e">
            <v>#N/A</v>
          </cell>
          <cell r="T444" t="e">
            <v>#N/A</v>
          </cell>
          <cell r="U444">
            <v>0.13</v>
          </cell>
          <cell r="V444">
            <v>0.78</v>
          </cell>
          <cell r="W444">
            <v>12.48</v>
          </cell>
          <cell r="X444" t="str">
            <v>LSlb</v>
          </cell>
          <cell r="Y444">
            <v>10.63</v>
          </cell>
          <cell r="Z444">
            <v>8.3800000000000008</v>
          </cell>
          <cell r="AA444">
            <v>0.25</v>
          </cell>
          <cell r="AB444">
            <v>1</v>
          </cell>
          <cell r="AC444">
            <v>0.64085899280575553</v>
          </cell>
          <cell r="AD444">
            <v>10.253743884892089</v>
          </cell>
          <cell r="AE444">
            <v>0.75</v>
          </cell>
          <cell r="AF444">
            <v>2.9</v>
          </cell>
          <cell r="AG444">
            <v>2.2999999999999998</v>
          </cell>
          <cell r="AH444">
            <v>1.9</v>
          </cell>
          <cell r="AI444">
            <v>1.9</v>
          </cell>
          <cell r="AJ444">
            <v>1.5</v>
          </cell>
          <cell r="AK444">
            <v>0</v>
          </cell>
          <cell r="AL444">
            <v>921</v>
          </cell>
          <cell r="AN444">
            <v>0.48484689218026622</v>
          </cell>
          <cell r="AO444">
            <v>0.43746293809678816</v>
          </cell>
          <cell r="AP444" t="str">
            <v>AWD</v>
          </cell>
        </row>
        <row r="445">
          <cell r="A445" t="str">
            <v>5087-EACH</v>
          </cell>
          <cell r="B445" t="str">
            <v>B084GC6RYF</v>
          </cell>
          <cell r="C445">
            <v>4.99</v>
          </cell>
          <cell r="D445">
            <v>5087</v>
          </cell>
          <cell r="E445">
            <v>1</v>
          </cell>
          <cell r="F445">
            <v>6.59</v>
          </cell>
          <cell r="G445">
            <v>6.39</v>
          </cell>
          <cell r="H445">
            <v>5.99</v>
          </cell>
          <cell r="I445">
            <v>5.99</v>
          </cell>
          <cell r="J445">
            <v>5.68</v>
          </cell>
          <cell r="K445">
            <v>12</v>
          </cell>
          <cell r="L445">
            <v>3.53</v>
          </cell>
          <cell r="M445">
            <v>3.7417999999999996</v>
          </cell>
          <cell r="N445">
            <v>2.76</v>
          </cell>
          <cell r="O445">
            <v>2.8979999999999997</v>
          </cell>
          <cell r="P445">
            <v>5.49</v>
          </cell>
          <cell r="Q445">
            <v>5.29</v>
          </cell>
          <cell r="R445">
            <v>4.8899999999999997</v>
          </cell>
          <cell r="S445">
            <v>4.8899999999999997</v>
          </cell>
          <cell r="T445">
            <v>4.63</v>
          </cell>
          <cell r="U445">
            <v>0.7</v>
          </cell>
          <cell r="V445">
            <v>0.7</v>
          </cell>
          <cell r="W445">
            <v>11.2</v>
          </cell>
          <cell r="X445" t="str">
            <v>LB</v>
          </cell>
          <cell r="Y445">
            <v>15.5</v>
          </cell>
          <cell r="Z445">
            <v>10.25</v>
          </cell>
          <cell r="AA445">
            <v>8.75</v>
          </cell>
          <cell r="AB445">
            <v>1.28</v>
          </cell>
          <cell r="AC445">
            <v>10.001124100719425</v>
          </cell>
          <cell r="AD445">
            <v>0</v>
          </cell>
          <cell r="AE445">
            <v>11</v>
          </cell>
          <cell r="AF445">
            <v>1.5</v>
          </cell>
          <cell r="AG445">
            <v>1.3</v>
          </cell>
          <cell r="AH445">
            <v>1</v>
          </cell>
          <cell r="AI445">
            <v>1</v>
          </cell>
          <cell r="AJ445">
            <v>0.8</v>
          </cell>
          <cell r="AK445">
            <v>0</v>
          </cell>
          <cell r="AL445">
            <v>71548</v>
          </cell>
          <cell r="AN445">
            <v>8.0049453546971461E-2</v>
          </cell>
          <cell r="AO445">
            <v>7.2029294614438646E-2</v>
          </cell>
          <cell r="AP445" t="str">
            <v>AWD</v>
          </cell>
        </row>
        <row r="446">
          <cell r="A446" t="str">
            <v>5087-CASE</v>
          </cell>
          <cell r="B446" t="str">
            <v>B084JC2TNZ</v>
          </cell>
          <cell r="C446">
            <v>0</v>
          </cell>
          <cell r="D446">
            <v>5087</v>
          </cell>
          <cell r="E446">
            <v>48</v>
          </cell>
          <cell r="F446">
            <v>119.88999999999999</v>
          </cell>
          <cell r="G446">
            <v>107.88999999999999</v>
          </cell>
          <cell r="H446">
            <v>89.889999999999986</v>
          </cell>
          <cell r="I446">
            <v>89.889999999999986</v>
          </cell>
          <cell r="J446">
            <v>77.86</v>
          </cell>
          <cell r="K446">
            <v>35</v>
          </cell>
          <cell r="L446">
            <v>22.53</v>
          </cell>
          <cell r="M446">
            <v>23.881800000000002</v>
          </cell>
          <cell r="N446" t="str">
            <v>-</v>
          </cell>
          <cell r="O446" t="str">
            <v>-</v>
          </cell>
          <cell r="P446" t="str">
            <v>-</v>
          </cell>
          <cell r="Q446" t="str">
            <v>-</v>
          </cell>
          <cell r="R446" t="str">
            <v>-</v>
          </cell>
          <cell r="S446" t="str">
            <v>-</v>
          </cell>
          <cell r="T446" t="str">
            <v>-</v>
          </cell>
          <cell r="U446">
            <v>35</v>
          </cell>
          <cell r="V446">
            <v>35</v>
          </cell>
          <cell r="W446">
            <v>11.2</v>
          </cell>
          <cell r="X446" t="str">
            <v>LB</v>
          </cell>
          <cell r="Y446">
            <v>15.5</v>
          </cell>
          <cell r="Z446">
            <v>10.25</v>
          </cell>
          <cell r="AA446">
            <v>8.75</v>
          </cell>
          <cell r="AB446">
            <v>1.92</v>
          </cell>
          <cell r="AC446">
            <v>10.001124100719425</v>
          </cell>
          <cell r="AD446">
            <v>0</v>
          </cell>
          <cell r="AE446">
            <v>11</v>
          </cell>
          <cell r="AF446">
            <v>1.5</v>
          </cell>
          <cell r="AG446">
            <v>1.3</v>
          </cell>
          <cell r="AH446">
            <v>1</v>
          </cell>
          <cell r="AI446">
            <v>1</v>
          </cell>
          <cell r="AJ446">
            <v>0.8</v>
          </cell>
          <cell r="AK446">
            <v>0</v>
          </cell>
          <cell r="AL446">
            <v>71692</v>
          </cell>
          <cell r="AN446">
            <v>3.8423737702546301</v>
          </cell>
          <cell r="AO446">
            <v>3.4574061414930553</v>
          </cell>
          <cell r="AP446" t="str">
            <v>FBA</v>
          </cell>
        </row>
        <row r="447">
          <cell r="A447" t="str">
            <v>1502-SET2</v>
          </cell>
          <cell r="B447" t="str">
            <v>B084JMW3MJ</v>
          </cell>
          <cell r="C447">
            <v>5.99</v>
          </cell>
          <cell r="D447">
            <v>1502</v>
          </cell>
          <cell r="E447">
            <v>2</v>
          </cell>
          <cell r="F447">
            <v>6.79</v>
          </cell>
          <cell r="G447">
            <v>6.39</v>
          </cell>
          <cell r="H447">
            <v>6.1899999999999995</v>
          </cell>
          <cell r="I447">
            <v>6.09</v>
          </cell>
          <cell r="J447">
            <v>5.8599999999999994</v>
          </cell>
          <cell r="K447">
            <v>2</v>
          </cell>
          <cell r="L447">
            <v>3.68</v>
          </cell>
          <cell r="M447">
            <v>3.9008000000000003</v>
          </cell>
          <cell r="N447">
            <v>2.91</v>
          </cell>
          <cell r="O447">
            <v>3.0555000000000003</v>
          </cell>
          <cell r="P447">
            <v>5.6899999999999995</v>
          </cell>
          <cell r="Q447">
            <v>5.29</v>
          </cell>
          <cell r="R447">
            <v>5.09</v>
          </cell>
          <cell r="S447">
            <v>4.99</v>
          </cell>
          <cell r="T447">
            <v>4.8</v>
          </cell>
          <cell r="U447">
            <v>0.06</v>
          </cell>
          <cell r="V447">
            <v>0.12</v>
          </cell>
          <cell r="W447">
            <v>1.92</v>
          </cell>
          <cell r="X447" t="str">
            <v>LSlb</v>
          </cell>
          <cell r="Y447">
            <v>9.75</v>
          </cell>
          <cell r="Z447">
            <v>7.38</v>
          </cell>
          <cell r="AA447">
            <v>0.38</v>
          </cell>
          <cell r="AB447">
            <v>0.76</v>
          </cell>
          <cell r="AC447">
            <v>0.39342302158273379</v>
          </cell>
          <cell r="AD447">
            <v>6.2947683453237406</v>
          </cell>
          <cell r="AE447">
            <v>0.5</v>
          </cell>
          <cell r="AF447">
            <v>1.5</v>
          </cell>
          <cell r="AG447">
            <v>1.3</v>
          </cell>
          <cell r="AH447">
            <v>1</v>
          </cell>
          <cell r="AI447">
            <v>1</v>
          </cell>
          <cell r="AJ447">
            <v>0.8</v>
          </cell>
          <cell r="AK447">
            <v>0</v>
          </cell>
          <cell r="AL447">
            <v>71548</v>
          </cell>
          <cell r="AN447">
            <v>5.5296223958333335E-2</v>
          </cell>
          <cell r="AO447">
            <v>5.0262044270833334E-2</v>
          </cell>
          <cell r="AP447" t="str">
            <v>AWD</v>
          </cell>
        </row>
        <row r="448">
          <cell r="A448" t="str">
            <v>3451-CASE</v>
          </cell>
          <cell r="B448" t="str">
            <v>B0856WZDJT</v>
          </cell>
          <cell r="C448">
            <v>0</v>
          </cell>
          <cell r="D448">
            <v>5091</v>
          </cell>
          <cell r="E448">
            <v>1</v>
          </cell>
          <cell r="F448">
            <v>6.59</v>
          </cell>
          <cell r="G448">
            <v>6.39</v>
          </cell>
          <cell r="H448">
            <v>5.99</v>
          </cell>
          <cell r="I448">
            <v>5.99</v>
          </cell>
          <cell r="J448">
            <v>5.68</v>
          </cell>
          <cell r="K448">
            <v>12</v>
          </cell>
          <cell r="L448">
            <v>3.53</v>
          </cell>
          <cell r="M448">
            <v>3.7417999999999996</v>
          </cell>
          <cell r="N448">
            <v>2.76</v>
          </cell>
          <cell r="O448">
            <v>2.8979999999999997</v>
          </cell>
          <cell r="P448">
            <v>5.49</v>
          </cell>
          <cell r="Q448">
            <v>5.29</v>
          </cell>
          <cell r="R448">
            <v>4.8899999999999997</v>
          </cell>
          <cell r="S448">
            <v>4.8899999999999997</v>
          </cell>
          <cell r="T448">
            <v>4.63</v>
          </cell>
          <cell r="U448">
            <v>0.7</v>
          </cell>
          <cell r="V448">
            <v>0.7</v>
          </cell>
          <cell r="W448">
            <v>11.2</v>
          </cell>
          <cell r="X448" t="str">
            <v>LSlb</v>
          </cell>
          <cell r="Y448">
            <v>9.75</v>
          </cell>
          <cell r="Z448">
            <v>7.38</v>
          </cell>
          <cell r="AA448">
            <v>0.38</v>
          </cell>
          <cell r="AB448">
            <v>1.52</v>
          </cell>
          <cell r="AC448">
            <v>0.78684604316546758</v>
          </cell>
          <cell r="AD448">
            <v>12.589536690647481</v>
          </cell>
          <cell r="AE448">
            <v>1</v>
          </cell>
          <cell r="AF448">
            <v>1.5</v>
          </cell>
          <cell r="AG448">
            <v>1.3</v>
          </cell>
          <cell r="AH448">
            <v>1</v>
          </cell>
          <cell r="AI448">
            <v>1</v>
          </cell>
          <cell r="AJ448">
            <v>0.8</v>
          </cell>
          <cell r="AK448">
            <v>0</v>
          </cell>
          <cell r="AL448">
            <v>71548</v>
          </cell>
          <cell r="AN448">
            <v>3.361002604166667</v>
          </cell>
          <cell r="AO448">
            <v>2.8980664062499999</v>
          </cell>
          <cell r="AP448" t="str">
            <v>AWD</v>
          </cell>
        </row>
        <row r="449">
          <cell r="A449" t="str">
            <v>3450-SET6</v>
          </cell>
          <cell r="B449" t="str">
            <v>B0856ZGDWW</v>
          </cell>
          <cell r="C449">
            <v>0</v>
          </cell>
          <cell r="D449">
            <v>3450</v>
          </cell>
          <cell r="E449">
            <v>6</v>
          </cell>
          <cell r="F449">
            <v>15.89</v>
          </cell>
          <cell r="G449">
            <v>14.09</v>
          </cell>
          <cell r="H449">
            <v>12.89</v>
          </cell>
          <cell r="I449">
            <v>12.59</v>
          </cell>
          <cell r="J449">
            <v>12.08</v>
          </cell>
          <cell r="K449">
            <v>2</v>
          </cell>
          <cell r="L449">
            <v>5.77</v>
          </cell>
          <cell r="M449">
            <v>6.1161999999999992</v>
          </cell>
          <cell r="N449" t="str">
            <v>-</v>
          </cell>
          <cell r="O449" t="str">
            <v>-</v>
          </cell>
          <cell r="P449" t="str">
            <v>-</v>
          </cell>
          <cell r="Q449" t="str">
            <v>-</v>
          </cell>
          <cell r="R449" t="str">
            <v>-</v>
          </cell>
          <cell r="S449" t="str">
            <v>-</v>
          </cell>
          <cell r="T449" t="str">
            <v>-</v>
          </cell>
          <cell r="U449">
            <v>0.31</v>
          </cell>
          <cell r="V449">
            <v>1.8599999999999999</v>
          </cell>
          <cell r="X449" t="str">
            <v>LSlb</v>
          </cell>
          <cell r="Y449">
            <v>1.63</v>
          </cell>
          <cell r="Z449">
            <v>1.63</v>
          </cell>
          <cell r="AA449">
            <v>0.25</v>
          </cell>
          <cell r="AB449">
            <v>1.5</v>
          </cell>
          <cell r="AC449">
            <v>2.8671582733812945E-2</v>
          </cell>
          <cell r="AD449">
            <v>0.45874532374100713</v>
          </cell>
          <cell r="AE449">
            <v>0.25</v>
          </cell>
          <cell r="AF449">
            <v>1.1000000000000001</v>
          </cell>
          <cell r="AG449">
            <v>0.85</v>
          </cell>
          <cell r="AH449">
            <v>0.69</v>
          </cell>
          <cell r="AI449">
            <v>0.65</v>
          </cell>
          <cell r="AJ449">
            <v>0.59</v>
          </cell>
          <cell r="AK449">
            <v>0</v>
          </cell>
          <cell r="AL449">
            <v>17429</v>
          </cell>
          <cell r="AN449">
            <v>0.5426533564814815</v>
          </cell>
          <cell r="AO449">
            <v>0.46266059027777778</v>
          </cell>
          <cell r="AP449" t="str">
            <v>AWD</v>
          </cell>
        </row>
        <row r="450">
          <cell r="A450" t="str">
            <v>3451-SET6</v>
          </cell>
          <cell r="B450" t="str">
            <v>B08579RYRM</v>
          </cell>
          <cell r="C450">
            <v>0</v>
          </cell>
          <cell r="D450">
            <v>5096</v>
          </cell>
          <cell r="E450">
            <v>24</v>
          </cell>
          <cell r="F450">
            <v>25.79</v>
          </cell>
          <cell r="G450">
            <v>22.79</v>
          </cell>
          <cell r="H450">
            <v>19.79</v>
          </cell>
          <cell r="I450">
            <v>19.190000000000001</v>
          </cell>
          <cell r="J450">
            <v>17.98</v>
          </cell>
          <cell r="K450">
            <v>3.25</v>
          </cell>
          <cell r="L450">
            <v>7</v>
          </cell>
          <cell r="M450">
            <v>7.42</v>
          </cell>
          <cell r="N450" t="str">
            <v>-</v>
          </cell>
          <cell r="O450" t="str">
            <v>-</v>
          </cell>
          <cell r="P450" t="str">
            <v>-</v>
          </cell>
          <cell r="Q450" t="str">
            <v>-</v>
          </cell>
          <cell r="R450" t="str">
            <v>-</v>
          </cell>
          <cell r="S450" t="str">
            <v>-</v>
          </cell>
          <cell r="T450" t="str">
            <v>-</v>
          </cell>
          <cell r="U450">
            <v>3.16</v>
          </cell>
          <cell r="V450">
            <v>3.16</v>
          </cell>
          <cell r="W450">
            <v>10.24</v>
          </cell>
          <cell r="X450" t="str">
            <v>LSlb</v>
          </cell>
          <cell r="Y450">
            <v>6.63</v>
          </cell>
          <cell r="Z450">
            <v>2.75</v>
          </cell>
          <cell r="AA450">
            <v>1.25</v>
          </cell>
          <cell r="AB450">
            <v>7.5</v>
          </cell>
          <cell r="AC450">
            <v>1.2550584532374101</v>
          </cell>
          <cell r="AD450">
            <v>0</v>
          </cell>
          <cell r="AE450">
            <v>1.5</v>
          </cell>
          <cell r="AF450">
            <v>0.55000000000000004</v>
          </cell>
          <cell r="AG450">
            <v>0.45</v>
          </cell>
          <cell r="AH450">
            <v>0.35</v>
          </cell>
          <cell r="AI450">
            <v>0.33</v>
          </cell>
          <cell r="AJ450">
            <v>0.28999999999999998</v>
          </cell>
          <cell r="AK450">
            <v>0</v>
          </cell>
          <cell r="AL450">
            <v>37194</v>
          </cell>
          <cell r="AN450">
            <v>0.84025065104166674</v>
          </cell>
          <cell r="AO450">
            <v>0.72451660156249997</v>
          </cell>
          <cell r="AP450" t="str">
            <v>AWD</v>
          </cell>
        </row>
        <row r="451">
          <cell r="A451" t="str">
            <v>3459-A-SET3</v>
          </cell>
          <cell r="B451" t="str">
            <v>B086334ZCX</v>
          </cell>
          <cell r="C451">
            <v>0</v>
          </cell>
          <cell r="D451">
            <v>5096</v>
          </cell>
          <cell r="E451">
            <v>24</v>
          </cell>
          <cell r="F451">
            <v>25.79</v>
          </cell>
          <cell r="G451">
            <v>22.79</v>
          </cell>
          <cell r="H451">
            <v>19.79</v>
          </cell>
          <cell r="I451">
            <v>19.190000000000001</v>
          </cell>
          <cell r="J451">
            <v>17.98</v>
          </cell>
          <cell r="K451">
            <v>3.25</v>
          </cell>
          <cell r="L451">
            <v>7</v>
          </cell>
          <cell r="M451">
            <v>7.42</v>
          </cell>
          <cell r="N451" t="str">
            <v>-</v>
          </cell>
          <cell r="O451" t="str">
            <v>-</v>
          </cell>
          <cell r="P451" t="str">
            <v>-</v>
          </cell>
          <cell r="Q451" t="str">
            <v>-</v>
          </cell>
          <cell r="R451" t="str">
            <v>-</v>
          </cell>
          <cell r="S451" t="str">
            <v>-</v>
          </cell>
          <cell r="T451" t="str">
            <v>-</v>
          </cell>
          <cell r="U451">
            <v>3.16</v>
          </cell>
          <cell r="V451">
            <v>3.16</v>
          </cell>
          <cell r="X451" t="str">
            <v>LSlb</v>
          </cell>
          <cell r="Y451">
            <v>6.5</v>
          </cell>
          <cell r="Z451">
            <v>2.75</v>
          </cell>
          <cell r="AA451">
            <v>1.25</v>
          </cell>
          <cell r="AB451">
            <v>3.75</v>
          </cell>
          <cell r="AC451">
            <v>1.2550584532374101</v>
          </cell>
          <cell r="AD451">
            <v>0</v>
          </cell>
          <cell r="AE451">
            <v>1.5</v>
          </cell>
          <cell r="AF451">
            <v>0.55000000000000004</v>
          </cell>
          <cell r="AG451">
            <v>0.45</v>
          </cell>
          <cell r="AH451">
            <v>0.35</v>
          </cell>
          <cell r="AI451">
            <v>0.33</v>
          </cell>
          <cell r="AJ451">
            <v>0.28999999999999998</v>
          </cell>
          <cell r="AK451">
            <v>0</v>
          </cell>
          <cell r="AL451">
            <v>37194</v>
          </cell>
          <cell r="AN451">
            <v>0.41737114800347225</v>
          </cell>
          <cell r="AO451">
            <v>0.35905802408854165</v>
          </cell>
          <cell r="AP451" t="str">
            <v>AWD</v>
          </cell>
        </row>
        <row r="452">
          <cell r="A452" t="str">
            <v>5502-SET4</v>
          </cell>
          <cell r="B452" t="str">
            <v>B087QPTZ81</v>
          </cell>
          <cell r="C452">
            <v>0</v>
          </cell>
          <cell r="D452">
            <v>5502</v>
          </cell>
          <cell r="E452">
            <v>4</v>
          </cell>
          <cell r="F452">
            <v>42.89</v>
          </cell>
          <cell r="G452">
            <v>37.89</v>
          </cell>
          <cell r="H452">
            <v>32.39</v>
          </cell>
          <cell r="I452">
            <v>32.39</v>
          </cell>
          <cell r="J452">
            <v>27.380000000000003</v>
          </cell>
          <cell r="K452">
            <v>11.75</v>
          </cell>
          <cell r="L452">
            <v>9.7200000000000006</v>
          </cell>
          <cell r="M452">
            <v>10.3032</v>
          </cell>
          <cell r="N452" t="str">
            <v>-</v>
          </cell>
          <cell r="O452" t="str">
            <v>-</v>
          </cell>
          <cell r="P452" t="str">
            <v>-</v>
          </cell>
          <cell r="Q452" t="str">
            <v>-</v>
          </cell>
          <cell r="R452" t="str">
            <v>-</v>
          </cell>
          <cell r="S452" t="str">
            <v>-</v>
          </cell>
          <cell r="T452" t="str">
            <v>-</v>
          </cell>
          <cell r="U452">
            <v>2.89</v>
          </cell>
          <cell r="V452">
            <v>11.56</v>
          </cell>
          <cell r="X452" t="str">
            <v>LSlb</v>
          </cell>
          <cell r="Y452">
            <v>10.5</v>
          </cell>
          <cell r="Z452">
            <v>9</v>
          </cell>
          <cell r="AA452">
            <v>1.25</v>
          </cell>
          <cell r="AB452">
            <v>5</v>
          </cell>
          <cell r="AC452">
            <v>16.915467625899282</v>
          </cell>
          <cell r="AD452">
            <v>0</v>
          </cell>
          <cell r="AE452">
            <v>17</v>
          </cell>
          <cell r="AF452">
            <v>0.55000000000000004</v>
          </cell>
          <cell r="AG452">
            <v>0.45</v>
          </cell>
          <cell r="AH452">
            <v>0.35</v>
          </cell>
          <cell r="AI452">
            <v>0.33</v>
          </cell>
          <cell r="AJ452">
            <v>0.28999999999999998</v>
          </cell>
          <cell r="AK452">
            <v>0</v>
          </cell>
          <cell r="AL452">
            <v>37194</v>
          </cell>
          <cell r="AN452">
            <v>1.7901034432870371</v>
          </cell>
          <cell r="AO452">
            <v>1.5763878038194443</v>
          </cell>
          <cell r="AP452" t="str">
            <v>FBA</v>
          </cell>
        </row>
        <row r="453">
          <cell r="A453" t="str">
            <v>5500-SET4</v>
          </cell>
          <cell r="B453" t="str">
            <v>B087QQFXB6</v>
          </cell>
          <cell r="C453">
            <v>0</v>
          </cell>
          <cell r="D453">
            <v>5500</v>
          </cell>
          <cell r="E453">
            <v>4</v>
          </cell>
          <cell r="F453">
            <v>27.49</v>
          </cell>
          <cell r="G453">
            <v>23.49</v>
          </cell>
          <cell r="H453">
            <v>20.99</v>
          </cell>
          <cell r="I453">
            <v>20.99</v>
          </cell>
          <cell r="J453">
            <v>19.48</v>
          </cell>
          <cell r="K453">
            <v>7.25</v>
          </cell>
          <cell r="L453">
            <v>8.2799999999999994</v>
          </cell>
          <cell r="M453">
            <v>8.7767999999999997</v>
          </cell>
          <cell r="N453" t="str">
            <v>-</v>
          </cell>
          <cell r="O453" t="str">
            <v>-</v>
          </cell>
          <cell r="P453" t="str">
            <v>-</v>
          </cell>
          <cell r="Q453" t="str">
            <v>-</v>
          </cell>
          <cell r="R453" t="str">
            <v>-</v>
          </cell>
          <cell r="S453" t="str">
            <v>-</v>
          </cell>
          <cell r="T453" t="str">
            <v>-</v>
          </cell>
          <cell r="U453">
            <v>1.79</v>
          </cell>
          <cell r="V453">
            <v>7.16</v>
          </cell>
          <cell r="X453" t="str">
            <v>LSlb</v>
          </cell>
          <cell r="Y453">
            <v>10.5</v>
          </cell>
          <cell r="Z453">
            <v>8.5</v>
          </cell>
          <cell r="AA453">
            <v>1</v>
          </cell>
          <cell r="AB453">
            <v>4</v>
          </cell>
          <cell r="AC453">
            <v>9.1996402877697836</v>
          </cell>
          <cell r="AD453">
            <v>0</v>
          </cell>
          <cell r="AE453">
            <v>10</v>
          </cell>
          <cell r="AF453">
            <v>1.2</v>
          </cell>
          <cell r="AG453">
            <v>0.95</v>
          </cell>
          <cell r="AH453">
            <v>0.79</v>
          </cell>
          <cell r="AI453">
            <v>0.75</v>
          </cell>
          <cell r="AJ453">
            <v>0.69</v>
          </cell>
          <cell r="AK453">
            <v>0</v>
          </cell>
          <cell r="AL453">
            <v>65651</v>
          </cell>
          <cell r="AN453">
            <v>1.6083919270833333</v>
          </cell>
          <cell r="AO453">
            <v>1.365244140625</v>
          </cell>
          <cell r="AP453" t="str">
            <v>FBA</v>
          </cell>
        </row>
        <row r="454">
          <cell r="A454" t="str">
            <v>5502-EACH</v>
          </cell>
          <cell r="B454" t="str">
            <v>B087QQJ2WB</v>
          </cell>
          <cell r="C454">
            <v>0</v>
          </cell>
          <cell r="D454">
            <v>5502</v>
          </cell>
          <cell r="E454">
            <v>1</v>
          </cell>
          <cell r="F454">
            <v>16.29</v>
          </cell>
          <cell r="G454">
            <v>15.09</v>
          </cell>
          <cell r="H454">
            <v>13.69</v>
          </cell>
          <cell r="I454">
            <v>13.69</v>
          </cell>
          <cell r="J454">
            <v>12.4</v>
          </cell>
          <cell r="K454">
            <v>3</v>
          </cell>
          <cell r="L454">
            <v>6.62</v>
          </cell>
          <cell r="M454">
            <v>7.0171999999999999</v>
          </cell>
          <cell r="N454" t="str">
            <v>-</v>
          </cell>
          <cell r="O454" t="str">
            <v>-</v>
          </cell>
          <cell r="P454" t="str">
            <v>-</v>
          </cell>
          <cell r="Q454" t="str">
            <v>-</v>
          </cell>
          <cell r="R454" t="str">
            <v>-</v>
          </cell>
          <cell r="S454" t="str">
            <v>-</v>
          </cell>
          <cell r="T454" t="str">
            <v>-</v>
          </cell>
          <cell r="U454">
            <v>2.89</v>
          </cell>
          <cell r="V454">
            <v>2.89</v>
          </cell>
          <cell r="W454">
            <v>11.2</v>
          </cell>
          <cell r="X454" t="str">
            <v>LSlb</v>
          </cell>
          <cell r="Y454">
            <v>10.5</v>
          </cell>
          <cell r="Z454">
            <v>9</v>
          </cell>
          <cell r="AA454">
            <v>1.25</v>
          </cell>
          <cell r="AB454">
            <v>1.25</v>
          </cell>
          <cell r="AC454">
            <v>0.84982014388489213</v>
          </cell>
          <cell r="AD454">
            <v>13.597122302158274</v>
          </cell>
          <cell r="AE454">
            <v>1</v>
          </cell>
          <cell r="AF454">
            <v>6</v>
          </cell>
          <cell r="AG454">
            <v>5</v>
          </cell>
          <cell r="AH454">
            <v>3.9</v>
          </cell>
          <cell r="AI454">
            <v>3.9</v>
          </cell>
          <cell r="AJ454">
            <v>2.9</v>
          </cell>
          <cell r="AK454">
            <v>0</v>
          </cell>
          <cell r="AL454">
            <v>8895</v>
          </cell>
          <cell r="AN454">
            <v>0.44752586082175927</v>
          </cell>
          <cell r="AO454">
            <v>0.39409695095486108</v>
          </cell>
          <cell r="AP454" t="str">
            <v>AWD</v>
          </cell>
        </row>
        <row r="455">
          <cell r="A455" t="str">
            <v>5500-EACH</v>
          </cell>
          <cell r="B455" t="str">
            <v>B087QRSW5X</v>
          </cell>
          <cell r="C455">
            <v>0</v>
          </cell>
          <cell r="D455">
            <v>5091</v>
          </cell>
          <cell r="E455">
            <v>1</v>
          </cell>
          <cell r="F455">
            <v>6.59</v>
          </cell>
          <cell r="G455">
            <v>6.39</v>
          </cell>
          <cell r="H455">
            <v>5.99</v>
          </cell>
          <cell r="I455">
            <v>5.99</v>
          </cell>
          <cell r="J455">
            <v>5.68</v>
          </cell>
          <cell r="K455">
            <v>12</v>
          </cell>
          <cell r="L455">
            <v>3.53</v>
          </cell>
          <cell r="M455">
            <v>3.7417999999999996</v>
          </cell>
          <cell r="N455">
            <v>2.76</v>
          </cell>
          <cell r="O455">
            <v>2.8979999999999997</v>
          </cell>
          <cell r="P455">
            <v>5.49</v>
          </cell>
          <cell r="Q455">
            <v>5.29</v>
          </cell>
          <cell r="R455">
            <v>4.8899999999999997</v>
          </cell>
          <cell r="S455">
            <v>4.8899999999999997</v>
          </cell>
          <cell r="T455">
            <v>4.63</v>
          </cell>
          <cell r="U455">
            <v>0.7</v>
          </cell>
          <cell r="V455">
            <v>0.7</v>
          </cell>
          <cell r="W455">
            <v>11.2</v>
          </cell>
          <cell r="X455" t="str">
            <v>SS</v>
          </cell>
          <cell r="Y455">
            <v>9.69</v>
          </cell>
          <cell r="Z455">
            <v>7.48</v>
          </cell>
          <cell r="AA455">
            <v>0.39</v>
          </cell>
          <cell r="AB455">
            <v>0.39</v>
          </cell>
          <cell r="AC455">
            <v>0.2033645179856115</v>
          </cell>
          <cell r="AD455">
            <v>3.2538322877697841</v>
          </cell>
          <cell r="AE455">
            <v>4</v>
          </cell>
          <cell r="AF455">
            <v>1.5</v>
          </cell>
          <cell r="AG455">
            <v>1.3</v>
          </cell>
          <cell r="AH455">
            <v>1</v>
          </cell>
          <cell r="AI455">
            <v>1</v>
          </cell>
          <cell r="AJ455">
            <v>0.8</v>
          </cell>
          <cell r="AK455">
            <v>0</v>
          </cell>
          <cell r="AL455">
            <v>49373</v>
          </cell>
          <cell r="AN455">
            <v>0.40209798177083333</v>
          </cell>
          <cell r="AO455">
            <v>0.34131103515625</v>
          </cell>
          <cell r="AP455" t="str">
            <v>AWD</v>
          </cell>
        </row>
        <row r="456">
          <cell r="A456" t="str">
            <v>39200-CASE</v>
          </cell>
          <cell r="B456" t="str">
            <v>B087WN4S84</v>
          </cell>
          <cell r="C456">
            <v>0</v>
          </cell>
          <cell r="D456">
            <v>39200</v>
          </cell>
          <cell r="E456">
            <v>24</v>
          </cell>
          <cell r="F456">
            <v>36.590000000000003</v>
          </cell>
          <cell r="G456">
            <v>32.39</v>
          </cell>
          <cell r="H456">
            <v>27.59</v>
          </cell>
          <cell r="I456">
            <v>26.39</v>
          </cell>
          <cell r="J456">
            <v>24.51</v>
          </cell>
          <cell r="K456">
            <v>4.5</v>
          </cell>
          <cell r="L456">
            <v>7.4</v>
          </cell>
          <cell r="M456">
            <v>7.8440000000000003</v>
          </cell>
          <cell r="N456" t="str">
            <v>-</v>
          </cell>
          <cell r="O456" t="str">
            <v>-</v>
          </cell>
          <cell r="P456" t="str">
            <v>-</v>
          </cell>
          <cell r="Q456" t="str">
            <v>-</v>
          </cell>
          <cell r="R456" t="str">
            <v>-</v>
          </cell>
          <cell r="S456" t="str">
            <v>-</v>
          </cell>
          <cell r="T456" t="str">
            <v>-</v>
          </cell>
          <cell r="U456">
            <v>4.34</v>
          </cell>
          <cell r="V456">
            <v>4.34</v>
          </cell>
          <cell r="W456">
            <v>2.56</v>
          </cell>
          <cell r="X456" t="str">
            <v>LSlb</v>
          </cell>
          <cell r="Y456">
            <v>9.69</v>
          </cell>
          <cell r="Z456">
            <v>7.48</v>
          </cell>
          <cell r="AA456">
            <v>0.39</v>
          </cell>
          <cell r="AB456">
            <v>0.78</v>
          </cell>
          <cell r="AC456">
            <v>0.40672903597122301</v>
          </cell>
          <cell r="AD456">
            <v>6.5076645755395681</v>
          </cell>
          <cell r="AE456">
            <v>0.5</v>
          </cell>
          <cell r="AF456">
            <v>1.5</v>
          </cell>
          <cell r="AG456">
            <v>1.3</v>
          </cell>
          <cell r="AH456">
            <v>1</v>
          </cell>
          <cell r="AI456">
            <v>1</v>
          </cell>
          <cell r="AJ456">
            <v>0.8</v>
          </cell>
          <cell r="AK456">
            <v>0</v>
          </cell>
          <cell r="AL456">
            <v>49373</v>
          </cell>
          <cell r="AN456">
            <v>2.962808883101852</v>
          </cell>
          <cell r="AO456">
            <v>2.4353765190972219</v>
          </cell>
          <cell r="AP456" t="str">
            <v>AWD</v>
          </cell>
        </row>
        <row r="457">
          <cell r="A457" t="str">
            <v>3128-SET6</v>
          </cell>
          <cell r="B457" t="str">
            <v>B08976PZBP</v>
          </cell>
          <cell r="C457">
            <v>0</v>
          </cell>
          <cell r="D457">
            <v>5096</v>
          </cell>
          <cell r="E457">
            <v>24</v>
          </cell>
          <cell r="F457">
            <v>25.79</v>
          </cell>
          <cell r="G457">
            <v>22.79</v>
          </cell>
          <cell r="H457">
            <v>19.79</v>
          </cell>
          <cell r="I457">
            <v>19.190000000000001</v>
          </cell>
          <cell r="J457">
            <v>17.98</v>
          </cell>
          <cell r="K457">
            <v>3.25</v>
          </cell>
          <cell r="L457">
            <v>7</v>
          </cell>
          <cell r="M457">
            <v>7.42</v>
          </cell>
          <cell r="N457" t="str">
            <v>-</v>
          </cell>
          <cell r="O457" t="str">
            <v>-</v>
          </cell>
          <cell r="P457" t="str">
            <v>-</v>
          </cell>
          <cell r="Q457" t="str">
            <v>-</v>
          </cell>
          <cell r="R457" t="str">
            <v>-</v>
          </cell>
          <cell r="S457" t="str">
            <v>-</v>
          </cell>
          <cell r="T457" t="str">
            <v>-</v>
          </cell>
          <cell r="U457">
            <v>3.16</v>
          </cell>
          <cell r="V457">
            <v>3.16</v>
          </cell>
          <cell r="W457">
            <v>7.68</v>
          </cell>
          <cell r="X457" t="str">
            <v>LSlb</v>
          </cell>
          <cell r="Y457">
            <v>8.75</v>
          </cell>
          <cell r="Z457">
            <v>7.25</v>
          </cell>
          <cell r="AA457">
            <v>2.75</v>
          </cell>
          <cell r="AB457">
            <v>9</v>
          </cell>
          <cell r="AC457">
            <v>1.2550584532374101</v>
          </cell>
          <cell r="AD457">
            <v>0</v>
          </cell>
          <cell r="AE457">
            <v>1.5</v>
          </cell>
          <cell r="AF457">
            <v>0.55000000000000004</v>
          </cell>
          <cell r="AG457">
            <v>0.45</v>
          </cell>
          <cell r="AH457">
            <v>0.35</v>
          </cell>
          <cell r="AI457">
            <v>0.33</v>
          </cell>
          <cell r="AJ457">
            <v>0.28999999999999998</v>
          </cell>
          <cell r="AK457">
            <v>0</v>
          </cell>
          <cell r="AL457">
            <v>37194</v>
          </cell>
          <cell r="AN457">
            <v>0.54008933738425924</v>
          </cell>
          <cell r="AO457">
            <v>0.50165310329861112</v>
          </cell>
          <cell r="AP457" t="str">
            <v>AWD</v>
          </cell>
        </row>
        <row r="458">
          <cell r="A458" t="str">
            <v>3128-SET4</v>
          </cell>
          <cell r="B458" t="str">
            <v>B08976PZBP</v>
          </cell>
          <cell r="C458">
            <v>0</v>
          </cell>
          <cell r="D458">
            <v>5096</v>
          </cell>
          <cell r="E458">
            <v>24</v>
          </cell>
          <cell r="F458">
            <v>25.79</v>
          </cell>
          <cell r="G458">
            <v>22.79</v>
          </cell>
          <cell r="H458">
            <v>19.79</v>
          </cell>
          <cell r="I458">
            <v>19.190000000000001</v>
          </cell>
          <cell r="J458">
            <v>17.98</v>
          </cell>
          <cell r="K458">
            <v>3.25</v>
          </cell>
          <cell r="L458">
            <v>7</v>
          </cell>
          <cell r="M458">
            <v>7.42</v>
          </cell>
          <cell r="N458" t="str">
            <v>-</v>
          </cell>
          <cell r="O458" t="str">
            <v>-</v>
          </cell>
          <cell r="P458" t="str">
            <v>-</v>
          </cell>
          <cell r="Q458" t="str">
            <v>-</v>
          </cell>
          <cell r="R458" t="str">
            <v>-</v>
          </cell>
          <cell r="S458" t="str">
            <v>-</v>
          </cell>
          <cell r="T458" t="str">
            <v>-</v>
          </cell>
          <cell r="U458">
            <v>3.16</v>
          </cell>
          <cell r="V458">
            <v>3.16</v>
          </cell>
          <cell r="W458">
            <v>15.36</v>
          </cell>
          <cell r="X458" t="str">
            <v>LSlb</v>
          </cell>
          <cell r="Y458">
            <v>8.75</v>
          </cell>
          <cell r="Z458">
            <v>7.25</v>
          </cell>
          <cell r="AA458">
            <v>2.75</v>
          </cell>
          <cell r="AB458">
            <v>6</v>
          </cell>
          <cell r="AC458">
            <v>1.2550584532374101</v>
          </cell>
          <cell r="AD458">
            <v>0</v>
          </cell>
          <cell r="AE458">
            <v>1.5</v>
          </cell>
          <cell r="AF458">
            <v>0.55000000000000004</v>
          </cell>
          <cell r="AG458">
            <v>0.45</v>
          </cell>
          <cell r="AH458">
            <v>0.35</v>
          </cell>
          <cell r="AI458">
            <v>0.33</v>
          </cell>
          <cell r="AJ458">
            <v>0.28999999999999998</v>
          </cell>
          <cell r="AK458">
            <v>0</v>
          </cell>
          <cell r="AL458">
            <v>37194</v>
          </cell>
          <cell r="AN458">
            <v>0.36005955825617281</v>
          </cell>
          <cell r="AO458">
            <v>0.33443540219907408</v>
          </cell>
          <cell r="AP458" t="str">
            <v>AWD</v>
          </cell>
        </row>
        <row r="459">
          <cell r="A459" t="str">
            <v>4577036-SET2</v>
          </cell>
          <cell r="B459" t="str">
            <v>B0897CBHTZ</v>
          </cell>
          <cell r="C459">
            <v>0</v>
          </cell>
          <cell r="D459">
            <v>4577036</v>
          </cell>
          <cell r="E459">
            <v>2</v>
          </cell>
          <cell r="F459">
            <v>7.59</v>
          </cell>
          <cell r="G459">
            <v>6.99</v>
          </cell>
          <cell r="H459">
            <v>6.99</v>
          </cell>
          <cell r="I459">
            <v>6.49</v>
          </cell>
          <cell r="J459">
            <v>6.27</v>
          </cell>
          <cell r="K459">
            <v>9</v>
          </cell>
          <cell r="L459">
            <v>3.43</v>
          </cell>
          <cell r="M459">
            <v>3.6358000000000001</v>
          </cell>
          <cell r="N459">
            <v>2.66</v>
          </cell>
          <cell r="O459">
            <v>2.7930000000000001</v>
          </cell>
          <cell r="P459">
            <v>6.49</v>
          </cell>
          <cell r="Q459">
            <v>5.89</v>
          </cell>
          <cell r="R459">
            <v>5.49</v>
          </cell>
          <cell r="S459">
            <v>5.39</v>
          </cell>
          <cell r="T459">
            <v>5.22</v>
          </cell>
          <cell r="U459">
            <v>0.28000000000000003</v>
          </cell>
          <cell r="V459">
            <v>0.56000000000000005</v>
          </cell>
          <cell r="W459">
            <v>8.9600000000000009</v>
          </cell>
          <cell r="X459" t="str">
            <v>LB</v>
          </cell>
          <cell r="Y459">
            <v>22.5</v>
          </cell>
          <cell r="Z459">
            <v>11</v>
          </cell>
          <cell r="AA459">
            <v>9.5</v>
          </cell>
          <cell r="AB459">
            <v>0.5</v>
          </cell>
          <cell r="AC459">
            <v>16.915467625899282</v>
          </cell>
          <cell r="AD459">
            <v>0</v>
          </cell>
          <cell r="AE459">
            <v>17</v>
          </cell>
          <cell r="AF459">
            <v>0.55000000000000004</v>
          </cell>
          <cell r="AG459">
            <v>0.45</v>
          </cell>
          <cell r="AH459">
            <v>0.35</v>
          </cell>
          <cell r="AI459">
            <v>0.33</v>
          </cell>
          <cell r="AJ459">
            <v>0.28999999999999998</v>
          </cell>
          <cell r="AK459">
            <v>0</v>
          </cell>
          <cell r="AL459">
            <v>37194</v>
          </cell>
          <cell r="AN459">
            <v>0.18492476851851855</v>
          </cell>
          <cell r="AO459">
            <v>0.15891493055555556</v>
          </cell>
          <cell r="AP459" t="str">
            <v>AWD</v>
          </cell>
        </row>
        <row r="460">
          <cell r="A460" t="str">
            <v>375-SET2</v>
          </cell>
          <cell r="B460" t="str">
            <v>B08BQJPQ4P</v>
          </cell>
          <cell r="C460">
            <v>0</v>
          </cell>
          <cell r="D460">
            <v>375</v>
          </cell>
          <cell r="E460">
            <v>2</v>
          </cell>
          <cell r="F460">
            <v>6.59</v>
          </cell>
          <cell r="G460">
            <v>6.1899999999999995</v>
          </cell>
          <cell r="H460">
            <v>5.79</v>
          </cell>
          <cell r="I460">
            <v>5.6899999999999995</v>
          </cell>
          <cell r="J460">
            <v>5.52</v>
          </cell>
          <cell r="K460">
            <v>6</v>
          </cell>
          <cell r="L460">
            <v>3.24</v>
          </cell>
          <cell r="M460">
            <v>3.4344000000000001</v>
          </cell>
          <cell r="N460">
            <v>2.4700000000000002</v>
          </cell>
          <cell r="O460">
            <v>2.5935000000000001</v>
          </cell>
          <cell r="P460">
            <v>5.49</v>
          </cell>
          <cell r="Q460">
            <v>5.1899999999999995</v>
          </cell>
          <cell r="R460">
            <v>4.79</v>
          </cell>
          <cell r="S460">
            <v>4.6899999999999995</v>
          </cell>
          <cell r="T460">
            <v>4.47</v>
          </cell>
          <cell r="U460">
            <v>0.16</v>
          </cell>
          <cell r="V460">
            <v>0.32</v>
          </cell>
          <cell r="W460">
            <v>5.12</v>
          </cell>
          <cell r="X460" t="str">
            <v>LB</v>
          </cell>
          <cell r="Y460">
            <v>15.5</v>
          </cell>
          <cell r="Z460">
            <v>10</v>
          </cell>
          <cell r="AA460">
            <v>8.25</v>
          </cell>
          <cell r="AB460">
            <v>0.56000000000000005</v>
          </cell>
          <cell r="AC460">
            <v>9.1996402877697836</v>
          </cell>
          <cell r="AD460">
            <v>0</v>
          </cell>
          <cell r="AE460">
            <v>10</v>
          </cell>
          <cell r="AF460">
            <v>1.2</v>
          </cell>
          <cell r="AG460">
            <v>0.95</v>
          </cell>
          <cell r="AH460">
            <v>0.79</v>
          </cell>
          <cell r="AI460">
            <v>0.75</v>
          </cell>
          <cell r="AJ460">
            <v>0.69</v>
          </cell>
          <cell r="AK460">
            <v>0</v>
          </cell>
          <cell r="AL460">
            <v>65651</v>
          </cell>
          <cell r="AN460">
            <v>0.24690074025848766</v>
          </cell>
          <cell r="AO460">
            <v>0.20294804325810181</v>
          </cell>
          <cell r="AP460" t="str">
            <v>AWD</v>
          </cell>
        </row>
        <row r="461">
          <cell r="A461" t="str">
            <v>3388-SET3</v>
          </cell>
          <cell r="B461" t="str">
            <v>B08BQMHJ97</v>
          </cell>
          <cell r="C461">
            <v>0</v>
          </cell>
          <cell r="D461">
            <v>3388</v>
          </cell>
          <cell r="E461">
            <v>3</v>
          </cell>
          <cell r="F461">
            <v>8.89</v>
          </cell>
          <cell r="G461">
            <v>8.39</v>
          </cell>
          <cell r="H461">
            <v>7.79</v>
          </cell>
          <cell r="I461">
            <v>7.59</v>
          </cell>
          <cell r="J461">
            <v>7.34</v>
          </cell>
          <cell r="K461">
            <v>9</v>
          </cell>
          <cell r="L461">
            <v>4.1500000000000004</v>
          </cell>
          <cell r="M461">
            <v>4.399</v>
          </cell>
          <cell r="N461">
            <v>3.38</v>
          </cell>
          <cell r="O461">
            <v>3.5489999999999999</v>
          </cell>
          <cell r="P461">
            <v>7.79</v>
          </cell>
          <cell r="Q461">
            <v>7.29</v>
          </cell>
          <cell r="R461">
            <v>6.6899999999999995</v>
          </cell>
          <cell r="S461">
            <v>6.49</v>
          </cell>
          <cell r="T461">
            <v>6.2799999999999994</v>
          </cell>
          <cell r="U461">
            <v>0.18</v>
          </cell>
          <cell r="V461">
            <v>0.54</v>
          </cell>
          <cell r="W461">
            <v>8.64</v>
          </cell>
          <cell r="X461" t="str">
            <v>LSlb</v>
          </cell>
          <cell r="Y461">
            <v>9.75</v>
          </cell>
          <cell r="Z461">
            <v>7.5</v>
          </cell>
          <cell r="AA461">
            <v>0.25</v>
          </cell>
          <cell r="AB461">
            <v>1</v>
          </cell>
          <cell r="AC461">
            <v>0.52607913669064743</v>
          </cell>
          <cell r="AD461">
            <v>8.4172661870503589</v>
          </cell>
          <cell r="AE461">
            <v>0.75</v>
          </cell>
          <cell r="AF461">
            <v>1.2</v>
          </cell>
          <cell r="AG461">
            <v>0.95</v>
          </cell>
          <cell r="AH461">
            <v>0.79</v>
          </cell>
          <cell r="AI461">
            <v>0.75</v>
          </cell>
          <cell r="AJ461">
            <v>0.69</v>
          </cell>
          <cell r="AK461">
            <v>0</v>
          </cell>
          <cell r="AL461">
            <v>65651</v>
          </cell>
          <cell r="AN461">
            <v>0.3703511103877315</v>
          </cell>
          <cell r="AO461">
            <v>0.30442206488715273</v>
          </cell>
          <cell r="AP461" t="str">
            <v>AWD</v>
          </cell>
        </row>
        <row r="462">
          <cell r="A462" t="str">
            <v>39200-SET2</v>
          </cell>
          <cell r="B462" t="str">
            <v>B08BQPP9FX</v>
          </cell>
          <cell r="C462">
            <v>0</v>
          </cell>
          <cell r="D462">
            <v>39200</v>
          </cell>
          <cell r="E462">
            <v>2</v>
          </cell>
          <cell r="F462">
            <v>6.59</v>
          </cell>
          <cell r="G462">
            <v>6.1899999999999995</v>
          </cell>
          <cell r="H462">
            <v>5.99</v>
          </cell>
          <cell r="I462">
            <v>5.6899999999999995</v>
          </cell>
          <cell r="J462">
            <v>5.52</v>
          </cell>
          <cell r="K462">
            <v>6</v>
          </cell>
          <cell r="L462">
            <v>3.24</v>
          </cell>
          <cell r="M462">
            <v>3.4344000000000001</v>
          </cell>
          <cell r="N462">
            <v>2.4700000000000002</v>
          </cell>
          <cell r="O462">
            <v>2.5935000000000001</v>
          </cell>
          <cell r="P462">
            <v>5.49</v>
          </cell>
          <cell r="Q462">
            <v>5.1899999999999995</v>
          </cell>
          <cell r="R462">
            <v>4.79</v>
          </cell>
          <cell r="S462">
            <v>4.6899999999999995</v>
          </cell>
          <cell r="T462">
            <v>4.47</v>
          </cell>
          <cell r="U462">
            <v>0.16</v>
          </cell>
          <cell r="V462">
            <v>0.32</v>
          </cell>
          <cell r="W462">
            <v>5.12</v>
          </cell>
          <cell r="X462" t="str">
            <v>SS</v>
          </cell>
          <cell r="Y462">
            <v>8.23</v>
          </cell>
          <cell r="Z462">
            <v>5.26</v>
          </cell>
          <cell r="AA462">
            <v>0.28000000000000003</v>
          </cell>
          <cell r="AB462">
            <v>0.56000000000000005</v>
          </cell>
          <cell r="AC462">
            <v>0.17440494964028777</v>
          </cell>
          <cell r="AD462">
            <v>2.7904791942446043</v>
          </cell>
          <cell r="AE462">
            <v>3</v>
          </cell>
          <cell r="AF462">
            <v>0.89</v>
          </cell>
          <cell r="AG462">
            <v>0.75</v>
          </cell>
          <cell r="AH462">
            <v>0.59</v>
          </cell>
          <cell r="AI462">
            <v>0.55000000000000004</v>
          </cell>
          <cell r="AJ462">
            <v>0.49</v>
          </cell>
          <cell r="AK462">
            <v>0</v>
          </cell>
          <cell r="AL462">
            <v>32556</v>
          </cell>
          <cell r="AN462">
            <v>0.24690074025848766</v>
          </cell>
          <cell r="AO462">
            <v>0.20294804325810181</v>
          </cell>
          <cell r="AP462" t="str">
            <v>AWD</v>
          </cell>
        </row>
        <row r="463">
          <cell r="A463" t="str">
            <v>84200-SET2</v>
          </cell>
          <cell r="B463" t="str">
            <v>B08BQWB7QZ</v>
          </cell>
          <cell r="C463">
            <v>0</v>
          </cell>
          <cell r="D463">
            <v>84200</v>
          </cell>
          <cell r="E463">
            <v>2</v>
          </cell>
          <cell r="F463">
            <v>7.29</v>
          </cell>
          <cell r="G463">
            <v>6.6899999999999995</v>
          </cell>
          <cell r="H463">
            <v>5.99</v>
          </cell>
          <cell r="I463">
            <v>5.99</v>
          </cell>
          <cell r="J463">
            <v>6.02</v>
          </cell>
          <cell r="K463">
            <v>9</v>
          </cell>
          <cell r="L463">
            <v>3.43</v>
          </cell>
          <cell r="M463">
            <v>3.6358000000000001</v>
          </cell>
          <cell r="N463">
            <v>2.66</v>
          </cell>
          <cell r="O463">
            <v>2.7930000000000001</v>
          </cell>
          <cell r="P463">
            <v>6.29</v>
          </cell>
          <cell r="Q463">
            <v>5.6899999999999995</v>
          </cell>
          <cell r="R463">
            <v>5.29</v>
          </cell>
          <cell r="S463">
            <v>4.8899999999999997</v>
          </cell>
          <cell r="T463">
            <v>4.97</v>
          </cell>
          <cell r="U463">
            <v>0.28000000000000003</v>
          </cell>
          <cell r="V463">
            <v>0.56000000000000005</v>
          </cell>
          <cell r="W463">
            <v>8.9600000000000009</v>
          </cell>
          <cell r="X463" t="str">
            <v>SS</v>
          </cell>
          <cell r="Y463">
            <v>10.71</v>
          </cell>
          <cell r="Z463">
            <v>7.76</v>
          </cell>
          <cell r="AA463">
            <v>0.24</v>
          </cell>
          <cell r="AB463">
            <v>0.48</v>
          </cell>
          <cell r="AC463">
            <v>0.28699717985611506</v>
          </cell>
          <cell r="AD463">
            <v>4.5919548776978409</v>
          </cell>
          <cell r="AE463">
            <v>5</v>
          </cell>
          <cell r="AF463">
            <v>1.1000000000000001</v>
          </cell>
          <cell r="AG463">
            <v>0.85</v>
          </cell>
          <cell r="AH463">
            <v>0.69</v>
          </cell>
          <cell r="AI463">
            <v>0.55000000000000004</v>
          </cell>
          <cell r="AJ463">
            <v>0.59</v>
          </cell>
          <cell r="AK463">
            <v>0</v>
          </cell>
          <cell r="AL463">
            <v>6742</v>
          </cell>
          <cell r="AN463">
            <v>0.14435119628906251</v>
          </cell>
          <cell r="AO463">
            <v>0.12576019287109375</v>
          </cell>
          <cell r="AP463" t="str">
            <v>AWD</v>
          </cell>
        </row>
        <row r="464">
          <cell r="A464" t="str">
            <v>3388-CASE</v>
          </cell>
          <cell r="B464" t="str">
            <v>B08BQXSGRP</v>
          </cell>
          <cell r="C464">
            <v>0</v>
          </cell>
          <cell r="D464">
            <v>3388</v>
          </cell>
          <cell r="E464">
            <v>24</v>
          </cell>
          <cell r="F464">
            <v>36.590000000000003</v>
          </cell>
          <cell r="G464">
            <v>32.39</v>
          </cell>
          <cell r="H464">
            <v>27.59</v>
          </cell>
          <cell r="I464">
            <v>26.39</v>
          </cell>
          <cell r="J464">
            <v>24.51</v>
          </cell>
          <cell r="K464">
            <v>4.5</v>
          </cell>
          <cell r="L464">
            <v>7.4</v>
          </cell>
          <cell r="M464">
            <v>7.8440000000000003</v>
          </cell>
          <cell r="N464" t="str">
            <v>-</v>
          </cell>
          <cell r="O464" t="str">
            <v>-</v>
          </cell>
          <cell r="P464" t="str">
            <v>-</v>
          </cell>
          <cell r="Q464" t="str">
            <v>-</v>
          </cell>
          <cell r="R464" t="str">
            <v>-</v>
          </cell>
          <cell r="S464" t="str">
            <v>-</v>
          </cell>
          <cell r="T464" t="str">
            <v>-</v>
          </cell>
          <cell r="U464">
            <v>4.38</v>
          </cell>
          <cell r="V464">
            <v>4.38</v>
          </cell>
          <cell r="W464">
            <v>4.8</v>
          </cell>
          <cell r="X464" t="str">
            <v>LSlb</v>
          </cell>
          <cell r="Y464">
            <v>10.75</v>
          </cell>
          <cell r="Z464">
            <v>8.5</v>
          </cell>
          <cell r="AA464">
            <v>3.5</v>
          </cell>
          <cell r="AB464">
            <v>0.75</v>
          </cell>
          <cell r="AC464">
            <v>2.3008093525179856</v>
          </cell>
          <cell r="AD464">
            <v>0</v>
          </cell>
          <cell r="AE464">
            <v>2.5</v>
          </cell>
          <cell r="AF464">
            <v>0.89</v>
          </cell>
          <cell r="AG464">
            <v>0.75</v>
          </cell>
          <cell r="AH464">
            <v>0.59</v>
          </cell>
          <cell r="AI464">
            <v>0.55000000000000004</v>
          </cell>
          <cell r="AJ464">
            <v>0.49</v>
          </cell>
          <cell r="AK464">
            <v>0</v>
          </cell>
          <cell r="AL464">
            <v>1444</v>
          </cell>
          <cell r="AN464">
            <v>2.962808883101852</v>
          </cell>
          <cell r="AO464">
            <v>2.4353765190972219</v>
          </cell>
          <cell r="AP464" t="str">
            <v>FBA</v>
          </cell>
        </row>
        <row r="465">
          <cell r="A465" t="str">
            <v>61400-SET2</v>
          </cell>
          <cell r="B465" t="str">
            <v>B08BQZ1TTS</v>
          </cell>
          <cell r="C465">
            <v>0</v>
          </cell>
          <cell r="D465">
            <v>61400</v>
          </cell>
          <cell r="E465">
            <v>2</v>
          </cell>
          <cell r="F465">
            <v>6.59</v>
          </cell>
          <cell r="G465">
            <v>6.1899999999999995</v>
          </cell>
          <cell r="H465">
            <v>5.79</v>
          </cell>
          <cell r="I465">
            <v>5.6899999999999995</v>
          </cell>
          <cell r="J465">
            <v>5.52</v>
          </cell>
          <cell r="K465">
            <v>6</v>
          </cell>
          <cell r="L465">
            <v>3.24</v>
          </cell>
          <cell r="M465">
            <v>3.4344000000000001</v>
          </cell>
          <cell r="N465">
            <v>2.4700000000000002</v>
          </cell>
          <cell r="O465">
            <v>2.5935000000000001</v>
          </cell>
          <cell r="P465">
            <v>5.49</v>
          </cell>
          <cell r="Q465">
            <v>5.1899999999999995</v>
          </cell>
          <cell r="R465">
            <v>4.79</v>
          </cell>
          <cell r="S465">
            <v>4.6899999999999995</v>
          </cell>
          <cell r="T465">
            <v>4.47</v>
          </cell>
          <cell r="U465">
            <v>0.18</v>
          </cell>
          <cell r="V465">
            <v>0.36</v>
          </cell>
          <cell r="W465">
            <v>5.76</v>
          </cell>
          <cell r="X465" t="str">
            <v>SS</v>
          </cell>
          <cell r="Y465">
            <v>8.23</v>
          </cell>
          <cell r="Z465">
            <v>5.26</v>
          </cell>
          <cell r="AA465">
            <v>0.28000000000000003</v>
          </cell>
          <cell r="AB465">
            <v>0.56000000000000005</v>
          </cell>
          <cell r="AC465">
            <v>0.17440494964028777</v>
          </cell>
          <cell r="AD465">
            <v>2.7904791942446043</v>
          </cell>
          <cell r="AE465">
            <v>3</v>
          </cell>
          <cell r="AF465">
            <v>0.89</v>
          </cell>
          <cell r="AG465">
            <v>0.75</v>
          </cell>
          <cell r="AH465">
            <v>0.59</v>
          </cell>
          <cell r="AI465">
            <v>0.55000000000000004</v>
          </cell>
          <cell r="AJ465">
            <v>0.49</v>
          </cell>
          <cell r="AK465">
            <v>0</v>
          </cell>
          <cell r="AL465">
            <v>2158</v>
          </cell>
          <cell r="AN465">
            <v>0.24690074025848766</v>
          </cell>
          <cell r="AO465">
            <v>0.20294804325810181</v>
          </cell>
          <cell r="AP465" t="str">
            <v>AWD</v>
          </cell>
        </row>
        <row r="466">
          <cell r="A466" t="str">
            <v>4576336-SET2</v>
          </cell>
          <cell r="B466" t="str">
            <v>B08BX4PKB1</v>
          </cell>
          <cell r="C466">
            <v>0</v>
          </cell>
          <cell r="D466">
            <v>4569945741</v>
          </cell>
          <cell r="E466">
            <v>2</v>
          </cell>
          <cell r="F466">
            <v>7.49</v>
          </cell>
          <cell r="G466">
            <v>6.79</v>
          </cell>
          <cell r="H466">
            <v>5.99</v>
          </cell>
          <cell r="I466">
            <v>6.29</v>
          </cell>
          <cell r="J466">
            <v>6.14</v>
          </cell>
          <cell r="K466">
            <v>8</v>
          </cell>
          <cell r="L466">
            <v>3.33</v>
          </cell>
          <cell r="M466">
            <v>3.5298000000000003</v>
          </cell>
          <cell r="N466">
            <v>2.56</v>
          </cell>
          <cell r="O466">
            <v>2.6880000000000002</v>
          </cell>
          <cell r="P466">
            <v>6.39</v>
          </cell>
          <cell r="Q466">
            <v>5.79</v>
          </cell>
          <cell r="R466">
            <v>5.39</v>
          </cell>
          <cell r="S466">
            <v>5.29</v>
          </cell>
          <cell r="T466">
            <v>5.09</v>
          </cell>
          <cell r="U466">
            <v>0.24</v>
          </cell>
          <cell r="V466">
            <v>0.48</v>
          </cell>
          <cell r="W466">
            <v>14.08</v>
          </cell>
          <cell r="X466" t="str">
            <v>LSoz</v>
          </cell>
          <cell r="Y466">
            <v>5.75</v>
          </cell>
          <cell r="Z466">
            <v>5.25</v>
          </cell>
          <cell r="AA466">
            <v>3</v>
          </cell>
          <cell r="AB466">
            <v>0.38</v>
          </cell>
          <cell r="AC466">
            <v>0.65152877697841727</v>
          </cell>
          <cell r="AD466">
            <v>10.424460431654676</v>
          </cell>
          <cell r="AE466">
            <v>11</v>
          </cell>
          <cell r="AF466">
            <v>1.1000000000000001</v>
          </cell>
          <cell r="AG466">
            <v>0.85</v>
          </cell>
          <cell r="AH466">
            <v>0.69</v>
          </cell>
          <cell r="AI466">
            <v>0.65</v>
          </cell>
          <cell r="AJ466">
            <v>0.59</v>
          </cell>
          <cell r="AK466">
            <v>0</v>
          </cell>
          <cell r="AL466">
            <v>9005</v>
          </cell>
          <cell r="AN466">
            <v>0.17888997395833334</v>
          </cell>
          <cell r="AO466">
            <v>0.15190266927083332</v>
          </cell>
          <cell r="AP466" t="str">
            <v>AWD</v>
          </cell>
        </row>
        <row r="467">
          <cell r="A467" t="str">
            <v>840-PACK4</v>
          </cell>
          <cell r="B467" t="str">
            <v>B08CYBRWPF</v>
          </cell>
          <cell r="C467">
            <v>13.99</v>
          </cell>
          <cell r="D467">
            <v>840</v>
          </cell>
          <cell r="E467">
            <v>4</v>
          </cell>
          <cell r="F467">
            <v>16.79</v>
          </cell>
          <cell r="G467">
            <v>15.79</v>
          </cell>
          <cell r="H467">
            <v>14.29</v>
          </cell>
          <cell r="I467">
            <v>14.29</v>
          </cell>
          <cell r="J467">
            <v>13.28</v>
          </cell>
          <cell r="K467">
            <v>1</v>
          </cell>
          <cell r="L467">
            <v>7</v>
          </cell>
          <cell r="M467">
            <v>7.42</v>
          </cell>
          <cell r="N467" t="str">
            <v>-</v>
          </cell>
          <cell r="O467" t="str">
            <v>-</v>
          </cell>
          <cell r="P467" t="str">
            <v>-</v>
          </cell>
          <cell r="Q467" t="str">
            <v>-</v>
          </cell>
          <cell r="R467" t="str">
            <v>-</v>
          </cell>
          <cell r="S467" t="str">
            <v>-</v>
          </cell>
          <cell r="T467" t="str">
            <v>-</v>
          </cell>
          <cell r="U467">
            <v>0.22</v>
          </cell>
          <cell r="V467">
            <v>0.88</v>
          </cell>
          <cell r="W467">
            <v>13.76</v>
          </cell>
          <cell r="X467" t="str">
            <v>LSoz</v>
          </cell>
          <cell r="Y467">
            <v>5.75</v>
          </cell>
          <cell r="Z467">
            <v>5</v>
          </cell>
          <cell r="AA467">
            <v>3.75</v>
          </cell>
          <cell r="AB467">
            <v>10</v>
          </cell>
          <cell r="AC467">
            <v>0.77562949640287771</v>
          </cell>
          <cell r="AD467">
            <v>12.410071942446043</v>
          </cell>
          <cell r="AE467">
            <v>13</v>
          </cell>
          <cell r="AF467">
            <v>1.1000000000000001</v>
          </cell>
          <cell r="AG467">
            <v>0.85</v>
          </cell>
          <cell r="AH467">
            <v>0.69</v>
          </cell>
          <cell r="AI467">
            <v>0.65</v>
          </cell>
          <cell r="AJ467">
            <v>0.59</v>
          </cell>
          <cell r="AK467">
            <v>0</v>
          </cell>
          <cell r="AL467">
            <v>28922</v>
          </cell>
          <cell r="AN467">
            <v>0.87258969907407413</v>
          </cell>
          <cell r="AO467">
            <v>0.84603732638888884</v>
          </cell>
          <cell r="AP467" t="str">
            <v>AWD</v>
          </cell>
        </row>
        <row r="468">
          <cell r="A468" t="str">
            <v>3179-SET4</v>
          </cell>
          <cell r="B468" t="str">
            <v>B08CYC1P9N</v>
          </cell>
          <cell r="C468">
            <v>0</v>
          </cell>
          <cell r="D468">
            <v>3179</v>
          </cell>
          <cell r="E468">
            <v>4</v>
          </cell>
          <cell r="F468">
            <v>17.79</v>
          </cell>
          <cell r="G468">
            <v>15.79</v>
          </cell>
          <cell r="H468">
            <v>14.29</v>
          </cell>
          <cell r="I468">
            <v>14.29</v>
          </cell>
          <cell r="J468">
            <v>12.73</v>
          </cell>
          <cell r="K468">
            <v>1.25</v>
          </cell>
          <cell r="L468">
            <v>6.21</v>
          </cell>
          <cell r="M468">
            <v>6.5826000000000002</v>
          </cell>
          <cell r="N468" t="str">
            <v>-</v>
          </cell>
          <cell r="O468" t="str">
            <v>-</v>
          </cell>
          <cell r="P468" t="str">
            <v>-</v>
          </cell>
          <cell r="Q468" t="str">
            <v>-</v>
          </cell>
          <cell r="R468" t="str">
            <v>-</v>
          </cell>
          <cell r="S468" t="str">
            <v>-</v>
          </cell>
          <cell r="T468" t="str">
            <v>-</v>
          </cell>
          <cell r="U468">
            <v>0.26</v>
          </cell>
          <cell r="V468">
            <v>1.04</v>
          </cell>
          <cell r="W468">
            <v>0.32</v>
          </cell>
          <cell r="X468" t="str">
            <v>LB</v>
          </cell>
          <cell r="Y468">
            <v>28.25</v>
          </cell>
          <cell r="Z468">
            <v>22.5</v>
          </cell>
          <cell r="AA468">
            <v>2</v>
          </cell>
          <cell r="AB468">
            <v>4.2</v>
          </cell>
          <cell r="AC468">
            <v>9.1456834532374103</v>
          </cell>
          <cell r="AD468">
            <v>0</v>
          </cell>
          <cell r="AE468">
            <v>10</v>
          </cell>
          <cell r="AF468">
            <v>0.59</v>
          </cell>
          <cell r="AG468">
            <v>0.49</v>
          </cell>
          <cell r="AH468">
            <v>0.39</v>
          </cell>
          <cell r="AI468">
            <v>0.35</v>
          </cell>
          <cell r="AJ468">
            <v>0.28999999999999998</v>
          </cell>
          <cell r="AK468">
            <v>0</v>
          </cell>
          <cell r="AL468">
            <v>31115</v>
          </cell>
          <cell r="AN468">
            <v>0.35817901234567906</v>
          </cell>
          <cell r="AO468">
            <v>0.36023148148148143</v>
          </cell>
          <cell r="AP468" t="str">
            <v>AWD</v>
          </cell>
        </row>
        <row r="469">
          <cell r="A469" t="str">
            <v>3124-EACH</v>
          </cell>
          <cell r="B469" t="str">
            <v>B08CYCJ3B6</v>
          </cell>
          <cell r="C469">
            <v>0</v>
          </cell>
          <cell r="D469">
            <v>3124</v>
          </cell>
          <cell r="E469">
            <v>1</v>
          </cell>
          <cell r="F469">
            <v>10.69</v>
          </cell>
          <cell r="G469">
            <v>10.19</v>
          </cell>
          <cell r="H469">
            <v>9.69</v>
          </cell>
          <cell r="I469">
            <v>9.69</v>
          </cell>
          <cell r="J469">
            <v>9.2799999999999994</v>
          </cell>
          <cell r="K469">
            <v>0.5</v>
          </cell>
          <cell r="L469">
            <v>5.87</v>
          </cell>
          <cell r="M469">
            <v>6.2222</v>
          </cell>
          <cell r="N469">
            <v>5.28</v>
          </cell>
          <cell r="O469">
            <v>5.5440000000000005</v>
          </cell>
          <cell r="P469" t="str">
            <v>-</v>
          </cell>
          <cell r="Q469">
            <v>9.39</v>
          </cell>
          <cell r="R469">
            <v>8.89</v>
          </cell>
          <cell r="S469">
            <v>8.89</v>
          </cell>
          <cell r="T469">
            <v>8.43</v>
          </cell>
          <cell r="U469">
            <v>0.3</v>
          </cell>
          <cell r="V469">
            <v>0.3</v>
          </cell>
          <cell r="W469">
            <v>4.8</v>
          </cell>
          <cell r="X469" t="str">
            <v>LSlb</v>
          </cell>
          <cell r="Y469">
            <v>13</v>
          </cell>
          <cell r="Z469">
            <v>11.25</v>
          </cell>
          <cell r="AA469">
            <v>2</v>
          </cell>
          <cell r="AB469">
            <v>2</v>
          </cell>
          <cell r="AC469">
            <v>2.1043165467625897</v>
          </cell>
          <cell r="AD469">
            <v>0</v>
          </cell>
          <cell r="AE469">
            <v>2.25</v>
          </cell>
          <cell r="AF469">
            <v>2.2999999999999998</v>
          </cell>
          <cell r="AG469">
            <v>1.9</v>
          </cell>
          <cell r="AH469">
            <v>1.5</v>
          </cell>
          <cell r="AI469">
            <v>1.5</v>
          </cell>
          <cell r="AJ469">
            <v>1.2</v>
          </cell>
          <cell r="AK469">
            <v>0</v>
          </cell>
          <cell r="AL469">
            <v>6082</v>
          </cell>
          <cell r="AN469">
            <v>0.27662073206018517</v>
          </cell>
          <cell r="AO469">
            <v>0.27945366753472217</v>
          </cell>
          <cell r="AP469" t="str">
            <v>AWD</v>
          </cell>
        </row>
        <row r="470">
          <cell r="A470" t="str">
            <v>2055-BOX</v>
          </cell>
          <cell r="B470" t="str">
            <v>B08CYZYPRN</v>
          </cell>
          <cell r="C470">
            <v>0</v>
          </cell>
          <cell r="D470">
            <v>2055</v>
          </cell>
          <cell r="E470">
            <v>12</v>
          </cell>
          <cell r="F470">
            <v>9.99</v>
          </cell>
          <cell r="G470">
            <v>9.2899999999999991</v>
          </cell>
          <cell r="H470">
            <v>8.39</v>
          </cell>
          <cell r="I470">
            <v>8.09</v>
          </cell>
          <cell r="J470">
            <v>7.75</v>
          </cell>
          <cell r="K470">
            <v>9</v>
          </cell>
          <cell r="L470">
            <v>4.1500000000000004</v>
          </cell>
          <cell r="M470">
            <v>4.399</v>
          </cell>
          <cell r="N470">
            <v>3.38</v>
          </cell>
          <cell r="O470">
            <v>3.5489999999999999</v>
          </cell>
          <cell r="P470">
            <v>8.99</v>
          </cell>
          <cell r="Q470">
            <v>8.19</v>
          </cell>
          <cell r="R470">
            <v>7.29</v>
          </cell>
          <cell r="S470">
            <v>6.99</v>
          </cell>
          <cell r="T470">
            <v>6.6899999999999995</v>
          </cell>
          <cell r="U470">
            <v>0.54</v>
          </cell>
          <cell r="V470">
            <v>0.62</v>
          </cell>
          <cell r="W470">
            <v>8.64</v>
          </cell>
          <cell r="X470" t="str">
            <v>LSoz</v>
          </cell>
          <cell r="Y470">
            <v>5</v>
          </cell>
          <cell r="Z470">
            <v>3.5</v>
          </cell>
          <cell r="AA470">
            <v>1.75</v>
          </cell>
          <cell r="AB470">
            <v>1.5</v>
          </cell>
          <cell r="AC470">
            <v>0.22032374100719423</v>
          </cell>
          <cell r="AD470">
            <v>3.5251798561151078</v>
          </cell>
          <cell r="AE470">
            <v>4</v>
          </cell>
          <cell r="AF470">
            <v>0.3</v>
          </cell>
          <cell r="AG470">
            <v>0.25</v>
          </cell>
          <cell r="AH470">
            <v>0.19</v>
          </cell>
          <cell r="AI470">
            <v>0.17</v>
          </cell>
          <cell r="AJ470">
            <v>0.15</v>
          </cell>
          <cell r="AK470">
            <v>0</v>
          </cell>
          <cell r="AL470">
            <v>18260</v>
          </cell>
          <cell r="AN470">
            <v>0.14424687138310185</v>
          </cell>
          <cell r="AO470">
            <v>0.12563897026909721</v>
          </cell>
          <cell r="AP470" t="str">
            <v>AWD</v>
          </cell>
        </row>
        <row r="471">
          <cell r="A471" t="str">
            <v>925-PACK2</v>
          </cell>
          <cell r="B471" t="str">
            <v>B08D3V6JCY</v>
          </cell>
          <cell r="C471">
            <v>0</v>
          </cell>
          <cell r="D471">
            <v>925</v>
          </cell>
          <cell r="E471">
            <v>2</v>
          </cell>
          <cell r="F471">
            <v>10.79</v>
          </cell>
          <cell r="G471">
            <v>9.7899999999999991</v>
          </cell>
          <cell r="H471">
            <v>9.09</v>
          </cell>
          <cell r="I471">
            <v>9.09</v>
          </cell>
          <cell r="J471">
            <v>8.2799999999999994</v>
          </cell>
          <cell r="K471">
            <v>12</v>
          </cell>
          <cell r="L471">
            <v>4.55</v>
          </cell>
          <cell r="M471">
            <v>4.8229999999999995</v>
          </cell>
          <cell r="N471">
            <v>3.78</v>
          </cell>
          <cell r="O471">
            <v>3.9689999999999999</v>
          </cell>
          <cell r="P471">
            <v>9.7899999999999991</v>
          </cell>
          <cell r="Q471">
            <v>8.7899999999999991</v>
          </cell>
          <cell r="R471">
            <v>7.99</v>
          </cell>
          <cell r="S471">
            <v>7.99</v>
          </cell>
          <cell r="T471">
            <v>7.22</v>
          </cell>
          <cell r="U471">
            <v>0.36</v>
          </cell>
          <cell r="V471">
            <v>0.72</v>
          </cell>
          <cell r="W471">
            <v>11.52</v>
          </cell>
          <cell r="X471" t="str">
            <v>LSoz</v>
          </cell>
          <cell r="Y471">
            <v>8.27</v>
          </cell>
          <cell r="Z471">
            <v>6.04</v>
          </cell>
          <cell r="AA471">
            <v>1</v>
          </cell>
          <cell r="AB471">
            <v>2</v>
          </cell>
          <cell r="AC471">
            <v>0.71871654676258989</v>
          </cell>
          <cell r="AD471">
            <v>11.499464748201438</v>
          </cell>
          <cell r="AE471">
            <v>12</v>
          </cell>
          <cell r="AF471">
            <v>1.9</v>
          </cell>
          <cell r="AG471">
            <v>1.5</v>
          </cell>
          <cell r="AH471">
            <v>1.2</v>
          </cell>
          <cell r="AI471">
            <v>1.2</v>
          </cell>
          <cell r="AJ471">
            <v>0.9</v>
          </cell>
          <cell r="AK471">
            <v>0</v>
          </cell>
          <cell r="AL471">
            <v>1032</v>
          </cell>
          <cell r="AN471">
            <v>0.1384295428240741</v>
          </cell>
          <cell r="AO471">
            <v>0.13287000868055554</v>
          </cell>
          <cell r="AP471" t="str">
            <v>AWD</v>
          </cell>
        </row>
        <row r="472">
          <cell r="A472" t="str">
            <v>2901-PACK2</v>
          </cell>
          <cell r="B472" t="str">
            <v>B08D6GNBHJ</v>
          </cell>
          <cell r="C472">
            <v>0</v>
          </cell>
          <cell r="D472">
            <v>2901</v>
          </cell>
          <cell r="E472">
            <v>2</v>
          </cell>
          <cell r="F472">
            <v>7.99</v>
          </cell>
          <cell r="G472">
            <v>7.49</v>
          </cell>
          <cell r="H472">
            <v>7.1899999999999995</v>
          </cell>
          <cell r="I472">
            <v>6.99</v>
          </cell>
          <cell r="J472">
            <v>6.88</v>
          </cell>
          <cell r="K472">
            <v>8</v>
          </cell>
          <cell r="L472">
            <v>4.1500000000000004</v>
          </cell>
          <cell r="M472">
            <v>4.399</v>
          </cell>
          <cell r="N472">
            <v>3.38</v>
          </cell>
          <cell r="O472">
            <v>3.5489999999999999</v>
          </cell>
          <cell r="P472">
            <v>6.99</v>
          </cell>
          <cell r="Q472">
            <v>6.49</v>
          </cell>
          <cell r="R472">
            <v>6.09</v>
          </cell>
          <cell r="S472">
            <v>5.99</v>
          </cell>
          <cell r="T472">
            <v>5.8199999999999994</v>
          </cell>
          <cell r="U472">
            <v>0.22</v>
          </cell>
          <cell r="V472">
            <v>0.44</v>
          </cell>
          <cell r="W472">
            <v>7.04</v>
          </cell>
          <cell r="X472" t="str">
            <v>LSoz</v>
          </cell>
          <cell r="Y472">
            <v>17.5</v>
          </cell>
          <cell r="Z472">
            <v>1.31</v>
          </cell>
          <cell r="AA472">
            <v>1.31</v>
          </cell>
          <cell r="AB472">
            <v>2.62</v>
          </cell>
          <cell r="AC472">
            <v>0.77562949640287771</v>
          </cell>
          <cell r="AD472">
            <v>12.410071942446043</v>
          </cell>
          <cell r="AE472">
            <v>13</v>
          </cell>
          <cell r="AF472">
            <v>1.1000000000000001</v>
          </cell>
          <cell r="AG472">
            <v>0.85</v>
          </cell>
          <cell r="AH472">
            <v>0.69</v>
          </cell>
          <cell r="AI472">
            <v>0.65</v>
          </cell>
          <cell r="AJ472">
            <v>0.59</v>
          </cell>
          <cell r="AK472">
            <v>0</v>
          </cell>
          <cell r="AL472">
            <v>15483</v>
          </cell>
          <cell r="AN472">
            <v>0.16303819444444445</v>
          </cell>
          <cell r="AO472">
            <v>0.14747395833333332</v>
          </cell>
          <cell r="AP472" t="str">
            <v>AWD</v>
          </cell>
        </row>
        <row r="473">
          <cell r="A473" t="str">
            <v>S-2-PACK4</v>
          </cell>
          <cell r="B473" t="str">
            <v>B08DCBGTNV</v>
          </cell>
          <cell r="C473">
            <v>0</v>
          </cell>
          <cell r="D473" t="str">
            <v>S-2</v>
          </cell>
          <cell r="E473">
            <v>4</v>
          </cell>
          <cell r="F473">
            <v>6.49</v>
          </cell>
          <cell r="G473">
            <v>5.99</v>
          </cell>
          <cell r="H473">
            <v>5.6899999999999995</v>
          </cell>
          <cell r="I473">
            <v>5.49</v>
          </cell>
          <cell r="J473">
            <v>5.13</v>
          </cell>
          <cell r="K473">
            <v>3</v>
          </cell>
          <cell r="L473">
            <v>3.15</v>
          </cell>
          <cell r="M473">
            <v>3.339</v>
          </cell>
          <cell r="N473">
            <v>2.38</v>
          </cell>
          <cell r="O473">
            <v>2.4989999999999997</v>
          </cell>
          <cell r="P473">
            <v>5.39</v>
          </cell>
          <cell r="Q473">
            <v>4.8899999999999997</v>
          </cell>
          <cell r="R473">
            <v>4.59</v>
          </cell>
          <cell r="S473">
            <v>4.3899999999999997</v>
          </cell>
          <cell r="T473">
            <v>4.08</v>
          </cell>
          <cell r="U473">
            <v>0.04</v>
          </cell>
          <cell r="V473">
            <v>0.16</v>
          </cell>
          <cell r="W473">
            <v>14.08</v>
          </cell>
          <cell r="X473" t="str">
            <v>LSoz</v>
          </cell>
          <cell r="Y473">
            <v>5.75</v>
          </cell>
          <cell r="Z473">
            <v>5.25</v>
          </cell>
          <cell r="AA473">
            <v>3</v>
          </cell>
          <cell r="AB473">
            <v>0.04</v>
          </cell>
          <cell r="AC473">
            <v>0.65152877697841727</v>
          </cell>
          <cell r="AD473">
            <v>10.424460431654676</v>
          </cell>
          <cell r="AE473">
            <v>11</v>
          </cell>
          <cell r="AF473">
            <v>1.1000000000000001</v>
          </cell>
          <cell r="AG473">
            <v>0.85</v>
          </cell>
          <cell r="AH473">
            <v>0.69</v>
          </cell>
          <cell r="AI473">
            <v>0.65</v>
          </cell>
          <cell r="AJ473">
            <v>0.59</v>
          </cell>
          <cell r="AK473">
            <v>0</v>
          </cell>
          <cell r="AL473">
            <v>9005</v>
          </cell>
          <cell r="AN473">
            <v>2.9948798285590279E-2</v>
          </cell>
          <cell r="AO473">
            <v>2.6405293782552082E-2</v>
          </cell>
          <cell r="AP473" t="str">
            <v>AWD</v>
          </cell>
        </row>
        <row r="474">
          <cell r="A474" t="str">
            <v>4398-PACK2</v>
          </cell>
          <cell r="B474" t="str">
            <v>B08DDHRDDF</v>
          </cell>
          <cell r="C474">
            <v>5.99</v>
          </cell>
          <cell r="D474">
            <v>4398</v>
          </cell>
          <cell r="E474">
            <v>2</v>
          </cell>
          <cell r="F474">
            <v>5.99</v>
          </cell>
          <cell r="G474">
            <v>5.59</v>
          </cell>
          <cell r="H474">
            <v>5.29</v>
          </cell>
          <cell r="I474">
            <v>5.1899999999999995</v>
          </cell>
          <cell r="J474">
            <v>5.0299999999999994</v>
          </cell>
          <cell r="K474">
            <v>2</v>
          </cell>
          <cell r="L474">
            <v>3.06</v>
          </cell>
          <cell r="M474">
            <v>3.2435999999999998</v>
          </cell>
          <cell r="N474">
            <v>2.29</v>
          </cell>
          <cell r="O474">
            <v>2.4045000000000001</v>
          </cell>
          <cell r="P474">
            <v>4.8899999999999997</v>
          </cell>
          <cell r="Q474">
            <v>4.49</v>
          </cell>
          <cell r="R474">
            <v>4.29</v>
          </cell>
          <cell r="S474">
            <v>4.1899999999999995</v>
          </cell>
          <cell r="T474">
            <v>3.9899999999999998</v>
          </cell>
          <cell r="U474">
            <v>0.06</v>
          </cell>
          <cell r="V474">
            <v>0.12</v>
          </cell>
          <cell r="W474">
            <v>13.76</v>
          </cell>
          <cell r="X474" t="str">
            <v>LSoz</v>
          </cell>
          <cell r="Y474">
            <v>5.75</v>
          </cell>
          <cell r="Z474">
            <v>5</v>
          </cell>
          <cell r="AA474">
            <v>3.75</v>
          </cell>
          <cell r="AB474">
            <v>0.08</v>
          </cell>
          <cell r="AC474">
            <v>0.77562949640287771</v>
          </cell>
          <cell r="AD474">
            <v>12.410071942446043</v>
          </cell>
          <cell r="AE474">
            <v>13</v>
          </cell>
          <cell r="AF474">
            <v>1.1000000000000001</v>
          </cell>
          <cell r="AG474">
            <v>0.85</v>
          </cell>
          <cell r="AH474">
            <v>0.69</v>
          </cell>
          <cell r="AI474">
            <v>0.65</v>
          </cell>
          <cell r="AJ474">
            <v>0.59</v>
          </cell>
          <cell r="AK474">
            <v>0</v>
          </cell>
          <cell r="AL474">
            <v>26223</v>
          </cell>
          <cell r="AN474">
            <v>5.4699164496527779E-2</v>
          </cell>
          <cell r="AO474">
            <v>4.956827799479166E-2</v>
          </cell>
          <cell r="AP474" t="str">
            <v>AWD</v>
          </cell>
        </row>
        <row r="475">
          <cell r="A475" t="str">
            <v>1621-PACK2</v>
          </cell>
          <cell r="B475" t="str">
            <v>B08DDHX4Z9</v>
          </cell>
          <cell r="C475">
            <v>0</v>
          </cell>
          <cell r="D475">
            <v>1621</v>
          </cell>
          <cell r="E475">
            <v>2</v>
          </cell>
          <cell r="F475">
            <v>7.99</v>
          </cell>
          <cell r="G475">
            <v>7.29</v>
          </cell>
          <cell r="H475">
            <v>6.89</v>
          </cell>
          <cell r="I475">
            <v>6.79</v>
          </cell>
          <cell r="J475">
            <v>6.6499999999999995</v>
          </cell>
          <cell r="K475">
            <v>4</v>
          </cell>
          <cell r="L475">
            <v>3.9</v>
          </cell>
          <cell r="M475">
            <v>4.1340000000000003</v>
          </cell>
          <cell r="N475">
            <v>3.13</v>
          </cell>
          <cell r="O475">
            <v>3.2864999999999998</v>
          </cell>
          <cell r="P475">
            <v>6.89</v>
          </cell>
          <cell r="Q475">
            <v>6.29</v>
          </cell>
          <cell r="R475">
            <v>5.89</v>
          </cell>
          <cell r="S475">
            <v>5.79</v>
          </cell>
          <cell r="T475">
            <v>5.59</v>
          </cell>
          <cell r="U475">
            <v>0.1</v>
          </cell>
          <cell r="V475">
            <v>0.2</v>
          </cell>
          <cell r="W475">
            <v>3.2</v>
          </cell>
          <cell r="X475" t="str">
            <v>LSoz</v>
          </cell>
          <cell r="Y475">
            <v>7.21</v>
          </cell>
          <cell r="Z475">
            <v>2.74</v>
          </cell>
          <cell r="AA475">
            <v>0.63</v>
          </cell>
          <cell r="AB475">
            <v>1.26</v>
          </cell>
          <cell r="AC475">
            <v>0.17907772661870505</v>
          </cell>
          <cell r="AD475">
            <v>2.8652436258992808</v>
          </cell>
          <cell r="AE475">
            <v>3</v>
          </cell>
          <cell r="AF475">
            <v>1.1000000000000001</v>
          </cell>
          <cell r="AG475">
            <v>0.85</v>
          </cell>
          <cell r="AH475">
            <v>0.69</v>
          </cell>
          <cell r="AI475">
            <v>0.65</v>
          </cell>
          <cell r="AJ475">
            <v>0.59</v>
          </cell>
          <cell r="AK475" t="str">
            <v>Hazard</v>
          </cell>
          <cell r="AL475">
            <v>32423</v>
          </cell>
          <cell r="AN475">
            <v>6.5512574749228392E-2</v>
          </cell>
          <cell r="AO475">
            <v>6.2133156105324071E-2</v>
          </cell>
          <cell r="AP475" t="str">
            <v>AWD</v>
          </cell>
        </row>
        <row r="476">
          <cell r="A476" t="str">
            <v>1612-PACK2</v>
          </cell>
          <cell r="B476" t="str">
            <v>B08DDKHB9Q</v>
          </cell>
          <cell r="C476">
            <v>0</v>
          </cell>
          <cell r="D476">
            <v>1612</v>
          </cell>
          <cell r="E476">
            <v>2</v>
          </cell>
          <cell r="F476">
            <v>7.99</v>
          </cell>
          <cell r="G476">
            <v>7.29</v>
          </cell>
          <cell r="H476">
            <v>6.89</v>
          </cell>
          <cell r="I476">
            <v>6.79</v>
          </cell>
          <cell r="J476">
            <v>6.6499999999999995</v>
          </cell>
          <cell r="K476">
            <v>4</v>
          </cell>
          <cell r="L476">
            <v>3.9</v>
          </cell>
          <cell r="M476">
            <v>4.1340000000000003</v>
          </cell>
          <cell r="N476">
            <v>3.13</v>
          </cell>
          <cell r="O476">
            <v>3.2864999999999998</v>
          </cell>
          <cell r="P476">
            <v>6.89</v>
          </cell>
          <cell r="Q476">
            <v>6.29</v>
          </cell>
          <cell r="R476">
            <v>5.89</v>
          </cell>
          <cell r="S476">
            <v>5.79</v>
          </cell>
          <cell r="T476">
            <v>5.59</v>
          </cell>
          <cell r="U476">
            <v>0.1</v>
          </cell>
          <cell r="V476">
            <v>0.2</v>
          </cell>
          <cell r="W476">
            <v>3.2</v>
          </cell>
          <cell r="X476" t="str">
            <v>LSlb</v>
          </cell>
          <cell r="Y476">
            <v>12</v>
          </cell>
          <cell r="Z476">
            <v>10.25</v>
          </cell>
          <cell r="AA476">
            <v>3</v>
          </cell>
          <cell r="AB476">
            <v>2.08</v>
          </cell>
          <cell r="AC476">
            <v>2.6546762589928057</v>
          </cell>
          <cell r="AD476">
            <v>0</v>
          </cell>
          <cell r="AE476">
            <v>2.75</v>
          </cell>
          <cell r="AF476">
            <v>1.1000000000000001</v>
          </cell>
          <cell r="AG476">
            <v>0.85</v>
          </cell>
          <cell r="AH476">
            <v>0.69</v>
          </cell>
          <cell r="AI476">
            <v>0.65</v>
          </cell>
          <cell r="AJ476">
            <v>0.59</v>
          </cell>
          <cell r="AK476">
            <v>0</v>
          </cell>
          <cell r="AL476">
            <v>26915</v>
          </cell>
          <cell r="AN476">
            <v>7.3725887345679031E-2</v>
          </cell>
          <cell r="AO476">
            <v>7.1676793981481468E-2</v>
          </cell>
          <cell r="AP476" t="str">
            <v>AWD</v>
          </cell>
        </row>
        <row r="477">
          <cell r="A477" t="str">
            <v>5044-PACK2</v>
          </cell>
          <cell r="B477" t="str">
            <v>B08DF5N2RF</v>
          </cell>
          <cell r="C477">
            <v>7.99</v>
          </cell>
          <cell r="D477">
            <v>5044</v>
          </cell>
          <cell r="E477">
            <v>2</v>
          </cell>
          <cell r="F477">
            <v>9.69</v>
          </cell>
          <cell r="G477">
            <v>8.99</v>
          </cell>
          <cell r="H477">
            <v>8.59</v>
          </cell>
          <cell r="I477">
            <v>8.49</v>
          </cell>
          <cell r="J477">
            <v>8.34</v>
          </cell>
          <cell r="K477">
            <v>16</v>
          </cell>
          <cell r="L477">
            <v>4.99</v>
          </cell>
          <cell r="M477">
            <v>5.2894000000000005</v>
          </cell>
          <cell r="N477">
            <v>4.22</v>
          </cell>
          <cell r="O477">
            <v>4.431</v>
          </cell>
          <cell r="P477">
            <v>8.59</v>
          </cell>
          <cell r="Q477">
            <v>7.99</v>
          </cell>
          <cell r="R477">
            <v>7.59</v>
          </cell>
          <cell r="S477">
            <v>7.49</v>
          </cell>
          <cell r="T477">
            <v>7.27</v>
          </cell>
          <cell r="U477">
            <v>0.48</v>
          </cell>
          <cell r="V477">
            <v>0.96</v>
          </cell>
          <cell r="W477">
            <v>15.04</v>
          </cell>
          <cell r="X477" t="str">
            <v>LSoz</v>
          </cell>
          <cell r="Y477">
            <v>5.75</v>
          </cell>
          <cell r="Z477">
            <v>5.25</v>
          </cell>
          <cell r="AA477">
            <v>4</v>
          </cell>
          <cell r="AB477">
            <v>0.76</v>
          </cell>
          <cell r="AC477">
            <v>0.86870503597122306</v>
          </cell>
          <cell r="AD477">
            <v>13.899280575539569</v>
          </cell>
          <cell r="AE477">
            <v>14</v>
          </cell>
          <cell r="AF477">
            <v>1.1000000000000001</v>
          </cell>
          <cell r="AG477">
            <v>0.85</v>
          </cell>
          <cell r="AH477">
            <v>0.69</v>
          </cell>
          <cell r="AI477">
            <v>0.65</v>
          </cell>
          <cell r="AJ477">
            <v>0.59</v>
          </cell>
          <cell r="AK477">
            <v>0</v>
          </cell>
          <cell r="AL477">
            <v>24600</v>
          </cell>
          <cell r="AN477">
            <v>0.14938928674768517</v>
          </cell>
          <cell r="AO477">
            <v>0.13161431206597221</v>
          </cell>
          <cell r="AP477" t="str">
            <v>AWD</v>
          </cell>
        </row>
        <row r="478">
          <cell r="A478" t="str">
            <v>542-PACK2</v>
          </cell>
          <cell r="B478" t="str">
            <v>B08DF7PJ5P</v>
          </cell>
          <cell r="C478">
            <v>0</v>
          </cell>
          <cell r="D478">
            <v>542</v>
          </cell>
          <cell r="E478">
            <v>2</v>
          </cell>
          <cell r="F478">
            <v>7.59</v>
          </cell>
          <cell r="G478">
            <v>6.89</v>
          </cell>
          <cell r="H478">
            <v>6.49</v>
          </cell>
          <cell r="I478">
            <v>6.39</v>
          </cell>
          <cell r="J478">
            <v>6.25</v>
          </cell>
          <cell r="K478">
            <v>13</v>
          </cell>
          <cell r="L478">
            <v>3.6</v>
          </cell>
          <cell r="M478">
            <v>3.8160000000000003</v>
          </cell>
          <cell r="N478">
            <v>2.83</v>
          </cell>
          <cell r="O478">
            <v>2.9715000000000003</v>
          </cell>
          <cell r="P478">
            <v>6.49</v>
          </cell>
          <cell r="Q478">
            <v>5.89</v>
          </cell>
          <cell r="R478">
            <v>5.49</v>
          </cell>
          <cell r="S478">
            <v>5.39</v>
          </cell>
          <cell r="T478">
            <v>5.1899999999999995</v>
          </cell>
          <cell r="U478">
            <v>0.4</v>
          </cell>
          <cell r="V478">
            <v>0.8</v>
          </cell>
          <cell r="W478">
            <v>12.8</v>
          </cell>
          <cell r="X478" t="str">
            <v>SS</v>
          </cell>
          <cell r="Y478">
            <v>10.5</v>
          </cell>
          <cell r="Z478">
            <v>8</v>
          </cell>
          <cell r="AA478">
            <v>0.2</v>
          </cell>
          <cell r="AB478">
            <v>0.4</v>
          </cell>
          <cell r="AC478">
            <v>0.24172661870503598</v>
          </cell>
          <cell r="AD478">
            <v>3.8676258992805757</v>
          </cell>
          <cell r="AE478">
            <v>4</v>
          </cell>
          <cell r="AF478">
            <v>1.1000000000000001</v>
          </cell>
          <cell r="AG478">
            <v>0.85</v>
          </cell>
          <cell r="AH478">
            <v>0.69</v>
          </cell>
          <cell r="AI478">
            <v>0.65</v>
          </cell>
          <cell r="AJ478">
            <v>0.59</v>
          </cell>
          <cell r="AK478">
            <v>0</v>
          </cell>
          <cell r="AL478">
            <v>24637</v>
          </cell>
          <cell r="AN478">
            <v>0.14283447265625002</v>
          </cell>
          <cell r="AO478">
            <v>0.123997802734375</v>
          </cell>
          <cell r="AP478" t="str">
            <v>AWD</v>
          </cell>
        </row>
        <row r="479">
          <cell r="A479" t="str">
            <v>5014-PACK2</v>
          </cell>
          <cell r="B479" t="str">
            <v>B08DF97S7L</v>
          </cell>
          <cell r="C479">
            <v>8.99</v>
          </cell>
          <cell r="D479">
            <v>5014</v>
          </cell>
          <cell r="E479">
            <v>2</v>
          </cell>
          <cell r="F479">
            <v>11.39</v>
          </cell>
          <cell r="G479">
            <v>10.89</v>
          </cell>
          <cell r="H479">
            <v>10.19</v>
          </cell>
          <cell r="I479">
            <v>10.19</v>
          </cell>
          <cell r="J479">
            <v>9.65</v>
          </cell>
          <cell r="K479">
            <v>0.5</v>
          </cell>
          <cell r="L479">
            <v>5.77</v>
          </cell>
          <cell r="M479">
            <v>6.1161999999999992</v>
          </cell>
          <cell r="N479">
            <v>5.0999999999999996</v>
          </cell>
          <cell r="O479">
            <v>5.3549999999999995</v>
          </cell>
          <cell r="P479" t="str">
            <v>-</v>
          </cell>
          <cell r="Q479" t="str">
            <v>-</v>
          </cell>
          <cell r="R479">
            <v>9.19</v>
          </cell>
          <cell r="S479">
            <v>9.19</v>
          </cell>
          <cell r="T479">
            <v>8.6999999999999993</v>
          </cell>
          <cell r="U479">
            <v>0.13</v>
          </cell>
          <cell r="V479">
            <v>0.26</v>
          </cell>
          <cell r="W479">
            <v>4.16</v>
          </cell>
          <cell r="X479" t="str">
            <v>LSlb</v>
          </cell>
          <cell r="Y479">
            <v>11.75</v>
          </cell>
          <cell r="Z479">
            <v>9.75</v>
          </cell>
          <cell r="AA479">
            <v>5.75</v>
          </cell>
          <cell r="AB479">
            <v>2.36</v>
          </cell>
          <cell r="AC479">
            <v>0.77562949640287771</v>
          </cell>
          <cell r="AD479">
            <v>12.410071942446043</v>
          </cell>
          <cell r="AE479">
            <v>13</v>
          </cell>
          <cell r="AF479">
            <v>1.1000000000000001</v>
          </cell>
          <cell r="AG479">
            <v>0.85</v>
          </cell>
          <cell r="AH479">
            <v>0.69</v>
          </cell>
          <cell r="AI479">
            <v>0.65</v>
          </cell>
          <cell r="AJ479">
            <v>0.59</v>
          </cell>
          <cell r="AK479">
            <v>0</v>
          </cell>
          <cell r="AL479">
            <v>15483</v>
          </cell>
          <cell r="AN479">
            <v>0.37595061728395063</v>
          </cell>
          <cell r="AO479">
            <v>0.39207407407407402</v>
          </cell>
          <cell r="AP479" t="str">
            <v>AWD</v>
          </cell>
        </row>
        <row r="480">
          <cell r="A480" t="str">
            <v>5074-PACK2</v>
          </cell>
          <cell r="B480" t="str">
            <v>B08DFC6PYS</v>
          </cell>
          <cell r="C480">
            <v>0</v>
          </cell>
          <cell r="D480">
            <v>5074</v>
          </cell>
          <cell r="E480">
            <v>2</v>
          </cell>
          <cell r="F480">
            <v>6.49</v>
          </cell>
          <cell r="G480">
            <v>6.09</v>
          </cell>
          <cell r="H480">
            <v>5.6899999999999995</v>
          </cell>
          <cell r="I480">
            <v>5.59</v>
          </cell>
          <cell r="J480">
            <v>5.42</v>
          </cell>
          <cell r="K480">
            <v>6</v>
          </cell>
          <cell r="L480">
            <v>3.24</v>
          </cell>
          <cell r="M480">
            <v>3.4344000000000001</v>
          </cell>
          <cell r="N480">
            <v>2.4700000000000002</v>
          </cell>
          <cell r="O480">
            <v>2.5935000000000001</v>
          </cell>
          <cell r="P480">
            <v>5.39</v>
          </cell>
          <cell r="Q480">
            <v>4.99</v>
          </cell>
          <cell r="R480">
            <v>4.6899999999999995</v>
          </cell>
          <cell r="S480">
            <v>4.49</v>
          </cell>
          <cell r="T480">
            <v>4.37</v>
          </cell>
          <cell r="U480">
            <v>0.18</v>
          </cell>
          <cell r="V480">
            <v>0.36</v>
          </cell>
          <cell r="W480">
            <v>5.76</v>
          </cell>
          <cell r="X480" t="str">
            <v>LSlb</v>
          </cell>
          <cell r="Y480">
            <v>11</v>
          </cell>
          <cell r="Z480">
            <v>9.25</v>
          </cell>
          <cell r="AA480">
            <v>0.5</v>
          </cell>
          <cell r="AB480">
            <v>0.5</v>
          </cell>
          <cell r="AC480">
            <v>0.36600719424460432</v>
          </cell>
          <cell r="AD480">
            <v>5.8561151079136691</v>
          </cell>
          <cell r="AE480">
            <v>0.5</v>
          </cell>
          <cell r="AF480">
            <v>2.9</v>
          </cell>
          <cell r="AG480">
            <v>2.2999999999999998</v>
          </cell>
          <cell r="AH480">
            <v>1.9</v>
          </cell>
          <cell r="AI480">
            <v>1.9</v>
          </cell>
          <cell r="AJ480">
            <v>1.5</v>
          </cell>
          <cell r="AK480">
            <v>0</v>
          </cell>
          <cell r="AL480">
            <v>5</v>
          </cell>
          <cell r="AN480">
            <v>5.617504983281893E-2</v>
          </cell>
          <cell r="AO480">
            <v>5.1283215181327155E-2</v>
          </cell>
          <cell r="AP480" t="str">
            <v>AWD</v>
          </cell>
        </row>
        <row r="481">
          <cell r="A481" t="str">
            <v>552-PACK2</v>
          </cell>
          <cell r="B481" t="str">
            <v>B08DFCSDB9</v>
          </cell>
          <cell r="C481">
            <v>12.99</v>
          </cell>
          <cell r="D481">
            <v>552</v>
          </cell>
          <cell r="E481">
            <v>2</v>
          </cell>
          <cell r="F481">
            <v>8.49</v>
          </cell>
          <cell r="G481">
            <v>7.89</v>
          </cell>
          <cell r="H481">
            <v>7.49</v>
          </cell>
          <cell r="I481">
            <v>7.39</v>
          </cell>
          <cell r="J481">
            <v>7.2299999999999995</v>
          </cell>
          <cell r="K481">
            <v>11</v>
          </cell>
          <cell r="L481">
            <v>4.1500000000000004</v>
          </cell>
          <cell r="M481">
            <v>4.399</v>
          </cell>
          <cell r="N481">
            <v>3.38</v>
          </cell>
          <cell r="O481">
            <v>3.5489999999999999</v>
          </cell>
          <cell r="P481">
            <v>7.49</v>
          </cell>
          <cell r="Q481">
            <v>6.89</v>
          </cell>
          <cell r="R481">
            <v>6.49</v>
          </cell>
          <cell r="S481">
            <v>6.39</v>
          </cell>
          <cell r="T481">
            <v>6.17</v>
          </cell>
          <cell r="U481">
            <v>0.32</v>
          </cell>
          <cell r="V481">
            <v>0.64</v>
          </cell>
          <cell r="W481">
            <v>10.24</v>
          </cell>
          <cell r="X481" t="str">
            <v>LSlb</v>
          </cell>
          <cell r="Y481">
            <v>11</v>
          </cell>
          <cell r="Z481">
            <v>9.25</v>
          </cell>
          <cell r="AA481">
            <v>0.5</v>
          </cell>
          <cell r="AB481">
            <v>1</v>
          </cell>
          <cell r="AC481">
            <v>0.73201438848920863</v>
          </cell>
          <cell r="AD481">
            <v>11.712230215827338</v>
          </cell>
          <cell r="AE481">
            <v>0.75</v>
          </cell>
          <cell r="AF481">
            <v>2.9</v>
          </cell>
          <cell r="AG481">
            <v>2.2999999999999998</v>
          </cell>
          <cell r="AH481">
            <v>1.9</v>
          </cell>
          <cell r="AI481">
            <v>1.9</v>
          </cell>
          <cell r="AJ481">
            <v>1.5</v>
          </cell>
          <cell r="AK481">
            <v>0</v>
          </cell>
          <cell r="AL481">
            <v>5</v>
          </cell>
          <cell r="AN481">
            <v>0.18130817177854938</v>
          </cell>
          <cell r="AO481">
            <v>0.15471254701967591</v>
          </cell>
          <cell r="AP481" t="str">
            <v>AWD</v>
          </cell>
        </row>
        <row r="482">
          <cell r="A482" t="str">
            <v>5045-PACK2</v>
          </cell>
          <cell r="B482" t="str">
            <v>B08DFDYV8Y</v>
          </cell>
          <cell r="C482">
            <v>0</v>
          </cell>
          <cell r="D482">
            <v>5045</v>
          </cell>
          <cell r="E482">
            <v>2</v>
          </cell>
          <cell r="F482">
            <v>9.09</v>
          </cell>
          <cell r="G482">
            <v>8.49</v>
          </cell>
          <cell r="H482">
            <v>8.09</v>
          </cell>
          <cell r="I482">
            <v>7.99</v>
          </cell>
          <cell r="J482">
            <v>7.76</v>
          </cell>
          <cell r="K482">
            <v>15</v>
          </cell>
          <cell r="L482">
            <v>4.55</v>
          </cell>
          <cell r="M482">
            <v>4.8229999999999995</v>
          </cell>
          <cell r="N482">
            <v>3.78</v>
          </cell>
          <cell r="O482">
            <v>3.9689999999999999</v>
          </cell>
          <cell r="P482">
            <v>7.99</v>
          </cell>
          <cell r="Q482">
            <v>7.39</v>
          </cell>
          <cell r="R482">
            <v>6.99</v>
          </cell>
          <cell r="S482">
            <v>6.89</v>
          </cell>
          <cell r="T482">
            <v>6.6899999999999995</v>
          </cell>
          <cell r="U482">
            <v>0.44</v>
          </cell>
          <cell r="V482">
            <v>0.88</v>
          </cell>
          <cell r="W482">
            <v>14.08</v>
          </cell>
          <cell r="X482" t="str">
            <v>LSlb</v>
          </cell>
          <cell r="Y482">
            <v>10.5</v>
          </cell>
          <cell r="Z482">
            <v>9.75</v>
          </cell>
          <cell r="AA482">
            <v>4.75</v>
          </cell>
          <cell r="AB482">
            <v>0.76</v>
          </cell>
          <cell r="AC482">
            <v>3.4984262589928057</v>
          </cell>
          <cell r="AD482">
            <v>0</v>
          </cell>
          <cell r="AE482">
            <v>3.5</v>
          </cell>
          <cell r="AF482">
            <v>0.75</v>
          </cell>
          <cell r="AG482">
            <v>0.59</v>
          </cell>
          <cell r="AH482">
            <v>0.49</v>
          </cell>
          <cell r="AI482">
            <v>0.45</v>
          </cell>
          <cell r="AJ482">
            <v>0.39</v>
          </cell>
          <cell r="AK482">
            <v>0</v>
          </cell>
          <cell r="AL482">
            <v>30979</v>
          </cell>
          <cell r="AN482">
            <v>0.14705240885416668</v>
          </cell>
          <cell r="AO482">
            <v>0.12889892578124998</v>
          </cell>
          <cell r="AP482" t="str">
            <v>AWD</v>
          </cell>
        </row>
        <row r="483">
          <cell r="A483" t="str">
            <v>539-PACK2</v>
          </cell>
          <cell r="B483" t="str">
            <v>B08DFGT3Q5</v>
          </cell>
          <cell r="C483">
            <v>0</v>
          </cell>
          <cell r="D483">
            <v>539</v>
          </cell>
          <cell r="E483">
            <v>2</v>
          </cell>
          <cell r="F483">
            <v>6.99</v>
          </cell>
          <cell r="G483">
            <v>6.6899999999999995</v>
          </cell>
          <cell r="H483">
            <v>6.29</v>
          </cell>
          <cell r="I483">
            <v>6.1899999999999995</v>
          </cell>
          <cell r="J483">
            <v>6</v>
          </cell>
          <cell r="K483">
            <v>13</v>
          </cell>
          <cell r="L483">
            <v>3.6</v>
          </cell>
          <cell r="M483">
            <v>3.8160000000000003</v>
          </cell>
          <cell r="N483">
            <v>2.83</v>
          </cell>
          <cell r="O483">
            <v>2.9715000000000003</v>
          </cell>
          <cell r="P483">
            <v>5.99</v>
          </cell>
          <cell r="Q483">
            <v>5.59</v>
          </cell>
          <cell r="R483">
            <v>5.1899999999999995</v>
          </cell>
          <cell r="S483">
            <v>5.09</v>
          </cell>
          <cell r="T483">
            <v>4.9399999999999995</v>
          </cell>
          <cell r="U483">
            <v>0.38</v>
          </cell>
          <cell r="V483">
            <v>0.76</v>
          </cell>
          <cell r="W483">
            <v>12.16</v>
          </cell>
          <cell r="X483" t="str">
            <v>LSlb</v>
          </cell>
          <cell r="Y483">
            <v>12</v>
          </cell>
          <cell r="Z483">
            <v>10.25</v>
          </cell>
          <cell r="AA483">
            <v>3</v>
          </cell>
          <cell r="AB483">
            <v>4.9799999999999995</v>
          </cell>
          <cell r="AC483">
            <v>2.6546762589928057</v>
          </cell>
          <cell r="AD483">
            <v>0</v>
          </cell>
          <cell r="AE483">
            <v>2.75</v>
          </cell>
          <cell r="AF483">
            <v>1.1000000000000001</v>
          </cell>
          <cell r="AG483">
            <v>0.85</v>
          </cell>
          <cell r="AH483">
            <v>0.69</v>
          </cell>
          <cell r="AI483">
            <v>0.65</v>
          </cell>
          <cell r="AJ483">
            <v>0.59</v>
          </cell>
          <cell r="AK483">
            <v>0</v>
          </cell>
          <cell r="AL483">
            <v>26915</v>
          </cell>
          <cell r="AN483">
            <v>0.18361508969907409</v>
          </cell>
          <cell r="AO483">
            <v>0.15739312065972222</v>
          </cell>
          <cell r="AP483" t="str">
            <v>AWD</v>
          </cell>
        </row>
        <row r="484">
          <cell r="A484" t="str">
            <v>5077-A-PACK4</v>
          </cell>
          <cell r="B484" t="str">
            <v>B08DFHV66S</v>
          </cell>
          <cell r="C484">
            <v>0</v>
          </cell>
          <cell r="D484" t="str">
            <v>5077-A</v>
          </cell>
          <cell r="E484">
            <v>4</v>
          </cell>
          <cell r="F484">
            <v>23.79</v>
          </cell>
          <cell r="G484">
            <v>20.79</v>
          </cell>
          <cell r="H484">
            <v>18.989999999999998</v>
          </cell>
          <cell r="I484">
            <v>18.79</v>
          </cell>
          <cell r="J484">
            <v>16.78</v>
          </cell>
          <cell r="K484">
            <v>3.25</v>
          </cell>
          <cell r="L484">
            <v>7</v>
          </cell>
          <cell r="M484">
            <v>7.42</v>
          </cell>
          <cell r="N484" t="str">
            <v>-</v>
          </cell>
          <cell r="O484" t="str">
            <v>-</v>
          </cell>
          <cell r="P484" t="str">
            <v>-</v>
          </cell>
          <cell r="Q484" t="str">
            <v>-</v>
          </cell>
          <cell r="R484" t="str">
            <v>-</v>
          </cell>
          <cell r="S484" t="str">
            <v>-</v>
          </cell>
          <cell r="T484" t="str">
            <v>-</v>
          </cell>
          <cell r="U484">
            <v>0.8</v>
          </cell>
          <cell r="V484">
            <v>3.2</v>
          </cell>
          <cell r="W484">
            <v>51.2</v>
          </cell>
          <cell r="X484" t="str">
            <v>LSlb</v>
          </cell>
          <cell r="Y484">
            <v>10.75</v>
          </cell>
          <cell r="Z484">
            <v>9.3800000000000008</v>
          </cell>
          <cell r="AA484">
            <v>0.25</v>
          </cell>
          <cell r="AB484">
            <v>1</v>
          </cell>
          <cell r="AC484">
            <v>0.18135791366906476</v>
          </cell>
          <cell r="AD484">
            <v>2.9017266187050361</v>
          </cell>
          <cell r="AE484">
            <v>0.25</v>
          </cell>
          <cell r="AF484">
            <v>2.9</v>
          </cell>
          <cell r="AG484">
            <v>2.2999999999999998</v>
          </cell>
          <cell r="AH484">
            <v>1.9</v>
          </cell>
          <cell r="AI484">
            <v>1.9</v>
          </cell>
          <cell r="AJ484">
            <v>1.5</v>
          </cell>
          <cell r="AK484">
            <v>0</v>
          </cell>
          <cell r="AL484">
            <v>2744</v>
          </cell>
          <cell r="AN484">
            <v>1.0423697916666668</v>
          </cell>
          <cell r="AO484">
            <v>0.87542968749999994</v>
          </cell>
          <cell r="AP484" t="str">
            <v>AWD</v>
          </cell>
        </row>
        <row r="485">
          <cell r="A485" t="str">
            <v>543-PACK2</v>
          </cell>
          <cell r="B485" t="str">
            <v>B08DFHV95M</v>
          </cell>
          <cell r="C485">
            <v>0</v>
          </cell>
          <cell r="D485">
            <v>543</v>
          </cell>
          <cell r="E485">
            <v>2</v>
          </cell>
          <cell r="F485">
            <v>7.59</v>
          </cell>
          <cell r="G485">
            <v>6.89</v>
          </cell>
          <cell r="H485">
            <v>6.49</v>
          </cell>
          <cell r="I485">
            <v>6.39</v>
          </cell>
          <cell r="J485">
            <v>6.25</v>
          </cell>
          <cell r="K485">
            <v>13</v>
          </cell>
          <cell r="L485">
            <v>3.6</v>
          </cell>
          <cell r="M485">
            <v>3.8160000000000003</v>
          </cell>
          <cell r="N485">
            <v>2.83</v>
          </cell>
          <cell r="O485">
            <v>2.9715000000000003</v>
          </cell>
          <cell r="P485">
            <v>6.49</v>
          </cell>
          <cell r="Q485">
            <v>5.89</v>
          </cell>
          <cell r="R485">
            <v>5.49</v>
          </cell>
          <cell r="S485">
            <v>5.39</v>
          </cell>
          <cell r="T485">
            <v>5.1899999999999995</v>
          </cell>
          <cell r="U485">
            <v>0.4</v>
          </cell>
          <cell r="V485">
            <v>0.8</v>
          </cell>
          <cell r="W485">
            <v>12.8</v>
          </cell>
          <cell r="X485" t="str">
            <v>SS</v>
          </cell>
          <cell r="Y485">
            <v>10.5</v>
          </cell>
          <cell r="Z485">
            <v>8</v>
          </cell>
          <cell r="AA485">
            <v>0.2</v>
          </cell>
          <cell r="AB485">
            <v>0.4</v>
          </cell>
          <cell r="AC485">
            <v>0.24172661870503598</v>
          </cell>
          <cell r="AD485">
            <v>3.8676258992805757</v>
          </cell>
          <cell r="AE485">
            <v>4</v>
          </cell>
          <cell r="AF485">
            <v>1.1000000000000001</v>
          </cell>
          <cell r="AG485">
            <v>0.85</v>
          </cell>
          <cell r="AH485">
            <v>0.69</v>
          </cell>
          <cell r="AI485">
            <v>0.65</v>
          </cell>
          <cell r="AJ485">
            <v>0.59</v>
          </cell>
          <cell r="AK485">
            <v>0</v>
          </cell>
          <cell r="AL485">
            <v>26701</v>
          </cell>
          <cell r="AN485">
            <v>0.14367709689670141</v>
          </cell>
          <cell r="AO485">
            <v>0.12497690836588542</v>
          </cell>
          <cell r="AP485" t="str">
            <v>AWD</v>
          </cell>
        </row>
        <row r="486">
          <cell r="A486" t="str">
            <v>520-PACK2</v>
          </cell>
          <cell r="B486" t="str">
            <v>B08DFJTJHB</v>
          </cell>
          <cell r="C486">
            <v>0</v>
          </cell>
          <cell r="D486">
            <v>520</v>
          </cell>
          <cell r="E486">
            <v>2</v>
          </cell>
          <cell r="F486">
            <v>7.39</v>
          </cell>
          <cell r="G486">
            <v>6.99</v>
          </cell>
          <cell r="H486">
            <v>6.79</v>
          </cell>
          <cell r="I486">
            <v>6.6899999999999995</v>
          </cell>
          <cell r="J486">
            <v>6.4799999999999995</v>
          </cell>
          <cell r="K486">
            <v>10</v>
          </cell>
          <cell r="L486">
            <v>4.1500000000000004</v>
          </cell>
          <cell r="M486">
            <v>4.399</v>
          </cell>
          <cell r="N486">
            <v>3.38</v>
          </cell>
          <cell r="O486">
            <v>3.5489999999999999</v>
          </cell>
          <cell r="P486">
            <v>6.39</v>
          </cell>
          <cell r="Q486">
            <v>5.99</v>
          </cell>
          <cell r="R486">
            <v>5.6899999999999995</v>
          </cell>
          <cell r="S486">
            <v>5.59</v>
          </cell>
          <cell r="T486">
            <v>5.42</v>
          </cell>
          <cell r="U486">
            <v>0.3</v>
          </cell>
          <cell r="V486">
            <v>0.6</v>
          </cell>
          <cell r="W486">
            <v>9.6</v>
          </cell>
          <cell r="X486" t="str">
            <v>LSlb</v>
          </cell>
          <cell r="Y486">
            <v>11.75</v>
          </cell>
          <cell r="Z486">
            <v>9.75</v>
          </cell>
          <cell r="AA486">
            <v>5.75</v>
          </cell>
          <cell r="AB486">
            <v>1.5</v>
          </cell>
          <cell r="AC486">
            <v>4.7390962230215825</v>
          </cell>
          <cell r="AD486">
            <v>0</v>
          </cell>
          <cell r="AE486">
            <v>4.75</v>
          </cell>
          <cell r="AF486">
            <v>2.9</v>
          </cell>
          <cell r="AG486">
            <v>2.2999999999999998</v>
          </cell>
          <cell r="AH486">
            <v>1.9</v>
          </cell>
          <cell r="AI486">
            <v>1.9</v>
          </cell>
          <cell r="AJ486">
            <v>1.5</v>
          </cell>
          <cell r="AK486">
            <v>0</v>
          </cell>
          <cell r="AL486">
            <v>5</v>
          </cell>
          <cell r="AN486">
            <v>0.17570565682870373</v>
          </cell>
          <cell r="AO486">
            <v>0.14820258246527779</v>
          </cell>
          <cell r="AP486" t="str">
            <v>AWD</v>
          </cell>
        </row>
        <row r="487">
          <cell r="A487" t="str">
            <v>5043-PACK2</v>
          </cell>
          <cell r="B487" t="str">
            <v>B08DFJW6V4</v>
          </cell>
          <cell r="C487">
            <v>6.99</v>
          </cell>
          <cell r="D487">
            <v>5043</v>
          </cell>
          <cell r="E487">
            <v>2</v>
          </cell>
          <cell r="F487">
            <v>7.99</v>
          </cell>
          <cell r="G487">
            <v>7.49</v>
          </cell>
          <cell r="H487">
            <v>7.1899999999999995</v>
          </cell>
          <cell r="I487">
            <v>6.99</v>
          </cell>
          <cell r="J487">
            <v>6.88</v>
          </cell>
          <cell r="K487">
            <v>11</v>
          </cell>
          <cell r="L487">
            <v>4.1500000000000004</v>
          </cell>
          <cell r="M487">
            <v>4.399</v>
          </cell>
          <cell r="N487">
            <v>3.38</v>
          </cell>
          <cell r="O487">
            <v>3.5489999999999999</v>
          </cell>
          <cell r="P487">
            <v>6.99</v>
          </cell>
          <cell r="Q487">
            <v>6.49</v>
          </cell>
          <cell r="R487">
            <v>6.09</v>
          </cell>
          <cell r="S487">
            <v>5.99</v>
          </cell>
          <cell r="T487">
            <v>5.8199999999999994</v>
          </cell>
          <cell r="U487">
            <v>0.32</v>
          </cell>
          <cell r="V487">
            <v>0.64</v>
          </cell>
          <cell r="W487">
            <v>10.24</v>
          </cell>
          <cell r="X487" t="str">
            <v>LSlb</v>
          </cell>
          <cell r="Y487">
            <v>11</v>
          </cell>
          <cell r="Z487">
            <v>9.25</v>
          </cell>
          <cell r="AA487">
            <v>0.5</v>
          </cell>
          <cell r="AB487">
            <v>0.5</v>
          </cell>
          <cell r="AC487">
            <v>0.36600719424460432</v>
          </cell>
          <cell r="AD487">
            <v>5.8561151079136691</v>
          </cell>
          <cell r="AE487">
            <v>0.5</v>
          </cell>
          <cell r="AF487">
            <v>2.9</v>
          </cell>
          <cell r="AG487">
            <v>2.2999999999999998</v>
          </cell>
          <cell r="AH487">
            <v>1.9</v>
          </cell>
          <cell r="AI487">
            <v>1.9</v>
          </cell>
          <cell r="AJ487">
            <v>1.5</v>
          </cell>
          <cell r="AK487">
            <v>0</v>
          </cell>
          <cell r="AL487">
            <v>5</v>
          </cell>
          <cell r="AN487">
            <v>0.14229519314236114</v>
          </cell>
          <cell r="AO487">
            <v>0.12337117513020833</v>
          </cell>
          <cell r="AP487" t="str">
            <v>AWD</v>
          </cell>
        </row>
        <row r="488">
          <cell r="A488" t="str">
            <v>557-PACK2</v>
          </cell>
          <cell r="B488" t="str">
            <v>B08DFK3J18</v>
          </cell>
          <cell r="C488">
            <v>0</v>
          </cell>
          <cell r="D488">
            <v>530</v>
          </cell>
          <cell r="E488">
            <v>1</v>
          </cell>
          <cell r="F488">
            <v>16.190000000000001</v>
          </cell>
          <cell r="G488">
            <v>15.89</v>
          </cell>
          <cell r="H488">
            <v>15.69</v>
          </cell>
          <cell r="I488">
            <v>15.59</v>
          </cell>
          <cell r="J488">
            <v>15.49</v>
          </cell>
          <cell r="K488">
            <v>1</v>
          </cell>
          <cell r="L488">
            <v>11.129999999999999</v>
          </cell>
          <cell r="M488">
            <v>11.797799999999999</v>
          </cell>
          <cell r="N488" t="str">
            <v>-</v>
          </cell>
          <cell r="O488" t="str">
            <v>-</v>
          </cell>
          <cell r="P488" t="str">
            <v>-</v>
          </cell>
          <cell r="Q488" t="str">
            <v>-</v>
          </cell>
          <cell r="R488" t="str">
            <v>-</v>
          </cell>
          <cell r="S488" t="str">
            <v>-</v>
          </cell>
          <cell r="T488" t="str">
            <v>-</v>
          </cell>
          <cell r="U488">
            <v>0.36</v>
          </cell>
          <cell r="V488">
            <v>0.36</v>
          </cell>
          <cell r="W488">
            <v>15.36</v>
          </cell>
          <cell r="X488" t="str">
            <v>LSlb</v>
          </cell>
          <cell r="Y488">
            <v>11</v>
          </cell>
          <cell r="Z488">
            <v>9.25</v>
          </cell>
          <cell r="AA488">
            <v>0.5</v>
          </cell>
          <cell r="AB488">
            <v>1</v>
          </cell>
          <cell r="AC488">
            <v>0.73201438848920863</v>
          </cell>
          <cell r="AD488">
            <v>11.712230215827338</v>
          </cell>
          <cell r="AE488">
            <v>0.75</v>
          </cell>
          <cell r="AF488">
            <v>2.9</v>
          </cell>
          <cell r="AG488">
            <v>2.2999999999999998</v>
          </cell>
          <cell r="AH488">
            <v>1.9</v>
          </cell>
          <cell r="AI488">
            <v>1.9</v>
          </cell>
          <cell r="AJ488">
            <v>1.5</v>
          </cell>
          <cell r="AK488">
            <v>0</v>
          </cell>
          <cell r="AL488">
            <v>5</v>
          </cell>
          <cell r="AN488">
            <v>0.26501796392746918</v>
          </cell>
          <cell r="AO488">
            <v>0.22399974681712961</v>
          </cell>
          <cell r="AP488" t="str">
            <v>AWD</v>
          </cell>
        </row>
        <row r="489">
          <cell r="A489" t="str">
            <v>534-EA+535-EA</v>
          </cell>
          <cell r="B489" t="str">
            <v>B08DHKDQ7J</v>
          </cell>
          <cell r="C489">
            <v>0</v>
          </cell>
          <cell r="D489">
            <v>534</v>
          </cell>
          <cell r="E489">
            <v>2</v>
          </cell>
          <cell r="F489">
            <v>7.39</v>
          </cell>
          <cell r="G489">
            <v>7.09</v>
          </cell>
          <cell r="H489">
            <v>6.6899999999999995</v>
          </cell>
          <cell r="I489">
            <v>6.59</v>
          </cell>
          <cell r="J489">
            <v>6.3999999999999995</v>
          </cell>
          <cell r="K489">
            <v>7</v>
          </cell>
          <cell r="L489">
            <v>3.9</v>
          </cell>
          <cell r="M489">
            <v>4.1340000000000003</v>
          </cell>
          <cell r="N489">
            <v>3.13</v>
          </cell>
          <cell r="O489">
            <v>3.2864999999999998</v>
          </cell>
          <cell r="P489">
            <v>6.39</v>
          </cell>
          <cell r="Q489">
            <v>5.99</v>
          </cell>
          <cell r="R489">
            <v>5.59</v>
          </cell>
          <cell r="S489">
            <v>5.49</v>
          </cell>
          <cell r="T489">
            <v>5.34</v>
          </cell>
          <cell r="U489">
            <v>0.2</v>
          </cell>
          <cell r="V489">
            <v>0.4</v>
          </cell>
          <cell r="W489">
            <v>6.4</v>
          </cell>
          <cell r="X489" t="str">
            <v>LB</v>
          </cell>
          <cell r="Y489">
            <v>28.25</v>
          </cell>
          <cell r="Z489">
            <v>22.5</v>
          </cell>
          <cell r="AA489">
            <v>0.5</v>
          </cell>
          <cell r="AB489">
            <v>1.38</v>
          </cell>
          <cell r="AC489">
            <v>2.2864208633093526</v>
          </cell>
          <cell r="AD489">
            <v>0</v>
          </cell>
          <cell r="AE489">
            <v>3</v>
          </cell>
          <cell r="AF489">
            <v>1.1000000000000001</v>
          </cell>
          <cell r="AG489">
            <v>0.85</v>
          </cell>
          <cell r="AH489">
            <v>0.69</v>
          </cell>
          <cell r="AI489">
            <v>0.65</v>
          </cell>
          <cell r="AJ489">
            <v>0.59</v>
          </cell>
          <cell r="AK489">
            <v>0</v>
          </cell>
          <cell r="AL489">
            <v>9234</v>
          </cell>
          <cell r="AN489">
            <v>9.9877477575231494E-2</v>
          </cell>
          <cell r="AO489">
            <v>8.8073594835069435E-2</v>
          </cell>
          <cell r="AP489" t="str">
            <v>AWD</v>
          </cell>
        </row>
        <row r="490">
          <cell r="A490" t="str">
            <v>532-EA+533-EA</v>
          </cell>
          <cell r="B490" t="str">
            <v>B08DHL4NH5</v>
          </cell>
          <cell r="C490">
            <v>0</v>
          </cell>
          <cell r="D490">
            <v>532</v>
          </cell>
          <cell r="E490">
            <v>2</v>
          </cell>
          <cell r="F490">
            <v>7.79</v>
          </cell>
          <cell r="G490">
            <v>7.39</v>
          </cell>
          <cell r="H490">
            <v>6.99</v>
          </cell>
          <cell r="I490">
            <v>6.89</v>
          </cell>
          <cell r="J490">
            <v>6.7299999999999995</v>
          </cell>
          <cell r="K490">
            <v>8</v>
          </cell>
          <cell r="L490">
            <v>4.1500000000000004</v>
          </cell>
          <cell r="M490">
            <v>4.399</v>
          </cell>
          <cell r="N490">
            <v>3.38</v>
          </cell>
          <cell r="O490">
            <v>3.5489999999999999</v>
          </cell>
          <cell r="P490">
            <v>6.6899999999999995</v>
          </cell>
          <cell r="Q490">
            <v>6.39</v>
          </cell>
          <cell r="R490">
            <v>5.99</v>
          </cell>
          <cell r="S490">
            <v>5.89</v>
          </cell>
          <cell r="T490">
            <v>5.67</v>
          </cell>
          <cell r="U490">
            <v>0.22</v>
          </cell>
          <cell r="V490">
            <v>0.44</v>
          </cell>
          <cell r="W490">
            <v>7.04</v>
          </cell>
          <cell r="X490" t="str">
            <v>LSlb</v>
          </cell>
          <cell r="Y490">
            <v>5</v>
          </cell>
          <cell r="Z490">
            <v>4</v>
          </cell>
          <cell r="AA490">
            <v>0.83</v>
          </cell>
          <cell r="AB490">
            <v>4.9799999999999995</v>
          </cell>
          <cell r="AC490">
            <v>0.716546762589928</v>
          </cell>
          <cell r="AD490">
            <v>11.464748201438848</v>
          </cell>
          <cell r="AE490">
            <v>0.75</v>
          </cell>
          <cell r="AF490">
            <v>0.75</v>
          </cell>
          <cell r="AG490">
            <v>0.59</v>
          </cell>
          <cell r="AH490">
            <v>0.49</v>
          </cell>
          <cell r="AI490">
            <v>0.45</v>
          </cell>
          <cell r="AJ490">
            <v>0.39</v>
          </cell>
          <cell r="AK490">
            <v>0</v>
          </cell>
          <cell r="AL490">
            <v>23924</v>
          </cell>
          <cell r="AN490">
            <v>8.1291594328703712E-2</v>
          </cell>
          <cell r="AO490">
            <v>6.6477322048611107E-2</v>
          </cell>
          <cell r="AP490" t="str">
            <v>AWD</v>
          </cell>
        </row>
        <row r="491">
          <cell r="A491" t="str">
            <v>532-EA+533-EA+534-EA+535-EA</v>
          </cell>
          <cell r="B491" t="str">
            <v>B08DHQ1V4K</v>
          </cell>
          <cell r="C491">
            <v>0</v>
          </cell>
          <cell r="D491">
            <v>532</v>
          </cell>
          <cell r="E491">
            <v>4</v>
          </cell>
          <cell r="F491">
            <v>10.49</v>
          </cell>
          <cell r="G491">
            <v>9.7899999999999991</v>
          </cell>
          <cell r="H491">
            <v>8.99</v>
          </cell>
          <cell r="I491">
            <v>8.7899999999999991</v>
          </cell>
          <cell r="J491">
            <v>8.48</v>
          </cell>
          <cell r="K491">
            <v>15</v>
          </cell>
          <cell r="L491">
            <v>4.55</v>
          </cell>
          <cell r="M491">
            <v>4.8229999999999995</v>
          </cell>
          <cell r="N491">
            <v>3.78</v>
          </cell>
          <cell r="O491">
            <v>3.9689999999999999</v>
          </cell>
          <cell r="P491">
            <v>9.49</v>
          </cell>
          <cell r="Q491">
            <v>8.7899999999999991</v>
          </cell>
          <cell r="R491">
            <v>7.99</v>
          </cell>
          <cell r="S491">
            <v>7.79</v>
          </cell>
          <cell r="T491">
            <v>7.42</v>
          </cell>
          <cell r="U491">
            <v>0.22</v>
          </cell>
          <cell r="V491">
            <v>0.88</v>
          </cell>
          <cell r="W491">
            <v>14.08</v>
          </cell>
          <cell r="X491" t="str">
            <v>Lsoz</v>
          </cell>
          <cell r="Y491">
            <v>6</v>
          </cell>
          <cell r="Z491">
            <v>3.5</v>
          </cell>
          <cell r="AA491">
            <v>0.72</v>
          </cell>
          <cell r="AB491">
            <v>2.88</v>
          </cell>
          <cell r="AC491">
            <v>0.43510791366906471</v>
          </cell>
          <cell r="AD491">
            <v>6.9617266187050353</v>
          </cell>
          <cell r="AE491">
            <v>7</v>
          </cell>
          <cell r="AF491">
            <v>0.89</v>
          </cell>
          <cell r="AG491">
            <v>0.75</v>
          </cell>
          <cell r="AH491">
            <v>0.59</v>
          </cell>
          <cell r="AI491">
            <v>0.55000000000000004</v>
          </cell>
          <cell r="AJ491">
            <v>0.49</v>
          </cell>
          <cell r="AK491">
            <v>0</v>
          </cell>
          <cell r="AL491">
            <v>23924</v>
          </cell>
          <cell r="AN491">
            <v>0.19975495515046299</v>
          </cell>
          <cell r="AO491">
            <v>0.17614718967013887</v>
          </cell>
          <cell r="AP491" t="str">
            <v>AWD</v>
          </cell>
        </row>
        <row r="492">
          <cell r="A492" t="str">
            <v>5034-PACK2</v>
          </cell>
          <cell r="B492" t="str">
            <v>B08DHQ5MTQ</v>
          </cell>
          <cell r="C492">
            <v>0</v>
          </cell>
          <cell r="D492">
            <v>5034</v>
          </cell>
          <cell r="E492">
            <v>2</v>
          </cell>
          <cell r="F492">
            <v>36.590000000000003</v>
          </cell>
          <cell r="G492">
            <v>34.090000000000003</v>
          </cell>
          <cell r="H492">
            <v>32.590000000000003</v>
          </cell>
          <cell r="I492">
            <v>32.590000000000003</v>
          </cell>
          <cell r="J492">
            <v>31.53</v>
          </cell>
          <cell r="K492">
            <v>3</v>
          </cell>
          <cell r="L492">
            <v>14.17</v>
          </cell>
          <cell r="M492">
            <v>15.020199999999999</v>
          </cell>
          <cell r="N492" t="str">
            <v>-</v>
          </cell>
          <cell r="O492" t="str">
            <v>-</v>
          </cell>
          <cell r="P492" t="str">
            <v>-</v>
          </cell>
          <cell r="Q492" t="str">
            <v>-</v>
          </cell>
          <cell r="R492" t="str">
            <v>-</v>
          </cell>
          <cell r="S492" t="str">
            <v>-</v>
          </cell>
          <cell r="T492" t="str">
            <v>-</v>
          </cell>
          <cell r="U492">
            <v>1.25</v>
          </cell>
          <cell r="V492">
            <v>2.5</v>
          </cell>
          <cell r="W492">
            <v>3.52</v>
          </cell>
          <cell r="X492" t="str">
            <v>LB</v>
          </cell>
          <cell r="Y492">
            <v>35.909999999999997</v>
          </cell>
          <cell r="Z492">
            <v>24.02</v>
          </cell>
          <cell r="AA492">
            <v>2</v>
          </cell>
          <cell r="AB492">
            <v>0.69</v>
          </cell>
          <cell r="AC492">
            <v>12.410909352517985</v>
          </cell>
          <cell r="AD492">
            <v>0</v>
          </cell>
          <cell r="AE492">
            <v>13</v>
          </cell>
          <cell r="AF492">
            <v>4.3</v>
          </cell>
          <cell r="AG492">
            <v>3.3</v>
          </cell>
          <cell r="AH492">
            <v>2.7</v>
          </cell>
          <cell r="AI492">
            <v>2.7</v>
          </cell>
          <cell r="AJ492">
            <v>2.2999999999999998</v>
          </cell>
          <cell r="AK492" t="str">
            <v>+Inbound Shipping fee</v>
          </cell>
          <cell r="AL492">
            <v>21104</v>
          </cell>
          <cell r="AM492">
            <v>7</v>
          </cell>
          <cell r="AN492">
            <v>0.17570565682870373</v>
          </cell>
          <cell r="AO492">
            <v>0.14820258246527779</v>
          </cell>
          <cell r="AP492" t="str">
            <v>AWD</v>
          </cell>
        </row>
        <row r="493">
          <cell r="A493" t="str">
            <v>5033-PACK2</v>
          </cell>
          <cell r="B493" t="str">
            <v>B08DHSRY9P</v>
          </cell>
          <cell r="C493">
            <v>0</v>
          </cell>
          <cell r="D493">
            <v>5033</v>
          </cell>
          <cell r="E493">
            <v>2</v>
          </cell>
          <cell r="F493">
            <v>35.590000000000003</v>
          </cell>
          <cell r="G493">
            <v>33.29</v>
          </cell>
          <cell r="H493">
            <v>32.090000000000003</v>
          </cell>
          <cell r="I493">
            <v>32.090000000000003</v>
          </cell>
          <cell r="J493">
            <v>30.78</v>
          </cell>
          <cell r="K493">
            <v>3</v>
          </cell>
          <cell r="L493">
            <v>14.17</v>
          </cell>
          <cell r="M493">
            <v>15.020199999999999</v>
          </cell>
          <cell r="N493" t="str">
            <v>-</v>
          </cell>
          <cell r="O493" t="str">
            <v>-</v>
          </cell>
          <cell r="P493" t="str">
            <v>-</v>
          </cell>
          <cell r="Q493" t="str">
            <v>-</v>
          </cell>
          <cell r="R493" t="str">
            <v>-</v>
          </cell>
          <cell r="S493" t="str">
            <v>-</v>
          </cell>
          <cell r="T493" t="str">
            <v>-</v>
          </cell>
          <cell r="U493">
            <v>1.29</v>
          </cell>
          <cell r="V493">
            <v>2.58</v>
          </cell>
          <cell r="W493">
            <v>3.52</v>
          </cell>
          <cell r="X493" t="str">
            <v>LB</v>
          </cell>
          <cell r="Y493">
            <v>36.909999999999997</v>
          </cell>
          <cell r="Z493">
            <v>24.02</v>
          </cell>
          <cell r="AA493">
            <v>2</v>
          </cell>
          <cell r="AB493">
            <v>0.06</v>
          </cell>
          <cell r="AC493">
            <v>12.756520863309351</v>
          </cell>
          <cell r="AD493">
            <v>0</v>
          </cell>
          <cell r="AE493">
            <v>13</v>
          </cell>
          <cell r="AF493">
            <v>3.9</v>
          </cell>
          <cell r="AG493">
            <v>3</v>
          </cell>
          <cell r="AH493">
            <v>2.5</v>
          </cell>
          <cell r="AI493">
            <v>2.5</v>
          </cell>
          <cell r="AJ493">
            <v>2</v>
          </cell>
          <cell r="AK493" t="str">
            <v>+Inbound Shipping fee</v>
          </cell>
          <cell r="AL493">
            <v>24841</v>
          </cell>
          <cell r="AM493">
            <v>7</v>
          </cell>
          <cell r="AN493">
            <v>6.6241650993441356E-2</v>
          </cell>
          <cell r="AO493">
            <v>5.5985016999421294E-2</v>
          </cell>
          <cell r="AP493" t="str">
            <v>AWD</v>
          </cell>
        </row>
        <row r="494">
          <cell r="A494" t="str">
            <v>5086-PACK2</v>
          </cell>
          <cell r="B494" t="str">
            <v>B08DHTKJXY</v>
          </cell>
          <cell r="C494">
            <v>0</v>
          </cell>
          <cell r="D494">
            <v>5086</v>
          </cell>
          <cell r="E494">
            <v>2</v>
          </cell>
          <cell r="F494">
            <v>25.09</v>
          </cell>
          <cell r="G494">
            <v>24.09</v>
          </cell>
          <cell r="H494">
            <v>22.59</v>
          </cell>
          <cell r="I494">
            <v>22.59</v>
          </cell>
          <cell r="J494">
            <v>21.51</v>
          </cell>
          <cell r="K494">
            <v>2</v>
          </cell>
          <cell r="L494">
            <v>12.27</v>
          </cell>
          <cell r="M494">
            <v>13.0062</v>
          </cell>
          <cell r="N494" t="str">
            <v>-</v>
          </cell>
          <cell r="O494" t="str">
            <v>-</v>
          </cell>
          <cell r="P494" t="str">
            <v>-</v>
          </cell>
          <cell r="Q494" t="str">
            <v>-</v>
          </cell>
          <cell r="R494" t="str">
            <v>-</v>
          </cell>
          <cell r="S494" t="str">
            <v>-</v>
          </cell>
          <cell r="T494" t="str">
            <v>-</v>
          </cell>
          <cell r="U494">
            <v>0.77</v>
          </cell>
          <cell r="V494">
            <v>1.54</v>
          </cell>
          <cell r="W494">
            <v>3.2</v>
          </cell>
          <cell r="X494" t="str">
            <v>LSlb</v>
          </cell>
          <cell r="Y494">
            <v>10.75</v>
          </cell>
          <cell r="Z494">
            <v>8.5</v>
          </cell>
          <cell r="AA494">
            <v>3.5</v>
          </cell>
          <cell r="AB494">
            <v>0.69</v>
          </cell>
          <cell r="AC494">
            <v>2.3008093525179856</v>
          </cell>
          <cell r="AD494">
            <v>0</v>
          </cell>
          <cell r="AE494">
            <v>2.5</v>
          </cell>
          <cell r="AF494">
            <v>0.89</v>
          </cell>
          <cell r="AG494">
            <v>0.75</v>
          </cell>
          <cell r="AH494">
            <v>0.59</v>
          </cell>
          <cell r="AI494">
            <v>0.55000000000000004</v>
          </cell>
          <cell r="AJ494">
            <v>0.49</v>
          </cell>
          <cell r="AK494">
            <v>0</v>
          </cell>
          <cell r="AL494">
            <v>3328</v>
          </cell>
          <cell r="AM494">
            <v>2</v>
          </cell>
          <cell r="AN494">
            <v>2.962808883101852</v>
          </cell>
          <cell r="AO494">
            <v>2.4353765190972219</v>
          </cell>
          <cell r="AP494" t="str">
            <v>AWD</v>
          </cell>
        </row>
        <row r="495">
          <cell r="A495" t="str">
            <v>1614-PACK2</v>
          </cell>
          <cell r="B495" t="str">
            <v>B08DL3ZP26</v>
          </cell>
          <cell r="C495">
            <v>0</v>
          </cell>
          <cell r="D495">
            <v>530</v>
          </cell>
          <cell r="E495">
            <v>1</v>
          </cell>
          <cell r="F495">
            <v>16.190000000000001</v>
          </cell>
          <cell r="G495">
            <v>15.89</v>
          </cell>
          <cell r="H495">
            <v>15.69</v>
          </cell>
          <cell r="I495">
            <v>15.59</v>
          </cell>
          <cell r="J495">
            <v>15.49</v>
          </cell>
          <cell r="K495">
            <v>1</v>
          </cell>
          <cell r="L495">
            <v>11.129999999999999</v>
          </cell>
          <cell r="M495">
            <v>11.797799999999999</v>
          </cell>
          <cell r="N495" t="str">
            <v>-</v>
          </cell>
          <cell r="O495" t="str">
            <v>-</v>
          </cell>
          <cell r="P495" t="str">
            <v>-</v>
          </cell>
          <cell r="Q495" t="str">
            <v>-</v>
          </cell>
          <cell r="R495" t="str">
            <v>-</v>
          </cell>
          <cell r="S495" t="str">
            <v>-</v>
          </cell>
          <cell r="T495" t="str">
            <v>-</v>
          </cell>
          <cell r="U495">
            <v>0.36</v>
          </cell>
          <cell r="V495">
            <v>0.36</v>
          </cell>
          <cell r="W495">
            <v>3.84</v>
          </cell>
          <cell r="X495" t="str">
            <v>LB</v>
          </cell>
          <cell r="Y495">
            <v>22</v>
          </cell>
          <cell r="Z495">
            <v>14</v>
          </cell>
          <cell r="AA495">
            <v>2</v>
          </cell>
          <cell r="AB495">
            <v>2.2400000000000002</v>
          </cell>
          <cell r="AC495">
            <v>4.4316546762589928</v>
          </cell>
          <cell r="AD495">
            <v>0</v>
          </cell>
          <cell r="AE495">
            <v>5</v>
          </cell>
          <cell r="AF495">
            <v>1.1000000000000001</v>
          </cell>
          <cell r="AG495">
            <v>0.85</v>
          </cell>
          <cell r="AH495">
            <v>0.69</v>
          </cell>
          <cell r="AI495">
            <v>0.65</v>
          </cell>
          <cell r="AJ495">
            <v>0.59</v>
          </cell>
          <cell r="AK495">
            <v>0</v>
          </cell>
          <cell r="AL495">
            <v>10777</v>
          </cell>
          <cell r="AN495">
            <v>8.1241560570987664E-2</v>
          </cell>
          <cell r="AO495">
            <v>8.0409794560185183E-2</v>
          </cell>
          <cell r="AP495" t="str">
            <v>AWD</v>
          </cell>
        </row>
        <row r="496">
          <cell r="A496" t="str">
            <v>846-SET4</v>
          </cell>
          <cell r="B496" t="str">
            <v>B08DL7LD32</v>
          </cell>
          <cell r="C496">
            <v>12.99</v>
          </cell>
          <cell r="D496">
            <v>846</v>
          </cell>
          <cell r="E496">
            <v>4</v>
          </cell>
          <cell r="F496">
            <v>13.79</v>
          </cell>
          <cell r="G496">
            <v>12.59</v>
          </cell>
          <cell r="H496">
            <v>11.79</v>
          </cell>
          <cell r="I496">
            <v>11.59</v>
          </cell>
          <cell r="J496">
            <v>11.23</v>
          </cell>
          <cell r="K496">
            <v>0.75</v>
          </cell>
          <cell r="L496">
            <v>5.87</v>
          </cell>
          <cell r="M496">
            <v>6.2222</v>
          </cell>
          <cell r="N496" t="str">
            <v>-</v>
          </cell>
          <cell r="O496" t="str">
            <v>-</v>
          </cell>
          <cell r="P496" t="str">
            <v>-</v>
          </cell>
          <cell r="Q496" t="str">
            <v>-</v>
          </cell>
          <cell r="R496" t="str">
            <v>-</v>
          </cell>
          <cell r="S496" t="str">
            <v>-</v>
          </cell>
          <cell r="T496" t="str">
            <v>-</v>
          </cell>
          <cell r="U496">
            <v>0.16</v>
          </cell>
          <cell r="V496">
            <v>0.64</v>
          </cell>
          <cell r="X496" t="str">
            <v>LSlb</v>
          </cell>
          <cell r="Y496">
            <v>7.75</v>
          </cell>
          <cell r="Z496">
            <v>5</v>
          </cell>
          <cell r="AA496">
            <v>2</v>
          </cell>
          <cell r="AB496">
            <v>8</v>
          </cell>
          <cell r="AC496">
            <v>1.9829136690647482</v>
          </cell>
          <cell r="AD496">
            <v>0</v>
          </cell>
          <cell r="AE496">
            <v>2</v>
          </cell>
          <cell r="AF496">
            <v>0.89</v>
          </cell>
          <cell r="AG496">
            <v>0.75</v>
          </cell>
          <cell r="AH496">
            <v>0.59</v>
          </cell>
          <cell r="AI496">
            <v>0.55000000000000004</v>
          </cell>
          <cell r="AJ496">
            <v>0.49</v>
          </cell>
          <cell r="AK496">
            <v>0</v>
          </cell>
          <cell r="AL496">
            <v>23492</v>
          </cell>
          <cell r="AN496">
            <v>0.784032298900463</v>
          </cell>
          <cell r="AO496">
            <v>0.74313612196180545</v>
          </cell>
          <cell r="AP496" t="str">
            <v>AWD</v>
          </cell>
        </row>
        <row r="497">
          <cell r="A497" t="str">
            <v>4107-PACK4</v>
          </cell>
          <cell r="B497" t="str">
            <v>B08DPVHFYK</v>
          </cell>
          <cell r="C497">
            <v>0</v>
          </cell>
          <cell r="D497">
            <v>4107</v>
          </cell>
          <cell r="E497">
            <v>4</v>
          </cell>
          <cell r="F497">
            <v>19.39</v>
          </cell>
          <cell r="G497">
            <v>17.89</v>
          </cell>
          <cell r="H497">
            <v>15.89</v>
          </cell>
          <cell r="I497">
            <v>15.89</v>
          </cell>
          <cell r="J497">
            <v>14.39</v>
          </cell>
          <cell r="K497">
            <v>2.75</v>
          </cell>
          <cell r="L497">
            <v>7.08</v>
          </cell>
          <cell r="M497">
            <v>7.5048000000000004</v>
          </cell>
          <cell r="N497" t="str">
            <v>-</v>
          </cell>
          <cell r="O497" t="str">
            <v>-</v>
          </cell>
          <cell r="P497" t="str">
            <v>-</v>
          </cell>
          <cell r="Q497" t="str">
            <v>-</v>
          </cell>
          <cell r="R497" t="str">
            <v>-</v>
          </cell>
          <cell r="S497" t="str">
            <v>-</v>
          </cell>
          <cell r="T497" t="str">
            <v>-</v>
          </cell>
          <cell r="U497">
            <v>0.68</v>
          </cell>
          <cell r="V497">
            <v>2.72</v>
          </cell>
          <cell r="W497">
            <v>6.4</v>
          </cell>
          <cell r="X497" t="str">
            <v>LSlb</v>
          </cell>
          <cell r="Y497">
            <v>11.54</v>
          </cell>
          <cell r="Z497">
            <v>9.92</v>
          </cell>
          <cell r="AA497">
            <v>1</v>
          </cell>
          <cell r="AB497">
            <v>4</v>
          </cell>
          <cell r="AC497">
            <v>3.294296402877698</v>
          </cell>
          <cell r="AD497">
            <v>0</v>
          </cell>
          <cell r="AE497">
            <v>3.5</v>
          </cell>
          <cell r="AF497">
            <v>2</v>
          </cell>
          <cell r="AG497">
            <v>1.7</v>
          </cell>
          <cell r="AH497">
            <v>1.3</v>
          </cell>
          <cell r="AI497">
            <v>1.3</v>
          </cell>
          <cell r="AJ497">
            <v>1</v>
          </cell>
          <cell r="AK497">
            <v>0</v>
          </cell>
          <cell r="AL497">
            <v>23492</v>
          </cell>
          <cell r="AN497">
            <v>1.1200260416666667</v>
          </cell>
          <cell r="AO497">
            <v>0.96566406250000003</v>
          </cell>
          <cell r="AP497" t="str">
            <v>AWD</v>
          </cell>
        </row>
        <row r="498">
          <cell r="A498" t="str">
            <v>3190-PACK4</v>
          </cell>
          <cell r="B498" t="str">
            <v>B08DPXR889</v>
          </cell>
          <cell r="C498">
            <v>0</v>
          </cell>
          <cell r="D498">
            <v>3190</v>
          </cell>
          <cell r="E498">
            <v>4</v>
          </cell>
          <cell r="F498">
            <v>19.39</v>
          </cell>
          <cell r="G498">
            <v>17.89</v>
          </cell>
          <cell r="H498">
            <v>15.89</v>
          </cell>
          <cell r="I498">
            <v>15.89</v>
          </cell>
          <cell r="J498">
            <v>14.39</v>
          </cell>
          <cell r="K498">
            <v>2.75</v>
          </cell>
          <cell r="L498">
            <v>7.08</v>
          </cell>
          <cell r="M498">
            <v>7.5048000000000004</v>
          </cell>
          <cell r="N498" t="str">
            <v>-</v>
          </cell>
          <cell r="O498" t="str">
            <v>-</v>
          </cell>
          <cell r="P498" t="str">
            <v>-</v>
          </cell>
          <cell r="Q498" t="str">
            <v>-</v>
          </cell>
          <cell r="R498" t="str">
            <v>-</v>
          </cell>
          <cell r="S498" t="str">
            <v>-</v>
          </cell>
          <cell r="T498" t="str">
            <v>-</v>
          </cell>
          <cell r="U498">
            <v>0.68</v>
          </cell>
          <cell r="V498">
            <v>2.72</v>
          </cell>
          <cell r="W498">
            <v>3.2</v>
          </cell>
          <cell r="X498" t="str">
            <v>LSlb</v>
          </cell>
          <cell r="Y498">
            <v>11.54</v>
          </cell>
          <cell r="Z498">
            <v>9.92</v>
          </cell>
          <cell r="AA498">
            <v>1</v>
          </cell>
          <cell r="AB498">
            <v>4</v>
          </cell>
          <cell r="AC498">
            <v>3.294296402877698</v>
          </cell>
          <cell r="AD498">
            <v>0</v>
          </cell>
          <cell r="AE498">
            <v>3.5</v>
          </cell>
          <cell r="AF498">
            <v>2</v>
          </cell>
          <cell r="AG498">
            <v>1.7</v>
          </cell>
          <cell r="AH498">
            <v>1.3</v>
          </cell>
          <cell r="AI498">
            <v>1.3</v>
          </cell>
          <cell r="AJ498">
            <v>1</v>
          </cell>
          <cell r="AK498">
            <v>0</v>
          </cell>
          <cell r="AL498">
            <v>23492</v>
          </cell>
          <cell r="AN498">
            <v>1.1095486111111112</v>
          </cell>
          <cell r="AO498">
            <v>0.95348958333333333</v>
          </cell>
          <cell r="AP498" t="str">
            <v>AWD</v>
          </cell>
        </row>
        <row r="499">
          <cell r="A499" t="str">
            <v>4106-PACK4</v>
          </cell>
          <cell r="B499" t="str">
            <v>B08DPXZ72H</v>
          </cell>
          <cell r="C499">
            <v>0</v>
          </cell>
          <cell r="D499">
            <v>4106</v>
          </cell>
          <cell r="E499">
            <v>4</v>
          </cell>
          <cell r="F499">
            <v>19.39</v>
          </cell>
          <cell r="G499">
            <v>17.89</v>
          </cell>
          <cell r="H499">
            <v>15.89</v>
          </cell>
          <cell r="I499">
            <v>15.89</v>
          </cell>
          <cell r="J499">
            <v>14.39</v>
          </cell>
          <cell r="K499">
            <v>2.75</v>
          </cell>
          <cell r="L499">
            <v>7.08</v>
          </cell>
          <cell r="M499">
            <v>7.5048000000000004</v>
          </cell>
          <cell r="N499" t="str">
            <v>-</v>
          </cell>
          <cell r="O499" t="str">
            <v>-</v>
          </cell>
          <cell r="P499" t="str">
            <v>-</v>
          </cell>
          <cell r="Q499" t="str">
            <v>-</v>
          </cell>
          <cell r="R499" t="str">
            <v>-</v>
          </cell>
          <cell r="S499" t="str">
            <v>-</v>
          </cell>
          <cell r="T499" t="str">
            <v>-</v>
          </cell>
          <cell r="U499">
            <v>0.68</v>
          </cell>
          <cell r="V499">
            <v>2.72</v>
          </cell>
          <cell r="W499">
            <v>3.52</v>
          </cell>
          <cell r="X499" t="str">
            <v>LSlb</v>
          </cell>
          <cell r="Y499">
            <v>11.54</v>
          </cell>
          <cell r="Z499">
            <v>9.92</v>
          </cell>
          <cell r="AA499">
            <v>1</v>
          </cell>
          <cell r="AB499">
            <v>4</v>
          </cell>
          <cell r="AC499">
            <v>1.9829136690647482</v>
          </cell>
          <cell r="AD499">
            <v>0</v>
          </cell>
          <cell r="AE499">
            <v>2</v>
          </cell>
          <cell r="AF499">
            <v>0.89</v>
          </cell>
          <cell r="AG499">
            <v>0.75</v>
          </cell>
          <cell r="AH499">
            <v>0.59</v>
          </cell>
          <cell r="AI499">
            <v>0.55000000000000004</v>
          </cell>
          <cell r="AJ499">
            <v>0.49</v>
          </cell>
          <cell r="AK499">
            <v>0</v>
          </cell>
          <cell r="AL499">
            <v>18478</v>
          </cell>
          <cell r="AN499">
            <v>1.1200260416666667</v>
          </cell>
          <cell r="AO499">
            <v>0.96566406250000003</v>
          </cell>
          <cell r="AP499" t="str">
            <v>AWD</v>
          </cell>
        </row>
        <row r="500">
          <cell r="A500" t="str">
            <v>3141-PACK4</v>
          </cell>
          <cell r="B500" t="str">
            <v>B08DPYK8L8</v>
          </cell>
          <cell r="C500">
            <v>0</v>
          </cell>
          <cell r="D500">
            <v>3141</v>
          </cell>
          <cell r="E500">
            <v>4</v>
          </cell>
          <cell r="F500">
            <v>19.39</v>
          </cell>
          <cell r="G500">
            <v>17.89</v>
          </cell>
          <cell r="H500">
            <v>15.89</v>
          </cell>
          <cell r="I500">
            <v>15.89</v>
          </cell>
          <cell r="J500">
            <v>14.39</v>
          </cell>
          <cell r="K500">
            <v>3</v>
          </cell>
          <cell r="L500">
            <v>7.08</v>
          </cell>
          <cell r="M500">
            <v>7.5048000000000004</v>
          </cell>
          <cell r="N500" t="str">
            <v>-</v>
          </cell>
          <cell r="O500" t="str">
            <v>-</v>
          </cell>
          <cell r="P500" t="str">
            <v>-</v>
          </cell>
          <cell r="Q500" t="str">
            <v>-</v>
          </cell>
          <cell r="R500" t="str">
            <v>-</v>
          </cell>
          <cell r="S500" t="str">
            <v>-</v>
          </cell>
          <cell r="T500" t="str">
            <v>-</v>
          </cell>
          <cell r="U500">
            <v>0.72</v>
          </cell>
          <cell r="V500">
            <v>2.88</v>
          </cell>
          <cell r="W500">
            <v>3.2</v>
          </cell>
          <cell r="X500" t="str">
            <v>LSlb</v>
          </cell>
          <cell r="Y500">
            <v>10.5</v>
          </cell>
          <cell r="Z500">
            <v>7</v>
          </cell>
          <cell r="AA500">
            <v>3.75</v>
          </cell>
          <cell r="AB500">
            <v>4</v>
          </cell>
          <cell r="AC500">
            <v>1.9829136690647482</v>
          </cell>
          <cell r="AD500">
            <v>0</v>
          </cell>
          <cell r="AE500">
            <v>2</v>
          </cell>
          <cell r="AF500">
            <v>0.89</v>
          </cell>
          <cell r="AG500">
            <v>0.75</v>
          </cell>
          <cell r="AH500">
            <v>0.59</v>
          </cell>
          <cell r="AI500">
            <v>0.55000000000000004</v>
          </cell>
          <cell r="AJ500">
            <v>0.49</v>
          </cell>
          <cell r="AK500">
            <v>0</v>
          </cell>
          <cell r="AL500">
            <v>23996</v>
          </cell>
          <cell r="AN500">
            <v>1.1202058015046297</v>
          </cell>
          <cell r="AO500">
            <v>0.96587293836805543</v>
          </cell>
          <cell r="AP500" t="str">
            <v>AWD</v>
          </cell>
        </row>
        <row r="501">
          <cell r="A501" t="str">
            <v>4146-PACK2</v>
          </cell>
          <cell r="B501" t="str">
            <v>B08DQ15MSH</v>
          </cell>
          <cell r="C501">
            <v>0</v>
          </cell>
          <cell r="D501">
            <v>4146</v>
          </cell>
          <cell r="E501">
            <v>2</v>
          </cell>
          <cell r="F501">
            <v>16.89</v>
          </cell>
          <cell r="G501">
            <v>15.39</v>
          </cell>
          <cell r="H501">
            <v>14.39</v>
          </cell>
          <cell r="I501">
            <v>14.39</v>
          </cell>
          <cell r="J501">
            <v>13.35</v>
          </cell>
          <cell r="K501">
            <v>1.75</v>
          </cell>
          <cell r="L501">
            <v>7.24</v>
          </cell>
          <cell r="M501">
            <v>7.6744000000000003</v>
          </cell>
          <cell r="N501" t="str">
            <v>-</v>
          </cell>
          <cell r="O501" t="str">
            <v>-</v>
          </cell>
          <cell r="P501" t="str">
            <v>-</v>
          </cell>
          <cell r="Q501" t="str">
            <v>-</v>
          </cell>
          <cell r="R501" t="str">
            <v>-</v>
          </cell>
          <cell r="S501" t="str">
            <v>-</v>
          </cell>
          <cell r="T501" t="str">
            <v>-</v>
          </cell>
          <cell r="U501">
            <v>0.8</v>
          </cell>
          <cell r="V501">
            <v>1.6</v>
          </cell>
          <cell r="W501">
            <v>3.2</v>
          </cell>
          <cell r="X501" t="str">
            <v>LSlb</v>
          </cell>
          <cell r="Y501">
            <v>11.58</v>
          </cell>
          <cell r="Z501">
            <v>10.39</v>
          </cell>
          <cell r="AA501">
            <v>2.17</v>
          </cell>
          <cell r="AB501">
            <v>4.34</v>
          </cell>
          <cell r="AC501">
            <v>5.6148830935251794</v>
          </cell>
          <cell r="AD501">
            <v>0</v>
          </cell>
          <cell r="AE501">
            <v>5.75</v>
          </cell>
          <cell r="AF501">
            <v>1.5</v>
          </cell>
          <cell r="AG501">
            <v>1.3</v>
          </cell>
          <cell r="AH501">
            <v>1</v>
          </cell>
          <cell r="AI501">
            <v>1</v>
          </cell>
          <cell r="AJ501">
            <v>0.8</v>
          </cell>
          <cell r="AK501">
            <v>0</v>
          </cell>
          <cell r="AL501">
            <v>46291</v>
          </cell>
          <cell r="AN501">
            <v>0.62719184027777786</v>
          </cell>
          <cell r="AO501">
            <v>0.56089192708333335</v>
          </cell>
          <cell r="AP501" t="str">
            <v>AWD</v>
          </cell>
        </row>
        <row r="502">
          <cell r="A502" t="str">
            <v>4103-PACK4</v>
          </cell>
          <cell r="B502" t="str">
            <v>B08DQ1MNK7</v>
          </cell>
          <cell r="C502">
            <v>0</v>
          </cell>
          <cell r="D502">
            <v>4103</v>
          </cell>
          <cell r="E502">
            <v>4</v>
          </cell>
          <cell r="F502">
            <v>19.39</v>
          </cell>
          <cell r="G502">
            <v>17.89</v>
          </cell>
          <cell r="H502">
            <v>15.89</v>
          </cell>
          <cell r="I502">
            <v>15.89</v>
          </cell>
          <cell r="J502">
            <v>14.39</v>
          </cell>
          <cell r="K502">
            <v>2.75</v>
          </cell>
          <cell r="L502">
            <v>7.08</v>
          </cell>
          <cell r="M502">
            <v>7.5048000000000004</v>
          </cell>
          <cell r="N502" t="str">
            <v>-</v>
          </cell>
          <cell r="O502" t="str">
            <v>-</v>
          </cell>
          <cell r="P502" t="str">
            <v>-</v>
          </cell>
          <cell r="Q502" t="str">
            <v>-</v>
          </cell>
          <cell r="R502" t="str">
            <v>-</v>
          </cell>
          <cell r="S502" t="str">
            <v>-</v>
          </cell>
          <cell r="T502" t="str">
            <v>-</v>
          </cell>
          <cell r="U502">
            <v>0.68</v>
          </cell>
          <cell r="V502">
            <v>2.72</v>
          </cell>
          <cell r="W502">
            <v>12.16</v>
          </cell>
          <cell r="X502" t="str">
            <v>LSlb</v>
          </cell>
          <cell r="Y502">
            <v>10.5</v>
          </cell>
          <cell r="Z502">
            <v>7</v>
          </cell>
          <cell r="AA502">
            <v>3.75</v>
          </cell>
          <cell r="AB502">
            <v>4</v>
          </cell>
          <cell r="AC502">
            <v>1.9829136690647482</v>
          </cell>
          <cell r="AD502">
            <v>0</v>
          </cell>
          <cell r="AE502">
            <v>2</v>
          </cell>
          <cell r="AF502">
            <v>0.89</v>
          </cell>
          <cell r="AG502">
            <v>0.75</v>
          </cell>
          <cell r="AH502">
            <v>0.59</v>
          </cell>
          <cell r="AI502">
            <v>0.55000000000000004</v>
          </cell>
          <cell r="AJ502">
            <v>0.49</v>
          </cell>
          <cell r="AK502">
            <v>0</v>
          </cell>
          <cell r="AL502">
            <v>75471</v>
          </cell>
          <cell r="AN502">
            <v>1.1200260416666667</v>
          </cell>
          <cell r="AO502">
            <v>0.96566406250000003</v>
          </cell>
          <cell r="AP502" t="str">
            <v>AWD</v>
          </cell>
        </row>
        <row r="503">
          <cell r="A503" t="str">
            <v>4104-PACK4</v>
          </cell>
          <cell r="B503" t="str">
            <v>B08DQ29JP6</v>
          </cell>
          <cell r="C503">
            <v>0</v>
          </cell>
          <cell r="D503">
            <v>540</v>
          </cell>
          <cell r="E503">
            <v>1</v>
          </cell>
          <cell r="F503">
            <v>16.29</v>
          </cell>
          <cell r="G503">
            <v>15.99</v>
          </cell>
          <cell r="H503">
            <v>15.69</v>
          </cell>
          <cell r="I503">
            <v>15.69</v>
          </cell>
          <cell r="J503">
            <v>15.56</v>
          </cell>
          <cell r="K503">
            <v>1</v>
          </cell>
          <cell r="L503">
            <v>11.129999999999999</v>
          </cell>
          <cell r="M503">
            <v>11.797799999999999</v>
          </cell>
          <cell r="N503" t="str">
            <v>-</v>
          </cell>
          <cell r="O503" t="str">
            <v>-</v>
          </cell>
          <cell r="P503" t="str">
            <v>-</v>
          </cell>
          <cell r="Q503" t="str">
            <v>-</v>
          </cell>
          <cell r="R503" t="str">
            <v>-</v>
          </cell>
          <cell r="S503" t="str">
            <v>-</v>
          </cell>
          <cell r="T503" t="str">
            <v>-</v>
          </cell>
          <cell r="U503">
            <v>0.3</v>
          </cell>
          <cell r="V503">
            <v>0.3</v>
          </cell>
          <cell r="X503" t="str">
            <v>LSlb</v>
          </cell>
          <cell r="Y503">
            <v>11.54</v>
          </cell>
          <cell r="Z503">
            <v>10</v>
          </cell>
          <cell r="AA503">
            <v>1</v>
          </cell>
          <cell r="AB503">
            <v>4</v>
          </cell>
          <cell r="AC503">
            <v>7.8406025179856114</v>
          </cell>
          <cell r="AD503">
            <v>0</v>
          </cell>
          <cell r="AE503">
            <v>8</v>
          </cell>
          <cell r="AF503">
            <v>0.89</v>
          </cell>
          <cell r="AG503">
            <v>0.75</v>
          </cell>
          <cell r="AH503">
            <v>0.59</v>
          </cell>
          <cell r="AI503">
            <v>0.55000000000000004</v>
          </cell>
          <cell r="AJ503">
            <v>0.49</v>
          </cell>
          <cell r="AK503">
            <v>0</v>
          </cell>
          <cell r="AL503">
            <v>75471</v>
          </cell>
          <cell r="AN503">
            <v>1.1095486111111112</v>
          </cell>
          <cell r="AO503">
            <v>0.95348958333333333</v>
          </cell>
          <cell r="AP503" t="str">
            <v>AWD</v>
          </cell>
        </row>
        <row r="504">
          <cell r="A504" t="str">
            <v>4127-PACK2</v>
          </cell>
          <cell r="B504" t="str">
            <v>B08DQ44MTT</v>
          </cell>
          <cell r="C504">
            <v>0</v>
          </cell>
          <cell r="D504">
            <v>4127</v>
          </cell>
          <cell r="E504">
            <v>2</v>
          </cell>
          <cell r="F504">
            <v>13.79</v>
          </cell>
          <cell r="G504">
            <v>12.79</v>
          </cell>
          <cell r="H504">
            <v>11.79</v>
          </cell>
          <cell r="I504">
            <v>11.79</v>
          </cell>
          <cell r="J504">
            <v>11.02</v>
          </cell>
          <cell r="K504">
            <v>1.5</v>
          </cell>
          <cell r="L504">
            <v>6.05</v>
          </cell>
          <cell r="M504">
            <v>6.4130000000000003</v>
          </cell>
          <cell r="N504" t="str">
            <v>-</v>
          </cell>
          <cell r="O504" t="str">
            <v>-</v>
          </cell>
          <cell r="P504" t="str">
            <v>-</v>
          </cell>
          <cell r="Q504" t="str">
            <v>-</v>
          </cell>
          <cell r="R504" t="str">
            <v>-</v>
          </cell>
          <cell r="S504" t="str">
            <v>-</v>
          </cell>
          <cell r="T504" t="str">
            <v>-</v>
          </cell>
          <cell r="U504">
            <v>0.7</v>
          </cell>
          <cell r="V504">
            <v>1.4</v>
          </cell>
          <cell r="W504">
            <v>4.16</v>
          </cell>
          <cell r="X504" t="str">
            <v>LSlb</v>
          </cell>
          <cell r="Y504">
            <v>11.61</v>
          </cell>
          <cell r="Z504">
            <v>9.9600000000000009</v>
          </cell>
          <cell r="AA504">
            <v>1.5</v>
          </cell>
          <cell r="AB504">
            <v>3</v>
          </cell>
          <cell r="AC504">
            <v>2.4957323741007196</v>
          </cell>
          <cell r="AD504">
            <v>0</v>
          </cell>
          <cell r="AE504">
            <v>2.5</v>
          </cell>
          <cell r="AF504">
            <v>2.2999999999999998</v>
          </cell>
          <cell r="AG504">
            <v>1.9</v>
          </cell>
          <cell r="AH504">
            <v>1.5</v>
          </cell>
          <cell r="AI504">
            <v>1.5</v>
          </cell>
          <cell r="AJ504">
            <v>1.2</v>
          </cell>
          <cell r="AK504">
            <v>0</v>
          </cell>
          <cell r="AL504">
            <v>10199</v>
          </cell>
          <cell r="AN504">
            <v>0.58559027777777783</v>
          </cell>
          <cell r="AO504">
            <v>0.51255208333333335</v>
          </cell>
          <cell r="AP504" t="str">
            <v>AWD</v>
          </cell>
        </row>
        <row r="505">
          <cell r="A505" t="str">
            <v>4142-PACK2</v>
          </cell>
          <cell r="B505" t="str">
            <v>B08DQ46Y42</v>
          </cell>
          <cell r="C505">
            <v>0</v>
          </cell>
          <cell r="D505">
            <v>4142</v>
          </cell>
          <cell r="E505">
            <v>2</v>
          </cell>
          <cell r="F505">
            <v>16.89</v>
          </cell>
          <cell r="G505">
            <v>15.39</v>
          </cell>
          <cell r="H505">
            <v>14.39</v>
          </cell>
          <cell r="I505">
            <v>14.39</v>
          </cell>
          <cell r="J505">
            <v>13.35</v>
          </cell>
          <cell r="K505">
            <v>1.75</v>
          </cell>
          <cell r="L505">
            <v>7.24</v>
          </cell>
          <cell r="M505">
            <v>7.6744000000000003</v>
          </cell>
          <cell r="N505" t="str">
            <v>-</v>
          </cell>
          <cell r="O505" t="str">
            <v>-</v>
          </cell>
          <cell r="P505" t="str">
            <v>-</v>
          </cell>
          <cell r="Q505" t="str">
            <v>-</v>
          </cell>
          <cell r="R505" t="str">
            <v>-</v>
          </cell>
          <cell r="S505" t="str">
            <v>-</v>
          </cell>
          <cell r="T505" t="str">
            <v>-</v>
          </cell>
          <cell r="U505">
            <v>0.78</v>
          </cell>
          <cell r="V505">
            <v>1.56</v>
          </cell>
          <cell r="W505">
            <v>2.56</v>
          </cell>
          <cell r="X505" t="str">
            <v>LSlb</v>
          </cell>
          <cell r="Y505">
            <v>11.58</v>
          </cell>
          <cell r="Z505">
            <v>10.39</v>
          </cell>
          <cell r="AA505">
            <v>2.17</v>
          </cell>
          <cell r="AB505">
            <v>4.34</v>
          </cell>
          <cell r="AC505">
            <v>3.7566353093525184</v>
          </cell>
          <cell r="AD505">
            <v>0</v>
          </cell>
          <cell r="AE505">
            <v>4</v>
          </cell>
          <cell r="AF505">
            <v>2.9</v>
          </cell>
          <cell r="AG505">
            <v>2.2999999999999998</v>
          </cell>
          <cell r="AH505">
            <v>1.9</v>
          </cell>
          <cell r="AI505">
            <v>1.9</v>
          </cell>
          <cell r="AJ505">
            <v>1.5</v>
          </cell>
          <cell r="AK505">
            <v>0</v>
          </cell>
          <cell r="AL505">
            <v>2972</v>
          </cell>
          <cell r="AN505">
            <v>0.62719184027777786</v>
          </cell>
          <cell r="AO505">
            <v>0.56089192708333335</v>
          </cell>
          <cell r="AP505" t="str">
            <v>AWD</v>
          </cell>
        </row>
        <row r="506">
          <cell r="A506" t="str">
            <v>4100-PACK4</v>
          </cell>
          <cell r="B506" t="str">
            <v>B08DQ5CPT1</v>
          </cell>
          <cell r="C506">
            <v>0</v>
          </cell>
          <cell r="D506">
            <v>4100</v>
          </cell>
          <cell r="E506">
            <v>4</v>
          </cell>
          <cell r="F506">
            <v>19.39</v>
          </cell>
          <cell r="G506">
            <v>17.89</v>
          </cell>
          <cell r="H506">
            <v>15.89</v>
          </cell>
          <cell r="I506">
            <v>15.89</v>
          </cell>
          <cell r="J506">
            <v>14.39</v>
          </cell>
          <cell r="K506">
            <v>2.75</v>
          </cell>
          <cell r="L506">
            <v>7.08</v>
          </cell>
          <cell r="M506">
            <v>7.5048000000000004</v>
          </cell>
          <cell r="N506" t="str">
            <v>-</v>
          </cell>
          <cell r="O506" t="str">
            <v>-</v>
          </cell>
          <cell r="P506" t="str">
            <v>-</v>
          </cell>
          <cell r="Q506" t="str">
            <v>-</v>
          </cell>
          <cell r="R506" t="str">
            <v>-</v>
          </cell>
          <cell r="S506" t="str">
            <v>-</v>
          </cell>
          <cell r="T506" t="str">
            <v>-</v>
          </cell>
          <cell r="U506">
            <v>0.68</v>
          </cell>
          <cell r="V506">
            <v>2.72</v>
          </cell>
          <cell r="X506" t="str">
            <v>LSlb</v>
          </cell>
          <cell r="Y506">
            <v>11.54</v>
          </cell>
          <cell r="Z506">
            <v>9.92</v>
          </cell>
          <cell r="AA506">
            <v>1</v>
          </cell>
          <cell r="AB506">
            <v>4</v>
          </cell>
          <cell r="AC506">
            <v>1.9829136690647482</v>
          </cell>
          <cell r="AD506">
            <v>0</v>
          </cell>
          <cell r="AE506">
            <v>2</v>
          </cell>
          <cell r="AF506">
            <v>0.89</v>
          </cell>
          <cell r="AG506">
            <v>0.75</v>
          </cell>
          <cell r="AH506">
            <v>0.59</v>
          </cell>
          <cell r="AI506">
            <v>0.55000000000000004</v>
          </cell>
          <cell r="AJ506">
            <v>0.49</v>
          </cell>
          <cell r="AK506">
            <v>0</v>
          </cell>
          <cell r="AL506">
            <v>18478</v>
          </cell>
          <cell r="AN506">
            <v>1.1095486111111112</v>
          </cell>
          <cell r="AO506">
            <v>0.95348958333333333</v>
          </cell>
          <cell r="AP506" t="str">
            <v>AWD</v>
          </cell>
        </row>
        <row r="507">
          <cell r="A507" t="str">
            <v>4102-PACK4</v>
          </cell>
          <cell r="B507" t="str">
            <v>B08DQB54VJ</v>
          </cell>
          <cell r="C507">
            <v>0</v>
          </cell>
          <cell r="D507">
            <v>4102</v>
          </cell>
          <cell r="E507">
            <v>4</v>
          </cell>
          <cell r="F507">
            <v>19.39</v>
          </cell>
          <cell r="G507">
            <v>17.89</v>
          </cell>
          <cell r="H507">
            <v>15.89</v>
          </cell>
          <cell r="I507">
            <v>15.89</v>
          </cell>
          <cell r="J507">
            <v>14.39</v>
          </cell>
          <cell r="K507">
            <v>2.75</v>
          </cell>
          <cell r="L507">
            <v>7.08</v>
          </cell>
          <cell r="M507">
            <v>7.5048000000000004</v>
          </cell>
          <cell r="N507" t="str">
            <v>-</v>
          </cell>
          <cell r="O507" t="str">
            <v>-</v>
          </cell>
          <cell r="P507" t="str">
            <v>-</v>
          </cell>
          <cell r="Q507" t="str">
            <v>-</v>
          </cell>
          <cell r="R507" t="str">
            <v>-</v>
          </cell>
          <cell r="S507" t="str">
            <v>-</v>
          </cell>
          <cell r="T507" t="str">
            <v>-</v>
          </cell>
          <cell r="U507">
            <v>0.68</v>
          </cell>
          <cell r="V507">
            <v>2.72</v>
          </cell>
          <cell r="W507">
            <v>4.4800000000000004</v>
          </cell>
          <cell r="X507" t="str">
            <v>LSlb</v>
          </cell>
          <cell r="Y507">
            <v>11.54</v>
          </cell>
          <cell r="Z507">
            <v>9.92</v>
          </cell>
          <cell r="AA507">
            <v>1</v>
          </cell>
          <cell r="AB507">
            <v>4</v>
          </cell>
          <cell r="AC507">
            <v>3.294296402877698</v>
          </cell>
          <cell r="AD507">
            <v>0</v>
          </cell>
          <cell r="AE507">
            <v>3.5</v>
          </cell>
          <cell r="AF507">
            <v>2</v>
          </cell>
          <cell r="AG507">
            <v>1.7</v>
          </cell>
          <cell r="AH507">
            <v>1.3</v>
          </cell>
          <cell r="AI507">
            <v>1.3</v>
          </cell>
          <cell r="AJ507">
            <v>1</v>
          </cell>
          <cell r="AK507">
            <v>0</v>
          </cell>
          <cell r="AL507">
            <v>4858</v>
          </cell>
          <cell r="AN507">
            <v>1.1200260416666667</v>
          </cell>
          <cell r="AO507">
            <v>0.96566406250000003</v>
          </cell>
          <cell r="AP507" t="str">
            <v>AWD</v>
          </cell>
        </row>
        <row r="508">
          <cell r="A508" t="str">
            <v>4126-PACK2</v>
          </cell>
          <cell r="B508" t="str">
            <v>B08DQHV4BN</v>
          </cell>
          <cell r="C508">
            <v>0</v>
          </cell>
          <cell r="D508">
            <v>4126</v>
          </cell>
          <cell r="E508">
            <v>2</v>
          </cell>
          <cell r="F508">
            <v>13.79</v>
          </cell>
          <cell r="G508">
            <v>12.79</v>
          </cell>
          <cell r="H508">
            <v>11.79</v>
          </cell>
          <cell r="I508">
            <v>11.79</v>
          </cell>
          <cell r="J508">
            <v>11.02</v>
          </cell>
          <cell r="K508">
            <v>1.5</v>
          </cell>
          <cell r="L508">
            <v>6.05</v>
          </cell>
          <cell r="M508">
            <v>6.4130000000000003</v>
          </cell>
          <cell r="N508" t="str">
            <v>-</v>
          </cell>
          <cell r="O508" t="str">
            <v>-</v>
          </cell>
          <cell r="P508" t="str">
            <v>-</v>
          </cell>
          <cell r="Q508" t="str">
            <v>-</v>
          </cell>
          <cell r="R508" t="str">
            <v>-</v>
          </cell>
          <cell r="S508" t="str">
            <v>-</v>
          </cell>
          <cell r="T508" t="str">
            <v>-</v>
          </cell>
          <cell r="U508">
            <v>0.7</v>
          </cell>
          <cell r="V508">
            <v>1.4</v>
          </cell>
          <cell r="W508">
            <v>13.440000000000001</v>
          </cell>
          <cell r="X508" t="str">
            <v>LSlb</v>
          </cell>
          <cell r="Y508">
            <v>10</v>
          </cell>
          <cell r="Z508">
            <v>6.25</v>
          </cell>
          <cell r="AA508">
            <v>6</v>
          </cell>
          <cell r="AB508">
            <v>3</v>
          </cell>
          <cell r="AC508">
            <v>2.6978417266187051</v>
          </cell>
          <cell r="AD508">
            <v>0</v>
          </cell>
          <cell r="AE508">
            <v>2.75</v>
          </cell>
          <cell r="AF508">
            <v>1.2</v>
          </cell>
          <cell r="AG508">
            <v>0.95</v>
          </cell>
          <cell r="AH508">
            <v>0.79</v>
          </cell>
          <cell r="AI508">
            <v>0.75</v>
          </cell>
          <cell r="AJ508">
            <v>0.69</v>
          </cell>
          <cell r="AK508">
            <v>0</v>
          </cell>
          <cell r="AL508">
            <v>57256</v>
          </cell>
          <cell r="AN508">
            <v>0.583125</v>
          </cell>
          <cell r="AO508">
            <v>0.50968749999999996</v>
          </cell>
          <cell r="AP508" t="str">
            <v>AWD</v>
          </cell>
        </row>
        <row r="509">
          <cell r="A509" t="str">
            <v>744-PACK2</v>
          </cell>
          <cell r="B509" t="str">
            <v>B08F6W23QR</v>
          </cell>
          <cell r="C509">
            <v>0</v>
          </cell>
          <cell r="D509">
            <v>744</v>
          </cell>
          <cell r="E509">
            <v>2</v>
          </cell>
          <cell r="F509">
            <v>6.99</v>
          </cell>
          <cell r="G509">
            <v>6.29</v>
          </cell>
          <cell r="H509">
            <v>5.99</v>
          </cell>
          <cell r="I509">
            <v>5.79</v>
          </cell>
          <cell r="J509">
            <v>5.6499999999999995</v>
          </cell>
          <cell r="K509">
            <v>3</v>
          </cell>
          <cell r="L509">
            <v>3.15</v>
          </cell>
          <cell r="M509">
            <v>3.339</v>
          </cell>
          <cell r="N509">
            <v>2.38</v>
          </cell>
          <cell r="O509">
            <v>2.4989999999999997</v>
          </cell>
          <cell r="P509">
            <v>4.99</v>
          </cell>
          <cell r="Q509">
            <v>4.99</v>
          </cell>
          <cell r="R509">
            <v>4.99</v>
          </cell>
          <cell r="S509">
            <v>3.99</v>
          </cell>
          <cell r="T509">
            <v>3.99</v>
          </cell>
          <cell r="U509">
            <v>0.09</v>
          </cell>
          <cell r="V509">
            <v>0.18</v>
          </cell>
          <cell r="W509">
            <v>2.88</v>
          </cell>
          <cell r="X509" t="str">
            <v>LB</v>
          </cell>
          <cell r="Y509">
            <v>28.25</v>
          </cell>
          <cell r="Z509">
            <v>22.5</v>
          </cell>
          <cell r="AA509">
            <v>0.5</v>
          </cell>
          <cell r="AB509">
            <v>0.7</v>
          </cell>
          <cell r="AC509">
            <v>2.2864208633093526</v>
          </cell>
          <cell r="AD509">
            <v>0</v>
          </cell>
          <cell r="AE509">
            <v>3</v>
          </cell>
          <cell r="AF509">
            <v>1.1000000000000001</v>
          </cell>
          <cell r="AG509">
            <v>0.85</v>
          </cell>
          <cell r="AH509">
            <v>0.69</v>
          </cell>
          <cell r="AI509">
            <v>0.65</v>
          </cell>
          <cell r="AJ509">
            <v>0.59</v>
          </cell>
          <cell r="AK509">
            <v>0</v>
          </cell>
          <cell r="AL509">
            <v>9234</v>
          </cell>
          <cell r="AN509">
            <v>5.3388772344393008E-2</v>
          </cell>
          <cell r="AO509">
            <v>4.8045639226466048E-2</v>
          </cell>
          <cell r="AP509" t="str">
            <v>AWD</v>
          </cell>
        </row>
        <row r="510">
          <cell r="A510" t="str">
            <v>761-PACK2</v>
          </cell>
          <cell r="B510" t="str">
            <v>B08F759LCW</v>
          </cell>
          <cell r="C510">
            <v>0</v>
          </cell>
          <cell r="D510">
            <v>540</v>
          </cell>
          <cell r="E510">
            <v>1</v>
          </cell>
          <cell r="F510">
            <v>16.29</v>
          </cell>
          <cell r="G510">
            <v>15.99</v>
          </cell>
          <cell r="H510">
            <v>15.69</v>
          </cell>
          <cell r="I510">
            <v>15.69</v>
          </cell>
          <cell r="J510">
            <v>15.56</v>
          </cell>
          <cell r="K510">
            <v>1</v>
          </cell>
          <cell r="L510">
            <v>11.129999999999999</v>
          </cell>
          <cell r="M510">
            <v>11.797799999999999</v>
          </cell>
          <cell r="N510" t="str">
            <v>-</v>
          </cell>
          <cell r="O510" t="str">
            <v>-</v>
          </cell>
          <cell r="P510" t="str">
            <v>-</v>
          </cell>
          <cell r="Q510" t="str">
            <v>-</v>
          </cell>
          <cell r="R510" t="str">
            <v>-</v>
          </cell>
          <cell r="S510" t="str">
            <v>-</v>
          </cell>
          <cell r="T510" t="str">
            <v>-</v>
          </cell>
          <cell r="U510">
            <v>0.3</v>
          </cell>
          <cell r="V510">
            <v>0.3</v>
          </cell>
          <cell r="W510">
            <v>5.76</v>
          </cell>
          <cell r="X510" t="str">
            <v>LB</v>
          </cell>
          <cell r="Y510">
            <v>22</v>
          </cell>
          <cell r="Z510">
            <v>14</v>
          </cell>
          <cell r="AA510">
            <v>2</v>
          </cell>
          <cell r="AB510">
            <v>0.78</v>
          </cell>
          <cell r="AC510">
            <v>4.4316546762589928</v>
          </cell>
          <cell r="AD510">
            <v>0</v>
          </cell>
          <cell r="AE510">
            <v>5</v>
          </cell>
          <cell r="AF510">
            <v>1.2</v>
          </cell>
          <cell r="AG510">
            <v>0.95</v>
          </cell>
          <cell r="AH510">
            <v>0.75</v>
          </cell>
          <cell r="AI510">
            <v>0.69</v>
          </cell>
          <cell r="AJ510">
            <v>0.65</v>
          </cell>
          <cell r="AK510">
            <v>0</v>
          </cell>
          <cell r="AL510">
            <v>15824</v>
          </cell>
          <cell r="AN510">
            <v>6.0981128833912032E-2</v>
          </cell>
          <cell r="AO510">
            <v>5.6867743598090277E-2</v>
          </cell>
          <cell r="AP510" t="str">
            <v>AWD</v>
          </cell>
        </row>
        <row r="511">
          <cell r="A511" t="str">
            <v>720-PACK2</v>
          </cell>
          <cell r="B511" t="str">
            <v>B08F75DNC5</v>
          </cell>
          <cell r="C511">
            <v>0</v>
          </cell>
          <cell r="D511">
            <v>720</v>
          </cell>
          <cell r="E511">
            <v>2</v>
          </cell>
          <cell r="F511">
            <v>8.49</v>
          </cell>
          <cell r="G511">
            <v>7.59</v>
          </cell>
          <cell r="H511">
            <v>7.09</v>
          </cell>
          <cell r="I511">
            <v>6.89</v>
          </cell>
          <cell r="J511">
            <v>6.8</v>
          </cell>
          <cell r="K511">
            <v>4</v>
          </cell>
          <cell r="L511">
            <v>3.9</v>
          </cell>
          <cell r="M511">
            <v>4.1340000000000003</v>
          </cell>
          <cell r="N511">
            <v>3.13</v>
          </cell>
          <cell r="O511">
            <v>3.2864999999999998</v>
          </cell>
          <cell r="P511">
            <v>7.39</v>
          </cell>
          <cell r="Q511">
            <v>6.49</v>
          </cell>
          <cell r="R511">
            <v>5.99</v>
          </cell>
          <cell r="S511">
            <v>5.89</v>
          </cell>
          <cell r="T511">
            <v>5.74</v>
          </cell>
          <cell r="U511">
            <v>0.1</v>
          </cell>
          <cell r="V511">
            <v>0.2</v>
          </cell>
          <cell r="W511">
            <v>3.2</v>
          </cell>
          <cell r="X511" t="str">
            <v>LSoz</v>
          </cell>
          <cell r="Y511">
            <v>7.72</v>
          </cell>
          <cell r="Z511">
            <v>3.07</v>
          </cell>
          <cell r="AA511">
            <v>0.59</v>
          </cell>
          <cell r="AB511">
            <v>1.18</v>
          </cell>
          <cell r="AC511">
            <v>0.20119764028776976</v>
          </cell>
          <cell r="AD511">
            <v>3.2191622446043162</v>
          </cell>
          <cell r="AE511">
            <v>4</v>
          </cell>
          <cell r="AF511">
            <v>1.3</v>
          </cell>
          <cell r="AG511">
            <v>0.95</v>
          </cell>
          <cell r="AH511">
            <v>0.75</v>
          </cell>
          <cell r="AI511">
            <v>0.69</v>
          </cell>
          <cell r="AJ511">
            <v>0.65</v>
          </cell>
          <cell r="AK511">
            <v>0</v>
          </cell>
          <cell r="AL511">
            <v>22149</v>
          </cell>
          <cell r="AN511">
            <v>6.5872807757844654E-2</v>
          </cell>
          <cell r="AO511">
            <v>6.2551736713927469E-2</v>
          </cell>
          <cell r="AP511" t="str">
            <v>AWD</v>
          </cell>
        </row>
        <row r="512">
          <cell r="A512" t="str">
            <v>716-PACK2</v>
          </cell>
          <cell r="B512" t="str">
            <v>B08F77T22M</v>
          </cell>
          <cell r="C512">
            <v>0</v>
          </cell>
          <cell r="D512">
            <v>716</v>
          </cell>
          <cell r="E512">
            <v>2</v>
          </cell>
          <cell r="F512">
            <v>7.99</v>
          </cell>
          <cell r="G512">
            <v>7.29</v>
          </cell>
          <cell r="H512">
            <v>6.89</v>
          </cell>
          <cell r="I512">
            <v>6.79</v>
          </cell>
          <cell r="J512">
            <v>6.6499999999999995</v>
          </cell>
          <cell r="K512">
            <v>4</v>
          </cell>
          <cell r="L512">
            <v>3.9</v>
          </cell>
          <cell r="M512">
            <v>4.1340000000000003</v>
          </cell>
          <cell r="N512">
            <v>3.13</v>
          </cell>
          <cell r="O512">
            <v>3.2864999999999998</v>
          </cell>
          <cell r="P512">
            <v>6.89</v>
          </cell>
          <cell r="Q512">
            <v>6.29</v>
          </cell>
          <cell r="R512">
            <v>5.89</v>
          </cell>
          <cell r="S512">
            <v>5.79</v>
          </cell>
          <cell r="T512">
            <v>5.59</v>
          </cell>
          <cell r="U512">
            <v>0.12</v>
          </cell>
          <cell r="V512">
            <v>0.24</v>
          </cell>
          <cell r="W512">
            <v>3.84</v>
          </cell>
          <cell r="X512" t="str">
            <v>LSoz</v>
          </cell>
          <cell r="Y512">
            <v>9.23</v>
          </cell>
          <cell r="Z512">
            <v>3.15</v>
          </cell>
          <cell r="AA512">
            <v>0.39</v>
          </cell>
          <cell r="AB512">
            <v>0.78</v>
          </cell>
          <cell r="AC512">
            <v>0.16315187050359711</v>
          </cell>
          <cell r="AD512">
            <v>2.6104299280575538</v>
          </cell>
          <cell r="AE512">
            <v>3</v>
          </cell>
          <cell r="AF512">
            <v>1.1000000000000001</v>
          </cell>
          <cell r="AG512">
            <v>0.85</v>
          </cell>
          <cell r="AH512">
            <v>0.69</v>
          </cell>
          <cell r="AI512">
            <v>0.65</v>
          </cell>
          <cell r="AJ512">
            <v>0.59</v>
          </cell>
          <cell r="AK512">
            <v>0</v>
          </cell>
          <cell r="AL512">
            <v>95993</v>
          </cell>
          <cell r="AN512">
            <v>6.7662559477880663E-2</v>
          </cell>
          <cell r="AO512">
            <v>6.4631377797067902E-2</v>
          </cell>
          <cell r="AP512" t="str">
            <v>AWD</v>
          </cell>
        </row>
        <row r="513">
          <cell r="A513" t="str">
            <v>763-PACK2</v>
          </cell>
          <cell r="B513" t="str">
            <v>B08F79XRGR</v>
          </cell>
          <cell r="C513">
            <v>0</v>
          </cell>
          <cell r="D513">
            <v>763</v>
          </cell>
          <cell r="E513">
            <v>2</v>
          </cell>
          <cell r="F513">
            <v>7.6899999999999995</v>
          </cell>
          <cell r="G513">
            <v>7.1899999999999995</v>
          </cell>
          <cell r="H513">
            <v>6.79</v>
          </cell>
          <cell r="I513">
            <v>6.6899999999999995</v>
          </cell>
          <cell r="J513">
            <v>6.55</v>
          </cell>
          <cell r="K513">
            <v>6</v>
          </cell>
          <cell r="L513">
            <v>3.9</v>
          </cell>
          <cell r="M513">
            <v>4.1340000000000003</v>
          </cell>
          <cell r="N513">
            <v>3.13</v>
          </cell>
          <cell r="O513">
            <v>3.2864999999999998</v>
          </cell>
          <cell r="P513">
            <v>6.59</v>
          </cell>
          <cell r="Q513">
            <v>6.09</v>
          </cell>
          <cell r="R513">
            <v>5.79</v>
          </cell>
          <cell r="S513">
            <v>5.59</v>
          </cell>
          <cell r="T513">
            <v>5.49</v>
          </cell>
          <cell r="U513">
            <v>0.18</v>
          </cell>
          <cell r="V513">
            <v>0.36</v>
          </cell>
          <cell r="W513">
            <v>5.76</v>
          </cell>
          <cell r="X513" t="str">
            <v>LSlb</v>
          </cell>
          <cell r="Y513">
            <v>14.5</v>
          </cell>
          <cell r="Z513">
            <v>11.5</v>
          </cell>
          <cell r="AA513">
            <v>6</v>
          </cell>
          <cell r="AB513">
            <v>0.78</v>
          </cell>
          <cell r="AC513">
            <v>7.1978417266187051</v>
          </cell>
          <cell r="AD513">
            <v>0</v>
          </cell>
          <cell r="AE513">
            <v>7.25</v>
          </cell>
          <cell r="AF513">
            <v>1.2</v>
          </cell>
          <cell r="AG513">
            <v>0.95</v>
          </cell>
          <cell r="AH513">
            <v>0.79</v>
          </cell>
          <cell r="AI513">
            <v>0.75</v>
          </cell>
          <cell r="AJ513">
            <v>0.69</v>
          </cell>
          <cell r="AK513">
            <v>0</v>
          </cell>
          <cell r="AL513">
            <v>8583</v>
          </cell>
          <cell r="AN513">
            <v>6.2688847294560188E-2</v>
          </cell>
          <cell r="AO513">
            <v>5.8852064344618059E-2</v>
          </cell>
          <cell r="AP513" t="str">
            <v>AWD</v>
          </cell>
        </row>
        <row r="514">
          <cell r="A514" t="str">
            <v>745-PACK2</v>
          </cell>
          <cell r="B514" t="str">
            <v>B08F7DFZ8Q</v>
          </cell>
          <cell r="C514">
            <v>0</v>
          </cell>
          <cell r="D514">
            <v>745</v>
          </cell>
          <cell r="E514">
            <v>2</v>
          </cell>
          <cell r="F514">
            <v>8.99</v>
          </cell>
          <cell r="G514">
            <v>8.49</v>
          </cell>
          <cell r="H514">
            <v>7.6899999999999995</v>
          </cell>
          <cell r="I514">
            <v>7.6899999999999995</v>
          </cell>
          <cell r="J514">
            <v>7.17</v>
          </cell>
          <cell r="K514">
            <v>6</v>
          </cell>
          <cell r="L514">
            <v>3.9</v>
          </cell>
          <cell r="M514">
            <v>4.1340000000000003</v>
          </cell>
          <cell r="N514">
            <v>3.13</v>
          </cell>
          <cell r="O514">
            <v>3.2864999999999998</v>
          </cell>
          <cell r="P514">
            <v>7.89</v>
          </cell>
          <cell r="Q514">
            <v>7.39</v>
          </cell>
          <cell r="R514">
            <v>6.6899999999999995</v>
          </cell>
          <cell r="S514">
            <v>6.6899999999999995</v>
          </cell>
          <cell r="T514">
            <v>6.1099999999999994</v>
          </cell>
          <cell r="U514">
            <v>0.17</v>
          </cell>
          <cell r="V514">
            <v>0.34</v>
          </cell>
          <cell r="W514">
            <v>5.44</v>
          </cell>
          <cell r="X514" t="str">
            <v>LSoz</v>
          </cell>
          <cell r="Y514">
            <v>8.35</v>
          </cell>
          <cell r="Z514">
            <v>3.66</v>
          </cell>
          <cell r="AA514">
            <v>0.35</v>
          </cell>
          <cell r="AB514">
            <v>0.7</v>
          </cell>
          <cell r="AC514">
            <v>0.15390431654676257</v>
          </cell>
          <cell r="AD514">
            <v>2.462469064748201</v>
          </cell>
          <cell r="AE514">
            <v>3</v>
          </cell>
          <cell r="AF514">
            <v>1.5</v>
          </cell>
          <cell r="AG514">
            <v>1.3</v>
          </cell>
          <cell r="AH514">
            <v>1</v>
          </cell>
          <cell r="AI514">
            <v>1</v>
          </cell>
          <cell r="AJ514">
            <v>0.8</v>
          </cell>
          <cell r="AK514">
            <v>0</v>
          </cell>
          <cell r="AL514">
            <v>12255</v>
          </cell>
          <cell r="AN514">
            <v>6.5883329415027003E-2</v>
          </cell>
          <cell r="AO514">
            <v>6.2563962583188651E-2</v>
          </cell>
          <cell r="AP514" t="str">
            <v>AWD</v>
          </cell>
        </row>
        <row r="515">
          <cell r="A515" t="str">
            <v>767-PACK2</v>
          </cell>
          <cell r="B515" t="str">
            <v>B08F7GX9TV</v>
          </cell>
          <cell r="C515">
            <v>0</v>
          </cell>
          <cell r="D515">
            <v>767</v>
          </cell>
          <cell r="E515">
            <v>2</v>
          </cell>
          <cell r="F515">
            <v>8.19</v>
          </cell>
          <cell r="G515">
            <v>7.59</v>
          </cell>
          <cell r="H515">
            <v>7.1899999999999995</v>
          </cell>
          <cell r="I515">
            <v>7.09</v>
          </cell>
          <cell r="J515">
            <v>6.8999999999999995</v>
          </cell>
          <cell r="K515">
            <v>6</v>
          </cell>
          <cell r="L515">
            <v>3.9</v>
          </cell>
          <cell r="M515">
            <v>4.1340000000000003</v>
          </cell>
          <cell r="N515">
            <v>3.13</v>
          </cell>
          <cell r="O515">
            <v>3.2864999999999998</v>
          </cell>
          <cell r="P515">
            <v>7.1899999999999995</v>
          </cell>
          <cell r="Q515">
            <v>6.49</v>
          </cell>
          <cell r="R515">
            <v>6.09</v>
          </cell>
          <cell r="S515">
            <v>5.99</v>
          </cell>
          <cell r="T515">
            <v>5.84</v>
          </cell>
          <cell r="U515">
            <v>0.16</v>
          </cell>
          <cell r="V515">
            <v>0.32</v>
          </cell>
          <cell r="W515">
            <v>5.12</v>
          </cell>
          <cell r="X515" t="str">
            <v>LSlb</v>
          </cell>
          <cell r="Y515">
            <v>5.5</v>
          </cell>
          <cell r="Z515">
            <v>4.5</v>
          </cell>
          <cell r="AA515">
            <v>0.75</v>
          </cell>
          <cell r="AB515">
            <v>6</v>
          </cell>
          <cell r="AC515">
            <v>1.0683453237410072</v>
          </cell>
          <cell r="AD515">
            <v>0</v>
          </cell>
          <cell r="AE515">
            <v>1.25</v>
          </cell>
          <cell r="AF515">
            <v>1.1000000000000001</v>
          </cell>
          <cell r="AG515">
            <v>0.85</v>
          </cell>
          <cell r="AH515">
            <v>0.69</v>
          </cell>
          <cell r="AI515">
            <v>0.65</v>
          </cell>
          <cell r="AJ515">
            <v>0.59</v>
          </cell>
          <cell r="AK515">
            <v>0</v>
          </cell>
          <cell r="AL515">
            <v>49839</v>
          </cell>
          <cell r="AN515">
            <v>5.9250940393518511E-2</v>
          </cell>
          <cell r="AO515">
            <v>5.4857313368055549E-2</v>
          </cell>
          <cell r="AP515" t="str">
            <v>AWD</v>
          </cell>
        </row>
        <row r="516">
          <cell r="A516" t="str">
            <v>508-PACK4</v>
          </cell>
          <cell r="B516" t="str">
            <v>B08FBLK835</v>
          </cell>
          <cell r="C516">
            <v>0</v>
          </cell>
          <cell r="D516">
            <v>508</v>
          </cell>
          <cell r="E516">
            <v>4</v>
          </cell>
          <cell r="F516">
            <v>14.29</v>
          </cell>
          <cell r="G516">
            <v>12.99</v>
          </cell>
          <cell r="H516">
            <v>12.19</v>
          </cell>
          <cell r="I516">
            <v>11.99</v>
          </cell>
          <cell r="J516">
            <v>11.68</v>
          </cell>
          <cell r="K516">
            <v>2.75</v>
          </cell>
          <cell r="L516">
            <v>6.21</v>
          </cell>
          <cell r="M516">
            <v>6.5826000000000002</v>
          </cell>
          <cell r="N516" t="str">
            <v>-</v>
          </cell>
          <cell r="O516" t="str">
            <v>-</v>
          </cell>
          <cell r="P516" t="str">
            <v>-</v>
          </cell>
          <cell r="Q516" t="str">
            <v>-</v>
          </cell>
          <cell r="R516" t="str">
            <v>-</v>
          </cell>
          <cell r="S516" t="str">
            <v>-</v>
          </cell>
          <cell r="T516" t="str">
            <v>-</v>
          </cell>
          <cell r="U516">
            <v>0.64</v>
          </cell>
          <cell r="V516">
            <v>2.56</v>
          </cell>
          <cell r="X516" t="str">
            <v>LSlb</v>
          </cell>
          <cell r="Y516">
            <v>9.75</v>
          </cell>
          <cell r="Z516">
            <v>7.5</v>
          </cell>
          <cell r="AA516">
            <v>0.32</v>
          </cell>
          <cell r="AB516">
            <v>1.28</v>
          </cell>
          <cell r="AC516">
            <v>3.2036870503597124</v>
          </cell>
          <cell r="AD516">
            <v>0</v>
          </cell>
          <cell r="AE516">
            <v>3.25</v>
          </cell>
          <cell r="AF516">
            <v>1.2</v>
          </cell>
          <cell r="AG516">
            <v>0.95</v>
          </cell>
          <cell r="AH516">
            <v>0.79</v>
          </cell>
          <cell r="AI516">
            <v>0.75</v>
          </cell>
          <cell r="AJ516">
            <v>0.69</v>
          </cell>
          <cell r="AK516">
            <v>0</v>
          </cell>
          <cell r="AL516">
            <v>13762</v>
          </cell>
          <cell r="AN516">
            <v>0.31331023039641209</v>
          </cell>
          <cell r="AO516">
            <v>0.28011400010850696</v>
          </cell>
          <cell r="AP516" t="str">
            <v>AWD</v>
          </cell>
        </row>
        <row r="517">
          <cell r="A517" t="str">
            <v>5087-PACK4</v>
          </cell>
          <cell r="B517" t="str">
            <v>B08FBN6YKB</v>
          </cell>
          <cell r="C517">
            <v>0</v>
          </cell>
          <cell r="D517">
            <v>5087</v>
          </cell>
          <cell r="E517">
            <v>4</v>
          </cell>
          <cell r="F517">
            <v>16.29</v>
          </cell>
          <cell r="G517">
            <v>15.29</v>
          </cell>
          <cell r="H517">
            <v>13.79</v>
          </cell>
          <cell r="I517">
            <v>13.79</v>
          </cell>
          <cell r="J517">
            <v>12.78</v>
          </cell>
          <cell r="K517">
            <v>3</v>
          </cell>
          <cell r="L517">
            <v>6.62</v>
          </cell>
          <cell r="M517">
            <v>7.0171999999999999</v>
          </cell>
          <cell r="N517" t="str">
            <v>-</v>
          </cell>
          <cell r="O517" t="str">
            <v>-</v>
          </cell>
          <cell r="P517" t="str">
            <v>-</v>
          </cell>
          <cell r="Q517" t="str">
            <v>-</v>
          </cell>
          <cell r="R517" t="str">
            <v>-</v>
          </cell>
          <cell r="S517" t="str">
            <v>-</v>
          </cell>
          <cell r="T517" t="str">
            <v>-</v>
          </cell>
          <cell r="U517">
            <v>0.7</v>
          </cell>
          <cell r="V517">
            <v>2.8</v>
          </cell>
          <cell r="W517">
            <v>6.4</v>
          </cell>
          <cell r="X517" t="str">
            <v>LSlb</v>
          </cell>
          <cell r="Y517">
            <v>9.75</v>
          </cell>
          <cell r="Z517">
            <v>7.38</v>
          </cell>
          <cell r="AA517">
            <v>0.38</v>
          </cell>
          <cell r="AB517">
            <v>1.52</v>
          </cell>
          <cell r="AC517">
            <v>0.78684604316546758</v>
          </cell>
          <cell r="AD517">
            <v>12.589536690647481</v>
          </cell>
          <cell r="AE517">
            <v>1</v>
          </cell>
          <cell r="AF517">
            <v>1.5</v>
          </cell>
          <cell r="AG517">
            <v>1.3</v>
          </cell>
          <cell r="AH517">
            <v>1</v>
          </cell>
          <cell r="AI517">
            <v>1</v>
          </cell>
          <cell r="AJ517">
            <v>0.8</v>
          </cell>
          <cell r="AK517">
            <v>0</v>
          </cell>
          <cell r="AL517">
            <v>71692</v>
          </cell>
          <cell r="AN517">
            <v>0.32019781418788584</v>
          </cell>
          <cell r="AO517">
            <v>0.28811717845775459</v>
          </cell>
          <cell r="AP517" t="str">
            <v>AWD</v>
          </cell>
        </row>
        <row r="518">
          <cell r="A518" t="str">
            <v>569-PACK6</v>
          </cell>
          <cell r="B518" t="str">
            <v>B08FBN927H</v>
          </cell>
          <cell r="C518">
            <v>0</v>
          </cell>
          <cell r="D518">
            <v>569</v>
          </cell>
          <cell r="E518">
            <v>6</v>
          </cell>
          <cell r="F518">
            <v>20.89</v>
          </cell>
          <cell r="G518">
            <v>19.39</v>
          </cell>
          <cell r="H518">
            <v>17.09</v>
          </cell>
          <cell r="I518">
            <v>17.09</v>
          </cell>
          <cell r="J518">
            <v>15.6</v>
          </cell>
          <cell r="K518">
            <v>4</v>
          </cell>
          <cell r="L518">
            <v>7.24</v>
          </cell>
          <cell r="M518">
            <v>7.6744000000000003</v>
          </cell>
          <cell r="N518" t="str">
            <v>-</v>
          </cell>
          <cell r="O518" t="str">
            <v>-</v>
          </cell>
          <cell r="P518" t="str">
            <v>-</v>
          </cell>
          <cell r="Q518" t="str">
            <v>-</v>
          </cell>
          <cell r="R518" t="str">
            <v>-</v>
          </cell>
          <cell r="S518" t="str">
            <v>-</v>
          </cell>
          <cell r="T518" t="str">
            <v>-</v>
          </cell>
          <cell r="U518">
            <v>0.63</v>
          </cell>
          <cell r="V518">
            <v>3.7800000000000002</v>
          </cell>
          <cell r="W518">
            <v>12.8</v>
          </cell>
          <cell r="X518" t="str">
            <v>LSlb</v>
          </cell>
          <cell r="Y518">
            <v>10.5</v>
          </cell>
          <cell r="Z518">
            <v>8</v>
          </cell>
          <cell r="AA518">
            <v>0.43</v>
          </cell>
          <cell r="AB518">
            <v>2.58</v>
          </cell>
          <cell r="AC518">
            <v>4.5323741007194247</v>
          </cell>
          <cell r="AD518">
            <v>0</v>
          </cell>
          <cell r="AE518">
            <v>4.75</v>
          </cell>
          <cell r="AF518">
            <v>0.99</v>
          </cell>
          <cell r="AG518">
            <v>0.79</v>
          </cell>
          <cell r="AH518">
            <v>0.65</v>
          </cell>
          <cell r="AI518">
            <v>0.59</v>
          </cell>
          <cell r="AJ518">
            <v>0.55000000000000004</v>
          </cell>
          <cell r="AK518">
            <v>0</v>
          </cell>
          <cell r="AL518">
            <v>13967</v>
          </cell>
          <cell r="AN518">
            <v>0.60592881944444443</v>
          </cell>
          <cell r="AO518">
            <v>0.53618489583333329</v>
          </cell>
          <cell r="AP518" t="str">
            <v>AWD</v>
          </cell>
        </row>
        <row r="519">
          <cell r="A519" t="str">
            <v>565-PACK6</v>
          </cell>
          <cell r="B519" t="str">
            <v>B08FBPY3DM</v>
          </cell>
          <cell r="C519">
            <v>0</v>
          </cell>
          <cell r="D519">
            <v>565</v>
          </cell>
          <cell r="E519">
            <v>6</v>
          </cell>
          <cell r="F519">
            <v>18.59</v>
          </cell>
          <cell r="G519">
            <v>16.79</v>
          </cell>
          <cell r="H519">
            <v>15.59</v>
          </cell>
          <cell r="I519">
            <v>15.29</v>
          </cell>
          <cell r="J519">
            <v>14.77</v>
          </cell>
          <cell r="K519">
            <v>4</v>
          </cell>
          <cell r="L519">
            <v>7.24</v>
          </cell>
          <cell r="M519">
            <v>7.6744000000000003</v>
          </cell>
          <cell r="N519" t="str">
            <v>-</v>
          </cell>
          <cell r="O519" t="str">
            <v>-</v>
          </cell>
          <cell r="P519" t="str">
            <v>-</v>
          </cell>
          <cell r="Q519" t="str">
            <v>-</v>
          </cell>
          <cell r="R519" t="str">
            <v>-</v>
          </cell>
          <cell r="S519" t="str">
            <v>-</v>
          </cell>
          <cell r="T519" t="str">
            <v>-</v>
          </cell>
          <cell r="U519">
            <v>0.66</v>
          </cell>
          <cell r="V519">
            <v>3.96</v>
          </cell>
          <cell r="W519">
            <v>6.4</v>
          </cell>
          <cell r="X519" t="str">
            <v>LSlb</v>
          </cell>
          <cell r="Y519">
            <v>10.5</v>
          </cell>
          <cell r="Z519">
            <v>8</v>
          </cell>
          <cell r="AA519">
            <v>0.32</v>
          </cell>
          <cell r="AB519">
            <v>1.92</v>
          </cell>
          <cell r="AC519">
            <v>1.1602877697841727</v>
          </cell>
          <cell r="AD519">
            <v>0</v>
          </cell>
          <cell r="AE519">
            <v>1.25</v>
          </cell>
          <cell r="AF519">
            <v>1.2</v>
          </cell>
          <cell r="AG519">
            <v>0.95</v>
          </cell>
          <cell r="AH519">
            <v>0.79</v>
          </cell>
          <cell r="AI519">
            <v>0.75</v>
          </cell>
          <cell r="AJ519">
            <v>0.69</v>
          </cell>
          <cell r="AK519">
            <v>0</v>
          </cell>
          <cell r="AL519">
            <v>65560</v>
          </cell>
          <cell r="AN519">
            <v>0.59618326822916667</v>
          </cell>
          <cell r="AO519">
            <v>0.52486083984374998</v>
          </cell>
          <cell r="AP519" t="str">
            <v>AWD</v>
          </cell>
        </row>
        <row r="520">
          <cell r="A520" t="str">
            <v>5051-PACK4</v>
          </cell>
          <cell r="B520" t="str">
            <v>B08FBQ7D8L</v>
          </cell>
          <cell r="C520">
            <v>0</v>
          </cell>
          <cell r="D520">
            <v>5051</v>
          </cell>
          <cell r="E520">
            <v>4</v>
          </cell>
          <cell r="F520">
            <v>16.29</v>
          </cell>
          <cell r="G520">
            <v>15.29</v>
          </cell>
          <cell r="H520">
            <v>13.79</v>
          </cell>
          <cell r="I520">
            <v>13.79</v>
          </cell>
          <cell r="J520">
            <v>12.78</v>
          </cell>
          <cell r="K520">
            <v>3</v>
          </cell>
          <cell r="L520">
            <v>6.62</v>
          </cell>
          <cell r="M520">
            <v>7.0171999999999999</v>
          </cell>
          <cell r="N520" t="str">
            <v>-</v>
          </cell>
          <cell r="O520" t="str">
            <v>-</v>
          </cell>
          <cell r="P520" t="str">
            <v>-</v>
          </cell>
          <cell r="Q520" t="str">
            <v>-</v>
          </cell>
          <cell r="R520" t="str">
            <v>-</v>
          </cell>
          <cell r="S520" t="str">
            <v>-</v>
          </cell>
          <cell r="T520" t="str">
            <v>-</v>
          </cell>
          <cell r="U520">
            <v>0.7</v>
          </cell>
          <cell r="V520">
            <v>2.8</v>
          </cell>
          <cell r="W520">
            <v>12.8</v>
          </cell>
          <cell r="X520" t="str">
            <v>LSlb</v>
          </cell>
          <cell r="Y520">
            <v>9.69</v>
          </cell>
          <cell r="Z520">
            <v>7.48</v>
          </cell>
          <cell r="AA520">
            <v>0.39</v>
          </cell>
          <cell r="AB520">
            <v>1.56</v>
          </cell>
          <cell r="AC520">
            <v>4.6267985611510793</v>
          </cell>
          <cell r="AD520">
            <v>0</v>
          </cell>
          <cell r="AE520">
            <v>4.75</v>
          </cell>
          <cell r="AF520">
            <v>1.1000000000000001</v>
          </cell>
          <cell r="AG520">
            <v>0.85</v>
          </cell>
          <cell r="AH520">
            <v>0.69</v>
          </cell>
          <cell r="AI520">
            <v>0.65</v>
          </cell>
          <cell r="AJ520">
            <v>0.59</v>
          </cell>
          <cell r="AK520">
            <v>0</v>
          </cell>
          <cell r="AL520">
            <v>33945</v>
          </cell>
          <cell r="AN520">
            <v>0.3178759162808642</v>
          </cell>
          <cell r="AO520">
            <v>0.2854191984953704</v>
          </cell>
          <cell r="AP520" t="str">
            <v>AWD</v>
          </cell>
        </row>
        <row r="521">
          <cell r="A521" t="str">
            <v>560-PACK6</v>
          </cell>
          <cell r="B521" t="str">
            <v>B08FBQM8VF</v>
          </cell>
          <cell r="C521">
            <v>0</v>
          </cell>
          <cell r="D521">
            <v>560</v>
          </cell>
          <cell r="E521">
            <v>6</v>
          </cell>
          <cell r="F521">
            <v>15.49</v>
          </cell>
          <cell r="G521">
            <v>14.39</v>
          </cell>
          <cell r="H521">
            <v>13.19</v>
          </cell>
          <cell r="I521">
            <v>12.89</v>
          </cell>
          <cell r="J521">
            <v>12.45</v>
          </cell>
          <cell r="K521">
            <v>3</v>
          </cell>
          <cell r="L521">
            <v>6.62</v>
          </cell>
          <cell r="M521">
            <v>7.0171999999999999</v>
          </cell>
          <cell r="N521" t="str">
            <v>-</v>
          </cell>
          <cell r="O521" t="str">
            <v>-</v>
          </cell>
          <cell r="P521" t="str">
            <v>-</v>
          </cell>
          <cell r="Q521" t="str">
            <v>-</v>
          </cell>
          <cell r="R521" t="str">
            <v>-</v>
          </cell>
          <cell r="S521" t="str">
            <v>-</v>
          </cell>
          <cell r="T521" t="str">
            <v>-</v>
          </cell>
          <cell r="U521">
            <v>0.48</v>
          </cell>
          <cell r="V521">
            <v>2.88</v>
          </cell>
          <cell r="X521" t="str">
            <v>LSlb</v>
          </cell>
          <cell r="Y521">
            <v>8.98</v>
          </cell>
          <cell r="Z521">
            <v>5.79</v>
          </cell>
          <cell r="AA521">
            <v>0.39</v>
          </cell>
          <cell r="AB521">
            <v>2.34</v>
          </cell>
          <cell r="AC521">
            <v>3.4984262589928057</v>
          </cell>
          <cell r="AD521">
            <v>0</v>
          </cell>
          <cell r="AE521">
            <v>3.5</v>
          </cell>
          <cell r="AF521">
            <v>0.75</v>
          </cell>
          <cell r="AG521">
            <v>0.59</v>
          </cell>
          <cell r="AH521">
            <v>0.49</v>
          </cell>
          <cell r="AI521">
            <v>0.45</v>
          </cell>
          <cell r="AJ521">
            <v>0.39</v>
          </cell>
          <cell r="AK521">
            <v>0</v>
          </cell>
          <cell r="AL521">
            <v>30979</v>
          </cell>
          <cell r="AN521">
            <v>0.4361207411024306</v>
          </cell>
          <cell r="AO521">
            <v>0.38084452311197914</v>
          </cell>
          <cell r="AP521" t="str">
            <v>AWD</v>
          </cell>
        </row>
        <row r="522">
          <cell r="A522" t="str">
            <v>510-PACK2</v>
          </cell>
          <cell r="B522" t="str">
            <v>B08FBR7YW1</v>
          </cell>
          <cell r="C522">
            <v>5.99</v>
          </cell>
          <cell r="D522">
            <v>510</v>
          </cell>
          <cell r="E522">
            <v>2</v>
          </cell>
          <cell r="F522">
            <v>7.89</v>
          </cell>
          <cell r="G522">
            <v>7.29</v>
          </cell>
          <cell r="H522">
            <v>6.89</v>
          </cell>
          <cell r="I522">
            <v>6.79</v>
          </cell>
          <cell r="J522">
            <v>6.5699999999999994</v>
          </cell>
          <cell r="K522">
            <v>16</v>
          </cell>
          <cell r="L522">
            <v>3.65</v>
          </cell>
          <cell r="M522">
            <v>3.8689999999999998</v>
          </cell>
          <cell r="N522">
            <v>2.88</v>
          </cell>
          <cell r="O522">
            <v>3.024</v>
          </cell>
          <cell r="P522">
            <v>6.79</v>
          </cell>
          <cell r="Q522">
            <v>6.1899999999999995</v>
          </cell>
          <cell r="R522">
            <v>5.79</v>
          </cell>
          <cell r="S522">
            <v>5.6899999999999995</v>
          </cell>
          <cell r="T522">
            <v>5.51</v>
          </cell>
          <cell r="U522">
            <v>0.48</v>
          </cell>
          <cell r="V522">
            <v>0.96</v>
          </cell>
          <cell r="W522">
            <v>15.36</v>
          </cell>
          <cell r="X522" t="str">
            <v>LSlb</v>
          </cell>
          <cell r="Y522">
            <v>5.5</v>
          </cell>
          <cell r="Z522">
            <v>4.5</v>
          </cell>
          <cell r="AA522">
            <v>0.75</v>
          </cell>
          <cell r="AB522">
            <v>6</v>
          </cell>
          <cell r="AC522">
            <v>1.0683453237410072</v>
          </cell>
          <cell r="AD522">
            <v>0</v>
          </cell>
          <cell r="AE522">
            <v>1.25</v>
          </cell>
          <cell r="AF522">
            <v>1.1000000000000001</v>
          </cell>
          <cell r="AG522">
            <v>0.85</v>
          </cell>
          <cell r="AH522">
            <v>0.69</v>
          </cell>
          <cell r="AI522">
            <v>0.65</v>
          </cell>
          <cell r="AJ522">
            <v>0.59</v>
          </cell>
          <cell r="AK522">
            <v>0</v>
          </cell>
          <cell r="AL522">
            <v>49839</v>
          </cell>
          <cell r="AN522">
            <v>0.1465076388888889</v>
          </cell>
          <cell r="AO522">
            <v>0.12994479166666664</v>
          </cell>
          <cell r="AP522" t="str">
            <v>AWD</v>
          </cell>
        </row>
        <row r="523">
          <cell r="A523" t="str">
            <v>2236-CASE</v>
          </cell>
          <cell r="B523" t="str">
            <v>B08FF4H3BT</v>
          </cell>
          <cell r="C523">
            <v>0</v>
          </cell>
          <cell r="D523">
            <v>2236</v>
          </cell>
          <cell r="E523">
            <v>24</v>
          </cell>
          <cell r="F523">
            <v>89.789999999999992</v>
          </cell>
          <cell r="G523">
            <v>77.789999999999992</v>
          </cell>
          <cell r="H523">
            <v>65.789999999999992</v>
          </cell>
          <cell r="I523">
            <v>65.789999999999992</v>
          </cell>
          <cell r="J523">
            <v>56.79</v>
          </cell>
          <cell r="K523">
            <v>17</v>
          </cell>
          <cell r="L523">
            <v>15.69</v>
          </cell>
          <cell r="M523">
            <v>16.631399999999999</v>
          </cell>
          <cell r="N523" t="str">
            <v>-</v>
          </cell>
          <cell r="O523" t="str">
            <v>-</v>
          </cell>
          <cell r="P523" t="str">
            <v>-</v>
          </cell>
          <cell r="Q523" t="str">
            <v>-</v>
          </cell>
          <cell r="R523" t="str">
            <v>-</v>
          </cell>
          <cell r="S523" t="str">
            <v>-</v>
          </cell>
          <cell r="T523" t="str">
            <v>-</v>
          </cell>
          <cell r="U523">
            <v>16.28</v>
          </cell>
          <cell r="V523">
            <v>16.28</v>
          </cell>
          <cell r="X523" t="str">
            <v>LB</v>
          </cell>
          <cell r="Y523">
            <v>11.75</v>
          </cell>
          <cell r="Z523">
            <v>8.25</v>
          </cell>
          <cell r="AA523">
            <v>8</v>
          </cell>
          <cell r="AB523">
            <v>1</v>
          </cell>
          <cell r="AC523">
            <v>9.2266187050359711</v>
          </cell>
          <cell r="AD523">
            <v>0</v>
          </cell>
          <cell r="AE523">
            <v>10</v>
          </cell>
          <cell r="AF523">
            <v>0.59</v>
          </cell>
          <cell r="AG523">
            <v>0.49</v>
          </cell>
          <cell r="AH523">
            <v>0.39</v>
          </cell>
          <cell r="AI523">
            <v>0.35</v>
          </cell>
          <cell r="AJ523">
            <v>0.28999999999999998</v>
          </cell>
          <cell r="AK523">
            <v>0</v>
          </cell>
          <cell r="AL523">
            <v>11080</v>
          </cell>
          <cell r="AN523">
            <v>3.3372743055555558</v>
          </cell>
          <cell r="AO523">
            <v>2.8704947916666663</v>
          </cell>
          <cell r="AP523" t="str">
            <v>AWD</v>
          </cell>
        </row>
        <row r="524">
          <cell r="A524" t="str">
            <v>2236-EACH</v>
          </cell>
          <cell r="B524" t="str">
            <v>B08FF6RL8X</v>
          </cell>
          <cell r="C524">
            <v>0</v>
          </cell>
          <cell r="D524">
            <v>2236</v>
          </cell>
          <cell r="E524">
            <v>1</v>
          </cell>
          <cell r="F524">
            <v>8.39</v>
          </cell>
          <cell r="G524">
            <v>7.89</v>
          </cell>
          <cell r="H524">
            <v>7.39</v>
          </cell>
          <cell r="I524">
            <v>7.39</v>
          </cell>
          <cell r="J524">
            <v>7</v>
          </cell>
          <cell r="K524">
            <v>11</v>
          </cell>
          <cell r="L524">
            <v>4.1500000000000004</v>
          </cell>
          <cell r="M524">
            <v>4.399</v>
          </cell>
          <cell r="N524">
            <v>3.38</v>
          </cell>
          <cell r="O524">
            <v>3.5489999999999999</v>
          </cell>
          <cell r="P524">
            <v>7.39</v>
          </cell>
          <cell r="Q524">
            <v>6.89</v>
          </cell>
          <cell r="R524">
            <v>6.39</v>
          </cell>
          <cell r="S524">
            <v>6.39</v>
          </cell>
          <cell r="T524">
            <v>5.9399999999999995</v>
          </cell>
          <cell r="U524">
            <v>0.66</v>
          </cell>
          <cell r="V524">
            <v>0.66</v>
          </cell>
          <cell r="W524">
            <v>10.56</v>
          </cell>
          <cell r="X524" t="str">
            <v>LSlb</v>
          </cell>
          <cell r="Y524">
            <v>7.09</v>
          </cell>
          <cell r="Z524">
            <v>5.32</v>
          </cell>
          <cell r="AA524">
            <v>0.55000000000000004</v>
          </cell>
          <cell r="AB524">
            <v>2.2000000000000002</v>
          </cell>
          <cell r="AC524">
            <v>0.59698820143884901</v>
          </cell>
          <cell r="AD524">
            <v>9.5518112230215841</v>
          </cell>
          <cell r="AE524">
            <v>0.75</v>
          </cell>
          <cell r="AF524">
            <v>1.1000000000000001</v>
          </cell>
          <cell r="AG524">
            <v>0.85</v>
          </cell>
          <cell r="AH524">
            <v>0.69</v>
          </cell>
          <cell r="AI524">
            <v>0.65</v>
          </cell>
          <cell r="AJ524">
            <v>0.59</v>
          </cell>
          <cell r="AK524">
            <v>0</v>
          </cell>
          <cell r="AL524">
            <v>53816</v>
          </cell>
          <cell r="AN524">
            <v>0.13905309606481484</v>
          </cell>
          <cell r="AO524">
            <v>0.11960394965277776</v>
          </cell>
          <cell r="AP524" t="str">
            <v>AWD</v>
          </cell>
        </row>
        <row r="525">
          <cell r="A525" t="str">
            <v>5419-CASE</v>
          </cell>
          <cell r="B525" t="str">
            <v>B08FFCWTSJ</v>
          </cell>
          <cell r="C525">
            <v>0</v>
          </cell>
          <cell r="D525">
            <v>5419</v>
          </cell>
          <cell r="E525">
            <v>25</v>
          </cell>
          <cell r="F525">
            <v>49.690000000000005</v>
          </cell>
          <cell r="G525">
            <v>41.89</v>
          </cell>
          <cell r="H525">
            <v>36.89</v>
          </cell>
          <cell r="I525">
            <v>35.590000000000003</v>
          </cell>
          <cell r="J525">
            <v>33.69</v>
          </cell>
          <cell r="K525">
            <v>6</v>
          </cell>
          <cell r="L525">
            <v>11.51</v>
          </cell>
          <cell r="M525">
            <v>12.2006</v>
          </cell>
          <cell r="N525" t="str">
            <v>-</v>
          </cell>
          <cell r="O525" t="str">
            <v>-</v>
          </cell>
          <cell r="P525" t="str">
            <v>-</v>
          </cell>
          <cell r="Q525" t="str">
            <v>-</v>
          </cell>
          <cell r="R525" t="str">
            <v>-</v>
          </cell>
          <cell r="S525" t="str">
            <v>-</v>
          </cell>
          <cell r="T525" t="str">
            <v>-</v>
          </cell>
          <cell r="U525">
            <v>5.58</v>
          </cell>
          <cell r="V525">
            <v>5.58</v>
          </cell>
          <cell r="X525" t="str">
            <v>LB</v>
          </cell>
          <cell r="Y525">
            <v>28.25</v>
          </cell>
          <cell r="Z525">
            <v>22.5</v>
          </cell>
          <cell r="AA525">
            <v>0.5</v>
          </cell>
          <cell r="AB525">
            <v>4</v>
          </cell>
          <cell r="AC525">
            <v>4.0602517985611515</v>
          </cell>
          <cell r="AD525">
            <v>0</v>
          </cell>
          <cell r="AE525">
            <v>4.25</v>
          </cell>
          <cell r="AF525">
            <v>1.1000000000000001</v>
          </cell>
          <cell r="AG525">
            <v>0.85</v>
          </cell>
          <cell r="AH525">
            <v>0.69</v>
          </cell>
          <cell r="AI525">
            <v>0.65</v>
          </cell>
          <cell r="AJ525">
            <v>0.59</v>
          </cell>
          <cell r="AK525">
            <v>0</v>
          </cell>
          <cell r="AL525">
            <v>20718</v>
          </cell>
          <cell r="AN525">
            <v>2.9611653645833336</v>
          </cell>
          <cell r="AO525">
            <v>2.4334667968749999</v>
          </cell>
          <cell r="AP525" t="str">
            <v>FBA</v>
          </cell>
        </row>
        <row r="526">
          <cell r="A526" t="str">
            <v>3161-EACH</v>
          </cell>
          <cell r="B526" t="str">
            <v>B08FK78Z2B</v>
          </cell>
          <cell r="C526">
            <v>0</v>
          </cell>
          <cell r="D526">
            <v>3161</v>
          </cell>
          <cell r="E526">
            <v>1</v>
          </cell>
          <cell r="F526">
            <v>7.89</v>
          </cell>
          <cell r="G526">
            <v>7.39</v>
          </cell>
          <cell r="H526">
            <v>6.99</v>
          </cell>
          <cell r="I526">
            <v>6.99</v>
          </cell>
          <cell r="J526">
            <v>6.75</v>
          </cell>
          <cell r="K526">
            <v>6</v>
          </cell>
          <cell r="L526">
            <v>4.1500000000000004</v>
          </cell>
          <cell r="M526">
            <v>4.399</v>
          </cell>
          <cell r="N526">
            <v>3.38</v>
          </cell>
          <cell r="O526">
            <v>3.5489999999999999</v>
          </cell>
          <cell r="P526">
            <v>6.89</v>
          </cell>
          <cell r="Q526">
            <v>6.39</v>
          </cell>
          <cell r="R526">
            <v>5.99</v>
          </cell>
          <cell r="S526">
            <v>5.99</v>
          </cell>
          <cell r="T526">
            <v>5.6899999999999995</v>
          </cell>
          <cell r="U526">
            <v>0.34</v>
          </cell>
          <cell r="V526">
            <v>0.34</v>
          </cell>
          <cell r="W526">
            <v>5.44</v>
          </cell>
          <cell r="X526" t="str">
            <v>LSlb</v>
          </cell>
          <cell r="Y526">
            <v>7</v>
          </cell>
          <cell r="Z526">
            <v>5</v>
          </cell>
          <cell r="AA526">
            <v>0.25</v>
          </cell>
          <cell r="AB526">
            <v>2</v>
          </cell>
          <cell r="AC526">
            <v>0.50359712230215825</v>
          </cell>
          <cell r="AD526">
            <v>8.057553956834532</v>
          </cell>
          <cell r="AE526">
            <v>0.75</v>
          </cell>
          <cell r="AF526">
            <v>0.99</v>
          </cell>
          <cell r="AG526">
            <v>0.79</v>
          </cell>
          <cell r="AH526">
            <v>0.65</v>
          </cell>
          <cell r="AI526">
            <v>0.59</v>
          </cell>
          <cell r="AJ526">
            <v>0.55000000000000004</v>
          </cell>
          <cell r="AK526">
            <v>0</v>
          </cell>
          <cell r="AL526">
            <v>13967</v>
          </cell>
          <cell r="AN526">
            <v>0.27685322325906636</v>
          </cell>
          <cell r="AO526">
            <v>0.23775198477285878</v>
          </cell>
          <cell r="AP526" t="str">
            <v>AWD</v>
          </cell>
        </row>
        <row r="527">
          <cell r="A527" t="str">
            <v>3161-CASE</v>
          </cell>
          <cell r="B527" t="str">
            <v>B08FK9Z656</v>
          </cell>
          <cell r="C527">
            <v>0</v>
          </cell>
          <cell r="D527">
            <v>3161</v>
          </cell>
          <cell r="E527">
            <v>12</v>
          </cell>
          <cell r="F527">
            <v>38.790000000000006</v>
          </cell>
          <cell r="G527">
            <v>32.790000000000006</v>
          </cell>
          <cell r="H527">
            <v>28.29</v>
          </cell>
          <cell r="I527">
            <v>28.29</v>
          </cell>
          <cell r="J527">
            <v>25.23</v>
          </cell>
          <cell r="K527">
            <v>4.75</v>
          </cell>
          <cell r="L527">
            <v>7.72</v>
          </cell>
          <cell r="M527">
            <v>8.1831999999999994</v>
          </cell>
          <cell r="N527" t="str">
            <v>-</v>
          </cell>
          <cell r="O527" t="str">
            <v>-</v>
          </cell>
          <cell r="P527" t="str">
            <v>-</v>
          </cell>
          <cell r="Q527" t="str">
            <v>-</v>
          </cell>
          <cell r="R527" t="str">
            <v>-</v>
          </cell>
          <cell r="S527" t="str">
            <v>-</v>
          </cell>
          <cell r="T527" t="str">
            <v>-</v>
          </cell>
          <cell r="U527">
            <v>4.6399999999999997</v>
          </cell>
          <cell r="V527">
            <v>4.6399999999999997</v>
          </cell>
          <cell r="X527" t="str">
            <v>LSlb</v>
          </cell>
          <cell r="Y527">
            <v>12.25</v>
          </cell>
          <cell r="Z527">
            <v>10.75</v>
          </cell>
          <cell r="AA527">
            <v>5.75</v>
          </cell>
          <cell r="AB527">
            <v>5</v>
          </cell>
          <cell r="AC527">
            <v>4.6267985611510793</v>
          </cell>
          <cell r="AD527">
            <v>0</v>
          </cell>
          <cell r="AE527">
            <v>4.75</v>
          </cell>
          <cell r="AF527">
            <v>1.1000000000000001</v>
          </cell>
          <cell r="AG527">
            <v>0.85</v>
          </cell>
          <cell r="AH527">
            <v>0.69</v>
          </cell>
          <cell r="AI527">
            <v>0.65</v>
          </cell>
          <cell r="AJ527">
            <v>0.59</v>
          </cell>
          <cell r="AK527">
            <v>0</v>
          </cell>
          <cell r="AL527">
            <v>33945</v>
          </cell>
          <cell r="AN527">
            <v>3.3222386791087963</v>
          </cell>
          <cell r="AO527">
            <v>2.8530238172743054</v>
          </cell>
          <cell r="AP527" t="str">
            <v>AWD</v>
          </cell>
        </row>
        <row r="528">
          <cell r="A528" t="str">
            <v>3161-PACK3</v>
          </cell>
          <cell r="B528" t="str">
            <v>B08FKH28ZM</v>
          </cell>
          <cell r="C528">
            <v>0</v>
          </cell>
          <cell r="D528">
            <v>3161</v>
          </cell>
          <cell r="E528">
            <v>3</v>
          </cell>
          <cell r="F528">
            <v>14.29</v>
          </cell>
          <cell r="G528">
            <v>12.79</v>
          </cell>
          <cell r="H528">
            <v>11.69</v>
          </cell>
          <cell r="I528">
            <v>11.69</v>
          </cell>
          <cell r="J528">
            <v>10.87</v>
          </cell>
          <cell r="K528">
            <v>1.25</v>
          </cell>
          <cell r="L528">
            <v>5.37</v>
          </cell>
          <cell r="M528">
            <v>5.6921999999999997</v>
          </cell>
          <cell r="N528" t="str">
            <v>-</v>
          </cell>
          <cell r="O528" t="str">
            <v>-</v>
          </cell>
          <cell r="P528" t="str">
            <v>-</v>
          </cell>
          <cell r="Q528" t="str">
            <v>-</v>
          </cell>
          <cell r="R528" t="str">
            <v>-</v>
          </cell>
          <cell r="S528" t="str">
            <v>-</v>
          </cell>
          <cell r="T528" t="str">
            <v>-</v>
          </cell>
          <cell r="U528">
            <v>0.34</v>
          </cell>
          <cell r="V528">
            <v>1.02</v>
          </cell>
          <cell r="X528" t="str">
            <v>LSlb</v>
          </cell>
          <cell r="Y528">
            <v>11.5</v>
          </cell>
          <cell r="Z528">
            <v>10.88</v>
          </cell>
          <cell r="AA528">
            <v>0.75</v>
          </cell>
          <cell r="AB528">
            <v>1.5</v>
          </cell>
          <cell r="AC528">
            <v>10.74078237410072</v>
          </cell>
          <cell r="AD528">
            <v>0</v>
          </cell>
          <cell r="AE528">
            <v>11</v>
          </cell>
          <cell r="AF528">
            <v>1.5</v>
          </cell>
          <cell r="AG528">
            <v>1.3</v>
          </cell>
          <cell r="AH528">
            <v>1</v>
          </cell>
          <cell r="AI528">
            <v>1</v>
          </cell>
          <cell r="AJ528">
            <v>0.8</v>
          </cell>
          <cell r="AK528">
            <v>0</v>
          </cell>
          <cell r="AL528">
            <v>33945</v>
          </cell>
          <cell r="AN528">
            <v>0.83055966977719908</v>
          </cell>
          <cell r="AO528">
            <v>0.71325595431857636</v>
          </cell>
          <cell r="AP528" t="str">
            <v>AWD</v>
          </cell>
        </row>
        <row r="529">
          <cell r="A529" t="str">
            <v>338-PACK2</v>
          </cell>
          <cell r="B529" t="str">
            <v>B08FPGQ262</v>
          </cell>
          <cell r="C529">
            <v>0</v>
          </cell>
          <cell r="D529">
            <v>338</v>
          </cell>
          <cell r="E529">
            <v>2</v>
          </cell>
          <cell r="F529">
            <v>5.79</v>
          </cell>
          <cell r="G529">
            <v>5.49</v>
          </cell>
          <cell r="H529">
            <v>5.1899999999999995</v>
          </cell>
          <cell r="I529">
            <v>5.09</v>
          </cell>
          <cell r="J529">
            <v>4.93</v>
          </cell>
          <cell r="K529">
            <v>2</v>
          </cell>
          <cell r="L529">
            <v>3.06</v>
          </cell>
          <cell r="M529">
            <v>3.2435999999999998</v>
          </cell>
          <cell r="N529">
            <v>2.29</v>
          </cell>
          <cell r="O529">
            <v>2.4045000000000001</v>
          </cell>
          <cell r="P529">
            <v>4.79</v>
          </cell>
          <cell r="Q529">
            <v>4.3899999999999997</v>
          </cell>
          <cell r="R529">
            <v>4.1899999999999995</v>
          </cell>
          <cell r="S529">
            <v>3.99</v>
          </cell>
          <cell r="T529">
            <v>3.8899999999999997</v>
          </cell>
          <cell r="U529">
            <v>0.06</v>
          </cell>
          <cell r="V529">
            <v>0.12</v>
          </cell>
          <cell r="W529">
            <v>1.92</v>
          </cell>
          <cell r="X529" t="str">
            <v>SS</v>
          </cell>
          <cell r="Y529">
            <v>8.75</v>
          </cell>
          <cell r="Z529">
            <v>4.75</v>
          </cell>
          <cell r="AA529">
            <v>0.06</v>
          </cell>
          <cell r="AB529">
            <v>0.12</v>
          </cell>
          <cell r="AC529">
            <v>3.5881294964028775E-2</v>
          </cell>
          <cell r="AD529">
            <v>0.57410071942446039</v>
          </cell>
          <cell r="AE529">
            <v>1</v>
          </cell>
          <cell r="AF529">
            <v>0.69</v>
          </cell>
          <cell r="AG529">
            <v>0.55000000000000004</v>
          </cell>
          <cell r="AH529">
            <v>0.45</v>
          </cell>
          <cell r="AI529">
            <v>0.39</v>
          </cell>
          <cell r="AJ529">
            <v>0.35</v>
          </cell>
          <cell r="AK529">
            <v>0</v>
          </cell>
          <cell r="AL529">
            <v>25510</v>
          </cell>
          <cell r="AN529">
            <v>2.8754490981867289E-2</v>
          </cell>
          <cell r="AO529">
            <v>2.6416603370949074E-2</v>
          </cell>
          <cell r="AP529" t="str">
            <v>AWD</v>
          </cell>
        </row>
        <row r="530">
          <cell r="A530" t="str">
            <v>321-PACK4</v>
          </cell>
          <cell r="B530" t="str">
            <v>B08FPHTGDD</v>
          </cell>
          <cell r="C530">
            <v>0</v>
          </cell>
          <cell r="D530">
            <v>552</v>
          </cell>
          <cell r="E530">
            <v>2</v>
          </cell>
          <cell r="F530">
            <v>8.49</v>
          </cell>
          <cell r="G530">
            <v>7.89</v>
          </cell>
          <cell r="H530">
            <v>7.49</v>
          </cell>
          <cell r="I530">
            <v>7.39</v>
          </cell>
          <cell r="J530">
            <v>7.2299999999999995</v>
          </cell>
          <cell r="K530">
            <v>11</v>
          </cell>
          <cell r="L530">
            <v>4.1500000000000004</v>
          </cell>
          <cell r="M530">
            <v>4.399</v>
          </cell>
          <cell r="N530">
            <v>3.38</v>
          </cell>
          <cell r="O530">
            <v>3.5489999999999999</v>
          </cell>
          <cell r="P530">
            <v>7.49</v>
          </cell>
          <cell r="Q530">
            <v>6.89</v>
          </cell>
          <cell r="R530">
            <v>6.49</v>
          </cell>
          <cell r="S530">
            <v>6.39</v>
          </cell>
          <cell r="T530">
            <v>6.17</v>
          </cell>
          <cell r="U530">
            <v>0.32</v>
          </cell>
          <cell r="V530">
            <v>0.64</v>
          </cell>
          <cell r="W530">
            <v>10.24</v>
          </cell>
          <cell r="X530" t="str">
            <v>LSlb</v>
          </cell>
          <cell r="Y530">
            <v>9.75</v>
          </cell>
          <cell r="Z530">
            <v>7.5</v>
          </cell>
          <cell r="AA530">
            <v>0.25</v>
          </cell>
          <cell r="AB530">
            <v>1</v>
          </cell>
          <cell r="AC530">
            <v>0.52607913669064743</v>
          </cell>
          <cell r="AD530">
            <v>8.4172661870503589</v>
          </cell>
          <cell r="AE530">
            <v>0.75</v>
          </cell>
          <cell r="AF530">
            <v>1.5</v>
          </cell>
          <cell r="AG530">
            <v>1.3</v>
          </cell>
          <cell r="AH530">
            <v>1</v>
          </cell>
          <cell r="AI530">
            <v>1</v>
          </cell>
          <cell r="AJ530">
            <v>0.8</v>
          </cell>
          <cell r="AK530">
            <v>0</v>
          </cell>
          <cell r="AL530">
            <v>14508</v>
          </cell>
          <cell r="AN530">
            <v>5.4853244357638893E-2</v>
          </cell>
          <cell r="AO530">
            <v>4.9747314453124997E-2</v>
          </cell>
          <cell r="AP530" t="str">
            <v>AWD</v>
          </cell>
        </row>
        <row r="531">
          <cell r="A531" t="str">
            <v>1228-PACK2</v>
          </cell>
          <cell r="B531" t="str">
            <v>B08FRRVHV5</v>
          </cell>
          <cell r="C531">
            <v>0</v>
          </cell>
          <cell r="D531">
            <v>1228</v>
          </cell>
          <cell r="E531">
            <v>2</v>
          </cell>
          <cell r="F531">
            <v>8.49</v>
          </cell>
          <cell r="G531">
            <v>7.89</v>
          </cell>
          <cell r="H531">
            <v>7.49</v>
          </cell>
          <cell r="I531">
            <v>7.39</v>
          </cell>
          <cell r="J531">
            <v>7.2299999999999995</v>
          </cell>
          <cell r="K531">
            <v>8</v>
          </cell>
          <cell r="L531">
            <v>4.1500000000000004</v>
          </cell>
          <cell r="M531">
            <v>4.399</v>
          </cell>
          <cell r="N531">
            <v>3.38</v>
          </cell>
          <cell r="O531">
            <v>3.5489999999999999</v>
          </cell>
          <cell r="P531">
            <v>7.49</v>
          </cell>
          <cell r="Q531">
            <v>6.89</v>
          </cell>
          <cell r="R531">
            <v>6.49</v>
          </cell>
          <cell r="S531">
            <v>6.39</v>
          </cell>
          <cell r="T531">
            <v>6.17</v>
          </cell>
          <cell r="U531">
            <v>0.22</v>
          </cell>
          <cell r="V531">
            <v>0.44</v>
          </cell>
          <cell r="W531">
            <v>7.04</v>
          </cell>
          <cell r="X531" t="str">
            <v>LSlb</v>
          </cell>
          <cell r="Y531">
            <v>10.5</v>
          </cell>
          <cell r="Z531">
            <v>8.5</v>
          </cell>
          <cell r="AA531">
            <v>1</v>
          </cell>
          <cell r="AB531">
            <v>1</v>
          </cell>
          <cell r="AC531">
            <v>0.6420863309352518</v>
          </cell>
          <cell r="AD531">
            <v>10.273381294964029</v>
          </cell>
          <cell r="AE531">
            <v>0.75</v>
          </cell>
          <cell r="AF531">
            <v>3.3</v>
          </cell>
          <cell r="AG531">
            <v>2.5</v>
          </cell>
          <cell r="AH531">
            <v>2</v>
          </cell>
          <cell r="AI531">
            <v>2</v>
          </cell>
          <cell r="AJ531">
            <v>1.7</v>
          </cell>
          <cell r="AK531">
            <v>0</v>
          </cell>
          <cell r="AL531">
            <v>4783</v>
          </cell>
          <cell r="AN531">
            <v>8.7295080114293988E-2</v>
          </cell>
          <cell r="AO531">
            <v>8.7443813747829849E-2</v>
          </cell>
          <cell r="AP531" t="str">
            <v>AWD</v>
          </cell>
        </row>
        <row r="532">
          <cell r="A532" t="str">
            <v>1201-PACK2</v>
          </cell>
          <cell r="B532" t="str">
            <v>B08FRRVXYG</v>
          </cell>
          <cell r="C532">
            <v>0</v>
          </cell>
          <cell r="D532">
            <v>1201</v>
          </cell>
          <cell r="E532">
            <v>2</v>
          </cell>
          <cell r="F532">
            <v>7.39</v>
          </cell>
          <cell r="G532">
            <v>6.89</v>
          </cell>
          <cell r="H532">
            <v>6.59</v>
          </cell>
          <cell r="I532">
            <v>6.39</v>
          </cell>
          <cell r="J532">
            <v>6.26</v>
          </cell>
          <cell r="K532">
            <v>3</v>
          </cell>
          <cell r="L532">
            <v>3.68</v>
          </cell>
          <cell r="M532">
            <v>3.9008000000000003</v>
          </cell>
          <cell r="N532">
            <v>2.91</v>
          </cell>
          <cell r="O532">
            <v>3.0555000000000003</v>
          </cell>
          <cell r="P532">
            <v>6.29</v>
          </cell>
          <cell r="Q532">
            <v>5.79</v>
          </cell>
          <cell r="R532">
            <v>5.49</v>
          </cell>
          <cell r="S532">
            <v>5.29</v>
          </cell>
          <cell r="T532">
            <v>5.2</v>
          </cell>
          <cell r="U532">
            <v>0.08</v>
          </cell>
          <cell r="V532">
            <v>0.16</v>
          </cell>
          <cell r="W532">
            <v>2.56</v>
          </cell>
          <cell r="X532" t="str">
            <v>LSlb</v>
          </cell>
          <cell r="Y532">
            <v>14.75</v>
          </cell>
          <cell r="Z532">
            <v>11.5</v>
          </cell>
          <cell r="AA532">
            <v>3.5</v>
          </cell>
          <cell r="AB532">
            <v>0.78</v>
          </cell>
          <cell r="AC532">
            <v>4.2711330935251794</v>
          </cell>
          <cell r="AD532">
            <v>0</v>
          </cell>
          <cell r="AE532">
            <v>4.5</v>
          </cell>
          <cell r="AF532">
            <v>1.1000000000000001</v>
          </cell>
          <cell r="AG532">
            <v>0.85</v>
          </cell>
          <cell r="AH532">
            <v>0.69</v>
          </cell>
          <cell r="AI532">
            <v>0.65</v>
          </cell>
          <cell r="AJ532">
            <v>0.59</v>
          </cell>
          <cell r="AK532">
            <v>0</v>
          </cell>
          <cell r="AL532">
            <v>9710</v>
          </cell>
          <cell r="AM532">
            <v>0</v>
          </cell>
          <cell r="AN532">
            <v>3.187868200231482</v>
          </cell>
          <cell r="AO532">
            <v>2.6968891059027778</v>
          </cell>
          <cell r="AP532" t="str">
            <v>AWD</v>
          </cell>
        </row>
        <row r="533">
          <cell r="A533" t="str">
            <v>1286-PACK2</v>
          </cell>
          <cell r="B533" t="str">
            <v>B08FRS3TML</v>
          </cell>
          <cell r="C533">
            <v>0</v>
          </cell>
          <cell r="D533">
            <v>1286</v>
          </cell>
          <cell r="E533">
            <v>2</v>
          </cell>
          <cell r="F533">
            <v>11.29</v>
          </cell>
          <cell r="G533">
            <v>10.29</v>
          </cell>
          <cell r="H533">
            <v>9.2899999999999991</v>
          </cell>
          <cell r="I533">
            <v>9.2899999999999991</v>
          </cell>
          <cell r="J533">
            <v>8.5</v>
          </cell>
          <cell r="K533">
            <v>11</v>
          </cell>
          <cell r="L533">
            <v>4.1500000000000004</v>
          </cell>
          <cell r="M533">
            <v>4.399</v>
          </cell>
          <cell r="N533">
            <v>3.38</v>
          </cell>
          <cell r="O533">
            <v>3.5489999999999999</v>
          </cell>
          <cell r="P533" t="str">
            <v>-</v>
          </cell>
          <cell r="Q533">
            <v>9.19</v>
          </cell>
          <cell r="R533">
            <v>8.19</v>
          </cell>
          <cell r="S533">
            <v>8.19</v>
          </cell>
          <cell r="T533">
            <v>7.4399999999999995</v>
          </cell>
          <cell r="U533">
            <v>0.34</v>
          </cell>
          <cell r="V533">
            <v>0.68</v>
          </cell>
          <cell r="W533">
            <v>10.88</v>
          </cell>
          <cell r="X533" t="str">
            <v>LSlb</v>
          </cell>
          <cell r="Y533">
            <v>10.5</v>
          </cell>
          <cell r="Z533">
            <v>9</v>
          </cell>
          <cell r="AA533">
            <v>1.25</v>
          </cell>
          <cell r="AB533">
            <v>1.25</v>
          </cell>
          <cell r="AC533">
            <v>0.84982014388489213</v>
          </cell>
          <cell r="AD533">
            <v>13.597122302158274</v>
          </cell>
          <cell r="AE533">
            <v>1</v>
          </cell>
          <cell r="AF533">
            <v>6</v>
          </cell>
          <cell r="AG533">
            <v>5</v>
          </cell>
          <cell r="AH533">
            <v>3.9</v>
          </cell>
          <cell r="AI533">
            <v>3.9</v>
          </cell>
          <cell r="AJ533">
            <v>2.9</v>
          </cell>
          <cell r="AK533">
            <v>0</v>
          </cell>
          <cell r="AL533">
            <v>8895</v>
          </cell>
          <cell r="AN533">
            <v>9.6695199974279833E-2</v>
          </cell>
          <cell r="AO533">
            <v>9.8366488233024685E-2</v>
          </cell>
          <cell r="AP533" t="str">
            <v>AWD</v>
          </cell>
        </row>
        <row r="534">
          <cell r="A534" t="str">
            <v>5414-PACK3</v>
          </cell>
          <cell r="B534" t="str">
            <v>B08FZR2GLR</v>
          </cell>
          <cell r="C534">
            <v>0</v>
          </cell>
          <cell r="D534">
            <v>5414</v>
          </cell>
          <cell r="E534">
            <v>3</v>
          </cell>
          <cell r="F534">
            <v>9.2899999999999991</v>
          </cell>
          <cell r="G534">
            <v>8.39</v>
          </cell>
          <cell r="H534">
            <v>7.79</v>
          </cell>
          <cell r="I534">
            <v>7.59</v>
          </cell>
          <cell r="J534">
            <v>7.3599999999999994</v>
          </cell>
          <cell r="K534">
            <v>14</v>
          </cell>
          <cell r="L534">
            <v>3.6</v>
          </cell>
          <cell r="M534">
            <v>3.8160000000000003</v>
          </cell>
          <cell r="N534">
            <v>2.83</v>
          </cell>
          <cell r="O534">
            <v>2.9715000000000003</v>
          </cell>
          <cell r="P534">
            <v>8.2899999999999991</v>
          </cell>
          <cell r="Q534">
            <v>7.29</v>
          </cell>
          <cell r="R534">
            <v>6.6899999999999995</v>
          </cell>
          <cell r="S534">
            <v>6.59</v>
          </cell>
          <cell r="T534">
            <v>6.31</v>
          </cell>
          <cell r="U534">
            <v>0.28000000000000003</v>
          </cell>
          <cell r="V534">
            <v>0.84000000000000008</v>
          </cell>
          <cell r="W534">
            <v>13.440000000000001</v>
          </cell>
          <cell r="X534" t="str">
            <v>LSlb</v>
          </cell>
          <cell r="Y534">
            <v>10.5</v>
          </cell>
          <cell r="Z534">
            <v>8</v>
          </cell>
          <cell r="AA534">
            <v>7.5</v>
          </cell>
          <cell r="AB534">
            <v>1.17</v>
          </cell>
          <cell r="AC534">
            <v>4.5323741007194247</v>
          </cell>
          <cell r="AD534">
            <v>0</v>
          </cell>
          <cell r="AE534">
            <v>4.75</v>
          </cell>
          <cell r="AF534">
            <v>0.99</v>
          </cell>
          <cell r="AG534">
            <v>0.79</v>
          </cell>
          <cell r="AH534">
            <v>0.65</v>
          </cell>
          <cell r="AI534">
            <v>0.59</v>
          </cell>
          <cell r="AJ534">
            <v>0.55000000000000004</v>
          </cell>
          <cell r="AK534">
            <v>0</v>
          </cell>
          <cell r="AL534">
            <v>13967</v>
          </cell>
          <cell r="AN534">
            <v>0.22013563368055558</v>
          </cell>
          <cell r="AO534">
            <v>0.19283365885416665</v>
          </cell>
          <cell r="AP534" t="str">
            <v>AWD</v>
          </cell>
        </row>
        <row r="535">
          <cell r="A535" t="str">
            <v>3107-PACK4</v>
          </cell>
          <cell r="B535" t="str">
            <v>B08G3SRN4M</v>
          </cell>
          <cell r="C535">
            <v>0</v>
          </cell>
          <cell r="D535">
            <v>3107</v>
          </cell>
          <cell r="E535">
            <v>4</v>
          </cell>
          <cell r="F535">
            <v>10.29</v>
          </cell>
          <cell r="G535">
            <v>9.09</v>
          </cell>
          <cell r="H535">
            <v>8.2899999999999991</v>
          </cell>
          <cell r="I535">
            <v>8.09</v>
          </cell>
          <cell r="J535">
            <v>7.79</v>
          </cell>
          <cell r="K535">
            <v>16</v>
          </cell>
          <cell r="L535">
            <v>3.65</v>
          </cell>
          <cell r="M535">
            <v>3.8689999999999998</v>
          </cell>
          <cell r="N535">
            <v>2.88</v>
          </cell>
          <cell r="O535">
            <v>3.024</v>
          </cell>
          <cell r="P535">
            <v>9.2899999999999991</v>
          </cell>
          <cell r="Q535">
            <v>8.09</v>
          </cell>
          <cell r="R535">
            <v>7.29</v>
          </cell>
          <cell r="S535">
            <v>7.09</v>
          </cell>
          <cell r="T535">
            <v>6.73</v>
          </cell>
          <cell r="U535">
            <v>0.24</v>
          </cell>
          <cell r="V535">
            <v>0.96</v>
          </cell>
          <cell r="W535">
            <v>15.36</v>
          </cell>
          <cell r="X535" t="str">
            <v>LB</v>
          </cell>
          <cell r="Y535">
            <v>12.5</v>
          </cell>
          <cell r="Z535">
            <v>12.25</v>
          </cell>
          <cell r="AA535">
            <v>9.75</v>
          </cell>
          <cell r="AB535">
            <v>2.34</v>
          </cell>
          <cell r="AC535">
            <v>10.74078237410072</v>
          </cell>
          <cell r="AD535">
            <v>0</v>
          </cell>
          <cell r="AE535">
            <v>11</v>
          </cell>
          <cell r="AF535">
            <v>1.5</v>
          </cell>
          <cell r="AG535">
            <v>1.3</v>
          </cell>
          <cell r="AH535">
            <v>1</v>
          </cell>
          <cell r="AI535">
            <v>1</v>
          </cell>
          <cell r="AJ535">
            <v>0.8</v>
          </cell>
          <cell r="AK535">
            <v>0</v>
          </cell>
          <cell r="AL535">
            <v>22848</v>
          </cell>
          <cell r="AN535">
            <v>0.1260817539544753</v>
          </cell>
          <cell r="AO535">
            <v>0.11852222583912037</v>
          </cell>
          <cell r="AP535" t="str">
            <v>AWD</v>
          </cell>
        </row>
        <row r="536">
          <cell r="A536" t="str">
            <v>3109-PACK4</v>
          </cell>
          <cell r="B536" t="str">
            <v>B08G3W5DPX</v>
          </cell>
          <cell r="C536">
            <v>0</v>
          </cell>
          <cell r="D536">
            <v>3109</v>
          </cell>
          <cell r="E536">
            <v>4</v>
          </cell>
          <cell r="F536">
            <v>13.19</v>
          </cell>
          <cell r="G536">
            <v>11.89</v>
          </cell>
          <cell r="H536">
            <v>11.09</v>
          </cell>
          <cell r="I536">
            <v>10.89</v>
          </cell>
          <cell r="J536">
            <v>10.57</v>
          </cell>
          <cell r="K536">
            <v>1.5</v>
          </cell>
          <cell r="L536">
            <v>5.37</v>
          </cell>
          <cell r="M536">
            <v>5.6921999999999997</v>
          </cell>
          <cell r="N536" t="str">
            <v>-</v>
          </cell>
          <cell r="O536" t="str">
            <v>-</v>
          </cell>
          <cell r="P536" t="str">
            <v>-</v>
          </cell>
          <cell r="Q536" t="str">
            <v>-</v>
          </cell>
          <cell r="R536" t="str">
            <v>-</v>
          </cell>
          <cell r="S536" t="str">
            <v>-</v>
          </cell>
          <cell r="T536" t="str">
            <v>-</v>
          </cell>
          <cell r="U536">
            <v>0.32</v>
          </cell>
          <cell r="V536">
            <v>1.28</v>
          </cell>
          <cell r="W536">
            <v>5.12</v>
          </cell>
          <cell r="X536" t="str">
            <v>LSlb</v>
          </cell>
          <cell r="Y536">
            <v>11.65</v>
          </cell>
          <cell r="Z536">
            <v>9.7200000000000006</v>
          </cell>
          <cell r="AA536">
            <v>0.16</v>
          </cell>
          <cell r="AB536">
            <v>0.64</v>
          </cell>
          <cell r="AC536">
            <v>0.5213835971223022</v>
          </cell>
          <cell r="AD536">
            <v>8.3421375539568352</v>
          </cell>
          <cell r="AE536">
            <v>0.75</v>
          </cell>
          <cell r="AF536">
            <v>1.2</v>
          </cell>
          <cell r="AG536">
            <v>0.95</v>
          </cell>
          <cell r="AH536">
            <v>0.79</v>
          </cell>
          <cell r="AI536">
            <v>0.75</v>
          </cell>
          <cell r="AJ536">
            <v>0.69</v>
          </cell>
          <cell r="AK536">
            <v>0</v>
          </cell>
          <cell r="AL536">
            <v>67368</v>
          </cell>
          <cell r="AN536">
            <v>0.29106174045138888</v>
          </cell>
          <cell r="AO536">
            <v>0.25426188151041668</v>
          </cell>
          <cell r="AP536" t="str">
            <v>AWD</v>
          </cell>
        </row>
        <row r="537">
          <cell r="A537" t="str">
            <v>3187-PACK4</v>
          </cell>
          <cell r="B537" t="str">
            <v>B08G3XTB2Z</v>
          </cell>
          <cell r="C537">
            <v>0</v>
          </cell>
          <cell r="D537">
            <v>552</v>
          </cell>
          <cell r="E537">
            <v>2</v>
          </cell>
          <cell r="F537">
            <v>8.49</v>
          </cell>
          <cell r="G537">
            <v>7.89</v>
          </cell>
          <cell r="H537">
            <v>7.49</v>
          </cell>
          <cell r="I537">
            <v>7.39</v>
          </cell>
          <cell r="J537">
            <v>7.2299999999999995</v>
          </cell>
          <cell r="K537">
            <v>11</v>
          </cell>
          <cell r="L537">
            <v>4.1500000000000004</v>
          </cell>
          <cell r="M537">
            <v>4.399</v>
          </cell>
          <cell r="N537">
            <v>3.38</v>
          </cell>
          <cell r="O537">
            <v>3.5489999999999999</v>
          </cell>
          <cell r="P537">
            <v>7.49</v>
          </cell>
          <cell r="Q537">
            <v>6.89</v>
          </cell>
          <cell r="R537">
            <v>6.49</v>
          </cell>
          <cell r="S537">
            <v>6.39</v>
          </cell>
          <cell r="T537">
            <v>6.17</v>
          </cell>
          <cell r="U537">
            <v>0.32</v>
          </cell>
          <cell r="V537">
            <v>0.64</v>
          </cell>
          <cell r="W537">
            <v>10.24</v>
          </cell>
          <cell r="X537" t="str">
            <v>LSoz</v>
          </cell>
          <cell r="Y537">
            <v>3.13</v>
          </cell>
          <cell r="Z537">
            <v>3.13</v>
          </cell>
          <cell r="AA537">
            <v>1.1299999999999999</v>
          </cell>
          <cell r="AB537">
            <v>2.2599999999999998</v>
          </cell>
          <cell r="AC537">
            <v>0.15928772661870499</v>
          </cell>
          <cell r="AD537">
            <v>2.5486036258992799</v>
          </cell>
          <cell r="AE537">
            <v>3</v>
          </cell>
          <cell r="AF537">
            <v>1.2</v>
          </cell>
          <cell r="AG537">
            <v>0.95</v>
          </cell>
          <cell r="AH537">
            <v>0.79</v>
          </cell>
          <cell r="AI537">
            <v>0.75</v>
          </cell>
          <cell r="AJ537">
            <v>0.69</v>
          </cell>
          <cell r="AK537">
            <v>0</v>
          </cell>
          <cell r="AL537">
            <v>4366</v>
          </cell>
          <cell r="AN537">
            <v>0.14732052147633745</v>
          </cell>
          <cell r="AO537">
            <v>0.14320107542438271</v>
          </cell>
          <cell r="AP537" t="str">
            <v>AWD</v>
          </cell>
        </row>
        <row r="538">
          <cell r="A538" t="str">
            <v>6004-PACK2</v>
          </cell>
          <cell r="B538" t="str">
            <v>B08G8YX6FP</v>
          </cell>
          <cell r="C538">
            <v>0</v>
          </cell>
          <cell r="D538">
            <v>6004</v>
          </cell>
          <cell r="E538">
            <v>2</v>
          </cell>
          <cell r="F538">
            <v>10.29</v>
          </cell>
          <cell r="G538">
            <v>9.7899999999999991</v>
          </cell>
          <cell r="H538">
            <v>8.7899999999999991</v>
          </cell>
          <cell r="I538">
            <v>8.7899999999999991</v>
          </cell>
          <cell r="J538">
            <v>8.2799999999999994</v>
          </cell>
          <cell r="K538">
            <v>6</v>
          </cell>
          <cell r="L538">
            <v>4.55</v>
          </cell>
          <cell r="M538">
            <v>4.8229999999999995</v>
          </cell>
          <cell r="N538">
            <v>3.78</v>
          </cell>
          <cell r="O538">
            <v>3.9689999999999999</v>
          </cell>
          <cell r="P538">
            <v>9.2899999999999991</v>
          </cell>
          <cell r="Q538">
            <v>8.7899999999999991</v>
          </cell>
          <cell r="R538">
            <v>7.79</v>
          </cell>
          <cell r="S538">
            <v>7.79</v>
          </cell>
          <cell r="T538">
            <v>7.22</v>
          </cell>
          <cell r="U538">
            <v>0.16</v>
          </cell>
          <cell r="V538">
            <v>0.32</v>
          </cell>
          <cell r="W538">
            <v>5.12</v>
          </cell>
          <cell r="X538" t="str">
            <v>LSoz</v>
          </cell>
          <cell r="Y538">
            <v>8.5</v>
          </cell>
          <cell r="Z538">
            <v>3.5</v>
          </cell>
          <cell r="AA538">
            <v>1.75</v>
          </cell>
          <cell r="AB538">
            <v>3.5</v>
          </cell>
          <cell r="AC538">
            <v>0.74910071942446044</v>
          </cell>
          <cell r="AD538">
            <v>11.985611510791367</v>
          </cell>
          <cell r="AE538">
            <v>12</v>
          </cell>
          <cell r="AF538">
            <v>1.7</v>
          </cell>
          <cell r="AG538">
            <v>1.5</v>
          </cell>
          <cell r="AH538">
            <v>1.1000000000000001</v>
          </cell>
          <cell r="AI538">
            <v>1.1000000000000001</v>
          </cell>
          <cell r="AJ538">
            <v>0.9</v>
          </cell>
          <cell r="AK538">
            <v>0</v>
          </cell>
          <cell r="AL538">
            <v>16211</v>
          </cell>
          <cell r="AN538">
            <v>0.11584960937500001</v>
          </cell>
          <cell r="AO538">
            <v>0.12062337239583333</v>
          </cell>
          <cell r="AP538" t="str">
            <v>FBA</v>
          </cell>
        </row>
        <row r="539">
          <cell r="A539" t="str">
            <v>6017-PACK2</v>
          </cell>
          <cell r="B539" t="str">
            <v>B08G9P6XK8</v>
          </cell>
          <cell r="C539">
            <v>0</v>
          </cell>
          <cell r="D539">
            <v>6017</v>
          </cell>
          <cell r="E539">
            <v>2</v>
          </cell>
          <cell r="F539">
            <v>9.09</v>
          </cell>
          <cell r="G539">
            <v>8.49</v>
          </cell>
          <cell r="H539">
            <v>8.09</v>
          </cell>
          <cell r="I539">
            <v>7.99</v>
          </cell>
          <cell r="J539">
            <v>7.76</v>
          </cell>
          <cell r="K539">
            <v>8</v>
          </cell>
          <cell r="L539">
            <v>4.55</v>
          </cell>
          <cell r="M539">
            <v>4.8229999999999995</v>
          </cell>
          <cell r="N539">
            <v>3.78</v>
          </cell>
          <cell r="O539">
            <v>3.9689999999999999</v>
          </cell>
          <cell r="P539">
            <v>7.99</v>
          </cell>
          <cell r="Q539">
            <v>7.39</v>
          </cell>
          <cell r="R539">
            <v>6.99</v>
          </cell>
          <cell r="S539">
            <v>6.89</v>
          </cell>
          <cell r="T539">
            <v>6.6899999999999995</v>
          </cell>
          <cell r="U539">
            <v>0.24</v>
          </cell>
          <cell r="V539">
            <v>0.48</v>
          </cell>
          <cell r="W539">
            <v>7.68</v>
          </cell>
          <cell r="X539" t="str">
            <v>LSlb</v>
          </cell>
          <cell r="Y539">
            <v>10.5</v>
          </cell>
          <cell r="Z539">
            <v>8</v>
          </cell>
          <cell r="AA539">
            <v>0.32</v>
          </cell>
          <cell r="AB539">
            <v>0.64</v>
          </cell>
          <cell r="AC539">
            <v>0.38676258992805757</v>
          </cell>
          <cell r="AD539">
            <v>6.188201438848921</v>
          </cell>
          <cell r="AE539">
            <v>0.5</v>
          </cell>
          <cell r="AF539">
            <v>1.2</v>
          </cell>
          <cell r="AG539">
            <v>0.95</v>
          </cell>
          <cell r="AH539">
            <v>0.79</v>
          </cell>
          <cell r="AI539">
            <v>0.75</v>
          </cell>
          <cell r="AJ539">
            <v>0.69</v>
          </cell>
          <cell r="AK539">
            <v>0</v>
          </cell>
          <cell r="AL539">
            <v>65416</v>
          </cell>
          <cell r="AN539">
            <v>0.30469352816358025</v>
          </cell>
          <cell r="AO539">
            <v>0.27010163483796296</v>
          </cell>
          <cell r="AP539" t="str">
            <v>FBA</v>
          </cell>
        </row>
        <row r="540">
          <cell r="A540" t="str">
            <v>929-PACK2</v>
          </cell>
          <cell r="B540" t="str">
            <v>B08GCYWBK1</v>
          </cell>
          <cell r="C540">
            <v>0</v>
          </cell>
          <cell r="D540">
            <v>929</v>
          </cell>
          <cell r="E540">
            <v>2</v>
          </cell>
          <cell r="F540">
            <v>8.2899999999999991</v>
          </cell>
          <cell r="G540">
            <v>7.6899999999999995</v>
          </cell>
          <cell r="H540">
            <v>7.29</v>
          </cell>
          <cell r="I540">
            <v>7.1899999999999995</v>
          </cell>
          <cell r="J540">
            <v>6.9799999999999995</v>
          </cell>
          <cell r="K540">
            <v>6</v>
          </cell>
          <cell r="L540">
            <v>4.1500000000000004</v>
          </cell>
          <cell r="M540">
            <v>4.399</v>
          </cell>
          <cell r="N540">
            <v>3.38</v>
          </cell>
          <cell r="O540">
            <v>3.5489999999999999</v>
          </cell>
          <cell r="P540">
            <v>7.1899999999999995</v>
          </cell>
          <cell r="Q540">
            <v>6.59</v>
          </cell>
          <cell r="R540">
            <v>6.1899999999999995</v>
          </cell>
          <cell r="S540">
            <v>6.09</v>
          </cell>
          <cell r="T540">
            <v>5.92</v>
          </cell>
          <cell r="U540">
            <v>0.18</v>
          </cell>
          <cell r="V540">
            <v>0.36</v>
          </cell>
          <cell r="W540">
            <v>5.76</v>
          </cell>
          <cell r="X540" t="str">
            <v>LSlb</v>
          </cell>
          <cell r="Y540">
            <v>10.5</v>
          </cell>
          <cell r="Z540">
            <v>8</v>
          </cell>
          <cell r="AA540">
            <v>0.32</v>
          </cell>
          <cell r="AB540">
            <v>1.92</v>
          </cell>
          <cell r="AC540">
            <v>1.1602877697841727</v>
          </cell>
          <cell r="AD540">
            <v>0</v>
          </cell>
          <cell r="AE540">
            <v>1.25</v>
          </cell>
          <cell r="AF540">
            <v>1.2</v>
          </cell>
          <cell r="AG540">
            <v>0.95</v>
          </cell>
          <cell r="AH540">
            <v>0.79</v>
          </cell>
          <cell r="AI540">
            <v>0.75</v>
          </cell>
          <cell r="AJ540">
            <v>0.69</v>
          </cell>
          <cell r="AK540">
            <v>0</v>
          </cell>
          <cell r="AL540">
            <v>31363</v>
          </cell>
          <cell r="AN540">
            <v>8.7754109700520833E-2</v>
          </cell>
          <cell r="AO540">
            <v>8.7977193196614581E-2</v>
          </cell>
          <cell r="AP540" t="str">
            <v>AWD</v>
          </cell>
        </row>
        <row r="541">
          <cell r="A541" t="str">
            <v>903-PACK2</v>
          </cell>
          <cell r="B541" t="str">
            <v>B08GCZT4JH</v>
          </cell>
          <cell r="C541">
            <v>0</v>
          </cell>
          <cell r="D541">
            <v>903</v>
          </cell>
          <cell r="E541">
            <v>2</v>
          </cell>
          <cell r="F541">
            <v>8.2899999999999991</v>
          </cell>
          <cell r="G541">
            <v>7.6899999999999995</v>
          </cell>
          <cell r="H541">
            <v>7.29</v>
          </cell>
          <cell r="I541">
            <v>7.1899999999999995</v>
          </cell>
          <cell r="J541">
            <v>6.9799999999999995</v>
          </cell>
          <cell r="K541">
            <v>6</v>
          </cell>
          <cell r="L541">
            <v>4.1500000000000004</v>
          </cell>
          <cell r="M541">
            <v>4.399</v>
          </cell>
          <cell r="N541">
            <v>3.38</v>
          </cell>
          <cell r="O541">
            <v>3.5489999999999999</v>
          </cell>
          <cell r="P541">
            <v>7.1899999999999995</v>
          </cell>
          <cell r="Q541">
            <v>6.59</v>
          </cell>
          <cell r="R541">
            <v>6.1899999999999995</v>
          </cell>
          <cell r="S541">
            <v>6.09</v>
          </cell>
          <cell r="T541">
            <v>5.92</v>
          </cell>
          <cell r="U541">
            <v>0.16</v>
          </cell>
          <cell r="V541">
            <v>0.32</v>
          </cell>
          <cell r="W541">
            <v>5.12</v>
          </cell>
          <cell r="X541" t="str">
            <v>LSlb</v>
          </cell>
          <cell r="Y541">
            <v>8.98</v>
          </cell>
          <cell r="Z541">
            <v>5.79</v>
          </cell>
          <cell r="AA541">
            <v>0.39</v>
          </cell>
          <cell r="AB541">
            <v>1.17</v>
          </cell>
          <cell r="AC541">
            <v>0.43764902158273378</v>
          </cell>
          <cell r="AD541">
            <v>7.0023843453237404</v>
          </cell>
          <cell r="AE541">
            <v>0.5</v>
          </cell>
          <cell r="AF541">
            <v>0.89</v>
          </cell>
          <cell r="AG541">
            <v>0.75</v>
          </cell>
          <cell r="AH541">
            <v>0.59</v>
          </cell>
          <cell r="AI541">
            <v>0.55000000000000004</v>
          </cell>
          <cell r="AJ541">
            <v>0.49</v>
          </cell>
          <cell r="AK541">
            <v>0</v>
          </cell>
          <cell r="AL541">
            <v>31363</v>
          </cell>
          <cell r="AN541">
            <v>8.5397436824845671E-2</v>
          </cell>
          <cell r="AO541">
            <v>8.5238805700231471E-2</v>
          </cell>
          <cell r="AP541" t="str">
            <v>AWD</v>
          </cell>
        </row>
        <row r="542">
          <cell r="A542" t="str">
            <v>2024-PACK2</v>
          </cell>
          <cell r="B542" t="str">
            <v>B08GWH7K1W</v>
          </cell>
          <cell r="C542">
            <v>0</v>
          </cell>
          <cell r="D542">
            <v>2024</v>
          </cell>
          <cell r="E542">
            <v>2</v>
          </cell>
          <cell r="F542">
            <v>8.49</v>
          </cell>
          <cell r="G542">
            <v>7.89</v>
          </cell>
          <cell r="H542">
            <v>7.39</v>
          </cell>
          <cell r="I542">
            <v>7.29</v>
          </cell>
          <cell r="J542">
            <v>7.13</v>
          </cell>
          <cell r="K542">
            <v>10</v>
          </cell>
          <cell r="L542">
            <v>4.1500000000000004</v>
          </cell>
          <cell r="M542">
            <v>4.399</v>
          </cell>
          <cell r="N542">
            <v>3.38</v>
          </cell>
          <cell r="O542">
            <v>3.5489999999999999</v>
          </cell>
          <cell r="P542">
            <v>7.49</v>
          </cell>
          <cell r="Q542">
            <v>6.89</v>
          </cell>
          <cell r="R542">
            <v>6.39</v>
          </cell>
          <cell r="S542">
            <v>6.1899999999999995</v>
          </cell>
          <cell r="T542">
            <v>6.0699999999999994</v>
          </cell>
          <cell r="U542">
            <v>0.31</v>
          </cell>
          <cell r="V542">
            <v>0.62</v>
          </cell>
          <cell r="W542">
            <v>9.92</v>
          </cell>
          <cell r="X542" t="str">
            <v>LSlb</v>
          </cell>
          <cell r="Y542">
            <v>8.98</v>
          </cell>
          <cell r="Z542">
            <v>5.79</v>
          </cell>
          <cell r="AA542">
            <v>0.39</v>
          </cell>
          <cell r="AB542">
            <v>2.34</v>
          </cell>
          <cell r="AC542">
            <v>0.87529804316546755</v>
          </cell>
          <cell r="AD542">
            <v>14.004768690647481</v>
          </cell>
          <cell r="AE542">
            <v>1</v>
          </cell>
          <cell r="AF542">
            <v>0.89</v>
          </cell>
          <cell r="AG542">
            <v>0.75</v>
          </cell>
          <cell r="AH542">
            <v>0.59</v>
          </cell>
          <cell r="AI542">
            <v>0.55000000000000004</v>
          </cell>
          <cell r="AJ542">
            <v>0.49</v>
          </cell>
          <cell r="AK542">
            <v>0</v>
          </cell>
          <cell r="AL542">
            <v>31363</v>
          </cell>
          <cell r="AN542">
            <v>9.178105107060186E-2</v>
          </cell>
          <cell r="AO542">
            <v>9.265638563368056E-2</v>
          </cell>
          <cell r="AP542" t="str">
            <v>AWD</v>
          </cell>
        </row>
        <row r="543">
          <cell r="A543" t="str">
            <v>2023-PACK2</v>
          </cell>
          <cell r="B543" t="str">
            <v>B08GWH9HWJ</v>
          </cell>
          <cell r="C543">
            <v>0</v>
          </cell>
          <cell r="D543">
            <v>2023</v>
          </cell>
          <cell r="E543">
            <v>2</v>
          </cell>
          <cell r="F543">
            <v>8.19</v>
          </cell>
          <cell r="G543">
            <v>7.59</v>
          </cell>
          <cell r="H543">
            <v>7.1899999999999995</v>
          </cell>
          <cell r="I543">
            <v>7.09</v>
          </cell>
          <cell r="J543">
            <v>6.8999999999999995</v>
          </cell>
          <cell r="K543">
            <v>7</v>
          </cell>
          <cell r="L543">
            <v>3.9</v>
          </cell>
          <cell r="M543">
            <v>4.1340000000000003</v>
          </cell>
          <cell r="N543">
            <v>3.13</v>
          </cell>
          <cell r="O543">
            <v>3.2864999999999998</v>
          </cell>
          <cell r="P543">
            <v>7.1899999999999995</v>
          </cell>
          <cell r="Q543">
            <v>6.49</v>
          </cell>
          <cell r="R543">
            <v>6.09</v>
          </cell>
          <cell r="S543">
            <v>5.99</v>
          </cell>
          <cell r="T543">
            <v>5.84</v>
          </cell>
          <cell r="U543">
            <v>0.19</v>
          </cell>
          <cell r="V543">
            <v>0.38</v>
          </cell>
          <cell r="W543">
            <v>6.08</v>
          </cell>
          <cell r="X543" t="str">
            <v>LSlb</v>
          </cell>
          <cell r="Y543">
            <v>9.65</v>
          </cell>
          <cell r="Z543">
            <v>6.1</v>
          </cell>
          <cell r="AA543">
            <v>0.59</v>
          </cell>
          <cell r="AB543">
            <v>3.54</v>
          </cell>
          <cell r="AC543">
            <v>1.4991517985611511</v>
          </cell>
          <cell r="AD543">
            <v>0</v>
          </cell>
          <cell r="AE543">
            <v>1.5</v>
          </cell>
          <cell r="AF543">
            <v>1.5</v>
          </cell>
          <cell r="AG543">
            <v>1.3</v>
          </cell>
          <cell r="AH543">
            <v>1</v>
          </cell>
          <cell r="AI543">
            <v>1</v>
          </cell>
          <cell r="AJ543">
            <v>0.8</v>
          </cell>
          <cell r="AK543">
            <v>0</v>
          </cell>
          <cell r="AL543">
            <v>15552</v>
          </cell>
          <cell r="AN543">
            <v>7.0217717174639926E-2</v>
          </cell>
          <cell r="AO543">
            <v>6.7600399064429009E-2</v>
          </cell>
          <cell r="AP543" t="str">
            <v>AWD</v>
          </cell>
        </row>
        <row r="544">
          <cell r="A544" t="str">
            <v>2052-PACK2</v>
          </cell>
          <cell r="B544" t="str">
            <v>B08GWN6RS8</v>
          </cell>
          <cell r="C544">
            <v>0</v>
          </cell>
          <cell r="D544">
            <v>2052</v>
          </cell>
          <cell r="E544">
            <v>2</v>
          </cell>
          <cell r="F544">
            <v>7.99</v>
          </cell>
          <cell r="G544">
            <v>7.29</v>
          </cell>
          <cell r="H544">
            <v>6.89</v>
          </cell>
          <cell r="I544">
            <v>6.79</v>
          </cell>
          <cell r="J544">
            <v>6.6499999999999995</v>
          </cell>
          <cell r="K544">
            <v>6</v>
          </cell>
          <cell r="L544">
            <v>3.9</v>
          </cell>
          <cell r="M544">
            <v>4.1340000000000003</v>
          </cell>
          <cell r="N544">
            <v>3.13</v>
          </cell>
          <cell r="O544">
            <v>3.2864999999999998</v>
          </cell>
          <cell r="P544">
            <v>6.89</v>
          </cell>
          <cell r="Q544">
            <v>6.29</v>
          </cell>
          <cell r="R544">
            <v>5.89</v>
          </cell>
          <cell r="S544">
            <v>5.79</v>
          </cell>
          <cell r="T544">
            <v>5.59</v>
          </cell>
          <cell r="U544">
            <v>0.16</v>
          </cell>
          <cell r="V544">
            <v>0.32</v>
          </cell>
          <cell r="W544">
            <v>5.12</v>
          </cell>
          <cell r="X544" t="str">
            <v>LB</v>
          </cell>
          <cell r="Y544">
            <v>16.5</v>
          </cell>
          <cell r="Z544">
            <v>11.25</v>
          </cell>
          <cell r="AA544">
            <v>5.75</v>
          </cell>
          <cell r="AB544">
            <v>2.5</v>
          </cell>
          <cell r="AC544">
            <v>7.6787320143884896</v>
          </cell>
          <cell r="AD544">
            <v>0</v>
          </cell>
          <cell r="AE544">
            <v>8</v>
          </cell>
          <cell r="AF544">
            <v>1.2</v>
          </cell>
          <cell r="AG544">
            <v>0.95</v>
          </cell>
          <cell r="AH544">
            <v>0.79</v>
          </cell>
          <cell r="AI544">
            <v>0.75</v>
          </cell>
          <cell r="AJ544">
            <v>0.69</v>
          </cell>
          <cell r="AK544">
            <v>0</v>
          </cell>
          <cell r="AL544">
            <v>65416</v>
          </cell>
          <cell r="AN544">
            <v>7.2129448784722217E-2</v>
          </cell>
          <cell r="AO544">
            <v>6.9821777343750002E-2</v>
          </cell>
          <cell r="AP544" t="str">
            <v>AWD</v>
          </cell>
        </row>
        <row r="545">
          <cell r="A545" t="str">
            <v>2044-PACK2</v>
          </cell>
          <cell r="B545" t="str">
            <v>B08GWQ19HB</v>
          </cell>
          <cell r="C545">
            <v>0</v>
          </cell>
          <cell r="D545">
            <v>2044</v>
          </cell>
          <cell r="E545">
            <v>2</v>
          </cell>
          <cell r="F545">
            <v>8.7899999999999991</v>
          </cell>
          <cell r="G545">
            <v>8.19</v>
          </cell>
          <cell r="H545">
            <v>7.99</v>
          </cell>
          <cell r="I545">
            <v>7.6899999999999995</v>
          </cell>
          <cell r="J545">
            <v>7.51</v>
          </cell>
          <cell r="K545">
            <v>12</v>
          </cell>
          <cell r="L545">
            <v>4.55</v>
          </cell>
          <cell r="M545">
            <v>4.8229999999999995</v>
          </cell>
          <cell r="N545">
            <v>3.78</v>
          </cell>
          <cell r="O545">
            <v>3.9689999999999999</v>
          </cell>
          <cell r="P545">
            <v>7.79</v>
          </cell>
          <cell r="Q545">
            <v>7.09</v>
          </cell>
          <cell r="R545">
            <v>6.6899999999999995</v>
          </cell>
          <cell r="S545">
            <v>6.59</v>
          </cell>
          <cell r="T545">
            <v>6.4399999999999995</v>
          </cell>
          <cell r="U545">
            <v>0.36</v>
          </cell>
          <cell r="V545">
            <v>0.72</v>
          </cell>
          <cell r="W545">
            <v>11.52</v>
          </cell>
          <cell r="X545" t="str">
            <v>LSoz</v>
          </cell>
          <cell r="Y545">
            <v>5.75</v>
          </cell>
          <cell r="Z545">
            <v>2.5</v>
          </cell>
          <cell r="AA545">
            <v>1.5</v>
          </cell>
          <cell r="AB545">
            <v>3</v>
          </cell>
          <cell r="AC545">
            <v>0.31025179856115109</v>
          </cell>
          <cell r="AD545">
            <v>4.9640287769784175</v>
          </cell>
          <cell r="AE545">
            <v>5</v>
          </cell>
          <cell r="AF545">
            <v>1.1000000000000001</v>
          </cell>
          <cell r="AG545">
            <v>0.85</v>
          </cell>
          <cell r="AH545">
            <v>0.69</v>
          </cell>
          <cell r="AI545">
            <v>0.65</v>
          </cell>
          <cell r="AJ545">
            <v>0.59</v>
          </cell>
          <cell r="AK545">
            <v>0</v>
          </cell>
          <cell r="AL545">
            <v>26585</v>
          </cell>
          <cell r="AN545">
            <v>0.15473072193287038</v>
          </cell>
          <cell r="AO545">
            <v>0.13782090928819443</v>
          </cell>
          <cell r="AP545" t="str">
            <v>AWD</v>
          </cell>
        </row>
        <row r="546">
          <cell r="A546" t="str">
            <v>2007-PACK2</v>
          </cell>
          <cell r="B546" t="str">
            <v>B08GWQRWMD</v>
          </cell>
          <cell r="C546">
            <v>0</v>
          </cell>
          <cell r="D546">
            <v>2007</v>
          </cell>
          <cell r="E546">
            <v>2</v>
          </cell>
          <cell r="F546">
            <v>8.19</v>
          </cell>
          <cell r="G546">
            <v>7.59</v>
          </cell>
          <cell r="H546">
            <v>7.1899999999999995</v>
          </cell>
          <cell r="I546">
            <v>7.09</v>
          </cell>
          <cell r="J546">
            <v>6.8999999999999995</v>
          </cell>
          <cell r="K546">
            <v>4</v>
          </cell>
          <cell r="L546">
            <v>3.9</v>
          </cell>
          <cell r="M546">
            <v>4.1340000000000003</v>
          </cell>
          <cell r="N546">
            <v>3.13</v>
          </cell>
          <cell r="O546">
            <v>3.2864999999999998</v>
          </cell>
          <cell r="P546">
            <v>7.1899999999999995</v>
          </cell>
          <cell r="Q546">
            <v>6.49</v>
          </cell>
          <cell r="R546">
            <v>6.09</v>
          </cell>
          <cell r="S546">
            <v>5.99</v>
          </cell>
          <cell r="T546">
            <v>5.84</v>
          </cell>
          <cell r="U546">
            <v>0.1</v>
          </cell>
          <cell r="V546">
            <v>0.2</v>
          </cell>
          <cell r="W546">
            <v>3.2</v>
          </cell>
          <cell r="X546" t="str">
            <v>LSlb</v>
          </cell>
          <cell r="Y546">
            <v>10.5</v>
          </cell>
          <cell r="Z546">
            <v>8</v>
          </cell>
          <cell r="AA546">
            <v>0.32</v>
          </cell>
          <cell r="AB546">
            <v>0.64</v>
          </cell>
          <cell r="AC546">
            <v>0.38676258992805757</v>
          </cell>
          <cell r="AD546">
            <v>6.188201438848921</v>
          </cell>
          <cell r="AE546">
            <v>0.5</v>
          </cell>
          <cell r="AF546">
            <v>1.2</v>
          </cell>
          <cell r="AG546">
            <v>0.95</v>
          </cell>
          <cell r="AH546">
            <v>0.79</v>
          </cell>
          <cell r="AI546">
            <v>0.75</v>
          </cell>
          <cell r="AJ546">
            <v>0.69</v>
          </cell>
          <cell r="AK546">
            <v>0</v>
          </cell>
          <cell r="AL546">
            <v>65416</v>
          </cell>
          <cell r="AN546">
            <v>7.5564145688657408E-2</v>
          </cell>
          <cell r="AO546">
            <v>7.3812798394097212E-2</v>
          </cell>
          <cell r="AP546" t="str">
            <v>AWD</v>
          </cell>
        </row>
        <row r="547">
          <cell r="A547" t="str">
            <v>2042-PACK2</v>
          </cell>
          <cell r="B547" t="str">
            <v>B08GWR5K52</v>
          </cell>
          <cell r="C547">
            <v>0</v>
          </cell>
          <cell r="D547">
            <v>2042</v>
          </cell>
          <cell r="E547">
            <v>2</v>
          </cell>
          <cell r="F547">
            <v>7.6899999999999995</v>
          </cell>
          <cell r="G547">
            <v>7.1899999999999995</v>
          </cell>
          <cell r="H547">
            <v>6.79</v>
          </cell>
          <cell r="I547">
            <v>6.6899999999999995</v>
          </cell>
          <cell r="J547">
            <v>6.55</v>
          </cell>
          <cell r="K547">
            <v>7</v>
          </cell>
          <cell r="L547">
            <v>3.9</v>
          </cell>
          <cell r="M547">
            <v>4.1340000000000003</v>
          </cell>
          <cell r="N547">
            <v>3.13</v>
          </cell>
          <cell r="O547">
            <v>3.2864999999999998</v>
          </cell>
          <cell r="P547">
            <v>6.59</v>
          </cell>
          <cell r="Q547">
            <v>6.09</v>
          </cell>
          <cell r="R547">
            <v>5.79</v>
          </cell>
          <cell r="S547">
            <v>5.59</v>
          </cell>
          <cell r="T547">
            <v>5.49</v>
          </cell>
          <cell r="U547">
            <v>0.19</v>
          </cell>
          <cell r="V547">
            <v>0.38</v>
          </cell>
          <cell r="W547">
            <v>6.08</v>
          </cell>
          <cell r="X547" t="str">
            <v>LSlb</v>
          </cell>
          <cell r="Y547">
            <v>10.5</v>
          </cell>
          <cell r="Z547">
            <v>8</v>
          </cell>
          <cell r="AA547">
            <v>0.32</v>
          </cell>
          <cell r="AB547">
            <v>1.92</v>
          </cell>
          <cell r="AC547">
            <v>1.1602877697841727</v>
          </cell>
          <cell r="AD547">
            <v>0</v>
          </cell>
          <cell r="AE547">
            <v>1.25</v>
          </cell>
          <cell r="AF547">
            <v>1.2</v>
          </cell>
          <cell r="AG547">
            <v>0.95</v>
          </cell>
          <cell r="AH547">
            <v>0.79</v>
          </cell>
          <cell r="AI547">
            <v>0.75</v>
          </cell>
          <cell r="AJ547">
            <v>0.69</v>
          </cell>
          <cell r="AK547">
            <v>0</v>
          </cell>
          <cell r="AL547">
            <v>65416</v>
          </cell>
          <cell r="AN547">
            <v>7.0091100622106495E-2</v>
          </cell>
          <cell r="AO547">
            <v>6.7453274197048607E-2</v>
          </cell>
          <cell r="AP547" t="str">
            <v>AWD</v>
          </cell>
        </row>
        <row r="548">
          <cell r="A548" t="str">
            <v>2028-PACK2</v>
          </cell>
          <cell r="B548" t="str">
            <v>B08GWSZ1H9</v>
          </cell>
          <cell r="C548">
            <v>0</v>
          </cell>
          <cell r="D548">
            <v>2028</v>
          </cell>
          <cell r="E548">
            <v>2</v>
          </cell>
          <cell r="F548">
            <v>8.2899999999999991</v>
          </cell>
          <cell r="G548">
            <v>7.6899999999999995</v>
          </cell>
          <cell r="H548">
            <v>6.99</v>
          </cell>
          <cell r="I548">
            <v>7.1899999999999995</v>
          </cell>
          <cell r="J548">
            <v>6.9799999999999995</v>
          </cell>
          <cell r="K548">
            <v>11</v>
          </cell>
          <cell r="L548">
            <v>4.1500000000000004</v>
          </cell>
          <cell r="M548">
            <v>4.399</v>
          </cell>
          <cell r="N548">
            <v>3.38</v>
          </cell>
          <cell r="O548">
            <v>3.5489999999999999</v>
          </cell>
          <cell r="P548">
            <v>7.1899999999999995</v>
          </cell>
          <cell r="Q548">
            <v>6.59</v>
          </cell>
          <cell r="R548">
            <v>6.1899999999999995</v>
          </cell>
          <cell r="S548">
            <v>6.09</v>
          </cell>
          <cell r="T548">
            <v>5.92</v>
          </cell>
          <cell r="U548">
            <v>0.34</v>
          </cell>
          <cell r="V548">
            <v>0.68</v>
          </cell>
          <cell r="W548">
            <v>10.88</v>
          </cell>
          <cell r="X548" t="str">
            <v>LB</v>
          </cell>
          <cell r="Y548">
            <v>16.5</v>
          </cell>
          <cell r="Z548">
            <v>11</v>
          </cell>
          <cell r="AA548">
            <v>5.75</v>
          </cell>
          <cell r="AB548">
            <v>1.96</v>
          </cell>
          <cell r="AC548">
            <v>7.5080935251798557</v>
          </cell>
          <cell r="AD548">
            <v>0</v>
          </cell>
          <cell r="AE548">
            <v>8</v>
          </cell>
          <cell r="AF548">
            <v>1.2</v>
          </cell>
          <cell r="AG548">
            <v>0.95</v>
          </cell>
          <cell r="AH548">
            <v>0.79</v>
          </cell>
          <cell r="AI548">
            <v>0.75</v>
          </cell>
          <cell r="AJ548">
            <v>0.69</v>
          </cell>
          <cell r="AK548">
            <v>0</v>
          </cell>
          <cell r="AL548">
            <v>22647</v>
          </cell>
          <cell r="AN548">
            <v>9.017971965020577E-2</v>
          </cell>
          <cell r="AO548">
            <v>7.6805073302469135E-2</v>
          </cell>
          <cell r="AP548" t="str">
            <v>AWD</v>
          </cell>
        </row>
        <row r="549">
          <cell r="A549" t="str">
            <v>2011-PACK2</v>
          </cell>
          <cell r="B549" t="str">
            <v>B08GWV8J5S</v>
          </cell>
          <cell r="C549">
            <v>0</v>
          </cell>
          <cell r="D549">
            <v>2011</v>
          </cell>
          <cell r="E549">
            <v>2</v>
          </cell>
          <cell r="F549">
            <v>8.49</v>
          </cell>
          <cell r="G549">
            <v>7.89</v>
          </cell>
          <cell r="H549">
            <v>7.49</v>
          </cell>
          <cell r="I549">
            <v>7.39</v>
          </cell>
          <cell r="J549">
            <v>7.2299999999999995</v>
          </cell>
          <cell r="K549">
            <v>3</v>
          </cell>
          <cell r="L549">
            <v>4.1500000000000004</v>
          </cell>
          <cell r="M549">
            <v>4.399</v>
          </cell>
          <cell r="N549">
            <v>3.38</v>
          </cell>
          <cell r="O549">
            <v>3.5489999999999999</v>
          </cell>
          <cell r="P549">
            <v>7.49</v>
          </cell>
          <cell r="Q549">
            <v>6.89</v>
          </cell>
          <cell r="R549">
            <v>6.49</v>
          </cell>
          <cell r="S549">
            <v>6.39</v>
          </cell>
          <cell r="T549">
            <v>6.17</v>
          </cell>
          <cell r="U549">
            <v>0.08</v>
          </cell>
          <cell r="V549">
            <v>0.16</v>
          </cell>
          <cell r="W549">
            <v>2.56</v>
          </cell>
          <cell r="X549" t="str">
            <v>LB</v>
          </cell>
          <cell r="Y549">
            <v>16.5</v>
          </cell>
          <cell r="Z549">
            <v>11.25</v>
          </cell>
          <cell r="AA549">
            <v>5.75</v>
          </cell>
          <cell r="AB549">
            <v>3.16</v>
          </cell>
          <cell r="AC549">
            <v>7.6787320143884896</v>
          </cell>
          <cell r="AD549">
            <v>0</v>
          </cell>
          <cell r="AE549">
            <v>8</v>
          </cell>
          <cell r="AF549">
            <v>2</v>
          </cell>
          <cell r="AG549">
            <v>1.7</v>
          </cell>
          <cell r="AH549">
            <v>1.3</v>
          </cell>
          <cell r="AI549">
            <v>1.3</v>
          </cell>
          <cell r="AJ549">
            <v>1</v>
          </cell>
          <cell r="AK549">
            <v>0</v>
          </cell>
          <cell r="AL549">
            <v>47303</v>
          </cell>
          <cell r="AN549">
            <v>9.2701250241126562E-2</v>
          </cell>
          <cell r="AO549">
            <v>9.372563114872684E-2</v>
          </cell>
          <cell r="AP549" t="str">
            <v>AWD</v>
          </cell>
        </row>
        <row r="550">
          <cell r="A550" t="str">
            <v>2030-PACK2</v>
          </cell>
          <cell r="B550" t="str">
            <v>B08GWY7YNX</v>
          </cell>
          <cell r="C550">
            <v>7.99</v>
          </cell>
          <cell r="D550">
            <v>2030</v>
          </cell>
          <cell r="E550">
            <v>2</v>
          </cell>
          <cell r="F550">
            <v>8.49</v>
          </cell>
          <cell r="G550">
            <v>7.89</v>
          </cell>
          <cell r="H550">
            <v>7.49</v>
          </cell>
          <cell r="I550">
            <v>7.39</v>
          </cell>
          <cell r="J550">
            <v>7.2299999999999995</v>
          </cell>
          <cell r="K550">
            <v>8</v>
          </cell>
          <cell r="L550">
            <v>4.1500000000000004</v>
          </cell>
          <cell r="M550">
            <v>4.399</v>
          </cell>
          <cell r="N550">
            <v>3.38</v>
          </cell>
          <cell r="O550">
            <v>3.5489999999999999</v>
          </cell>
          <cell r="P550">
            <v>7.49</v>
          </cell>
          <cell r="Q550">
            <v>6.89</v>
          </cell>
          <cell r="R550">
            <v>6.49</v>
          </cell>
          <cell r="S550">
            <v>6.39</v>
          </cell>
          <cell r="T550">
            <v>6.17</v>
          </cell>
          <cell r="U550">
            <v>0.24</v>
          </cell>
          <cell r="V550">
            <v>0.48</v>
          </cell>
          <cell r="W550">
            <v>7.68</v>
          </cell>
          <cell r="X550" t="str">
            <v>LSlb</v>
          </cell>
          <cell r="Y550">
            <v>10.5</v>
          </cell>
          <cell r="Z550">
            <v>8</v>
          </cell>
          <cell r="AA550">
            <v>0.43</v>
          </cell>
          <cell r="AB550">
            <v>0.43</v>
          </cell>
          <cell r="AC550">
            <v>0.25985611510791368</v>
          </cell>
          <cell r="AD550">
            <v>4.1576978417266188</v>
          </cell>
          <cell r="AE550">
            <v>0.5</v>
          </cell>
          <cell r="AF550">
            <v>2</v>
          </cell>
          <cell r="AG550">
            <v>1.7</v>
          </cell>
          <cell r="AH550">
            <v>1.3</v>
          </cell>
          <cell r="AI550">
            <v>1.3</v>
          </cell>
          <cell r="AJ550">
            <v>1</v>
          </cell>
          <cell r="AK550">
            <v>0</v>
          </cell>
          <cell r="AL550">
            <v>37712</v>
          </cell>
          <cell r="AN550">
            <v>0.10728686422968108</v>
          </cell>
          <cell r="AO550">
            <v>9.668309341242283E-2</v>
          </cell>
          <cell r="AP550" t="str">
            <v>AWD</v>
          </cell>
        </row>
        <row r="551">
          <cell r="A551" t="str">
            <v>2022-PACK2</v>
          </cell>
          <cell r="B551" t="str">
            <v>B08GWYQ4S5</v>
          </cell>
          <cell r="C551">
            <v>0</v>
          </cell>
          <cell r="D551">
            <v>2022</v>
          </cell>
          <cell r="E551">
            <v>2</v>
          </cell>
          <cell r="F551">
            <v>8.19</v>
          </cell>
          <cell r="G551">
            <v>7.59</v>
          </cell>
          <cell r="H551">
            <v>7.1899999999999995</v>
          </cell>
          <cell r="I551">
            <v>7.09</v>
          </cell>
          <cell r="J551">
            <v>6.8999999999999995</v>
          </cell>
          <cell r="K551">
            <v>6</v>
          </cell>
          <cell r="L551">
            <v>3.9</v>
          </cell>
          <cell r="M551">
            <v>4.1340000000000003</v>
          </cell>
          <cell r="N551">
            <v>3.13</v>
          </cell>
          <cell r="O551">
            <v>3.2864999999999998</v>
          </cell>
          <cell r="P551">
            <v>7.1899999999999995</v>
          </cell>
          <cell r="Q551">
            <v>6.49</v>
          </cell>
          <cell r="R551">
            <v>6.09</v>
          </cell>
          <cell r="S551">
            <v>5.99</v>
          </cell>
          <cell r="T551">
            <v>5.84</v>
          </cell>
          <cell r="U551">
            <v>0.18</v>
          </cell>
          <cell r="V551">
            <v>0.36</v>
          </cell>
          <cell r="W551">
            <v>5.76</v>
          </cell>
          <cell r="X551" t="str">
            <v>LB</v>
          </cell>
          <cell r="Y551">
            <v>16.5</v>
          </cell>
          <cell r="Z551">
            <v>11.5</v>
          </cell>
          <cell r="AA551">
            <v>6</v>
          </cell>
          <cell r="AB551">
            <v>2</v>
          </cell>
          <cell r="AC551">
            <v>8.1906474820143877</v>
          </cell>
          <cell r="AD551">
            <v>0</v>
          </cell>
          <cell r="AE551">
            <v>9</v>
          </cell>
          <cell r="AF551">
            <v>1.5</v>
          </cell>
          <cell r="AG551">
            <v>1.3</v>
          </cell>
          <cell r="AH551">
            <v>1</v>
          </cell>
          <cell r="AI551">
            <v>1</v>
          </cell>
          <cell r="AJ551">
            <v>0.8</v>
          </cell>
          <cell r="AK551">
            <v>0</v>
          </cell>
          <cell r="AL551">
            <v>45364</v>
          </cell>
          <cell r="AN551">
            <v>7.3531860853909461E-2</v>
          </cell>
          <cell r="AO551">
            <v>7.1451340663580235E-2</v>
          </cell>
          <cell r="AP551" t="str">
            <v>AWD</v>
          </cell>
        </row>
        <row r="552">
          <cell r="A552" t="str">
            <v>2010-PACK2</v>
          </cell>
          <cell r="B552" t="str">
            <v>B08GX2ZKXB</v>
          </cell>
          <cell r="C552">
            <v>0</v>
          </cell>
          <cell r="D552">
            <v>2010</v>
          </cell>
          <cell r="E552">
            <v>2</v>
          </cell>
          <cell r="F552">
            <v>7.99</v>
          </cell>
          <cell r="G552">
            <v>7.29</v>
          </cell>
          <cell r="H552">
            <v>6.89</v>
          </cell>
          <cell r="I552">
            <v>6.79</v>
          </cell>
          <cell r="J552">
            <v>6.6499999999999995</v>
          </cell>
          <cell r="K552">
            <v>4</v>
          </cell>
          <cell r="L552">
            <v>3.9</v>
          </cell>
          <cell r="M552">
            <v>4.1340000000000003</v>
          </cell>
          <cell r="N552">
            <v>3.13</v>
          </cell>
          <cell r="O552">
            <v>3.2864999999999998</v>
          </cell>
          <cell r="P552">
            <v>6.89</v>
          </cell>
          <cell r="Q552">
            <v>6.29</v>
          </cell>
          <cell r="R552">
            <v>5.89</v>
          </cell>
          <cell r="S552">
            <v>5.79</v>
          </cell>
          <cell r="T552">
            <v>5.59</v>
          </cell>
          <cell r="U552">
            <v>0.1</v>
          </cell>
          <cell r="V552">
            <v>0.2</v>
          </cell>
          <cell r="W552">
            <v>3.2</v>
          </cell>
          <cell r="X552" t="str">
            <v>LSlb</v>
          </cell>
          <cell r="Y552">
            <v>13.75</v>
          </cell>
          <cell r="Z552">
            <v>10.25</v>
          </cell>
          <cell r="AA552">
            <v>8</v>
          </cell>
          <cell r="AB552">
            <v>1.82</v>
          </cell>
          <cell r="AC552">
            <v>8.1115107913669071</v>
          </cell>
          <cell r="AD552">
            <v>0</v>
          </cell>
          <cell r="AE552">
            <v>8.25</v>
          </cell>
          <cell r="AF552">
            <v>1.5</v>
          </cell>
          <cell r="AG552">
            <v>1.3</v>
          </cell>
          <cell r="AH552">
            <v>1</v>
          </cell>
          <cell r="AI552">
            <v>1</v>
          </cell>
          <cell r="AJ552">
            <v>0.8</v>
          </cell>
          <cell r="AK552">
            <v>0</v>
          </cell>
          <cell r="AL552">
            <v>1890</v>
          </cell>
          <cell r="AN552">
            <v>6.8878791714891974E-2</v>
          </cell>
          <cell r="AO552">
            <v>6.6044605396412034E-2</v>
          </cell>
          <cell r="AP552" t="str">
            <v>AWD</v>
          </cell>
        </row>
        <row r="553">
          <cell r="A553" t="str">
            <v>2005-PACK2</v>
          </cell>
          <cell r="B553" t="str">
            <v>B08GXCMX5Z</v>
          </cell>
          <cell r="C553">
            <v>0</v>
          </cell>
          <cell r="D553">
            <v>2005</v>
          </cell>
          <cell r="E553">
            <v>2</v>
          </cell>
          <cell r="F553">
            <v>7.99</v>
          </cell>
          <cell r="G553">
            <v>7.29</v>
          </cell>
          <cell r="H553">
            <v>6.89</v>
          </cell>
          <cell r="I553">
            <v>6.79</v>
          </cell>
          <cell r="J553">
            <v>6.6499999999999995</v>
          </cell>
          <cell r="K553">
            <v>2</v>
          </cell>
          <cell r="L553">
            <v>3.9</v>
          </cell>
          <cell r="M553">
            <v>4.1340000000000003</v>
          </cell>
          <cell r="N553">
            <v>3.13</v>
          </cell>
          <cell r="O553">
            <v>3.2864999999999998</v>
          </cell>
          <cell r="P553">
            <v>6.89</v>
          </cell>
          <cell r="Q553">
            <v>6.29</v>
          </cell>
          <cell r="R553">
            <v>5.89</v>
          </cell>
          <cell r="S553">
            <v>5.79</v>
          </cell>
          <cell r="T553">
            <v>5.59</v>
          </cell>
          <cell r="U553">
            <v>0.04</v>
          </cell>
          <cell r="V553">
            <v>0.08</v>
          </cell>
          <cell r="W553">
            <v>1.28</v>
          </cell>
          <cell r="X553" t="str">
            <v>LSlb</v>
          </cell>
          <cell r="Y553">
            <v>10.5</v>
          </cell>
          <cell r="Z553">
            <v>8</v>
          </cell>
          <cell r="AA553">
            <v>0.43</v>
          </cell>
          <cell r="AB553">
            <v>0.86</v>
          </cell>
          <cell r="AC553">
            <v>0.51971223021582735</v>
          </cell>
          <cell r="AD553">
            <v>8.3153956834532377</v>
          </cell>
          <cell r="AE553">
            <v>0.75</v>
          </cell>
          <cell r="AF553">
            <v>1.5</v>
          </cell>
          <cell r="AG553">
            <v>1.3</v>
          </cell>
          <cell r="AH553">
            <v>1</v>
          </cell>
          <cell r="AI553">
            <v>1</v>
          </cell>
          <cell r="AJ553">
            <v>0.8</v>
          </cell>
          <cell r="AK553">
            <v>0</v>
          </cell>
          <cell r="AL553">
            <v>45364</v>
          </cell>
          <cell r="AN553">
            <v>6.054956255626287E-2</v>
          </cell>
          <cell r="AO553">
            <v>5.6366275740258494E-2</v>
          </cell>
          <cell r="AP553" t="str">
            <v>AWD</v>
          </cell>
        </row>
        <row r="554">
          <cell r="A554" t="str">
            <v>2805-EACH</v>
          </cell>
          <cell r="B554" t="str">
            <v>B08JD2FTVC</v>
          </cell>
          <cell r="C554">
            <v>0</v>
          </cell>
          <cell r="D554">
            <v>2805</v>
          </cell>
          <cell r="E554">
            <v>1</v>
          </cell>
          <cell r="F554">
            <v>5.99</v>
          </cell>
          <cell r="G554">
            <v>5.89</v>
          </cell>
          <cell r="H554">
            <v>5.6899999999999995</v>
          </cell>
          <cell r="I554">
            <v>5.59</v>
          </cell>
          <cell r="J554">
            <v>5.49</v>
          </cell>
          <cell r="K554">
            <v>2</v>
          </cell>
          <cell r="L554">
            <v>3.68</v>
          </cell>
          <cell r="M554">
            <v>3.9008000000000003</v>
          </cell>
          <cell r="N554">
            <v>2.91</v>
          </cell>
          <cell r="O554">
            <v>3.0555000000000003</v>
          </cell>
          <cell r="P554">
            <v>4.99</v>
          </cell>
          <cell r="Q554">
            <v>4.79</v>
          </cell>
          <cell r="R554">
            <v>4.59</v>
          </cell>
          <cell r="S554">
            <v>4.59</v>
          </cell>
          <cell r="T554">
            <v>4.4399999999999995</v>
          </cell>
          <cell r="U554">
            <v>0.08</v>
          </cell>
          <cell r="V554">
            <v>0.08</v>
          </cell>
          <cell r="W554">
            <v>1.28</v>
          </cell>
          <cell r="X554" t="str">
            <v>LSlb</v>
          </cell>
          <cell r="Y554">
            <v>10.5</v>
          </cell>
          <cell r="Z554">
            <v>8</v>
          </cell>
          <cell r="AA554">
            <v>0.43</v>
          </cell>
          <cell r="AB554">
            <v>2.58</v>
          </cell>
          <cell r="AC554">
            <v>1.5591366906474819</v>
          </cell>
          <cell r="AD554">
            <v>0</v>
          </cell>
          <cell r="AE554">
            <v>1.75</v>
          </cell>
          <cell r="AF554">
            <v>1.5</v>
          </cell>
          <cell r="AG554">
            <v>1.3</v>
          </cell>
          <cell r="AH554">
            <v>1</v>
          </cell>
          <cell r="AI554">
            <v>1</v>
          </cell>
          <cell r="AJ554">
            <v>0.8</v>
          </cell>
          <cell r="AK554">
            <v>0</v>
          </cell>
          <cell r="AL554">
            <v>45364</v>
          </cell>
          <cell r="AN554">
            <v>3.1408088589891976E-2</v>
          </cell>
          <cell r="AO554">
            <v>2.9500009042245368E-2</v>
          </cell>
          <cell r="AP554" t="str">
            <v>AWD</v>
          </cell>
        </row>
        <row r="555">
          <cell r="A555" t="str">
            <v>6003-PACK4</v>
          </cell>
          <cell r="B555" t="str">
            <v>B08JHHM6KN</v>
          </cell>
          <cell r="C555">
            <v>0</v>
          </cell>
          <cell r="D555">
            <v>6003</v>
          </cell>
          <cell r="E555">
            <v>4</v>
          </cell>
          <cell r="F555">
            <v>14.69</v>
          </cell>
          <cell r="G555">
            <v>13.69</v>
          </cell>
          <cell r="H555">
            <v>12.19</v>
          </cell>
          <cell r="I555">
            <v>12.19</v>
          </cell>
          <cell r="J555">
            <v>11.12</v>
          </cell>
          <cell r="K555">
            <v>1</v>
          </cell>
          <cell r="L555">
            <v>5.37</v>
          </cell>
          <cell r="M555">
            <v>5.6921999999999997</v>
          </cell>
          <cell r="N555" t="str">
            <v>-</v>
          </cell>
          <cell r="O555" t="str">
            <v>-</v>
          </cell>
          <cell r="P555" t="str">
            <v>-</v>
          </cell>
          <cell r="Q555" t="str">
            <v>-</v>
          </cell>
          <cell r="R555" t="str">
            <v>-</v>
          </cell>
          <cell r="S555" t="str">
            <v>-</v>
          </cell>
          <cell r="T555" t="str">
            <v>-</v>
          </cell>
          <cell r="U555">
            <v>0.2</v>
          </cell>
          <cell r="V555">
            <v>0.8</v>
          </cell>
          <cell r="W555">
            <v>7.68</v>
          </cell>
          <cell r="X555" t="str">
            <v>LSlb</v>
          </cell>
          <cell r="Y555">
            <v>11.25</v>
          </cell>
          <cell r="Z555">
            <v>7.5</v>
          </cell>
          <cell r="AA555">
            <v>7.5</v>
          </cell>
          <cell r="AB555">
            <v>7</v>
          </cell>
          <cell r="AC555">
            <v>4.5526079136690649</v>
          </cell>
          <cell r="AD555">
            <v>0</v>
          </cell>
          <cell r="AE555">
            <v>4.75</v>
          </cell>
          <cell r="AF555">
            <v>1.1000000000000001</v>
          </cell>
          <cell r="AG555">
            <v>0.85</v>
          </cell>
          <cell r="AH555">
            <v>0.69</v>
          </cell>
          <cell r="AI555">
            <v>0.65</v>
          </cell>
          <cell r="AJ555">
            <v>0.59</v>
          </cell>
          <cell r="AK555">
            <v>0</v>
          </cell>
          <cell r="AL555">
            <v>53816</v>
          </cell>
          <cell r="AN555">
            <v>0.19498113184799382</v>
          </cell>
          <cell r="AO555">
            <v>0.19858136212384259</v>
          </cell>
          <cell r="AP555" t="str">
            <v>AWD</v>
          </cell>
        </row>
        <row r="556">
          <cell r="A556" t="str">
            <v>5170-PACK2</v>
          </cell>
          <cell r="B556" t="str">
            <v>B08JQPGGLM</v>
          </cell>
          <cell r="C556">
            <v>0</v>
          </cell>
          <cell r="D556">
            <v>5170</v>
          </cell>
          <cell r="E556">
            <v>2</v>
          </cell>
          <cell r="F556">
            <v>6.89</v>
          </cell>
          <cell r="G556">
            <v>6.1899999999999995</v>
          </cell>
          <cell r="H556">
            <v>5.79</v>
          </cell>
          <cell r="I556">
            <v>5.6899999999999995</v>
          </cell>
          <cell r="J556">
            <v>5.5299999999999994</v>
          </cell>
          <cell r="K556">
            <v>1</v>
          </cell>
          <cell r="L556">
            <v>3.06</v>
          </cell>
          <cell r="M556">
            <v>3.2435999999999998</v>
          </cell>
          <cell r="N556">
            <v>2.29</v>
          </cell>
          <cell r="O556">
            <v>2.4045000000000001</v>
          </cell>
          <cell r="P556">
            <v>5.79</v>
          </cell>
          <cell r="Q556">
            <v>5.1899999999999995</v>
          </cell>
          <cell r="R556">
            <v>4.79</v>
          </cell>
          <cell r="S556">
            <v>4.6899999999999995</v>
          </cell>
          <cell r="T556">
            <v>4.49</v>
          </cell>
          <cell r="U556">
            <v>0.02</v>
          </cell>
          <cell r="V556">
            <v>0.04</v>
          </cell>
          <cell r="W556">
            <v>0.64</v>
          </cell>
          <cell r="X556" t="str">
            <v>LB</v>
          </cell>
          <cell r="Y556">
            <v>13.75</v>
          </cell>
          <cell r="Z556">
            <v>12.75</v>
          </cell>
          <cell r="AA556">
            <v>8</v>
          </cell>
          <cell r="AB556">
            <v>0.5</v>
          </cell>
          <cell r="AC556">
            <v>10.089928057553957</v>
          </cell>
          <cell r="AD556">
            <v>0</v>
          </cell>
          <cell r="AE556">
            <v>11</v>
          </cell>
          <cell r="AF556">
            <v>1.5</v>
          </cell>
          <cell r="AG556">
            <v>1.3</v>
          </cell>
          <cell r="AH556">
            <v>1</v>
          </cell>
          <cell r="AI556">
            <v>1</v>
          </cell>
          <cell r="AJ556">
            <v>0.8</v>
          </cell>
          <cell r="AK556">
            <v>0</v>
          </cell>
          <cell r="AL556">
            <v>13424</v>
          </cell>
          <cell r="AN556">
            <v>2.6579539609053501E-2</v>
          </cell>
          <cell r="AO556">
            <v>2.3889371141975306E-2</v>
          </cell>
          <cell r="AP556" t="str">
            <v>AWD</v>
          </cell>
        </row>
        <row r="557">
          <cell r="A557" t="str">
            <v>5104-PACK2</v>
          </cell>
          <cell r="B557" t="str">
            <v>B08JQPJGTJ</v>
          </cell>
          <cell r="C557">
            <v>0</v>
          </cell>
          <cell r="D557">
            <v>5104</v>
          </cell>
          <cell r="E557">
            <v>2</v>
          </cell>
          <cell r="F557">
            <v>6.09</v>
          </cell>
          <cell r="G557">
            <v>5.79</v>
          </cell>
          <cell r="H557">
            <v>5.6899999999999995</v>
          </cell>
          <cell r="I557">
            <v>5.59</v>
          </cell>
          <cell r="J557">
            <v>5.51</v>
          </cell>
          <cell r="K557">
            <v>3</v>
          </cell>
          <cell r="L557">
            <v>3.68</v>
          </cell>
          <cell r="M557">
            <v>3.9008000000000003</v>
          </cell>
          <cell r="N557">
            <v>2.91</v>
          </cell>
          <cell r="O557">
            <v>3.0555000000000003</v>
          </cell>
          <cell r="P557">
            <v>4.99</v>
          </cell>
          <cell r="Q557">
            <v>4.6899999999999995</v>
          </cell>
          <cell r="R557">
            <v>4.59</v>
          </cell>
          <cell r="S557">
            <v>4.49</v>
          </cell>
          <cell r="T557">
            <v>4.45</v>
          </cell>
          <cell r="U557">
            <v>0.08</v>
          </cell>
          <cell r="V557">
            <v>0.16</v>
          </cell>
          <cell r="W557">
            <v>2.56</v>
          </cell>
          <cell r="X557" t="str">
            <v>LSlb</v>
          </cell>
          <cell r="Y557">
            <v>11.25</v>
          </cell>
          <cell r="Z557">
            <v>9</v>
          </cell>
          <cell r="AA557">
            <v>6.5</v>
          </cell>
          <cell r="AB557">
            <v>0.78</v>
          </cell>
          <cell r="AC557">
            <v>4.7347122302158278</v>
          </cell>
          <cell r="AD557">
            <v>0</v>
          </cell>
          <cell r="AE557">
            <v>4.75</v>
          </cell>
          <cell r="AF557">
            <v>1.5</v>
          </cell>
          <cell r="AG557">
            <v>1.3</v>
          </cell>
          <cell r="AH557">
            <v>1</v>
          </cell>
          <cell r="AI557">
            <v>1</v>
          </cell>
          <cell r="AJ557">
            <v>0.8</v>
          </cell>
          <cell r="AK557">
            <v>0</v>
          </cell>
          <cell r="AL557">
            <v>40372</v>
          </cell>
          <cell r="AN557">
            <v>3.0324536233281893E-2</v>
          </cell>
          <cell r="AO557">
            <v>2.8240951726466051E-2</v>
          </cell>
          <cell r="AP557" t="str">
            <v>AWD</v>
          </cell>
        </row>
        <row r="558">
          <cell r="A558" t="str">
            <v>5156-PACK2</v>
          </cell>
          <cell r="B558" t="str">
            <v>B08JQPXBQ2</v>
          </cell>
          <cell r="C558">
            <v>0</v>
          </cell>
          <cell r="D558">
            <v>5156</v>
          </cell>
          <cell r="E558">
            <v>2</v>
          </cell>
          <cell r="F558">
            <v>6.29</v>
          </cell>
          <cell r="G558">
            <v>5.99</v>
          </cell>
          <cell r="H558">
            <v>5.59</v>
          </cell>
          <cell r="I558">
            <v>5.49</v>
          </cell>
          <cell r="J558">
            <v>5.2799999999999994</v>
          </cell>
          <cell r="K558">
            <v>1</v>
          </cell>
          <cell r="L558">
            <v>3.06</v>
          </cell>
          <cell r="M558">
            <v>3.2435999999999998</v>
          </cell>
          <cell r="N558">
            <v>2.29</v>
          </cell>
          <cell r="O558">
            <v>2.4045000000000001</v>
          </cell>
          <cell r="P558">
            <v>5.29</v>
          </cell>
          <cell r="Q558">
            <v>4.8899999999999997</v>
          </cell>
          <cell r="R558">
            <v>4.49</v>
          </cell>
          <cell r="S558">
            <v>4.3899999999999997</v>
          </cell>
          <cell r="T558">
            <v>4.24</v>
          </cell>
          <cell r="U558">
            <v>0.02</v>
          </cell>
          <cell r="V558">
            <v>0.04</v>
          </cell>
          <cell r="W558">
            <v>0.64</v>
          </cell>
          <cell r="X558" t="str">
            <v>LSlb</v>
          </cell>
          <cell r="Y558">
            <v>11</v>
          </cell>
          <cell r="Z558">
            <v>8.5</v>
          </cell>
          <cell r="AA558">
            <v>0.32</v>
          </cell>
          <cell r="AB558">
            <v>1.28</v>
          </cell>
          <cell r="AC558">
            <v>0.86100719424460437</v>
          </cell>
          <cell r="AD558">
            <v>13.77611510791367</v>
          </cell>
          <cell r="AE558">
            <v>1</v>
          </cell>
          <cell r="AF558">
            <v>1.5</v>
          </cell>
          <cell r="AG558">
            <v>1.3</v>
          </cell>
          <cell r="AH558">
            <v>1</v>
          </cell>
          <cell r="AI558">
            <v>1</v>
          </cell>
          <cell r="AJ558">
            <v>0.8</v>
          </cell>
          <cell r="AK558">
            <v>0</v>
          </cell>
          <cell r="AL558">
            <v>40372</v>
          </cell>
          <cell r="AN558">
            <v>2.2375870064943418E-2</v>
          </cell>
          <cell r="AO558">
            <v>1.9004825544945987E-2</v>
          </cell>
          <cell r="AP558" t="str">
            <v>AWD</v>
          </cell>
        </row>
        <row r="559">
          <cell r="A559" t="str">
            <v>5172-PACK2</v>
          </cell>
          <cell r="B559" t="str">
            <v>B08JQQ2BML</v>
          </cell>
          <cell r="C559">
            <v>5.99</v>
          </cell>
          <cell r="D559">
            <v>5172</v>
          </cell>
          <cell r="E559">
            <v>2</v>
          </cell>
          <cell r="F559">
            <v>6.89</v>
          </cell>
          <cell r="G559">
            <v>6.1899999999999995</v>
          </cell>
          <cell r="H559">
            <v>5.79</v>
          </cell>
          <cell r="I559">
            <v>5.6899999999999995</v>
          </cell>
          <cell r="J559">
            <v>5.5299999999999994</v>
          </cell>
          <cell r="K559">
            <v>1</v>
          </cell>
          <cell r="L559">
            <v>3.06</v>
          </cell>
          <cell r="M559">
            <v>3.2435999999999998</v>
          </cell>
          <cell r="N559">
            <v>2.29</v>
          </cell>
          <cell r="O559">
            <v>2.4045000000000001</v>
          </cell>
          <cell r="P559">
            <v>5.79</v>
          </cell>
          <cell r="Q559">
            <v>5.1899999999999995</v>
          </cell>
          <cell r="R559">
            <v>4.79</v>
          </cell>
          <cell r="S559">
            <v>4.6899999999999995</v>
          </cell>
          <cell r="T559">
            <v>4.49</v>
          </cell>
          <cell r="U559">
            <v>0.02</v>
          </cell>
          <cell r="V559">
            <v>0.04</v>
          </cell>
          <cell r="W559">
            <v>0.64</v>
          </cell>
          <cell r="X559" t="str">
            <v>LSlb</v>
          </cell>
          <cell r="Y559">
            <v>13.75</v>
          </cell>
          <cell r="Z559">
            <v>10.25</v>
          </cell>
          <cell r="AA559">
            <v>8</v>
          </cell>
          <cell r="AB559">
            <v>0.5</v>
          </cell>
          <cell r="AC559">
            <v>8.1115107913669071</v>
          </cell>
          <cell r="AD559">
            <v>0</v>
          </cell>
          <cell r="AE559">
            <v>8.25</v>
          </cell>
          <cell r="AF559">
            <v>1.5</v>
          </cell>
          <cell r="AG559">
            <v>1.3</v>
          </cell>
          <cell r="AH559">
            <v>1</v>
          </cell>
          <cell r="AI559">
            <v>1</v>
          </cell>
          <cell r="AJ559">
            <v>0.8</v>
          </cell>
          <cell r="AK559">
            <v>0</v>
          </cell>
          <cell r="AL559">
            <v>1890</v>
          </cell>
          <cell r="AN559">
            <v>2.8257298096707819E-2</v>
          </cell>
          <cell r="AO559">
            <v>2.5838879243827158E-2</v>
          </cell>
          <cell r="AP559" t="str">
            <v>AWD</v>
          </cell>
        </row>
        <row r="560">
          <cell r="A560" t="str">
            <v>5174-PACK2</v>
          </cell>
          <cell r="B560" t="str">
            <v>B08JQQCY92</v>
          </cell>
          <cell r="C560">
            <v>5.99</v>
          </cell>
          <cell r="D560">
            <v>5174</v>
          </cell>
          <cell r="E560">
            <v>2</v>
          </cell>
          <cell r="F560">
            <v>6.89</v>
          </cell>
          <cell r="G560">
            <v>6.1899999999999995</v>
          </cell>
          <cell r="H560">
            <v>5.79</v>
          </cell>
          <cell r="I560">
            <v>5.6899999999999995</v>
          </cell>
          <cell r="J560">
            <v>5.5299999999999994</v>
          </cell>
          <cell r="K560">
            <v>1</v>
          </cell>
          <cell r="L560">
            <v>3.06</v>
          </cell>
          <cell r="M560">
            <v>3.2435999999999998</v>
          </cell>
          <cell r="N560">
            <v>2.29</v>
          </cell>
          <cell r="O560">
            <v>2.4045000000000001</v>
          </cell>
          <cell r="P560">
            <v>5.79</v>
          </cell>
          <cell r="Q560">
            <v>5.1899999999999995</v>
          </cell>
          <cell r="R560">
            <v>4.79</v>
          </cell>
          <cell r="S560">
            <v>4.6899999999999995</v>
          </cell>
          <cell r="T560">
            <v>4.49</v>
          </cell>
          <cell r="U560">
            <v>0.02</v>
          </cell>
          <cell r="V560">
            <v>0.04</v>
          </cell>
          <cell r="W560">
            <v>0.64</v>
          </cell>
          <cell r="X560" t="str">
            <v>LSlb</v>
          </cell>
          <cell r="Y560">
            <v>10.5</v>
          </cell>
          <cell r="Z560">
            <v>8.5</v>
          </cell>
          <cell r="AA560">
            <v>0.28000000000000003</v>
          </cell>
          <cell r="AB560">
            <v>1.6800000000000002</v>
          </cell>
          <cell r="AC560">
            <v>1.0787050359712231</v>
          </cell>
          <cell r="AD560">
            <v>0</v>
          </cell>
          <cell r="AE560">
            <v>1.25</v>
          </cell>
          <cell r="AF560">
            <v>1.2</v>
          </cell>
          <cell r="AG560">
            <v>0.95</v>
          </cell>
          <cell r="AH560">
            <v>0.79</v>
          </cell>
          <cell r="AI560">
            <v>0.75</v>
          </cell>
          <cell r="AJ560">
            <v>0.69</v>
          </cell>
          <cell r="AK560">
            <v>0</v>
          </cell>
          <cell r="AL560">
            <v>33028</v>
          </cell>
          <cell r="AN560">
            <v>2.8108746563946758E-2</v>
          </cell>
          <cell r="AO560">
            <v>2.5666266547309025E-2</v>
          </cell>
          <cell r="AP560" t="str">
            <v>AWD</v>
          </cell>
        </row>
        <row r="561">
          <cell r="A561" t="str">
            <v>5143-PACK2</v>
          </cell>
          <cell r="B561" t="str">
            <v>B08JRJVQLX</v>
          </cell>
          <cell r="C561">
            <v>0</v>
          </cell>
          <cell r="D561">
            <v>5143</v>
          </cell>
          <cell r="E561">
            <v>2</v>
          </cell>
          <cell r="F561">
            <v>7.39</v>
          </cell>
          <cell r="G561">
            <v>7.09</v>
          </cell>
          <cell r="H561">
            <v>6.6899999999999995</v>
          </cell>
          <cell r="I561">
            <v>6.59</v>
          </cell>
          <cell r="J561">
            <v>6.3999999999999995</v>
          </cell>
          <cell r="K561">
            <v>4</v>
          </cell>
          <cell r="L561">
            <v>3.9</v>
          </cell>
          <cell r="M561">
            <v>4.1340000000000003</v>
          </cell>
          <cell r="N561">
            <v>3.13</v>
          </cell>
          <cell r="O561">
            <v>3.2864999999999998</v>
          </cell>
          <cell r="P561">
            <v>6.39</v>
          </cell>
          <cell r="Q561">
            <v>5.99</v>
          </cell>
          <cell r="R561">
            <v>5.59</v>
          </cell>
          <cell r="S561">
            <v>5.49</v>
          </cell>
          <cell r="T561">
            <v>5.34</v>
          </cell>
          <cell r="U561">
            <v>0.1</v>
          </cell>
          <cell r="V561">
            <v>0.2</v>
          </cell>
          <cell r="W561">
            <v>3.2</v>
          </cell>
          <cell r="X561" t="str">
            <v>LSlb</v>
          </cell>
          <cell r="Y561">
            <v>10.75</v>
          </cell>
          <cell r="Z561">
            <v>8.5</v>
          </cell>
          <cell r="AA561">
            <v>7.25</v>
          </cell>
          <cell r="AB561">
            <v>0.88</v>
          </cell>
          <cell r="AC561">
            <v>4.7659622302158278</v>
          </cell>
          <cell r="AD561">
            <v>0</v>
          </cell>
          <cell r="AE561">
            <v>5</v>
          </cell>
          <cell r="AF561">
            <v>1.2</v>
          </cell>
          <cell r="AG561">
            <v>0.95</v>
          </cell>
          <cell r="AH561">
            <v>0.79</v>
          </cell>
          <cell r="AI561">
            <v>0.75</v>
          </cell>
          <cell r="AJ561">
            <v>0.69</v>
          </cell>
          <cell r="AK561">
            <v>0</v>
          </cell>
          <cell r="AL561">
            <v>16407</v>
          </cell>
          <cell r="AN561">
            <v>4.9941948784722225E-2</v>
          </cell>
          <cell r="AO561">
            <v>4.4040527343749997E-2</v>
          </cell>
          <cell r="AP561" t="str">
            <v>AWD</v>
          </cell>
        </row>
        <row r="562">
          <cell r="A562" t="str">
            <v>4420-BOX</v>
          </cell>
          <cell r="B562" t="str">
            <v>B08KWM92VL</v>
          </cell>
          <cell r="C562">
            <v>0</v>
          </cell>
          <cell r="D562">
            <v>4420</v>
          </cell>
          <cell r="E562">
            <v>24</v>
          </cell>
          <cell r="F562">
            <v>24.89</v>
          </cell>
          <cell r="G562">
            <v>21.89</v>
          </cell>
          <cell r="H562">
            <v>18.89</v>
          </cell>
          <cell r="I562">
            <v>17.690000000000001</v>
          </cell>
          <cell r="J562">
            <v>15.82</v>
          </cell>
          <cell r="K562">
            <v>1.5</v>
          </cell>
          <cell r="L562">
            <v>5.37</v>
          </cell>
          <cell r="M562">
            <v>5.6921999999999997</v>
          </cell>
          <cell r="N562" t="str">
            <v>-</v>
          </cell>
          <cell r="O562" t="str">
            <v>-</v>
          </cell>
          <cell r="P562" t="str">
            <v>-</v>
          </cell>
          <cell r="Q562" t="str">
            <v>-</v>
          </cell>
          <cell r="R562" t="str">
            <v>-</v>
          </cell>
          <cell r="S562" t="str">
            <v>-</v>
          </cell>
          <cell r="T562" t="str">
            <v>-</v>
          </cell>
          <cell r="U562">
            <v>1.32</v>
          </cell>
          <cell r="V562">
            <v>1.32</v>
          </cell>
          <cell r="W562">
            <v>7.68</v>
          </cell>
          <cell r="X562" t="str">
            <v>LSlb</v>
          </cell>
          <cell r="Y562">
            <v>6.5</v>
          </cell>
          <cell r="Z562">
            <v>5.75</v>
          </cell>
          <cell r="AA562">
            <v>2.5</v>
          </cell>
          <cell r="AB562">
            <v>1.6800000000000002</v>
          </cell>
          <cell r="AC562">
            <v>0.67221223021582732</v>
          </cell>
          <cell r="AD562">
            <v>10.755395683453237</v>
          </cell>
          <cell r="AE562">
            <v>0.75</v>
          </cell>
          <cell r="AF562">
            <v>0.59</v>
          </cell>
          <cell r="AG562">
            <v>0.49</v>
          </cell>
          <cell r="AH562">
            <v>0.39</v>
          </cell>
          <cell r="AI562">
            <v>0.35</v>
          </cell>
          <cell r="AJ562">
            <v>0.28999999999999998</v>
          </cell>
          <cell r="AK562">
            <v>0</v>
          </cell>
          <cell r="AL562">
            <v>143604</v>
          </cell>
          <cell r="AN562">
            <v>0.19454357638888889</v>
          </cell>
          <cell r="AO562">
            <v>0.18576119791666662</v>
          </cell>
          <cell r="AP562" t="str">
            <v>AWD</v>
          </cell>
        </row>
        <row r="563">
          <cell r="A563" t="str">
            <v>3167-CASE</v>
          </cell>
          <cell r="B563" t="str">
            <v>B08LP22YC8</v>
          </cell>
          <cell r="C563">
            <v>0</v>
          </cell>
          <cell r="D563">
            <v>3167</v>
          </cell>
          <cell r="E563">
            <v>24</v>
          </cell>
          <cell r="F563">
            <v>90.289999999999992</v>
          </cell>
          <cell r="G563">
            <v>78.289999999999992</v>
          </cell>
          <cell r="H563">
            <v>66.289999999999992</v>
          </cell>
          <cell r="I563">
            <v>66.289999999999992</v>
          </cell>
          <cell r="J563">
            <v>57.3</v>
          </cell>
          <cell r="K563">
            <v>18</v>
          </cell>
          <cell r="L563">
            <v>16.07</v>
          </cell>
          <cell r="M563">
            <v>17.034199999999998</v>
          </cell>
          <cell r="N563" t="str">
            <v>-</v>
          </cell>
          <cell r="O563" t="str">
            <v>-</v>
          </cell>
          <cell r="P563" t="str">
            <v>-</v>
          </cell>
          <cell r="Q563" t="str">
            <v>-</v>
          </cell>
          <cell r="R563" t="str">
            <v>-</v>
          </cell>
          <cell r="S563" t="str">
            <v>-</v>
          </cell>
          <cell r="T563" t="str">
            <v>-</v>
          </cell>
          <cell r="U563">
            <v>17.98</v>
          </cell>
          <cell r="V563">
            <v>17.98</v>
          </cell>
          <cell r="W563">
            <v>6.72</v>
          </cell>
          <cell r="X563" t="str">
            <v>LB</v>
          </cell>
          <cell r="Y563">
            <v>16</v>
          </cell>
          <cell r="Z563">
            <v>12</v>
          </cell>
          <cell r="AA563">
            <v>10</v>
          </cell>
          <cell r="AB563">
            <v>0.5</v>
          </cell>
          <cell r="AC563">
            <v>13.812949640287769</v>
          </cell>
          <cell r="AD563">
            <v>0</v>
          </cell>
          <cell r="AE563">
            <v>14</v>
          </cell>
          <cell r="AF563">
            <v>2.2999999999999998</v>
          </cell>
          <cell r="AG563">
            <v>1.9</v>
          </cell>
          <cell r="AH563">
            <v>1.5</v>
          </cell>
          <cell r="AI563">
            <v>1.5</v>
          </cell>
          <cell r="AJ563">
            <v>1.2</v>
          </cell>
          <cell r="AK563">
            <v>0</v>
          </cell>
          <cell r="AL563">
            <v>8631</v>
          </cell>
          <cell r="AM563">
            <v>4</v>
          </cell>
          <cell r="AN563">
            <v>7.1764986014660498E-2</v>
          </cell>
          <cell r="AO563">
            <v>6.2402976707175928E-2</v>
          </cell>
          <cell r="AP563" t="str">
            <v>AWD</v>
          </cell>
        </row>
        <row r="564">
          <cell r="A564" t="str">
            <v>3167-SET4</v>
          </cell>
          <cell r="B564" t="str">
            <v>B08LP2FGJM</v>
          </cell>
          <cell r="C564">
            <v>0</v>
          </cell>
          <cell r="D564">
            <v>3167</v>
          </cell>
          <cell r="E564">
            <v>4</v>
          </cell>
          <cell r="F564">
            <v>21.59</v>
          </cell>
          <cell r="G564">
            <v>19.59</v>
          </cell>
          <cell r="H564">
            <v>17.59</v>
          </cell>
          <cell r="I564">
            <v>17.59</v>
          </cell>
          <cell r="J564">
            <v>16.020000000000003</v>
          </cell>
          <cell r="K564">
            <v>3</v>
          </cell>
          <cell r="L564">
            <v>7.56</v>
          </cell>
          <cell r="M564">
            <v>8.0136000000000003</v>
          </cell>
          <cell r="N564" t="str">
            <v>-</v>
          </cell>
          <cell r="O564" t="str">
            <v>-</v>
          </cell>
          <cell r="P564" t="str">
            <v>-</v>
          </cell>
          <cell r="Q564" t="str">
            <v>-</v>
          </cell>
          <cell r="R564" t="str">
            <v>-</v>
          </cell>
          <cell r="S564" t="str">
            <v>-</v>
          </cell>
          <cell r="T564" t="str">
            <v>-</v>
          </cell>
          <cell r="U564">
            <v>0.72</v>
          </cell>
          <cell r="V564">
            <v>2.88</v>
          </cell>
          <cell r="X564" t="str">
            <v>LSlb</v>
          </cell>
          <cell r="Y564">
            <v>11.61</v>
          </cell>
          <cell r="Z564">
            <v>9.9600000000000009</v>
          </cell>
          <cell r="AA564">
            <v>1.5</v>
          </cell>
          <cell r="AB564">
            <v>6</v>
          </cell>
          <cell r="AC564">
            <v>4.7347122302158278</v>
          </cell>
          <cell r="AD564">
            <v>0</v>
          </cell>
          <cell r="AE564">
            <v>4.75</v>
          </cell>
          <cell r="AF564">
            <v>1.5</v>
          </cell>
          <cell r="AG564">
            <v>1.3</v>
          </cell>
          <cell r="AH564">
            <v>1</v>
          </cell>
          <cell r="AI564">
            <v>1</v>
          </cell>
          <cell r="AJ564">
            <v>0.8</v>
          </cell>
          <cell r="AK564">
            <v>0</v>
          </cell>
          <cell r="AL564">
            <v>40372</v>
          </cell>
          <cell r="AN564">
            <v>0.71296296296296313</v>
          </cell>
          <cell r="AO564">
            <v>0.66055555555555545</v>
          </cell>
          <cell r="AP564" t="str">
            <v>AWD</v>
          </cell>
        </row>
        <row r="565">
          <cell r="A565" t="str">
            <v>3920-EACH</v>
          </cell>
          <cell r="B565" t="str">
            <v>B08NRSXZSC</v>
          </cell>
          <cell r="C565">
            <v>0</v>
          </cell>
          <cell r="D565">
            <v>3920</v>
          </cell>
          <cell r="E565">
            <v>1</v>
          </cell>
          <cell r="F565">
            <v>6.6899999999999995</v>
          </cell>
          <cell r="G565">
            <v>6.39</v>
          </cell>
          <cell r="H565">
            <v>6.1899999999999995</v>
          </cell>
          <cell r="I565">
            <v>6.1899999999999995</v>
          </cell>
          <cell r="J565">
            <v>6.03</v>
          </cell>
          <cell r="K565">
            <v>4</v>
          </cell>
          <cell r="L565">
            <v>3.9</v>
          </cell>
          <cell r="M565">
            <v>4.1340000000000003</v>
          </cell>
          <cell r="N565">
            <v>3.13</v>
          </cell>
          <cell r="O565">
            <v>3.2864999999999998</v>
          </cell>
          <cell r="P565">
            <v>5.6899999999999995</v>
          </cell>
          <cell r="Q565">
            <v>5.29</v>
          </cell>
          <cell r="R565">
            <v>5.09</v>
          </cell>
          <cell r="S565">
            <v>5.09</v>
          </cell>
          <cell r="T565">
            <v>4.9799999999999995</v>
          </cell>
          <cell r="U565">
            <v>0.24</v>
          </cell>
          <cell r="V565">
            <v>0.24</v>
          </cell>
          <cell r="W565">
            <v>3.84</v>
          </cell>
          <cell r="X565" t="str">
            <v>LSlb</v>
          </cell>
          <cell r="Y565">
            <v>11</v>
          </cell>
          <cell r="Z565">
            <v>8.5</v>
          </cell>
          <cell r="AA565">
            <v>0.32</v>
          </cell>
          <cell r="AB565">
            <v>1.28</v>
          </cell>
          <cell r="AC565">
            <v>0.86100719424460437</v>
          </cell>
          <cell r="AD565">
            <v>13.77611510791367</v>
          </cell>
          <cell r="AE565">
            <v>1</v>
          </cell>
          <cell r="AF565">
            <v>1.5</v>
          </cell>
          <cell r="AG565">
            <v>1.3</v>
          </cell>
          <cell r="AH565">
            <v>1</v>
          </cell>
          <cell r="AI565">
            <v>1</v>
          </cell>
          <cell r="AJ565">
            <v>0.8</v>
          </cell>
          <cell r="AK565">
            <v>0</v>
          </cell>
          <cell r="AL565">
            <v>40372</v>
          </cell>
          <cell r="AM565">
            <v>4</v>
          </cell>
          <cell r="AN565">
            <v>0.54013671875000002</v>
          </cell>
          <cell r="AO565">
            <v>0.45973632812499998</v>
          </cell>
          <cell r="AP565" t="str">
            <v>AWD</v>
          </cell>
        </row>
        <row r="566">
          <cell r="A566" t="str">
            <v>6301-PACK2</v>
          </cell>
          <cell r="B566" t="str">
            <v>B08P3T1TWJ</v>
          </cell>
          <cell r="C566">
            <v>6.99</v>
          </cell>
          <cell r="D566">
            <v>6301</v>
          </cell>
          <cell r="E566">
            <v>2</v>
          </cell>
          <cell r="F566">
            <v>9.2899999999999991</v>
          </cell>
          <cell r="G566">
            <v>8.7899999999999991</v>
          </cell>
          <cell r="H566">
            <v>7.99</v>
          </cell>
          <cell r="I566">
            <v>7.99</v>
          </cell>
          <cell r="J566">
            <v>7.5</v>
          </cell>
          <cell r="K566">
            <v>4</v>
          </cell>
          <cell r="L566">
            <v>4.1500000000000004</v>
          </cell>
          <cell r="M566">
            <v>4.399</v>
          </cell>
          <cell r="N566">
            <v>3.38</v>
          </cell>
          <cell r="O566">
            <v>3.5489999999999999</v>
          </cell>
          <cell r="P566">
            <v>8.19</v>
          </cell>
          <cell r="Q566">
            <v>7.6899999999999995</v>
          </cell>
          <cell r="R566">
            <v>6.99</v>
          </cell>
          <cell r="S566">
            <v>6.99</v>
          </cell>
          <cell r="T566">
            <v>6.4399999999999995</v>
          </cell>
          <cell r="U566">
            <v>0.12</v>
          </cell>
          <cell r="V566">
            <v>0.24</v>
          </cell>
          <cell r="W566">
            <v>3.84</v>
          </cell>
          <cell r="X566" t="str">
            <v>LSlb</v>
          </cell>
          <cell r="Y566">
            <v>10.75</v>
          </cell>
          <cell r="Z566">
            <v>8.5</v>
          </cell>
          <cell r="AA566">
            <v>7</v>
          </cell>
          <cell r="AB566">
            <v>2.2599999999999998</v>
          </cell>
          <cell r="AC566">
            <v>4.6016187050359711</v>
          </cell>
          <cell r="AD566">
            <v>0</v>
          </cell>
          <cell r="AE566">
            <v>4.75</v>
          </cell>
          <cell r="AF566">
            <v>1.2</v>
          </cell>
          <cell r="AG566">
            <v>0.95</v>
          </cell>
          <cell r="AH566">
            <v>0.79</v>
          </cell>
          <cell r="AI566">
            <v>0.75</v>
          </cell>
          <cell r="AJ566">
            <v>0.69</v>
          </cell>
          <cell r="AK566">
            <v>0</v>
          </cell>
          <cell r="AL566">
            <v>33028</v>
          </cell>
          <cell r="AN566">
            <v>6.9824670862268526E-2</v>
          </cell>
          <cell r="AO566">
            <v>6.7143690321180546E-2</v>
          </cell>
          <cell r="AP566" t="str">
            <v>AWD</v>
          </cell>
        </row>
        <row r="567">
          <cell r="A567" t="str">
            <v>6303-BOX</v>
          </cell>
          <cell r="B567" t="str">
            <v>B08P3VRWLD</v>
          </cell>
          <cell r="C567">
            <v>0</v>
          </cell>
          <cell r="D567">
            <v>6003</v>
          </cell>
          <cell r="E567">
            <v>1</v>
          </cell>
          <cell r="F567">
            <v>7.09</v>
          </cell>
          <cell r="G567">
            <v>6.79</v>
          </cell>
          <cell r="H567">
            <v>6.49</v>
          </cell>
          <cell r="I567">
            <v>6.49</v>
          </cell>
          <cell r="J567">
            <v>6.17</v>
          </cell>
          <cell r="K567">
            <v>4</v>
          </cell>
          <cell r="L567">
            <v>3.9</v>
          </cell>
          <cell r="M567">
            <v>4.1340000000000003</v>
          </cell>
          <cell r="N567">
            <v>3.13</v>
          </cell>
          <cell r="O567">
            <v>3.2864999999999998</v>
          </cell>
          <cell r="P567">
            <v>5.99</v>
          </cell>
          <cell r="Q567">
            <v>5.79</v>
          </cell>
          <cell r="R567">
            <v>5.39</v>
          </cell>
          <cell r="S567">
            <v>5.39</v>
          </cell>
          <cell r="T567">
            <v>5.1099999999999994</v>
          </cell>
          <cell r="U567">
            <v>0.2</v>
          </cell>
          <cell r="V567">
            <v>0.2</v>
          </cell>
          <cell r="W567">
            <v>3.2</v>
          </cell>
          <cell r="X567" t="str">
            <v>LSlb</v>
          </cell>
          <cell r="Y567">
            <v>10.5</v>
          </cell>
          <cell r="Z567">
            <v>8.5</v>
          </cell>
          <cell r="AA567">
            <v>0.28000000000000003</v>
          </cell>
          <cell r="AB567">
            <v>1.6800000000000002</v>
          </cell>
          <cell r="AC567">
            <v>1.0787050359712231</v>
          </cell>
          <cell r="AD567">
            <v>0</v>
          </cell>
          <cell r="AE567">
            <v>1.25</v>
          </cell>
          <cell r="AF567">
            <v>1.2</v>
          </cell>
          <cell r="AG567">
            <v>0.95</v>
          </cell>
          <cell r="AH567">
            <v>0.79</v>
          </cell>
          <cell r="AI567">
            <v>0.75</v>
          </cell>
          <cell r="AJ567">
            <v>0.69</v>
          </cell>
          <cell r="AK567">
            <v>0</v>
          </cell>
          <cell r="AL567">
            <v>33028</v>
          </cell>
          <cell r="AN567">
            <v>0.76873345269097226</v>
          </cell>
          <cell r="AO567">
            <v>0.72535929361979168</v>
          </cell>
          <cell r="AP567" t="str">
            <v>AWD</v>
          </cell>
        </row>
        <row r="568">
          <cell r="A568" t="str">
            <v>6301-EACH</v>
          </cell>
          <cell r="B568" t="str">
            <v>B08P3W6YN6</v>
          </cell>
          <cell r="C568">
            <v>4.99</v>
          </cell>
          <cell r="D568">
            <v>6003</v>
          </cell>
          <cell r="E568">
            <v>2</v>
          </cell>
          <cell r="F568">
            <v>9.7899999999999991</v>
          </cell>
          <cell r="G568">
            <v>9.2899999999999991</v>
          </cell>
          <cell r="H568">
            <v>8.59</v>
          </cell>
          <cell r="I568">
            <v>8.59</v>
          </cell>
          <cell r="J568">
            <v>8.0299999999999994</v>
          </cell>
          <cell r="K568">
            <v>7</v>
          </cell>
          <cell r="L568">
            <v>4.55</v>
          </cell>
          <cell r="M568">
            <v>4.8229999999999995</v>
          </cell>
          <cell r="N568">
            <v>3.78</v>
          </cell>
          <cell r="O568">
            <v>3.9689999999999999</v>
          </cell>
          <cell r="P568">
            <v>8.7899999999999991</v>
          </cell>
          <cell r="Q568">
            <v>8.2899999999999991</v>
          </cell>
          <cell r="R568">
            <v>7.49</v>
          </cell>
          <cell r="S568">
            <v>7.49</v>
          </cell>
          <cell r="T568">
            <v>6.97</v>
          </cell>
          <cell r="U568">
            <v>0.2</v>
          </cell>
          <cell r="V568">
            <v>0.4</v>
          </cell>
          <cell r="W568">
            <v>6.4</v>
          </cell>
          <cell r="X568" t="str">
            <v>LSlb</v>
          </cell>
          <cell r="Y568">
            <v>10.75</v>
          </cell>
          <cell r="Z568">
            <v>8.5</v>
          </cell>
          <cell r="AA568">
            <v>7.25</v>
          </cell>
          <cell r="AB568">
            <v>3.5</v>
          </cell>
          <cell r="AC568">
            <v>4.7659622302158278</v>
          </cell>
          <cell r="AD568">
            <v>0</v>
          </cell>
          <cell r="AE568">
            <v>5</v>
          </cell>
          <cell r="AF568">
            <v>1.2</v>
          </cell>
          <cell r="AG568">
            <v>0.95</v>
          </cell>
          <cell r="AH568">
            <v>0.79</v>
          </cell>
          <cell r="AI568">
            <v>0.75</v>
          </cell>
          <cell r="AJ568">
            <v>0.69</v>
          </cell>
          <cell r="AK568">
            <v>0</v>
          </cell>
          <cell r="AL568">
            <v>18102</v>
          </cell>
          <cell r="AN568">
            <v>3.4912335431134263E-2</v>
          </cell>
          <cell r="AO568">
            <v>3.3571845160590273E-2</v>
          </cell>
          <cell r="AP568" t="str">
            <v>AWD</v>
          </cell>
        </row>
        <row r="569">
          <cell r="A569" t="str">
            <v>6303-PACK2</v>
          </cell>
          <cell r="B569" t="str">
            <v>B08P3WNHGW</v>
          </cell>
          <cell r="C569">
            <v>0</v>
          </cell>
          <cell r="D569">
            <v>6003</v>
          </cell>
          <cell r="E569">
            <v>4</v>
          </cell>
          <cell r="F569">
            <v>14.69</v>
          </cell>
          <cell r="G569">
            <v>13.69</v>
          </cell>
          <cell r="H569">
            <v>12.19</v>
          </cell>
          <cell r="I569">
            <v>12.19</v>
          </cell>
          <cell r="J569">
            <v>11.12</v>
          </cell>
          <cell r="K569">
            <v>1</v>
          </cell>
          <cell r="L569">
            <v>5.37</v>
          </cell>
          <cell r="M569">
            <v>5.6921999999999997</v>
          </cell>
          <cell r="N569" t="str">
            <v>-</v>
          </cell>
          <cell r="O569" t="str">
            <v>-</v>
          </cell>
          <cell r="P569" t="str">
            <v>-</v>
          </cell>
          <cell r="Q569" t="str">
            <v>-</v>
          </cell>
          <cell r="R569" t="str">
            <v>-</v>
          </cell>
          <cell r="S569" t="str">
            <v>-</v>
          </cell>
          <cell r="T569" t="str">
            <v>-</v>
          </cell>
          <cell r="U569">
            <v>0.2</v>
          </cell>
          <cell r="V569">
            <v>0.8</v>
          </cell>
          <cell r="W569">
            <v>2.88</v>
          </cell>
          <cell r="X569" t="str">
            <v>LSlb</v>
          </cell>
          <cell r="Y569">
            <v>10.5</v>
          </cell>
          <cell r="Z569">
            <v>8.5</v>
          </cell>
          <cell r="AA569">
            <v>0.28000000000000003</v>
          </cell>
          <cell r="AB569">
            <v>1.6800000000000002</v>
          </cell>
          <cell r="AC569">
            <v>1.0787050359712231</v>
          </cell>
          <cell r="AD569">
            <v>0</v>
          </cell>
          <cell r="AE569">
            <v>1.25</v>
          </cell>
          <cell r="AF569">
            <v>1.2</v>
          </cell>
          <cell r="AG569">
            <v>0.95</v>
          </cell>
          <cell r="AH569">
            <v>0.79</v>
          </cell>
          <cell r="AI569">
            <v>0.75</v>
          </cell>
          <cell r="AJ569">
            <v>0.69</v>
          </cell>
          <cell r="AK569">
            <v>0</v>
          </cell>
          <cell r="AL569">
            <v>18102</v>
          </cell>
          <cell r="AN569">
            <v>6.4061121057581022E-2</v>
          </cell>
          <cell r="AO569">
            <v>6.0446607801649309E-2</v>
          </cell>
          <cell r="AP569" t="str">
            <v>AWD</v>
          </cell>
        </row>
        <row r="570">
          <cell r="A570" t="str">
            <v>6301-BOX</v>
          </cell>
          <cell r="B570" t="str">
            <v>B08P3WZ7DB</v>
          </cell>
          <cell r="C570">
            <v>0</v>
          </cell>
          <cell r="D570">
            <v>6301</v>
          </cell>
          <cell r="E570">
            <v>24</v>
          </cell>
          <cell r="F570">
            <v>54.290000000000006</v>
          </cell>
          <cell r="G570">
            <v>48.290000000000006</v>
          </cell>
          <cell r="H570">
            <v>39.290000000000006</v>
          </cell>
          <cell r="I570">
            <v>39.290000000000006</v>
          </cell>
          <cell r="J570">
            <v>33.28</v>
          </cell>
          <cell r="K570">
            <v>3.25</v>
          </cell>
          <cell r="L570">
            <v>7</v>
          </cell>
          <cell r="M570">
            <v>7.42</v>
          </cell>
          <cell r="N570" t="str">
            <v>-</v>
          </cell>
          <cell r="O570" t="str">
            <v>-</v>
          </cell>
          <cell r="P570" t="str">
            <v>-</v>
          </cell>
          <cell r="Q570" t="str">
            <v>-</v>
          </cell>
          <cell r="R570" t="str">
            <v>-</v>
          </cell>
          <cell r="S570" t="str">
            <v>-</v>
          </cell>
          <cell r="T570" t="str">
            <v>-</v>
          </cell>
          <cell r="U570">
            <v>3.1</v>
          </cell>
          <cell r="V570">
            <v>3.1</v>
          </cell>
          <cell r="X570" t="str">
            <v>LSlb</v>
          </cell>
          <cell r="Y570">
            <v>12.25</v>
          </cell>
          <cell r="Z570">
            <v>6.75</v>
          </cell>
          <cell r="AA570">
            <v>4.5</v>
          </cell>
          <cell r="AC570">
            <v>2.6769334532374103</v>
          </cell>
          <cell r="AD570">
            <v>0</v>
          </cell>
          <cell r="AE570">
            <v>2.75</v>
          </cell>
          <cell r="AF570">
            <v>1.5</v>
          </cell>
          <cell r="AG570">
            <v>1.3</v>
          </cell>
          <cell r="AH570">
            <v>1</v>
          </cell>
          <cell r="AI570">
            <v>1</v>
          </cell>
          <cell r="AJ570">
            <v>0.8</v>
          </cell>
          <cell r="AK570">
            <v>0</v>
          </cell>
          <cell r="AL570">
            <v>34759</v>
          </cell>
          <cell r="AN570">
            <v>0.83789605034722225</v>
          </cell>
          <cell r="AO570">
            <v>0.8057242838541665</v>
          </cell>
          <cell r="AP570" t="str">
            <v>AWD</v>
          </cell>
        </row>
        <row r="571">
          <cell r="A571" t="str">
            <v>6303-EACH</v>
          </cell>
          <cell r="B571" t="str">
            <v>B08P3WZTXG</v>
          </cell>
          <cell r="C571">
            <v>4.99</v>
          </cell>
          <cell r="D571">
            <v>6303</v>
          </cell>
          <cell r="E571">
            <v>1</v>
          </cell>
          <cell r="F571">
            <v>6.79</v>
          </cell>
          <cell r="G571">
            <v>6.59</v>
          </cell>
          <cell r="H571">
            <v>6.1899999999999995</v>
          </cell>
          <cell r="I571">
            <v>6.1899999999999995</v>
          </cell>
          <cell r="J571">
            <v>5.88</v>
          </cell>
          <cell r="K571">
            <v>2</v>
          </cell>
          <cell r="L571">
            <v>3.68</v>
          </cell>
          <cell r="M571">
            <v>3.9008000000000003</v>
          </cell>
          <cell r="N571">
            <v>2.91</v>
          </cell>
          <cell r="O571">
            <v>3.0555000000000003</v>
          </cell>
          <cell r="P571">
            <v>5.6899999999999995</v>
          </cell>
          <cell r="Q571">
            <v>5.49</v>
          </cell>
          <cell r="R571">
            <v>5.09</v>
          </cell>
          <cell r="S571">
            <v>5.09</v>
          </cell>
          <cell r="T571">
            <v>4.8199999999999994</v>
          </cell>
          <cell r="U571">
            <v>0.09</v>
          </cell>
          <cell r="V571">
            <v>0.09</v>
          </cell>
          <cell r="W571">
            <v>1.44</v>
          </cell>
          <cell r="X571" t="str">
            <v>LB</v>
          </cell>
          <cell r="Y571">
            <v>30.5</v>
          </cell>
          <cell r="Z571">
            <v>20.25</v>
          </cell>
          <cell r="AA571">
            <v>5.5</v>
          </cell>
          <cell r="AB571">
            <v>1.25</v>
          </cell>
          <cell r="AC571">
            <v>24.438399280575538</v>
          </cell>
          <cell r="AD571">
            <v>0</v>
          </cell>
          <cell r="AE571">
            <v>25</v>
          </cell>
          <cell r="AF571">
            <v>1.5</v>
          </cell>
          <cell r="AG571">
            <v>1.3</v>
          </cell>
          <cell r="AH571">
            <v>1</v>
          </cell>
          <cell r="AI571">
            <v>1</v>
          </cell>
          <cell r="AJ571">
            <v>0.8</v>
          </cell>
          <cell r="AK571">
            <v>0</v>
          </cell>
          <cell r="AL571">
            <v>4940</v>
          </cell>
          <cell r="AN571">
            <v>3.2030560528790511E-2</v>
          </cell>
          <cell r="AO571">
            <v>3.0223303900824654E-2</v>
          </cell>
          <cell r="AP571" t="str">
            <v>AWD</v>
          </cell>
        </row>
        <row r="572">
          <cell r="A572" t="str">
            <v>847-PACK4</v>
          </cell>
          <cell r="B572" t="str">
            <v>B08QR8VLQ6</v>
          </cell>
          <cell r="C572">
            <v>0</v>
          </cell>
          <cell r="D572">
            <v>6003</v>
          </cell>
          <cell r="E572">
            <v>1</v>
          </cell>
          <cell r="F572">
            <v>7.09</v>
          </cell>
          <cell r="G572">
            <v>6.79</v>
          </cell>
          <cell r="H572">
            <v>6.49</v>
          </cell>
          <cell r="I572">
            <v>6.49</v>
          </cell>
          <cell r="J572">
            <v>6.17</v>
          </cell>
          <cell r="K572">
            <v>4</v>
          </cell>
          <cell r="L572">
            <v>3.9</v>
          </cell>
          <cell r="M572">
            <v>4.1340000000000003</v>
          </cell>
          <cell r="N572">
            <v>3.13</v>
          </cell>
          <cell r="O572">
            <v>3.2864999999999998</v>
          </cell>
          <cell r="P572">
            <v>5.99</v>
          </cell>
          <cell r="Q572">
            <v>5.79</v>
          </cell>
          <cell r="R572">
            <v>5.39</v>
          </cell>
          <cell r="S572">
            <v>5.39</v>
          </cell>
          <cell r="T572">
            <v>5.1099999999999994</v>
          </cell>
          <cell r="U572">
            <v>0.2</v>
          </cell>
          <cell r="V572">
            <v>0.2</v>
          </cell>
          <cell r="W572">
            <v>3.2</v>
          </cell>
          <cell r="X572" t="str">
            <v>LSlb</v>
          </cell>
          <cell r="Y572">
            <v>8</v>
          </cell>
          <cell r="Z572">
            <v>5.5</v>
          </cell>
          <cell r="AA572">
            <v>2.1</v>
          </cell>
          <cell r="AB572">
            <v>8.4</v>
          </cell>
          <cell r="AC572">
            <v>3.6650179856115108</v>
          </cell>
          <cell r="AD572">
            <v>0</v>
          </cell>
          <cell r="AE572">
            <v>3.75</v>
          </cell>
          <cell r="AF572">
            <v>1.9</v>
          </cell>
          <cell r="AG572">
            <v>1.5</v>
          </cell>
          <cell r="AH572">
            <v>1.2</v>
          </cell>
          <cell r="AI572">
            <v>1.2</v>
          </cell>
          <cell r="AJ572">
            <v>0.9</v>
          </cell>
          <cell r="AK572">
            <v>0</v>
          </cell>
          <cell r="AL572">
            <v>18784</v>
          </cell>
          <cell r="AN572">
            <v>0.80422960069444438</v>
          </cell>
          <cell r="AO572">
            <v>0.76660481770833344</v>
          </cell>
          <cell r="AP572" t="str">
            <v>AWD</v>
          </cell>
        </row>
        <row r="573">
          <cell r="A573" t="str">
            <v>847-EACH</v>
          </cell>
          <cell r="B573" t="str">
            <v>B08QRDCTXN</v>
          </cell>
          <cell r="C573">
            <v>0</v>
          </cell>
          <cell r="D573">
            <v>6003</v>
          </cell>
          <cell r="E573">
            <v>2</v>
          </cell>
          <cell r="F573">
            <v>9.7899999999999991</v>
          </cell>
          <cell r="G573">
            <v>9.2899999999999991</v>
          </cell>
          <cell r="H573">
            <v>8.59</v>
          </cell>
          <cell r="I573">
            <v>8.59</v>
          </cell>
          <cell r="J573">
            <v>8.0299999999999994</v>
          </cell>
          <cell r="K573">
            <v>7</v>
          </cell>
          <cell r="L573">
            <v>4.55</v>
          </cell>
          <cell r="M573">
            <v>4.8229999999999995</v>
          </cell>
          <cell r="N573">
            <v>3.78</v>
          </cell>
          <cell r="O573">
            <v>3.9689999999999999</v>
          </cell>
          <cell r="P573">
            <v>8.7899999999999991</v>
          </cell>
          <cell r="Q573">
            <v>8.2899999999999991</v>
          </cell>
          <cell r="R573">
            <v>7.49</v>
          </cell>
          <cell r="S573">
            <v>7.49</v>
          </cell>
          <cell r="T573">
            <v>6.97</v>
          </cell>
          <cell r="U573">
            <v>0.2</v>
          </cell>
          <cell r="V573">
            <v>0.4</v>
          </cell>
          <cell r="W573">
            <v>6.4</v>
          </cell>
          <cell r="X573" t="str">
            <v>LSoz</v>
          </cell>
          <cell r="Y573">
            <v>8.5</v>
          </cell>
          <cell r="Z573">
            <v>3.25</v>
          </cell>
          <cell r="AA573">
            <v>1.75</v>
          </cell>
          <cell r="AB573">
            <v>3.5</v>
          </cell>
          <cell r="AC573">
            <v>0.69559352517985606</v>
          </cell>
          <cell r="AD573">
            <v>11.129496402877697</v>
          </cell>
          <cell r="AE573">
            <v>12</v>
          </cell>
          <cell r="AF573">
            <v>1.5</v>
          </cell>
          <cell r="AG573">
            <v>1.3</v>
          </cell>
          <cell r="AH573">
            <v>1</v>
          </cell>
          <cell r="AI573">
            <v>1</v>
          </cell>
          <cell r="AJ573">
            <v>0.8</v>
          </cell>
          <cell r="AK573">
            <v>0</v>
          </cell>
          <cell r="AL573">
            <v>24204</v>
          </cell>
          <cell r="AN573">
            <v>0.20105740017361109</v>
          </cell>
          <cell r="AO573">
            <v>0.19165120442708336</v>
          </cell>
          <cell r="AP573" t="str">
            <v>AWD</v>
          </cell>
        </row>
        <row r="574">
          <cell r="A574" t="str">
            <v>847-CASE</v>
          </cell>
          <cell r="B574" t="str">
            <v>B08QRLYMJ4</v>
          </cell>
          <cell r="C574">
            <v>0</v>
          </cell>
          <cell r="D574">
            <v>6003</v>
          </cell>
          <cell r="E574">
            <v>4</v>
          </cell>
          <cell r="F574">
            <v>14.69</v>
          </cell>
          <cell r="G574">
            <v>13.69</v>
          </cell>
          <cell r="H574">
            <v>12.19</v>
          </cell>
          <cell r="I574">
            <v>12.19</v>
          </cell>
          <cell r="J574">
            <v>11.12</v>
          </cell>
          <cell r="K574">
            <v>1</v>
          </cell>
          <cell r="L574">
            <v>5.37</v>
          </cell>
          <cell r="M574">
            <v>5.6921999999999997</v>
          </cell>
          <cell r="N574" t="str">
            <v>-</v>
          </cell>
          <cell r="O574" t="str">
            <v>-</v>
          </cell>
          <cell r="P574" t="str">
            <v>-</v>
          </cell>
          <cell r="Q574" t="str">
            <v>-</v>
          </cell>
          <cell r="R574" t="str">
            <v>-</v>
          </cell>
          <cell r="S574" t="str">
            <v>-</v>
          </cell>
          <cell r="T574" t="str">
            <v>-</v>
          </cell>
          <cell r="U574">
            <v>0.2</v>
          </cell>
          <cell r="V574">
            <v>0.8</v>
          </cell>
          <cell r="W574">
            <v>3.84</v>
          </cell>
          <cell r="X574" t="str">
            <v>LSlb</v>
          </cell>
          <cell r="Y574">
            <v>8.5</v>
          </cell>
          <cell r="Z574">
            <v>3.25</v>
          </cell>
          <cell r="AA574">
            <v>1.75</v>
          </cell>
          <cell r="AB574">
            <v>7</v>
          </cell>
          <cell r="AC574">
            <v>1.3911870503597121</v>
          </cell>
          <cell r="AD574">
            <v>0</v>
          </cell>
          <cell r="AE574">
            <v>1.5</v>
          </cell>
          <cell r="AF574">
            <v>1.5</v>
          </cell>
          <cell r="AG574">
            <v>1.3</v>
          </cell>
          <cell r="AH574">
            <v>1</v>
          </cell>
          <cell r="AI574">
            <v>1</v>
          </cell>
          <cell r="AJ574">
            <v>0.8</v>
          </cell>
          <cell r="AK574">
            <v>0</v>
          </cell>
          <cell r="AL574">
            <v>24204</v>
          </cell>
          <cell r="AM574">
            <v>4</v>
          </cell>
          <cell r="AN574">
            <v>0.19498113184799382</v>
          </cell>
          <cell r="AO574">
            <v>0.19858136212384259</v>
          </cell>
          <cell r="AP574" t="str">
            <v>AWD</v>
          </cell>
        </row>
        <row r="575">
          <cell r="A575" t="str">
            <v>992-EACH</v>
          </cell>
          <cell r="B575" t="str">
            <v>B08R6JJP2L</v>
          </cell>
          <cell r="C575">
            <v>0</v>
          </cell>
          <cell r="D575">
            <v>992</v>
          </cell>
          <cell r="E575">
            <v>1</v>
          </cell>
          <cell r="F575">
            <v>17.489999999999998</v>
          </cell>
          <cell r="G575">
            <v>15.49</v>
          </cell>
          <cell r="H575">
            <v>13.99</v>
          </cell>
          <cell r="I575">
            <v>13.99</v>
          </cell>
          <cell r="J575">
            <v>12.75</v>
          </cell>
          <cell r="K575">
            <v>1.5</v>
          </cell>
          <cell r="L575">
            <v>5.37</v>
          </cell>
          <cell r="M575">
            <v>5.6921999999999997</v>
          </cell>
          <cell r="N575" t="str">
            <v>-</v>
          </cell>
          <cell r="O575" t="str">
            <v>-</v>
          </cell>
          <cell r="P575" t="str">
            <v>-</v>
          </cell>
          <cell r="Q575" t="str">
            <v>-</v>
          </cell>
          <cell r="R575" t="str">
            <v>-</v>
          </cell>
          <cell r="S575" t="str">
            <v>-</v>
          </cell>
          <cell r="T575" t="str">
            <v>-</v>
          </cell>
          <cell r="U575">
            <v>1.4</v>
          </cell>
          <cell r="V575">
            <v>1.4</v>
          </cell>
          <cell r="W575">
            <v>7.68</v>
          </cell>
          <cell r="X575" t="str">
            <v>LSlb</v>
          </cell>
          <cell r="Y575">
            <v>11.25</v>
          </cell>
          <cell r="Z575">
            <v>8.75</v>
          </cell>
          <cell r="AA575">
            <v>6.75</v>
          </cell>
          <cell r="AB575">
            <v>2.5</v>
          </cell>
          <cell r="AC575">
            <v>4.7802383093525176</v>
          </cell>
          <cell r="AD575">
            <v>0</v>
          </cell>
          <cell r="AE575">
            <v>5</v>
          </cell>
          <cell r="AF575">
            <v>3.5</v>
          </cell>
          <cell r="AG575">
            <v>2.9</v>
          </cell>
          <cell r="AH575">
            <v>2.2999999999999998</v>
          </cell>
          <cell r="AI575">
            <v>2.2999999999999998</v>
          </cell>
          <cell r="AJ575">
            <v>1.7</v>
          </cell>
          <cell r="AK575">
            <v>0</v>
          </cell>
          <cell r="AL575">
            <v>3194</v>
          </cell>
          <cell r="AN575">
            <v>0.65646701388888895</v>
          </cell>
          <cell r="AO575">
            <v>0.59490885416666661</v>
          </cell>
          <cell r="AP575" t="str">
            <v>AWD</v>
          </cell>
        </row>
        <row r="576">
          <cell r="A576" t="str">
            <v>803-SET4+804-SET6</v>
          </cell>
          <cell r="B576" t="str">
            <v>B08S5YS4WT</v>
          </cell>
          <cell r="C576">
            <v>0</v>
          </cell>
          <cell r="D576">
            <v>803</v>
          </cell>
          <cell r="E576">
            <v>10</v>
          </cell>
          <cell r="F576">
            <v>22.19</v>
          </cell>
          <cell r="G576">
            <v>18.989999999999998</v>
          </cell>
          <cell r="H576">
            <v>16.489999999999998</v>
          </cell>
          <cell r="I576">
            <v>15.79</v>
          </cell>
          <cell r="J576">
            <v>15.25</v>
          </cell>
          <cell r="K576">
            <v>1</v>
          </cell>
          <cell r="L576">
            <v>5.37</v>
          </cell>
          <cell r="M576">
            <v>5.6921999999999997</v>
          </cell>
          <cell r="N576" t="str">
            <v>-</v>
          </cell>
          <cell r="O576" t="str">
            <v>-</v>
          </cell>
          <cell r="P576" t="str">
            <v>-</v>
          </cell>
          <cell r="Q576" t="str">
            <v>-</v>
          </cell>
          <cell r="R576" t="str">
            <v>-</v>
          </cell>
          <cell r="S576" t="str">
            <v>-</v>
          </cell>
          <cell r="T576" t="str">
            <v>-</v>
          </cell>
          <cell r="U576">
            <v>10.9</v>
          </cell>
          <cell r="V576">
            <v>0.8</v>
          </cell>
          <cell r="W576">
            <v>12.8</v>
          </cell>
          <cell r="X576" t="str">
            <v>LSlb</v>
          </cell>
          <cell r="Y576">
            <v>12.5</v>
          </cell>
          <cell r="Z576">
            <v>9.5</v>
          </cell>
          <cell r="AA576">
            <v>3.75</v>
          </cell>
          <cell r="AB576">
            <v>2.5</v>
          </cell>
          <cell r="AC576">
            <v>3.2036870503597124</v>
          </cell>
          <cell r="AD576">
            <v>0</v>
          </cell>
          <cell r="AE576">
            <v>3.25</v>
          </cell>
          <cell r="AF576">
            <v>1.2</v>
          </cell>
          <cell r="AG576">
            <v>0.95</v>
          </cell>
          <cell r="AH576">
            <v>0.79</v>
          </cell>
          <cell r="AI576">
            <v>0.75</v>
          </cell>
          <cell r="AJ576">
            <v>0.69</v>
          </cell>
          <cell r="AK576">
            <v>0</v>
          </cell>
          <cell r="AL576">
            <v>13762</v>
          </cell>
          <cell r="AN576">
            <v>0.31555748456790123</v>
          </cell>
          <cell r="AO576">
            <v>0.29671585648148147</v>
          </cell>
          <cell r="AP576" t="str">
            <v>AWD</v>
          </cell>
        </row>
        <row r="577">
          <cell r="A577" t="str">
            <v>210-PACK2</v>
          </cell>
          <cell r="B577" t="str">
            <v>B08VCBYNJC</v>
          </cell>
          <cell r="C577">
            <v>0</v>
          </cell>
          <cell r="D577">
            <v>210</v>
          </cell>
          <cell r="E577">
            <v>2</v>
          </cell>
          <cell r="F577">
            <v>7.39</v>
          </cell>
          <cell r="G577">
            <v>7.09</v>
          </cell>
          <cell r="H577">
            <v>6.99</v>
          </cell>
          <cell r="I577">
            <v>6.59</v>
          </cell>
          <cell r="J577">
            <v>6.3999999999999995</v>
          </cell>
          <cell r="K577">
            <v>3</v>
          </cell>
          <cell r="L577">
            <v>3.9</v>
          </cell>
          <cell r="M577">
            <v>4.1340000000000003</v>
          </cell>
          <cell r="N577">
            <v>3.13</v>
          </cell>
          <cell r="O577">
            <v>3.2864999999999998</v>
          </cell>
          <cell r="P577">
            <v>5.99</v>
          </cell>
          <cell r="Q577">
            <v>5.99</v>
          </cell>
          <cell r="R577">
            <v>4.99</v>
          </cell>
          <cell r="S577">
            <v>4.99</v>
          </cell>
          <cell r="T577">
            <v>4.99</v>
          </cell>
          <cell r="U577">
            <v>0.08</v>
          </cell>
          <cell r="V577">
            <v>0.16</v>
          </cell>
          <cell r="W577">
            <v>2.56</v>
          </cell>
          <cell r="X577" t="str">
            <v>LSlb</v>
          </cell>
          <cell r="Y577">
            <v>16.5</v>
          </cell>
          <cell r="Z577">
            <v>6.5</v>
          </cell>
          <cell r="AA577">
            <v>4.75</v>
          </cell>
          <cell r="AB577">
            <v>3.26</v>
          </cell>
          <cell r="AC577">
            <v>3.6650179856115108</v>
          </cell>
          <cell r="AD577">
            <v>0</v>
          </cell>
          <cell r="AE577">
            <v>3.75</v>
          </cell>
          <cell r="AF577">
            <v>1.9</v>
          </cell>
          <cell r="AG577">
            <v>1.5</v>
          </cell>
          <cell r="AH577">
            <v>1.2</v>
          </cell>
          <cell r="AI577">
            <v>1.2</v>
          </cell>
          <cell r="AJ577">
            <v>0.9</v>
          </cell>
          <cell r="AK577">
            <v>0</v>
          </cell>
          <cell r="AL577">
            <v>18784</v>
          </cell>
          <cell r="AN577">
            <v>7.2837074813528802E-2</v>
          </cell>
          <cell r="AO577">
            <v>7.0644018856095669E-2</v>
          </cell>
          <cell r="AP577" t="str">
            <v>FBA</v>
          </cell>
        </row>
        <row r="578">
          <cell r="A578" t="str">
            <v>203-EACH</v>
          </cell>
          <cell r="B578" t="str">
            <v>B08VCZ11NP</v>
          </cell>
          <cell r="C578">
            <v>0</v>
          </cell>
          <cell r="D578">
            <v>203</v>
          </cell>
          <cell r="E578">
            <v>1</v>
          </cell>
          <cell r="F578">
            <v>5.99</v>
          </cell>
          <cell r="G578">
            <v>5.89</v>
          </cell>
          <cell r="H578">
            <v>5.6899999999999995</v>
          </cell>
          <cell r="I578">
            <v>5.59</v>
          </cell>
          <cell r="J578">
            <v>5.49</v>
          </cell>
          <cell r="K578">
            <v>3</v>
          </cell>
          <cell r="L578">
            <v>3.68</v>
          </cell>
          <cell r="M578">
            <v>3.9008000000000003</v>
          </cell>
          <cell r="N578">
            <v>2.91</v>
          </cell>
          <cell r="O578">
            <v>3.0555000000000003</v>
          </cell>
          <cell r="P578">
            <v>4.99</v>
          </cell>
          <cell r="Q578">
            <v>4.79</v>
          </cell>
          <cell r="R578">
            <v>4.59</v>
          </cell>
          <cell r="S578">
            <v>4.59</v>
          </cell>
          <cell r="T578">
            <v>4.4399999999999995</v>
          </cell>
          <cell r="U578">
            <v>0.18</v>
          </cell>
          <cell r="V578">
            <v>0.18</v>
          </cell>
          <cell r="W578">
            <v>2.88</v>
          </cell>
          <cell r="X578" t="str">
            <v>LSlb</v>
          </cell>
          <cell r="Y578">
            <v>16.5</v>
          </cell>
          <cell r="Z578">
            <v>6.5</v>
          </cell>
          <cell r="AA578">
            <v>4.75</v>
          </cell>
          <cell r="AB578">
            <v>1</v>
          </cell>
          <cell r="AC578">
            <v>3.6650179856115108</v>
          </cell>
          <cell r="AD578">
            <v>0</v>
          </cell>
          <cell r="AE578">
            <v>3.75</v>
          </cell>
          <cell r="AF578">
            <v>1.5</v>
          </cell>
          <cell r="AG578">
            <v>1.3</v>
          </cell>
          <cell r="AH578">
            <v>1</v>
          </cell>
          <cell r="AI578">
            <v>1</v>
          </cell>
          <cell r="AJ578">
            <v>0.8</v>
          </cell>
          <cell r="AK578">
            <v>0</v>
          </cell>
          <cell r="AL578">
            <v>22038</v>
          </cell>
          <cell r="AN578">
            <v>3.4557095751350311E-2</v>
          </cell>
          <cell r="AO578">
            <v>3.315906665943287E-2</v>
          </cell>
          <cell r="AP578" t="str">
            <v>AWD</v>
          </cell>
        </row>
        <row r="579">
          <cell r="A579" t="str">
            <v>210-EACH</v>
          </cell>
          <cell r="B579" t="str">
            <v>B08VD2K1K6</v>
          </cell>
          <cell r="C579">
            <v>0</v>
          </cell>
          <cell r="D579">
            <v>210</v>
          </cell>
          <cell r="E579">
            <v>1</v>
          </cell>
          <cell r="F579">
            <v>5.99</v>
          </cell>
          <cell r="G579">
            <v>5.89</v>
          </cell>
          <cell r="H579">
            <v>5.6899999999999995</v>
          </cell>
          <cell r="I579">
            <v>5.59</v>
          </cell>
          <cell r="J579">
            <v>5.49</v>
          </cell>
          <cell r="K579">
            <v>2</v>
          </cell>
          <cell r="L579">
            <v>3.68</v>
          </cell>
          <cell r="M579">
            <v>3.9008000000000003</v>
          </cell>
          <cell r="N579">
            <v>2.91</v>
          </cell>
          <cell r="O579">
            <v>3.0555000000000003</v>
          </cell>
          <cell r="P579">
            <v>4.99</v>
          </cell>
          <cell r="Q579">
            <v>4.79</v>
          </cell>
          <cell r="R579">
            <v>4.59</v>
          </cell>
          <cell r="S579">
            <v>4.59</v>
          </cell>
          <cell r="T579">
            <v>4.4399999999999995</v>
          </cell>
          <cell r="U579">
            <v>0.08</v>
          </cell>
          <cell r="V579">
            <v>0.08</v>
          </cell>
          <cell r="W579">
            <v>1.28</v>
          </cell>
          <cell r="X579" t="str">
            <v>LSlb</v>
          </cell>
          <cell r="Y579">
            <v>4.53</v>
          </cell>
          <cell r="Z579">
            <v>4.33</v>
          </cell>
          <cell r="AA579">
            <v>1.5</v>
          </cell>
          <cell r="AB579">
            <v>9</v>
          </cell>
          <cell r="AC579">
            <v>1.2700294964028778</v>
          </cell>
          <cell r="AD579">
            <v>0</v>
          </cell>
          <cell r="AE579">
            <v>1.5</v>
          </cell>
          <cell r="AF579">
            <v>1.5</v>
          </cell>
          <cell r="AG579">
            <v>1.3</v>
          </cell>
          <cell r="AH579">
            <v>1</v>
          </cell>
          <cell r="AI579">
            <v>1</v>
          </cell>
          <cell r="AJ579">
            <v>0.8</v>
          </cell>
          <cell r="AK579">
            <v>0</v>
          </cell>
          <cell r="AL579">
            <v>16051</v>
          </cell>
          <cell r="AN579">
            <v>3.6418537406764401E-2</v>
          </cell>
          <cell r="AO579">
            <v>3.5322009428047835E-2</v>
          </cell>
          <cell r="AP579" t="str">
            <v>AWD</v>
          </cell>
        </row>
        <row r="580">
          <cell r="A580" t="str">
            <v>45723-EACH</v>
          </cell>
          <cell r="B580" t="str">
            <v>B08WJW51T5</v>
          </cell>
          <cell r="C580">
            <v>0</v>
          </cell>
          <cell r="D580">
            <v>6022</v>
          </cell>
          <cell r="E580">
            <v>1</v>
          </cell>
          <cell r="F580">
            <v>28.39</v>
          </cell>
          <cell r="G580">
            <v>25.69</v>
          </cell>
          <cell r="H580">
            <v>23.89</v>
          </cell>
          <cell r="I580">
            <v>23.89</v>
          </cell>
          <cell r="J580">
            <v>22.630000000000003</v>
          </cell>
          <cell r="K580">
            <v>2</v>
          </cell>
          <cell r="L580">
            <v>11.51</v>
          </cell>
          <cell r="M580">
            <v>12.2006</v>
          </cell>
          <cell r="N580" t="str">
            <v>-</v>
          </cell>
          <cell r="O580" t="str">
            <v>-</v>
          </cell>
          <cell r="P580" t="str">
            <v>-</v>
          </cell>
          <cell r="Q580" t="str">
            <v>-</v>
          </cell>
          <cell r="R580" t="str">
            <v>-</v>
          </cell>
          <cell r="S580" t="str">
            <v>-</v>
          </cell>
          <cell r="T580" t="str">
            <v>-</v>
          </cell>
          <cell r="U580">
            <v>1.48</v>
          </cell>
          <cell r="V580">
            <v>1.48</v>
          </cell>
          <cell r="W580">
            <v>4.4800000000000004</v>
          </cell>
          <cell r="X580" t="str">
            <v>LB</v>
          </cell>
          <cell r="Y580">
            <v>23.25</v>
          </cell>
          <cell r="Z580">
            <v>17</v>
          </cell>
          <cell r="AA580">
            <v>2</v>
          </cell>
          <cell r="AB580">
            <v>0.25</v>
          </cell>
          <cell r="AC580">
            <v>5.6870503597122299</v>
          </cell>
          <cell r="AD580">
            <v>0</v>
          </cell>
          <cell r="AE580">
            <v>6</v>
          </cell>
          <cell r="AF580">
            <v>10.5</v>
          </cell>
          <cell r="AG580">
            <v>8.3000000000000007</v>
          </cell>
          <cell r="AH580">
            <v>6.9</v>
          </cell>
          <cell r="AI580">
            <v>6.9</v>
          </cell>
          <cell r="AJ580">
            <v>5.9</v>
          </cell>
          <cell r="AK580">
            <v>0</v>
          </cell>
          <cell r="AL580">
            <v>1620</v>
          </cell>
          <cell r="AN580">
            <v>9.2462384259259275E-2</v>
          </cell>
          <cell r="AO580">
            <v>7.9457465277777778E-2</v>
          </cell>
          <cell r="AP580" t="str">
            <v>AWD</v>
          </cell>
        </row>
        <row r="581">
          <cell r="A581" t="str">
            <v>1227-EACH</v>
          </cell>
          <cell r="B581" t="str">
            <v>B08WPW8T92</v>
          </cell>
          <cell r="C581">
            <v>0</v>
          </cell>
          <cell r="D581">
            <v>1227</v>
          </cell>
          <cell r="E581">
            <v>1</v>
          </cell>
          <cell r="F581">
            <v>16.989999999999998</v>
          </cell>
          <cell r="G581">
            <v>14.99</v>
          </cell>
          <cell r="H581">
            <v>13.49</v>
          </cell>
          <cell r="I581">
            <v>13.49</v>
          </cell>
          <cell r="J581">
            <v>12.24</v>
          </cell>
          <cell r="K581">
            <v>1.25</v>
          </cell>
          <cell r="L581">
            <v>4.99</v>
          </cell>
          <cell r="M581">
            <v>5.2894000000000005</v>
          </cell>
          <cell r="N581" t="str">
            <v>-</v>
          </cell>
          <cell r="O581" t="str">
            <v>-</v>
          </cell>
          <cell r="P581" t="str">
            <v>-</v>
          </cell>
          <cell r="Q581" t="str">
            <v>-</v>
          </cell>
          <cell r="R581" t="str">
            <v>-</v>
          </cell>
          <cell r="S581" t="str">
            <v>-</v>
          </cell>
          <cell r="T581" t="str">
            <v>-</v>
          </cell>
          <cell r="U581">
            <v>1.1200000000000001</v>
          </cell>
          <cell r="V581">
            <v>1.1200000000000001</v>
          </cell>
          <cell r="X581" t="str">
            <v>LSlb</v>
          </cell>
          <cell r="Y581">
            <v>8</v>
          </cell>
          <cell r="Z581">
            <v>6.88</v>
          </cell>
          <cell r="AA581">
            <v>1.38</v>
          </cell>
          <cell r="AB581">
            <v>1.38</v>
          </cell>
          <cell r="AC581">
            <v>4.9360386690647484</v>
          </cell>
          <cell r="AD581">
            <v>0</v>
          </cell>
          <cell r="AE581">
            <v>5</v>
          </cell>
          <cell r="AF581">
            <v>0.69</v>
          </cell>
          <cell r="AG581">
            <v>0.55000000000000004</v>
          </cell>
          <cell r="AH581">
            <v>0.45</v>
          </cell>
          <cell r="AI581">
            <v>0.39</v>
          </cell>
          <cell r="AJ581">
            <v>0.35</v>
          </cell>
          <cell r="AK581">
            <v>0</v>
          </cell>
          <cell r="AL581">
            <v>26765</v>
          </cell>
          <cell r="AN581">
            <v>0.28596854504243829</v>
          </cell>
          <cell r="AO581">
            <v>0.24834373191550926</v>
          </cell>
          <cell r="AP581" t="str">
            <v>AWD</v>
          </cell>
        </row>
        <row r="582">
          <cell r="A582" t="str">
            <v>3914-EACH</v>
          </cell>
          <cell r="B582" t="str">
            <v>B08XB6JG86</v>
          </cell>
          <cell r="C582">
            <v>0</v>
          </cell>
          <cell r="D582">
            <v>3914</v>
          </cell>
          <cell r="E582">
            <v>1</v>
          </cell>
          <cell r="F582">
            <v>11.39</v>
          </cell>
          <cell r="G582">
            <v>10.09</v>
          </cell>
          <cell r="H582">
            <v>9.09</v>
          </cell>
          <cell r="I582">
            <v>9.09</v>
          </cell>
          <cell r="J582">
            <v>8.31</v>
          </cell>
          <cell r="K582">
            <v>12</v>
          </cell>
          <cell r="L582">
            <v>3.53</v>
          </cell>
          <cell r="M582">
            <v>3.7417999999999996</v>
          </cell>
          <cell r="N582">
            <v>2.76</v>
          </cell>
          <cell r="O582">
            <v>2.8979999999999997</v>
          </cell>
          <cell r="P582" t="str">
            <v>-</v>
          </cell>
          <cell r="Q582">
            <v>8.99</v>
          </cell>
          <cell r="R582">
            <v>7.99</v>
          </cell>
          <cell r="S582">
            <v>7.99</v>
          </cell>
          <cell r="T582">
            <v>7.25</v>
          </cell>
          <cell r="U582">
            <v>0.74</v>
          </cell>
          <cell r="V582">
            <v>0.74</v>
          </cell>
          <cell r="W582">
            <v>11.84</v>
          </cell>
          <cell r="X582" t="str">
            <v>SS</v>
          </cell>
          <cell r="Y582">
            <v>11</v>
          </cell>
          <cell r="Z582">
            <v>6.5</v>
          </cell>
          <cell r="AA582">
            <v>0.5</v>
          </cell>
          <cell r="AB582">
            <v>0.5</v>
          </cell>
          <cell r="AC582">
            <v>0.25719424460431656</v>
          </cell>
          <cell r="AD582">
            <v>4.1151079136690649</v>
          </cell>
          <cell r="AE582">
            <v>5</v>
          </cell>
          <cell r="AF582">
            <v>5.3</v>
          </cell>
          <cell r="AG582">
            <v>4.3</v>
          </cell>
          <cell r="AH582">
            <v>3.5</v>
          </cell>
          <cell r="AI582">
            <v>3.5</v>
          </cell>
          <cell r="AJ582">
            <v>2.9</v>
          </cell>
          <cell r="AK582">
            <v>0</v>
          </cell>
          <cell r="AL582">
            <v>5739</v>
          </cell>
          <cell r="AN582">
            <v>0.2758463541666667</v>
          </cell>
          <cell r="AO582">
            <v>0.23658203124999999</v>
          </cell>
          <cell r="AP582" t="str">
            <v>AWD</v>
          </cell>
        </row>
        <row r="583">
          <cell r="A583" t="str">
            <v>845-SET4</v>
          </cell>
          <cell r="B583" t="str">
            <v>B08YPCDFFS</v>
          </cell>
          <cell r="C583">
            <v>15.99</v>
          </cell>
          <cell r="D583">
            <v>845</v>
          </cell>
          <cell r="E583">
            <v>4</v>
          </cell>
          <cell r="F583">
            <v>18.89</v>
          </cell>
          <cell r="G583">
            <v>16.89</v>
          </cell>
          <cell r="H583">
            <v>15.39</v>
          </cell>
          <cell r="I583">
            <v>15.39</v>
          </cell>
          <cell r="J583">
            <v>13.89</v>
          </cell>
          <cell r="K583">
            <v>1.25</v>
          </cell>
          <cell r="L583">
            <v>7.08</v>
          </cell>
          <cell r="M583">
            <v>7.5048000000000004</v>
          </cell>
          <cell r="N583" t="str">
            <v>-</v>
          </cell>
          <cell r="O583" t="str">
            <v>-</v>
          </cell>
          <cell r="P583" t="str">
            <v>-</v>
          </cell>
          <cell r="Q583" t="str">
            <v>-</v>
          </cell>
          <cell r="R583" t="str">
            <v>-</v>
          </cell>
          <cell r="S583" t="str">
            <v>-</v>
          </cell>
          <cell r="T583" t="str">
            <v>-</v>
          </cell>
          <cell r="U583">
            <v>0.26</v>
          </cell>
          <cell r="V583">
            <v>1.04</v>
          </cell>
          <cell r="W583">
            <v>16.64</v>
          </cell>
          <cell r="X583" t="str">
            <v>LSlb</v>
          </cell>
          <cell r="Y583">
            <v>16.5</v>
          </cell>
          <cell r="Z583">
            <v>6.5</v>
          </cell>
          <cell r="AA583">
            <v>4.75</v>
          </cell>
          <cell r="AB583">
            <v>9.44</v>
          </cell>
          <cell r="AC583">
            <v>3.6650179856115108</v>
          </cell>
          <cell r="AD583">
            <v>0</v>
          </cell>
          <cell r="AE583">
            <v>3.75</v>
          </cell>
          <cell r="AF583">
            <v>1.5</v>
          </cell>
          <cell r="AG583">
            <v>1.3</v>
          </cell>
          <cell r="AH583">
            <v>1</v>
          </cell>
          <cell r="AI583">
            <v>1</v>
          </cell>
          <cell r="AJ583">
            <v>0.8</v>
          </cell>
          <cell r="AK583">
            <v>0</v>
          </cell>
          <cell r="AL583">
            <v>22038</v>
          </cell>
          <cell r="AN583">
            <v>0.90848388671875002</v>
          </cell>
          <cell r="AO583">
            <v>0.88774536132812498</v>
          </cell>
          <cell r="AP583" t="str">
            <v>AWD</v>
          </cell>
        </row>
        <row r="584">
          <cell r="A584" t="str">
            <v>8000-EACH</v>
          </cell>
          <cell r="B584" t="str">
            <v>B091BN4MV1</v>
          </cell>
          <cell r="C584">
            <v>0</v>
          </cell>
          <cell r="D584">
            <v>8000</v>
          </cell>
          <cell r="E584">
            <v>1</v>
          </cell>
          <cell r="F584">
            <v>39.190000000000005</v>
          </cell>
          <cell r="G584">
            <v>39.190000000000005</v>
          </cell>
          <cell r="H584">
            <v>32.89</v>
          </cell>
          <cell r="I584">
            <v>32.89</v>
          </cell>
          <cell r="J584">
            <v>28.900000000000002</v>
          </cell>
          <cell r="K584">
            <v>2.5</v>
          </cell>
          <cell r="L584">
            <v>6.05</v>
          </cell>
          <cell r="M584">
            <v>6.4130000000000003</v>
          </cell>
          <cell r="N584" t="str">
            <v>-</v>
          </cell>
          <cell r="O584" t="str">
            <v>-</v>
          </cell>
          <cell r="P584" t="str">
            <v>-</v>
          </cell>
          <cell r="Q584" t="str">
            <v>-</v>
          </cell>
          <cell r="R584" t="str">
            <v>-</v>
          </cell>
          <cell r="S584" t="str">
            <v>-</v>
          </cell>
          <cell r="T584" t="str">
            <v>-</v>
          </cell>
          <cell r="U584">
            <v>2.2999999999999998</v>
          </cell>
          <cell r="V584">
            <v>2.2999999999999998</v>
          </cell>
          <cell r="X584" t="str">
            <v>LSlb</v>
          </cell>
          <cell r="Y584">
            <v>12.5</v>
          </cell>
          <cell r="Z584">
            <v>11</v>
          </cell>
          <cell r="AA584">
            <v>1.8</v>
          </cell>
          <cell r="AB584">
            <v>1.8</v>
          </cell>
          <cell r="AC584">
            <v>1.7805755395683454</v>
          </cell>
          <cell r="AD584">
            <v>0</v>
          </cell>
          <cell r="AE584">
            <v>2</v>
          </cell>
          <cell r="AF584">
            <v>24.9</v>
          </cell>
          <cell r="AG584">
            <v>24.9</v>
          </cell>
          <cell r="AH584">
            <v>19.899999999999999</v>
          </cell>
          <cell r="AI584">
            <v>19.899999999999999</v>
          </cell>
          <cell r="AJ584">
            <v>15.9</v>
          </cell>
          <cell r="AK584">
            <v>0</v>
          </cell>
          <cell r="AL584">
            <v>1104</v>
          </cell>
          <cell r="AM584">
            <v>1</v>
          </cell>
          <cell r="AN584">
            <v>0.23455478997878088</v>
          </cell>
          <cell r="AO584">
            <v>0.23057422779224535</v>
          </cell>
          <cell r="AP584" t="str">
            <v>AWD</v>
          </cell>
        </row>
        <row r="585">
          <cell r="A585" t="str">
            <v>4576436-SET2</v>
          </cell>
          <cell r="B585" t="str">
            <v>B0921MD44J</v>
          </cell>
          <cell r="C585">
            <v>0</v>
          </cell>
          <cell r="D585">
            <v>6022</v>
          </cell>
          <cell r="E585">
            <v>1</v>
          </cell>
          <cell r="F585">
            <v>28.39</v>
          </cell>
          <cell r="G585">
            <v>25.69</v>
          </cell>
          <cell r="H585">
            <v>23.89</v>
          </cell>
          <cell r="I585">
            <v>23.89</v>
          </cell>
          <cell r="J585">
            <v>22.630000000000003</v>
          </cell>
          <cell r="K585">
            <v>2</v>
          </cell>
          <cell r="L585">
            <v>11.51</v>
          </cell>
          <cell r="M585">
            <v>12.2006</v>
          </cell>
          <cell r="N585" t="str">
            <v>-</v>
          </cell>
          <cell r="O585" t="str">
            <v>-</v>
          </cell>
          <cell r="P585" t="str">
            <v>-</v>
          </cell>
          <cell r="Q585" t="str">
            <v>-</v>
          </cell>
          <cell r="R585" t="str">
            <v>-</v>
          </cell>
          <cell r="S585" t="str">
            <v>-</v>
          </cell>
          <cell r="T585" t="str">
            <v>-</v>
          </cell>
          <cell r="U585">
            <v>1.48</v>
          </cell>
          <cell r="V585">
            <v>1.48</v>
          </cell>
          <cell r="W585">
            <v>12.48</v>
          </cell>
          <cell r="X585" t="str">
            <v>LB</v>
          </cell>
          <cell r="Y585">
            <v>23.25</v>
          </cell>
          <cell r="Z585">
            <v>17</v>
          </cell>
          <cell r="AA585">
            <v>2</v>
          </cell>
          <cell r="AB585">
            <v>0.75</v>
          </cell>
          <cell r="AC585">
            <v>5.6870503597122299</v>
          </cell>
          <cell r="AD585">
            <v>0</v>
          </cell>
          <cell r="AE585">
            <v>6</v>
          </cell>
          <cell r="AF585">
            <v>10.5</v>
          </cell>
          <cell r="AG585">
            <v>8.3000000000000007</v>
          </cell>
          <cell r="AH585">
            <v>6.9</v>
          </cell>
          <cell r="AI585">
            <v>6.9</v>
          </cell>
          <cell r="AJ585">
            <v>5.9</v>
          </cell>
          <cell r="AK585">
            <v>0</v>
          </cell>
          <cell r="AL585">
            <v>1620</v>
          </cell>
          <cell r="AN585">
            <v>0.18780092592592595</v>
          </cell>
          <cell r="AO585">
            <v>0.16225694444444444</v>
          </cell>
          <cell r="AP585" t="str">
            <v>FBA</v>
          </cell>
        </row>
        <row r="586">
          <cell r="A586" t="str">
            <v>4150-CASE</v>
          </cell>
          <cell r="B586" t="str">
            <v>B0921Q3T2Q</v>
          </cell>
          <cell r="C586">
            <v>0</v>
          </cell>
          <cell r="D586">
            <v>4150</v>
          </cell>
          <cell r="E586">
            <v>12</v>
          </cell>
          <cell r="F586">
            <v>99.289999999999992</v>
          </cell>
          <cell r="G586">
            <v>84.289999999999992</v>
          </cell>
          <cell r="H586">
            <v>72.289999999999992</v>
          </cell>
          <cell r="I586">
            <v>72.289999999999992</v>
          </cell>
          <cell r="J586">
            <v>57.29</v>
          </cell>
          <cell r="K586">
            <v>15</v>
          </cell>
          <cell r="L586">
            <v>14.93</v>
          </cell>
          <cell r="M586">
            <v>15.825799999999999</v>
          </cell>
          <cell r="N586" t="str">
            <v>-</v>
          </cell>
          <cell r="O586" t="str">
            <v>-</v>
          </cell>
          <cell r="P586" t="str">
            <v>-</v>
          </cell>
          <cell r="Q586" t="str">
            <v>-</v>
          </cell>
          <cell r="R586" t="str">
            <v>-</v>
          </cell>
          <cell r="S586" t="str">
            <v>-</v>
          </cell>
          <cell r="T586" t="str">
            <v>-</v>
          </cell>
          <cell r="U586">
            <v>14.3</v>
          </cell>
          <cell r="V586">
            <v>14.3</v>
          </cell>
          <cell r="X586" t="str">
            <v>LB</v>
          </cell>
          <cell r="Y586">
            <v>16.75</v>
          </cell>
          <cell r="Z586">
            <v>12</v>
          </cell>
          <cell r="AA586">
            <v>9.75</v>
          </cell>
          <cell r="AC586">
            <v>14.098920863309353</v>
          </cell>
          <cell r="AD586">
            <v>0</v>
          </cell>
          <cell r="AE586">
            <v>15</v>
          </cell>
          <cell r="AF586">
            <v>5.3</v>
          </cell>
          <cell r="AG586">
            <v>4.3</v>
          </cell>
          <cell r="AH586">
            <v>3.5</v>
          </cell>
          <cell r="AI586">
            <v>3.5</v>
          </cell>
          <cell r="AJ586">
            <v>2.5</v>
          </cell>
          <cell r="AK586">
            <v>0</v>
          </cell>
          <cell r="AL586">
            <v>1349</v>
          </cell>
          <cell r="AM586">
            <v>4</v>
          </cell>
          <cell r="AN586">
            <v>3.3286458333333337</v>
          </cell>
          <cell r="AO586">
            <v>2.8604687499999999</v>
          </cell>
          <cell r="AP586" t="str">
            <v>FBA</v>
          </cell>
        </row>
        <row r="587">
          <cell r="A587" t="str">
            <v>2901-PACK4</v>
          </cell>
          <cell r="B587" t="str">
            <v>B09343BG1P</v>
          </cell>
          <cell r="C587">
            <v>0</v>
          </cell>
          <cell r="D587">
            <v>2901</v>
          </cell>
          <cell r="E587">
            <v>4</v>
          </cell>
          <cell r="F587">
            <v>10.99</v>
          </cell>
          <cell r="G587">
            <v>9.99</v>
          </cell>
          <cell r="H587">
            <v>9.2899999999999991</v>
          </cell>
          <cell r="I587">
            <v>8.99</v>
          </cell>
          <cell r="J587">
            <v>8.7799999999999994</v>
          </cell>
          <cell r="K587">
            <v>15</v>
          </cell>
          <cell r="L587">
            <v>4.55</v>
          </cell>
          <cell r="M587">
            <v>4.8229999999999995</v>
          </cell>
          <cell r="N587">
            <v>3.78</v>
          </cell>
          <cell r="O587">
            <v>3.9689999999999999</v>
          </cell>
          <cell r="P587" t="str">
            <v>-</v>
          </cell>
          <cell r="Q587">
            <v>8.99</v>
          </cell>
          <cell r="R587">
            <v>8.2899999999999991</v>
          </cell>
          <cell r="S587">
            <v>7.99</v>
          </cell>
          <cell r="T587">
            <v>7.72</v>
          </cell>
          <cell r="U587">
            <v>0.22</v>
          </cell>
          <cell r="V587">
            <v>0.88</v>
          </cell>
          <cell r="W587">
            <v>14.08</v>
          </cell>
          <cell r="X587" t="str">
            <v>LB</v>
          </cell>
          <cell r="Y587">
            <v>20</v>
          </cell>
          <cell r="Z587">
            <v>16.5</v>
          </cell>
          <cell r="AA587">
            <v>2</v>
          </cell>
          <cell r="AB587">
            <v>5.24</v>
          </cell>
          <cell r="AC587">
            <v>4.7482014388489207</v>
          </cell>
          <cell r="AD587">
            <v>0</v>
          </cell>
          <cell r="AE587">
            <v>5</v>
          </cell>
          <cell r="AF587">
            <v>9</v>
          </cell>
          <cell r="AG587">
            <v>7.3</v>
          </cell>
          <cell r="AH587">
            <v>6</v>
          </cell>
          <cell r="AI587">
            <v>6</v>
          </cell>
          <cell r="AJ587">
            <v>5</v>
          </cell>
          <cell r="AK587" t="str">
            <v>+Inbound Shipping fee</v>
          </cell>
          <cell r="AL587">
            <v>109608</v>
          </cell>
          <cell r="AM587">
            <v>4</v>
          </cell>
          <cell r="AN587">
            <v>0.52729673032407409</v>
          </cell>
          <cell r="AO587">
            <v>0.44481662326388888</v>
          </cell>
          <cell r="AP587" t="str">
            <v>FBA</v>
          </cell>
        </row>
        <row r="588">
          <cell r="A588" t="str">
            <v>851-EACH</v>
          </cell>
          <cell r="B588" t="str">
            <v>B093CPW1HK</v>
          </cell>
          <cell r="C588">
            <v>8.99</v>
          </cell>
          <cell r="D588">
            <v>851</v>
          </cell>
          <cell r="E588">
            <v>1</v>
          </cell>
          <cell r="F588">
            <v>9.99</v>
          </cell>
          <cell r="G588">
            <v>9.49</v>
          </cell>
          <cell r="H588">
            <v>8.99</v>
          </cell>
          <cell r="I588">
            <v>8.99</v>
          </cell>
          <cell r="J588">
            <v>8.6199999999999992</v>
          </cell>
          <cell r="K588">
            <v>0.5</v>
          </cell>
          <cell r="L588">
            <v>5.37</v>
          </cell>
          <cell r="M588">
            <v>5.6921999999999997</v>
          </cell>
          <cell r="N588">
            <v>4.75</v>
          </cell>
          <cell r="O588">
            <v>4.9874999999999998</v>
          </cell>
          <cell r="P588">
            <v>9.19</v>
          </cell>
          <cell r="Q588">
            <v>8.69</v>
          </cell>
          <cell r="R588">
            <v>8.19</v>
          </cell>
          <cell r="S588">
            <v>8.19</v>
          </cell>
          <cell r="T588">
            <v>7.74</v>
          </cell>
          <cell r="U588">
            <v>0.4</v>
          </cell>
          <cell r="V588">
            <v>0.4</v>
          </cell>
          <cell r="W588">
            <v>6.4</v>
          </cell>
          <cell r="X588" t="str">
            <v>LB</v>
          </cell>
          <cell r="Y588">
            <v>20</v>
          </cell>
          <cell r="Z588">
            <v>16.5</v>
          </cell>
          <cell r="AA588">
            <v>2</v>
          </cell>
          <cell r="AB588">
            <v>2.56</v>
          </cell>
          <cell r="AC588">
            <v>4.7482014388489207</v>
          </cell>
          <cell r="AD588">
            <v>0</v>
          </cell>
          <cell r="AE588">
            <v>5</v>
          </cell>
          <cell r="AF588">
            <v>8.9</v>
          </cell>
          <cell r="AG588">
            <v>7.3</v>
          </cell>
          <cell r="AH588">
            <v>5.9</v>
          </cell>
          <cell r="AI588">
            <v>5.9</v>
          </cell>
          <cell r="AJ588">
            <v>4.9000000000000004</v>
          </cell>
          <cell r="AK588" t="str">
            <v>+Inbound Shipping fee</v>
          </cell>
          <cell r="AL588">
            <v>1301</v>
          </cell>
          <cell r="AM588">
            <v>4</v>
          </cell>
          <cell r="AN588">
            <v>0.28539930555555554</v>
          </cell>
          <cell r="AO588">
            <v>0.24768229166666664</v>
          </cell>
          <cell r="AP588" t="str">
            <v>FBA</v>
          </cell>
        </row>
        <row r="589">
          <cell r="A589" t="str">
            <v>851-PACK4</v>
          </cell>
          <cell r="B589" t="str">
            <v>B093CRKPKJ</v>
          </cell>
          <cell r="C589">
            <v>0</v>
          </cell>
          <cell r="D589">
            <v>851</v>
          </cell>
          <cell r="E589">
            <v>4</v>
          </cell>
          <cell r="F589">
            <v>22.19</v>
          </cell>
          <cell r="G589">
            <v>20.190000000000001</v>
          </cell>
          <cell r="H589">
            <v>18.190000000000001</v>
          </cell>
          <cell r="I589">
            <v>18.190000000000001</v>
          </cell>
          <cell r="J589">
            <v>16.66</v>
          </cell>
          <cell r="K589">
            <v>1.75</v>
          </cell>
          <cell r="L589">
            <v>8.0399999999999991</v>
          </cell>
          <cell r="M589">
            <v>8.5223999999999993</v>
          </cell>
          <cell r="N589" t="str">
            <v>-</v>
          </cell>
          <cell r="O589" t="str">
            <v>-</v>
          </cell>
          <cell r="P589" t="str">
            <v>-</v>
          </cell>
          <cell r="Q589" t="str">
            <v>-</v>
          </cell>
          <cell r="R589" t="str">
            <v>-</v>
          </cell>
          <cell r="S589" t="str">
            <v>-</v>
          </cell>
          <cell r="T589" t="str">
            <v>-</v>
          </cell>
          <cell r="U589">
            <v>0.4</v>
          </cell>
          <cell r="V589">
            <v>1.6</v>
          </cell>
          <cell r="W589">
            <v>8.9600000000000009</v>
          </cell>
          <cell r="X589" t="str">
            <v>LSlb</v>
          </cell>
          <cell r="Y589">
            <v>14.75</v>
          </cell>
          <cell r="Z589">
            <v>14</v>
          </cell>
          <cell r="AA589">
            <v>0.75</v>
          </cell>
          <cell r="AB589">
            <v>0.75</v>
          </cell>
          <cell r="AC589">
            <v>1.1142086330935252</v>
          </cell>
          <cell r="AD589">
            <v>0</v>
          </cell>
          <cell r="AE589">
            <v>1.25</v>
          </cell>
          <cell r="AF589">
            <v>7.5</v>
          </cell>
          <cell r="AG589">
            <v>5.9</v>
          </cell>
          <cell r="AH589">
            <v>4.9000000000000004</v>
          </cell>
          <cell r="AI589">
            <v>4.9000000000000004</v>
          </cell>
          <cell r="AJ589">
            <v>3.9</v>
          </cell>
          <cell r="AK589">
            <v>0</v>
          </cell>
          <cell r="AL589">
            <v>3028</v>
          </cell>
          <cell r="AN589">
            <v>1.6118489583333335</v>
          </cell>
          <cell r="AO589">
            <v>1.5371484375</v>
          </cell>
          <cell r="AP589" t="str">
            <v>AWD</v>
          </cell>
        </row>
        <row r="590">
          <cell r="A590" t="str">
            <v>851-CASE</v>
          </cell>
          <cell r="B590" t="str">
            <v>B093CS5SYX</v>
          </cell>
          <cell r="C590">
            <v>0</v>
          </cell>
          <cell r="D590">
            <v>851</v>
          </cell>
          <cell r="E590">
            <v>12</v>
          </cell>
          <cell r="F590">
            <v>56.290000000000006</v>
          </cell>
          <cell r="G590">
            <v>50.290000000000006</v>
          </cell>
          <cell r="H590">
            <v>44.290000000000006</v>
          </cell>
          <cell r="I590">
            <v>44.290000000000006</v>
          </cell>
          <cell r="J590">
            <v>39.799999999999997</v>
          </cell>
          <cell r="K590">
            <v>7</v>
          </cell>
          <cell r="L590">
            <v>16.45</v>
          </cell>
          <cell r="M590">
            <v>17.436999999999998</v>
          </cell>
          <cell r="N590" t="str">
            <v>-</v>
          </cell>
          <cell r="O590" t="str">
            <v>-</v>
          </cell>
          <cell r="P590" t="str">
            <v>-</v>
          </cell>
          <cell r="Q590" t="str">
            <v>-</v>
          </cell>
          <cell r="R590" t="str">
            <v>-</v>
          </cell>
          <cell r="S590" t="str">
            <v>-</v>
          </cell>
          <cell r="T590" t="str">
            <v>-</v>
          </cell>
          <cell r="U590">
            <v>6.1</v>
          </cell>
          <cell r="V590">
            <v>6.1</v>
          </cell>
          <cell r="X590" t="str">
            <v>LB</v>
          </cell>
          <cell r="Y590">
            <v>16.5</v>
          </cell>
          <cell r="Z590">
            <v>14</v>
          </cell>
          <cell r="AA590">
            <v>11.25</v>
          </cell>
          <cell r="AB590">
            <v>0.75</v>
          </cell>
          <cell r="AC590">
            <v>18.696043165467625</v>
          </cell>
          <cell r="AD590">
            <v>0</v>
          </cell>
          <cell r="AE590">
            <v>19</v>
          </cell>
          <cell r="AF590">
            <v>2.2999999999999998</v>
          </cell>
          <cell r="AG590">
            <v>1.9</v>
          </cell>
          <cell r="AH590">
            <v>1.5</v>
          </cell>
          <cell r="AI590">
            <v>1.5</v>
          </cell>
          <cell r="AJ590">
            <v>1.2</v>
          </cell>
          <cell r="AK590">
            <v>0</v>
          </cell>
          <cell r="AL590">
            <v>1301</v>
          </cell>
          <cell r="AM590">
            <v>4</v>
          </cell>
          <cell r="AN590">
            <v>0.45957802854938273</v>
          </cell>
          <cell r="AO590">
            <v>0.45007306134259251</v>
          </cell>
          <cell r="AP590" t="str">
            <v>FBA</v>
          </cell>
        </row>
        <row r="591">
          <cell r="A591" t="str">
            <v>812-CASE</v>
          </cell>
          <cell r="B591" t="str">
            <v>B093NN5RDX</v>
          </cell>
          <cell r="C591">
            <v>0</v>
          </cell>
          <cell r="D591">
            <v>812</v>
          </cell>
          <cell r="E591">
            <v>36</v>
          </cell>
          <cell r="F591">
            <v>56.09</v>
          </cell>
          <cell r="G591">
            <v>48.89</v>
          </cell>
          <cell r="H591">
            <v>42.59</v>
          </cell>
          <cell r="I591">
            <v>39.89</v>
          </cell>
          <cell r="J591">
            <v>38.019999999999996</v>
          </cell>
          <cell r="K591">
            <v>4</v>
          </cell>
          <cell r="L591">
            <v>13.41</v>
          </cell>
          <cell r="M591">
            <v>14.214600000000001</v>
          </cell>
          <cell r="N591" t="str">
            <v>-</v>
          </cell>
          <cell r="O591" t="str">
            <v>-</v>
          </cell>
          <cell r="P591" t="str">
            <v>-</v>
          </cell>
          <cell r="Q591" t="str">
            <v>-</v>
          </cell>
          <cell r="R591" t="str">
            <v>-</v>
          </cell>
          <cell r="S591" t="str">
            <v>-</v>
          </cell>
          <cell r="T591" t="str">
            <v>-</v>
          </cell>
          <cell r="U591">
            <v>3.96</v>
          </cell>
          <cell r="V591">
            <v>3.96</v>
          </cell>
          <cell r="W591">
            <v>5.12</v>
          </cell>
          <cell r="X591" t="str">
            <v>LB</v>
          </cell>
          <cell r="Y591">
            <v>20.5</v>
          </cell>
          <cell r="Z591">
            <v>8.5</v>
          </cell>
          <cell r="AA591">
            <v>8.25</v>
          </cell>
          <cell r="AB591">
            <v>0.88</v>
          </cell>
          <cell r="AC591">
            <v>10.342176258992806</v>
          </cell>
          <cell r="AD591">
            <v>0</v>
          </cell>
          <cell r="AE591">
            <v>11</v>
          </cell>
          <cell r="AF591">
            <v>0.85</v>
          </cell>
          <cell r="AG591">
            <v>0.69</v>
          </cell>
          <cell r="AH591">
            <v>0.55000000000000004</v>
          </cell>
          <cell r="AI591">
            <v>0.49</v>
          </cell>
          <cell r="AJ591">
            <v>0.45</v>
          </cell>
          <cell r="AK591">
            <v>0</v>
          </cell>
          <cell r="AL591">
            <v>6980</v>
          </cell>
          <cell r="AN591">
            <v>3.8813302951388891</v>
          </cell>
          <cell r="AO591">
            <v>3.5026725260416667</v>
          </cell>
          <cell r="AP591" t="str">
            <v>FBA</v>
          </cell>
        </row>
        <row r="592">
          <cell r="A592" t="str">
            <v>803-CASE</v>
          </cell>
          <cell r="B592" t="str">
            <v>B093TS1T13</v>
          </cell>
          <cell r="C592">
            <v>0</v>
          </cell>
          <cell r="D592">
            <v>803</v>
          </cell>
          <cell r="E592">
            <v>144</v>
          </cell>
          <cell r="F592">
            <v>236.79</v>
          </cell>
          <cell r="G592">
            <v>191.79</v>
          </cell>
          <cell r="H592">
            <v>155.79</v>
          </cell>
          <cell r="I592">
            <v>144.99</v>
          </cell>
          <cell r="J592">
            <v>137.79</v>
          </cell>
          <cell r="K592">
            <v>16</v>
          </cell>
          <cell r="L592">
            <v>15.69</v>
          </cell>
          <cell r="M592">
            <v>16.631399999999999</v>
          </cell>
          <cell r="N592" t="str">
            <v>-</v>
          </cell>
          <cell r="O592" t="str">
            <v>-</v>
          </cell>
          <cell r="P592" t="str">
            <v>-</v>
          </cell>
          <cell r="Q592" t="str">
            <v>-</v>
          </cell>
          <cell r="R592" t="str">
            <v>-</v>
          </cell>
          <cell r="S592" t="str">
            <v>-</v>
          </cell>
          <cell r="T592" t="str">
            <v>-</v>
          </cell>
          <cell r="U592">
            <v>15.9</v>
          </cell>
          <cell r="V592">
            <v>15.9</v>
          </cell>
          <cell r="W592">
            <v>10.24</v>
          </cell>
          <cell r="X592" t="str">
            <v>LB</v>
          </cell>
          <cell r="Y592">
            <v>22</v>
          </cell>
          <cell r="Z592">
            <v>12</v>
          </cell>
          <cell r="AA592">
            <v>8.5</v>
          </cell>
          <cell r="AB592">
            <v>1.76</v>
          </cell>
          <cell r="AC592">
            <v>16.14388489208633</v>
          </cell>
          <cell r="AD592">
            <v>0</v>
          </cell>
          <cell r="AE592">
            <v>17</v>
          </cell>
          <cell r="AF592">
            <v>1.2</v>
          </cell>
          <cell r="AG592">
            <v>0.95</v>
          </cell>
          <cell r="AH592">
            <v>0.75</v>
          </cell>
          <cell r="AI592">
            <v>0.69</v>
          </cell>
          <cell r="AJ592">
            <v>0.65</v>
          </cell>
          <cell r="AK592">
            <v>0</v>
          </cell>
          <cell r="AL592">
            <v>83136</v>
          </cell>
          <cell r="AN592">
            <v>4.544027777777778</v>
          </cell>
          <cell r="AO592">
            <v>4.2727083333333331</v>
          </cell>
          <cell r="AP592" t="str">
            <v>FBA</v>
          </cell>
        </row>
        <row r="593">
          <cell r="A593" t="str">
            <v>807-CASE</v>
          </cell>
          <cell r="B593" t="str">
            <v>B093VK3Y3P</v>
          </cell>
          <cell r="C593">
            <v>0</v>
          </cell>
          <cell r="D593">
            <v>807</v>
          </cell>
          <cell r="E593">
            <v>144</v>
          </cell>
          <cell r="F593">
            <v>236.79</v>
          </cell>
          <cell r="G593">
            <v>191.79</v>
          </cell>
          <cell r="H593">
            <v>162.99</v>
          </cell>
          <cell r="I593">
            <v>155.79</v>
          </cell>
          <cell r="J593">
            <v>144.98999999999998</v>
          </cell>
          <cell r="K593">
            <v>17</v>
          </cell>
          <cell r="L593">
            <v>15.69</v>
          </cell>
          <cell r="M593">
            <v>16.631399999999999</v>
          </cell>
          <cell r="N593" t="str">
            <v>-</v>
          </cell>
          <cell r="O593" t="str">
            <v>-</v>
          </cell>
          <cell r="P593" t="str">
            <v>-</v>
          </cell>
          <cell r="Q593" t="str">
            <v>-</v>
          </cell>
          <cell r="R593" t="str">
            <v>-</v>
          </cell>
          <cell r="S593" t="str">
            <v>-</v>
          </cell>
          <cell r="T593" t="str">
            <v>-</v>
          </cell>
          <cell r="U593">
            <v>16.600000000000001</v>
          </cell>
          <cell r="V593">
            <v>16.600000000000001</v>
          </cell>
          <cell r="W593">
            <v>3.52</v>
          </cell>
          <cell r="X593" t="str">
            <v>LB</v>
          </cell>
          <cell r="Y593">
            <v>16</v>
          </cell>
          <cell r="Z593">
            <v>11.5</v>
          </cell>
          <cell r="AA593">
            <v>10.5</v>
          </cell>
          <cell r="AB593">
            <v>0.52</v>
          </cell>
          <cell r="AC593">
            <v>13.899280575539569</v>
          </cell>
          <cell r="AD593">
            <v>0</v>
          </cell>
          <cell r="AE593">
            <v>14</v>
          </cell>
          <cell r="AF593">
            <v>1.2</v>
          </cell>
          <cell r="AG593">
            <v>0.95</v>
          </cell>
          <cell r="AH593">
            <v>0.79</v>
          </cell>
          <cell r="AI593">
            <v>0.75</v>
          </cell>
          <cell r="AJ593">
            <v>0.69</v>
          </cell>
          <cell r="AK593">
            <v>0</v>
          </cell>
          <cell r="AL593">
            <v>3529</v>
          </cell>
          <cell r="AN593">
            <v>4.287638888888889</v>
          </cell>
          <cell r="AO593">
            <v>3.9747916666666665</v>
          </cell>
          <cell r="AP593" t="str">
            <v>FBA</v>
          </cell>
        </row>
        <row r="594">
          <cell r="A594" t="str">
            <v>802-CASE</v>
          </cell>
          <cell r="B594" t="str">
            <v>B093VXYVR2</v>
          </cell>
          <cell r="C594">
            <v>0</v>
          </cell>
          <cell r="D594">
            <v>802</v>
          </cell>
          <cell r="E594">
            <v>144</v>
          </cell>
          <cell r="F594">
            <v>238.89000000000001</v>
          </cell>
          <cell r="G594">
            <v>193.89000000000001</v>
          </cell>
          <cell r="H594">
            <v>157.89000000000001</v>
          </cell>
          <cell r="I594">
            <v>147.09</v>
          </cell>
          <cell r="J594">
            <v>139.81</v>
          </cell>
          <cell r="K594">
            <v>21</v>
          </cell>
          <cell r="L594">
            <v>17.21</v>
          </cell>
          <cell r="M594">
            <v>18.242599999999999</v>
          </cell>
          <cell r="N594" t="str">
            <v>-</v>
          </cell>
          <cell r="O594" t="str">
            <v>-</v>
          </cell>
          <cell r="P594" t="str">
            <v>-</v>
          </cell>
          <cell r="Q594" t="str">
            <v>-</v>
          </cell>
          <cell r="R594" t="str">
            <v>-</v>
          </cell>
          <cell r="S594" t="str">
            <v>-</v>
          </cell>
          <cell r="T594" t="str">
            <v>-</v>
          </cell>
          <cell r="U594">
            <v>20.38</v>
          </cell>
          <cell r="V594">
            <v>20.38</v>
          </cell>
          <cell r="W594">
            <v>3.52</v>
          </cell>
          <cell r="X594" t="str">
            <v>LB</v>
          </cell>
          <cell r="Y594">
            <v>22</v>
          </cell>
          <cell r="Z594">
            <v>12</v>
          </cell>
          <cell r="AA594">
            <v>8.5</v>
          </cell>
          <cell r="AB594">
            <v>0.52</v>
          </cell>
          <cell r="AC594">
            <v>16.14388489208633</v>
          </cell>
          <cell r="AD594">
            <v>0</v>
          </cell>
          <cell r="AE594">
            <v>17</v>
          </cell>
          <cell r="AF594">
            <v>1.2</v>
          </cell>
          <cell r="AG594">
            <v>0.95</v>
          </cell>
          <cell r="AH594">
            <v>0.75</v>
          </cell>
          <cell r="AI594">
            <v>0.69</v>
          </cell>
          <cell r="AJ594">
            <v>0.65</v>
          </cell>
          <cell r="AK594">
            <v>0</v>
          </cell>
          <cell r="AL594">
            <v>10572</v>
          </cell>
          <cell r="AN594">
            <v>4.544027777777778</v>
          </cell>
          <cell r="AO594">
            <v>4.2727083333333331</v>
          </cell>
          <cell r="AP594" t="str">
            <v>FBA</v>
          </cell>
        </row>
        <row r="595">
          <cell r="A595" t="str">
            <v>17084-EACH</v>
          </cell>
          <cell r="B595" t="str">
            <v>B094PM76L6</v>
          </cell>
          <cell r="C595">
            <v>0</v>
          </cell>
          <cell r="D595">
            <v>17084</v>
          </cell>
          <cell r="E595">
            <v>1</v>
          </cell>
          <cell r="F595">
            <v>6.59</v>
          </cell>
          <cell r="G595">
            <v>6.09</v>
          </cell>
          <cell r="H595">
            <v>5.6899999999999995</v>
          </cell>
          <cell r="I595">
            <v>5.6899999999999995</v>
          </cell>
          <cell r="J595">
            <v>5.3</v>
          </cell>
          <cell r="K595">
            <v>3</v>
          </cell>
          <cell r="L595">
            <v>3.15</v>
          </cell>
          <cell r="M595">
            <v>3.339</v>
          </cell>
          <cell r="N595">
            <v>2.38</v>
          </cell>
          <cell r="O595">
            <v>2.4989999999999997</v>
          </cell>
          <cell r="P595">
            <v>5.49</v>
          </cell>
          <cell r="Q595">
            <v>4.99</v>
          </cell>
          <cell r="R595">
            <v>4.6899999999999995</v>
          </cell>
          <cell r="S595">
            <v>4.6899999999999995</v>
          </cell>
          <cell r="T595">
            <v>4.25</v>
          </cell>
          <cell r="U595">
            <v>0.14000000000000001</v>
          </cell>
          <cell r="V595">
            <v>0.14000000000000001</v>
          </cell>
          <cell r="W595">
            <v>2.2400000000000002</v>
          </cell>
          <cell r="X595" t="str">
            <v>SS</v>
          </cell>
          <cell r="Y595">
            <v>6</v>
          </cell>
          <cell r="Z595">
            <v>3.75</v>
          </cell>
          <cell r="AA595">
            <v>0.5</v>
          </cell>
          <cell r="AB595">
            <v>0.5</v>
          </cell>
          <cell r="AC595">
            <v>8.0935251798561147E-2</v>
          </cell>
          <cell r="AD595">
            <v>1.2949640287769784</v>
          </cell>
          <cell r="AE595">
            <v>2</v>
          </cell>
          <cell r="AF595">
            <v>1.9</v>
          </cell>
          <cell r="AG595">
            <v>1.5</v>
          </cell>
          <cell r="AH595">
            <v>1.2</v>
          </cell>
          <cell r="AI595">
            <v>1.2</v>
          </cell>
          <cell r="AJ595">
            <v>0.9</v>
          </cell>
          <cell r="AK595">
            <v>0</v>
          </cell>
          <cell r="AL595">
            <v>9139</v>
          </cell>
          <cell r="AN595">
            <v>3.0190429687500003E-2</v>
          </cell>
          <cell r="AO595">
            <v>2.8085123697916665E-2</v>
          </cell>
          <cell r="AP595" t="str">
            <v>AWD</v>
          </cell>
        </row>
        <row r="596">
          <cell r="A596" t="str">
            <v>5081-CASE</v>
          </cell>
          <cell r="B596" t="str">
            <v>B094PT8QB5</v>
          </cell>
          <cell r="C596">
            <v>0</v>
          </cell>
          <cell r="D596">
            <v>5081</v>
          </cell>
          <cell r="E596">
            <v>12</v>
          </cell>
          <cell r="F596">
            <v>55.690000000000005</v>
          </cell>
          <cell r="G596">
            <v>46.690000000000005</v>
          </cell>
          <cell r="H596">
            <v>40.690000000000005</v>
          </cell>
          <cell r="I596">
            <v>40.690000000000005</v>
          </cell>
          <cell r="J596">
            <v>34.64</v>
          </cell>
          <cell r="K596">
            <v>10</v>
          </cell>
          <cell r="L596">
            <v>9.16</v>
          </cell>
          <cell r="M596">
            <v>9.7096</v>
          </cell>
          <cell r="N596" t="str">
            <v>-</v>
          </cell>
          <cell r="O596" t="str">
            <v>-</v>
          </cell>
          <cell r="P596" t="str">
            <v>-</v>
          </cell>
          <cell r="Q596" t="str">
            <v>-</v>
          </cell>
          <cell r="R596" t="str">
            <v>-</v>
          </cell>
          <cell r="S596" t="str">
            <v>-</v>
          </cell>
          <cell r="T596" t="str">
            <v>-</v>
          </cell>
          <cell r="U596">
            <v>9.7799999999999994</v>
          </cell>
          <cell r="V596">
            <v>9.7799999999999994</v>
          </cell>
          <cell r="W596">
            <v>14.08</v>
          </cell>
          <cell r="X596" t="str">
            <v>LSlb</v>
          </cell>
          <cell r="Y596">
            <v>11.2</v>
          </cell>
          <cell r="Z596">
            <v>9.1</v>
          </cell>
          <cell r="AA596">
            <v>4.5999999999999996</v>
          </cell>
          <cell r="AB596">
            <v>2.08</v>
          </cell>
          <cell r="AC596">
            <v>3.3728920863309342</v>
          </cell>
          <cell r="AD596">
            <v>0</v>
          </cell>
          <cell r="AE596">
            <v>3.5</v>
          </cell>
          <cell r="AF596">
            <v>2.9</v>
          </cell>
          <cell r="AG596">
            <v>2.2999999999999998</v>
          </cell>
          <cell r="AH596">
            <v>1.9</v>
          </cell>
          <cell r="AI596">
            <v>1.9</v>
          </cell>
          <cell r="AJ596">
            <v>1.5</v>
          </cell>
          <cell r="AK596">
            <v>0</v>
          </cell>
          <cell r="AL596">
            <v>957</v>
          </cell>
          <cell r="AN596">
            <v>3.085267037037037</v>
          </cell>
          <cell r="AO596">
            <v>2.5776694444444441</v>
          </cell>
          <cell r="AP596" t="str">
            <v>FBA</v>
          </cell>
        </row>
        <row r="597">
          <cell r="A597" t="str">
            <v>5080-PACK4</v>
          </cell>
          <cell r="B597" t="str">
            <v>B094PW68GT</v>
          </cell>
          <cell r="C597">
            <v>0</v>
          </cell>
          <cell r="D597">
            <v>5080</v>
          </cell>
          <cell r="E597">
            <v>4</v>
          </cell>
          <cell r="F597">
            <v>26.79</v>
          </cell>
          <cell r="G597">
            <v>23.79</v>
          </cell>
          <cell r="H597">
            <v>20.79</v>
          </cell>
          <cell r="I597">
            <v>20.79</v>
          </cell>
          <cell r="J597">
            <v>17.78</v>
          </cell>
          <cell r="K597">
            <v>3.25</v>
          </cell>
          <cell r="L597">
            <v>7</v>
          </cell>
          <cell r="M597">
            <v>7.42</v>
          </cell>
          <cell r="N597" t="str">
            <v>-</v>
          </cell>
          <cell r="O597" t="str">
            <v>-</v>
          </cell>
          <cell r="P597" t="str">
            <v>-</v>
          </cell>
          <cell r="Q597" t="str">
            <v>-</v>
          </cell>
          <cell r="R597" t="str">
            <v>-</v>
          </cell>
          <cell r="S597" t="str">
            <v>-</v>
          </cell>
          <cell r="T597" t="str">
            <v>-</v>
          </cell>
          <cell r="U597">
            <v>0.78</v>
          </cell>
          <cell r="V597">
            <v>3.12</v>
          </cell>
          <cell r="W597">
            <v>1.92</v>
          </cell>
          <cell r="X597" t="str">
            <v>LSlb</v>
          </cell>
          <cell r="Y597">
            <v>10.75</v>
          </cell>
          <cell r="Z597">
            <v>7.63</v>
          </cell>
          <cell r="AA597">
            <v>0.25</v>
          </cell>
          <cell r="AB597">
            <v>1</v>
          </cell>
          <cell r="AC597">
            <v>0.59008992805755389</v>
          </cell>
          <cell r="AD597">
            <v>9.4414388489208623</v>
          </cell>
          <cell r="AE597">
            <v>0.75</v>
          </cell>
          <cell r="AF597">
            <v>3.5</v>
          </cell>
          <cell r="AG597">
            <v>2.9</v>
          </cell>
          <cell r="AH597">
            <v>2.2999999999999998</v>
          </cell>
          <cell r="AI597">
            <v>2.2999999999999998</v>
          </cell>
          <cell r="AJ597">
            <v>1.7</v>
          </cell>
          <cell r="AK597">
            <v>0</v>
          </cell>
          <cell r="AL597">
            <v>3206</v>
          </cell>
          <cell r="AN597">
            <v>1.0820068359375001</v>
          </cell>
          <cell r="AO597">
            <v>0.92148681640624996</v>
          </cell>
          <cell r="AP597" t="str">
            <v>AWD</v>
          </cell>
        </row>
        <row r="598">
          <cell r="A598" t="str">
            <v>17086-EACH</v>
          </cell>
          <cell r="B598" t="str">
            <v>B094PZZNHZ</v>
          </cell>
          <cell r="C598">
            <v>0</v>
          </cell>
          <cell r="D598">
            <v>17086</v>
          </cell>
          <cell r="E598">
            <v>1</v>
          </cell>
          <cell r="F598">
            <v>12.69</v>
          </cell>
          <cell r="G598">
            <v>11.49</v>
          </cell>
          <cell r="H598">
            <v>10.49</v>
          </cell>
          <cell r="I598">
            <v>10.49</v>
          </cell>
          <cell r="J598">
            <v>9.66</v>
          </cell>
          <cell r="K598">
            <v>9</v>
          </cell>
          <cell r="L598">
            <v>4.55</v>
          </cell>
          <cell r="M598">
            <v>4.8229999999999995</v>
          </cell>
          <cell r="N598">
            <v>3.78</v>
          </cell>
          <cell r="O598">
            <v>3.9689999999999999</v>
          </cell>
          <cell r="P598" t="str">
            <v>-</v>
          </cell>
          <cell r="Q598" t="str">
            <v>-</v>
          </cell>
          <cell r="R598">
            <v>9.39</v>
          </cell>
          <cell r="S598">
            <v>9.39</v>
          </cell>
          <cell r="T598">
            <v>8.59</v>
          </cell>
          <cell r="U598">
            <v>0.56000000000000005</v>
          </cell>
          <cell r="V598">
            <v>0.56000000000000005</v>
          </cell>
          <cell r="W598">
            <v>8.9600000000000009</v>
          </cell>
          <cell r="X598" t="str">
            <v>LSoz</v>
          </cell>
          <cell r="Y598">
            <v>9.75</v>
          </cell>
          <cell r="Z598">
            <v>7.75</v>
          </cell>
          <cell r="AA598">
            <v>1.38</v>
          </cell>
          <cell r="AB598">
            <v>1.38</v>
          </cell>
          <cell r="AC598">
            <v>0.75018884892086324</v>
          </cell>
          <cell r="AD598">
            <v>12.003021582733812</v>
          </cell>
          <cell r="AE598">
            <v>13</v>
          </cell>
          <cell r="AF598">
            <v>5.3</v>
          </cell>
          <cell r="AG598">
            <v>4.3</v>
          </cell>
          <cell r="AH598">
            <v>3.5</v>
          </cell>
          <cell r="AI598">
            <v>3.5</v>
          </cell>
          <cell r="AJ598">
            <v>2.9</v>
          </cell>
          <cell r="AK598">
            <v>0</v>
          </cell>
          <cell r="AL598">
            <v>3376</v>
          </cell>
          <cell r="AN598">
            <v>0.35134548611111116</v>
          </cell>
          <cell r="AO598">
            <v>0.32430989583333331</v>
          </cell>
          <cell r="AP598" t="str">
            <v>AWD</v>
          </cell>
        </row>
        <row r="599">
          <cell r="A599" t="str">
            <v>5080-CASE</v>
          </cell>
          <cell r="B599" t="str">
            <v>B094Q3GTVD</v>
          </cell>
          <cell r="C599">
            <v>0</v>
          </cell>
          <cell r="D599">
            <v>5080</v>
          </cell>
          <cell r="E599">
            <v>12</v>
          </cell>
          <cell r="F599">
            <v>64.789999999999992</v>
          </cell>
          <cell r="G599">
            <v>55.790000000000006</v>
          </cell>
          <cell r="H599">
            <v>46.790000000000006</v>
          </cell>
          <cell r="I599">
            <v>46.790000000000006</v>
          </cell>
          <cell r="J599">
            <v>37.75</v>
          </cell>
          <cell r="K599">
            <v>10.25</v>
          </cell>
          <cell r="L599">
            <v>9.24</v>
          </cell>
          <cell r="M599">
            <v>9.7943999999999996</v>
          </cell>
          <cell r="N599" t="str">
            <v>-</v>
          </cell>
          <cell r="O599" t="str">
            <v>-</v>
          </cell>
          <cell r="P599" t="str">
            <v>-</v>
          </cell>
          <cell r="Q599" t="str">
            <v>-</v>
          </cell>
          <cell r="R599" t="str">
            <v>-</v>
          </cell>
          <cell r="S599" t="str">
            <v>-</v>
          </cell>
          <cell r="T599" t="str">
            <v>-</v>
          </cell>
          <cell r="U599">
            <v>10.1</v>
          </cell>
          <cell r="V599">
            <v>10.1</v>
          </cell>
          <cell r="W599">
            <v>1.92</v>
          </cell>
          <cell r="X599" t="str">
            <v>LSlb</v>
          </cell>
          <cell r="Y599">
            <v>11.25</v>
          </cell>
          <cell r="Z599">
            <v>8.75</v>
          </cell>
          <cell r="AA599">
            <v>6.75</v>
          </cell>
          <cell r="AB599">
            <v>0.39</v>
          </cell>
          <cell r="AC599">
            <v>4.7802383093525176</v>
          </cell>
          <cell r="AD599">
            <v>0</v>
          </cell>
          <cell r="AE599">
            <v>5</v>
          </cell>
          <cell r="AF599">
            <v>3.5</v>
          </cell>
          <cell r="AG599">
            <v>2.9</v>
          </cell>
          <cell r="AH599">
            <v>2.2999999999999998</v>
          </cell>
          <cell r="AI599">
            <v>2.2999999999999998</v>
          </cell>
          <cell r="AJ599">
            <v>1.7</v>
          </cell>
          <cell r="AK599">
            <v>0</v>
          </cell>
          <cell r="AL599">
            <v>3206</v>
          </cell>
          <cell r="AN599">
            <v>3.2460205078125002</v>
          </cell>
          <cell r="AO599">
            <v>2.7644604492187499</v>
          </cell>
          <cell r="AP599" t="str">
            <v>AWD</v>
          </cell>
        </row>
        <row r="600">
          <cell r="A600" t="str">
            <v>5081-PACK4</v>
          </cell>
          <cell r="B600" t="str">
            <v>B094Q4JFP1</v>
          </cell>
          <cell r="C600">
            <v>0</v>
          </cell>
          <cell r="D600">
            <v>5081</v>
          </cell>
          <cell r="E600">
            <v>4</v>
          </cell>
          <cell r="F600">
            <v>23.79</v>
          </cell>
          <cell r="G600">
            <v>20.79</v>
          </cell>
          <cell r="H600">
            <v>18.79</v>
          </cell>
          <cell r="I600">
            <v>18.79</v>
          </cell>
          <cell r="J600">
            <v>16.78</v>
          </cell>
          <cell r="K600">
            <v>3.25</v>
          </cell>
          <cell r="L600">
            <v>7</v>
          </cell>
          <cell r="M600">
            <v>7.42</v>
          </cell>
          <cell r="N600" t="str">
            <v>-</v>
          </cell>
          <cell r="O600" t="str">
            <v>-</v>
          </cell>
          <cell r="P600" t="str">
            <v>-</v>
          </cell>
          <cell r="Q600" t="str">
            <v>-</v>
          </cell>
          <cell r="R600" t="str">
            <v>-</v>
          </cell>
          <cell r="S600" t="str">
            <v>-</v>
          </cell>
          <cell r="T600" t="str">
            <v>-</v>
          </cell>
          <cell r="U600">
            <v>0.78</v>
          </cell>
          <cell r="V600">
            <v>3.12</v>
          </cell>
          <cell r="W600">
            <v>1.92</v>
          </cell>
          <cell r="X600" t="str">
            <v>LSlb</v>
          </cell>
          <cell r="Y600">
            <v>10.63</v>
          </cell>
          <cell r="Z600">
            <v>8.3800000000000008</v>
          </cell>
          <cell r="AA600">
            <v>0.25</v>
          </cell>
          <cell r="AB600">
            <v>1</v>
          </cell>
          <cell r="AC600">
            <v>0.64085899280575553</v>
          </cell>
          <cell r="AD600">
            <v>10.253743884892089</v>
          </cell>
          <cell r="AE600">
            <v>0.75</v>
          </cell>
          <cell r="AF600">
            <v>2.9</v>
          </cell>
          <cell r="AG600">
            <v>2.2999999999999998</v>
          </cell>
          <cell r="AH600">
            <v>1.9</v>
          </cell>
          <cell r="AI600">
            <v>1.9</v>
          </cell>
          <cell r="AJ600">
            <v>1.5</v>
          </cell>
          <cell r="AK600">
            <v>0</v>
          </cell>
          <cell r="AL600">
            <v>957</v>
          </cell>
          <cell r="AN600">
            <v>1.0284223456790123</v>
          </cell>
          <cell r="AO600">
            <v>0.85922314814814804</v>
          </cell>
          <cell r="AP600" t="str">
            <v>AWD</v>
          </cell>
        </row>
        <row r="601">
          <cell r="A601" t="str">
            <v>5081-EACH</v>
          </cell>
          <cell r="B601" t="str">
            <v>B094XLGQL9</v>
          </cell>
          <cell r="C601">
            <v>0</v>
          </cell>
          <cell r="D601">
            <v>5081</v>
          </cell>
          <cell r="E601">
            <v>1</v>
          </cell>
          <cell r="F601">
            <v>8.39</v>
          </cell>
          <cell r="G601">
            <v>7.6899999999999995</v>
          </cell>
          <cell r="H601">
            <v>7.1899999999999995</v>
          </cell>
          <cell r="I601">
            <v>7.1899999999999995</v>
          </cell>
          <cell r="J601">
            <v>6.6499999999999995</v>
          </cell>
          <cell r="K601">
            <v>13</v>
          </cell>
          <cell r="L601">
            <v>3.6</v>
          </cell>
          <cell r="M601">
            <v>3.8160000000000003</v>
          </cell>
          <cell r="N601">
            <v>2.83</v>
          </cell>
          <cell r="O601">
            <v>2.9715000000000003</v>
          </cell>
          <cell r="P601">
            <v>7.39</v>
          </cell>
          <cell r="Q601">
            <v>6.59</v>
          </cell>
          <cell r="R601">
            <v>6.09</v>
          </cell>
          <cell r="S601">
            <v>6.09</v>
          </cell>
          <cell r="T601">
            <v>5.59</v>
          </cell>
          <cell r="U601">
            <v>0.78</v>
          </cell>
          <cell r="V601">
            <v>0.78</v>
          </cell>
          <cell r="W601">
            <v>12.48</v>
          </cell>
          <cell r="X601" t="str">
            <v>SS</v>
          </cell>
          <cell r="Y601">
            <v>10.63</v>
          </cell>
          <cell r="Z601">
            <v>8.3800000000000008</v>
          </cell>
          <cell r="AA601">
            <v>0.25</v>
          </cell>
          <cell r="AB601">
            <v>0.25</v>
          </cell>
          <cell r="AC601">
            <v>0.16021474820143888</v>
          </cell>
          <cell r="AD601">
            <v>2.5634359712230221</v>
          </cell>
          <cell r="AE601">
            <v>3</v>
          </cell>
          <cell r="AF601">
            <v>2.9</v>
          </cell>
          <cell r="AG601">
            <v>2.2999999999999998</v>
          </cell>
          <cell r="AH601">
            <v>1.9</v>
          </cell>
          <cell r="AI601">
            <v>1.9</v>
          </cell>
          <cell r="AJ601">
            <v>1.5</v>
          </cell>
          <cell r="AK601">
            <v>0</v>
          </cell>
          <cell r="AL601">
            <v>957</v>
          </cell>
          <cell r="AN601">
            <v>0.25710558641975306</v>
          </cell>
          <cell r="AO601">
            <v>0.21480578703703701</v>
          </cell>
          <cell r="AP601" t="str">
            <v>AWD</v>
          </cell>
        </row>
        <row r="602">
          <cell r="A602" t="str">
            <v>61400-CASE</v>
          </cell>
          <cell r="B602" t="str">
            <v>B095PYBTY3</v>
          </cell>
          <cell r="C602">
            <v>0</v>
          </cell>
          <cell r="D602">
            <v>61400</v>
          </cell>
          <cell r="E602">
            <v>24</v>
          </cell>
          <cell r="F602">
            <v>36.590000000000003</v>
          </cell>
          <cell r="G602">
            <v>32.39</v>
          </cell>
          <cell r="H602">
            <v>27.59</v>
          </cell>
          <cell r="I602">
            <v>26.39</v>
          </cell>
          <cell r="J602">
            <v>24.51</v>
          </cell>
          <cell r="K602">
            <v>4.5</v>
          </cell>
          <cell r="L602">
            <v>7.4</v>
          </cell>
          <cell r="M602">
            <v>7.8440000000000003</v>
          </cell>
          <cell r="N602" t="str">
            <v>-</v>
          </cell>
          <cell r="O602" t="str">
            <v>-</v>
          </cell>
          <cell r="P602" t="str">
            <v>-</v>
          </cell>
          <cell r="Q602" t="str">
            <v>-</v>
          </cell>
          <cell r="R602" t="str">
            <v>-</v>
          </cell>
          <cell r="S602" t="str">
            <v>-</v>
          </cell>
          <cell r="T602" t="str">
            <v>-</v>
          </cell>
          <cell r="U602">
            <v>4.3600000000000003</v>
          </cell>
          <cell r="V602">
            <v>4.3600000000000003</v>
          </cell>
          <cell r="W602">
            <v>2.08</v>
          </cell>
          <cell r="X602" t="str">
            <v>LSlb</v>
          </cell>
          <cell r="Y602">
            <v>10.75</v>
          </cell>
          <cell r="Z602">
            <v>8.5</v>
          </cell>
          <cell r="AA602">
            <v>3.5</v>
          </cell>
          <cell r="AB602">
            <v>0.8</v>
          </cell>
          <cell r="AC602">
            <v>2.3008093525179856</v>
          </cell>
          <cell r="AD602">
            <v>0</v>
          </cell>
          <cell r="AE602">
            <v>2.5</v>
          </cell>
          <cell r="AF602">
            <v>0.89</v>
          </cell>
          <cell r="AG602">
            <v>0.75</v>
          </cell>
          <cell r="AH602">
            <v>0.59</v>
          </cell>
          <cell r="AI602">
            <v>0.55000000000000004</v>
          </cell>
          <cell r="AJ602">
            <v>0.49</v>
          </cell>
          <cell r="AK602">
            <v>0</v>
          </cell>
          <cell r="AL602">
            <v>2158</v>
          </cell>
          <cell r="AN602">
            <v>2.962808883101852</v>
          </cell>
          <cell r="AO602">
            <v>2.4353765190972219</v>
          </cell>
          <cell r="AP602" t="str">
            <v>AWD</v>
          </cell>
        </row>
        <row r="603">
          <cell r="A603" t="str">
            <v>803-BOX+804-BOX</v>
          </cell>
          <cell r="B603" t="str">
            <v>B096488J5R</v>
          </cell>
          <cell r="C603">
            <v>0</v>
          </cell>
          <cell r="D603">
            <v>803</v>
          </cell>
          <cell r="E603">
            <v>48</v>
          </cell>
          <cell r="F603">
            <v>81.689999999999984</v>
          </cell>
          <cell r="G603">
            <v>66.689999999999984</v>
          </cell>
          <cell r="H603">
            <v>54.690000000000005</v>
          </cell>
          <cell r="I603">
            <v>51.09</v>
          </cell>
          <cell r="J603">
            <v>48.699999999999996</v>
          </cell>
          <cell r="K603">
            <v>2.5</v>
          </cell>
          <cell r="L603">
            <v>7.32</v>
          </cell>
          <cell r="M603">
            <v>7.7591999999999999</v>
          </cell>
          <cell r="N603" t="str">
            <v>-</v>
          </cell>
          <cell r="O603" t="str">
            <v>-</v>
          </cell>
          <cell r="P603" t="str">
            <v>-</v>
          </cell>
          <cell r="Q603" t="str">
            <v>-</v>
          </cell>
          <cell r="R603" t="str">
            <v>-</v>
          </cell>
          <cell r="S603" t="str">
            <v>-</v>
          </cell>
          <cell r="T603" t="str">
            <v>-</v>
          </cell>
          <cell r="U603">
            <v>2.48</v>
          </cell>
          <cell r="V603">
            <v>2.48</v>
          </cell>
          <cell r="W603">
            <v>5.76</v>
          </cell>
          <cell r="X603" t="str">
            <v>LSlb</v>
          </cell>
          <cell r="Y603">
            <v>10.75</v>
          </cell>
          <cell r="Z603">
            <v>8.5</v>
          </cell>
          <cell r="AA603">
            <v>3.5</v>
          </cell>
          <cell r="AB603">
            <v>7</v>
          </cell>
          <cell r="AC603">
            <v>2.3008093525179856</v>
          </cell>
          <cell r="AD603">
            <v>0</v>
          </cell>
          <cell r="AE603">
            <v>2.5</v>
          </cell>
          <cell r="AF603">
            <v>0.89</v>
          </cell>
          <cell r="AG603">
            <v>0.75</v>
          </cell>
          <cell r="AH603">
            <v>0.59</v>
          </cell>
          <cell r="AI603">
            <v>0.55000000000000004</v>
          </cell>
          <cell r="AJ603">
            <v>0.49</v>
          </cell>
          <cell r="AK603">
            <v>0</v>
          </cell>
          <cell r="AL603">
            <v>2158</v>
          </cell>
          <cell r="AN603">
            <v>1.5146759259259259</v>
          </cell>
          <cell r="AO603">
            <v>1.424236111111111</v>
          </cell>
          <cell r="AP603" t="str">
            <v>AWD</v>
          </cell>
        </row>
        <row r="604">
          <cell r="A604" t="str">
            <v>5472-CASE</v>
          </cell>
          <cell r="B604" t="str">
            <v>B0964GKWS5</v>
          </cell>
          <cell r="C604">
            <v>0</v>
          </cell>
          <cell r="D604">
            <v>5472</v>
          </cell>
          <cell r="E604">
            <v>48</v>
          </cell>
          <cell r="F604">
            <v>73.089999999999989</v>
          </cell>
          <cell r="G604">
            <v>61.09</v>
          </cell>
          <cell r="H604">
            <v>52.690000000000005</v>
          </cell>
          <cell r="I604">
            <v>49.09</v>
          </cell>
          <cell r="J604">
            <v>46.629999999999995</v>
          </cell>
          <cell r="K604">
            <v>13.5</v>
          </cell>
          <cell r="L604">
            <v>10.28</v>
          </cell>
          <cell r="M604">
            <v>10.896799999999999</v>
          </cell>
          <cell r="N604" t="str">
            <v>-</v>
          </cell>
          <cell r="O604" t="str">
            <v>-</v>
          </cell>
          <cell r="P604" t="str">
            <v>-</v>
          </cell>
          <cell r="Q604" t="str">
            <v>-</v>
          </cell>
          <cell r="R604" t="str">
            <v>-</v>
          </cell>
          <cell r="S604" t="str">
            <v>-</v>
          </cell>
          <cell r="T604" t="str">
            <v>-</v>
          </cell>
          <cell r="U604">
            <v>13.42</v>
          </cell>
          <cell r="V604">
            <v>13.42</v>
          </cell>
          <cell r="W604">
            <v>5.12</v>
          </cell>
          <cell r="X604" t="str">
            <v>LSlb</v>
          </cell>
          <cell r="Y604">
            <v>10.5</v>
          </cell>
          <cell r="Z604">
            <v>8</v>
          </cell>
          <cell r="AA604">
            <v>7.5</v>
          </cell>
          <cell r="AB604">
            <v>0.56000000000000005</v>
          </cell>
          <cell r="AC604">
            <v>4.5323741007194247</v>
          </cell>
          <cell r="AD604">
            <v>0</v>
          </cell>
          <cell r="AE604">
            <v>4.75</v>
          </cell>
          <cell r="AF604">
            <v>0.99</v>
          </cell>
          <cell r="AG604">
            <v>0.79</v>
          </cell>
          <cell r="AH604">
            <v>0.65</v>
          </cell>
          <cell r="AI604">
            <v>0.59</v>
          </cell>
          <cell r="AJ604">
            <v>0.55000000000000004</v>
          </cell>
          <cell r="AK604">
            <v>0</v>
          </cell>
          <cell r="AL604">
            <v>3281</v>
          </cell>
          <cell r="AN604">
            <v>3.2177083333333334</v>
          </cell>
          <cell r="AO604">
            <v>2.7315624999999999</v>
          </cell>
          <cell r="AP604" t="str">
            <v>AWD</v>
          </cell>
        </row>
        <row r="605">
          <cell r="A605" t="str">
            <v>5476-CASE</v>
          </cell>
          <cell r="B605" t="str">
            <v>B0964J2MQ5</v>
          </cell>
          <cell r="C605">
            <v>0</v>
          </cell>
          <cell r="D605">
            <v>5476</v>
          </cell>
          <cell r="E605">
            <v>36</v>
          </cell>
          <cell r="F605">
            <v>62.89</v>
          </cell>
          <cell r="G605">
            <v>51.59</v>
          </cell>
          <cell r="H605">
            <v>44.39</v>
          </cell>
          <cell r="I605">
            <v>42.59</v>
          </cell>
          <cell r="J605">
            <v>39.86</v>
          </cell>
          <cell r="K605">
            <v>12.75</v>
          </cell>
          <cell r="L605">
            <v>10.039999999999999</v>
          </cell>
          <cell r="M605">
            <v>10.642399999999999</v>
          </cell>
          <cell r="N605" t="str">
            <v>-</v>
          </cell>
          <cell r="O605" t="str">
            <v>-</v>
          </cell>
          <cell r="P605" t="str">
            <v>-</v>
          </cell>
          <cell r="Q605" t="str">
            <v>-</v>
          </cell>
          <cell r="R605" t="str">
            <v>-</v>
          </cell>
          <cell r="S605" t="str">
            <v>-</v>
          </cell>
          <cell r="T605" t="str">
            <v>-</v>
          </cell>
          <cell r="U605">
            <v>12.62</v>
          </cell>
          <cell r="V605">
            <v>12.62</v>
          </cell>
          <cell r="W605">
            <v>8.32</v>
          </cell>
          <cell r="X605" t="str">
            <v>LSlb</v>
          </cell>
          <cell r="Y605">
            <v>12.25</v>
          </cell>
          <cell r="Z605">
            <v>7.5</v>
          </cell>
          <cell r="AA605">
            <v>7</v>
          </cell>
          <cell r="AB605">
            <v>0.38</v>
          </cell>
          <cell r="AC605">
            <v>4.6267985611510793</v>
          </cell>
          <cell r="AD605">
            <v>0</v>
          </cell>
          <cell r="AE605">
            <v>4.75</v>
          </cell>
          <cell r="AF605">
            <v>1.1000000000000001</v>
          </cell>
          <cell r="AG605">
            <v>0.85</v>
          </cell>
          <cell r="AH605">
            <v>0.69</v>
          </cell>
          <cell r="AI605">
            <v>0.65</v>
          </cell>
          <cell r="AJ605">
            <v>0.59</v>
          </cell>
          <cell r="AK605">
            <v>0</v>
          </cell>
          <cell r="AL605">
            <v>3281</v>
          </cell>
          <cell r="AN605">
            <v>3.2284939236111114</v>
          </cell>
          <cell r="AO605">
            <v>2.7440950520833329</v>
          </cell>
          <cell r="AP605" t="str">
            <v>AWD</v>
          </cell>
        </row>
        <row r="606">
          <cell r="A606" t="str">
            <v>5476-SET6</v>
          </cell>
          <cell r="B606" t="str">
            <v>B0964KDHSP</v>
          </cell>
          <cell r="C606">
            <v>13.99</v>
          </cell>
          <cell r="D606">
            <v>5476</v>
          </cell>
          <cell r="E606">
            <v>6</v>
          </cell>
          <cell r="F606">
            <v>16.09</v>
          </cell>
          <cell r="G606">
            <v>14.19</v>
          </cell>
          <cell r="H606">
            <v>12.99</v>
          </cell>
          <cell r="I606">
            <v>12.69</v>
          </cell>
          <cell r="J606">
            <v>12.209999999999999</v>
          </cell>
          <cell r="K606">
            <v>2.25</v>
          </cell>
          <cell r="L606">
            <v>5.87</v>
          </cell>
          <cell r="M606">
            <v>6.2222</v>
          </cell>
          <cell r="N606" t="str">
            <v>-</v>
          </cell>
          <cell r="O606" t="str">
            <v>-</v>
          </cell>
          <cell r="P606" t="str">
            <v>-</v>
          </cell>
          <cell r="Q606" t="str">
            <v>-</v>
          </cell>
          <cell r="R606" t="str">
            <v>-</v>
          </cell>
          <cell r="S606" t="str">
            <v>-</v>
          </cell>
          <cell r="T606" t="str">
            <v>-</v>
          </cell>
          <cell r="U606">
            <v>0.34</v>
          </cell>
          <cell r="V606">
            <v>2.04</v>
          </cell>
          <cell r="W606">
            <v>8.32</v>
          </cell>
          <cell r="X606" t="str">
            <v>LSlb</v>
          </cell>
          <cell r="Y606">
            <v>7</v>
          </cell>
          <cell r="Z606">
            <v>5.5</v>
          </cell>
          <cell r="AA606">
            <v>0.5</v>
          </cell>
          <cell r="AB606">
            <v>3</v>
          </cell>
          <cell r="AC606">
            <v>0.8309352517985612</v>
          </cell>
          <cell r="AD606">
            <v>13.294964028776979</v>
          </cell>
          <cell r="AE606">
            <v>1</v>
          </cell>
          <cell r="AF606">
            <v>1.1000000000000001</v>
          </cell>
          <cell r="AG606">
            <v>0.85</v>
          </cell>
          <cell r="AH606">
            <v>0.69</v>
          </cell>
          <cell r="AI606">
            <v>0.65</v>
          </cell>
          <cell r="AJ606">
            <v>0.59</v>
          </cell>
          <cell r="AK606">
            <v>0</v>
          </cell>
          <cell r="AL606">
            <v>34089</v>
          </cell>
          <cell r="AN606">
            <v>0.5380823206018519</v>
          </cell>
          <cell r="AO606">
            <v>0.45734917534722214</v>
          </cell>
          <cell r="AP606" t="str">
            <v>AWD</v>
          </cell>
        </row>
        <row r="607">
          <cell r="A607" t="str">
            <v>5472-SET8</v>
          </cell>
          <cell r="B607" t="str">
            <v>B096BNMBLN</v>
          </cell>
          <cell r="C607">
            <v>15.99</v>
          </cell>
          <cell r="D607">
            <v>5472</v>
          </cell>
          <cell r="E607">
            <v>8</v>
          </cell>
          <cell r="F607">
            <v>17.690000000000001</v>
          </cell>
          <cell r="G607">
            <v>15.69</v>
          </cell>
          <cell r="H607">
            <v>14.29</v>
          </cell>
          <cell r="I607">
            <v>13.69</v>
          </cell>
          <cell r="J607">
            <v>13.28</v>
          </cell>
          <cell r="K607">
            <v>2.25</v>
          </cell>
          <cell r="L607">
            <v>5.87</v>
          </cell>
          <cell r="M607">
            <v>6.2222</v>
          </cell>
          <cell r="N607" t="str">
            <v>-</v>
          </cell>
          <cell r="O607" t="str">
            <v>-</v>
          </cell>
          <cell r="P607" t="str">
            <v>-</v>
          </cell>
          <cell r="Q607" t="str">
            <v>-</v>
          </cell>
          <cell r="R607" t="str">
            <v>-</v>
          </cell>
          <cell r="S607" t="str">
            <v>-</v>
          </cell>
          <cell r="T607" t="str">
            <v>-</v>
          </cell>
          <cell r="U607">
            <v>0.26</v>
          </cell>
          <cell r="V607">
            <v>2.08</v>
          </cell>
          <cell r="X607" t="str">
            <v>LSlb</v>
          </cell>
          <cell r="Y607">
            <v>7</v>
          </cell>
          <cell r="Z607">
            <v>5</v>
          </cell>
          <cell r="AA607">
            <v>0.25</v>
          </cell>
          <cell r="AB607">
            <v>2</v>
          </cell>
          <cell r="AC607">
            <v>2.6769334532374103</v>
          </cell>
          <cell r="AD607">
            <v>0</v>
          </cell>
          <cell r="AE607">
            <v>2.75</v>
          </cell>
          <cell r="AF607">
            <v>1.5</v>
          </cell>
          <cell r="AG607">
            <v>1.3</v>
          </cell>
          <cell r="AH607">
            <v>1</v>
          </cell>
          <cell r="AI607">
            <v>1</v>
          </cell>
          <cell r="AJ607">
            <v>0.8</v>
          </cell>
          <cell r="AK607">
            <v>0</v>
          </cell>
          <cell r="AL607">
            <v>34711</v>
          </cell>
          <cell r="AN607">
            <v>0.53628472222222223</v>
          </cell>
          <cell r="AO607">
            <v>0.45526041666666667</v>
          </cell>
          <cell r="AP607" t="str">
            <v>AWD</v>
          </cell>
        </row>
        <row r="608">
          <cell r="A608" t="str">
            <v>2205-PACK2</v>
          </cell>
          <cell r="B608" t="str">
            <v>B09BBLKGY9</v>
          </cell>
          <cell r="C608">
            <v>0</v>
          </cell>
          <cell r="D608">
            <v>2205</v>
          </cell>
          <cell r="E608">
            <v>2</v>
          </cell>
          <cell r="F608">
            <v>7.99</v>
          </cell>
          <cell r="G608">
            <v>7.49</v>
          </cell>
          <cell r="H608">
            <v>7.1899999999999995</v>
          </cell>
          <cell r="I608">
            <v>6.99</v>
          </cell>
          <cell r="J608">
            <v>6.88</v>
          </cell>
          <cell r="K608">
            <v>8</v>
          </cell>
          <cell r="L608">
            <v>4.1500000000000004</v>
          </cell>
          <cell r="M608">
            <v>4.399</v>
          </cell>
          <cell r="N608">
            <v>3.38</v>
          </cell>
          <cell r="O608">
            <v>3.5489999999999999</v>
          </cell>
          <cell r="P608">
            <v>6.99</v>
          </cell>
          <cell r="Q608">
            <v>6.49</v>
          </cell>
          <cell r="R608">
            <v>6.09</v>
          </cell>
          <cell r="S608">
            <v>5.99</v>
          </cell>
          <cell r="T608">
            <v>5.8199999999999994</v>
          </cell>
          <cell r="U608">
            <v>0.24</v>
          </cell>
          <cell r="V608">
            <v>0.48</v>
          </cell>
          <cell r="W608">
            <v>7.68</v>
          </cell>
          <cell r="X608" t="str">
            <v>LSlb</v>
          </cell>
          <cell r="Y608">
            <v>12.25</v>
          </cell>
          <cell r="Z608">
            <v>6.75</v>
          </cell>
          <cell r="AA608">
            <v>4.5</v>
          </cell>
          <cell r="AB608">
            <v>2.2000000000000002</v>
          </cell>
          <cell r="AC608">
            <v>2.6769334532374103</v>
          </cell>
          <cell r="AD608">
            <v>0</v>
          </cell>
          <cell r="AE608">
            <v>2.75</v>
          </cell>
          <cell r="AF608">
            <v>1.5</v>
          </cell>
          <cell r="AG608">
            <v>1.3</v>
          </cell>
          <cell r="AH608">
            <v>1</v>
          </cell>
          <cell r="AI608">
            <v>1</v>
          </cell>
          <cell r="AJ608">
            <v>0.8</v>
          </cell>
          <cell r="AK608">
            <v>0</v>
          </cell>
          <cell r="AL608">
            <v>34711</v>
          </cell>
          <cell r="AN608">
            <v>0.13046875000000002</v>
          </cell>
          <cell r="AO608">
            <v>0.12361979166666666</v>
          </cell>
          <cell r="AP608" t="str">
            <v>AWD</v>
          </cell>
        </row>
        <row r="609">
          <cell r="A609" t="str">
            <v>2227-PACK2</v>
          </cell>
          <cell r="B609" t="str">
            <v>B09BBP343Q</v>
          </cell>
          <cell r="C609">
            <v>0</v>
          </cell>
          <cell r="D609">
            <v>2227</v>
          </cell>
          <cell r="E609">
            <v>2</v>
          </cell>
          <cell r="F609">
            <v>6.89</v>
          </cell>
          <cell r="G609">
            <v>6.59</v>
          </cell>
          <cell r="H609">
            <v>6.29</v>
          </cell>
          <cell r="I609">
            <v>6.1899999999999995</v>
          </cell>
          <cell r="J609">
            <v>6.05</v>
          </cell>
          <cell r="K609">
            <v>7</v>
          </cell>
          <cell r="L609">
            <v>3.9</v>
          </cell>
          <cell r="M609">
            <v>4.1340000000000003</v>
          </cell>
          <cell r="N609">
            <v>3.13</v>
          </cell>
          <cell r="O609">
            <v>3.2864999999999998</v>
          </cell>
          <cell r="P609">
            <v>5.89</v>
          </cell>
          <cell r="Q609">
            <v>5.49</v>
          </cell>
          <cell r="R609">
            <v>5.29</v>
          </cell>
          <cell r="S609">
            <v>5.09</v>
          </cell>
          <cell r="T609">
            <v>4.99</v>
          </cell>
          <cell r="U609">
            <v>0.2</v>
          </cell>
          <cell r="V609">
            <v>0.4</v>
          </cell>
          <cell r="W609">
            <v>6.4</v>
          </cell>
          <cell r="X609" t="str">
            <v>LSoz</v>
          </cell>
          <cell r="Y609">
            <v>6.5</v>
          </cell>
          <cell r="Z609">
            <v>3.5</v>
          </cell>
          <cell r="AA609">
            <v>0.39</v>
          </cell>
          <cell r="AB609">
            <v>0.78</v>
          </cell>
          <cell r="AC609">
            <v>0.12766187050359712</v>
          </cell>
          <cell r="AD609">
            <v>2.0425899280575539</v>
          </cell>
          <cell r="AE609">
            <v>3</v>
          </cell>
          <cell r="AF609">
            <v>0.69</v>
          </cell>
          <cell r="AG609">
            <v>0.55000000000000004</v>
          </cell>
          <cell r="AH609">
            <v>0.45</v>
          </cell>
          <cell r="AI609">
            <v>0.39</v>
          </cell>
          <cell r="AJ609">
            <v>0.35</v>
          </cell>
          <cell r="AK609">
            <v>0</v>
          </cell>
          <cell r="AL609">
            <v>15117</v>
          </cell>
          <cell r="AN609">
            <v>9.7320893213091564E-2</v>
          </cell>
          <cell r="AO609">
            <v>8.5102915822723765E-2</v>
          </cell>
          <cell r="AP609" t="str">
            <v>AWD</v>
          </cell>
        </row>
        <row r="610">
          <cell r="A610" t="str">
            <v>2202-PACK2</v>
          </cell>
          <cell r="B610" t="str">
            <v>B09BBPZQBV</v>
          </cell>
          <cell r="C610">
            <v>0</v>
          </cell>
          <cell r="D610">
            <v>2202</v>
          </cell>
          <cell r="E610">
            <v>2</v>
          </cell>
          <cell r="F610">
            <v>6.89</v>
          </cell>
          <cell r="G610">
            <v>6.59</v>
          </cell>
          <cell r="H610">
            <v>6.29</v>
          </cell>
          <cell r="I610">
            <v>6.1899999999999995</v>
          </cell>
          <cell r="J610">
            <v>6.05</v>
          </cell>
          <cell r="K610">
            <v>4</v>
          </cell>
          <cell r="L610">
            <v>3.9</v>
          </cell>
          <cell r="M610">
            <v>4.1340000000000003</v>
          </cell>
          <cell r="N610">
            <v>3.13</v>
          </cell>
          <cell r="O610">
            <v>3.2864999999999998</v>
          </cell>
          <cell r="P610">
            <v>5.89</v>
          </cell>
          <cell r="Q610">
            <v>5.49</v>
          </cell>
          <cell r="R610">
            <v>5.29</v>
          </cell>
          <cell r="S610">
            <v>5.09</v>
          </cell>
          <cell r="T610">
            <v>4.99</v>
          </cell>
          <cell r="U610">
            <v>0.1</v>
          </cell>
          <cell r="V610">
            <v>0.2</v>
          </cell>
          <cell r="W610">
            <v>3.2</v>
          </cell>
          <cell r="X610" t="str">
            <v>LSlb</v>
          </cell>
          <cell r="Y610">
            <v>9</v>
          </cell>
          <cell r="Z610">
            <v>7</v>
          </cell>
          <cell r="AA610">
            <v>5.25</v>
          </cell>
          <cell r="AB610">
            <v>1.5</v>
          </cell>
          <cell r="AC610">
            <v>2.3794964028776979</v>
          </cell>
          <cell r="AD610">
            <v>0</v>
          </cell>
          <cell r="AE610">
            <v>2.5</v>
          </cell>
          <cell r="AF610">
            <v>1.5</v>
          </cell>
          <cell r="AG610">
            <v>1.3</v>
          </cell>
          <cell r="AH610">
            <v>1</v>
          </cell>
          <cell r="AI610">
            <v>1</v>
          </cell>
          <cell r="AJ610">
            <v>0.8</v>
          </cell>
          <cell r="AK610">
            <v>0</v>
          </cell>
          <cell r="AL610">
            <v>16838</v>
          </cell>
          <cell r="AN610">
            <v>5.7069569026491768E-2</v>
          </cell>
          <cell r="AO610">
            <v>5.232262128665123E-2</v>
          </cell>
          <cell r="AP610" t="str">
            <v>AWD</v>
          </cell>
        </row>
        <row r="611">
          <cell r="A611" t="str">
            <v>2209-PACK2</v>
          </cell>
          <cell r="B611" t="str">
            <v>B09BBPZRV4</v>
          </cell>
          <cell r="C611">
            <v>0</v>
          </cell>
          <cell r="D611">
            <v>2209</v>
          </cell>
          <cell r="E611">
            <v>2</v>
          </cell>
          <cell r="F611">
            <v>7.6899999999999995</v>
          </cell>
          <cell r="G611">
            <v>7.29</v>
          </cell>
          <cell r="H611">
            <v>6.89</v>
          </cell>
          <cell r="I611">
            <v>6.79</v>
          </cell>
          <cell r="J611">
            <v>6.63</v>
          </cell>
          <cell r="K611">
            <v>9</v>
          </cell>
          <cell r="L611">
            <v>4.1500000000000004</v>
          </cell>
          <cell r="M611">
            <v>4.399</v>
          </cell>
          <cell r="N611">
            <v>3.38</v>
          </cell>
          <cell r="O611">
            <v>3.5489999999999999</v>
          </cell>
          <cell r="P611">
            <v>6.59</v>
          </cell>
          <cell r="Q611">
            <v>6.1899999999999995</v>
          </cell>
          <cell r="R611">
            <v>5.89</v>
          </cell>
          <cell r="S611">
            <v>5.6899999999999995</v>
          </cell>
          <cell r="T611">
            <v>5.5699999999999994</v>
          </cell>
          <cell r="U611">
            <v>0.26</v>
          </cell>
          <cell r="V611">
            <v>0.52</v>
          </cell>
          <cell r="W611">
            <v>8.32</v>
          </cell>
          <cell r="X611" t="str">
            <v>LSlb</v>
          </cell>
          <cell r="Y611">
            <v>9</v>
          </cell>
          <cell r="Z611">
            <v>7</v>
          </cell>
          <cell r="AA611">
            <v>5.25</v>
          </cell>
          <cell r="AB611">
            <v>0.98</v>
          </cell>
          <cell r="AC611">
            <v>2.3794964028776979</v>
          </cell>
          <cell r="AD611">
            <v>0</v>
          </cell>
          <cell r="AE611">
            <v>2.5</v>
          </cell>
          <cell r="AF611">
            <v>1.5</v>
          </cell>
          <cell r="AG611">
            <v>1.3</v>
          </cell>
          <cell r="AH611">
            <v>1</v>
          </cell>
          <cell r="AI611">
            <v>1</v>
          </cell>
          <cell r="AJ611">
            <v>0.8</v>
          </cell>
          <cell r="AK611">
            <v>0</v>
          </cell>
          <cell r="AL611">
            <v>16838</v>
          </cell>
          <cell r="AN611">
            <v>0.10250325520833334</v>
          </cell>
          <cell r="AO611">
            <v>9.1124674479166667E-2</v>
          </cell>
          <cell r="AP611" t="str">
            <v>AWD</v>
          </cell>
        </row>
        <row r="612">
          <cell r="A612" t="str">
            <v>2204-PACK2</v>
          </cell>
          <cell r="B612" t="str">
            <v>B09BBQNGN3</v>
          </cell>
          <cell r="C612">
            <v>0</v>
          </cell>
          <cell r="D612">
            <v>2204</v>
          </cell>
          <cell r="E612">
            <v>2</v>
          </cell>
          <cell r="F612">
            <v>7.99</v>
          </cell>
          <cell r="G612">
            <v>7.49</v>
          </cell>
          <cell r="H612">
            <v>7.1899999999999995</v>
          </cell>
          <cell r="I612">
            <v>6.99</v>
          </cell>
          <cell r="J612">
            <v>6.88</v>
          </cell>
          <cell r="K612">
            <v>8</v>
          </cell>
          <cell r="L612">
            <v>4.1500000000000004</v>
          </cell>
          <cell r="M612">
            <v>4.399</v>
          </cell>
          <cell r="N612">
            <v>3.38</v>
          </cell>
          <cell r="O612">
            <v>3.5489999999999999</v>
          </cell>
          <cell r="P612">
            <v>6.99</v>
          </cell>
          <cell r="Q612">
            <v>6.49</v>
          </cell>
          <cell r="R612">
            <v>6.09</v>
          </cell>
          <cell r="S612">
            <v>5.99</v>
          </cell>
          <cell r="T612">
            <v>5.8199999999999994</v>
          </cell>
          <cell r="U612">
            <v>0.24</v>
          </cell>
          <cell r="V612">
            <v>0.48</v>
          </cell>
          <cell r="W612">
            <v>7.68</v>
          </cell>
          <cell r="X612" t="str">
            <v>LSoz</v>
          </cell>
          <cell r="Y612">
            <v>5.97</v>
          </cell>
          <cell r="Z612">
            <v>4.25</v>
          </cell>
          <cell r="AA612">
            <v>0.98</v>
          </cell>
          <cell r="AB612">
            <v>1.96</v>
          </cell>
          <cell r="AC612">
            <v>0.35777050359712226</v>
          </cell>
          <cell r="AD612">
            <v>5.7243280575539561</v>
          </cell>
          <cell r="AE612">
            <v>6</v>
          </cell>
          <cell r="AF612">
            <v>0.99</v>
          </cell>
          <cell r="AG612">
            <v>0.79</v>
          </cell>
          <cell r="AH612">
            <v>0.65</v>
          </cell>
          <cell r="AI612">
            <v>0.59</v>
          </cell>
          <cell r="AJ612">
            <v>0.55000000000000004</v>
          </cell>
          <cell r="AK612">
            <v>0</v>
          </cell>
          <cell r="AL612">
            <v>13959</v>
          </cell>
          <cell r="AN612">
            <v>0.13046875000000002</v>
          </cell>
          <cell r="AO612">
            <v>0.12361979166666666</v>
          </cell>
          <cell r="AP612" t="str">
            <v>AWD</v>
          </cell>
        </row>
        <row r="613">
          <cell r="A613" t="str">
            <v>2233-PACK2</v>
          </cell>
          <cell r="B613" t="str">
            <v>B09BBRDFT8</v>
          </cell>
          <cell r="C613">
            <v>0</v>
          </cell>
          <cell r="D613">
            <v>2233</v>
          </cell>
          <cell r="E613">
            <v>2</v>
          </cell>
          <cell r="F613">
            <v>7.29</v>
          </cell>
          <cell r="G613">
            <v>6.89</v>
          </cell>
          <cell r="H613">
            <v>6.59</v>
          </cell>
          <cell r="I613">
            <v>6.39</v>
          </cell>
          <cell r="J613">
            <v>6.3</v>
          </cell>
          <cell r="K613">
            <v>7</v>
          </cell>
          <cell r="L613">
            <v>3.9</v>
          </cell>
          <cell r="M613">
            <v>4.1340000000000003</v>
          </cell>
          <cell r="N613">
            <v>3.13</v>
          </cell>
          <cell r="O613">
            <v>3.2864999999999998</v>
          </cell>
          <cell r="P613">
            <v>6.29</v>
          </cell>
          <cell r="Q613">
            <v>5.89</v>
          </cell>
          <cell r="R613">
            <v>5.49</v>
          </cell>
          <cell r="S613">
            <v>5.39</v>
          </cell>
          <cell r="T613">
            <v>5.24</v>
          </cell>
          <cell r="U613">
            <v>0.2</v>
          </cell>
          <cell r="V613">
            <v>0.4</v>
          </cell>
          <cell r="W613">
            <v>6.4</v>
          </cell>
          <cell r="X613" t="str">
            <v>LSoz</v>
          </cell>
          <cell r="Y613">
            <v>7.25</v>
          </cell>
          <cell r="Z613">
            <v>3.5</v>
          </cell>
          <cell r="AA613">
            <v>0.88</v>
          </cell>
          <cell r="AB613">
            <v>1.76</v>
          </cell>
          <cell r="AC613">
            <v>0.321294964028777</v>
          </cell>
          <cell r="AD613">
            <v>5.140719424460432</v>
          </cell>
          <cell r="AE613">
            <v>6</v>
          </cell>
          <cell r="AF613">
            <v>0.85</v>
          </cell>
          <cell r="AG613">
            <v>0.69</v>
          </cell>
          <cell r="AH613">
            <v>0.55000000000000004</v>
          </cell>
          <cell r="AI613">
            <v>0.49</v>
          </cell>
          <cell r="AJ613">
            <v>0.45</v>
          </cell>
          <cell r="AK613">
            <v>0</v>
          </cell>
          <cell r="AL613">
            <v>8044</v>
          </cell>
          <cell r="AN613">
            <v>0.11101616753472222</v>
          </cell>
          <cell r="AO613">
            <v>0.10101643880208333</v>
          </cell>
          <cell r="AP613" t="str">
            <v>AWD</v>
          </cell>
        </row>
        <row r="614">
          <cell r="A614" t="str">
            <v>2207-PACK2</v>
          </cell>
          <cell r="B614" t="str">
            <v>B09BBSHNQG</v>
          </cell>
          <cell r="C614">
            <v>0</v>
          </cell>
          <cell r="D614">
            <v>2207</v>
          </cell>
          <cell r="E614">
            <v>2</v>
          </cell>
          <cell r="F614">
            <v>7.6899999999999995</v>
          </cell>
          <cell r="G614">
            <v>7.29</v>
          </cell>
          <cell r="H614">
            <v>6.89</v>
          </cell>
          <cell r="I614">
            <v>6.79</v>
          </cell>
          <cell r="J614">
            <v>6.63</v>
          </cell>
          <cell r="K614">
            <v>9</v>
          </cell>
          <cell r="L614">
            <v>4.1500000000000004</v>
          </cell>
          <cell r="M614">
            <v>4.399</v>
          </cell>
          <cell r="N614">
            <v>3.38</v>
          </cell>
          <cell r="O614">
            <v>3.5489999999999999</v>
          </cell>
          <cell r="P614">
            <v>6.59</v>
          </cell>
          <cell r="Q614">
            <v>6.1899999999999995</v>
          </cell>
          <cell r="R614">
            <v>5.89</v>
          </cell>
          <cell r="S614">
            <v>5.6899999999999995</v>
          </cell>
          <cell r="T614">
            <v>5.5699999999999994</v>
          </cell>
          <cell r="U614">
            <v>0.26</v>
          </cell>
          <cell r="V614">
            <v>0.52</v>
          </cell>
          <cell r="W614">
            <v>8.32</v>
          </cell>
          <cell r="X614" t="str">
            <v>LSoz</v>
          </cell>
          <cell r="Y614">
            <v>7</v>
          </cell>
          <cell r="Z614">
            <v>4.25</v>
          </cell>
          <cell r="AA614">
            <v>0.67</v>
          </cell>
          <cell r="AB614">
            <v>1.34</v>
          </cell>
          <cell r="AC614">
            <v>0.28679856115107916</v>
          </cell>
          <cell r="AD614">
            <v>4.5887769784172665</v>
          </cell>
          <cell r="AE614">
            <v>5</v>
          </cell>
          <cell r="AF614">
            <v>0.85</v>
          </cell>
          <cell r="AG614">
            <v>0.69</v>
          </cell>
          <cell r="AH614">
            <v>0.55000000000000004</v>
          </cell>
          <cell r="AI614">
            <v>0.49</v>
          </cell>
          <cell r="AJ614">
            <v>0.45</v>
          </cell>
          <cell r="AK614">
            <v>0</v>
          </cell>
          <cell r="AL614">
            <v>2625</v>
          </cell>
          <cell r="AN614">
            <v>0.10571325231481482</v>
          </cell>
          <cell r="AO614">
            <v>9.4854600694444444E-2</v>
          </cell>
          <cell r="AP614" t="str">
            <v>AWD</v>
          </cell>
        </row>
        <row r="615">
          <cell r="A615" t="str">
            <v>2206-PACK2</v>
          </cell>
          <cell r="B615" t="str">
            <v>B09BC5L9F5</v>
          </cell>
          <cell r="C615">
            <v>0</v>
          </cell>
          <cell r="D615">
            <v>2206</v>
          </cell>
          <cell r="E615">
            <v>2</v>
          </cell>
          <cell r="F615">
            <v>6.89</v>
          </cell>
          <cell r="G615">
            <v>6.59</v>
          </cell>
          <cell r="H615">
            <v>6.29</v>
          </cell>
          <cell r="I615">
            <v>6.1899999999999995</v>
          </cell>
          <cell r="J615">
            <v>6.05</v>
          </cell>
          <cell r="K615">
            <v>4</v>
          </cell>
          <cell r="L615">
            <v>3.9</v>
          </cell>
          <cell r="M615">
            <v>4.1340000000000003</v>
          </cell>
          <cell r="N615">
            <v>3.13</v>
          </cell>
          <cell r="O615">
            <v>3.2864999999999998</v>
          </cell>
          <cell r="P615">
            <v>5.89</v>
          </cell>
          <cell r="Q615">
            <v>5.49</v>
          </cell>
          <cell r="R615">
            <v>5.29</v>
          </cell>
          <cell r="S615">
            <v>5.09</v>
          </cell>
          <cell r="T615">
            <v>4.99</v>
          </cell>
          <cell r="U615">
            <v>0.1</v>
          </cell>
          <cell r="V615">
            <v>0.2</v>
          </cell>
          <cell r="W615">
            <v>3.2</v>
          </cell>
          <cell r="X615" t="str">
            <v>LSoz</v>
          </cell>
          <cell r="Y615">
            <v>5.25</v>
          </cell>
          <cell r="Z615">
            <v>3.5</v>
          </cell>
          <cell r="AA615">
            <v>0.75</v>
          </cell>
          <cell r="AB615">
            <v>1.5</v>
          </cell>
          <cell r="AC615">
            <v>0.19829136690647481</v>
          </cell>
          <cell r="AD615">
            <v>3.1726618705035969</v>
          </cell>
          <cell r="AE615">
            <v>4</v>
          </cell>
          <cell r="AF615">
            <v>0.69</v>
          </cell>
          <cell r="AG615">
            <v>0.55000000000000004</v>
          </cell>
          <cell r="AH615">
            <v>0.45</v>
          </cell>
          <cell r="AI615">
            <v>0.39</v>
          </cell>
          <cell r="AJ615">
            <v>0.35</v>
          </cell>
          <cell r="AK615">
            <v>0</v>
          </cell>
          <cell r="AL615">
            <v>2625</v>
          </cell>
          <cell r="AN615">
            <v>5.9143405490451384E-2</v>
          </cell>
          <cell r="AO615">
            <v>5.4732360839843751E-2</v>
          </cell>
          <cell r="AP615" t="str">
            <v>AWD</v>
          </cell>
        </row>
        <row r="616">
          <cell r="A616" t="str">
            <v>1753-PACK12</v>
          </cell>
          <cell r="B616" t="str">
            <v>B09BDGRXKC</v>
          </cell>
          <cell r="C616">
            <v>0</v>
          </cell>
          <cell r="D616">
            <v>1753</v>
          </cell>
          <cell r="E616">
            <v>12</v>
          </cell>
          <cell r="F616">
            <v>23.19</v>
          </cell>
          <cell r="G616">
            <v>19.39</v>
          </cell>
          <cell r="H616">
            <v>16.989999999999998</v>
          </cell>
          <cell r="I616">
            <v>16.39</v>
          </cell>
          <cell r="J616">
            <v>15.47</v>
          </cell>
          <cell r="K616">
            <v>0.75</v>
          </cell>
          <cell r="L616">
            <v>4.99</v>
          </cell>
          <cell r="M616">
            <v>5.2894000000000005</v>
          </cell>
          <cell r="N616" t="str">
            <v>-</v>
          </cell>
          <cell r="O616" t="str">
            <v>-</v>
          </cell>
          <cell r="P616" t="str">
            <v>-</v>
          </cell>
          <cell r="Q616" t="str">
            <v>-</v>
          </cell>
          <cell r="R616" t="str">
            <v>-</v>
          </cell>
          <cell r="S616" t="str">
            <v>-</v>
          </cell>
          <cell r="T616" t="str">
            <v>-</v>
          </cell>
          <cell r="U616">
            <v>0.06</v>
          </cell>
          <cell r="V616">
            <v>0.72</v>
          </cell>
          <cell r="W616">
            <v>3.68</v>
          </cell>
          <cell r="X616" t="str">
            <v>LSlb</v>
          </cell>
          <cell r="Y616">
            <v>6.42</v>
          </cell>
          <cell r="Z616">
            <v>3.43</v>
          </cell>
          <cell r="AA616">
            <v>0.59</v>
          </cell>
          <cell r="AB616">
            <v>7.08</v>
          </cell>
          <cell r="AC616">
            <v>2.8775854316546763</v>
          </cell>
          <cell r="AD616">
            <v>0</v>
          </cell>
          <cell r="AE616">
            <v>3</v>
          </cell>
          <cell r="AF616">
            <v>1.2</v>
          </cell>
          <cell r="AG616">
            <v>0.95</v>
          </cell>
          <cell r="AH616">
            <v>0.79</v>
          </cell>
          <cell r="AI616">
            <v>0.75</v>
          </cell>
          <cell r="AJ616">
            <v>0.69</v>
          </cell>
          <cell r="AK616">
            <v>0</v>
          </cell>
          <cell r="AL616">
            <v>23270</v>
          </cell>
          <cell r="AN616">
            <v>0.37222330729166669</v>
          </cell>
          <cell r="AO616">
            <v>0.34856933593749995</v>
          </cell>
          <cell r="AP616" t="str">
            <v>AWD</v>
          </cell>
        </row>
        <row r="617">
          <cell r="A617" t="str">
            <v>1753-PACK4</v>
          </cell>
          <cell r="B617" t="str">
            <v>B09BDGVCHW</v>
          </cell>
          <cell r="C617">
            <v>9.99</v>
          </cell>
          <cell r="D617">
            <v>1753</v>
          </cell>
          <cell r="E617">
            <v>4</v>
          </cell>
          <cell r="F617">
            <v>10.69</v>
          </cell>
          <cell r="G617">
            <v>9.49</v>
          </cell>
          <cell r="H617">
            <v>8.69</v>
          </cell>
          <cell r="I617">
            <v>8.49</v>
          </cell>
          <cell r="J617">
            <v>8.1199999999999992</v>
          </cell>
          <cell r="K617">
            <v>4</v>
          </cell>
          <cell r="L617">
            <v>3.9</v>
          </cell>
          <cell r="M617">
            <v>4.1340000000000003</v>
          </cell>
          <cell r="N617">
            <v>3.13</v>
          </cell>
          <cell r="O617">
            <v>3.2864999999999998</v>
          </cell>
          <cell r="P617">
            <v>9.69</v>
          </cell>
          <cell r="Q617">
            <v>8.39</v>
          </cell>
          <cell r="R617">
            <v>7.59</v>
          </cell>
          <cell r="S617">
            <v>7.39</v>
          </cell>
          <cell r="T617">
            <v>7.06</v>
          </cell>
          <cell r="U617">
            <v>0.06</v>
          </cell>
          <cell r="V617">
            <v>0.24</v>
          </cell>
          <cell r="W617">
            <v>3.84</v>
          </cell>
          <cell r="X617" t="str">
            <v>LSlb</v>
          </cell>
          <cell r="Y617">
            <v>13.25</v>
          </cell>
          <cell r="Z617">
            <v>5.75</v>
          </cell>
          <cell r="AA617">
            <v>5.25</v>
          </cell>
          <cell r="AB617">
            <v>2.36</v>
          </cell>
          <cell r="AC617">
            <v>2.8775854316546763</v>
          </cell>
          <cell r="AD617">
            <v>0</v>
          </cell>
          <cell r="AE617">
            <v>3</v>
          </cell>
          <cell r="AF617">
            <v>1.2</v>
          </cell>
          <cell r="AG617">
            <v>0.95</v>
          </cell>
          <cell r="AH617">
            <v>0.79</v>
          </cell>
          <cell r="AI617">
            <v>0.75</v>
          </cell>
          <cell r="AJ617">
            <v>0.69</v>
          </cell>
          <cell r="AK617">
            <v>0</v>
          </cell>
          <cell r="AL617">
            <v>23270</v>
          </cell>
          <cell r="AN617">
            <v>0.12407443576388889</v>
          </cell>
          <cell r="AO617">
            <v>0.11618977864583331</v>
          </cell>
          <cell r="AP617" t="str">
            <v>AWD</v>
          </cell>
        </row>
        <row r="618">
          <cell r="A618" t="str">
            <v>5087-PACK2</v>
          </cell>
          <cell r="B618" t="str">
            <v>B09C11F6V4</v>
          </cell>
          <cell r="C618">
            <v>0</v>
          </cell>
          <cell r="D618">
            <v>5087</v>
          </cell>
          <cell r="E618">
            <v>2</v>
          </cell>
          <cell r="F618">
            <v>10.89</v>
          </cell>
          <cell r="G618">
            <v>10.39</v>
          </cell>
          <cell r="H618">
            <v>9.69</v>
          </cell>
          <cell r="I618">
            <v>9.69</v>
          </cell>
          <cell r="J618">
            <v>9.1199999999999992</v>
          </cell>
          <cell r="K618">
            <v>1.5</v>
          </cell>
          <cell r="L618">
            <v>5.37</v>
          </cell>
          <cell r="M618">
            <v>5.6921999999999997</v>
          </cell>
          <cell r="N618">
            <v>4.75</v>
          </cell>
          <cell r="O618">
            <v>4.9874999999999998</v>
          </cell>
          <cell r="P618" t="str">
            <v>-</v>
          </cell>
          <cell r="Q618">
            <v>9.49</v>
          </cell>
          <cell r="R618">
            <v>8.7899999999999991</v>
          </cell>
          <cell r="S618">
            <v>8.7899999999999991</v>
          </cell>
          <cell r="T618">
            <v>8.24</v>
          </cell>
          <cell r="U618">
            <v>0.7</v>
          </cell>
          <cell r="V618">
            <v>1.4</v>
          </cell>
          <cell r="W618">
            <v>6.08</v>
          </cell>
          <cell r="X618" t="str">
            <v>LSlb</v>
          </cell>
          <cell r="Y618">
            <v>9.75</v>
          </cell>
          <cell r="Z618">
            <v>7.38</v>
          </cell>
          <cell r="AA618">
            <v>0.38</v>
          </cell>
          <cell r="AB618">
            <v>0.76</v>
          </cell>
          <cell r="AC618">
            <v>0.39342302158273379</v>
          </cell>
          <cell r="AD618">
            <v>6.2947683453237406</v>
          </cell>
          <cell r="AE618">
            <v>0.5</v>
          </cell>
          <cell r="AF618">
            <v>1.5</v>
          </cell>
          <cell r="AG618">
            <v>1.3</v>
          </cell>
          <cell r="AH618">
            <v>1</v>
          </cell>
          <cell r="AI618">
            <v>1</v>
          </cell>
          <cell r="AJ618">
            <v>0.8</v>
          </cell>
          <cell r="AK618">
            <v>0</v>
          </cell>
          <cell r="AL618">
            <v>71692</v>
          </cell>
          <cell r="AN618">
            <v>0.16009890709394292</v>
          </cell>
          <cell r="AO618">
            <v>0.14405858922887729</v>
          </cell>
          <cell r="AP618" t="str">
            <v>AWD</v>
          </cell>
        </row>
        <row r="619">
          <cell r="A619" t="str">
            <v>2306-PACK4</v>
          </cell>
          <cell r="B619" t="str">
            <v>B09C2PF8Q7</v>
          </cell>
          <cell r="C619">
            <v>0</v>
          </cell>
          <cell r="D619">
            <v>2306</v>
          </cell>
          <cell r="E619">
            <v>4</v>
          </cell>
          <cell r="F619">
            <v>10.69</v>
          </cell>
          <cell r="G619">
            <v>9.49</v>
          </cell>
          <cell r="H619">
            <v>8.69</v>
          </cell>
          <cell r="I619">
            <v>8.49</v>
          </cell>
          <cell r="J619">
            <v>8.1199999999999992</v>
          </cell>
          <cell r="K619">
            <v>7</v>
          </cell>
          <cell r="L619">
            <v>3.9</v>
          </cell>
          <cell r="M619">
            <v>4.1340000000000003</v>
          </cell>
          <cell r="N619">
            <v>3.13</v>
          </cell>
          <cell r="O619">
            <v>3.2864999999999998</v>
          </cell>
          <cell r="P619">
            <v>9.69</v>
          </cell>
          <cell r="Q619">
            <v>8.39</v>
          </cell>
          <cell r="R619">
            <v>7.59</v>
          </cell>
          <cell r="S619">
            <v>7.39</v>
          </cell>
          <cell r="T619">
            <v>7.06</v>
          </cell>
          <cell r="U619">
            <v>0.1</v>
          </cell>
          <cell r="V619">
            <v>0.4</v>
          </cell>
          <cell r="W619">
            <v>6.4</v>
          </cell>
          <cell r="X619" t="str">
            <v>LSoz</v>
          </cell>
          <cell r="Y619">
            <v>5.75</v>
          </cell>
          <cell r="Z619">
            <v>3.75</v>
          </cell>
          <cell r="AA619">
            <v>0.56000000000000005</v>
          </cell>
          <cell r="AB619">
            <v>2.2400000000000002</v>
          </cell>
          <cell r="AC619">
            <v>0.34748201438848925</v>
          </cell>
          <cell r="AD619">
            <v>5.5597122302158279</v>
          </cell>
          <cell r="AE619">
            <v>6</v>
          </cell>
          <cell r="AF619">
            <v>1.1000000000000001</v>
          </cell>
          <cell r="AG619">
            <v>0.85</v>
          </cell>
          <cell r="AH619">
            <v>0.69</v>
          </cell>
          <cell r="AI619">
            <v>0.65</v>
          </cell>
          <cell r="AJ619">
            <v>0.59</v>
          </cell>
          <cell r="AK619" t="str">
            <v>Remeasure 15441842291</v>
          </cell>
          <cell r="AL619">
            <v>25026</v>
          </cell>
          <cell r="AN619">
            <v>0.12591055410879631</v>
          </cell>
          <cell r="AO619">
            <v>0.11832329644097223</v>
          </cell>
          <cell r="AP619" t="str">
            <v>FBA</v>
          </cell>
        </row>
        <row r="620">
          <cell r="A620" t="str">
            <v>609-PACK4</v>
          </cell>
          <cell r="B620" t="str">
            <v>B09C2QNFTV</v>
          </cell>
          <cell r="C620">
            <v>0</v>
          </cell>
          <cell r="D620">
            <v>609</v>
          </cell>
          <cell r="E620">
            <v>4</v>
          </cell>
          <cell r="F620">
            <v>11.59</v>
          </cell>
          <cell r="G620">
            <v>10.29</v>
          </cell>
          <cell r="H620">
            <v>9.49</v>
          </cell>
          <cell r="I620">
            <v>9.2899999999999991</v>
          </cell>
          <cell r="J620">
            <v>8.98</v>
          </cell>
          <cell r="K620">
            <v>15</v>
          </cell>
          <cell r="L620">
            <v>4.55</v>
          </cell>
          <cell r="M620">
            <v>4.8229999999999995</v>
          </cell>
          <cell r="N620">
            <v>3.78</v>
          </cell>
          <cell r="O620">
            <v>3.9689999999999999</v>
          </cell>
          <cell r="P620" t="str">
            <v>-</v>
          </cell>
          <cell r="Q620">
            <v>9.2899999999999991</v>
          </cell>
          <cell r="R620">
            <v>8.49</v>
          </cell>
          <cell r="S620">
            <v>8.2899999999999991</v>
          </cell>
          <cell r="T620">
            <v>7.92</v>
          </cell>
          <cell r="U620">
            <v>0.22</v>
          </cell>
          <cell r="V620">
            <v>0.88</v>
          </cell>
          <cell r="W620">
            <v>14.08</v>
          </cell>
          <cell r="X620" t="str">
            <v>LSoz</v>
          </cell>
          <cell r="Y620">
            <v>4.6500000000000004</v>
          </cell>
          <cell r="Z620">
            <v>2.13</v>
          </cell>
          <cell r="AA620">
            <v>0.52</v>
          </cell>
          <cell r="AB620">
            <v>2.08</v>
          </cell>
          <cell r="AC620">
            <v>0.14821122302158277</v>
          </cell>
          <cell r="AD620">
            <v>2.3713795683453243</v>
          </cell>
          <cell r="AE620">
            <v>3</v>
          </cell>
          <cell r="AF620">
            <v>1.1000000000000001</v>
          </cell>
          <cell r="AG620">
            <v>0.85</v>
          </cell>
          <cell r="AH620">
            <v>0.69</v>
          </cell>
          <cell r="AI620">
            <v>0.65</v>
          </cell>
          <cell r="AJ620">
            <v>0.59</v>
          </cell>
          <cell r="AK620">
            <v>0</v>
          </cell>
          <cell r="AL620">
            <v>26834</v>
          </cell>
          <cell r="AN620">
            <v>0.1794606401105967</v>
          </cell>
          <cell r="AO620">
            <v>0.15256576726466048</v>
          </cell>
          <cell r="AP620" t="str">
            <v>AWD</v>
          </cell>
        </row>
        <row r="621">
          <cell r="A621" t="str">
            <v>2306-PACK2</v>
          </cell>
          <cell r="B621" t="str">
            <v>B09C2QV3NQ</v>
          </cell>
          <cell r="C621">
            <v>0</v>
          </cell>
          <cell r="D621">
            <v>2306</v>
          </cell>
          <cell r="E621">
            <v>2</v>
          </cell>
          <cell r="F621">
            <v>7.99</v>
          </cell>
          <cell r="G621">
            <v>7.29</v>
          </cell>
          <cell r="H621">
            <v>6.89</v>
          </cell>
          <cell r="I621">
            <v>6.79</v>
          </cell>
          <cell r="J621">
            <v>6.6499999999999995</v>
          </cell>
          <cell r="K621">
            <v>4</v>
          </cell>
          <cell r="L621">
            <v>3.9</v>
          </cell>
          <cell r="M621">
            <v>4.1340000000000003</v>
          </cell>
          <cell r="N621">
            <v>3.13</v>
          </cell>
          <cell r="O621">
            <v>3.2864999999999998</v>
          </cell>
          <cell r="P621">
            <v>6.89</v>
          </cell>
          <cell r="Q621">
            <v>6.29</v>
          </cell>
          <cell r="R621">
            <v>5.89</v>
          </cell>
          <cell r="S621">
            <v>5.79</v>
          </cell>
          <cell r="T621">
            <v>5.59</v>
          </cell>
          <cell r="U621">
            <v>0.1</v>
          </cell>
          <cell r="V621">
            <v>0.2</v>
          </cell>
          <cell r="W621">
            <v>3.2</v>
          </cell>
          <cell r="X621" t="str">
            <v>LSlb</v>
          </cell>
          <cell r="Y621" t="e">
            <v>#N/A</v>
          </cell>
          <cell r="Z621" t="e">
            <v>#N/A</v>
          </cell>
          <cell r="AA621" t="e">
            <v>#N/A</v>
          </cell>
          <cell r="AB621" t="e">
            <v>#N/A</v>
          </cell>
          <cell r="AC621" t="e">
            <v>#N/A</v>
          </cell>
          <cell r="AD621">
            <v>0</v>
          </cell>
          <cell r="AE621" t="e">
            <v>#N/A</v>
          </cell>
          <cell r="AF621" t="e">
            <v>#N/A</v>
          </cell>
          <cell r="AG621" t="e">
            <v>#N/A</v>
          </cell>
          <cell r="AH621" t="e">
            <v>#N/A</v>
          </cell>
          <cell r="AI621" t="e">
            <v>#N/A</v>
          </cell>
          <cell r="AJ621" t="e">
            <v>#N/A</v>
          </cell>
          <cell r="AK621">
            <v>0</v>
          </cell>
          <cell r="AL621" t="e">
            <v>#N/A</v>
          </cell>
          <cell r="AN621">
            <v>6.2955277054398157E-2</v>
          </cell>
          <cell r="AO621">
            <v>5.9161648220486113E-2</v>
          </cell>
          <cell r="AP621" t="str">
            <v>FBA</v>
          </cell>
        </row>
        <row r="622">
          <cell r="A622" t="str">
            <v>609-PACK2</v>
          </cell>
          <cell r="B622" t="str">
            <v>B09C2RFDFH</v>
          </cell>
          <cell r="C622">
            <v>0</v>
          </cell>
          <cell r="D622">
            <v>609</v>
          </cell>
          <cell r="E622">
            <v>2</v>
          </cell>
          <cell r="F622">
            <v>8.2899999999999991</v>
          </cell>
          <cell r="G622">
            <v>7.6899999999999995</v>
          </cell>
          <cell r="H622">
            <v>7.29</v>
          </cell>
          <cell r="I622">
            <v>7.1899999999999995</v>
          </cell>
          <cell r="J622">
            <v>6.9799999999999995</v>
          </cell>
          <cell r="K622">
            <v>8</v>
          </cell>
          <cell r="L622">
            <v>4.1500000000000004</v>
          </cell>
          <cell r="M622">
            <v>4.399</v>
          </cell>
          <cell r="N622">
            <v>3.38</v>
          </cell>
          <cell r="O622">
            <v>3.5489999999999999</v>
          </cell>
          <cell r="P622">
            <v>7.1899999999999995</v>
          </cell>
          <cell r="Q622">
            <v>6.59</v>
          </cell>
          <cell r="R622">
            <v>6.1899999999999995</v>
          </cell>
          <cell r="S622">
            <v>6.09</v>
          </cell>
          <cell r="T622">
            <v>5.92</v>
          </cell>
          <cell r="U622">
            <v>0.22</v>
          </cell>
          <cell r="V622">
            <v>0.44</v>
          </cell>
          <cell r="W622">
            <v>7.04</v>
          </cell>
          <cell r="X622" t="str">
            <v>LB</v>
          </cell>
          <cell r="Y622">
            <v>11.75</v>
          </cell>
          <cell r="Z622">
            <v>8.25</v>
          </cell>
          <cell r="AA622">
            <v>8</v>
          </cell>
          <cell r="AB622">
            <v>1.04</v>
          </cell>
          <cell r="AC622">
            <v>5.5791366906474824</v>
          </cell>
          <cell r="AD622">
            <v>0</v>
          </cell>
          <cell r="AE622">
            <v>6</v>
          </cell>
          <cell r="AF622">
            <v>2.2999999999999998</v>
          </cell>
          <cell r="AG622">
            <v>1.9</v>
          </cell>
          <cell r="AH622">
            <v>1.5</v>
          </cell>
          <cell r="AI622">
            <v>1.5</v>
          </cell>
          <cell r="AJ622">
            <v>1.2</v>
          </cell>
          <cell r="AK622">
            <v>0</v>
          </cell>
          <cell r="AL622">
            <v>6965</v>
          </cell>
          <cell r="AN622">
            <v>8.9730320055298352E-2</v>
          </cell>
          <cell r="AO622">
            <v>7.6282883632330239E-2</v>
          </cell>
          <cell r="AP622" t="str">
            <v>AWD</v>
          </cell>
        </row>
        <row r="623">
          <cell r="A623" t="str">
            <v>5091-PACK2</v>
          </cell>
          <cell r="B623" t="str">
            <v>B09C73Z1MX</v>
          </cell>
          <cell r="C623">
            <v>0</v>
          </cell>
          <cell r="D623">
            <v>5091</v>
          </cell>
          <cell r="E623">
            <v>2</v>
          </cell>
          <cell r="F623">
            <v>10.89</v>
          </cell>
          <cell r="G623">
            <v>10.39</v>
          </cell>
          <cell r="H623">
            <v>9.69</v>
          </cell>
          <cell r="I623">
            <v>9.69</v>
          </cell>
          <cell r="J623">
            <v>9.1199999999999992</v>
          </cell>
          <cell r="K623">
            <v>1.5</v>
          </cell>
          <cell r="L623">
            <v>5.37</v>
          </cell>
          <cell r="M623">
            <v>5.6921999999999997</v>
          </cell>
          <cell r="N623">
            <v>4.75</v>
          </cell>
          <cell r="O623">
            <v>4.9874999999999998</v>
          </cell>
          <cell r="P623" t="str">
            <v>-</v>
          </cell>
          <cell r="Q623">
            <v>9.49</v>
          </cell>
          <cell r="R623">
            <v>8.7899999999999991</v>
          </cell>
          <cell r="S623">
            <v>8.7899999999999991</v>
          </cell>
          <cell r="T623">
            <v>8.24</v>
          </cell>
          <cell r="U623">
            <v>0.7</v>
          </cell>
          <cell r="V623">
            <v>1.4</v>
          </cell>
          <cell r="W623">
            <v>1.6</v>
          </cell>
          <cell r="X623" t="str">
            <v>LSlb</v>
          </cell>
          <cell r="Y623">
            <v>9.69</v>
          </cell>
          <cell r="Z623">
            <v>7.48</v>
          </cell>
          <cell r="AA623">
            <v>0.39</v>
          </cell>
          <cell r="AB623">
            <v>0.78</v>
          </cell>
          <cell r="AC623">
            <v>0.40672903597122301</v>
          </cell>
          <cell r="AD623">
            <v>6.5076645755395681</v>
          </cell>
          <cell r="AE623">
            <v>0.5</v>
          </cell>
          <cell r="AF623">
            <v>1.5</v>
          </cell>
          <cell r="AG623">
            <v>1.3</v>
          </cell>
          <cell r="AH623">
            <v>1</v>
          </cell>
          <cell r="AI623">
            <v>1</v>
          </cell>
          <cell r="AJ623">
            <v>0.8</v>
          </cell>
          <cell r="AK623">
            <v>0</v>
          </cell>
          <cell r="AL623">
            <v>49421</v>
          </cell>
          <cell r="AN623">
            <v>0.16026475694444445</v>
          </cell>
          <cell r="AO623">
            <v>0.14425130208333334</v>
          </cell>
          <cell r="AP623" t="str">
            <v>AWD</v>
          </cell>
        </row>
        <row r="624">
          <cell r="A624" t="str">
            <v>565-PACK2</v>
          </cell>
          <cell r="B624" t="str">
            <v>B09C7LRW78</v>
          </cell>
          <cell r="C624">
            <v>0</v>
          </cell>
          <cell r="D624">
            <v>565</v>
          </cell>
          <cell r="E624">
            <v>2</v>
          </cell>
          <cell r="F624">
            <v>10.19</v>
          </cell>
          <cell r="G624">
            <v>9.49</v>
          </cell>
          <cell r="H624">
            <v>9.09</v>
          </cell>
          <cell r="I624">
            <v>8.99</v>
          </cell>
          <cell r="J624">
            <v>8.85</v>
          </cell>
          <cell r="K624">
            <v>1.5</v>
          </cell>
          <cell r="L624">
            <v>5.37</v>
          </cell>
          <cell r="M624">
            <v>5.6921999999999997</v>
          </cell>
          <cell r="N624">
            <v>4.75</v>
          </cell>
          <cell r="O624">
            <v>4.9874999999999998</v>
          </cell>
          <cell r="P624">
            <v>9.2899999999999991</v>
          </cell>
          <cell r="Q624">
            <v>8.69</v>
          </cell>
          <cell r="R624">
            <v>8.2899999999999991</v>
          </cell>
          <cell r="S624">
            <v>8.19</v>
          </cell>
          <cell r="T624">
            <v>7.96</v>
          </cell>
          <cell r="U624">
            <v>0.66</v>
          </cell>
          <cell r="V624">
            <v>1.32</v>
          </cell>
          <cell r="W624">
            <v>1.6</v>
          </cell>
          <cell r="X624" t="str">
            <v>LSlb</v>
          </cell>
          <cell r="Y624">
            <v>10.5</v>
          </cell>
          <cell r="Z624">
            <v>8</v>
          </cell>
          <cell r="AA624">
            <v>0.32</v>
          </cell>
          <cell r="AB624">
            <v>0.64</v>
          </cell>
          <cell r="AC624">
            <v>0.38676258992805757</v>
          </cell>
          <cell r="AD624">
            <v>6.188201438848921</v>
          </cell>
          <cell r="AE624">
            <v>0.5</v>
          </cell>
          <cell r="AF624">
            <v>1.2</v>
          </cell>
          <cell r="AG624">
            <v>0.95</v>
          </cell>
          <cell r="AH624">
            <v>0.79</v>
          </cell>
          <cell r="AI624">
            <v>0.75</v>
          </cell>
          <cell r="AJ624">
            <v>0.69</v>
          </cell>
          <cell r="AK624">
            <v>0</v>
          </cell>
          <cell r="AL624">
            <v>65560</v>
          </cell>
          <cell r="AN624">
            <v>0.1987277560763889</v>
          </cell>
          <cell r="AO624">
            <v>0.17495361328125</v>
          </cell>
          <cell r="AP624" t="str">
            <v>AWD</v>
          </cell>
        </row>
        <row r="625">
          <cell r="A625" t="str">
            <v>569-PACK2</v>
          </cell>
          <cell r="B625" t="str">
            <v>B09C7NBHPS</v>
          </cell>
          <cell r="C625">
            <v>0</v>
          </cell>
          <cell r="D625">
            <v>569</v>
          </cell>
          <cell r="E625">
            <v>2</v>
          </cell>
          <cell r="F625">
            <v>10.89</v>
          </cell>
          <cell r="G625">
            <v>10.39</v>
          </cell>
          <cell r="H625">
            <v>9.69</v>
          </cell>
          <cell r="I625">
            <v>9.69</v>
          </cell>
          <cell r="J625">
            <v>9.1199999999999992</v>
          </cell>
          <cell r="K625">
            <v>1.5</v>
          </cell>
          <cell r="L625">
            <v>5.37</v>
          </cell>
          <cell r="M625">
            <v>5.6921999999999997</v>
          </cell>
          <cell r="N625">
            <v>4.75</v>
          </cell>
          <cell r="O625">
            <v>4.9874999999999998</v>
          </cell>
          <cell r="P625" t="str">
            <v>-</v>
          </cell>
          <cell r="Q625">
            <v>9.49</v>
          </cell>
          <cell r="R625">
            <v>8.7899999999999991</v>
          </cell>
          <cell r="S625">
            <v>8.7899999999999991</v>
          </cell>
          <cell r="T625">
            <v>8.24</v>
          </cell>
          <cell r="U625">
            <v>0.63</v>
          </cell>
          <cell r="V625">
            <v>1.26</v>
          </cell>
          <cell r="W625">
            <v>1.92</v>
          </cell>
          <cell r="X625" t="str">
            <v>LSlb</v>
          </cell>
          <cell r="Y625">
            <v>7.5</v>
          </cell>
          <cell r="Z625">
            <v>7.38</v>
          </cell>
          <cell r="AA625">
            <v>1.5</v>
          </cell>
          <cell r="AB625">
            <v>1.5</v>
          </cell>
          <cell r="AC625">
            <v>0.59730215827338129</v>
          </cell>
          <cell r="AD625">
            <v>9.5568345323741006</v>
          </cell>
          <cell r="AE625">
            <v>0.75</v>
          </cell>
          <cell r="AF625">
            <v>11.9</v>
          </cell>
          <cell r="AG625">
            <v>9.5</v>
          </cell>
          <cell r="AH625">
            <v>7.9</v>
          </cell>
          <cell r="AI625">
            <v>7.9</v>
          </cell>
          <cell r="AJ625">
            <v>6.9</v>
          </cell>
          <cell r="AK625">
            <v>0</v>
          </cell>
          <cell r="AL625">
            <v>5630</v>
          </cell>
          <cell r="AN625">
            <v>0.20197627314814814</v>
          </cell>
          <cell r="AO625">
            <v>0.17872829861111109</v>
          </cell>
          <cell r="AP625" t="str">
            <v>AWD</v>
          </cell>
        </row>
        <row r="626">
          <cell r="A626" t="str">
            <v>508-PACK2</v>
          </cell>
          <cell r="B626" t="str">
            <v>B09C7TDTY1</v>
          </cell>
          <cell r="C626">
            <v>0</v>
          </cell>
          <cell r="D626">
            <v>508</v>
          </cell>
          <cell r="E626">
            <v>2</v>
          </cell>
          <cell r="F626">
            <v>10.19</v>
          </cell>
          <cell r="G626">
            <v>9.49</v>
          </cell>
          <cell r="H626">
            <v>9.09</v>
          </cell>
          <cell r="I626">
            <v>8.99</v>
          </cell>
          <cell r="J626">
            <v>8.85</v>
          </cell>
          <cell r="K626">
            <v>1.5</v>
          </cell>
          <cell r="L626">
            <v>5.37</v>
          </cell>
          <cell r="M626">
            <v>5.6921999999999997</v>
          </cell>
          <cell r="N626">
            <v>4.75</v>
          </cell>
          <cell r="O626">
            <v>4.9874999999999998</v>
          </cell>
          <cell r="P626">
            <v>9.2899999999999991</v>
          </cell>
          <cell r="Q626">
            <v>8.69</v>
          </cell>
          <cell r="R626">
            <v>8.2899999999999991</v>
          </cell>
          <cell r="S626">
            <v>8.19</v>
          </cell>
          <cell r="T626">
            <v>7.96</v>
          </cell>
          <cell r="U626">
            <v>0.64</v>
          </cell>
          <cell r="V626">
            <v>1.28</v>
          </cell>
          <cell r="W626">
            <v>3.84</v>
          </cell>
          <cell r="X626" t="str">
            <v>LSlb</v>
          </cell>
          <cell r="Y626">
            <v>9.75</v>
          </cell>
          <cell r="Z626">
            <v>7.5</v>
          </cell>
          <cell r="AA626">
            <v>0.32</v>
          </cell>
          <cell r="AB626">
            <v>0.64</v>
          </cell>
          <cell r="AC626">
            <v>0.33669064748201444</v>
          </cell>
          <cell r="AD626">
            <v>5.387050359712231</v>
          </cell>
          <cell r="AE626">
            <v>0.5</v>
          </cell>
          <cell r="AF626">
            <v>1.2</v>
          </cell>
          <cell r="AG626">
            <v>0.95</v>
          </cell>
          <cell r="AH626">
            <v>0.79</v>
          </cell>
          <cell r="AI626">
            <v>0.75</v>
          </cell>
          <cell r="AJ626">
            <v>0.69</v>
          </cell>
          <cell r="AK626">
            <v>0</v>
          </cell>
          <cell r="AL626">
            <v>247820</v>
          </cell>
          <cell r="AN626">
            <v>0.15665511519820605</v>
          </cell>
          <cell r="AO626">
            <v>0.14005700005425348</v>
          </cell>
          <cell r="AP626" t="str">
            <v>AWD</v>
          </cell>
        </row>
        <row r="627">
          <cell r="A627" t="str">
            <v>6810-PACK2</v>
          </cell>
          <cell r="B627" t="str">
            <v>B09DJSF21H</v>
          </cell>
          <cell r="C627">
            <v>0</v>
          </cell>
          <cell r="D627">
            <v>6810</v>
          </cell>
          <cell r="E627">
            <v>2</v>
          </cell>
          <cell r="F627">
            <v>8.19</v>
          </cell>
          <cell r="G627">
            <v>7.59</v>
          </cell>
          <cell r="H627">
            <v>7.1899999999999995</v>
          </cell>
          <cell r="I627">
            <v>7.09</v>
          </cell>
          <cell r="J627">
            <v>6.8999999999999995</v>
          </cell>
          <cell r="K627">
            <v>7</v>
          </cell>
          <cell r="L627">
            <v>3.9</v>
          </cell>
          <cell r="M627">
            <v>4.1340000000000003</v>
          </cell>
          <cell r="N627">
            <v>3.13</v>
          </cell>
          <cell r="O627">
            <v>3.2864999999999998</v>
          </cell>
          <cell r="P627">
            <v>7.1899999999999995</v>
          </cell>
          <cell r="Q627">
            <v>6.49</v>
          </cell>
          <cell r="R627">
            <v>6.09</v>
          </cell>
          <cell r="S627">
            <v>5.99</v>
          </cell>
          <cell r="T627">
            <v>5.84</v>
          </cell>
          <cell r="U627">
            <v>0.19</v>
          </cell>
          <cell r="V627">
            <v>0.38</v>
          </cell>
          <cell r="W627">
            <v>6.08</v>
          </cell>
          <cell r="X627" t="str">
            <v>LSoz</v>
          </cell>
          <cell r="Y627">
            <v>13.75</v>
          </cell>
          <cell r="Z627">
            <v>3</v>
          </cell>
          <cell r="AA627">
            <v>0.38</v>
          </cell>
          <cell r="AB627">
            <v>0.76</v>
          </cell>
          <cell r="AC627">
            <v>0.22553956834532374</v>
          </cell>
          <cell r="AD627">
            <v>3.6086330935251798</v>
          </cell>
          <cell r="AE627">
            <v>4</v>
          </cell>
          <cell r="AF627">
            <v>1.2</v>
          </cell>
          <cell r="AG627">
            <v>0.95</v>
          </cell>
          <cell r="AH627">
            <v>0.79</v>
          </cell>
          <cell r="AI627">
            <v>0.75</v>
          </cell>
          <cell r="AJ627">
            <v>0.69</v>
          </cell>
          <cell r="AK627">
            <v>0</v>
          </cell>
          <cell r="AL627">
            <v>23294</v>
          </cell>
          <cell r="AN627">
            <v>7.1281296215920775E-2</v>
          </cell>
          <cell r="AO627">
            <v>6.8836247950424381E-2</v>
          </cell>
          <cell r="AP627" t="str">
            <v>AWD</v>
          </cell>
        </row>
        <row r="628">
          <cell r="A628" t="str">
            <v>6120-EACH</v>
          </cell>
          <cell r="B628" t="str">
            <v>B09DJVP3DS</v>
          </cell>
          <cell r="C628">
            <v>3.99</v>
          </cell>
          <cell r="D628">
            <v>6120</v>
          </cell>
          <cell r="E628">
            <v>1</v>
          </cell>
          <cell r="F628">
            <v>6.1899999999999995</v>
          </cell>
          <cell r="G628">
            <v>5.89</v>
          </cell>
          <cell r="H628">
            <v>5.6899999999999995</v>
          </cell>
          <cell r="I628">
            <v>5.6899999999999995</v>
          </cell>
          <cell r="J628">
            <v>5.5699999999999994</v>
          </cell>
          <cell r="K628">
            <v>3</v>
          </cell>
          <cell r="L628">
            <v>3.68</v>
          </cell>
          <cell r="M628">
            <v>3.9008000000000003</v>
          </cell>
          <cell r="N628">
            <v>2.91</v>
          </cell>
          <cell r="O628">
            <v>3.0555000000000003</v>
          </cell>
          <cell r="P628">
            <v>5.09</v>
          </cell>
          <cell r="Q628">
            <v>4.8899999999999997</v>
          </cell>
          <cell r="R628">
            <v>4.6899999999999995</v>
          </cell>
          <cell r="S628">
            <v>4.59</v>
          </cell>
          <cell r="T628">
            <v>4.51</v>
          </cell>
          <cell r="U628">
            <v>0.13</v>
          </cell>
          <cell r="V628">
            <v>0.13</v>
          </cell>
          <cell r="W628">
            <v>2.08</v>
          </cell>
          <cell r="X628" t="str">
            <v>LSoz</v>
          </cell>
          <cell r="Y628">
            <v>6.1</v>
          </cell>
          <cell r="Z628">
            <v>4.72</v>
          </cell>
          <cell r="AA628">
            <v>0.8</v>
          </cell>
          <cell r="AB628">
            <v>0.8</v>
          </cell>
          <cell r="AC628">
            <v>0.1657093525179856</v>
          </cell>
          <cell r="AD628">
            <v>2.6513496402877696</v>
          </cell>
          <cell r="AE628">
            <v>3</v>
          </cell>
          <cell r="AF628">
            <v>0.99</v>
          </cell>
          <cell r="AG628">
            <v>0.79</v>
          </cell>
          <cell r="AH628">
            <v>0.65</v>
          </cell>
          <cell r="AI628">
            <v>0.59</v>
          </cell>
          <cell r="AJ628">
            <v>0.55000000000000004</v>
          </cell>
          <cell r="AK628">
            <v>0</v>
          </cell>
          <cell r="AL628">
            <v>13287</v>
          </cell>
          <cell r="AN628">
            <v>9.3013433762538594E-2</v>
          </cell>
          <cell r="AO628">
            <v>8.0097769278067124E-2</v>
          </cell>
          <cell r="AP628" t="str">
            <v>AWD</v>
          </cell>
        </row>
        <row r="629">
          <cell r="A629" t="str">
            <v>6812-EACH</v>
          </cell>
          <cell r="B629" t="str">
            <v>B09DK2XQ18</v>
          </cell>
          <cell r="C629">
            <v>0</v>
          </cell>
          <cell r="D629">
            <v>6812</v>
          </cell>
          <cell r="E629">
            <v>1</v>
          </cell>
          <cell r="F629">
            <v>5.6899999999999995</v>
          </cell>
          <cell r="G629">
            <v>5.39</v>
          </cell>
          <cell r="H629">
            <v>5.1899999999999995</v>
          </cell>
          <cell r="I629">
            <v>5.1899999999999995</v>
          </cell>
          <cell r="J629">
            <v>5.04</v>
          </cell>
          <cell r="K629">
            <v>3</v>
          </cell>
          <cell r="L629">
            <v>3.15</v>
          </cell>
          <cell r="M629">
            <v>3.339</v>
          </cell>
          <cell r="N629">
            <v>2.38</v>
          </cell>
          <cell r="O629">
            <v>2.4989999999999997</v>
          </cell>
          <cell r="P629">
            <v>4.6899999999999995</v>
          </cell>
          <cell r="Q629">
            <v>4.3899999999999997</v>
          </cell>
          <cell r="R629">
            <v>4.1899999999999995</v>
          </cell>
          <cell r="S629">
            <v>4.09</v>
          </cell>
          <cell r="T629">
            <v>3.9899999999999998</v>
          </cell>
          <cell r="U629">
            <v>0.18</v>
          </cell>
          <cell r="V629">
            <v>0.18</v>
          </cell>
          <cell r="W629">
            <v>2.88</v>
          </cell>
          <cell r="X629" t="str">
            <v>SS</v>
          </cell>
          <cell r="Y629">
            <v>13.75</v>
          </cell>
          <cell r="Z629">
            <v>3</v>
          </cell>
          <cell r="AA629">
            <v>0.38</v>
          </cell>
          <cell r="AB629">
            <v>0.38</v>
          </cell>
          <cell r="AC629">
            <v>0.11276978417266187</v>
          </cell>
          <cell r="AD629">
            <v>1.8043165467625899</v>
          </cell>
          <cell r="AE629">
            <v>2</v>
          </cell>
          <cell r="AF629">
            <v>1.2</v>
          </cell>
          <cell r="AG629">
            <v>0.95</v>
          </cell>
          <cell r="AH629">
            <v>0.79</v>
          </cell>
          <cell r="AI629">
            <v>0.75</v>
          </cell>
          <cell r="AJ629">
            <v>0.69</v>
          </cell>
          <cell r="AK629">
            <v>0</v>
          </cell>
          <cell r="AL629">
            <v>27045</v>
          </cell>
          <cell r="AN629">
            <v>3.710940011734825E-2</v>
          </cell>
          <cell r="AO629">
            <v>3.6124772436824847E-2</v>
          </cell>
          <cell r="AP629" t="str">
            <v>AWD</v>
          </cell>
        </row>
        <row r="630">
          <cell r="A630" t="str">
            <v>6810-EACH</v>
          </cell>
          <cell r="B630" t="str">
            <v>B09DK3BKGB</v>
          </cell>
          <cell r="C630">
            <v>4.99</v>
          </cell>
          <cell r="D630">
            <v>6810</v>
          </cell>
          <cell r="E630">
            <v>1</v>
          </cell>
          <cell r="F630">
            <v>5.6899999999999995</v>
          </cell>
          <cell r="G630">
            <v>5.39</v>
          </cell>
          <cell r="H630">
            <v>5.1899999999999995</v>
          </cell>
          <cell r="I630">
            <v>5.1899999999999995</v>
          </cell>
          <cell r="J630">
            <v>5.04</v>
          </cell>
          <cell r="K630">
            <v>4</v>
          </cell>
          <cell r="L630">
            <v>3.15</v>
          </cell>
          <cell r="M630">
            <v>3.339</v>
          </cell>
          <cell r="N630">
            <v>2.38</v>
          </cell>
          <cell r="O630">
            <v>2.4989999999999997</v>
          </cell>
          <cell r="P630">
            <v>4.6899999999999995</v>
          </cell>
          <cell r="Q630">
            <v>4.3899999999999997</v>
          </cell>
          <cell r="R630">
            <v>4.1899999999999995</v>
          </cell>
          <cell r="S630">
            <v>4.09</v>
          </cell>
          <cell r="T630">
            <v>3.9899999999999998</v>
          </cell>
          <cell r="U630">
            <v>0.19</v>
          </cell>
          <cell r="V630">
            <v>0.19</v>
          </cell>
          <cell r="W630">
            <v>3.04</v>
          </cell>
          <cell r="X630" t="str">
            <v>SS</v>
          </cell>
          <cell r="Y630">
            <v>13.75</v>
          </cell>
          <cell r="Z630">
            <v>3</v>
          </cell>
          <cell r="AA630">
            <v>0.38</v>
          </cell>
          <cell r="AB630">
            <v>0.38</v>
          </cell>
          <cell r="AC630">
            <v>0.11276978417266187</v>
          </cell>
          <cell r="AD630">
            <v>1.8043165467625899</v>
          </cell>
          <cell r="AE630">
            <v>2</v>
          </cell>
          <cell r="AF630">
            <v>1.2</v>
          </cell>
          <cell r="AG630">
            <v>0.95</v>
          </cell>
          <cell r="AH630">
            <v>0.79</v>
          </cell>
          <cell r="AI630">
            <v>0.75</v>
          </cell>
          <cell r="AJ630">
            <v>0.69</v>
          </cell>
          <cell r="AK630">
            <v>0</v>
          </cell>
          <cell r="AL630">
            <v>23294</v>
          </cell>
          <cell r="AN630">
            <v>3.5640648107960388E-2</v>
          </cell>
          <cell r="AO630">
            <v>3.4418123975212191E-2</v>
          </cell>
          <cell r="AP630" t="str">
            <v>AWD</v>
          </cell>
        </row>
        <row r="631">
          <cell r="A631" t="str">
            <v>6810-BOX</v>
          </cell>
          <cell r="B631" t="str">
            <v>B09DK51B74</v>
          </cell>
          <cell r="C631">
            <v>0</v>
          </cell>
          <cell r="D631">
            <v>6810</v>
          </cell>
          <cell r="E631">
            <v>24</v>
          </cell>
          <cell r="F631">
            <v>45.89</v>
          </cell>
          <cell r="G631">
            <v>38.39</v>
          </cell>
          <cell r="H631">
            <v>33.590000000000003</v>
          </cell>
          <cell r="I631">
            <v>32.39</v>
          </cell>
          <cell r="J631">
            <v>30.51</v>
          </cell>
          <cell r="K631">
            <v>4.5</v>
          </cell>
          <cell r="L631">
            <v>7.4</v>
          </cell>
          <cell r="M631">
            <v>7.8440000000000003</v>
          </cell>
          <cell r="N631" t="str">
            <v>-</v>
          </cell>
          <cell r="O631" t="str">
            <v>-</v>
          </cell>
          <cell r="P631" t="str">
            <v>-</v>
          </cell>
          <cell r="Q631" t="str">
            <v>-</v>
          </cell>
          <cell r="R631" t="str">
            <v>-</v>
          </cell>
          <cell r="S631" t="str">
            <v>-</v>
          </cell>
          <cell r="T631" t="str">
            <v>-</v>
          </cell>
          <cell r="U631">
            <v>4.46</v>
          </cell>
          <cell r="V631">
            <v>4.46</v>
          </cell>
          <cell r="W631">
            <v>1.6</v>
          </cell>
          <cell r="X631" t="str">
            <v>LSlb</v>
          </cell>
          <cell r="Y631">
            <v>13.25</v>
          </cell>
          <cell r="Z631">
            <v>5.75</v>
          </cell>
          <cell r="AA631">
            <v>5.25</v>
          </cell>
          <cell r="AB631">
            <v>0.67</v>
          </cell>
          <cell r="AC631">
            <v>2.8775854316546763</v>
          </cell>
          <cell r="AD631">
            <v>0</v>
          </cell>
          <cell r="AE631">
            <v>3</v>
          </cell>
          <cell r="AF631">
            <v>1.2</v>
          </cell>
          <cell r="AG631">
            <v>0.95</v>
          </cell>
          <cell r="AH631">
            <v>0.79</v>
          </cell>
          <cell r="AI631">
            <v>0.75</v>
          </cell>
          <cell r="AJ631">
            <v>0.69</v>
          </cell>
          <cell r="AK631">
            <v>0</v>
          </cell>
          <cell r="AL631">
            <v>23294</v>
          </cell>
          <cell r="AN631">
            <v>0.85537555459104941</v>
          </cell>
          <cell r="AO631">
            <v>0.82603497540509263</v>
          </cell>
          <cell r="AP631" t="str">
            <v>AWD</v>
          </cell>
        </row>
        <row r="632">
          <cell r="A632" t="str">
            <v>809-CASE</v>
          </cell>
          <cell r="B632" t="str">
            <v>B09DNL2WQW</v>
          </cell>
          <cell r="C632">
            <v>0</v>
          </cell>
          <cell r="D632">
            <v>809</v>
          </cell>
          <cell r="E632">
            <v>144</v>
          </cell>
          <cell r="F632">
            <v>236.79</v>
          </cell>
          <cell r="G632">
            <v>191.79</v>
          </cell>
          <cell r="H632">
            <v>155.79</v>
          </cell>
          <cell r="I632">
            <v>144.99</v>
          </cell>
          <cell r="J632">
            <v>137.79</v>
          </cell>
          <cell r="K632">
            <v>16</v>
          </cell>
          <cell r="L632">
            <v>15.69</v>
          </cell>
          <cell r="M632">
            <v>16.631399999999999</v>
          </cell>
          <cell r="N632" t="str">
            <v>-</v>
          </cell>
          <cell r="O632" t="str">
            <v>-</v>
          </cell>
          <cell r="P632" t="str">
            <v>-</v>
          </cell>
          <cell r="Q632" t="str">
            <v>-</v>
          </cell>
          <cell r="R632" t="str">
            <v>-</v>
          </cell>
          <cell r="S632" t="str">
            <v>-</v>
          </cell>
          <cell r="T632" t="str">
            <v>-</v>
          </cell>
          <cell r="U632">
            <v>16</v>
          </cell>
          <cell r="V632">
            <v>16</v>
          </cell>
          <cell r="W632">
            <v>1.6</v>
          </cell>
          <cell r="X632" t="str">
            <v>LB</v>
          </cell>
          <cell r="Y632">
            <v>22.25</v>
          </cell>
          <cell r="Z632">
            <v>12</v>
          </cell>
          <cell r="AA632">
            <v>8.75</v>
          </cell>
          <cell r="AB632">
            <v>0.67</v>
          </cell>
          <cell r="AC632">
            <v>16.807553956834532</v>
          </cell>
          <cell r="AD632">
            <v>0</v>
          </cell>
          <cell r="AE632">
            <v>17</v>
          </cell>
          <cell r="AF632">
            <v>1.2</v>
          </cell>
          <cell r="AG632">
            <v>0.95</v>
          </cell>
          <cell r="AH632">
            <v>0.75</v>
          </cell>
          <cell r="AI632">
            <v>0.69</v>
          </cell>
          <cell r="AJ632">
            <v>0.65</v>
          </cell>
          <cell r="AK632">
            <v>0</v>
          </cell>
          <cell r="AL632">
            <v>11</v>
          </cell>
          <cell r="AN632">
            <v>4.544027777777778</v>
          </cell>
          <cell r="AO632">
            <v>4.2727083333333331</v>
          </cell>
          <cell r="AP632" t="str">
            <v>FBA</v>
          </cell>
        </row>
        <row r="633">
          <cell r="A633" t="str">
            <v>808-PACK4</v>
          </cell>
          <cell r="B633" t="str">
            <v>B09DNNNHHH</v>
          </cell>
          <cell r="C633">
            <v>0</v>
          </cell>
          <cell r="D633">
            <v>808</v>
          </cell>
          <cell r="E633">
            <v>4</v>
          </cell>
          <cell r="F633">
            <v>11.49</v>
          </cell>
          <cell r="G633">
            <v>10.29</v>
          </cell>
          <cell r="H633">
            <v>9.2899999999999991</v>
          </cell>
          <cell r="I633">
            <v>8.99</v>
          </cell>
          <cell r="J633">
            <v>8.75</v>
          </cell>
          <cell r="K633">
            <v>7</v>
          </cell>
          <cell r="L633">
            <v>4.1500000000000004</v>
          </cell>
          <cell r="M633">
            <v>4.399</v>
          </cell>
          <cell r="N633">
            <v>3.38</v>
          </cell>
          <cell r="O633">
            <v>3.5489999999999999</v>
          </cell>
          <cell r="P633" t="str">
            <v>-</v>
          </cell>
          <cell r="Q633">
            <v>9.19</v>
          </cell>
          <cell r="R633">
            <v>8.19</v>
          </cell>
          <cell r="S633">
            <v>7.89</v>
          </cell>
          <cell r="T633">
            <v>7.6899999999999995</v>
          </cell>
          <cell r="U633">
            <v>0.1</v>
          </cell>
          <cell r="V633">
            <v>0.4</v>
          </cell>
          <cell r="W633">
            <v>6.4</v>
          </cell>
          <cell r="X633" t="str">
            <v>LSlb</v>
          </cell>
          <cell r="Y633">
            <v>8.5</v>
          </cell>
          <cell r="Z633">
            <v>5</v>
          </cell>
          <cell r="AA633">
            <v>4.25</v>
          </cell>
          <cell r="AB633">
            <v>1.1200000000000001</v>
          </cell>
          <cell r="AC633">
            <v>1.2994604316546763</v>
          </cell>
          <cell r="AD633">
            <v>0</v>
          </cell>
          <cell r="AE633">
            <v>1.5</v>
          </cell>
          <cell r="AF633">
            <v>1.1000000000000001</v>
          </cell>
          <cell r="AG633">
            <v>0.85</v>
          </cell>
          <cell r="AH633">
            <v>0.69</v>
          </cell>
          <cell r="AI633">
            <v>0.65</v>
          </cell>
          <cell r="AJ633">
            <v>0.59</v>
          </cell>
          <cell r="AK633">
            <v>0</v>
          </cell>
          <cell r="AL633">
            <v>30504</v>
          </cell>
          <cell r="AN633">
            <v>0.125155848122428</v>
          </cell>
          <cell r="AO633">
            <v>0.11744634934413581</v>
          </cell>
          <cell r="AP633" t="str">
            <v>AWD</v>
          </cell>
        </row>
        <row r="634">
          <cell r="A634" t="str">
            <v>810-BOX</v>
          </cell>
          <cell r="B634" t="str">
            <v>B09DNV6MG1</v>
          </cell>
          <cell r="C634">
            <v>0</v>
          </cell>
          <cell r="D634">
            <v>810</v>
          </cell>
          <cell r="E634">
            <v>24</v>
          </cell>
          <cell r="F634">
            <v>44.09</v>
          </cell>
          <cell r="G634">
            <v>36.590000000000003</v>
          </cell>
          <cell r="H634">
            <v>30.59</v>
          </cell>
          <cell r="I634">
            <v>28.79</v>
          </cell>
          <cell r="J634">
            <v>27.520000000000003</v>
          </cell>
          <cell r="K634">
            <v>2.5</v>
          </cell>
          <cell r="L634">
            <v>6.05</v>
          </cell>
          <cell r="M634">
            <v>6.4130000000000003</v>
          </cell>
          <cell r="N634" t="str">
            <v>-</v>
          </cell>
          <cell r="O634" t="str">
            <v>-</v>
          </cell>
          <cell r="P634" t="str">
            <v>-</v>
          </cell>
          <cell r="Q634" t="str">
            <v>-</v>
          </cell>
          <cell r="R634" t="str">
            <v>-</v>
          </cell>
          <cell r="S634" t="str">
            <v>-</v>
          </cell>
          <cell r="T634" t="str">
            <v>-</v>
          </cell>
          <cell r="U634">
            <v>2.46</v>
          </cell>
          <cell r="V634">
            <v>2.46</v>
          </cell>
          <cell r="W634">
            <v>2.88</v>
          </cell>
          <cell r="X634" t="str">
            <v>LSlb</v>
          </cell>
          <cell r="Y634">
            <v>10.5</v>
          </cell>
          <cell r="Z634">
            <v>8</v>
          </cell>
          <cell r="AA634">
            <v>3.75</v>
          </cell>
          <cell r="AB634">
            <v>0.7</v>
          </cell>
          <cell r="AC634">
            <v>2.2661870503597124</v>
          </cell>
          <cell r="AD634">
            <v>0</v>
          </cell>
          <cell r="AE634">
            <v>2.5</v>
          </cell>
          <cell r="AF634">
            <v>1.2</v>
          </cell>
          <cell r="AG634">
            <v>0.95</v>
          </cell>
          <cell r="AH634">
            <v>0.75</v>
          </cell>
          <cell r="AI634">
            <v>0.69</v>
          </cell>
          <cell r="AJ634">
            <v>0.65</v>
          </cell>
          <cell r="AK634">
            <v>0</v>
          </cell>
          <cell r="AL634">
            <v>29508</v>
          </cell>
          <cell r="AN634">
            <v>0.75384548611111113</v>
          </cell>
          <cell r="AO634">
            <v>0.70805989583333329</v>
          </cell>
          <cell r="AP634" t="str">
            <v>AWD</v>
          </cell>
        </row>
        <row r="635">
          <cell r="A635" t="str">
            <v>811-SET4</v>
          </cell>
          <cell r="B635" t="str">
            <v>B09DNY2RSF</v>
          </cell>
          <cell r="C635">
            <v>0</v>
          </cell>
          <cell r="D635">
            <v>811</v>
          </cell>
          <cell r="E635">
            <v>4</v>
          </cell>
          <cell r="F635">
            <v>11.49</v>
          </cell>
          <cell r="G635">
            <v>10.29</v>
          </cell>
          <cell r="H635">
            <v>9.2899999999999991</v>
          </cell>
          <cell r="I635">
            <v>8.99</v>
          </cell>
          <cell r="J635">
            <v>8.75</v>
          </cell>
          <cell r="K635">
            <v>6</v>
          </cell>
          <cell r="L635">
            <v>4.1500000000000004</v>
          </cell>
          <cell r="M635">
            <v>4.399</v>
          </cell>
          <cell r="N635">
            <v>3.38</v>
          </cell>
          <cell r="O635">
            <v>3.5489999999999999</v>
          </cell>
          <cell r="P635" t="str">
            <v>-</v>
          </cell>
          <cell r="Q635">
            <v>9.19</v>
          </cell>
          <cell r="R635">
            <v>8.19</v>
          </cell>
          <cell r="S635">
            <v>7.89</v>
          </cell>
          <cell r="T635">
            <v>7.6899999999999995</v>
          </cell>
          <cell r="U635">
            <v>0.08</v>
          </cell>
          <cell r="V635">
            <v>0.32</v>
          </cell>
          <cell r="W635">
            <v>5.12</v>
          </cell>
          <cell r="X635" t="str">
            <v>LSoz</v>
          </cell>
          <cell r="Y635">
            <v>10.16</v>
          </cell>
          <cell r="Z635">
            <v>6.85</v>
          </cell>
          <cell r="AA635">
            <v>0.28000000000000003</v>
          </cell>
          <cell r="AB635">
            <v>1.1200000000000001</v>
          </cell>
          <cell r="AC635">
            <v>0.56077352517985624</v>
          </cell>
          <cell r="AD635">
            <v>8.9723764028776998</v>
          </cell>
          <cell r="AE635">
            <v>9</v>
          </cell>
          <cell r="AF635">
            <v>1.2</v>
          </cell>
          <cell r="AG635">
            <v>0.95</v>
          </cell>
          <cell r="AH635">
            <v>0.75</v>
          </cell>
          <cell r="AI635">
            <v>0.69</v>
          </cell>
          <cell r="AJ635">
            <v>0.65</v>
          </cell>
          <cell r="AK635">
            <v>0</v>
          </cell>
          <cell r="AL635">
            <v>3667</v>
          </cell>
          <cell r="AN635">
            <v>0.12645582561728397</v>
          </cell>
          <cell r="AO635">
            <v>0.11895688657407406</v>
          </cell>
          <cell r="AP635" t="str">
            <v>AWD</v>
          </cell>
        </row>
        <row r="636">
          <cell r="A636" t="str">
            <v>808-BOX</v>
          </cell>
          <cell r="B636" t="str">
            <v>B09DP1XY7N</v>
          </cell>
          <cell r="C636">
            <v>0</v>
          </cell>
          <cell r="D636">
            <v>808</v>
          </cell>
          <cell r="E636">
            <v>24</v>
          </cell>
          <cell r="F636">
            <v>44.290000000000006</v>
          </cell>
          <cell r="G636">
            <v>36.790000000000006</v>
          </cell>
          <cell r="H636">
            <v>30.79</v>
          </cell>
          <cell r="I636">
            <v>28.99</v>
          </cell>
          <cell r="J636">
            <v>27.73</v>
          </cell>
          <cell r="K636">
            <v>2.75</v>
          </cell>
          <cell r="L636">
            <v>6.21</v>
          </cell>
          <cell r="M636">
            <v>6.5826000000000002</v>
          </cell>
          <cell r="N636" t="str">
            <v>-</v>
          </cell>
          <cell r="O636" t="str">
            <v>-</v>
          </cell>
          <cell r="P636" t="str">
            <v>-</v>
          </cell>
          <cell r="Q636" t="str">
            <v>-</v>
          </cell>
          <cell r="R636" t="str">
            <v>-</v>
          </cell>
          <cell r="S636" t="str">
            <v>-</v>
          </cell>
          <cell r="T636" t="str">
            <v>-</v>
          </cell>
          <cell r="U636">
            <v>2.54</v>
          </cell>
          <cell r="V636">
            <v>2.54</v>
          </cell>
          <cell r="W636">
            <v>5.44</v>
          </cell>
          <cell r="X636" t="str">
            <v>LSlb</v>
          </cell>
          <cell r="Y636">
            <v>10.75</v>
          </cell>
          <cell r="Z636">
            <v>8</v>
          </cell>
          <cell r="AA636">
            <v>3.5</v>
          </cell>
          <cell r="AB636">
            <v>0.7</v>
          </cell>
          <cell r="AC636">
            <v>2.1654676258992804</v>
          </cell>
          <cell r="AD636">
            <v>0</v>
          </cell>
          <cell r="AE636">
            <v>2.25</v>
          </cell>
          <cell r="AF636">
            <v>1.2</v>
          </cell>
          <cell r="AG636">
            <v>0.95</v>
          </cell>
          <cell r="AH636">
            <v>0.75</v>
          </cell>
          <cell r="AI636">
            <v>0.69</v>
          </cell>
          <cell r="AJ636">
            <v>0.65</v>
          </cell>
          <cell r="AK636">
            <v>0</v>
          </cell>
          <cell r="AL636">
            <v>3667</v>
          </cell>
          <cell r="AN636">
            <v>0.75093508873456793</v>
          </cell>
          <cell r="AO636">
            <v>0.7046780960648148</v>
          </cell>
          <cell r="AP636" t="str">
            <v>AWD</v>
          </cell>
        </row>
        <row r="637">
          <cell r="A637" t="str">
            <v>809-BOX</v>
          </cell>
          <cell r="B637" t="str">
            <v>B09DP3SMFY</v>
          </cell>
          <cell r="C637">
            <v>0</v>
          </cell>
          <cell r="D637">
            <v>804</v>
          </cell>
          <cell r="E637">
            <v>24</v>
          </cell>
          <cell r="F637">
            <v>44.09</v>
          </cell>
          <cell r="G637">
            <v>36.590000000000003</v>
          </cell>
          <cell r="H637">
            <v>30.59</v>
          </cell>
          <cell r="I637">
            <v>28.79</v>
          </cell>
          <cell r="J637">
            <v>27.520000000000003</v>
          </cell>
          <cell r="K637">
            <v>2.5</v>
          </cell>
          <cell r="L637">
            <v>6.05</v>
          </cell>
          <cell r="M637">
            <v>6.4130000000000003</v>
          </cell>
          <cell r="N637" t="str">
            <v>-</v>
          </cell>
          <cell r="O637" t="str">
            <v>-</v>
          </cell>
          <cell r="P637" t="str">
            <v>-</v>
          </cell>
          <cell r="Q637" t="str">
            <v>-</v>
          </cell>
          <cell r="R637" t="str">
            <v>-</v>
          </cell>
          <cell r="S637" t="str">
            <v>-</v>
          </cell>
          <cell r="T637" t="str">
            <v>-</v>
          </cell>
          <cell r="U637">
            <v>2.46</v>
          </cell>
          <cell r="V637">
            <v>2.46</v>
          </cell>
          <cell r="W637">
            <v>2.2400000000000002</v>
          </cell>
          <cell r="X637" t="str">
            <v>LSlb</v>
          </cell>
          <cell r="Y637">
            <v>10.75</v>
          </cell>
          <cell r="Z637">
            <v>8</v>
          </cell>
          <cell r="AA637">
            <v>3.5</v>
          </cell>
          <cell r="AB637">
            <v>0.63</v>
          </cell>
          <cell r="AC637">
            <v>2.1654676258992804</v>
          </cell>
          <cell r="AD637">
            <v>0</v>
          </cell>
          <cell r="AE637">
            <v>2.25</v>
          </cell>
          <cell r="AF637">
            <v>1.2</v>
          </cell>
          <cell r="AG637">
            <v>0.95</v>
          </cell>
          <cell r="AH637">
            <v>0.75</v>
          </cell>
          <cell r="AI637">
            <v>0.69</v>
          </cell>
          <cell r="AJ637">
            <v>0.65</v>
          </cell>
          <cell r="AK637">
            <v>0</v>
          </cell>
          <cell r="AL637">
            <v>75555</v>
          </cell>
          <cell r="AN637">
            <v>0.75626582392939812</v>
          </cell>
          <cell r="AO637">
            <v>0.71087226019965277</v>
          </cell>
          <cell r="AP637" t="str">
            <v>AWD</v>
          </cell>
        </row>
        <row r="638">
          <cell r="A638" t="str">
            <v>808-EACH</v>
          </cell>
          <cell r="B638" t="str">
            <v>B09DP3TR4F</v>
          </cell>
          <cell r="C638">
            <v>0</v>
          </cell>
          <cell r="D638">
            <v>808</v>
          </cell>
          <cell r="E638">
            <v>1</v>
          </cell>
          <cell r="F638">
            <v>5.6899999999999995</v>
          </cell>
          <cell r="G638">
            <v>5.39</v>
          </cell>
          <cell r="H638">
            <v>5.1899999999999995</v>
          </cell>
          <cell r="I638">
            <v>5.09</v>
          </cell>
          <cell r="J638">
            <v>4.99</v>
          </cell>
          <cell r="K638">
            <v>2</v>
          </cell>
          <cell r="L638">
            <v>3.15</v>
          </cell>
          <cell r="M638">
            <v>3.339</v>
          </cell>
          <cell r="N638">
            <v>2.38</v>
          </cell>
          <cell r="O638">
            <v>2.4989999999999997</v>
          </cell>
          <cell r="P638">
            <v>4.6899999999999995</v>
          </cell>
          <cell r="Q638">
            <v>4.3899999999999997</v>
          </cell>
          <cell r="R638">
            <v>4.09</v>
          </cell>
          <cell r="S638">
            <v>3.99</v>
          </cell>
          <cell r="T638">
            <v>3.94</v>
          </cell>
          <cell r="U638">
            <v>0.1</v>
          </cell>
          <cell r="V638">
            <v>0.1</v>
          </cell>
          <cell r="W638">
            <v>1.6</v>
          </cell>
          <cell r="X638" t="str">
            <v>SS</v>
          </cell>
          <cell r="Y638">
            <v>10.16</v>
          </cell>
          <cell r="Z638">
            <v>6.85</v>
          </cell>
          <cell r="AA638">
            <v>0.28000000000000003</v>
          </cell>
          <cell r="AB638">
            <v>0.28000000000000003</v>
          </cell>
          <cell r="AC638">
            <v>0.14019338129496406</v>
          </cell>
          <cell r="AD638">
            <v>2.2430941007194249</v>
          </cell>
          <cell r="AE638">
            <v>3</v>
          </cell>
          <cell r="AF638">
            <v>1.2</v>
          </cell>
          <cell r="AG638">
            <v>0.95</v>
          </cell>
          <cell r="AH638">
            <v>0.75</v>
          </cell>
          <cell r="AI638">
            <v>0.69</v>
          </cell>
          <cell r="AJ638">
            <v>0.65</v>
          </cell>
          <cell r="AK638">
            <v>0</v>
          </cell>
          <cell r="AL638">
            <v>2547</v>
          </cell>
          <cell r="AN638">
            <v>3.1288962030607E-2</v>
          </cell>
          <cell r="AO638">
            <v>2.9361587336033952E-2</v>
          </cell>
          <cell r="AP638" t="str">
            <v>AWD</v>
          </cell>
        </row>
        <row r="639">
          <cell r="A639" t="str">
            <v>808-CASE</v>
          </cell>
          <cell r="B639" t="str">
            <v>B09DP48BJS</v>
          </cell>
          <cell r="C639">
            <v>0</v>
          </cell>
          <cell r="D639">
            <v>808</v>
          </cell>
          <cell r="E639">
            <v>144</v>
          </cell>
          <cell r="F639">
            <v>236.79</v>
          </cell>
          <cell r="G639">
            <v>191.79</v>
          </cell>
          <cell r="H639">
            <v>155.79</v>
          </cell>
          <cell r="I639">
            <v>144.99</v>
          </cell>
          <cell r="J639">
            <v>137.79</v>
          </cell>
          <cell r="K639">
            <v>17</v>
          </cell>
          <cell r="L639">
            <v>15.69</v>
          </cell>
          <cell r="M639">
            <v>16.631399999999999</v>
          </cell>
          <cell r="N639" t="str">
            <v>-</v>
          </cell>
          <cell r="O639" t="str">
            <v>-</v>
          </cell>
          <cell r="P639" t="str">
            <v>-</v>
          </cell>
          <cell r="Q639" t="str">
            <v>-</v>
          </cell>
          <cell r="R639" t="str">
            <v>-</v>
          </cell>
          <cell r="S639" t="str">
            <v>-</v>
          </cell>
          <cell r="T639" t="str">
            <v>-</v>
          </cell>
          <cell r="U639">
            <v>16.2</v>
          </cell>
          <cell r="V639">
            <v>16.2</v>
          </cell>
          <cell r="W639">
            <v>5.76</v>
          </cell>
          <cell r="X639" t="str">
            <v>LB</v>
          </cell>
          <cell r="Y639">
            <v>22</v>
          </cell>
          <cell r="Z639">
            <v>11.75</v>
          </cell>
          <cell r="AA639">
            <v>8.5</v>
          </cell>
          <cell r="AB639">
            <v>0.78</v>
          </cell>
          <cell r="AC639">
            <v>15.807553956834532</v>
          </cell>
          <cell r="AD639">
            <v>0</v>
          </cell>
          <cell r="AE639">
            <v>16</v>
          </cell>
          <cell r="AF639">
            <v>1.2</v>
          </cell>
          <cell r="AG639">
            <v>0.95</v>
          </cell>
          <cell r="AH639">
            <v>0.75</v>
          </cell>
          <cell r="AI639">
            <v>0.69</v>
          </cell>
          <cell r="AJ639">
            <v>0.65</v>
          </cell>
          <cell r="AK639">
            <v>0</v>
          </cell>
          <cell r="AL639">
            <v>2547</v>
          </cell>
          <cell r="AN639">
            <v>4.5056105324074078</v>
          </cell>
          <cell r="AO639">
            <v>4.228068576388889</v>
          </cell>
          <cell r="AP639" t="str">
            <v>FBA</v>
          </cell>
        </row>
        <row r="640">
          <cell r="A640" t="str">
            <v>810-SET6</v>
          </cell>
          <cell r="B640" t="str">
            <v>B09DPBCNJW</v>
          </cell>
          <cell r="C640">
            <v>0</v>
          </cell>
          <cell r="D640">
            <v>810</v>
          </cell>
          <cell r="E640">
            <v>6</v>
          </cell>
          <cell r="F640">
            <v>15.09</v>
          </cell>
          <cell r="G640">
            <v>13.19</v>
          </cell>
          <cell r="H640">
            <v>11.69</v>
          </cell>
          <cell r="I640">
            <v>11.29</v>
          </cell>
          <cell r="J640">
            <v>10.91</v>
          </cell>
          <cell r="K640">
            <v>8</v>
          </cell>
          <cell r="L640">
            <v>4.55</v>
          </cell>
          <cell r="M640">
            <v>4.8229999999999995</v>
          </cell>
          <cell r="N640" t="str">
            <v>-</v>
          </cell>
          <cell r="O640" t="str">
            <v>-</v>
          </cell>
          <cell r="P640" t="str">
            <v>-</v>
          </cell>
          <cell r="Q640" t="str">
            <v>-</v>
          </cell>
          <cell r="R640" t="str">
            <v>-</v>
          </cell>
          <cell r="S640" t="str">
            <v>-</v>
          </cell>
          <cell r="T640" t="str">
            <v>-</v>
          </cell>
          <cell r="U640">
            <v>0.08</v>
          </cell>
          <cell r="V640">
            <v>0.48</v>
          </cell>
          <cell r="W640">
            <v>7.68</v>
          </cell>
          <cell r="X640" t="str">
            <v>LSoz</v>
          </cell>
          <cell r="Y640">
            <v>10.16</v>
          </cell>
          <cell r="Z640">
            <v>6.85</v>
          </cell>
          <cell r="AA640">
            <v>0.28000000000000003</v>
          </cell>
          <cell r="AB640">
            <v>1.6800000000000002</v>
          </cell>
          <cell r="AC640">
            <v>0.84116028776978435</v>
          </cell>
          <cell r="AD640">
            <v>13.45856460431655</v>
          </cell>
          <cell r="AE640">
            <v>14</v>
          </cell>
          <cell r="AF640">
            <v>1.2</v>
          </cell>
          <cell r="AG640">
            <v>0.95</v>
          </cell>
          <cell r="AH640">
            <v>0.75</v>
          </cell>
          <cell r="AI640">
            <v>0.69</v>
          </cell>
          <cell r="AJ640">
            <v>0.65</v>
          </cell>
          <cell r="AK640">
            <v>0</v>
          </cell>
          <cell r="AL640">
            <v>29508</v>
          </cell>
          <cell r="AN640">
            <v>0.18846137152777778</v>
          </cell>
          <cell r="AO640">
            <v>0.17701497395833332</v>
          </cell>
          <cell r="AP640" t="str">
            <v>AWD</v>
          </cell>
        </row>
        <row r="641">
          <cell r="A641" t="str">
            <v>809--CASE</v>
          </cell>
          <cell r="B641" t="str">
            <v>B09F14NZMZ</v>
          </cell>
          <cell r="C641">
            <v>0</v>
          </cell>
          <cell r="D641">
            <v>809</v>
          </cell>
          <cell r="E641">
            <v>144</v>
          </cell>
          <cell r="F641">
            <v>236.79</v>
          </cell>
          <cell r="G641">
            <v>191.79</v>
          </cell>
          <cell r="H641">
            <v>155.79</v>
          </cell>
          <cell r="I641">
            <v>144.99</v>
          </cell>
          <cell r="J641">
            <v>137.79</v>
          </cell>
          <cell r="K641">
            <v>16</v>
          </cell>
          <cell r="L641">
            <v>15.69</v>
          </cell>
          <cell r="M641">
            <v>16.631399999999999</v>
          </cell>
          <cell r="N641" t="str">
            <v>-</v>
          </cell>
          <cell r="O641" t="str">
            <v>-</v>
          </cell>
          <cell r="P641" t="str">
            <v>-</v>
          </cell>
          <cell r="Q641" t="str">
            <v>-</v>
          </cell>
          <cell r="R641" t="str">
            <v>-</v>
          </cell>
          <cell r="S641" t="str">
            <v>-</v>
          </cell>
          <cell r="T641" t="str">
            <v>-</v>
          </cell>
          <cell r="U641">
            <v>16</v>
          </cell>
          <cell r="V641">
            <v>16</v>
          </cell>
          <cell r="W641">
            <v>5.12</v>
          </cell>
          <cell r="X641" t="str">
            <v>LB</v>
          </cell>
          <cell r="Y641">
            <v>22.25</v>
          </cell>
          <cell r="Z641">
            <v>12</v>
          </cell>
          <cell r="AA641">
            <v>8.75</v>
          </cell>
          <cell r="AB641">
            <v>0.7</v>
          </cell>
          <cell r="AC641">
            <v>16.807553956834532</v>
          </cell>
          <cell r="AD641">
            <v>0</v>
          </cell>
          <cell r="AE641">
            <v>17</v>
          </cell>
          <cell r="AF641">
            <v>1.2</v>
          </cell>
          <cell r="AG641">
            <v>0.95</v>
          </cell>
          <cell r="AH641">
            <v>0.75</v>
          </cell>
          <cell r="AI641">
            <v>0.69</v>
          </cell>
          <cell r="AJ641">
            <v>0.65</v>
          </cell>
          <cell r="AK641">
            <v>0</v>
          </cell>
          <cell r="AL641">
            <v>11</v>
          </cell>
          <cell r="AN641">
            <v>4.544027777777778</v>
          </cell>
          <cell r="AO641">
            <v>4.2727083333333331</v>
          </cell>
          <cell r="AP641" t="str">
            <v>FBA</v>
          </cell>
        </row>
        <row r="642">
          <cell r="A642" t="str">
            <v>809--BOX</v>
          </cell>
          <cell r="B642" t="str">
            <v>B09F14QT9F</v>
          </cell>
          <cell r="C642">
            <v>0</v>
          </cell>
          <cell r="D642">
            <v>809</v>
          </cell>
          <cell r="E642">
            <v>24</v>
          </cell>
          <cell r="F642">
            <v>44.09</v>
          </cell>
          <cell r="G642">
            <v>36.590000000000003</v>
          </cell>
          <cell r="H642">
            <v>30.59</v>
          </cell>
          <cell r="I642">
            <v>28.79</v>
          </cell>
          <cell r="J642">
            <v>27.520000000000003</v>
          </cell>
          <cell r="K642">
            <v>2.5</v>
          </cell>
          <cell r="L642">
            <v>6.05</v>
          </cell>
          <cell r="M642">
            <v>6.4130000000000003</v>
          </cell>
          <cell r="N642" t="str">
            <v>-</v>
          </cell>
          <cell r="O642" t="str">
            <v>-</v>
          </cell>
          <cell r="P642" t="str">
            <v>-</v>
          </cell>
          <cell r="Q642" t="str">
            <v>-</v>
          </cell>
          <cell r="R642" t="str">
            <v>-</v>
          </cell>
          <cell r="S642" t="str">
            <v>-</v>
          </cell>
          <cell r="T642" t="str">
            <v>-</v>
          </cell>
          <cell r="U642">
            <v>2.44</v>
          </cell>
          <cell r="V642">
            <v>2.44</v>
          </cell>
          <cell r="W642">
            <v>4.8</v>
          </cell>
          <cell r="X642" t="str">
            <v>LSlb</v>
          </cell>
          <cell r="Y642">
            <v>10.75</v>
          </cell>
          <cell r="Z642">
            <v>8</v>
          </cell>
          <cell r="AA642">
            <v>3.5</v>
          </cell>
          <cell r="AB642">
            <v>0.59</v>
          </cell>
          <cell r="AC642">
            <v>2.1654676258992804</v>
          </cell>
          <cell r="AD642">
            <v>0</v>
          </cell>
          <cell r="AE642">
            <v>2.25</v>
          </cell>
          <cell r="AF642">
            <v>1.2</v>
          </cell>
          <cell r="AG642">
            <v>0.95</v>
          </cell>
          <cell r="AH642">
            <v>0.75</v>
          </cell>
          <cell r="AI642">
            <v>0.69</v>
          </cell>
          <cell r="AJ642">
            <v>0.65</v>
          </cell>
          <cell r="AK642">
            <v>0</v>
          </cell>
          <cell r="AL642">
            <v>11</v>
          </cell>
          <cell r="AN642">
            <v>0.75733796296296296</v>
          </cell>
          <cell r="AO642">
            <v>0.71211805555555552</v>
          </cell>
          <cell r="AP642" t="str">
            <v>AWD</v>
          </cell>
        </row>
        <row r="643">
          <cell r="A643" t="str">
            <v>809--SET6</v>
          </cell>
          <cell r="B643" t="str">
            <v>B09F18RK89</v>
          </cell>
          <cell r="C643">
            <v>0</v>
          </cell>
          <cell r="D643">
            <v>803</v>
          </cell>
          <cell r="E643">
            <v>6</v>
          </cell>
          <cell r="F643">
            <v>15.09</v>
          </cell>
          <cell r="G643">
            <v>13.19</v>
          </cell>
          <cell r="H643">
            <v>11.69</v>
          </cell>
          <cell r="I643">
            <v>11.29</v>
          </cell>
          <cell r="J643">
            <v>10.91</v>
          </cell>
          <cell r="K643">
            <v>10</v>
          </cell>
          <cell r="L643">
            <v>4.55</v>
          </cell>
          <cell r="M643">
            <v>4.8229999999999995</v>
          </cell>
          <cell r="N643" t="str">
            <v>-</v>
          </cell>
          <cell r="O643" t="str">
            <v>-</v>
          </cell>
          <cell r="P643" t="str">
            <v>-</v>
          </cell>
          <cell r="Q643" t="str">
            <v>-</v>
          </cell>
          <cell r="R643" t="str">
            <v>-</v>
          </cell>
          <cell r="S643" t="str">
            <v>-</v>
          </cell>
          <cell r="T643" t="str">
            <v>-</v>
          </cell>
          <cell r="U643">
            <v>0.1</v>
          </cell>
          <cell r="V643">
            <v>0.60000000000000009</v>
          </cell>
          <cell r="W643">
            <v>9.6000000000000014</v>
          </cell>
          <cell r="X643" t="str">
            <v>LSoz</v>
          </cell>
          <cell r="Y643">
            <v>10.16</v>
          </cell>
          <cell r="Z643">
            <v>6.85</v>
          </cell>
          <cell r="AA643">
            <v>0.28000000000000003</v>
          </cell>
          <cell r="AB643">
            <v>1.6800000000000002</v>
          </cell>
          <cell r="AC643">
            <v>0.84116028776978435</v>
          </cell>
          <cell r="AD643">
            <v>13.45856460431655</v>
          </cell>
          <cell r="AE643">
            <v>14</v>
          </cell>
          <cell r="AF643">
            <v>1.2</v>
          </cell>
          <cell r="AG643">
            <v>0.95</v>
          </cell>
          <cell r="AH643">
            <v>0.75</v>
          </cell>
          <cell r="AI643">
            <v>0.69</v>
          </cell>
          <cell r="AJ643">
            <v>0.65</v>
          </cell>
          <cell r="AK643">
            <v>0</v>
          </cell>
          <cell r="AL643">
            <v>39050</v>
          </cell>
          <cell r="AN643">
            <v>0.18933449074074074</v>
          </cell>
          <cell r="AO643">
            <v>0.17802951388888888</v>
          </cell>
          <cell r="AP643" t="str">
            <v>AWD</v>
          </cell>
        </row>
        <row r="644">
          <cell r="A644" t="str">
            <v>3173-EACH</v>
          </cell>
          <cell r="B644" t="str">
            <v>B09FN9YCZY</v>
          </cell>
          <cell r="C644">
            <v>0</v>
          </cell>
          <cell r="D644">
            <v>8000</v>
          </cell>
          <cell r="E644">
            <v>1</v>
          </cell>
          <cell r="F644">
            <v>39.190000000000005</v>
          </cell>
          <cell r="G644">
            <v>39.190000000000005</v>
          </cell>
          <cell r="H644">
            <v>32.89</v>
          </cell>
          <cell r="I644">
            <v>32.89</v>
          </cell>
          <cell r="J644">
            <v>28.900000000000002</v>
          </cell>
          <cell r="K644">
            <v>2.5</v>
          </cell>
          <cell r="L644">
            <v>6.05</v>
          </cell>
          <cell r="M644">
            <v>6.4130000000000003</v>
          </cell>
          <cell r="N644" t="str">
            <v>-</v>
          </cell>
          <cell r="O644" t="str">
            <v>-</v>
          </cell>
          <cell r="P644" t="str">
            <v>-</v>
          </cell>
          <cell r="Q644" t="str">
            <v>-</v>
          </cell>
          <cell r="R644" t="str">
            <v>-</v>
          </cell>
          <cell r="S644" t="str">
            <v>-</v>
          </cell>
          <cell r="T644" t="str">
            <v>-</v>
          </cell>
          <cell r="U644">
            <v>2.2999999999999998</v>
          </cell>
          <cell r="V644">
            <v>2.2999999999999998</v>
          </cell>
          <cell r="W644">
            <v>10.24</v>
          </cell>
          <cell r="X644" t="str">
            <v>LSlb</v>
          </cell>
          <cell r="Y644">
            <v>12.5</v>
          </cell>
          <cell r="Z644">
            <v>11</v>
          </cell>
          <cell r="AA644">
            <v>1.8</v>
          </cell>
          <cell r="AB644">
            <v>1.8</v>
          </cell>
          <cell r="AC644">
            <v>1.7805755395683454</v>
          </cell>
          <cell r="AD644">
            <v>0</v>
          </cell>
          <cell r="AE644">
            <v>2</v>
          </cell>
          <cell r="AF644">
            <v>24.9</v>
          </cell>
          <cell r="AG644">
            <v>24.9</v>
          </cell>
          <cell r="AH644">
            <v>19.899999999999999</v>
          </cell>
          <cell r="AI644">
            <v>19.899999999999999</v>
          </cell>
          <cell r="AJ644">
            <v>15.9</v>
          </cell>
          <cell r="AK644">
            <v>0</v>
          </cell>
          <cell r="AL644">
            <v>39050</v>
          </cell>
          <cell r="AM644">
            <v>1</v>
          </cell>
          <cell r="AN644">
            <v>0.11873167438271605</v>
          </cell>
          <cell r="AO644">
            <v>9.5991030092592591E-2</v>
          </cell>
          <cell r="AP644" t="str">
            <v>AWD</v>
          </cell>
        </row>
        <row r="645">
          <cell r="A645" t="str">
            <v>5496-SET4</v>
          </cell>
          <cell r="B645" t="str">
            <v>B09FYQGGV4</v>
          </cell>
          <cell r="C645">
            <v>0</v>
          </cell>
          <cell r="D645">
            <v>8000</v>
          </cell>
          <cell r="E645">
            <v>1</v>
          </cell>
          <cell r="F645">
            <v>39.190000000000005</v>
          </cell>
          <cell r="G645">
            <v>39.190000000000005</v>
          </cell>
          <cell r="H645">
            <v>32.89</v>
          </cell>
          <cell r="I645">
            <v>32.89</v>
          </cell>
          <cell r="J645">
            <v>28.900000000000002</v>
          </cell>
          <cell r="K645">
            <v>2.5</v>
          </cell>
          <cell r="L645">
            <v>6.05</v>
          </cell>
          <cell r="M645">
            <v>6.4130000000000003</v>
          </cell>
          <cell r="N645" t="str">
            <v>-</v>
          </cell>
          <cell r="O645" t="str">
            <v>-</v>
          </cell>
          <cell r="P645" t="str">
            <v>-</v>
          </cell>
          <cell r="Q645" t="str">
            <v>-</v>
          </cell>
          <cell r="R645" t="str">
            <v>-</v>
          </cell>
          <cell r="S645" t="str">
            <v>-</v>
          </cell>
          <cell r="T645" t="str">
            <v>-</v>
          </cell>
          <cell r="U645">
            <v>2.2999999999999998</v>
          </cell>
          <cell r="V645">
            <v>2.2999999999999998</v>
          </cell>
          <cell r="X645" t="str">
            <v>LSlb</v>
          </cell>
          <cell r="Y645">
            <v>9.75</v>
          </cell>
          <cell r="Z645">
            <v>7.5</v>
          </cell>
          <cell r="AA645">
            <v>0.25</v>
          </cell>
          <cell r="AB645">
            <v>1</v>
          </cell>
          <cell r="AC645">
            <v>3.7095323741007196</v>
          </cell>
          <cell r="AD645">
            <v>0</v>
          </cell>
          <cell r="AE645">
            <v>3.75</v>
          </cell>
          <cell r="AF645">
            <v>19.899999999999999</v>
          </cell>
          <cell r="AG645">
            <v>19.899999999999999</v>
          </cell>
          <cell r="AH645">
            <v>15.9</v>
          </cell>
          <cell r="AI645">
            <v>15.9</v>
          </cell>
          <cell r="AJ645">
            <v>13.9</v>
          </cell>
          <cell r="AK645">
            <v>0</v>
          </cell>
          <cell r="AL645">
            <v>0</v>
          </cell>
          <cell r="AM645">
            <v>1</v>
          </cell>
          <cell r="AN645">
            <v>0.32126139322916669</v>
          </cell>
          <cell r="AO645">
            <v>0.28935302734374996</v>
          </cell>
          <cell r="AP645" t="str">
            <v>AWD</v>
          </cell>
        </row>
        <row r="646">
          <cell r="A646" t="str">
            <v>808-PACK2</v>
          </cell>
          <cell r="B646" t="str">
            <v>B09GD5961M</v>
          </cell>
          <cell r="C646">
            <v>0</v>
          </cell>
          <cell r="D646">
            <v>808</v>
          </cell>
          <cell r="E646">
            <v>2</v>
          </cell>
          <cell r="F646">
            <v>7.29</v>
          </cell>
          <cell r="G646">
            <v>6.6899999999999995</v>
          </cell>
          <cell r="H646">
            <v>6.1899999999999995</v>
          </cell>
          <cell r="I646">
            <v>6.09</v>
          </cell>
          <cell r="J646">
            <v>5.92</v>
          </cell>
          <cell r="K646">
            <v>4</v>
          </cell>
          <cell r="L646">
            <v>3.24</v>
          </cell>
          <cell r="M646">
            <v>3.4344000000000001</v>
          </cell>
          <cell r="N646">
            <v>2.4700000000000002</v>
          </cell>
          <cell r="O646">
            <v>2.5935000000000001</v>
          </cell>
          <cell r="P646">
            <v>6.29</v>
          </cell>
          <cell r="Q646">
            <v>5.6899999999999995</v>
          </cell>
          <cell r="R646">
            <v>5.1899999999999995</v>
          </cell>
          <cell r="S646">
            <v>4.99</v>
          </cell>
          <cell r="T646">
            <v>4.87</v>
          </cell>
          <cell r="U646">
            <v>0.1</v>
          </cell>
          <cell r="V646">
            <v>0.2</v>
          </cell>
          <cell r="W646">
            <v>3.2</v>
          </cell>
          <cell r="X646" t="str">
            <v>LSlb</v>
          </cell>
          <cell r="Y646">
            <v>12.5</v>
          </cell>
          <cell r="Z646">
            <v>12.5</v>
          </cell>
          <cell r="AA646">
            <v>3.3</v>
          </cell>
          <cell r="AB646">
            <v>0.56000000000000005</v>
          </cell>
          <cell r="AC646">
            <v>3.7095323741007196</v>
          </cell>
          <cell r="AD646">
            <v>0</v>
          </cell>
          <cell r="AE646">
            <v>3.75</v>
          </cell>
          <cell r="AF646">
            <v>19.899999999999999</v>
          </cell>
          <cell r="AG646">
            <v>19.899999999999999</v>
          </cell>
          <cell r="AH646">
            <v>15.9</v>
          </cell>
          <cell r="AI646">
            <v>15.9</v>
          </cell>
          <cell r="AJ646">
            <v>13.9</v>
          </cell>
          <cell r="AK646">
            <v>0</v>
          </cell>
          <cell r="AL646">
            <v>0</v>
          </cell>
          <cell r="AM646">
            <v>1</v>
          </cell>
          <cell r="AN646">
            <v>0.50916666666666666</v>
          </cell>
          <cell r="AO646">
            <v>0.42375000000000002</v>
          </cell>
          <cell r="AP646" t="str">
            <v>FBA</v>
          </cell>
        </row>
        <row r="647">
          <cell r="A647" t="str">
            <v>809-SETOF6</v>
          </cell>
          <cell r="B647" t="str">
            <v>B09HL5JHLT</v>
          </cell>
          <cell r="C647">
            <v>0</v>
          </cell>
          <cell r="D647">
            <v>804</v>
          </cell>
          <cell r="E647">
            <v>6</v>
          </cell>
          <cell r="F647">
            <v>15.09</v>
          </cell>
          <cell r="G647">
            <v>13.19</v>
          </cell>
          <cell r="H647">
            <v>11.69</v>
          </cell>
          <cell r="I647">
            <v>11.29</v>
          </cell>
          <cell r="J647">
            <v>10.91</v>
          </cell>
          <cell r="K647">
            <v>10</v>
          </cell>
          <cell r="L647">
            <v>4.55</v>
          </cell>
          <cell r="M647">
            <v>4.8229999999999995</v>
          </cell>
          <cell r="N647" t="str">
            <v>-</v>
          </cell>
          <cell r="O647" t="str">
            <v>-</v>
          </cell>
          <cell r="P647" t="str">
            <v>-</v>
          </cell>
          <cell r="Q647" t="str">
            <v>-</v>
          </cell>
          <cell r="R647" t="str">
            <v>-</v>
          </cell>
          <cell r="S647" t="str">
            <v>-</v>
          </cell>
          <cell r="T647" t="str">
            <v>-</v>
          </cell>
          <cell r="U647">
            <v>0.1</v>
          </cell>
          <cell r="V647">
            <v>0.60000000000000009</v>
          </cell>
          <cell r="W647">
            <v>9.6000000000000014</v>
          </cell>
          <cell r="X647" t="str">
            <v>LSlb</v>
          </cell>
          <cell r="Y647">
            <v>12.5</v>
          </cell>
          <cell r="Z647">
            <v>12.5</v>
          </cell>
          <cell r="AA647">
            <v>3.3</v>
          </cell>
          <cell r="AB647">
            <v>1.6800000000000002</v>
          </cell>
          <cell r="AC647">
            <v>3.7095323741007196</v>
          </cell>
          <cell r="AD647">
            <v>0</v>
          </cell>
          <cell r="AE647">
            <v>3.75</v>
          </cell>
          <cell r="AF647">
            <v>23.9</v>
          </cell>
          <cell r="AG647">
            <v>23.9</v>
          </cell>
          <cell r="AH647">
            <v>19.899999999999999</v>
          </cell>
          <cell r="AI647">
            <v>19.899999999999999</v>
          </cell>
          <cell r="AJ647">
            <v>17.899999999999999</v>
          </cell>
          <cell r="AK647">
            <v>0</v>
          </cell>
          <cell r="AL647">
            <v>0</v>
          </cell>
          <cell r="AM647">
            <v>1</v>
          </cell>
          <cell r="AN647">
            <v>0.50916666666666666</v>
          </cell>
          <cell r="AO647">
            <v>0.42375000000000002</v>
          </cell>
          <cell r="AP647" t="str">
            <v>FBA</v>
          </cell>
        </row>
        <row r="648">
          <cell r="A648" t="str">
            <v>809-BOX-BAZIC</v>
          </cell>
          <cell r="B648" t="str">
            <v>B09JQN1H4Y</v>
          </cell>
          <cell r="C648">
            <v>0</v>
          </cell>
          <cell r="D648">
            <v>8010</v>
          </cell>
          <cell r="E648">
            <v>1</v>
          </cell>
          <cell r="F648">
            <v>23.99</v>
          </cell>
          <cell r="G648">
            <v>23.99</v>
          </cell>
          <cell r="H648">
            <v>20.190000000000001</v>
          </cell>
          <cell r="I648">
            <v>20.190000000000001</v>
          </cell>
          <cell r="J648">
            <v>18.91</v>
          </cell>
          <cell r="K648">
            <v>2.25</v>
          </cell>
          <cell r="L648">
            <v>5.87</v>
          </cell>
          <cell r="M648">
            <v>6.2222</v>
          </cell>
          <cell r="N648" t="str">
            <v>-</v>
          </cell>
          <cell r="O648" t="str">
            <v>-</v>
          </cell>
          <cell r="P648" t="str">
            <v>-</v>
          </cell>
          <cell r="Q648" t="str">
            <v>-</v>
          </cell>
          <cell r="R648" t="str">
            <v>-</v>
          </cell>
          <cell r="S648" t="str">
            <v>-</v>
          </cell>
          <cell r="T648" t="str">
            <v>-</v>
          </cell>
          <cell r="U648">
            <v>2.0699999999999998</v>
          </cell>
          <cell r="V648">
            <v>2.0699999999999998</v>
          </cell>
          <cell r="X648" t="str">
            <v>LSlb</v>
          </cell>
          <cell r="Y648">
            <v>10.75</v>
          </cell>
          <cell r="Z648">
            <v>8</v>
          </cell>
          <cell r="AA648">
            <v>3.5</v>
          </cell>
          <cell r="AB648">
            <v>2.5</v>
          </cell>
          <cell r="AC648">
            <v>3.7095323741007196</v>
          </cell>
          <cell r="AD648">
            <v>0</v>
          </cell>
          <cell r="AE648">
            <v>3.75</v>
          </cell>
          <cell r="AF648">
            <v>29.9</v>
          </cell>
          <cell r="AG648">
            <v>29.9</v>
          </cell>
          <cell r="AH648">
            <v>23.9</v>
          </cell>
          <cell r="AI648">
            <v>23.9</v>
          </cell>
          <cell r="AJ648">
            <v>19.899999999999999</v>
          </cell>
          <cell r="AK648">
            <v>0</v>
          </cell>
          <cell r="AL648">
            <v>0</v>
          </cell>
          <cell r="AM648">
            <v>1</v>
          </cell>
          <cell r="AN648">
            <v>0.75733796296296296</v>
          </cell>
          <cell r="AO648">
            <v>0.71211805555555552</v>
          </cell>
          <cell r="AP648" t="str">
            <v>AWD</v>
          </cell>
        </row>
        <row r="649">
          <cell r="A649" t="str">
            <v>41166-EACH</v>
          </cell>
          <cell r="B649" t="str">
            <v>B09MDRGNCP</v>
          </cell>
          <cell r="C649">
            <v>0</v>
          </cell>
          <cell r="D649">
            <v>8010</v>
          </cell>
          <cell r="E649">
            <v>1</v>
          </cell>
          <cell r="F649">
            <v>23.99</v>
          </cell>
          <cell r="G649">
            <v>23.99</v>
          </cell>
          <cell r="H649">
            <v>20.190000000000001</v>
          </cell>
          <cell r="I649">
            <v>20.190000000000001</v>
          </cell>
          <cell r="J649">
            <v>18.91</v>
          </cell>
          <cell r="K649">
            <v>2.25</v>
          </cell>
          <cell r="L649">
            <v>5.87</v>
          </cell>
          <cell r="M649">
            <v>6.2222</v>
          </cell>
          <cell r="N649" t="str">
            <v>-</v>
          </cell>
          <cell r="O649" t="str">
            <v>-</v>
          </cell>
          <cell r="P649" t="str">
            <v>-</v>
          </cell>
          <cell r="Q649" t="str">
            <v>-</v>
          </cell>
          <cell r="R649" t="str">
            <v>-</v>
          </cell>
          <cell r="S649" t="str">
            <v>-</v>
          </cell>
          <cell r="T649" t="str">
            <v>-</v>
          </cell>
          <cell r="U649">
            <v>2.0699999999999998</v>
          </cell>
          <cell r="V649">
            <v>2.0699999999999998</v>
          </cell>
          <cell r="W649">
            <v>7.68</v>
          </cell>
          <cell r="X649" t="str">
            <v>LSlb</v>
          </cell>
          <cell r="Y649">
            <v>11</v>
          </cell>
          <cell r="Z649">
            <v>8.5</v>
          </cell>
          <cell r="AA649">
            <v>2.5</v>
          </cell>
          <cell r="AB649">
            <v>2.5</v>
          </cell>
          <cell r="AC649">
            <v>1.6816546762589928</v>
          </cell>
          <cell r="AD649">
            <v>0</v>
          </cell>
          <cell r="AE649">
            <v>1.75</v>
          </cell>
          <cell r="AF649">
            <v>12.9</v>
          </cell>
          <cell r="AG649">
            <v>12.9</v>
          </cell>
          <cell r="AH649">
            <v>9.9</v>
          </cell>
          <cell r="AI649">
            <v>9.9</v>
          </cell>
          <cell r="AJ649">
            <v>8.9</v>
          </cell>
          <cell r="AK649">
            <v>0</v>
          </cell>
          <cell r="AL649">
            <v>1329</v>
          </cell>
          <cell r="AN649">
            <v>0.44860937500000003</v>
          </cell>
          <cell r="AO649">
            <v>0.42053906249999995</v>
          </cell>
          <cell r="AP649" t="str">
            <v>AWD</v>
          </cell>
        </row>
        <row r="650">
          <cell r="A650" t="str">
            <v>5075-CASE</v>
          </cell>
          <cell r="B650" t="str">
            <v>B09NMPB1H4</v>
          </cell>
          <cell r="C650">
            <v>0</v>
          </cell>
          <cell r="D650">
            <v>5075</v>
          </cell>
          <cell r="E650">
            <v>72</v>
          </cell>
          <cell r="F650">
            <v>164.39000000000001</v>
          </cell>
          <cell r="G650">
            <v>146.39000000000001</v>
          </cell>
          <cell r="H650">
            <v>119.38999999999999</v>
          </cell>
          <cell r="I650">
            <v>119.38999999999999</v>
          </cell>
          <cell r="J650">
            <v>101.35000000000001</v>
          </cell>
          <cell r="K650">
            <v>34</v>
          </cell>
          <cell r="L650">
            <v>22.15</v>
          </cell>
          <cell r="M650">
            <v>23.478999999999999</v>
          </cell>
          <cell r="N650" t="str">
            <v>-</v>
          </cell>
          <cell r="O650" t="str">
            <v>-</v>
          </cell>
          <cell r="P650" t="str">
            <v>-</v>
          </cell>
          <cell r="Q650" t="str">
            <v>-</v>
          </cell>
          <cell r="R650" t="str">
            <v>-</v>
          </cell>
          <cell r="S650" t="str">
            <v>-</v>
          </cell>
          <cell r="T650" t="str">
            <v>-</v>
          </cell>
          <cell r="U650">
            <v>33.22</v>
          </cell>
          <cell r="V650">
            <v>33.22</v>
          </cell>
          <cell r="W650">
            <v>7.68</v>
          </cell>
          <cell r="X650" t="str">
            <v>LB</v>
          </cell>
          <cell r="Y650">
            <v>19.25</v>
          </cell>
          <cell r="Z650">
            <v>10.25</v>
          </cell>
          <cell r="AA650">
            <v>9.25</v>
          </cell>
          <cell r="AB650">
            <v>1.1200000000000001</v>
          </cell>
          <cell r="AC650">
            <v>13.130508093525179</v>
          </cell>
          <cell r="AD650">
            <v>0</v>
          </cell>
          <cell r="AE650">
            <v>14</v>
          </cell>
          <cell r="AF650">
            <v>1.5</v>
          </cell>
          <cell r="AG650">
            <v>1.3</v>
          </cell>
          <cell r="AH650">
            <v>1</v>
          </cell>
          <cell r="AI650">
            <v>1</v>
          </cell>
          <cell r="AJ650">
            <v>0.8</v>
          </cell>
          <cell r="AK650">
            <v>0</v>
          </cell>
          <cell r="AL650">
            <v>10676</v>
          </cell>
          <cell r="AN650">
            <v>4.1998262080439819</v>
          </cell>
          <cell r="AO650">
            <v>3.8727558051215274</v>
          </cell>
          <cell r="AP650" t="str">
            <v>FBA</v>
          </cell>
        </row>
        <row r="651">
          <cell r="A651" t="str">
            <v>2030-CASE</v>
          </cell>
          <cell r="B651" t="str">
            <v>B09NMQKZ96</v>
          </cell>
          <cell r="C651">
            <v>0</v>
          </cell>
          <cell r="D651">
            <v>2030</v>
          </cell>
          <cell r="E651">
            <v>72</v>
          </cell>
          <cell r="F651">
            <v>123.78999999999999</v>
          </cell>
          <cell r="G651">
            <v>101.28999999999999</v>
          </cell>
          <cell r="H651">
            <v>86.889999999999986</v>
          </cell>
          <cell r="I651">
            <v>83.289999999999992</v>
          </cell>
          <cell r="J651">
            <v>77.850000000000009</v>
          </cell>
          <cell r="K651">
            <v>18.5</v>
          </cell>
          <cell r="L651">
            <v>11.879999999999999</v>
          </cell>
          <cell r="M651">
            <v>12.592799999999999</v>
          </cell>
          <cell r="N651" t="str">
            <v>-</v>
          </cell>
          <cell r="O651" t="str">
            <v>-</v>
          </cell>
          <cell r="P651" t="str">
            <v>-</v>
          </cell>
          <cell r="Q651" t="str">
            <v>-</v>
          </cell>
          <cell r="R651" t="str">
            <v>-</v>
          </cell>
          <cell r="S651" t="str">
            <v>-</v>
          </cell>
          <cell r="T651" t="str">
            <v>-</v>
          </cell>
          <cell r="U651">
            <v>18.440000000000001</v>
          </cell>
          <cell r="V651">
            <v>18.440000000000001</v>
          </cell>
          <cell r="X651" t="str">
            <v>LSlb</v>
          </cell>
          <cell r="Y651">
            <v>15.25</v>
          </cell>
          <cell r="Z651">
            <v>13.25</v>
          </cell>
          <cell r="AA651">
            <v>7</v>
          </cell>
          <cell r="AC651">
            <v>10.175809352517986</v>
          </cell>
          <cell r="AD651">
            <v>0</v>
          </cell>
          <cell r="AE651">
            <v>10.25</v>
          </cell>
          <cell r="AF651">
            <v>1.2</v>
          </cell>
          <cell r="AG651">
            <v>0.95</v>
          </cell>
          <cell r="AH651">
            <v>0.79</v>
          </cell>
          <cell r="AI651">
            <v>0.75</v>
          </cell>
          <cell r="AJ651">
            <v>0.69</v>
          </cell>
          <cell r="AK651">
            <v>0</v>
          </cell>
          <cell r="AL651">
            <v>10935</v>
          </cell>
          <cell r="AN651">
            <v>3.8623271122685185</v>
          </cell>
          <cell r="AO651">
            <v>3.480591362847222</v>
          </cell>
          <cell r="AP651" t="str">
            <v>FBA</v>
          </cell>
        </row>
        <row r="652">
          <cell r="A652" t="str">
            <v>534-CASE</v>
          </cell>
          <cell r="B652" t="str">
            <v>B09NMXGBYP</v>
          </cell>
          <cell r="C652">
            <v>0</v>
          </cell>
          <cell r="D652">
            <v>534</v>
          </cell>
          <cell r="E652">
            <v>72</v>
          </cell>
          <cell r="F652">
            <v>94.99</v>
          </cell>
          <cell r="G652">
            <v>82.389999999999986</v>
          </cell>
          <cell r="H652">
            <v>67.989999999999995</v>
          </cell>
          <cell r="I652">
            <v>64.389999999999986</v>
          </cell>
          <cell r="J652">
            <v>59</v>
          </cell>
          <cell r="K652">
            <v>16.5</v>
          </cell>
          <cell r="L652">
            <v>11.24</v>
          </cell>
          <cell r="M652">
            <v>11.914400000000001</v>
          </cell>
          <cell r="N652" t="str">
            <v>-</v>
          </cell>
          <cell r="O652" t="str">
            <v>-</v>
          </cell>
          <cell r="P652" t="str">
            <v>-</v>
          </cell>
          <cell r="Q652" t="str">
            <v>-</v>
          </cell>
          <cell r="R652" t="str">
            <v>-</v>
          </cell>
          <cell r="S652" t="str">
            <v>-</v>
          </cell>
          <cell r="T652" t="str">
            <v>-</v>
          </cell>
          <cell r="U652">
            <v>16.399999999999999</v>
          </cell>
          <cell r="V652">
            <v>16.399999999999999</v>
          </cell>
          <cell r="W652">
            <v>11.52</v>
          </cell>
          <cell r="X652" t="str">
            <v>LB</v>
          </cell>
          <cell r="Y652">
            <v>22</v>
          </cell>
          <cell r="Z652">
            <v>12</v>
          </cell>
          <cell r="AA652">
            <v>8.5</v>
          </cell>
          <cell r="AB652">
            <v>1.6800000000000002</v>
          </cell>
          <cell r="AC652">
            <v>16.14388489208633</v>
          </cell>
          <cell r="AD652">
            <v>0</v>
          </cell>
          <cell r="AE652">
            <v>17</v>
          </cell>
          <cell r="AF652">
            <v>1.2</v>
          </cell>
          <cell r="AG652">
            <v>0.95</v>
          </cell>
          <cell r="AH652">
            <v>0.75</v>
          </cell>
          <cell r="AI652">
            <v>0.69</v>
          </cell>
          <cell r="AJ652">
            <v>0.65</v>
          </cell>
          <cell r="AK652">
            <v>0</v>
          </cell>
          <cell r="AL652">
            <v>10524</v>
          </cell>
          <cell r="AN652">
            <v>3.5955891927083337</v>
          </cell>
          <cell r="AO652">
            <v>3.1706494140624999</v>
          </cell>
          <cell r="AP652" t="str">
            <v>FBA</v>
          </cell>
        </row>
        <row r="653">
          <cell r="A653" t="str">
            <v>2561-EACH</v>
          </cell>
          <cell r="B653" t="str">
            <v>B09QD62R6R</v>
          </cell>
          <cell r="C653">
            <v>0</v>
          </cell>
          <cell r="D653">
            <v>803</v>
          </cell>
          <cell r="E653">
            <v>24</v>
          </cell>
          <cell r="F653">
            <v>44.09</v>
          </cell>
          <cell r="G653">
            <v>36.590000000000003</v>
          </cell>
          <cell r="H653">
            <v>30.59</v>
          </cell>
          <cell r="I653">
            <v>28.79</v>
          </cell>
          <cell r="J653">
            <v>27.520000000000003</v>
          </cell>
          <cell r="K653">
            <v>2.5</v>
          </cell>
          <cell r="L653">
            <v>6.05</v>
          </cell>
          <cell r="M653">
            <v>6.4130000000000003</v>
          </cell>
          <cell r="N653" t="str">
            <v>-</v>
          </cell>
          <cell r="O653" t="str">
            <v>-</v>
          </cell>
          <cell r="P653" t="str">
            <v>-</v>
          </cell>
          <cell r="Q653" t="str">
            <v>-</v>
          </cell>
          <cell r="R653" t="str">
            <v>-</v>
          </cell>
          <cell r="S653" t="str">
            <v>-</v>
          </cell>
          <cell r="T653" t="str">
            <v>-</v>
          </cell>
          <cell r="U653">
            <v>2.48</v>
          </cell>
          <cell r="V653">
            <v>2.48</v>
          </cell>
          <cell r="W653">
            <v>6.56</v>
          </cell>
          <cell r="X653" t="str">
            <v>LSlb</v>
          </cell>
          <cell r="Y653">
            <v>10.75</v>
          </cell>
          <cell r="Z653">
            <v>7.75</v>
          </cell>
          <cell r="AA653">
            <v>3.5</v>
          </cell>
          <cell r="AB653">
            <v>1</v>
          </cell>
          <cell r="AC653">
            <v>2.0977967625899279</v>
          </cell>
          <cell r="AD653">
            <v>0</v>
          </cell>
          <cell r="AE653">
            <v>2.25</v>
          </cell>
          <cell r="AF653">
            <v>1.2</v>
          </cell>
          <cell r="AG653">
            <v>0.95</v>
          </cell>
          <cell r="AH653">
            <v>0.75</v>
          </cell>
          <cell r="AI653">
            <v>0.69</v>
          </cell>
          <cell r="AJ653">
            <v>0.65</v>
          </cell>
          <cell r="AK653">
            <v>0</v>
          </cell>
          <cell r="AL653">
            <v>83112</v>
          </cell>
          <cell r="AN653">
            <v>7.9165762442129639E-2</v>
          </cell>
          <cell r="AO653">
            <v>7.7997775607638889E-2</v>
          </cell>
          <cell r="AP653" t="str">
            <v>AWD</v>
          </cell>
        </row>
        <row r="654">
          <cell r="A654" t="str">
            <v>41166-PACK3</v>
          </cell>
          <cell r="B654" t="str">
            <v>B09T8WFN57</v>
          </cell>
          <cell r="C654">
            <v>0</v>
          </cell>
          <cell r="D654">
            <v>803</v>
          </cell>
          <cell r="E654">
            <v>24</v>
          </cell>
          <cell r="F654">
            <v>44.09</v>
          </cell>
          <cell r="G654">
            <v>36.590000000000003</v>
          </cell>
          <cell r="H654">
            <v>30.59</v>
          </cell>
          <cell r="I654">
            <v>28.79</v>
          </cell>
          <cell r="J654">
            <v>27.520000000000003</v>
          </cell>
          <cell r="K654">
            <v>2.5</v>
          </cell>
          <cell r="L654">
            <v>6.05</v>
          </cell>
          <cell r="M654">
            <v>6.4130000000000003</v>
          </cell>
          <cell r="N654" t="str">
            <v>-</v>
          </cell>
          <cell r="O654" t="str">
            <v>-</v>
          </cell>
          <cell r="P654" t="str">
            <v>-</v>
          </cell>
          <cell r="Q654" t="str">
            <v>-</v>
          </cell>
          <cell r="R654" t="str">
            <v>-</v>
          </cell>
          <cell r="S654" t="str">
            <v>-</v>
          </cell>
          <cell r="T654" t="str">
            <v>-</v>
          </cell>
          <cell r="U654">
            <v>2.48</v>
          </cell>
          <cell r="V654">
            <v>2.48</v>
          </cell>
          <cell r="X654" t="str">
            <v>LSlb</v>
          </cell>
          <cell r="Y654">
            <v>11</v>
          </cell>
          <cell r="Z654">
            <v>8.5</v>
          </cell>
          <cell r="AA654">
            <v>2.13</v>
          </cell>
          <cell r="AB654">
            <v>6.39</v>
          </cell>
          <cell r="AC654">
            <v>2.0977967625899279</v>
          </cell>
          <cell r="AD654">
            <v>0</v>
          </cell>
          <cell r="AE654">
            <v>2.25</v>
          </cell>
          <cell r="AF654">
            <v>1.2</v>
          </cell>
          <cell r="AG654">
            <v>0.95</v>
          </cell>
          <cell r="AH654">
            <v>0.75</v>
          </cell>
          <cell r="AI654">
            <v>0.69</v>
          </cell>
          <cell r="AJ654">
            <v>0.65</v>
          </cell>
          <cell r="AK654">
            <v>0</v>
          </cell>
          <cell r="AL654">
            <v>83112</v>
          </cell>
          <cell r="AN654">
            <v>1.3458281249999999</v>
          </cell>
          <cell r="AO654">
            <v>1.2616171875</v>
          </cell>
          <cell r="AP654" t="str">
            <v>AWD</v>
          </cell>
        </row>
        <row r="655">
          <cell r="A655" t="str">
            <v>804-PURPLE-PACK2</v>
          </cell>
          <cell r="B655" t="str">
            <v>B0B2335Y6M</v>
          </cell>
          <cell r="C655">
            <v>0</v>
          </cell>
          <cell r="D655">
            <v>804</v>
          </cell>
          <cell r="E655">
            <v>2</v>
          </cell>
          <cell r="F655">
            <v>7.29</v>
          </cell>
          <cell r="G655">
            <v>6.6899999999999995</v>
          </cell>
          <cell r="H655">
            <v>6.1899999999999995</v>
          </cell>
          <cell r="I655">
            <v>6.09</v>
          </cell>
          <cell r="J655">
            <v>5.92</v>
          </cell>
          <cell r="K655">
            <v>4</v>
          </cell>
          <cell r="L655">
            <v>3.24</v>
          </cell>
          <cell r="M655">
            <v>3.4344000000000001</v>
          </cell>
          <cell r="N655">
            <v>2.4700000000000002</v>
          </cell>
          <cell r="O655">
            <v>2.5935000000000001</v>
          </cell>
          <cell r="P655">
            <v>6.29</v>
          </cell>
          <cell r="Q655">
            <v>5.6899999999999995</v>
          </cell>
          <cell r="R655">
            <v>5.1899999999999995</v>
          </cell>
          <cell r="S655">
            <v>4.99</v>
          </cell>
          <cell r="T655">
            <v>4.87</v>
          </cell>
          <cell r="U655">
            <v>0.1</v>
          </cell>
          <cell r="V655">
            <v>0.2</v>
          </cell>
          <cell r="W655">
            <v>3.2</v>
          </cell>
          <cell r="X655" t="str">
            <v>LSlb</v>
          </cell>
          <cell r="Y655">
            <v>11</v>
          </cell>
          <cell r="Z655">
            <v>9.75</v>
          </cell>
          <cell r="AA655">
            <v>7.25</v>
          </cell>
          <cell r="AB655">
            <v>0.56000000000000005</v>
          </cell>
          <cell r="AC655">
            <v>5.5939748201438846</v>
          </cell>
          <cell r="AD655">
            <v>0</v>
          </cell>
          <cell r="AE655">
            <v>5.75</v>
          </cell>
          <cell r="AF655">
            <v>1.5</v>
          </cell>
          <cell r="AG655">
            <v>1.3</v>
          </cell>
          <cell r="AH655">
            <v>1</v>
          </cell>
          <cell r="AI655">
            <v>1</v>
          </cell>
          <cell r="AJ655">
            <v>0.8</v>
          </cell>
          <cell r="AK655">
            <v>0</v>
          </cell>
          <cell r="AL655">
            <v>16600</v>
          </cell>
          <cell r="AN655">
            <v>6.302215199411651E-2</v>
          </cell>
          <cell r="AO655">
            <v>5.9239355016637733E-2</v>
          </cell>
          <cell r="AP655" t="str">
            <v>AWD</v>
          </cell>
        </row>
        <row r="656">
          <cell r="A656" t="str">
            <v>804-PINK-PACK2</v>
          </cell>
          <cell r="B656" t="str">
            <v>B0B237QZCR</v>
          </cell>
          <cell r="C656">
            <v>0</v>
          </cell>
          <cell r="D656">
            <v>804</v>
          </cell>
          <cell r="E656">
            <v>2</v>
          </cell>
          <cell r="F656">
            <v>7.29</v>
          </cell>
          <cell r="G656">
            <v>6.6899999999999995</v>
          </cell>
          <cell r="H656">
            <v>6.1899999999999995</v>
          </cell>
          <cell r="I656">
            <v>6.09</v>
          </cell>
          <cell r="J656">
            <v>5.92</v>
          </cell>
          <cell r="K656">
            <v>4</v>
          </cell>
          <cell r="L656">
            <v>3.24</v>
          </cell>
          <cell r="M656">
            <v>3.4344000000000001</v>
          </cell>
          <cell r="N656">
            <v>2.4700000000000002</v>
          </cell>
          <cell r="O656">
            <v>2.5935000000000001</v>
          </cell>
          <cell r="P656">
            <v>6.29</v>
          </cell>
          <cell r="Q656">
            <v>5.6899999999999995</v>
          </cell>
          <cell r="R656">
            <v>5.1899999999999995</v>
          </cell>
          <cell r="S656">
            <v>4.99</v>
          </cell>
          <cell r="T656">
            <v>4.87</v>
          </cell>
          <cell r="U656">
            <v>0.1</v>
          </cell>
          <cell r="V656">
            <v>0.2</v>
          </cell>
          <cell r="W656">
            <v>3.2</v>
          </cell>
          <cell r="X656" t="str">
            <v>LSlb</v>
          </cell>
          <cell r="Y656">
            <v>10.75</v>
          </cell>
          <cell r="Z656">
            <v>7.75</v>
          </cell>
          <cell r="AA656">
            <v>3.5</v>
          </cell>
          <cell r="AB656">
            <v>0.56000000000000005</v>
          </cell>
          <cell r="AC656">
            <v>2.0977967625899279</v>
          </cell>
          <cell r="AD656">
            <v>0</v>
          </cell>
          <cell r="AE656">
            <v>2.25</v>
          </cell>
          <cell r="AF656">
            <v>1.2</v>
          </cell>
          <cell r="AG656">
            <v>0.95</v>
          </cell>
          <cell r="AH656">
            <v>0.75</v>
          </cell>
          <cell r="AI656">
            <v>0.69</v>
          </cell>
          <cell r="AJ656">
            <v>0.65</v>
          </cell>
          <cell r="AK656">
            <v>0</v>
          </cell>
          <cell r="AL656">
            <v>83112</v>
          </cell>
          <cell r="AN656">
            <v>6.302215199411651E-2</v>
          </cell>
          <cell r="AO656">
            <v>5.9239355016637733E-2</v>
          </cell>
          <cell r="AP656" t="str">
            <v>AWD</v>
          </cell>
        </row>
        <row r="657">
          <cell r="A657" t="str">
            <v>804-BLUE-PACK2</v>
          </cell>
          <cell r="B657" t="str">
            <v>B0B23836TN</v>
          </cell>
          <cell r="C657">
            <v>0</v>
          </cell>
          <cell r="D657">
            <v>804</v>
          </cell>
          <cell r="E657">
            <v>2</v>
          </cell>
          <cell r="F657">
            <v>7.29</v>
          </cell>
          <cell r="G657">
            <v>6.6899999999999995</v>
          </cell>
          <cell r="H657">
            <v>6.1899999999999995</v>
          </cell>
          <cell r="I657">
            <v>6.09</v>
          </cell>
          <cell r="J657">
            <v>5.92</v>
          </cell>
          <cell r="K657">
            <v>4</v>
          </cell>
          <cell r="L657">
            <v>3.24</v>
          </cell>
          <cell r="M657">
            <v>3.4344000000000001</v>
          </cell>
          <cell r="N657">
            <v>2.4700000000000002</v>
          </cell>
          <cell r="O657">
            <v>2.5935000000000001</v>
          </cell>
          <cell r="P657">
            <v>6.29</v>
          </cell>
          <cell r="Q657">
            <v>5.6899999999999995</v>
          </cell>
          <cell r="R657">
            <v>5.1899999999999995</v>
          </cell>
          <cell r="S657">
            <v>4.99</v>
          </cell>
          <cell r="T657">
            <v>4.87</v>
          </cell>
          <cell r="U657">
            <v>0.1</v>
          </cell>
          <cell r="V657">
            <v>0.2</v>
          </cell>
          <cell r="W657">
            <v>3.2</v>
          </cell>
          <cell r="X657" t="str">
            <v>LB</v>
          </cell>
          <cell r="Y657">
            <v>22</v>
          </cell>
          <cell r="Z657">
            <v>12</v>
          </cell>
          <cell r="AA657">
            <v>8.5</v>
          </cell>
          <cell r="AB657">
            <v>0.56000000000000005</v>
          </cell>
          <cell r="AC657">
            <v>16.14388489208633</v>
          </cell>
          <cell r="AD657">
            <v>0</v>
          </cell>
          <cell r="AE657">
            <v>17</v>
          </cell>
          <cell r="AF657">
            <v>1.2</v>
          </cell>
          <cell r="AG657">
            <v>0.95</v>
          </cell>
          <cell r="AH657">
            <v>0.75</v>
          </cell>
          <cell r="AI657">
            <v>0.69</v>
          </cell>
          <cell r="AJ657">
            <v>0.65</v>
          </cell>
          <cell r="AK657">
            <v>0</v>
          </cell>
          <cell r="AL657">
            <v>83112</v>
          </cell>
          <cell r="AN657">
            <v>6.302215199411651E-2</v>
          </cell>
          <cell r="AO657">
            <v>5.9239355016637733E-2</v>
          </cell>
          <cell r="AP657" t="str">
            <v>AWD</v>
          </cell>
        </row>
        <row r="658">
          <cell r="A658" t="str">
            <v>804-ORANGE-PACK2</v>
          </cell>
          <cell r="B658" t="str">
            <v>B0B23DJ4QM</v>
          </cell>
          <cell r="C658">
            <v>0</v>
          </cell>
          <cell r="D658">
            <v>804</v>
          </cell>
          <cell r="E658">
            <v>2</v>
          </cell>
          <cell r="F658">
            <v>7.29</v>
          </cell>
          <cell r="G658">
            <v>6.6899999999999995</v>
          </cell>
          <cell r="H658">
            <v>6.1899999999999995</v>
          </cell>
          <cell r="I658">
            <v>6.09</v>
          </cell>
          <cell r="J658">
            <v>5.92</v>
          </cell>
          <cell r="K658">
            <v>4</v>
          </cell>
          <cell r="L658">
            <v>3.24</v>
          </cell>
          <cell r="M658">
            <v>3.4344000000000001</v>
          </cell>
          <cell r="N658">
            <v>2.4700000000000002</v>
          </cell>
          <cell r="O658">
            <v>2.5935000000000001</v>
          </cell>
          <cell r="P658">
            <v>6.29</v>
          </cell>
          <cell r="Q658">
            <v>5.6899999999999995</v>
          </cell>
          <cell r="R658">
            <v>5.1899999999999995</v>
          </cell>
          <cell r="S658">
            <v>4.99</v>
          </cell>
          <cell r="T658">
            <v>4.87</v>
          </cell>
          <cell r="U658">
            <v>0.1</v>
          </cell>
          <cell r="V658">
            <v>0.8</v>
          </cell>
          <cell r="W658">
            <v>12.8</v>
          </cell>
          <cell r="X658" t="str">
            <v>LSlb</v>
          </cell>
          <cell r="Y658">
            <v>10.199999999999999</v>
          </cell>
          <cell r="Z658">
            <v>7.25</v>
          </cell>
          <cell r="AA658">
            <v>0.25</v>
          </cell>
          <cell r="AB658">
            <v>2.5</v>
          </cell>
          <cell r="AC658">
            <v>1.3300359712230214</v>
          </cell>
          <cell r="AD658">
            <v>0</v>
          </cell>
          <cell r="AE658">
            <v>1.5</v>
          </cell>
          <cell r="AF658">
            <v>1.2</v>
          </cell>
          <cell r="AG658">
            <v>0.95</v>
          </cell>
          <cell r="AH658">
            <v>0.75</v>
          </cell>
          <cell r="AI658">
            <v>0.69</v>
          </cell>
          <cell r="AJ658">
            <v>0.65</v>
          </cell>
          <cell r="AK658">
            <v>0</v>
          </cell>
          <cell r="AL658">
            <v>83112</v>
          </cell>
          <cell r="AN658">
            <v>6.302215199411651E-2</v>
          </cell>
          <cell r="AO658">
            <v>5.9239355016637733E-2</v>
          </cell>
          <cell r="AP658" t="str">
            <v>AWD</v>
          </cell>
        </row>
        <row r="659">
          <cell r="A659" t="str">
            <v>804-LIMEGREEN-PACK2</v>
          </cell>
          <cell r="B659" t="str">
            <v>B0B23FT6G9</v>
          </cell>
          <cell r="D659">
            <v>804</v>
          </cell>
          <cell r="E659">
            <v>2</v>
          </cell>
          <cell r="F659">
            <v>7.29</v>
          </cell>
          <cell r="G659">
            <v>6.6899999999999995</v>
          </cell>
          <cell r="H659">
            <v>6.1899999999999995</v>
          </cell>
          <cell r="I659">
            <v>6.09</v>
          </cell>
          <cell r="J659">
            <v>5.92</v>
          </cell>
          <cell r="K659">
            <v>4</v>
          </cell>
          <cell r="L659">
            <v>3.24</v>
          </cell>
          <cell r="M659">
            <v>3.4344000000000001</v>
          </cell>
          <cell r="N659">
            <v>2.4700000000000002</v>
          </cell>
          <cell r="O659">
            <v>2.5935000000000001</v>
          </cell>
          <cell r="P659">
            <v>6.29</v>
          </cell>
          <cell r="Q659">
            <v>5.6899999999999995</v>
          </cell>
          <cell r="R659">
            <v>5.1899999999999995</v>
          </cell>
          <cell r="S659">
            <v>4.99</v>
          </cell>
          <cell r="T659">
            <v>4.87</v>
          </cell>
          <cell r="U659">
            <v>0.1</v>
          </cell>
          <cell r="V659">
            <v>0.8</v>
          </cell>
          <cell r="W659">
            <v>12.8</v>
          </cell>
          <cell r="X659" t="str">
            <v>LSlb</v>
          </cell>
          <cell r="Y659">
            <v>10.199999999999999</v>
          </cell>
          <cell r="Z659">
            <v>7.25</v>
          </cell>
          <cell r="AA659">
            <v>0.25</v>
          </cell>
          <cell r="AB659">
            <v>2.5</v>
          </cell>
          <cell r="AC659">
            <v>1.3300359712230214</v>
          </cell>
          <cell r="AD659">
            <v>0</v>
          </cell>
          <cell r="AE659">
            <v>1.5</v>
          </cell>
          <cell r="AF659">
            <v>1.2</v>
          </cell>
          <cell r="AG659">
            <v>0.95</v>
          </cell>
          <cell r="AH659">
            <v>0.75</v>
          </cell>
          <cell r="AI659">
            <v>0.69</v>
          </cell>
          <cell r="AJ659">
            <v>0.65</v>
          </cell>
          <cell r="AK659">
            <v>0</v>
          </cell>
          <cell r="AL659">
            <v>83112</v>
          </cell>
          <cell r="AN659">
            <v>6.302215199411651E-2</v>
          </cell>
          <cell r="AO659">
            <v>5.9239355016637733E-2</v>
          </cell>
          <cell r="AP659" t="str">
            <v>AWD</v>
          </cell>
        </row>
        <row r="660">
          <cell r="A660" t="str">
            <v>804-YELLOW-PACK2</v>
          </cell>
          <cell r="B660" t="str">
            <v>B0B23GZH2L</v>
          </cell>
          <cell r="C660">
            <v>0</v>
          </cell>
          <cell r="D660">
            <v>804</v>
          </cell>
          <cell r="E660">
            <v>2</v>
          </cell>
          <cell r="F660">
            <v>7.29</v>
          </cell>
          <cell r="G660">
            <v>6.6899999999999995</v>
          </cell>
          <cell r="H660">
            <v>6.1899999999999995</v>
          </cell>
          <cell r="I660">
            <v>6.09</v>
          </cell>
          <cell r="J660">
            <v>5.92</v>
          </cell>
          <cell r="K660">
            <v>4</v>
          </cell>
          <cell r="L660">
            <v>3.24</v>
          </cell>
          <cell r="M660">
            <v>3.4344000000000001</v>
          </cell>
          <cell r="N660">
            <v>2.4700000000000002</v>
          </cell>
          <cell r="O660">
            <v>2.5935000000000001</v>
          </cell>
          <cell r="P660">
            <v>6.29</v>
          </cell>
          <cell r="Q660">
            <v>5.6899999999999995</v>
          </cell>
          <cell r="R660">
            <v>5.1899999999999995</v>
          </cell>
          <cell r="S660">
            <v>4.99</v>
          </cell>
          <cell r="T660">
            <v>4.87</v>
          </cell>
          <cell r="U660">
            <v>0.1</v>
          </cell>
          <cell r="V660">
            <v>0.2</v>
          </cell>
          <cell r="W660">
            <v>3.2</v>
          </cell>
          <cell r="X660" t="str">
            <v>SS</v>
          </cell>
          <cell r="Y660">
            <v>10.16</v>
          </cell>
          <cell r="Z660">
            <v>6.85</v>
          </cell>
          <cell r="AA660">
            <v>0.28000000000000003</v>
          </cell>
          <cell r="AB660">
            <v>0.56000000000000005</v>
          </cell>
          <cell r="AC660">
            <v>0.28038676258992812</v>
          </cell>
          <cell r="AD660">
            <v>4.4861882014388499</v>
          </cell>
          <cell r="AE660">
            <v>5</v>
          </cell>
          <cell r="AF660">
            <v>1.2</v>
          </cell>
          <cell r="AG660">
            <v>0.95</v>
          </cell>
          <cell r="AH660">
            <v>0.75</v>
          </cell>
          <cell r="AI660">
            <v>0.69</v>
          </cell>
          <cell r="AJ660">
            <v>0.65</v>
          </cell>
          <cell r="AK660" t="str">
            <v>Need re-measure, repack smaller</v>
          </cell>
          <cell r="AL660">
            <v>78267</v>
          </cell>
          <cell r="AN660">
            <v>6.302215199411651E-2</v>
          </cell>
          <cell r="AO660">
            <v>5.9239355016637733E-2</v>
          </cell>
          <cell r="AP660" t="str">
            <v>AWD</v>
          </cell>
        </row>
        <row r="661">
          <cell r="A661" t="str">
            <v>8010-EACH</v>
          </cell>
          <cell r="B661" t="str">
            <v>B0B3C4XXJ5</v>
          </cell>
          <cell r="C661">
            <v>0</v>
          </cell>
          <cell r="D661">
            <v>8010</v>
          </cell>
          <cell r="E661">
            <v>1</v>
          </cell>
          <cell r="F661">
            <v>23.99</v>
          </cell>
          <cell r="G661">
            <v>23.99</v>
          </cell>
          <cell r="H661">
            <v>20.190000000000001</v>
          </cell>
          <cell r="I661">
            <v>20.190000000000001</v>
          </cell>
          <cell r="J661">
            <v>18.91</v>
          </cell>
          <cell r="K661">
            <v>2.25</v>
          </cell>
          <cell r="L661">
            <v>5.87</v>
          </cell>
          <cell r="M661">
            <v>6.2222</v>
          </cell>
          <cell r="N661" t="str">
            <v>-</v>
          </cell>
          <cell r="O661" t="str">
            <v>-</v>
          </cell>
          <cell r="P661" t="str">
            <v>-</v>
          </cell>
          <cell r="Q661" t="str">
            <v>-</v>
          </cell>
          <cell r="R661" t="str">
            <v>-</v>
          </cell>
          <cell r="S661" t="str">
            <v>-</v>
          </cell>
          <cell r="T661" t="str">
            <v>-</v>
          </cell>
          <cell r="U661">
            <v>2.0699999999999998</v>
          </cell>
          <cell r="V661">
            <v>2.0699999999999998</v>
          </cell>
          <cell r="X661" t="str">
            <v>LSlb</v>
          </cell>
          <cell r="Y661">
            <v>11</v>
          </cell>
          <cell r="Z661">
            <v>8.5</v>
          </cell>
          <cell r="AA661">
            <v>2.5</v>
          </cell>
          <cell r="AB661">
            <v>2.5</v>
          </cell>
          <cell r="AC661">
            <v>2.1654676258992804</v>
          </cell>
          <cell r="AD661">
            <v>0</v>
          </cell>
          <cell r="AE661">
            <v>2.25</v>
          </cell>
          <cell r="AF661">
            <v>1.2</v>
          </cell>
          <cell r="AG661">
            <v>0.95</v>
          </cell>
          <cell r="AH661">
            <v>0.75</v>
          </cell>
          <cell r="AI661">
            <v>0.69</v>
          </cell>
          <cell r="AJ661">
            <v>0.65</v>
          </cell>
          <cell r="AK661">
            <v>0</v>
          </cell>
          <cell r="AL661">
            <v>78267</v>
          </cell>
          <cell r="AN661">
            <v>0.53386689814814814</v>
          </cell>
          <cell r="AO661">
            <v>0.51960590277777774</v>
          </cell>
          <cell r="AP661" t="str">
            <v>AWD</v>
          </cell>
        </row>
        <row r="662">
          <cell r="A662" t="str">
            <v>504-SET6</v>
          </cell>
          <cell r="B662" t="str">
            <v>B0B3SLDRVQ</v>
          </cell>
          <cell r="C662">
            <v>0</v>
          </cell>
          <cell r="D662">
            <v>804</v>
          </cell>
          <cell r="E662">
            <v>24</v>
          </cell>
          <cell r="F662">
            <v>44.09</v>
          </cell>
          <cell r="G662">
            <v>36.590000000000003</v>
          </cell>
          <cell r="H662">
            <v>30.59</v>
          </cell>
          <cell r="I662">
            <v>28.79</v>
          </cell>
          <cell r="J662">
            <v>27.520000000000003</v>
          </cell>
          <cell r="K662">
            <v>2.5</v>
          </cell>
          <cell r="L662">
            <v>6.05</v>
          </cell>
          <cell r="M662">
            <v>6.4130000000000003</v>
          </cell>
          <cell r="N662" t="str">
            <v>-</v>
          </cell>
          <cell r="O662" t="str">
            <v>-</v>
          </cell>
          <cell r="P662" t="str">
            <v>-</v>
          </cell>
          <cell r="Q662" t="str">
            <v>-</v>
          </cell>
          <cell r="R662" t="str">
            <v>-</v>
          </cell>
          <cell r="S662" t="str">
            <v>-</v>
          </cell>
          <cell r="T662" t="str">
            <v>-</v>
          </cell>
          <cell r="U662">
            <v>2.46</v>
          </cell>
          <cell r="V662">
            <v>2.46</v>
          </cell>
          <cell r="W662">
            <v>13.440000000000001</v>
          </cell>
          <cell r="X662" t="str">
            <v>LSlb</v>
          </cell>
          <cell r="Y662">
            <v>10.75</v>
          </cell>
          <cell r="Z662">
            <v>8</v>
          </cell>
          <cell r="AA662">
            <v>3.5</v>
          </cell>
          <cell r="AB662">
            <v>1.5</v>
          </cell>
          <cell r="AC662">
            <v>2.1654676258992804</v>
          </cell>
          <cell r="AD662">
            <v>0</v>
          </cell>
          <cell r="AE662">
            <v>2.25</v>
          </cell>
          <cell r="AF662">
            <v>1.2</v>
          </cell>
          <cell r="AG662">
            <v>0.95</v>
          </cell>
          <cell r="AH662">
            <v>0.75</v>
          </cell>
          <cell r="AI662">
            <v>0.69</v>
          </cell>
          <cell r="AJ662">
            <v>0.65</v>
          </cell>
          <cell r="AK662">
            <v>0</v>
          </cell>
          <cell r="AL662">
            <v>78267</v>
          </cell>
          <cell r="AN662">
            <v>0.16654779128086419</v>
          </cell>
          <cell r="AO662">
            <v>0.15155201099537038</v>
          </cell>
          <cell r="AP662" t="str">
            <v>AWD</v>
          </cell>
        </row>
        <row r="663">
          <cell r="A663" t="str">
            <v>1832-SET6</v>
          </cell>
          <cell r="B663" t="str">
            <v>B0B5YQ83WF</v>
          </cell>
          <cell r="C663">
            <v>0</v>
          </cell>
          <cell r="D663">
            <v>1832</v>
          </cell>
          <cell r="E663">
            <v>6</v>
          </cell>
          <cell r="F663">
            <v>18.39</v>
          </cell>
          <cell r="G663">
            <v>16.59</v>
          </cell>
          <cell r="H663">
            <v>15.39</v>
          </cell>
          <cell r="I663">
            <v>15.09</v>
          </cell>
          <cell r="J663">
            <v>14.56</v>
          </cell>
          <cell r="K663">
            <v>2.5</v>
          </cell>
          <cell r="L663">
            <v>7.08</v>
          </cell>
          <cell r="M663">
            <v>7.5048000000000004</v>
          </cell>
          <cell r="N663" t="str">
            <v>-</v>
          </cell>
          <cell r="O663" t="str">
            <v>-</v>
          </cell>
          <cell r="P663" t="str">
            <v>-</v>
          </cell>
          <cell r="Q663" t="str">
            <v>-</v>
          </cell>
          <cell r="R663" t="str">
            <v>-</v>
          </cell>
          <cell r="S663" t="str">
            <v>-</v>
          </cell>
          <cell r="T663" t="str">
            <v>-</v>
          </cell>
          <cell r="U663">
            <v>0.38</v>
          </cell>
          <cell r="V663">
            <v>2.2800000000000002</v>
          </cell>
          <cell r="X663" t="str">
            <v>LSlb</v>
          </cell>
          <cell r="Y663">
            <v>12.76</v>
          </cell>
          <cell r="Z663">
            <v>9.14</v>
          </cell>
          <cell r="AA663">
            <v>0.67</v>
          </cell>
          <cell r="AB663">
            <v>4.0200000000000005</v>
          </cell>
          <cell r="AC663">
            <v>16.087567446043167</v>
          </cell>
          <cell r="AD663">
            <v>0</v>
          </cell>
          <cell r="AE663">
            <v>17</v>
          </cell>
          <cell r="AF663">
            <v>1.2</v>
          </cell>
          <cell r="AG663">
            <v>0.95</v>
          </cell>
          <cell r="AH663">
            <v>0.75</v>
          </cell>
          <cell r="AI663">
            <v>0.69</v>
          </cell>
          <cell r="AJ663">
            <v>0.65</v>
          </cell>
          <cell r="AK663">
            <v>0</v>
          </cell>
          <cell r="AL663">
            <v>78267</v>
          </cell>
          <cell r="AN663">
            <v>0.52175062391493054</v>
          </cell>
          <cell r="AO663">
            <v>0.48034403483072913</v>
          </cell>
          <cell r="AP663" t="str">
            <v>AWD</v>
          </cell>
        </row>
        <row r="664">
          <cell r="A664" t="str">
            <v>5087-PACK6</v>
          </cell>
          <cell r="B664" t="str">
            <v>B0B8QH1XGH</v>
          </cell>
          <cell r="C664">
            <v>0</v>
          </cell>
          <cell r="D664">
            <v>804</v>
          </cell>
          <cell r="E664">
            <v>2</v>
          </cell>
          <cell r="F664">
            <v>7.29</v>
          </cell>
          <cell r="G664">
            <v>6.6899999999999995</v>
          </cell>
          <cell r="H664">
            <v>6.1899999999999995</v>
          </cell>
          <cell r="I664">
            <v>6.09</v>
          </cell>
          <cell r="J664">
            <v>5.92</v>
          </cell>
          <cell r="K664">
            <v>4</v>
          </cell>
          <cell r="L664">
            <v>3.24</v>
          </cell>
          <cell r="M664">
            <v>3.4344000000000001</v>
          </cell>
          <cell r="N664">
            <v>2.4700000000000002</v>
          </cell>
          <cell r="O664">
            <v>2.5935000000000001</v>
          </cell>
          <cell r="P664">
            <v>6.29</v>
          </cell>
          <cell r="Q664">
            <v>5.6899999999999995</v>
          </cell>
          <cell r="R664">
            <v>5.1899999999999995</v>
          </cell>
          <cell r="S664">
            <v>4.99</v>
          </cell>
          <cell r="T664">
            <v>4.87</v>
          </cell>
          <cell r="U664">
            <v>0.1</v>
          </cell>
          <cell r="V664">
            <v>0.2</v>
          </cell>
          <cell r="W664">
            <v>3.2</v>
          </cell>
          <cell r="X664" t="str">
            <v>LB</v>
          </cell>
          <cell r="Y664">
            <v>21.75</v>
          </cell>
          <cell r="Z664">
            <v>11.75</v>
          </cell>
          <cell r="AA664">
            <v>8.75</v>
          </cell>
          <cell r="AB664">
            <v>2.2800000000000002</v>
          </cell>
          <cell r="AC664">
            <v>16.087567446043167</v>
          </cell>
          <cell r="AD664">
            <v>0</v>
          </cell>
          <cell r="AE664">
            <v>17</v>
          </cell>
          <cell r="AF664">
            <v>1.2</v>
          </cell>
          <cell r="AG664">
            <v>0.95</v>
          </cell>
          <cell r="AH664">
            <v>0.75</v>
          </cell>
          <cell r="AI664">
            <v>0.69</v>
          </cell>
          <cell r="AJ664">
            <v>0.65</v>
          </cell>
          <cell r="AK664">
            <v>0</v>
          </cell>
          <cell r="AL664">
            <v>78267</v>
          </cell>
          <cell r="AN664">
            <v>0.48029672128182876</v>
          </cell>
          <cell r="AO664">
            <v>0.43217576768663191</v>
          </cell>
          <cell r="AP664" t="str">
            <v>AWD</v>
          </cell>
        </row>
        <row r="665">
          <cell r="A665" t="str">
            <v>508-PACK6</v>
          </cell>
          <cell r="B665" t="str">
            <v>B0B8QRTPL6</v>
          </cell>
          <cell r="C665">
            <v>0</v>
          </cell>
          <cell r="D665">
            <v>804</v>
          </cell>
          <cell r="E665">
            <v>2</v>
          </cell>
          <cell r="F665">
            <v>7.29</v>
          </cell>
          <cell r="G665">
            <v>6.6899999999999995</v>
          </cell>
          <cell r="H665">
            <v>6.1899999999999995</v>
          </cell>
          <cell r="I665">
            <v>6.09</v>
          </cell>
          <cell r="J665">
            <v>5.92</v>
          </cell>
          <cell r="K665">
            <v>4</v>
          </cell>
          <cell r="L665">
            <v>3.24</v>
          </cell>
          <cell r="M665">
            <v>3.4344000000000001</v>
          </cell>
          <cell r="N665">
            <v>2.4700000000000002</v>
          </cell>
          <cell r="O665">
            <v>2.5935000000000001</v>
          </cell>
          <cell r="P665">
            <v>6.29</v>
          </cell>
          <cell r="Q665">
            <v>5.6899999999999995</v>
          </cell>
          <cell r="R665">
            <v>5.1899999999999995</v>
          </cell>
          <cell r="S665">
            <v>4.99</v>
          </cell>
          <cell r="T665">
            <v>4.87</v>
          </cell>
          <cell r="U665">
            <v>0.1</v>
          </cell>
          <cell r="V665">
            <v>0.2</v>
          </cell>
          <cell r="W665">
            <v>3.2</v>
          </cell>
          <cell r="X665" t="str">
            <v>SS</v>
          </cell>
          <cell r="Y665">
            <v>10.16</v>
          </cell>
          <cell r="Z665">
            <v>6.85</v>
          </cell>
          <cell r="AA665">
            <v>0.28000000000000003</v>
          </cell>
          <cell r="AB665">
            <v>0.56000000000000005</v>
          </cell>
          <cell r="AC665">
            <v>0.28038676258992812</v>
          </cell>
          <cell r="AD665">
            <v>4.4861882014388499</v>
          </cell>
          <cell r="AE665">
            <v>5</v>
          </cell>
          <cell r="AF665">
            <v>1.2</v>
          </cell>
          <cell r="AG665">
            <v>0.95</v>
          </cell>
          <cell r="AH665">
            <v>0.75</v>
          </cell>
          <cell r="AI665">
            <v>0.69</v>
          </cell>
          <cell r="AJ665">
            <v>0.65</v>
          </cell>
          <cell r="AK665">
            <v>0</v>
          </cell>
          <cell r="AL665">
            <v>78267</v>
          </cell>
          <cell r="AN665">
            <v>0.46996534559461811</v>
          </cell>
          <cell r="AO665">
            <v>0.42017100016276043</v>
          </cell>
          <cell r="AP665" t="str">
            <v>AWD</v>
          </cell>
        </row>
        <row r="666">
          <cell r="A666" t="str">
            <v>5053-SET6</v>
          </cell>
          <cell r="B666" t="str">
            <v>B0B8TMWY6F</v>
          </cell>
          <cell r="C666">
            <v>18.989999999999998</v>
          </cell>
          <cell r="D666">
            <v>804</v>
          </cell>
          <cell r="E666">
            <v>2</v>
          </cell>
          <cell r="F666">
            <v>7.29</v>
          </cell>
          <cell r="G666">
            <v>6.6899999999999995</v>
          </cell>
          <cell r="H666">
            <v>6.1899999999999995</v>
          </cell>
          <cell r="I666">
            <v>6.09</v>
          </cell>
          <cell r="J666">
            <v>5.92</v>
          </cell>
          <cell r="K666">
            <v>4</v>
          </cell>
          <cell r="L666">
            <v>3.24</v>
          </cell>
          <cell r="M666">
            <v>3.4344000000000001</v>
          </cell>
          <cell r="N666">
            <v>2.4700000000000002</v>
          </cell>
          <cell r="O666">
            <v>2.5935000000000001</v>
          </cell>
          <cell r="P666">
            <v>6.29</v>
          </cell>
          <cell r="Q666">
            <v>5.6899999999999995</v>
          </cell>
          <cell r="R666">
            <v>5.1899999999999995</v>
          </cell>
          <cell r="S666">
            <v>4.99</v>
          </cell>
          <cell r="T666">
            <v>4.87</v>
          </cell>
          <cell r="U666">
            <v>0.1</v>
          </cell>
          <cell r="V666">
            <v>0.2</v>
          </cell>
          <cell r="W666">
            <v>3.2</v>
          </cell>
          <cell r="X666" t="str">
            <v>SS</v>
          </cell>
          <cell r="Y666">
            <v>10.16</v>
          </cell>
          <cell r="Z666">
            <v>6.85</v>
          </cell>
          <cell r="AA666">
            <v>0.28000000000000003</v>
          </cell>
          <cell r="AB666">
            <v>0.56000000000000005</v>
          </cell>
          <cell r="AC666">
            <v>0.28038676258992812</v>
          </cell>
          <cell r="AD666">
            <v>4.4861882014388499</v>
          </cell>
          <cell r="AE666">
            <v>5</v>
          </cell>
          <cell r="AF666">
            <v>1.2</v>
          </cell>
          <cell r="AG666">
            <v>0.95</v>
          </cell>
          <cell r="AH666">
            <v>0.75</v>
          </cell>
          <cell r="AI666">
            <v>0.69</v>
          </cell>
          <cell r="AJ666">
            <v>0.65</v>
          </cell>
          <cell r="AK666" t="str">
            <v>Need re-measure, repack smaller</v>
          </cell>
          <cell r="AL666">
            <v>78267</v>
          </cell>
          <cell r="AN666">
            <v>0.48079427083333337</v>
          </cell>
          <cell r="AO666">
            <v>0.43275390624999999</v>
          </cell>
          <cell r="AP666" t="str">
            <v>AWD</v>
          </cell>
        </row>
        <row r="667">
          <cell r="A667" t="str">
            <v>1277-EACH</v>
          </cell>
          <cell r="B667" t="str">
            <v>B0B9P3TD4K</v>
          </cell>
          <cell r="C667">
            <v>0</v>
          </cell>
          <cell r="D667">
            <v>804</v>
          </cell>
          <cell r="E667">
            <v>2</v>
          </cell>
          <cell r="F667">
            <v>7.29</v>
          </cell>
          <cell r="G667">
            <v>6.6899999999999995</v>
          </cell>
          <cell r="H667">
            <v>6.1899999999999995</v>
          </cell>
          <cell r="I667">
            <v>6.09</v>
          </cell>
          <cell r="J667">
            <v>5.92</v>
          </cell>
          <cell r="K667">
            <v>4</v>
          </cell>
          <cell r="L667">
            <v>3.24</v>
          </cell>
          <cell r="M667">
            <v>3.4344000000000001</v>
          </cell>
          <cell r="N667">
            <v>2.4700000000000002</v>
          </cell>
          <cell r="O667">
            <v>2.5935000000000001</v>
          </cell>
          <cell r="P667">
            <v>6.29</v>
          </cell>
          <cell r="Q667">
            <v>5.6899999999999995</v>
          </cell>
          <cell r="R667">
            <v>5.1899999999999995</v>
          </cell>
          <cell r="S667">
            <v>4.99</v>
          </cell>
          <cell r="T667">
            <v>4.87</v>
          </cell>
          <cell r="U667">
            <v>0.1</v>
          </cell>
          <cell r="V667">
            <v>0.2</v>
          </cell>
          <cell r="W667">
            <v>3.2</v>
          </cell>
          <cell r="X667" t="str">
            <v>SS</v>
          </cell>
          <cell r="Y667">
            <v>10.16</v>
          </cell>
          <cell r="Z667">
            <v>6.85</v>
          </cell>
          <cell r="AA667">
            <v>0.28000000000000003</v>
          </cell>
          <cell r="AB667">
            <v>0.56000000000000005</v>
          </cell>
          <cell r="AC667">
            <v>0.28038676258992812</v>
          </cell>
          <cell r="AD667">
            <v>4.4861882014388499</v>
          </cell>
          <cell r="AE667">
            <v>5</v>
          </cell>
          <cell r="AF667">
            <v>1.2</v>
          </cell>
          <cell r="AG667">
            <v>0.95</v>
          </cell>
          <cell r="AH667">
            <v>0.75</v>
          </cell>
          <cell r="AI667">
            <v>0.69</v>
          </cell>
          <cell r="AJ667">
            <v>0.65</v>
          </cell>
          <cell r="AK667" t="str">
            <v>Need re-measure, repack smaller</v>
          </cell>
          <cell r="AL667">
            <v>78267</v>
          </cell>
          <cell r="AN667">
            <v>6.3472086588541671E-2</v>
          </cell>
          <cell r="AO667">
            <v>5.9762166341145839E-2</v>
          </cell>
          <cell r="AP667" t="str">
            <v>AWD</v>
          </cell>
        </row>
        <row r="668">
          <cell r="A668" t="str">
            <v>1293-EACH</v>
          </cell>
          <cell r="B668" t="str">
            <v>B0B9PNPMH2</v>
          </cell>
          <cell r="C668">
            <v>0</v>
          </cell>
          <cell r="D668">
            <v>804</v>
          </cell>
          <cell r="E668">
            <v>2</v>
          </cell>
          <cell r="F668">
            <v>7.29</v>
          </cell>
          <cell r="G668">
            <v>6.6899999999999995</v>
          </cell>
          <cell r="H668">
            <v>6.1899999999999995</v>
          </cell>
          <cell r="I668">
            <v>6.09</v>
          </cell>
          <cell r="J668">
            <v>5.92</v>
          </cell>
          <cell r="K668">
            <v>4</v>
          </cell>
          <cell r="L668">
            <v>3.24</v>
          </cell>
          <cell r="M668">
            <v>3.4344000000000001</v>
          </cell>
          <cell r="N668">
            <v>2.4700000000000002</v>
          </cell>
          <cell r="O668">
            <v>2.5935000000000001</v>
          </cell>
          <cell r="P668">
            <v>6.29</v>
          </cell>
          <cell r="Q668">
            <v>5.6899999999999995</v>
          </cell>
          <cell r="R668">
            <v>5.1899999999999995</v>
          </cell>
          <cell r="S668">
            <v>4.99</v>
          </cell>
          <cell r="T668">
            <v>4.87</v>
          </cell>
          <cell r="U668">
            <v>0.1</v>
          </cell>
          <cell r="V668">
            <v>0.2</v>
          </cell>
          <cell r="W668">
            <v>3.2</v>
          </cell>
          <cell r="X668" t="str">
            <v>SS</v>
          </cell>
          <cell r="Y668">
            <v>10.16</v>
          </cell>
          <cell r="Z668">
            <v>6.85</v>
          </cell>
          <cell r="AA668">
            <v>0.28000000000000003</v>
          </cell>
          <cell r="AB668">
            <v>0.56000000000000005</v>
          </cell>
          <cell r="AC668">
            <v>0.28038676258992812</v>
          </cell>
          <cell r="AD668">
            <v>4.4861882014388499</v>
          </cell>
          <cell r="AE668">
            <v>5</v>
          </cell>
          <cell r="AF668">
            <v>1.2</v>
          </cell>
          <cell r="AG668">
            <v>0.95</v>
          </cell>
          <cell r="AH668">
            <v>0.75</v>
          </cell>
          <cell r="AI668">
            <v>0.69</v>
          </cell>
          <cell r="AJ668">
            <v>0.65</v>
          </cell>
          <cell r="AK668" t="str">
            <v>Need re-measure, repack smaller</v>
          </cell>
          <cell r="AL668">
            <v>78267</v>
          </cell>
          <cell r="AN668">
            <v>6.5260054976851861E-2</v>
          </cell>
          <cell r="AO668">
            <v>6.1839735243055555E-2</v>
          </cell>
          <cell r="AP668" t="str">
            <v>AWD</v>
          </cell>
        </row>
        <row r="669">
          <cell r="A669" t="str">
            <v>1292-EACH</v>
          </cell>
          <cell r="B669" t="str">
            <v>B0B9Q8LBNN</v>
          </cell>
          <cell r="C669">
            <v>0</v>
          </cell>
          <cell r="D669">
            <v>1292</v>
          </cell>
          <cell r="E669">
            <v>1</v>
          </cell>
          <cell r="F669">
            <v>5.6899999999999995</v>
          </cell>
          <cell r="G669">
            <v>5.39</v>
          </cell>
          <cell r="H669">
            <v>5.1899999999999995</v>
          </cell>
          <cell r="I669">
            <v>5.1899999999999995</v>
          </cell>
          <cell r="J669">
            <v>5.04</v>
          </cell>
          <cell r="K669">
            <v>3</v>
          </cell>
          <cell r="L669">
            <v>3.15</v>
          </cell>
          <cell r="M669">
            <v>3.339</v>
          </cell>
          <cell r="N669">
            <v>2.38</v>
          </cell>
          <cell r="O669">
            <v>2.4989999999999997</v>
          </cell>
          <cell r="P669">
            <v>4.6899999999999995</v>
          </cell>
          <cell r="Q669">
            <v>4.3899999999999997</v>
          </cell>
          <cell r="R669">
            <v>4.1899999999999995</v>
          </cell>
          <cell r="S669">
            <v>4.09</v>
          </cell>
          <cell r="T669">
            <v>3.9899999999999998</v>
          </cell>
          <cell r="U669">
            <v>0.14000000000000001</v>
          </cell>
          <cell r="V669">
            <v>0.14000000000000001</v>
          </cell>
          <cell r="W669">
            <v>2.2400000000000002</v>
          </cell>
          <cell r="X669" t="str">
            <v>SS</v>
          </cell>
          <cell r="Y669">
            <v>7.75</v>
          </cell>
          <cell r="Z669">
            <v>3</v>
          </cell>
          <cell r="AA669">
            <v>0.38</v>
          </cell>
          <cell r="AB669">
            <v>0.38</v>
          </cell>
          <cell r="AC669">
            <v>6.3561151079136693E-2</v>
          </cell>
          <cell r="AD669">
            <v>1.0169784172661871</v>
          </cell>
          <cell r="AE669">
            <v>2</v>
          </cell>
          <cell r="AF669">
            <v>1.2</v>
          </cell>
          <cell r="AG669">
            <v>0.95</v>
          </cell>
          <cell r="AH669">
            <v>0.79</v>
          </cell>
          <cell r="AI669">
            <v>0.75</v>
          </cell>
          <cell r="AJ669">
            <v>0.69</v>
          </cell>
          <cell r="AK669">
            <v>0</v>
          </cell>
          <cell r="AL669">
            <v>11524</v>
          </cell>
          <cell r="AN669">
            <v>3.2361814396862143E-2</v>
          </cell>
          <cell r="AO669">
            <v>3.0608211564429014E-2</v>
          </cell>
          <cell r="AP669" t="str">
            <v>AWD</v>
          </cell>
        </row>
        <row r="670">
          <cell r="A670" t="str">
            <v>8005-CASE</v>
          </cell>
          <cell r="B670" t="str">
            <v>B0BB8R9HGQ</v>
          </cell>
          <cell r="C670">
            <v>0</v>
          </cell>
          <cell r="D670">
            <v>804</v>
          </cell>
          <cell r="E670">
            <v>2</v>
          </cell>
          <cell r="F670">
            <v>7.29</v>
          </cell>
          <cell r="G670">
            <v>6.6899999999999995</v>
          </cell>
          <cell r="H670">
            <v>6.1899999999999995</v>
          </cell>
          <cell r="I670">
            <v>6.09</v>
          </cell>
          <cell r="J670">
            <v>5.92</v>
          </cell>
          <cell r="K670">
            <v>4</v>
          </cell>
          <cell r="L670">
            <v>3.24</v>
          </cell>
          <cell r="M670">
            <v>3.4344000000000001</v>
          </cell>
          <cell r="N670">
            <v>2.4700000000000002</v>
          </cell>
          <cell r="O670">
            <v>2.5935000000000001</v>
          </cell>
          <cell r="P670">
            <v>6.29</v>
          </cell>
          <cell r="Q670">
            <v>5.6899999999999995</v>
          </cell>
          <cell r="R670">
            <v>5.1899999999999995</v>
          </cell>
          <cell r="S670">
            <v>4.99</v>
          </cell>
          <cell r="T670">
            <v>4.87</v>
          </cell>
          <cell r="U670">
            <v>0.1</v>
          </cell>
          <cell r="V670">
            <v>0.2</v>
          </cell>
          <cell r="W670">
            <v>3.2</v>
          </cell>
          <cell r="X670" t="str">
            <v>LSlb</v>
          </cell>
          <cell r="Y670">
            <v>12.5</v>
          </cell>
          <cell r="Z670">
            <v>12.5</v>
          </cell>
          <cell r="AA670">
            <v>3.3</v>
          </cell>
          <cell r="AB670">
            <v>0.56000000000000005</v>
          </cell>
          <cell r="AC670">
            <v>3.7095323741007196</v>
          </cell>
          <cell r="AD670">
            <v>0</v>
          </cell>
          <cell r="AE670">
            <v>3.75</v>
          </cell>
          <cell r="AF670">
            <v>23.9</v>
          </cell>
          <cell r="AG670">
            <v>23.9</v>
          </cell>
          <cell r="AH670">
            <v>19.899999999999999</v>
          </cell>
          <cell r="AI670">
            <v>19.899999999999999</v>
          </cell>
          <cell r="AJ670">
            <v>17.899999999999999</v>
          </cell>
          <cell r="AK670">
            <v>0</v>
          </cell>
          <cell r="AL670">
            <v>78267</v>
          </cell>
          <cell r="AM670">
            <v>1</v>
          </cell>
          <cell r="AN670">
            <v>0.18906645598234953</v>
          </cell>
          <cell r="AO670">
            <v>0.17771806504991319</v>
          </cell>
          <cell r="AP670" t="str">
            <v>AWD</v>
          </cell>
        </row>
        <row r="671">
          <cell r="A671" t="str">
            <v>5191-EACH</v>
          </cell>
          <cell r="B671" t="str">
            <v>B0BCL6MSMS</v>
          </cell>
          <cell r="C671">
            <v>7.99</v>
          </cell>
          <cell r="D671">
            <v>804</v>
          </cell>
          <cell r="E671">
            <v>2</v>
          </cell>
          <cell r="F671">
            <v>7.29</v>
          </cell>
          <cell r="G671">
            <v>6.6899999999999995</v>
          </cell>
          <cell r="H671">
            <v>6.1899999999999995</v>
          </cell>
          <cell r="I671">
            <v>6.09</v>
          </cell>
          <cell r="J671">
            <v>5.92</v>
          </cell>
          <cell r="K671">
            <v>4</v>
          </cell>
          <cell r="L671">
            <v>3.24</v>
          </cell>
          <cell r="M671">
            <v>3.4344000000000001</v>
          </cell>
          <cell r="N671">
            <v>2.4700000000000002</v>
          </cell>
          <cell r="O671">
            <v>2.5935000000000001</v>
          </cell>
          <cell r="P671">
            <v>6.29</v>
          </cell>
          <cell r="Q671">
            <v>5.6899999999999995</v>
          </cell>
          <cell r="R671">
            <v>5.1899999999999995</v>
          </cell>
          <cell r="S671">
            <v>4.99</v>
          </cell>
          <cell r="T671">
            <v>4.87</v>
          </cell>
          <cell r="U671">
            <v>0.1</v>
          </cell>
          <cell r="V671">
            <v>0.2</v>
          </cell>
          <cell r="W671">
            <v>3.2</v>
          </cell>
          <cell r="X671" t="str">
            <v>LSlb</v>
          </cell>
          <cell r="Y671">
            <v>11</v>
          </cell>
          <cell r="Z671">
            <v>9.25</v>
          </cell>
          <cell r="AA671">
            <v>0.5</v>
          </cell>
          <cell r="AB671">
            <v>0.5</v>
          </cell>
          <cell r="AC671">
            <v>2.5035971223021583</v>
          </cell>
          <cell r="AD671">
            <v>0</v>
          </cell>
          <cell r="AE671">
            <v>2.75</v>
          </cell>
          <cell r="AF671">
            <v>1.2</v>
          </cell>
          <cell r="AG671">
            <v>0.95</v>
          </cell>
          <cell r="AH671">
            <v>0.75</v>
          </cell>
          <cell r="AI671">
            <v>0.69</v>
          </cell>
          <cell r="AJ671">
            <v>0.65</v>
          </cell>
          <cell r="AK671">
            <v>0</v>
          </cell>
          <cell r="AL671">
            <v>78267</v>
          </cell>
          <cell r="AN671">
            <v>0.27011008933738428</v>
          </cell>
          <cell r="AO671">
            <v>0.22991665310329859</v>
          </cell>
          <cell r="AP671" t="str">
            <v>AWD</v>
          </cell>
        </row>
        <row r="672">
          <cell r="A672" t="str">
            <v>5190-PACK2</v>
          </cell>
          <cell r="B672" t="str">
            <v>B0BCL7XWNT</v>
          </cell>
          <cell r="C672">
            <v>0</v>
          </cell>
          <cell r="D672">
            <v>5190</v>
          </cell>
          <cell r="E672">
            <v>2</v>
          </cell>
          <cell r="F672">
            <v>7.29</v>
          </cell>
          <cell r="G672">
            <v>6.6899999999999995</v>
          </cell>
          <cell r="H672">
            <v>6.29</v>
          </cell>
          <cell r="I672">
            <v>6.1899999999999995</v>
          </cell>
          <cell r="J672">
            <v>6.02</v>
          </cell>
          <cell r="K672">
            <v>9</v>
          </cell>
          <cell r="L672">
            <v>3.43</v>
          </cell>
          <cell r="M672">
            <v>3.6358000000000001</v>
          </cell>
          <cell r="N672">
            <v>2.66</v>
          </cell>
          <cell r="O672">
            <v>2.7930000000000001</v>
          </cell>
          <cell r="P672">
            <v>6.29</v>
          </cell>
          <cell r="Q672">
            <v>5.6899999999999995</v>
          </cell>
          <cell r="R672">
            <v>5.29</v>
          </cell>
          <cell r="S672">
            <v>5.1899999999999995</v>
          </cell>
          <cell r="T672">
            <v>4.97</v>
          </cell>
          <cell r="U672">
            <v>0.26</v>
          </cell>
          <cell r="V672">
            <v>0.52</v>
          </cell>
          <cell r="W672">
            <v>8.32</v>
          </cell>
          <cell r="X672" t="str">
            <v>LSlb</v>
          </cell>
          <cell r="Y672">
            <v>12</v>
          </cell>
          <cell r="Z672">
            <v>7.25</v>
          </cell>
          <cell r="AA672">
            <v>4</v>
          </cell>
          <cell r="AB672">
            <v>0.26</v>
          </cell>
          <cell r="AC672">
            <v>2.5035971223021583</v>
          </cell>
          <cell r="AD672">
            <v>0</v>
          </cell>
          <cell r="AE672">
            <v>2.75</v>
          </cell>
          <cell r="AF672">
            <v>1.2</v>
          </cell>
          <cell r="AG672">
            <v>0.95</v>
          </cell>
          <cell r="AH672">
            <v>0.75</v>
          </cell>
          <cell r="AI672">
            <v>0.69</v>
          </cell>
          <cell r="AJ672">
            <v>0.65</v>
          </cell>
          <cell r="AK672">
            <v>0</v>
          </cell>
          <cell r="AL672">
            <v>24027</v>
          </cell>
          <cell r="AN672">
            <v>6.5212975019290131E-2</v>
          </cell>
          <cell r="AO672">
            <v>6.1785029658564819E-2</v>
          </cell>
          <cell r="AP672" t="str">
            <v>AWD</v>
          </cell>
        </row>
        <row r="673">
          <cell r="A673" t="str">
            <v>5191-PACK2</v>
          </cell>
          <cell r="B673" t="str">
            <v>B0BCLC7Y4R</v>
          </cell>
          <cell r="C673">
            <v>12.99</v>
          </cell>
          <cell r="D673">
            <v>5191</v>
          </cell>
          <cell r="E673">
            <v>2</v>
          </cell>
          <cell r="F673">
            <v>15.09</v>
          </cell>
          <cell r="G673">
            <v>13.59</v>
          </cell>
          <cell r="H673">
            <v>12.59</v>
          </cell>
          <cell r="I673">
            <v>12.59</v>
          </cell>
          <cell r="J673">
            <v>11.53</v>
          </cell>
          <cell r="K673">
            <v>2.25</v>
          </cell>
          <cell r="L673">
            <v>5.87</v>
          </cell>
          <cell r="M673">
            <v>6.2222</v>
          </cell>
          <cell r="N673" t="str">
            <v>-</v>
          </cell>
          <cell r="O673" t="str">
            <v>-</v>
          </cell>
          <cell r="P673" t="str">
            <v>-</v>
          </cell>
          <cell r="Q673" t="str">
            <v>-</v>
          </cell>
          <cell r="R673" t="str">
            <v>-</v>
          </cell>
          <cell r="S673" t="str">
            <v>-</v>
          </cell>
          <cell r="T673" t="str">
            <v>-</v>
          </cell>
          <cell r="U673">
            <v>1.02</v>
          </cell>
          <cell r="V673">
            <v>2.04</v>
          </cell>
          <cell r="W673">
            <v>9.6000000000000014</v>
          </cell>
          <cell r="X673" t="str">
            <v>LSlb</v>
          </cell>
          <cell r="Y673">
            <v>11</v>
          </cell>
          <cell r="Z673">
            <v>9.25</v>
          </cell>
          <cell r="AA673">
            <v>0.5</v>
          </cell>
          <cell r="AB673">
            <v>1</v>
          </cell>
          <cell r="AC673">
            <v>1.9479541366906474</v>
          </cell>
          <cell r="AD673">
            <v>0</v>
          </cell>
          <cell r="AE673">
            <v>2</v>
          </cell>
          <cell r="AF673">
            <v>1.2</v>
          </cell>
          <cell r="AG673">
            <v>0.95</v>
          </cell>
          <cell r="AH673">
            <v>0.79</v>
          </cell>
          <cell r="AI673">
            <v>0.75</v>
          </cell>
          <cell r="AJ673">
            <v>0.69</v>
          </cell>
          <cell r="AK673">
            <v>0</v>
          </cell>
          <cell r="AL673">
            <v>2425</v>
          </cell>
          <cell r="AN673">
            <v>0.54022017867476857</v>
          </cell>
          <cell r="AO673">
            <v>0.45983330620659718</v>
          </cell>
          <cell r="AP673" t="str">
            <v>AWD</v>
          </cell>
        </row>
        <row r="674">
          <cell r="A674" t="str">
            <v>540-EACH</v>
          </cell>
          <cell r="B674" t="str">
            <v>B0BCM2D62W</v>
          </cell>
          <cell r="C674">
            <v>0</v>
          </cell>
          <cell r="D674">
            <v>540</v>
          </cell>
          <cell r="E674">
            <v>1</v>
          </cell>
          <cell r="F674">
            <v>16.29</v>
          </cell>
          <cell r="G674">
            <v>15.99</v>
          </cell>
          <cell r="H674">
            <v>15.69</v>
          </cell>
          <cell r="I674">
            <v>15.69</v>
          </cell>
          <cell r="J674">
            <v>15.56</v>
          </cell>
          <cell r="K674">
            <v>1</v>
          </cell>
          <cell r="L674">
            <v>11.129999999999999</v>
          </cell>
          <cell r="M674">
            <v>11.797799999999999</v>
          </cell>
          <cell r="N674" t="str">
            <v>-</v>
          </cell>
          <cell r="O674" t="str">
            <v>-</v>
          </cell>
          <cell r="P674" t="str">
            <v>-</v>
          </cell>
          <cell r="Q674" t="str">
            <v>-</v>
          </cell>
          <cell r="R674" t="str">
            <v>-</v>
          </cell>
          <cell r="S674" t="str">
            <v>-</v>
          </cell>
          <cell r="T674" t="str">
            <v>-</v>
          </cell>
          <cell r="U674">
            <v>0.3</v>
          </cell>
          <cell r="V674">
            <v>0.3</v>
          </cell>
          <cell r="X674" t="str">
            <v>LB</v>
          </cell>
          <cell r="Y674">
            <v>22</v>
          </cell>
          <cell r="Z674">
            <v>14</v>
          </cell>
          <cell r="AA674">
            <v>2</v>
          </cell>
          <cell r="AC674">
            <v>4.4316546762589928</v>
          </cell>
          <cell r="AD674">
            <v>0</v>
          </cell>
          <cell r="AE674">
            <v>5</v>
          </cell>
          <cell r="AF674">
            <v>1.2</v>
          </cell>
          <cell r="AG674">
            <v>0.95</v>
          </cell>
          <cell r="AH674">
            <v>0.75</v>
          </cell>
          <cell r="AI674">
            <v>0.69</v>
          </cell>
          <cell r="AJ674">
            <v>0.65</v>
          </cell>
          <cell r="AK674">
            <v>0</v>
          </cell>
          <cell r="AL674">
            <v>15824</v>
          </cell>
          <cell r="AN674">
            <v>7.0213487413194456E-2</v>
          </cell>
          <cell r="AO674">
            <v>6.0600179036458333E-2</v>
          </cell>
          <cell r="AP674" t="str">
            <v>AWD</v>
          </cell>
        </row>
        <row r="675">
          <cell r="A675" t="str">
            <v>5190-BOX</v>
          </cell>
          <cell r="B675" t="str">
            <v>B0BCM88KR4</v>
          </cell>
          <cell r="C675">
            <v>0</v>
          </cell>
          <cell r="D675">
            <v>5190</v>
          </cell>
          <cell r="E675">
            <v>24</v>
          </cell>
          <cell r="F675">
            <v>43.790000000000006</v>
          </cell>
          <cell r="G675">
            <v>36.290000000000006</v>
          </cell>
          <cell r="H675">
            <v>31.49</v>
          </cell>
          <cell r="I675">
            <v>30.29</v>
          </cell>
          <cell r="J675">
            <v>28.46</v>
          </cell>
          <cell r="K675">
            <v>6.75</v>
          </cell>
          <cell r="L675">
            <v>8.1199999999999992</v>
          </cell>
          <cell r="M675">
            <v>8.6071999999999989</v>
          </cell>
          <cell r="N675" t="str">
            <v>-</v>
          </cell>
          <cell r="O675" t="str">
            <v>-</v>
          </cell>
          <cell r="P675" t="str">
            <v>-</v>
          </cell>
          <cell r="Q675" t="str">
            <v>-</v>
          </cell>
          <cell r="R675" t="str">
            <v>-</v>
          </cell>
          <cell r="S675" t="str">
            <v>-</v>
          </cell>
          <cell r="T675" t="str">
            <v>-</v>
          </cell>
          <cell r="U675">
            <v>6.7</v>
          </cell>
          <cell r="V675">
            <v>6.7</v>
          </cell>
          <cell r="W675">
            <v>7.68</v>
          </cell>
          <cell r="X675" t="str">
            <v>LB</v>
          </cell>
          <cell r="Y675">
            <v>16</v>
          </cell>
          <cell r="Z675">
            <v>11.5</v>
          </cell>
          <cell r="AA675">
            <v>10.5</v>
          </cell>
          <cell r="AB675">
            <v>1.6800000000000002</v>
          </cell>
          <cell r="AC675">
            <v>13.899280575539569</v>
          </cell>
          <cell r="AD675">
            <v>0</v>
          </cell>
          <cell r="AE675">
            <v>14</v>
          </cell>
          <cell r="AF675">
            <v>1.2</v>
          </cell>
          <cell r="AG675">
            <v>0.95</v>
          </cell>
          <cell r="AH675">
            <v>0.79</v>
          </cell>
          <cell r="AI675">
            <v>0.75</v>
          </cell>
          <cell r="AJ675">
            <v>0.69</v>
          </cell>
          <cell r="AK675">
            <v>0</v>
          </cell>
          <cell r="AL675">
            <v>2425</v>
          </cell>
          <cell r="AN675">
            <v>0.78255570023148158</v>
          </cell>
          <cell r="AO675">
            <v>0.74142035590277777</v>
          </cell>
          <cell r="AP675" t="str">
            <v>AWD</v>
          </cell>
        </row>
        <row r="676">
          <cell r="A676" t="str">
            <v>5190-EACH</v>
          </cell>
          <cell r="B676" t="str">
            <v>B0BCMBR7L9</v>
          </cell>
          <cell r="C676">
            <v>4.99</v>
          </cell>
          <cell r="D676">
            <v>5190</v>
          </cell>
          <cell r="E676">
            <v>1</v>
          </cell>
          <cell r="F676">
            <v>5.6899999999999995</v>
          </cell>
          <cell r="G676">
            <v>5.39</v>
          </cell>
          <cell r="H676">
            <v>5.1899999999999995</v>
          </cell>
          <cell r="I676">
            <v>5.1899999999999995</v>
          </cell>
          <cell r="J676">
            <v>5.04</v>
          </cell>
          <cell r="K676">
            <v>5</v>
          </cell>
          <cell r="L676">
            <v>3.24</v>
          </cell>
          <cell r="M676">
            <v>3.4344000000000001</v>
          </cell>
          <cell r="N676">
            <v>2.4700000000000002</v>
          </cell>
          <cell r="O676">
            <v>2.5935000000000001</v>
          </cell>
          <cell r="P676">
            <v>4.6899999999999995</v>
          </cell>
          <cell r="Q676">
            <v>4.3899999999999997</v>
          </cell>
          <cell r="R676">
            <v>4.1899999999999995</v>
          </cell>
          <cell r="S676">
            <v>4.09</v>
          </cell>
          <cell r="T676">
            <v>3.98</v>
          </cell>
          <cell r="U676">
            <v>0.26</v>
          </cell>
          <cell r="V676">
            <v>0.26</v>
          </cell>
          <cell r="W676">
            <v>4.16</v>
          </cell>
          <cell r="X676" t="str">
            <v>LSlb</v>
          </cell>
          <cell r="Y676">
            <v>10.75</v>
          </cell>
          <cell r="Z676">
            <v>8</v>
          </cell>
          <cell r="AA676">
            <v>3.5</v>
          </cell>
          <cell r="AB676">
            <v>0.13</v>
          </cell>
          <cell r="AC676">
            <v>2.1654676258992804</v>
          </cell>
          <cell r="AD676">
            <v>0</v>
          </cell>
          <cell r="AE676">
            <v>2.25</v>
          </cell>
          <cell r="AF676">
            <v>1.2</v>
          </cell>
          <cell r="AG676">
            <v>0.95</v>
          </cell>
          <cell r="AH676">
            <v>0.75</v>
          </cell>
          <cell r="AI676">
            <v>0.69</v>
          </cell>
          <cell r="AJ676">
            <v>0.65</v>
          </cell>
          <cell r="AK676">
            <v>0</v>
          </cell>
          <cell r="AL676">
            <v>16947</v>
          </cell>
          <cell r="AN676">
            <v>3.2606487509645066E-2</v>
          </cell>
          <cell r="AO676">
            <v>3.0892514829282409E-2</v>
          </cell>
          <cell r="AP676" t="str">
            <v>AWD</v>
          </cell>
        </row>
        <row r="677">
          <cell r="A677" t="str">
            <v>5191-CASE</v>
          </cell>
          <cell r="B677" t="str">
            <v>B0BCMFQ1ZD</v>
          </cell>
          <cell r="C677">
            <v>0</v>
          </cell>
          <cell r="D677">
            <v>5191</v>
          </cell>
          <cell r="E677">
            <v>12</v>
          </cell>
          <cell r="F677">
            <v>56.99</v>
          </cell>
          <cell r="G677">
            <v>47.99</v>
          </cell>
          <cell r="H677">
            <v>41.99</v>
          </cell>
          <cell r="I677">
            <v>41.99</v>
          </cell>
          <cell r="J677">
            <v>35.909999999999997</v>
          </cell>
          <cell r="K677">
            <v>13</v>
          </cell>
          <cell r="L677">
            <v>10.120000000000001</v>
          </cell>
          <cell r="M677">
            <v>10.727200000000002</v>
          </cell>
          <cell r="N677" t="str">
            <v>-</v>
          </cell>
          <cell r="O677" t="str">
            <v>-</v>
          </cell>
          <cell r="P677" t="str">
            <v>-</v>
          </cell>
          <cell r="Q677" t="str">
            <v>-</v>
          </cell>
          <cell r="R677" t="str">
            <v>-</v>
          </cell>
          <cell r="S677" t="str">
            <v>-</v>
          </cell>
          <cell r="T677" t="str">
            <v>-</v>
          </cell>
          <cell r="U677">
            <v>12.92</v>
          </cell>
          <cell r="V677">
            <v>12.92</v>
          </cell>
          <cell r="X677" t="str">
            <v>LSlb</v>
          </cell>
          <cell r="Y677">
            <v>11.75</v>
          </cell>
          <cell r="Z677">
            <v>9.75</v>
          </cell>
          <cell r="AA677">
            <v>5.75</v>
          </cell>
          <cell r="AC677">
            <v>4.7390962230215825</v>
          </cell>
          <cell r="AD677">
            <v>0</v>
          </cell>
          <cell r="AE677">
            <v>4.75</v>
          </cell>
          <cell r="AF677">
            <v>2.9</v>
          </cell>
          <cell r="AG677">
            <v>2.2999999999999998</v>
          </cell>
          <cell r="AH677">
            <v>1.9</v>
          </cell>
          <cell r="AI677">
            <v>1.9</v>
          </cell>
          <cell r="AJ677">
            <v>1.5</v>
          </cell>
          <cell r="AK677">
            <v>0</v>
          </cell>
          <cell r="AL677">
            <v>5</v>
          </cell>
          <cell r="AN677">
            <v>3.2413210720486112</v>
          </cell>
          <cell r="AO677">
            <v>2.7589998372395832</v>
          </cell>
          <cell r="AP677" t="str">
            <v>AWD</v>
          </cell>
        </row>
        <row r="678">
          <cell r="A678" t="str">
            <v>6023-CASE</v>
          </cell>
          <cell r="B678" t="str">
            <v>B0BDSR46YY</v>
          </cell>
          <cell r="C678">
            <v>0</v>
          </cell>
          <cell r="D678">
            <v>6023</v>
          </cell>
          <cell r="E678">
            <v>24</v>
          </cell>
          <cell r="F678">
            <v>43.09</v>
          </cell>
          <cell r="G678">
            <v>35.590000000000003</v>
          </cell>
          <cell r="H678">
            <v>30.79</v>
          </cell>
          <cell r="I678">
            <v>29.59</v>
          </cell>
          <cell r="J678">
            <v>27.720000000000002</v>
          </cell>
          <cell r="K678">
            <v>5</v>
          </cell>
          <cell r="L678">
            <v>7.56</v>
          </cell>
          <cell r="M678">
            <v>8.0136000000000003</v>
          </cell>
          <cell r="N678" t="str">
            <v>-</v>
          </cell>
          <cell r="O678" t="str">
            <v>-</v>
          </cell>
          <cell r="P678" t="str">
            <v>-</v>
          </cell>
          <cell r="Q678" t="str">
            <v>-</v>
          </cell>
          <cell r="R678" t="str">
            <v>-</v>
          </cell>
          <cell r="S678" t="str">
            <v>-</v>
          </cell>
          <cell r="T678" t="str">
            <v>-</v>
          </cell>
          <cell r="U678">
            <v>4.9400000000000004</v>
          </cell>
          <cell r="V678">
            <v>4.9400000000000004</v>
          </cell>
          <cell r="X678" t="str">
            <v>LSlb</v>
          </cell>
          <cell r="Y678">
            <v>10.75</v>
          </cell>
          <cell r="Z678">
            <v>7.5</v>
          </cell>
          <cell r="AA678">
            <v>7</v>
          </cell>
          <cell r="AC678">
            <v>4.0602517985611515</v>
          </cell>
          <cell r="AD678">
            <v>0</v>
          </cell>
          <cell r="AE678">
            <v>4.25</v>
          </cell>
          <cell r="AF678">
            <v>1.1000000000000001</v>
          </cell>
          <cell r="AG678">
            <v>0.85</v>
          </cell>
          <cell r="AH678">
            <v>0.69</v>
          </cell>
          <cell r="AI678">
            <v>0.65</v>
          </cell>
          <cell r="AJ678">
            <v>0.59</v>
          </cell>
          <cell r="AK678">
            <v>0</v>
          </cell>
          <cell r="AL678">
            <v>20718</v>
          </cell>
          <cell r="AN678">
            <v>3.1637803819444446</v>
          </cell>
          <cell r="AO678">
            <v>2.6688997395833334</v>
          </cell>
          <cell r="AP678" t="str">
            <v>FBA</v>
          </cell>
        </row>
        <row r="679">
          <cell r="A679" t="str">
            <v>6023-SET4</v>
          </cell>
          <cell r="B679" t="str">
            <v>B0BDSRHG1G</v>
          </cell>
          <cell r="C679">
            <v>0</v>
          </cell>
          <cell r="D679">
            <v>808</v>
          </cell>
          <cell r="E679">
            <v>1</v>
          </cell>
          <cell r="F679">
            <v>5.6899999999999995</v>
          </cell>
          <cell r="G679">
            <v>5.39</v>
          </cell>
          <cell r="H679">
            <v>5.1899999999999995</v>
          </cell>
          <cell r="I679">
            <v>5.09</v>
          </cell>
          <cell r="J679">
            <v>4.99</v>
          </cell>
          <cell r="K679">
            <v>2</v>
          </cell>
          <cell r="L679">
            <v>3.15</v>
          </cell>
          <cell r="M679">
            <v>3.339</v>
          </cell>
          <cell r="N679">
            <v>2.38</v>
          </cell>
          <cell r="O679">
            <v>2.4989999999999997</v>
          </cell>
          <cell r="P679">
            <v>4.6899999999999995</v>
          </cell>
          <cell r="Q679">
            <v>4.3899999999999997</v>
          </cell>
          <cell r="R679">
            <v>4.09</v>
          </cell>
          <cell r="S679">
            <v>3.99</v>
          </cell>
          <cell r="T679">
            <v>3.94</v>
          </cell>
          <cell r="U679">
            <v>0.1</v>
          </cell>
          <cell r="V679">
            <v>0.1</v>
          </cell>
          <cell r="W679">
            <v>1.6</v>
          </cell>
          <cell r="X679" t="str">
            <v>LB</v>
          </cell>
          <cell r="Y679">
            <v>22</v>
          </cell>
          <cell r="Z679">
            <v>11.75</v>
          </cell>
          <cell r="AA679">
            <v>8.5</v>
          </cell>
          <cell r="AB679">
            <v>0.28000000000000003</v>
          </cell>
          <cell r="AC679">
            <v>15.807553956834532</v>
          </cell>
          <cell r="AD679">
            <v>0</v>
          </cell>
          <cell r="AE679">
            <v>16</v>
          </cell>
          <cell r="AF679">
            <v>1.2</v>
          </cell>
          <cell r="AG679">
            <v>0.95</v>
          </cell>
          <cell r="AH679">
            <v>0.75</v>
          </cell>
          <cell r="AI679">
            <v>0.69</v>
          </cell>
          <cell r="AJ679">
            <v>0.65</v>
          </cell>
          <cell r="AK679">
            <v>0</v>
          </cell>
          <cell r="AL679">
            <v>16947</v>
          </cell>
          <cell r="AN679">
            <v>0.52729673032407409</v>
          </cell>
          <cell r="AO679">
            <v>0.44481662326388888</v>
          </cell>
          <cell r="AP679" t="str">
            <v>FBA</v>
          </cell>
        </row>
        <row r="680">
          <cell r="A680" t="str">
            <v>6022-EACH</v>
          </cell>
          <cell r="B680" t="str">
            <v>B0BDSTG7V4</v>
          </cell>
          <cell r="D680">
            <v>6022</v>
          </cell>
          <cell r="E680">
            <v>1</v>
          </cell>
          <cell r="F680">
            <v>28.39</v>
          </cell>
          <cell r="G680">
            <v>25.69</v>
          </cell>
          <cell r="H680">
            <v>23.89</v>
          </cell>
          <cell r="I680">
            <v>23.89</v>
          </cell>
          <cell r="J680">
            <v>22.630000000000003</v>
          </cell>
          <cell r="K680">
            <v>2</v>
          </cell>
          <cell r="L680">
            <v>11.51</v>
          </cell>
          <cell r="M680">
            <v>12.2006</v>
          </cell>
          <cell r="N680" t="str">
            <v>-</v>
          </cell>
          <cell r="O680" t="str">
            <v>-</v>
          </cell>
          <cell r="P680" t="str">
            <v>-</v>
          </cell>
          <cell r="Q680" t="str">
            <v>-</v>
          </cell>
          <cell r="R680" t="str">
            <v>-</v>
          </cell>
          <cell r="S680" t="str">
            <v>-</v>
          </cell>
          <cell r="T680" t="str">
            <v>-</v>
          </cell>
          <cell r="U680">
            <v>1.48</v>
          </cell>
          <cell r="V680">
            <v>1.48</v>
          </cell>
          <cell r="W680">
            <v>3.2</v>
          </cell>
          <cell r="X680" t="str">
            <v>LB</v>
          </cell>
          <cell r="Y680">
            <v>23.25</v>
          </cell>
          <cell r="Z680">
            <v>17</v>
          </cell>
          <cell r="AA680">
            <v>2</v>
          </cell>
          <cell r="AB680">
            <v>0.56000000000000005</v>
          </cell>
          <cell r="AC680">
            <v>5.6870503597122299</v>
          </cell>
          <cell r="AD680">
            <v>0</v>
          </cell>
          <cell r="AE680">
            <v>6</v>
          </cell>
          <cell r="AF680">
            <v>10.5</v>
          </cell>
          <cell r="AG680">
            <v>8.3000000000000007</v>
          </cell>
          <cell r="AH680">
            <v>6.9</v>
          </cell>
          <cell r="AI680">
            <v>6.9</v>
          </cell>
          <cell r="AJ680">
            <v>5.9</v>
          </cell>
          <cell r="AK680">
            <v>0</v>
          </cell>
          <cell r="AL680">
            <v>16947</v>
          </cell>
          <cell r="AN680">
            <v>0.74369333526234571</v>
          </cell>
          <cell r="AO680">
            <v>0.69626338252314801</v>
          </cell>
          <cell r="AP680" t="str">
            <v>FBA</v>
          </cell>
        </row>
        <row r="681">
          <cell r="A681" t="str">
            <v>808-BOX-1</v>
          </cell>
          <cell r="B681" t="str">
            <v>B0BFR4S7M2</v>
          </cell>
          <cell r="C681">
            <v>0</v>
          </cell>
          <cell r="D681">
            <v>808</v>
          </cell>
          <cell r="E681">
            <v>2</v>
          </cell>
          <cell r="F681">
            <v>7.29</v>
          </cell>
          <cell r="G681">
            <v>6.6899999999999995</v>
          </cell>
          <cell r="H681">
            <v>6.1899999999999995</v>
          </cell>
          <cell r="I681">
            <v>6.09</v>
          </cell>
          <cell r="J681">
            <v>5.92</v>
          </cell>
          <cell r="K681">
            <v>4</v>
          </cell>
          <cell r="L681">
            <v>3.24</v>
          </cell>
          <cell r="M681">
            <v>3.4344000000000001</v>
          </cell>
          <cell r="N681">
            <v>2.4700000000000002</v>
          </cell>
          <cell r="O681">
            <v>2.5935000000000001</v>
          </cell>
          <cell r="P681">
            <v>6.29</v>
          </cell>
          <cell r="Q681">
            <v>5.6899999999999995</v>
          </cell>
          <cell r="R681">
            <v>5.1899999999999995</v>
          </cell>
          <cell r="S681">
            <v>4.99</v>
          </cell>
          <cell r="T681">
            <v>4.87</v>
          </cell>
          <cell r="U681">
            <v>0.1</v>
          </cell>
          <cell r="V681">
            <v>0.2</v>
          </cell>
          <cell r="W681">
            <v>3.2</v>
          </cell>
          <cell r="X681" t="str">
            <v>SS</v>
          </cell>
          <cell r="Y681">
            <v>10.16</v>
          </cell>
          <cell r="Z681">
            <v>6.85</v>
          </cell>
          <cell r="AA681">
            <v>0.28000000000000003</v>
          </cell>
          <cell r="AB681">
            <v>0.56000000000000005</v>
          </cell>
          <cell r="AC681">
            <v>0.28038676258992812</v>
          </cell>
          <cell r="AD681">
            <v>4.4861882014388499</v>
          </cell>
          <cell r="AE681">
            <v>5</v>
          </cell>
          <cell r="AF681">
            <v>1.2</v>
          </cell>
          <cell r="AG681">
            <v>0.95</v>
          </cell>
          <cell r="AH681">
            <v>0.75</v>
          </cell>
          <cell r="AI681">
            <v>0.69</v>
          </cell>
          <cell r="AJ681">
            <v>0.65</v>
          </cell>
          <cell r="AK681">
            <v>0</v>
          </cell>
          <cell r="AL681">
            <v>16947</v>
          </cell>
          <cell r="AN681">
            <v>0.75093508873456793</v>
          </cell>
          <cell r="AO681">
            <v>0.7046780960648148</v>
          </cell>
          <cell r="AP681" t="str">
            <v>AWD</v>
          </cell>
        </row>
        <row r="682">
          <cell r="A682" t="str">
            <v>8006-CASE</v>
          </cell>
          <cell r="B682" t="str">
            <v>B0BG14KCKZ</v>
          </cell>
          <cell r="C682">
            <v>0</v>
          </cell>
          <cell r="D682">
            <v>8006</v>
          </cell>
          <cell r="E682">
            <v>1</v>
          </cell>
          <cell r="F682">
            <v>47.690000000000005</v>
          </cell>
          <cell r="G682">
            <v>47.690000000000005</v>
          </cell>
          <cell r="H682">
            <v>40.190000000000005</v>
          </cell>
          <cell r="I682">
            <v>40.190000000000005</v>
          </cell>
          <cell r="J682">
            <v>36.11</v>
          </cell>
          <cell r="K682">
            <v>5.5</v>
          </cell>
          <cell r="L682">
            <v>7.72</v>
          </cell>
          <cell r="M682">
            <v>8.1831999999999994</v>
          </cell>
          <cell r="N682" t="str">
            <v>-</v>
          </cell>
          <cell r="O682" t="str">
            <v>-</v>
          </cell>
          <cell r="P682" t="str">
            <v>-</v>
          </cell>
          <cell r="Q682" t="str">
            <v>-</v>
          </cell>
          <cell r="R682" t="str">
            <v>-</v>
          </cell>
          <cell r="S682" t="str">
            <v>-</v>
          </cell>
          <cell r="T682" t="str">
            <v>-</v>
          </cell>
          <cell r="U682">
            <v>5.3</v>
          </cell>
          <cell r="V682">
            <v>5.3</v>
          </cell>
          <cell r="W682">
            <v>6.4</v>
          </cell>
          <cell r="X682" t="str">
            <v>LSlb</v>
          </cell>
          <cell r="Y682">
            <v>12.5</v>
          </cell>
          <cell r="Z682">
            <v>12.5</v>
          </cell>
          <cell r="AA682">
            <v>3.3</v>
          </cell>
          <cell r="AB682">
            <v>1.1200000000000001</v>
          </cell>
          <cell r="AC682">
            <v>3.7095323741007196</v>
          </cell>
          <cell r="AD682">
            <v>0</v>
          </cell>
          <cell r="AE682">
            <v>3.75</v>
          </cell>
          <cell r="AF682">
            <v>29.9</v>
          </cell>
          <cell r="AG682">
            <v>29.9</v>
          </cell>
          <cell r="AH682">
            <v>23.9</v>
          </cell>
          <cell r="AI682">
            <v>23.9</v>
          </cell>
          <cell r="AJ682">
            <v>19.899999999999999</v>
          </cell>
          <cell r="AK682">
            <v>0</v>
          </cell>
          <cell r="AL682">
            <v>0</v>
          </cell>
          <cell r="AM682">
            <v>1</v>
          </cell>
          <cell r="AN682">
            <v>0.125155848122428</v>
          </cell>
          <cell r="AO682">
            <v>0.11744634934413581</v>
          </cell>
          <cell r="AP682" t="str">
            <v>AWD</v>
          </cell>
        </row>
        <row r="683">
          <cell r="A683" t="str">
            <v>8004-CASE</v>
          </cell>
          <cell r="B683" t="str">
            <v>B0BG1Q72N8</v>
          </cell>
          <cell r="C683">
            <v>0</v>
          </cell>
          <cell r="D683">
            <v>8004</v>
          </cell>
          <cell r="E683">
            <v>1</v>
          </cell>
          <cell r="F683">
            <v>34.690000000000005</v>
          </cell>
          <cell r="G683">
            <v>34.690000000000005</v>
          </cell>
          <cell r="H683">
            <v>29.69</v>
          </cell>
          <cell r="I683">
            <v>29.69</v>
          </cell>
          <cell r="J683">
            <v>28.18</v>
          </cell>
          <cell r="K683">
            <v>4.5</v>
          </cell>
          <cell r="L683">
            <v>7.4</v>
          </cell>
          <cell r="M683">
            <v>7.8440000000000003</v>
          </cell>
          <cell r="N683" t="str">
            <v>-</v>
          </cell>
          <cell r="O683" t="str">
            <v>-</v>
          </cell>
          <cell r="P683" t="str">
            <v>-</v>
          </cell>
          <cell r="Q683" t="str">
            <v>-</v>
          </cell>
          <cell r="R683" t="str">
            <v>-</v>
          </cell>
          <cell r="S683" t="str">
            <v>-</v>
          </cell>
          <cell r="T683" t="str">
            <v>-</v>
          </cell>
          <cell r="U683">
            <v>4.3</v>
          </cell>
          <cell r="V683">
            <v>4.3</v>
          </cell>
          <cell r="X683" t="str">
            <v>LSlb</v>
          </cell>
          <cell r="Y683">
            <v>12.5</v>
          </cell>
          <cell r="Z683">
            <v>12.5</v>
          </cell>
          <cell r="AA683">
            <v>3.3</v>
          </cell>
          <cell r="AC683">
            <v>3.7095323741007196</v>
          </cell>
          <cell r="AD683">
            <v>0</v>
          </cell>
          <cell r="AE683">
            <v>3.75</v>
          </cell>
          <cell r="AF683">
            <v>19.899999999999999</v>
          </cell>
          <cell r="AG683">
            <v>19.899999999999999</v>
          </cell>
          <cell r="AH683">
            <v>15.9</v>
          </cell>
          <cell r="AI683">
            <v>15.9</v>
          </cell>
          <cell r="AJ683">
            <v>13.9</v>
          </cell>
          <cell r="AK683">
            <v>0</v>
          </cell>
          <cell r="AL683">
            <v>0</v>
          </cell>
          <cell r="AM683">
            <v>1</v>
          </cell>
          <cell r="AN683">
            <v>0.75626582392939812</v>
          </cell>
          <cell r="AO683">
            <v>0.71087226019965277</v>
          </cell>
          <cell r="AP683" t="str">
            <v>AWD</v>
          </cell>
        </row>
        <row r="684">
          <cell r="A684" t="str">
            <v>5012-PACK4</v>
          </cell>
          <cell r="B684" t="str">
            <v>B0BG9FZZQ5</v>
          </cell>
          <cell r="C684">
            <v>0</v>
          </cell>
          <cell r="D684">
            <v>5012</v>
          </cell>
          <cell r="E684">
            <v>4</v>
          </cell>
          <cell r="F684">
            <v>16.989999999999998</v>
          </cell>
          <cell r="G684">
            <v>15.99</v>
          </cell>
          <cell r="H684">
            <v>14.49</v>
          </cell>
          <cell r="I684">
            <v>14.49</v>
          </cell>
          <cell r="J684">
            <v>13.49</v>
          </cell>
          <cell r="K684">
            <v>0.75</v>
          </cell>
          <cell r="L684">
            <v>7.16</v>
          </cell>
          <cell r="M684">
            <v>7.5895999999999999</v>
          </cell>
          <cell r="N684" t="str">
            <v>-</v>
          </cell>
          <cell r="O684" t="str">
            <v>-</v>
          </cell>
          <cell r="P684" t="str">
            <v>-</v>
          </cell>
          <cell r="Q684" t="str">
            <v>-</v>
          </cell>
          <cell r="R684" t="str">
            <v>-</v>
          </cell>
          <cell r="S684" t="str">
            <v>-</v>
          </cell>
          <cell r="T684" t="str">
            <v>-</v>
          </cell>
          <cell r="U684">
            <v>0.13</v>
          </cell>
          <cell r="V684">
            <v>0.52</v>
          </cell>
          <cell r="X684" t="str">
            <v>LSlb</v>
          </cell>
          <cell r="Y684">
            <v>13.78</v>
          </cell>
          <cell r="Z684">
            <v>7.87</v>
          </cell>
          <cell r="AA684">
            <v>1.1599999999999999</v>
          </cell>
          <cell r="AB684">
            <v>4.6399999999999997</v>
          </cell>
          <cell r="AC684">
            <v>2.1654676258992804</v>
          </cell>
          <cell r="AD684">
            <v>0</v>
          </cell>
          <cell r="AE684">
            <v>2.25</v>
          </cell>
          <cell r="AF684">
            <v>1.2</v>
          </cell>
          <cell r="AG684">
            <v>0.95</v>
          </cell>
          <cell r="AH684">
            <v>0.75</v>
          </cell>
          <cell r="AI684">
            <v>0.69</v>
          </cell>
          <cell r="AJ684">
            <v>0.65</v>
          </cell>
          <cell r="AK684">
            <v>0</v>
          </cell>
          <cell r="AL684">
            <v>11</v>
          </cell>
          <cell r="AN684">
            <v>0.67039999999999988</v>
          </cell>
          <cell r="AO684">
            <v>0.69840000000000002</v>
          </cell>
          <cell r="AP684" t="str">
            <v>AWD</v>
          </cell>
        </row>
        <row r="685">
          <cell r="A685" t="str">
            <v>5014-PACK4</v>
          </cell>
          <cell r="B685" t="str">
            <v>B0BG9KF2MB</v>
          </cell>
          <cell r="C685">
            <v>0</v>
          </cell>
          <cell r="D685">
            <v>5014</v>
          </cell>
          <cell r="E685">
            <v>4</v>
          </cell>
          <cell r="F685">
            <v>18.190000000000001</v>
          </cell>
          <cell r="G685">
            <v>17.190000000000001</v>
          </cell>
          <cell r="H685">
            <v>15.69</v>
          </cell>
          <cell r="I685">
            <v>15.69</v>
          </cell>
          <cell r="J685">
            <v>14.66</v>
          </cell>
          <cell r="K685">
            <v>0.75</v>
          </cell>
          <cell r="L685">
            <v>8.0399999999999991</v>
          </cell>
          <cell r="M685">
            <v>8.5223999999999993</v>
          </cell>
          <cell r="N685" t="str">
            <v>-</v>
          </cell>
          <cell r="O685" t="str">
            <v>-</v>
          </cell>
          <cell r="P685" t="str">
            <v>-</v>
          </cell>
          <cell r="Q685" t="str">
            <v>-</v>
          </cell>
          <cell r="R685" t="str">
            <v>-</v>
          </cell>
          <cell r="S685" t="str">
            <v>-</v>
          </cell>
          <cell r="T685" t="str">
            <v>-</v>
          </cell>
          <cell r="U685">
            <v>0.13</v>
          </cell>
          <cell r="V685">
            <v>0.52</v>
          </cell>
          <cell r="W685">
            <v>8.32</v>
          </cell>
          <cell r="X685" t="str">
            <v>LSlb</v>
          </cell>
          <cell r="Y685">
            <v>10.75</v>
          </cell>
          <cell r="Z685">
            <v>8</v>
          </cell>
          <cell r="AA685">
            <v>3.5</v>
          </cell>
          <cell r="AB685">
            <v>8</v>
          </cell>
          <cell r="AC685">
            <v>2.1654676258992804</v>
          </cell>
          <cell r="AD685">
            <v>0</v>
          </cell>
          <cell r="AE685">
            <v>2.25</v>
          </cell>
          <cell r="AF685">
            <v>1.2</v>
          </cell>
          <cell r="AG685">
            <v>0.95</v>
          </cell>
          <cell r="AH685">
            <v>0.75</v>
          </cell>
          <cell r="AI685">
            <v>0.69</v>
          </cell>
          <cell r="AJ685">
            <v>0.65</v>
          </cell>
          <cell r="AK685">
            <v>0</v>
          </cell>
          <cell r="AL685">
            <v>11</v>
          </cell>
          <cell r="AN685">
            <v>0.75190123456790126</v>
          </cell>
          <cell r="AO685">
            <v>0.78414814814814804</v>
          </cell>
          <cell r="AP685" t="str">
            <v>AWD</v>
          </cell>
        </row>
        <row r="686">
          <cell r="A686" t="str">
            <v>2520-PACK2</v>
          </cell>
          <cell r="B686" t="str">
            <v>B0BH8F1LSN</v>
          </cell>
          <cell r="C686">
            <v>0</v>
          </cell>
          <cell r="D686">
            <v>2520</v>
          </cell>
          <cell r="E686">
            <v>2</v>
          </cell>
          <cell r="F686">
            <v>8.2899999999999991</v>
          </cell>
          <cell r="G686">
            <v>7.6899999999999995</v>
          </cell>
          <cell r="H686">
            <v>6.99</v>
          </cell>
          <cell r="I686">
            <v>7.1899999999999995</v>
          </cell>
          <cell r="J686">
            <v>6.9799999999999995</v>
          </cell>
          <cell r="K686">
            <v>8</v>
          </cell>
          <cell r="L686">
            <v>4.1500000000000004</v>
          </cell>
          <cell r="M686">
            <v>4.399</v>
          </cell>
          <cell r="N686">
            <v>3.38</v>
          </cell>
          <cell r="O686">
            <v>3.5489999999999999</v>
          </cell>
          <cell r="P686">
            <v>6.99</v>
          </cell>
          <cell r="Q686">
            <v>5.99</v>
          </cell>
          <cell r="R686">
            <v>5.99</v>
          </cell>
          <cell r="S686">
            <v>5.99</v>
          </cell>
          <cell r="T686">
            <v>5.99</v>
          </cell>
          <cell r="U686">
            <v>0.22</v>
          </cell>
          <cell r="V686">
            <v>0.44</v>
          </cell>
          <cell r="W686">
            <v>7.04</v>
          </cell>
          <cell r="X686" t="str">
            <v>LB</v>
          </cell>
          <cell r="Y686">
            <v>22.25</v>
          </cell>
          <cell r="Z686">
            <v>12</v>
          </cell>
          <cell r="AA686">
            <v>8.75</v>
          </cell>
          <cell r="AB686">
            <v>1.76</v>
          </cell>
          <cell r="AC686">
            <v>16.807553956834532</v>
          </cell>
          <cell r="AD686">
            <v>0</v>
          </cell>
          <cell r="AE686">
            <v>17</v>
          </cell>
          <cell r="AF686">
            <v>1.2</v>
          </cell>
          <cell r="AG686">
            <v>0.95</v>
          </cell>
          <cell r="AH686">
            <v>0.75</v>
          </cell>
          <cell r="AI686">
            <v>0.69</v>
          </cell>
          <cell r="AJ686">
            <v>0.65</v>
          </cell>
          <cell r="AK686">
            <v>0</v>
          </cell>
          <cell r="AL686">
            <v>11</v>
          </cell>
          <cell r="AN686">
            <v>0.13189826871141974</v>
          </cell>
          <cell r="AO686">
            <v>0.12528085214120369</v>
          </cell>
          <cell r="AP686" t="str">
            <v>AWD</v>
          </cell>
        </row>
        <row r="687">
          <cell r="A687" t="str">
            <v>6053-EACH</v>
          </cell>
          <cell r="B687" t="str">
            <v>B0BH8LJQ68</v>
          </cell>
          <cell r="C687">
            <v>0</v>
          </cell>
          <cell r="D687">
            <v>6053</v>
          </cell>
          <cell r="E687">
            <v>1</v>
          </cell>
          <cell r="F687">
            <v>29.89</v>
          </cell>
          <cell r="G687">
            <v>27.89</v>
          </cell>
          <cell r="H687">
            <v>26.19</v>
          </cell>
          <cell r="I687">
            <v>26.19</v>
          </cell>
          <cell r="J687">
            <v>24.880000000000003</v>
          </cell>
          <cell r="K687">
            <v>1</v>
          </cell>
          <cell r="L687">
            <v>11.129999999999999</v>
          </cell>
          <cell r="M687">
            <v>11.797799999999999</v>
          </cell>
          <cell r="N687" t="str">
            <v>-</v>
          </cell>
          <cell r="O687" t="str">
            <v>-</v>
          </cell>
          <cell r="P687" t="str">
            <v>-</v>
          </cell>
          <cell r="Q687" t="str">
            <v>-</v>
          </cell>
          <cell r="R687" t="str">
            <v>-</v>
          </cell>
          <cell r="S687" t="str">
            <v>-</v>
          </cell>
          <cell r="T687" t="str">
            <v>-</v>
          </cell>
          <cell r="U687">
            <v>1</v>
          </cell>
          <cell r="V687">
            <v>1</v>
          </cell>
          <cell r="W687">
            <v>9.6000000000000014</v>
          </cell>
          <cell r="X687" t="str">
            <v>LB</v>
          </cell>
          <cell r="Y687">
            <v>22.25</v>
          </cell>
          <cell r="Z687">
            <v>12</v>
          </cell>
          <cell r="AA687">
            <v>8.75</v>
          </cell>
          <cell r="AB687">
            <v>1.6800000000000002</v>
          </cell>
          <cell r="AC687">
            <v>16.807553956834532</v>
          </cell>
          <cell r="AD687">
            <v>0</v>
          </cell>
          <cell r="AE687">
            <v>17</v>
          </cell>
          <cell r="AF687">
            <v>1.2</v>
          </cell>
          <cell r="AG687">
            <v>0.95</v>
          </cell>
          <cell r="AH687">
            <v>0.75</v>
          </cell>
          <cell r="AI687">
            <v>0.69</v>
          </cell>
          <cell r="AJ687">
            <v>0.65</v>
          </cell>
          <cell r="AK687">
            <v>0</v>
          </cell>
          <cell r="AL687">
            <v>11</v>
          </cell>
          <cell r="AM687">
            <v>4</v>
          </cell>
          <cell r="AN687">
            <v>4.544027777777778</v>
          </cell>
          <cell r="AO687">
            <v>4.2727083333333331</v>
          </cell>
          <cell r="AP687" t="str">
            <v>FBA</v>
          </cell>
        </row>
        <row r="688">
          <cell r="A688" t="str">
            <v>735-EACH</v>
          </cell>
          <cell r="B688" t="str">
            <v>B0BKRCH9RQ</v>
          </cell>
          <cell r="C688">
            <v>0</v>
          </cell>
          <cell r="D688">
            <v>735</v>
          </cell>
          <cell r="E688">
            <v>1</v>
          </cell>
          <cell r="F688">
            <v>6.6899999999999995</v>
          </cell>
          <cell r="G688">
            <v>6.29</v>
          </cell>
          <cell r="H688">
            <v>5.79</v>
          </cell>
          <cell r="I688">
            <v>5.79</v>
          </cell>
          <cell r="J688">
            <v>5.43</v>
          </cell>
          <cell r="K688">
            <v>3</v>
          </cell>
          <cell r="L688">
            <v>3.15</v>
          </cell>
          <cell r="M688">
            <v>3.339</v>
          </cell>
          <cell r="N688">
            <v>2.38</v>
          </cell>
          <cell r="O688">
            <v>2.4989999999999997</v>
          </cell>
          <cell r="P688">
            <v>5.6899999999999995</v>
          </cell>
          <cell r="Q688">
            <v>5.29</v>
          </cell>
          <cell r="R688">
            <v>4.79</v>
          </cell>
          <cell r="S688">
            <v>4.79</v>
          </cell>
          <cell r="T688">
            <v>4.38</v>
          </cell>
          <cell r="U688">
            <v>0.16</v>
          </cell>
          <cell r="V688">
            <v>0.16</v>
          </cell>
          <cell r="W688">
            <v>2.56</v>
          </cell>
          <cell r="X688" t="str">
            <v>SS</v>
          </cell>
          <cell r="Y688">
            <v>8.06</v>
          </cell>
          <cell r="Z688">
            <v>3.44</v>
          </cell>
          <cell r="AA688">
            <v>0.31</v>
          </cell>
          <cell r="AB688">
            <v>0.31</v>
          </cell>
          <cell r="AC688">
            <v>6.1835856115107911E-2</v>
          </cell>
          <cell r="AD688">
            <v>0.98937369784172657</v>
          </cell>
          <cell r="AE688">
            <v>1</v>
          </cell>
          <cell r="AF688">
            <v>2</v>
          </cell>
          <cell r="AG688">
            <v>1.7</v>
          </cell>
          <cell r="AH688">
            <v>1.3</v>
          </cell>
          <cell r="AI688">
            <v>1.3</v>
          </cell>
          <cell r="AJ688">
            <v>1</v>
          </cell>
          <cell r="AK688">
            <v>0</v>
          </cell>
          <cell r="AL688">
            <v>78267</v>
          </cell>
          <cell r="AN688">
            <v>2.9765907570167824E-2</v>
          </cell>
          <cell r="AO688">
            <v>2.7591840955946179E-2</v>
          </cell>
          <cell r="AP688" t="str">
            <v>AWD</v>
          </cell>
        </row>
        <row r="689">
          <cell r="A689" t="str">
            <v>2403-EACH</v>
          </cell>
          <cell r="B689" t="str">
            <v>B0BLRQNYFM</v>
          </cell>
          <cell r="C689">
            <v>0</v>
          </cell>
          <cell r="D689">
            <v>810</v>
          </cell>
          <cell r="E689">
            <v>2</v>
          </cell>
          <cell r="F689">
            <v>7.29</v>
          </cell>
          <cell r="G689">
            <v>6.6899999999999995</v>
          </cell>
          <cell r="H689">
            <v>6.1899999999999995</v>
          </cell>
          <cell r="I689">
            <v>6.09</v>
          </cell>
          <cell r="J689">
            <v>5.92</v>
          </cell>
          <cell r="K689">
            <v>3</v>
          </cell>
          <cell r="L689">
            <v>3.24</v>
          </cell>
          <cell r="M689">
            <v>3.4344000000000001</v>
          </cell>
          <cell r="N689">
            <v>2.4700000000000002</v>
          </cell>
          <cell r="O689">
            <v>2.5935000000000001</v>
          </cell>
          <cell r="P689">
            <v>6.29</v>
          </cell>
          <cell r="Q689">
            <v>5.6899999999999995</v>
          </cell>
          <cell r="R689">
            <v>5.1899999999999995</v>
          </cell>
          <cell r="S689">
            <v>4.99</v>
          </cell>
          <cell r="T689">
            <v>4.87</v>
          </cell>
          <cell r="U689">
            <v>0.08</v>
          </cell>
          <cell r="V689">
            <v>0.16</v>
          </cell>
          <cell r="W689">
            <v>2.56</v>
          </cell>
          <cell r="X689" t="str">
            <v>SS</v>
          </cell>
          <cell r="Y689">
            <v>10.16</v>
          </cell>
          <cell r="Z689">
            <v>6.85</v>
          </cell>
          <cell r="AA689">
            <v>0.28000000000000003</v>
          </cell>
          <cell r="AB689">
            <v>0.56000000000000005</v>
          </cell>
          <cell r="AC689">
            <v>0.28038676258992812</v>
          </cell>
          <cell r="AD689">
            <v>4.4861882014388499</v>
          </cell>
          <cell r="AE689">
            <v>5</v>
          </cell>
          <cell r="AF689">
            <v>1.2</v>
          </cell>
          <cell r="AG689">
            <v>0.95</v>
          </cell>
          <cell r="AH689">
            <v>0.75</v>
          </cell>
          <cell r="AI689">
            <v>0.69</v>
          </cell>
          <cell r="AJ689">
            <v>0.65</v>
          </cell>
          <cell r="AK689">
            <v>0</v>
          </cell>
          <cell r="AL689">
            <v>78267</v>
          </cell>
          <cell r="AN689">
            <v>6.0904623902874225E-2</v>
          </cell>
          <cell r="AO689">
            <v>5.6778847023292819E-2</v>
          </cell>
          <cell r="AP689" t="str">
            <v>AWD</v>
          </cell>
        </row>
        <row r="690">
          <cell r="A690" t="str">
            <v>1747-SET4</v>
          </cell>
          <cell r="B690" t="str">
            <v>B0BLRRXMS6</v>
          </cell>
          <cell r="C690">
            <v>0</v>
          </cell>
          <cell r="D690">
            <v>810</v>
          </cell>
          <cell r="E690">
            <v>2</v>
          </cell>
          <cell r="F690">
            <v>7.29</v>
          </cell>
          <cell r="G690">
            <v>6.6899999999999995</v>
          </cell>
          <cell r="H690">
            <v>6.1899999999999995</v>
          </cell>
          <cell r="I690">
            <v>6.09</v>
          </cell>
          <cell r="J690">
            <v>5.92</v>
          </cell>
          <cell r="K690">
            <v>3</v>
          </cell>
          <cell r="L690">
            <v>3.24</v>
          </cell>
          <cell r="M690">
            <v>3.4344000000000001</v>
          </cell>
          <cell r="N690">
            <v>2.4700000000000002</v>
          </cell>
          <cell r="O690">
            <v>2.5935000000000001</v>
          </cell>
          <cell r="P690">
            <v>6.29</v>
          </cell>
          <cell r="Q690">
            <v>5.6899999999999995</v>
          </cell>
          <cell r="R690">
            <v>5.1899999999999995</v>
          </cell>
          <cell r="S690">
            <v>4.99</v>
          </cell>
          <cell r="T690">
            <v>4.87</v>
          </cell>
          <cell r="U690">
            <v>0.08</v>
          </cell>
          <cell r="V690">
            <v>0.16</v>
          </cell>
          <cell r="W690">
            <v>2.56</v>
          </cell>
          <cell r="X690" t="str">
            <v>SS</v>
          </cell>
          <cell r="Y690">
            <v>10.16</v>
          </cell>
          <cell r="Z690">
            <v>6.85</v>
          </cell>
          <cell r="AA690">
            <v>0.28000000000000003</v>
          </cell>
          <cell r="AB690">
            <v>0.56000000000000005</v>
          </cell>
          <cell r="AC690">
            <v>0.28038676258992812</v>
          </cell>
          <cell r="AD690">
            <v>4.4861882014388499</v>
          </cell>
          <cell r="AE690">
            <v>5</v>
          </cell>
          <cell r="AF690">
            <v>1.2</v>
          </cell>
          <cell r="AG690">
            <v>0.95</v>
          </cell>
          <cell r="AH690">
            <v>0.75</v>
          </cell>
          <cell r="AI690">
            <v>0.69</v>
          </cell>
          <cell r="AJ690">
            <v>0.65</v>
          </cell>
          <cell r="AK690">
            <v>0</v>
          </cell>
          <cell r="AL690">
            <v>29508</v>
          </cell>
          <cell r="AN690">
            <v>0.10645797164351853</v>
          </cell>
          <cell r="AO690">
            <v>9.5719943576388883E-2</v>
          </cell>
          <cell r="AP690" t="str">
            <v>AWD</v>
          </cell>
        </row>
        <row r="691">
          <cell r="A691" t="str">
            <v>711011-PACK3</v>
          </cell>
          <cell r="B691" t="str">
            <v>B0BN76Z8TD</v>
          </cell>
          <cell r="C691">
            <v>0</v>
          </cell>
          <cell r="D691">
            <v>810</v>
          </cell>
          <cell r="E691">
            <v>2</v>
          </cell>
          <cell r="F691">
            <v>7.29</v>
          </cell>
          <cell r="G691">
            <v>6.6899999999999995</v>
          </cell>
          <cell r="H691">
            <v>6.1899999999999995</v>
          </cell>
          <cell r="I691">
            <v>6.09</v>
          </cell>
          <cell r="J691">
            <v>5.92</v>
          </cell>
          <cell r="K691">
            <v>3</v>
          </cell>
          <cell r="L691">
            <v>3.24</v>
          </cell>
          <cell r="M691">
            <v>3.4344000000000001</v>
          </cell>
          <cell r="N691">
            <v>2.4700000000000002</v>
          </cell>
          <cell r="O691">
            <v>2.5935000000000001</v>
          </cell>
          <cell r="P691">
            <v>6.29</v>
          </cell>
          <cell r="Q691">
            <v>5.6899999999999995</v>
          </cell>
          <cell r="R691">
            <v>5.1899999999999995</v>
          </cell>
          <cell r="S691">
            <v>4.99</v>
          </cell>
          <cell r="T691">
            <v>4.87</v>
          </cell>
          <cell r="U691">
            <v>0.08</v>
          </cell>
          <cell r="V691">
            <v>0.16</v>
          </cell>
          <cell r="W691">
            <v>2.56</v>
          </cell>
          <cell r="X691" t="str">
            <v>LSlb</v>
          </cell>
          <cell r="Y691">
            <v>10.5</v>
          </cell>
          <cell r="Z691">
            <v>8</v>
          </cell>
          <cell r="AA691">
            <v>3.75</v>
          </cell>
          <cell r="AB691" t="e">
            <v>#N/A</v>
          </cell>
          <cell r="AC691">
            <v>2.2661870503597124</v>
          </cell>
          <cell r="AD691">
            <v>0</v>
          </cell>
          <cell r="AE691">
            <v>2.5</v>
          </cell>
          <cell r="AF691">
            <v>1.2</v>
          </cell>
          <cell r="AG691">
            <v>0.95</v>
          </cell>
          <cell r="AH691">
            <v>0.75</v>
          </cell>
          <cell r="AI691">
            <v>0.69</v>
          </cell>
          <cell r="AJ691">
            <v>0.65</v>
          </cell>
          <cell r="AK691">
            <v>0</v>
          </cell>
          <cell r="AL691">
            <v>29508</v>
          </cell>
          <cell r="AN691" t="e">
            <v>#N/A</v>
          </cell>
          <cell r="AO691" t="e">
            <v>#N/A</v>
          </cell>
          <cell r="AP691" t="str">
            <v>AWD</v>
          </cell>
        </row>
        <row r="692">
          <cell r="A692" t="str">
            <v>3171-PACK4</v>
          </cell>
          <cell r="B692" t="str">
            <v>B0BP58T3VN</v>
          </cell>
          <cell r="C692">
            <v>0</v>
          </cell>
          <cell r="D692">
            <v>810</v>
          </cell>
          <cell r="E692">
            <v>2</v>
          </cell>
          <cell r="F692">
            <v>7.29</v>
          </cell>
          <cell r="G692">
            <v>6.6899999999999995</v>
          </cell>
          <cell r="H692">
            <v>6.1899999999999995</v>
          </cell>
          <cell r="I692">
            <v>6.09</v>
          </cell>
          <cell r="J692">
            <v>5.92</v>
          </cell>
          <cell r="K692">
            <v>3</v>
          </cell>
          <cell r="L692">
            <v>3.24</v>
          </cell>
          <cell r="M692">
            <v>3.4344000000000001</v>
          </cell>
          <cell r="N692">
            <v>2.4700000000000002</v>
          </cell>
          <cell r="O692">
            <v>2.5935000000000001</v>
          </cell>
          <cell r="P692">
            <v>6.29</v>
          </cell>
          <cell r="Q692">
            <v>5.6899999999999995</v>
          </cell>
          <cell r="R692">
            <v>5.1899999999999995</v>
          </cell>
          <cell r="S692">
            <v>4.99</v>
          </cell>
          <cell r="T692">
            <v>4.87</v>
          </cell>
          <cell r="U692">
            <v>0.08</v>
          </cell>
          <cell r="V692">
            <v>0.16</v>
          </cell>
          <cell r="W692">
            <v>2.56</v>
          </cell>
          <cell r="X692" t="str">
            <v>SS</v>
          </cell>
          <cell r="Y692">
            <v>10.16</v>
          </cell>
          <cell r="Z692">
            <v>6.85</v>
          </cell>
          <cell r="AA692">
            <v>0.28000000000000003</v>
          </cell>
          <cell r="AB692">
            <v>0.56000000000000005</v>
          </cell>
          <cell r="AC692">
            <v>0.28038676258992812</v>
          </cell>
          <cell r="AD692">
            <v>4.4861882014388499</v>
          </cell>
          <cell r="AE692">
            <v>5</v>
          </cell>
          <cell r="AF692">
            <v>1.2</v>
          </cell>
          <cell r="AG692">
            <v>0.95</v>
          </cell>
          <cell r="AH692">
            <v>0.75</v>
          </cell>
          <cell r="AI692">
            <v>0.69</v>
          </cell>
          <cell r="AJ692">
            <v>0.65</v>
          </cell>
          <cell r="AK692">
            <v>0</v>
          </cell>
          <cell r="AL692">
            <v>29508</v>
          </cell>
          <cell r="AN692">
            <v>1.1919299768518519</v>
          </cell>
          <cell r="AO692">
            <v>1.0492144097222222</v>
          </cell>
          <cell r="AP692" t="str">
            <v>AWD</v>
          </cell>
        </row>
        <row r="693">
          <cell r="A693" t="str">
            <v>2309-EACH</v>
          </cell>
          <cell r="B693" t="str">
            <v>B0BP5FBZKF</v>
          </cell>
          <cell r="D693">
            <v>2309</v>
          </cell>
          <cell r="E693">
            <v>1</v>
          </cell>
          <cell r="F693">
            <v>5.49</v>
          </cell>
          <cell r="G693">
            <v>5.1899999999999995</v>
          </cell>
          <cell r="H693">
            <v>4.99</v>
          </cell>
          <cell r="I693">
            <v>4.8899999999999997</v>
          </cell>
          <cell r="J693">
            <v>4.8</v>
          </cell>
          <cell r="K693">
            <v>2</v>
          </cell>
          <cell r="L693">
            <v>3.06</v>
          </cell>
          <cell r="M693">
            <v>3.2435999999999998</v>
          </cell>
          <cell r="N693">
            <v>2.29</v>
          </cell>
          <cell r="O693">
            <v>2.4045000000000001</v>
          </cell>
          <cell r="P693">
            <v>4.3899999999999997</v>
          </cell>
          <cell r="Q693">
            <v>4.09</v>
          </cell>
          <cell r="R693">
            <v>3.89</v>
          </cell>
          <cell r="S693">
            <v>3.89</v>
          </cell>
          <cell r="T693">
            <v>3.75</v>
          </cell>
          <cell r="U693">
            <v>0.1</v>
          </cell>
          <cell r="V693">
            <v>0.1</v>
          </cell>
          <cell r="W693">
            <v>1.6</v>
          </cell>
          <cell r="X693" t="str">
            <v>SS</v>
          </cell>
          <cell r="Y693">
            <v>5.88</v>
          </cell>
          <cell r="Z693">
            <v>3.75</v>
          </cell>
          <cell r="AA693">
            <v>0.63</v>
          </cell>
          <cell r="AB693">
            <v>0.63</v>
          </cell>
          <cell r="AC693">
            <v>9.9938848920863313E-2</v>
          </cell>
          <cell r="AD693">
            <v>1.599021582733813</v>
          </cell>
          <cell r="AE693">
            <v>2</v>
          </cell>
          <cell r="AF693">
            <v>1.1000000000000001</v>
          </cell>
          <cell r="AG693">
            <v>0.85</v>
          </cell>
          <cell r="AH693">
            <v>0.69</v>
          </cell>
          <cell r="AI693">
            <v>0.65</v>
          </cell>
          <cell r="AJ693">
            <v>0.59</v>
          </cell>
          <cell r="AK693" t="str">
            <v xml:space="preserve">Hazard remeasure 15441817361 </v>
          </cell>
          <cell r="AL693">
            <v>20822</v>
          </cell>
          <cell r="AN693">
            <v>3.1022888937114197E-2</v>
          </cell>
          <cell r="AO693">
            <v>2.9052417896412035E-2</v>
          </cell>
          <cell r="AP693" t="str">
            <v>AWD</v>
          </cell>
        </row>
        <row r="694">
          <cell r="A694" t="str">
            <v>3171-EACH</v>
          </cell>
          <cell r="B694" t="str">
            <v>B0BP5Q88DW</v>
          </cell>
          <cell r="C694">
            <v>0</v>
          </cell>
          <cell r="D694">
            <v>810</v>
          </cell>
          <cell r="E694">
            <v>2</v>
          </cell>
          <cell r="F694">
            <v>7.29</v>
          </cell>
          <cell r="G694">
            <v>6.6899999999999995</v>
          </cell>
          <cell r="H694">
            <v>6.1899999999999995</v>
          </cell>
          <cell r="I694">
            <v>6.09</v>
          </cell>
          <cell r="J694">
            <v>5.92</v>
          </cell>
          <cell r="K694">
            <v>3</v>
          </cell>
          <cell r="L694">
            <v>3.24</v>
          </cell>
          <cell r="M694">
            <v>3.4344000000000001</v>
          </cell>
          <cell r="N694">
            <v>2.4700000000000002</v>
          </cell>
          <cell r="O694">
            <v>2.5935000000000001</v>
          </cell>
          <cell r="P694">
            <v>6.29</v>
          </cell>
          <cell r="Q694">
            <v>5.6899999999999995</v>
          </cell>
          <cell r="R694">
            <v>5.1899999999999995</v>
          </cell>
          <cell r="S694">
            <v>4.99</v>
          </cell>
          <cell r="T694">
            <v>4.87</v>
          </cell>
          <cell r="U694">
            <v>0.08</v>
          </cell>
          <cell r="V694">
            <v>0.16</v>
          </cell>
          <cell r="W694">
            <v>2.56</v>
          </cell>
          <cell r="X694" t="str">
            <v>SS</v>
          </cell>
          <cell r="Y694">
            <v>10.16</v>
          </cell>
          <cell r="Z694">
            <v>6.85</v>
          </cell>
          <cell r="AA694">
            <v>0.28000000000000003</v>
          </cell>
          <cell r="AB694">
            <v>0.56000000000000005</v>
          </cell>
          <cell r="AC694">
            <v>0.28038676258992812</v>
          </cell>
          <cell r="AD694">
            <v>4.4861882014388499</v>
          </cell>
          <cell r="AE694">
            <v>5</v>
          </cell>
          <cell r="AF694">
            <v>1.2</v>
          </cell>
          <cell r="AG694">
            <v>0.95</v>
          </cell>
          <cell r="AH694">
            <v>0.75</v>
          </cell>
          <cell r="AI694">
            <v>0.69</v>
          </cell>
          <cell r="AJ694">
            <v>0.65</v>
          </cell>
          <cell r="AK694">
            <v>0</v>
          </cell>
          <cell r="AL694">
            <v>29508</v>
          </cell>
          <cell r="AN694">
            <v>0.29798249421296297</v>
          </cell>
          <cell r="AO694">
            <v>0.26230360243055556</v>
          </cell>
          <cell r="AP694" t="str">
            <v>AWD</v>
          </cell>
        </row>
        <row r="695">
          <cell r="A695" t="str">
            <v>2309-PACK4</v>
          </cell>
          <cell r="B695" t="str">
            <v>B0BP5RLPWM</v>
          </cell>
          <cell r="C695">
            <v>0</v>
          </cell>
          <cell r="D695">
            <v>810</v>
          </cell>
          <cell r="E695">
            <v>2</v>
          </cell>
          <cell r="F695">
            <v>7.29</v>
          </cell>
          <cell r="G695">
            <v>6.6899999999999995</v>
          </cell>
          <cell r="H695">
            <v>6.1899999999999995</v>
          </cell>
          <cell r="I695">
            <v>6.09</v>
          </cell>
          <cell r="J695">
            <v>5.92</v>
          </cell>
          <cell r="K695">
            <v>3</v>
          </cell>
          <cell r="L695">
            <v>3.24</v>
          </cell>
          <cell r="M695">
            <v>3.4344000000000001</v>
          </cell>
          <cell r="N695">
            <v>2.4700000000000002</v>
          </cell>
          <cell r="O695">
            <v>2.5935000000000001</v>
          </cell>
          <cell r="P695">
            <v>6.29</v>
          </cell>
          <cell r="Q695">
            <v>5.6899999999999995</v>
          </cell>
          <cell r="R695">
            <v>5.1899999999999995</v>
          </cell>
          <cell r="S695">
            <v>4.99</v>
          </cell>
          <cell r="T695">
            <v>4.87</v>
          </cell>
          <cell r="U695">
            <v>0.08</v>
          </cell>
          <cell r="V695">
            <v>0.16</v>
          </cell>
          <cell r="W695">
            <v>2.56</v>
          </cell>
          <cell r="X695" t="str">
            <v>SS</v>
          </cell>
          <cell r="Y695">
            <v>10.16</v>
          </cell>
          <cell r="Z695">
            <v>6.85</v>
          </cell>
          <cell r="AA695">
            <v>0.28000000000000003</v>
          </cell>
          <cell r="AB695">
            <v>0.56000000000000005</v>
          </cell>
          <cell r="AC695">
            <v>0.28038676258992812</v>
          </cell>
          <cell r="AD695">
            <v>4.4861882014388499</v>
          </cell>
          <cell r="AE695">
            <v>5</v>
          </cell>
          <cell r="AF695">
            <v>1.2</v>
          </cell>
          <cell r="AG695">
            <v>0.95</v>
          </cell>
          <cell r="AH695">
            <v>0.75</v>
          </cell>
          <cell r="AI695">
            <v>0.69</v>
          </cell>
          <cell r="AJ695">
            <v>0.65</v>
          </cell>
          <cell r="AK695">
            <v>0</v>
          </cell>
          <cell r="AL695">
            <v>29508</v>
          </cell>
          <cell r="AN695">
            <v>0.12409155574845679</v>
          </cell>
          <cell r="AO695">
            <v>0.11620967158564814</v>
          </cell>
          <cell r="AP695" t="str">
            <v>AWD</v>
          </cell>
        </row>
        <row r="696">
          <cell r="A696" t="str">
            <v>2309-BOX</v>
          </cell>
          <cell r="B696" t="str">
            <v>B0BP634RQF</v>
          </cell>
          <cell r="C696">
            <v>0</v>
          </cell>
          <cell r="D696">
            <v>810</v>
          </cell>
          <cell r="E696">
            <v>2</v>
          </cell>
          <cell r="F696">
            <v>7.29</v>
          </cell>
          <cell r="G696">
            <v>6.6899999999999995</v>
          </cell>
          <cell r="H696">
            <v>6.1899999999999995</v>
          </cell>
          <cell r="I696">
            <v>6.09</v>
          </cell>
          <cell r="J696">
            <v>5.92</v>
          </cell>
          <cell r="K696">
            <v>3</v>
          </cell>
          <cell r="L696">
            <v>3.24</v>
          </cell>
          <cell r="M696">
            <v>3.4344000000000001</v>
          </cell>
          <cell r="N696">
            <v>2.4700000000000002</v>
          </cell>
          <cell r="O696">
            <v>2.5935000000000001</v>
          </cell>
          <cell r="P696">
            <v>6.29</v>
          </cell>
          <cell r="Q696">
            <v>5.6899999999999995</v>
          </cell>
          <cell r="R696">
            <v>5.1899999999999995</v>
          </cell>
          <cell r="S696">
            <v>4.99</v>
          </cell>
          <cell r="T696">
            <v>4.87</v>
          </cell>
          <cell r="U696">
            <v>0.08</v>
          </cell>
          <cell r="V696">
            <v>0.16</v>
          </cell>
          <cell r="W696">
            <v>2.56</v>
          </cell>
          <cell r="X696" t="str">
            <v>SS</v>
          </cell>
          <cell r="Y696">
            <v>10.16</v>
          </cell>
          <cell r="Z696">
            <v>6.85</v>
          </cell>
          <cell r="AA696">
            <v>0.28000000000000003</v>
          </cell>
          <cell r="AB696">
            <v>0.56000000000000005</v>
          </cell>
          <cell r="AC696">
            <v>0.28038676258992812</v>
          </cell>
          <cell r="AD696">
            <v>4.4861882014388499</v>
          </cell>
          <cell r="AE696">
            <v>5</v>
          </cell>
          <cell r="AF696">
            <v>1.2</v>
          </cell>
          <cell r="AG696">
            <v>0.95</v>
          </cell>
          <cell r="AH696">
            <v>0.75</v>
          </cell>
          <cell r="AI696">
            <v>0.69</v>
          </cell>
          <cell r="AJ696">
            <v>0.65</v>
          </cell>
          <cell r="AK696">
            <v>0</v>
          </cell>
          <cell r="AL696">
            <v>29508</v>
          </cell>
          <cell r="AN696">
            <v>0.74454933449074068</v>
          </cell>
          <cell r="AO696">
            <v>0.69725802951388882</v>
          </cell>
          <cell r="AP696" t="str">
            <v>FBA</v>
          </cell>
        </row>
        <row r="697">
          <cell r="A697" t="str">
            <v>810-GN-PACK2</v>
          </cell>
          <cell r="B697" t="str">
            <v>B0BPJJ5YWM</v>
          </cell>
          <cell r="C697">
            <v>0</v>
          </cell>
          <cell r="D697">
            <v>810</v>
          </cell>
          <cell r="E697">
            <v>2</v>
          </cell>
          <cell r="F697">
            <v>7.29</v>
          </cell>
          <cell r="G697">
            <v>6.6899999999999995</v>
          </cell>
          <cell r="H697">
            <v>6.1899999999999995</v>
          </cell>
          <cell r="I697">
            <v>6.09</v>
          </cell>
          <cell r="J697">
            <v>5.92</v>
          </cell>
          <cell r="K697">
            <v>3</v>
          </cell>
          <cell r="L697">
            <v>3.24</v>
          </cell>
          <cell r="M697">
            <v>3.4344000000000001</v>
          </cell>
          <cell r="N697">
            <v>2.4700000000000002</v>
          </cell>
          <cell r="O697">
            <v>2.5935000000000001</v>
          </cell>
          <cell r="P697">
            <v>6.29</v>
          </cell>
          <cell r="Q697">
            <v>5.6899999999999995</v>
          </cell>
          <cell r="R697">
            <v>5.1899999999999995</v>
          </cell>
          <cell r="S697">
            <v>4.99</v>
          </cell>
          <cell r="T697">
            <v>4.87</v>
          </cell>
          <cell r="U697">
            <v>0.08</v>
          </cell>
          <cell r="V697">
            <v>0.16</v>
          </cell>
          <cell r="W697">
            <v>2.56</v>
          </cell>
          <cell r="X697" t="str">
            <v>SS</v>
          </cell>
          <cell r="Y697">
            <v>10.16</v>
          </cell>
          <cell r="Z697">
            <v>6.85</v>
          </cell>
          <cell r="AA697">
            <v>0.28000000000000003</v>
          </cell>
          <cell r="AB697">
            <v>0.56000000000000005</v>
          </cell>
          <cell r="AC697">
            <v>0.28038676258992812</v>
          </cell>
          <cell r="AD697">
            <v>4.4861882014388499</v>
          </cell>
          <cell r="AE697">
            <v>5</v>
          </cell>
          <cell r="AF697">
            <v>1.2</v>
          </cell>
          <cell r="AG697">
            <v>0.95</v>
          </cell>
          <cell r="AH697">
            <v>0.75</v>
          </cell>
          <cell r="AI697">
            <v>0.69</v>
          </cell>
          <cell r="AJ697">
            <v>0.65</v>
          </cell>
          <cell r="AK697">
            <v>0</v>
          </cell>
          <cell r="AL697">
            <v>29508</v>
          </cell>
          <cell r="AN697">
            <v>6.2820457175925937E-2</v>
          </cell>
          <cell r="AO697">
            <v>5.9004991319444443E-2</v>
          </cell>
          <cell r="AP697" t="str">
            <v>AWD</v>
          </cell>
        </row>
        <row r="698">
          <cell r="A698" t="str">
            <v>810-GY-PACK2</v>
          </cell>
          <cell r="B698" t="str">
            <v>B0BPJLZLLW</v>
          </cell>
          <cell r="C698">
            <v>0</v>
          </cell>
          <cell r="D698">
            <v>810</v>
          </cell>
          <cell r="E698">
            <v>2</v>
          </cell>
          <cell r="F698">
            <v>7.29</v>
          </cell>
          <cell r="G698">
            <v>6.6899999999999995</v>
          </cell>
          <cell r="H698">
            <v>6.1899999999999995</v>
          </cell>
          <cell r="I698">
            <v>6.09</v>
          </cell>
          <cell r="J698">
            <v>5.92</v>
          </cell>
          <cell r="K698">
            <v>3</v>
          </cell>
          <cell r="L698">
            <v>3.24</v>
          </cell>
          <cell r="M698">
            <v>3.4344000000000001</v>
          </cell>
          <cell r="N698">
            <v>2.4700000000000002</v>
          </cell>
          <cell r="O698">
            <v>2.5935000000000001</v>
          </cell>
          <cell r="P698">
            <v>6.29</v>
          </cell>
          <cell r="Q698">
            <v>5.6899999999999995</v>
          </cell>
          <cell r="R698">
            <v>5.1899999999999995</v>
          </cell>
          <cell r="S698">
            <v>4.99</v>
          </cell>
          <cell r="T698">
            <v>4.87</v>
          </cell>
          <cell r="U698">
            <v>0.08</v>
          </cell>
          <cell r="V698">
            <v>0.16</v>
          </cell>
          <cell r="W698">
            <v>2.56</v>
          </cell>
          <cell r="X698" t="str">
            <v>LB</v>
          </cell>
          <cell r="Y698">
            <v>20.5</v>
          </cell>
          <cell r="Z698">
            <v>8.5</v>
          </cell>
          <cell r="AA698">
            <v>8.25</v>
          </cell>
          <cell r="AB698">
            <v>0.56000000000000005</v>
          </cell>
          <cell r="AC698">
            <v>10.342176258992806</v>
          </cell>
          <cell r="AD698">
            <v>0</v>
          </cell>
          <cell r="AE698">
            <v>11</v>
          </cell>
          <cell r="AF698">
            <v>0.85</v>
          </cell>
          <cell r="AG698">
            <v>0.69</v>
          </cell>
          <cell r="AH698">
            <v>0.55000000000000004</v>
          </cell>
          <cell r="AI698">
            <v>0.49</v>
          </cell>
          <cell r="AJ698">
            <v>0.45</v>
          </cell>
          <cell r="AK698">
            <v>0</v>
          </cell>
          <cell r="AL698">
            <v>10170</v>
          </cell>
          <cell r="AN698">
            <v>6.2820457175925937E-2</v>
          </cell>
          <cell r="AO698">
            <v>5.9004991319444443E-2</v>
          </cell>
          <cell r="AP698" t="str">
            <v>AWD</v>
          </cell>
        </row>
        <row r="699">
          <cell r="A699" t="str">
            <v>810-PNK-PACK2</v>
          </cell>
          <cell r="B699" t="str">
            <v>B0BPJPD5QX</v>
          </cell>
          <cell r="C699">
            <v>0</v>
          </cell>
          <cell r="D699">
            <v>810</v>
          </cell>
          <cell r="E699">
            <v>2</v>
          </cell>
          <cell r="F699">
            <v>7.29</v>
          </cell>
          <cell r="G699">
            <v>6.6899999999999995</v>
          </cell>
          <cell r="H699">
            <v>6.1899999999999995</v>
          </cell>
          <cell r="I699">
            <v>6.09</v>
          </cell>
          <cell r="J699">
            <v>5.92</v>
          </cell>
          <cell r="K699">
            <v>3</v>
          </cell>
          <cell r="L699">
            <v>3.24</v>
          </cell>
          <cell r="M699">
            <v>3.4344000000000001</v>
          </cell>
          <cell r="N699">
            <v>2.4700000000000002</v>
          </cell>
          <cell r="O699">
            <v>2.5935000000000001</v>
          </cell>
          <cell r="P699">
            <v>6.29</v>
          </cell>
          <cell r="Q699">
            <v>5.6899999999999995</v>
          </cell>
          <cell r="R699">
            <v>5.1899999999999995</v>
          </cell>
          <cell r="S699">
            <v>4.99</v>
          </cell>
          <cell r="T699">
            <v>4.87</v>
          </cell>
          <cell r="U699">
            <v>0.08</v>
          </cell>
          <cell r="V699">
            <v>0.16</v>
          </cell>
          <cell r="W699">
            <v>2.56</v>
          </cell>
          <cell r="X699" t="str">
            <v>LB</v>
          </cell>
          <cell r="Y699">
            <v>20.5</v>
          </cell>
          <cell r="Z699">
            <v>8.5</v>
          </cell>
          <cell r="AA699">
            <v>8.25</v>
          </cell>
          <cell r="AB699">
            <v>0.56000000000000005</v>
          </cell>
          <cell r="AC699">
            <v>10.342176258992806</v>
          </cell>
          <cell r="AD699">
            <v>0</v>
          </cell>
          <cell r="AE699">
            <v>11</v>
          </cell>
          <cell r="AF699">
            <v>0.85</v>
          </cell>
          <cell r="AG699">
            <v>0.69</v>
          </cell>
          <cell r="AH699">
            <v>0.55000000000000004</v>
          </cell>
          <cell r="AI699">
            <v>0.49</v>
          </cell>
          <cell r="AJ699">
            <v>0.45</v>
          </cell>
          <cell r="AK699">
            <v>0</v>
          </cell>
          <cell r="AL699">
            <v>10170</v>
          </cell>
          <cell r="AN699">
            <v>6.2820457175925937E-2</v>
          </cell>
          <cell r="AO699">
            <v>5.9004991319444443E-2</v>
          </cell>
          <cell r="AP699" t="str">
            <v>AWD</v>
          </cell>
        </row>
        <row r="700">
          <cell r="A700" t="str">
            <v>810-BL-PACK2</v>
          </cell>
          <cell r="B700" t="str">
            <v>B0BPJPD5R1</v>
          </cell>
          <cell r="C700">
            <v>0</v>
          </cell>
          <cell r="D700">
            <v>810</v>
          </cell>
          <cell r="E700">
            <v>2</v>
          </cell>
          <cell r="F700">
            <v>7.29</v>
          </cell>
          <cell r="G700">
            <v>6.6899999999999995</v>
          </cell>
          <cell r="H700">
            <v>6.1899999999999995</v>
          </cell>
          <cell r="I700">
            <v>6.09</v>
          </cell>
          <cell r="J700">
            <v>5.92</v>
          </cell>
          <cell r="K700">
            <v>3</v>
          </cell>
          <cell r="L700">
            <v>3.24</v>
          </cell>
          <cell r="M700">
            <v>3.4344000000000001</v>
          </cell>
          <cell r="N700">
            <v>2.4700000000000002</v>
          </cell>
          <cell r="O700">
            <v>2.5935000000000001</v>
          </cell>
          <cell r="P700">
            <v>6.29</v>
          </cell>
          <cell r="Q700">
            <v>5.6899999999999995</v>
          </cell>
          <cell r="R700">
            <v>5.1899999999999995</v>
          </cell>
          <cell r="S700">
            <v>4.99</v>
          </cell>
          <cell r="T700">
            <v>4.87</v>
          </cell>
          <cell r="U700">
            <v>0.08</v>
          </cell>
          <cell r="V700">
            <v>0.16</v>
          </cell>
          <cell r="W700">
            <v>2.56</v>
          </cell>
          <cell r="X700" t="str">
            <v>SS</v>
          </cell>
          <cell r="Y700">
            <v>10.16</v>
          </cell>
          <cell r="Z700">
            <v>6.85</v>
          </cell>
          <cell r="AA700">
            <v>0.28000000000000003</v>
          </cell>
          <cell r="AB700">
            <v>0.56000000000000005</v>
          </cell>
          <cell r="AC700">
            <v>0.28038676258992812</v>
          </cell>
          <cell r="AD700">
            <v>4.4861882014388499</v>
          </cell>
          <cell r="AE700">
            <v>5</v>
          </cell>
          <cell r="AF700">
            <v>1.2</v>
          </cell>
          <cell r="AG700">
            <v>0.95</v>
          </cell>
          <cell r="AH700">
            <v>0.75</v>
          </cell>
          <cell r="AI700">
            <v>0.69</v>
          </cell>
          <cell r="AJ700">
            <v>0.65</v>
          </cell>
          <cell r="AK700">
            <v>0</v>
          </cell>
          <cell r="AL700">
            <v>29508</v>
          </cell>
          <cell r="AN700">
            <v>6.2820457175925937E-2</v>
          </cell>
          <cell r="AO700">
            <v>5.9004991319444443E-2</v>
          </cell>
          <cell r="AP700" t="str">
            <v>AWD</v>
          </cell>
        </row>
        <row r="701">
          <cell r="A701" t="str">
            <v>810-PP-PACK2</v>
          </cell>
          <cell r="B701" t="str">
            <v>B0BPJTBHZN</v>
          </cell>
          <cell r="C701">
            <v>0</v>
          </cell>
          <cell r="D701">
            <v>810</v>
          </cell>
          <cell r="E701">
            <v>2</v>
          </cell>
          <cell r="F701">
            <v>7.29</v>
          </cell>
          <cell r="G701">
            <v>6.6899999999999995</v>
          </cell>
          <cell r="H701">
            <v>6.1899999999999995</v>
          </cell>
          <cell r="I701">
            <v>6.09</v>
          </cell>
          <cell r="J701">
            <v>5.92</v>
          </cell>
          <cell r="K701">
            <v>3</v>
          </cell>
          <cell r="L701">
            <v>3.24</v>
          </cell>
          <cell r="M701">
            <v>3.4344000000000001</v>
          </cell>
          <cell r="N701">
            <v>2.4700000000000002</v>
          </cell>
          <cell r="O701">
            <v>2.5935000000000001</v>
          </cell>
          <cell r="P701">
            <v>6.29</v>
          </cell>
          <cell r="Q701">
            <v>5.6899999999999995</v>
          </cell>
          <cell r="R701">
            <v>5.1899999999999995</v>
          </cell>
          <cell r="S701">
            <v>4.99</v>
          </cell>
          <cell r="T701">
            <v>4.87</v>
          </cell>
          <cell r="U701">
            <v>0.08</v>
          </cell>
          <cell r="V701">
            <v>0.16</v>
          </cell>
          <cell r="W701">
            <v>2.56</v>
          </cell>
          <cell r="X701" t="str">
            <v>SS</v>
          </cell>
          <cell r="Y701">
            <v>10.16</v>
          </cell>
          <cell r="Z701">
            <v>6.85</v>
          </cell>
          <cell r="AA701">
            <v>0.28000000000000003</v>
          </cell>
          <cell r="AB701">
            <v>0.56000000000000005</v>
          </cell>
          <cell r="AC701">
            <v>0.28038676258992812</v>
          </cell>
          <cell r="AD701">
            <v>4.4861882014388499</v>
          </cell>
          <cell r="AE701">
            <v>5</v>
          </cell>
          <cell r="AF701">
            <v>1.2</v>
          </cell>
          <cell r="AG701">
            <v>0.95</v>
          </cell>
          <cell r="AH701">
            <v>0.75</v>
          </cell>
          <cell r="AI701">
            <v>0.69</v>
          </cell>
          <cell r="AJ701">
            <v>0.65</v>
          </cell>
          <cell r="AK701">
            <v>0</v>
          </cell>
          <cell r="AL701">
            <v>65198</v>
          </cell>
          <cell r="AN701">
            <v>6.2820457175925937E-2</v>
          </cell>
          <cell r="AO701">
            <v>5.9004991319444443E-2</v>
          </cell>
          <cell r="AP701" t="str">
            <v>AWD</v>
          </cell>
        </row>
        <row r="702">
          <cell r="A702" t="str">
            <v>810-OR-PACK2</v>
          </cell>
          <cell r="B702" t="str">
            <v>B0BPJW18HP</v>
          </cell>
          <cell r="C702">
            <v>0</v>
          </cell>
          <cell r="D702">
            <v>810</v>
          </cell>
          <cell r="E702">
            <v>2</v>
          </cell>
          <cell r="F702">
            <v>7.29</v>
          </cell>
          <cell r="G702">
            <v>6.6899999999999995</v>
          </cell>
          <cell r="H702">
            <v>6.1899999999999995</v>
          </cell>
          <cell r="I702">
            <v>6.09</v>
          </cell>
          <cell r="J702">
            <v>5.92</v>
          </cell>
          <cell r="K702">
            <v>3</v>
          </cell>
          <cell r="L702">
            <v>3.24</v>
          </cell>
          <cell r="M702">
            <v>3.4344000000000001</v>
          </cell>
          <cell r="N702">
            <v>2.4700000000000002</v>
          </cell>
          <cell r="O702">
            <v>2.5935000000000001</v>
          </cell>
          <cell r="P702">
            <v>6.29</v>
          </cell>
          <cell r="Q702">
            <v>5.6899999999999995</v>
          </cell>
          <cell r="R702">
            <v>5.1899999999999995</v>
          </cell>
          <cell r="S702">
            <v>4.99</v>
          </cell>
          <cell r="T702">
            <v>4.87</v>
          </cell>
          <cell r="U702">
            <v>0.08</v>
          </cell>
          <cell r="V702">
            <v>0.16</v>
          </cell>
          <cell r="W702">
            <v>2.56</v>
          </cell>
          <cell r="X702" t="str">
            <v>LSlb</v>
          </cell>
          <cell r="Y702">
            <v>11.25</v>
          </cell>
          <cell r="Z702">
            <v>9.25</v>
          </cell>
          <cell r="AA702">
            <v>7.5</v>
          </cell>
          <cell r="AB702">
            <v>3.15</v>
          </cell>
          <cell r="AC702">
            <v>5.6148830935251794</v>
          </cell>
          <cell r="AD702">
            <v>0</v>
          </cell>
          <cell r="AE702">
            <v>5.75</v>
          </cell>
          <cell r="AF702">
            <v>1.5</v>
          </cell>
          <cell r="AG702">
            <v>1.3</v>
          </cell>
          <cell r="AH702">
            <v>1</v>
          </cell>
          <cell r="AI702">
            <v>1</v>
          </cell>
          <cell r="AJ702">
            <v>0.8</v>
          </cell>
          <cell r="AK702">
            <v>0</v>
          </cell>
          <cell r="AL702">
            <v>46291</v>
          </cell>
          <cell r="AN702">
            <v>6.2820457175925937E-2</v>
          </cell>
          <cell r="AO702">
            <v>5.9004991319444443E-2</v>
          </cell>
          <cell r="AP702" t="str">
            <v>AWD</v>
          </cell>
        </row>
        <row r="703">
          <cell r="A703" t="str">
            <v>4403-SET6</v>
          </cell>
          <cell r="B703" t="str">
            <v>B0BRNSWP12</v>
          </cell>
          <cell r="C703">
            <v>0</v>
          </cell>
          <cell r="D703">
            <v>4403</v>
          </cell>
          <cell r="E703">
            <v>6</v>
          </cell>
          <cell r="F703">
            <v>11.19</v>
          </cell>
          <cell r="G703">
            <v>9.99</v>
          </cell>
          <cell r="H703">
            <v>9.19</v>
          </cell>
          <cell r="I703">
            <v>8.89</v>
          </cell>
          <cell r="J703">
            <v>8.43</v>
          </cell>
          <cell r="K703">
            <v>6</v>
          </cell>
          <cell r="L703">
            <v>4.1500000000000004</v>
          </cell>
          <cell r="M703">
            <v>4.399</v>
          </cell>
          <cell r="N703">
            <v>3.38</v>
          </cell>
          <cell r="O703">
            <v>3.5489999999999999</v>
          </cell>
          <cell r="P703" t="str">
            <v>-</v>
          </cell>
          <cell r="Q703">
            <v>8.89</v>
          </cell>
          <cell r="R703">
            <v>8.19</v>
          </cell>
          <cell r="S703">
            <v>7.89</v>
          </cell>
          <cell r="T703">
            <v>7.37</v>
          </cell>
          <cell r="U703">
            <v>0.06</v>
          </cell>
          <cell r="V703">
            <v>0.36</v>
          </cell>
          <cell r="W703">
            <v>5.76</v>
          </cell>
          <cell r="X703" t="str">
            <v>LSlb</v>
          </cell>
          <cell r="Y703">
            <v>12.75</v>
          </cell>
          <cell r="Z703">
            <v>12</v>
          </cell>
          <cell r="AA703">
            <v>5.25</v>
          </cell>
          <cell r="AB703">
            <v>3.88</v>
          </cell>
          <cell r="AC703">
            <v>5.778776978417266</v>
          </cell>
          <cell r="AD703">
            <v>0</v>
          </cell>
          <cell r="AE703">
            <v>6</v>
          </cell>
          <cell r="AF703">
            <v>2</v>
          </cell>
          <cell r="AG703">
            <v>1.7</v>
          </cell>
          <cell r="AH703">
            <v>1.3</v>
          </cell>
          <cell r="AI703">
            <v>1.3</v>
          </cell>
          <cell r="AJ703">
            <v>1</v>
          </cell>
          <cell r="AK703">
            <v>0</v>
          </cell>
          <cell r="AL703">
            <v>3661</v>
          </cell>
          <cell r="AN703">
            <v>0.18541508427372685</v>
          </cell>
          <cell r="AO703">
            <v>0.17347527398003471</v>
          </cell>
          <cell r="AP703" t="str">
            <v>AWD</v>
          </cell>
        </row>
        <row r="704">
          <cell r="A704" t="str">
            <v>5009-PACK4</v>
          </cell>
          <cell r="B704" t="str">
            <v>B0BRTGS1V3</v>
          </cell>
          <cell r="C704">
            <v>0</v>
          </cell>
          <cell r="D704">
            <v>5009</v>
          </cell>
          <cell r="E704">
            <v>4</v>
          </cell>
          <cell r="F704">
            <v>20.79</v>
          </cell>
          <cell r="G704">
            <v>19.79</v>
          </cell>
          <cell r="H704">
            <v>18.29</v>
          </cell>
          <cell r="I704">
            <v>18.29</v>
          </cell>
          <cell r="J704">
            <v>17.240000000000002</v>
          </cell>
          <cell r="K704">
            <v>2</v>
          </cell>
          <cell r="L704">
            <v>9.99</v>
          </cell>
          <cell r="M704">
            <v>10.589399999999999</v>
          </cell>
          <cell r="N704" t="str">
            <v>-</v>
          </cell>
          <cell r="O704" t="str">
            <v>-</v>
          </cell>
          <cell r="P704" t="str">
            <v>-</v>
          </cell>
          <cell r="Q704" t="str">
            <v>-</v>
          </cell>
          <cell r="R704" t="str">
            <v>-</v>
          </cell>
          <cell r="S704" t="str">
            <v>-</v>
          </cell>
          <cell r="T704" t="str">
            <v>-</v>
          </cell>
          <cell r="U704">
            <v>0.49</v>
          </cell>
          <cell r="V704">
            <v>1.96</v>
          </cell>
          <cell r="X704" t="str">
            <v>LB</v>
          </cell>
          <cell r="Y704">
            <v>30</v>
          </cell>
          <cell r="Z704">
            <v>1.38</v>
          </cell>
          <cell r="AA704">
            <v>2</v>
          </cell>
          <cell r="AB704">
            <v>3.15</v>
          </cell>
          <cell r="AC704">
            <v>5.778776978417266</v>
          </cell>
          <cell r="AD704">
            <v>0</v>
          </cell>
          <cell r="AE704">
            <v>6</v>
          </cell>
          <cell r="AF704">
            <v>2</v>
          </cell>
          <cell r="AG704">
            <v>1.7</v>
          </cell>
          <cell r="AH704">
            <v>1.3</v>
          </cell>
          <cell r="AI704">
            <v>1.3</v>
          </cell>
          <cell r="AJ704">
            <v>1</v>
          </cell>
          <cell r="AK704">
            <v>0</v>
          </cell>
          <cell r="AL704">
            <v>4858</v>
          </cell>
          <cell r="AN704">
            <v>0.60708972318672849</v>
          </cell>
          <cell r="AO704">
            <v>0.59349627459490739</v>
          </cell>
          <cell r="AP704" t="str">
            <v>AWD</v>
          </cell>
        </row>
        <row r="705">
          <cell r="A705" t="str">
            <v>3145-SET10</v>
          </cell>
          <cell r="B705" t="str">
            <v>B0BS2CSG4Q</v>
          </cell>
          <cell r="C705">
            <v>0</v>
          </cell>
          <cell r="D705">
            <v>3145</v>
          </cell>
          <cell r="E705">
            <v>10</v>
          </cell>
          <cell r="F705">
            <v>11.49</v>
          </cell>
          <cell r="G705">
            <v>10.39</v>
          </cell>
          <cell r="H705">
            <v>9.7899999999999991</v>
          </cell>
          <cell r="I705">
            <v>9.49</v>
          </cell>
          <cell r="J705">
            <v>8.99</v>
          </cell>
          <cell r="K705">
            <v>16</v>
          </cell>
          <cell r="L705">
            <v>4.99</v>
          </cell>
          <cell r="M705">
            <v>5.2894000000000005</v>
          </cell>
          <cell r="N705">
            <v>4.22</v>
          </cell>
          <cell r="O705">
            <v>4.431</v>
          </cell>
          <cell r="P705" t="str">
            <v>-</v>
          </cell>
          <cell r="Q705">
            <v>9.2899999999999991</v>
          </cell>
          <cell r="R705">
            <v>8.69</v>
          </cell>
          <cell r="S705">
            <v>8.49</v>
          </cell>
          <cell r="T705">
            <v>7.92</v>
          </cell>
          <cell r="U705">
            <v>0.1</v>
          </cell>
          <cell r="V705">
            <v>1</v>
          </cell>
          <cell r="W705">
            <v>16</v>
          </cell>
          <cell r="X705" t="str">
            <v>LSlb</v>
          </cell>
          <cell r="Y705">
            <v>12.75</v>
          </cell>
          <cell r="Z705">
            <v>12</v>
          </cell>
          <cell r="AA705">
            <v>5.25</v>
          </cell>
          <cell r="AB705">
            <v>3.88</v>
          </cell>
          <cell r="AC705">
            <v>5.778776978417266</v>
          </cell>
          <cell r="AD705">
            <v>0</v>
          </cell>
          <cell r="AE705">
            <v>6</v>
          </cell>
          <cell r="AF705">
            <v>2</v>
          </cell>
          <cell r="AG705">
            <v>1.7</v>
          </cell>
          <cell r="AH705">
            <v>1.3</v>
          </cell>
          <cell r="AI705">
            <v>1.3</v>
          </cell>
          <cell r="AJ705">
            <v>1</v>
          </cell>
          <cell r="AK705">
            <v>0</v>
          </cell>
          <cell r="AL705">
            <v>9993</v>
          </cell>
          <cell r="AN705">
            <v>0.39444773582175929</v>
          </cell>
          <cell r="AO705">
            <v>0.35760476345486109</v>
          </cell>
          <cell r="AP705" t="str">
            <v>AWD</v>
          </cell>
        </row>
        <row r="706">
          <cell r="A706" t="str">
            <v>3144-SET10</v>
          </cell>
          <cell r="B706" t="str">
            <v>B0BS2CW31B</v>
          </cell>
          <cell r="C706">
            <v>0</v>
          </cell>
          <cell r="D706">
            <v>3144</v>
          </cell>
          <cell r="E706">
            <v>10</v>
          </cell>
          <cell r="F706">
            <v>9.69</v>
          </cell>
          <cell r="G706">
            <v>9.19</v>
          </cell>
          <cell r="H706">
            <v>8.49</v>
          </cell>
          <cell r="I706">
            <v>8.19</v>
          </cell>
          <cell r="J706">
            <v>7.91</v>
          </cell>
          <cell r="K706">
            <v>13</v>
          </cell>
          <cell r="L706">
            <v>4.55</v>
          </cell>
          <cell r="M706">
            <v>4.8229999999999995</v>
          </cell>
          <cell r="N706">
            <v>3.78</v>
          </cell>
          <cell r="O706">
            <v>3.9689999999999999</v>
          </cell>
          <cell r="P706">
            <v>8.59</v>
          </cell>
          <cell r="Q706">
            <v>8.09</v>
          </cell>
          <cell r="R706">
            <v>7.39</v>
          </cell>
          <cell r="S706">
            <v>7.09</v>
          </cell>
          <cell r="T706">
            <v>6.84</v>
          </cell>
          <cell r="U706">
            <v>0.08</v>
          </cell>
          <cell r="V706">
            <v>0.8</v>
          </cell>
          <cell r="W706">
            <v>12.8</v>
          </cell>
          <cell r="X706" t="str">
            <v>LSlb</v>
          </cell>
          <cell r="Y706">
            <v>12.75</v>
          </cell>
          <cell r="Z706">
            <v>12</v>
          </cell>
          <cell r="AA706">
            <v>5.25</v>
          </cell>
          <cell r="AB706">
            <v>0.8</v>
          </cell>
          <cell r="AC706">
            <v>5.778776978417266</v>
          </cell>
          <cell r="AD706">
            <v>92.460431654676256</v>
          </cell>
          <cell r="AE706">
            <v>6</v>
          </cell>
          <cell r="AF706">
            <v>2</v>
          </cell>
          <cell r="AG706">
            <v>1.7</v>
          </cell>
          <cell r="AH706">
            <v>1.3</v>
          </cell>
          <cell r="AI706">
            <v>1.3</v>
          </cell>
          <cell r="AJ706">
            <v>1</v>
          </cell>
          <cell r="AK706">
            <v>0</v>
          </cell>
          <cell r="AL706">
            <v>4252</v>
          </cell>
          <cell r="AN706">
            <v>0.33902777777777782</v>
          </cell>
          <cell r="AO706">
            <v>0.29320833333333329</v>
          </cell>
          <cell r="AP706" t="str">
            <v>AWD</v>
          </cell>
        </row>
        <row r="707">
          <cell r="A707" t="str">
            <v>1717-SET3</v>
          </cell>
          <cell r="B707" t="str">
            <v>B0BWSQZ7Q4</v>
          </cell>
          <cell r="C707">
            <v>0</v>
          </cell>
          <cell r="D707">
            <v>1717</v>
          </cell>
          <cell r="E707">
            <v>3</v>
          </cell>
          <cell r="F707">
            <v>10.19</v>
          </cell>
          <cell r="G707">
            <v>9.2899999999999991</v>
          </cell>
          <cell r="H707">
            <v>8.69</v>
          </cell>
          <cell r="I707">
            <v>8.49</v>
          </cell>
          <cell r="J707">
            <v>8.25</v>
          </cell>
          <cell r="K707">
            <v>3</v>
          </cell>
          <cell r="L707">
            <v>4.55</v>
          </cell>
          <cell r="M707">
            <v>4.8229999999999995</v>
          </cell>
          <cell r="N707">
            <v>3.78</v>
          </cell>
          <cell r="O707">
            <v>3.9689999999999999</v>
          </cell>
          <cell r="P707">
            <v>9.09</v>
          </cell>
          <cell r="Q707">
            <v>8.19</v>
          </cell>
          <cell r="R707">
            <v>7.59</v>
          </cell>
          <cell r="S707">
            <v>7.39</v>
          </cell>
          <cell r="T707">
            <v>7.18</v>
          </cell>
          <cell r="U707">
            <v>0.06</v>
          </cell>
          <cell r="V707">
            <v>0.18</v>
          </cell>
          <cell r="W707">
            <v>2.88</v>
          </cell>
          <cell r="X707" t="str">
            <v>LB</v>
          </cell>
          <cell r="Y707">
            <v>10</v>
          </cell>
          <cell r="Z707">
            <v>9.5</v>
          </cell>
          <cell r="AA707">
            <v>13</v>
          </cell>
          <cell r="AB707">
            <v>5.25</v>
          </cell>
          <cell r="AC707">
            <v>8.884892086330936</v>
          </cell>
          <cell r="AD707">
            <v>0</v>
          </cell>
          <cell r="AE707">
            <v>9</v>
          </cell>
          <cell r="AF707">
            <v>0.15</v>
          </cell>
          <cell r="AG707">
            <v>0.13</v>
          </cell>
          <cell r="AH707">
            <v>0.09</v>
          </cell>
          <cell r="AI707">
            <v>0.08</v>
          </cell>
          <cell r="AJ707">
            <v>7.0000000000000007E-2</v>
          </cell>
          <cell r="AK707">
            <v>0</v>
          </cell>
          <cell r="AL707">
            <v>57099</v>
          </cell>
          <cell r="AN707">
            <v>9.4633005401234579E-2</v>
          </cell>
          <cell r="AO707">
            <v>8.897497106481482E-2</v>
          </cell>
          <cell r="AP707" t="str">
            <v>AWD</v>
          </cell>
        </row>
        <row r="708">
          <cell r="A708" t="str">
            <v>641-SET2</v>
          </cell>
          <cell r="B708" t="str">
            <v>B0BYFL1Y8X</v>
          </cell>
          <cell r="C708">
            <v>0</v>
          </cell>
          <cell r="D708">
            <v>641</v>
          </cell>
          <cell r="E708">
            <v>2</v>
          </cell>
          <cell r="F708">
            <v>8.2899999999999991</v>
          </cell>
          <cell r="G708">
            <v>7.6899999999999995</v>
          </cell>
          <cell r="H708">
            <v>6.99</v>
          </cell>
          <cell r="I708">
            <v>7.1899999999999995</v>
          </cell>
          <cell r="J708">
            <v>6.9799999999999995</v>
          </cell>
          <cell r="K708">
            <v>11</v>
          </cell>
          <cell r="L708">
            <v>4.1500000000000004</v>
          </cell>
          <cell r="M708">
            <v>4.399</v>
          </cell>
          <cell r="N708">
            <v>3.38</v>
          </cell>
          <cell r="O708">
            <v>3.5489999999999999</v>
          </cell>
          <cell r="P708">
            <v>7.1899999999999995</v>
          </cell>
          <cell r="Q708">
            <v>6.59</v>
          </cell>
          <cell r="R708">
            <v>6.1899999999999995</v>
          </cell>
          <cell r="S708">
            <v>6.09</v>
          </cell>
          <cell r="T708">
            <v>5.92</v>
          </cell>
          <cell r="U708">
            <v>0.32</v>
          </cell>
          <cell r="V708">
            <v>0.64</v>
          </cell>
          <cell r="W708">
            <v>10.24</v>
          </cell>
          <cell r="X708" t="str">
            <v>LSlb</v>
          </cell>
          <cell r="Y708">
            <v>10</v>
          </cell>
          <cell r="Z708">
            <v>9.5</v>
          </cell>
          <cell r="AA708">
            <v>6.5</v>
          </cell>
          <cell r="AB708">
            <v>1</v>
          </cell>
          <cell r="AC708">
            <v>4.442446043165468</v>
          </cell>
          <cell r="AD708">
            <v>0</v>
          </cell>
          <cell r="AE708">
            <v>4.5</v>
          </cell>
          <cell r="AF708">
            <v>0.15</v>
          </cell>
          <cell r="AG708">
            <v>0.13</v>
          </cell>
          <cell r="AH708">
            <v>0.09</v>
          </cell>
          <cell r="AI708">
            <v>0.08</v>
          </cell>
          <cell r="AJ708">
            <v>7.0000000000000007E-2</v>
          </cell>
          <cell r="AK708">
            <v>0</v>
          </cell>
          <cell r="AL708">
            <v>57099</v>
          </cell>
          <cell r="AN708">
            <v>0.26661868248456794</v>
          </cell>
          <cell r="AO708">
            <v>0.22585973668981482</v>
          </cell>
          <cell r="AP708" t="str">
            <v>AWD</v>
          </cell>
        </row>
        <row r="709">
          <cell r="A709" t="str">
            <v>5033-PACK4</v>
          </cell>
          <cell r="B709" t="str">
            <v>B0C2SLW8VB</v>
          </cell>
          <cell r="C709">
            <v>0</v>
          </cell>
          <cell r="D709">
            <v>5033</v>
          </cell>
          <cell r="E709">
            <v>4</v>
          </cell>
          <cell r="F709">
            <v>45.290000000000006</v>
          </cell>
          <cell r="G709">
            <v>40.790000000000006</v>
          </cell>
          <cell r="H709">
            <v>38.29</v>
          </cell>
          <cell r="I709">
            <v>38.29</v>
          </cell>
          <cell r="J709">
            <v>35.78</v>
          </cell>
          <cell r="K709">
            <v>6</v>
          </cell>
          <cell r="L709">
            <v>14.17</v>
          </cell>
          <cell r="M709">
            <v>15.020199999999999</v>
          </cell>
          <cell r="N709" t="str">
            <v>-</v>
          </cell>
          <cell r="O709" t="str">
            <v>-</v>
          </cell>
          <cell r="P709" t="str">
            <v>-</v>
          </cell>
          <cell r="Q709" t="str">
            <v>-</v>
          </cell>
          <cell r="R709" t="str">
            <v>-</v>
          </cell>
          <cell r="S709" t="str">
            <v>-</v>
          </cell>
          <cell r="T709" t="str">
            <v>-</v>
          </cell>
          <cell r="U709">
            <v>1.29</v>
          </cell>
          <cell r="V709">
            <v>5.16</v>
          </cell>
          <cell r="X709" t="str">
            <v>LB</v>
          </cell>
          <cell r="Y709">
            <v>36.909999999999997</v>
          </cell>
          <cell r="Z709">
            <v>24.02</v>
          </cell>
          <cell r="AA709">
            <v>2</v>
          </cell>
          <cell r="AC709">
            <v>12.756520863309351</v>
          </cell>
          <cell r="AD709">
            <v>0</v>
          </cell>
          <cell r="AE709">
            <v>13</v>
          </cell>
          <cell r="AF709">
            <v>3.9</v>
          </cell>
          <cell r="AG709">
            <v>3</v>
          </cell>
          <cell r="AH709">
            <v>2.5</v>
          </cell>
          <cell r="AI709">
            <v>2.5</v>
          </cell>
          <cell r="AJ709">
            <v>2</v>
          </cell>
          <cell r="AK709" t="str">
            <v>+Inbound Shipping fee</v>
          </cell>
          <cell r="AL709">
            <v>68299</v>
          </cell>
          <cell r="AM709">
            <v>7</v>
          </cell>
          <cell r="AN709">
            <v>7.0525065104166673</v>
          </cell>
          <cell r="AO709">
            <v>6.1801660156249998</v>
          </cell>
          <cell r="AP709" t="str">
            <v>FBA</v>
          </cell>
        </row>
        <row r="710">
          <cell r="A710" t="str">
            <v>5086-PACK4</v>
          </cell>
          <cell r="B710" t="str">
            <v>B0C2SQPPH9</v>
          </cell>
          <cell r="C710">
            <v>0</v>
          </cell>
          <cell r="D710">
            <v>5086</v>
          </cell>
          <cell r="E710">
            <v>4</v>
          </cell>
          <cell r="F710">
            <v>33.79</v>
          </cell>
          <cell r="G710">
            <v>31.79</v>
          </cell>
          <cell r="H710">
            <v>28.79</v>
          </cell>
          <cell r="I710">
            <v>28.79</v>
          </cell>
          <cell r="J710">
            <v>26.76</v>
          </cell>
          <cell r="K710">
            <v>4</v>
          </cell>
          <cell r="L710">
            <v>12.27</v>
          </cell>
          <cell r="M710">
            <v>13.0062</v>
          </cell>
          <cell r="N710" t="str">
            <v>-</v>
          </cell>
          <cell r="O710" t="str">
            <v>-</v>
          </cell>
          <cell r="P710" t="str">
            <v>-</v>
          </cell>
          <cell r="Q710" t="str">
            <v>-</v>
          </cell>
          <cell r="R710" t="str">
            <v>-</v>
          </cell>
          <cell r="S710" t="str">
            <v>-</v>
          </cell>
          <cell r="T710" t="str">
            <v>-</v>
          </cell>
          <cell r="U710">
            <v>0.77</v>
          </cell>
          <cell r="V710">
            <v>3.08</v>
          </cell>
          <cell r="X710" t="str">
            <v>LB</v>
          </cell>
          <cell r="Y710">
            <v>28</v>
          </cell>
          <cell r="Z710">
            <v>19.75</v>
          </cell>
          <cell r="AA710">
            <v>2</v>
          </cell>
          <cell r="AC710">
            <v>7.956834532374101</v>
          </cell>
          <cell r="AD710">
            <v>0</v>
          </cell>
          <cell r="AE710">
            <v>8</v>
          </cell>
          <cell r="AF710">
            <v>2.7</v>
          </cell>
          <cell r="AG710">
            <v>2.2999999999999998</v>
          </cell>
          <cell r="AH710">
            <v>1.7</v>
          </cell>
          <cell r="AI710">
            <v>1.7</v>
          </cell>
          <cell r="AJ710">
            <v>1.3</v>
          </cell>
          <cell r="AK710" t="str">
            <v>+Inbound Shipping fee</v>
          </cell>
          <cell r="AL710">
            <v>68299</v>
          </cell>
          <cell r="AM710">
            <v>4</v>
          </cell>
          <cell r="AN710">
            <v>3.5262532552083337</v>
          </cell>
          <cell r="AO710">
            <v>3.0900830078124999</v>
          </cell>
          <cell r="AP710" t="str">
            <v>FBA</v>
          </cell>
        </row>
        <row r="711">
          <cell r="A711" t="str">
            <v>2309-EACH-B</v>
          </cell>
          <cell r="B711" t="str">
            <v>B0C4VY1LR7</v>
          </cell>
          <cell r="C711">
            <v>0</v>
          </cell>
          <cell r="D711">
            <v>2309</v>
          </cell>
          <cell r="E711">
            <v>1</v>
          </cell>
          <cell r="F711">
            <v>5.49</v>
          </cell>
          <cell r="G711">
            <v>5.1899999999999995</v>
          </cell>
          <cell r="H711">
            <v>4.99</v>
          </cell>
          <cell r="I711">
            <v>4.8899999999999997</v>
          </cell>
          <cell r="J711">
            <v>4.8</v>
          </cell>
          <cell r="K711">
            <v>2</v>
          </cell>
          <cell r="L711">
            <v>3.06</v>
          </cell>
          <cell r="M711">
            <v>3.2435999999999998</v>
          </cell>
          <cell r="N711">
            <v>2.29</v>
          </cell>
          <cell r="O711">
            <v>2.4045000000000001</v>
          </cell>
          <cell r="P711">
            <v>4.3899999999999997</v>
          </cell>
          <cell r="Q711">
            <v>4.09</v>
          </cell>
          <cell r="R711">
            <v>3.89</v>
          </cell>
          <cell r="S711">
            <v>3.89</v>
          </cell>
          <cell r="T711">
            <v>3.75</v>
          </cell>
          <cell r="U711">
            <v>0.1</v>
          </cell>
          <cell r="V711">
            <v>0.1</v>
          </cell>
          <cell r="W711">
            <v>1.6</v>
          </cell>
          <cell r="X711" t="str">
            <v>LB</v>
          </cell>
          <cell r="Y711">
            <v>13.5</v>
          </cell>
          <cell r="Z711">
            <v>10</v>
          </cell>
          <cell r="AA711">
            <v>26</v>
          </cell>
          <cell r="AB711">
            <v>0.63</v>
          </cell>
          <cell r="AC711">
            <v>25.25179856115108</v>
          </cell>
          <cell r="AD711">
            <v>0</v>
          </cell>
          <cell r="AE711">
            <v>26</v>
          </cell>
          <cell r="AF711">
            <v>0.28999999999999998</v>
          </cell>
          <cell r="AG711">
            <v>0.25</v>
          </cell>
          <cell r="AH711">
            <v>0.19</v>
          </cell>
          <cell r="AI711">
            <v>0.17</v>
          </cell>
          <cell r="AJ711">
            <v>0.15</v>
          </cell>
          <cell r="AK711">
            <v>0</v>
          </cell>
          <cell r="AL711">
            <v>77024</v>
          </cell>
          <cell r="AN711">
            <v>3.1022888937114197E-2</v>
          </cell>
          <cell r="AO711">
            <v>2.9052417896412035E-2</v>
          </cell>
          <cell r="AP711" t="str">
            <v>FBA</v>
          </cell>
        </row>
        <row r="712">
          <cell r="A712" t="str">
            <v>2309-PACK2</v>
          </cell>
          <cell r="B712" t="str">
            <v>B0C5ZHCQQ6</v>
          </cell>
          <cell r="C712">
            <v>0</v>
          </cell>
          <cell r="D712">
            <v>2309</v>
          </cell>
          <cell r="E712">
            <v>2</v>
          </cell>
          <cell r="F712">
            <v>7.99</v>
          </cell>
          <cell r="G712">
            <v>7.29</v>
          </cell>
          <cell r="H712">
            <v>6.89</v>
          </cell>
          <cell r="I712">
            <v>6.79</v>
          </cell>
          <cell r="J712">
            <v>6.6499999999999995</v>
          </cell>
          <cell r="K712">
            <v>4</v>
          </cell>
          <cell r="L712">
            <v>3.9</v>
          </cell>
          <cell r="M712">
            <v>4.1340000000000003</v>
          </cell>
          <cell r="N712">
            <v>3.13</v>
          </cell>
          <cell r="O712">
            <v>3.2864999999999998</v>
          </cell>
          <cell r="P712">
            <v>6.89</v>
          </cell>
          <cell r="Q712">
            <v>6.29</v>
          </cell>
          <cell r="R712">
            <v>5.89</v>
          </cell>
          <cell r="S712">
            <v>5.79</v>
          </cell>
          <cell r="T712">
            <v>5.59</v>
          </cell>
          <cell r="U712">
            <v>0.1</v>
          </cell>
          <cell r="V712">
            <v>0.2</v>
          </cell>
          <cell r="W712">
            <v>3.2</v>
          </cell>
          <cell r="X712" t="str">
            <v>LSlb</v>
          </cell>
          <cell r="Y712">
            <v>13.5</v>
          </cell>
          <cell r="Z712">
            <v>10</v>
          </cell>
          <cell r="AA712">
            <v>6.5</v>
          </cell>
          <cell r="AB712">
            <v>1.26</v>
          </cell>
          <cell r="AC712">
            <v>6.3129496402877701</v>
          </cell>
          <cell r="AD712">
            <v>0</v>
          </cell>
          <cell r="AE712">
            <v>6.5</v>
          </cell>
          <cell r="AF712">
            <v>0.28999999999999998</v>
          </cell>
          <cell r="AG712">
            <v>0.25</v>
          </cell>
          <cell r="AH712">
            <v>0.19</v>
          </cell>
          <cell r="AI712">
            <v>0.17</v>
          </cell>
          <cell r="AJ712">
            <v>0.15</v>
          </cell>
          <cell r="AK712">
            <v>0</v>
          </cell>
          <cell r="AL712">
            <v>77024</v>
          </cell>
          <cell r="AN712">
            <v>6.2045777874228394E-2</v>
          </cell>
          <cell r="AO712">
            <v>5.8104835792824071E-2</v>
          </cell>
          <cell r="AP712" t="str">
            <v>FBA</v>
          </cell>
        </row>
        <row r="713">
          <cell r="A713" t="str">
            <v>5096-CASE</v>
          </cell>
          <cell r="B713" t="str">
            <v>B0C6R6WRWJ</v>
          </cell>
          <cell r="C713">
            <v>0</v>
          </cell>
          <cell r="D713">
            <v>5096</v>
          </cell>
          <cell r="E713">
            <v>288</v>
          </cell>
          <cell r="F713">
            <v>230.89000000000001</v>
          </cell>
          <cell r="G713">
            <v>194.89000000000001</v>
          </cell>
          <cell r="H713">
            <v>158.89000000000001</v>
          </cell>
          <cell r="I713">
            <v>151.69</v>
          </cell>
          <cell r="J713">
            <v>137.28</v>
          </cell>
          <cell r="K713">
            <v>41</v>
          </cell>
          <cell r="L713">
            <v>24.81</v>
          </cell>
          <cell r="M713">
            <v>26.2986</v>
          </cell>
          <cell r="N713" t="str">
            <v>-</v>
          </cell>
          <cell r="O713" t="str">
            <v>-</v>
          </cell>
          <cell r="P713" t="str">
            <v>-</v>
          </cell>
          <cell r="Q713" t="str">
            <v>-</v>
          </cell>
          <cell r="R713" t="str">
            <v>-</v>
          </cell>
          <cell r="S713" t="str">
            <v>-</v>
          </cell>
          <cell r="T713" t="str">
            <v>-</v>
          </cell>
          <cell r="U713">
            <v>40.06</v>
          </cell>
          <cell r="V713">
            <v>40.06</v>
          </cell>
          <cell r="X713" t="str">
            <v>LB</v>
          </cell>
          <cell r="Y713">
            <v>22.5</v>
          </cell>
          <cell r="Z713">
            <v>11</v>
          </cell>
          <cell r="AA713">
            <v>9.5</v>
          </cell>
          <cell r="AC713">
            <v>16.915467625899282</v>
          </cell>
          <cell r="AD713">
            <v>0</v>
          </cell>
          <cell r="AE713">
            <v>17</v>
          </cell>
          <cell r="AF713">
            <v>0.55000000000000004</v>
          </cell>
          <cell r="AG713">
            <v>0.45</v>
          </cell>
          <cell r="AH713">
            <v>0.35</v>
          </cell>
          <cell r="AI713">
            <v>0.33</v>
          </cell>
          <cell r="AJ713">
            <v>0.28999999999999998</v>
          </cell>
          <cell r="AK713">
            <v>0</v>
          </cell>
          <cell r="AL713">
            <v>30750</v>
          </cell>
          <cell r="AN713">
            <v>4.6321614583333339</v>
          </cell>
          <cell r="AO713">
            <v>4.375117187499999</v>
          </cell>
          <cell r="AP713" t="str">
            <v>FBA</v>
          </cell>
        </row>
        <row r="714">
          <cell r="A714" t="str">
            <v>2178-SET6</v>
          </cell>
          <cell r="B714" t="str">
            <v>B0C7J2ZG4B</v>
          </cell>
          <cell r="C714">
            <v>0</v>
          </cell>
          <cell r="D714">
            <v>2178</v>
          </cell>
          <cell r="E714">
            <v>6</v>
          </cell>
          <cell r="F714">
            <v>9.2899999999999991</v>
          </cell>
          <cell r="G714">
            <v>8.59</v>
          </cell>
          <cell r="H714">
            <v>7.79</v>
          </cell>
          <cell r="I714">
            <v>7.49</v>
          </cell>
          <cell r="J714">
            <v>7.02</v>
          </cell>
          <cell r="K714">
            <v>15</v>
          </cell>
          <cell r="L714">
            <v>3.65</v>
          </cell>
          <cell r="M714">
            <v>3.8689999999999998</v>
          </cell>
          <cell r="N714">
            <v>2.88</v>
          </cell>
          <cell r="O714">
            <v>3.024</v>
          </cell>
          <cell r="P714">
            <v>8.2899999999999991</v>
          </cell>
          <cell r="Q714">
            <v>7.49</v>
          </cell>
          <cell r="R714">
            <v>6.79</v>
          </cell>
          <cell r="S714">
            <v>6.49</v>
          </cell>
          <cell r="T714">
            <v>5.96</v>
          </cell>
          <cell r="U714">
            <v>0.15</v>
          </cell>
          <cell r="V714">
            <v>0.89999999999999991</v>
          </cell>
          <cell r="W714">
            <v>14.399999999999999</v>
          </cell>
          <cell r="X714" t="str">
            <v>LSlb</v>
          </cell>
          <cell r="Y714">
            <v>15.25</v>
          </cell>
          <cell r="Z714">
            <v>10.5</v>
          </cell>
          <cell r="AA714">
            <v>6.5</v>
          </cell>
          <cell r="AB714">
            <v>0.48</v>
          </cell>
          <cell r="AC714">
            <v>7.4878597122302155</v>
          </cell>
          <cell r="AD714">
            <v>0</v>
          </cell>
          <cell r="AE714">
            <v>7.5</v>
          </cell>
          <cell r="AF714">
            <v>0.39</v>
          </cell>
          <cell r="AG714">
            <v>0.3</v>
          </cell>
          <cell r="AH714">
            <v>0.25</v>
          </cell>
          <cell r="AI714">
            <v>0.23</v>
          </cell>
          <cell r="AJ714">
            <v>0.2</v>
          </cell>
          <cell r="AK714">
            <v>0</v>
          </cell>
          <cell r="AL714">
            <v>30750</v>
          </cell>
          <cell r="AN714">
            <v>0.42176242404513892</v>
          </cell>
          <cell r="AO714">
            <v>0.36416056315104162</v>
          </cell>
          <cell r="AP714" t="str">
            <v>AWD</v>
          </cell>
        </row>
        <row r="715">
          <cell r="A715" t="str">
            <v>835-EACH</v>
          </cell>
          <cell r="B715" t="str">
            <v>B0CCC13R34</v>
          </cell>
          <cell r="C715">
            <v>0</v>
          </cell>
          <cell r="D715">
            <v>835</v>
          </cell>
          <cell r="E715">
            <v>1</v>
          </cell>
          <cell r="F715">
            <v>6.59</v>
          </cell>
          <cell r="G715">
            <v>6.29</v>
          </cell>
          <cell r="H715">
            <v>6.09</v>
          </cell>
          <cell r="I715">
            <v>5.99</v>
          </cell>
          <cell r="J715">
            <v>5.91</v>
          </cell>
          <cell r="K715">
            <v>2</v>
          </cell>
          <cell r="L715">
            <v>3.9</v>
          </cell>
          <cell r="M715">
            <v>4.1340000000000003</v>
          </cell>
          <cell r="N715">
            <v>3.13</v>
          </cell>
          <cell r="O715">
            <v>3.2864999999999998</v>
          </cell>
          <cell r="P715">
            <v>5.49</v>
          </cell>
          <cell r="Q715">
            <v>5.1899999999999995</v>
          </cell>
          <cell r="R715">
            <v>4.99</v>
          </cell>
          <cell r="S715">
            <v>4.99</v>
          </cell>
          <cell r="T715">
            <v>4.8499999999999996</v>
          </cell>
          <cell r="U715">
            <v>0.12</v>
          </cell>
          <cell r="V715">
            <v>0.12</v>
          </cell>
          <cell r="W715">
            <v>1.92</v>
          </cell>
          <cell r="X715" t="str">
            <v>LB</v>
          </cell>
          <cell r="Y715">
            <v>17</v>
          </cell>
          <cell r="Z715">
            <v>11.75</v>
          </cell>
          <cell r="AA715">
            <v>26</v>
          </cell>
          <cell r="AB715">
            <v>1.88</v>
          </cell>
          <cell r="AC715">
            <v>37.363309352517987</v>
          </cell>
          <cell r="AD715">
            <v>0</v>
          </cell>
          <cell r="AE715">
            <v>38</v>
          </cell>
          <cell r="AF715">
            <v>0.45</v>
          </cell>
          <cell r="AG715">
            <v>0.35</v>
          </cell>
          <cell r="AH715">
            <v>0.27</v>
          </cell>
          <cell r="AI715">
            <v>0.25</v>
          </cell>
          <cell r="AJ715">
            <v>0.23</v>
          </cell>
          <cell r="AK715">
            <v>0</v>
          </cell>
          <cell r="AL715">
            <v>25723</v>
          </cell>
          <cell r="AN715">
            <v>0.16725185064621914</v>
          </cell>
          <cell r="AO715">
            <v>0.15237010814525462</v>
          </cell>
          <cell r="AP715" t="str">
            <v>AWD</v>
          </cell>
        </row>
        <row r="716">
          <cell r="A716" t="str">
            <v>3167-EA-PP</v>
          </cell>
          <cell r="B716" t="str">
            <v>B0CFGGD44R</v>
          </cell>
          <cell r="C716">
            <v>0</v>
          </cell>
          <cell r="D716">
            <v>3167</v>
          </cell>
          <cell r="E716">
            <v>1</v>
          </cell>
          <cell r="F716">
            <v>9.49</v>
          </cell>
          <cell r="G716">
            <v>8.99</v>
          </cell>
          <cell r="H716">
            <v>8.49</v>
          </cell>
          <cell r="I716">
            <v>8.49</v>
          </cell>
          <cell r="J716">
            <v>8.1199999999999992</v>
          </cell>
          <cell r="K716">
            <v>0.75</v>
          </cell>
          <cell r="L716">
            <v>4.99</v>
          </cell>
          <cell r="M716">
            <v>5.2894000000000005</v>
          </cell>
          <cell r="N716">
            <v>4.22</v>
          </cell>
          <cell r="O716">
            <v>4.431</v>
          </cell>
          <cell r="P716">
            <v>8.49</v>
          </cell>
          <cell r="Q716">
            <v>7.99</v>
          </cell>
          <cell r="R716">
            <v>7.49</v>
          </cell>
          <cell r="S716">
            <v>7.49</v>
          </cell>
          <cell r="T716">
            <v>7.04</v>
          </cell>
          <cell r="U716">
            <v>0.72</v>
          </cell>
          <cell r="V716">
            <v>0.72</v>
          </cell>
          <cell r="W716">
            <v>11.52</v>
          </cell>
          <cell r="X716" t="str">
            <v>LSlb</v>
          </cell>
          <cell r="Y716">
            <v>17</v>
          </cell>
          <cell r="Z716">
            <v>11.75</v>
          </cell>
          <cell r="AA716">
            <v>6.5</v>
          </cell>
          <cell r="AB716">
            <v>1.5</v>
          </cell>
          <cell r="AC716">
            <v>9.3408273381294968</v>
          </cell>
          <cell r="AD716">
            <v>0</v>
          </cell>
          <cell r="AE716">
            <v>9.5</v>
          </cell>
          <cell r="AF716">
            <v>0.45</v>
          </cell>
          <cell r="AG716">
            <v>0.35</v>
          </cell>
          <cell r="AH716">
            <v>0.27</v>
          </cell>
          <cell r="AI716">
            <v>0.25</v>
          </cell>
          <cell r="AJ716">
            <v>0.23</v>
          </cell>
          <cell r="AK716">
            <v>0</v>
          </cell>
          <cell r="AL716">
            <v>25723</v>
          </cell>
          <cell r="AN716">
            <v>0.17824074074074078</v>
          </cell>
          <cell r="AO716">
            <v>0.16513888888888886</v>
          </cell>
          <cell r="AP716" t="str">
            <v>AWD</v>
          </cell>
        </row>
        <row r="717">
          <cell r="A717" t="str">
            <v>3167-EA-GN</v>
          </cell>
          <cell r="B717" t="str">
            <v>B0CFGGNJG7</v>
          </cell>
          <cell r="C717">
            <v>0</v>
          </cell>
          <cell r="D717">
            <v>3167</v>
          </cell>
          <cell r="E717">
            <v>1</v>
          </cell>
          <cell r="F717">
            <v>9.49</v>
          </cell>
          <cell r="G717">
            <v>8.99</v>
          </cell>
          <cell r="H717">
            <v>8.49</v>
          </cell>
          <cell r="I717">
            <v>8.49</v>
          </cell>
          <cell r="J717">
            <v>8.1199999999999992</v>
          </cell>
          <cell r="K717">
            <v>0.75</v>
          </cell>
          <cell r="L717">
            <v>4.99</v>
          </cell>
          <cell r="M717">
            <v>5.2894000000000005</v>
          </cell>
          <cell r="N717">
            <v>4.22</v>
          </cell>
          <cell r="O717">
            <v>4.431</v>
          </cell>
          <cell r="P717">
            <v>8.49</v>
          </cell>
          <cell r="Q717">
            <v>7.99</v>
          </cell>
          <cell r="R717">
            <v>7.49</v>
          </cell>
          <cell r="S717">
            <v>7.49</v>
          </cell>
          <cell r="T717">
            <v>7.04</v>
          </cell>
          <cell r="U717">
            <v>0.72</v>
          </cell>
          <cell r="V717">
            <v>0.72</v>
          </cell>
          <cell r="W717">
            <v>11.52</v>
          </cell>
          <cell r="X717" t="str">
            <v>LSlb</v>
          </cell>
          <cell r="Y717">
            <v>11.61</v>
          </cell>
          <cell r="Z717">
            <v>9.9600000000000009</v>
          </cell>
          <cell r="AA717">
            <v>1.5</v>
          </cell>
          <cell r="AB717">
            <v>1.5</v>
          </cell>
          <cell r="AC717">
            <v>1.2478661870503598</v>
          </cell>
          <cell r="AD717">
            <v>0</v>
          </cell>
          <cell r="AE717">
            <v>1.25</v>
          </cell>
          <cell r="AF717">
            <v>2.2999999999999998</v>
          </cell>
          <cell r="AG717">
            <v>1.9</v>
          </cell>
          <cell r="AH717">
            <v>1.5</v>
          </cell>
          <cell r="AI717">
            <v>1.5</v>
          </cell>
          <cell r="AJ717">
            <v>1.2</v>
          </cell>
          <cell r="AK717" t="str">
            <v>remeasure 15611679241</v>
          </cell>
          <cell r="AL717">
            <v>8631</v>
          </cell>
          <cell r="AN717">
            <v>0.17824074074074078</v>
          </cell>
          <cell r="AO717">
            <v>0.16513888888888886</v>
          </cell>
          <cell r="AP717" t="str">
            <v>AWD</v>
          </cell>
        </row>
        <row r="718">
          <cell r="A718" t="str">
            <v>3167-EA-PK</v>
          </cell>
          <cell r="B718" t="str">
            <v>B0CFGH34FV</v>
          </cell>
          <cell r="C718">
            <v>0</v>
          </cell>
          <cell r="D718">
            <v>3167</v>
          </cell>
          <cell r="E718">
            <v>1</v>
          </cell>
          <cell r="F718">
            <v>9.49</v>
          </cell>
          <cell r="G718">
            <v>8.99</v>
          </cell>
          <cell r="H718">
            <v>8.49</v>
          </cell>
          <cell r="I718">
            <v>8.49</v>
          </cell>
          <cell r="J718">
            <v>8.1199999999999992</v>
          </cell>
          <cell r="K718">
            <v>0.75</v>
          </cell>
          <cell r="L718">
            <v>4.99</v>
          </cell>
          <cell r="M718">
            <v>5.2894000000000005</v>
          </cell>
          <cell r="N718">
            <v>4.22</v>
          </cell>
          <cell r="O718">
            <v>4.431</v>
          </cell>
          <cell r="P718">
            <v>8.49</v>
          </cell>
          <cell r="Q718">
            <v>7.99</v>
          </cell>
          <cell r="R718">
            <v>7.49</v>
          </cell>
          <cell r="S718">
            <v>7.49</v>
          </cell>
          <cell r="T718">
            <v>7.04</v>
          </cell>
          <cell r="U718">
            <v>0.72</v>
          </cell>
          <cell r="V718">
            <v>0.72</v>
          </cell>
          <cell r="W718">
            <v>11.52</v>
          </cell>
          <cell r="X718" t="str">
            <v>LSlb</v>
          </cell>
          <cell r="Y718">
            <v>8</v>
          </cell>
          <cell r="Z718">
            <v>3.38</v>
          </cell>
          <cell r="AA718">
            <v>1.88</v>
          </cell>
          <cell r="AB718">
            <v>7.52</v>
          </cell>
          <cell r="AC718">
            <v>1.46288345323741</v>
          </cell>
          <cell r="AD718">
            <v>0</v>
          </cell>
          <cell r="AE718">
            <v>1.5</v>
          </cell>
          <cell r="AF718">
            <v>1.1000000000000001</v>
          </cell>
          <cell r="AG718">
            <v>0.85</v>
          </cell>
          <cell r="AH718">
            <v>0.69</v>
          </cell>
          <cell r="AI718">
            <v>0.65</v>
          </cell>
          <cell r="AJ718">
            <v>0.59</v>
          </cell>
          <cell r="AK718">
            <v>0</v>
          </cell>
          <cell r="AL718">
            <v>8631</v>
          </cell>
          <cell r="AN718">
            <v>0.17824074074074078</v>
          </cell>
          <cell r="AO718">
            <v>0.16513888888888886</v>
          </cell>
          <cell r="AP718" t="str">
            <v>AWD</v>
          </cell>
        </row>
        <row r="719">
          <cell r="A719" t="str">
            <v>3167-EA-BL</v>
          </cell>
          <cell r="B719" t="str">
            <v>B0CFGHTZQ1</v>
          </cell>
          <cell r="C719">
            <v>0</v>
          </cell>
          <cell r="D719">
            <v>3167</v>
          </cell>
          <cell r="E719">
            <v>1</v>
          </cell>
          <cell r="F719">
            <v>9.49</v>
          </cell>
          <cell r="G719">
            <v>8.99</v>
          </cell>
          <cell r="H719">
            <v>8.49</v>
          </cell>
          <cell r="I719">
            <v>8.49</v>
          </cell>
          <cell r="J719">
            <v>8.1199999999999992</v>
          </cell>
          <cell r="K719">
            <v>0.75</v>
          </cell>
          <cell r="L719">
            <v>4.99</v>
          </cell>
          <cell r="M719">
            <v>5.2894000000000005</v>
          </cell>
          <cell r="N719">
            <v>4.22</v>
          </cell>
          <cell r="O719">
            <v>4.431</v>
          </cell>
          <cell r="P719">
            <v>8.49</v>
          </cell>
          <cell r="Q719">
            <v>7.99</v>
          </cell>
          <cell r="R719">
            <v>7.49</v>
          </cell>
          <cell r="S719">
            <v>7.49</v>
          </cell>
          <cell r="T719">
            <v>7.04</v>
          </cell>
          <cell r="U719">
            <v>0.72</v>
          </cell>
          <cell r="V719">
            <v>0.72</v>
          </cell>
          <cell r="W719">
            <v>11.52</v>
          </cell>
          <cell r="X719" t="str">
            <v>LSlb</v>
          </cell>
          <cell r="Y719">
            <v>8</v>
          </cell>
          <cell r="Z719">
            <v>3.38</v>
          </cell>
          <cell r="AA719">
            <v>1.88</v>
          </cell>
          <cell r="AB719">
            <v>7.52</v>
          </cell>
          <cell r="AC719">
            <v>1.46288345323741</v>
          </cell>
          <cell r="AD719">
            <v>0</v>
          </cell>
          <cell r="AE719">
            <v>1.5</v>
          </cell>
          <cell r="AF719">
            <v>1.1000000000000001</v>
          </cell>
          <cell r="AG719">
            <v>0.85</v>
          </cell>
          <cell r="AH719">
            <v>0.69</v>
          </cell>
          <cell r="AI719">
            <v>0.65</v>
          </cell>
          <cell r="AJ719">
            <v>0.59</v>
          </cell>
          <cell r="AK719">
            <v>0</v>
          </cell>
          <cell r="AL719">
            <v>10569</v>
          </cell>
          <cell r="AN719">
            <v>0.17824074074074078</v>
          </cell>
          <cell r="AO719">
            <v>0.16513888888888886</v>
          </cell>
          <cell r="AP719" t="str">
            <v>AWD</v>
          </cell>
        </row>
        <row r="720">
          <cell r="A720" t="str">
            <v>1931-SET4</v>
          </cell>
          <cell r="B720" t="str">
            <v>B0CGW49BHG</v>
          </cell>
          <cell r="C720">
            <v>0</v>
          </cell>
          <cell r="D720">
            <v>1931</v>
          </cell>
          <cell r="E720">
            <v>4</v>
          </cell>
          <cell r="F720">
            <v>9.7899999999999991</v>
          </cell>
          <cell r="G720">
            <v>8.99</v>
          </cell>
          <cell r="H720">
            <v>8.49</v>
          </cell>
          <cell r="I720">
            <v>8.2899999999999991</v>
          </cell>
          <cell r="J720">
            <v>7.9799999999999995</v>
          </cell>
          <cell r="K720">
            <v>6</v>
          </cell>
          <cell r="L720">
            <v>4.55</v>
          </cell>
          <cell r="M720">
            <v>4.8229999999999995</v>
          </cell>
          <cell r="N720">
            <v>3.78</v>
          </cell>
          <cell r="O720">
            <v>3.9689999999999999</v>
          </cell>
          <cell r="P720">
            <v>8.7899999999999991</v>
          </cell>
          <cell r="Q720">
            <v>7.99</v>
          </cell>
          <cell r="R720">
            <v>7.49</v>
          </cell>
          <cell r="S720">
            <v>7.29</v>
          </cell>
          <cell r="T720">
            <v>6.92</v>
          </cell>
          <cell r="U720">
            <v>0.08</v>
          </cell>
          <cell r="V720">
            <v>0.32</v>
          </cell>
          <cell r="W720">
            <v>5.12</v>
          </cell>
          <cell r="X720" t="str">
            <v>LSlb</v>
          </cell>
          <cell r="Y720">
            <v>11</v>
          </cell>
          <cell r="Z720">
            <v>9.75</v>
          </cell>
          <cell r="AA720">
            <v>7.5</v>
          </cell>
          <cell r="AB720">
            <v>6</v>
          </cell>
          <cell r="AC720">
            <v>5.7868705035971226</v>
          </cell>
          <cell r="AD720">
            <v>0</v>
          </cell>
          <cell r="AE720">
            <v>6</v>
          </cell>
          <cell r="AF720">
            <v>1.5</v>
          </cell>
          <cell r="AG720">
            <v>1.3</v>
          </cell>
          <cell r="AH720">
            <v>1</v>
          </cell>
          <cell r="AI720">
            <v>1</v>
          </cell>
          <cell r="AJ720">
            <v>0.8</v>
          </cell>
          <cell r="AK720">
            <v>0</v>
          </cell>
          <cell r="AL720">
            <v>14382</v>
          </cell>
          <cell r="AN720">
            <v>0.16277273421424898</v>
          </cell>
          <cell r="AO720">
            <v>0.16115611135223762</v>
          </cell>
          <cell r="AP720" t="str">
            <v>AWD</v>
          </cell>
        </row>
        <row r="721">
          <cell r="A721" t="str">
            <v>709-EACH</v>
          </cell>
          <cell r="B721" t="str">
            <v>B0CGW5J3SV</v>
          </cell>
          <cell r="C721">
            <v>0</v>
          </cell>
          <cell r="D721">
            <v>709</v>
          </cell>
          <cell r="E721">
            <v>1</v>
          </cell>
          <cell r="F721">
            <v>8.7899999999999991</v>
          </cell>
          <cell r="G721">
            <v>8.09</v>
          </cell>
          <cell r="H721">
            <v>7.59</v>
          </cell>
          <cell r="I721">
            <v>7.59</v>
          </cell>
          <cell r="J721">
            <v>7.05</v>
          </cell>
          <cell r="K721">
            <v>5</v>
          </cell>
          <cell r="L721">
            <v>3.9</v>
          </cell>
          <cell r="M721">
            <v>4.1340000000000003</v>
          </cell>
          <cell r="N721">
            <v>3.13</v>
          </cell>
          <cell r="O721">
            <v>3.2864999999999998</v>
          </cell>
          <cell r="P721">
            <v>7.79</v>
          </cell>
          <cell r="Q721">
            <v>6.99</v>
          </cell>
          <cell r="R721">
            <v>6.49</v>
          </cell>
          <cell r="S721">
            <v>6.49</v>
          </cell>
          <cell r="T721">
            <v>5.99</v>
          </cell>
          <cell r="U721">
            <v>0.31</v>
          </cell>
          <cell r="V721">
            <v>0.31</v>
          </cell>
          <cell r="W721">
            <v>4.96</v>
          </cell>
          <cell r="X721" t="str">
            <v>LB</v>
          </cell>
          <cell r="Y721">
            <v>14</v>
          </cell>
          <cell r="Z721">
            <v>9.5</v>
          </cell>
          <cell r="AA721">
            <v>8.75</v>
          </cell>
          <cell r="AB721">
            <v>0.81</v>
          </cell>
          <cell r="AC721">
            <v>8.3723021582733814</v>
          </cell>
          <cell r="AD721">
            <v>0</v>
          </cell>
          <cell r="AE721">
            <v>9</v>
          </cell>
          <cell r="AF721">
            <v>1.2</v>
          </cell>
          <cell r="AG721">
            <v>0.95</v>
          </cell>
          <cell r="AH721">
            <v>0.79</v>
          </cell>
          <cell r="AI721">
            <v>0.75</v>
          </cell>
          <cell r="AJ721">
            <v>0.69</v>
          </cell>
          <cell r="AK721">
            <v>0</v>
          </cell>
          <cell r="AL721">
            <v>21816</v>
          </cell>
          <cell r="AN721">
            <v>5.8156331380208336E-2</v>
          </cell>
          <cell r="AO721">
            <v>5.358540852864583E-2</v>
          </cell>
          <cell r="AP721" t="str">
            <v>AWD</v>
          </cell>
        </row>
        <row r="722">
          <cell r="A722" t="str">
            <v>1716-SET4</v>
          </cell>
          <cell r="B722" t="str">
            <v>B0CJMR5Y5L</v>
          </cell>
          <cell r="C722">
            <v>0</v>
          </cell>
          <cell r="D722">
            <v>1716</v>
          </cell>
          <cell r="E722">
            <v>4</v>
          </cell>
          <cell r="F722">
            <v>9.49</v>
          </cell>
          <cell r="G722">
            <v>8.69</v>
          </cell>
          <cell r="H722">
            <v>7.99</v>
          </cell>
          <cell r="I722">
            <v>7.6899999999999995</v>
          </cell>
          <cell r="J722">
            <v>7.42</v>
          </cell>
          <cell r="K722">
            <v>3</v>
          </cell>
          <cell r="L722">
            <v>3.9</v>
          </cell>
          <cell r="M722">
            <v>4.1340000000000003</v>
          </cell>
          <cell r="N722">
            <v>3.13</v>
          </cell>
          <cell r="O722">
            <v>3.2864999999999998</v>
          </cell>
          <cell r="P722">
            <v>7.99</v>
          </cell>
          <cell r="Q722">
            <v>6.99</v>
          </cell>
          <cell r="R722">
            <v>5.99</v>
          </cell>
          <cell r="S722">
            <v>5.99</v>
          </cell>
          <cell r="T722">
            <v>5.99</v>
          </cell>
          <cell r="U722">
            <v>0.04</v>
          </cell>
          <cell r="V722">
            <v>0.16</v>
          </cell>
          <cell r="W722">
            <v>2.56</v>
          </cell>
          <cell r="X722" t="str">
            <v>LB</v>
          </cell>
          <cell r="Y722">
            <v>22.5</v>
          </cell>
          <cell r="Z722">
            <v>14.5</v>
          </cell>
          <cell r="AA722">
            <v>2.5</v>
          </cell>
          <cell r="AB722">
            <v>3</v>
          </cell>
          <cell r="AC722">
            <v>5.8678057553956835</v>
          </cell>
          <cell r="AD722">
            <v>0</v>
          </cell>
          <cell r="AE722">
            <v>6</v>
          </cell>
          <cell r="AF722">
            <v>1.1000000000000001</v>
          </cell>
          <cell r="AG722">
            <v>0.85</v>
          </cell>
          <cell r="AH722">
            <v>0.69</v>
          </cell>
          <cell r="AI722">
            <v>0.65</v>
          </cell>
          <cell r="AJ722">
            <v>0.59</v>
          </cell>
          <cell r="AK722">
            <v>0</v>
          </cell>
          <cell r="AL722">
            <v>10777</v>
          </cell>
          <cell r="AN722">
            <v>0.1042751736111111</v>
          </cell>
          <cell r="AO722">
            <v>9.3183593750000002E-2</v>
          </cell>
          <cell r="AP722" t="str">
            <v>AWD</v>
          </cell>
        </row>
        <row r="723">
          <cell r="A723" t="str">
            <v>1215-EACH</v>
          </cell>
          <cell r="B723" t="str">
            <v>B0CJMRSK5J</v>
          </cell>
          <cell r="C723">
            <v>0</v>
          </cell>
          <cell r="D723">
            <v>1215</v>
          </cell>
          <cell r="E723">
            <v>1</v>
          </cell>
          <cell r="F723">
            <v>13.69</v>
          </cell>
          <cell r="G723">
            <v>11.69</v>
          </cell>
          <cell r="H723">
            <v>10.49</v>
          </cell>
          <cell r="I723">
            <v>10.49</v>
          </cell>
          <cell r="J723">
            <v>9.17</v>
          </cell>
          <cell r="K723">
            <v>6</v>
          </cell>
          <cell r="L723">
            <v>3.24</v>
          </cell>
          <cell r="M723">
            <v>3.4344000000000001</v>
          </cell>
          <cell r="N723">
            <v>2.4700000000000002</v>
          </cell>
          <cell r="O723">
            <v>2.5935000000000001</v>
          </cell>
          <cell r="P723" t="str">
            <v>-</v>
          </cell>
          <cell r="Q723" t="str">
            <v>-</v>
          </cell>
          <cell r="R723">
            <v>9.39</v>
          </cell>
          <cell r="S723">
            <v>9.39</v>
          </cell>
          <cell r="T723">
            <v>8.1199999999999992</v>
          </cell>
          <cell r="U723">
            <v>0.37</v>
          </cell>
          <cell r="V723">
            <v>0.37</v>
          </cell>
          <cell r="W723">
            <v>5.92</v>
          </cell>
          <cell r="X723" t="str">
            <v>LB</v>
          </cell>
          <cell r="Y723">
            <v>17</v>
          </cell>
          <cell r="Z723">
            <v>16.25</v>
          </cell>
          <cell r="AA723">
            <v>11</v>
          </cell>
          <cell r="AB723">
            <v>0.63</v>
          </cell>
          <cell r="AC723">
            <v>21.861510791366907</v>
          </cell>
          <cell r="AD723">
            <v>0</v>
          </cell>
          <cell r="AE723">
            <v>22</v>
          </cell>
          <cell r="AF723">
            <v>1.9</v>
          </cell>
          <cell r="AG723">
            <v>1.5</v>
          </cell>
          <cell r="AH723">
            <v>1.2</v>
          </cell>
          <cell r="AI723">
            <v>1.2</v>
          </cell>
          <cell r="AJ723">
            <v>0.9</v>
          </cell>
          <cell r="AK723">
            <v>0</v>
          </cell>
          <cell r="AL723">
            <v>8119</v>
          </cell>
          <cell r="AN723">
            <v>0.25645797164351852</v>
          </cell>
          <cell r="AO723">
            <v>0.2140532769097222</v>
          </cell>
          <cell r="AP723" t="str">
            <v>AWD</v>
          </cell>
        </row>
        <row r="724">
          <cell r="A724" t="str">
            <v>6081-EACH</v>
          </cell>
          <cell r="B724" t="str">
            <v>B0CMV9XNCC</v>
          </cell>
          <cell r="C724">
            <v>0</v>
          </cell>
          <cell r="D724">
            <v>6081</v>
          </cell>
          <cell r="E724">
            <v>1</v>
          </cell>
          <cell r="F724">
            <v>56.39</v>
          </cell>
          <cell r="G724">
            <v>49.39</v>
          </cell>
          <cell r="H724">
            <v>44.59</v>
          </cell>
          <cell r="I724">
            <v>44.59</v>
          </cell>
          <cell r="J724">
            <v>39.519999999999996</v>
          </cell>
          <cell r="K724">
            <v>6</v>
          </cell>
          <cell r="L724">
            <v>12.649999999999999</v>
          </cell>
          <cell r="M724">
            <v>13.408999999999999</v>
          </cell>
          <cell r="N724" t="str">
            <v>-</v>
          </cell>
          <cell r="O724" t="str">
            <v>-</v>
          </cell>
          <cell r="P724" t="str">
            <v>-</v>
          </cell>
          <cell r="Q724" t="str">
            <v>-</v>
          </cell>
          <cell r="R724" t="str">
            <v>-</v>
          </cell>
          <cell r="S724" t="str">
            <v>-</v>
          </cell>
          <cell r="T724" t="str">
            <v>-</v>
          </cell>
          <cell r="U724">
            <v>5.08</v>
          </cell>
          <cell r="V724">
            <v>5.08</v>
          </cell>
          <cell r="W724">
            <v>12.8</v>
          </cell>
          <cell r="X724" t="str">
            <v>LB</v>
          </cell>
          <cell r="Y724">
            <v>17</v>
          </cell>
          <cell r="Z724">
            <v>16.25</v>
          </cell>
          <cell r="AA724">
            <v>11</v>
          </cell>
          <cell r="AB724">
            <v>9.44</v>
          </cell>
          <cell r="AC724">
            <v>21.861510791366907</v>
          </cell>
          <cell r="AD724">
            <v>0</v>
          </cell>
          <cell r="AE724">
            <v>22</v>
          </cell>
          <cell r="AF724">
            <v>1.9</v>
          </cell>
          <cell r="AG724">
            <v>1.5</v>
          </cell>
          <cell r="AH724">
            <v>1.2</v>
          </cell>
          <cell r="AI724">
            <v>1.2</v>
          </cell>
          <cell r="AJ724">
            <v>0.9</v>
          </cell>
          <cell r="AK724">
            <v>0</v>
          </cell>
          <cell r="AL724">
            <v>8119</v>
          </cell>
          <cell r="AM724">
            <v>4</v>
          </cell>
          <cell r="AN724">
            <v>5.1971209490740744</v>
          </cell>
          <cell r="AO724">
            <v>5.0315842013888883</v>
          </cell>
          <cell r="AP724" t="str">
            <v>FBA</v>
          </cell>
        </row>
        <row r="725">
          <cell r="A725" t="str">
            <v>6049-EACH</v>
          </cell>
          <cell r="B725" t="str">
            <v>B0CMVC9XQT</v>
          </cell>
          <cell r="C725">
            <v>0</v>
          </cell>
          <cell r="D725">
            <v>6049</v>
          </cell>
          <cell r="E725">
            <v>1</v>
          </cell>
          <cell r="F725">
            <v>15.99</v>
          </cell>
          <cell r="G725">
            <v>13.99</v>
          </cell>
          <cell r="H725">
            <v>12.79</v>
          </cell>
          <cell r="I725">
            <v>12.79</v>
          </cell>
          <cell r="J725">
            <v>11.49</v>
          </cell>
          <cell r="K725">
            <v>1</v>
          </cell>
          <cell r="L725">
            <v>4.99</v>
          </cell>
          <cell r="M725">
            <v>5.2894000000000005</v>
          </cell>
          <cell r="N725" t="str">
            <v>-</v>
          </cell>
          <cell r="O725" t="str">
            <v>-</v>
          </cell>
          <cell r="P725" t="str">
            <v>-</v>
          </cell>
          <cell r="Q725" t="str">
            <v>-</v>
          </cell>
          <cell r="R725" t="str">
            <v>-</v>
          </cell>
          <cell r="S725" t="str">
            <v>-</v>
          </cell>
          <cell r="T725" t="str">
            <v>-</v>
          </cell>
          <cell r="U725">
            <v>0.98</v>
          </cell>
          <cell r="V725">
            <v>0.98</v>
          </cell>
          <cell r="W725">
            <v>12.8</v>
          </cell>
          <cell r="X725" t="str">
            <v>LSlb</v>
          </cell>
          <cell r="Y725">
            <v>14.75</v>
          </cell>
          <cell r="Z725">
            <v>14</v>
          </cell>
          <cell r="AA725">
            <v>0.75</v>
          </cell>
          <cell r="AB725">
            <v>0.75</v>
          </cell>
          <cell r="AC725">
            <v>22.197841726618705</v>
          </cell>
          <cell r="AD725">
            <v>0</v>
          </cell>
          <cell r="AE725">
            <v>23</v>
          </cell>
          <cell r="AF725">
            <v>1.5</v>
          </cell>
          <cell r="AG725">
            <v>1.3</v>
          </cell>
          <cell r="AH725">
            <v>1</v>
          </cell>
          <cell r="AI725">
            <v>1</v>
          </cell>
          <cell r="AJ725">
            <v>0.8</v>
          </cell>
          <cell r="AK725">
            <v>0</v>
          </cell>
          <cell r="AL725">
            <v>33842</v>
          </cell>
          <cell r="AN725">
            <v>0.45957802854938273</v>
          </cell>
          <cell r="AO725">
            <v>0.45007306134259251</v>
          </cell>
          <cell r="AP725" t="str">
            <v>FBA</v>
          </cell>
        </row>
        <row r="726">
          <cell r="A726" t="str">
            <v>60756-SET2</v>
          </cell>
          <cell r="B726" t="str">
            <v>B0CNKY7KPR</v>
          </cell>
          <cell r="C726">
            <v>0</v>
          </cell>
          <cell r="D726">
            <v>60756</v>
          </cell>
          <cell r="E726">
            <v>2</v>
          </cell>
          <cell r="F726">
            <v>7.59</v>
          </cell>
          <cell r="G726">
            <v>6.99</v>
          </cell>
          <cell r="H726">
            <v>6.99</v>
          </cell>
          <cell r="I726">
            <v>6.49</v>
          </cell>
          <cell r="J726">
            <v>6.27</v>
          </cell>
          <cell r="K726">
            <v>9</v>
          </cell>
          <cell r="L726">
            <v>3.43</v>
          </cell>
          <cell r="M726">
            <v>3.6358000000000001</v>
          </cell>
          <cell r="N726">
            <v>2.66</v>
          </cell>
          <cell r="O726">
            <v>2.7930000000000001</v>
          </cell>
          <cell r="P726">
            <v>6.49</v>
          </cell>
          <cell r="Q726">
            <v>5.89</v>
          </cell>
          <cell r="R726">
            <v>5.49</v>
          </cell>
          <cell r="S726">
            <v>5.39</v>
          </cell>
          <cell r="T726">
            <v>5.22</v>
          </cell>
          <cell r="U726">
            <v>0.28000000000000003</v>
          </cell>
          <cell r="V726">
            <v>0.56000000000000005</v>
          </cell>
          <cell r="W726">
            <v>8.9600000000000009</v>
          </cell>
          <cell r="X726" t="str">
            <v>LB</v>
          </cell>
          <cell r="Y726">
            <v>17</v>
          </cell>
          <cell r="Z726">
            <v>16.5</v>
          </cell>
          <cell r="AA726">
            <v>11</v>
          </cell>
          <cell r="AB726">
            <v>0.38</v>
          </cell>
          <cell r="AC726">
            <v>22.197841726618705</v>
          </cell>
          <cell r="AD726">
            <v>0</v>
          </cell>
          <cell r="AE726">
            <v>23</v>
          </cell>
          <cell r="AF726">
            <v>1.5</v>
          </cell>
          <cell r="AG726">
            <v>1.3</v>
          </cell>
          <cell r="AH726">
            <v>1</v>
          </cell>
          <cell r="AI726">
            <v>1</v>
          </cell>
          <cell r="AJ726">
            <v>0.8</v>
          </cell>
          <cell r="AK726">
            <v>0</v>
          </cell>
          <cell r="AL726">
            <v>7052</v>
          </cell>
          <cell r="AN726">
            <v>0.18492476851851855</v>
          </cell>
          <cell r="AO726">
            <v>0.15891493055555556</v>
          </cell>
          <cell r="AP726" t="str">
            <v>AWD</v>
          </cell>
        </row>
        <row r="727">
          <cell r="A727" t="str">
            <v>3014-SET6</v>
          </cell>
          <cell r="B727" t="str">
            <v>B0CNTW3TNY</v>
          </cell>
          <cell r="C727">
            <v>0</v>
          </cell>
          <cell r="D727">
            <v>3014</v>
          </cell>
          <cell r="E727">
            <v>6</v>
          </cell>
          <cell r="F727">
            <v>20.89</v>
          </cell>
          <cell r="G727">
            <v>17.89</v>
          </cell>
          <cell r="H727">
            <v>15.69</v>
          </cell>
          <cell r="I727">
            <v>15.69</v>
          </cell>
          <cell r="J727">
            <v>13.37</v>
          </cell>
          <cell r="K727">
            <v>10</v>
          </cell>
          <cell r="L727">
            <v>4.99</v>
          </cell>
          <cell r="M727">
            <v>5.2894000000000005</v>
          </cell>
          <cell r="N727" t="str">
            <v>-</v>
          </cell>
          <cell r="O727" t="str">
            <v>-</v>
          </cell>
          <cell r="P727" t="str">
            <v>-</v>
          </cell>
          <cell r="Q727" t="str">
            <v>-</v>
          </cell>
          <cell r="R727" t="str">
            <v>-</v>
          </cell>
          <cell r="S727" t="str">
            <v>-</v>
          </cell>
          <cell r="T727" t="str">
            <v>-</v>
          </cell>
          <cell r="U727">
            <v>0.1</v>
          </cell>
          <cell r="V727">
            <v>0.60000000000000009</v>
          </cell>
          <cell r="W727">
            <v>9.6000000000000014</v>
          </cell>
          <cell r="X727" t="str">
            <v>LB</v>
          </cell>
          <cell r="Y727">
            <v>16.75</v>
          </cell>
          <cell r="Z727">
            <v>16.5</v>
          </cell>
          <cell r="AA727">
            <v>11</v>
          </cell>
          <cell r="AB727">
            <v>4.8600000000000003</v>
          </cell>
          <cell r="AC727">
            <v>21.871402877697843</v>
          </cell>
          <cell r="AD727">
            <v>0</v>
          </cell>
          <cell r="AE727">
            <v>22</v>
          </cell>
          <cell r="AF727">
            <v>1.5</v>
          </cell>
          <cell r="AG727">
            <v>1.3</v>
          </cell>
          <cell r="AH727">
            <v>1</v>
          </cell>
          <cell r="AI727">
            <v>1</v>
          </cell>
          <cell r="AJ727">
            <v>0.8</v>
          </cell>
          <cell r="AK727">
            <v>0</v>
          </cell>
          <cell r="AL727">
            <v>33842</v>
          </cell>
          <cell r="AN727">
            <v>0.22805989583333333</v>
          </cell>
          <cell r="AO727">
            <v>0.22302734375</v>
          </cell>
          <cell r="AP727" t="str">
            <v>AWD</v>
          </cell>
        </row>
        <row r="728">
          <cell r="A728" t="str">
            <v>3301-EACH</v>
          </cell>
          <cell r="B728" t="str">
            <v>B0CPRBHWH9</v>
          </cell>
          <cell r="C728">
            <v>0</v>
          </cell>
          <cell r="D728">
            <v>3301</v>
          </cell>
          <cell r="E728">
            <v>1</v>
          </cell>
          <cell r="F728">
            <v>6.89</v>
          </cell>
          <cell r="G728">
            <v>6.59</v>
          </cell>
          <cell r="H728">
            <v>6.39</v>
          </cell>
          <cell r="I728">
            <v>6.39</v>
          </cell>
          <cell r="J728">
            <v>6.24</v>
          </cell>
          <cell r="K728">
            <v>8</v>
          </cell>
          <cell r="L728">
            <v>4.1500000000000004</v>
          </cell>
          <cell r="M728">
            <v>4.399</v>
          </cell>
          <cell r="N728">
            <v>3.38</v>
          </cell>
          <cell r="O728">
            <v>3.5489999999999999</v>
          </cell>
          <cell r="P728">
            <v>5.89</v>
          </cell>
          <cell r="Q728">
            <v>5.49</v>
          </cell>
          <cell r="R728">
            <v>5.29</v>
          </cell>
          <cell r="S728">
            <v>5.29</v>
          </cell>
          <cell r="T728">
            <v>5.18</v>
          </cell>
          <cell r="U728">
            <v>0.47</v>
          </cell>
          <cell r="V728">
            <v>0.47</v>
          </cell>
          <cell r="W728">
            <v>7.52</v>
          </cell>
          <cell r="X728" t="str">
            <v>LB</v>
          </cell>
          <cell r="Y728">
            <v>16.75</v>
          </cell>
          <cell r="Z728">
            <v>16.5</v>
          </cell>
          <cell r="AA728">
            <v>11</v>
          </cell>
          <cell r="AB728">
            <v>9.44</v>
          </cell>
          <cell r="AC728">
            <v>21.871402877697843</v>
          </cell>
          <cell r="AD728">
            <v>0</v>
          </cell>
          <cell r="AE728">
            <v>22</v>
          </cell>
          <cell r="AF728">
            <v>1.5</v>
          </cell>
          <cell r="AG728">
            <v>1.3</v>
          </cell>
          <cell r="AH728">
            <v>1</v>
          </cell>
          <cell r="AI728">
            <v>1</v>
          </cell>
          <cell r="AJ728">
            <v>0.8</v>
          </cell>
          <cell r="AK728">
            <v>0</v>
          </cell>
          <cell r="AL728">
            <v>22491</v>
          </cell>
          <cell r="AN728">
            <v>0.11417052469135802</v>
          </cell>
          <cell r="AO728">
            <v>0.10468171296296297</v>
          </cell>
          <cell r="AP728" t="str">
            <v>AWD</v>
          </cell>
        </row>
        <row r="729">
          <cell r="A729" t="str">
            <v>3300-EACH</v>
          </cell>
          <cell r="B729" t="str">
            <v>B0CPRPLLFH</v>
          </cell>
          <cell r="C729">
            <v>0</v>
          </cell>
          <cell r="D729">
            <v>3300</v>
          </cell>
          <cell r="E729">
            <v>1</v>
          </cell>
          <cell r="F729">
            <v>6.89</v>
          </cell>
          <cell r="G729">
            <v>6.59</v>
          </cell>
          <cell r="H729">
            <v>6.39</v>
          </cell>
          <cell r="I729">
            <v>6.39</v>
          </cell>
          <cell r="J729">
            <v>6.24</v>
          </cell>
          <cell r="K729">
            <v>8</v>
          </cell>
          <cell r="L729">
            <v>4.1500000000000004</v>
          </cell>
          <cell r="M729">
            <v>4.399</v>
          </cell>
          <cell r="N729">
            <v>3.38</v>
          </cell>
          <cell r="O729">
            <v>3.5489999999999999</v>
          </cell>
          <cell r="P729">
            <v>5.89</v>
          </cell>
          <cell r="Q729">
            <v>5.49</v>
          </cell>
          <cell r="R729">
            <v>5.29</v>
          </cell>
          <cell r="S729">
            <v>5.29</v>
          </cell>
          <cell r="T729">
            <v>5.18</v>
          </cell>
          <cell r="U729">
            <v>0.49</v>
          </cell>
          <cell r="V729">
            <v>0.49</v>
          </cell>
          <cell r="W729">
            <v>7.84</v>
          </cell>
          <cell r="X729" t="str">
            <v>LSlb</v>
          </cell>
          <cell r="Y729">
            <v>8</v>
          </cell>
          <cell r="Z729">
            <v>5.24</v>
          </cell>
          <cell r="AA729">
            <v>2.36</v>
          </cell>
          <cell r="AB729">
            <v>9.44</v>
          </cell>
          <cell r="AC729">
            <v>2.8469410071942449</v>
          </cell>
          <cell r="AD729">
            <v>0</v>
          </cell>
          <cell r="AE729">
            <v>3</v>
          </cell>
          <cell r="AF729">
            <v>1.5</v>
          </cell>
          <cell r="AG729">
            <v>1.3</v>
          </cell>
          <cell r="AH729">
            <v>1</v>
          </cell>
          <cell r="AI729">
            <v>1</v>
          </cell>
          <cell r="AJ729">
            <v>0.8</v>
          </cell>
          <cell r="AK729" t="str">
            <v>Pack smaller &amp; remeasure</v>
          </cell>
          <cell r="AL729">
            <v>22491</v>
          </cell>
          <cell r="AN729">
            <v>0.11417052469135802</v>
          </cell>
          <cell r="AO729">
            <v>0.10468171296296297</v>
          </cell>
          <cell r="AP729" t="str">
            <v>AWD</v>
          </cell>
        </row>
        <row r="730">
          <cell r="A730" t="str">
            <v>17036-EACH</v>
          </cell>
          <cell r="B730" t="str">
            <v>B0CQ66C7RL</v>
          </cell>
          <cell r="C730">
            <v>0</v>
          </cell>
          <cell r="D730">
            <v>17036</v>
          </cell>
          <cell r="E730">
            <v>1</v>
          </cell>
          <cell r="F730">
            <v>9.09</v>
          </cell>
          <cell r="G730">
            <v>7.99</v>
          </cell>
          <cell r="H730">
            <v>7.29</v>
          </cell>
          <cell r="I730">
            <v>7.29</v>
          </cell>
          <cell r="J730">
            <v>6.55</v>
          </cell>
          <cell r="K730">
            <v>3</v>
          </cell>
          <cell r="L730">
            <v>3.15</v>
          </cell>
          <cell r="M730">
            <v>3.339</v>
          </cell>
          <cell r="N730">
            <v>2.38</v>
          </cell>
          <cell r="O730">
            <v>2.4989999999999997</v>
          </cell>
          <cell r="P730">
            <v>7.99</v>
          </cell>
          <cell r="Q730">
            <v>6.89</v>
          </cell>
          <cell r="R730">
            <v>6.29</v>
          </cell>
          <cell r="S730">
            <v>6.29</v>
          </cell>
          <cell r="T730">
            <v>5.5</v>
          </cell>
          <cell r="U730">
            <v>0.17</v>
          </cell>
          <cell r="V730">
            <v>0.17</v>
          </cell>
          <cell r="W730">
            <v>2.72</v>
          </cell>
          <cell r="X730" t="str">
            <v>LB</v>
          </cell>
          <cell r="Y730">
            <v>17</v>
          </cell>
          <cell r="Z730">
            <v>16.5</v>
          </cell>
          <cell r="AA730">
            <v>11</v>
          </cell>
          <cell r="AB730">
            <v>0.38</v>
          </cell>
          <cell r="AC730">
            <v>22.197841726618705</v>
          </cell>
          <cell r="AD730">
            <v>0</v>
          </cell>
          <cell r="AE730">
            <v>23</v>
          </cell>
          <cell r="AF730">
            <v>1.5</v>
          </cell>
          <cell r="AG730">
            <v>1.3</v>
          </cell>
          <cell r="AH730">
            <v>1</v>
          </cell>
          <cell r="AI730">
            <v>1</v>
          </cell>
          <cell r="AJ730">
            <v>0.8</v>
          </cell>
          <cell r="AK730">
            <v>0</v>
          </cell>
          <cell r="AL730">
            <v>6694</v>
          </cell>
          <cell r="AN730">
            <v>3.0305989583333335E-2</v>
          </cell>
          <cell r="AO730">
            <v>2.8219401041666665E-2</v>
          </cell>
          <cell r="AP730" t="str">
            <v>AWD</v>
          </cell>
        </row>
        <row r="731">
          <cell r="A731" t="str">
            <v>17035-EACH</v>
          </cell>
          <cell r="B731" t="str">
            <v>B0CQ67CVM7</v>
          </cell>
          <cell r="C731">
            <v>0</v>
          </cell>
          <cell r="D731">
            <v>17035</v>
          </cell>
          <cell r="E731">
            <v>1</v>
          </cell>
          <cell r="F731">
            <v>5.59</v>
          </cell>
          <cell r="G731">
            <v>5.29</v>
          </cell>
          <cell r="H731">
            <v>5.09</v>
          </cell>
          <cell r="I731">
            <v>4.99</v>
          </cell>
          <cell r="J731">
            <v>4.92</v>
          </cell>
          <cell r="K731">
            <v>2</v>
          </cell>
          <cell r="L731">
            <v>3.06</v>
          </cell>
          <cell r="M731">
            <v>3.2435999999999998</v>
          </cell>
          <cell r="N731">
            <v>2.29</v>
          </cell>
          <cell r="O731">
            <v>2.4045000000000001</v>
          </cell>
          <cell r="P731">
            <v>4.59</v>
          </cell>
          <cell r="Q731">
            <v>4.1899999999999995</v>
          </cell>
          <cell r="R731">
            <v>3.99</v>
          </cell>
          <cell r="S731">
            <v>3.99</v>
          </cell>
          <cell r="T731">
            <v>3.8699999999999997</v>
          </cell>
          <cell r="U731">
            <v>7.0000000000000007E-2</v>
          </cell>
          <cell r="V731">
            <v>7.0000000000000007E-2</v>
          </cell>
          <cell r="W731">
            <v>1.1200000000000001</v>
          </cell>
          <cell r="X731" t="str">
            <v>LB</v>
          </cell>
          <cell r="Y731">
            <v>17</v>
          </cell>
          <cell r="Z731">
            <v>16.5</v>
          </cell>
          <cell r="AA731">
            <v>11</v>
          </cell>
          <cell r="AB731">
            <v>0.38</v>
          </cell>
          <cell r="AC731">
            <v>22.197841726618705</v>
          </cell>
          <cell r="AD731">
            <v>0</v>
          </cell>
          <cell r="AE731">
            <v>23</v>
          </cell>
          <cell r="AF731">
            <v>1.5</v>
          </cell>
          <cell r="AG731">
            <v>1.3</v>
          </cell>
          <cell r="AH731">
            <v>1</v>
          </cell>
          <cell r="AI731">
            <v>1</v>
          </cell>
          <cell r="AJ731">
            <v>0.8</v>
          </cell>
          <cell r="AK731">
            <v>0</v>
          </cell>
          <cell r="AL731">
            <v>24198</v>
          </cell>
          <cell r="AN731">
            <v>2.7757251880787037E-2</v>
          </cell>
          <cell r="AO731">
            <v>2.5257839626736112E-2</v>
          </cell>
          <cell r="AP731" t="str">
            <v>AWD</v>
          </cell>
        </row>
        <row r="732">
          <cell r="A732" t="str">
            <v>61500-SET2</v>
          </cell>
          <cell r="B732" t="str">
            <v>B0CSMD7XMS</v>
          </cell>
          <cell r="C732">
            <v>0</v>
          </cell>
          <cell r="D732">
            <v>61500</v>
          </cell>
          <cell r="E732">
            <v>2</v>
          </cell>
          <cell r="F732">
            <v>6.59</v>
          </cell>
          <cell r="G732">
            <v>6.1899999999999995</v>
          </cell>
          <cell r="H732">
            <v>5.99</v>
          </cell>
          <cell r="I732">
            <v>5.6899999999999995</v>
          </cell>
          <cell r="J732">
            <v>5.52</v>
          </cell>
          <cell r="K732">
            <v>6</v>
          </cell>
          <cell r="L732">
            <v>3.24</v>
          </cell>
          <cell r="M732">
            <v>3.4344000000000001</v>
          </cell>
          <cell r="N732">
            <v>2.4700000000000002</v>
          </cell>
          <cell r="O732">
            <v>2.5935000000000001</v>
          </cell>
          <cell r="P732">
            <v>4.99</v>
          </cell>
          <cell r="Q732">
            <v>4.99</v>
          </cell>
          <cell r="R732">
            <v>3.99</v>
          </cell>
          <cell r="S732">
            <v>3.99</v>
          </cell>
          <cell r="T732">
            <v>3.99</v>
          </cell>
          <cell r="U732">
            <v>0.16</v>
          </cell>
          <cell r="V732">
            <v>0.32</v>
          </cell>
          <cell r="W732">
            <v>5.12</v>
          </cell>
          <cell r="X732" t="str">
            <v>LB</v>
          </cell>
          <cell r="Y732">
            <v>17.25</v>
          </cell>
          <cell r="Z732">
            <v>17.25</v>
          </cell>
          <cell r="AA732">
            <v>11.25</v>
          </cell>
          <cell r="AB732">
            <v>0.56000000000000005</v>
          </cell>
          <cell r="AC732">
            <v>24.083295863309353</v>
          </cell>
          <cell r="AD732">
            <v>0</v>
          </cell>
          <cell r="AE732">
            <v>25</v>
          </cell>
          <cell r="AF732">
            <v>1.9</v>
          </cell>
          <cell r="AG732">
            <v>1.5</v>
          </cell>
          <cell r="AH732">
            <v>1.2</v>
          </cell>
          <cell r="AI732">
            <v>1.2</v>
          </cell>
          <cell r="AJ732">
            <v>0.9</v>
          </cell>
          <cell r="AK732">
            <v>0</v>
          </cell>
          <cell r="AL732">
            <v>3283</v>
          </cell>
          <cell r="AN732">
            <v>0.2417476249035494</v>
          </cell>
          <cell r="AO732">
            <v>0.19696026837384259</v>
          </cell>
          <cell r="AP732" t="str">
            <v>AWD</v>
          </cell>
        </row>
        <row r="733">
          <cell r="A733" t="str">
            <v>942-A-EA-PK</v>
          </cell>
          <cell r="B733" t="str">
            <v>B0CV2THBWP</v>
          </cell>
          <cell r="C733">
            <v>0</v>
          </cell>
          <cell r="D733" t="str">
            <v>942-A</v>
          </cell>
          <cell r="E733">
            <v>1</v>
          </cell>
          <cell r="F733">
            <v>10.99</v>
          </cell>
          <cell r="G733">
            <v>10.19</v>
          </cell>
          <cell r="H733">
            <v>9.69</v>
          </cell>
          <cell r="I733">
            <v>9.69</v>
          </cell>
          <cell r="J733">
            <v>9.19</v>
          </cell>
          <cell r="K733">
            <v>1.75</v>
          </cell>
          <cell r="L733">
            <v>5.52</v>
          </cell>
          <cell r="M733">
            <v>5.8511999999999995</v>
          </cell>
          <cell r="N733">
            <v>5</v>
          </cell>
          <cell r="O733">
            <v>5.25</v>
          </cell>
          <cell r="P733" t="str">
            <v>-</v>
          </cell>
          <cell r="Q733">
            <v>9.49</v>
          </cell>
          <cell r="R733">
            <v>8.99</v>
          </cell>
          <cell r="S733">
            <v>8.99</v>
          </cell>
          <cell r="T733">
            <v>8.44</v>
          </cell>
          <cell r="U733">
            <v>1.52</v>
          </cell>
          <cell r="V733">
            <v>1.52</v>
          </cell>
          <cell r="W733">
            <v>16.64</v>
          </cell>
          <cell r="X733" t="str">
            <v>LB</v>
          </cell>
          <cell r="Y733">
            <v>17.25</v>
          </cell>
          <cell r="Z733">
            <v>17.25</v>
          </cell>
          <cell r="AA733">
            <v>11.25</v>
          </cell>
          <cell r="AB733">
            <v>2.88</v>
          </cell>
          <cell r="AC733">
            <v>24.083295863309353</v>
          </cell>
          <cell r="AD733">
            <v>0</v>
          </cell>
          <cell r="AE733">
            <v>25</v>
          </cell>
          <cell r="AF733">
            <v>1.9</v>
          </cell>
          <cell r="AG733">
            <v>1.5</v>
          </cell>
          <cell r="AH733">
            <v>1.2</v>
          </cell>
          <cell r="AI733">
            <v>1.2</v>
          </cell>
          <cell r="AJ733">
            <v>0.9</v>
          </cell>
          <cell r="AK733">
            <v>0</v>
          </cell>
          <cell r="AL733">
            <v>21903</v>
          </cell>
          <cell r="AN733">
            <v>0.30503592785493833</v>
          </cell>
          <cell r="AO733">
            <v>0.27049949363425924</v>
          </cell>
          <cell r="AP733" t="str">
            <v>AWD</v>
          </cell>
        </row>
        <row r="734">
          <cell r="A734" t="str">
            <v>942-A-EA-GN</v>
          </cell>
          <cell r="B734" t="str">
            <v>B0CV2V1PMN</v>
          </cell>
          <cell r="C734">
            <v>0</v>
          </cell>
          <cell r="D734" t="str">
            <v>942-A</v>
          </cell>
          <cell r="E734">
            <v>1</v>
          </cell>
          <cell r="F734">
            <v>10.99</v>
          </cell>
          <cell r="G734">
            <v>10.19</v>
          </cell>
          <cell r="H734">
            <v>9.69</v>
          </cell>
          <cell r="I734">
            <v>9.69</v>
          </cell>
          <cell r="J734">
            <v>9.19</v>
          </cell>
          <cell r="K734">
            <v>1.75</v>
          </cell>
          <cell r="L734">
            <v>5.52</v>
          </cell>
          <cell r="M734">
            <v>5.8511999999999995</v>
          </cell>
          <cell r="N734">
            <v>5</v>
          </cell>
          <cell r="O734">
            <v>5.25</v>
          </cell>
          <cell r="P734" t="str">
            <v>-</v>
          </cell>
          <cell r="Q734">
            <v>9.49</v>
          </cell>
          <cell r="R734">
            <v>8.99</v>
          </cell>
          <cell r="S734">
            <v>8.99</v>
          </cell>
          <cell r="T734">
            <v>8.44</v>
          </cell>
          <cell r="U734">
            <v>1.52</v>
          </cell>
          <cell r="V734">
            <v>1.52</v>
          </cell>
          <cell r="W734">
            <v>16.64</v>
          </cell>
          <cell r="X734" t="str">
            <v>LSlb</v>
          </cell>
          <cell r="Y734">
            <v>7.5</v>
          </cell>
          <cell r="Z734">
            <v>3.5</v>
          </cell>
          <cell r="AA734">
            <v>2.88</v>
          </cell>
          <cell r="AB734">
            <v>2.88</v>
          </cell>
          <cell r="AC734">
            <v>17.546088129496404</v>
          </cell>
          <cell r="AD734">
            <v>0</v>
          </cell>
          <cell r="AE734">
            <v>18</v>
          </cell>
          <cell r="AF734">
            <v>1.2</v>
          </cell>
          <cell r="AG734">
            <v>0.95</v>
          </cell>
          <cell r="AH734">
            <v>0.79</v>
          </cell>
          <cell r="AI734">
            <v>0.75</v>
          </cell>
          <cell r="AJ734">
            <v>0.69</v>
          </cell>
          <cell r="AK734">
            <v>0</v>
          </cell>
          <cell r="AL734">
            <v>21136</v>
          </cell>
          <cell r="AN734">
            <v>0.30503592785493833</v>
          </cell>
          <cell r="AO734">
            <v>0.27049949363425924</v>
          </cell>
          <cell r="AP734" t="str">
            <v>AWD</v>
          </cell>
        </row>
        <row r="735">
          <cell r="A735" t="str">
            <v>942-A-EA-BG</v>
          </cell>
          <cell r="B735" t="str">
            <v>B0CV2WLXLC</v>
          </cell>
          <cell r="C735">
            <v>0</v>
          </cell>
          <cell r="D735" t="str">
            <v>942-A</v>
          </cell>
          <cell r="E735">
            <v>1</v>
          </cell>
          <cell r="F735">
            <v>10.99</v>
          </cell>
          <cell r="G735">
            <v>10.19</v>
          </cell>
          <cell r="H735">
            <v>9.69</v>
          </cell>
          <cell r="I735">
            <v>9.69</v>
          </cell>
          <cell r="J735">
            <v>9.19</v>
          </cell>
          <cell r="K735">
            <v>1.75</v>
          </cell>
          <cell r="L735">
            <v>5.52</v>
          </cell>
          <cell r="M735">
            <v>5.8511999999999995</v>
          </cell>
          <cell r="N735">
            <v>5</v>
          </cell>
          <cell r="O735">
            <v>5.25</v>
          </cell>
          <cell r="P735" t="str">
            <v>-</v>
          </cell>
          <cell r="Q735">
            <v>9.49</v>
          </cell>
          <cell r="R735">
            <v>8.99</v>
          </cell>
          <cell r="S735">
            <v>8.99</v>
          </cell>
          <cell r="T735">
            <v>8.44</v>
          </cell>
          <cell r="U735">
            <v>1.52</v>
          </cell>
          <cell r="V735">
            <v>1.52</v>
          </cell>
          <cell r="X735" t="str">
            <v>LSlb</v>
          </cell>
          <cell r="Y735">
            <v>7.5</v>
          </cell>
          <cell r="Z735">
            <v>3.5</v>
          </cell>
          <cell r="AA735">
            <v>2.88</v>
          </cell>
          <cell r="AB735">
            <v>2.88</v>
          </cell>
          <cell r="AC735">
            <v>17.546088129496404</v>
          </cell>
          <cell r="AD735">
            <v>0</v>
          </cell>
          <cell r="AE735">
            <v>18</v>
          </cell>
          <cell r="AF735">
            <v>1.2</v>
          </cell>
          <cell r="AG735">
            <v>0.95</v>
          </cell>
          <cell r="AH735">
            <v>0.79</v>
          </cell>
          <cell r="AI735">
            <v>0.75</v>
          </cell>
          <cell r="AJ735">
            <v>0.69</v>
          </cell>
          <cell r="AK735">
            <v>0</v>
          </cell>
          <cell r="AL735">
            <v>21136</v>
          </cell>
          <cell r="AN735">
            <v>0.30503592785493833</v>
          </cell>
          <cell r="AO735">
            <v>0.27049949363425924</v>
          </cell>
          <cell r="AP735" t="str">
            <v>AWD</v>
          </cell>
        </row>
        <row r="736">
          <cell r="A736" t="str">
            <v>942-A-EA-BL</v>
          </cell>
          <cell r="B736" t="str">
            <v>B0CV2WM9FJ</v>
          </cell>
          <cell r="C736">
            <v>0</v>
          </cell>
          <cell r="D736" t="str">
            <v>942-A</v>
          </cell>
          <cell r="E736">
            <v>1</v>
          </cell>
          <cell r="F736">
            <v>10.99</v>
          </cell>
          <cell r="G736">
            <v>10.19</v>
          </cell>
          <cell r="H736">
            <v>9.69</v>
          </cell>
          <cell r="I736">
            <v>9.69</v>
          </cell>
          <cell r="J736">
            <v>9.19</v>
          </cell>
          <cell r="K736">
            <v>1.75</v>
          </cell>
          <cell r="L736">
            <v>5.52</v>
          </cell>
          <cell r="M736">
            <v>5.8511999999999995</v>
          </cell>
          <cell r="N736">
            <v>5</v>
          </cell>
          <cell r="O736">
            <v>5.25</v>
          </cell>
          <cell r="P736" t="str">
            <v>-</v>
          </cell>
          <cell r="Q736">
            <v>9.49</v>
          </cell>
          <cell r="R736">
            <v>8.99</v>
          </cell>
          <cell r="S736">
            <v>8.99</v>
          </cell>
          <cell r="T736">
            <v>8.44</v>
          </cell>
          <cell r="U736">
            <v>1.52</v>
          </cell>
          <cell r="V736">
            <v>1.52</v>
          </cell>
          <cell r="X736" t="str">
            <v>LSlb</v>
          </cell>
          <cell r="Y736">
            <v>7.5</v>
          </cell>
          <cell r="Z736">
            <v>3.5</v>
          </cell>
          <cell r="AA736">
            <v>2.88</v>
          </cell>
          <cell r="AB736">
            <v>2.88</v>
          </cell>
          <cell r="AC736">
            <v>18.607014388489208</v>
          </cell>
          <cell r="AD736">
            <v>0</v>
          </cell>
          <cell r="AE736">
            <v>19</v>
          </cell>
          <cell r="AF736">
            <v>1.2</v>
          </cell>
          <cell r="AG736">
            <v>0.95</v>
          </cell>
          <cell r="AH736">
            <v>0.79</v>
          </cell>
          <cell r="AI736">
            <v>0.75</v>
          </cell>
          <cell r="AJ736">
            <v>0.69</v>
          </cell>
          <cell r="AK736">
            <v>0</v>
          </cell>
          <cell r="AL736">
            <v>12051</v>
          </cell>
          <cell r="AM736">
            <v>4</v>
          </cell>
          <cell r="AN736">
            <v>0.784032298900463</v>
          </cell>
          <cell r="AO736">
            <v>0.74313612196180545</v>
          </cell>
          <cell r="AP736" t="str">
            <v>AWD</v>
          </cell>
        </row>
        <row r="737">
          <cell r="A737" t="str">
            <v>45090-SET2</v>
          </cell>
          <cell r="B737" t="str">
            <v>B0CW25WS1Q</v>
          </cell>
          <cell r="C737">
            <v>0</v>
          </cell>
          <cell r="D737">
            <v>62133</v>
          </cell>
          <cell r="E737">
            <v>2</v>
          </cell>
          <cell r="F737">
            <v>7.59</v>
          </cell>
          <cell r="G737">
            <v>6.99</v>
          </cell>
          <cell r="H737">
            <v>6.99</v>
          </cell>
          <cell r="I737">
            <v>6.49</v>
          </cell>
          <cell r="J737">
            <v>6.27</v>
          </cell>
          <cell r="K737">
            <v>9</v>
          </cell>
          <cell r="L737">
            <v>3.43</v>
          </cell>
          <cell r="M737">
            <v>3.6358000000000001</v>
          </cell>
          <cell r="N737">
            <v>2.66</v>
          </cell>
          <cell r="O737">
            <v>2.7930000000000001</v>
          </cell>
          <cell r="P737">
            <v>6.49</v>
          </cell>
          <cell r="Q737">
            <v>5.89</v>
          </cell>
          <cell r="R737">
            <v>5.49</v>
          </cell>
          <cell r="S737">
            <v>5.39</v>
          </cell>
          <cell r="T737">
            <v>5.29</v>
          </cell>
          <cell r="U737">
            <v>0.26</v>
          </cell>
          <cell r="V737">
            <v>0.52</v>
          </cell>
          <cell r="W737">
            <v>8.32</v>
          </cell>
          <cell r="X737" t="str">
            <v>SS</v>
          </cell>
          <cell r="Y737">
            <v>10.75</v>
          </cell>
          <cell r="Z737">
            <v>7.75</v>
          </cell>
          <cell r="AA737">
            <v>0.19</v>
          </cell>
          <cell r="AB737">
            <v>0.38</v>
          </cell>
          <cell r="AC737">
            <v>0.2277607913669065</v>
          </cell>
          <cell r="AD737">
            <v>0</v>
          </cell>
          <cell r="AE737">
            <v>0</v>
          </cell>
          <cell r="AF737">
            <v>1.2</v>
          </cell>
          <cell r="AG737">
            <v>0.95</v>
          </cell>
          <cell r="AH737">
            <v>0.79</v>
          </cell>
          <cell r="AI737">
            <v>0.75</v>
          </cell>
          <cell r="AJ737">
            <v>0.69</v>
          </cell>
          <cell r="AK737">
            <v>0</v>
          </cell>
          <cell r="AL737">
            <v>6922</v>
          </cell>
          <cell r="AN737">
            <v>0.18492476851851855</v>
          </cell>
          <cell r="AO737">
            <v>0.15891493055555556</v>
          </cell>
          <cell r="AP737" t="str">
            <v>AWD</v>
          </cell>
        </row>
        <row r="738">
          <cell r="A738" t="str">
            <v>8258-CASE</v>
          </cell>
          <cell r="B738" t="str">
            <v>B0D4879Q7S</v>
          </cell>
          <cell r="C738">
            <v>0</v>
          </cell>
          <cell r="D738">
            <v>8258</v>
          </cell>
          <cell r="E738">
            <v>25</v>
          </cell>
          <cell r="F738">
            <v>25.99</v>
          </cell>
          <cell r="G738">
            <v>22.89</v>
          </cell>
          <cell r="H738">
            <v>19.989999999999998</v>
          </cell>
          <cell r="I738">
            <v>19.79</v>
          </cell>
          <cell r="J738">
            <v>19.12</v>
          </cell>
          <cell r="K738">
            <v>3</v>
          </cell>
          <cell r="L738">
            <v>9</v>
          </cell>
          <cell r="M738">
            <v>9.5399999999999991</v>
          </cell>
          <cell r="N738" t="str">
            <v>-</v>
          </cell>
          <cell r="O738" t="str">
            <v>-</v>
          </cell>
          <cell r="P738" t="str">
            <v>-</v>
          </cell>
          <cell r="Q738" t="str">
            <v>-</v>
          </cell>
          <cell r="R738" t="str">
            <v>-</v>
          </cell>
          <cell r="S738" t="str">
            <v>-</v>
          </cell>
          <cell r="T738" t="str">
            <v>-</v>
          </cell>
          <cell r="U738">
            <v>2.9</v>
          </cell>
          <cell r="V738">
            <v>2.9</v>
          </cell>
          <cell r="X738" t="str">
            <v>LSlb</v>
          </cell>
          <cell r="Y738">
            <v>17</v>
          </cell>
          <cell r="Z738">
            <v>11.75</v>
          </cell>
          <cell r="AA738">
            <v>6.5</v>
          </cell>
          <cell r="AB738">
            <v>8.4</v>
          </cell>
          <cell r="AC738">
            <v>9.3408273381294968</v>
          </cell>
          <cell r="AD738">
            <v>0</v>
          </cell>
          <cell r="AE738">
            <v>9.5</v>
          </cell>
          <cell r="AF738">
            <v>0.45</v>
          </cell>
          <cell r="AG738">
            <v>0.35</v>
          </cell>
          <cell r="AH738">
            <v>0.27</v>
          </cell>
          <cell r="AI738">
            <v>0.25</v>
          </cell>
          <cell r="AJ738">
            <v>0.23</v>
          </cell>
          <cell r="AK738" t="str">
            <v>Pack smaller &amp; remeasure 15441095551</v>
          </cell>
          <cell r="AL738">
            <v>25723</v>
          </cell>
          <cell r="AN738">
            <v>3.7669516782407411</v>
          </cell>
          <cell r="AO738">
            <v>3.3697677951388885</v>
          </cell>
          <cell r="AP738" t="str">
            <v>FBA</v>
          </cell>
        </row>
        <row r="739">
          <cell r="A739" t="str">
            <v>8256-CASE</v>
          </cell>
          <cell r="B739" t="str">
            <v>B0D487M6Z5</v>
          </cell>
          <cell r="C739">
            <v>0</v>
          </cell>
          <cell r="D739">
            <v>8256</v>
          </cell>
          <cell r="E739">
            <v>25</v>
          </cell>
          <cell r="F739">
            <v>19.79</v>
          </cell>
          <cell r="G739">
            <v>18.489999999999998</v>
          </cell>
          <cell r="H739">
            <v>16.989999999999998</v>
          </cell>
          <cell r="I739">
            <v>15.99</v>
          </cell>
          <cell r="J739">
            <v>15.35</v>
          </cell>
          <cell r="K739">
            <v>2</v>
          </cell>
          <cell r="L739">
            <v>8.0399999999999991</v>
          </cell>
          <cell r="M739">
            <v>8.5223999999999993</v>
          </cell>
          <cell r="N739" t="str">
            <v>-</v>
          </cell>
          <cell r="O739" t="str">
            <v>-</v>
          </cell>
          <cell r="P739" t="str">
            <v>-</v>
          </cell>
          <cell r="Q739" t="str">
            <v>-</v>
          </cell>
          <cell r="R739" t="str">
            <v>-</v>
          </cell>
          <cell r="S739" t="str">
            <v>-</v>
          </cell>
          <cell r="T739" t="str">
            <v>-</v>
          </cell>
          <cell r="U739">
            <v>1.94</v>
          </cell>
          <cell r="V739">
            <v>1.94</v>
          </cell>
          <cell r="X739" t="str">
            <v>LSlb</v>
          </cell>
          <cell r="Y739">
            <v>13.5</v>
          </cell>
          <cell r="Z739">
            <v>10</v>
          </cell>
          <cell r="AA739">
            <v>6.5</v>
          </cell>
          <cell r="AC739">
            <v>6.3129496402877701</v>
          </cell>
          <cell r="AD739">
            <v>0</v>
          </cell>
          <cell r="AE739">
            <v>6.5</v>
          </cell>
          <cell r="AF739">
            <v>0.28999999999999998</v>
          </cell>
          <cell r="AG739">
            <v>0.25</v>
          </cell>
          <cell r="AH739">
            <v>0.19</v>
          </cell>
          <cell r="AI739">
            <v>0.17</v>
          </cell>
          <cell r="AJ739">
            <v>0.15</v>
          </cell>
          <cell r="AK739">
            <v>0</v>
          </cell>
          <cell r="AL739">
            <v>77024</v>
          </cell>
          <cell r="AN739">
            <v>3.4210937500000003</v>
          </cell>
          <cell r="AO739">
            <v>2.9678906249999999</v>
          </cell>
          <cell r="AP739">
            <v>0</v>
          </cell>
        </row>
        <row r="740">
          <cell r="A740" t="str">
            <v>1731-EACH</v>
          </cell>
          <cell r="B740" t="str">
            <v>B0D4RFMKMX</v>
          </cell>
          <cell r="C740">
            <v>0</v>
          </cell>
          <cell r="D740">
            <v>1731</v>
          </cell>
          <cell r="E740">
            <v>1</v>
          </cell>
          <cell r="F740">
            <v>5.59</v>
          </cell>
          <cell r="G740">
            <v>5.29</v>
          </cell>
          <cell r="H740">
            <v>4.99</v>
          </cell>
          <cell r="I740">
            <v>4.99</v>
          </cell>
          <cell r="J740">
            <v>4.92</v>
          </cell>
          <cell r="K740">
            <v>2</v>
          </cell>
          <cell r="L740">
            <v>3.06</v>
          </cell>
          <cell r="M740">
            <v>3.2435999999999998</v>
          </cell>
          <cell r="N740">
            <v>2.29</v>
          </cell>
          <cell r="O740">
            <v>2.4045000000000001</v>
          </cell>
          <cell r="P740">
            <v>3.99</v>
          </cell>
          <cell r="Q740">
            <v>3.99</v>
          </cell>
          <cell r="R740">
            <v>3.99</v>
          </cell>
          <cell r="S740">
            <v>3.99</v>
          </cell>
          <cell r="T740">
            <v>3.99</v>
          </cell>
          <cell r="U740">
            <v>7.0000000000000007E-2</v>
          </cell>
          <cell r="V740">
            <v>7.0000000000000007E-2</v>
          </cell>
          <cell r="W740">
            <v>1.1200000000000001</v>
          </cell>
          <cell r="X740" t="str">
            <v>LSlb</v>
          </cell>
          <cell r="Y740">
            <v>13.43</v>
          </cell>
          <cell r="Z740">
            <v>5.32</v>
          </cell>
          <cell r="AA740">
            <v>2.56</v>
          </cell>
          <cell r="AB740">
            <v>10.24</v>
          </cell>
          <cell r="AC740">
            <v>5.2634778705035981</v>
          </cell>
          <cell r="AD740">
            <v>0</v>
          </cell>
          <cell r="AE740">
            <v>5.5</v>
          </cell>
          <cell r="AF740">
            <v>2.2999999999999998</v>
          </cell>
          <cell r="AG740">
            <v>1.9</v>
          </cell>
          <cell r="AH740">
            <v>1.5</v>
          </cell>
          <cell r="AI740">
            <v>1.5</v>
          </cell>
          <cell r="AJ740">
            <v>1.2</v>
          </cell>
          <cell r="AK740">
            <v>0</v>
          </cell>
          <cell r="AL740">
            <v>5921</v>
          </cell>
          <cell r="AN740">
            <v>2.9049275716145833E-2</v>
          </cell>
          <cell r="AO740">
            <v>2.6759134928385418E-2</v>
          </cell>
          <cell r="AP740" t="str">
            <v>AWD</v>
          </cell>
        </row>
        <row r="741">
          <cell r="A741" t="str">
            <v>2222-PACK2</v>
          </cell>
          <cell r="B741" t="str">
            <v>B0D79WTBKT</v>
          </cell>
          <cell r="C741">
            <v>0</v>
          </cell>
          <cell r="D741">
            <v>2222</v>
          </cell>
          <cell r="E741">
            <v>2</v>
          </cell>
          <cell r="F741">
            <v>7.99</v>
          </cell>
          <cell r="G741">
            <v>7.49</v>
          </cell>
          <cell r="H741">
            <v>6.99</v>
          </cell>
          <cell r="I741">
            <v>6.99</v>
          </cell>
          <cell r="J741">
            <v>6.88</v>
          </cell>
          <cell r="K741">
            <v>9</v>
          </cell>
          <cell r="L741">
            <v>4.1500000000000004</v>
          </cell>
          <cell r="M741">
            <v>4.399</v>
          </cell>
          <cell r="N741">
            <v>3.38</v>
          </cell>
          <cell r="O741">
            <v>3.5489999999999999</v>
          </cell>
          <cell r="P741">
            <v>5.99</v>
          </cell>
          <cell r="Q741">
            <v>5.99</v>
          </cell>
          <cell r="R741">
            <v>5.99</v>
          </cell>
          <cell r="S741">
            <v>5.99</v>
          </cell>
          <cell r="T741">
            <v>5.99</v>
          </cell>
          <cell r="U741">
            <v>0.28000000000000003</v>
          </cell>
          <cell r="V741">
            <v>0.56000000000000005</v>
          </cell>
          <cell r="W741">
            <v>8.9600000000000009</v>
          </cell>
          <cell r="X741" t="str">
            <v>LB</v>
          </cell>
          <cell r="Y741">
            <v>16.5</v>
          </cell>
          <cell r="Z741">
            <v>14</v>
          </cell>
          <cell r="AA741">
            <v>11.25</v>
          </cell>
          <cell r="AB741">
            <v>0.76</v>
          </cell>
          <cell r="AC741">
            <v>18.696043165467625</v>
          </cell>
          <cell r="AD741">
            <v>0</v>
          </cell>
          <cell r="AE741">
            <v>19</v>
          </cell>
          <cell r="AF741">
            <v>2.2999999999999998</v>
          </cell>
          <cell r="AG741">
            <v>1.9</v>
          </cell>
          <cell r="AH741">
            <v>1.5</v>
          </cell>
          <cell r="AI741">
            <v>1.5</v>
          </cell>
          <cell r="AJ741">
            <v>1.2</v>
          </cell>
          <cell r="AK741">
            <v>0</v>
          </cell>
          <cell r="AL741">
            <v>1265</v>
          </cell>
          <cell r="AN741">
            <v>0.10364922417534722</v>
          </cell>
          <cell r="AO741">
            <v>9.245625813802083E-2</v>
          </cell>
          <cell r="AP741" t="str">
            <v>AWD</v>
          </cell>
        </row>
        <row r="742">
          <cell r="A742" t="str">
            <v>834-EACH</v>
          </cell>
          <cell r="B742" t="str">
            <v>B0D7RN1FV3</v>
          </cell>
          <cell r="C742">
            <v>0</v>
          </cell>
          <cell r="D742">
            <v>834</v>
          </cell>
          <cell r="E742">
            <v>1</v>
          </cell>
          <cell r="F742">
            <v>6.59</v>
          </cell>
          <cell r="G742">
            <v>6.29</v>
          </cell>
          <cell r="H742">
            <v>5.99</v>
          </cell>
          <cell r="I742">
            <v>5.99</v>
          </cell>
          <cell r="J742">
            <v>5.91</v>
          </cell>
          <cell r="K742">
            <v>2</v>
          </cell>
          <cell r="L742">
            <v>3.9</v>
          </cell>
          <cell r="M742">
            <v>4.1340000000000003</v>
          </cell>
          <cell r="N742">
            <v>3.13</v>
          </cell>
          <cell r="O742">
            <v>3.2864999999999998</v>
          </cell>
          <cell r="P742">
            <v>4.99</v>
          </cell>
          <cell r="Q742">
            <v>4.99</v>
          </cell>
          <cell r="R742">
            <v>4.99</v>
          </cell>
          <cell r="S742">
            <v>4.99</v>
          </cell>
          <cell r="T742">
            <v>4.99</v>
          </cell>
          <cell r="U742">
            <v>0.12</v>
          </cell>
          <cell r="V742">
            <v>0.12</v>
          </cell>
          <cell r="W742">
            <v>1.92</v>
          </cell>
          <cell r="X742" t="str">
            <v>LSoz</v>
          </cell>
          <cell r="Y742">
            <v>8</v>
          </cell>
          <cell r="Z742">
            <v>3.38</v>
          </cell>
          <cell r="AA742">
            <v>1.88</v>
          </cell>
          <cell r="AB742">
            <v>1.88</v>
          </cell>
          <cell r="AC742">
            <v>0.3657208633093525</v>
          </cell>
          <cell r="AD742">
            <v>5.8515338129496399</v>
          </cell>
          <cell r="AE742">
            <v>6</v>
          </cell>
          <cell r="AF742">
            <v>1.1000000000000001</v>
          </cell>
          <cell r="AG742">
            <v>0.85</v>
          </cell>
          <cell r="AH742">
            <v>0.69</v>
          </cell>
          <cell r="AI742">
            <v>0.65</v>
          </cell>
          <cell r="AJ742">
            <v>0.59</v>
          </cell>
          <cell r="AK742">
            <v>0</v>
          </cell>
          <cell r="AL742">
            <v>1265</v>
          </cell>
          <cell r="AN742">
            <v>0.16692443094135803</v>
          </cell>
          <cell r="AO742">
            <v>0.1519896556712963</v>
          </cell>
          <cell r="AP742" t="str">
            <v>AWD</v>
          </cell>
        </row>
        <row r="743">
          <cell r="A743" t="str">
            <v>835-SET4</v>
          </cell>
          <cell r="B743" t="str">
            <v>B0D98ZL8R2</v>
          </cell>
          <cell r="C743">
            <v>0</v>
          </cell>
          <cell r="D743">
            <v>835</v>
          </cell>
          <cell r="E743">
            <v>4</v>
          </cell>
          <cell r="F743">
            <v>12.69</v>
          </cell>
          <cell r="G743">
            <v>11.39</v>
          </cell>
          <cell r="H743">
            <v>10.59</v>
          </cell>
          <cell r="I743">
            <v>10.39</v>
          </cell>
          <cell r="J743">
            <v>10.07</v>
          </cell>
          <cell r="K743">
            <v>0.5</v>
          </cell>
          <cell r="L743">
            <v>5.37</v>
          </cell>
          <cell r="M743">
            <v>5.6921999999999997</v>
          </cell>
          <cell r="N743">
            <v>4.75</v>
          </cell>
          <cell r="O743">
            <v>4.9874999999999998</v>
          </cell>
          <cell r="P743" t="str">
            <v>-</v>
          </cell>
          <cell r="Q743" t="str">
            <v>-</v>
          </cell>
          <cell r="R743" t="str">
            <v>-</v>
          </cell>
          <cell r="S743">
            <v>9.49</v>
          </cell>
          <cell r="T743">
            <v>9.19</v>
          </cell>
          <cell r="U743">
            <v>0.12</v>
          </cell>
          <cell r="V743">
            <v>0.48</v>
          </cell>
          <cell r="X743" t="str">
            <v>LSlb</v>
          </cell>
          <cell r="Y743">
            <v>8</v>
          </cell>
          <cell r="Z743">
            <v>3.38</v>
          </cell>
          <cell r="AA743">
            <v>1.88</v>
          </cell>
          <cell r="AB743">
            <v>7.52</v>
          </cell>
          <cell r="AC743">
            <v>1.46288345323741</v>
          </cell>
          <cell r="AD743">
            <v>0</v>
          </cell>
          <cell r="AE743">
            <v>1.5</v>
          </cell>
          <cell r="AF743">
            <v>1.1000000000000001</v>
          </cell>
          <cell r="AG743">
            <v>0.85</v>
          </cell>
          <cell r="AH743">
            <v>0.69</v>
          </cell>
          <cell r="AI743">
            <v>0.65</v>
          </cell>
          <cell r="AJ743">
            <v>0.59</v>
          </cell>
          <cell r="AK743">
            <v>0</v>
          </cell>
          <cell r="AL743">
            <v>10593</v>
          </cell>
          <cell r="AN743">
            <v>0.66900740258487656</v>
          </cell>
          <cell r="AO743">
            <v>0.60948043258101847</v>
          </cell>
          <cell r="AP743" t="str">
            <v>AWD</v>
          </cell>
        </row>
        <row r="744">
          <cell r="A744" t="str">
            <v>2056-EACH</v>
          </cell>
          <cell r="B744" t="str">
            <v>B0DH6D6Z17</v>
          </cell>
          <cell r="C744">
            <v>0</v>
          </cell>
          <cell r="D744">
            <v>2056</v>
          </cell>
          <cell r="E744">
            <v>1</v>
          </cell>
          <cell r="F744">
            <v>5.6899999999999995</v>
          </cell>
          <cell r="G744">
            <v>5.39</v>
          </cell>
          <cell r="H744">
            <v>4.99</v>
          </cell>
          <cell r="I744">
            <v>5.1899999999999995</v>
          </cell>
          <cell r="J744">
            <v>5.04</v>
          </cell>
          <cell r="K744">
            <v>3</v>
          </cell>
          <cell r="L744">
            <v>3.15</v>
          </cell>
          <cell r="M744">
            <v>3.339</v>
          </cell>
          <cell r="N744">
            <v>2.38</v>
          </cell>
          <cell r="O744">
            <v>2.4989999999999997</v>
          </cell>
          <cell r="P744">
            <v>3.99</v>
          </cell>
          <cell r="Q744">
            <v>3.99</v>
          </cell>
          <cell r="R744">
            <v>3.99</v>
          </cell>
          <cell r="S744">
            <v>3.99</v>
          </cell>
          <cell r="T744">
            <v>3.99</v>
          </cell>
          <cell r="U744">
            <v>0.16</v>
          </cell>
          <cell r="V744">
            <v>0.16</v>
          </cell>
          <cell r="W744">
            <v>2.56</v>
          </cell>
          <cell r="X744" t="str">
            <v>LSlb</v>
          </cell>
          <cell r="Y744">
            <v>12.25</v>
          </cell>
          <cell r="Z744">
            <v>10</v>
          </cell>
          <cell r="AA744">
            <v>6.75</v>
          </cell>
          <cell r="AB744">
            <v>2.25</v>
          </cell>
          <cell r="AC744">
            <v>5.9487410071942444</v>
          </cell>
          <cell r="AD744">
            <v>0</v>
          </cell>
          <cell r="AE744">
            <v>6</v>
          </cell>
          <cell r="AF744">
            <v>0.89</v>
          </cell>
          <cell r="AG744">
            <v>0.75</v>
          </cell>
          <cell r="AH744">
            <v>0.59</v>
          </cell>
          <cell r="AI744">
            <v>0.55000000000000004</v>
          </cell>
          <cell r="AJ744">
            <v>0.49</v>
          </cell>
          <cell r="AK744">
            <v>0</v>
          </cell>
          <cell r="AL744">
            <v>79062</v>
          </cell>
          <cell r="AN744">
            <v>3.5339265046296302E-2</v>
          </cell>
          <cell r="AO744">
            <v>3.4067925347222222E-2</v>
          </cell>
          <cell r="AP744" t="str">
            <v>AWD</v>
          </cell>
        </row>
        <row r="745">
          <cell r="A745" t="str">
            <v>62133-SET2</v>
          </cell>
          <cell r="B745" t="str">
            <v>B0DJDXCRK9</v>
          </cell>
          <cell r="C745">
            <v>0</v>
          </cell>
          <cell r="D745">
            <v>62133</v>
          </cell>
          <cell r="E745">
            <v>2</v>
          </cell>
          <cell r="F745">
            <v>7.59</v>
          </cell>
          <cell r="G745">
            <v>6.99</v>
          </cell>
          <cell r="H745">
            <v>6.99</v>
          </cell>
          <cell r="I745">
            <v>6.49</v>
          </cell>
          <cell r="J745">
            <v>6.27</v>
          </cell>
          <cell r="K745">
            <v>9</v>
          </cell>
          <cell r="L745">
            <v>3.43</v>
          </cell>
          <cell r="M745">
            <v>3.6358000000000001</v>
          </cell>
          <cell r="N745">
            <v>2.66</v>
          </cell>
          <cell r="O745">
            <v>2.7930000000000001</v>
          </cell>
          <cell r="P745">
            <v>5.99</v>
          </cell>
          <cell r="Q745">
            <v>4.99</v>
          </cell>
          <cell r="R745">
            <v>4.99</v>
          </cell>
          <cell r="S745">
            <v>4.99</v>
          </cell>
          <cell r="T745">
            <v>4.99</v>
          </cell>
          <cell r="U745">
            <v>0.26</v>
          </cell>
          <cell r="V745">
            <v>0.52</v>
          </cell>
          <cell r="W745">
            <v>8.32</v>
          </cell>
          <cell r="X745" t="str">
            <v>LB</v>
          </cell>
          <cell r="Y745">
            <v>11</v>
          </cell>
          <cell r="Z745">
            <v>9.25</v>
          </cell>
          <cell r="AA745">
            <v>8.75</v>
          </cell>
          <cell r="AB745">
            <v>2.25</v>
          </cell>
          <cell r="AC745">
            <v>6.4051258992805753</v>
          </cell>
          <cell r="AD745">
            <v>0</v>
          </cell>
          <cell r="AE745">
            <v>7</v>
          </cell>
          <cell r="AF745">
            <v>1.9</v>
          </cell>
          <cell r="AG745">
            <v>1.5</v>
          </cell>
          <cell r="AH745">
            <v>1.2</v>
          </cell>
          <cell r="AI745">
            <v>1.2</v>
          </cell>
          <cell r="AJ745">
            <v>0.9</v>
          </cell>
          <cell r="AK745">
            <v>0</v>
          </cell>
          <cell r="AL745">
            <v>46388</v>
          </cell>
          <cell r="AN745">
            <v>0.18492476851851855</v>
          </cell>
          <cell r="AO745">
            <v>0.15891493055555556</v>
          </cell>
          <cell r="AP745" t="str">
            <v>AWD</v>
          </cell>
        </row>
        <row r="746">
          <cell r="A746" t="str">
            <v>63081-SET2</v>
          </cell>
          <cell r="B746" t="str">
            <v>B0DL8CV5PT</v>
          </cell>
          <cell r="C746">
            <v>0</v>
          </cell>
          <cell r="D746">
            <v>63081</v>
          </cell>
          <cell r="E746">
            <v>2</v>
          </cell>
          <cell r="F746">
            <v>7.59</v>
          </cell>
          <cell r="G746">
            <v>6.99</v>
          </cell>
          <cell r="H746">
            <v>6.99</v>
          </cell>
          <cell r="I746">
            <v>6.49</v>
          </cell>
          <cell r="J746">
            <v>6.27</v>
          </cell>
          <cell r="K746">
            <v>9</v>
          </cell>
          <cell r="L746">
            <v>3.43</v>
          </cell>
          <cell r="M746">
            <v>3.6358000000000001</v>
          </cell>
          <cell r="N746">
            <v>2.66</v>
          </cell>
          <cell r="O746">
            <v>2.7930000000000001</v>
          </cell>
          <cell r="P746">
            <v>5.99</v>
          </cell>
          <cell r="Q746">
            <v>4.99</v>
          </cell>
          <cell r="R746">
            <v>4.99</v>
          </cell>
          <cell r="S746">
            <v>4.99</v>
          </cell>
          <cell r="T746">
            <v>4.99</v>
          </cell>
          <cell r="U746">
            <v>0.26</v>
          </cell>
          <cell r="V746">
            <v>0.52</v>
          </cell>
          <cell r="W746">
            <v>8.32</v>
          </cell>
          <cell r="X746" t="str">
            <v>LSlb</v>
          </cell>
          <cell r="Y746">
            <v>17.5</v>
          </cell>
          <cell r="Z746">
            <v>12.5</v>
          </cell>
          <cell r="AA746">
            <v>2.25</v>
          </cell>
          <cell r="AB746">
            <v>2.25</v>
          </cell>
          <cell r="AC746">
            <v>3.5409172661870505</v>
          </cell>
          <cell r="AD746">
            <v>0</v>
          </cell>
          <cell r="AE746">
            <v>3.75</v>
          </cell>
          <cell r="AF746">
            <v>10.5</v>
          </cell>
          <cell r="AG746">
            <v>8.3000000000000007</v>
          </cell>
          <cell r="AH746">
            <v>6.9</v>
          </cell>
          <cell r="AI746">
            <v>6.9</v>
          </cell>
          <cell r="AJ746">
            <v>5.9</v>
          </cell>
          <cell r="AK746">
            <v>0</v>
          </cell>
          <cell r="AL746">
            <v>12255</v>
          </cell>
          <cell r="AN746">
            <v>0.17808747468171299</v>
          </cell>
          <cell r="AO746">
            <v>0.15097018771701387</v>
          </cell>
          <cell r="AP746" t="str">
            <v>AWD</v>
          </cell>
        </row>
        <row r="747">
          <cell r="A747" t="str">
            <v>8241-EACH-1</v>
          </cell>
          <cell r="B747" t="str">
            <v>B0DPXXWYQX</v>
          </cell>
          <cell r="C747">
            <v>0</v>
          </cell>
          <cell r="D747">
            <v>8241</v>
          </cell>
          <cell r="E747">
            <v>1</v>
          </cell>
          <cell r="F747">
            <v>5.29</v>
          </cell>
          <cell r="G747">
            <v>5.1899999999999995</v>
          </cell>
          <cell r="H747">
            <v>4.99</v>
          </cell>
          <cell r="I747">
            <v>4.8899999999999997</v>
          </cell>
          <cell r="J747">
            <v>4.79</v>
          </cell>
          <cell r="K747">
            <v>3</v>
          </cell>
          <cell r="L747">
            <v>3.15</v>
          </cell>
          <cell r="M747">
            <v>3.339</v>
          </cell>
          <cell r="N747">
            <v>2.38</v>
          </cell>
          <cell r="O747">
            <v>2.4989999999999997</v>
          </cell>
          <cell r="P747">
            <v>3.99</v>
          </cell>
          <cell r="Q747">
            <v>3.99</v>
          </cell>
          <cell r="R747">
            <v>3.99</v>
          </cell>
          <cell r="S747">
            <v>3.99</v>
          </cell>
          <cell r="T747">
            <v>3.99</v>
          </cell>
          <cell r="U747">
            <v>0.16</v>
          </cell>
          <cell r="V747">
            <v>0.16</v>
          </cell>
          <cell r="W747">
            <v>2.56</v>
          </cell>
          <cell r="X747" t="str">
            <v>LSlb</v>
          </cell>
          <cell r="Y747" t="e">
            <v>#N/A</v>
          </cell>
          <cell r="Z747" t="e">
            <v>#N/A</v>
          </cell>
          <cell r="AA747" t="e">
            <v>#N/A</v>
          </cell>
          <cell r="AB747" t="e">
            <v>#N/A</v>
          </cell>
          <cell r="AC747" t="e">
            <v>#N/A</v>
          </cell>
          <cell r="AD747">
            <v>0</v>
          </cell>
          <cell r="AE747" t="e">
            <v>#N/A</v>
          </cell>
          <cell r="AF747" t="e">
            <v>#N/A</v>
          </cell>
          <cell r="AG747" t="e">
            <v>#N/A</v>
          </cell>
          <cell r="AH747" t="e">
            <v>#N/A</v>
          </cell>
          <cell r="AI747" t="e">
            <v>#N/A</v>
          </cell>
          <cell r="AJ747" t="e">
            <v>#N/A</v>
          </cell>
          <cell r="AK747">
            <v>0</v>
          </cell>
          <cell r="AL747" t="e">
            <v>#N/A</v>
          </cell>
          <cell r="AN747" t="e">
            <v>#NUM!</v>
          </cell>
          <cell r="AO747" t="e">
            <v>#NUM!</v>
          </cell>
        </row>
        <row r="748">
          <cell r="A748" t="str">
            <v>9029-EACH</v>
          </cell>
          <cell r="B748" t="str">
            <v>B0F1DLYW1T</v>
          </cell>
          <cell r="C748">
            <v>0</v>
          </cell>
          <cell r="D748">
            <v>9029</v>
          </cell>
          <cell r="E748">
            <v>1</v>
          </cell>
          <cell r="F748">
            <v>15.09</v>
          </cell>
          <cell r="G748">
            <v>13.59</v>
          </cell>
          <cell r="H748">
            <v>12.99</v>
          </cell>
          <cell r="I748">
            <v>12.59</v>
          </cell>
          <cell r="J748">
            <v>11.28</v>
          </cell>
          <cell r="K748">
            <v>2</v>
          </cell>
          <cell r="L748">
            <v>5.77</v>
          </cell>
          <cell r="M748">
            <v>6.1161999999999992</v>
          </cell>
          <cell r="N748">
            <v>5.0999999999999996</v>
          </cell>
          <cell r="O748">
            <v>5.3549999999999995</v>
          </cell>
          <cell r="P748">
            <v>12.99</v>
          </cell>
          <cell r="Q748">
            <v>10.99</v>
          </cell>
          <cell r="R748">
            <v>10.99</v>
          </cell>
          <cell r="S748">
            <v>10.99</v>
          </cell>
          <cell r="T748">
            <v>9.99</v>
          </cell>
          <cell r="U748">
            <v>1.76</v>
          </cell>
          <cell r="V748">
            <v>1.76</v>
          </cell>
          <cell r="W748">
            <v>2.56</v>
          </cell>
          <cell r="X748" t="str">
            <v>LSlb</v>
          </cell>
          <cell r="Y748">
            <v>10</v>
          </cell>
          <cell r="Z748">
            <v>3.75</v>
          </cell>
          <cell r="AA748">
            <v>3.75</v>
          </cell>
          <cell r="AB748">
            <v>3.75</v>
          </cell>
          <cell r="AC748">
            <v>1.0116906474820144</v>
          </cell>
          <cell r="AD748">
            <v>16.187050359712231</v>
          </cell>
          <cell r="AE748">
            <v>17</v>
          </cell>
          <cell r="AF748">
            <v>5.9</v>
          </cell>
          <cell r="AG748">
            <v>4.7</v>
          </cell>
          <cell r="AH748">
            <v>3.9</v>
          </cell>
          <cell r="AI748">
            <v>3.9</v>
          </cell>
          <cell r="AJ748">
            <v>2.9</v>
          </cell>
          <cell r="AK748">
            <v>0</v>
          </cell>
          <cell r="AL748">
            <v>65198</v>
          </cell>
          <cell r="AN748">
            <v>0.44129846643518522</v>
          </cell>
          <cell r="AO748">
            <v>0.38686089409722219</v>
          </cell>
          <cell r="AP748" t="str">
            <v>AWD</v>
          </cell>
        </row>
        <row r="749">
          <cell r="A749" t="str">
            <v>8254-2CASE</v>
          </cell>
          <cell r="B749">
            <v>0</v>
          </cell>
          <cell r="C749">
            <v>0</v>
          </cell>
          <cell r="D749">
            <v>8254</v>
          </cell>
          <cell r="E749">
            <v>100</v>
          </cell>
          <cell r="F749">
            <v>35.590000000000003</v>
          </cell>
          <cell r="G749">
            <v>33.090000000000003</v>
          </cell>
          <cell r="H749">
            <v>27.99</v>
          </cell>
          <cell r="I749">
            <v>26.79</v>
          </cell>
          <cell r="J749">
            <v>25.520000000000003</v>
          </cell>
          <cell r="K749">
            <v>2</v>
          </cell>
          <cell r="L749">
            <v>12.649999999999999</v>
          </cell>
          <cell r="M749">
            <v>13.408999999999999</v>
          </cell>
          <cell r="N749" t="str">
            <v>-</v>
          </cell>
          <cell r="O749" t="str">
            <v>-</v>
          </cell>
          <cell r="P749" t="str">
            <v>-</v>
          </cell>
          <cell r="Q749" t="str">
            <v>-</v>
          </cell>
          <cell r="R749" t="str">
            <v>-</v>
          </cell>
          <cell r="S749" t="str">
            <v>-</v>
          </cell>
          <cell r="T749" t="str">
            <v>-</v>
          </cell>
          <cell r="U749">
            <v>1.38</v>
          </cell>
          <cell r="V749">
            <v>1.38</v>
          </cell>
          <cell r="X749" t="str">
            <v>LB</v>
          </cell>
          <cell r="Y749">
            <v>10</v>
          </cell>
          <cell r="Z749">
            <v>9.5</v>
          </cell>
          <cell r="AA749">
            <v>13</v>
          </cell>
          <cell r="AB749">
            <v>3.75</v>
          </cell>
          <cell r="AC749">
            <v>8.884892086330936</v>
          </cell>
          <cell r="AD749">
            <v>0</v>
          </cell>
          <cell r="AE749">
            <v>9</v>
          </cell>
          <cell r="AF749">
            <v>0.15</v>
          </cell>
          <cell r="AG749">
            <v>0.13</v>
          </cell>
          <cell r="AH749">
            <v>0.09</v>
          </cell>
          <cell r="AI749">
            <v>0.08</v>
          </cell>
          <cell r="AJ749">
            <v>7.0000000000000007E-2</v>
          </cell>
          <cell r="AK749">
            <v>0</v>
          </cell>
          <cell r="AL749">
            <v>11451</v>
          </cell>
          <cell r="AN749">
            <v>6.4148726851851858</v>
          </cell>
          <cell r="AO749">
            <v>5.4392534722222221</v>
          </cell>
          <cell r="AP749" t="str">
            <v>FBA</v>
          </cell>
        </row>
        <row r="750">
          <cell r="A750" t="str">
            <v>8254-CASE</v>
          </cell>
          <cell r="B750" t="str">
            <v>B0D487PPVT</v>
          </cell>
          <cell r="C750">
            <v>0</v>
          </cell>
          <cell r="D750">
            <v>8254</v>
          </cell>
          <cell r="E750">
            <v>50</v>
          </cell>
          <cell r="F750">
            <v>19.190000000000001</v>
          </cell>
          <cell r="G750">
            <v>17.989999999999998</v>
          </cell>
          <cell r="H750">
            <v>14.99</v>
          </cell>
          <cell r="I750">
            <v>14.89</v>
          </cell>
          <cell r="J750">
            <v>14.18</v>
          </cell>
          <cell r="K750">
            <v>1.5</v>
          </cell>
          <cell r="L750">
            <v>7.4</v>
          </cell>
          <cell r="M750">
            <v>7.8440000000000003</v>
          </cell>
          <cell r="N750" t="str">
            <v>-</v>
          </cell>
          <cell r="O750" t="str">
            <v>-</v>
          </cell>
          <cell r="P750" t="str">
            <v>-</v>
          </cell>
          <cell r="Q750" t="str">
            <v>-</v>
          </cell>
          <cell r="R750" t="str">
            <v>-</v>
          </cell>
          <cell r="S750" t="str">
            <v>-</v>
          </cell>
          <cell r="T750" t="str">
            <v>-</v>
          </cell>
          <cell r="U750">
            <v>1.38</v>
          </cell>
          <cell r="V750">
            <v>1.38</v>
          </cell>
          <cell r="W750">
            <v>2.56</v>
          </cell>
          <cell r="X750" t="str">
            <v>LSlb</v>
          </cell>
          <cell r="Y750">
            <v>10</v>
          </cell>
          <cell r="Z750">
            <v>9.5</v>
          </cell>
          <cell r="AA750">
            <v>6.5</v>
          </cell>
          <cell r="AB750">
            <v>2.44</v>
          </cell>
          <cell r="AC750">
            <v>4.442446043165468</v>
          </cell>
          <cell r="AD750">
            <v>0</v>
          </cell>
          <cell r="AE750">
            <v>4.5</v>
          </cell>
          <cell r="AF750">
            <v>0.15</v>
          </cell>
          <cell r="AG750">
            <v>0.13</v>
          </cell>
          <cell r="AH750">
            <v>0.09</v>
          </cell>
          <cell r="AI750">
            <v>0.08</v>
          </cell>
          <cell r="AJ750">
            <v>7.0000000000000007E-2</v>
          </cell>
          <cell r="AK750">
            <v>0</v>
          </cell>
          <cell r="AL750">
            <v>57099</v>
          </cell>
          <cell r="AN750">
            <v>3.2074363425925929</v>
          </cell>
          <cell r="AO750">
            <v>2.7196267361111111</v>
          </cell>
          <cell r="AP750" t="str">
            <v>AWD</v>
          </cell>
        </row>
        <row r="751">
          <cell r="A751" t="str">
            <v>8255-2CASE</v>
          </cell>
          <cell r="B751">
            <v>0</v>
          </cell>
          <cell r="C751">
            <v>0</v>
          </cell>
          <cell r="D751">
            <v>8255</v>
          </cell>
          <cell r="E751">
            <v>100</v>
          </cell>
          <cell r="F751">
            <v>51.09</v>
          </cell>
          <cell r="G751">
            <v>43.59</v>
          </cell>
          <cell r="H751">
            <v>35.99</v>
          </cell>
          <cell r="I751">
            <v>34.790000000000006</v>
          </cell>
          <cell r="J751">
            <v>32.29</v>
          </cell>
          <cell r="K751">
            <v>3</v>
          </cell>
          <cell r="L751">
            <v>14.93</v>
          </cell>
          <cell r="M751">
            <v>15.825799999999999</v>
          </cell>
          <cell r="N751" t="str">
            <v>-</v>
          </cell>
          <cell r="O751" t="str">
            <v>-</v>
          </cell>
          <cell r="P751" t="str">
            <v>-</v>
          </cell>
          <cell r="Q751" t="str">
            <v>-</v>
          </cell>
          <cell r="R751" t="str">
            <v>-</v>
          </cell>
          <cell r="S751" t="str">
            <v>-</v>
          </cell>
          <cell r="T751" t="str">
            <v>-</v>
          </cell>
          <cell r="U751">
            <v>2.2400000000000002</v>
          </cell>
          <cell r="V751">
            <v>2.2400000000000002</v>
          </cell>
          <cell r="W751">
            <v>5.12</v>
          </cell>
          <cell r="X751" t="str">
            <v>LB</v>
          </cell>
          <cell r="Y751">
            <v>13.75</v>
          </cell>
          <cell r="Z751">
            <v>11.25</v>
          </cell>
          <cell r="AA751">
            <v>13</v>
          </cell>
          <cell r="AB751">
            <v>4.88</v>
          </cell>
          <cell r="AC751">
            <v>14.467176258992806</v>
          </cell>
          <cell r="AD751">
            <v>0</v>
          </cell>
          <cell r="AE751">
            <v>15</v>
          </cell>
          <cell r="AF751">
            <v>0.25</v>
          </cell>
          <cell r="AG751">
            <v>0.19</v>
          </cell>
          <cell r="AH751">
            <v>0.13</v>
          </cell>
          <cell r="AI751">
            <v>0.12</v>
          </cell>
          <cell r="AJ751">
            <v>0.1</v>
          </cell>
          <cell r="AK751">
            <v>0</v>
          </cell>
          <cell r="AL751">
            <v>68299</v>
          </cell>
          <cell r="AN751">
            <v>7.0525065104166673</v>
          </cell>
          <cell r="AO751">
            <v>6.1801660156249998</v>
          </cell>
          <cell r="AP751" t="str">
            <v>FBA</v>
          </cell>
        </row>
        <row r="752">
          <cell r="A752" t="str">
            <v>8255-CASE</v>
          </cell>
          <cell r="B752" t="str">
            <v>B0D488FPMF</v>
          </cell>
          <cell r="C752">
            <v>0</v>
          </cell>
          <cell r="D752">
            <v>8255</v>
          </cell>
          <cell r="E752">
            <v>50</v>
          </cell>
          <cell r="F752">
            <v>26.59</v>
          </cell>
          <cell r="G752">
            <v>22.89</v>
          </cell>
          <cell r="H752">
            <v>18.989999999999998</v>
          </cell>
          <cell r="I752">
            <v>18.489999999999998</v>
          </cell>
          <cell r="J752">
            <v>17.23</v>
          </cell>
          <cell r="K752">
            <v>2.25</v>
          </cell>
          <cell r="L752">
            <v>8.2799999999999994</v>
          </cell>
          <cell r="M752">
            <v>8.7767999999999997</v>
          </cell>
          <cell r="N752" t="str">
            <v>-</v>
          </cell>
          <cell r="O752" t="str">
            <v>-</v>
          </cell>
          <cell r="P752" t="str">
            <v>-</v>
          </cell>
          <cell r="Q752" t="str">
            <v>-</v>
          </cell>
          <cell r="R752" t="str">
            <v>-</v>
          </cell>
          <cell r="S752" t="str">
            <v>-</v>
          </cell>
          <cell r="T752" t="str">
            <v>-</v>
          </cell>
          <cell r="U752">
            <v>2.2400000000000002</v>
          </cell>
          <cell r="V752">
            <v>2.2400000000000002</v>
          </cell>
          <cell r="W752">
            <v>2.88</v>
          </cell>
          <cell r="X752" t="str">
            <v>LSlb</v>
          </cell>
          <cell r="Y752">
            <v>13.75</v>
          </cell>
          <cell r="Z752">
            <v>11.25</v>
          </cell>
          <cell r="AA752">
            <v>6.5</v>
          </cell>
          <cell r="AB752">
            <v>2.44</v>
          </cell>
          <cell r="AC752">
            <v>7.2335881294964031</v>
          </cell>
          <cell r="AD752">
            <v>0</v>
          </cell>
          <cell r="AE752">
            <v>7.25</v>
          </cell>
          <cell r="AF752">
            <v>0.25</v>
          </cell>
          <cell r="AG752">
            <v>0.19</v>
          </cell>
          <cell r="AH752">
            <v>0.13</v>
          </cell>
          <cell r="AI752">
            <v>0.12</v>
          </cell>
          <cell r="AJ752">
            <v>0.1</v>
          </cell>
          <cell r="AK752">
            <v>0</v>
          </cell>
          <cell r="AL752">
            <v>68299</v>
          </cell>
          <cell r="AN752">
            <v>3.5262532552083337</v>
          </cell>
          <cell r="AO752">
            <v>3.0900830078124999</v>
          </cell>
          <cell r="AP752" t="str">
            <v>FBA</v>
          </cell>
        </row>
        <row r="753">
          <cell r="A753" t="str">
            <v>8256-4CASE</v>
          </cell>
          <cell r="B753">
            <v>0</v>
          </cell>
          <cell r="C753">
            <v>0</v>
          </cell>
          <cell r="D753">
            <v>8256</v>
          </cell>
          <cell r="E753">
            <v>100</v>
          </cell>
          <cell r="F753">
            <v>61.59</v>
          </cell>
          <cell r="G753">
            <v>56.59</v>
          </cell>
          <cell r="H753">
            <v>48.99</v>
          </cell>
          <cell r="I753">
            <v>46.59</v>
          </cell>
          <cell r="J753">
            <v>44.08</v>
          </cell>
          <cell r="K753">
            <v>2</v>
          </cell>
          <cell r="L753">
            <v>19.11</v>
          </cell>
          <cell r="M753">
            <v>20.256599999999999</v>
          </cell>
          <cell r="N753" t="str">
            <v>-</v>
          </cell>
          <cell r="O753" t="str">
            <v>-</v>
          </cell>
          <cell r="P753" t="str">
            <v>-</v>
          </cell>
          <cell r="Q753" t="str">
            <v>-</v>
          </cell>
          <cell r="R753" t="str">
            <v>-</v>
          </cell>
          <cell r="S753" t="str">
            <v>-</v>
          </cell>
          <cell r="T753" t="str">
            <v>-</v>
          </cell>
          <cell r="U753">
            <v>1.94</v>
          </cell>
          <cell r="V753">
            <v>1.94</v>
          </cell>
          <cell r="X753" t="str">
            <v>LB</v>
          </cell>
          <cell r="Y753">
            <v>13.5</v>
          </cell>
          <cell r="Z753">
            <v>10</v>
          </cell>
          <cell r="AA753">
            <v>26</v>
          </cell>
          <cell r="AB753">
            <v>11.34</v>
          </cell>
          <cell r="AC753">
            <v>25.25179856115108</v>
          </cell>
          <cell r="AD753">
            <v>0</v>
          </cell>
          <cell r="AE753">
            <v>26</v>
          </cell>
          <cell r="AF753">
            <v>0.28999999999999998</v>
          </cell>
          <cell r="AG753">
            <v>0.25</v>
          </cell>
          <cell r="AH753">
            <v>0.19</v>
          </cell>
          <cell r="AI753">
            <v>0.17</v>
          </cell>
          <cell r="AJ753">
            <v>0.15</v>
          </cell>
          <cell r="AK753">
            <v>0</v>
          </cell>
          <cell r="AL753">
            <v>77024</v>
          </cell>
          <cell r="AN753">
            <v>13.684375000000001</v>
          </cell>
          <cell r="AO753">
            <v>11.8715625</v>
          </cell>
          <cell r="AP753" t="str">
            <v>FBA</v>
          </cell>
        </row>
        <row r="754">
          <cell r="A754" t="str">
            <v>8257-4CASE</v>
          </cell>
          <cell r="B754">
            <v>0</v>
          </cell>
          <cell r="C754">
            <v>0</v>
          </cell>
          <cell r="D754">
            <v>8257</v>
          </cell>
          <cell r="E754">
            <v>100</v>
          </cell>
          <cell r="F754">
            <v>76.089999999999989</v>
          </cell>
          <cell r="G754">
            <v>64.889999999999986</v>
          </cell>
          <cell r="H754">
            <v>58.99</v>
          </cell>
          <cell r="I754">
            <v>56.09</v>
          </cell>
          <cell r="J754">
            <v>52.339999999999996</v>
          </cell>
          <cell r="K754">
            <v>3</v>
          </cell>
          <cell r="L754">
            <v>20.63</v>
          </cell>
          <cell r="M754">
            <v>21.867799999999999</v>
          </cell>
          <cell r="N754" t="str">
            <v>-</v>
          </cell>
          <cell r="O754" t="str">
            <v>-</v>
          </cell>
          <cell r="P754" t="str">
            <v>-</v>
          </cell>
          <cell r="Q754" t="str">
            <v>-</v>
          </cell>
          <cell r="R754" t="str">
            <v>-</v>
          </cell>
          <cell r="S754" t="str">
            <v>-</v>
          </cell>
          <cell r="T754" t="str">
            <v>-</v>
          </cell>
          <cell r="U754">
            <v>2.4</v>
          </cell>
          <cell r="V754">
            <v>2.4</v>
          </cell>
          <cell r="W754">
            <v>4.16</v>
          </cell>
          <cell r="X754" t="str">
            <v>LB</v>
          </cell>
          <cell r="Y754">
            <v>15.25</v>
          </cell>
          <cell r="Z754">
            <v>10.5</v>
          </cell>
          <cell r="AA754">
            <v>26</v>
          </cell>
          <cell r="AB754">
            <v>2.38</v>
          </cell>
          <cell r="AC754">
            <v>29.951438848920862</v>
          </cell>
          <cell r="AD754">
            <v>0</v>
          </cell>
          <cell r="AE754">
            <v>30</v>
          </cell>
          <cell r="AF754">
            <v>0.39</v>
          </cell>
          <cell r="AG754">
            <v>0.3</v>
          </cell>
          <cell r="AH754">
            <v>0.25</v>
          </cell>
          <cell r="AI754">
            <v>0.23</v>
          </cell>
          <cell r="AJ754">
            <v>0.2</v>
          </cell>
          <cell r="AK754">
            <v>0</v>
          </cell>
          <cell r="AL754">
            <v>30750</v>
          </cell>
          <cell r="AN754">
            <v>14.221189236111112</v>
          </cell>
          <cell r="AO754">
            <v>12.495325520833333</v>
          </cell>
          <cell r="AP754" t="str">
            <v>FBA</v>
          </cell>
        </row>
        <row r="755">
          <cell r="A755" t="str">
            <v>8257-CASE</v>
          </cell>
          <cell r="B755" t="str">
            <v>B0D488L9WF</v>
          </cell>
          <cell r="C755">
            <v>0</v>
          </cell>
          <cell r="D755">
            <v>8257</v>
          </cell>
          <cell r="E755">
            <v>25</v>
          </cell>
          <cell r="F755">
            <v>23.29</v>
          </cell>
          <cell r="G755">
            <v>20.49</v>
          </cell>
          <cell r="H755">
            <v>18.989999999999998</v>
          </cell>
          <cell r="I755">
            <v>18.29</v>
          </cell>
          <cell r="J755">
            <v>17.330000000000002</v>
          </cell>
          <cell r="K755">
            <v>2.5</v>
          </cell>
          <cell r="L755">
            <v>8.36</v>
          </cell>
          <cell r="M755">
            <v>8.8615999999999993</v>
          </cell>
          <cell r="N755" t="str">
            <v>-</v>
          </cell>
          <cell r="O755" t="str">
            <v>-</v>
          </cell>
          <cell r="P755" t="str">
            <v>-</v>
          </cell>
          <cell r="Q755" t="str">
            <v>-</v>
          </cell>
          <cell r="R755" t="str">
            <v>-</v>
          </cell>
          <cell r="S755" t="str">
            <v>-</v>
          </cell>
          <cell r="T755" t="str">
            <v>-</v>
          </cell>
          <cell r="U755">
            <v>2.4</v>
          </cell>
          <cell r="V755">
            <v>2.4</v>
          </cell>
          <cell r="W755">
            <v>5.76</v>
          </cell>
          <cell r="X755" t="str">
            <v>LSlb</v>
          </cell>
          <cell r="Y755">
            <v>15.25</v>
          </cell>
          <cell r="Z755">
            <v>10.5</v>
          </cell>
          <cell r="AA755">
            <v>6.5</v>
          </cell>
          <cell r="AB755">
            <v>1</v>
          </cell>
          <cell r="AC755">
            <v>7.4878597122302155</v>
          </cell>
          <cell r="AD755">
            <v>0</v>
          </cell>
          <cell r="AE755">
            <v>7.5</v>
          </cell>
          <cell r="AF755">
            <v>0.39</v>
          </cell>
          <cell r="AG755">
            <v>0.3</v>
          </cell>
          <cell r="AH755">
            <v>0.25</v>
          </cell>
          <cell r="AI755">
            <v>0.23</v>
          </cell>
          <cell r="AJ755">
            <v>0.2</v>
          </cell>
          <cell r="AK755">
            <v>0</v>
          </cell>
          <cell r="AL755">
            <v>30750</v>
          </cell>
          <cell r="AN755">
            <v>3.555297309027778</v>
          </cell>
          <cell r="AO755">
            <v>3.1238313802083333</v>
          </cell>
          <cell r="AP755" t="str">
            <v>FBA</v>
          </cell>
        </row>
        <row r="756">
          <cell r="A756" t="str">
            <v>8258-4CASE</v>
          </cell>
          <cell r="B756">
            <v>0</v>
          </cell>
          <cell r="C756">
            <v>0</v>
          </cell>
          <cell r="D756">
            <v>8258</v>
          </cell>
          <cell r="E756">
            <v>100</v>
          </cell>
          <cell r="F756">
            <v>87.689999999999984</v>
          </cell>
          <cell r="G756">
            <v>75.189999999999984</v>
          </cell>
          <cell r="H756">
            <v>64.989999999999995</v>
          </cell>
          <cell r="I756">
            <v>62.690000000000005</v>
          </cell>
          <cell r="J756">
            <v>60.12</v>
          </cell>
          <cell r="K756">
            <v>3</v>
          </cell>
          <cell r="L756">
            <v>23.67</v>
          </cell>
          <cell r="M756">
            <v>25.090200000000003</v>
          </cell>
          <cell r="N756" t="str">
            <v>-</v>
          </cell>
          <cell r="O756" t="str">
            <v>-</v>
          </cell>
          <cell r="P756" t="str">
            <v>-</v>
          </cell>
          <cell r="Q756" t="str">
            <v>-</v>
          </cell>
          <cell r="R756" t="str">
            <v>-</v>
          </cell>
          <cell r="S756" t="str">
            <v>-</v>
          </cell>
          <cell r="T756" t="str">
            <v>-</v>
          </cell>
          <cell r="U756">
            <v>2.9</v>
          </cell>
          <cell r="V756">
            <v>2.9</v>
          </cell>
          <cell r="W756">
            <v>11.52</v>
          </cell>
          <cell r="X756" t="str">
            <v>LB</v>
          </cell>
          <cell r="Y756">
            <v>17</v>
          </cell>
          <cell r="Z756">
            <v>11.75</v>
          </cell>
          <cell r="AA756">
            <v>26</v>
          </cell>
          <cell r="AB756">
            <v>2</v>
          </cell>
          <cell r="AC756">
            <v>37.363309352517987</v>
          </cell>
          <cell r="AD756">
            <v>0</v>
          </cell>
          <cell r="AE756">
            <v>38</v>
          </cell>
          <cell r="AF756">
            <v>0.45</v>
          </cell>
          <cell r="AG756">
            <v>0.35</v>
          </cell>
          <cell r="AH756">
            <v>0.27</v>
          </cell>
          <cell r="AI756">
            <v>0.25</v>
          </cell>
          <cell r="AJ756">
            <v>0.23</v>
          </cell>
          <cell r="AK756">
            <v>0</v>
          </cell>
          <cell r="AL756">
            <v>25723</v>
          </cell>
          <cell r="AN756">
            <v>15.067806712962964</v>
          </cell>
          <cell r="AO756">
            <v>13.479071180555554</v>
          </cell>
          <cell r="AP756" t="str">
            <v>FBA</v>
          </cell>
        </row>
        <row r="757">
          <cell r="A757" t="str">
            <v>3174-PACK4</v>
          </cell>
          <cell r="B757">
            <v>0</v>
          </cell>
          <cell r="C757">
            <v>0</v>
          </cell>
          <cell r="D757">
            <v>929</v>
          </cell>
          <cell r="E757">
            <v>1</v>
          </cell>
          <cell r="F757">
            <v>6.59</v>
          </cell>
          <cell r="G757">
            <v>6.29</v>
          </cell>
          <cell r="H757">
            <v>6.09</v>
          </cell>
          <cell r="I757">
            <v>5.99</v>
          </cell>
          <cell r="J757">
            <v>5.91</v>
          </cell>
          <cell r="K757">
            <v>3</v>
          </cell>
          <cell r="L757">
            <v>3.9</v>
          </cell>
          <cell r="M757">
            <v>4.1340000000000003</v>
          </cell>
          <cell r="N757">
            <v>3.13</v>
          </cell>
          <cell r="O757">
            <v>3.2864999999999998</v>
          </cell>
          <cell r="P757">
            <v>5.49</v>
          </cell>
          <cell r="Q757">
            <v>5.1899999999999995</v>
          </cell>
          <cell r="R757">
            <v>4.99</v>
          </cell>
          <cell r="S757">
            <v>4.99</v>
          </cell>
          <cell r="T757">
            <v>4.8499999999999996</v>
          </cell>
          <cell r="U757">
            <v>0.18</v>
          </cell>
          <cell r="V757">
            <v>0.18</v>
          </cell>
          <cell r="W757">
            <v>2.88</v>
          </cell>
          <cell r="X757" t="str">
            <v>LSoz</v>
          </cell>
          <cell r="Y757">
            <v>4.57</v>
          </cell>
          <cell r="Z757">
            <v>2.76</v>
          </cell>
          <cell r="AA757">
            <v>2.44</v>
          </cell>
          <cell r="AB757">
            <v>2.44</v>
          </cell>
          <cell r="AC757">
            <v>0.22141156834532372</v>
          </cell>
          <cell r="AD757">
            <v>3.5425850935251795</v>
          </cell>
          <cell r="AE757">
            <v>4</v>
          </cell>
          <cell r="AF757">
            <v>1.1000000000000001</v>
          </cell>
          <cell r="AG757">
            <v>0.85</v>
          </cell>
          <cell r="AH757">
            <v>0.69</v>
          </cell>
          <cell r="AI757">
            <v>0.65</v>
          </cell>
          <cell r="AJ757">
            <v>0.59</v>
          </cell>
          <cell r="AK757" t="str">
            <v xml:space="preserve"> remeasure 15458908681</v>
          </cell>
          <cell r="AL757">
            <v>41770</v>
          </cell>
          <cell r="AN757">
            <v>1.6398914930555557</v>
          </cell>
          <cell r="AO757">
            <v>1.5697330729166665</v>
          </cell>
          <cell r="AP757" t="str">
            <v>AWD</v>
          </cell>
        </row>
        <row r="758">
          <cell r="A758" t="str">
            <v>3175-PACK4</v>
          </cell>
          <cell r="B758">
            <v>0</v>
          </cell>
          <cell r="C758">
            <v>0</v>
          </cell>
          <cell r="D758">
            <v>3175</v>
          </cell>
          <cell r="E758">
            <v>4</v>
          </cell>
          <cell r="F758">
            <v>45.49</v>
          </cell>
          <cell r="G758">
            <v>38.49</v>
          </cell>
          <cell r="H758">
            <v>33.49</v>
          </cell>
          <cell r="I758">
            <v>33.49</v>
          </cell>
          <cell r="J758">
            <v>28.48</v>
          </cell>
          <cell r="K758">
            <v>5.75</v>
          </cell>
          <cell r="L758">
            <v>8.2799999999999994</v>
          </cell>
          <cell r="M758">
            <v>8.7767999999999997</v>
          </cell>
          <cell r="N758" t="str">
            <v>-</v>
          </cell>
          <cell r="O758" t="str">
            <v>-</v>
          </cell>
          <cell r="P758" t="str">
            <v>-</v>
          </cell>
          <cell r="Q758" t="str">
            <v>-</v>
          </cell>
          <cell r="R758" t="str">
            <v>-</v>
          </cell>
          <cell r="S758" t="str">
            <v>-</v>
          </cell>
          <cell r="T758" t="str">
            <v>-</v>
          </cell>
          <cell r="U758">
            <v>1.4</v>
          </cell>
          <cell r="V758">
            <v>5.6</v>
          </cell>
          <cell r="W758">
            <v>89.6</v>
          </cell>
          <cell r="X758" t="str">
            <v>LSlb</v>
          </cell>
          <cell r="Y758">
            <v>12</v>
          </cell>
          <cell r="Z758">
            <v>11.61</v>
          </cell>
          <cell r="AA758">
            <v>3.5</v>
          </cell>
          <cell r="AB758">
            <v>7</v>
          </cell>
          <cell r="AC758">
            <v>7.0161151079136692</v>
          </cell>
          <cell r="AD758">
            <v>0</v>
          </cell>
          <cell r="AE758">
            <v>7.25</v>
          </cell>
          <cell r="AF758">
            <v>6.9</v>
          </cell>
          <cell r="AG758">
            <v>5.5</v>
          </cell>
          <cell r="AH758">
            <v>4.5</v>
          </cell>
          <cell r="AI758">
            <v>4.5</v>
          </cell>
          <cell r="AJ758">
            <v>3.5</v>
          </cell>
          <cell r="AK758">
            <v>0</v>
          </cell>
          <cell r="AL758">
            <v>9496</v>
          </cell>
          <cell r="AN758">
            <v>1.6247916666666669</v>
          </cell>
          <cell r="AO758">
            <v>1.5521874999999998</v>
          </cell>
          <cell r="AP758" t="str">
            <v>AWD</v>
          </cell>
        </row>
        <row r="759">
          <cell r="A759" t="str">
            <v>1320-SET6</v>
          </cell>
          <cell r="B759" t="str">
            <v>B07S2VVY88</v>
          </cell>
          <cell r="C759">
            <v>0</v>
          </cell>
          <cell r="D759">
            <v>1320</v>
          </cell>
          <cell r="E759">
            <v>6</v>
          </cell>
          <cell r="F759">
            <v>16.190000000000001</v>
          </cell>
          <cell r="G759">
            <v>14.29</v>
          </cell>
          <cell r="H759">
            <v>12.99</v>
          </cell>
          <cell r="I759">
            <v>12.79</v>
          </cell>
          <cell r="J759">
            <v>12.299999999999999</v>
          </cell>
          <cell r="K759">
            <v>1.25</v>
          </cell>
          <cell r="L759">
            <v>5.37</v>
          </cell>
          <cell r="M759">
            <v>5.6921999999999997</v>
          </cell>
          <cell r="N759">
            <v>4.75</v>
          </cell>
          <cell r="O759">
            <v>4.9874999999999998</v>
          </cell>
          <cell r="P759">
            <v>12.99</v>
          </cell>
          <cell r="Q759">
            <v>11.99</v>
          </cell>
          <cell r="R759">
            <v>10.99</v>
          </cell>
          <cell r="S759">
            <v>10.99</v>
          </cell>
          <cell r="T759">
            <v>9.99</v>
          </cell>
          <cell r="U759">
            <v>0.18</v>
          </cell>
          <cell r="V759">
            <v>1.08</v>
          </cell>
          <cell r="W759">
            <v>17.28</v>
          </cell>
          <cell r="X759" t="str">
            <v>LSlb</v>
          </cell>
          <cell r="Y759">
            <v>8.25</v>
          </cell>
          <cell r="Z759">
            <v>6.5</v>
          </cell>
          <cell r="AA759">
            <v>6.25</v>
          </cell>
          <cell r="AB759">
            <v>8.2799999999999994</v>
          </cell>
          <cell r="AC759">
            <v>2.4111960431654675</v>
          </cell>
          <cell r="AD759">
            <v>0</v>
          </cell>
          <cell r="AE759">
            <v>2.5</v>
          </cell>
          <cell r="AF759">
            <v>1.2</v>
          </cell>
          <cell r="AG759">
            <v>0.95</v>
          </cell>
          <cell r="AH759">
            <v>0.75</v>
          </cell>
          <cell r="AI759">
            <v>0.69</v>
          </cell>
          <cell r="AJ759">
            <v>0.65</v>
          </cell>
          <cell r="AK759">
            <v>0</v>
          </cell>
          <cell r="AL759">
            <v>44590</v>
          </cell>
          <cell r="AN759">
            <v>1.5678560836226854</v>
          </cell>
          <cell r="AO759">
            <v>1.3181426323784722</v>
          </cell>
          <cell r="AP759" t="str">
            <v>AWD</v>
          </cell>
        </row>
        <row r="760">
          <cell r="A760" t="str">
            <v>8246-EACH</v>
          </cell>
          <cell r="B760" t="str">
            <v>B0DSGN9YFL</v>
          </cell>
          <cell r="C760">
            <v>0</v>
          </cell>
          <cell r="D760">
            <v>8246</v>
          </cell>
          <cell r="E760">
            <v>1</v>
          </cell>
          <cell r="F760">
            <v>34.790000000000006</v>
          </cell>
          <cell r="G760">
            <v>29.99</v>
          </cell>
          <cell r="H760">
            <v>26.99</v>
          </cell>
          <cell r="I760">
            <v>26.59</v>
          </cell>
          <cell r="J760">
            <v>24.09</v>
          </cell>
          <cell r="K760">
            <v>5.75</v>
          </cell>
          <cell r="L760">
            <v>7.8</v>
          </cell>
          <cell r="M760">
            <v>8.2680000000000007</v>
          </cell>
          <cell r="N760">
            <v>7.03</v>
          </cell>
          <cell r="O760">
            <v>7.3815</v>
          </cell>
          <cell r="P760">
            <v>28.99</v>
          </cell>
          <cell r="Q760">
            <v>24.99</v>
          </cell>
          <cell r="R760">
            <v>21.99</v>
          </cell>
          <cell r="S760">
            <v>21.99</v>
          </cell>
          <cell r="T760">
            <v>19.989999999999998</v>
          </cell>
          <cell r="U760">
            <v>5.54</v>
          </cell>
          <cell r="V760">
            <v>5.54</v>
          </cell>
          <cell r="W760">
            <v>1.92</v>
          </cell>
          <cell r="X760" t="str">
            <v>LSlb</v>
          </cell>
          <cell r="Y760">
            <v>16.690000000000001</v>
          </cell>
          <cell r="Z760">
            <v>10.19</v>
          </cell>
          <cell r="AA760">
            <v>3.88</v>
          </cell>
          <cell r="AB760">
            <v>3.88</v>
          </cell>
          <cell r="AC760">
            <v>4.7473084028776977</v>
          </cell>
          <cell r="AD760">
            <v>75.956934446043164</v>
          </cell>
          <cell r="AE760">
            <v>4.75</v>
          </cell>
          <cell r="AF760">
            <v>19.5</v>
          </cell>
          <cell r="AG760">
            <v>15.7</v>
          </cell>
          <cell r="AH760">
            <v>13</v>
          </cell>
          <cell r="AI760">
            <v>13</v>
          </cell>
          <cell r="AJ760">
            <v>11</v>
          </cell>
          <cell r="AK760">
            <v>0</v>
          </cell>
          <cell r="AL760">
            <v>263</v>
          </cell>
          <cell r="AN760">
            <v>1.1583738425925927</v>
          </cell>
          <cell r="AO760">
            <v>1.1445329861111111</v>
          </cell>
          <cell r="AP760" t="str">
            <v>AWD</v>
          </cell>
        </row>
        <row r="761">
          <cell r="A761" t="str">
            <v>8245-EACH</v>
          </cell>
          <cell r="B761">
            <v>0</v>
          </cell>
          <cell r="C761">
            <v>0</v>
          </cell>
          <cell r="D761">
            <v>5073</v>
          </cell>
          <cell r="E761">
            <v>1</v>
          </cell>
          <cell r="F761">
            <v>28.89</v>
          </cell>
          <cell r="G761">
            <v>26.39</v>
          </cell>
          <cell r="H761">
            <v>23.99</v>
          </cell>
          <cell r="I761">
            <v>23.89</v>
          </cell>
          <cell r="J761">
            <v>22</v>
          </cell>
          <cell r="K761">
            <v>5.25</v>
          </cell>
          <cell r="L761">
            <v>7.64</v>
          </cell>
          <cell r="M761">
            <v>8.0983999999999998</v>
          </cell>
          <cell r="N761">
            <v>6.87</v>
          </cell>
          <cell r="O761">
            <v>7.2134999999999998</v>
          </cell>
          <cell r="P761">
            <v>23.99</v>
          </cell>
          <cell r="Q761">
            <v>21.99</v>
          </cell>
          <cell r="R761">
            <v>19.989999999999998</v>
          </cell>
          <cell r="S761">
            <v>19.989999999999998</v>
          </cell>
          <cell r="T761">
            <v>18.989999999999998</v>
          </cell>
          <cell r="U761">
            <v>5.0599999999999996</v>
          </cell>
          <cell r="V761">
            <v>5.0599999999999996</v>
          </cell>
          <cell r="X761" t="str">
            <v>LSlb</v>
          </cell>
          <cell r="Y761">
            <v>14.88</v>
          </cell>
          <cell r="Z761">
            <v>10.39</v>
          </cell>
          <cell r="AA761">
            <v>3.15</v>
          </cell>
          <cell r="AB761">
            <v>3.15</v>
          </cell>
          <cell r="AC761">
            <v>3.5035976978417267</v>
          </cell>
          <cell r="AD761">
            <v>56.057563165467627</v>
          </cell>
          <cell r="AE761">
            <v>3.75</v>
          </cell>
          <cell r="AF761">
            <v>15</v>
          </cell>
          <cell r="AG761">
            <v>13</v>
          </cell>
          <cell r="AH761">
            <v>11</v>
          </cell>
          <cell r="AI761">
            <v>11</v>
          </cell>
          <cell r="AJ761">
            <v>9.5</v>
          </cell>
          <cell r="AK761">
            <v>0</v>
          </cell>
          <cell r="AL761">
            <v>858</v>
          </cell>
          <cell r="AN761">
            <v>1.0240572916666668</v>
          </cell>
          <cell r="AO761">
            <v>0.98846093749999997</v>
          </cell>
          <cell r="AP761" t="str">
            <v>AWD</v>
          </cell>
        </row>
        <row r="762">
          <cell r="A762" t="str">
            <v>8244-EACH</v>
          </cell>
          <cell r="B762">
            <v>0</v>
          </cell>
          <cell r="C762">
            <v>0</v>
          </cell>
          <cell r="D762">
            <v>8244</v>
          </cell>
          <cell r="E762">
            <v>1</v>
          </cell>
          <cell r="F762">
            <v>25.99</v>
          </cell>
          <cell r="G762">
            <v>23.49</v>
          </cell>
          <cell r="H762">
            <v>20.99</v>
          </cell>
          <cell r="I762">
            <v>20.89</v>
          </cell>
          <cell r="J762">
            <v>19.580000000000002</v>
          </cell>
          <cell r="K762">
            <v>4.25</v>
          </cell>
          <cell r="L762">
            <v>7.32</v>
          </cell>
          <cell r="M762">
            <v>7.7591999999999999</v>
          </cell>
          <cell r="N762">
            <v>6.5500000000000007</v>
          </cell>
          <cell r="O762">
            <v>6.8775000000000004</v>
          </cell>
          <cell r="P762">
            <v>21.99</v>
          </cell>
          <cell r="Q762">
            <v>19.989999999999998</v>
          </cell>
          <cell r="R762">
            <v>16.989999999999998</v>
          </cell>
          <cell r="S762">
            <v>16.989999999999998</v>
          </cell>
          <cell r="T762">
            <v>15.99</v>
          </cell>
          <cell r="U762">
            <v>4.18</v>
          </cell>
          <cell r="V762">
            <v>4.18</v>
          </cell>
          <cell r="X762" t="str">
            <v>LSlb</v>
          </cell>
          <cell r="Y762">
            <v>13.75</v>
          </cell>
          <cell r="Z762">
            <v>9.19</v>
          </cell>
          <cell r="AA762">
            <v>3.88</v>
          </cell>
          <cell r="AB762">
            <v>3.88</v>
          </cell>
          <cell r="AC762">
            <v>3.5272410071942444</v>
          </cell>
          <cell r="AD762">
            <v>56.43585611510791</v>
          </cell>
          <cell r="AE762">
            <v>3.75</v>
          </cell>
          <cell r="AF762">
            <v>13</v>
          </cell>
          <cell r="AG762">
            <v>11</v>
          </cell>
          <cell r="AH762">
            <v>8.9</v>
          </cell>
          <cell r="AI762">
            <v>8.9</v>
          </cell>
          <cell r="AJ762">
            <v>7.9</v>
          </cell>
          <cell r="AK762">
            <v>0</v>
          </cell>
          <cell r="AL762">
            <v>1265</v>
          </cell>
          <cell r="AN762">
            <v>1.0166203703703705</v>
          </cell>
          <cell r="AO762">
            <v>0.97981944444444447</v>
          </cell>
          <cell r="AP762" t="str">
            <v>AWD</v>
          </cell>
        </row>
        <row r="763">
          <cell r="A763" t="str">
            <v>861-EACH-BL</v>
          </cell>
          <cell r="B763">
            <v>0</v>
          </cell>
          <cell r="C763">
            <v>0</v>
          </cell>
          <cell r="D763">
            <v>861</v>
          </cell>
          <cell r="E763">
            <v>1</v>
          </cell>
          <cell r="F763">
            <v>22.69</v>
          </cell>
          <cell r="G763">
            <v>19.89</v>
          </cell>
          <cell r="H763">
            <v>17.989999999999998</v>
          </cell>
          <cell r="I763">
            <v>18.190000000000001</v>
          </cell>
          <cell r="J763">
            <v>16.87</v>
          </cell>
          <cell r="K763">
            <v>2.25</v>
          </cell>
          <cell r="L763">
            <v>7.16</v>
          </cell>
          <cell r="M763">
            <v>7.5895999999999999</v>
          </cell>
          <cell r="N763" t="str">
            <v>-</v>
          </cell>
          <cell r="O763" t="str">
            <v>-</v>
          </cell>
          <cell r="P763" t="str">
            <v>-</v>
          </cell>
          <cell r="Q763" t="str">
            <v>-</v>
          </cell>
          <cell r="R763" t="str">
            <v>-</v>
          </cell>
          <cell r="S763" t="str">
            <v>-</v>
          </cell>
          <cell r="T763" t="str">
            <v>-</v>
          </cell>
          <cell r="U763">
            <v>2.1800000000000002</v>
          </cell>
          <cell r="V763">
            <v>2.1800000000000002</v>
          </cell>
          <cell r="X763" t="str">
            <v>LSlb</v>
          </cell>
          <cell r="Y763">
            <v>17.5</v>
          </cell>
          <cell r="Z763">
            <v>12.5</v>
          </cell>
          <cell r="AA763">
            <v>2.25</v>
          </cell>
          <cell r="AB763">
            <v>2.25</v>
          </cell>
          <cell r="AC763">
            <v>3.5409172661870505</v>
          </cell>
          <cell r="AD763">
            <v>0</v>
          </cell>
          <cell r="AE763">
            <v>3.75</v>
          </cell>
          <cell r="AF763">
            <v>10.5</v>
          </cell>
          <cell r="AG763">
            <v>8.3000000000000007</v>
          </cell>
          <cell r="AH763">
            <v>6.9</v>
          </cell>
          <cell r="AI763">
            <v>6.9</v>
          </cell>
          <cell r="AJ763">
            <v>5.9</v>
          </cell>
          <cell r="AK763">
            <v>0</v>
          </cell>
          <cell r="AL763">
            <v>3482</v>
          </cell>
          <cell r="AN763">
            <v>0.93679820119598778</v>
          </cell>
          <cell r="AO763">
            <v>0.9206457971643518</v>
          </cell>
          <cell r="AP763" t="str">
            <v>AWD</v>
          </cell>
        </row>
        <row r="764">
          <cell r="A764" t="str">
            <v>861-EACH-GN</v>
          </cell>
          <cell r="B764">
            <v>0</v>
          </cell>
          <cell r="C764">
            <v>0</v>
          </cell>
          <cell r="D764">
            <v>861</v>
          </cell>
          <cell r="E764">
            <v>1</v>
          </cell>
          <cell r="F764">
            <v>22.69</v>
          </cell>
          <cell r="G764">
            <v>19.89</v>
          </cell>
          <cell r="H764">
            <v>17.989999999999998</v>
          </cell>
          <cell r="I764">
            <v>18.190000000000001</v>
          </cell>
          <cell r="J764">
            <v>16.87</v>
          </cell>
          <cell r="K764">
            <v>2.25</v>
          </cell>
          <cell r="L764">
            <v>7.16</v>
          </cell>
          <cell r="M764">
            <v>7.5895999999999999</v>
          </cell>
          <cell r="N764" t="str">
            <v>-</v>
          </cell>
          <cell r="O764" t="str">
            <v>-</v>
          </cell>
          <cell r="P764" t="str">
            <v>-</v>
          </cell>
          <cell r="Q764" t="str">
            <v>-</v>
          </cell>
          <cell r="R764" t="str">
            <v>-</v>
          </cell>
          <cell r="S764" t="str">
            <v>-</v>
          </cell>
          <cell r="T764" t="str">
            <v>-</v>
          </cell>
          <cell r="U764">
            <v>2.1800000000000002</v>
          </cell>
          <cell r="V764">
            <v>2.1800000000000002</v>
          </cell>
          <cell r="X764" t="str">
            <v>LSlb</v>
          </cell>
          <cell r="Y764">
            <v>17.5</v>
          </cell>
          <cell r="Z764">
            <v>12.5</v>
          </cell>
          <cell r="AA764">
            <v>2.25</v>
          </cell>
          <cell r="AB764">
            <v>2.25</v>
          </cell>
          <cell r="AC764">
            <v>3.5409172661870505</v>
          </cell>
          <cell r="AD764">
            <v>0</v>
          </cell>
          <cell r="AE764">
            <v>3.75</v>
          </cell>
          <cell r="AF764">
            <v>10.5</v>
          </cell>
          <cell r="AG764">
            <v>8.3000000000000007</v>
          </cell>
          <cell r="AH764">
            <v>6.9</v>
          </cell>
          <cell r="AI764">
            <v>6.9</v>
          </cell>
          <cell r="AJ764">
            <v>5.9</v>
          </cell>
          <cell r="AK764">
            <v>0</v>
          </cell>
          <cell r="AL764">
            <v>3482</v>
          </cell>
          <cell r="AN764">
            <v>0.93679820119598778</v>
          </cell>
          <cell r="AO764">
            <v>0.9206457971643518</v>
          </cell>
          <cell r="AP764" t="str">
            <v>AWD</v>
          </cell>
        </row>
        <row r="765">
          <cell r="A765" t="str">
            <v>861-EACH-PP</v>
          </cell>
          <cell r="B765">
            <v>0</v>
          </cell>
          <cell r="C765">
            <v>0</v>
          </cell>
          <cell r="D765">
            <v>861</v>
          </cell>
          <cell r="E765">
            <v>1</v>
          </cell>
          <cell r="F765">
            <v>22.69</v>
          </cell>
          <cell r="G765">
            <v>19.89</v>
          </cell>
          <cell r="H765">
            <v>17.989999999999998</v>
          </cell>
          <cell r="I765">
            <v>18.190000000000001</v>
          </cell>
          <cell r="J765">
            <v>16.87</v>
          </cell>
          <cell r="K765">
            <v>2.25</v>
          </cell>
          <cell r="L765">
            <v>7.16</v>
          </cell>
          <cell r="M765">
            <v>7.5895999999999999</v>
          </cell>
          <cell r="N765" t="str">
            <v>-</v>
          </cell>
          <cell r="O765" t="str">
            <v>-</v>
          </cell>
          <cell r="P765" t="str">
            <v>-</v>
          </cell>
          <cell r="Q765" t="str">
            <v>-</v>
          </cell>
          <cell r="R765" t="str">
            <v>-</v>
          </cell>
          <cell r="S765" t="str">
            <v>-</v>
          </cell>
          <cell r="T765" t="str">
            <v>-</v>
          </cell>
          <cell r="U765">
            <v>2.1800000000000002</v>
          </cell>
          <cell r="V765">
            <v>2.1800000000000002</v>
          </cell>
          <cell r="X765" t="str">
            <v>LSlb</v>
          </cell>
          <cell r="Y765">
            <v>17.5</v>
          </cell>
          <cell r="Z765">
            <v>12.5</v>
          </cell>
          <cell r="AA765">
            <v>2.25</v>
          </cell>
          <cell r="AB765">
            <v>2.25</v>
          </cell>
          <cell r="AC765">
            <v>3.5409172661870505</v>
          </cell>
          <cell r="AD765">
            <v>0</v>
          </cell>
          <cell r="AE765">
            <v>3.75</v>
          </cell>
          <cell r="AF765">
            <v>10.5</v>
          </cell>
          <cell r="AG765">
            <v>8.3000000000000007</v>
          </cell>
          <cell r="AH765">
            <v>6.9</v>
          </cell>
          <cell r="AI765">
            <v>6.9</v>
          </cell>
          <cell r="AJ765">
            <v>5.9</v>
          </cell>
          <cell r="AK765">
            <v>0</v>
          </cell>
          <cell r="AL765">
            <v>3482</v>
          </cell>
          <cell r="AN765">
            <v>0.93679820119598778</v>
          </cell>
          <cell r="AO765">
            <v>0.9206457971643518</v>
          </cell>
          <cell r="AP765" t="str">
            <v>AWD</v>
          </cell>
        </row>
        <row r="766">
          <cell r="A766" t="str">
            <v>8243-EACH</v>
          </cell>
          <cell r="B766">
            <v>0</v>
          </cell>
          <cell r="C766">
            <v>0</v>
          </cell>
          <cell r="D766">
            <v>5071</v>
          </cell>
          <cell r="E766">
            <v>1</v>
          </cell>
          <cell r="F766">
            <v>21.79</v>
          </cell>
          <cell r="G766">
            <v>19.29</v>
          </cell>
          <cell r="H766">
            <v>16.989999999999998</v>
          </cell>
          <cell r="I766">
            <v>17.39</v>
          </cell>
          <cell r="J766">
            <v>16.150000000000002</v>
          </cell>
          <cell r="K766">
            <v>2.5</v>
          </cell>
          <cell r="L766">
            <v>6.05</v>
          </cell>
          <cell r="M766">
            <v>6.4130000000000003</v>
          </cell>
          <cell r="N766">
            <v>5.44</v>
          </cell>
          <cell r="O766">
            <v>5.7120000000000006</v>
          </cell>
          <cell r="P766">
            <v>17.989999999999998</v>
          </cell>
          <cell r="Q766">
            <v>15.99</v>
          </cell>
          <cell r="R766">
            <v>14.99</v>
          </cell>
          <cell r="S766">
            <v>14.99</v>
          </cell>
          <cell r="T766">
            <v>13.99</v>
          </cell>
          <cell r="U766">
            <v>2.2999999999999998</v>
          </cell>
          <cell r="V766">
            <v>2.2999999999999998</v>
          </cell>
          <cell r="W766">
            <v>1.76</v>
          </cell>
          <cell r="X766" t="str">
            <v>LSlb</v>
          </cell>
          <cell r="Y766">
            <v>10.83</v>
          </cell>
          <cell r="Z766">
            <v>6.3</v>
          </cell>
          <cell r="AA766">
            <v>3.15</v>
          </cell>
          <cell r="AB766">
            <v>3.15</v>
          </cell>
          <cell r="AC766">
            <v>1.546196762589928</v>
          </cell>
          <cell r="AD766">
            <v>24.739148201438848</v>
          </cell>
          <cell r="AE766">
            <v>1.75</v>
          </cell>
          <cell r="AF766">
            <v>11</v>
          </cell>
          <cell r="AG766">
            <v>9</v>
          </cell>
          <cell r="AH766">
            <v>7.5</v>
          </cell>
          <cell r="AI766">
            <v>7.5</v>
          </cell>
          <cell r="AJ766">
            <v>6.5</v>
          </cell>
          <cell r="AK766">
            <v>0</v>
          </cell>
          <cell r="AL766">
            <v>496</v>
          </cell>
          <cell r="AN766">
            <v>0.49866606987847223</v>
          </cell>
          <cell r="AO766">
            <v>0.47870353190104159</v>
          </cell>
          <cell r="AP766" t="str">
            <v>AWD</v>
          </cell>
        </row>
        <row r="767">
          <cell r="A767" t="str">
            <v>9021-EACH</v>
          </cell>
          <cell r="B767" t="str">
            <v>B0DH6J9GWL</v>
          </cell>
          <cell r="C767">
            <v>0</v>
          </cell>
          <cell r="D767">
            <v>9021</v>
          </cell>
          <cell r="E767">
            <v>1</v>
          </cell>
          <cell r="F767">
            <v>17.690000000000001</v>
          </cell>
          <cell r="G767">
            <v>16.489999999999998</v>
          </cell>
          <cell r="H767">
            <v>14.99</v>
          </cell>
          <cell r="I767">
            <v>15.19</v>
          </cell>
          <cell r="J767">
            <v>13.91</v>
          </cell>
          <cell r="K767">
            <v>2.25</v>
          </cell>
          <cell r="L767">
            <v>5.87</v>
          </cell>
          <cell r="M767">
            <v>6.2222</v>
          </cell>
          <cell r="N767" t="str">
            <v>-</v>
          </cell>
          <cell r="O767" t="str">
            <v>-</v>
          </cell>
          <cell r="P767" t="str">
            <v>-</v>
          </cell>
          <cell r="Q767" t="str">
            <v>-</v>
          </cell>
          <cell r="R767" t="str">
            <v>-</v>
          </cell>
          <cell r="S767" t="str">
            <v>-</v>
          </cell>
          <cell r="T767" t="str">
            <v>-</v>
          </cell>
          <cell r="U767">
            <v>2.13</v>
          </cell>
          <cell r="V767">
            <v>2.13</v>
          </cell>
          <cell r="W767">
            <v>0.96</v>
          </cell>
          <cell r="X767" t="str">
            <v>LSlb</v>
          </cell>
          <cell r="Y767">
            <v>5.88</v>
          </cell>
          <cell r="Z767">
            <v>5.88</v>
          </cell>
          <cell r="AA767">
            <v>3</v>
          </cell>
          <cell r="AB767">
            <v>3</v>
          </cell>
          <cell r="AC767">
            <v>0.74621007194244593</v>
          </cell>
          <cell r="AD767">
            <v>11.939361151079135</v>
          </cell>
          <cell r="AE767">
            <v>0.75</v>
          </cell>
          <cell r="AF767">
            <v>7.9</v>
          </cell>
          <cell r="AG767">
            <v>6.9</v>
          </cell>
          <cell r="AH767">
            <v>5.9</v>
          </cell>
          <cell r="AI767">
            <v>5.9</v>
          </cell>
          <cell r="AJ767">
            <v>4.9000000000000004</v>
          </cell>
          <cell r="AK767">
            <v>0</v>
          </cell>
          <cell r="AL767">
            <v>5221</v>
          </cell>
          <cell r="AN767">
            <v>0.33413990162037038</v>
          </cell>
          <cell r="AO767">
            <v>0.30431749131944441</v>
          </cell>
          <cell r="AP767" t="str">
            <v>AWD</v>
          </cell>
        </row>
        <row r="768">
          <cell r="A768" t="str">
            <v>6100-PACK2</v>
          </cell>
          <cell r="B768">
            <v>0</v>
          </cell>
          <cell r="C768">
            <v>0</v>
          </cell>
          <cell r="D768">
            <v>6100</v>
          </cell>
          <cell r="E768">
            <v>2</v>
          </cell>
          <cell r="F768">
            <v>7.39</v>
          </cell>
          <cell r="G768">
            <v>7.09</v>
          </cell>
          <cell r="H768">
            <v>6.6899999999999995</v>
          </cell>
          <cell r="I768">
            <v>6.59</v>
          </cell>
          <cell r="J768">
            <v>6.3999999999999995</v>
          </cell>
          <cell r="K768">
            <v>4</v>
          </cell>
          <cell r="L768">
            <v>3.9</v>
          </cell>
          <cell r="M768">
            <v>4.1340000000000003</v>
          </cell>
          <cell r="N768">
            <v>3.13</v>
          </cell>
          <cell r="O768">
            <v>3.2864999999999998</v>
          </cell>
          <cell r="P768">
            <v>6.39</v>
          </cell>
          <cell r="Q768">
            <v>5.99</v>
          </cell>
          <cell r="R768">
            <v>5.59</v>
          </cell>
          <cell r="S768">
            <v>5.49</v>
          </cell>
          <cell r="T768">
            <v>5.34</v>
          </cell>
          <cell r="U768">
            <v>0.12</v>
          </cell>
          <cell r="V768">
            <v>0.24</v>
          </cell>
          <cell r="W768">
            <v>3.84</v>
          </cell>
          <cell r="X768" t="str">
            <v>LSoz</v>
          </cell>
          <cell r="Y768">
            <v>6.1</v>
          </cell>
          <cell r="Z768">
            <v>4.72</v>
          </cell>
          <cell r="AA768">
            <v>0.39</v>
          </cell>
          <cell r="AB768">
            <v>0.78</v>
          </cell>
          <cell r="AC768">
            <v>0.16156661870503597</v>
          </cell>
          <cell r="AD768">
            <v>2.5850658992805755</v>
          </cell>
          <cell r="AE768">
            <v>3</v>
          </cell>
          <cell r="AF768">
            <v>0.89</v>
          </cell>
          <cell r="AG768">
            <v>0.75</v>
          </cell>
          <cell r="AH768">
            <v>0.59</v>
          </cell>
          <cell r="AI768">
            <v>0.55000000000000004</v>
          </cell>
          <cell r="AJ768">
            <v>0.49</v>
          </cell>
          <cell r="AK768">
            <v>0</v>
          </cell>
          <cell r="AL768">
            <v>31895</v>
          </cell>
          <cell r="AN768">
            <v>0.18594340760030867</v>
          </cell>
          <cell r="AO768">
            <v>0.16009856047453702</v>
          </cell>
          <cell r="AP768" t="str">
            <v>AWD</v>
          </cell>
        </row>
        <row r="769">
          <cell r="A769" t="str">
            <v>9020-EACH</v>
          </cell>
          <cell r="B769" t="str">
            <v>B0DH6JLH69</v>
          </cell>
          <cell r="C769">
            <v>0</v>
          </cell>
          <cell r="D769">
            <v>9020</v>
          </cell>
          <cell r="E769">
            <v>1</v>
          </cell>
          <cell r="F769">
            <v>6.6899999999999995</v>
          </cell>
          <cell r="G769">
            <v>6.39</v>
          </cell>
          <cell r="H769">
            <v>5.99</v>
          </cell>
          <cell r="I769">
            <v>6.1899999999999995</v>
          </cell>
          <cell r="J769">
            <v>6.03</v>
          </cell>
          <cell r="K769">
            <v>7</v>
          </cell>
          <cell r="L769">
            <v>3.9</v>
          </cell>
          <cell r="M769">
            <v>4.1340000000000003</v>
          </cell>
          <cell r="N769">
            <v>3.13</v>
          </cell>
          <cell r="O769">
            <v>3.2864999999999998</v>
          </cell>
          <cell r="P769">
            <v>5.6899999999999995</v>
          </cell>
          <cell r="Q769">
            <v>5.29</v>
          </cell>
          <cell r="R769">
            <v>5.09</v>
          </cell>
          <cell r="S769">
            <v>5.09</v>
          </cell>
          <cell r="T769">
            <v>4.9799999999999995</v>
          </cell>
          <cell r="U769">
            <v>0.39</v>
          </cell>
          <cell r="V769">
            <v>0.39</v>
          </cell>
          <cell r="W769">
            <v>6.24</v>
          </cell>
          <cell r="X769" t="str">
            <v>LSlb</v>
          </cell>
          <cell r="Y769">
            <v>12</v>
          </cell>
          <cell r="Z769">
            <v>9.25</v>
          </cell>
          <cell r="AA769">
            <v>0.25</v>
          </cell>
          <cell r="AB769">
            <v>3</v>
          </cell>
          <cell r="AC769">
            <v>0.19964028776978418</v>
          </cell>
          <cell r="AD769">
            <v>3.1942446043165469</v>
          </cell>
          <cell r="AE769">
            <v>0.25</v>
          </cell>
          <cell r="AF769">
            <v>0.45</v>
          </cell>
          <cell r="AG769">
            <v>0.35</v>
          </cell>
          <cell r="AH769">
            <v>0.28999999999999998</v>
          </cell>
          <cell r="AI769">
            <v>0.25</v>
          </cell>
          <cell r="AJ769">
            <v>0.19</v>
          </cell>
          <cell r="AK769">
            <v>0</v>
          </cell>
          <cell r="AL769">
            <v>54297</v>
          </cell>
          <cell r="AN769">
            <v>0.1556487811053241</v>
          </cell>
          <cell r="AO769">
            <v>0.1388876681857639</v>
          </cell>
          <cell r="AP769" t="str">
            <v>AWD</v>
          </cell>
        </row>
        <row r="770">
          <cell r="A770" t="str">
            <v>3336-EACH</v>
          </cell>
          <cell r="B770" t="str">
            <v>B08KJRDY6J</v>
          </cell>
          <cell r="C770">
            <v>0</v>
          </cell>
          <cell r="D770">
            <v>3336</v>
          </cell>
          <cell r="E770">
            <v>1</v>
          </cell>
          <cell r="F770">
            <v>8.49</v>
          </cell>
          <cell r="G770">
            <v>8.2899999999999991</v>
          </cell>
          <cell r="H770">
            <v>7.99</v>
          </cell>
          <cell r="I770">
            <v>7.89</v>
          </cell>
          <cell r="J770">
            <v>7.62</v>
          </cell>
          <cell r="K770">
            <v>1.25</v>
          </cell>
          <cell r="L770">
            <v>4.99</v>
          </cell>
          <cell r="M770">
            <v>5.2894000000000005</v>
          </cell>
          <cell r="N770">
            <v>4.22</v>
          </cell>
          <cell r="O770">
            <v>4.431</v>
          </cell>
          <cell r="P770">
            <v>7.49</v>
          </cell>
          <cell r="Q770">
            <v>7.1899999999999995</v>
          </cell>
          <cell r="R770">
            <v>6.79</v>
          </cell>
          <cell r="S770">
            <v>6.79</v>
          </cell>
          <cell r="T770">
            <v>6.54</v>
          </cell>
          <cell r="U770">
            <v>1.05</v>
          </cell>
          <cell r="V770">
            <v>1.05</v>
          </cell>
          <cell r="W770">
            <v>2.56</v>
          </cell>
          <cell r="X770" t="str">
            <v>LSlb</v>
          </cell>
          <cell r="Y770">
            <v>5.13</v>
          </cell>
          <cell r="Z770">
            <v>4.38</v>
          </cell>
          <cell r="AA770">
            <v>1.1299999999999999</v>
          </cell>
          <cell r="AB770">
            <v>1.1299999999999999</v>
          </cell>
          <cell r="AC770">
            <v>0.18266490647482012</v>
          </cell>
          <cell r="AD770">
            <v>0</v>
          </cell>
          <cell r="AE770">
            <v>0.25</v>
          </cell>
          <cell r="AF770">
            <v>1.5</v>
          </cell>
          <cell r="AG770">
            <v>1.3</v>
          </cell>
          <cell r="AH770">
            <v>1</v>
          </cell>
          <cell r="AI770">
            <v>1</v>
          </cell>
          <cell r="AJ770">
            <v>0.8</v>
          </cell>
          <cell r="AK770">
            <v>0</v>
          </cell>
          <cell r="AL770">
            <v>3254</v>
          </cell>
          <cell r="AN770">
            <v>0.13528455946180556</v>
          </cell>
          <cell r="AO770">
            <v>0.11522501627604166</v>
          </cell>
          <cell r="AP770" t="str">
            <v>AWD</v>
          </cell>
        </row>
        <row r="771">
          <cell r="A771" t="str">
            <v>17000-SET6</v>
          </cell>
          <cell r="B771" t="str">
            <v>B0D79YL5B2</v>
          </cell>
          <cell r="C771">
            <v>0</v>
          </cell>
          <cell r="D771">
            <v>17000</v>
          </cell>
          <cell r="E771">
            <v>6</v>
          </cell>
          <cell r="F771">
            <v>15.49</v>
          </cell>
          <cell r="G771">
            <v>14.19</v>
          </cell>
          <cell r="H771">
            <v>12.99</v>
          </cell>
          <cell r="I771">
            <v>12.69</v>
          </cell>
          <cell r="J771">
            <v>11.17</v>
          </cell>
          <cell r="K771">
            <v>6</v>
          </cell>
          <cell r="L771">
            <v>3.9</v>
          </cell>
          <cell r="M771">
            <v>4.1340000000000003</v>
          </cell>
          <cell r="N771" t="str">
            <v>-</v>
          </cell>
          <cell r="O771" t="str">
            <v>-</v>
          </cell>
          <cell r="P771" t="str">
            <v>-</v>
          </cell>
          <cell r="Q771" t="str">
            <v>-</v>
          </cell>
          <cell r="R771" t="str">
            <v>-</v>
          </cell>
          <cell r="S771" t="str">
            <v>-</v>
          </cell>
          <cell r="T771" t="str">
            <v>-</v>
          </cell>
          <cell r="U771">
            <v>0.06</v>
          </cell>
          <cell r="V771">
            <v>0.36</v>
          </cell>
          <cell r="W771">
            <v>5.76</v>
          </cell>
          <cell r="X771" t="str">
            <v>LSoz</v>
          </cell>
          <cell r="Y771">
            <v>7.4</v>
          </cell>
          <cell r="Z771">
            <v>1.25</v>
          </cell>
          <cell r="AA771">
            <v>0.94</v>
          </cell>
          <cell r="AB771">
            <v>5.64</v>
          </cell>
          <cell r="AC771">
            <v>0.37532374100719418</v>
          </cell>
          <cell r="AD771">
            <v>6.0051798561151069</v>
          </cell>
          <cell r="AE771">
            <v>7</v>
          </cell>
          <cell r="AF771">
            <v>1.5</v>
          </cell>
          <cell r="AG771">
            <v>1.2</v>
          </cell>
          <cell r="AH771">
            <v>1</v>
          </cell>
          <cell r="AI771">
            <v>1</v>
          </cell>
          <cell r="AJ771">
            <v>0.8</v>
          </cell>
          <cell r="AL771">
            <v>39350</v>
          </cell>
          <cell r="AN771">
            <v>0.12106855227623457</v>
          </cell>
          <cell r="AO771">
            <v>9.870641637731481E-2</v>
          </cell>
          <cell r="AP771" t="str">
            <v>AWD</v>
          </cell>
        </row>
        <row r="772">
          <cell r="B772">
            <v>0</v>
          </cell>
          <cell r="C772">
            <v>0</v>
          </cell>
          <cell r="F772" t="e">
            <v>#N/A</v>
          </cell>
          <cell r="G772" t="e">
            <v>#N/A</v>
          </cell>
          <cell r="H772" t="e">
            <v>#N/A</v>
          </cell>
          <cell r="I772" t="e">
            <v>#N/A</v>
          </cell>
          <cell r="J772" t="e">
            <v>#N/A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 t="e">
            <v>#N/A</v>
          </cell>
          <cell r="Q772" t="e">
            <v>#N/A</v>
          </cell>
          <cell r="R772" t="e">
            <v>#N/A</v>
          </cell>
          <cell r="S772" t="e">
            <v>#N/A</v>
          </cell>
          <cell r="T772" t="e">
            <v>#N/A</v>
          </cell>
          <cell r="V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e">
            <v>#N/A</v>
          </cell>
          <cell r="AG772" t="e">
            <v>#N/A</v>
          </cell>
          <cell r="AH772" t="e">
            <v>#N/A</v>
          </cell>
          <cell r="AI772" t="e">
            <v>#N/A</v>
          </cell>
          <cell r="AJ772" t="e">
            <v>#N/A</v>
          </cell>
          <cell r="AL772" t="e">
            <v>#N/A</v>
          </cell>
          <cell r="AN772" t="e">
            <v>#N/A</v>
          </cell>
          <cell r="AO772" t="e">
            <v>#N/A</v>
          </cell>
        </row>
        <row r="773">
          <cell r="B773">
            <v>0</v>
          </cell>
          <cell r="C773">
            <v>0</v>
          </cell>
          <cell r="F773" t="e">
            <v>#N/A</v>
          </cell>
          <cell r="G773" t="e">
            <v>#N/A</v>
          </cell>
          <cell r="H773" t="e">
            <v>#N/A</v>
          </cell>
          <cell r="I773" t="e">
            <v>#N/A</v>
          </cell>
          <cell r="J773" t="e">
            <v>#N/A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 t="e">
            <v>#N/A</v>
          </cell>
          <cell r="Q773" t="e">
            <v>#N/A</v>
          </cell>
          <cell r="R773" t="e">
            <v>#N/A</v>
          </cell>
          <cell r="S773" t="e">
            <v>#N/A</v>
          </cell>
          <cell r="T773" t="e">
            <v>#N/A</v>
          </cell>
          <cell r="V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e">
            <v>#N/A</v>
          </cell>
          <cell r="AG773" t="e">
            <v>#N/A</v>
          </cell>
          <cell r="AH773" t="e">
            <v>#N/A</v>
          </cell>
          <cell r="AI773" t="e">
            <v>#N/A</v>
          </cell>
          <cell r="AJ773" t="e">
            <v>#N/A</v>
          </cell>
          <cell r="AL773" t="e">
            <v>#N/A</v>
          </cell>
          <cell r="AN773" t="e">
            <v>#N/A</v>
          </cell>
          <cell r="AO773" t="e">
            <v>#N/A</v>
          </cell>
        </row>
        <row r="774">
          <cell r="B774">
            <v>0</v>
          </cell>
          <cell r="C774">
            <v>0</v>
          </cell>
          <cell r="F774" t="e">
            <v>#N/A</v>
          </cell>
          <cell r="G774" t="e">
            <v>#N/A</v>
          </cell>
          <cell r="H774" t="e">
            <v>#N/A</v>
          </cell>
          <cell r="I774" t="e">
            <v>#N/A</v>
          </cell>
          <cell r="J774" t="e">
            <v>#N/A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 t="e">
            <v>#N/A</v>
          </cell>
          <cell r="Q774" t="e">
            <v>#N/A</v>
          </cell>
          <cell r="R774" t="e">
            <v>#N/A</v>
          </cell>
          <cell r="S774" t="e">
            <v>#N/A</v>
          </cell>
          <cell r="T774" t="e">
            <v>#N/A</v>
          </cell>
          <cell r="V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e">
            <v>#N/A</v>
          </cell>
          <cell r="AG774" t="e">
            <v>#N/A</v>
          </cell>
          <cell r="AH774" t="e">
            <v>#N/A</v>
          </cell>
          <cell r="AI774" t="e">
            <v>#N/A</v>
          </cell>
          <cell r="AJ774" t="e">
            <v>#N/A</v>
          </cell>
          <cell r="AL774" t="e">
            <v>#N/A</v>
          </cell>
          <cell r="AN774" t="e">
            <v>#N/A</v>
          </cell>
          <cell r="AO774" t="e">
            <v>#N/A</v>
          </cell>
        </row>
        <row r="775">
          <cell r="B775">
            <v>0</v>
          </cell>
          <cell r="C775">
            <v>0</v>
          </cell>
          <cell r="F775" t="e">
            <v>#N/A</v>
          </cell>
          <cell r="G775" t="e">
            <v>#N/A</v>
          </cell>
          <cell r="H775" t="e">
            <v>#N/A</v>
          </cell>
          <cell r="I775" t="e">
            <v>#N/A</v>
          </cell>
          <cell r="J775" t="e">
            <v>#N/A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 t="e">
            <v>#N/A</v>
          </cell>
          <cell r="Q775" t="e">
            <v>#N/A</v>
          </cell>
          <cell r="R775" t="e">
            <v>#N/A</v>
          </cell>
          <cell r="S775" t="e">
            <v>#N/A</v>
          </cell>
          <cell r="T775" t="e">
            <v>#N/A</v>
          </cell>
          <cell r="V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e">
            <v>#N/A</v>
          </cell>
          <cell r="AG775" t="e">
            <v>#N/A</v>
          </cell>
          <cell r="AH775" t="e">
            <v>#N/A</v>
          </cell>
          <cell r="AI775" t="e">
            <v>#N/A</v>
          </cell>
          <cell r="AJ775" t="e">
            <v>#N/A</v>
          </cell>
          <cell r="AL775" t="e">
            <v>#N/A</v>
          </cell>
          <cell r="AN775" t="e">
            <v>#N/A</v>
          </cell>
          <cell r="AO775" t="e">
            <v>#N/A</v>
          </cell>
        </row>
        <row r="776">
          <cell r="B776">
            <v>0</v>
          </cell>
          <cell r="C776">
            <v>0</v>
          </cell>
          <cell r="F776" t="e">
            <v>#N/A</v>
          </cell>
          <cell r="G776" t="e">
            <v>#N/A</v>
          </cell>
          <cell r="H776" t="e">
            <v>#N/A</v>
          </cell>
          <cell r="I776" t="e">
            <v>#N/A</v>
          </cell>
          <cell r="J776" t="e">
            <v>#N/A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 t="e">
            <v>#N/A</v>
          </cell>
          <cell r="Q776" t="e">
            <v>#N/A</v>
          </cell>
          <cell r="R776" t="e">
            <v>#N/A</v>
          </cell>
          <cell r="S776" t="e">
            <v>#N/A</v>
          </cell>
          <cell r="T776" t="e">
            <v>#N/A</v>
          </cell>
          <cell r="V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e">
            <v>#N/A</v>
          </cell>
          <cell r="AG776" t="e">
            <v>#N/A</v>
          </cell>
          <cell r="AH776" t="e">
            <v>#N/A</v>
          </cell>
          <cell r="AI776" t="e">
            <v>#N/A</v>
          </cell>
          <cell r="AJ776" t="e">
            <v>#N/A</v>
          </cell>
          <cell r="AL776" t="e">
            <v>#N/A</v>
          </cell>
          <cell r="AN776" t="e">
            <v>#N/A</v>
          </cell>
          <cell r="AO776" t="e">
            <v>#N/A</v>
          </cell>
        </row>
        <row r="777">
          <cell r="B777">
            <v>0</v>
          </cell>
          <cell r="C777">
            <v>0</v>
          </cell>
          <cell r="F777" t="e">
            <v>#N/A</v>
          </cell>
          <cell r="G777" t="e">
            <v>#N/A</v>
          </cell>
          <cell r="H777" t="e">
            <v>#N/A</v>
          </cell>
          <cell r="I777" t="e">
            <v>#N/A</v>
          </cell>
          <cell r="J777" t="e">
            <v>#N/A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 t="e">
            <v>#N/A</v>
          </cell>
          <cell r="Q777" t="e">
            <v>#N/A</v>
          </cell>
          <cell r="R777" t="e">
            <v>#N/A</v>
          </cell>
          <cell r="S777" t="e">
            <v>#N/A</v>
          </cell>
          <cell r="T777" t="e">
            <v>#N/A</v>
          </cell>
          <cell r="V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e">
            <v>#N/A</v>
          </cell>
          <cell r="AG777" t="e">
            <v>#N/A</v>
          </cell>
          <cell r="AH777" t="e">
            <v>#N/A</v>
          </cell>
          <cell r="AI777" t="e">
            <v>#N/A</v>
          </cell>
          <cell r="AJ777" t="e">
            <v>#N/A</v>
          </cell>
          <cell r="AL777" t="e">
            <v>#N/A</v>
          </cell>
          <cell r="AN777" t="e">
            <v>#N/A</v>
          </cell>
          <cell r="AO777" t="e">
            <v>#N/A</v>
          </cell>
        </row>
        <row r="778">
          <cell r="B778">
            <v>0</v>
          </cell>
          <cell r="C778">
            <v>0</v>
          </cell>
          <cell r="F778" t="e">
            <v>#N/A</v>
          </cell>
          <cell r="G778" t="e">
            <v>#N/A</v>
          </cell>
          <cell r="H778" t="e">
            <v>#N/A</v>
          </cell>
          <cell r="I778" t="e">
            <v>#N/A</v>
          </cell>
          <cell r="J778" t="e">
            <v>#N/A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 t="e">
            <v>#N/A</v>
          </cell>
          <cell r="Q778" t="e">
            <v>#N/A</v>
          </cell>
          <cell r="R778" t="e">
            <v>#N/A</v>
          </cell>
          <cell r="S778" t="e">
            <v>#N/A</v>
          </cell>
          <cell r="T778" t="e">
            <v>#N/A</v>
          </cell>
          <cell r="V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e">
            <v>#N/A</v>
          </cell>
          <cell r="AG778" t="e">
            <v>#N/A</v>
          </cell>
          <cell r="AH778" t="e">
            <v>#N/A</v>
          </cell>
          <cell r="AI778" t="e">
            <v>#N/A</v>
          </cell>
          <cell r="AJ778" t="e">
            <v>#N/A</v>
          </cell>
          <cell r="AL778" t="e">
            <v>#N/A</v>
          </cell>
          <cell r="AN778" t="e">
            <v>#N/A</v>
          </cell>
          <cell r="AO778" t="e">
            <v>#N/A</v>
          </cell>
        </row>
        <row r="779">
          <cell r="B779">
            <v>0</v>
          </cell>
          <cell r="C779">
            <v>0</v>
          </cell>
          <cell r="F779" t="e">
            <v>#N/A</v>
          </cell>
          <cell r="G779" t="e">
            <v>#N/A</v>
          </cell>
          <cell r="H779" t="e">
            <v>#N/A</v>
          </cell>
          <cell r="I779" t="e">
            <v>#N/A</v>
          </cell>
          <cell r="J779" t="e">
            <v>#N/A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e">
            <v>#N/A</v>
          </cell>
          <cell r="Q779" t="e">
            <v>#N/A</v>
          </cell>
          <cell r="R779" t="e">
            <v>#N/A</v>
          </cell>
          <cell r="S779" t="e">
            <v>#N/A</v>
          </cell>
          <cell r="T779" t="e">
            <v>#N/A</v>
          </cell>
          <cell r="V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e">
            <v>#N/A</v>
          </cell>
          <cell r="AG779" t="e">
            <v>#N/A</v>
          </cell>
          <cell r="AH779" t="e">
            <v>#N/A</v>
          </cell>
          <cell r="AI779" t="e">
            <v>#N/A</v>
          </cell>
          <cell r="AJ779" t="e">
            <v>#N/A</v>
          </cell>
          <cell r="AL779" t="e">
            <v>#N/A</v>
          </cell>
          <cell r="AN779" t="e">
            <v>#N/A</v>
          </cell>
          <cell r="AO779" t="e">
            <v>#N/A</v>
          </cell>
        </row>
        <row r="780">
          <cell r="B780">
            <v>0</v>
          </cell>
          <cell r="C780">
            <v>0</v>
          </cell>
          <cell r="F780" t="e">
            <v>#N/A</v>
          </cell>
          <cell r="G780" t="e">
            <v>#N/A</v>
          </cell>
          <cell r="H780" t="e">
            <v>#N/A</v>
          </cell>
          <cell r="I780" t="e">
            <v>#N/A</v>
          </cell>
          <cell r="J780" t="e">
            <v>#N/A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e">
            <v>#N/A</v>
          </cell>
          <cell r="Q780" t="e">
            <v>#N/A</v>
          </cell>
          <cell r="R780" t="e">
            <v>#N/A</v>
          </cell>
          <cell r="S780" t="e">
            <v>#N/A</v>
          </cell>
          <cell r="T780" t="e">
            <v>#N/A</v>
          </cell>
          <cell r="V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e">
            <v>#N/A</v>
          </cell>
          <cell r="AG780" t="e">
            <v>#N/A</v>
          </cell>
          <cell r="AH780" t="e">
            <v>#N/A</v>
          </cell>
          <cell r="AI780" t="e">
            <v>#N/A</v>
          </cell>
          <cell r="AJ780" t="e">
            <v>#N/A</v>
          </cell>
          <cell r="AL780" t="e">
            <v>#N/A</v>
          </cell>
          <cell r="AN780" t="e">
            <v>#N/A</v>
          </cell>
          <cell r="AO780" t="e">
            <v>#N/A</v>
          </cell>
        </row>
        <row r="781">
          <cell r="B781">
            <v>0</v>
          </cell>
          <cell r="C781">
            <v>0</v>
          </cell>
          <cell r="F781" t="e">
            <v>#N/A</v>
          </cell>
          <cell r="G781" t="e">
            <v>#N/A</v>
          </cell>
          <cell r="H781" t="e">
            <v>#N/A</v>
          </cell>
          <cell r="I781" t="e">
            <v>#N/A</v>
          </cell>
          <cell r="J781" t="e">
            <v>#N/A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 t="e">
            <v>#N/A</v>
          </cell>
          <cell r="Q781" t="e">
            <v>#N/A</v>
          </cell>
          <cell r="R781" t="e">
            <v>#N/A</v>
          </cell>
          <cell r="S781" t="e">
            <v>#N/A</v>
          </cell>
          <cell r="T781" t="e">
            <v>#N/A</v>
          </cell>
          <cell r="V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e">
            <v>#N/A</v>
          </cell>
          <cell r="AG781" t="e">
            <v>#N/A</v>
          </cell>
          <cell r="AH781" t="e">
            <v>#N/A</v>
          </cell>
          <cell r="AI781" t="e">
            <v>#N/A</v>
          </cell>
          <cell r="AJ781" t="e">
            <v>#N/A</v>
          </cell>
          <cell r="AL781" t="e">
            <v>#N/A</v>
          </cell>
          <cell r="AN781" t="e">
            <v>#N/A</v>
          </cell>
          <cell r="AO781" t="e">
            <v>#N/A</v>
          </cell>
        </row>
        <row r="782">
          <cell r="B782">
            <v>0</v>
          </cell>
          <cell r="C782">
            <v>0</v>
          </cell>
          <cell r="F782" t="e">
            <v>#N/A</v>
          </cell>
          <cell r="G782" t="e">
            <v>#N/A</v>
          </cell>
          <cell r="H782" t="e">
            <v>#N/A</v>
          </cell>
          <cell r="I782" t="e">
            <v>#N/A</v>
          </cell>
          <cell r="J782" t="e">
            <v>#N/A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 t="e">
            <v>#N/A</v>
          </cell>
          <cell r="Q782" t="e">
            <v>#N/A</v>
          </cell>
          <cell r="R782" t="e">
            <v>#N/A</v>
          </cell>
          <cell r="S782" t="e">
            <v>#N/A</v>
          </cell>
          <cell r="T782" t="e">
            <v>#N/A</v>
          </cell>
          <cell r="V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e">
            <v>#N/A</v>
          </cell>
          <cell r="AG782" t="e">
            <v>#N/A</v>
          </cell>
          <cell r="AH782" t="e">
            <v>#N/A</v>
          </cell>
          <cell r="AI782" t="e">
            <v>#N/A</v>
          </cell>
          <cell r="AJ782" t="e">
            <v>#N/A</v>
          </cell>
          <cell r="AL782" t="e">
            <v>#N/A</v>
          </cell>
          <cell r="AN782" t="e">
            <v>#N/A</v>
          </cell>
          <cell r="AO782" t="e">
            <v>#N/A</v>
          </cell>
        </row>
        <row r="783">
          <cell r="B783">
            <v>0</v>
          </cell>
          <cell r="C783">
            <v>0</v>
          </cell>
          <cell r="F783" t="e">
            <v>#N/A</v>
          </cell>
          <cell r="G783" t="e">
            <v>#N/A</v>
          </cell>
          <cell r="H783" t="e">
            <v>#N/A</v>
          </cell>
          <cell r="I783" t="e">
            <v>#N/A</v>
          </cell>
          <cell r="J783" t="e">
            <v>#N/A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 t="e">
            <v>#N/A</v>
          </cell>
          <cell r="Q783" t="e">
            <v>#N/A</v>
          </cell>
          <cell r="R783" t="e">
            <v>#N/A</v>
          </cell>
          <cell r="S783" t="e">
            <v>#N/A</v>
          </cell>
          <cell r="T783" t="e">
            <v>#N/A</v>
          </cell>
          <cell r="V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e">
            <v>#N/A</v>
          </cell>
          <cell r="AG783" t="e">
            <v>#N/A</v>
          </cell>
          <cell r="AH783" t="e">
            <v>#N/A</v>
          </cell>
          <cell r="AI783" t="e">
            <v>#N/A</v>
          </cell>
          <cell r="AJ783" t="e">
            <v>#N/A</v>
          </cell>
          <cell r="AL783" t="e">
            <v>#N/A</v>
          </cell>
          <cell r="AN783" t="e">
            <v>#N/A</v>
          </cell>
          <cell r="AO783" t="e">
            <v>#N/A</v>
          </cell>
        </row>
        <row r="784">
          <cell r="B784">
            <v>0</v>
          </cell>
          <cell r="C784">
            <v>0</v>
          </cell>
          <cell r="F784" t="e">
            <v>#N/A</v>
          </cell>
          <cell r="G784" t="e">
            <v>#N/A</v>
          </cell>
          <cell r="H784" t="e">
            <v>#N/A</v>
          </cell>
          <cell r="I784" t="e">
            <v>#N/A</v>
          </cell>
          <cell r="J784" t="e">
            <v>#N/A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 t="e">
            <v>#N/A</v>
          </cell>
          <cell r="Q784" t="e">
            <v>#N/A</v>
          </cell>
          <cell r="R784" t="e">
            <v>#N/A</v>
          </cell>
          <cell r="S784" t="e">
            <v>#N/A</v>
          </cell>
          <cell r="T784" t="e">
            <v>#N/A</v>
          </cell>
          <cell r="V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e">
            <v>#N/A</v>
          </cell>
          <cell r="AG784" t="e">
            <v>#N/A</v>
          </cell>
          <cell r="AH784" t="e">
            <v>#N/A</v>
          </cell>
          <cell r="AI784" t="e">
            <v>#N/A</v>
          </cell>
          <cell r="AJ784" t="e">
            <v>#N/A</v>
          </cell>
          <cell r="AL784" t="e">
            <v>#N/A</v>
          </cell>
          <cell r="AN784" t="e">
            <v>#N/A</v>
          </cell>
          <cell r="AO784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ABC74C-D4B5-4A71-8B49-909116A53F5D}" name="Table1" displayName="Table1" ref="A1:S997" totalsRowShown="0">
  <autoFilter ref="A1:S997" xr:uid="{75ABC74C-D4B5-4A71-8B49-909116A53F5D}"/>
  <tableColumns count="19">
    <tableColumn id="1" xr3:uid="{335DBD55-A569-494D-9100-C657BAF15922}" name="SKU"/>
    <tableColumn id="2" xr3:uid="{0A027998-A11F-46D3-9D7F-FF62C9885724}" name="ASIN"/>
    <tableColumn id="3" xr3:uid="{A75F3499-1A9A-4932-9C1B-98E4DA1B3401}" name="FNSKU"/>
    <tableColumn id="4" xr3:uid="{F8A0A75F-48D2-4B09-88EF-777E3B000E94}" name="Item #"/>
    <tableColumn id="5" xr3:uid="{3ED0F7D6-CC9D-40C9-9067-BA5E10B0D66D}" name="Total EA (Transfer to WH06)"/>
    <tableColumn id="6" xr3:uid="{02975CB2-64A9-46F5-9137-EB13EBCF1024}" name="Sellable Unit/Set/box to ship"/>
    <tableColumn id="7" xr3:uid="{6F909214-9D7B-49E3-B0A8-08AF08DEB202}" name="Box to pull"/>
    <tableColumn id="8" xr3:uid="{3A86BA8E-B89A-4CD9-AF7C-2E07B2672AC4}" name="Case to pull"/>
    <tableColumn id="9" xr3:uid="{425AEB24-B9FA-45A6-9D5E-085E7DCDDFF6}" name="Sets per Box/Case"/>
    <tableColumn id="10" xr3:uid="{E2E56349-BAD6-4993-AFAC-F74F6E0ED03F}" name="Label"/>
    <tableColumn id="11" xr3:uid="{50C0EA67-590E-4C71-B206-7787CDBB6D1B}" name="Packing Instructions" dataDxfId="0"/>
    <tableColumn id="12" xr3:uid="{B92FC01E-89C6-469D-BED6-E510CA562239}" name="Supplies"/>
    <tableColumn id="13" xr3:uid="{42328360-74F8-4450-918B-8C8ACCF0F753}" name="UoM"/>
    <tableColumn id="14" xr3:uid="{CE64A89E-9B65-42FF-B597-CD94DF27BA78}" name="BOX"/>
    <tableColumn id="15" xr3:uid="{01DFB91C-5AE8-4F80-BCD7-46F58085F2F8}" name="CASE"/>
    <tableColumn id="16" xr3:uid="{410D1A07-66C6-4C20-90D8-70BC93F5C1B3}" name="Recommended Replenishment Qty"/>
    <tableColumn id="17" xr3:uid="{2DB41A49-CAEA-4763-A6ED-98F7641060FE}" name="Actual Qty Replenished"/>
    <tableColumn id="18" xr3:uid="{AC797ADA-EB95-4122-968E-DD26B1ED27AE}" name="Current WH Inventory"/>
    <tableColumn id="19" xr3:uid="{20F26785-C8D2-431A-971D-0DC0FCF707ED}" name="Pack 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2:D101" totalsRowShown="0">
  <autoFilter ref="B2:D101" xr:uid="{00000000-0009-0000-0100-000002000000}"/>
  <sortState xmlns:xlrd2="http://schemas.microsoft.com/office/spreadsheetml/2017/richdata2" ref="B3:D73">
    <sortCondition ref="C2:C101"/>
  </sortState>
  <tableColumns count="3">
    <tableColumn id="1" xr3:uid="{00000000-0010-0000-0100-000001000000}" name="Item#"/>
    <tableColumn id="2" xr3:uid="{00000000-0010-0000-0100-000002000000}" name="BOX"/>
    <tableColumn id="3" xr3:uid="{00000000-0010-0000-0100-000003000000}" name="CAS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P19" totalsRowShown="0" dataDxfId="312">
  <autoFilter ref="A1:P19" xr:uid="{00000000-0009-0000-0100-000003000000}"/>
  <tableColumns count="16">
    <tableColumn id="1" xr3:uid="{00000000-0010-0000-0200-000001000000}" name="SKU" dataDxfId="311"/>
    <tableColumn id="2" xr3:uid="{00000000-0010-0000-0200-000002000000}" name="ASIN" dataDxfId="310"/>
    <tableColumn id="3" xr3:uid="{00000000-0010-0000-0200-000003000000}" name="FNSKU" dataDxfId="309"/>
    <tableColumn id="4" xr3:uid="{00000000-0010-0000-0200-000004000000}" name="Item" dataDxfId="308">
      <calculatedColumnFormula>VLOOKUP(A2,Data1!A:B,2,0)</calculatedColumnFormula>
    </tableColumn>
    <tableColumn id="5" xr3:uid="{00000000-0010-0000-0200-000005000000}" name="Total EA (Transfer to WH06)" dataDxfId="307">
      <calculatedColumnFormula>L2*O2</calculatedColumnFormula>
    </tableColumn>
    <tableColumn id="6" xr3:uid="{00000000-0010-0000-0200-000006000000}" name="Sellable Unit/Set/box to ship" dataDxfId="306">
      <calculatedColumnFormula>O2</calculatedColumnFormula>
    </tableColumn>
    <tableColumn id="7" xr3:uid="{00000000-0010-0000-0200-000007000000}" name="Box 1 units" dataDxfId="305"/>
    <tableColumn id="8" xr3:uid="{00000000-0010-0000-0200-000008000000}" name="Box 2 units" dataDxfId="304"/>
    <tableColumn id="9" xr3:uid="{00000000-0010-0000-0200-000009000000}" name="Label" dataDxfId="303"/>
    <tableColumn id="10" xr3:uid="{00000000-0010-0000-0200-00000A000000}" name="Packing Instructions">
      <calculatedColumnFormula>VLOOKUP(A2,Instruction!A:F,7,0)</calculatedColumnFormula>
    </tableColumn>
    <tableColumn id="11" xr3:uid="{00000000-0010-0000-0200-00000B000000}" name="Supplies"/>
    <tableColumn id="12" xr3:uid="{00000000-0010-0000-0200-00000C000000}" name="UoM" dataDxfId="302">
      <calculatedColumnFormula>VLOOKUP(A2,Data1!A:C,3,0)</calculatedColumnFormula>
    </tableColumn>
    <tableColumn id="13" xr3:uid="{00000000-0010-0000-0200-00000D000000}" name="--" dataDxfId="301"/>
    <tableColumn id="14" xr3:uid="{00000000-0010-0000-0200-00000E000000}" name="--2" dataDxfId="300"/>
    <tableColumn id="15" xr3:uid="{00000000-0010-0000-0200-00000F000000}" name="Recommended Replenishment Qty" dataDxfId="299"/>
    <tableColumn id="16" xr3:uid="{00000000-0010-0000-0200-000010000000}" name="Current WH Inventory" dataDxfId="298">
      <calculatedColumnFormula>VLOOKUP(D2,[1]Sheet1!$B:$D,3,0)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3" displayName="Table33" ref="B1:J5" totalsRowShown="0" headerRowDxfId="297" dataDxfId="295" headerRowBorderDxfId="296" tableBorderDxfId="294" totalsRowBorderDxfId="293">
  <autoFilter ref="B1:J5" xr:uid="{00000000-0009-0000-0100-000004000000}"/>
  <tableColumns count="9">
    <tableColumn id="1" xr3:uid="{00000000-0010-0000-0300-000001000000}" name="SKU" dataDxfId="292"/>
    <tableColumn id="2" xr3:uid="{00000000-0010-0000-0300-000002000000}" name="Sellable Set to ship" dataDxfId="291"/>
    <tableColumn id="3" xr3:uid="{00000000-0010-0000-0300-000003000000}" name="Item#" dataDxfId="290"/>
    <tableColumn id="4" xr3:uid="{00000000-0010-0000-0300-000004000000}" name="Total EA (Transfer to WH07)" dataDxfId="289">
      <calculatedColumnFormula>$C$2</calculatedColumnFormula>
    </tableColumn>
    <tableColumn id="5" xr3:uid="{00000000-0010-0000-0300-000005000000}" name="Box" dataDxfId="288"/>
    <tableColumn id="6" xr3:uid="{00000000-0010-0000-0300-000006000000}" name=" Case" dataDxfId="287"/>
    <tableColumn id="7" xr3:uid="{00000000-0010-0000-0300-000007000000}" name="Box Uom" dataDxfId="286">
      <calculatedColumnFormula>VLOOKUP(D2,[2]Data2!A:D,4,0)</calculatedColumnFormula>
    </tableColumn>
    <tableColumn id="8" xr3:uid="{00000000-0010-0000-0300-000008000000}" name="Case Uom" dataDxfId="285">
      <calculatedColumnFormula>VLOOKUP(D2,[2]Data2!A:D,3,0)</calculatedColumnFormula>
    </tableColumn>
    <tableColumn id="9" xr3:uid="{00000000-0010-0000-0300-000009000000}" name="Inventory" dataDxfId="284">
      <calculatedColumnFormula>VLOOKUP(Table33[[#This Row],[Item'#]],[3]Sheet1!$B:$D,3,0)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15" displayName="Table415" ref="B7:J10" totalsRowShown="0" headerRowDxfId="283" dataDxfId="281" headerRowBorderDxfId="282" tableBorderDxfId="280" totalsRowBorderDxfId="279">
  <autoFilter ref="B7:J10" xr:uid="{00000000-0009-0000-0100-000005000000}"/>
  <tableColumns count="9">
    <tableColumn id="1" xr3:uid="{00000000-0010-0000-0400-000001000000}" name="SKU" dataDxfId="278"/>
    <tableColumn id="2" xr3:uid="{00000000-0010-0000-0400-000002000000}" name="Sellable Set to ship" dataDxfId="277"/>
    <tableColumn id="3" xr3:uid="{00000000-0010-0000-0400-000003000000}" name="Item#" dataDxfId="276"/>
    <tableColumn id="4" xr3:uid="{00000000-0010-0000-0400-000004000000}" name="Total EA (Transfer to WH07)" dataDxfId="275">
      <calculatedColumnFormula>$C$8</calculatedColumnFormula>
    </tableColumn>
    <tableColumn id="5" xr3:uid="{00000000-0010-0000-0400-000005000000}" name="Box" dataDxfId="274"/>
    <tableColumn id="6" xr3:uid="{00000000-0010-0000-0400-000006000000}" name=" Case" dataDxfId="273"/>
    <tableColumn id="7" xr3:uid="{00000000-0010-0000-0400-000007000000}" name="Box Uom" dataDxfId="272">
      <calculatedColumnFormula>VLOOKUP(D8,[2]Data2!A:D,4,0)</calculatedColumnFormula>
    </tableColumn>
    <tableColumn id="8" xr3:uid="{00000000-0010-0000-0400-000008000000}" name="Case Uom" dataDxfId="271">
      <calculatedColumnFormula>VLOOKUP(D8,[2]Data2!A:D,3,0)</calculatedColumnFormula>
    </tableColumn>
    <tableColumn id="9" xr3:uid="{00000000-0010-0000-0400-000009000000}" name="Inventory" dataDxfId="270">
      <calculatedColumnFormula>VLOOKUP(Table415[[#This Row],[Item'#]],[3]Sheet1!$B:$D,3,0)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516" displayName="Table516" ref="B12:J14" totalsRowShown="0" headerRowDxfId="269" dataDxfId="267" headerRowBorderDxfId="268" tableBorderDxfId="266" totalsRowBorderDxfId="265">
  <autoFilter ref="B12:J14" xr:uid="{00000000-0009-0000-0100-000006000000}"/>
  <tableColumns count="9">
    <tableColumn id="1" xr3:uid="{00000000-0010-0000-0500-000001000000}" name="SKU" dataDxfId="264"/>
    <tableColumn id="2" xr3:uid="{00000000-0010-0000-0500-000002000000}" name="Sellable Set to ship" dataDxfId="263"/>
    <tableColumn id="3" xr3:uid="{00000000-0010-0000-0500-000003000000}" name="Item#" dataDxfId="262"/>
    <tableColumn id="4" xr3:uid="{00000000-0010-0000-0500-000004000000}" name="Total EA (Transfer to WH07)" dataDxfId="261"/>
    <tableColumn id="5" xr3:uid="{00000000-0010-0000-0500-000005000000}" name="Box" dataDxfId="260"/>
    <tableColumn id="6" xr3:uid="{00000000-0010-0000-0500-000006000000}" name=" Case" dataDxfId="259"/>
    <tableColumn id="7" xr3:uid="{00000000-0010-0000-0500-000007000000}" name="Box Uom" dataDxfId="258">
      <calculatedColumnFormula>VLOOKUP(D13,[2]Data2!A:D,4,0)</calculatedColumnFormula>
    </tableColumn>
    <tableColumn id="8" xr3:uid="{00000000-0010-0000-0500-000008000000}" name="Case Uom" dataDxfId="257">
      <calculatedColumnFormula>VLOOKUP(D13,[2]Data2!A:D,3,0)</calculatedColumnFormula>
    </tableColumn>
    <tableColumn id="9" xr3:uid="{00000000-0010-0000-0500-000009000000}" name="Inventory" dataDxfId="256">
      <calculatedColumnFormula>VLOOKUP(Table516[[#This Row],[Item'#]],[3]Sheet1!$B:$D,3,0)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617" displayName="Table617" ref="B25:J28" totalsRowShown="0" headerRowDxfId="255" dataDxfId="253" headerRowBorderDxfId="254" tableBorderDxfId="252" totalsRowBorderDxfId="251">
  <autoFilter ref="B25:J28" xr:uid="{00000000-0009-0000-0100-000007000000}"/>
  <tableColumns count="9">
    <tableColumn id="1" xr3:uid="{00000000-0010-0000-0600-000001000000}" name="SKU" dataDxfId="250"/>
    <tableColumn id="2" xr3:uid="{00000000-0010-0000-0600-000002000000}" name="Sellable Set to ship" dataDxfId="249"/>
    <tableColumn id="3" xr3:uid="{00000000-0010-0000-0600-000003000000}" name="Item#" dataDxfId="248"/>
    <tableColumn id="4" xr3:uid="{00000000-0010-0000-0600-000004000000}" name="Total EA (Transfer to WH07)" dataDxfId="247"/>
    <tableColumn id="5" xr3:uid="{00000000-0010-0000-0600-000005000000}" name="Box" dataDxfId="246"/>
    <tableColumn id="6" xr3:uid="{00000000-0010-0000-0600-000006000000}" name=" Case" dataDxfId="245"/>
    <tableColumn id="7" xr3:uid="{00000000-0010-0000-0600-000007000000}" name="Box Uom" dataDxfId="244">
      <calculatedColumnFormula>VLOOKUP(D26,[2]Data2!A:D,4,0)</calculatedColumnFormula>
    </tableColumn>
    <tableColumn id="8" xr3:uid="{00000000-0010-0000-0600-000008000000}" name="Case Uom" dataDxfId="243">
      <calculatedColumnFormula>VLOOKUP(D26,[2]Data2!A:D,3,0)</calculatedColumnFormula>
    </tableColumn>
    <tableColumn id="9" xr3:uid="{00000000-0010-0000-0600-000009000000}" name="Inventory" dataDxfId="242">
      <calculatedColumnFormula>VLOOKUP(Table617[[#This Row],[Item'#]],[3]Sheet1!$B:$D,3,0)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718" displayName="Table718" ref="B40:J42" totalsRowShown="0" headerRowDxfId="241" dataDxfId="239" headerRowBorderDxfId="240" tableBorderDxfId="238" totalsRowBorderDxfId="237">
  <autoFilter ref="B40:J42" xr:uid="{00000000-0009-0000-0100-000008000000}"/>
  <tableColumns count="9">
    <tableColumn id="1" xr3:uid="{00000000-0010-0000-0700-000001000000}" name="SKU" dataDxfId="236"/>
    <tableColumn id="2" xr3:uid="{00000000-0010-0000-0700-000002000000}" name="Sellable Set to ship" dataDxfId="235"/>
    <tableColumn id="3" xr3:uid="{00000000-0010-0000-0700-000003000000}" name="Item#" dataDxfId="234"/>
    <tableColumn id="4" xr3:uid="{00000000-0010-0000-0700-000004000000}" name="Total EA (Transfer to WH07)" dataDxfId="233">
      <calculatedColumnFormula>$C$41</calculatedColumnFormula>
    </tableColumn>
    <tableColumn id="5" xr3:uid="{00000000-0010-0000-0700-000005000000}" name="Box" dataDxfId="232"/>
    <tableColumn id="6" xr3:uid="{00000000-0010-0000-0700-000006000000}" name=" Case" dataDxfId="231"/>
    <tableColumn id="7" xr3:uid="{00000000-0010-0000-0700-000007000000}" name="Box Uom" dataDxfId="230">
      <calculatedColumnFormula>VLOOKUP(D41,[2]Data2!A:D,4,0)</calculatedColumnFormula>
    </tableColumn>
    <tableColumn id="8" xr3:uid="{00000000-0010-0000-0700-000008000000}" name="Case Uom" dataDxfId="229">
      <calculatedColumnFormula>VLOOKUP(D41,[2]Data2!A:D,3,0)</calculatedColumnFormula>
    </tableColumn>
    <tableColumn id="9" xr3:uid="{00000000-0010-0000-0700-000009000000}" name="Inventory" dataDxfId="228">
      <calculatedColumnFormula>VLOOKUP(Table718[[#This Row],[Item'#]],[3]Sheet1!$B:$D,3,0)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819" displayName="Table819" ref="B64:J66" totalsRowShown="0" headerRowDxfId="227" dataDxfId="226">
  <autoFilter ref="B64:J66" xr:uid="{00000000-0009-0000-0100-000009000000}"/>
  <tableColumns count="9">
    <tableColumn id="1" xr3:uid="{00000000-0010-0000-0800-000001000000}" name="SKU" dataDxfId="225"/>
    <tableColumn id="2" xr3:uid="{00000000-0010-0000-0800-000002000000}" name="Sellable Set to ship" dataDxfId="224"/>
    <tableColumn id="3" xr3:uid="{00000000-0010-0000-0800-000003000000}" name="Item#" dataDxfId="223"/>
    <tableColumn id="4" xr3:uid="{00000000-0010-0000-0800-000004000000}" name="Total EA (Transfer to WH07)" dataDxfId="222"/>
    <tableColumn id="5" xr3:uid="{00000000-0010-0000-0800-000005000000}" name="Box" dataDxfId="221"/>
    <tableColumn id="6" xr3:uid="{00000000-0010-0000-0800-000006000000}" name=" Case" dataDxfId="220"/>
    <tableColumn id="7" xr3:uid="{00000000-0010-0000-0800-000007000000}" name="Box Uom" dataDxfId="219">
      <calculatedColumnFormula>VLOOKUP(D65,[2]Data2!A:D,4,0)</calculatedColumnFormula>
    </tableColumn>
    <tableColumn id="8" xr3:uid="{00000000-0010-0000-0800-000008000000}" name="Case Uom" dataDxfId="218">
      <calculatedColumnFormula>VLOOKUP(D65,[2]Data2!A:D,3,0)</calculatedColumnFormula>
    </tableColumn>
    <tableColumn id="9" xr3:uid="{00000000-0010-0000-0800-000009000000}" name="Inventory" dataDxfId="217">
      <calculatedColumnFormula>VLOOKUP(Table819[[#This Row],[Item'#]],[3]Sheet1!$B:$D,3,0)</calculatedColumnFormula>
    </tableColumn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920" displayName="Table920" ref="B59:J62" totalsRowShown="0" headerRowDxfId="216" dataDxfId="215">
  <autoFilter ref="B59:J62" xr:uid="{00000000-0009-0000-0100-00000A000000}"/>
  <tableColumns count="9">
    <tableColumn id="1" xr3:uid="{00000000-0010-0000-0900-000001000000}" name="SKU" dataDxfId="214"/>
    <tableColumn id="2" xr3:uid="{00000000-0010-0000-0900-000002000000}" name="Sellable Set to ship" dataDxfId="213"/>
    <tableColumn id="3" xr3:uid="{00000000-0010-0000-0900-000003000000}" name="Item#" dataDxfId="212"/>
    <tableColumn id="4" xr3:uid="{00000000-0010-0000-0900-000004000000}" name="Total EA (Transfer to WH07)" dataDxfId="211"/>
    <tableColumn id="5" xr3:uid="{00000000-0010-0000-0900-000005000000}" name="Box" dataDxfId="210"/>
    <tableColumn id="6" xr3:uid="{00000000-0010-0000-0900-000006000000}" name=" Case" dataDxfId="209"/>
    <tableColumn id="7" xr3:uid="{00000000-0010-0000-0900-000007000000}" name="Box Uom" dataDxfId="208">
      <calculatedColumnFormula>VLOOKUP(D60,[2]Data2!A:D,4,0)</calculatedColumnFormula>
    </tableColumn>
    <tableColumn id="8" xr3:uid="{00000000-0010-0000-0900-000008000000}" name="Case Uom" dataDxfId="207">
      <calculatedColumnFormula>VLOOKUP(D60,[2]Data2!A:D,3,0)</calculatedColumnFormula>
    </tableColumn>
    <tableColumn id="9" xr3:uid="{00000000-0010-0000-0900-000009000000}" name="Inventory" dataDxfId="206">
      <calculatedColumnFormula>VLOOKUP(Table920[[#This Row],[Item'#]],[3]Sheet1!$B:$D,3,0)</calculatedColumnFormula>
    </tableColumn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021" displayName="Table1021" ref="B55:J57" totalsRowShown="0" headerRowDxfId="205" dataDxfId="203" headerRowBorderDxfId="204" tableBorderDxfId="202" totalsRowBorderDxfId="201">
  <autoFilter ref="B55:J57" xr:uid="{00000000-0009-0000-0100-00000B000000}"/>
  <tableColumns count="9">
    <tableColumn id="1" xr3:uid="{00000000-0010-0000-0A00-000001000000}" name="SKU" dataDxfId="200"/>
    <tableColumn id="2" xr3:uid="{00000000-0010-0000-0A00-000002000000}" name="Sellable Set to ship" dataDxfId="199"/>
    <tableColumn id="3" xr3:uid="{00000000-0010-0000-0A00-000003000000}" name="Item#" dataDxfId="198"/>
    <tableColumn id="4" xr3:uid="{00000000-0010-0000-0A00-000004000000}" name="Total EA (Transfer to WH07)" dataDxfId="197"/>
    <tableColumn id="5" xr3:uid="{00000000-0010-0000-0A00-000005000000}" name="Box" dataDxfId="196"/>
    <tableColumn id="6" xr3:uid="{00000000-0010-0000-0A00-000006000000}" name=" Case" dataDxfId="195"/>
    <tableColumn id="7" xr3:uid="{00000000-0010-0000-0A00-000007000000}" name="Box Uom" dataDxfId="194">
      <calculatedColumnFormula>VLOOKUP(D56,[2]Data2!A:D,4,0)</calculatedColumnFormula>
    </tableColumn>
    <tableColumn id="8" xr3:uid="{00000000-0010-0000-0A00-000008000000}" name="Case Uom" dataDxfId="193">
      <calculatedColumnFormula>VLOOKUP(D56,[2]Data2!A:D,3,0)</calculatedColumnFormula>
    </tableColumn>
    <tableColumn id="9" xr3:uid="{00000000-0010-0000-0A00-000009000000}" name="Inventory" dataDxfId="192">
      <calculatedColumnFormula>VLOOKUP(Table1021[[#This Row],[Item'#]],[3]Sheet1!$B:$D,3,0)</calculatedColumnFormula>
    </tableColumn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122" displayName="Table1122" ref="B49:J53" totalsRowShown="0" headerRowDxfId="191" dataDxfId="189" headerRowBorderDxfId="190" tableBorderDxfId="188" totalsRowBorderDxfId="187">
  <autoFilter ref="B49:J53" xr:uid="{00000000-0009-0000-0100-00000C000000}"/>
  <tableColumns count="9">
    <tableColumn id="1" xr3:uid="{00000000-0010-0000-0B00-000001000000}" name="SKU" dataDxfId="186"/>
    <tableColumn id="2" xr3:uid="{00000000-0010-0000-0B00-000002000000}" name="Sellable Set to ship" dataDxfId="185"/>
    <tableColumn id="3" xr3:uid="{00000000-0010-0000-0B00-000003000000}" name="Item#" dataDxfId="184"/>
    <tableColumn id="4" xr3:uid="{00000000-0010-0000-0B00-000004000000}" name="Total EA (Transfer to WH07)" dataDxfId="183"/>
    <tableColumn id="5" xr3:uid="{00000000-0010-0000-0B00-000005000000}" name="Box" dataDxfId="182"/>
    <tableColumn id="6" xr3:uid="{00000000-0010-0000-0B00-000006000000}" name=" Case" dataDxfId="181"/>
    <tableColumn id="7" xr3:uid="{00000000-0010-0000-0B00-000007000000}" name="Box Uom" dataDxfId="180">
      <calculatedColumnFormula>VLOOKUP(D50,[2]Data2!A:D,4,0)</calculatedColumnFormula>
    </tableColumn>
    <tableColumn id="8" xr3:uid="{00000000-0010-0000-0B00-000008000000}" name="Case Uom" dataDxfId="179">
      <calculatedColumnFormula>VLOOKUP(D50,[2]Data2!A:D,3,0)</calculatedColumnFormula>
    </tableColumn>
    <tableColumn id="9" xr3:uid="{00000000-0010-0000-0B00-000009000000}" name="Inventory" dataDxfId="178">
      <calculatedColumnFormula>VLOOKUP(Table1122[[#This Row],[Item'#]],[3]Sheet1!$B:$D,3,0)</calculatedColumnFormula>
    </tableColumn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223" displayName="Table1223" ref="B44:J47" totalsRowShown="0" headerRowDxfId="177" dataDxfId="175" headerRowBorderDxfId="176" tableBorderDxfId="174" totalsRowBorderDxfId="173">
  <autoFilter ref="B44:J47" xr:uid="{00000000-0009-0000-0100-00000D000000}"/>
  <tableColumns count="9">
    <tableColumn id="1" xr3:uid="{00000000-0010-0000-0C00-000001000000}" name="SKU" dataDxfId="172"/>
    <tableColumn id="2" xr3:uid="{00000000-0010-0000-0C00-000002000000}" name="Sellable Set to ship" dataDxfId="171"/>
    <tableColumn id="3" xr3:uid="{00000000-0010-0000-0C00-000003000000}" name="Item#" dataDxfId="170"/>
    <tableColumn id="4" xr3:uid="{00000000-0010-0000-0C00-000004000000}" name="Total EA (Transfer to WH07)" dataDxfId="169"/>
    <tableColumn id="5" xr3:uid="{00000000-0010-0000-0C00-000005000000}" name="Box" dataDxfId="168"/>
    <tableColumn id="6" xr3:uid="{00000000-0010-0000-0C00-000006000000}" name=" Case" dataDxfId="167"/>
    <tableColumn id="7" xr3:uid="{00000000-0010-0000-0C00-000007000000}" name="Box Uom" dataDxfId="166">
      <calculatedColumnFormula>VLOOKUP(D45,[2]Data2!A:D,4,0)</calculatedColumnFormula>
    </tableColumn>
    <tableColumn id="8" xr3:uid="{00000000-0010-0000-0C00-000008000000}" name="Case Uom" dataDxfId="165">
      <calculatedColumnFormula>VLOOKUP(D45,[2]Data2!A:D,3,0)</calculatedColumnFormula>
    </tableColumn>
    <tableColumn id="9" xr3:uid="{00000000-0010-0000-0C00-000009000000}" name="Inventory" dataDxfId="164">
      <calculatedColumnFormula>VLOOKUP(Table1223[[#This Row],[Item'#]],[3]Sheet1!$B:$D,3,0)</calculatedColumnFormula>
    </tableColumn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81424" displayName="Table81424" ref="B68:J70" totalsRowShown="0" headerRowDxfId="163" dataDxfId="162">
  <autoFilter ref="B68:J70" xr:uid="{00000000-0009-0000-0100-00000E000000}"/>
  <tableColumns count="9">
    <tableColumn id="1" xr3:uid="{00000000-0010-0000-0D00-000001000000}" name="SKU" dataDxfId="161"/>
    <tableColumn id="2" xr3:uid="{00000000-0010-0000-0D00-000002000000}" name="Sellable Set to ship" dataDxfId="160"/>
    <tableColumn id="3" xr3:uid="{00000000-0010-0000-0D00-000003000000}" name="Item#" dataDxfId="159"/>
    <tableColumn id="4" xr3:uid="{00000000-0010-0000-0D00-000004000000}" name="Total EA (Transfer to WH07)" dataDxfId="158"/>
    <tableColumn id="5" xr3:uid="{00000000-0010-0000-0D00-000005000000}" name="Box" dataDxfId="157"/>
    <tableColumn id="6" xr3:uid="{00000000-0010-0000-0D00-000006000000}" name=" Case" dataDxfId="156"/>
    <tableColumn id="7" xr3:uid="{00000000-0010-0000-0D00-000007000000}" name="Box Uom" dataDxfId="155">
      <calculatedColumnFormula>VLOOKUP(D69,[2]Data2!A:D,4,0)</calculatedColumnFormula>
    </tableColumn>
    <tableColumn id="8" xr3:uid="{00000000-0010-0000-0D00-000008000000}" name="Case Uom" dataDxfId="154">
      <calculatedColumnFormula>VLOOKUP(D69,[2]Data2!A:D,3,0)</calculatedColumnFormula>
    </tableColumn>
    <tableColumn id="9" xr3:uid="{00000000-0010-0000-0D00-000009000000}" name="Inventory" dataDxfId="153">
      <calculatedColumnFormula>VLOOKUP(Table81424[[#This Row],[Item'#]],[3]Sheet1!$B:$D,3,0)</calculatedColumnFormula>
    </tableColumn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814244" displayName="Table814244" ref="B72:J75" totalsRowShown="0" headerRowDxfId="152" dataDxfId="151">
  <autoFilter ref="B72:J75" xr:uid="{00000000-0009-0000-0100-00000F000000}"/>
  <tableColumns count="9">
    <tableColumn id="1" xr3:uid="{00000000-0010-0000-0E00-000001000000}" name="SKU" dataDxfId="150"/>
    <tableColumn id="2" xr3:uid="{00000000-0010-0000-0E00-000002000000}" name="Sellable Set to ship" dataDxfId="149"/>
    <tableColumn id="3" xr3:uid="{00000000-0010-0000-0E00-000003000000}" name="Item#" dataDxfId="148"/>
    <tableColumn id="4" xr3:uid="{00000000-0010-0000-0E00-000004000000}" name="Total EA (Transfer to WH07)" dataDxfId="147"/>
    <tableColumn id="5" xr3:uid="{00000000-0010-0000-0E00-000005000000}" name="Box" dataDxfId="146"/>
    <tableColumn id="6" xr3:uid="{00000000-0010-0000-0E00-000006000000}" name=" Case" dataDxfId="145"/>
    <tableColumn id="7" xr3:uid="{00000000-0010-0000-0E00-000007000000}" name="Box Uom" dataDxfId="144">
      <calculatedColumnFormula>VLOOKUP(D73,[2]Data2!A:D,4,0)</calculatedColumnFormula>
    </tableColumn>
    <tableColumn id="8" xr3:uid="{00000000-0010-0000-0E00-000008000000}" name="Case Uom" dataDxfId="143">
      <calculatedColumnFormula>VLOOKUP(D73,[2]Data2!A:D,3,0)</calculatedColumnFormula>
    </tableColumn>
    <tableColumn id="9" xr3:uid="{00000000-0010-0000-0E00-000009000000}" name="Inventory" dataDxfId="142">
      <calculatedColumnFormula>VLOOKUP(Table814244[[#This Row],[Item'#]],[3]Sheet1!$B:$D,3,0)</calculatedColumnFormula>
    </tableColumn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5165" displayName="Table5165" ref="B21:J23" totalsRowShown="0" headerRowDxfId="141" dataDxfId="139" headerRowBorderDxfId="140" tableBorderDxfId="138" totalsRowBorderDxfId="137">
  <autoFilter ref="B21:J23" xr:uid="{00000000-0009-0000-0100-000010000000}"/>
  <tableColumns count="9">
    <tableColumn id="1" xr3:uid="{00000000-0010-0000-0F00-000001000000}" name="SKU" dataDxfId="136"/>
    <tableColumn id="2" xr3:uid="{00000000-0010-0000-0F00-000002000000}" name="Sellable Set to ship" dataDxfId="135"/>
    <tableColumn id="3" xr3:uid="{00000000-0010-0000-0F00-000003000000}" name="Item#" dataDxfId="134"/>
    <tableColumn id="4" xr3:uid="{00000000-0010-0000-0F00-000004000000}" name="Total EA (Transfer to WH07)" dataDxfId="133"/>
    <tableColumn id="5" xr3:uid="{00000000-0010-0000-0F00-000005000000}" name="Box" dataDxfId="132"/>
    <tableColumn id="6" xr3:uid="{00000000-0010-0000-0F00-000006000000}" name=" Case" dataDxfId="131"/>
    <tableColumn id="7" xr3:uid="{00000000-0010-0000-0F00-000007000000}" name="Box Uom" dataDxfId="130">
      <calculatedColumnFormula>VLOOKUP(D22,[2]Data2!A:D,4,0)</calculatedColumnFormula>
    </tableColumn>
    <tableColumn id="8" xr3:uid="{00000000-0010-0000-0F00-000008000000}" name="Case Uom" dataDxfId="129">
      <calculatedColumnFormula>VLOOKUP(D22,[2]Data2!A:D,3,0)</calculatedColumnFormula>
    </tableColumn>
    <tableColumn id="9" xr3:uid="{00000000-0010-0000-0F00-000009000000}" name="Inventory" dataDxfId="128">
      <calculatedColumnFormula>VLOOKUP(Table5165[[#This Row],[Item'#]],[3]Sheet1!$B:$D,3,0)</calculatedColumnFormula>
    </tableColumn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6176" displayName="Table6176" ref="B30:J34" totalsRowShown="0" headerRowDxfId="127" dataDxfId="125" headerRowBorderDxfId="126" tableBorderDxfId="124" totalsRowBorderDxfId="123">
  <autoFilter ref="B30:J34" xr:uid="{00000000-0009-0000-0100-000011000000}"/>
  <tableColumns count="9">
    <tableColumn id="1" xr3:uid="{00000000-0010-0000-1000-000001000000}" name="SKU" dataDxfId="122"/>
    <tableColumn id="2" xr3:uid="{00000000-0010-0000-1000-000002000000}" name="Sellable Set to ship" dataDxfId="121"/>
    <tableColumn id="3" xr3:uid="{00000000-0010-0000-1000-000003000000}" name="Item#" dataDxfId="120"/>
    <tableColumn id="4" xr3:uid="{00000000-0010-0000-1000-000004000000}" name="Total EA (Transfer to WH07)" dataDxfId="119"/>
    <tableColumn id="5" xr3:uid="{00000000-0010-0000-1000-000005000000}" name="Box" dataDxfId="118"/>
    <tableColumn id="6" xr3:uid="{00000000-0010-0000-1000-000006000000}" name=" Case" dataDxfId="117"/>
    <tableColumn id="7" xr3:uid="{00000000-0010-0000-1000-000007000000}" name="Box Uom" dataDxfId="116">
      <calculatedColumnFormula>VLOOKUP(D31,[2]Data2!A:D,4,0)</calculatedColumnFormula>
    </tableColumn>
    <tableColumn id="8" xr3:uid="{00000000-0010-0000-1000-000008000000}" name="Case Uom" dataDxfId="115">
      <calculatedColumnFormula>VLOOKUP(D31,[2]Data2!A:D,3,0)</calculatedColumnFormula>
    </tableColumn>
    <tableColumn id="9" xr3:uid="{00000000-0010-0000-1000-000009000000}" name="Inventory" dataDxfId="114">
      <calculatedColumnFormula>VLOOKUP(Table6176[[#This Row],[Item'#]],[3]Sheet1!$B:$D,3,0)</calculatedColumnFormula>
    </tableColumn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61767" displayName="Table61767" ref="B36:J38" totalsRowShown="0" headerRowDxfId="113" dataDxfId="111" headerRowBorderDxfId="112" tableBorderDxfId="110" totalsRowBorderDxfId="109">
  <autoFilter ref="B36:J38" xr:uid="{00000000-0009-0000-0100-000012000000}"/>
  <tableColumns count="9">
    <tableColumn id="1" xr3:uid="{00000000-0010-0000-1100-000001000000}" name="SKU" dataDxfId="108"/>
    <tableColumn id="2" xr3:uid="{00000000-0010-0000-1100-000002000000}" name="Sellable Set to ship" dataDxfId="107"/>
    <tableColumn id="3" xr3:uid="{00000000-0010-0000-1100-000003000000}" name="Item#" dataDxfId="106"/>
    <tableColumn id="4" xr3:uid="{00000000-0010-0000-1100-000004000000}" name="Total EA (Transfer to WH07)" dataDxfId="105"/>
    <tableColumn id="5" xr3:uid="{00000000-0010-0000-1100-000005000000}" name="Box" dataDxfId="104"/>
    <tableColumn id="6" xr3:uid="{00000000-0010-0000-1100-000006000000}" name=" Case" dataDxfId="103"/>
    <tableColumn id="7" xr3:uid="{00000000-0010-0000-1100-000007000000}" name="Box Uom" dataDxfId="102">
      <calculatedColumnFormula>VLOOKUP(D37,[2]Data2!A:D,4,0)</calculatedColumnFormula>
    </tableColumn>
    <tableColumn id="8" xr3:uid="{00000000-0010-0000-1100-000008000000}" name="Case Uom" dataDxfId="101">
      <calculatedColumnFormula>VLOOKUP(D37,[2]Data2!A:D,3,0)</calculatedColumnFormula>
    </tableColumn>
    <tableColumn id="9" xr3:uid="{00000000-0010-0000-1100-000009000000}" name="Inventory" dataDxfId="100">
      <calculatedColumnFormula>VLOOKUP(Table61767[[#This Row],[Item'#]],[3]Sheet1!$B:$D,3,0)</calculatedColumnFormula>
    </tableColumn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4159" displayName="Table4159" ref="B16:J19" totalsRowShown="0" headerRowDxfId="99" dataDxfId="97" headerRowBorderDxfId="98" tableBorderDxfId="96" totalsRowBorderDxfId="95">
  <autoFilter ref="B16:J19" xr:uid="{00000000-0009-0000-0100-000013000000}"/>
  <tableColumns count="9">
    <tableColumn id="1" xr3:uid="{00000000-0010-0000-1200-000001000000}" name="SKU" dataDxfId="94"/>
    <tableColumn id="2" xr3:uid="{00000000-0010-0000-1200-000002000000}" name="Sellable Set to ship" dataDxfId="93"/>
    <tableColumn id="3" xr3:uid="{00000000-0010-0000-1200-000003000000}" name="Item#" dataDxfId="92"/>
    <tableColumn id="4" xr3:uid="{00000000-0010-0000-1200-000004000000}" name="Total EA (Transfer to WH07)" dataDxfId="91">
      <calculatedColumnFormula>$C$8</calculatedColumnFormula>
    </tableColumn>
    <tableColumn id="5" xr3:uid="{00000000-0010-0000-1200-000005000000}" name="Box" dataDxfId="90"/>
    <tableColumn id="6" xr3:uid="{00000000-0010-0000-1200-000006000000}" name=" Case" dataDxfId="89"/>
    <tableColumn id="7" xr3:uid="{00000000-0010-0000-1200-000007000000}" name="Box Uom" dataDxfId="88">
      <calculatedColumnFormula>VLOOKUP(D17,[2]Data2!A:D,4,0)</calculatedColumnFormula>
    </tableColumn>
    <tableColumn id="8" xr3:uid="{00000000-0010-0000-1200-000008000000}" name="Case Uom" dataDxfId="87">
      <calculatedColumnFormula>VLOOKUP(D17,[2]Data2!A:D,3,0)</calculatedColumnFormula>
    </tableColumn>
    <tableColumn id="9" xr3:uid="{00000000-0010-0000-1200-000009000000}" name="Inventory" dataDxfId="86">
      <calculatedColumnFormula>VLOOKUP(Table4159[[#This Row],[Item'#]],[3]Sheet1!$B:$D,3,0)</calculatedColumnFormula>
    </tableColumn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3312" displayName="Table3312" ref="B77:J79" totalsRowShown="0" headerRowDxfId="85" dataDxfId="83" headerRowBorderDxfId="84" tableBorderDxfId="82" totalsRowBorderDxfId="81">
  <autoFilter ref="B77:J79" xr:uid="{00000000-0009-0000-0100-000014000000}"/>
  <tableColumns count="9">
    <tableColumn id="1" xr3:uid="{00000000-0010-0000-1300-000001000000}" name="SKU" dataDxfId="80"/>
    <tableColumn id="2" xr3:uid="{00000000-0010-0000-1300-000002000000}" name="Sellable Set to ship" dataDxfId="79"/>
    <tableColumn id="3" xr3:uid="{00000000-0010-0000-1300-000003000000}" name="Item#" dataDxfId="78"/>
    <tableColumn id="4" xr3:uid="{00000000-0010-0000-1300-000004000000}" name="Total EA (Transfer to WH07)" dataDxfId="77">
      <calculatedColumnFormula>$C$2</calculatedColumnFormula>
    </tableColumn>
    <tableColumn id="5" xr3:uid="{00000000-0010-0000-1300-000005000000}" name="Box" dataDxfId="76"/>
    <tableColumn id="6" xr3:uid="{00000000-0010-0000-1300-000006000000}" name=" Case" dataDxfId="75"/>
    <tableColumn id="7" xr3:uid="{00000000-0010-0000-1300-000007000000}" name="Box Uom" dataDxfId="74">
      <calculatedColumnFormula>VLOOKUP(D78,[2]Data2!A:D,4,0)</calculatedColumnFormula>
    </tableColumn>
    <tableColumn id="8" xr3:uid="{00000000-0010-0000-1300-000008000000}" name="Case Uom" dataDxfId="73">
      <calculatedColumnFormula>VLOOKUP(D78,[2]Data2!A:D,3,0)</calculatedColumnFormula>
    </tableColumn>
    <tableColumn id="9" xr3:uid="{00000000-0010-0000-1300-000009000000}" name="Inventory" dataDxfId="72">
      <calculatedColumnFormula>VLOOKUP(Table3312[[#This Row],[Item'#]],[3]Sheet1!$B:$D,3,0)</calculatedColumnFormula>
    </tableColumn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13" displayName="Table13" ref="A1:R141" totalsRowCount="1" headerRowDxfId="71" dataDxfId="69" totalsRowDxfId="67" headerRowBorderDxfId="70" tableBorderDxfId="68" totalsRowBorderDxfId="66">
  <autoFilter ref="A1:R140" xr:uid="{00000000-0009-0000-0100-000015000000}"/>
  <sortState xmlns:xlrd2="http://schemas.microsoft.com/office/spreadsheetml/2017/richdata2" ref="A2:R106">
    <sortCondition sortBy="cellColor" ref="A1:A106" dxfId="65"/>
  </sortState>
  <tableColumns count="18">
    <tableColumn id="1" xr3:uid="{00000000-0010-0000-1400-000001000000}" name="SKU" dataDxfId="64" totalsRowDxfId="63"/>
    <tableColumn id="6" xr3:uid="{00000000-0010-0000-1400-000006000000}" name="ASIN" dataDxfId="62" totalsRowDxfId="61"/>
    <tableColumn id="3" xr3:uid="{00000000-0010-0000-1400-000003000000}" name="FNSKU" dataDxfId="60" totalsRowDxfId="59"/>
    <tableColumn id="15" xr3:uid="{00000000-0010-0000-1400-00000F000000}" name="Item #" dataDxfId="58" totalsRowDxfId="57">
      <calculatedColumnFormula>VLOOKUP(Table13[[#This Row],[SKU]],Data1!A:B,2,0)</calculatedColumnFormula>
    </tableColumn>
    <tableColumn id="19" xr3:uid="{00000000-0010-0000-1400-000013000000}" name="Total EA (Transfer to WH06)" totalsRowFunction="custom" dataDxfId="56" totalsRowDxfId="55">
      <calculatedColumnFormula>Table13[[#This Row],[UoM]]*Table13[[#This Row],[Recommended Replenishment Qty]]</calculatedColumnFormula>
      <totalsRowFormula>SUM(Table13[Total EA (Transfer to WH06)])</totalsRowFormula>
    </tableColumn>
    <tableColumn id="14" xr3:uid="{00000000-0010-0000-1400-00000E000000}" name="Sellable Unit/Set/box to ship" totalsRowFunction="custom" dataDxfId="54" totalsRowDxfId="53">
      <calculatedColumnFormula>Table13[[#This Row],[Total EA (Transfer to WH06)]]/Table13[[#This Row],[UoM]]</calculatedColumnFormula>
      <totalsRowFormula>SUM(Table13[Sellable Unit/Set/box to ship])</totalsRowFormula>
    </tableColumn>
    <tableColumn id="7" xr3:uid="{00000000-0010-0000-1400-000007000000}" name="Box to pull" totalsRowFunction="custom" dataDxfId="52" totalsRowDxfId="51">
      <calculatedColumnFormula>Table13[[#This Row],[Total EA (Transfer to WH06)]]/Table13[[#This Row],[BOX]]</calculatedColumnFormula>
      <totalsRowFormula>SUM(Table13[Box to pull])</totalsRowFormula>
    </tableColumn>
    <tableColumn id="8" xr3:uid="{00000000-0010-0000-1400-000008000000}" name="Case to pull" totalsRowFunction="custom" dataDxfId="50" totalsRowDxfId="49">
      <calculatedColumnFormula>Table13[[#This Row],[Total EA (Transfer to WH06)]]/Table13[[#This Row],[CASE]]</calculatedColumnFormula>
      <totalsRowFormula>SUM(Table13[Case to pull])</totalsRowFormula>
    </tableColumn>
    <tableColumn id="10" xr3:uid="{00000000-0010-0000-1400-00000A000000}" name="Sets per Box/Case" dataDxfId="48" totalsRowDxfId="47">
      <calculatedColumnFormula>Table13[[#This Row],[Sellable Unit/Set/box to ship]]/Table13[[#This Row],[Case to pull]]</calculatedColumnFormula>
    </tableColumn>
    <tableColumn id="11" xr3:uid="{00000000-0010-0000-1400-00000B000000}" name="Label" dataDxfId="46" totalsRowDxfId="45">
      <calculatedColumnFormula>IF(ISNUMBER(SEARCH("FNSKU",K2)),"Labeling","")</calculatedColumnFormula>
    </tableColumn>
    <tableColumn id="9" xr3:uid="{00000000-0010-0000-1400-000009000000}" name="Packing Instructions" dataDxfId="44" totalsRowDxfId="43">
      <calculatedColumnFormula>VLOOKUP(Table13[[#This Row],[SKU]],Instruction!A:F,6,0)</calculatedColumnFormula>
    </tableColumn>
    <tableColumn id="17" xr3:uid="{00000000-0010-0000-1400-000011000000}" name="AWD Special" dataDxfId="42" totalsRowDxfId="41">
      <calculatedColumnFormula>VLOOKUP(Table13[[#This Row],[SKU]],Instruction!A:G,7,0)</calculatedColumnFormula>
    </tableColumn>
    <tableColumn id="13" xr3:uid="{00000000-0010-0000-1400-00000D000000}" name="Supplies" dataDxfId="40" totalsRowDxfId="39">
      <calculatedColumnFormula>VLOOKUP(Table13[[#This Row],[ASIN]],'[4]2024'!$A:$AB,28,0)</calculatedColumnFormula>
    </tableColumn>
    <tableColumn id="4" xr3:uid="{00000000-0010-0000-1400-000004000000}" name="UoM" dataDxfId="38" totalsRowDxfId="37">
      <calculatedColumnFormula>VLOOKUP(Table13[[#This Row],[SKU]],Data1!A:C,3,0)</calculatedColumnFormula>
    </tableColumn>
    <tableColumn id="12" xr3:uid="{00000000-0010-0000-1400-00000C000000}" name="BOX" dataDxfId="36" totalsRowDxfId="35">
      <calculatedColumnFormula>VLOOKUP(Table13[[#This Row],[Item '#]],Data2!A:D,4,0)</calculatedColumnFormula>
    </tableColumn>
    <tableColumn id="16" xr3:uid="{00000000-0010-0000-1400-000010000000}" name="CASE" dataDxfId="34" totalsRowDxfId="33">
      <calculatedColumnFormula>VLOOKUP(Table13[[#This Row],[Item '#]],Data2!A:D,3,0)</calculatedColumnFormula>
    </tableColumn>
    <tableColumn id="2" xr3:uid="{00000000-0010-0000-1400-000002000000}" name="Recommended Replenishment Qty" totalsRowFunction="custom" dataDxfId="32" totalsRowDxfId="31">
      <totalsRowFormula>SUM(Table13[Recommended Replenishment Qty])</totalsRowFormula>
    </tableColumn>
    <tableColumn id="5" xr3:uid="{00000000-0010-0000-1400-000005000000}" name="Current WH Inventory" dataDxfId="30" totalsRowDxfId="29">
      <calculatedColumnFormula>VLOOKUP(Table13[[#This Row],[Item '#]],[3]Sheet1!$B:$D,3,0)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13" Type="http://schemas.openxmlformats.org/officeDocument/2006/relationships/table" Target="../tables/table16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17" Type="http://schemas.openxmlformats.org/officeDocument/2006/relationships/table" Target="../tables/table20.xml"/><Relationship Id="rId2" Type="http://schemas.openxmlformats.org/officeDocument/2006/relationships/table" Target="../tables/table5.xml"/><Relationship Id="rId16" Type="http://schemas.openxmlformats.org/officeDocument/2006/relationships/table" Target="../tables/table19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5" Type="http://schemas.openxmlformats.org/officeDocument/2006/relationships/table" Target="../tables/table1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Relationship Id="rId14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7"/>
  <sheetViews>
    <sheetView tabSelected="1" zoomScale="80" zoomScaleNormal="80" workbookViewId="0">
      <pane xSplit="1" ySplit="1" topLeftCell="F678" activePane="bottomRight" state="frozen"/>
      <selection pane="topRight" activeCell="B1" sqref="B1"/>
      <selection pane="bottomLeft" activeCell="A2" sqref="A2"/>
      <selection pane="bottomRight" activeCell="Q816" sqref="Q816"/>
    </sheetView>
  </sheetViews>
  <sheetFormatPr defaultRowHeight="15" x14ac:dyDescent="0.25"/>
  <cols>
    <col min="1" max="1" width="17" customWidth="1"/>
    <col min="2" max="3" width="15.28515625" customWidth="1"/>
    <col min="4" max="4" width="10.28515625" customWidth="1"/>
    <col min="5" max="5" width="28.28515625" customWidth="1"/>
    <col min="6" max="6" width="28.7109375" customWidth="1"/>
    <col min="7" max="7" width="12.7109375" customWidth="1"/>
    <col min="8" max="8" width="13.42578125" customWidth="1"/>
    <col min="9" max="9" width="19.28515625" customWidth="1"/>
    <col min="10" max="10" width="12.28515625" customWidth="1"/>
    <col min="11" max="11" width="85.140625" customWidth="1"/>
    <col min="12" max="12" width="18.7109375" style="8" customWidth="1"/>
    <col min="13" max="13" width="8.5703125" style="10" customWidth="1"/>
    <col min="14" max="14" width="10.140625" style="10" customWidth="1"/>
    <col min="15" max="15" width="9.85546875" customWidth="1"/>
    <col min="16" max="16" width="34" customWidth="1"/>
    <col min="17" max="17" width="23.7109375" customWidth="1"/>
    <col min="18" max="18" width="22.5703125" customWidth="1"/>
    <col min="19" max="19" width="19" customWidth="1"/>
    <col min="20" max="20" width="14" customWidth="1"/>
  </cols>
  <sheetData>
    <row r="1" spans="1:19" ht="44.25" customHeight="1" x14ac:dyDescent="0.25">
      <c r="A1" s="46" t="s">
        <v>0</v>
      </c>
      <c r="B1" s="46" t="s">
        <v>5139</v>
      </c>
      <c r="C1" s="46" t="s">
        <v>5140</v>
      </c>
      <c r="D1" s="46" t="s">
        <v>5141</v>
      </c>
      <c r="E1" s="111" t="s">
        <v>5142</v>
      </c>
      <c r="F1" s="111" t="s">
        <v>5143</v>
      </c>
      <c r="G1" s="111" t="s">
        <v>5144</v>
      </c>
      <c r="H1" s="111" t="s">
        <v>5145</v>
      </c>
      <c r="I1" s="32" t="s">
        <v>5146</v>
      </c>
      <c r="J1" s="112" t="s">
        <v>5147</v>
      </c>
      <c r="K1" s="112" t="s">
        <v>5148</v>
      </c>
      <c r="L1" s="111" t="s">
        <v>5149</v>
      </c>
      <c r="M1" s="14" t="s">
        <v>5150</v>
      </c>
      <c r="N1" s="15" t="s">
        <v>5151</v>
      </c>
      <c r="O1" s="15" t="s">
        <v>5152</v>
      </c>
      <c r="P1" s="16" t="s">
        <v>5153</v>
      </c>
      <c r="Q1" s="81" t="s">
        <v>5154</v>
      </c>
      <c r="R1" s="82" t="s">
        <v>5155</v>
      </c>
      <c r="S1" s="82" t="s">
        <v>5156</v>
      </c>
    </row>
    <row r="2" spans="1:19" ht="45" customHeight="1" x14ac:dyDescent="0.25">
      <c r="A2" s="83" t="s">
        <v>3291</v>
      </c>
      <c r="B2" s="84" t="s">
        <v>5157</v>
      </c>
      <c r="C2" s="84" t="s">
        <v>5158</v>
      </c>
      <c r="D2" s="85">
        <f>IFERROR(VLOOKUP(A2,Data1!A:B,2,0),"")</f>
        <v>8006</v>
      </c>
      <c r="E2" s="86">
        <f t="shared" ref="E2:E65" si="0">M2*Q2</f>
        <v>5235</v>
      </c>
      <c r="F2" s="86">
        <f t="shared" ref="F2:F65" si="1">E2/M2</f>
        <v>5235</v>
      </c>
      <c r="G2" s="85" t="str">
        <f t="shared" ref="G2:G65" si="2">IFERROR(ROUNDUP(E2/N2,0),"")</f>
        <v/>
      </c>
      <c r="H2" s="85">
        <f t="shared" ref="H2:H65" si="3">IFERROR(ROUNDUP(E2/O2,0),"")</f>
        <v>1047</v>
      </c>
      <c r="I2" s="86">
        <f t="shared" ref="I2:I65" si="4">IFERROR(IF(S2="CASE",F2/H2,F2/G2),"")</f>
        <v>5</v>
      </c>
      <c r="J2" s="87" t="str">
        <f t="shared" ref="J2:J65" si="5">IF(ISNUMBER(SEARCH("FNSKU",C2)),"Labeling","")</f>
        <v/>
      </c>
      <c r="K2" s="88" t="str">
        <f>IFERROR(VLOOKUP(A2,Instruction!A:F,6,0),"")</f>
        <v>• Prepack. Seal box. Apply FNSKU label on box.
• Pack in BX-191313
• Apply outer case label (Cover all existing barcodes on case)</v>
      </c>
      <c r="L2" s="88" t="str">
        <f>IFERROR(VLOOKUP(A2,Instruction!A:J,10,0),"No Supplies")</f>
        <v>BX-12123, Seal w/ White sticker. BX191313</v>
      </c>
      <c r="M2" s="86">
        <f>IFERROR(VLOOKUP(A2,Data1!A:C,3,0),1)</f>
        <v>1</v>
      </c>
      <c r="N2" s="85">
        <f>IFERROR(VLOOKUP(D2,Data2!$A:$D,4,0),"")</f>
        <v>0</v>
      </c>
      <c r="O2" s="84">
        <f>IFERROR(VLOOKUP(D2,Data2!$A:$C,3,0),"")</f>
        <v>5</v>
      </c>
      <c r="P2" s="85">
        <v>5235</v>
      </c>
      <c r="Q2" s="84">
        <v>5235</v>
      </c>
      <c r="R2" s="84"/>
      <c r="S2" s="84" t="s">
        <v>5152</v>
      </c>
    </row>
    <row r="3" spans="1:19" ht="45" customHeight="1" x14ac:dyDescent="0.25">
      <c r="A3" s="89" t="s">
        <v>5022</v>
      </c>
      <c r="B3" s="90" t="s">
        <v>5159</v>
      </c>
      <c r="C3" s="90" t="s">
        <v>5159</v>
      </c>
      <c r="D3" s="91">
        <f>IFERROR(VLOOKUP(A3,Data1!A:B,2,0),"")</f>
        <v>2227</v>
      </c>
      <c r="E3" s="92">
        <f t="shared" si="0"/>
        <v>3024</v>
      </c>
      <c r="F3" s="92">
        <f t="shared" si="1"/>
        <v>3024</v>
      </c>
      <c r="G3" s="91">
        <f t="shared" si="2"/>
        <v>126</v>
      </c>
      <c r="H3" s="91">
        <f t="shared" si="3"/>
        <v>42</v>
      </c>
      <c r="I3" s="93">
        <f t="shared" si="4"/>
        <v>72</v>
      </c>
      <c r="J3" s="94" t="str">
        <f t="shared" si="5"/>
        <v/>
      </c>
      <c r="K3" s="95" t="str">
        <f>IFERROR(VLOOKUP(A3,Instruction!A:F,6,0),"")</f>
        <v xml:space="preserve">Apply outer box/case label accordingly to match item# (Cover all existing barcodes on the box/case) </v>
      </c>
      <c r="L3" s="95" t="str">
        <f>IFERROR(VLOOKUP(A3,Instruction!A:J,10,0),"No Supplies")</f>
        <v>No Supplies</v>
      </c>
      <c r="M3" s="92">
        <f>IFERROR(VLOOKUP(A3,Data1!A:C,3,0),1)</f>
        <v>1</v>
      </c>
      <c r="N3" s="91">
        <f>IFERROR(VLOOKUP(D3,Data2!$A:$D,4,0),"")</f>
        <v>24</v>
      </c>
      <c r="O3" s="90">
        <f>IFERROR(VLOOKUP(D3,Data2!$A:$C,3,0),"")</f>
        <v>72</v>
      </c>
      <c r="P3" s="91">
        <v>3058</v>
      </c>
      <c r="Q3" s="90">
        <v>3024</v>
      </c>
      <c r="R3" s="90"/>
      <c r="S3" s="90" t="s">
        <v>5152</v>
      </c>
    </row>
    <row r="4" spans="1:19" ht="45" customHeight="1" x14ac:dyDescent="0.25">
      <c r="A4" s="83" t="s">
        <v>1047</v>
      </c>
      <c r="B4" s="84" t="s">
        <v>5160</v>
      </c>
      <c r="C4" s="84" t="s">
        <v>5160</v>
      </c>
      <c r="D4" s="85">
        <f>IFERROR(VLOOKUP(A4,Data1!A:B,2,0),"")</f>
        <v>2202</v>
      </c>
      <c r="E4" s="86">
        <f t="shared" si="0"/>
        <v>1584</v>
      </c>
      <c r="F4" s="86">
        <f t="shared" si="1"/>
        <v>1584</v>
      </c>
      <c r="G4" s="85">
        <f t="shared" si="2"/>
        <v>66</v>
      </c>
      <c r="H4" s="85">
        <f t="shared" si="3"/>
        <v>11</v>
      </c>
      <c r="I4" s="86">
        <f t="shared" si="4"/>
        <v>144</v>
      </c>
      <c r="J4" s="87" t="str">
        <f t="shared" si="5"/>
        <v/>
      </c>
      <c r="K4" s="88" t="str">
        <f>IFERROR(VLOOKUP(A4,Instruction!A:F,6,0),"")</f>
        <v xml:space="preserve">Apply outer box/case label accordingly to match item# (Cover all existing barcodes on the box/case) </v>
      </c>
      <c r="L4" s="88" t="str">
        <f>IFERROR(VLOOKUP(A4,Instruction!A:J,10,0),"No Supplies")</f>
        <v>No Supplies</v>
      </c>
      <c r="M4" s="96">
        <f>IFERROR(VLOOKUP(A4,Data1!A:C,3,0),1)</f>
        <v>1</v>
      </c>
      <c r="N4" s="85">
        <f>IFERROR(VLOOKUP(D4,Data2!$A:$D,4,0),"")</f>
        <v>24</v>
      </c>
      <c r="O4" s="84">
        <f>IFERROR(VLOOKUP(D4,Data2!$A:$C,3,0),"")</f>
        <v>144</v>
      </c>
      <c r="P4" s="85">
        <v>1594</v>
      </c>
      <c r="Q4" s="84">
        <v>1584</v>
      </c>
      <c r="R4" s="84"/>
      <c r="S4" s="84" t="s">
        <v>5152</v>
      </c>
    </row>
    <row r="5" spans="1:19" ht="45" customHeight="1" x14ac:dyDescent="0.25">
      <c r="A5" s="97" t="s">
        <v>3936</v>
      </c>
      <c r="B5" s="90" t="s">
        <v>5161</v>
      </c>
      <c r="C5" s="90" t="s">
        <v>5161</v>
      </c>
      <c r="D5" s="91">
        <f>IFERROR(VLOOKUP(A5,Data1!A:B,2,0),"")</f>
        <v>808</v>
      </c>
      <c r="E5" s="93">
        <f t="shared" si="0"/>
        <v>1440</v>
      </c>
      <c r="F5" s="93">
        <f t="shared" si="1"/>
        <v>1440</v>
      </c>
      <c r="G5" s="91">
        <f t="shared" si="2"/>
        <v>60</v>
      </c>
      <c r="H5" s="91">
        <f t="shared" si="3"/>
        <v>10</v>
      </c>
      <c r="I5" s="93">
        <f t="shared" si="4"/>
        <v>144</v>
      </c>
      <c r="J5" s="94" t="str">
        <f t="shared" si="5"/>
        <v/>
      </c>
      <c r="K5" s="95" t="str">
        <f>IFERROR(VLOOKUP(A5,Instruction!A:F,6,0),"")</f>
        <v xml:space="preserve">Apply outer box/case label accordingly to match item# (Cover all existing barcodes on the box/case) </v>
      </c>
      <c r="L5" s="95" t="str">
        <f>IFERROR(VLOOKUP(A5,Instruction!A:J,10,0),"No Supplies")</f>
        <v>No Supplies</v>
      </c>
      <c r="M5" s="93">
        <f>IFERROR(VLOOKUP(A5,Data1!A:C,3,0),1)</f>
        <v>1</v>
      </c>
      <c r="N5" s="91">
        <f>IFERROR(VLOOKUP(D5,Data2!$A:$D,4,0),"")</f>
        <v>24</v>
      </c>
      <c r="O5" s="90">
        <f>IFERROR(VLOOKUP(D5,Data2!$A:$C,3,0),"")</f>
        <v>144</v>
      </c>
      <c r="P5" s="91">
        <v>1509</v>
      </c>
      <c r="Q5" s="90">
        <v>1440</v>
      </c>
      <c r="R5" s="90"/>
      <c r="S5" s="90" t="s">
        <v>5152</v>
      </c>
    </row>
    <row r="6" spans="1:19" ht="30" customHeight="1" x14ac:dyDescent="0.25">
      <c r="A6" s="83" t="s">
        <v>2438</v>
      </c>
      <c r="B6" s="84" t="s">
        <v>5162</v>
      </c>
      <c r="C6" s="84" t="s">
        <v>5162</v>
      </c>
      <c r="D6" s="85">
        <f>IFERROR(VLOOKUP(A6,Data1!A:B,2,0),"")</f>
        <v>5043</v>
      </c>
      <c r="E6" s="86">
        <f t="shared" si="0"/>
        <v>1296</v>
      </c>
      <c r="F6" s="86">
        <f t="shared" si="1"/>
        <v>1296</v>
      </c>
      <c r="G6" s="85" t="str">
        <f t="shared" si="2"/>
        <v/>
      </c>
      <c r="H6" s="85">
        <f t="shared" si="3"/>
        <v>27</v>
      </c>
      <c r="I6" s="86">
        <f t="shared" si="4"/>
        <v>48</v>
      </c>
      <c r="J6" s="87" t="str">
        <f t="shared" si="5"/>
        <v/>
      </c>
      <c r="K6" s="88" t="str">
        <f>IFERROR(VLOOKUP(A6,Instruction!A:F,6,0),"")</f>
        <v xml:space="preserve">Apply outer box/case label accordingly to match item# (Cover all existing barcodes on the box/case) </v>
      </c>
      <c r="L6" s="88" t="str">
        <f>IFERROR(VLOOKUP(A6,Instruction!A:J,10,0),"No Supplies")</f>
        <v>No Supplies</v>
      </c>
      <c r="M6" s="86">
        <f>IFERROR(VLOOKUP(A6,Data1!A:C,3,0),1)</f>
        <v>1</v>
      </c>
      <c r="N6" s="85">
        <f>IFERROR(VLOOKUP(D6,Data2!$A:$D,4,0),"")</f>
        <v>0</v>
      </c>
      <c r="O6" s="84">
        <f>IFERROR(VLOOKUP(D6,Data2!$A:$C,3,0),"")</f>
        <v>48</v>
      </c>
      <c r="P6" s="85">
        <v>1314</v>
      </c>
      <c r="Q6" s="84">
        <v>1296</v>
      </c>
      <c r="R6" s="84"/>
      <c r="S6" s="84" t="s">
        <v>5152</v>
      </c>
    </row>
    <row r="7" spans="1:19" x14ac:dyDescent="0.25">
      <c r="A7" s="97" t="s">
        <v>4933</v>
      </c>
      <c r="B7" s="90" t="s">
        <v>5163</v>
      </c>
      <c r="C7" s="90"/>
      <c r="D7" s="91">
        <f>IFERROR(VLOOKUP(A7,Data1!A:B,2,0),"")</f>
        <v>510</v>
      </c>
      <c r="E7" s="93">
        <f t="shared" si="0"/>
        <v>1300</v>
      </c>
      <c r="F7" s="93">
        <f t="shared" si="1"/>
        <v>1300</v>
      </c>
      <c r="G7" s="91" t="str">
        <f t="shared" si="2"/>
        <v/>
      </c>
      <c r="H7" s="91">
        <f t="shared" si="3"/>
        <v>26</v>
      </c>
      <c r="I7" s="93">
        <f t="shared" si="4"/>
        <v>50</v>
      </c>
      <c r="J7" s="94" t="str">
        <f t="shared" si="5"/>
        <v/>
      </c>
      <c r="K7" s="94" t="str">
        <f>IFERROR(VLOOKUP(A7,Instruction!A:F,6,0),"")</f>
        <v xml:space="preserve">Apply outer case label accordingly to match item# (Cover all existing barcodes on the case) </v>
      </c>
      <c r="L7" s="95" t="str">
        <f>IFERROR(VLOOKUP(A7,Instruction!A:J,10,0),"No Supplies")</f>
        <v>No Supplies</v>
      </c>
      <c r="M7" s="93">
        <f>IFERROR(VLOOKUP(A7,Data1!A:C,3,0),1)</f>
        <v>1</v>
      </c>
      <c r="N7" s="91">
        <f>IFERROR(VLOOKUP(D7,Data2!$A:$D,4,0),"")</f>
        <v>0</v>
      </c>
      <c r="O7" s="90">
        <f>IFERROR(VLOOKUP(D7,Data2!$A:$C,3,0),"")</f>
        <v>50</v>
      </c>
      <c r="P7" s="91">
        <v>1280</v>
      </c>
      <c r="Q7" s="90">
        <v>1300</v>
      </c>
      <c r="R7" s="90"/>
      <c r="S7" s="90" t="s">
        <v>5152</v>
      </c>
    </row>
    <row r="8" spans="1:19" x14ac:dyDescent="0.25">
      <c r="A8" s="98" t="s">
        <v>1397</v>
      </c>
      <c r="B8" s="84" t="s">
        <v>5164</v>
      </c>
      <c r="C8" s="84" t="s">
        <v>5165</v>
      </c>
      <c r="D8" s="85">
        <f>IFERROR(VLOOKUP(A8,Data1!A:B,2,0),"")</f>
        <v>3107</v>
      </c>
      <c r="E8" s="99">
        <f t="shared" si="0"/>
        <v>1296</v>
      </c>
      <c r="F8" s="99">
        <f t="shared" si="1"/>
        <v>1296</v>
      </c>
      <c r="G8" s="85">
        <f t="shared" si="2"/>
        <v>54</v>
      </c>
      <c r="H8" s="85">
        <f t="shared" si="3"/>
        <v>9</v>
      </c>
      <c r="I8" s="86">
        <f t="shared" si="4"/>
        <v>144</v>
      </c>
      <c r="J8" s="87" t="str">
        <f t="shared" si="5"/>
        <v/>
      </c>
      <c r="K8" s="87" t="str">
        <f>IFERROR(VLOOKUP(A8,Instruction!A:F,6,0),"")</f>
        <v xml:space="preserve">• Use FNSKU to label each item (cover barcode). Apply outer box/case label accordingly to match item# (Cover all existing barcodes on the box/case) </v>
      </c>
      <c r="L8" s="88" t="str">
        <f>IFERROR(VLOOKUP(A8,Instruction!A:J,10,0),"No Supplies")</f>
        <v>No Supplies</v>
      </c>
      <c r="M8" s="99">
        <f>IFERROR(VLOOKUP(A8,Data1!A:C,3,0),1)</f>
        <v>1</v>
      </c>
      <c r="N8" s="85">
        <f>IFERROR(VLOOKUP(D8,Data2!$A:$D,4,0),"")</f>
        <v>24</v>
      </c>
      <c r="O8" s="84">
        <f>IFERROR(VLOOKUP(D8,Data2!$A:$C,3,0),"")</f>
        <v>144</v>
      </c>
      <c r="P8" s="85">
        <v>1277</v>
      </c>
      <c r="Q8" s="84">
        <v>1296</v>
      </c>
      <c r="R8" s="84"/>
      <c r="S8" s="84" t="s">
        <v>5152</v>
      </c>
    </row>
    <row r="9" spans="1:19" x14ac:dyDescent="0.25">
      <c r="A9" s="100" t="s">
        <v>1381</v>
      </c>
      <c r="B9" s="90" t="s">
        <v>5166</v>
      </c>
      <c r="C9" s="90" t="s">
        <v>5166</v>
      </c>
      <c r="D9" s="91">
        <f>IFERROR(VLOOKUP(A9,Data1!A:B,2,0),"")</f>
        <v>3100</v>
      </c>
      <c r="E9" s="101">
        <f t="shared" si="0"/>
        <v>1248</v>
      </c>
      <c r="F9" s="101">
        <f t="shared" si="1"/>
        <v>1248</v>
      </c>
      <c r="G9" s="91" t="str">
        <f t="shared" si="2"/>
        <v/>
      </c>
      <c r="H9" s="91">
        <f t="shared" si="3"/>
        <v>26</v>
      </c>
      <c r="I9" s="93">
        <f t="shared" si="4"/>
        <v>48</v>
      </c>
      <c r="J9" s="94" t="str">
        <f t="shared" si="5"/>
        <v/>
      </c>
      <c r="K9" s="94" t="str">
        <f>IFERROR(VLOOKUP(A9,Instruction!A:F,6,0),"")</f>
        <v xml:space="preserve">Apply outer box/case label accordingly to match item# (Cover all existing barcodes on the box/case) </v>
      </c>
      <c r="L9" s="95" t="str">
        <f>IFERROR(VLOOKUP(A9,Instruction!A:J,10,0),"No Supplies")</f>
        <v>No Supplies</v>
      </c>
      <c r="M9" s="101">
        <f>IFERROR(VLOOKUP(A9,Data1!A:C,3,0),1)</f>
        <v>1</v>
      </c>
      <c r="N9" s="91">
        <f>IFERROR(VLOOKUP(D9,Data2!$A:$D,4,0),"")</f>
        <v>0</v>
      </c>
      <c r="O9" s="90">
        <f>IFERROR(VLOOKUP(D9,Data2!$A:$C,3,0),"")</f>
        <v>48</v>
      </c>
      <c r="P9" s="91">
        <v>1245</v>
      </c>
      <c r="Q9" s="90">
        <v>1248</v>
      </c>
      <c r="R9" s="90"/>
      <c r="S9" s="90" t="s">
        <v>5152</v>
      </c>
    </row>
    <row r="10" spans="1:19" x14ac:dyDescent="0.25">
      <c r="A10" s="98" t="s">
        <v>2472</v>
      </c>
      <c r="B10" s="84" t="s">
        <v>5167</v>
      </c>
      <c r="C10" s="84" t="s">
        <v>5168</v>
      </c>
      <c r="D10" s="85">
        <f>IFERROR(VLOOKUP(A10,Data1!A:B,2,0),"")</f>
        <v>5053</v>
      </c>
      <c r="E10" s="99">
        <f t="shared" si="0"/>
        <v>2352</v>
      </c>
      <c r="F10" s="99">
        <f t="shared" si="1"/>
        <v>1176</v>
      </c>
      <c r="G10" s="85" t="str">
        <f t="shared" si="2"/>
        <v/>
      </c>
      <c r="H10" s="85">
        <f t="shared" si="3"/>
        <v>49</v>
      </c>
      <c r="I10" s="86">
        <f t="shared" si="4"/>
        <v>24</v>
      </c>
      <c r="J10" s="87" t="str">
        <f t="shared" si="5"/>
        <v/>
      </c>
      <c r="K10" s="87" t="str">
        <f>IFERROR(VLOOKUP(A10,Instruction!A:F,6,0),"")</f>
        <v>• Insert 2 pcs per poly bag (Blue &amp; Red). Apply FNSKU labels on each of the poly bags.
• Insert the poly-bagged sets back to CASE (Cover all existing barcodes on the box/case)</v>
      </c>
      <c r="L10" s="88" t="str">
        <f>IFERROR(VLOOKUP(A10,Instruction!A:J,10,0),"No Supplies")</f>
        <v>Poly Bag 9 x 12</v>
      </c>
      <c r="M10" s="99">
        <f>IFERROR(VLOOKUP(A10,Data1!A:C,3,0),1)</f>
        <v>2</v>
      </c>
      <c r="N10" s="85">
        <f>IFERROR(VLOOKUP(D10,Data2!$A:$D,4,0),"")</f>
        <v>0</v>
      </c>
      <c r="O10" s="84">
        <f>IFERROR(VLOOKUP(D10,Data2!$A:$C,3,0),"")</f>
        <v>48</v>
      </c>
      <c r="P10" s="85">
        <v>1175</v>
      </c>
      <c r="Q10" s="84">
        <v>1176</v>
      </c>
      <c r="R10" s="84"/>
      <c r="S10" s="84" t="s">
        <v>5152</v>
      </c>
    </row>
    <row r="11" spans="1:19" x14ac:dyDescent="0.25">
      <c r="A11" s="89" t="s">
        <v>5059</v>
      </c>
      <c r="B11" s="90" t="s">
        <v>5169</v>
      </c>
      <c r="C11" s="90" t="s">
        <v>5169</v>
      </c>
      <c r="D11" s="91">
        <f>IFERROR(VLOOKUP(A11,Data1!A:B,2,0),"")</f>
        <v>8005</v>
      </c>
      <c r="E11" s="92">
        <f t="shared" si="0"/>
        <v>1085</v>
      </c>
      <c r="F11" s="92">
        <f t="shared" si="1"/>
        <v>1085</v>
      </c>
      <c r="G11" s="91" t="str">
        <f t="shared" si="2"/>
        <v/>
      </c>
      <c r="H11" s="91">
        <f t="shared" si="3"/>
        <v>217</v>
      </c>
      <c r="I11" s="93">
        <f t="shared" si="4"/>
        <v>5</v>
      </c>
      <c r="J11" s="94" t="str">
        <f t="shared" si="5"/>
        <v/>
      </c>
      <c r="K11" s="94" t="str">
        <f>IFERROR(VLOOKUP(A11,Instruction!A:F,6,0),"")</f>
        <v>• Prepack. Seal box. Apply FNSKU label on box.
• Pack in BX-191313
• Apply outer case label (Cover all existing barcodes on case)</v>
      </c>
      <c r="L11" s="95">
        <f>IFERROR(VLOOKUP(A11,Instruction!A:J,10,0),"No Supplies")</f>
        <v>0</v>
      </c>
      <c r="M11" s="92">
        <f>IFERROR(VLOOKUP(A11,Data1!A:C,3,0),1)</f>
        <v>1</v>
      </c>
      <c r="N11" s="91">
        <f>IFERROR(VLOOKUP(D11,Data2!$A:$D,4,0),"")</f>
        <v>0</v>
      </c>
      <c r="O11" s="90">
        <f>IFERROR(VLOOKUP(D11,Data2!$A:$C,3,0),"")</f>
        <v>5</v>
      </c>
      <c r="P11" s="91">
        <v>1087</v>
      </c>
      <c r="Q11" s="90">
        <v>1085</v>
      </c>
      <c r="R11" s="90"/>
      <c r="S11" s="90" t="s">
        <v>5152</v>
      </c>
    </row>
    <row r="12" spans="1:19" x14ac:dyDescent="0.25">
      <c r="A12" s="102" t="s">
        <v>4944</v>
      </c>
      <c r="B12" s="84" t="s">
        <v>5170</v>
      </c>
      <c r="C12" s="84" t="s">
        <v>5170</v>
      </c>
      <c r="D12" s="85">
        <f>IFERROR(VLOOKUP(A12,Data1!A:B,2,0),"")</f>
        <v>2306</v>
      </c>
      <c r="E12" s="103">
        <f t="shared" si="0"/>
        <v>1152</v>
      </c>
      <c r="F12" s="103">
        <f t="shared" si="1"/>
        <v>1152</v>
      </c>
      <c r="G12" s="85">
        <f t="shared" si="2"/>
        <v>48</v>
      </c>
      <c r="H12" s="85">
        <f t="shared" si="3"/>
        <v>8</v>
      </c>
      <c r="I12" s="86">
        <f t="shared" si="4"/>
        <v>144</v>
      </c>
      <c r="J12" s="87" t="str">
        <f t="shared" si="5"/>
        <v/>
      </c>
      <c r="K12" s="87" t="str">
        <f>IFERROR(VLOOKUP(A12,Instruction!A:F,6,0),"")</f>
        <v xml:space="preserve">Cover inner box barcode. Apply outer case label accordingly to match item# (Cover barcodes on the case) </v>
      </c>
      <c r="L12" s="88" t="str">
        <f>IFERROR(VLOOKUP(A12,Instruction!A:J,10,0),"No Supplies")</f>
        <v>No Supplies</v>
      </c>
      <c r="M12" s="103">
        <f>IFERROR(VLOOKUP(A12,Data1!A:C,3,0),1)</f>
        <v>1</v>
      </c>
      <c r="N12" s="85">
        <f>IFERROR(VLOOKUP(D12,Data2!$A:$D,4,0),"")</f>
        <v>24</v>
      </c>
      <c r="O12" s="84">
        <f>IFERROR(VLOOKUP(D12,Data2!$A:$C,3,0),"")</f>
        <v>144</v>
      </c>
      <c r="P12" s="85">
        <v>1087</v>
      </c>
      <c r="Q12" s="84">
        <v>1152</v>
      </c>
      <c r="R12" s="84"/>
      <c r="S12" s="84" t="s">
        <v>5152</v>
      </c>
    </row>
    <row r="13" spans="1:19" x14ac:dyDescent="0.25">
      <c r="A13" s="97" t="s">
        <v>2146</v>
      </c>
      <c r="B13" s="90" t="s">
        <v>5171</v>
      </c>
      <c r="C13" s="90" t="s">
        <v>5172</v>
      </c>
      <c r="D13" s="91">
        <f>IFERROR(VLOOKUP(A13,Data1!A:B,2,0),"")</f>
        <v>4106</v>
      </c>
      <c r="E13" s="93">
        <f t="shared" si="0"/>
        <v>1068</v>
      </c>
      <c r="F13" s="93">
        <f t="shared" si="1"/>
        <v>1068</v>
      </c>
      <c r="G13" s="91" t="str">
        <f t="shared" si="2"/>
        <v/>
      </c>
      <c r="H13" s="91">
        <f t="shared" si="3"/>
        <v>89</v>
      </c>
      <c r="I13" s="93">
        <f t="shared" si="4"/>
        <v>12</v>
      </c>
      <c r="J13" s="94" t="str">
        <f t="shared" si="5"/>
        <v/>
      </c>
      <c r="K13" s="94" t="str">
        <f>IFERROR(VLOOKUP(A13,Instruction!A:F,6,0),"")</f>
        <v xml:space="preserve">• Use FNSKU to label each item (cover barcode). Apply outer box/case label accordingly to match item# (Cover all existing barcodes on the box/case) </v>
      </c>
      <c r="L13" s="95" t="str">
        <f>IFERROR(VLOOKUP(A13,Instruction!A:J,10,0),"No Supplies")</f>
        <v>No Supplies</v>
      </c>
      <c r="M13" s="93">
        <f>IFERROR(VLOOKUP(A13,Data1!A:C,3,0),1)</f>
        <v>1</v>
      </c>
      <c r="N13" s="91">
        <f>IFERROR(VLOOKUP(D13,Data2!$A:$D,4,0),"")</f>
        <v>0</v>
      </c>
      <c r="O13" s="90">
        <f>IFERROR(VLOOKUP(D13,Data2!$A:$C,3,0),"")</f>
        <v>12</v>
      </c>
      <c r="P13" s="91">
        <v>1068</v>
      </c>
      <c r="Q13" s="90">
        <v>1068</v>
      </c>
      <c r="R13" s="90"/>
      <c r="S13" s="90" t="s">
        <v>5152</v>
      </c>
    </row>
    <row r="14" spans="1:19" x14ac:dyDescent="0.25">
      <c r="A14" s="98" t="s">
        <v>2908</v>
      </c>
      <c r="B14" s="84" t="s">
        <v>5173</v>
      </c>
      <c r="C14" s="84" t="s">
        <v>5174</v>
      </c>
      <c r="D14" s="85">
        <f>IFERROR(VLOOKUP(A14,Data1!A:B,2,0),"")</f>
        <v>582</v>
      </c>
      <c r="E14" s="99">
        <f t="shared" si="0"/>
        <v>6288</v>
      </c>
      <c r="F14" s="99">
        <f t="shared" si="1"/>
        <v>1048</v>
      </c>
      <c r="G14" s="85" t="str">
        <f t="shared" si="2"/>
        <v/>
      </c>
      <c r="H14" s="85">
        <f t="shared" si="3"/>
        <v>262</v>
      </c>
      <c r="I14" s="86">
        <f t="shared" si="4"/>
        <v>4</v>
      </c>
      <c r="J14" s="87" t="str">
        <f t="shared" si="5"/>
        <v/>
      </c>
      <c r="K14" s="87" t="str">
        <f>IFERROR(VLOOKUP(A14,Instruction!A:F,6,0),"")</f>
        <v>• Insert 6 pcs per poly bag (6 different color). Apply FNSKU labels on each of the poly bags.
• Insert the poly-bagged sets back to CASE (Cover all existing barcodes on the box/case)
• New box size BX- 13.25 x 10.75 x 12.75</v>
      </c>
      <c r="L14" s="88" t="str">
        <f>IFERROR(VLOOKUP(A14,Instruction!A:J,10,0),"No Supplies")</f>
        <v>Poly Bag 12 x 15.5</v>
      </c>
      <c r="M14" s="99">
        <f>IFERROR(VLOOKUP(A14,Data1!A:C,3,0),1)</f>
        <v>6</v>
      </c>
      <c r="N14" s="85">
        <f>IFERROR(VLOOKUP(D14,Data2!$A:$D,4,0),"")</f>
        <v>0</v>
      </c>
      <c r="O14" s="84">
        <f>IFERROR(VLOOKUP(D14,Data2!$A:$C,3,0),"")</f>
        <v>24</v>
      </c>
      <c r="P14" s="85">
        <v>1047</v>
      </c>
      <c r="Q14" s="84">
        <v>1048</v>
      </c>
      <c r="R14" s="84"/>
      <c r="S14" s="84" t="s">
        <v>5152</v>
      </c>
    </row>
    <row r="15" spans="1:19" x14ac:dyDescent="0.25">
      <c r="A15" s="100" t="s">
        <v>1718</v>
      </c>
      <c r="B15" s="90" t="s">
        <v>5175</v>
      </c>
      <c r="C15" s="90" t="s">
        <v>5176</v>
      </c>
      <c r="D15" s="91">
        <f>IFERROR(VLOOKUP(A15,Data1!A:B,2,0),"")</f>
        <v>336</v>
      </c>
      <c r="E15" s="101">
        <f t="shared" si="0"/>
        <v>1008</v>
      </c>
      <c r="F15" s="101">
        <f t="shared" si="1"/>
        <v>1008</v>
      </c>
      <c r="G15" s="91">
        <f t="shared" si="2"/>
        <v>42</v>
      </c>
      <c r="H15" s="91">
        <f t="shared" si="3"/>
        <v>7</v>
      </c>
      <c r="I15" s="93">
        <f t="shared" si="4"/>
        <v>144</v>
      </c>
      <c r="J15" s="94" t="str">
        <f t="shared" si="5"/>
        <v/>
      </c>
      <c r="K15" s="94" t="str">
        <f>IFERROR(VLOOKUP(A15,Instruction!A:F,6,0),"")</f>
        <v xml:space="preserve">• Use FNSKU to label each item (cover barcode). Apply outer box/case label accordingly to match item# (Cover all existing barcodes on the box/case) </v>
      </c>
      <c r="L15" s="95" t="str">
        <f>IFERROR(VLOOKUP(A15,Instruction!A:J,10,0),"No Supplies")</f>
        <v>No Supplies</v>
      </c>
      <c r="M15" s="101">
        <f>IFERROR(VLOOKUP(A15,Data1!A:C,3,0),1)</f>
        <v>1</v>
      </c>
      <c r="N15" s="91">
        <f>IFERROR(VLOOKUP(D15,Data2!$A:$D,4,0),"")</f>
        <v>24</v>
      </c>
      <c r="O15" s="90">
        <f>IFERROR(VLOOKUP(D15,Data2!$A:$C,3,0),"")</f>
        <v>144</v>
      </c>
      <c r="P15" s="91">
        <v>1000</v>
      </c>
      <c r="Q15" s="90">
        <v>1008</v>
      </c>
      <c r="R15" s="90"/>
      <c r="S15" s="90" t="s">
        <v>5152</v>
      </c>
    </row>
    <row r="16" spans="1:19" x14ac:dyDescent="0.25">
      <c r="A16" s="102" t="s">
        <v>2205</v>
      </c>
      <c r="B16" s="84" t="s">
        <v>5177</v>
      </c>
      <c r="C16" s="84" t="s">
        <v>5178</v>
      </c>
      <c r="D16" s="85">
        <f>IFERROR(VLOOKUP(A16,Data1!A:B,2,0),"")</f>
        <v>4146</v>
      </c>
      <c r="E16" s="103">
        <f t="shared" si="0"/>
        <v>984</v>
      </c>
      <c r="F16" s="103">
        <f t="shared" si="1"/>
        <v>984</v>
      </c>
      <c r="G16" s="85" t="str">
        <f t="shared" si="2"/>
        <v/>
      </c>
      <c r="H16" s="85">
        <f t="shared" si="3"/>
        <v>82</v>
      </c>
      <c r="I16" s="86">
        <f t="shared" si="4"/>
        <v>12</v>
      </c>
      <c r="J16" s="87" t="str">
        <f t="shared" si="5"/>
        <v/>
      </c>
      <c r="K16" s="87" t="str">
        <f>IFERROR(VLOOKUP(A16,Instruction!A:F,6,0),"")</f>
        <v xml:space="preserve">• Use FNSKU to label each item (cover barcode). Apply outer box/case label accordingly to match item# (Cover all existing barcodes on the box/case) </v>
      </c>
      <c r="L16" s="88" t="str">
        <f>IFERROR(VLOOKUP(A16,Instruction!A:J,10,0),"No Supplies")</f>
        <v>No Supplies</v>
      </c>
      <c r="M16" s="103">
        <f>IFERROR(VLOOKUP(A16,Data1!A:C,3,0),1)</f>
        <v>1</v>
      </c>
      <c r="N16" s="85">
        <f>IFERROR(VLOOKUP(D16,Data2!$A:$D,4,0),"")</f>
        <v>0</v>
      </c>
      <c r="O16" s="84">
        <f>IFERROR(VLOOKUP(D16,Data2!$A:$C,3,0),"")</f>
        <v>12</v>
      </c>
      <c r="P16" s="85">
        <v>983</v>
      </c>
      <c r="Q16" s="84">
        <v>984</v>
      </c>
      <c r="R16" s="84"/>
      <c r="S16" s="84" t="s">
        <v>5152</v>
      </c>
    </row>
    <row r="17" spans="1:19" x14ac:dyDescent="0.25">
      <c r="A17" s="89" t="s">
        <v>2448</v>
      </c>
      <c r="B17" s="90" t="s">
        <v>5179</v>
      </c>
      <c r="C17" s="90" t="s">
        <v>5180</v>
      </c>
      <c r="D17" s="91">
        <f>IFERROR(VLOOKUP(A17,Data1!A:B,2,0),"")</f>
        <v>5045</v>
      </c>
      <c r="E17" s="92">
        <f t="shared" si="0"/>
        <v>960</v>
      </c>
      <c r="F17" s="92">
        <f t="shared" si="1"/>
        <v>960</v>
      </c>
      <c r="G17" s="91" t="str">
        <f t="shared" si="2"/>
        <v/>
      </c>
      <c r="H17" s="91">
        <f t="shared" si="3"/>
        <v>20</v>
      </c>
      <c r="I17" s="93">
        <f t="shared" si="4"/>
        <v>48</v>
      </c>
      <c r="J17" s="94" t="str">
        <f t="shared" si="5"/>
        <v/>
      </c>
      <c r="K17" s="94" t="str">
        <f>IFERROR(VLOOKUP(A17,Instruction!A:F,6,0),"")</f>
        <v xml:space="preserve">• Use FNSKU to label each item (cover barcode). Apply outer box/case label accordingly to match item# (Cover all existing barcodes on the box/case) </v>
      </c>
      <c r="L17" s="95" t="str">
        <f>IFERROR(VLOOKUP(A17,Instruction!A:J,10,0),"No Supplies")</f>
        <v>No Supplies</v>
      </c>
      <c r="M17" s="92">
        <f>IFERROR(VLOOKUP(A17,Data1!A:C,3,0),1)</f>
        <v>1</v>
      </c>
      <c r="N17" s="91">
        <f>IFERROR(VLOOKUP(D17,Data2!$A:$D,4,0),"")</f>
        <v>0</v>
      </c>
      <c r="O17" s="90">
        <f>IFERROR(VLOOKUP(D17,Data2!$A:$C,3,0),"")</f>
        <v>48</v>
      </c>
      <c r="P17" s="91">
        <v>957</v>
      </c>
      <c r="Q17" s="90">
        <v>960</v>
      </c>
      <c r="R17" s="90"/>
      <c r="S17" s="90" t="s">
        <v>5152</v>
      </c>
    </row>
    <row r="18" spans="1:19" x14ac:dyDescent="0.25">
      <c r="A18" s="98" t="s">
        <v>2149</v>
      </c>
      <c r="B18" s="84" t="s">
        <v>5181</v>
      </c>
      <c r="C18" s="84" t="s">
        <v>5182</v>
      </c>
      <c r="D18" s="85">
        <f>IFERROR(VLOOKUP(A18,Data1!A:B,2,0),"")</f>
        <v>4107</v>
      </c>
      <c r="E18" s="99">
        <f t="shared" si="0"/>
        <v>852</v>
      </c>
      <c r="F18" s="99">
        <f t="shared" si="1"/>
        <v>852</v>
      </c>
      <c r="G18" s="85" t="str">
        <f t="shared" si="2"/>
        <v/>
      </c>
      <c r="H18" s="85">
        <f t="shared" si="3"/>
        <v>71</v>
      </c>
      <c r="I18" s="86">
        <f t="shared" si="4"/>
        <v>12</v>
      </c>
      <c r="J18" s="87" t="str">
        <f t="shared" si="5"/>
        <v/>
      </c>
      <c r="K18" s="87" t="str">
        <f>IFERROR(VLOOKUP(A18,Instruction!A:F,6,0),"")</f>
        <v xml:space="preserve">• Use FNSKU to label each item (cover barcode). Apply outer box/case label accordingly to match item# (Cover all existing barcodes on the box/case) </v>
      </c>
      <c r="L18" s="88" t="str">
        <f>IFERROR(VLOOKUP(A18,Instruction!A:J,10,0),"No Supplies")</f>
        <v>No Supplies</v>
      </c>
      <c r="M18" s="99">
        <f>IFERROR(VLOOKUP(A18,Data1!A:C,3,0),1)</f>
        <v>1</v>
      </c>
      <c r="N18" s="85">
        <f>IFERROR(VLOOKUP(D18,Data2!$A:$D,4,0),"")</f>
        <v>0</v>
      </c>
      <c r="O18" s="84">
        <f>IFERROR(VLOOKUP(D18,Data2!$A:$C,3,0),"")</f>
        <v>12</v>
      </c>
      <c r="P18" s="85">
        <v>857</v>
      </c>
      <c r="Q18" s="84">
        <v>852</v>
      </c>
      <c r="R18" s="84"/>
      <c r="S18" s="84" t="s">
        <v>5152</v>
      </c>
    </row>
    <row r="19" spans="1:19" x14ac:dyDescent="0.25">
      <c r="A19" s="97" t="s">
        <v>1004</v>
      </c>
      <c r="B19" s="90" t="s">
        <v>5183</v>
      </c>
      <c r="C19" s="90" t="s">
        <v>5184</v>
      </c>
      <c r="D19" s="91">
        <f>IFERROR(VLOOKUP(A19,Data1!A:B,2,0),"")</f>
        <v>2170</v>
      </c>
      <c r="E19" s="93">
        <f t="shared" si="0"/>
        <v>4896</v>
      </c>
      <c r="F19" s="93">
        <f t="shared" si="1"/>
        <v>816</v>
      </c>
      <c r="G19" s="91" t="str">
        <f t="shared" si="2"/>
        <v/>
      </c>
      <c r="H19" s="91">
        <f t="shared" si="3"/>
        <v>102</v>
      </c>
      <c r="I19" s="93">
        <f t="shared" si="4"/>
        <v>8</v>
      </c>
      <c r="J19" s="94" t="str">
        <f t="shared" si="5"/>
        <v/>
      </c>
      <c r="K19" s="94" t="str">
        <f>IFERROR(VLOOKUP(A19,Instruction!A:F,6,0),"")</f>
        <v>• Insert 6 pcs per poly bag (6 different color). Apply FNSKU labels on each of the poly bags.
• Insert the poly-bagged sets back to CASE (Cover all existing barcodes on the box/case)</v>
      </c>
      <c r="L19" s="95" t="str">
        <f>IFERROR(VLOOKUP(A19,Instruction!A:J,10,0),"No Supplies")</f>
        <v>Poly Bag 12 x 15.5</v>
      </c>
      <c r="M19" s="93">
        <f>IFERROR(VLOOKUP(A19,Data1!A:C,3,0),1)</f>
        <v>6</v>
      </c>
      <c r="N19" s="91">
        <f>IFERROR(VLOOKUP(D19,Data2!$A:$D,4,0),"")</f>
        <v>0</v>
      </c>
      <c r="O19" s="90">
        <f>IFERROR(VLOOKUP(D19,Data2!$A:$C,3,0),"")</f>
        <v>48</v>
      </c>
      <c r="P19" s="91">
        <v>812</v>
      </c>
      <c r="Q19" s="90">
        <v>816</v>
      </c>
      <c r="R19" s="90"/>
      <c r="S19" s="90" t="s">
        <v>5152</v>
      </c>
    </row>
    <row r="20" spans="1:19" x14ac:dyDescent="0.25">
      <c r="A20" s="83" t="s">
        <v>2235</v>
      </c>
      <c r="B20" s="84" t="s">
        <v>5185</v>
      </c>
      <c r="C20" s="84" t="s">
        <v>5186</v>
      </c>
      <c r="D20" s="85">
        <f>IFERROR(VLOOKUP(A20,Data1!A:B,2,0),"")</f>
        <v>4398</v>
      </c>
      <c r="E20" s="86">
        <f t="shared" si="0"/>
        <v>720</v>
      </c>
      <c r="F20" s="86">
        <f t="shared" si="1"/>
        <v>720</v>
      </c>
      <c r="G20" s="85">
        <f t="shared" si="2"/>
        <v>30</v>
      </c>
      <c r="H20" s="85">
        <f t="shared" si="3"/>
        <v>5</v>
      </c>
      <c r="I20" s="86">
        <f t="shared" si="4"/>
        <v>144</v>
      </c>
      <c r="J20" s="87" t="str">
        <f t="shared" si="5"/>
        <v/>
      </c>
      <c r="K20" s="87" t="str">
        <f>IFERROR(VLOOKUP(A20,Instruction!A:F,6,0),"")</f>
        <v xml:space="preserve">• Use FNSKU to label each item (cover barcode). Apply outer box/case label accordingly to match item# (Cover all existing barcodes on the box/case) </v>
      </c>
      <c r="L20" s="88" t="str">
        <f>IFERROR(VLOOKUP(A20,Instruction!A:J,10,0),"No Supplies")</f>
        <v>No Supplies</v>
      </c>
      <c r="M20" s="86">
        <f>IFERROR(VLOOKUP(A20,Data1!A:C,3,0),1)</f>
        <v>1</v>
      </c>
      <c r="N20" s="85">
        <f>IFERROR(VLOOKUP(D20,Data2!$A:$D,4,0),"")</f>
        <v>24</v>
      </c>
      <c r="O20" s="84">
        <f>IFERROR(VLOOKUP(D20,Data2!$A:$C,3,0),"")</f>
        <v>144</v>
      </c>
      <c r="P20" s="85">
        <v>742</v>
      </c>
      <c r="Q20" s="84">
        <v>720</v>
      </c>
      <c r="R20" s="84"/>
      <c r="S20" s="84" t="s">
        <v>5152</v>
      </c>
    </row>
    <row r="21" spans="1:19" x14ac:dyDescent="0.25">
      <c r="A21" s="100" t="s">
        <v>4907</v>
      </c>
      <c r="B21" s="90" t="s">
        <v>5187</v>
      </c>
      <c r="C21" s="90" t="s">
        <v>5188</v>
      </c>
      <c r="D21" s="91">
        <f>IFERROR(VLOOKUP(A21,Data1!A:B,2,0),"")</f>
        <v>5190</v>
      </c>
      <c r="E21" s="101">
        <f t="shared" si="0"/>
        <v>1440</v>
      </c>
      <c r="F21" s="101">
        <f t="shared" si="1"/>
        <v>720</v>
      </c>
      <c r="G21" s="91">
        <f t="shared" si="2"/>
        <v>60</v>
      </c>
      <c r="H21" s="91">
        <f t="shared" si="3"/>
        <v>10</v>
      </c>
      <c r="I21" s="93">
        <f t="shared" si="4"/>
        <v>72</v>
      </c>
      <c r="J21" s="94" t="str">
        <f t="shared" si="5"/>
        <v/>
      </c>
      <c r="K21" s="94" t="str">
        <f>IFERROR(VLOOKUP(A21,Instruction!A:F,6,0),"")</f>
        <v xml:space="preserve">• Put 2 pcs into polybag and apply FNSKU labels on each of the poly bags.
• Insert the poly-bagged sets back to CASE (discard inner box) (Cover all existing barcodes on the box/case) </v>
      </c>
      <c r="L21" s="95" t="str">
        <f>IFERROR(VLOOKUP(A21,Instruction!A:J,10,0),"No Supplies")</f>
        <v>Poly Bag 10 x 13</v>
      </c>
      <c r="M21" s="101">
        <f>IFERROR(VLOOKUP(A21,Data1!A:C,3,0),1)</f>
        <v>2</v>
      </c>
      <c r="N21" s="91">
        <f>IFERROR(VLOOKUP(D21,Data2!$A:$D,4,0),"")</f>
        <v>24</v>
      </c>
      <c r="O21" s="90">
        <f>IFERROR(VLOOKUP(D21,Data2!$A:$C,3,0),"")</f>
        <v>144</v>
      </c>
      <c r="P21" s="91">
        <v>704</v>
      </c>
      <c r="Q21" s="90">
        <v>720</v>
      </c>
      <c r="R21" s="90"/>
      <c r="S21" s="90" t="s">
        <v>5152</v>
      </c>
    </row>
    <row r="22" spans="1:19" x14ac:dyDescent="0.25">
      <c r="A22" s="98" t="s">
        <v>1326</v>
      </c>
      <c r="B22" s="84" t="s">
        <v>5189</v>
      </c>
      <c r="C22" s="84" t="s">
        <v>5189</v>
      </c>
      <c r="D22" s="85">
        <f>IFERROR(VLOOKUP(A22,Data1!A:B,2,0),"")</f>
        <v>2901</v>
      </c>
      <c r="E22" s="99">
        <f t="shared" si="0"/>
        <v>672</v>
      </c>
      <c r="F22" s="99">
        <f t="shared" si="1"/>
        <v>672</v>
      </c>
      <c r="G22" s="85" t="str">
        <f t="shared" si="2"/>
        <v/>
      </c>
      <c r="H22" s="85">
        <f t="shared" si="3"/>
        <v>14</v>
      </c>
      <c r="I22" s="86">
        <f t="shared" si="4"/>
        <v>48</v>
      </c>
      <c r="J22" s="87" t="str">
        <f t="shared" si="5"/>
        <v/>
      </c>
      <c r="K22" s="87" t="str">
        <f>IFERROR(VLOOKUP(A22,Instruction!A:F,6,0),"")</f>
        <v xml:space="preserve">Apply outer box/case label accordingly to match item# (Cover all existing barcodes on the box/case) </v>
      </c>
      <c r="L22" s="88" t="str">
        <f>IFERROR(VLOOKUP(A22,Instruction!A:J,10,0),"No Supplies")</f>
        <v>No Supplies</v>
      </c>
      <c r="M22" s="99">
        <f>IFERROR(VLOOKUP(A22,Data1!A:C,3,0),1)</f>
        <v>1</v>
      </c>
      <c r="N22" s="85">
        <f>IFERROR(VLOOKUP(D22,Data2!$A:$D,4,0),"")</f>
        <v>0</v>
      </c>
      <c r="O22" s="84">
        <f>IFERROR(VLOOKUP(D22,Data2!$A:$C,3,0),"")</f>
        <v>48</v>
      </c>
      <c r="P22" s="85">
        <v>664</v>
      </c>
      <c r="Q22" s="84">
        <v>672</v>
      </c>
      <c r="R22" s="84"/>
      <c r="S22" s="84" t="s">
        <v>5152</v>
      </c>
    </row>
    <row r="23" spans="1:19" x14ac:dyDescent="0.25">
      <c r="A23" s="104" t="s">
        <v>3933</v>
      </c>
      <c r="B23" s="90" t="s">
        <v>5190</v>
      </c>
      <c r="C23" s="90" t="s">
        <v>5190</v>
      </c>
      <c r="D23" s="91">
        <f>IFERROR(VLOOKUP(A23,Data1!A:B,2,0),"")</f>
        <v>6120</v>
      </c>
      <c r="E23" s="105">
        <f t="shared" si="0"/>
        <v>648</v>
      </c>
      <c r="F23" s="105">
        <f t="shared" si="1"/>
        <v>648</v>
      </c>
      <c r="G23" s="91" t="str">
        <f t="shared" si="2"/>
        <v/>
      </c>
      <c r="H23" s="91">
        <f t="shared" si="3"/>
        <v>18</v>
      </c>
      <c r="I23" s="105">
        <f t="shared" si="4"/>
        <v>36</v>
      </c>
      <c r="J23" s="94" t="str">
        <f t="shared" si="5"/>
        <v/>
      </c>
      <c r="K23" s="94" t="str">
        <f>IFERROR(VLOOKUP(A23,Instruction!A:F,6,0),"")</f>
        <v xml:space="preserve">Apply outer box/case label accordingly to match item# (Cover all existing barcodes on the box/case) </v>
      </c>
      <c r="L23" s="95" t="str">
        <f>IFERROR(VLOOKUP(A23,Instruction!A:J,10,0),"No Supplies")</f>
        <v>No Supplies</v>
      </c>
      <c r="M23" s="105">
        <f>IFERROR(VLOOKUP(A23,Data1!A:C,3,0),1)</f>
        <v>1</v>
      </c>
      <c r="N23" s="91">
        <f>IFERROR(VLOOKUP(D23,Data2!$A:$D,4,0),"")</f>
        <v>0</v>
      </c>
      <c r="O23" s="90">
        <f>IFERROR(VLOOKUP(D23,Data2!$A:$C,3,0),"")</f>
        <v>36</v>
      </c>
      <c r="P23" s="91">
        <v>643</v>
      </c>
      <c r="Q23" s="90">
        <v>648</v>
      </c>
      <c r="R23" s="90"/>
      <c r="S23" s="90" t="s">
        <v>5152</v>
      </c>
    </row>
    <row r="24" spans="1:19" x14ac:dyDescent="0.25">
      <c r="A24" s="83" t="s">
        <v>1056</v>
      </c>
      <c r="B24" s="84" t="s">
        <v>5191</v>
      </c>
      <c r="C24" s="84" t="s">
        <v>5192</v>
      </c>
      <c r="D24" s="85">
        <f>IFERROR(VLOOKUP(A24,Data1!A:B,2,0),"")</f>
        <v>2206</v>
      </c>
      <c r="E24" s="86">
        <f t="shared" si="0"/>
        <v>576</v>
      </c>
      <c r="F24" s="86">
        <f t="shared" si="1"/>
        <v>576</v>
      </c>
      <c r="G24" s="85">
        <f t="shared" si="2"/>
        <v>24</v>
      </c>
      <c r="H24" s="85">
        <f t="shared" si="3"/>
        <v>4</v>
      </c>
      <c r="I24" s="86">
        <f t="shared" si="4"/>
        <v>144</v>
      </c>
      <c r="J24" s="87" t="str">
        <f t="shared" si="5"/>
        <v/>
      </c>
      <c r="K24" s="87" t="str">
        <f>IFERROR(VLOOKUP(A24,Instruction!A:F,6,0),"")</f>
        <v xml:space="preserve">• Use FNSKU to label each item (cover barcode). Apply outer box/case label accordingly to match item# (Cover all existing barcodes on the box/case) </v>
      </c>
      <c r="L24" s="88" t="str">
        <f>IFERROR(VLOOKUP(A24,Instruction!A:J,10,0),"No Supplies")</f>
        <v>No Supplies</v>
      </c>
      <c r="M24" s="86">
        <f>IFERROR(VLOOKUP(A24,Data1!A:C,3,0),1)</f>
        <v>1</v>
      </c>
      <c r="N24" s="85">
        <f>IFERROR(VLOOKUP(D24,Data2!$A:$D,4,0),"")</f>
        <v>24</v>
      </c>
      <c r="O24" s="84">
        <f>IFERROR(VLOOKUP(D24,Data2!$A:$C,3,0),"")</f>
        <v>144</v>
      </c>
      <c r="P24" s="85">
        <v>634</v>
      </c>
      <c r="Q24" s="84">
        <v>576</v>
      </c>
      <c r="R24" s="84"/>
      <c r="S24" s="84" t="s">
        <v>5152</v>
      </c>
    </row>
    <row r="25" spans="1:19" x14ac:dyDescent="0.25">
      <c r="A25" s="89" t="s">
        <v>1116</v>
      </c>
      <c r="B25" s="90" t="s">
        <v>5193</v>
      </c>
      <c r="C25" s="90" t="s">
        <v>5194</v>
      </c>
      <c r="D25" s="91">
        <f>IFERROR(VLOOKUP(A25,Data1!A:B,2,0),"")</f>
        <v>2300</v>
      </c>
      <c r="E25" s="92">
        <f t="shared" si="0"/>
        <v>576</v>
      </c>
      <c r="F25" s="92">
        <f t="shared" si="1"/>
        <v>576</v>
      </c>
      <c r="G25" s="91">
        <f t="shared" si="2"/>
        <v>24</v>
      </c>
      <c r="H25" s="91">
        <f t="shared" si="3"/>
        <v>4</v>
      </c>
      <c r="I25" s="93">
        <f t="shared" si="4"/>
        <v>144</v>
      </c>
      <c r="J25" s="94" t="str">
        <f t="shared" si="5"/>
        <v/>
      </c>
      <c r="K25" s="94" t="str">
        <f>IFERROR(VLOOKUP(A25,Instruction!A:F,6,0),"")</f>
        <v xml:space="preserve">• Use FNSKU to label each item (cover barcode). Apply outer box/case label accordingly to match item# (Cover all existing barcodes on the box/case) </v>
      </c>
      <c r="L25" s="95" t="str">
        <f>IFERROR(VLOOKUP(A25,Instruction!A:J,10,0),"No Supplies")</f>
        <v>No Supplies</v>
      </c>
      <c r="M25" s="92">
        <f>IFERROR(VLOOKUP(A25,Data1!A:C,3,0),1)</f>
        <v>1</v>
      </c>
      <c r="N25" s="91">
        <f>IFERROR(VLOOKUP(D25,Data2!$A:$D,4,0),"")</f>
        <v>24</v>
      </c>
      <c r="O25" s="90">
        <f>IFERROR(VLOOKUP(D25,Data2!$A:$C,3,0),"")</f>
        <v>144</v>
      </c>
      <c r="P25" s="91">
        <v>620</v>
      </c>
      <c r="Q25" s="90">
        <v>576</v>
      </c>
      <c r="R25" s="90"/>
      <c r="S25" s="90" t="s">
        <v>5152</v>
      </c>
    </row>
    <row r="26" spans="1:19" x14ac:dyDescent="0.25">
      <c r="A26" s="98" t="s">
        <v>4927</v>
      </c>
      <c r="B26" s="84" t="s">
        <v>5195</v>
      </c>
      <c r="C26" s="84" t="s">
        <v>5195</v>
      </c>
      <c r="D26" s="85">
        <f>IFERROR(VLOOKUP(A26,Data1!A:B,2,0),"")</f>
        <v>3467</v>
      </c>
      <c r="E26" s="99">
        <f t="shared" si="0"/>
        <v>648</v>
      </c>
      <c r="F26" s="99">
        <f t="shared" si="1"/>
        <v>648</v>
      </c>
      <c r="G26" s="85">
        <f t="shared" si="2"/>
        <v>27</v>
      </c>
      <c r="H26" s="85">
        <f t="shared" si="3"/>
        <v>9</v>
      </c>
      <c r="I26" s="86">
        <f t="shared" si="4"/>
        <v>72</v>
      </c>
      <c r="J26" s="87" t="str">
        <f t="shared" si="5"/>
        <v/>
      </c>
      <c r="K26" s="87" t="str">
        <f>IFERROR(VLOOKUP(A26,Instruction!A:F,6,0),"")</f>
        <v xml:space="preserve">• Use FNSKU to label each item (cover barcode). Apply outer box/case label accordingly to match item# (Cover all existing barcodes on the box/case) </v>
      </c>
      <c r="L26" s="88" t="str">
        <f>IFERROR(VLOOKUP(A26,Instruction!A:J,10,0),"No Supplies")</f>
        <v>No Supplies</v>
      </c>
      <c r="M26" s="99">
        <f>IFERROR(VLOOKUP(A26,Data1!A:C,3,0),1)</f>
        <v>1</v>
      </c>
      <c r="N26" s="85">
        <f>IFERROR(VLOOKUP(D26,Data2!$A:$D,4,0),"")</f>
        <v>24</v>
      </c>
      <c r="O26" s="84">
        <f>IFERROR(VLOOKUP(D26,Data2!$A:$C,3,0),"")</f>
        <v>72</v>
      </c>
      <c r="P26" s="85">
        <v>617</v>
      </c>
      <c r="Q26" s="84">
        <v>648</v>
      </c>
      <c r="R26" s="84"/>
      <c r="S26" s="84" t="s">
        <v>5152</v>
      </c>
    </row>
    <row r="27" spans="1:19" x14ac:dyDescent="0.25">
      <c r="A27" s="100" t="s">
        <v>486</v>
      </c>
      <c r="B27" s="90" t="s">
        <v>5196</v>
      </c>
      <c r="C27" s="90" t="s">
        <v>5196</v>
      </c>
      <c r="D27" s="91">
        <f>IFERROR(VLOOKUP(A27,Data1!A:B,2,0),"")</f>
        <v>17049</v>
      </c>
      <c r="E27" s="101">
        <f t="shared" si="0"/>
        <v>576</v>
      </c>
      <c r="F27" s="101">
        <f t="shared" si="1"/>
        <v>576</v>
      </c>
      <c r="G27" s="91">
        <f t="shared" si="2"/>
        <v>24</v>
      </c>
      <c r="H27" s="91">
        <f t="shared" si="3"/>
        <v>4</v>
      </c>
      <c r="I27" s="93">
        <f t="shared" si="4"/>
        <v>144</v>
      </c>
      <c r="J27" s="94" t="str">
        <f t="shared" si="5"/>
        <v/>
      </c>
      <c r="K27" s="94" t="str">
        <f>IFERROR(VLOOKUP(A27,Instruction!A:F,6,0),"")</f>
        <v xml:space="preserve">Apply outer box/case label accordingly to match item# (Cover all existing barcodes on the box/case) </v>
      </c>
      <c r="L27" s="95" t="str">
        <f>IFERROR(VLOOKUP(A27,Instruction!A:J,10,0),"No Supplies")</f>
        <v>No Supplies</v>
      </c>
      <c r="M27" s="101">
        <f>IFERROR(VLOOKUP(A27,Data1!A:C,3,0),1)</f>
        <v>1</v>
      </c>
      <c r="N27" s="91">
        <f>IFERROR(VLOOKUP(D27,Data2!$A:$D,4,0),"")</f>
        <v>24</v>
      </c>
      <c r="O27" s="90">
        <f>IFERROR(VLOOKUP(D27,Data2!$A:$C,3,0),"")</f>
        <v>144</v>
      </c>
      <c r="P27" s="91">
        <v>609</v>
      </c>
      <c r="Q27" s="90">
        <v>576</v>
      </c>
      <c r="R27" s="90"/>
      <c r="S27" s="90" t="s">
        <v>5152</v>
      </c>
    </row>
    <row r="28" spans="1:19" x14ac:dyDescent="0.25">
      <c r="A28" s="102" t="s">
        <v>1531</v>
      </c>
      <c r="B28" s="84" t="s">
        <v>5197</v>
      </c>
      <c r="C28" s="84" t="s">
        <v>5198</v>
      </c>
      <c r="D28" s="85">
        <f>IFERROR(VLOOKUP(A28,Data1!A:B,2,0),"")</f>
        <v>3161</v>
      </c>
      <c r="E28" s="103">
        <f t="shared" si="0"/>
        <v>600</v>
      </c>
      <c r="F28" s="103">
        <f t="shared" si="1"/>
        <v>600</v>
      </c>
      <c r="G28" s="85" t="str">
        <f t="shared" si="2"/>
        <v/>
      </c>
      <c r="H28" s="85">
        <f t="shared" si="3"/>
        <v>50</v>
      </c>
      <c r="I28" s="86">
        <f t="shared" si="4"/>
        <v>12</v>
      </c>
      <c r="J28" s="87" t="str">
        <f t="shared" si="5"/>
        <v/>
      </c>
      <c r="K28" s="87" t="str">
        <f>IFERROR(VLOOKUP(A28,Instruction!A:F,6,0),"")</f>
        <v xml:space="preserve">• Use FNSKU to label each item (cover barcode). Apply outer box/case label accordingly to match item# (Cover all existing barcodes on the box/case) </v>
      </c>
      <c r="L28" s="88" t="str">
        <f>IFERROR(VLOOKUP(A28,Instruction!A:J,10,0),"No Supplies")</f>
        <v>No Supplies</v>
      </c>
      <c r="M28" s="103">
        <f>IFERROR(VLOOKUP(A28,Data1!A:C,3,0),1)</f>
        <v>1</v>
      </c>
      <c r="N28" s="85">
        <f>IFERROR(VLOOKUP(D28,Data2!$A:$D,4,0),"")</f>
        <v>0</v>
      </c>
      <c r="O28" s="84">
        <f>IFERROR(VLOOKUP(D28,Data2!$A:$C,3,0),"")</f>
        <v>12</v>
      </c>
      <c r="P28" s="85">
        <v>599</v>
      </c>
      <c r="Q28" s="84">
        <v>600</v>
      </c>
      <c r="R28" s="84"/>
      <c r="S28" s="84" t="s">
        <v>5152</v>
      </c>
    </row>
    <row r="29" spans="1:19" x14ac:dyDescent="0.25">
      <c r="A29" s="89" t="s">
        <v>1149</v>
      </c>
      <c r="B29" s="90" t="s">
        <v>5199</v>
      </c>
      <c r="C29" s="90" t="s">
        <v>5199</v>
      </c>
      <c r="D29" s="91">
        <f>IFERROR(VLOOKUP(A29,Data1!A:B,2,0),"")</f>
        <v>2320</v>
      </c>
      <c r="E29" s="92">
        <f t="shared" si="0"/>
        <v>576</v>
      </c>
      <c r="F29" s="92">
        <f t="shared" si="1"/>
        <v>576</v>
      </c>
      <c r="G29" s="91">
        <f t="shared" si="2"/>
        <v>24</v>
      </c>
      <c r="H29" s="91">
        <f t="shared" si="3"/>
        <v>4</v>
      </c>
      <c r="I29" s="93">
        <f t="shared" si="4"/>
        <v>144</v>
      </c>
      <c r="J29" s="94" t="str">
        <f t="shared" si="5"/>
        <v/>
      </c>
      <c r="K29" s="94" t="str">
        <f>IFERROR(VLOOKUP(A29,Instruction!A:F,6,0),"")</f>
        <v xml:space="preserve">Apply outer box/case label accordingly to match item# (Cover all existing barcodes on the box/case) </v>
      </c>
      <c r="L29" s="95" t="str">
        <f>IFERROR(VLOOKUP(A29,Instruction!A:J,10,0),"No Supplies")</f>
        <v>No Supplies</v>
      </c>
      <c r="M29" s="92">
        <f>IFERROR(VLOOKUP(A29,Data1!A:C,3,0),1)</f>
        <v>1</v>
      </c>
      <c r="N29" s="91">
        <f>IFERROR(VLOOKUP(D29,Data2!$A:$D,4,0),"")</f>
        <v>24</v>
      </c>
      <c r="O29" s="90">
        <f>IFERROR(VLOOKUP(D29,Data2!$A:$C,3,0),"")</f>
        <v>144</v>
      </c>
      <c r="P29" s="91">
        <v>571</v>
      </c>
      <c r="Q29" s="90">
        <v>576</v>
      </c>
      <c r="R29" s="90"/>
      <c r="S29" s="90" t="s">
        <v>5152</v>
      </c>
    </row>
    <row r="30" spans="1:19" x14ac:dyDescent="0.25">
      <c r="A30" s="83" t="s">
        <v>1597</v>
      </c>
      <c r="B30" s="84" t="s">
        <v>5200</v>
      </c>
      <c r="C30" s="84" t="s">
        <v>5201</v>
      </c>
      <c r="D30" s="85">
        <f>IFERROR(VLOOKUP(A30,Data1!A:B,2,0),"")</f>
        <v>3190</v>
      </c>
      <c r="E30" s="86">
        <f t="shared" si="0"/>
        <v>564</v>
      </c>
      <c r="F30" s="86">
        <f t="shared" si="1"/>
        <v>564</v>
      </c>
      <c r="G30" s="85" t="str">
        <f t="shared" si="2"/>
        <v/>
      </c>
      <c r="H30" s="85">
        <f t="shared" si="3"/>
        <v>47</v>
      </c>
      <c r="I30" s="86">
        <f t="shared" si="4"/>
        <v>12</v>
      </c>
      <c r="J30" s="87" t="str">
        <f t="shared" si="5"/>
        <v/>
      </c>
      <c r="K30" s="87" t="str">
        <f>IFERROR(VLOOKUP(A30,Instruction!A:F,6,0),"")</f>
        <v xml:space="preserve">• Use FNSKU to label each item (cover barcode). Apply outer box/case label accordingly to match item# (Cover all existing barcodes on the box/case) </v>
      </c>
      <c r="L30" s="88" t="str">
        <f>IFERROR(VLOOKUP(A30,Instruction!A:J,10,0),"No Supplies")</f>
        <v>No Supplies</v>
      </c>
      <c r="M30" s="86">
        <f>IFERROR(VLOOKUP(A30,Data1!A:C,3,0),1)</f>
        <v>1</v>
      </c>
      <c r="N30" s="85">
        <f>IFERROR(VLOOKUP(D30,Data2!$A:$D,4,0),"")</f>
        <v>0</v>
      </c>
      <c r="O30" s="84">
        <f>IFERROR(VLOOKUP(D30,Data2!$A:$C,3,0),"")</f>
        <v>12</v>
      </c>
      <c r="P30" s="85">
        <v>563</v>
      </c>
      <c r="Q30" s="84">
        <v>564</v>
      </c>
      <c r="R30" s="84"/>
      <c r="S30" s="84" t="s">
        <v>5152</v>
      </c>
    </row>
    <row r="31" spans="1:19" x14ac:dyDescent="0.25">
      <c r="A31" s="97" t="s">
        <v>890</v>
      </c>
      <c r="B31" s="90" t="s">
        <v>5202</v>
      </c>
      <c r="C31" s="90" t="s">
        <v>5202</v>
      </c>
      <c r="D31" s="91">
        <f>IFERROR(VLOOKUP(A31,Data1!A:B,2,0),"")</f>
        <v>2044</v>
      </c>
      <c r="E31" s="93">
        <f t="shared" si="0"/>
        <v>576</v>
      </c>
      <c r="F31" s="93">
        <f t="shared" si="1"/>
        <v>576</v>
      </c>
      <c r="G31" s="91" t="str">
        <f t="shared" si="2"/>
        <v/>
      </c>
      <c r="H31" s="91">
        <f t="shared" si="3"/>
        <v>12</v>
      </c>
      <c r="I31" s="93">
        <f t="shared" si="4"/>
        <v>48</v>
      </c>
      <c r="J31" s="94" t="str">
        <f t="shared" si="5"/>
        <v/>
      </c>
      <c r="K31" s="94" t="str">
        <f>IFERROR(VLOOKUP(A31,Instruction!A:F,6,0),"")</f>
        <v xml:space="preserve">Apply outer case label accordingly to match item# (Cover all existing barcodes on the case) </v>
      </c>
      <c r="L31" s="95" t="str">
        <f>IFERROR(VLOOKUP(A31,Instruction!A:J,10,0),"No Supplies")</f>
        <v>No Supplies</v>
      </c>
      <c r="M31" s="93">
        <f>IFERROR(VLOOKUP(A31,Data1!A:C,3,0),1)</f>
        <v>1</v>
      </c>
      <c r="N31" s="91">
        <f>IFERROR(VLOOKUP(D31,Data2!$A:$D,4,0),"")</f>
        <v>0</v>
      </c>
      <c r="O31" s="90">
        <f>IFERROR(VLOOKUP(D31,Data2!$A:$C,3,0),"")</f>
        <v>48</v>
      </c>
      <c r="P31" s="91">
        <v>552</v>
      </c>
      <c r="Q31" s="90">
        <v>576</v>
      </c>
      <c r="R31" s="90"/>
      <c r="S31" s="90" t="s">
        <v>5152</v>
      </c>
    </row>
    <row r="32" spans="1:19" x14ac:dyDescent="0.25">
      <c r="A32" s="98" t="s">
        <v>2906</v>
      </c>
      <c r="B32" s="84" t="s">
        <v>5203</v>
      </c>
      <c r="C32" s="84" t="s">
        <v>5204</v>
      </c>
      <c r="D32" s="85">
        <f>IFERROR(VLOOKUP(A32,Data1!A:B,2,0),"")</f>
        <v>581</v>
      </c>
      <c r="E32" s="99">
        <f t="shared" si="0"/>
        <v>3096</v>
      </c>
      <c r="F32" s="99">
        <f t="shared" si="1"/>
        <v>516</v>
      </c>
      <c r="G32" s="85" t="str">
        <f t="shared" si="2"/>
        <v/>
      </c>
      <c r="H32" s="85">
        <f t="shared" si="3"/>
        <v>129</v>
      </c>
      <c r="I32" s="86">
        <f t="shared" si="4"/>
        <v>4</v>
      </c>
      <c r="J32" s="87" t="str">
        <f t="shared" si="5"/>
        <v/>
      </c>
      <c r="K32" s="87" t="str">
        <f>IFERROR(VLOOKUP(A32,Instruction!A:F,6,0),"")</f>
        <v>• Insert 6 pcs per poly bag (6 different color). Apply FNSKU labels on each of the poly bags.
• Insert the poly-bagged sets back to CASE (Cover all existing barcodes on the box/case)
• New box size BX- 13.25 x 10.75 x 12.75</v>
      </c>
      <c r="L32" s="88" t="str">
        <f>IFERROR(VLOOKUP(A32,Instruction!A:J,10,0),"No Supplies")</f>
        <v>Poly Bag 12 x 15.5</v>
      </c>
      <c r="M32" s="99">
        <f>IFERROR(VLOOKUP(A32,Data1!A:C,3,0),1)</f>
        <v>6</v>
      </c>
      <c r="N32" s="85">
        <f>IFERROR(VLOOKUP(D32,Data2!$A:$D,4,0),"")</f>
        <v>0</v>
      </c>
      <c r="O32" s="84">
        <f>IFERROR(VLOOKUP(D32,Data2!$A:$C,3,0),"")</f>
        <v>24</v>
      </c>
      <c r="P32" s="85">
        <v>515</v>
      </c>
      <c r="Q32" s="84">
        <v>516</v>
      </c>
      <c r="R32" s="84"/>
      <c r="S32" s="84" t="s">
        <v>5152</v>
      </c>
    </row>
    <row r="33" spans="1:19" x14ac:dyDescent="0.25">
      <c r="A33" s="97" t="s">
        <v>2134</v>
      </c>
      <c r="B33" s="90" t="s">
        <v>5205</v>
      </c>
      <c r="C33" s="90" t="s">
        <v>5206</v>
      </c>
      <c r="D33" s="91">
        <f>IFERROR(VLOOKUP(A33,Data1!A:B,2,0),"")</f>
        <v>4102</v>
      </c>
      <c r="E33" s="93">
        <f t="shared" si="0"/>
        <v>492</v>
      </c>
      <c r="F33" s="93">
        <f t="shared" si="1"/>
        <v>492</v>
      </c>
      <c r="G33" s="91" t="str">
        <f t="shared" si="2"/>
        <v/>
      </c>
      <c r="H33" s="91">
        <f t="shared" si="3"/>
        <v>41</v>
      </c>
      <c r="I33" s="93">
        <f t="shared" si="4"/>
        <v>12</v>
      </c>
      <c r="J33" s="94" t="str">
        <f t="shared" si="5"/>
        <v/>
      </c>
      <c r="K33" s="94" t="str">
        <f>IFERROR(VLOOKUP(A33,Instruction!A:F,6,0),"")</f>
        <v xml:space="preserve">• Use FNSKU to label each item (cover barcode). Apply outer box/case label accordingly to match item# (Cover all existing barcodes on the box/case) </v>
      </c>
      <c r="L33" s="95" t="str">
        <f>IFERROR(VLOOKUP(A33,Instruction!A:J,10,0),"No Supplies")</f>
        <v>No Supplies</v>
      </c>
      <c r="M33" s="93">
        <f>IFERROR(VLOOKUP(A33,Data1!A:C,3,0),1)</f>
        <v>1</v>
      </c>
      <c r="N33" s="91">
        <f>IFERROR(VLOOKUP(D33,Data2!$A:$D,4,0),"")</f>
        <v>0</v>
      </c>
      <c r="O33" s="90">
        <f>IFERROR(VLOOKUP(D33,Data2!$A:$C,3,0),"")</f>
        <v>12</v>
      </c>
      <c r="P33" s="91">
        <v>495</v>
      </c>
      <c r="Q33" s="90">
        <v>492</v>
      </c>
      <c r="R33" s="90"/>
      <c r="S33" s="90" t="s">
        <v>5152</v>
      </c>
    </row>
    <row r="34" spans="1:19" x14ac:dyDescent="0.25">
      <c r="A34" s="98" t="s">
        <v>4905</v>
      </c>
      <c r="B34" s="84" t="s">
        <v>5207</v>
      </c>
      <c r="C34" s="84" t="s">
        <v>5207</v>
      </c>
      <c r="D34" s="85">
        <f>IFERROR(VLOOKUP(A34,Data1!A:B,2,0),"")</f>
        <v>5190</v>
      </c>
      <c r="E34" s="99">
        <f t="shared" si="0"/>
        <v>432</v>
      </c>
      <c r="F34" s="99">
        <f t="shared" si="1"/>
        <v>432</v>
      </c>
      <c r="G34" s="85">
        <f t="shared" si="2"/>
        <v>18</v>
      </c>
      <c r="H34" s="85">
        <f t="shared" si="3"/>
        <v>3</v>
      </c>
      <c r="I34" s="86">
        <f t="shared" si="4"/>
        <v>144</v>
      </c>
      <c r="J34" s="87" t="str">
        <f t="shared" si="5"/>
        <v/>
      </c>
      <c r="K34" s="87" t="str">
        <f>IFERROR(VLOOKUP(A34,Instruction!A:F,6,0),"")</f>
        <v xml:space="preserve">Cover inner box barcode. Apply outer case label accordingly to match item# (Cover barcodes on the case) </v>
      </c>
      <c r="L34" s="88" t="str">
        <f>IFERROR(VLOOKUP(A34,Instruction!A:J,10,0),"No Supplies")</f>
        <v>No Supplies</v>
      </c>
      <c r="M34" s="99">
        <f>IFERROR(VLOOKUP(A34,Data1!A:C,3,0),1)</f>
        <v>1</v>
      </c>
      <c r="N34" s="85">
        <f>IFERROR(VLOOKUP(D34,Data2!$A:$D,4,0),"")</f>
        <v>24</v>
      </c>
      <c r="O34" s="84">
        <f>IFERROR(VLOOKUP(D34,Data2!$A:$C,3,0),"")</f>
        <v>144</v>
      </c>
      <c r="P34" s="85">
        <v>492</v>
      </c>
      <c r="Q34" s="84">
        <v>432</v>
      </c>
      <c r="R34" s="84"/>
      <c r="S34" s="84" t="s">
        <v>5152</v>
      </c>
    </row>
    <row r="35" spans="1:19" x14ac:dyDescent="0.25">
      <c r="A35" s="97" t="s">
        <v>4898</v>
      </c>
      <c r="B35" s="90" t="s">
        <v>5208</v>
      </c>
      <c r="C35" s="90" t="s">
        <v>5208</v>
      </c>
      <c r="D35" s="91">
        <f>IFERROR(VLOOKUP(A35,Data1!A:B,2,0),"")</f>
        <v>5191</v>
      </c>
      <c r="E35" s="93">
        <f t="shared" si="0"/>
        <v>492</v>
      </c>
      <c r="F35" s="93">
        <f t="shared" si="1"/>
        <v>492</v>
      </c>
      <c r="G35" s="91" t="str">
        <f t="shared" si="2"/>
        <v/>
      </c>
      <c r="H35" s="91">
        <f t="shared" si="3"/>
        <v>41</v>
      </c>
      <c r="I35" s="93">
        <f t="shared" si="4"/>
        <v>12</v>
      </c>
      <c r="J35" s="94" t="str">
        <f t="shared" si="5"/>
        <v/>
      </c>
      <c r="K35" s="94" t="str">
        <f>IFERROR(VLOOKUP(A35,Instruction!A:F,6,0),"")</f>
        <v xml:space="preserve">Apply outer box/case label accordingly to match item# (Cover all existing barcodes on box and case) </v>
      </c>
      <c r="L35" s="95" t="str">
        <f>IFERROR(VLOOKUP(A35,Instruction!A:J,10,0),"No Supplies")</f>
        <v>No Supplies</v>
      </c>
      <c r="M35" s="93">
        <f>IFERROR(VLOOKUP(A35,Data1!A:C,3,0),1)</f>
        <v>1</v>
      </c>
      <c r="N35" s="91">
        <f>IFERROR(VLOOKUP(D35,Data2!$A:$D,4,0),"")</f>
        <v>0</v>
      </c>
      <c r="O35" s="90">
        <f>IFERROR(VLOOKUP(D35,Data2!$A:$C,3,0),"")</f>
        <v>12</v>
      </c>
      <c r="P35" s="91">
        <v>486</v>
      </c>
      <c r="Q35" s="90">
        <v>492</v>
      </c>
      <c r="R35" s="90"/>
      <c r="S35" s="90" t="s">
        <v>5152</v>
      </c>
    </row>
    <row r="36" spans="1:19" ht="30" x14ac:dyDescent="0.25">
      <c r="A36" s="83" t="s">
        <v>1543</v>
      </c>
      <c r="B36" s="84" t="s">
        <v>5209</v>
      </c>
      <c r="C36" s="84" t="s">
        <v>5210</v>
      </c>
      <c r="D36" s="85">
        <f>IFERROR(VLOOKUP(A36,Data1!A:B,2,0),"")</f>
        <v>3167</v>
      </c>
      <c r="E36" s="86">
        <f t="shared" si="0"/>
        <v>1944</v>
      </c>
      <c r="F36" s="86">
        <f t="shared" si="1"/>
        <v>486</v>
      </c>
      <c r="G36" s="85" t="str">
        <f t="shared" si="2"/>
        <v/>
      </c>
      <c r="H36" s="85">
        <f t="shared" si="3"/>
        <v>81</v>
      </c>
      <c r="I36" s="86">
        <f t="shared" si="4"/>
        <v>6</v>
      </c>
      <c r="J36" s="87" t="str">
        <f t="shared" si="5"/>
        <v/>
      </c>
      <c r="K36" s="87" t="str">
        <f>IFERROR(VLOOKUP(A36,Instruction!A:F,6,0),"")</f>
        <v>• Insert 4 pcs per poly bag (Blue, Purple, Green, Pink). Apply FNSKU labels on each of the poly bags.
• Insert the poly-bagged sets back to BX-191313</v>
      </c>
      <c r="L36" s="88" t="str">
        <f>IFERROR(VLOOKUP(A36,Instruction!A:J,10,0),"No Supplies")</f>
        <v>Poly Bag 19 x 24. BX191313</v>
      </c>
      <c r="M36" s="86">
        <f>IFERROR(VLOOKUP(A36,Data1!A:C,3,0),1)</f>
        <v>4</v>
      </c>
      <c r="N36" s="85">
        <f>IFERROR(VLOOKUP(D36,Data2!$A:$D,4,0),"")</f>
        <v>0</v>
      </c>
      <c r="O36" s="84">
        <f>IFERROR(VLOOKUP(D36,Data2!$A:$C,3,0),"")</f>
        <v>24</v>
      </c>
      <c r="P36" s="85">
        <v>483</v>
      </c>
      <c r="Q36" s="84">
        <v>486</v>
      </c>
      <c r="R36" s="84"/>
      <c r="S36" s="84" t="s">
        <v>5152</v>
      </c>
    </row>
    <row r="37" spans="1:19" x14ac:dyDescent="0.25">
      <c r="A37" s="100" t="s">
        <v>2174</v>
      </c>
      <c r="B37" s="90" t="s">
        <v>5211</v>
      </c>
      <c r="C37" s="90" t="s">
        <v>5212</v>
      </c>
      <c r="D37" s="91">
        <f>IFERROR(VLOOKUP(A37,Data1!A:B,2,0),"")</f>
        <v>4127</v>
      </c>
      <c r="E37" s="101">
        <f t="shared" si="0"/>
        <v>468</v>
      </c>
      <c r="F37" s="101">
        <f t="shared" si="1"/>
        <v>468</v>
      </c>
      <c r="G37" s="91" t="str">
        <f t="shared" si="2"/>
        <v/>
      </c>
      <c r="H37" s="91">
        <f t="shared" si="3"/>
        <v>39</v>
      </c>
      <c r="I37" s="93">
        <f t="shared" si="4"/>
        <v>12</v>
      </c>
      <c r="J37" s="94" t="str">
        <f t="shared" si="5"/>
        <v/>
      </c>
      <c r="K37" s="94" t="str">
        <f>IFERROR(VLOOKUP(A37,Instruction!A:F,6,0),"")</f>
        <v xml:space="preserve">• Use FNSKU to label each item (cover barcode). Apply outer box/case label accordingly to match item# (Cover all existing barcodes on the box/case) </v>
      </c>
      <c r="L37" s="95" t="str">
        <f>IFERROR(VLOOKUP(A37,Instruction!A:J,10,0),"No Supplies")</f>
        <v>No Supplies</v>
      </c>
      <c r="M37" s="101">
        <f>IFERROR(VLOOKUP(A37,Data1!A:C,3,0),1)</f>
        <v>1</v>
      </c>
      <c r="N37" s="91">
        <f>IFERROR(VLOOKUP(D37,Data2!$A:$D,4,0),"")</f>
        <v>0</v>
      </c>
      <c r="O37" s="90">
        <f>IFERROR(VLOOKUP(D37,Data2!$A:$C,3,0),"")</f>
        <v>12</v>
      </c>
      <c r="P37" s="91">
        <v>471</v>
      </c>
      <c r="Q37" s="90">
        <v>468</v>
      </c>
      <c r="R37" s="90"/>
      <c r="S37" s="90" t="s">
        <v>5152</v>
      </c>
    </row>
    <row r="38" spans="1:19" x14ac:dyDescent="0.25">
      <c r="A38" s="102" t="s">
        <v>3797</v>
      </c>
      <c r="B38" s="84" t="s">
        <v>5213</v>
      </c>
      <c r="C38" s="84" t="s">
        <v>5213</v>
      </c>
      <c r="D38" s="85">
        <f>IFERROR(VLOOKUP(A38,Data1!A:B,2,0),"")</f>
        <v>851</v>
      </c>
      <c r="E38" s="103">
        <f t="shared" si="0"/>
        <v>468</v>
      </c>
      <c r="F38" s="103">
        <f t="shared" si="1"/>
        <v>468</v>
      </c>
      <c r="G38" s="85" t="str">
        <f t="shared" si="2"/>
        <v/>
      </c>
      <c r="H38" s="85">
        <f t="shared" si="3"/>
        <v>39</v>
      </c>
      <c r="I38" s="86">
        <f t="shared" si="4"/>
        <v>12</v>
      </c>
      <c r="J38" s="87" t="str">
        <f t="shared" si="5"/>
        <v/>
      </c>
      <c r="K38" s="87" t="str">
        <f>IFERROR(VLOOKUP(A38,Instruction!A:F,6,0),"")</f>
        <v xml:space="preserve">Apply outer case label accordingly to match item# (Cover all existing barcodes on the case) </v>
      </c>
      <c r="L38" s="88" t="str">
        <f>IFERROR(VLOOKUP(A38,Instruction!A:J,10,0),"No Supplies")</f>
        <v>No Supplies</v>
      </c>
      <c r="M38" s="103">
        <f>IFERROR(VLOOKUP(A38,Data1!A:C,3,0),1)</f>
        <v>1</v>
      </c>
      <c r="N38" s="85">
        <f>IFERROR(VLOOKUP(D38,Data2!$A:$D,4,0),"")</f>
        <v>0</v>
      </c>
      <c r="O38" s="84">
        <f>IFERROR(VLOOKUP(D38,Data2!$A:$C,3,0),"")</f>
        <v>12</v>
      </c>
      <c r="P38" s="85">
        <v>466</v>
      </c>
      <c r="Q38" s="84">
        <v>468</v>
      </c>
      <c r="R38" s="84"/>
      <c r="S38" s="84" t="s">
        <v>5152</v>
      </c>
    </row>
    <row r="39" spans="1:19" x14ac:dyDescent="0.25">
      <c r="A39" s="97" t="s">
        <v>4895</v>
      </c>
      <c r="B39" s="90" t="s">
        <v>5214</v>
      </c>
      <c r="C39" s="90" t="s">
        <v>5214</v>
      </c>
      <c r="D39" s="91">
        <f>IFERROR(VLOOKUP(A39,Data1!A:B,2,0),"")</f>
        <v>1502</v>
      </c>
      <c r="E39" s="93">
        <f t="shared" si="0"/>
        <v>432</v>
      </c>
      <c r="F39" s="93">
        <f t="shared" si="1"/>
        <v>432</v>
      </c>
      <c r="G39" s="91">
        <f t="shared" si="2"/>
        <v>18</v>
      </c>
      <c r="H39" s="91">
        <f t="shared" si="3"/>
        <v>3</v>
      </c>
      <c r="I39" s="93">
        <f t="shared" si="4"/>
        <v>144</v>
      </c>
      <c r="J39" s="94" t="str">
        <f t="shared" si="5"/>
        <v/>
      </c>
      <c r="K39" s="94" t="str">
        <f>IFERROR(VLOOKUP(A39,Instruction!A:F,6,0),"")</f>
        <v xml:space="preserve">Cover inner box barcode. Apply outer case label accordingly to match item# (Cover barcodes on the case) </v>
      </c>
      <c r="L39" s="95" t="str">
        <f>IFERROR(VLOOKUP(A39,Instruction!A:J,10,0),"No Supplies")</f>
        <v>No Supplies</v>
      </c>
      <c r="M39" s="93">
        <f>IFERROR(VLOOKUP(A39,Data1!A:C,3,0),1)</f>
        <v>1</v>
      </c>
      <c r="N39" s="91">
        <f>IFERROR(VLOOKUP(D39,Data2!$A:$D,4,0),"")</f>
        <v>24</v>
      </c>
      <c r="O39" s="90">
        <f>IFERROR(VLOOKUP(D39,Data2!$A:$C,3,0),"")</f>
        <v>144</v>
      </c>
      <c r="P39" s="91">
        <v>452</v>
      </c>
      <c r="Q39" s="90">
        <v>432</v>
      </c>
      <c r="R39" s="90"/>
      <c r="S39" s="90" t="s">
        <v>5152</v>
      </c>
    </row>
    <row r="40" spans="1:19" x14ac:dyDescent="0.25">
      <c r="A40" s="102" t="s">
        <v>2544</v>
      </c>
      <c r="B40" s="84" t="s">
        <v>5215</v>
      </c>
      <c r="C40" s="84" t="s">
        <v>5215</v>
      </c>
      <c r="D40" s="85">
        <f>IFERROR(VLOOKUP(A40,Data1!A:B,2,0),"")</f>
        <v>508</v>
      </c>
      <c r="E40" s="103">
        <f t="shared" si="0"/>
        <v>432</v>
      </c>
      <c r="F40" s="103">
        <f t="shared" si="1"/>
        <v>432</v>
      </c>
      <c r="G40" s="85" t="str">
        <f t="shared" si="2"/>
        <v/>
      </c>
      <c r="H40" s="85">
        <f t="shared" si="3"/>
        <v>9</v>
      </c>
      <c r="I40" s="86">
        <f t="shared" si="4"/>
        <v>48</v>
      </c>
      <c r="J40" s="87" t="str">
        <f t="shared" si="5"/>
        <v/>
      </c>
      <c r="K40" s="87" t="str">
        <f>IFERROR(VLOOKUP(A40,Instruction!A:F,6,0),"")</f>
        <v xml:space="preserve">Apply outer box/case label accordingly to match item# (Cover all existing barcodes on the box/case) </v>
      </c>
      <c r="L40" s="88" t="str">
        <f>IFERROR(VLOOKUP(A40,Instruction!A:J,10,0),"No Supplies")</f>
        <v>No Supplies</v>
      </c>
      <c r="M40" s="103">
        <f>IFERROR(VLOOKUP(A40,Data1!A:C,3,0),1)</f>
        <v>1</v>
      </c>
      <c r="N40" s="85">
        <f>IFERROR(VLOOKUP(D40,Data2!$A:$D,4,0),"")</f>
        <v>0</v>
      </c>
      <c r="O40" s="84">
        <f>IFERROR(VLOOKUP(D40,Data2!$A:$C,3,0),"")</f>
        <v>48</v>
      </c>
      <c r="P40" s="85">
        <v>443</v>
      </c>
      <c r="Q40" s="84">
        <v>432</v>
      </c>
      <c r="R40" s="84"/>
      <c r="S40" s="84" t="s">
        <v>5152</v>
      </c>
    </row>
    <row r="41" spans="1:19" x14ac:dyDescent="0.25">
      <c r="A41" s="89" t="s">
        <v>2510</v>
      </c>
      <c r="B41" s="90" t="s">
        <v>5216</v>
      </c>
      <c r="C41" s="90" t="s">
        <v>5216</v>
      </c>
      <c r="D41" s="91">
        <f>IFERROR(VLOOKUP(A41,Data1!A:B,2,0),"")</f>
        <v>5074</v>
      </c>
      <c r="E41" s="92">
        <f t="shared" si="0"/>
        <v>432</v>
      </c>
      <c r="F41" s="92">
        <f t="shared" si="1"/>
        <v>432</v>
      </c>
      <c r="G41" s="91">
        <f t="shared" si="2"/>
        <v>18</v>
      </c>
      <c r="H41" s="91">
        <f t="shared" si="3"/>
        <v>3</v>
      </c>
      <c r="I41" s="93">
        <f t="shared" si="4"/>
        <v>144</v>
      </c>
      <c r="J41" s="94" t="str">
        <f t="shared" si="5"/>
        <v/>
      </c>
      <c r="K41" s="94" t="str">
        <f>IFERROR(VLOOKUP(A41,Instruction!A:F,6,0),"")</f>
        <v xml:space="preserve">Apply outer box/case label accordingly to match item# (Cover all existing barcodes on the box/case) </v>
      </c>
      <c r="L41" s="95" t="str">
        <f>IFERROR(VLOOKUP(A41,Instruction!A:J,10,0),"No Supplies")</f>
        <v>No Supplies</v>
      </c>
      <c r="M41" s="92">
        <f>IFERROR(VLOOKUP(A41,Data1!A:C,3,0),1)</f>
        <v>1</v>
      </c>
      <c r="N41" s="91">
        <f>IFERROR(VLOOKUP(D41,Data2!$A:$D,4,0),"")</f>
        <v>24</v>
      </c>
      <c r="O41" s="90">
        <f>IFERROR(VLOOKUP(D41,Data2!$A:$C,3,0),"")</f>
        <v>144</v>
      </c>
      <c r="P41" s="91">
        <v>425</v>
      </c>
      <c r="Q41" s="90">
        <v>432</v>
      </c>
      <c r="R41" s="90"/>
      <c r="S41" s="90" t="s">
        <v>5152</v>
      </c>
    </row>
    <row r="42" spans="1:19" x14ac:dyDescent="0.25">
      <c r="A42" s="98" t="s">
        <v>4896</v>
      </c>
      <c r="B42" s="84" t="s">
        <v>5217</v>
      </c>
      <c r="C42" s="84" t="s">
        <v>5218</v>
      </c>
      <c r="D42" s="85">
        <f>IFERROR(VLOOKUP(A42,Data1!A:B,2,0),"")</f>
        <v>5476</v>
      </c>
      <c r="E42" s="99">
        <f t="shared" si="0"/>
        <v>2448</v>
      </c>
      <c r="F42" s="99">
        <f t="shared" si="1"/>
        <v>408</v>
      </c>
      <c r="G42" s="85" t="str">
        <f t="shared" si="2"/>
        <v/>
      </c>
      <c r="H42" s="85">
        <f t="shared" si="3"/>
        <v>68</v>
      </c>
      <c r="I42" s="86">
        <f t="shared" si="4"/>
        <v>6</v>
      </c>
      <c r="J42" s="87" t="str">
        <f t="shared" si="5"/>
        <v/>
      </c>
      <c r="K42" s="87" t="str">
        <f>IFERROR(VLOOKUP(A42,Instruction!A:F,6,0),"")</f>
        <v>• Insert 6 pcs per poly bag (6 different color). Apply FNSKU labels on each of the poly bags.
• Insert the poly-bagged sets back to CASE (Cover all existing barcodes on the box/case)"
• New box size BX- 13.25 x 10.75 x 12.75</v>
      </c>
      <c r="L42" s="88" t="str">
        <f>IFERROR(VLOOKUP(A42,Instruction!A:J,10,0),"No Supplies")</f>
        <v>Poly Bag 9 x 12</v>
      </c>
      <c r="M42" s="99">
        <f>IFERROR(VLOOKUP(A42,Data1!A:C,3,0),1)</f>
        <v>6</v>
      </c>
      <c r="N42" s="85">
        <f>IFERROR(VLOOKUP(D42,Data2!$A:$D,4,0),"")</f>
        <v>0</v>
      </c>
      <c r="O42" s="84">
        <f>IFERROR(VLOOKUP(D42,Data2!$A:$C,3,0),"")</f>
        <v>36</v>
      </c>
      <c r="P42" s="85">
        <v>407</v>
      </c>
      <c r="Q42" s="84">
        <v>408</v>
      </c>
      <c r="R42" s="84"/>
      <c r="S42" s="84" t="s">
        <v>5152</v>
      </c>
    </row>
    <row r="43" spans="1:19" x14ac:dyDescent="0.25">
      <c r="A43" s="89" t="s">
        <v>3334</v>
      </c>
      <c r="B43" s="90" t="s">
        <v>5219</v>
      </c>
      <c r="C43" s="90" t="s">
        <v>5220</v>
      </c>
      <c r="D43" s="91">
        <f>IFERROR(VLOOKUP(A43,Data1!A:B,2,0),"")</f>
        <v>841</v>
      </c>
      <c r="E43" s="92">
        <f t="shared" si="0"/>
        <v>1584</v>
      </c>
      <c r="F43" s="92">
        <f t="shared" si="1"/>
        <v>396</v>
      </c>
      <c r="G43" s="91" t="str">
        <f t="shared" si="2"/>
        <v/>
      </c>
      <c r="H43" s="91">
        <f t="shared" si="3"/>
        <v>66</v>
      </c>
      <c r="I43" s="93">
        <f t="shared" si="4"/>
        <v>6</v>
      </c>
      <c r="J43" s="94" t="str">
        <f t="shared" si="5"/>
        <v/>
      </c>
      <c r="K43" s="94" t="str">
        <f>IFERROR(VLOOKUP(A43,Instruction!A:F,6,0),"")</f>
        <v>• Insert 4 pcs per poly bag (different color). Apply FNSKU on the poly bags.
• Insert the poly-bagged sets back to CASE (Cover all existing barcodes on the box/case)
• Buddle box size BX- 16.75 x 16.5 x 22</v>
      </c>
      <c r="L43" s="95" t="str">
        <f>IFERROR(VLOOKUP(A43,Instruction!A:J,10,0),"No Supplies")</f>
        <v>Poly Bag 14.5 x 19</v>
      </c>
      <c r="M43" s="92">
        <f>IFERROR(VLOOKUP(A43,Data1!A:C,3,0),1)</f>
        <v>4</v>
      </c>
      <c r="N43" s="91">
        <f>IFERROR(VLOOKUP(D43,Data2!$A:$D,4,0),"")</f>
        <v>0</v>
      </c>
      <c r="O43" s="90">
        <f>IFERROR(VLOOKUP(D43,Data2!$A:$C,3,0),"")</f>
        <v>24</v>
      </c>
      <c r="P43" s="91">
        <v>397</v>
      </c>
      <c r="Q43" s="90">
        <v>396</v>
      </c>
      <c r="R43" s="90"/>
      <c r="S43" s="90" t="s">
        <v>5152</v>
      </c>
    </row>
    <row r="44" spans="1:19" x14ac:dyDescent="0.25">
      <c r="A44" s="102" t="s">
        <v>1458</v>
      </c>
      <c r="B44" s="84" t="s">
        <v>5221</v>
      </c>
      <c r="C44" s="84" t="s">
        <v>5222</v>
      </c>
      <c r="D44" s="85">
        <f>IFERROR(VLOOKUP(A44,Data1!A:B,2,0),"")</f>
        <v>3130</v>
      </c>
      <c r="E44" s="103">
        <f t="shared" si="0"/>
        <v>2352</v>
      </c>
      <c r="F44" s="103">
        <f t="shared" si="1"/>
        <v>392</v>
      </c>
      <c r="G44" s="85" t="str">
        <f t="shared" si="2"/>
        <v/>
      </c>
      <c r="H44" s="85">
        <f t="shared" si="3"/>
        <v>49</v>
      </c>
      <c r="I44" s="86">
        <f t="shared" si="4"/>
        <v>8</v>
      </c>
      <c r="J44" s="87" t="str">
        <f t="shared" si="5"/>
        <v/>
      </c>
      <c r="K44" s="87" t="str">
        <f>IFERROR(VLOOKUP(A44,Instruction!A:F,6,0),"")</f>
        <v>• Put 6 pcs (different color) into polybag. Apply FNSKU labels on each of the poly bags.
• Insert the poly-bagged sets back to CASE (Cover all existing barcodes on the box/case)</v>
      </c>
      <c r="L44" s="88" t="str">
        <f>IFERROR(VLOOKUP(A44,Instruction!A:J,10,0),"No Supplies")</f>
        <v>Poly Bag 19 x 24</v>
      </c>
      <c r="M44" s="103">
        <f>IFERROR(VLOOKUP(A44,Data1!A:C,3,0),1)</f>
        <v>6</v>
      </c>
      <c r="N44" s="85">
        <f>IFERROR(VLOOKUP(D44,Data2!$A:$D,4,0),"")</f>
        <v>0</v>
      </c>
      <c r="O44" s="84">
        <f>IFERROR(VLOOKUP(D44,Data2!$A:$C,3,0),"")</f>
        <v>48</v>
      </c>
      <c r="P44" s="85">
        <v>390</v>
      </c>
      <c r="Q44" s="84">
        <v>392</v>
      </c>
      <c r="R44" s="84"/>
      <c r="S44" s="84" t="s">
        <v>5152</v>
      </c>
    </row>
    <row r="45" spans="1:19" x14ac:dyDescent="0.25">
      <c r="A45" s="97" t="s">
        <v>4947</v>
      </c>
      <c r="B45" s="90" t="s">
        <v>5223</v>
      </c>
      <c r="C45" s="90" t="s">
        <v>5223</v>
      </c>
      <c r="D45" s="91">
        <f>IFERROR(VLOOKUP(A45,Data1!A:B,2,0),"")</f>
        <v>302</v>
      </c>
      <c r="E45" s="93">
        <f t="shared" si="0"/>
        <v>432</v>
      </c>
      <c r="F45" s="93">
        <f t="shared" si="1"/>
        <v>432</v>
      </c>
      <c r="G45" s="91">
        <f t="shared" si="2"/>
        <v>18</v>
      </c>
      <c r="H45" s="91">
        <f t="shared" si="3"/>
        <v>3</v>
      </c>
      <c r="I45" s="93">
        <f t="shared" si="4"/>
        <v>144</v>
      </c>
      <c r="J45" s="94" t="str">
        <f t="shared" si="5"/>
        <v/>
      </c>
      <c r="K45" s="94" t="str">
        <f>IFERROR(VLOOKUP(A45,Instruction!A:F,6,0),"")</f>
        <v xml:space="preserve">• Use FNSKU to label each item (cover barcode). Apply outer box/case label accordingly to match item# (Cover all existing barcodes on the box/case) </v>
      </c>
      <c r="L45" s="95" t="str">
        <f>IFERROR(VLOOKUP(A45,Instruction!A:J,10,0),"No Supplies")</f>
        <v>No Supplies</v>
      </c>
      <c r="M45" s="93">
        <f>IFERROR(VLOOKUP(A45,Data1!A:C,3,0),1)</f>
        <v>1</v>
      </c>
      <c r="N45" s="91">
        <f>IFERROR(VLOOKUP(D45,Data2!$A:$D,4,0),"")</f>
        <v>24</v>
      </c>
      <c r="O45" s="90">
        <f>IFERROR(VLOOKUP(D45,Data2!$A:$C,3,0),"")</f>
        <v>144</v>
      </c>
      <c r="P45" s="91">
        <v>382</v>
      </c>
      <c r="Q45" s="90">
        <v>432</v>
      </c>
      <c r="R45" s="90"/>
      <c r="S45" s="90" t="s">
        <v>5152</v>
      </c>
    </row>
    <row r="46" spans="1:19" x14ac:dyDescent="0.25">
      <c r="A46" s="83" t="s">
        <v>2143</v>
      </c>
      <c r="B46" s="84" t="s">
        <v>5224</v>
      </c>
      <c r="C46" s="84" t="s">
        <v>5225</v>
      </c>
      <c r="D46" s="85">
        <f>IFERROR(VLOOKUP(A46,Data1!A:B,2,0),"")</f>
        <v>4105</v>
      </c>
      <c r="E46" s="86">
        <f t="shared" si="0"/>
        <v>372</v>
      </c>
      <c r="F46" s="86">
        <f t="shared" si="1"/>
        <v>372</v>
      </c>
      <c r="G46" s="85" t="str">
        <f t="shared" si="2"/>
        <v/>
      </c>
      <c r="H46" s="85">
        <f t="shared" si="3"/>
        <v>31</v>
      </c>
      <c r="I46" s="86">
        <f t="shared" si="4"/>
        <v>12</v>
      </c>
      <c r="J46" s="87" t="str">
        <f t="shared" si="5"/>
        <v/>
      </c>
      <c r="K46" s="87" t="str">
        <f>IFERROR(VLOOKUP(A46,Instruction!A:F,6,0),"")</f>
        <v xml:space="preserve">• Use FNSKU to label each item (cover barcode). Apply outer box/case label accordingly to match item# (Cover all existing barcodes on the box/case) </v>
      </c>
      <c r="L46" s="88" t="str">
        <f>IFERROR(VLOOKUP(A46,Instruction!A:J,10,0),"No Supplies")</f>
        <v>No Supplies</v>
      </c>
      <c r="M46" s="86">
        <f>IFERROR(VLOOKUP(A46,Data1!A:C,3,0),1)</f>
        <v>1</v>
      </c>
      <c r="N46" s="85">
        <f>IFERROR(VLOOKUP(D46,Data2!$A:$D,4,0),"")</f>
        <v>0</v>
      </c>
      <c r="O46" s="84">
        <f>IFERROR(VLOOKUP(D46,Data2!$A:$C,3,0),"")</f>
        <v>12</v>
      </c>
      <c r="P46" s="85">
        <v>371</v>
      </c>
      <c r="Q46" s="84">
        <v>372</v>
      </c>
      <c r="R46" s="84"/>
      <c r="S46" s="84" t="s">
        <v>5152</v>
      </c>
    </row>
    <row r="47" spans="1:19" x14ac:dyDescent="0.25">
      <c r="A47" s="97" t="s">
        <v>2171</v>
      </c>
      <c r="B47" s="90" t="s">
        <v>5226</v>
      </c>
      <c r="C47" s="90" t="s">
        <v>5227</v>
      </c>
      <c r="D47" s="91">
        <f>IFERROR(VLOOKUP(A47,Data1!A:B,2,0),"")</f>
        <v>4126</v>
      </c>
      <c r="E47" s="93">
        <f t="shared" si="0"/>
        <v>372</v>
      </c>
      <c r="F47" s="93">
        <f t="shared" si="1"/>
        <v>372</v>
      </c>
      <c r="G47" s="91" t="str">
        <f t="shared" si="2"/>
        <v/>
      </c>
      <c r="H47" s="91">
        <f t="shared" si="3"/>
        <v>31</v>
      </c>
      <c r="I47" s="93">
        <f t="shared" si="4"/>
        <v>12</v>
      </c>
      <c r="J47" s="94" t="str">
        <f t="shared" si="5"/>
        <v/>
      </c>
      <c r="K47" s="94" t="str">
        <f>IFERROR(VLOOKUP(A47,Instruction!A:F,6,0),"")</f>
        <v xml:space="preserve">• Use FNSKU to label each item (cover barcode). Apply outer box/case label accordingly to match item# (Cover all existing barcodes on the box/case) </v>
      </c>
      <c r="L47" s="95" t="str">
        <f>IFERROR(VLOOKUP(A47,Instruction!A:J,10,0),"No Supplies")</f>
        <v>No Supplies</v>
      </c>
      <c r="M47" s="93">
        <f>IFERROR(VLOOKUP(A47,Data1!A:C,3,0),1)</f>
        <v>1</v>
      </c>
      <c r="N47" s="91">
        <f>IFERROR(VLOOKUP(D47,Data2!$A:$D,4,0),"")</f>
        <v>0</v>
      </c>
      <c r="O47" s="90">
        <f>IFERROR(VLOOKUP(D47,Data2!$A:$C,3,0),"")</f>
        <v>12</v>
      </c>
      <c r="P47" s="91">
        <v>366</v>
      </c>
      <c r="Q47" s="90">
        <v>372</v>
      </c>
      <c r="R47" s="90"/>
      <c r="S47" s="90" t="s">
        <v>5152</v>
      </c>
    </row>
    <row r="48" spans="1:19" x14ac:dyDescent="0.25">
      <c r="A48" s="83" t="s">
        <v>3045</v>
      </c>
      <c r="B48" s="84" t="s">
        <v>5228</v>
      </c>
      <c r="C48" s="84" t="s">
        <v>5228</v>
      </c>
      <c r="D48" s="85">
        <f>IFERROR(VLOOKUP(A48,Data1!A:B,2,0),"")</f>
        <v>6301</v>
      </c>
      <c r="E48" s="86">
        <f t="shared" si="0"/>
        <v>432</v>
      </c>
      <c r="F48" s="86">
        <f t="shared" si="1"/>
        <v>432</v>
      </c>
      <c r="G48" s="85">
        <f t="shared" si="2"/>
        <v>18</v>
      </c>
      <c r="H48" s="85">
        <f t="shared" si="3"/>
        <v>3</v>
      </c>
      <c r="I48" s="86">
        <f t="shared" si="4"/>
        <v>144</v>
      </c>
      <c r="J48" s="87" t="str">
        <f t="shared" si="5"/>
        <v/>
      </c>
      <c r="K48" s="87" t="str">
        <f>IFERROR(VLOOKUP(A48,Instruction!A:F,6,0),"")</f>
        <v xml:space="preserve">Cover inner box barcode. Apply outer case label accordingly to match item# (Cover barcodes on the case) </v>
      </c>
      <c r="L48" s="88" t="str">
        <f>IFERROR(VLOOKUP(A48,Instruction!A:J,10,0),"No Supplies")</f>
        <v>No Supplies</v>
      </c>
      <c r="M48" s="86">
        <f>IFERROR(VLOOKUP(A48,Data1!A:C,3,0),1)</f>
        <v>1</v>
      </c>
      <c r="N48" s="85">
        <f>IFERROR(VLOOKUP(D48,Data2!$A:$D,4,0),"")</f>
        <v>24</v>
      </c>
      <c r="O48" s="84">
        <f>IFERROR(VLOOKUP(D48,Data2!$A:$C,3,0),"")</f>
        <v>144</v>
      </c>
      <c r="P48" s="85">
        <v>365</v>
      </c>
      <c r="Q48" s="84">
        <v>432</v>
      </c>
      <c r="R48" s="84"/>
      <c r="S48" s="84" t="s">
        <v>5152</v>
      </c>
    </row>
    <row r="49" spans="1:19" x14ac:dyDescent="0.25">
      <c r="A49" s="97" t="s">
        <v>2137</v>
      </c>
      <c r="B49" s="90" t="s">
        <v>5229</v>
      </c>
      <c r="C49" s="90" t="s">
        <v>5230</v>
      </c>
      <c r="D49" s="91">
        <f>IFERROR(VLOOKUP(A49,Data1!A:B,2,0),"")</f>
        <v>4103</v>
      </c>
      <c r="E49" s="93">
        <f t="shared" si="0"/>
        <v>360</v>
      </c>
      <c r="F49" s="93">
        <f t="shared" si="1"/>
        <v>360</v>
      </c>
      <c r="G49" s="91" t="str">
        <f t="shared" si="2"/>
        <v/>
      </c>
      <c r="H49" s="91">
        <f t="shared" si="3"/>
        <v>30</v>
      </c>
      <c r="I49" s="93">
        <f t="shared" si="4"/>
        <v>12</v>
      </c>
      <c r="J49" s="94" t="str">
        <f t="shared" si="5"/>
        <v/>
      </c>
      <c r="K49" s="94" t="str">
        <f>IFERROR(VLOOKUP(A49,Instruction!A:F,6,0),"")</f>
        <v xml:space="preserve">• Use FNSKU to label each item (cover barcode). Apply outer box/case label accordingly to match item# (Cover all existing barcodes on the box/case) </v>
      </c>
      <c r="L49" s="95" t="str">
        <f>IFERROR(VLOOKUP(A49,Instruction!A:J,10,0),"No Supplies")</f>
        <v>No Supplies</v>
      </c>
      <c r="M49" s="93">
        <f>IFERROR(VLOOKUP(A49,Data1!A:C,3,0),1)</f>
        <v>1</v>
      </c>
      <c r="N49" s="91">
        <f>IFERROR(VLOOKUP(D49,Data2!$A:$D,4,0),"")</f>
        <v>0</v>
      </c>
      <c r="O49" s="90">
        <f>IFERROR(VLOOKUP(D49,Data2!$A:$C,3,0),"")</f>
        <v>12</v>
      </c>
      <c r="P49" s="91">
        <v>364</v>
      </c>
      <c r="Q49" s="90">
        <v>360</v>
      </c>
      <c r="R49" s="90"/>
      <c r="S49" s="90" t="s">
        <v>5152</v>
      </c>
    </row>
    <row r="50" spans="1:19" x14ac:dyDescent="0.25">
      <c r="A50" s="98" t="s">
        <v>1377</v>
      </c>
      <c r="B50" s="84" t="s">
        <v>5231</v>
      </c>
      <c r="C50" s="84" t="s">
        <v>5232</v>
      </c>
      <c r="D50" s="85">
        <f>IFERROR(VLOOKUP(A50,Data1!A:B,2,0),"")</f>
        <v>306</v>
      </c>
      <c r="E50" s="99">
        <f t="shared" si="0"/>
        <v>720</v>
      </c>
      <c r="F50" s="99">
        <f t="shared" si="1"/>
        <v>360</v>
      </c>
      <c r="G50" s="85">
        <f t="shared" si="2"/>
        <v>30</v>
      </c>
      <c r="H50" s="85">
        <f t="shared" si="3"/>
        <v>5</v>
      </c>
      <c r="I50" s="86">
        <f t="shared" si="4"/>
        <v>72</v>
      </c>
      <c r="J50" s="87" t="str">
        <f t="shared" si="5"/>
        <v/>
      </c>
      <c r="K50" s="87" t="str">
        <f>IFERROR(VLOOKUP(A50,Instruction!A:F,6,0),"")</f>
        <v>• Put 2 pcs into polybag and apply FNSKU labels on each of the poly bags.
• Insert the poly-bagged sets back to CASE (Cover all existing barcodes on the box/case)</v>
      </c>
      <c r="L50" s="88" t="str">
        <f>IFERROR(VLOOKUP(A50,Instruction!A:J,10,0),"No Supplies")</f>
        <v>Poly Bag 10 x 13</v>
      </c>
      <c r="M50" s="99">
        <f>IFERROR(VLOOKUP(A50,Data1!A:C,3,0),1)</f>
        <v>2</v>
      </c>
      <c r="N50" s="85">
        <f>IFERROR(VLOOKUP(D50,Data2!$A:$D,4,0),"")</f>
        <v>24</v>
      </c>
      <c r="O50" s="84">
        <f>IFERROR(VLOOKUP(D50,Data2!$A:$C,3,0),"")</f>
        <v>144</v>
      </c>
      <c r="P50" s="85">
        <v>360</v>
      </c>
      <c r="Q50" s="84">
        <v>360</v>
      </c>
      <c r="R50" s="84"/>
      <c r="S50" s="84" t="s">
        <v>5152</v>
      </c>
    </row>
    <row r="51" spans="1:19" x14ac:dyDescent="0.25">
      <c r="A51" s="97" t="s">
        <v>1098</v>
      </c>
      <c r="B51" s="90" t="s">
        <v>5233</v>
      </c>
      <c r="C51" s="90" t="s">
        <v>5234</v>
      </c>
      <c r="D51" s="91">
        <f>IFERROR(VLOOKUP(A51,Data1!A:B,2,0),"")</f>
        <v>2233</v>
      </c>
      <c r="E51" s="93">
        <f t="shared" si="0"/>
        <v>720</v>
      </c>
      <c r="F51" s="93">
        <f t="shared" si="1"/>
        <v>360</v>
      </c>
      <c r="G51" s="91">
        <f t="shared" si="2"/>
        <v>30</v>
      </c>
      <c r="H51" s="91">
        <f t="shared" si="3"/>
        <v>10</v>
      </c>
      <c r="I51" s="93">
        <f t="shared" si="4"/>
        <v>36</v>
      </c>
      <c r="J51" s="94" t="str">
        <f t="shared" si="5"/>
        <v/>
      </c>
      <c r="K51" s="94" t="str">
        <f>IFERROR(VLOOKUP(A51,Instruction!A:F,6,0),"")</f>
        <v xml:space="preserve">• Put 2 pcs into polybag and apply FNSKU labels on each of the poly bags.
• Insert the poly-bagged sets back to CASE. Discard inner box. (Cover all existing barcodes on the box/case) </v>
      </c>
      <c r="L51" s="95" t="str">
        <f>IFERROR(VLOOKUP(A51,Instruction!A:J,10,0),"No Supplies")</f>
        <v>Poly Bag 6 x 9</v>
      </c>
      <c r="M51" s="93">
        <f>IFERROR(VLOOKUP(A51,Data1!A:C,3,0),1)</f>
        <v>2</v>
      </c>
      <c r="N51" s="91">
        <f>IFERROR(VLOOKUP(D51,Data2!$A:$D,4,0),"")</f>
        <v>24</v>
      </c>
      <c r="O51" s="90">
        <f>IFERROR(VLOOKUP(D51,Data2!$A:$C,3,0),"")</f>
        <v>72</v>
      </c>
      <c r="P51" s="91">
        <v>350</v>
      </c>
      <c r="Q51" s="90">
        <v>360</v>
      </c>
      <c r="R51" s="90"/>
      <c r="S51" s="90" t="s">
        <v>5152</v>
      </c>
    </row>
    <row r="52" spans="1:19" x14ac:dyDescent="0.25">
      <c r="A52" s="98" t="s">
        <v>2124</v>
      </c>
      <c r="B52" s="84" t="s">
        <v>5235</v>
      </c>
      <c r="C52" s="84" t="s">
        <v>5235</v>
      </c>
      <c r="D52" s="85">
        <f>IFERROR(VLOOKUP(A52,Data1!A:B,2,0),"")</f>
        <v>4004</v>
      </c>
      <c r="E52" s="99">
        <f t="shared" si="0"/>
        <v>288</v>
      </c>
      <c r="F52" s="99">
        <f t="shared" si="1"/>
        <v>288</v>
      </c>
      <c r="G52" s="85">
        <f t="shared" si="2"/>
        <v>12</v>
      </c>
      <c r="H52" s="85">
        <f t="shared" si="3"/>
        <v>2</v>
      </c>
      <c r="I52" s="86">
        <f t="shared" si="4"/>
        <v>144</v>
      </c>
      <c r="J52" s="87" t="str">
        <f t="shared" si="5"/>
        <v/>
      </c>
      <c r="K52" s="87" t="str">
        <f>IFERROR(VLOOKUP(A52,Instruction!A:F,6,0),"")</f>
        <v xml:space="preserve">Apply outer box/case label accordingly to match item# (Cover all existing barcodes on the box/case) </v>
      </c>
      <c r="L52" s="88" t="str">
        <f>IFERROR(VLOOKUP(A52,Instruction!A:J,10,0),"No Supplies")</f>
        <v>No Supplies</v>
      </c>
      <c r="M52" s="99">
        <f>IFERROR(VLOOKUP(A52,Data1!A:C,3,0),1)</f>
        <v>1</v>
      </c>
      <c r="N52" s="85">
        <f>IFERROR(VLOOKUP(D52,Data2!$A:$D,4,0),"")</f>
        <v>24</v>
      </c>
      <c r="O52" s="84">
        <f>IFERROR(VLOOKUP(D52,Data2!$A:$C,3,0),"")</f>
        <v>144</v>
      </c>
      <c r="P52" s="85">
        <v>327</v>
      </c>
      <c r="Q52" s="84">
        <v>288</v>
      </c>
      <c r="R52" s="84"/>
      <c r="S52" s="84" t="s">
        <v>5152</v>
      </c>
    </row>
    <row r="53" spans="1:19" x14ac:dyDescent="0.25">
      <c r="A53" s="89" t="s">
        <v>2155</v>
      </c>
      <c r="B53" s="90" t="s">
        <v>5236</v>
      </c>
      <c r="C53" s="90" t="s">
        <v>5237</v>
      </c>
      <c r="D53" s="91">
        <f>IFERROR(VLOOKUP(A53,Data1!A:B,2,0),"")</f>
        <v>4121</v>
      </c>
      <c r="E53" s="92">
        <f t="shared" si="0"/>
        <v>312</v>
      </c>
      <c r="F53" s="92">
        <f t="shared" si="1"/>
        <v>312</v>
      </c>
      <c r="G53" s="91" t="str">
        <f t="shared" si="2"/>
        <v/>
      </c>
      <c r="H53" s="91">
        <f t="shared" si="3"/>
        <v>26</v>
      </c>
      <c r="I53" s="93">
        <f t="shared" si="4"/>
        <v>12</v>
      </c>
      <c r="J53" s="94" t="str">
        <f t="shared" si="5"/>
        <v/>
      </c>
      <c r="K53" s="94" t="str">
        <f>IFERROR(VLOOKUP(A53,Instruction!A:F,6,0),"")</f>
        <v xml:space="preserve">• Use FNSKU to label each item (cover barcode). Apply outer box/case label accordingly to match item# (Cover all existing barcodes on the box/case) </v>
      </c>
      <c r="L53" s="95" t="str">
        <f>IFERROR(VLOOKUP(A53,Instruction!A:J,10,0),"No Supplies")</f>
        <v>No Supplies</v>
      </c>
      <c r="M53" s="92">
        <f>IFERROR(VLOOKUP(A53,Data1!A:C,3,0),1)</f>
        <v>1</v>
      </c>
      <c r="N53" s="91">
        <f>IFERROR(VLOOKUP(D53,Data2!$A:$D,4,0),"")</f>
        <v>0</v>
      </c>
      <c r="O53" s="90">
        <f>IFERROR(VLOOKUP(D53,Data2!$A:$C,3,0),"")</f>
        <v>12</v>
      </c>
      <c r="P53" s="91">
        <v>307</v>
      </c>
      <c r="Q53" s="90">
        <v>312</v>
      </c>
      <c r="R53" s="90"/>
      <c r="S53" s="90" t="s">
        <v>5152</v>
      </c>
    </row>
    <row r="54" spans="1:19" x14ac:dyDescent="0.25">
      <c r="A54" s="102" t="s">
        <v>639</v>
      </c>
      <c r="B54" s="84" t="s">
        <v>5238</v>
      </c>
      <c r="C54" s="84" t="s">
        <v>5238</v>
      </c>
      <c r="D54" s="85">
        <f>IFERROR(VLOOKUP(A54,Data1!A:B,2,0),"")</f>
        <v>1753</v>
      </c>
      <c r="E54" s="103">
        <f t="shared" si="0"/>
        <v>288</v>
      </c>
      <c r="F54" s="103">
        <f t="shared" si="1"/>
        <v>288</v>
      </c>
      <c r="G54" s="85">
        <f t="shared" si="2"/>
        <v>12</v>
      </c>
      <c r="H54" s="85">
        <f t="shared" si="3"/>
        <v>2</v>
      </c>
      <c r="I54" s="86">
        <f t="shared" si="4"/>
        <v>144</v>
      </c>
      <c r="J54" s="87" t="str">
        <f t="shared" si="5"/>
        <v/>
      </c>
      <c r="K54" s="87" t="str">
        <f>IFERROR(VLOOKUP(A54,Instruction!A:F,6,0),"")</f>
        <v xml:space="preserve">Apply outer box/case label accordingly to match item# (Cover all existing barcodes on the box/case) </v>
      </c>
      <c r="L54" s="88" t="str">
        <f>IFERROR(VLOOKUP(A54,Instruction!A:J,10,0),"No Supplies")</f>
        <v>No Supplies</v>
      </c>
      <c r="M54" s="103">
        <f>IFERROR(VLOOKUP(A54,Data1!A:C,3,0),1)</f>
        <v>1</v>
      </c>
      <c r="N54" s="85">
        <f>IFERROR(VLOOKUP(D54,Data2!$A:$D,4,0),"")</f>
        <v>24</v>
      </c>
      <c r="O54" s="84">
        <f>IFERROR(VLOOKUP(D54,Data2!$A:$C,3,0),"")</f>
        <v>144</v>
      </c>
      <c r="P54" s="85">
        <v>302</v>
      </c>
      <c r="Q54" s="84">
        <v>288</v>
      </c>
      <c r="R54" s="84"/>
      <c r="S54" s="84" t="s">
        <v>5152</v>
      </c>
    </row>
    <row r="55" spans="1:19" x14ac:dyDescent="0.25">
      <c r="A55" s="89" t="s">
        <v>4949</v>
      </c>
      <c r="B55" s="90" t="s">
        <v>5239</v>
      </c>
      <c r="C55" s="90" t="s">
        <v>5240</v>
      </c>
      <c r="D55" s="91">
        <f>IFERROR(VLOOKUP(A55,Data1!A:B,2,0),"")</f>
        <v>3145</v>
      </c>
      <c r="E55" s="92">
        <f t="shared" si="0"/>
        <v>3000</v>
      </c>
      <c r="F55" s="92">
        <f t="shared" si="1"/>
        <v>300</v>
      </c>
      <c r="G55" s="91" t="str">
        <f t="shared" si="2"/>
        <v/>
      </c>
      <c r="H55" s="91">
        <f t="shared" si="3"/>
        <v>30</v>
      </c>
      <c r="I55" s="93">
        <f t="shared" si="4"/>
        <v>10</v>
      </c>
      <c r="J55" s="94" t="str">
        <f t="shared" si="5"/>
        <v/>
      </c>
      <c r="K55" s="94" t="str">
        <f>IFERROR(VLOOKUP(A55,Instruction!A:F,6,0),"")</f>
        <v>• Insert 10 pcs per poly bag (X2 pc - red, yellow, blue, green. X1 pc - purple, orange). Apply FNSKU labels on each of the poly bags.
• Insert the poly-bagged sets back to CASE. (Cover all existing barcodes on the box/case)</v>
      </c>
      <c r="L55" s="95" t="str">
        <f>IFERROR(VLOOKUP(A55,Instruction!A:J,10,0),"No Supplies")</f>
        <v>Poly Bag 12 x 15.5</v>
      </c>
      <c r="M55" s="92">
        <f>IFERROR(VLOOKUP(A55,Data1!A:C,3,0),1)</f>
        <v>10</v>
      </c>
      <c r="N55" s="91">
        <f>IFERROR(VLOOKUP(D55,Data2!$A:$D,4,0),"")</f>
        <v>0</v>
      </c>
      <c r="O55" s="90">
        <f>IFERROR(VLOOKUP(D55,Data2!$A:$C,3,0),"")</f>
        <v>100</v>
      </c>
      <c r="P55" s="91">
        <v>299</v>
      </c>
      <c r="Q55" s="90">
        <v>300</v>
      </c>
      <c r="R55" s="90"/>
      <c r="S55" s="90" t="s">
        <v>5152</v>
      </c>
    </row>
    <row r="56" spans="1:19" x14ac:dyDescent="0.25">
      <c r="A56" s="83" t="s">
        <v>2656</v>
      </c>
      <c r="B56" s="84" t="s">
        <v>5241</v>
      </c>
      <c r="C56" s="84" t="s">
        <v>5241</v>
      </c>
      <c r="D56" s="85">
        <f>IFERROR(VLOOKUP(A56,Data1!A:B,2,0),"")</f>
        <v>516</v>
      </c>
      <c r="E56" s="99">
        <f t="shared" si="0"/>
        <v>288</v>
      </c>
      <c r="F56" s="99">
        <f t="shared" si="1"/>
        <v>288</v>
      </c>
      <c r="G56" s="85" t="str">
        <f t="shared" si="2"/>
        <v/>
      </c>
      <c r="H56" s="85">
        <f t="shared" si="3"/>
        <v>8</v>
      </c>
      <c r="I56" s="86">
        <f t="shared" si="4"/>
        <v>36</v>
      </c>
      <c r="J56" s="87" t="str">
        <f t="shared" si="5"/>
        <v/>
      </c>
      <c r="K56" s="87" t="str">
        <f>IFERROR(VLOOKUP(A56,Instruction!A:F,6,0),"")</f>
        <v xml:space="preserve">Apply outer box/case label accordingly to match item# (Cover all existing barcodes on the box/case) </v>
      </c>
      <c r="L56" s="88" t="str">
        <f>IFERROR(VLOOKUP(A56,Instruction!A:J,10,0),"No Supplies")</f>
        <v>No Supplies</v>
      </c>
      <c r="M56" s="99">
        <f>IFERROR(VLOOKUP(A56,Data1!A:C,3,0),1)</f>
        <v>1</v>
      </c>
      <c r="N56" s="85">
        <f>IFERROR(VLOOKUP(D56,Data2!$A:$D,4,0),"")</f>
        <v>0</v>
      </c>
      <c r="O56" s="84">
        <f>IFERROR(VLOOKUP(D56,Data2!$A:$C,3,0),"")</f>
        <v>36</v>
      </c>
      <c r="P56" s="85">
        <v>297</v>
      </c>
      <c r="Q56" s="84">
        <v>288</v>
      </c>
      <c r="R56" s="84"/>
      <c r="S56" s="84" t="s">
        <v>5152</v>
      </c>
    </row>
    <row r="57" spans="1:19" x14ac:dyDescent="0.25">
      <c r="A57" s="100" t="s">
        <v>2547</v>
      </c>
      <c r="B57" s="90" t="s">
        <v>5242</v>
      </c>
      <c r="C57" s="90" t="s">
        <v>5242</v>
      </c>
      <c r="D57" s="91">
        <f>IFERROR(VLOOKUP(A57,Data1!A:B,2,0),"")</f>
        <v>5090</v>
      </c>
      <c r="E57" s="101">
        <f t="shared" si="0"/>
        <v>288</v>
      </c>
      <c r="F57" s="101">
        <f t="shared" si="1"/>
        <v>288</v>
      </c>
      <c r="G57" s="91" t="str">
        <f t="shared" si="2"/>
        <v/>
      </c>
      <c r="H57" s="91">
        <f t="shared" si="3"/>
        <v>6</v>
      </c>
      <c r="I57" s="93">
        <f t="shared" si="4"/>
        <v>48</v>
      </c>
      <c r="J57" s="94" t="str">
        <f t="shared" si="5"/>
        <v/>
      </c>
      <c r="K57" s="94" t="str">
        <f>IFERROR(VLOOKUP(A57,Instruction!A:F,6,0),"")</f>
        <v xml:space="preserve">Apply outer box/case label accordingly to match item# (Cover all existing barcodes on the box/case) </v>
      </c>
      <c r="L57" s="95" t="str">
        <f>IFERROR(VLOOKUP(A57,Instruction!A:J,10,0),"No Supplies")</f>
        <v>No Supplies</v>
      </c>
      <c r="M57" s="101">
        <f>IFERROR(VLOOKUP(A57,Data1!A:C,3,0),1)</f>
        <v>1</v>
      </c>
      <c r="N57" s="91">
        <f>IFERROR(VLOOKUP(D57,Data2!$A:$D,4,0),"")</f>
        <v>0</v>
      </c>
      <c r="O57" s="90">
        <f>IFERROR(VLOOKUP(D57,Data2!$A:$C,3,0),"")</f>
        <v>48</v>
      </c>
      <c r="P57" s="91">
        <v>296</v>
      </c>
      <c r="Q57" s="90">
        <v>288</v>
      </c>
      <c r="R57" s="90"/>
      <c r="S57" s="90" t="s">
        <v>5152</v>
      </c>
    </row>
    <row r="58" spans="1:19" x14ac:dyDescent="0.25">
      <c r="A58" s="102" t="s">
        <v>3314</v>
      </c>
      <c r="B58" s="84" t="s">
        <v>5243</v>
      </c>
      <c r="C58" s="84" t="s">
        <v>5244</v>
      </c>
      <c r="D58" s="85">
        <f>IFERROR(VLOOKUP(A58,Data1!A:B,2,0),"")</f>
        <v>812</v>
      </c>
      <c r="E58" s="103">
        <f t="shared" si="0"/>
        <v>1764</v>
      </c>
      <c r="F58" s="103">
        <f t="shared" si="1"/>
        <v>294</v>
      </c>
      <c r="G58" s="85" t="str">
        <f t="shared" si="2"/>
        <v/>
      </c>
      <c r="H58" s="85">
        <f t="shared" si="3"/>
        <v>49</v>
      </c>
      <c r="I58" s="86">
        <f t="shared" si="4"/>
        <v>6</v>
      </c>
      <c r="J58" s="87" t="str">
        <f t="shared" si="5"/>
        <v/>
      </c>
      <c r="K58" s="87" t="str">
        <f>IFERROR(VLOOKUP(A58,Instruction!A:F,6,0),"")</f>
        <v>• Put 6 pcs into polybag (different color) and apply FNSKU labels on each of the poly bags.
• Insert the poly-bagged sets back to CASE. (Cover all existing barcodes on the box/case)</v>
      </c>
      <c r="L58" s="88" t="str">
        <f>IFERROR(VLOOKUP(A58,Instruction!A:J,10,0),"No Supplies")</f>
        <v>Poly Bag 12 x 15.5</v>
      </c>
      <c r="M58" s="103">
        <f>IFERROR(VLOOKUP(A58,Data1!A:C,3,0),1)</f>
        <v>6</v>
      </c>
      <c r="N58" s="85">
        <f>IFERROR(VLOOKUP(D58,Data2!$A:$D,4,0),"")</f>
        <v>0</v>
      </c>
      <c r="O58" s="84">
        <f>IFERROR(VLOOKUP(D58,Data2!$A:$C,3,0),"")</f>
        <v>36</v>
      </c>
      <c r="P58" s="85">
        <v>293</v>
      </c>
      <c r="Q58" s="84">
        <v>294</v>
      </c>
      <c r="R58" s="84"/>
      <c r="S58" s="84" t="s">
        <v>5152</v>
      </c>
    </row>
    <row r="59" spans="1:19" x14ac:dyDescent="0.25">
      <c r="A59" s="89" t="s">
        <v>4953</v>
      </c>
      <c r="B59" s="90" t="s">
        <v>5245</v>
      </c>
      <c r="C59" s="90" t="s">
        <v>5245</v>
      </c>
      <c r="D59" s="91">
        <f>IFERROR(VLOOKUP(A59,Data1!A:B,2,0),"")</f>
        <v>41166</v>
      </c>
      <c r="E59" s="92">
        <f t="shared" si="0"/>
        <v>290</v>
      </c>
      <c r="F59" s="92">
        <f t="shared" si="1"/>
        <v>290</v>
      </c>
      <c r="G59" s="91" t="str">
        <f t="shared" si="2"/>
        <v/>
      </c>
      <c r="H59" s="91">
        <f t="shared" si="3"/>
        <v>29</v>
      </c>
      <c r="I59" s="93">
        <f t="shared" si="4"/>
        <v>10</v>
      </c>
      <c r="J59" s="94" t="str">
        <f t="shared" si="5"/>
        <v/>
      </c>
      <c r="K59" s="94" t="str">
        <f>IFERROR(VLOOKUP(A59,Instruction!A:F,6,0),"")</f>
        <v xml:space="preserve">• 9 UNITS PER CASE (take out 1 unit from original case)
• Apply outer case label accordingly to match item# (Cover all existing barcodes on the case) </v>
      </c>
      <c r="L59" s="95" t="str">
        <f>IFERROR(VLOOKUP(A59,Instruction!A:J,10,0),"No Supplies")</f>
        <v>No Supplies</v>
      </c>
      <c r="M59" s="92">
        <f>IFERROR(VLOOKUP(A59,Data1!A:C,3,0),1)</f>
        <v>1</v>
      </c>
      <c r="N59" s="91">
        <f>IFERROR(VLOOKUP(D59,Data2!$A:$D,4,0),"")</f>
        <v>0</v>
      </c>
      <c r="O59" s="90">
        <f>IFERROR(VLOOKUP(D59,Data2!$A:$C,3,0),"")</f>
        <v>10</v>
      </c>
      <c r="P59" s="91">
        <v>288</v>
      </c>
      <c r="Q59" s="90">
        <v>290</v>
      </c>
      <c r="R59" s="90"/>
      <c r="S59" s="90" t="s">
        <v>5152</v>
      </c>
    </row>
    <row r="60" spans="1:19" x14ac:dyDescent="0.25">
      <c r="A60" s="83" t="s">
        <v>1403</v>
      </c>
      <c r="B60" s="84" t="s">
        <v>5246</v>
      </c>
      <c r="C60" s="84" t="s">
        <v>5246</v>
      </c>
      <c r="D60" s="85">
        <f>IFERROR(VLOOKUP(A60,Data1!A:B,2,0),"")</f>
        <v>3109</v>
      </c>
      <c r="E60" s="86">
        <f t="shared" si="0"/>
        <v>288</v>
      </c>
      <c r="F60" s="86">
        <f t="shared" si="1"/>
        <v>288</v>
      </c>
      <c r="G60" s="85" t="str">
        <f t="shared" si="2"/>
        <v/>
      </c>
      <c r="H60" s="85">
        <f t="shared" si="3"/>
        <v>6</v>
      </c>
      <c r="I60" s="86">
        <f t="shared" si="4"/>
        <v>48</v>
      </c>
      <c r="J60" s="87" t="str">
        <f t="shared" si="5"/>
        <v/>
      </c>
      <c r="K60" s="87" t="str">
        <f>IFERROR(VLOOKUP(A60,Instruction!A:F,6,0),"")</f>
        <v xml:space="preserve">Apply outer box/case label accordingly to match item# (Cover all existing barcodes on the box/case) </v>
      </c>
      <c r="L60" s="88" t="str">
        <f>IFERROR(VLOOKUP(A60,Instruction!A:J,10,0),"No Supplies")</f>
        <v>No Supplies</v>
      </c>
      <c r="M60" s="86">
        <f>IFERROR(VLOOKUP(A60,Data1!A:C,3,0),1)</f>
        <v>1</v>
      </c>
      <c r="N60" s="85">
        <f>IFERROR(VLOOKUP(D60,Data2!$A:$D,4,0),"")</f>
        <v>0</v>
      </c>
      <c r="O60" s="84">
        <f>IFERROR(VLOOKUP(D60,Data2!$A:$C,3,0),"")</f>
        <v>48</v>
      </c>
      <c r="P60" s="85">
        <v>284</v>
      </c>
      <c r="Q60" s="84">
        <v>288</v>
      </c>
      <c r="R60" s="84"/>
      <c r="S60" s="84" t="s">
        <v>5152</v>
      </c>
    </row>
    <row r="61" spans="1:19" x14ac:dyDescent="0.25">
      <c r="A61" s="89" t="s">
        <v>1012</v>
      </c>
      <c r="B61" s="90" t="s">
        <v>5247</v>
      </c>
      <c r="C61" s="90" t="s">
        <v>5248</v>
      </c>
      <c r="D61" s="91">
        <f>IFERROR(VLOOKUP(A61,Data1!A:B,2,0),"")</f>
        <v>2174</v>
      </c>
      <c r="E61" s="92">
        <f t="shared" si="0"/>
        <v>1680</v>
      </c>
      <c r="F61" s="92">
        <f t="shared" si="1"/>
        <v>280</v>
      </c>
      <c r="G61" s="91" t="str">
        <f t="shared" si="2"/>
        <v/>
      </c>
      <c r="H61" s="91">
        <f t="shared" si="3"/>
        <v>35</v>
      </c>
      <c r="I61" s="93">
        <f t="shared" si="4"/>
        <v>8</v>
      </c>
      <c r="J61" s="94" t="str">
        <f t="shared" si="5"/>
        <v/>
      </c>
      <c r="K61" s="94" t="str">
        <f>IFERROR(VLOOKUP(A61,Instruction!A:F,6,0),"")</f>
        <v>• Insert 6 pcs per poly bag (6 different color). Apply FNSKU labels on each of the poly bags.
• Insert the poly-bagged sets back to CASE (Cover all existing barcodes on the box/case)</v>
      </c>
      <c r="L61" s="95" t="str">
        <f>IFERROR(VLOOKUP(A61,Instruction!A:J,10,0),"No Supplies")</f>
        <v>Poly Bag 12 x 15.5</v>
      </c>
      <c r="M61" s="92">
        <f>IFERROR(VLOOKUP(A61,Data1!A:C,3,0),1)</f>
        <v>6</v>
      </c>
      <c r="N61" s="91">
        <f>IFERROR(VLOOKUP(D61,Data2!$A:$D,4,0),"")</f>
        <v>0</v>
      </c>
      <c r="O61" s="90">
        <f>IFERROR(VLOOKUP(D61,Data2!$A:$C,3,0),"")</f>
        <v>48</v>
      </c>
      <c r="P61" s="91">
        <v>279</v>
      </c>
      <c r="Q61" s="90">
        <v>280</v>
      </c>
      <c r="R61" s="90"/>
      <c r="S61" s="90" t="s">
        <v>5152</v>
      </c>
    </row>
    <row r="62" spans="1:19" x14ac:dyDescent="0.25">
      <c r="A62" s="98" t="s">
        <v>5030</v>
      </c>
      <c r="B62" s="84" t="s">
        <v>5249</v>
      </c>
      <c r="C62" s="84" t="s">
        <v>5250</v>
      </c>
      <c r="D62" s="85">
        <f>IFERROR(VLOOKUP(A62,Data1!A:B,2,0),"")</f>
        <v>560</v>
      </c>
      <c r="E62" s="99">
        <f t="shared" si="0"/>
        <v>288</v>
      </c>
      <c r="F62" s="99">
        <f t="shared" si="1"/>
        <v>288</v>
      </c>
      <c r="G62" s="85" t="str">
        <f t="shared" si="2"/>
        <v/>
      </c>
      <c r="H62" s="85">
        <f t="shared" si="3"/>
        <v>6</v>
      </c>
      <c r="I62" s="86">
        <f t="shared" si="4"/>
        <v>48</v>
      </c>
      <c r="J62" s="87" t="str">
        <f t="shared" si="5"/>
        <v/>
      </c>
      <c r="K62" s="87" t="str">
        <f>IFERROR(VLOOKUP(A62,Instruction!A:F,6,0),"")</f>
        <v xml:space="preserve">• Use FNSKU to label each item (cover barcode). Apply outer box/case label accordingly to match item# (Cover all existing barcodes on the box/case) </v>
      </c>
      <c r="L62" s="88">
        <f>IFERROR(VLOOKUP(A62,Instruction!A:J,10,0),"No Supplies")</f>
        <v>0</v>
      </c>
      <c r="M62" s="99">
        <f>IFERROR(VLOOKUP(A62,Data1!A:C,3,0),1)</f>
        <v>1</v>
      </c>
      <c r="N62" s="85">
        <f>IFERROR(VLOOKUP(D62,Data2!$A:$D,4,0),"")</f>
        <v>0</v>
      </c>
      <c r="O62" s="84">
        <f>IFERROR(VLOOKUP(D62,Data2!$A:$C,3,0),"")</f>
        <v>48</v>
      </c>
      <c r="P62" s="85">
        <v>275</v>
      </c>
      <c r="Q62" s="84">
        <v>288</v>
      </c>
      <c r="R62" s="84"/>
      <c r="S62" s="84" t="s">
        <v>5152</v>
      </c>
    </row>
    <row r="63" spans="1:19" x14ac:dyDescent="0.25">
      <c r="A63" s="89" t="s">
        <v>3046</v>
      </c>
      <c r="B63" s="90" t="s">
        <v>5251</v>
      </c>
      <c r="C63" s="90" t="s">
        <v>5252</v>
      </c>
      <c r="D63" s="91">
        <f>IFERROR(VLOOKUP(A63,Data1!A:B,2,0),"")</f>
        <v>6301</v>
      </c>
      <c r="E63" s="92">
        <f t="shared" si="0"/>
        <v>576</v>
      </c>
      <c r="F63" s="92">
        <f t="shared" si="1"/>
        <v>288</v>
      </c>
      <c r="G63" s="91">
        <f t="shared" si="2"/>
        <v>24</v>
      </c>
      <c r="H63" s="91">
        <f t="shared" si="3"/>
        <v>4</v>
      </c>
      <c r="I63" s="93">
        <f t="shared" si="4"/>
        <v>72</v>
      </c>
      <c r="J63" s="94" t="str">
        <f t="shared" si="5"/>
        <v/>
      </c>
      <c r="K63" s="94" t="str">
        <f>IFERROR(VLOOKUP(A63,Instruction!A:F,6,0),"")</f>
        <v xml:space="preserve">• Put 2 pcs into polybag and apply FNSKU labels on each of the poly bags.
• Insert the poly-bagged sets back to CASE. Discard inner box (Cover all existing barcodes on the box/case) </v>
      </c>
      <c r="L63" s="95" t="str">
        <f>IFERROR(VLOOKUP(A63,Instruction!A:J,10,0),"No Supplies")</f>
        <v>Poly Bag 6 x 9</v>
      </c>
      <c r="M63" s="92">
        <f>IFERROR(VLOOKUP(A63,Data1!A:C,3,0),1)</f>
        <v>2</v>
      </c>
      <c r="N63" s="91">
        <f>IFERROR(VLOOKUP(D63,Data2!$A:$D,4,0),"")</f>
        <v>24</v>
      </c>
      <c r="O63" s="90">
        <f>IFERROR(VLOOKUP(D63,Data2!$A:$C,3,0),"")</f>
        <v>144</v>
      </c>
      <c r="P63" s="91">
        <v>272</v>
      </c>
      <c r="Q63" s="90">
        <v>288</v>
      </c>
      <c r="R63" s="90"/>
      <c r="S63" s="90" t="s">
        <v>5152</v>
      </c>
    </row>
    <row r="64" spans="1:19" x14ac:dyDescent="0.25">
      <c r="A64" s="83" t="s">
        <v>5023</v>
      </c>
      <c r="B64" s="84" t="s">
        <v>5253</v>
      </c>
      <c r="C64" s="84" t="s">
        <v>5254</v>
      </c>
      <c r="D64" s="85">
        <f>IFERROR(VLOOKUP(A64,Data1!A:B,2,0),"")</f>
        <v>5027</v>
      </c>
      <c r="E64" s="86">
        <f t="shared" si="0"/>
        <v>288</v>
      </c>
      <c r="F64" s="86">
        <f t="shared" si="1"/>
        <v>288</v>
      </c>
      <c r="G64" s="85" t="str">
        <f t="shared" si="2"/>
        <v/>
      </c>
      <c r="H64" s="85">
        <f t="shared" si="3"/>
        <v>6</v>
      </c>
      <c r="I64" s="86">
        <f t="shared" si="4"/>
        <v>48</v>
      </c>
      <c r="J64" s="87" t="str">
        <f t="shared" si="5"/>
        <v/>
      </c>
      <c r="K64" s="87" t="str">
        <f>IFERROR(VLOOKUP(A64,Instruction!A:F,6,0),"")</f>
        <v xml:space="preserve">• Use FNSKU to label each item (cover barcode). Apply outer case label accordingly to match item# (Cover all existing barcodes on the case) </v>
      </c>
      <c r="L64" s="88" t="str">
        <f>IFERROR(VLOOKUP(A64,Instruction!A:J,10,0),"No Supplies")</f>
        <v>No Supplies</v>
      </c>
      <c r="M64" s="86">
        <f>IFERROR(VLOOKUP(A64,Data1!A:C,3,0),1)</f>
        <v>1</v>
      </c>
      <c r="N64" s="85">
        <f>IFERROR(VLOOKUP(D64,Data2!$A:$D,4,0),"")</f>
        <v>0</v>
      </c>
      <c r="O64" s="84">
        <f>IFERROR(VLOOKUP(D64,Data2!$A:$C,3,0),"")</f>
        <v>48</v>
      </c>
      <c r="P64" s="85">
        <v>271</v>
      </c>
      <c r="Q64" s="84">
        <v>288</v>
      </c>
      <c r="R64" s="84"/>
      <c r="S64" s="84" t="s">
        <v>5152</v>
      </c>
    </row>
    <row r="65" spans="1:19" ht="45" x14ac:dyDescent="0.25">
      <c r="A65" s="89" t="s">
        <v>3289</v>
      </c>
      <c r="B65" s="90" t="s">
        <v>5255</v>
      </c>
      <c r="C65" s="90" t="s">
        <v>5256</v>
      </c>
      <c r="D65" s="91">
        <f>IFERROR(VLOOKUP(A65,Data1!A:B,2,0),"")</f>
        <v>8004</v>
      </c>
      <c r="E65" s="92">
        <f t="shared" si="0"/>
        <v>270</v>
      </c>
      <c r="F65" s="92">
        <f t="shared" si="1"/>
        <v>270</v>
      </c>
      <c r="G65" s="91" t="str">
        <f t="shared" si="2"/>
        <v/>
      </c>
      <c r="H65" s="91">
        <f t="shared" si="3"/>
        <v>54</v>
      </c>
      <c r="I65" s="93">
        <f t="shared" si="4"/>
        <v>5</v>
      </c>
      <c r="J65" s="94" t="str">
        <f t="shared" si="5"/>
        <v/>
      </c>
      <c r="K65" s="94" t="str">
        <f>IFERROR(VLOOKUP(A65,Instruction!A:F,6,0),"")</f>
        <v>• Prepack. Seal box. Apply FNSKU label on box.
• Pack in BX-191313
• Apply outer case label (Cover all existing barcodes on case)</v>
      </c>
      <c r="L65" s="95" t="str">
        <f>IFERROR(VLOOKUP(A65,Instruction!A:J,10,0),"No Supplies")</f>
        <v>BX-12123, Seal w/ White sticker. BX191313</v>
      </c>
      <c r="M65" s="92">
        <f>IFERROR(VLOOKUP(A65,Data1!A:C,3,0),1)</f>
        <v>1</v>
      </c>
      <c r="N65" s="91">
        <f>IFERROR(VLOOKUP(D65,Data2!$A:$D,4,0),"")</f>
        <v>0</v>
      </c>
      <c r="O65" s="90">
        <f>IFERROR(VLOOKUP(D65,Data2!$A:$C,3,0),"")</f>
        <v>5</v>
      </c>
      <c r="P65" s="91">
        <v>268</v>
      </c>
      <c r="Q65" s="90">
        <v>270</v>
      </c>
      <c r="R65" s="90"/>
      <c r="S65" s="90" t="s">
        <v>5152</v>
      </c>
    </row>
    <row r="66" spans="1:19" x14ac:dyDescent="0.25">
      <c r="A66" s="98" t="s">
        <v>4914</v>
      </c>
      <c r="B66" s="84" t="s">
        <v>5257</v>
      </c>
      <c r="C66" s="84" t="s">
        <v>5257</v>
      </c>
      <c r="D66" s="85">
        <f>IFERROR(VLOOKUP(A66,Data1!A:B,2,0),"")</f>
        <v>5096</v>
      </c>
      <c r="E66" s="99">
        <f t="shared" ref="E66:E129" si="6">M66*Q66</f>
        <v>6336</v>
      </c>
      <c r="F66" s="99">
        <f t="shared" ref="F66:F129" si="7">E66/M66</f>
        <v>264</v>
      </c>
      <c r="G66" s="85">
        <f t="shared" ref="G66:G129" si="8">IFERROR(ROUNDUP(E66/N66,0),"")</f>
        <v>264</v>
      </c>
      <c r="H66" s="85">
        <f t="shared" ref="H66:H129" si="9">IFERROR(ROUNDUP(E66/O66,0),"")</f>
        <v>22</v>
      </c>
      <c r="I66" s="86">
        <f t="shared" ref="I66:I129" si="10">IFERROR(IF(S66="CASE",F66/H66,F66/G66),"")</f>
        <v>12</v>
      </c>
      <c r="J66" s="87" t="str">
        <f t="shared" ref="J66:J129" si="11">IF(ISNUMBER(SEARCH("FNSKU",C66)),"Labeling","")</f>
        <v/>
      </c>
      <c r="K66" s="87" t="str">
        <f>IFERROR(VLOOKUP(A66,Instruction!A:F,6,0),"")</f>
        <v>• For inner box: apply “THIS IS A SET” label. *DO NOT cover Box barcode*
• Apply outer case label accordingly to match item# (Cover barcodes on the CASE)</v>
      </c>
      <c r="L66" s="88" t="str">
        <f>IFERROR(VLOOKUP(A66,Instruction!A:J,10,0),"No Supplies")</f>
        <v>No Supplies</v>
      </c>
      <c r="M66" s="99">
        <f>IFERROR(VLOOKUP(A66,Data1!A:C,3,0),1)</f>
        <v>24</v>
      </c>
      <c r="N66" s="85">
        <f>IFERROR(VLOOKUP(D66,Data2!$A:$D,4,0),"")</f>
        <v>24</v>
      </c>
      <c r="O66" s="84">
        <f>IFERROR(VLOOKUP(D66,Data2!$A:$C,3,0),"")</f>
        <v>288</v>
      </c>
      <c r="P66" s="85">
        <v>261</v>
      </c>
      <c r="Q66" s="84">
        <v>264</v>
      </c>
      <c r="R66" s="84"/>
      <c r="S66" s="84" t="s">
        <v>5152</v>
      </c>
    </row>
    <row r="67" spans="1:19" x14ac:dyDescent="0.25">
      <c r="A67" s="89" t="s">
        <v>2386</v>
      </c>
      <c r="B67" s="90" t="s">
        <v>5258</v>
      </c>
      <c r="C67" s="90" t="s">
        <v>5258</v>
      </c>
      <c r="D67" s="91">
        <f>IFERROR(VLOOKUP(A67,Data1!A:B,2,0),"")</f>
        <v>5013</v>
      </c>
      <c r="E67" s="92">
        <f t="shared" si="6"/>
        <v>250</v>
      </c>
      <c r="F67" s="92">
        <f t="shared" si="7"/>
        <v>250</v>
      </c>
      <c r="G67" s="91" t="str">
        <f t="shared" si="8"/>
        <v/>
      </c>
      <c r="H67" s="91">
        <f t="shared" si="9"/>
        <v>5</v>
      </c>
      <c r="I67" s="93">
        <f t="shared" si="10"/>
        <v>50</v>
      </c>
      <c r="J67" s="94" t="str">
        <f t="shared" si="11"/>
        <v/>
      </c>
      <c r="K67" s="94" t="str">
        <f>IFERROR(VLOOKUP(A67,Instruction!A:F,6,0),"")</f>
        <v xml:space="preserve">Apply outer box/case label accordingly to match item# (Cover all existing barcodes on the box/case) </v>
      </c>
      <c r="L67" s="95" t="str">
        <f>IFERROR(VLOOKUP(A67,Instruction!A:J,10,0),"No Supplies")</f>
        <v>No Supplies</v>
      </c>
      <c r="M67" s="92">
        <f>IFERROR(VLOOKUP(A67,Data1!A:C,3,0),1)</f>
        <v>1</v>
      </c>
      <c r="N67" s="91">
        <f>IFERROR(VLOOKUP(D67,Data2!$A:$D,4,0),"")</f>
        <v>0</v>
      </c>
      <c r="O67" s="90">
        <f>IFERROR(VLOOKUP(D67,Data2!$A:$C,3,0),"")</f>
        <v>50</v>
      </c>
      <c r="P67" s="91">
        <v>261</v>
      </c>
      <c r="Q67" s="90">
        <v>250</v>
      </c>
      <c r="R67" s="90"/>
      <c r="S67" s="90" t="s">
        <v>5152</v>
      </c>
    </row>
    <row r="68" spans="1:19" x14ac:dyDescent="0.25">
      <c r="A68" s="83" t="s">
        <v>3358</v>
      </c>
      <c r="B68" s="84" t="s">
        <v>5259</v>
      </c>
      <c r="C68" s="84" t="s">
        <v>5260</v>
      </c>
      <c r="D68" s="85">
        <f>IFERROR(VLOOKUP(A68,Data1!A:B,2,0),"")</f>
        <v>850</v>
      </c>
      <c r="E68" s="86">
        <f t="shared" si="6"/>
        <v>1044</v>
      </c>
      <c r="F68" s="86">
        <f t="shared" si="7"/>
        <v>261</v>
      </c>
      <c r="G68" s="85" t="str">
        <f t="shared" si="8"/>
        <v/>
      </c>
      <c r="H68" s="85">
        <f t="shared" si="9"/>
        <v>87</v>
      </c>
      <c r="I68" s="86">
        <f t="shared" si="10"/>
        <v>3</v>
      </c>
      <c r="J68" s="87" t="str">
        <f t="shared" si="11"/>
        <v/>
      </c>
      <c r="K68" s="87" t="str">
        <f>IFERROR(VLOOKUP(A68,Instruction!A:F,6,0),"")</f>
        <v>• Insert 4 pcs per poly bag (different color). Apply FNSKU on the poly bags.
• Insert the poly-bagged sets back to CASE (Cover all existing barcodes on the box/case)
• Buddle box size BX- 16.5 x 14.25 x 22</v>
      </c>
      <c r="L68" s="88" t="str">
        <f>IFERROR(VLOOKUP(A68,Instruction!A:J,10,0),"No Supplies")</f>
        <v>Poly bag 19 x 24</v>
      </c>
      <c r="M68" s="86">
        <f>IFERROR(VLOOKUP(A68,Data1!A:C,3,0),1)</f>
        <v>4</v>
      </c>
      <c r="N68" s="85">
        <f>IFERROR(VLOOKUP(D68,Data2!$A:$D,4,0),"")</f>
        <v>0</v>
      </c>
      <c r="O68" s="84">
        <f>IFERROR(VLOOKUP(D68,Data2!$A:$C,3,0),"")</f>
        <v>12</v>
      </c>
      <c r="P68" s="85">
        <v>261</v>
      </c>
      <c r="Q68" s="84">
        <v>261</v>
      </c>
      <c r="R68" s="84"/>
      <c r="S68" s="84" t="s">
        <v>5152</v>
      </c>
    </row>
    <row r="69" spans="1:19" x14ac:dyDescent="0.25">
      <c r="A69" s="97" t="s">
        <v>2588</v>
      </c>
      <c r="B69" s="90" t="s">
        <v>5261</v>
      </c>
      <c r="C69" s="90" t="s">
        <v>5262</v>
      </c>
      <c r="D69" s="91">
        <f>IFERROR(VLOOKUP(A69,Data1!A:B,2,0),"")</f>
        <v>510</v>
      </c>
      <c r="E69" s="93">
        <f t="shared" si="6"/>
        <v>500</v>
      </c>
      <c r="F69" s="93">
        <f t="shared" si="7"/>
        <v>250</v>
      </c>
      <c r="G69" s="91" t="str">
        <f t="shared" si="8"/>
        <v/>
      </c>
      <c r="H69" s="91">
        <f t="shared" si="9"/>
        <v>10</v>
      </c>
      <c r="I69" s="93">
        <f t="shared" si="10"/>
        <v>25</v>
      </c>
      <c r="J69" s="94" t="str">
        <f t="shared" si="11"/>
        <v/>
      </c>
      <c r="K69" s="94" t="str">
        <f>IFERROR(VLOOKUP(A69,Instruction!A:F,6,0),"")</f>
        <v>• Put 2 pcs into polybag and apply FNSKU labels on each of the poly bags.
• Insert the poly-bagged sets back to CASE (Cover all existing barcodes on the box/case)</v>
      </c>
      <c r="L69" s="95" t="str">
        <f>IFERROR(VLOOKUP(A69,Instruction!A:J,10,0),"No Supplies")</f>
        <v>Poly Bag 10 x 13</v>
      </c>
      <c r="M69" s="93">
        <f>IFERROR(VLOOKUP(A69,Data1!A:C,3,0),1)</f>
        <v>2</v>
      </c>
      <c r="N69" s="91">
        <f>IFERROR(VLOOKUP(D69,Data2!$A:$D,4,0),"")</f>
        <v>0</v>
      </c>
      <c r="O69" s="90">
        <f>IFERROR(VLOOKUP(D69,Data2!$A:$C,3,0),"")</f>
        <v>50</v>
      </c>
      <c r="P69" s="91">
        <v>260</v>
      </c>
      <c r="Q69" s="90">
        <v>250</v>
      </c>
      <c r="R69" s="90"/>
      <c r="S69" s="90" t="s">
        <v>5152</v>
      </c>
    </row>
    <row r="70" spans="1:19" x14ac:dyDescent="0.25">
      <c r="A70" s="102" t="s">
        <v>4980</v>
      </c>
      <c r="B70" s="84" t="s">
        <v>5263</v>
      </c>
      <c r="C70" s="84" t="s">
        <v>5263</v>
      </c>
      <c r="D70" s="85">
        <f>IFERROR(VLOOKUP(A70,Data1!A:B,2,0),"")</f>
        <v>760</v>
      </c>
      <c r="E70" s="103">
        <f t="shared" si="6"/>
        <v>288</v>
      </c>
      <c r="F70" s="103">
        <f t="shared" si="7"/>
        <v>288</v>
      </c>
      <c r="G70" s="85">
        <f t="shared" si="8"/>
        <v>12</v>
      </c>
      <c r="H70" s="85">
        <f t="shared" si="9"/>
        <v>2</v>
      </c>
      <c r="I70" s="86">
        <f t="shared" si="10"/>
        <v>144</v>
      </c>
      <c r="J70" s="87" t="str">
        <f t="shared" si="11"/>
        <v/>
      </c>
      <c r="K70" s="87" t="str">
        <f>IFERROR(VLOOKUP(A70,Instruction!A:F,6,0),"")</f>
        <v xml:space="preserve">Apply outer box/case label accordingly to match item# (Cover all existing barcodes on the box/case) </v>
      </c>
      <c r="L70" s="88" t="str">
        <f>IFERROR(VLOOKUP(A70,Instruction!A:J,10,0),"No Supplies")</f>
        <v>No Supplies</v>
      </c>
      <c r="M70" s="103">
        <f>IFERROR(VLOOKUP(A70,Data1!A:C,3,0),1)</f>
        <v>1</v>
      </c>
      <c r="N70" s="85">
        <f>IFERROR(VLOOKUP(D70,Data2!$A:$D,4,0),"")</f>
        <v>24</v>
      </c>
      <c r="O70" s="84">
        <f>IFERROR(VLOOKUP(D70,Data2!$A:$C,3,0),"")</f>
        <v>144</v>
      </c>
      <c r="P70" s="85">
        <v>260</v>
      </c>
      <c r="Q70" s="84">
        <v>288</v>
      </c>
      <c r="R70" s="84"/>
      <c r="S70" s="84" t="s">
        <v>5152</v>
      </c>
    </row>
    <row r="71" spans="1:19" x14ac:dyDescent="0.25">
      <c r="A71" s="100" t="s">
        <v>4956</v>
      </c>
      <c r="B71" s="90" t="s">
        <v>5264</v>
      </c>
      <c r="C71" s="90" t="s">
        <v>5264</v>
      </c>
      <c r="D71" s="91">
        <f>IFERROR(VLOOKUP(A71,Data1!A:B,2,0),"")</f>
        <v>2309</v>
      </c>
      <c r="E71" s="101">
        <f t="shared" si="6"/>
        <v>288</v>
      </c>
      <c r="F71" s="101">
        <f t="shared" si="7"/>
        <v>288</v>
      </c>
      <c r="G71" s="91">
        <f t="shared" si="8"/>
        <v>12</v>
      </c>
      <c r="H71" s="91">
        <f t="shared" si="9"/>
        <v>2</v>
      </c>
      <c r="I71" s="93">
        <f t="shared" si="10"/>
        <v>144</v>
      </c>
      <c r="J71" s="94" t="str">
        <f t="shared" si="11"/>
        <v/>
      </c>
      <c r="K71" s="94" t="str">
        <f>IFERROR(VLOOKUP(A71,Instruction!A:F,6,0),"")</f>
        <v xml:space="preserve">Apply outer case label accordingly to match item# (Cover all existing barcodes on the case) </v>
      </c>
      <c r="L71" s="95" t="str">
        <f>IFERROR(VLOOKUP(A71,Instruction!A:J,10,0),"No Supplies")</f>
        <v>No Supplies</v>
      </c>
      <c r="M71" s="101">
        <f>IFERROR(VLOOKUP(A71,Data1!A:C,3,0),1)</f>
        <v>1</v>
      </c>
      <c r="N71" s="91">
        <f>IFERROR(VLOOKUP(D71,Data2!$A:$D,4,0),"")</f>
        <v>24</v>
      </c>
      <c r="O71" s="90">
        <f>IFERROR(VLOOKUP(D71,Data2!$A:$C,3,0),"")</f>
        <v>144</v>
      </c>
      <c r="P71" s="91">
        <v>247</v>
      </c>
      <c r="Q71" s="90">
        <v>288</v>
      </c>
      <c r="R71" s="90"/>
      <c r="S71" s="90" t="s">
        <v>5152</v>
      </c>
    </row>
    <row r="72" spans="1:19" x14ac:dyDescent="0.25">
      <c r="A72" s="106" t="s">
        <v>2444</v>
      </c>
      <c r="B72" s="84" t="s">
        <v>5265</v>
      </c>
      <c r="C72" s="84" t="s">
        <v>5266</v>
      </c>
      <c r="D72" s="85">
        <f>IFERROR(VLOOKUP(A72,Data1!A:B,2,0),"")</f>
        <v>5044</v>
      </c>
      <c r="E72" s="107">
        <f t="shared" si="6"/>
        <v>480</v>
      </c>
      <c r="F72" s="107">
        <f t="shared" si="7"/>
        <v>240</v>
      </c>
      <c r="G72" s="85" t="str">
        <f t="shared" si="8"/>
        <v/>
      </c>
      <c r="H72" s="85">
        <f t="shared" si="9"/>
        <v>10</v>
      </c>
      <c r="I72" s="107">
        <f t="shared" si="10"/>
        <v>24</v>
      </c>
      <c r="J72" s="87" t="str">
        <f t="shared" si="11"/>
        <v/>
      </c>
      <c r="K72" s="87" t="str">
        <f>IFERROR(VLOOKUP(A72,Instruction!A:F,6,0),"")</f>
        <v>• Put 2 pcs into poly bag (hide the barcode), apply FNSKU label. 
• Insert the poly-bagged sets back to CASE. (Cover all existing barcodes on the box/case)</v>
      </c>
      <c r="L72" s="88" t="str">
        <f>IFERROR(VLOOKUP(A72,Instruction!A:J,10,0),"No Supplies")</f>
        <v>Poly Bag 10 x 13</v>
      </c>
      <c r="M72" s="107">
        <f>IFERROR(VLOOKUP(A72,Data1!A:C,3,0),1)</f>
        <v>2</v>
      </c>
      <c r="N72" s="85">
        <f>IFERROR(VLOOKUP(D72,Data2!$A:$D,4,0),"")</f>
        <v>0</v>
      </c>
      <c r="O72" s="84">
        <f>IFERROR(VLOOKUP(D72,Data2!$A:$C,3,0),"")</f>
        <v>48</v>
      </c>
      <c r="P72" s="85">
        <v>242</v>
      </c>
      <c r="Q72" s="84">
        <v>240</v>
      </c>
      <c r="R72" s="84"/>
      <c r="S72" s="84" t="s">
        <v>5152</v>
      </c>
    </row>
    <row r="73" spans="1:19" x14ac:dyDescent="0.25">
      <c r="A73" s="89" t="s">
        <v>1529</v>
      </c>
      <c r="B73" s="90" t="s">
        <v>5267</v>
      </c>
      <c r="C73" s="90" t="s">
        <v>5268</v>
      </c>
      <c r="D73" s="91">
        <f>IFERROR(VLOOKUP(A73,Data1!A:B,2,0),"")</f>
        <v>315</v>
      </c>
      <c r="E73" s="92">
        <f t="shared" si="6"/>
        <v>1440</v>
      </c>
      <c r="F73" s="92">
        <f t="shared" si="7"/>
        <v>240</v>
      </c>
      <c r="G73" s="91">
        <f t="shared" si="8"/>
        <v>60</v>
      </c>
      <c r="H73" s="91">
        <f t="shared" si="9"/>
        <v>5</v>
      </c>
      <c r="I73" s="93">
        <f t="shared" si="10"/>
        <v>48</v>
      </c>
      <c r="J73" s="94" t="str">
        <f t="shared" si="11"/>
        <v/>
      </c>
      <c r="K73" s="94" t="str">
        <f>IFERROR(VLOOKUP(A73,Instruction!A:F,6,0),"")</f>
        <v>• Put 6 pcs (different color) per poly bag. Apply FNSKU on the poly bags.
• Put the poly-bagged sets back to CASE (Cover all existing barcodes on the box/case)</v>
      </c>
      <c r="L73" s="95">
        <f>IFERROR(VLOOKUP(A73,Instruction!A:J,10,0),"No Supplies")</f>
        <v>0</v>
      </c>
      <c r="M73" s="92">
        <f>IFERROR(VLOOKUP(A73,Data1!A:C,3,0),1)</f>
        <v>6</v>
      </c>
      <c r="N73" s="91">
        <f>IFERROR(VLOOKUP(D73,Data2!$A:$D,4,0),"")</f>
        <v>24</v>
      </c>
      <c r="O73" s="90">
        <f>IFERROR(VLOOKUP(D73,Data2!$A:$C,3,0),"")</f>
        <v>288</v>
      </c>
      <c r="P73" s="91">
        <v>240</v>
      </c>
      <c r="Q73" s="90">
        <v>240</v>
      </c>
      <c r="R73" s="90"/>
      <c r="S73" s="90" t="s">
        <v>5152</v>
      </c>
    </row>
    <row r="74" spans="1:19" x14ac:dyDescent="0.25">
      <c r="A74" s="113" t="s">
        <v>2393</v>
      </c>
      <c r="B74" s="84" t="s">
        <v>5269</v>
      </c>
      <c r="C74" s="84" t="s">
        <v>5270</v>
      </c>
      <c r="D74" s="85">
        <f>IFERROR(VLOOKUP(A74,Data1!A:B,2,0),"")</f>
        <v>5014</v>
      </c>
      <c r="E74" s="103">
        <f t="shared" si="6"/>
        <v>480</v>
      </c>
      <c r="F74" s="103">
        <f t="shared" si="7"/>
        <v>240</v>
      </c>
      <c r="G74" s="85" t="str">
        <f t="shared" si="8"/>
        <v/>
      </c>
      <c r="H74" s="85">
        <f t="shared" si="9"/>
        <v>11</v>
      </c>
      <c r="I74" s="86">
        <f t="shared" si="10"/>
        <v>21.818181818181817</v>
      </c>
      <c r="J74" s="87" t="str">
        <f t="shared" si="11"/>
        <v/>
      </c>
      <c r="K74" s="87" t="str">
        <f>IFERROR(VLOOKUP(A74,Instruction!A:F,6,0),"")</f>
        <v>• Insert 2 pcs per poly bag. Apply FNSKU on the poly bags.
• Insert the poly-bagged sets back to CASE. (Cover all existing barcodes on the box/case)</v>
      </c>
      <c r="L74" s="88" t="str">
        <f>IFERROR(VLOOKUP(A74,Instruction!A:J,10,0),"No Supplies")</f>
        <v>Poly Bag 12 x 15.5</v>
      </c>
      <c r="M74" s="103">
        <f>IFERROR(VLOOKUP(A74,Data1!A:C,3,0),1)</f>
        <v>2</v>
      </c>
      <c r="N74" s="85">
        <f>IFERROR(VLOOKUP(D74,Data2!$A:$D,4,0),"")</f>
        <v>0</v>
      </c>
      <c r="O74" s="84">
        <f>IFERROR(VLOOKUP(D74,Data2!$A:$C,3,0),"")</f>
        <v>45</v>
      </c>
      <c r="P74" s="85">
        <v>240</v>
      </c>
      <c r="Q74" s="84">
        <v>240</v>
      </c>
      <c r="R74" s="84"/>
      <c r="S74" s="84" t="s">
        <v>5152</v>
      </c>
    </row>
    <row r="75" spans="1:19" x14ac:dyDescent="0.25">
      <c r="A75" s="97" t="s">
        <v>4981</v>
      </c>
      <c r="B75" s="90" t="s">
        <v>5271</v>
      </c>
      <c r="C75" s="90" t="s">
        <v>5272</v>
      </c>
      <c r="D75" s="91">
        <f>IFERROR(VLOOKUP(A75,Data1!A:B,2,0),"")</f>
        <v>735</v>
      </c>
      <c r="E75" s="93">
        <f t="shared" si="6"/>
        <v>288</v>
      </c>
      <c r="F75" s="93">
        <f t="shared" si="7"/>
        <v>288</v>
      </c>
      <c r="G75" s="91">
        <f t="shared" si="8"/>
        <v>24</v>
      </c>
      <c r="H75" s="91">
        <f t="shared" si="9"/>
        <v>2</v>
      </c>
      <c r="I75" s="93">
        <f t="shared" si="10"/>
        <v>144</v>
      </c>
      <c r="J75" s="94" t="str">
        <f t="shared" si="11"/>
        <v/>
      </c>
      <c r="K75" s="94" t="str">
        <f>IFERROR(VLOOKUP(A75,Instruction!A:F,6,0),"")</f>
        <v xml:space="preserve">• Use FNSKU to label each item (cover barcode). Apply outer box/case label accordingly to match item# (Cover all existing barcodes on the box/case) </v>
      </c>
      <c r="L75" s="95" t="str">
        <f>IFERROR(VLOOKUP(A75,Instruction!A:J,10,0),"No Supplies")</f>
        <v>No Supplies</v>
      </c>
      <c r="M75" s="93">
        <f>IFERROR(VLOOKUP(A75,Data1!A:C,3,0),1)</f>
        <v>1</v>
      </c>
      <c r="N75" s="91">
        <f>IFERROR(VLOOKUP(D75,Data2!$A:$D,4,0),"")</f>
        <v>12</v>
      </c>
      <c r="O75" s="90">
        <f>IFERROR(VLOOKUP(D75,Data2!$A:$C,3,0),"")</f>
        <v>144</v>
      </c>
      <c r="P75" s="91">
        <v>238</v>
      </c>
      <c r="Q75" s="90">
        <v>288</v>
      </c>
      <c r="R75" s="90"/>
      <c r="S75" s="90" t="s">
        <v>5152</v>
      </c>
    </row>
    <row r="76" spans="1:19" x14ac:dyDescent="0.25">
      <c r="A76" s="102" t="s">
        <v>4943</v>
      </c>
      <c r="B76" s="84" t="s">
        <v>5273</v>
      </c>
      <c r="C76" s="84" t="s">
        <v>5274</v>
      </c>
      <c r="D76" s="85">
        <f>IFERROR(VLOOKUP(A76,Data1!A:B,2,0),"")</f>
        <v>3167</v>
      </c>
      <c r="E76" s="103">
        <f t="shared" si="6"/>
        <v>240</v>
      </c>
      <c r="F76" s="103">
        <f t="shared" si="7"/>
        <v>240</v>
      </c>
      <c r="G76" s="85" t="str">
        <f t="shared" si="8"/>
        <v/>
      </c>
      <c r="H76" s="85">
        <f t="shared" si="9"/>
        <v>10</v>
      </c>
      <c r="I76" s="86">
        <f t="shared" si="10"/>
        <v>24</v>
      </c>
      <c r="J76" s="87" t="str">
        <f t="shared" si="11"/>
        <v/>
      </c>
      <c r="K76" s="87" t="str">
        <f>IFERROR(VLOOKUP(A76,Instruction!A:F,6,0),"")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76" s="88" t="str">
        <f>IFERROR(VLOOKUP(A76,Instruction!A:J,10,0),"No Supplies")</f>
        <v>No Supplies</v>
      </c>
      <c r="M76" s="103">
        <f>IFERROR(VLOOKUP(A76,Data1!A:C,3,0),1)</f>
        <v>1</v>
      </c>
      <c r="N76" s="85">
        <f>IFERROR(VLOOKUP(D76,Data2!$A:$D,4,0),"")</f>
        <v>0</v>
      </c>
      <c r="O76" s="84">
        <f>IFERROR(VLOOKUP(D76,Data2!$A:$C,3,0),"")</f>
        <v>24</v>
      </c>
      <c r="P76" s="85">
        <v>232</v>
      </c>
      <c r="Q76" s="84">
        <v>240</v>
      </c>
      <c r="R76" s="84"/>
      <c r="S76" s="84" t="s">
        <v>5152</v>
      </c>
    </row>
    <row r="77" spans="1:19" x14ac:dyDescent="0.25">
      <c r="A77" s="100" t="s">
        <v>872</v>
      </c>
      <c r="B77" s="90" t="s">
        <v>5275</v>
      </c>
      <c r="C77" s="90" t="s">
        <v>5275</v>
      </c>
      <c r="D77" s="91">
        <f>IFERROR(VLOOKUP(A77,Data1!A:B,2,0),"")</f>
        <v>2028</v>
      </c>
      <c r="E77" s="101">
        <f t="shared" si="6"/>
        <v>216</v>
      </c>
      <c r="F77" s="101">
        <f t="shared" si="7"/>
        <v>216</v>
      </c>
      <c r="G77" s="91">
        <f t="shared" si="8"/>
        <v>9</v>
      </c>
      <c r="H77" s="91">
        <f t="shared" si="9"/>
        <v>3</v>
      </c>
      <c r="I77" s="93">
        <f t="shared" si="10"/>
        <v>72</v>
      </c>
      <c r="J77" s="94" t="str">
        <f t="shared" si="11"/>
        <v/>
      </c>
      <c r="K77" s="94" t="str">
        <f>IFERROR(VLOOKUP(A77,Instruction!A:F,6,0),"")</f>
        <v xml:space="preserve">Apply outer box/case label accordingly to match item# (Cover all existing barcodes on the box/case) </v>
      </c>
      <c r="L77" s="95" t="str">
        <f>IFERROR(VLOOKUP(A77,Instruction!A:J,10,0),"No Supplies")</f>
        <v>No Supplies</v>
      </c>
      <c r="M77" s="101">
        <f>IFERROR(VLOOKUP(A77,Data1!A:C,3,0),1)</f>
        <v>1</v>
      </c>
      <c r="N77" s="91">
        <f>IFERROR(VLOOKUP(D77,Data2!$A:$D,4,0),"")</f>
        <v>24</v>
      </c>
      <c r="O77" s="90">
        <f>IFERROR(VLOOKUP(D77,Data2!$A:$C,3,0),"")</f>
        <v>72</v>
      </c>
      <c r="P77" s="91">
        <v>232</v>
      </c>
      <c r="Q77" s="90">
        <v>216</v>
      </c>
      <c r="R77" s="90"/>
      <c r="S77" s="90" t="s">
        <v>5152</v>
      </c>
    </row>
    <row r="78" spans="1:19" x14ac:dyDescent="0.25">
      <c r="A78" s="98" t="s">
        <v>3010</v>
      </c>
      <c r="B78" s="84" t="s">
        <v>5276</v>
      </c>
      <c r="C78" s="84" t="s">
        <v>5276</v>
      </c>
      <c r="D78" s="85">
        <f>IFERROR(VLOOKUP(A78,Data1!A:B,2,0),"")</f>
        <v>609</v>
      </c>
      <c r="E78" s="99">
        <f t="shared" si="6"/>
        <v>216</v>
      </c>
      <c r="F78" s="99">
        <f t="shared" si="7"/>
        <v>216</v>
      </c>
      <c r="G78" s="85">
        <f t="shared" si="8"/>
        <v>9</v>
      </c>
      <c r="H78" s="85">
        <f t="shared" si="9"/>
        <v>3</v>
      </c>
      <c r="I78" s="86">
        <f t="shared" si="10"/>
        <v>72</v>
      </c>
      <c r="J78" s="87" t="str">
        <f t="shared" si="11"/>
        <v/>
      </c>
      <c r="K78" s="87" t="str">
        <f>IFERROR(VLOOKUP(A78,Instruction!A:F,6,0),"")</f>
        <v xml:space="preserve">Apply outer box/case label accordingly to match item# (Cover all existing barcodes on the box/case) </v>
      </c>
      <c r="L78" s="88" t="str">
        <f>IFERROR(VLOOKUP(A78,Instruction!A:J,10,0),"No Supplies")</f>
        <v>No Supplies</v>
      </c>
      <c r="M78" s="99">
        <f>IFERROR(VLOOKUP(A78,Data1!A:C,3,0),1)</f>
        <v>1</v>
      </c>
      <c r="N78" s="85">
        <f>IFERROR(VLOOKUP(D78,Data2!$A:$D,4,0),"")</f>
        <v>24</v>
      </c>
      <c r="O78" s="84">
        <f>IFERROR(VLOOKUP(D78,Data2!$A:$C,3,0),"")</f>
        <v>72</v>
      </c>
      <c r="P78" s="85">
        <v>229</v>
      </c>
      <c r="Q78" s="84">
        <v>216</v>
      </c>
      <c r="R78" s="84"/>
      <c r="S78" s="84" t="s">
        <v>5152</v>
      </c>
    </row>
    <row r="79" spans="1:19" x14ac:dyDescent="0.25">
      <c r="A79" s="97" t="s">
        <v>2969</v>
      </c>
      <c r="B79" s="90" t="s">
        <v>5277</v>
      </c>
      <c r="C79" s="90" t="s">
        <v>5277</v>
      </c>
      <c r="D79" s="91">
        <f>IFERROR(VLOOKUP(A79,Data1!A:B,2,0),"")</f>
        <v>6017</v>
      </c>
      <c r="E79" s="93">
        <f t="shared" si="6"/>
        <v>240</v>
      </c>
      <c r="F79" s="93">
        <f t="shared" si="7"/>
        <v>240</v>
      </c>
      <c r="G79" s="91" t="str">
        <f t="shared" si="8"/>
        <v/>
      </c>
      <c r="H79" s="91">
        <f t="shared" si="9"/>
        <v>10</v>
      </c>
      <c r="I79" s="93">
        <f t="shared" si="10"/>
        <v>24</v>
      </c>
      <c r="J79" s="94" t="str">
        <f t="shared" si="11"/>
        <v/>
      </c>
      <c r="K79" s="94" t="str">
        <f>IFERROR(VLOOKUP(A79,Instruction!A:F,6,0),"")</f>
        <v xml:space="preserve">Apply outer box/case label accordingly to match item# (Cover all existing barcodes on the box/case) </v>
      </c>
      <c r="L79" s="95" t="str">
        <f>IFERROR(VLOOKUP(A79,Instruction!A:J,10,0),"No Supplies")</f>
        <v>No Supplies</v>
      </c>
      <c r="M79" s="93">
        <f>IFERROR(VLOOKUP(A79,Data1!A:C,3,0),1)</f>
        <v>1</v>
      </c>
      <c r="N79" s="91">
        <f>IFERROR(VLOOKUP(D79,Data2!$A:$D,4,0),"")</f>
        <v>0</v>
      </c>
      <c r="O79" s="90">
        <f>IFERROR(VLOOKUP(D79,Data2!$A:$C,3,0),"")</f>
        <v>24</v>
      </c>
      <c r="P79" s="91">
        <v>228</v>
      </c>
      <c r="Q79" s="90">
        <v>240</v>
      </c>
      <c r="R79" s="90"/>
      <c r="S79" s="90" t="s">
        <v>5152</v>
      </c>
    </row>
    <row r="80" spans="1:19" x14ac:dyDescent="0.25">
      <c r="A80" s="98" t="s">
        <v>2939</v>
      </c>
      <c r="B80" s="84" t="s">
        <v>5278</v>
      </c>
      <c r="C80" s="84" t="s">
        <v>5278</v>
      </c>
      <c r="D80" s="85">
        <f>IFERROR(VLOOKUP(A80,Data1!A:B,2,0),"")</f>
        <v>6003</v>
      </c>
      <c r="E80" s="99">
        <f t="shared" si="6"/>
        <v>288</v>
      </c>
      <c r="F80" s="99">
        <f t="shared" si="7"/>
        <v>288</v>
      </c>
      <c r="G80" s="85">
        <f t="shared" si="8"/>
        <v>12</v>
      </c>
      <c r="H80" s="85">
        <f t="shared" si="9"/>
        <v>2</v>
      </c>
      <c r="I80" s="86">
        <f t="shared" si="10"/>
        <v>144</v>
      </c>
      <c r="J80" s="87" t="str">
        <f t="shared" si="11"/>
        <v/>
      </c>
      <c r="K80" s="87" t="str">
        <f>IFERROR(VLOOKUP(A80,Instruction!A:F,6,0),"")</f>
        <v xml:space="preserve">• Use FNSKU to label each item (cover barcode). Apply outer box/case label accordingly to match item# (Cover all existing barcodes on the box/case) </v>
      </c>
      <c r="L80" s="88" t="str">
        <f>IFERROR(VLOOKUP(A80,Instruction!A:J,10,0),"No Supplies")</f>
        <v>No Supplies</v>
      </c>
      <c r="M80" s="99">
        <f>IFERROR(VLOOKUP(A80,Data1!A:C,3,0),1)</f>
        <v>1</v>
      </c>
      <c r="N80" s="85">
        <f>IFERROR(VLOOKUP(D80,Data2!$A:$D,4,0),"")</f>
        <v>24</v>
      </c>
      <c r="O80" s="84">
        <f>IFERROR(VLOOKUP(D80,Data2!$A:$C,3,0),"")</f>
        <v>144</v>
      </c>
      <c r="P80" s="85">
        <v>228</v>
      </c>
      <c r="Q80" s="84">
        <v>288</v>
      </c>
      <c r="R80" s="84"/>
      <c r="S80" s="84" t="s">
        <v>5152</v>
      </c>
    </row>
    <row r="81" spans="1:19" x14ac:dyDescent="0.25">
      <c r="A81" s="100" t="s">
        <v>1575</v>
      </c>
      <c r="B81" s="90" t="s">
        <v>5279</v>
      </c>
      <c r="C81" s="90" t="s">
        <v>5280</v>
      </c>
      <c r="D81" s="91">
        <f>IFERROR(VLOOKUP(A81,Data1!A:B,2,0),"")</f>
        <v>3182</v>
      </c>
      <c r="E81" s="101">
        <f t="shared" si="6"/>
        <v>1296</v>
      </c>
      <c r="F81" s="101">
        <f t="shared" si="7"/>
        <v>216</v>
      </c>
      <c r="G81" s="91" t="str">
        <f t="shared" si="8"/>
        <v/>
      </c>
      <c r="H81" s="91">
        <f t="shared" si="9"/>
        <v>36</v>
      </c>
      <c r="I81" s="93">
        <f t="shared" si="10"/>
        <v>6</v>
      </c>
      <c r="J81" s="94" t="str">
        <f t="shared" si="11"/>
        <v/>
      </c>
      <c r="K81" s="94" t="str">
        <f>IFERROR(VLOOKUP(A81,Instruction!A:F,6,0),"")</f>
        <v>• Insert 6 pcs per poly bag (6 different color). Apply FNSKU labels on each of the poly bags.
• Insert the poly-bagged sets back to CASE.  (Cover all existing barcodes on the box/case)</v>
      </c>
      <c r="L81" s="95" t="str">
        <f>IFERROR(VLOOKUP(A81,Instruction!A:J,10,0),"No Supplies")</f>
        <v>Poly Bag 10 x 13</v>
      </c>
      <c r="M81" s="101">
        <f>IFERROR(VLOOKUP(A81,Data1!A:C,3,0),1)</f>
        <v>6</v>
      </c>
      <c r="N81" s="91">
        <f>IFERROR(VLOOKUP(D81,Data2!$A:$D,4,0),"")</f>
        <v>0</v>
      </c>
      <c r="O81" s="90">
        <f>IFERROR(VLOOKUP(D81,Data2!$A:$C,3,0),"")</f>
        <v>36</v>
      </c>
      <c r="P81" s="91">
        <v>218</v>
      </c>
      <c r="Q81" s="90">
        <v>216</v>
      </c>
      <c r="R81" s="90"/>
      <c r="S81" s="90" t="s">
        <v>5152</v>
      </c>
    </row>
    <row r="82" spans="1:19" x14ac:dyDescent="0.25">
      <c r="A82" s="83" t="s">
        <v>1450</v>
      </c>
      <c r="B82" s="84" t="s">
        <v>5281</v>
      </c>
      <c r="C82" s="84" t="s">
        <v>5282</v>
      </c>
      <c r="D82" s="85">
        <f>IFERROR(VLOOKUP(A82,Data1!A:B,2,0),"")</f>
        <v>3125</v>
      </c>
      <c r="E82" s="86">
        <f t="shared" si="6"/>
        <v>1296</v>
      </c>
      <c r="F82" s="86">
        <f t="shared" si="7"/>
        <v>216</v>
      </c>
      <c r="G82" s="85" t="str">
        <f t="shared" si="8"/>
        <v/>
      </c>
      <c r="H82" s="85">
        <f t="shared" si="9"/>
        <v>36</v>
      </c>
      <c r="I82" s="86">
        <f t="shared" si="10"/>
        <v>6</v>
      </c>
      <c r="J82" s="87" t="str">
        <f t="shared" si="11"/>
        <v/>
      </c>
      <c r="K82" s="87" t="str">
        <f>IFERROR(VLOOKUP(A82,Instruction!A:F,6,0),"")</f>
        <v>• Insert 6 pcs per poly bag (6 different color). Apply FNSKU labels on each of the poly bags.
• Insert the poly-bagged sets back to CASE (Cover all existing barcodes on the box/case)
• Buddle box size BX- 18 x 14 x 23</v>
      </c>
      <c r="L82" s="88" t="str">
        <f>IFERROR(VLOOKUP(A82,Instruction!A:J,10,0),"No Supplies")</f>
        <v>Poly Bag 14.5 x 19</v>
      </c>
      <c r="M82" s="86">
        <f>IFERROR(VLOOKUP(A82,Data1!A:C,3,0),1)</f>
        <v>6</v>
      </c>
      <c r="N82" s="85">
        <f>IFERROR(VLOOKUP(D82,Data2!$A:$D,4,0),"")</f>
        <v>0</v>
      </c>
      <c r="O82" s="84">
        <f>IFERROR(VLOOKUP(D82,Data2!$A:$C,3,0),"")</f>
        <v>36</v>
      </c>
      <c r="P82" s="85">
        <v>218</v>
      </c>
      <c r="Q82" s="84">
        <v>216</v>
      </c>
      <c r="R82" s="84"/>
      <c r="S82" s="84" t="s">
        <v>5152</v>
      </c>
    </row>
    <row r="83" spans="1:19" x14ac:dyDescent="0.25">
      <c r="A83" s="89" t="s">
        <v>4918</v>
      </c>
      <c r="B83" s="90" t="s">
        <v>5283</v>
      </c>
      <c r="C83" s="90" t="s">
        <v>5284</v>
      </c>
      <c r="D83" s="91">
        <f>IFERROR(VLOOKUP(A83,Data1!A:B,2,0),"")</f>
        <v>5045</v>
      </c>
      <c r="E83" s="92">
        <f t="shared" si="6"/>
        <v>240</v>
      </c>
      <c r="F83" s="92">
        <f t="shared" si="7"/>
        <v>240</v>
      </c>
      <c r="G83" s="91" t="str">
        <f t="shared" si="8"/>
        <v/>
      </c>
      <c r="H83" s="91">
        <f t="shared" si="9"/>
        <v>5</v>
      </c>
      <c r="I83" s="93">
        <f t="shared" si="10"/>
        <v>48</v>
      </c>
      <c r="J83" s="94" t="str">
        <f t="shared" si="11"/>
        <v/>
      </c>
      <c r="K83" s="94" t="str">
        <f>IFERROR(VLOOKUP(A83,Instruction!A:F,6,0),"")</f>
        <v xml:space="preserve">• Use FNSKU to label each item (cover barcode). Apply outer box/case label accordingly to match item# (Cover all existing barcodes on the box/case) </v>
      </c>
      <c r="L83" s="95" t="str">
        <f>IFERROR(VLOOKUP(A83,Instruction!A:J,10,0),"No Supplies")</f>
        <v>No Supplies</v>
      </c>
      <c r="M83" s="92">
        <f>IFERROR(VLOOKUP(A83,Data1!A:C,3,0),1)</f>
        <v>1</v>
      </c>
      <c r="N83" s="91">
        <f>IFERROR(VLOOKUP(D83,Data2!$A:$D,4,0),"")</f>
        <v>0</v>
      </c>
      <c r="O83" s="90">
        <f>IFERROR(VLOOKUP(D83,Data2!$A:$C,3,0),"")</f>
        <v>48</v>
      </c>
      <c r="P83" s="91">
        <v>216</v>
      </c>
      <c r="Q83" s="90">
        <v>240</v>
      </c>
      <c r="R83" s="90"/>
      <c r="S83" s="90" t="s">
        <v>5152</v>
      </c>
    </row>
    <row r="84" spans="1:19" x14ac:dyDescent="0.25">
      <c r="A84" s="98" t="s">
        <v>1054</v>
      </c>
      <c r="B84" s="84" t="s">
        <v>5285</v>
      </c>
      <c r="C84" s="84" t="s">
        <v>5286</v>
      </c>
      <c r="D84" s="85">
        <f>IFERROR(VLOOKUP(A84,Data1!A:B,2,0),"")</f>
        <v>2205</v>
      </c>
      <c r="E84" s="99">
        <f t="shared" si="6"/>
        <v>432</v>
      </c>
      <c r="F84" s="99">
        <f t="shared" si="7"/>
        <v>216</v>
      </c>
      <c r="G84" s="85">
        <f t="shared" si="8"/>
        <v>18</v>
      </c>
      <c r="H84" s="85">
        <f t="shared" si="9"/>
        <v>6</v>
      </c>
      <c r="I84" s="86">
        <f t="shared" si="10"/>
        <v>36</v>
      </c>
      <c r="J84" s="87" t="str">
        <f t="shared" si="11"/>
        <v/>
      </c>
      <c r="K84" s="87" t="str">
        <f>IFERROR(VLOOKUP(A84,Instruction!A:F,6,0),"")</f>
        <v>• Put 2 pcs into polybag and apply FNSKU labels on each of the poly bags.
• Insert the poly-bagged sets back to CASE (Cover all existing barcodes on the box/case)</v>
      </c>
      <c r="L84" s="88" t="str">
        <f>IFERROR(VLOOKUP(A84,Instruction!A:J,10,0),"No Supplies")</f>
        <v>Poly Bag 6 x 9</v>
      </c>
      <c r="M84" s="99">
        <f>IFERROR(VLOOKUP(A84,Data1!A:C,3,0),1)</f>
        <v>2</v>
      </c>
      <c r="N84" s="85">
        <f>IFERROR(VLOOKUP(D84,Data2!$A:$D,4,0),"")</f>
        <v>24</v>
      </c>
      <c r="O84" s="84">
        <f>IFERROR(VLOOKUP(D84,Data2!$A:$C,3,0),"")</f>
        <v>72</v>
      </c>
      <c r="P84" s="85">
        <v>216</v>
      </c>
      <c r="Q84" s="84">
        <v>216</v>
      </c>
      <c r="R84" s="84"/>
      <c r="S84" s="84" t="s">
        <v>5152</v>
      </c>
    </row>
    <row r="85" spans="1:19" x14ac:dyDescent="0.25">
      <c r="A85" s="100" t="s">
        <v>3136</v>
      </c>
      <c r="B85" s="90" t="s">
        <v>5287</v>
      </c>
      <c r="C85" s="90" t="s">
        <v>5288</v>
      </c>
      <c r="D85" s="91">
        <f>IFERROR(VLOOKUP(A85,Data1!A:B,2,0),"")</f>
        <v>716</v>
      </c>
      <c r="E85" s="101">
        <f t="shared" si="6"/>
        <v>432</v>
      </c>
      <c r="F85" s="101">
        <f t="shared" si="7"/>
        <v>216</v>
      </c>
      <c r="G85" s="91">
        <f t="shared" si="8"/>
        <v>18</v>
      </c>
      <c r="H85" s="91">
        <f t="shared" si="9"/>
        <v>3</v>
      </c>
      <c r="I85" s="93">
        <f t="shared" si="10"/>
        <v>72</v>
      </c>
      <c r="J85" s="94" t="str">
        <f t="shared" si="11"/>
        <v/>
      </c>
      <c r="K85" s="94" t="str">
        <f>IFERROR(VLOOKUP(A85,Instruction!A:F,6,0),"")</f>
        <v xml:space="preserve">• Put 2 pcs per poly bag. Apply FNSKU on the poly bags.
• Put the poly-bagged sets back to CASE. Discard inner box (Cover all existing barcodes on the box/case) </v>
      </c>
      <c r="L85" s="95" t="str">
        <f>IFERROR(VLOOKUP(A85,Instruction!A:J,10,0),"No Supplies")</f>
        <v>Poly Bag 7.5 x 10.5</v>
      </c>
      <c r="M85" s="101">
        <f>IFERROR(VLOOKUP(A85,Data1!A:C,3,0),1)</f>
        <v>2</v>
      </c>
      <c r="N85" s="91">
        <f>IFERROR(VLOOKUP(D85,Data2!$A:$D,4,0),"")</f>
        <v>24</v>
      </c>
      <c r="O85" s="90">
        <f>IFERROR(VLOOKUP(D85,Data2!$A:$C,3,0),"")</f>
        <v>144</v>
      </c>
      <c r="P85" s="91">
        <v>215</v>
      </c>
      <c r="Q85" s="90">
        <v>216</v>
      </c>
      <c r="R85" s="90"/>
      <c r="S85" s="90" t="s">
        <v>5152</v>
      </c>
    </row>
    <row r="86" spans="1:19" x14ac:dyDescent="0.25">
      <c r="A86" s="98" t="s">
        <v>2755</v>
      </c>
      <c r="B86" s="84" t="s">
        <v>5289</v>
      </c>
      <c r="C86" s="84" t="s">
        <v>5289</v>
      </c>
      <c r="D86" s="85">
        <f>IFERROR(VLOOKUP(A86,Data1!A:B,2,0),"")</f>
        <v>5414</v>
      </c>
      <c r="E86" s="99">
        <f t="shared" si="6"/>
        <v>192</v>
      </c>
      <c r="F86" s="99">
        <f t="shared" si="7"/>
        <v>192</v>
      </c>
      <c r="G86" s="85" t="str">
        <f t="shared" si="8"/>
        <v/>
      </c>
      <c r="H86" s="85">
        <f t="shared" si="9"/>
        <v>4</v>
      </c>
      <c r="I86" s="86">
        <f t="shared" si="10"/>
        <v>48</v>
      </c>
      <c r="J86" s="87" t="str">
        <f t="shared" si="11"/>
        <v/>
      </c>
      <c r="K86" s="87" t="str">
        <f>IFERROR(VLOOKUP(A86,Instruction!A:F,6,0),"")</f>
        <v xml:space="preserve">Apply outer box/case label accordingly to match item# (Cover all existing barcodes on the box/case) </v>
      </c>
      <c r="L86" s="88" t="str">
        <f>IFERROR(VLOOKUP(A86,Instruction!A:J,10,0),"No Supplies")</f>
        <v>No Supplies</v>
      </c>
      <c r="M86" s="99">
        <f>IFERROR(VLOOKUP(A86,Data1!A:C,3,0),1)</f>
        <v>1</v>
      </c>
      <c r="N86" s="85">
        <f>IFERROR(VLOOKUP(D86,Data2!$A:$D,4,0),"")</f>
        <v>0</v>
      </c>
      <c r="O86" s="84">
        <f>IFERROR(VLOOKUP(D86,Data2!$A:$C,3,0),"")</f>
        <v>48</v>
      </c>
      <c r="P86" s="85">
        <v>215</v>
      </c>
      <c r="Q86" s="84">
        <v>192</v>
      </c>
      <c r="R86" s="84"/>
      <c r="S86" s="84" t="s">
        <v>5152</v>
      </c>
    </row>
    <row r="87" spans="1:19" x14ac:dyDescent="0.25">
      <c r="A87" s="97" t="s">
        <v>2907</v>
      </c>
      <c r="B87" s="90" t="s">
        <v>5290</v>
      </c>
      <c r="C87" s="90" t="s">
        <v>5291</v>
      </c>
      <c r="D87" s="91">
        <f>IFERROR(VLOOKUP(A87,Data1!A:B,2,0),"")</f>
        <v>582</v>
      </c>
      <c r="E87" s="93">
        <f t="shared" si="6"/>
        <v>5160</v>
      </c>
      <c r="F87" s="93">
        <f t="shared" si="7"/>
        <v>215</v>
      </c>
      <c r="G87" s="91" t="str">
        <f t="shared" si="8"/>
        <v/>
      </c>
      <c r="H87" s="91">
        <f t="shared" si="9"/>
        <v>215</v>
      </c>
      <c r="I87" s="93">
        <f t="shared" si="10"/>
        <v>1</v>
      </c>
      <c r="J87" s="94" t="str">
        <f t="shared" si="11"/>
        <v/>
      </c>
      <c r="K87" s="94" t="str">
        <f>IFERROR(VLOOKUP(A87,Instruction!A:F,6,0),"")</f>
        <v>• Apply label “THIS IS A SET”. Apply FNSKU to each case.
• *Make sure all labels stick securely on the case*. Apply outer case label. Cover all visible barcodes on case</v>
      </c>
      <c r="L87" s="95" t="str">
        <f>IFERROR(VLOOKUP(A87,Instruction!A:J,10,0),"No Supplies")</f>
        <v>No Supplies</v>
      </c>
      <c r="M87" s="93">
        <f>IFERROR(VLOOKUP(A87,Data1!A:C,3,0),1)</f>
        <v>24</v>
      </c>
      <c r="N87" s="91">
        <f>IFERROR(VLOOKUP(D87,Data2!$A:$D,4,0),"")</f>
        <v>0</v>
      </c>
      <c r="O87" s="90">
        <f>IFERROR(VLOOKUP(D87,Data2!$A:$C,3,0),"")</f>
        <v>24</v>
      </c>
      <c r="P87" s="91">
        <v>215</v>
      </c>
      <c r="Q87" s="90">
        <v>215</v>
      </c>
      <c r="R87" s="90"/>
      <c r="S87" s="90" t="s">
        <v>5152</v>
      </c>
    </row>
    <row r="88" spans="1:19" x14ac:dyDescent="0.25">
      <c r="A88" s="102" t="s">
        <v>3798</v>
      </c>
      <c r="B88" s="84" t="s">
        <v>5292</v>
      </c>
      <c r="C88" s="84" t="s">
        <v>5293</v>
      </c>
      <c r="D88" s="85">
        <f>IFERROR(VLOOKUP(A88,Data1!A:B,2,0),"")</f>
        <v>851</v>
      </c>
      <c r="E88" s="103">
        <f t="shared" si="6"/>
        <v>852</v>
      </c>
      <c r="F88" s="103">
        <f t="shared" si="7"/>
        <v>213</v>
      </c>
      <c r="G88" s="85" t="str">
        <f t="shared" si="8"/>
        <v/>
      </c>
      <c r="H88" s="85">
        <f t="shared" si="9"/>
        <v>71</v>
      </c>
      <c r="I88" s="86">
        <f t="shared" si="10"/>
        <v>3</v>
      </c>
      <c r="J88" s="87" t="str">
        <f t="shared" si="11"/>
        <v/>
      </c>
      <c r="K88" s="87" t="str">
        <f>IFERROR(VLOOKUP(A88,Instruction!A:F,6,0),"")</f>
        <v>• Insert 4 pcs per poly bag. Apply FNSKU on the poly bags.
• Insert the poly-bagged sets back to CASE (Cover all existing barcodes on the box/case)
• Buddle box size BX- 16.5 x 14 x 22.5</v>
      </c>
      <c r="L88" s="88" t="str">
        <f>IFERROR(VLOOKUP(A88,Instruction!A:J,10,0),"No Supplies")</f>
        <v>Poly bag 19 x 24</v>
      </c>
      <c r="M88" s="103">
        <f>IFERROR(VLOOKUP(A88,Data1!A:C,3,0),1)</f>
        <v>4</v>
      </c>
      <c r="N88" s="85">
        <f>IFERROR(VLOOKUP(D88,Data2!$A:$D,4,0),"")</f>
        <v>0</v>
      </c>
      <c r="O88" s="84">
        <f>IFERROR(VLOOKUP(D88,Data2!$A:$C,3,0),"")</f>
        <v>12</v>
      </c>
      <c r="P88" s="85">
        <v>212</v>
      </c>
      <c r="Q88" s="84">
        <v>213</v>
      </c>
      <c r="R88" s="84"/>
      <c r="S88" s="84" t="s">
        <v>5152</v>
      </c>
    </row>
    <row r="89" spans="1:19" x14ac:dyDescent="0.25">
      <c r="A89" s="104" t="s">
        <v>2777</v>
      </c>
      <c r="B89" s="90" t="s">
        <v>5294</v>
      </c>
      <c r="C89" s="90" t="s">
        <v>5295</v>
      </c>
      <c r="D89" s="91">
        <f>IFERROR(VLOOKUP(A89,Data1!A:B,2,0),"")</f>
        <v>543</v>
      </c>
      <c r="E89" s="105">
        <f t="shared" si="6"/>
        <v>432</v>
      </c>
      <c r="F89" s="105">
        <f t="shared" si="7"/>
        <v>216</v>
      </c>
      <c r="G89" s="91" t="str">
        <f t="shared" si="8"/>
        <v/>
      </c>
      <c r="H89" s="91">
        <f t="shared" si="9"/>
        <v>9</v>
      </c>
      <c r="I89" s="105">
        <f t="shared" si="10"/>
        <v>24</v>
      </c>
      <c r="J89" s="94" t="str">
        <f t="shared" si="11"/>
        <v/>
      </c>
      <c r="K89" s="94" t="str">
        <f>IFERROR(VLOOKUP(A89,Instruction!A:F,6,0),"")</f>
        <v>• Put 2 pcs into poly bag, apply FNSKU label. 
• Put back to CASE (Cover all existing barcodes on the box/case)</v>
      </c>
      <c r="L89" s="95" t="str">
        <f>IFERROR(VLOOKUP(A89,Instruction!A:J,10,0),"No Supplies")</f>
        <v>Poly Bag 9 x 12</v>
      </c>
      <c r="M89" s="105">
        <f>IFERROR(VLOOKUP(A89,Data1!A:C,3,0),1)</f>
        <v>2</v>
      </c>
      <c r="N89" s="91">
        <f>IFERROR(VLOOKUP(D89,Data2!$A:$D,4,0),"")</f>
        <v>0</v>
      </c>
      <c r="O89" s="90">
        <f>IFERROR(VLOOKUP(D89,Data2!$A:$C,3,0),"")</f>
        <v>48</v>
      </c>
      <c r="P89" s="91">
        <v>211</v>
      </c>
      <c r="Q89" s="90">
        <v>216</v>
      </c>
      <c r="R89" s="90"/>
      <c r="S89" s="90" t="s">
        <v>5152</v>
      </c>
    </row>
    <row r="90" spans="1:19" x14ac:dyDescent="0.25">
      <c r="A90" s="98" t="s">
        <v>380</v>
      </c>
      <c r="B90" s="84" t="s">
        <v>5296</v>
      </c>
      <c r="C90" s="84"/>
      <c r="D90" s="85">
        <f>IFERROR(VLOOKUP(A90,Data1!A:B,2,0),"")</f>
        <v>1621</v>
      </c>
      <c r="E90" s="99">
        <f t="shared" si="6"/>
        <v>144</v>
      </c>
      <c r="F90" s="99">
        <f t="shared" si="7"/>
        <v>144</v>
      </c>
      <c r="G90" s="85">
        <f t="shared" si="8"/>
        <v>6</v>
      </c>
      <c r="H90" s="85">
        <f t="shared" si="9"/>
        <v>1</v>
      </c>
      <c r="I90" s="86">
        <f t="shared" si="10"/>
        <v>144</v>
      </c>
      <c r="J90" s="87" t="str">
        <f t="shared" si="11"/>
        <v/>
      </c>
      <c r="K90" s="87" t="s">
        <v>5297</v>
      </c>
      <c r="L90" s="88" t="str">
        <f>IFERROR(VLOOKUP(A90,Instruction!A:J,10,0),"No Supplies")</f>
        <v>No Supplies</v>
      </c>
      <c r="M90" s="99">
        <f>IFERROR(VLOOKUP(A90,Data1!A:C,3,0),1)</f>
        <v>1</v>
      </c>
      <c r="N90" s="85">
        <f>IFERROR(VLOOKUP(D90,Data2!$A:$D,4,0),"")</f>
        <v>24</v>
      </c>
      <c r="O90" s="84">
        <f>IFERROR(VLOOKUP(D90,Data2!$A:$C,3,0),"")</f>
        <v>144</v>
      </c>
      <c r="P90" s="85">
        <v>209</v>
      </c>
      <c r="Q90" s="84">
        <v>144</v>
      </c>
      <c r="R90" s="84"/>
      <c r="S90" s="84" t="s">
        <v>5152</v>
      </c>
    </row>
    <row r="91" spans="1:19" x14ac:dyDescent="0.25">
      <c r="A91" s="97" t="s">
        <v>2374</v>
      </c>
      <c r="B91" s="90" t="s">
        <v>5298</v>
      </c>
      <c r="C91" s="90" t="s">
        <v>5298</v>
      </c>
      <c r="D91" s="91">
        <f>IFERROR(VLOOKUP(A91,Data1!A:B,2,0),"")</f>
        <v>5011</v>
      </c>
      <c r="E91" s="93">
        <f t="shared" si="6"/>
        <v>400</v>
      </c>
      <c r="F91" s="93">
        <f t="shared" si="7"/>
        <v>200</v>
      </c>
      <c r="G91" s="91" t="str">
        <f t="shared" si="8"/>
        <v/>
      </c>
      <c r="H91" s="91">
        <f t="shared" si="9"/>
        <v>8</v>
      </c>
      <c r="I91" s="93">
        <f t="shared" si="10"/>
        <v>25</v>
      </c>
      <c r="J91" s="94" t="str">
        <f t="shared" si="11"/>
        <v/>
      </c>
      <c r="K91" s="94" t="str">
        <f>IFERROR(VLOOKUP(A91,Instruction!A:F,6,0),"")</f>
        <v>• Insert 2 pcs into poly bag, apply FNSKU label.
• Put back to CASE (Cover all existing barcodes on the box/case)</v>
      </c>
      <c r="L91" s="95" t="str">
        <f>IFERROR(VLOOKUP(A91,Instruction!A:J,10,0),"No Supplies")</f>
        <v>Poly Bag 12 x 15.5</v>
      </c>
      <c r="M91" s="93">
        <f>IFERROR(VLOOKUP(A91,Data1!A:C,3,0),1)</f>
        <v>2</v>
      </c>
      <c r="N91" s="91">
        <f>IFERROR(VLOOKUP(D91,Data2!$A:$D,4,0),"")</f>
        <v>0</v>
      </c>
      <c r="O91" s="90">
        <f>IFERROR(VLOOKUP(D91,Data2!$A:$C,3,0),"")</f>
        <v>50</v>
      </c>
      <c r="P91" s="91">
        <v>208</v>
      </c>
      <c r="Q91" s="90">
        <v>200</v>
      </c>
      <c r="R91" s="90"/>
      <c r="S91" s="90" t="s">
        <v>5152</v>
      </c>
    </row>
    <row r="92" spans="1:19" x14ac:dyDescent="0.25">
      <c r="A92" s="102" t="s">
        <v>2172</v>
      </c>
      <c r="B92" s="84" t="s">
        <v>5299</v>
      </c>
      <c r="C92" s="84" t="s">
        <v>5300</v>
      </c>
      <c r="D92" s="85">
        <f>IFERROR(VLOOKUP(A92,Data1!A:B,2,0),"")</f>
        <v>4126</v>
      </c>
      <c r="E92" s="103">
        <f t="shared" si="6"/>
        <v>408</v>
      </c>
      <c r="F92" s="103">
        <f t="shared" si="7"/>
        <v>204</v>
      </c>
      <c r="G92" s="85" t="str">
        <f t="shared" si="8"/>
        <v/>
      </c>
      <c r="H92" s="85">
        <f t="shared" si="9"/>
        <v>34</v>
      </c>
      <c r="I92" s="86">
        <f t="shared" si="10"/>
        <v>6</v>
      </c>
      <c r="J92" s="87" t="str">
        <f t="shared" si="11"/>
        <v/>
      </c>
      <c r="K92" s="87" t="str">
        <f>IFERROR(VLOOKUP(A92,Instruction!A:F,6,0),"")</f>
        <v>• Put 2 pcs into polybag and apply FNSKU labels on each of the poly bags.
• Insert the poly-bagged sets back to CASE (Cover all existing barcodes on the box/case)</v>
      </c>
      <c r="L92" s="88" t="str">
        <f>IFERROR(VLOOKUP(A92,Instruction!A:J,10,0),"No Supplies")</f>
        <v>Poly Bag 14.5 x 19</v>
      </c>
      <c r="M92" s="103">
        <f>IFERROR(VLOOKUP(A92,Data1!A:C,3,0),1)</f>
        <v>2</v>
      </c>
      <c r="N92" s="85">
        <f>IFERROR(VLOOKUP(D92,Data2!$A:$D,4,0),"")</f>
        <v>0</v>
      </c>
      <c r="O92" s="84">
        <f>IFERROR(VLOOKUP(D92,Data2!$A:$C,3,0),"")</f>
        <v>12</v>
      </c>
      <c r="P92" s="85">
        <v>206</v>
      </c>
      <c r="Q92" s="84">
        <v>204</v>
      </c>
      <c r="R92" s="84"/>
      <c r="S92" s="84" t="s">
        <v>5152</v>
      </c>
    </row>
    <row r="93" spans="1:19" x14ac:dyDescent="0.25">
      <c r="A93" s="97" t="s">
        <v>3011</v>
      </c>
      <c r="B93" s="90" t="s">
        <v>5301</v>
      </c>
      <c r="C93" s="90" t="s">
        <v>5302</v>
      </c>
      <c r="D93" s="91">
        <f>IFERROR(VLOOKUP(A93,Data1!A:B,2,0),"")</f>
        <v>609</v>
      </c>
      <c r="E93" s="93">
        <f t="shared" si="6"/>
        <v>432</v>
      </c>
      <c r="F93" s="93">
        <f t="shared" si="7"/>
        <v>216</v>
      </c>
      <c r="G93" s="91">
        <f t="shared" si="8"/>
        <v>18</v>
      </c>
      <c r="H93" s="91">
        <f t="shared" si="9"/>
        <v>6</v>
      </c>
      <c r="I93" s="93">
        <f t="shared" si="10"/>
        <v>36</v>
      </c>
      <c r="J93" s="94" t="str">
        <f t="shared" si="11"/>
        <v/>
      </c>
      <c r="K93" s="94" t="str">
        <f>IFERROR(VLOOKUP(A93,Instruction!A:F,6,0),"")</f>
        <v>• Put 2 pcs into polybag and apply FNSKU labels on each of the poly bags.
• Insert the poly-bagged sets back to CASE (Cover all existing barcodes on the box/case)</v>
      </c>
      <c r="L93" s="95" t="str">
        <f>IFERROR(VLOOKUP(A93,Instruction!A:J,10,0),"No Supplies")</f>
        <v>Poly Bag 6 x 9</v>
      </c>
      <c r="M93" s="93">
        <f>IFERROR(VLOOKUP(A93,Data1!A:C,3,0),1)</f>
        <v>2</v>
      </c>
      <c r="N93" s="91">
        <f>IFERROR(VLOOKUP(D93,Data2!$A:$D,4,0),"")</f>
        <v>24</v>
      </c>
      <c r="O93" s="90">
        <f>IFERROR(VLOOKUP(D93,Data2!$A:$C,3,0),"")</f>
        <v>72</v>
      </c>
      <c r="P93" s="91">
        <v>204</v>
      </c>
      <c r="Q93" s="90">
        <v>216</v>
      </c>
      <c r="R93" s="90"/>
      <c r="S93" s="90" t="s">
        <v>5152</v>
      </c>
    </row>
    <row r="94" spans="1:19" x14ac:dyDescent="0.25">
      <c r="A94" s="83" t="s">
        <v>4954</v>
      </c>
      <c r="B94" s="84" t="s">
        <v>5303</v>
      </c>
      <c r="C94" s="84" t="s">
        <v>5304</v>
      </c>
      <c r="D94" s="85">
        <f>IFERROR(VLOOKUP(A94,Data1!A:B,2,0),"")</f>
        <v>3171</v>
      </c>
      <c r="E94" s="86">
        <f t="shared" si="6"/>
        <v>204</v>
      </c>
      <c r="F94" s="86">
        <f t="shared" si="7"/>
        <v>204</v>
      </c>
      <c r="G94" s="85" t="str">
        <f t="shared" si="8"/>
        <v/>
      </c>
      <c r="H94" s="85">
        <f t="shared" si="9"/>
        <v>17</v>
      </c>
      <c r="I94" s="86">
        <f t="shared" si="10"/>
        <v>12</v>
      </c>
      <c r="J94" s="87" t="str">
        <f t="shared" si="11"/>
        <v/>
      </c>
      <c r="K94" s="87" t="str">
        <f>IFERROR(VLOOKUP(A94,Instruction!A:F,6,0),"")</f>
        <v xml:space="preserve">• Use FNSKU to label each item (cover barcode). Apply outer case label accordingly to match item# (Cover all existing barcodes on the case) </v>
      </c>
      <c r="L94" s="88" t="str">
        <f>IFERROR(VLOOKUP(A94,Instruction!A:J,10,0),"No Supplies")</f>
        <v>No Supplies</v>
      </c>
      <c r="M94" s="86">
        <f>IFERROR(VLOOKUP(A94,Data1!A:C,3,0),1)</f>
        <v>1</v>
      </c>
      <c r="N94" s="85">
        <f>IFERROR(VLOOKUP(D94,Data2!$A:$D,4,0),"")</f>
        <v>0</v>
      </c>
      <c r="O94" s="84">
        <f>IFERROR(VLOOKUP(D94,Data2!$A:$C,3,0),"")</f>
        <v>12</v>
      </c>
      <c r="P94" s="85">
        <v>203</v>
      </c>
      <c r="Q94" s="84">
        <v>204</v>
      </c>
      <c r="R94" s="84"/>
      <c r="S94" s="84" t="s">
        <v>5152</v>
      </c>
    </row>
    <row r="95" spans="1:19" x14ac:dyDescent="0.25">
      <c r="A95" s="97" t="s">
        <v>3834</v>
      </c>
      <c r="B95" s="90" t="s">
        <v>5305</v>
      </c>
      <c r="C95" s="90" t="s">
        <v>5306</v>
      </c>
      <c r="D95" s="91">
        <f>IFERROR(VLOOKUP(A95,Data1!A:B,2,0),"")</f>
        <v>5472</v>
      </c>
      <c r="E95" s="92">
        <f t="shared" si="6"/>
        <v>1632</v>
      </c>
      <c r="F95" s="92">
        <f t="shared" si="7"/>
        <v>204</v>
      </c>
      <c r="G95" s="91" t="str">
        <f t="shared" si="8"/>
        <v/>
      </c>
      <c r="H95" s="91">
        <f t="shared" si="9"/>
        <v>34</v>
      </c>
      <c r="I95" s="93">
        <f t="shared" si="10"/>
        <v>6</v>
      </c>
      <c r="J95" s="94" t="str">
        <f t="shared" si="11"/>
        <v/>
      </c>
      <c r="K95" s="94" t="str">
        <f>IFERROR(VLOOKUP(A95,Instruction!A:F,6,0),"")</f>
        <v>• Insert 8 pcs per poly bag (8 different color). Apply FNSKU labels on each of the poly bags.
• Insert the poly-bagged sets back to CASE (Cover all existing barcodes on the box/case)
• New box size BX- 13.25 x 10.75 x 12.75</v>
      </c>
      <c r="L95" s="95" t="str">
        <f>IFERROR(VLOOKUP(A95,Instruction!A:J,10,0),"No Supplies")</f>
        <v>Poly Bag 9 x 12</v>
      </c>
      <c r="M95" s="92">
        <f>IFERROR(VLOOKUP(A95,Data1!A:C,3,0),1)</f>
        <v>8</v>
      </c>
      <c r="N95" s="91">
        <f>IFERROR(VLOOKUP(D95,Data2!$A:$D,4,0),"")</f>
        <v>0</v>
      </c>
      <c r="O95" s="90">
        <f>IFERROR(VLOOKUP(D95,Data2!$A:$C,3,0),"")</f>
        <v>48</v>
      </c>
      <c r="P95" s="91">
        <v>202</v>
      </c>
      <c r="Q95" s="90">
        <v>204</v>
      </c>
      <c r="R95" s="90"/>
      <c r="S95" s="90" t="s">
        <v>5152</v>
      </c>
    </row>
    <row r="96" spans="1:19" x14ac:dyDescent="0.25">
      <c r="A96" s="83" t="s">
        <v>2158</v>
      </c>
      <c r="B96" s="84" t="s">
        <v>5307</v>
      </c>
      <c r="C96" s="84" t="s">
        <v>5308</v>
      </c>
      <c r="D96" s="85">
        <f>IFERROR(VLOOKUP(A96,Data1!A:B,2,0),"")</f>
        <v>4122</v>
      </c>
      <c r="E96" s="86">
        <f t="shared" si="6"/>
        <v>204</v>
      </c>
      <c r="F96" s="86">
        <f t="shared" si="7"/>
        <v>204</v>
      </c>
      <c r="G96" s="85" t="str">
        <f t="shared" si="8"/>
        <v/>
      </c>
      <c r="H96" s="85">
        <f t="shared" si="9"/>
        <v>17</v>
      </c>
      <c r="I96" s="86">
        <f t="shared" si="10"/>
        <v>12</v>
      </c>
      <c r="J96" s="87" t="str">
        <f t="shared" si="11"/>
        <v/>
      </c>
      <c r="K96" s="87" t="str">
        <f>IFERROR(VLOOKUP(A96,Instruction!A:F,6,0),"")</f>
        <v xml:space="preserve">• Use FNSKU to label each item (cover barcode). Apply outer box/case label accordingly to match item# (Cover all existing barcodes on the box/case) </v>
      </c>
      <c r="L96" s="88" t="str">
        <f>IFERROR(VLOOKUP(A96,Instruction!A:J,10,0),"No Supplies")</f>
        <v>No Supplies</v>
      </c>
      <c r="M96" s="86">
        <f>IFERROR(VLOOKUP(A96,Data1!A:C,3,0),1)</f>
        <v>1</v>
      </c>
      <c r="N96" s="85">
        <f>IFERROR(VLOOKUP(D96,Data2!$A:$D,4,0),"")</f>
        <v>0</v>
      </c>
      <c r="O96" s="84">
        <f>IFERROR(VLOOKUP(D96,Data2!$A:$C,3,0),"")</f>
        <v>12</v>
      </c>
      <c r="P96" s="85">
        <v>200</v>
      </c>
      <c r="Q96" s="84">
        <v>204</v>
      </c>
      <c r="R96" s="84"/>
      <c r="S96" s="84" t="s">
        <v>5152</v>
      </c>
    </row>
    <row r="97" spans="1:19" x14ac:dyDescent="0.25">
      <c r="A97" s="97" t="s">
        <v>2686</v>
      </c>
      <c r="B97" s="90" t="s">
        <v>5309</v>
      </c>
      <c r="C97" s="90" t="s">
        <v>5310</v>
      </c>
      <c r="D97" s="91">
        <f>IFERROR(VLOOKUP(A97,Data1!A:B,2,0),"")</f>
        <v>520</v>
      </c>
      <c r="E97" s="93">
        <f t="shared" si="6"/>
        <v>216</v>
      </c>
      <c r="F97" s="93">
        <f t="shared" si="7"/>
        <v>216</v>
      </c>
      <c r="G97" s="91" t="str">
        <f t="shared" si="8"/>
        <v/>
      </c>
      <c r="H97" s="91">
        <f t="shared" si="9"/>
        <v>6</v>
      </c>
      <c r="I97" s="93">
        <f t="shared" si="10"/>
        <v>36</v>
      </c>
      <c r="J97" s="94" t="str">
        <f t="shared" si="11"/>
        <v/>
      </c>
      <c r="K97" s="94" t="str">
        <f>IFERROR(VLOOKUP(A97,Instruction!A:F,6,0),"")</f>
        <v xml:space="preserve">• Use FNSKU to label each item (cover barcode). Apply outer case label accordingly to match item# (Cover all existing barcodes on the case) </v>
      </c>
      <c r="L97" s="95" t="str">
        <f>IFERROR(VLOOKUP(A97,Instruction!A:J,10,0),"No Supplies")</f>
        <v>No Supplies</v>
      </c>
      <c r="M97" s="93">
        <f>IFERROR(VLOOKUP(A97,Data1!A:C,3,0),1)</f>
        <v>1</v>
      </c>
      <c r="N97" s="91">
        <f>IFERROR(VLOOKUP(D97,Data2!$A:$D,4,0),"")</f>
        <v>0</v>
      </c>
      <c r="O97" s="90">
        <f>IFERROR(VLOOKUP(D97,Data2!$A:$C,3,0),"")</f>
        <v>36</v>
      </c>
      <c r="P97" s="91">
        <v>199</v>
      </c>
      <c r="Q97" s="90">
        <v>216</v>
      </c>
      <c r="R97" s="90"/>
      <c r="S97" s="90" t="s">
        <v>5152</v>
      </c>
    </row>
    <row r="98" spans="1:19" x14ac:dyDescent="0.25">
      <c r="A98" s="98" t="s">
        <v>4941</v>
      </c>
      <c r="B98" s="84" t="s">
        <v>5311</v>
      </c>
      <c r="C98" s="84" t="s">
        <v>5312</v>
      </c>
      <c r="D98" s="85">
        <f>IFERROR(VLOOKUP(A98,Data1!A:B,2,0),"")</f>
        <v>2309</v>
      </c>
      <c r="E98" s="99">
        <f t="shared" si="6"/>
        <v>144</v>
      </c>
      <c r="F98" s="99">
        <f t="shared" si="7"/>
        <v>144</v>
      </c>
      <c r="G98" s="85">
        <f t="shared" si="8"/>
        <v>6</v>
      </c>
      <c r="H98" s="85">
        <f t="shared" si="9"/>
        <v>1</v>
      </c>
      <c r="I98" s="86">
        <f t="shared" si="10"/>
        <v>144</v>
      </c>
      <c r="J98" s="87" t="str">
        <f t="shared" si="11"/>
        <v/>
      </c>
      <c r="K98" s="87" t="str">
        <f>IFERROR(VLOOKUP(A98,Instruction!A:F,6,0),"")</f>
        <v>• Use FNSKU to label each item (cover barcode). 
• Put item back to CASE. Discard inner box
• Apply outer case label accordingly to match item# (Cover all existing barcodes on the case)</v>
      </c>
      <c r="L98" s="88" t="str">
        <f>IFERROR(VLOOKUP(A98,Instruction!A:J,10,0),"No Supplies")</f>
        <v>No Supplies</v>
      </c>
      <c r="M98" s="99">
        <f>IFERROR(VLOOKUP(A98,Data1!A:C,3,0),1)</f>
        <v>1</v>
      </c>
      <c r="N98" s="85">
        <f>IFERROR(VLOOKUP(D98,Data2!$A:$D,4,0),"")</f>
        <v>24</v>
      </c>
      <c r="O98" s="84">
        <f>IFERROR(VLOOKUP(D98,Data2!$A:$C,3,0),"")</f>
        <v>144</v>
      </c>
      <c r="P98" s="85">
        <v>197</v>
      </c>
      <c r="Q98" s="84">
        <v>144</v>
      </c>
      <c r="R98" s="84"/>
      <c r="S98" s="84" t="s">
        <v>5152</v>
      </c>
    </row>
    <row r="99" spans="1:19" x14ac:dyDescent="0.25">
      <c r="A99" s="97" t="s">
        <v>2140</v>
      </c>
      <c r="B99" s="90" t="s">
        <v>5313</v>
      </c>
      <c r="C99" s="90" t="s">
        <v>5314</v>
      </c>
      <c r="D99" s="91">
        <f>IFERROR(VLOOKUP(A99,Data1!A:B,2,0),"")</f>
        <v>4104</v>
      </c>
      <c r="E99" s="93">
        <f t="shared" si="6"/>
        <v>192</v>
      </c>
      <c r="F99" s="93">
        <f t="shared" si="7"/>
        <v>192</v>
      </c>
      <c r="G99" s="91" t="str">
        <f t="shared" si="8"/>
        <v/>
      </c>
      <c r="H99" s="91">
        <f t="shared" si="9"/>
        <v>16</v>
      </c>
      <c r="I99" s="93">
        <f t="shared" si="10"/>
        <v>12</v>
      </c>
      <c r="J99" s="94" t="str">
        <f t="shared" si="11"/>
        <v/>
      </c>
      <c r="K99" s="94" t="str">
        <f>IFERROR(VLOOKUP(A99,Instruction!A:F,6,0),"")</f>
        <v xml:space="preserve">• Use FNSKU to label each item (cover barcode). Apply outer box/case label accordingly to match item# (Cover all existing barcodes on the box/case) </v>
      </c>
      <c r="L99" s="95" t="str">
        <f>IFERROR(VLOOKUP(A99,Instruction!A:J,10,0),"No Supplies")</f>
        <v>No Supplies</v>
      </c>
      <c r="M99" s="93">
        <f>IFERROR(VLOOKUP(A99,Data1!A:C,3,0),1)</f>
        <v>1</v>
      </c>
      <c r="N99" s="91">
        <f>IFERROR(VLOOKUP(D99,Data2!$A:$D,4,0),"")</f>
        <v>0</v>
      </c>
      <c r="O99" s="90">
        <f>IFERROR(VLOOKUP(D99,Data2!$A:$C,3,0),"")</f>
        <v>12</v>
      </c>
      <c r="P99" s="91">
        <v>189</v>
      </c>
      <c r="Q99" s="90">
        <v>192</v>
      </c>
      <c r="R99" s="90"/>
      <c r="S99" s="90" t="s">
        <v>5152</v>
      </c>
    </row>
    <row r="100" spans="1:19" x14ac:dyDescent="0.25">
      <c r="A100" s="83" t="s">
        <v>833</v>
      </c>
      <c r="B100" s="84" t="s">
        <v>5315</v>
      </c>
      <c r="C100" s="84"/>
      <c r="D100" s="85">
        <f>IFERROR(VLOOKUP(A100,Data1!A:B,2,0),"")</f>
        <v>2010</v>
      </c>
      <c r="E100" s="86">
        <f t="shared" si="6"/>
        <v>144</v>
      </c>
      <c r="F100" s="86">
        <f t="shared" si="7"/>
        <v>144</v>
      </c>
      <c r="G100" s="85">
        <f t="shared" si="8"/>
        <v>6</v>
      </c>
      <c r="H100" s="85">
        <f t="shared" si="9"/>
        <v>1</v>
      </c>
      <c r="I100" s="86">
        <f t="shared" si="10"/>
        <v>144</v>
      </c>
      <c r="J100" s="87" t="str">
        <f t="shared" si="11"/>
        <v/>
      </c>
      <c r="K100" s="87" t="s">
        <v>5297</v>
      </c>
      <c r="L100" s="88" t="str">
        <f>IFERROR(VLOOKUP(A100,Instruction!A:J,10,0),"No Supplies")</f>
        <v>No Supplies</v>
      </c>
      <c r="M100" s="86">
        <f>IFERROR(VLOOKUP(A100,Data1!A:C,3,0),1)</f>
        <v>1</v>
      </c>
      <c r="N100" s="85">
        <f>IFERROR(VLOOKUP(D100,Data2!$A:$D,4,0),"")</f>
        <v>24</v>
      </c>
      <c r="O100" s="84">
        <f>IFERROR(VLOOKUP(D100,Data2!$A:$C,3,0),"")</f>
        <v>144</v>
      </c>
      <c r="P100" s="85">
        <v>188</v>
      </c>
      <c r="Q100" s="84">
        <v>144</v>
      </c>
      <c r="R100" s="84"/>
      <c r="S100" s="84" t="s">
        <v>5152</v>
      </c>
    </row>
    <row r="101" spans="1:19" x14ac:dyDescent="0.25">
      <c r="A101" s="100" t="s">
        <v>3348</v>
      </c>
      <c r="B101" s="90" t="s">
        <v>5316</v>
      </c>
      <c r="C101" s="90" t="s">
        <v>5317</v>
      </c>
      <c r="D101" s="91">
        <f>IFERROR(VLOOKUP(A101,Data1!A:B,2,0),"")</f>
        <v>847</v>
      </c>
      <c r="E101" s="101">
        <f t="shared" si="6"/>
        <v>4464</v>
      </c>
      <c r="F101" s="101">
        <f t="shared" si="7"/>
        <v>186</v>
      </c>
      <c r="G101" s="91" t="str">
        <f t="shared" si="8"/>
        <v/>
      </c>
      <c r="H101" s="91">
        <f t="shared" si="9"/>
        <v>186</v>
      </c>
      <c r="I101" s="93">
        <f t="shared" si="10"/>
        <v>1</v>
      </c>
      <c r="J101" s="94" t="str">
        <f t="shared" si="11"/>
        <v/>
      </c>
      <c r="K101" s="94" t="str">
        <f>IFERROR(VLOOKUP(A101,Instruction!A:F,6,0),"")</f>
        <v>• Apply label “THIS IS A SET”. Apply FNSKU to each case.
• *Make sure all labels stick securely on the case*. Apply outer case label. Cover all visible barcodes on case</v>
      </c>
      <c r="L101" s="95" t="str">
        <f>IFERROR(VLOOKUP(A101,Instruction!A:J,10,0),"No Supplies")</f>
        <v>No Supplies</v>
      </c>
      <c r="M101" s="101">
        <f>IFERROR(VLOOKUP(A101,Data1!A:C,3,0),1)</f>
        <v>24</v>
      </c>
      <c r="N101" s="91">
        <f>IFERROR(VLOOKUP(D101,Data2!$A:$D,4,0),"")</f>
        <v>0</v>
      </c>
      <c r="O101" s="90">
        <f>IFERROR(VLOOKUP(D101,Data2!$A:$C,3,0),"")</f>
        <v>24</v>
      </c>
      <c r="P101" s="91">
        <v>186</v>
      </c>
      <c r="Q101" s="90">
        <v>186</v>
      </c>
      <c r="R101" s="90"/>
      <c r="S101" s="90" t="s">
        <v>5152</v>
      </c>
    </row>
    <row r="102" spans="1:19" x14ac:dyDescent="0.25">
      <c r="A102" s="102" t="s">
        <v>1814</v>
      </c>
      <c r="B102" s="84" t="s">
        <v>5318</v>
      </c>
      <c r="C102" s="84" t="s">
        <v>5319</v>
      </c>
      <c r="D102" s="85">
        <f>IFERROR(VLOOKUP(A102,Data1!A:B,2,0),"")</f>
        <v>3451</v>
      </c>
      <c r="E102" s="103">
        <f t="shared" si="6"/>
        <v>1128</v>
      </c>
      <c r="F102" s="103">
        <f t="shared" si="7"/>
        <v>188</v>
      </c>
      <c r="G102" s="85" t="str">
        <f t="shared" si="8"/>
        <v/>
      </c>
      <c r="H102" s="85">
        <f t="shared" si="9"/>
        <v>47</v>
      </c>
      <c r="I102" s="86">
        <f t="shared" si="10"/>
        <v>4</v>
      </c>
      <c r="J102" s="87" t="str">
        <f t="shared" si="11"/>
        <v/>
      </c>
      <c r="K102" s="87" t="str">
        <f>IFERROR(VLOOKUP(A102,Instruction!A:F,6,0),"")</f>
        <v>• Insert 6 pcs per poly bag (different color). Apply FNSKU labels on each of the poly bags.
• Insert the poly-bagged sets back to BX-191313
• New box size BX- 14 x 13.75 x 16.75</v>
      </c>
      <c r="L102" s="88" t="str">
        <f>IFERROR(VLOOKUP(A102,Instruction!A:J,10,0),"No Supplies")</f>
        <v>Poly Bag 10 x 13</v>
      </c>
      <c r="M102" s="103">
        <f>IFERROR(VLOOKUP(A102,Data1!A:C,3,0),1)</f>
        <v>6</v>
      </c>
      <c r="N102" s="85">
        <f>IFERROR(VLOOKUP(D102,Data2!$A:$D,4,0),"")</f>
        <v>0</v>
      </c>
      <c r="O102" s="84">
        <f>IFERROR(VLOOKUP(D102,Data2!$A:$C,3,0),"")</f>
        <v>24</v>
      </c>
      <c r="P102" s="85">
        <v>186</v>
      </c>
      <c r="Q102" s="84">
        <v>188</v>
      </c>
      <c r="R102" s="84"/>
      <c r="S102" s="84" t="s">
        <v>5152</v>
      </c>
    </row>
    <row r="103" spans="1:19" x14ac:dyDescent="0.25">
      <c r="A103" s="97" t="s">
        <v>2561</v>
      </c>
      <c r="B103" s="90" t="s">
        <v>5320</v>
      </c>
      <c r="C103" s="90" t="s">
        <v>5321</v>
      </c>
      <c r="D103" s="91">
        <f>IFERROR(VLOOKUP(A103,Data1!A:B,2,0),"")</f>
        <v>5096</v>
      </c>
      <c r="E103" s="93">
        <f t="shared" si="6"/>
        <v>4608</v>
      </c>
      <c r="F103" s="93">
        <f t="shared" si="7"/>
        <v>192</v>
      </c>
      <c r="G103" s="91">
        <f t="shared" si="8"/>
        <v>192</v>
      </c>
      <c r="H103" s="91">
        <f t="shared" si="9"/>
        <v>16</v>
      </c>
      <c r="I103" s="93">
        <f t="shared" si="10"/>
        <v>12</v>
      </c>
      <c r="J103" s="94" t="str">
        <f t="shared" si="11"/>
        <v/>
      </c>
      <c r="K103" s="94" t="str">
        <f>IFERROR(VLOOKUP(A103,Instruction!A:F,6,0),"")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03" s="95" t="str">
        <f>IFERROR(VLOOKUP(A103,Instruction!A:J,10,0),"No Supplies")</f>
        <v>No Supplies</v>
      </c>
      <c r="M103" s="93">
        <f>IFERROR(VLOOKUP(A103,Data1!A:C,3,0),1)</f>
        <v>24</v>
      </c>
      <c r="N103" s="91">
        <f>IFERROR(VLOOKUP(D103,Data2!$A:$D,4,0),"")</f>
        <v>24</v>
      </c>
      <c r="O103" s="90">
        <f>IFERROR(VLOOKUP(D103,Data2!$A:$C,3,0),"")</f>
        <v>288</v>
      </c>
      <c r="P103" s="91">
        <v>186</v>
      </c>
      <c r="Q103" s="90">
        <v>192</v>
      </c>
      <c r="R103" s="90"/>
      <c r="S103" s="90" t="s">
        <v>5152</v>
      </c>
    </row>
    <row r="104" spans="1:19" x14ac:dyDescent="0.25">
      <c r="A104" s="83" t="s">
        <v>3338</v>
      </c>
      <c r="B104" s="84" t="s">
        <v>5322</v>
      </c>
      <c r="C104" s="84" t="s">
        <v>5323</v>
      </c>
      <c r="D104" s="85">
        <f>IFERROR(VLOOKUP(A104,Data1!A:B,2,0),"")</f>
        <v>842</v>
      </c>
      <c r="E104" s="86">
        <f t="shared" si="6"/>
        <v>744</v>
      </c>
      <c r="F104" s="86">
        <f t="shared" si="7"/>
        <v>186</v>
      </c>
      <c r="G104" s="85" t="str">
        <f t="shared" si="8"/>
        <v/>
      </c>
      <c r="H104" s="85">
        <f t="shared" si="9"/>
        <v>31</v>
      </c>
      <c r="I104" s="86">
        <f t="shared" si="10"/>
        <v>6</v>
      </c>
      <c r="J104" s="87" t="str">
        <f t="shared" si="11"/>
        <v/>
      </c>
      <c r="K104" s="87" t="str">
        <f>IFERROR(VLOOKUP(A104,Instruction!A:F,6,0),"")</f>
        <v>• Insert 4 pcs per poly bag (different color). Apply FNSKU on the poly bags.
• Insert the poly-bagged sets back to CASE (Cover all existing barcodes on the box/case)
• Buddle box size BX- 17 x 16.5 x 22</v>
      </c>
      <c r="L104" s="88" t="str">
        <f>IFERROR(VLOOKUP(A104,Instruction!A:J,10,0),"No Supplies")</f>
        <v>Poly Bag 14.5 x 19</v>
      </c>
      <c r="M104" s="86">
        <f>IFERROR(VLOOKUP(A104,Data1!A:C,3,0),1)</f>
        <v>4</v>
      </c>
      <c r="N104" s="85">
        <f>IFERROR(VLOOKUP(D104,Data2!$A:$D,4,0),"")</f>
        <v>0</v>
      </c>
      <c r="O104" s="84">
        <f>IFERROR(VLOOKUP(D104,Data2!$A:$C,3,0),"")</f>
        <v>24</v>
      </c>
      <c r="P104" s="85">
        <v>183</v>
      </c>
      <c r="Q104" s="84">
        <v>186</v>
      </c>
      <c r="R104" s="84"/>
      <c r="S104" s="84" t="s">
        <v>5152</v>
      </c>
    </row>
    <row r="105" spans="1:19" x14ac:dyDescent="0.25">
      <c r="A105" s="97" t="s">
        <v>4984</v>
      </c>
      <c r="B105" s="90" t="s">
        <v>5324</v>
      </c>
      <c r="C105" s="90" t="s">
        <v>5325</v>
      </c>
      <c r="D105" s="91">
        <f>IFERROR(VLOOKUP(A105,Data1!A:B,2,0),"")</f>
        <v>835</v>
      </c>
      <c r="E105" s="101">
        <f t="shared" si="6"/>
        <v>720</v>
      </c>
      <c r="F105" s="101">
        <f t="shared" si="7"/>
        <v>180</v>
      </c>
      <c r="G105" s="91" t="str">
        <f t="shared" si="8"/>
        <v/>
      </c>
      <c r="H105" s="91">
        <f t="shared" si="9"/>
        <v>30</v>
      </c>
      <c r="I105" s="93">
        <f t="shared" si="10"/>
        <v>6</v>
      </c>
      <c r="J105" s="94" t="str">
        <f t="shared" si="11"/>
        <v/>
      </c>
      <c r="K105" s="94" t="str">
        <f>IFERROR(VLOOKUP(A105,Instruction!A:F,6,0),"")</f>
        <v>• Insert 4 pcs (different color) per poly bag. Apply FNSKU labels on each of the poly bags. Cover all existing barcode.
• Insert the poly-bagged sets back to CASE. (Cover all existing barcodes on the box/case)</v>
      </c>
      <c r="L105" s="95">
        <f>IFERROR(VLOOKUP(A105,Instruction!A:J,10,0),"No Supplies")</f>
        <v>0</v>
      </c>
      <c r="M105" s="101">
        <f>IFERROR(VLOOKUP(A105,Data1!A:C,3,0),1)</f>
        <v>4</v>
      </c>
      <c r="N105" s="91">
        <f>IFERROR(VLOOKUP(D105,Data2!$A:$D,4,0),"")</f>
        <v>0</v>
      </c>
      <c r="O105" s="90">
        <f>IFERROR(VLOOKUP(D105,Data2!$A:$C,3,0),"")</f>
        <v>24</v>
      </c>
      <c r="P105" s="91">
        <v>182</v>
      </c>
      <c r="Q105" s="90">
        <v>180</v>
      </c>
      <c r="R105" s="90"/>
      <c r="S105" s="90" t="s">
        <v>5152</v>
      </c>
    </row>
    <row r="106" spans="1:19" x14ac:dyDescent="0.25">
      <c r="A106" s="83" t="s">
        <v>2202</v>
      </c>
      <c r="B106" s="84" t="s">
        <v>5326</v>
      </c>
      <c r="C106" s="84" t="s">
        <v>5327</v>
      </c>
      <c r="D106" s="85">
        <f>IFERROR(VLOOKUP(A106,Data1!A:B,2,0),"")</f>
        <v>4145</v>
      </c>
      <c r="E106" s="86">
        <f t="shared" si="6"/>
        <v>180</v>
      </c>
      <c r="F106" s="86">
        <f t="shared" si="7"/>
        <v>180</v>
      </c>
      <c r="G106" s="85" t="str">
        <f t="shared" si="8"/>
        <v/>
      </c>
      <c r="H106" s="85">
        <f t="shared" si="9"/>
        <v>15</v>
      </c>
      <c r="I106" s="86">
        <f t="shared" si="10"/>
        <v>12</v>
      </c>
      <c r="J106" s="87" t="str">
        <f t="shared" si="11"/>
        <v/>
      </c>
      <c r="K106" s="87" t="str">
        <f>IFERROR(VLOOKUP(A106,Instruction!A:F,6,0),"")</f>
        <v xml:space="preserve">• Use FNSKU to label each item (cover barcode). Apply outer box/case label accordingly to match item# (Cover all existing barcodes on the box/case) </v>
      </c>
      <c r="L106" s="88" t="str">
        <f>IFERROR(VLOOKUP(A106,Instruction!A:J,10,0),"No Supplies")</f>
        <v>No Supplies</v>
      </c>
      <c r="M106" s="86">
        <f>IFERROR(VLOOKUP(A106,Data1!A:C,3,0),1)</f>
        <v>1</v>
      </c>
      <c r="N106" s="85">
        <f>IFERROR(VLOOKUP(D106,Data2!$A:$D,4,0),"")</f>
        <v>0</v>
      </c>
      <c r="O106" s="84">
        <f>IFERROR(VLOOKUP(D106,Data2!$A:$C,3,0),"")</f>
        <v>12</v>
      </c>
      <c r="P106" s="85">
        <v>177</v>
      </c>
      <c r="Q106" s="84">
        <v>180</v>
      </c>
      <c r="R106" s="84"/>
      <c r="S106" s="84" t="s">
        <v>5152</v>
      </c>
    </row>
    <row r="107" spans="1:19" x14ac:dyDescent="0.25">
      <c r="A107" s="97" t="s">
        <v>3002</v>
      </c>
      <c r="B107" s="90" t="s">
        <v>5328</v>
      </c>
      <c r="C107" s="90" t="s">
        <v>5329</v>
      </c>
      <c r="D107" s="91">
        <f>IFERROR(VLOOKUP(A107,Data1!A:B,2,0),"")</f>
        <v>608</v>
      </c>
      <c r="E107" s="101">
        <f t="shared" si="6"/>
        <v>144</v>
      </c>
      <c r="F107" s="101">
        <f t="shared" si="7"/>
        <v>144</v>
      </c>
      <c r="G107" s="91">
        <f t="shared" si="8"/>
        <v>6</v>
      </c>
      <c r="H107" s="91">
        <f t="shared" si="9"/>
        <v>2</v>
      </c>
      <c r="I107" s="93">
        <f t="shared" si="10"/>
        <v>72</v>
      </c>
      <c r="J107" s="94" t="str">
        <f t="shared" si="11"/>
        <v/>
      </c>
      <c r="K107" s="94" t="str">
        <f>IFERROR(VLOOKUP(A107,Instruction!A:F,6,0),"")</f>
        <v xml:space="preserve">• Use FNSKU to label each item (cover barcode). Apply outer box/case label accordingly to match item# (Cover all existing barcodes on the box/case) </v>
      </c>
      <c r="L107" s="95" t="str">
        <f>IFERROR(VLOOKUP(A107,Instruction!A:J,10,0),"No Supplies")</f>
        <v>No Supplies</v>
      </c>
      <c r="M107" s="101">
        <f>IFERROR(VLOOKUP(A107,Data1!A:C,3,0),1)</f>
        <v>1</v>
      </c>
      <c r="N107" s="91">
        <f>IFERROR(VLOOKUP(D107,Data2!$A:$D,4,0),"")</f>
        <v>24</v>
      </c>
      <c r="O107" s="90">
        <f>IFERROR(VLOOKUP(D107,Data2!$A:$C,3,0),"")</f>
        <v>72</v>
      </c>
      <c r="P107" s="91">
        <v>176</v>
      </c>
      <c r="Q107" s="90">
        <v>144</v>
      </c>
      <c r="R107" s="90"/>
      <c r="S107" s="90" t="s">
        <v>5152</v>
      </c>
    </row>
    <row r="108" spans="1:19" x14ac:dyDescent="0.25">
      <c r="A108" s="83" t="s">
        <v>3305</v>
      </c>
      <c r="B108" s="84" t="s">
        <v>5330</v>
      </c>
      <c r="C108" s="84" t="s">
        <v>5331</v>
      </c>
      <c r="D108" s="85">
        <f>IFERROR(VLOOKUP(A108,Data1!A:B,2,0),"")</f>
        <v>804</v>
      </c>
      <c r="E108" s="86">
        <f t="shared" si="6"/>
        <v>1008</v>
      </c>
      <c r="F108" s="86">
        <f t="shared" si="7"/>
        <v>168</v>
      </c>
      <c r="G108" s="85">
        <f t="shared" si="8"/>
        <v>42</v>
      </c>
      <c r="H108" s="85">
        <f t="shared" si="9"/>
        <v>7</v>
      </c>
      <c r="I108" s="86">
        <f t="shared" si="10"/>
        <v>24</v>
      </c>
      <c r="J108" s="87" t="str">
        <f t="shared" si="11"/>
        <v/>
      </c>
      <c r="K108" s="87" t="str">
        <f>IFERROR(VLOOKUP(A108,Instruction!A:F,6,0),"")</f>
        <v>• Put 6 pcs per poly bag (6 different color). Apply FNSKU labels on each of the poly bags.
• Put the poly-bagged sets back to CASE (discard inner box) (Cover all existing barcodes on the box/case)</v>
      </c>
      <c r="L108" s="88" t="str">
        <f>IFERROR(VLOOKUP(A108,Instruction!A:J,10,0),"No Supplies")</f>
        <v>Poly Bag 9 x 12</v>
      </c>
      <c r="M108" s="86">
        <f>IFERROR(VLOOKUP(A108,Data1!A:C,3,0),1)</f>
        <v>6</v>
      </c>
      <c r="N108" s="85">
        <f>IFERROR(VLOOKUP(D108,Data2!$A:$D,4,0),"")</f>
        <v>24</v>
      </c>
      <c r="O108" s="84">
        <f>IFERROR(VLOOKUP(D108,Data2!$A:$C,3,0),"")</f>
        <v>144</v>
      </c>
      <c r="P108" s="85">
        <v>173</v>
      </c>
      <c r="Q108" s="84">
        <v>168</v>
      </c>
      <c r="R108" s="84"/>
      <c r="S108" s="84" t="s">
        <v>5152</v>
      </c>
    </row>
    <row r="109" spans="1:19" x14ac:dyDescent="0.25">
      <c r="A109" s="97" t="s">
        <v>857</v>
      </c>
      <c r="B109" s="90" t="s">
        <v>5332</v>
      </c>
      <c r="C109" s="90" t="s">
        <v>5333</v>
      </c>
      <c r="D109" s="91">
        <f>IFERROR(VLOOKUP(A109,Data1!A:B,2,0),"")</f>
        <v>2022</v>
      </c>
      <c r="E109" s="101">
        <f t="shared" si="6"/>
        <v>288</v>
      </c>
      <c r="F109" s="101">
        <f t="shared" si="7"/>
        <v>144</v>
      </c>
      <c r="G109" s="91">
        <f t="shared" si="8"/>
        <v>12</v>
      </c>
      <c r="H109" s="91">
        <f t="shared" si="9"/>
        <v>2</v>
      </c>
      <c r="I109" s="93">
        <f t="shared" si="10"/>
        <v>72</v>
      </c>
      <c r="J109" s="94" t="str">
        <f t="shared" si="11"/>
        <v/>
      </c>
      <c r="K109" s="94" t="str">
        <f>IFERROR(VLOOKUP(A109,Instruction!A:F,6,0),"")</f>
        <v>• Put 2 pcs into polybag and apply FNSKU labels on each of the poly bags.
• Insert the poly-bagged sets back to BOX (Cover all existing barcodes on the box/case)</v>
      </c>
      <c r="L109" s="95" t="str">
        <f>IFERROR(VLOOKUP(A109,Instruction!A:J,10,0),"No Supplies")</f>
        <v>Poly Bag 6 x 9</v>
      </c>
      <c r="M109" s="101">
        <f>IFERROR(VLOOKUP(A109,Data1!A:C,3,0),1)</f>
        <v>2</v>
      </c>
      <c r="N109" s="91">
        <f>IFERROR(VLOOKUP(D109,Data2!$A:$D,4,0),"")</f>
        <v>24</v>
      </c>
      <c r="O109" s="90">
        <f>IFERROR(VLOOKUP(D109,Data2!$A:$C,3,0),"")</f>
        <v>144</v>
      </c>
      <c r="P109" s="91">
        <v>165</v>
      </c>
      <c r="Q109" s="90">
        <v>144</v>
      </c>
      <c r="R109" s="90"/>
      <c r="S109" s="90" t="s">
        <v>5152</v>
      </c>
    </row>
    <row r="110" spans="1:19" x14ac:dyDescent="0.25">
      <c r="A110" s="83" t="s">
        <v>4951</v>
      </c>
      <c r="B110" s="84" t="s">
        <v>5334</v>
      </c>
      <c r="C110" s="84" t="s">
        <v>5335</v>
      </c>
      <c r="D110" s="85">
        <f>IFERROR(VLOOKUP(A110,Data1!A:B,2,0),"")</f>
        <v>3144</v>
      </c>
      <c r="E110" s="86">
        <f t="shared" si="6"/>
        <v>1600</v>
      </c>
      <c r="F110" s="86">
        <f t="shared" si="7"/>
        <v>160</v>
      </c>
      <c r="G110" s="85" t="str">
        <f t="shared" si="8"/>
        <v/>
      </c>
      <c r="H110" s="85">
        <f t="shared" si="9"/>
        <v>16</v>
      </c>
      <c r="I110" s="86">
        <f t="shared" si="10"/>
        <v>10</v>
      </c>
      <c r="J110" s="87" t="str">
        <f t="shared" si="11"/>
        <v/>
      </c>
      <c r="K110" s="87" t="str">
        <f>IFERROR(VLOOKUP(A110,Instruction!A:F,6,0),"")</f>
        <v>• Insert 10 pcs per poly bag (X2 pc - red, yellow, blue, green. X1 pc - purple, orange). Apply FNSKU labels on each of the poly bags.
• Insert the poly-bagged sets back to CASE. (Cover all existing barcodes on the box/case)</v>
      </c>
      <c r="L110" s="88" t="str">
        <f>IFERROR(VLOOKUP(A110,Instruction!A:J,10,0),"No Supplies")</f>
        <v>Poly Bag 12 x 15.5</v>
      </c>
      <c r="M110" s="86">
        <f>IFERROR(VLOOKUP(A110,Data1!A:C,3,0),1)</f>
        <v>10</v>
      </c>
      <c r="N110" s="85">
        <f>IFERROR(VLOOKUP(D110,Data2!$A:$D,4,0),"")</f>
        <v>0</v>
      </c>
      <c r="O110" s="84">
        <f>IFERROR(VLOOKUP(D110,Data2!$A:$C,3,0),"")</f>
        <v>100</v>
      </c>
      <c r="P110" s="85">
        <v>164</v>
      </c>
      <c r="Q110" s="84">
        <v>160</v>
      </c>
      <c r="R110" s="84"/>
      <c r="S110" s="84" t="s">
        <v>5152</v>
      </c>
    </row>
    <row r="111" spans="1:19" x14ac:dyDescent="0.25">
      <c r="A111" s="97" t="s">
        <v>1631</v>
      </c>
      <c r="B111" s="90" t="s">
        <v>5336</v>
      </c>
      <c r="C111" s="90" t="s">
        <v>5336</v>
      </c>
      <c r="D111" s="91">
        <f>IFERROR(VLOOKUP(A111,Data1!A:B,2,0),"")</f>
        <v>321</v>
      </c>
      <c r="E111" s="101">
        <f t="shared" si="6"/>
        <v>168</v>
      </c>
      <c r="F111" s="101">
        <f t="shared" si="7"/>
        <v>168</v>
      </c>
      <c r="G111" s="91">
        <f t="shared" si="8"/>
        <v>7</v>
      </c>
      <c r="H111" s="91">
        <f t="shared" si="9"/>
        <v>1</v>
      </c>
      <c r="I111" s="93">
        <f t="shared" si="10"/>
        <v>24</v>
      </c>
      <c r="J111" s="94" t="str">
        <f t="shared" si="11"/>
        <v/>
      </c>
      <c r="K111" s="94" t="str">
        <f>IFERROR(VLOOKUP(A111,Instruction!A:F,6,0),"")</f>
        <v xml:space="preserve">Apply outer box/case label accordingly to match item# (Cover all existing barcodes on the box/case) </v>
      </c>
      <c r="L111" s="95" t="str">
        <f>IFERROR(VLOOKUP(A111,Instruction!A:J,10,0),"No Supplies")</f>
        <v>No Supplies</v>
      </c>
      <c r="M111" s="101">
        <f>IFERROR(VLOOKUP(A111,Data1!A:C,3,0),1)</f>
        <v>1</v>
      </c>
      <c r="N111" s="91">
        <f>IFERROR(VLOOKUP(D111,Data2!$A:$D,4,0),"")</f>
        <v>24</v>
      </c>
      <c r="O111" s="90">
        <f>IFERROR(VLOOKUP(D111,Data2!$A:$C,3,0),"")</f>
        <v>288</v>
      </c>
      <c r="P111" s="91">
        <v>161</v>
      </c>
      <c r="Q111" s="90">
        <v>168</v>
      </c>
      <c r="R111" s="90"/>
      <c r="S111" s="90" t="s">
        <v>5151</v>
      </c>
    </row>
    <row r="112" spans="1:19" x14ac:dyDescent="0.25">
      <c r="A112" s="83" t="s">
        <v>3332</v>
      </c>
      <c r="B112" s="84" t="s">
        <v>5337</v>
      </c>
      <c r="C112" s="84" t="s">
        <v>5338</v>
      </c>
      <c r="D112" s="85">
        <f>IFERROR(VLOOKUP(A112,Data1!A:B,2,0),"")</f>
        <v>840</v>
      </c>
      <c r="E112" s="86">
        <f t="shared" si="6"/>
        <v>648</v>
      </c>
      <c r="F112" s="86">
        <f t="shared" si="7"/>
        <v>162</v>
      </c>
      <c r="G112" s="85" t="str">
        <f t="shared" si="8"/>
        <v/>
      </c>
      <c r="H112" s="85">
        <f t="shared" si="9"/>
        <v>27</v>
      </c>
      <c r="I112" s="86">
        <f t="shared" si="10"/>
        <v>6</v>
      </c>
      <c r="J112" s="87" t="str">
        <f t="shared" si="11"/>
        <v/>
      </c>
      <c r="K112" s="87" t="str">
        <f>IFERROR(VLOOKUP(A112,Instruction!A:F,6,0),"")</f>
        <v>• Insert 4 pcs per poly bag. Apply FNSKU on the poly bags.
• Insert the poly-bagged sets back to CASE (Cover all existing barcodes on the box/case)
• Buddle box size BX- 17 x 16.5 x 22</v>
      </c>
      <c r="L112" s="88" t="str">
        <f>IFERROR(VLOOKUP(A112,Instruction!A:J,10,0),"No Supplies")</f>
        <v>Poly Bag 14.5 x 19</v>
      </c>
      <c r="M112" s="86">
        <f>IFERROR(VLOOKUP(A112,Data1!A:C,3,0),1)</f>
        <v>4</v>
      </c>
      <c r="N112" s="85">
        <f>IFERROR(VLOOKUP(D112,Data2!$A:$D,4,0),"")</f>
        <v>0</v>
      </c>
      <c r="O112" s="84">
        <f>IFERROR(VLOOKUP(D112,Data2!$A:$C,3,0),"")</f>
        <v>24</v>
      </c>
      <c r="P112" s="85">
        <v>160</v>
      </c>
      <c r="Q112" s="84">
        <v>162</v>
      </c>
      <c r="R112" s="84"/>
      <c r="S112" s="84" t="s">
        <v>5152</v>
      </c>
    </row>
    <row r="113" spans="1:19" x14ac:dyDescent="0.25">
      <c r="A113" s="97" t="s">
        <v>2471</v>
      </c>
      <c r="B113" s="90" t="s">
        <v>5339</v>
      </c>
      <c r="C113" s="90" t="s">
        <v>5340</v>
      </c>
      <c r="D113" s="91">
        <f>IFERROR(VLOOKUP(A113,Data1!A:B,2,0),"")</f>
        <v>5053</v>
      </c>
      <c r="E113" s="101">
        <f t="shared" si="6"/>
        <v>7680</v>
      </c>
      <c r="F113" s="101">
        <f t="shared" si="7"/>
        <v>160</v>
      </c>
      <c r="G113" s="91" t="str">
        <f t="shared" si="8"/>
        <v/>
      </c>
      <c r="H113" s="91">
        <f t="shared" si="9"/>
        <v>160</v>
      </c>
      <c r="I113" s="93">
        <f t="shared" si="10"/>
        <v>1</v>
      </c>
      <c r="J113" s="94" t="str">
        <f t="shared" si="11"/>
        <v/>
      </c>
      <c r="K113" s="94" t="str">
        <f>IFERROR(VLOOKUP(A113,Instruction!A:F,6,0),"")</f>
        <v>• Apply label “THIS IS A SET”. Apply FNSKU to each case.
• *Make sure all labels stick securely on the case*. Apply outer case label. Cover all visible barcodes on case</v>
      </c>
      <c r="L113" s="95" t="str">
        <f>IFERROR(VLOOKUP(A113,Instruction!A:J,10,0),"No Supplies")</f>
        <v>No Supplies</v>
      </c>
      <c r="M113" s="101">
        <f>IFERROR(VLOOKUP(A113,Data1!A:C,3,0),1)</f>
        <v>48</v>
      </c>
      <c r="N113" s="91">
        <f>IFERROR(VLOOKUP(D113,Data2!$A:$D,4,0),"")</f>
        <v>0</v>
      </c>
      <c r="O113" s="90">
        <f>IFERROR(VLOOKUP(D113,Data2!$A:$C,3,0),"")</f>
        <v>48</v>
      </c>
      <c r="P113" s="91">
        <v>160</v>
      </c>
      <c r="Q113" s="90">
        <v>160</v>
      </c>
      <c r="R113" s="90"/>
      <c r="S113" s="90" t="s">
        <v>5152</v>
      </c>
    </row>
    <row r="114" spans="1:19" x14ac:dyDescent="0.25">
      <c r="A114" s="83" t="s">
        <v>4978</v>
      </c>
      <c r="B114" s="84" t="s">
        <v>5341</v>
      </c>
      <c r="C114" s="84" t="s">
        <v>5342</v>
      </c>
      <c r="D114" s="85">
        <f>IFERROR(VLOOKUP(A114,Data1!A:B,2,0),"")</f>
        <v>5014</v>
      </c>
      <c r="E114" s="86">
        <f t="shared" si="6"/>
        <v>636</v>
      </c>
      <c r="F114" s="86">
        <f t="shared" si="7"/>
        <v>159</v>
      </c>
      <c r="G114" s="85" t="str">
        <f t="shared" si="8"/>
        <v/>
      </c>
      <c r="H114" s="85">
        <f t="shared" si="9"/>
        <v>15</v>
      </c>
      <c r="I114" s="86">
        <f t="shared" si="10"/>
        <v>10.6</v>
      </c>
      <c r="J114" s="87" t="str">
        <f t="shared" si="11"/>
        <v/>
      </c>
      <c r="K114" s="87" t="str">
        <f>IFERROR(VLOOKUP(A114,Instruction!A:F,6,0),"")</f>
        <v xml:space="preserve">• Insert 4 pcs per poly bag. Apply FNSKU labels on each of the poly bags. Cover all existing barcode.
• Insert the poly-bagged sets back to CASE. (Cover all existing barcodes on the box/case) </v>
      </c>
      <c r="L114" s="88" t="str">
        <f>IFERROR(VLOOKUP(A114,Instruction!A:J,10,0),"No Supplies")</f>
        <v>Poly Bag 14.5 x 19</v>
      </c>
      <c r="M114" s="86">
        <f>IFERROR(VLOOKUP(A114,Data1!A:C,3,0),1)</f>
        <v>4</v>
      </c>
      <c r="N114" s="85">
        <f>IFERROR(VLOOKUP(D114,Data2!$A:$D,4,0),"")</f>
        <v>0</v>
      </c>
      <c r="O114" s="84">
        <f>IFERROR(VLOOKUP(D114,Data2!$A:$C,3,0),"")</f>
        <v>45</v>
      </c>
      <c r="P114" s="85">
        <v>159</v>
      </c>
      <c r="Q114" s="84">
        <v>159</v>
      </c>
      <c r="R114" s="84"/>
      <c r="S114" s="84" t="s">
        <v>5152</v>
      </c>
    </row>
    <row r="115" spans="1:19" x14ac:dyDescent="0.25">
      <c r="A115" s="97" t="s">
        <v>1503</v>
      </c>
      <c r="B115" s="90" t="s">
        <v>5343</v>
      </c>
      <c r="C115" s="90" t="s">
        <v>5344</v>
      </c>
      <c r="D115" s="91">
        <f>IFERROR(VLOOKUP(A115,Data1!A:B,2,0),"")</f>
        <v>3147</v>
      </c>
      <c r="E115" s="101">
        <f t="shared" si="6"/>
        <v>156</v>
      </c>
      <c r="F115" s="101">
        <f t="shared" si="7"/>
        <v>156</v>
      </c>
      <c r="G115" s="91" t="str">
        <f t="shared" si="8"/>
        <v/>
      </c>
      <c r="H115" s="91">
        <f t="shared" si="9"/>
        <v>13</v>
      </c>
      <c r="I115" s="93">
        <f t="shared" si="10"/>
        <v>12</v>
      </c>
      <c r="J115" s="94" t="str">
        <f t="shared" si="11"/>
        <v/>
      </c>
      <c r="K115" s="94" t="str">
        <f>IFERROR(VLOOKUP(A115,Instruction!A:F,6,0),"")</f>
        <v xml:space="preserve">• Use FNSKU to label each item (cover barcode). Apply outer box/case label accordingly to match item# (Cover all existing barcodes on the box/case) </v>
      </c>
      <c r="L115" s="95" t="str">
        <f>IFERROR(VLOOKUP(A115,Instruction!A:J,10,0),"No Supplies")</f>
        <v>No Supplies</v>
      </c>
      <c r="M115" s="101">
        <f>IFERROR(VLOOKUP(A115,Data1!A:C,3,0),1)</f>
        <v>1</v>
      </c>
      <c r="N115" s="91">
        <f>IFERROR(VLOOKUP(D115,Data2!$A:$D,4,0),"")</f>
        <v>0</v>
      </c>
      <c r="O115" s="90">
        <f>IFERROR(VLOOKUP(D115,Data2!$A:$C,3,0),"")</f>
        <v>12</v>
      </c>
      <c r="P115" s="91">
        <v>158</v>
      </c>
      <c r="Q115" s="90">
        <v>156</v>
      </c>
      <c r="R115" s="90"/>
      <c r="S115" s="90" t="s">
        <v>5152</v>
      </c>
    </row>
    <row r="116" spans="1:19" x14ac:dyDescent="0.25">
      <c r="A116" s="83" t="s">
        <v>2443</v>
      </c>
      <c r="B116" s="84" t="s">
        <v>5345</v>
      </c>
      <c r="C116" s="84" t="s">
        <v>5345</v>
      </c>
      <c r="D116" s="85">
        <f>IFERROR(VLOOKUP(A116,Data1!A:B,2,0),"")</f>
        <v>5044</v>
      </c>
      <c r="E116" s="86">
        <f t="shared" si="6"/>
        <v>144</v>
      </c>
      <c r="F116" s="86">
        <f t="shared" si="7"/>
        <v>144</v>
      </c>
      <c r="G116" s="85" t="str">
        <f t="shared" si="8"/>
        <v/>
      </c>
      <c r="H116" s="85">
        <f t="shared" si="9"/>
        <v>3</v>
      </c>
      <c r="I116" s="86">
        <f t="shared" si="10"/>
        <v>48</v>
      </c>
      <c r="J116" s="87" t="str">
        <f t="shared" si="11"/>
        <v/>
      </c>
      <c r="K116" s="87" t="str">
        <f>IFERROR(VLOOKUP(A116,Instruction!A:F,6,0),"")</f>
        <v xml:space="preserve">Apply outer box/case label accordingly to match item# (Cover all existing barcodes on the box/case) </v>
      </c>
      <c r="L116" s="88" t="str">
        <f>IFERROR(VLOOKUP(A116,Instruction!A:J,10,0),"No Supplies")</f>
        <v>No Supplies</v>
      </c>
      <c r="M116" s="86">
        <f>IFERROR(VLOOKUP(A116,Data1!A:C,3,0),1)</f>
        <v>1</v>
      </c>
      <c r="N116" s="85">
        <f>IFERROR(VLOOKUP(D116,Data2!$A:$D,4,0),"")</f>
        <v>0</v>
      </c>
      <c r="O116" s="84">
        <f>IFERROR(VLOOKUP(D116,Data2!$A:$C,3,0),"")</f>
        <v>48</v>
      </c>
      <c r="P116" s="85">
        <v>155</v>
      </c>
      <c r="Q116" s="84">
        <v>144</v>
      </c>
      <c r="R116" s="84"/>
      <c r="S116" s="84" t="s">
        <v>5152</v>
      </c>
    </row>
    <row r="117" spans="1:19" x14ac:dyDescent="0.25">
      <c r="A117" s="97" t="s">
        <v>860</v>
      </c>
      <c r="B117" s="90" t="s">
        <v>5346</v>
      </c>
      <c r="C117" s="90" t="s">
        <v>5347</v>
      </c>
      <c r="D117" s="91">
        <f>IFERROR(VLOOKUP(A117,Data1!A:B,2,0),"")</f>
        <v>2023</v>
      </c>
      <c r="E117" s="101">
        <f t="shared" si="6"/>
        <v>288</v>
      </c>
      <c r="F117" s="101">
        <f t="shared" si="7"/>
        <v>144</v>
      </c>
      <c r="G117" s="91">
        <f t="shared" si="8"/>
        <v>12</v>
      </c>
      <c r="H117" s="91">
        <f t="shared" si="9"/>
        <v>2</v>
      </c>
      <c r="I117" s="93">
        <f t="shared" si="10"/>
        <v>72</v>
      </c>
      <c r="J117" s="94" t="str">
        <f t="shared" si="11"/>
        <v/>
      </c>
      <c r="K117" s="94" t="str">
        <f>IFERROR(VLOOKUP(A117,Instruction!A:F,6,0),"")</f>
        <v>• Put 2 pcs into polybag and apply FNSKU labels on each of the poly bags.
• Insert the poly-bagged sets back to CASE (Cover all existing barcodes on the box/case)</v>
      </c>
      <c r="L117" s="95" t="str">
        <f>IFERROR(VLOOKUP(A117,Instruction!A:J,10,0),"No Supplies")</f>
        <v>Poly Bag 6 x 9</v>
      </c>
      <c r="M117" s="101">
        <f>IFERROR(VLOOKUP(A117,Data1!A:C,3,0),1)</f>
        <v>2</v>
      </c>
      <c r="N117" s="91">
        <f>IFERROR(VLOOKUP(D117,Data2!$A:$D,4,0),"")</f>
        <v>24</v>
      </c>
      <c r="O117" s="90">
        <f>IFERROR(VLOOKUP(D117,Data2!$A:$C,3,0),"")</f>
        <v>144</v>
      </c>
      <c r="P117" s="91">
        <v>155</v>
      </c>
      <c r="Q117" s="90">
        <v>144</v>
      </c>
      <c r="R117" s="90"/>
      <c r="S117" s="90" t="s">
        <v>5152</v>
      </c>
    </row>
    <row r="118" spans="1:19" x14ac:dyDescent="0.25">
      <c r="A118" s="83" t="s">
        <v>1113</v>
      </c>
      <c r="B118" s="84" t="s">
        <v>5348</v>
      </c>
      <c r="C118" s="84" t="s">
        <v>5348</v>
      </c>
      <c r="D118" s="85">
        <f>IFERROR(VLOOKUP(A118,Data1!A:B,2,0),"")</f>
        <v>229</v>
      </c>
      <c r="E118" s="86">
        <f t="shared" si="6"/>
        <v>144</v>
      </c>
      <c r="F118" s="86">
        <f t="shared" si="7"/>
        <v>144</v>
      </c>
      <c r="G118" s="85">
        <f t="shared" si="8"/>
        <v>6</v>
      </c>
      <c r="H118" s="85">
        <f t="shared" si="9"/>
        <v>1</v>
      </c>
      <c r="I118" s="86">
        <f t="shared" si="10"/>
        <v>144</v>
      </c>
      <c r="J118" s="87" t="str">
        <f t="shared" si="11"/>
        <v/>
      </c>
      <c r="K118" s="87" t="str">
        <f>IFERROR(VLOOKUP(A118,Instruction!A:F,6,0),"")</f>
        <v xml:space="preserve">Apply outer box/case label accordingly to match item# (Cover all existing barcodes on the box/case) </v>
      </c>
      <c r="L118" s="88" t="str">
        <f>IFERROR(VLOOKUP(A118,Instruction!A:J,10,0),"No Supplies")</f>
        <v>No Supplies</v>
      </c>
      <c r="M118" s="86">
        <f>IFERROR(VLOOKUP(A118,Data1!A:C,3,0),1)</f>
        <v>1</v>
      </c>
      <c r="N118" s="85">
        <f>IFERROR(VLOOKUP(D118,Data2!$A:$D,4,0),"")</f>
        <v>24</v>
      </c>
      <c r="O118" s="84">
        <f>IFERROR(VLOOKUP(D118,Data2!$A:$C,3,0),"")</f>
        <v>144</v>
      </c>
      <c r="P118" s="85">
        <v>154</v>
      </c>
      <c r="Q118" s="84">
        <v>144</v>
      </c>
      <c r="R118" s="84"/>
      <c r="S118" s="84" t="s">
        <v>5152</v>
      </c>
    </row>
    <row r="119" spans="1:19" x14ac:dyDescent="0.25">
      <c r="A119" s="97" t="s">
        <v>1534</v>
      </c>
      <c r="B119" s="90" t="s">
        <v>5349</v>
      </c>
      <c r="C119" s="90" t="s">
        <v>5350</v>
      </c>
      <c r="D119" s="91">
        <f>IFERROR(VLOOKUP(A119,Data1!A:B,2,0),"")</f>
        <v>3163</v>
      </c>
      <c r="E119" s="101">
        <f t="shared" si="6"/>
        <v>912</v>
      </c>
      <c r="F119" s="101">
        <f t="shared" si="7"/>
        <v>152</v>
      </c>
      <c r="G119" s="91" t="str">
        <f t="shared" si="8"/>
        <v/>
      </c>
      <c r="H119" s="91">
        <f t="shared" si="9"/>
        <v>38</v>
      </c>
      <c r="I119" s="93">
        <f t="shared" si="10"/>
        <v>4</v>
      </c>
      <c r="J119" s="94" t="str">
        <f t="shared" si="11"/>
        <v/>
      </c>
      <c r="K119" s="94" t="str">
        <f>IFERROR(VLOOKUP(A119,Instruction!A:F,6,0),"")</f>
        <v>• Insert 6 pcs per poly bag (6 different color). Apply FNSKU labels on each of the poly bags.
• Insert the poly-bagged sets back to CASE (Cover all existing barcodes on the box/case)</v>
      </c>
      <c r="L119" s="95" t="str">
        <f>IFERROR(VLOOKUP(A119,Instruction!A:J,10,0),"No Supplies")</f>
        <v>Poly Bag 12 x 15.5</v>
      </c>
      <c r="M119" s="101">
        <f>IFERROR(VLOOKUP(A119,Data1!A:C,3,0),1)</f>
        <v>6</v>
      </c>
      <c r="N119" s="91">
        <f>IFERROR(VLOOKUP(D119,Data2!$A:$D,4,0),"")</f>
        <v>0</v>
      </c>
      <c r="O119" s="90">
        <f>IFERROR(VLOOKUP(D119,Data2!$A:$C,3,0),"")</f>
        <v>24</v>
      </c>
      <c r="P119" s="91">
        <v>152</v>
      </c>
      <c r="Q119" s="90">
        <v>152</v>
      </c>
      <c r="R119" s="90"/>
      <c r="S119" s="90" t="s">
        <v>5152</v>
      </c>
    </row>
    <row r="120" spans="1:19" x14ac:dyDescent="0.25">
      <c r="A120" s="83" t="s">
        <v>3458</v>
      </c>
      <c r="B120" s="84" t="s">
        <v>5351</v>
      </c>
      <c r="C120" s="84" t="s">
        <v>5351</v>
      </c>
      <c r="D120" s="85">
        <f>IFERROR(VLOOKUP(A120,Data1!A:B,2,0),"")</f>
        <v>929</v>
      </c>
      <c r="E120" s="86">
        <f t="shared" si="6"/>
        <v>144</v>
      </c>
      <c r="F120" s="86">
        <f t="shared" si="7"/>
        <v>144</v>
      </c>
      <c r="G120" s="85">
        <f t="shared" si="8"/>
        <v>6</v>
      </c>
      <c r="H120" s="85">
        <f t="shared" si="9"/>
        <v>1</v>
      </c>
      <c r="I120" s="86">
        <f t="shared" si="10"/>
        <v>144</v>
      </c>
      <c r="J120" s="87" t="str">
        <f t="shared" si="11"/>
        <v/>
      </c>
      <c r="K120" s="87" t="str">
        <f>IFERROR(VLOOKUP(A120,Instruction!A:F,6,0),"")</f>
        <v xml:space="preserve">Apply outer case label accordingly to match item# (Cover all existing barcodes on the case) </v>
      </c>
      <c r="L120" s="88" t="str">
        <f>IFERROR(VLOOKUP(A120,Instruction!A:J,10,0),"No Supplies")</f>
        <v>No Supplies</v>
      </c>
      <c r="M120" s="86">
        <f>IFERROR(VLOOKUP(A120,Data1!A:C,3,0),1)</f>
        <v>1</v>
      </c>
      <c r="N120" s="85">
        <f>IFERROR(VLOOKUP(D120,Data2!$A:$D,4,0),"")</f>
        <v>24</v>
      </c>
      <c r="O120" s="84">
        <f>IFERROR(VLOOKUP(D120,Data2!$A:$C,3,0),"")</f>
        <v>144</v>
      </c>
      <c r="P120" s="85">
        <v>150</v>
      </c>
      <c r="Q120" s="84">
        <v>144</v>
      </c>
      <c r="R120" s="84"/>
      <c r="S120" s="84" t="s">
        <v>5152</v>
      </c>
    </row>
    <row r="121" spans="1:19" x14ac:dyDescent="0.25">
      <c r="A121" s="97" t="s">
        <v>1044</v>
      </c>
      <c r="B121" s="90" t="s">
        <v>5352</v>
      </c>
      <c r="C121" s="90" t="s">
        <v>5352</v>
      </c>
      <c r="D121" s="91">
        <f>IFERROR(VLOOKUP(A121,Data1!A:B,2,0),"")</f>
        <v>2201</v>
      </c>
      <c r="E121" s="101">
        <f t="shared" si="6"/>
        <v>144</v>
      </c>
      <c r="F121" s="101">
        <f t="shared" si="7"/>
        <v>144</v>
      </c>
      <c r="G121" s="91">
        <f t="shared" si="8"/>
        <v>6</v>
      </c>
      <c r="H121" s="91">
        <f t="shared" si="9"/>
        <v>2</v>
      </c>
      <c r="I121" s="93">
        <f t="shared" si="10"/>
        <v>72</v>
      </c>
      <c r="J121" s="94" t="str">
        <f t="shared" si="11"/>
        <v/>
      </c>
      <c r="K121" s="94" t="str">
        <f>IFERROR(VLOOKUP(A121,Instruction!A:F,6,0),"")</f>
        <v xml:space="preserve">Apply outer box/case label accordingly to match item# (Cover all existing barcodes on the box/case) </v>
      </c>
      <c r="L121" s="95" t="str">
        <f>IFERROR(VLOOKUP(A121,Instruction!A:J,10,0),"No Supplies")</f>
        <v>No Supplies</v>
      </c>
      <c r="M121" s="101">
        <f>IFERROR(VLOOKUP(A121,Data1!A:C,3,0),1)</f>
        <v>1</v>
      </c>
      <c r="N121" s="91">
        <f>IFERROR(VLOOKUP(D121,Data2!$A:$D,4,0),"")</f>
        <v>24</v>
      </c>
      <c r="O121" s="90">
        <f>IFERROR(VLOOKUP(D121,Data2!$A:$C,3,0),"")</f>
        <v>72</v>
      </c>
      <c r="P121" s="91">
        <v>150</v>
      </c>
      <c r="Q121" s="90">
        <v>144</v>
      </c>
      <c r="R121" s="90"/>
      <c r="S121" s="90" t="s">
        <v>5152</v>
      </c>
    </row>
    <row r="122" spans="1:19" x14ac:dyDescent="0.25">
      <c r="A122" s="83" t="s">
        <v>1062</v>
      </c>
      <c r="B122" s="84" t="s">
        <v>5353</v>
      </c>
      <c r="C122" s="84" t="s">
        <v>5354</v>
      </c>
      <c r="D122" s="85">
        <f>IFERROR(VLOOKUP(A122,Data1!A:B,2,0),"")</f>
        <v>2209</v>
      </c>
      <c r="E122" s="86">
        <f t="shared" si="6"/>
        <v>144</v>
      </c>
      <c r="F122" s="86">
        <f t="shared" si="7"/>
        <v>144</v>
      </c>
      <c r="G122" s="85">
        <f t="shared" si="8"/>
        <v>6</v>
      </c>
      <c r="H122" s="85">
        <f t="shared" si="9"/>
        <v>2</v>
      </c>
      <c r="I122" s="86">
        <f t="shared" si="10"/>
        <v>72</v>
      </c>
      <c r="J122" s="87" t="str">
        <f t="shared" si="11"/>
        <v/>
      </c>
      <c r="K122" s="87" t="str">
        <f>IFERROR(VLOOKUP(A122,Instruction!A:F,6,0),"")</f>
        <v xml:space="preserve">• Use FNSKU to label each item (cover barcode). Apply outer case label accordingly to match item# (Cover all existing barcodes on the case) </v>
      </c>
      <c r="L122" s="88" t="str">
        <f>IFERROR(VLOOKUP(A122,Instruction!A:J,10,0),"No Supplies")</f>
        <v>No Supplies</v>
      </c>
      <c r="M122" s="86">
        <f>IFERROR(VLOOKUP(A122,Data1!A:C,3,0),1)</f>
        <v>1</v>
      </c>
      <c r="N122" s="85">
        <f>IFERROR(VLOOKUP(D122,Data2!$A:$D,4,0),"")</f>
        <v>24</v>
      </c>
      <c r="O122" s="84">
        <f>IFERROR(VLOOKUP(D122,Data2!$A:$C,3,0),"")</f>
        <v>72</v>
      </c>
      <c r="P122" s="85">
        <v>149</v>
      </c>
      <c r="Q122" s="84">
        <v>144</v>
      </c>
      <c r="R122" s="84"/>
      <c r="S122" s="84" t="s">
        <v>5152</v>
      </c>
    </row>
    <row r="123" spans="1:19" x14ac:dyDescent="0.25">
      <c r="A123" s="97" t="s">
        <v>3349</v>
      </c>
      <c r="B123" s="90" t="s">
        <v>5355</v>
      </c>
      <c r="C123" s="90" t="s">
        <v>5355</v>
      </c>
      <c r="D123" s="91">
        <f>IFERROR(VLOOKUP(A123,Data1!A:B,2,0),"")</f>
        <v>847</v>
      </c>
      <c r="E123" s="101">
        <f t="shared" si="6"/>
        <v>144</v>
      </c>
      <c r="F123" s="101">
        <f t="shared" si="7"/>
        <v>144</v>
      </c>
      <c r="G123" s="91" t="str">
        <f t="shared" si="8"/>
        <v/>
      </c>
      <c r="H123" s="91">
        <f t="shared" si="9"/>
        <v>6</v>
      </c>
      <c r="I123" s="93">
        <f t="shared" si="10"/>
        <v>24</v>
      </c>
      <c r="J123" s="94" t="str">
        <f t="shared" si="11"/>
        <v/>
      </c>
      <c r="K123" s="94" t="str">
        <f>IFERROR(VLOOKUP(A123,Instruction!A:F,6,0),"")</f>
        <v xml:space="preserve">Apply outer box/case label accordingly to match item# (Cover all existing barcodes on the box/case) </v>
      </c>
      <c r="L123" s="95" t="str">
        <f>IFERROR(VLOOKUP(A123,Instruction!A:J,10,0),"No Supplies")</f>
        <v>No Supplies</v>
      </c>
      <c r="M123" s="101">
        <f>IFERROR(VLOOKUP(A123,Data1!A:C,3,0),1)</f>
        <v>1</v>
      </c>
      <c r="N123" s="91">
        <f>IFERROR(VLOOKUP(D123,Data2!$A:$D,4,0),"")</f>
        <v>0</v>
      </c>
      <c r="O123" s="90">
        <f>IFERROR(VLOOKUP(D123,Data2!$A:$C,3,0),"")</f>
        <v>24</v>
      </c>
      <c r="P123" s="91">
        <v>147</v>
      </c>
      <c r="Q123" s="90">
        <v>144</v>
      </c>
      <c r="R123" s="90"/>
      <c r="S123" s="90" t="s">
        <v>5152</v>
      </c>
    </row>
    <row r="124" spans="1:19" x14ac:dyDescent="0.25">
      <c r="A124" s="83" t="s">
        <v>3027</v>
      </c>
      <c r="B124" s="84" t="s">
        <v>5356</v>
      </c>
      <c r="C124" s="84" t="s">
        <v>5357</v>
      </c>
      <c r="D124" s="85">
        <f>IFERROR(VLOOKUP(A124,Data1!A:B,2,0),"")</f>
        <v>61400</v>
      </c>
      <c r="E124" s="86">
        <f t="shared" si="6"/>
        <v>288</v>
      </c>
      <c r="F124" s="86">
        <f t="shared" si="7"/>
        <v>144</v>
      </c>
      <c r="G124" s="85" t="str">
        <f t="shared" si="8"/>
        <v/>
      </c>
      <c r="H124" s="85">
        <f t="shared" si="9"/>
        <v>12</v>
      </c>
      <c r="I124" s="86">
        <f t="shared" si="10"/>
        <v>12</v>
      </c>
      <c r="J124" s="87" t="str">
        <f t="shared" si="11"/>
        <v/>
      </c>
      <c r="K124" s="87" t="str">
        <f>IFERROR(VLOOKUP(A124,Instruction!A:F,6,0),"")</f>
        <v>• Put 2 pcs into poly bag (Different volume), apply FNSKU label. 
• Insert the poly-bagged sets back to CASE. (Cover all existing barcodes on the box/case)</v>
      </c>
      <c r="L124" s="88" t="str">
        <f>IFERROR(VLOOKUP(A124,Instruction!A:J,10,0),"No Supplies")</f>
        <v>Poly Bag 6 x 9</v>
      </c>
      <c r="M124" s="86">
        <f>IFERROR(VLOOKUP(A124,Data1!A:C,3,0),1)</f>
        <v>2</v>
      </c>
      <c r="N124" s="85">
        <f>IFERROR(VLOOKUP(D124,Data2!$A:$D,4,0),"")</f>
        <v>0</v>
      </c>
      <c r="O124" s="84">
        <f>IFERROR(VLOOKUP(D124,Data2!$A:$C,3,0),"")</f>
        <v>24</v>
      </c>
      <c r="P124" s="85">
        <v>146</v>
      </c>
      <c r="Q124" s="84">
        <v>144</v>
      </c>
      <c r="R124" s="84"/>
      <c r="S124" s="84" t="s">
        <v>5152</v>
      </c>
    </row>
    <row r="125" spans="1:19" x14ac:dyDescent="0.25">
      <c r="A125" s="97" t="s">
        <v>1987</v>
      </c>
      <c r="B125" s="90" t="s">
        <v>5358</v>
      </c>
      <c r="C125" s="90" t="s">
        <v>5358</v>
      </c>
      <c r="D125" s="91">
        <f>IFERROR(VLOOKUP(A125,Data1!A:B,2,0),"")</f>
        <v>3824</v>
      </c>
      <c r="E125" s="101">
        <f t="shared" si="6"/>
        <v>144</v>
      </c>
      <c r="F125" s="101">
        <f t="shared" si="7"/>
        <v>144</v>
      </c>
      <c r="G125" s="91">
        <f t="shared" si="8"/>
        <v>6</v>
      </c>
      <c r="H125" s="91">
        <f t="shared" si="9"/>
        <v>1</v>
      </c>
      <c r="I125" s="93">
        <f t="shared" si="10"/>
        <v>144</v>
      </c>
      <c r="J125" s="94" t="str">
        <f t="shared" si="11"/>
        <v/>
      </c>
      <c r="K125" s="94" t="str">
        <f>IFERROR(VLOOKUP(A125,Instruction!A:F,6,0),"")</f>
        <v xml:space="preserve">Apply outer box/case label accordingly to match item# (Cover all existing barcodes on the box/case) </v>
      </c>
      <c r="L125" s="95" t="str">
        <f>IFERROR(VLOOKUP(A125,Instruction!A:J,10,0),"No Supplies")</f>
        <v>No Supplies</v>
      </c>
      <c r="M125" s="101">
        <f>IFERROR(VLOOKUP(A125,Data1!A:C,3,0),1)</f>
        <v>1</v>
      </c>
      <c r="N125" s="91">
        <f>IFERROR(VLOOKUP(D125,Data2!$A:$D,4,0),"")</f>
        <v>24</v>
      </c>
      <c r="O125" s="90">
        <f>IFERROR(VLOOKUP(D125,Data2!$A:$C,3,0),"")</f>
        <v>144</v>
      </c>
      <c r="P125" s="91">
        <v>143</v>
      </c>
      <c r="Q125" s="90">
        <v>144</v>
      </c>
      <c r="R125" s="90"/>
      <c r="S125" s="90" t="s">
        <v>5152</v>
      </c>
    </row>
    <row r="126" spans="1:19" x14ac:dyDescent="0.25">
      <c r="A126" s="83" t="s">
        <v>2716</v>
      </c>
      <c r="B126" s="84" t="s">
        <v>5359</v>
      </c>
      <c r="C126" s="84" t="s">
        <v>5360</v>
      </c>
      <c r="D126" s="85">
        <f>IFERROR(VLOOKUP(A126,Data1!A:B,2,0),"")</f>
        <v>532</v>
      </c>
      <c r="E126" s="86">
        <f t="shared" si="6"/>
        <v>3384</v>
      </c>
      <c r="F126" s="86">
        <f t="shared" si="7"/>
        <v>141</v>
      </c>
      <c r="G126" s="85">
        <f t="shared" si="8"/>
        <v>141</v>
      </c>
      <c r="H126" s="85">
        <f t="shared" si="9"/>
        <v>47</v>
      </c>
      <c r="I126" s="86">
        <f t="shared" si="10"/>
        <v>3</v>
      </c>
      <c r="J126" s="87" t="str">
        <f t="shared" si="11"/>
        <v/>
      </c>
      <c r="K126" s="87" t="str">
        <f>IFERROR(VLOOKUP(A126,Instruction!A:F,6,0),"")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26" s="88" t="str">
        <f>IFERROR(VLOOKUP(A126,Instruction!A:J,10,0),"No Supplies")</f>
        <v>No Supplies</v>
      </c>
      <c r="M126" s="86">
        <f>IFERROR(VLOOKUP(A126,Data1!A:C,3,0),1)</f>
        <v>24</v>
      </c>
      <c r="N126" s="85">
        <f>IFERROR(VLOOKUP(D126,Data2!$A:$D,4,0),"")</f>
        <v>24</v>
      </c>
      <c r="O126" s="84">
        <f>IFERROR(VLOOKUP(D126,Data2!$A:$C,3,0),"")</f>
        <v>72</v>
      </c>
      <c r="P126" s="85">
        <v>142</v>
      </c>
      <c r="Q126" s="84">
        <v>141</v>
      </c>
      <c r="R126" s="84"/>
      <c r="S126" s="84" t="s">
        <v>5152</v>
      </c>
    </row>
    <row r="127" spans="1:19" x14ac:dyDescent="0.25">
      <c r="A127" s="97" t="s">
        <v>3333</v>
      </c>
      <c r="B127" s="90" t="s">
        <v>5361</v>
      </c>
      <c r="C127" s="90" t="s">
        <v>5362</v>
      </c>
      <c r="D127" s="91">
        <f>IFERROR(VLOOKUP(A127,Data1!A:B,2,0),"")</f>
        <v>841</v>
      </c>
      <c r="E127" s="101">
        <f t="shared" si="6"/>
        <v>3336</v>
      </c>
      <c r="F127" s="101">
        <f t="shared" si="7"/>
        <v>139</v>
      </c>
      <c r="G127" s="91" t="str">
        <f t="shared" si="8"/>
        <v/>
      </c>
      <c r="H127" s="91">
        <f t="shared" si="9"/>
        <v>139</v>
      </c>
      <c r="I127" s="93">
        <f t="shared" si="10"/>
        <v>1</v>
      </c>
      <c r="J127" s="94" t="str">
        <f t="shared" si="11"/>
        <v/>
      </c>
      <c r="K127" s="94" t="str">
        <f>IFERROR(VLOOKUP(A127,Instruction!A:F,6,0),"")</f>
        <v>• Apply label “THIS IS A SET”. Apply FNSKU to each case.
• *Make sure all labels stick securely on the case*. Apply outer case label. Cover all visible barcodes on case</v>
      </c>
      <c r="L127" s="95" t="str">
        <f>IFERROR(VLOOKUP(A127,Instruction!A:J,10,0),"No Supplies")</f>
        <v>No Supplies</v>
      </c>
      <c r="M127" s="101">
        <f>IFERROR(VLOOKUP(A127,Data1!A:C,3,0),1)</f>
        <v>24</v>
      </c>
      <c r="N127" s="91">
        <f>IFERROR(VLOOKUP(D127,Data2!$A:$D,4,0),"")</f>
        <v>0</v>
      </c>
      <c r="O127" s="90">
        <f>IFERROR(VLOOKUP(D127,Data2!$A:$C,3,0),"")</f>
        <v>24</v>
      </c>
      <c r="P127" s="91">
        <v>139</v>
      </c>
      <c r="Q127" s="90">
        <v>139</v>
      </c>
      <c r="R127" s="90"/>
      <c r="S127" s="90" t="s">
        <v>5152</v>
      </c>
    </row>
    <row r="128" spans="1:19" x14ac:dyDescent="0.25">
      <c r="A128" s="83" t="s">
        <v>1138</v>
      </c>
      <c r="B128" s="84" t="s">
        <v>5363</v>
      </c>
      <c r="C128" s="84" t="s">
        <v>5364</v>
      </c>
      <c r="D128" s="85">
        <f>IFERROR(VLOOKUP(A128,Data1!A:B,2,0),"")</f>
        <v>2315</v>
      </c>
      <c r="E128" s="86">
        <f t="shared" si="6"/>
        <v>144</v>
      </c>
      <c r="F128" s="86">
        <f t="shared" si="7"/>
        <v>144</v>
      </c>
      <c r="G128" s="85">
        <f t="shared" si="8"/>
        <v>6</v>
      </c>
      <c r="H128" s="85">
        <f t="shared" si="9"/>
        <v>1</v>
      </c>
      <c r="I128" s="86">
        <f t="shared" si="10"/>
        <v>144</v>
      </c>
      <c r="J128" s="87" t="str">
        <f t="shared" si="11"/>
        <v/>
      </c>
      <c r="K128" s="87" t="str">
        <f>IFERROR(VLOOKUP(A128,Instruction!A:F,6,0),"")</f>
        <v xml:space="preserve">• Use FNSKU to label each item (cover barcode). Apply outer box/case label accordingly to match item# (Cover all existing barcodes on the box/case) </v>
      </c>
      <c r="L128" s="88" t="str">
        <f>IFERROR(VLOOKUP(A128,Instruction!A:J,10,0),"No Supplies")</f>
        <v>No Supplies</v>
      </c>
      <c r="M128" s="86">
        <f>IFERROR(VLOOKUP(A128,Data1!A:C,3,0),1)</f>
        <v>1</v>
      </c>
      <c r="N128" s="85">
        <f>IFERROR(VLOOKUP(D128,Data2!$A:$D,4,0),"")</f>
        <v>24</v>
      </c>
      <c r="O128" s="84">
        <f>IFERROR(VLOOKUP(D128,Data2!$A:$C,3,0),"")</f>
        <v>144</v>
      </c>
      <c r="P128" s="85">
        <v>138</v>
      </c>
      <c r="Q128" s="84">
        <v>144</v>
      </c>
      <c r="R128" s="84"/>
      <c r="S128" s="84" t="s">
        <v>5152</v>
      </c>
    </row>
    <row r="129" spans="1:19" x14ac:dyDescent="0.25">
      <c r="A129" s="97" t="s">
        <v>3965</v>
      </c>
      <c r="B129" s="90" t="s">
        <v>5365</v>
      </c>
      <c r="C129" s="90" t="s">
        <v>5365</v>
      </c>
      <c r="D129" s="91">
        <f>IFERROR(VLOOKUP(A129,Data1!A:B,2,0),"")</f>
        <v>851</v>
      </c>
      <c r="E129" s="101">
        <f t="shared" si="6"/>
        <v>1656</v>
      </c>
      <c r="F129" s="101">
        <f t="shared" si="7"/>
        <v>138</v>
      </c>
      <c r="G129" s="91" t="str">
        <f t="shared" si="8"/>
        <v/>
      </c>
      <c r="H129" s="91">
        <f t="shared" si="9"/>
        <v>138</v>
      </c>
      <c r="I129" s="93">
        <f t="shared" si="10"/>
        <v>1</v>
      </c>
      <c r="J129" s="94" t="str">
        <f t="shared" si="11"/>
        <v/>
      </c>
      <c r="K129" s="94" t="str">
        <f>IFERROR(VLOOKUP(A129,Instruction!A:F,6,0),"")</f>
        <v>• Apply label “THIS IS A SET” **DO NOT COVER CASE BARCODE**
• Apply outer case label accordingly to match item#</v>
      </c>
      <c r="L129" s="95" t="str">
        <f>IFERROR(VLOOKUP(A129,Instruction!A:J,10,0),"No Supplies")</f>
        <v>No Supplies</v>
      </c>
      <c r="M129" s="101">
        <f>IFERROR(VLOOKUP(A129,Data1!A:C,3,0),1)</f>
        <v>12</v>
      </c>
      <c r="N129" s="91">
        <f>IFERROR(VLOOKUP(D129,Data2!$A:$D,4,0),"")</f>
        <v>0</v>
      </c>
      <c r="O129" s="90">
        <f>IFERROR(VLOOKUP(D129,Data2!$A:$C,3,0),"")</f>
        <v>12</v>
      </c>
      <c r="P129" s="91">
        <v>138</v>
      </c>
      <c r="Q129" s="90">
        <v>138</v>
      </c>
      <c r="R129" s="90"/>
      <c r="S129" s="90" t="s">
        <v>5152</v>
      </c>
    </row>
    <row r="130" spans="1:19" x14ac:dyDescent="0.25">
      <c r="A130" s="83" t="s">
        <v>5060</v>
      </c>
      <c r="B130" s="84" t="s">
        <v>5366</v>
      </c>
      <c r="C130" s="84"/>
      <c r="D130" s="85">
        <f>IFERROR(VLOOKUP(A130,Data1!A:B,2,0),"")</f>
        <v>8204</v>
      </c>
      <c r="E130" s="86">
        <f t="shared" ref="E130:E193" si="12">M130*Q130</f>
        <v>144</v>
      </c>
      <c r="F130" s="86">
        <f t="shared" ref="F130:F193" si="13">E130/M130</f>
        <v>144</v>
      </c>
      <c r="G130" s="85" t="str">
        <f t="shared" ref="G130:G193" si="14">IFERROR(ROUNDUP(E130/N130,0),"")</f>
        <v/>
      </c>
      <c r="H130" s="85">
        <f t="shared" ref="H130:H193" si="15">IFERROR(ROUNDUP(E130/O130,0),"")</f>
        <v>6</v>
      </c>
      <c r="I130" s="86">
        <f t="shared" ref="I130:I193" si="16">IFERROR(IF(S130="CASE",F130/H130,F130/G130),"")</f>
        <v>24</v>
      </c>
      <c r="J130" s="87" t="str">
        <f t="shared" ref="J130:J193" si="17">IF(ISNUMBER(SEARCH("FNSKU",C130)),"Labeling","")</f>
        <v/>
      </c>
      <c r="K130" s="87" t="str">
        <f>IFERROR(VLOOKUP(A130,Instruction!A:F,6,0),"")</f>
        <v>• Use FNSKU to label each item (cover barcode). 
• Put item back to CASE. Discard inner box
• Apply outer case label accordingly to match item# (Cover all existing barcodes on the case)</v>
      </c>
      <c r="L130" s="88">
        <f>IFERROR(VLOOKUP(A130,Instruction!A:J,10,0),"No Supplies")</f>
        <v>0</v>
      </c>
      <c r="M130" s="86">
        <f>IFERROR(VLOOKUP(A130,Data1!A:C,3,0),1)</f>
        <v>1</v>
      </c>
      <c r="N130" s="85">
        <f>IFERROR(VLOOKUP(D130,Data2!$A:$D,4,0),"")</f>
        <v>0</v>
      </c>
      <c r="O130" s="84">
        <f>IFERROR(VLOOKUP(D130,Data2!$A:$C,3,0),"")</f>
        <v>24</v>
      </c>
      <c r="P130" s="85">
        <v>138</v>
      </c>
      <c r="Q130" s="84">
        <v>144</v>
      </c>
      <c r="R130" s="84"/>
      <c r="S130" s="84" t="s">
        <v>5152</v>
      </c>
    </row>
    <row r="131" spans="1:19" x14ac:dyDescent="0.25">
      <c r="A131" s="97" t="s">
        <v>1547</v>
      </c>
      <c r="B131" s="90" t="s">
        <v>5367</v>
      </c>
      <c r="C131" s="90" t="s">
        <v>5368</v>
      </c>
      <c r="D131" s="91">
        <f>IFERROR(VLOOKUP(A131,Data1!A:B,2,0),"")</f>
        <v>3169</v>
      </c>
      <c r="E131" s="101">
        <f t="shared" si="12"/>
        <v>816</v>
      </c>
      <c r="F131" s="101">
        <f t="shared" si="13"/>
        <v>136</v>
      </c>
      <c r="G131" s="91" t="str">
        <f t="shared" si="14"/>
        <v/>
      </c>
      <c r="H131" s="91">
        <f t="shared" si="15"/>
        <v>17</v>
      </c>
      <c r="I131" s="93">
        <f t="shared" si="16"/>
        <v>8</v>
      </c>
      <c r="J131" s="94" t="str">
        <f t="shared" si="17"/>
        <v/>
      </c>
      <c r="K131" s="94" t="str">
        <f>IFERROR(VLOOKUP(A131,Instruction!A:F,6,0),"")</f>
        <v>• Insert 6 pcs per poly bag (6 different color). Apply FNSKU labels on each of the poly bags.
• Insert the poly-bagged sets back to CASE (Cover all existing barcodes on the box/case)</v>
      </c>
      <c r="L131" s="95" t="str">
        <f>IFERROR(VLOOKUP(A131,Instruction!A:J,10,0),"No Supplies")</f>
        <v>Poly Bag 12 x 15.5</v>
      </c>
      <c r="M131" s="101">
        <f>IFERROR(VLOOKUP(A131,Data1!A:C,3,0),1)</f>
        <v>6</v>
      </c>
      <c r="N131" s="91">
        <f>IFERROR(VLOOKUP(D131,Data2!$A:$D,4,0),"")</f>
        <v>0</v>
      </c>
      <c r="O131" s="90">
        <f>IFERROR(VLOOKUP(D131,Data2!$A:$C,3,0),"")</f>
        <v>48</v>
      </c>
      <c r="P131" s="91">
        <v>137</v>
      </c>
      <c r="Q131" s="90">
        <v>136</v>
      </c>
      <c r="R131" s="90"/>
      <c r="S131" s="90" t="s">
        <v>5152</v>
      </c>
    </row>
    <row r="132" spans="1:19" x14ac:dyDescent="0.25">
      <c r="A132" s="83" t="s">
        <v>4932</v>
      </c>
      <c r="B132" s="84" t="s">
        <v>5369</v>
      </c>
      <c r="C132" s="84" t="s">
        <v>5369</v>
      </c>
      <c r="D132" s="85">
        <f>IFERROR(VLOOKUP(A132,Data1!A:B,2,0),"")</f>
        <v>2204</v>
      </c>
      <c r="E132" s="86">
        <f t="shared" si="12"/>
        <v>144</v>
      </c>
      <c r="F132" s="86">
        <f t="shared" si="13"/>
        <v>144</v>
      </c>
      <c r="G132" s="85">
        <f t="shared" si="14"/>
        <v>6</v>
      </c>
      <c r="H132" s="85">
        <f t="shared" si="15"/>
        <v>2</v>
      </c>
      <c r="I132" s="86">
        <f t="shared" si="16"/>
        <v>72</v>
      </c>
      <c r="J132" s="87" t="str">
        <f t="shared" si="17"/>
        <v/>
      </c>
      <c r="K132" s="87" t="str">
        <f>IFERROR(VLOOKUP(A132,Instruction!A:F,6,0),"")</f>
        <v xml:space="preserve">Apply outer box/case label accordingly to match item# (Cover all existing barcodes on the box/case) </v>
      </c>
      <c r="L132" s="88" t="str">
        <f>IFERROR(VLOOKUP(A132,Instruction!A:J,10,0),"No Supplies")</f>
        <v>No Supplies</v>
      </c>
      <c r="M132" s="86">
        <f>IFERROR(VLOOKUP(A132,Data1!A:C,3,0),1)</f>
        <v>1</v>
      </c>
      <c r="N132" s="85">
        <f>IFERROR(VLOOKUP(D132,Data2!$A:$D,4,0),"")</f>
        <v>24</v>
      </c>
      <c r="O132" s="84">
        <f>IFERROR(VLOOKUP(D132,Data2!$A:$C,3,0),"")</f>
        <v>72</v>
      </c>
      <c r="P132" s="85">
        <v>132</v>
      </c>
      <c r="Q132" s="84">
        <v>144</v>
      </c>
      <c r="R132" s="84"/>
      <c r="S132" s="84" t="s">
        <v>5152</v>
      </c>
    </row>
    <row r="133" spans="1:19" x14ac:dyDescent="0.25">
      <c r="A133" s="97" t="s">
        <v>2726</v>
      </c>
      <c r="B133" s="90" t="s">
        <v>5370</v>
      </c>
      <c r="C133" s="90" t="s">
        <v>5371</v>
      </c>
      <c r="D133" s="91">
        <f>IFERROR(VLOOKUP(A133,Data1!A:B,2,0),"")</f>
        <v>534</v>
      </c>
      <c r="E133" s="101">
        <f t="shared" si="12"/>
        <v>3168</v>
      </c>
      <c r="F133" s="101">
        <f t="shared" si="13"/>
        <v>132</v>
      </c>
      <c r="G133" s="91">
        <f t="shared" si="14"/>
        <v>132</v>
      </c>
      <c r="H133" s="91">
        <f t="shared" si="15"/>
        <v>44</v>
      </c>
      <c r="I133" s="93">
        <f t="shared" si="16"/>
        <v>3</v>
      </c>
      <c r="J133" s="94" t="str">
        <f t="shared" si="17"/>
        <v/>
      </c>
      <c r="K133" s="94" t="str">
        <f>IFERROR(VLOOKUP(A133,Instruction!A:F,6,0),"")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33" s="95" t="str">
        <f>IFERROR(VLOOKUP(A133,Instruction!A:J,10,0),"No Supplies")</f>
        <v>No Supplies</v>
      </c>
      <c r="M133" s="101">
        <f>IFERROR(VLOOKUP(A133,Data1!A:C,3,0),1)</f>
        <v>24</v>
      </c>
      <c r="N133" s="91">
        <f>IFERROR(VLOOKUP(D133,Data2!$A:$D,4,0),"")</f>
        <v>24</v>
      </c>
      <c r="O133" s="90">
        <f>IFERROR(VLOOKUP(D133,Data2!$A:$C,3,0),"")</f>
        <v>72</v>
      </c>
      <c r="P133" s="91">
        <v>131</v>
      </c>
      <c r="Q133" s="90">
        <v>132</v>
      </c>
      <c r="R133" s="90"/>
      <c r="S133" s="90" t="s">
        <v>5152</v>
      </c>
    </row>
    <row r="134" spans="1:19" x14ac:dyDescent="0.25">
      <c r="A134" s="83" t="s">
        <v>1589</v>
      </c>
      <c r="B134" s="84" t="s">
        <v>5372</v>
      </c>
      <c r="C134" s="84" t="s">
        <v>5373</v>
      </c>
      <c r="D134" s="85">
        <f>IFERROR(VLOOKUP(A134,Data1!A:B,2,0),"")</f>
        <v>3187</v>
      </c>
      <c r="E134" s="86">
        <f t="shared" si="12"/>
        <v>576</v>
      </c>
      <c r="F134" s="86">
        <f t="shared" si="13"/>
        <v>144</v>
      </c>
      <c r="G134" s="85">
        <f t="shared" si="14"/>
        <v>24</v>
      </c>
      <c r="H134" s="85">
        <f t="shared" si="15"/>
        <v>4</v>
      </c>
      <c r="I134" s="86">
        <f t="shared" si="16"/>
        <v>36</v>
      </c>
      <c r="J134" s="87" t="str">
        <f t="shared" si="17"/>
        <v/>
      </c>
      <c r="K134" s="87" t="str">
        <f>IFERROR(VLOOKUP(A134,Instruction!A:F,6,0),"")</f>
        <v xml:space="preserve">• Put 4 pcs per poly bag. Apply FNSKU labels on each of the poly bags.
• Put the poly-bagged sets back to CASE. Discard inner box. (Cover all existing barcodes on the box/case) </v>
      </c>
      <c r="L134" s="88" t="str">
        <f>IFERROR(VLOOKUP(A134,Instruction!A:J,10,0),"No Supplies")</f>
        <v>Poly Bag 12 x 15.5</v>
      </c>
      <c r="M134" s="86">
        <f>IFERROR(VLOOKUP(A134,Data1!A:C,3,0),1)</f>
        <v>4</v>
      </c>
      <c r="N134" s="85">
        <f>IFERROR(VLOOKUP(D134,Data2!$A:$D,4,0),"")</f>
        <v>24</v>
      </c>
      <c r="O134" s="84">
        <f>IFERROR(VLOOKUP(D134,Data2!$A:$C,3,0),"")</f>
        <v>144</v>
      </c>
      <c r="P134" s="85">
        <v>131</v>
      </c>
      <c r="Q134" s="84">
        <v>144</v>
      </c>
      <c r="R134" s="84"/>
      <c r="S134" s="84" t="s">
        <v>5152</v>
      </c>
    </row>
    <row r="135" spans="1:19" x14ac:dyDescent="0.25">
      <c r="A135" s="97" t="s">
        <v>862</v>
      </c>
      <c r="B135" s="90" t="s">
        <v>5374</v>
      </c>
      <c r="C135" s="90" t="s">
        <v>5374</v>
      </c>
      <c r="D135" s="91">
        <f>IFERROR(VLOOKUP(A135,Data1!A:B,2,0),"")</f>
        <v>2024</v>
      </c>
      <c r="E135" s="101">
        <f t="shared" si="12"/>
        <v>144</v>
      </c>
      <c r="F135" s="101">
        <f t="shared" si="13"/>
        <v>144</v>
      </c>
      <c r="G135" s="91">
        <f t="shared" si="14"/>
        <v>6</v>
      </c>
      <c r="H135" s="91">
        <f t="shared" si="15"/>
        <v>1</v>
      </c>
      <c r="I135" s="93">
        <f t="shared" si="16"/>
        <v>144</v>
      </c>
      <c r="J135" s="94" t="str">
        <f t="shared" si="17"/>
        <v/>
      </c>
      <c r="K135" s="94" t="str">
        <f>IFERROR(VLOOKUP(A135,Instruction!A:F,6,0),"")</f>
        <v xml:space="preserve">Apply outer box/case label accordingly to match item# (Cover all existing barcodes on the box/case) </v>
      </c>
      <c r="L135" s="95" t="str">
        <f>IFERROR(VLOOKUP(A135,Instruction!A:J,10,0),"No Supplies")</f>
        <v>No Supplies</v>
      </c>
      <c r="M135" s="101">
        <f>IFERROR(VLOOKUP(A135,Data1!A:C,3,0),1)</f>
        <v>1</v>
      </c>
      <c r="N135" s="91">
        <f>IFERROR(VLOOKUP(D135,Data2!$A:$D,4,0),"")</f>
        <v>24</v>
      </c>
      <c r="O135" s="90">
        <f>IFERROR(VLOOKUP(D135,Data2!$A:$C,3,0),"")</f>
        <v>144</v>
      </c>
      <c r="P135" s="91">
        <v>130</v>
      </c>
      <c r="Q135" s="90">
        <v>144</v>
      </c>
      <c r="R135" s="90"/>
      <c r="S135" s="90" t="s">
        <v>5152</v>
      </c>
    </row>
    <row r="136" spans="1:19" x14ac:dyDescent="0.25">
      <c r="A136" s="83" t="s">
        <v>2152</v>
      </c>
      <c r="B136" s="84" t="s">
        <v>5375</v>
      </c>
      <c r="C136" s="84" t="s">
        <v>5376</v>
      </c>
      <c r="D136" s="85">
        <f>IFERROR(VLOOKUP(A136,Data1!A:B,2,0),"")</f>
        <v>4120</v>
      </c>
      <c r="E136" s="86">
        <f t="shared" si="12"/>
        <v>132</v>
      </c>
      <c r="F136" s="86">
        <f t="shared" si="13"/>
        <v>132</v>
      </c>
      <c r="G136" s="85" t="str">
        <f t="shared" si="14"/>
        <v/>
      </c>
      <c r="H136" s="85">
        <f t="shared" si="15"/>
        <v>11</v>
      </c>
      <c r="I136" s="86">
        <f t="shared" si="16"/>
        <v>12</v>
      </c>
      <c r="J136" s="87" t="str">
        <f t="shared" si="17"/>
        <v/>
      </c>
      <c r="K136" s="87" t="str">
        <f>IFERROR(VLOOKUP(A136,Instruction!A:F,6,0),"")</f>
        <v xml:space="preserve">• Use FNSKU to label each item (cover barcode). Apply outer box/case label accordingly to match item# (Cover all existing barcodes on the box/case) </v>
      </c>
      <c r="L136" s="88" t="str">
        <f>IFERROR(VLOOKUP(A136,Instruction!A:J,10,0),"No Supplies")</f>
        <v>No Supplies</v>
      </c>
      <c r="M136" s="86">
        <f>IFERROR(VLOOKUP(A136,Data1!A:C,3,0),1)</f>
        <v>1</v>
      </c>
      <c r="N136" s="85">
        <f>IFERROR(VLOOKUP(D136,Data2!$A:$D,4,0),"")</f>
        <v>0</v>
      </c>
      <c r="O136" s="84">
        <f>IFERROR(VLOOKUP(D136,Data2!$A:$C,3,0),"")</f>
        <v>12</v>
      </c>
      <c r="P136" s="85">
        <v>129</v>
      </c>
      <c r="Q136" s="84">
        <v>132</v>
      </c>
      <c r="R136" s="84"/>
      <c r="S136" s="84" t="s">
        <v>5152</v>
      </c>
    </row>
    <row r="137" spans="1:19" x14ac:dyDescent="0.25">
      <c r="A137" s="97" t="s">
        <v>2854</v>
      </c>
      <c r="B137" s="90" t="s">
        <v>5377</v>
      </c>
      <c r="C137" s="90" t="s">
        <v>5378</v>
      </c>
      <c r="D137" s="91">
        <f>IFERROR(VLOOKUP(A137,Data1!A:B,2,0),"")</f>
        <v>560</v>
      </c>
      <c r="E137" s="101">
        <f t="shared" si="12"/>
        <v>768</v>
      </c>
      <c r="F137" s="101">
        <f t="shared" si="13"/>
        <v>128</v>
      </c>
      <c r="G137" s="91" t="str">
        <f t="shared" si="14"/>
        <v/>
      </c>
      <c r="H137" s="91">
        <f t="shared" si="15"/>
        <v>16</v>
      </c>
      <c r="I137" s="93">
        <f t="shared" si="16"/>
        <v>8</v>
      </c>
      <c r="J137" s="94" t="str">
        <f t="shared" si="17"/>
        <v/>
      </c>
      <c r="K137" s="94" t="str">
        <f>IFERROR(VLOOKUP(A137,Instruction!A:F,6,0),"")</f>
        <v xml:space="preserve">• Put 6 pcs into polybag and apply FNSKU labels on each of the poly bags.
• Insert the poly-bagged sets back to CASE (Cover all existing barcodes on the box/case) </v>
      </c>
      <c r="L137" s="95" t="str">
        <f>IFERROR(VLOOKUP(A137,Instruction!A:J,10,0),"No Supplies")</f>
        <v>Poly Bag 9 x 12</v>
      </c>
      <c r="M137" s="101">
        <f>IFERROR(VLOOKUP(A137,Data1!A:C,3,0),1)</f>
        <v>6</v>
      </c>
      <c r="N137" s="91">
        <f>IFERROR(VLOOKUP(D137,Data2!$A:$D,4,0),"")</f>
        <v>0</v>
      </c>
      <c r="O137" s="90">
        <f>IFERROR(VLOOKUP(D137,Data2!$A:$C,3,0),"")</f>
        <v>48</v>
      </c>
      <c r="P137" s="91">
        <v>127</v>
      </c>
      <c r="Q137" s="90">
        <v>128</v>
      </c>
      <c r="R137" s="90"/>
      <c r="S137" s="90" t="s">
        <v>5152</v>
      </c>
    </row>
    <row r="138" spans="1:19" x14ac:dyDescent="0.25">
      <c r="A138" s="83" t="s">
        <v>4940</v>
      </c>
      <c r="B138" s="84" t="s">
        <v>5379</v>
      </c>
      <c r="C138" s="84" t="s">
        <v>5380</v>
      </c>
      <c r="D138" s="85">
        <f>IFERROR(VLOOKUP(A138,Data1!A:B,2,0),"")</f>
        <v>3167</v>
      </c>
      <c r="E138" s="86">
        <f t="shared" si="12"/>
        <v>120</v>
      </c>
      <c r="F138" s="86">
        <f t="shared" si="13"/>
        <v>120</v>
      </c>
      <c r="G138" s="85" t="str">
        <f t="shared" si="14"/>
        <v/>
      </c>
      <c r="H138" s="85">
        <f t="shared" si="15"/>
        <v>5</v>
      </c>
      <c r="I138" s="86">
        <f t="shared" si="16"/>
        <v>24</v>
      </c>
      <c r="J138" s="87" t="str">
        <f t="shared" si="17"/>
        <v/>
      </c>
      <c r="K138" s="87" t="str">
        <f>IFERROR(VLOOKUP(A138,Instruction!A:F,6,0),"")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38" s="88" t="str">
        <f>IFERROR(VLOOKUP(A138,Instruction!A:J,10,0),"No Supplies")</f>
        <v>No Supplies</v>
      </c>
      <c r="M138" s="86">
        <f>IFERROR(VLOOKUP(A138,Data1!A:C,3,0),1)</f>
        <v>1</v>
      </c>
      <c r="N138" s="85">
        <f>IFERROR(VLOOKUP(D138,Data2!$A:$D,4,0),"")</f>
        <v>0</v>
      </c>
      <c r="O138" s="84">
        <f>IFERROR(VLOOKUP(D138,Data2!$A:$C,3,0),"")</f>
        <v>24</v>
      </c>
      <c r="P138" s="85">
        <v>124</v>
      </c>
      <c r="Q138" s="84">
        <v>120</v>
      </c>
      <c r="R138" s="84"/>
      <c r="S138" s="84" t="s">
        <v>5152</v>
      </c>
    </row>
    <row r="139" spans="1:19" x14ac:dyDescent="0.25">
      <c r="A139" s="97" t="s">
        <v>4925</v>
      </c>
      <c r="B139" s="90" t="s">
        <v>5381</v>
      </c>
      <c r="C139" s="90" t="s">
        <v>5382</v>
      </c>
      <c r="D139" s="91">
        <f>IFERROR(VLOOKUP(A139,Data1!A:B,2,0),"")</f>
        <v>560</v>
      </c>
      <c r="E139" s="101">
        <f t="shared" si="12"/>
        <v>384</v>
      </c>
      <c r="F139" s="101">
        <f t="shared" si="13"/>
        <v>128</v>
      </c>
      <c r="G139" s="91" t="str">
        <f t="shared" si="14"/>
        <v/>
      </c>
      <c r="H139" s="91">
        <f t="shared" si="15"/>
        <v>8</v>
      </c>
      <c r="I139" s="93">
        <f t="shared" si="16"/>
        <v>16</v>
      </c>
      <c r="J139" s="94" t="str">
        <f t="shared" si="17"/>
        <v/>
      </c>
      <c r="K139" s="94" t="str">
        <f>IFERROR(VLOOKUP(A139,Instruction!A:F,6,0),"")</f>
        <v xml:space="preserve">• Put 3 pcs into polybag and apply FNSKU labels on each of the poly bags.
• Insert the poly-bagged sets back to CASE (Cover all existing barcodes on the box/case) </v>
      </c>
      <c r="L139" s="95" t="str">
        <f>IFERROR(VLOOKUP(A139,Instruction!A:J,10,0),"No Supplies")</f>
        <v>Poly Bag 7.5 x 10.5</v>
      </c>
      <c r="M139" s="101">
        <f>IFERROR(VLOOKUP(A139,Data1!A:C,3,0),1)</f>
        <v>3</v>
      </c>
      <c r="N139" s="91">
        <f>IFERROR(VLOOKUP(D139,Data2!$A:$D,4,0),"")</f>
        <v>0</v>
      </c>
      <c r="O139" s="90">
        <f>IFERROR(VLOOKUP(D139,Data2!$A:$C,3,0),"")</f>
        <v>48</v>
      </c>
      <c r="P139" s="91">
        <v>124</v>
      </c>
      <c r="Q139" s="90">
        <v>128</v>
      </c>
      <c r="R139" s="90"/>
      <c r="S139" s="90" t="s">
        <v>5152</v>
      </c>
    </row>
    <row r="140" spans="1:19" x14ac:dyDescent="0.25">
      <c r="A140" s="83" t="s">
        <v>3196</v>
      </c>
      <c r="B140" s="84" t="s">
        <v>5383</v>
      </c>
      <c r="C140" s="84" t="s">
        <v>5384</v>
      </c>
      <c r="D140" s="85">
        <f>IFERROR(VLOOKUP(A140,Data1!A:B,2,0),"")</f>
        <v>744</v>
      </c>
      <c r="E140" s="86">
        <f t="shared" si="12"/>
        <v>288</v>
      </c>
      <c r="F140" s="86">
        <f t="shared" si="13"/>
        <v>144</v>
      </c>
      <c r="G140" s="85">
        <f t="shared" si="14"/>
        <v>12</v>
      </c>
      <c r="H140" s="85">
        <f t="shared" si="15"/>
        <v>2</v>
      </c>
      <c r="I140" s="86">
        <f t="shared" si="16"/>
        <v>72</v>
      </c>
      <c r="J140" s="87" t="str">
        <f t="shared" si="17"/>
        <v/>
      </c>
      <c r="K140" s="87" t="str">
        <f>IFERROR(VLOOKUP(A140,Instruction!A:F,6,0),"")</f>
        <v>• Put 2 pcs per poly bag. Apply FNSKU on the poly bags.
• Put the poly-bagged sets back to BOX/CASE. Discard inner box (Cover all existing barcodes on the box/case)</v>
      </c>
      <c r="L140" s="88">
        <f>IFERROR(VLOOKUP(A140,Instruction!A:J,10,0),"No Supplies")</f>
        <v>0</v>
      </c>
      <c r="M140" s="86">
        <f>IFERROR(VLOOKUP(A140,Data1!A:C,3,0),1)</f>
        <v>2</v>
      </c>
      <c r="N140" s="85">
        <f>IFERROR(VLOOKUP(D140,Data2!$A:$D,4,0),"")</f>
        <v>24</v>
      </c>
      <c r="O140" s="84">
        <f>IFERROR(VLOOKUP(D140,Data2!$A:$C,3,0),"")</f>
        <v>144</v>
      </c>
      <c r="P140" s="85">
        <v>122</v>
      </c>
      <c r="Q140" s="84">
        <v>144</v>
      </c>
      <c r="R140" s="84"/>
      <c r="S140" s="84" t="s">
        <v>5152</v>
      </c>
    </row>
    <row r="141" spans="1:19" x14ac:dyDescent="0.25">
      <c r="A141" s="97" t="s">
        <v>2236</v>
      </c>
      <c r="B141" s="90" t="s">
        <v>5385</v>
      </c>
      <c r="C141" s="90" t="s">
        <v>5386</v>
      </c>
      <c r="D141" s="91">
        <f>IFERROR(VLOOKUP(A141,Data1!A:B,2,0),"")</f>
        <v>4398</v>
      </c>
      <c r="E141" s="101">
        <f t="shared" si="12"/>
        <v>288</v>
      </c>
      <c r="F141" s="101">
        <f t="shared" si="13"/>
        <v>144</v>
      </c>
      <c r="G141" s="91">
        <f t="shared" si="14"/>
        <v>12</v>
      </c>
      <c r="H141" s="91">
        <f t="shared" si="15"/>
        <v>2</v>
      </c>
      <c r="I141" s="93">
        <f t="shared" si="16"/>
        <v>72</v>
      </c>
      <c r="J141" s="94" t="str">
        <f t="shared" si="17"/>
        <v/>
      </c>
      <c r="K141" s="94" t="str">
        <f>IFERROR(VLOOKUP(A141,Instruction!A:F,6,0),"")</f>
        <v xml:space="preserve">• Put 2 pcs into polybag and apply FNSKU labels on each of the poly bags.
• Insert the poly-bagged sets back to CASE. Discard inner box (Cover all existing barcodes on the box/case) </v>
      </c>
      <c r="L141" s="95" t="str">
        <f>IFERROR(VLOOKUP(A141,Instruction!A:J,10,0),"No Supplies")</f>
        <v>Poly Bag 9 x 12</v>
      </c>
      <c r="M141" s="101">
        <f>IFERROR(VLOOKUP(A141,Data1!A:C,3,0),1)</f>
        <v>2</v>
      </c>
      <c r="N141" s="91">
        <f>IFERROR(VLOOKUP(D141,Data2!$A:$D,4,0),"")</f>
        <v>24</v>
      </c>
      <c r="O141" s="90">
        <f>IFERROR(VLOOKUP(D141,Data2!$A:$C,3,0),"")</f>
        <v>144</v>
      </c>
      <c r="P141" s="91">
        <v>120</v>
      </c>
      <c r="Q141" s="90">
        <v>144</v>
      </c>
      <c r="R141" s="90"/>
      <c r="S141" s="90" t="s">
        <v>5152</v>
      </c>
    </row>
    <row r="142" spans="1:19" x14ac:dyDescent="0.25">
      <c r="A142" s="83" t="s">
        <v>2776</v>
      </c>
      <c r="B142" s="84" t="s">
        <v>5387</v>
      </c>
      <c r="C142" s="84" t="s">
        <v>5387</v>
      </c>
      <c r="D142" s="85">
        <f>IFERROR(VLOOKUP(A142,Data1!A:B,2,0),"")</f>
        <v>543</v>
      </c>
      <c r="E142" s="86">
        <f t="shared" si="12"/>
        <v>96</v>
      </c>
      <c r="F142" s="86">
        <f t="shared" si="13"/>
        <v>96</v>
      </c>
      <c r="G142" s="85" t="str">
        <f t="shared" si="14"/>
        <v/>
      </c>
      <c r="H142" s="85">
        <f t="shared" si="15"/>
        <v>2</v>
      </c>
      <c r="I142" s="86">
        <f t="shared" si="16"/>
        <v>48</v>
      </c>
      <c r="J142" s="87" t="str">
        <f t="shared" si="17"/>
        <v/>
      </c>
      <c r="K142" s="87" t="str">
        <f>IFERROR(VLOOKUP(A142,Instruction!A:F,6,0),"")</f>
        <v xml:space="preserve">Apply outer box/case label accordingly to match item# (Cover all existing barcodes on the box/case) </v>
      </c>
      <c r="L142" s="88" t="str">
        <f>IFERROR(VLOOKUP(A142,Instruction!A:J,10,0),"No Supplies")</f>
        <v>No Supplies</v>
      </c>
      <c r="M142" s="86">
        <f>IFERROR(VLOOKUP(A142,Data1!A:C,3,0),1)</f>
        <v>1</v>
      </c>
      <c r="N142" s="85">
        <f>IFERROR(VLOOKUP(D142,Data2!$A:$D,4,0),"")</f>
        <v>0</v>
      </c>
      <c r="O142" s="84">
        <f>IFERROR(VLOOKUP(D142,Data2!$A:$C,3,0),"")</f>
        <v>48</v>
      </c>
      <c r="P142" s="85">
        <v>119</v>
      </c>
      <c r="Q142" s="84">
        <v>96</v>
      </c>
      <c r="R142" s="84"/>
      <c r="S142" s="84" t="s">
        <v>5152</v>
      </c>
    </row>
    <row r="143" spans="1:19" ht="45" x14ac:dyDescent="0.25">
      <c r="A143" s="97" t="s">
        <v>3897</v>
      </c>
      <c r="B143" s="90" t="s">
        <v>5388</v>
      </c>
      <c r="C143" s="90" t="s">
        <v>5388</v>
      </c>
      <c r="D143" s="91">
        <f>IFERROR(VLOOKUP(A143,Data1!A:B,2,0),"")</f>
        <v>8000</v>
      </c>
      <c r="E143" s="101">
        <f t="shared" si="12"/>
        <v>120</v>
      </c>
      <c r="F143" s="101">
        <f t="shared" si="13"/>
        <v>120</v>
      </c>
      <c r="G143" s="91" t="str">
        <f t="shared" si="14"/>
        <v/>
      </c>
      <c r="H143" s="91">
        <f t="shared" si="15"/>
        <v>12</v>
      </c>
      <c r="I143" s="93">
        <f t="shared" si="16"/>
        <v>10</v>
      </c>
      <c r="J143" s="94" t="str">
        <f t="shared" si="17"/>
        <v/>
      </c>
      <c r="K143" s="94" t="str">
        <f>IFERROR(VLOOKUP(A143,Instruction!A:F,6,0),"")</f>
        <v>• Prepack. Seal box with clear label. 
• *DO NOT COVER BARCODE ON KIT BOX*
• 10 boxes per CASE BX-191313
• Apply outer case label (Cover all existing barcodes on case)</v>
      </c>
      <c r="L143" s="95" t="str">
        <f>IFERROR(VLOOKUP(A143,Instruction!A:J,10,0),"No Supplies")</f>
        <v>Printed box #8000, Clear sticker. BX191313</v>
      </c>
      <c r="M143" s="101">
        <f>IFERROR(VLOOKUP(A143,Data1!A:C,3,0),1)</f>
        <v>1</v>
      </c>
      <c r="N143" s="91">
        <f>IFERROR(VLOOKUP(D143,Data2!$A:$D,4,0),"")</f>
        <v>0</v>
      </c>
      <c r="O143" s="90">
        <f>IFERROR(VLOOKUP(D143,Data2!$A:$C,3,0),"")</f>
        <v>10</v>
      </c>
      <c r="P143" s="91">
        <v>117</v>
      </c>
      <c r="Q143" s="90">
        <v>120</v>
      </c>
      <c r="R143" s="90"/>
      <c r="S143" s="90" t="s">
        <v>5152</v>
      </c>
    </row>
    <row r="144" spans="1:19" x14ac:dyDescent="0.25">
      <c r="A144" s="83" t="s">
        <v>3921</v>
      </c>
      <c r="B144" s="84" t="s">
        <v>5389</v>
      </c>
      <c r="C144" s="84" t="s">
        <v>5389</v>
      </c>
      <c r="D144" s="85">
        <f>IFERROR(VLOOKUP(A144,Data1!A:B,2,0),"")</f>
        <v>6810</v>
      </c>
      <c r="E144" s="86">
        <f t="shared" si="12"/>
        <v>144</v>
      </c>
      <c r="F144" s="86">
        <f t="shared" si="13"/>
        <v>144</v>
      </c>
      <c r="G144" s="85">
        <f t="shared" si="14"/>
        <v>6</v>
      </c>
      <c r="H144" s="85">
        <f t="shared" si="15"/>
        <v>1</v>
      </c>
      <c r="I144" s="86">
        <f t="shared" si="16"/>
        <v>144</v>
      </c>
      <c r="J144" s="87" t="str">
        <f t="shared" si="17"/>
        <v/>
      </c>
      <c r="K144" s="87" t="str">
        <f>IFERROR(VLOOKUP(A144,Instruction!A:F,6,0),"")</f>
        <v xml:space="preserve">Apply outer box/case label accordingly to match item# (Cover all existing barcodes on the box/case) </v>
      </c>
      <c r="L144" s="88" t="str">
        <f>IFERROR(VLOOKUP(A144,Instruction!A:J,10,0),"No Supplies")</f>
        <v>No Supplies</v>
      </c>
      <c r="M144" s="86">
        <f>IFERROR(VLOOKUP(A144,Data1!A:C,3,0),1)</f>
        <v>1</v>
      </c>
      <c r="N144" s="85">
        <f>IFERROR(VLOOKUP(D144,Data2!$A:$D,4,0),"")</f>
        <v>24</v>
      </c>
      <c r="O144" s="84">
        <f>IFERROR(VLOOKUP(D144,Data2!$A:$C,3,0),"")</f>
        <v>144</v>
      </c>
      <c r="P144" s="85">
        <v>117</v>
      </c>
      <c r="Q144" s="84">
        <v>144</v>
      </c>
      <c r="R144" s="84"/>
      <c r="S144" s="84" t="s">
        <v>5152</v>
      </c>
    </row>
    <row r="145" spans="1:19" x14ac:dyDescent="0.25">
      <c r="A145" s="97" t="s">
        <v>2133</v>
      </c>
      <c r="B145" s="90" t="s">
        <v>5390</v>
      </c>
      <c r="C145" s="90" t="s">
        <v>5391</v>
      </c>
      <c r="D145" s="91">
        <f>IFERROR(VLOOKUP(A145,Data1!A:B,2,0),"")</f>
        <v>4102</v>
      </c>
      <c r="E145" s="101">
        <f t="shared" si="12"/>
        <v>1404</v>
      </c>
      <c r="F145" s="101">
        <f t="shared" si="13"/>
        <v>117</v>
      </c>
      <c r="G145" s="91" t="str">
        <f t="shared" si="14"/>
        <v/>
      </c>
      <c r="H145" s="91">
        <f t="shared" si="15"/>
        <v>117</v>
      </c>
      <c r="I145" s="93">
        <f t="shared" si="16"/>
        <v>1</v>
      </c>
      <c r="J145" s="94" t="str">
        <f t="shared" si="17"/>
        <v/>
      </c>
      <c r="K145" s="94" t="str">
        <f>IFERROR(VLOOKUP(A145,Instruction!A:F,6,0),"")</f>
        <v>• Apply label “THIS IS A SET”. Apply FNSKU to each case.
• *Make sure all labels stick securely on the case*. Apply outer case label. Cover all visible barcodes on case</v>
      </c>
      <c r="L145" s="95" t="str">
        <f>IFERROR(VLOOKUP(A145,Instruction!A:J,10,0),"No Supplies")</f>
        <v>No Supplies</v>
      </c>
      <c r="M145" s="101">
        <f>IFERROR(VLOOKUP(A145,Data1!A:C,3,0),1)</f>
        <v>12</v>
      </c>
      <c r="N145" s="91">
        <f>IFERROR(VLOOKUP(D145,Data2!$A:$D,4,0),"")</f>
        <v>0</v>
      </c>
      <c r="O145" s="90">
        <f>IFERROR(VLOOKUP(D145,Data2!$A:$C,3,0),"")</f>
        <v>12</v>
      </c>
      <c r="P145" s="91">
        <v>117</v>
      </c>
      <c r="Q145" s="90">
        <v>117</v>
      </c>
      <c r="R145" s="90"/>
      <c r="S145" s="90" t="s">
        <v>5152</v>
      </c>
    </row>
    <row r="146" spans="1:19" x14ac:dyDescent="0.25">
      <c r="A146" s="83" t="s">
        <v>2981</v>
      </c>
      <c r="B146" s="84" t="s">
        <v>5392</v>
      </c>
      <c r="C146" s="84" t="s">
        <v>5393</v>
      </c>
      <c r="D146" s="85">
        <f>IFERROR(VLOOKUP(A146,Data1!A:B,2,0),"")</f>
        <v>6030</v>
      </c>
      <c r="E146" s="86">
        <f t="shared" si="12"/>
        <v>120</v>
      </c>
      <c r="F146" s="86">
        <f t="shared" si="13"/>
        <v>120</v>
      </c>
      <c r="G146" s="85" t="str">
        <f t="shared" si="14"/>
        <v/>
      </c>
      <c r="H146" s="85">
        <f t="shared" si="15"/>
        <v>10</v>
      </c>
      <c r="I146" s="86">
        <f t="shared" si="16"/>
        <v>12</v>
      </c>
      <c r="J146" s="87" t="str">
        <f t="shared" si="17"/>
        <v/>
      </c>
      <c r="K146" s="87" t="str">
        <f>IFERROR(VLOOKUP(A146,Instruction!A:F,6,0),"")</f>
        <v xml:space="preserve">• Use FNSKU to label each item (cover barcode). Apply outer box/case label accordingly to match item# (Cover all existing barcodes on the box/case) </v>
      </c>
      <c r="L146" s="88" t="str">
        <f>IFERROR(VLOOKUP(A146,Instruction!A:J,10,0),"No Supplies")</f>
        <v>No Supplies</v>
      </c>
      <c r="M146" s="86">
        <f>IFERROR(VLOOKUP(A146,Data1!A:C,3,0),1)</f>
        <v>1</v>
      </c>
      <c r="N146" s="85">
        <f>IFERROR(VLOOKUP(D146,Data2!$A:$D,4,0),"")</f>
        <v>0</v>
      </c>
      <c r="O146" s="84">
        <f>IFERROR(VLOOKUP(D146,Data2!$A:$C,3,0),"")</f>
        <v>12</v>
      </c>
      <c r="P146" s="85">
        <v>114</v>
      </c>
      <c r="Q146" s="84">
        <v>120</v>
      </c>
      <c r="R146" s="84"/>
      <c r="S146" s="84" t="s">
        <v>5152</v>
      </c>
    </row>
    <row r="147" spans="1:19" x14ac:dyDescent="0.25">
      <c r="A147" s="97" t="s">
        <v>888</v>
      </c>
      <c r="B147" s="90" t="s">
        <v>5394</v>
      </c>
      <c r="C147" s="90" t="s">
        <v>5395</v>
      </c>
      <c r="D147" s="91">
        <f>IFERROR(VLOOKUP(A147,Data1!A:B,2,0),"")</f>
        <v>2043</v>
      </c>
      <c r="E147" s="101">
        <f t="shared" si="12"/>
        <v>288</v>
      </c>
      <c r="F147" s="101">
        <f t="shared" si="13"/>
        <v>144</v>
      </c>
      <c r="G147" s="91">
        <f t="shared" si="14"/>
        <v>12</v>
      </c>
      <c r="H147" s="91">
        <f t="shared" si="15"/>
        <v>2</v>
      </c>
      <c r="I147" s="93">
        <f t="shared" si="16"/>
        <v>72</v>
      </c>
      <c r="J147" s="94" t="str">
        <f t="shared" si="17"/>
        <v/>
      </c>
      <c r="K147" s="94" t="str">
        <f>IFERROR(VLOOKUP(A147,Instruction!A:F,6,0),"")</f>
        <v>• Put 2 pcs into polybag and apply FNSKU labels on each of the poly bags.
• Insert the poly-bagged sets back to CASE (Cover all existing barcodes on the box/case)</v>
      </c>
      <c r="L147" s="95" t="str">
        <f>IFERROR(VLOOKUP(A147,Instruction!A:J,10,0),"No Supplies")</f>
        <v>Poly Bag 6 x 9</v>
      </c>
      <c r="M147" s="101">
        <f>IFERROR(VLOOKUP(A147,Data1!A:C,3,0),1)</f>
        <v>2</v>
      </c>
      <c r="N147" s="91">
        <f>IFERROR(VLOOKUP(D147,Data2!$A:$D,4,0),"")</f>
        <v>24</v>
      </c>
      <c r="O147" s="90">
        <f>IFERROR(VLOOKUP(D147,Data2!$A:$C,3,0),"")</f>
        <v>144</v>
      </c>
      <c r="P147" s="91">
        <v>114</v>
      </c>
      <c r="Q147" s="90">
        <v>144</v>
      </c>
      <c r="R147" s="90"/>
      <c r="S147" s="90" t="s">
        <v>5152</v>
      </c>
    </row>
    <row r="148" spans="1:19" x14ac:dyDescent="0.25">
      <c r="A148" s="83" t="s">
        <v>5029</v>
      </c>
      <c r="B148" s="84" t="s">
        <v>5396</v>
      </c>
      <c r="C148" s="84" t="s">
        <v>5396</v>
      </c>
      <c r="D148" s="85">
        <f>IFERROR(VLOOKUP(A148,Data1!A:B,2,0),"")</f>
        <v>834</v>
      </c>
      <c r="E148" s="86">
        <f t="shared" si="12"/>
        <v>120</v>
      </c>
      <c r="F148" s="86">
        <f t="shared" si="13"/>
        <v>120</v>
      </c>
      <c r="G148" s="85" t="str">
        <f t="shared" si="14"/>
        <v/>
      </c>
      <c r="H148" s="85">
        <f t="shared" si="15"/>
        <v>5</v>
      </c>
      <c r="I148" s="86">
        <f t="shared" si="16"/>
        <v>24</v>
      </c>
      <c r="J148" s="87" t="str">
        <f t="shared" si="17"/>
        <v/>
      </c>
      <c r="K148" s="87" t="str">
        <f>IFERROR(VLOOKUP(A148,Instruction!A:F,6,0),"")</f>
        <v xml:space="preserve">Apply outer box/case label accordingly to match item# (Cover all existing barcodes on the box/case) </v>
      </c>
      <c r="L148" s="88" t="str">
        <f>IFERROR(VLOOKUP(A148,Instruction!A:J,10,0),"No Supplies")</f>
        <v>No Supplies</v>
      </c>
      <c r="M148" s="86">
        <f>IFERROR(VLOOKUP(A148,Data1!A:C,3,0),1)</f>
        <v>1</v>
      </c>
      <c r="N148" s="85">
        <f>IFERROR(VLOOKUP(D148,Data2!$A:$D,4,0),"")</f>
        <v>0</v>
      </c>
      <c r="O148" s="84">
        <f>IFERROR(VLOOKUP(D148,Data2!$A:$C,3,0),"")</f>
        <v>24</v>
      </c>
      <c r="P148" s="85">
        <v>113</v>
      </c>
      <c r="Q148" s="84">
        <v>120</v>
      </c>
      <c r="R148" s="84"/>
      <c r="S148" s="84" t="s">
        <v>5152</v>
      </c>
    </row>
    <row r="149" spans="1:19" x14ac:dyDescent="0.25">
      <c r="A149" s="97" t="s">
        <v>4924</v>
      </c>
      <c r="B149" s="90" t="s">
        <v>5397</v>
      </c>
      <c r="C149" s="90" t="s">
        <v>5398</v>
      </c>
      <c r="D149" s="91">
        <f>IFERROR(VLOOKUP(A149,Data1!A:B,2,0),"")</f>
        <v>508</v>
      </c>
      <c r="E149" s="101">
        <f t="shared" si="12"/>
        <v>672</v>
      </c>
      <c r="F149" s="101">
        <f t="shared" si="13"/>
        <v>112</v>
      </c>
      <c r="G149" s="91" t="str">
        <f t="shared" si="14"/>
        <v/>
      </c>
      <c r="H149" s="91">
        <f t="shared" si="15"/>
        <v>14</v>
      </c>
      <c r="I149" s="93">
        <f t="shared" si="16"/>
        <v>8</v>
      </c>
      <c r="J149" s="94" t="str">
        <f t="shared" si="17"/>
        <v/>
      </c>
      <c r="K149" s="94" t="str">
        <f>IFERROR(VLOOKUP(A149,Instruction!A:F,6,0),"")</f>
        <v xml:space="preserve">• Put 6 pcs into polybag and apply FNSKU labels on each of the poly bags.
• Insert the poly-bagged sets back to CASE (Cover all existing barcodes on the box/case) </v>
      </c>
      <c r="L149" s="95" t="str">
        <f>IFERROR(VLOOKUP(A149,Instruction!A:J,10,0),"No Supplies")</f>
        <v>Poly Bag 14.5 x 19</v>
      </c>
      <c r="M149" s="101">
        <f>IFERROR(VLOOKUP(A149,Data1!A:C,3,0),1)</f>
        <v>6</v>
      </c>
      <c r="N149" s="91">
        <f>IFERROR(VLOOKUP(D149,Data2!$A:$D,4,0),"")</f>
        <v>0</v>
      </c>
      <c r="O149" s="90">
        <f>IFERROR(VLOOKUP(D149,Data2!$A:$C,3,0),"")</f>
        <v>48</v>
      </c>
      <c r="P149" s="91">
        <v>108</v>
      </c>
      <c r="Q149" s="90">
        <v>112</v>
      </c>
      <c r="R149" s="90"/>
      <c r="S149" s="90" t="s">
        <v>5152</v>
      </c>
    </row>
    <row r="150" spans="1:19" x14ac:dyDescent="0.25">
      <c r="A150" s="83" t="s">
        <v>1184</v>
      </c>
      <c r="B150" s="84" t="s">
        <v>5399</v>
      </c>
      <c r="C150" s="84" t="s">
        <v>5400</v>
      </c>
      <c r="D150" s="85">
        <f>IFERROR(VLOOKUP(A150,Data1!A:B,2,0),"")</f>
        <v>2345</v>
      </c>
      <c r="E150" s="86">
        <f t="shared" si="12"/>
        <v>144</v>
      </c>
      <c r="F150" s="86">
        <f t="shared" si="13"/>
        <v>144</v>
      </c>
      <c r="G150" s="85">
        <f t="shared" si="14"/>
        <v>6</v>
      </c>
      <c r="H150" s="85">
        <f t="shared" si="15"/>
        <v>1</v>
      </c>
      <c r="I150" s="86">
        <f t="shared" si="16"/>
        <v>144</v>
      </c>
      <c r="J150" s="87" t="str">
        <f t="shared" si="17"/>
        <v/>
      </c>
      <c r="K150" s="87" t="str">
        <f>IFERROR(VLOOKUP(A150,Instruction!A:F,6,0),"")</f>
        <v xml:space="preserve">• Use FNSKU to label each item (cover barcode). Apply outer box/case label accordingly to match item# (Cover all existing barcodes on the box/case) </v>
      </c>
      <c r="L150" s="88" t="str">
        <f>IFERROR(VLOOKUP(A150,Instruction!A:J,10,0),"No Supplies")</f>
        <v>No Supplies</v>
      </c>
      <c r="M150" s="86">
        <f>IFERROR(VLOOKUP(A150,Data1!A:C,3,0),1)</f>
        <v>1</v>
      </c>
      <c r="N150" s="85">
        <f>IFERROR(VLOOKUP(D150,Data2!$A:$D,4,0),"")</f>
        <v>24</v>
      </c>
      <c r="O150" s="84">
        <f>IFERROR(VLOOKUP(D150,Data2!$A:$C,3,0),"")</f>
        <v>144</v>
      </c>
      <c r="P150" s="85">
        <v>108</v>
      </c>
      <c r="Q150" s="84">
        <v>144</v>
      </c>
      <c r="R150" s="84"/>
      <c r="S150" s="84" t="s">
        <v>5152</v>
      </c>
    </row>
    <row r="151" spans="1:19" x14ac:dyDescent="0.25">
      <c r="A151" s="97" t="s">
        <v>2069</v>
      </c>
      <c r="B151" s="90" t="s">
        <v>5401</v>
      </c>
      <c r="C151" s="90"/>
      <c r="D151" s="91">
        <f>IFERROR(VLOOKUP(A151,Data1!A:B,2,0),"")</f>
        <v>3930</v>
      </c>
      <c r="E151" s="101">
        <f t="shared" si="12"/>
        <v>144</v>
      </c>
      <c r="F151" s="101">
        <f t="shared" si="13"/>
        <v>144</v>
      </c>
      <c r="G151" s="91">
        <f t="shared" si="14"/>
        <v>6</v>
      </c>
      <c r="H151" s="91">
        <f t="shared" si="15"/>
        <v>2</v>
      </c>
      <c r="I151" s="93">
        <f t="shared" si="16"/>
        <v>72</v>
      </c>
      <c r="J151" s="94" t="str">
        <f t="shared" si="17"/>
        <v/>
      </c>
      <c r="K151" s="94" t="str">
        <f>IFERROR(VLOOKUP(A151,Instruction!A:F,6,0),"")</f>
        <v>• Use FNSKU to label each item (cover barcode). 
• Put item back to CASE. Discard inner box
• Apply outer case label accordingly to match item# (Cover all existing barcodes on the case)</v>
      </c>
      <c r="L151" s="95">
        <f>IFERROR(VLOOKUP(A151,Instruction!A:J,10,0),"No Supplies")</f>
        <v>0</v>
      </c>
      <c r="M151" s="101">
        <f>IFERROR(VLOOKUP(A151,Data1!A:C,3,0),1)</f>
        <v>1</v>
      </c>
      <c r="N151" s="91">
        <f>IFERROR(VLOOKUP(D151,Data2!$A:$D,4,0),"")</f>
        <v>24</v>
      </c>
      <c r="O151" s="90">
        <f>IFERROR(VLOOKUP(D151,Data2!$A:$C,3,0),"")</f>
        <v>72</v>
      </c>
      <c r="P151" s="91">
        <v>125</v>
      </c>
      <c r="Q151" s="90">
        <v>144</v>
      </c>
      <c r="R151" s="90"/>
      <c r="S151" s="90" t="s">
        <v>5152</v>
      </c>
    </row>
    <row r="152" spans="1:19" x14ac:dyDescent="0.25">
      <c r="A152" s="83" t="s">
        <v>3350</v>
      </c>
      <c r="B152" s="84" t="s">
        <v>5402</v>
      </c>
      <c r="C152" s="84" t="s">
        <v>5403</v>
      </c>
      <c r="D152" s="85">
        <f>IFERROR(VLOOKUP(A152,Data1!A:B,2,0),"")</f>
        <v>847</v>
      </c>
      <c r="E152" s="86">
        <f t="shared" si="12"/>
        <v>432</v>
      </c>
      <c r="F152" s="86">
        <f t="shared" si="13"/>
        <v>108</v>
      </c>
      <c r="G152" s="85" t="str">
        <f t="shared" si="14"/>
        <v/>
      </c>
      <c r="H152" s="85">
        <f t="shared" si="15"/>
        <v>18</v>
      </c>
      <c r="I152" s="86">
        <f t="shared" si="16"/>
        <v>6</v>
      </c>
      <c r="J152" s="87" t="str">
        <f t="shared" si="17"/>
        <v/>
      </c>
      <c r="K152" s="87" t="str">
        <f>IFERROR(VLOOKUP(A152,Instruction!A:F,6,0),"")</f>
        <v>• Insert 4 pcs per poly bag. Apply FNSKU on the poly bags.
• Insert the poly-bagged sets back to CASE (Cover all existing barcodes on the box/case)
• New box size BX- 21 x 11.5 x 18.5</v>
      </c>
      <c r="L152" s="88" t="str">
        <f>IFERROR(VLOOKUP(A152,Instruction!A:J,10,0),"No Supplies")</f>
        <v>Poly Bag 14.5 x 19</v>
      </c>
      <c r="M152" s="86">
        <f>IFERROR(VLOOKUP(A152,Data1!A:C,3,0),1)</f>
        <v>4</v>
      </c>
      <c r="N152" s="85">
        <f>IFERROR(VLOOKUP(D152,Data2!$A:$D,4,0),"")</f>
        <v>0</v>
      </c>
      <c r="O152" s="84">
        <f>IFERROR(VLOOKUP(D152,Data2!$A:$C,3,0),"")</f>
        <v>24</v>
      </c>
      <c r="P152" s="85">
        <v>108</v>
      </c>
      <c r="Q152" s="84">
        <v>108</v>
      </c>
      <c r="R152" s="84"/>
      <c r="S152" s="84" t="s">
        <v>5152</v>
      </c>
    </row>
    <row r="153" spans="1:19" x14ac:dyDescent="0.25">
      <c r="A153" s="97" t="s">
        <v>3195</v>
      </c>
      <c r="B153" s="90" t="s">
        <v>5404</v>
      </c>
      <c r="C153" s="90" t="s">
        <v>5404</v>
      </c>
      <c r="D153" s="91">
        <f>IFERROR(VLOOKUP(A153,Data1!A:B,2,0),"")</f>
        <v>744</v>
      </c>
      <c r="E153" s="101">
        <f t="shared" si="12"/>
        <v>96</v>
      </c>
      <c r="F153" s="101">
        <f t="shared" si="13"/>
        <v>96</v>
      </c>
      <c r="G153" s="91">
        <f t="shared" si="14"/>
        <v>4</v>
      </c>
      <c r="H153" s="91">
        <f t="shared" si="15"/>
        <v>1</v>
      </c>
      <c r="I153" s="93">
        <f t="shared" si="16"/>
        <v>24</v>
      </c>
      <c r="J153" s="94" t="str">
        <f t="shared" si="17"/>
        <v/>
      </c>
      <c r="K153" s="94" t="str">
        <f>IFERROR(VLOOKUP(A153,Instruction!A:F,6,0),"")</f>
        <v xml:space="preserve">Apply outer box/case label accordingly to match item# (Cover all existing barcodes on the box/case) </v>
      </c>
      <c r="L153" s="95" t="str">
        <f>IFERROR(VLOOKUP(A153,Instruction!A:J,10,0),"No Supplies")</f>
        <v>No Supplies</v>
      </c>
      <c r="M153" s="101">
        <f>IFERROR(VLOOKUP(A153,Data1!A:C,3,0),1)</f>
        <v>1</v>
      </c>
      <c r="N153" s="91">
        <f>IFERROR(VLOOKUP(D153,Data2!$A:$D,4,0),"")</f>
        <v>24</v>
      </c>
      <c r="O153" s="90">
        <f>IFERROR(VLOOKUP(D153,Data2!$A:$C,3,0),"")</f>
        <v>144</v>
      </c>
      <c r="P153" s="91">
        <v>107</v>
      </c>
      <c r="Q153" s="90">
        <v>96</v>
      </c>
      <c r="R153" s="90"/>
      <c r="S153" s="90" t="s">
        <v>5151</v>
      </c>
    </row>
    <row r="154" spans="1:19" x14ac:dyDescent="0.25">
      <c r="A154" s="83" t="s">
        <v>2538</v>
      </c>
      <c r="B154" s="84" t="s">
        <v>5405</v>
      </c>
      <c r="C154" s="84" t="s">
        <v>5406</v>
      </c>
      <c r="D154" s="85">
        <f>IFERROR(VLOOKUP(A154,Data1!A:B,2,0),"")</f>
        <v>5087</v>
      </c>
      <c r="E154" s="86">
        <f t="shared" si="12"/>
        <v>432</v>
      </c>
      <c r="F154" s="86">
        <f t="shared" si="13"/>
        <v>108</v>
      </c>
      <c r="G154" s="85" t="str">
        <f t="shared" si="14"/>
        <v/>
      </c>
      <c r="H154" s="85">
        <f t="shared" si="15"/>
        <v>9</v>
      </c>
      <c r="I154" s="86">
        <f t="shared" si="16"/>
        <v>12</v>
      </c>
      <c r="J154" s="87" t="str">
        <f t="shared" si="17"/>
        <v/>
      </c>
      <c r="K154" s="87" t="str">
        <f>IFERROR(VLOOKUP(A154,Instruction!A:F,6,0),"")</f>
        <v xml:space="preserve">• Put 4 pcs into polybag and apply FNSKU labels on each of the poly bags.
• Insert the poly-bagged sets back to CASE (Cover all existing barcodes on the box/case) </v>
      </c>
      <c r="L154" s="88" t="str">
        <f>IFERROR(VLOOKUP(A154,Instruction!A:J,10,0),"No Supplies")</f>
        <v>Poly Bag 10 x 13</v>
      </c>
      <c r="M154" s="86">
        <f>IFERROR(VLOOKUP(A154,Data1!A:C,3,0),1)</f>
        <v>4</v>
      </c>
      <c r="N154" s="85">
        <f>IFERROR(VLOOKUP(D154,Data2!$A:$D,4,0),"")</f>
        <v>0</v>
      </c>
      <c r="O154" s="84">
        <f>IFERROR(VLOOKUP(D154,Data2!$A:$C,3,0),"")</f>
        <v>48</v>
      </c>
      <c r="P154" s="85">
        <v>105</v>
      </c>
      <c r="Q154" s="84">
        <v>108</v>
      </c>
      <c r="R154" s="84"/>
      <c r="S154" s="84" t="s">
        <v>5152</v>
      </c>
    </row>
    <row r="155" spans="1:19" x14ac:dyDescent="0.25">
      <c r="A155" s="97" t="s">
        <v>291</v>
      </c>
      <c r="B155" s="90" t="s">
        <v>5407</v>
      </c>
      <c r="C155" s="90" t="s">
        <v>5407</v>
      </c>
      <c r="D155" s="91">
        <f>IFERROR(VLOOKUP(A155,Data1!A:B,2,0),"")</f>
        <v>1286</v>
      </c>
      <c r="E155" s="101">
        <f t="shared" si="12"/>
        <v>96</v>
      </c>
      <c r="F155" s="101">
        <f t="shared" si="13"/>
        <v>96</v>
      </c>
      <c r="G155" s="91">
        <f t="shared" si="14"/>
        <v>4</v>
      </c>
      <c r="H155" s="91">
        <f t="shared" si="15"/>
        <v>1</v>
      </c>
      <c r="I155" s="93">
        <f t="shared" si="16"/>
        <v>24</v>
      </c>
      <c r="J155" s="94" t="str">
        <f t="shared" si="17"/>
        <v/>
      </c>
      <c r="K155" s="94" t="str">
        <f>IFERROR(VLOOKUP(A155,Instruction!A:F,6,0),"")</f>
        <v xml:space="preserve">Apply outer box/case label accordingly to match item# (Cover all existing barcodes on the box/case) </v>
      </c>
      <c r="L155" s="95" t="str">
        <f>IFERROR(VLOOKUP(A155,Instruction!A:J,10,0),"No Supplies")</f>
        <v>No Supplies</v>
      </c>
      <c r="M155" s="101">
        <f>IFERROR(VLOOKUP(A155,Data1!A:C,3,0),1)</f>
        <v>1</v>
      </c>
      <c r="N155" s="91">
        <f>IFERROR(VLOOKUP(D155,Data2!$A:$D,4,0),"")</f>
        <v>24</v>
      </c>
      <c r="O155" s="90">
        <f>IFERROR(VLOOKUP(D155,Data2!$A:$C,3,0),"")</f>
        <v>144</v>
      </c>
      <c r="P155" s="91">
        <v>104</v>
      </c>
      <c r="Q155" s="90">
        <v>96</v>
      </c>
      <c r="R155" s="90"/>
      <c r="S155" s="90" t="s">
        <v>5151</v>
      </c>
    </row>
    <row r="156" spans="1:19" x14ac:dyDescent="0.25">
      <c r="A156" s="83" t="s">
        <v>3796</v>
      </c>
      <c r="B156" s="84" t="s">
        <v>5408</v>
      </c>
      <c r="C156" s="84" t="s">
        <v>5409</v>
      </c>
      <c r="D156" s="85">
        <f>IFERROR(VLOOKUP(A156,Data1!A:B,2,0),"")</f>
        <v>2901</v>
      </c>
      <c r="E156" s="86">
        <f t="shared" si="12"/>
        <v>432</v>
      </c>
      <c r="F156" s="86">
        <f t="shared" si="13"/>
        <v>108</v>
      </c>
      <c r="G156" s="85" t="str">
        <f t="shared" si="14"/>
        <v/>
      </c>
      <c r="H156" s="85">
        <f t="shared" si="15"/>
        <v>9</v>
      </c>
      <c r="I156" s="86">
        <f t="shared" si="16"/>
        <v>12</v>
      </c>
      <c r="J156" s="87" t="str">
        <f t="shared" si="17"/>
        <v/>
      </c>
      <c r="K156" s="87" t="str">
        <f>IFERROR(VLOOKUP(A156,Instruction!A:F,6,0),"")</f>
        <v xml:space="preserve">• Use masking tape to tape 4 pcs together (top and bottom) and apply FNSKU labels. Cover exist barcode.
• Insert the sets back to CASE. (Cover all existing barcodes on the box/case) </v>
      </c>
      <c r="L156" s="88" t="str">
        <f>IFERROR(VLOOKUP(A156,Instruction!A:J,10,0),"No Supplies")</f>
        <v>TAPE</v>
      </c>
      <c r="M156" s="86">
        <f>IFERROR(VLOOKUP(A156,Data1!A:C,3,0),1)</f>
        <v>4</v>
      </c>
      <c r="N156" s="85">
        <f>IFERROR(VLOOKUP(D156,Data2!$A:$D,4,0),"")</f>
        <v>0</v>
      </c>
      <c r="O156" s="84">
        <f>IFERROR(VLOOKUP(D156,Data2!$A:$C,3,0),"")</f>
        <v>48</v>
      </c>
      <c r="P156" s="85">
        <v>103</v>
      </c>
      <c r="Q156" s="84">
        <v>108</v>
      </c>
      <c r="R156" s="84"/>
      <c r="S156" s="84" t="s">
        <v>5152</v>
      </c>
    </row>
    <row r="157" spans="1:19" x14ac:dyDescent="0.25">
      <c r="A157" s="97" t="s">
        <v>991</v>
      </c>
      <c r="B157" s="90" t="s">
        <v>5410</v>
      </c>
      <c r="C157" s="90" t="s">
        <v>5411</v>
      </c>
      <c r="D157" s="91">
        <f>IFERROR(VLOOKUP(A157,Data1!A:B,2,0),"")</f>
        <v>2140</v>
      </c>
      <c r="E157" s="101">
        <f t="shared" si="12"/>
        <v>624</v>
      </c>
      <c r="F157" s="101">
        <f t="shared" si="13"/>
        <v>104</v>
      </c>
      <c r="G157" s="91" t="str">
        <f t="shared" si="14"/>
        <v/>
      </c>
      <c r="H157" s="91">
        <f t="shared" si="15"/>
        <v>13</v>
      </c>
      <c r="I157" s="93">
        <f t="shared" si="16"/>
        <v>8</v>
      </c>
      <c r="J157" s="94" t="str">
        <f t="shared" si="17"/>
        <v/>
      </c>
      <c r="K157" s="94" t="str">
        <f>IFERROR(VLOOKUP(A157,Instruction!A:F,6,0),"")</f>
        <v>• Insert 6 pcs per poly bag (6 different color). Apply FNSKU labels on each of the poly bags.
• Insert the poly-bagged sets back to CASE (Cover all existing barcodes on the box/case)</v>
      </c>
      <c r="L157" s="95" t="str">
        <f>IFERROR(VLOOKUP(A157,Instruction!A:J,10,0),"No Supplies")</f>
        <v>Poly Bag 12 x 15.5</v>
      </c>
      <c r="M157" s="101">
        <f>IFERROR(VLOOKUP(A157,Data1!A:C,3,0),1)</f>
        <v>6</v>
      </c>
      <c r="N157" s="91">
        <f>IFERROR(VLOOKUP(D157,Data2!$A:$D,4,0),"")</f>
        <v>0</v>
      </c>
      <c r="O157" s="90">
        <f>IFERROR(VLOOKUP(D157,Data2!$A:$C,3,0),"")</f>
        <v>48</v>
      </c>
      <c r="P157" s="91">
        <v>103</v>
      </c>
      <c r="Q157" s="90">
        <v>104</v>
      </c>
      <c r="R157" s="90"/>
      <c r="S157" s="90" t="s">
        <v>5152</v>
      </c>
    </row>
    <row r="158" spans="1:19" x14ac:dyDescent="0.25">
      <c r="A158" s="83" t="s">
        <v>3911</v>
      </c>
      <c r="B158" s="84" t="s">
        <v>5412</v>
      </c>
      <c r="C158" s="84" t="s">
        <v>5413</v>
      </c>
      <c r="D158" s="85">
        <f>IFERROR(VLOOKUP(A158,Data1!A:B,2,0),"")</f>
        <v>609</v>
      </c>
      <c r="E158" s="86">
        <f t="shared" si="12"/>
        <v>432</v>
      </c>
      <c r="F158" s="86">
        <f t="shared" si="13"/>
        <v>108</v>
      </c>
      <c r="G158" s="85">
        <f t="shared" si="14"/>
        <v>18</v>
      </c>
      <c r="H158" s="85">
        <f t="shared" si="15"/>
        <v>6</v>
      </c>
      <c r="I158" s="86">
        <f t="shared" si="16"/>
        <v>18</v>
      </c>
      <c r="J158" s="87" t="str">
        <f t="shared" si="17"/>
        <v/>
      </c>
      <c r="K158" s="87" t="str">
        <f>IFERROR(VLOOKUP(A158,Instruction!A:F,6,0),"")</f>
        <v xml:space="preserve">• Put 4 pcs into polybag and apply FNSKU labels on each of the poly bags.
• Insert the poly-bagged sets back to CASE (Cover all existing barcodes on the box/case) </v>
      </c>
      <c r="L158" s="88" t="str">
        <f>IFERROR(VLOOKUP(A158,Instruction!A:J,10,0),"No Supplies")</f>
        <v>Poly Bag 6 x 9</v>
      </c>
      <c r="M158" s="86">
        <f>IFERROR(VLOOKUP(A158,Data1!A:C,3,0),1)</f>
        <v>4</v>
      </c>
      <c r="N158" s="85">
        <f>IFERROR(VLOOKUP(D158,Data2!$A:$D,4,0),"")</f>
        <v>24</v>
      </c>
      <c r="O158" s="84">
        <f>IFERROR(VLOOKUP(D158,Data2!$A:$C,3,0),"")</f>
        <v>72</v>
      </c>
      <c r="P158" s="85">
        <v>102</v>
      </c>
      <c r="Q158" s="84">
        <v>108</v>
      </c>
      <c r="R158" s="84"/>
      <c r="S158" s="84" t="s">
        <v>5152</v>
      </c>
    </row>
    <row r="159" spans="1:19" x14ac:dyDescent="0.25">
      <c r="A159" s="97" t="s">
        <v>4939</v>
      </c>
      <c r="B159" s="90" t="s">
        <v>5414</v>
      </c>
      <c r="C159" s="90" t="s">
        <v>5415</v>
      </c>
      <c r="D159" s="91">
        <f>IFERROR(VLOOKUP(A159,Data1!A:B,2,0),"")</f>
        <v>3167</v>
      </c>
      <c r="E159" s="101">
        <f t="shared" si="12"/>
        <v>96</v>
      </c>
      <c r="F159" s="101">
        <f t="shared" si="13"/>
        <v>96</v>
      </c>
      <c r="G159" s="91" t="str">
        <f t="shared" si="14"/>
        <v/>
      </c>
      <c r="H159" s="91">
        <f t="shared" si="15"/>
        <v>4</v>
      </c>
      <c r="I159" s="93">
        <f t="shared" si="16"/>
        <v>24</v>
      </c>
      <c r="J159" s="94" t="str">
        <f t="shared" si="17"/>
        <v/>
      </c>
      <c r="K159" s="94" t="str">
        <f>IFERROR(VLOOKUP(A159,Instruction!A:F,6,0),"")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59" s="95" t="str">
        <f>IFERROR(VLOOKUP(A159,Instruction!A:J,10,0),"No Supplies")</f>
        <v>No Supplies</v>
      </c>
      <c r="M159" s="101">
        <f>IFERROR(VLOOKUP(A159,Data1!A:C,3,0),1)</f>
        <v>1</v>
      </c>
      <c r="N159" s="91">
        <f>IFERROR(VLOOKUP(D159,Data2!$A:$D,4,0),"")</f>
        <v>0</v>
      </c>
      <c r="O159" s="90">
        <f>IFERROR(VLOOKUP(D159,Data2!$A:$C,3,0),"")</f>
        <v>24</v>
      </c>
      <c r="P159" s="91">
        <v>100</v>
      </c>
      <c r="Q159" s="90">
        <v>96</v>
      </c>
      <c r="R159" s="90"/>
      <c r="S159" s="90" t="s">
        <v>5152</v>
      </c>
    </row>
    <row r="160" spans="1:19" x14ac:dyDescent="0.25">
      <c r="A160" s="83" t="s">
        <v>4936</v>
      </c>
      <c r="B160" s="84" t="s">
        <v>5416</v>
      </c>
      <c r="C160" s="84" t="s">
        <v>5417</v>
      </c>
      <c r="D160" s="85">
        <f>IFERROR(VLOOKUP(A160,Data1!A:B,2,0),"")</f>
        <v>5191</v>
      </c>
      <c r="E160" s="86">
        <f t="shared" si="12"/>
        <v>204</v>
      </c>
      <c r="F160" s="86">
        <f t="shared" si="13"/>
        <v>102</v>
      </c>
      <c r="G160" s="85" t="str">
        <f t="shared" si="14"/>
        <v/>
      </c>
      <c r="H160" s="85">
        <f t="shared" si="15"/>
        <v>17</v>
      </c>
      <c r="I160" s="86">
        <f t="shared" si="16"/>
        <v>6</v>
      </c>
      <c r="J160" s="87" t="str">
        <f t="shared" si="17"/>
        <v/>
      </c>
      <c r="K160" s="87" t="str">
        <f>IFERROR(VLOOKUP(A160,Instruction!A:F,6,0),"")</f>
        <v>• Insert 2 pcs into poly bag, apply FNSKU label.
• Put back to CASE (Cover all existing barcodes on the box/case)</v>
      </c>
      <c r="L160" s="88" t="str">
        <f>IFERROR(VLOOKUP(A160,Instruction!A:J,10,0),"No Supplies")</f>
        <v>Poly Bag 10 x 13</v>
      </c>
      <c r="M160" s="86">
        <f>IFERROR(VLOOKUP(A160,Data1!A:C,3,0),1)</f>
        <v>2</v>
      </c>
      <c r="N160" s="85">
        <f>IFERROR(VLOOKUP(D160,Data2!$A:$D,4,0),"")</f>
        <v>0</v>
      </c>
      <c r="O160" s="84">
        <f>IFERROR(VLOOKUP(D160,Data2!$A:$C,3,0),"")</f>
        <v>12</v>
      </c>
      <c r="P160" s="85">
        <v>99</v>
      </c>
      <c r="Q160" s="84">
        <v>102</v>
      </c>
      <c r="R160" s="84"/>
      <c r="S160" s="84" t="s">
        <v>5152</v>
      </c>
    </row>
    <row r="161" spans="1:19" x14ac:dyDescent="0.25">
      <c r="A161" s="97" t="s">
        <v>531</v>
      </c>
      <c r="B161" s="90" t="s">
        <v>5418</v>
      </c>
      <c r="C161" s="90" t="s">
        <v>5419</v>
      </c>
      <c r="D161" s="91">
        <f>IFERROR(VLOOKUP(A161,Data1!A:B,2,0),"")</f>
        <v>1706</v>
      </c>
      <c r="E161" s="101">
        <f t="shared" si="12"/>
        <v>96</v>
      </c>
      <c r="F161" s="101">
        <f t="shared" si="13"/>
        <v>96</v>
      </c>
      <c r="G161" s="91">
        <f t="shared" si="14"/>
        <v>4</v>
      </c>
      <c r="H161" s="91">
        <f t="shared" si="15"/>
        <v>1</v>
      </c>
      <c r="I161" s="93">
        <f t="shared" si="16"/>
        <v>24</v>
      </c>
      <c r="J161" s="94" t="str">
        <f t="shared" si="17"/>
        <v/>
      </c>
      <c r="K161" s="94" t="str">
        <f>IFERROR(VLOOKUP(A161,Instruction!A:F,6,0),"")</f>
        <v xml:space="preserve">• Use FNSKU to label each item (cover barcode). Apply outer box/case label accordingly to match item# (Cover all existing barcodes on the box/case) </v>
      </c>
      <c r="L161" s="95" t="str">
        <f>IFERROR(VLOOKUP(A161,Instruction!A:J,10,0),"No Supplies")</f>
        <v>No Supplies</v>
      </c>
      <c r="M161" s="101">
        <f>IFERROR(VLOOKUP(A161,Data1!A:C,3,0),1)</f>
        <v>1</v>
      </c>
      <c r="N161" s="91">
        <f>IFERROR(VLOOKUP(D161,Data2!$A:$D,4,0),"")</f>
        <v>24</v>
      </c>
      <c r="O161" s="90">
        <f>IFERROR(VLOOKUP(D161,Data2!$A:$C,3,0),"")</f>
        <v>144</v>
      </c>
      <c r="P161" s="91">
        <v>99</v>
      </c>
      <c r="Q161" s="90">
        <v>96</v>
      </c>
      <c r="R161" s="90"/>
      <c r="S161" s="90" t="s">
        <v>5151</v>
      </c>
    </row>
    <row r="162" spans="1:19" x14ac:dyDescent="0.25">
      <c r="A162" s="83" t="s">
        <v>1603</v>
      </c>
      <c r="B162" s="84" t="s">
        <v>5420</v>
      </c>
      <c r="C162" s="84" t="s">
        <v>5421</v>
      </c>
      <c r="D162" s="85">
        <f>IFERROR(VLOOKUP(A162,Data1!A:B,2,0),"")</f>
        <v>3192</v>
      </c>
      <c r="E162" s="86">
        <f t="shared" si="12"/>
        <v>96</v>
      </c>
      <c r="F162" s="86">
        <f t="shared" si="13"/>
        <v>96</v>
      </c>
      <c r="G162" s="85" t="str">
        <f t="shared" si="14"/>
        <v/>
      </c>
      <c r="H162" s="85">
        <f t="shared" si="15"/>
        <v>8</v>
      </c>
      <c r="I162" s="86">
        <f t="shared" si="16"/>
        <v>12</v>
      </c>
      <c r="J162" s="87" t="str">
        <f t="shared" si="17"/>
        <v/>
      </c>
      <c r="K162" s="87" t="str">
        <f>IFERROR(VLOOKUP(A162,Instruction!A:F,6,0),"")</f>
        <v xml:space="preserve">• Use FNSKU to label each item (cover barcode). Apply outer box/case label accordingly to match item# (Cover all existing barcodes on the box/case) </v>
      </c>
      <c r="L162" s="88" t="str">
        <f>IFERROR(VLOOKUP(A162,Instruction!A:J,10,0),"No Supplies")</f>
        <v>No Supplies</v>
      </c>
      <c r="M162" s="86">
        <f>IFERROR(VLOOKUP(A162,Data1!A:C,3,0),1)</f>
        <v>1</v>
      </c>
      <c r="N162" s="85">
        <f>IFERROR(VLOOKUP(D162,Data2!$A:$D,4,0),"")</f>
        <v>0</v>
      </c>
      <c r="O162" s="84">
        <f>IFERROR(VLOOKUP(D162,Data2!$A:$C,3,0),"")</f>
        <v>12</v>
      </c>
      <c r="P162" s="85">
        <v>97</v>
      </c>
      <c r="Q162" s="84">
        <v>96</v>
      </c>
      <c r="R162" s="84"/>
      <c r="S162" s="84" t="s">
        <v>5152</v>
      </c>
    </row>
    <row r="163" spans="1:19" x14ac:dyDescent="0.25">
      <c r="A163" s="97" t="s">
        <v>5018</v>
      </c>
      <c r="B163" s="90" t="s">
        <v>5422</v>
      </c>
      <c r="C163" s="90" t="s">
        <v>5423</v>
      </c>
      <c r="D163" s="91">
        <f>IFERROR(VLOOKUP(A163,Data1!A:B,2,0),"")</f>
        <v>2043</v>
      </c>
      <c r="E163" s="101">
        <f t="shared" si="12"/>
        <v>96</v>
      </c>
      <c r="F163" s="101">
        <f t="shared" si="13"/>
        <v>96</v>
      </c>
      <c r="G163" s="91">
        <f t="shared" si="14"/>
        <v>4</v>
      </c>
      <c r="H163" s="91">
        <f t="shared" si="15"/>
        <v>1</v>
      </c>
      <c r="I163" s="93">
        <f t="shared" si="16"/>
        <v>24</v>
      </c>
      <c r="J163" s="94" t="str">
        <f t="shared" si="17"/>
        <v/>
      </c>
      <c r="K163" s="94" t="str">
        <f>IFERROR(VLOOKUP(A163,Instruction!A:F,6,0),"")</f>
        <v xml:space="preserve">• Use FNSKU to label each item (cover barcode). Apply outer case label accordingly to match item# (Cover all existing barcodes on the case) </v>
      </c>
      <c r="L163" s="95" t="str">
        <f>IFERROR(VLOOKUP(A163,Instruction!A:J,10,0),"No Supplies")</f>
        <v>No Supplies</v>
      </c>
      <c r="M163" s="101">
        <f>IFERROR(VLOOKUP(A163,Data1!A:C,3,0),1)</f>
        <v>1</v>
      </c>
      <c r="N163" s="91">
        <f>IFERROR(VLOOKUP(D163,Data2!$A:$D,4,0),"")</f>
        <v>24</v>
      </c>
      <c r="O163" s="90">
        <f>IFERROR(VLOOKUP(D163,Data2!$A:$C,3,0),"")</f>
        <v>144</v>
      </c>
      <c r="P163" s="91">
        <v>93</v>
      </c>
      <c r="Q163" s="90">
        <v>96</v>
      </c>
      <c r="R163" s="90"/>
      <c r="S163" s="90" t="s">
        <v>5151</v>
      </c>
    </row>
    <row r="164" spans="1:19" x14ac:dyDescent="0.25">
      <c r="A164" s="83" t="s">
        <v>1924</v>
      </c>
      <c r="B164" s="84" t="s">
        <v>5424</v>
      </c>
      <c r="C164" s="84"/>
      <c r="D164" s="85">
        <f>IFERROR(VLOOKUP(A164,Data1!A:B,2,0),"")</f>
        <v>375</v>
      </c>
      <c r="E164" s="86">
        <f t="shared" si="12"/>
        <v>240</v>
      </c>
      <c r="F164" s="86">
        <f t="shared" si="13"/>
        <v>120</v>
      </c>
      <c r="G164" s="85" t="str">
        <f t="shared" si="14"/>
        <v/>
      </c>
      <c r="H164" s="85">
        <f t="shared" si="15"/>
        <v>10</v>
      </c>
      <c r="I164" s="86">
        <f t="shared" si="16"/>
        <v>12</v>
      </c>
      <c r="J164" s="87" t="str">
        <f t="shared" si="17"/>
        <v/>
      </c>
      <c r="K164" s="87" t="str">
        <f>IFERROR(VLOOKUP(A164,Instruction!A:F,6,0),"")</f>
        <v>• Put 2 pcs (different color) into polybag and apply FNSKU labels on each of the poly bags.
• Insert the poly-bagged sets back to CASE (Cover all existing barcodes on the box/case)</v>
      </c>
      <c r="L164" s="88" t="str">
        <f>IFERROR(VLOOKUP(A164,Instruction!A:J,10,0),"No Supplies")</f>
        <v>Poly Bag 6 x 9</v>
      </c>
      <c r="M164" s="86">
        <f>IFERROR(VLOOKUP(A164,Data1!A:C,3,0),1)</f>
        <v>2</v>
      </c>
      <c r="N164" s="85">
        <f>IFERROR(VLOOKUP(D164,Data2!$A:$D,4,0),"")</f>
        <v>0</v>
      </c>
      <c r="O164" s="84">
        <f>IFERROR(VLOOKUP(D164,Data2!$A:$C,3,0),"")</f>
        <v>24</v>
      </c>
      <c r="P164" s="85">
        <v>114</v>
      </c>
      <c r="Q164" s="84">
        <v>120</v>
      </c>
      <c r="R164" s="84"/>
      <c r="S164" s="84" t="s">
        <v>5152</v>
      </c>
    </row>
    <row r="165" spans="1:19" x14ac:dyDescent="0.25">
      <c r="A165" s="97" t="s">
        <v>364</v>
      </c>
      <c r="B165" s="90" t="s">
        <v>5425</v>
      </c>
      <c r="C165" s="90"/>
      <c r="D165" s="91">
        <f>IFERROR(VLOOKUP(A165,Data1!A:B,2,0),"")</f>
        <v>1613</v>
      </c>
      <c r="E165" s="101">
        <f t="shared" si="12"/>
        <v>96</v>
      </c>
      <c r="F165" s="101">
        <f t="shared" si="13"/>
        <v>96</v>
      </c>
      <c r="G165" s="91">
        <f t="shared" si="14"/>
        <v>4</v>
      </c>
      <c r="H165" s="91">
        <f t="shared" si="15"/>
        <v>1</v>
      </c>
      <c r="I165" s="93">
        <f t="shared" si="16"/>
        <v>24</v>
      </c>
      <c r="J165" s="94" t="str">
        <f t="shared" si="17"/>
        <v/>
      </c>
      <c r="K165" s="94" t="s">
        <v>5297</v>
      </c>
      <c r="L165" s="95" t="str">
        <f>IFERROR(VLOOKUP(A165,Instruction!A:J,10,0),"No Supplies")</f>
        <v>No Supplies</v>
      </c>
      <c r="M165" s="101">
        <f>IFERROR(VLOOKUP(A165,Data1!A:C,3,0),1)</f>
        <v>1</v>
      </c>
      <c r="N165" s="91">
        <f>IFERROR(VLOOKUP(D165,Data2!$A:$D,4,0),"")</f>
        <v>24</v>
      </c>
      <c r="O165" s="90">
        <f>IFERROR(VLOOKUP(D165,Data2!$A:$C,3,0),"")</f>
        <v>144</v>
      </c>
      <c r="P165" s="91">
        <v>93</v>
      </c>
      <c r="Q165" s="90">
        <v>96</v>
      </c>
      <c r="R165" s="90"/>
      <c r="S165" s="90" t="s">
        <v>5151</v>
      </c>
    </row>
    <row r="166" spans="1:19" x14ac:dyDescent="0.25">
      <c r="A166" s="83" t="s">
        <v>5013</v>
      </c>
      <c r="B166" s="84" t="s">
        <v>5426</v>
      </c>
      <c r="C166" s="84" t="s">
        <v>5427</v>
      </c>
      <c r="D166" s="85">
        <f>IFERROR(VLOOKUP(A166,Data1!A:B,2,0),"")</f>
        <v>5053</v>
      </c>
      <c r="E166" s="86">
        <f t="shared" si="12"/>
        <v>96</v>
      </c>
      <c r="F166" s="86">
        <f t="shared" si="13"/>
        <v>96</v>
      </c>
      <c r="G166" s="85" t="str">
        <f t="shared" si="14"/>
        <v/>
      </c>
      <c r="H166" s="85">
        <f t="shared" si="15"/>
        <v>2</v>
      </c>
      <c r="I166" s="86">
        <f t="shared" si="16"/>
        <v>48</v>
      </c>
      <c r="J166" s="87" t="str">
        <f t="shared" si="17"/>
        <v/>
      </c>
      <c r="K166" s="87" t="str">
        <f>IFERROR(VLOOKUP(A166,Instruction!A:F,6,0),"")</f>
        <v xml:space="preserve">• Use FNSKU to label each item (cover barcode). Apply outer box/case label accordingly to match item# (Cover all existing barcodes on the box/case) </v>
      </c>
      <c r="L166" s="88" t="str">
        <f>IFERROR(VLOOKUP(A166,Instruction!A:J,10,0),"No Supplies")</f>
        <v>No Supplies</v>
      </c>
      <c r="M166" s="86">
        <f>IFERROR(VLOOKUP(A166,Data1!A:C,3,0),1)</f>
        <v>1</v>
      </c>
      <c r="N166" s="85">
        <f>IFERROR(VLOOKUP(D166,Data2!$A:$D,4,0),"")</f>
        <v>0</v>
      </c>
      <c r="O166" s="84">
        <f>IFERROR(VLOOKUP(D166,Data2!$A:$C,3,0),"")</f>
        <v>48</v>
      </c>
      <c r="P166" s="85">
        <v>92</v>
      </c>
      <c r="Q166" s="84">
        <v>96</v>
      </c>
      <c r="R166" s="84"/>
      <c r="S166" s="84" t="s">
        <v>5152</v>
      </c>
    </row>
    <row r="167" spans="1:19" x14ac:dyDescent="0.25">
      <c r="A167" s="97" t="s">
        <v>1616</v>
      </c>
      <c r="B167" s="90" t="s">
        <v>5428</v>
      </c>
      <c r="C167" s="90" t="s">
        <v>5429</v>
      </c>
      <c r="D167" s="91">
        <f>IFERROR(VLOOKUP(A167,Data1!A:B,2,0),"")</f>
        <v>3198</v>
      </c>
      <c r="E167" s="101">
        <f t="shared" si="12"/>
        <v>96</v>
      </c>
      <c r="F167" s="101">
        <f t="shared" si="13"/>
        <v>96</v>
      </c>
      <c r="G167" s="91">
        <f t="shared" si="14"/>
        <v>4</v>
      </c>
      <c r="H167" s="91">
        <f t="shared" si="15"/>
        <v>1</v>
      </c>
      <c r="I167" s="93">
        <f t="shared" si="16"/>
        <v>24</v>
      </c>
      <c r="J167" s="94" t="str">
        <f t="shared" si="17"/>
        <v/>
      </c>
      <c r="K167" s="94" t="str">
        <f>IFERROR(VLOOKUP(A167,Instruction!A:F,6,0),"")</f>
        <v xml:space="preserve">• Use FNSKU to label each item (cover barcode). Apply outer box/case label accordingly to match item# (Cover all existing barcodes on the box/case) </v>
      </c>
      <c r="L167" s="95" t="str">
        <f>IFERROR(VLOOKUP(A167,Instruction!A:J,10,0),"No Supplies")</f>
        <v>No Supplies</v>
      </c>
      <c r="M167" s="101">
        <f>IFERROR(VLOOKUP(A167,Data1!A:C,3,0),1)</f>
        <v>1</v>
      </c>
      <c r="N167" s="91">
        <f>IFERROR(VLOOKUP(D167,Data2!$A:$D,4,0),"")</f>
        <v>24</v>
      </c>
      <c r="O167" s="90">
        <f>IFERROR(VLOOKUP(D167,Data2!$A:$C,3,0),"")</f>
        <v>144</v>
      </c>
      <c r="P167" s="91">
        <v>92</v>
      </c>
      <c r="Q167" s="90">
        <v>96</v>
      </c>
      <c r="R167" s="90"/>
      <c r="S167" s="90" t="s">
        <v>5151</v>
      </c>
    </row>
    <row r="168" spans="1:19" x14ac:dyDescent="0.25">
      <c r="A168" s="83" t="s">
        <v>2905</v>
      </c>
      <c r="B168" s="84" t="s">
        <v>5430</v>
      </c>
      <c r="C168" s="84" t="s">
        <v>5431</v>
      </c>
      <c r="D168" s="85">
        <f>IFERROR(VLOOKUP(A168,Data1!A:B,2,0),"")</f>
        <v>581</v>
      </c>
      <c r="E168" s="86">
        <f t="shared" si="12"/>
        <v>2184</v>
      </c>
      <c r="F168" s="86">
        <f t="shared" si="13"/>
        <v>91</v>
      </c>
      <c r="G168" s="85" t="str">
        <f t="shared" si="14"/>
        <v/>
      </c>
      <c r="H168" s="85">
        <f t="shared" si="15"/>
        <v>91</v>
      </c>
      <c r="I168" s="86">
        <f t="shared" si="16"/>
        <v>1</v>
      </c>
      <c r="J168" s="87" t="str">
        <f t="shared" si="17"/>
        <v/>
      </c>
      <c r="K168" s="87" t="str">
        <f>IFERROR(VLOOKUP(A168,Instruction!A:F,6,0),"")</f>
        <v>• Apply label “THIS IS A SET”. Apply FNSKU to each case.
• *Make sure all labels stick securely on the case*. Apply outer case label. Cover all visible barcodes on case</v>
      </c>
      <c r="L168" s="88" t="str">
        <f>IFERROR(VLOOKUP(A168,Instruction!A:J,10,0),"No Supplies")</f>
        <v>No Supplies</v>
      </c>
      <c r="M168" s="86">
        <f>IFERROR(VLOOKUP(A168,Data1!A:C,3,0),1)</f>
        <v>24</v>
      </c>
      <c r="N168" s="85">
        <f>IFERROR(VLOOKUP(D168,Data2!$A:$D,4,0),"")</f>
        <v>0</v>
      </c>
      <c r="O168" s="84">
        <f>IFERROR(VLOOKUP(D168,Data2!$A:$C,3,0),"")</f>
        <v>24</v>
      </c>
      <c r="P168" s="85">
        <v>91</v>
      </c>
      <c r="Q168" s="84">
        <v>91</v>
      </c>
      <c r="R168" s="84"/>
      <c r="S168" s="84" t="s">
        <v>5152</v>
      </c>
    </row>
    <row r="169" spans="1:19" x14ac:dyDescent="0.25">
      <c r="A169" s="97" t="s">
        <v>3906</v>
      </c>
      <c r="B169" s="90" t="s">
        <v>5432</v>
      </c>
      <c r="C169" s="90" t="s">
        <v>5433</v>
      </c>
      <c r="D169" s="91">
        <f>IFERROR(VLOOKUP(A169,Data1!A:B,2,0),"")</f>
        <v>508</v>
      </c>
      <c r="E169" s="101">
        <f t="shared" si="12"/>
        <v>192</v>
      </c>
      <c r="F169" s="101">
        <f t="shared" si="13"/>
        <v>96</v>
      </c>
      <c r="G169" s="91" t="str">
        <f t="shared" si="14"/>
        <v/>
      </c>
      <c r="H169" s="91">
        <f t="shared" si="15"/>
        <v>4</v>
      </c>
      <c r="I169" s="93">
        <f t="shared" si="16"/>
        <v>24</v>
      </c>
      <c r="J169" s="94" t="str">
        <f t="shared" si="17"/>
        <v/>
      </c>
      <c r="K169" s="94" t="str">
        <f>IFERROR(VLOOKUP(A169,Instruction!A:F,6,0),"")</f>
        <v>• Put 2 pcs into polybag and apply FNSKU labels on each of the poly bags.
• Insert the poly-bagged sets back to CASE (Cover all existing barcodes on the box/case)</v>
      </c>
      <c r="L169" s="95" t="str">
        <f>IFERROR(VLOOKUP(A169,Instruction!A:J,10,0),"No Supplies")</f>
        <v>Poly Bag 9 x 12</v>
      </c>
      <c r="M169" s="101">
        <f>IFERROR(VLOOKUP(A169,Data1!A:C,3,0),1)</f>
        <v>2</v>
      </c>
      <c r="N169" s="91">
        <f>IFERROR(VLOOKUP(D169,Data2!$A:$D,4,0),"")</f>
        <v>0</v>
      </c>
      <c r="O169" s="90">
        <f>IFERROR(VLOOKUP(D169,Data2!$A:$C,3,0),"")</f>
        <v>48</v>
      </c>
      <c r="P169" s="91">
        <v>88</v>
      </c>
      <c r="Q169" s="90">
        <v>96</v>
      </c>
      <c r="R169" s="90"/>
      <c r="S169" s="90" t="s">
        <v>5152</v>
      </c>
    </row>
    <row r="170" spans="1:19" x14ac:dyDescent="0.25">
      <c r="A170" s="83" t="s">
        <v>1530</v>
      </c>
      <c r="B170" s="84" t="s">
        <v>5434</v>
      </c>
      <c r="C170" s="84" t="s">
        <v>5435</v>
      </c>
      <c r="D170" s="85">
        <f>IFERROR(VLOOKUP(A170,Data1!A:B,2,0),"")</f>
        <v>3161</v>
      </c>
      <c r="E170" s="86">
        <f t="shared" si="12"/>
        <v>1056</v>
      </c>
      <c r="F170" s="86">
        <f t="shared" si="13"/>
        <v>88</v>
      </c>
      <c r="G170" s="85" t="str">
        <f t="shared" si="14"/>
        <v/>
      </c>
      <c r="H170" s="85">
        <f t="shared" si="15"/>
        <v>88</v>
      </c>
      <c r="I170" s="86">
        <f t="shared" si="16"/>
        <v>1</v>
      </c>
      <c r="J170" s="87" t="str">
        <f t="shared" si="17"/>
        <v/>
      </c>
      <c r="K170" s="87" t="str">
        <f>IFERROR(VLOOKUP(A170,Instruction!A:F,6,0),"")</f>
        <v>• Apply label “THIS IS A SET”. Apply FNSKU to each case.
• *Make sure all labels stick securely on the case*. Apply outer case label. Cover all visible barcodes on case</v>
      </c>
      <c r="L170" s="88" t="str">
        <f>IFERROR(VLOOKUP(A170,Instruction!A:J,10,0),"No Supplies")</f>
        <v>No Supplies</v>
      </c>
      <c r="M170" s="86">
        <f>IFERROR(VLOOKUP(A170,Data1!A:C,3,0),1)</f>
        <v>12</v>
      </c>
      <c r="N170" s="85">
        <f>IFERROR(VLOOKUP(D170,Data2!$A:$D,4,0),"")</f>
        <v>0</v>
      </c>
      <c r="O170" s="84">
        <f>IFERROR(VLOOKUP(D170,Data2!$A:$C,3,0),"")</f>
        <v>12</v>
      </c>
      <c r="P170" s="85">
        <v>88</v>
      </c>
      <c r="Q170" s="84">
        <v>88</v>
      </c>
      <c r="R170" s="84"/>
      <c r="S170" s="84" t="s">
        <v>5152</v>
      </c>
    </row>
    <row r="171" spans="1:19" x14ac:dyDescent="0.25">
      <c r="A171" s="97" t="s">
        <v>4942</v>
      </c>
      <c r="B171" s="90" t="s">
        <v>5436</v>
      </c>
      <c r="C171" s="90" t="s">
        <v>5437</v>
      </c>
      <c r="D171" s="91">
        <f>IFERROR(VLOOKUP(A171,Data1!A:B,2,0),"")</f>
        <v>3167</v>
      </c>
      <c r="E171" s="101">
        <f t="shared" si="12"/>
        <v>96</v>
      </c>
      <c r="F171" s="101">
        <f t="shared" si="13"/>
        <v>96</v>
      </c>
      <c r="G171" s="91" t="str">
        <f t="shared" si="14"/>
        <v/>
      </c>
      <c r="H171" s="91">
        <f t="shared" si="15"/>
        <v>4</v>
      </c>
      <c r="I171" s="93">
        <f t="shared" si="16"/>
        <v>24</v>
      </c>
      <c r="J171" s="94" t="str">
        <f t="shared" si="17"/>
        <v/>
      </c>
      <c r="K171" s="94" t="str">
        <f>IFERROR(VLOOKUP(A171,Instruction!A:F,6,0),"")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71" s="95" t="str">
        <f>IFERROR(VLOOKUP(A171,Instruction!A:J,10,0),"No Supplies")</f>
        <v>No Supplies</v>
      </c>
      <c r="M171" s="101">
        <f>IFERROR(VLOOKUP(A171,Data1!A:C,3,0),1)</f>
        <v>1</v>
      </c>
      <c r="N171" s="91">
        <f>IFERROR(VLOOKUP(D171,Data2!$A:$D,4,0),"")</f>
        <v>0</v>
      </c>
      <c r="O171" s="90">
        <f>IFERROR(VLOOKUP(D171,Data2!$A:$C,3,0),"")</f>
        <v>24</v>
      </c>
      <c r="P171" s="91">
        <v>87</v>
      </c>
      <c r="Q171" s="90">
        <v>96</v>
      </c>
      <c r="R171" s="90"/>
      <c r="S171" s="90" t="s">
        <v>5152</v>
      </c>
    </row>
    <row r="172" spans="1:19" x14ac:dyDescent="0.25">
      <c r="A172" s="83" t="s">
        <v>916</v>
      </c>
      <c r="B172" s="84" t="s">
        <v>5438</v>
      </c>
      <c r="C172" s="84" t="s">
        <v>5439</v>
      </c>
      <c r="D172" s="85">
        <f>IFERROR(VLOOKUP(A172,Data1!A:B,2,0),"")</f>
        <v>2055</v>
      </c>
      <c r="E172" s="86">
        <f t="shared" si="12"/>
        <v>1152</v>
      </c>
      <c r="F172" s="86">
        <f t="shared" si="13"/>
        <v>96</v>
      </c>
      <c r="G172" s="85">
        <f t="shared" si="14"/>
        <v>96</v>
      </c>
      <c r="H172" s="85">
        <f t="shared" si="15"/>
        <v>4</v>
      </c>
      <c r="I172" s="86">
        <f t="shared" si="16"/>
        <v>24</v>
      </c>
      <c r="J172" s="87" t="str">
        <f t="shared" si="17"/>
        <v/>
      </c>
      <c r="K172" s="87" t="str">
        <f>IFERROR(VLOOKUP(A172,Instruction!A:F,6,0),"")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72" s="88" t="str">
        <f>IFERROR(VLOOKUP(A172,Instruction!A:J,10,0),"No Supplies")</f>
        <v>No Supplies</v>
      </c>
      <c r="M172" s="86">
        <f>IFERROR(VLOOKUP(A172,Data1!A:C,3,0),1)</f>
        <v>12</v>
      </c>
      <c r="N172" s="85">
        <f>IFERROR(VLOOKUP(D172,Data2!$A:$D,4,0),"")</f>
        <v>12</v>
      </c>
      <c r="O172" s="84">
        <f>IFERROR(VLOOKUP(D172,Data2!$A:$C,3,0),"")</f>
        <v>288</v>
      </c>
      <c r="P172" s="85">
        <v>87</v>
      </c>
      <c r="Q172" s="84">
        <v>96</v>
      </c>
      <c r="R172" s="84"/>
      <c r="S172" s="84" t="s">
        <v>5152</v>
      </c>
    </row>
    <row r="173" spans="1:19" x14ac:dyDescent="0.25">
      <c r="A173" s="97" t="s">
        <v>2243</v>
      </c>
      <c r="B173" s="90" t="s">
        <v>5440</v>
      </c>
      <c r="C173" s="90" t="s">
        <v>5441</v>
      </c>
      <c r="D173" s="91">
        <f>IFERROR(VLOOKUP(A173,Data1!A:B,2,0),"")</f>
        <v>4401</v>
      </c>
      <c r="E173" s="101">
        <f t="shared" si="12"/>
        <v>576</v>
      </c>
      <c r="F173" s="101">
        <f t="shared" si="13"/>
        <v>96</v>
      </c>
      <c r="G173" s="91">
        <f t="shared" si="14"/>
        <v>24</v>
      </c>
      <c r="H173" s="91">
        <f t="shared" si="15"/>
        <v>4</v>
      </c>
      <c r="I173" s="93">
        <f t="shared" si="16"/>
        <v>24</v>
      </c>
      <c r="J173" s="94" t="str">
        <f t="shared" si="17"/>
        <v/>
      </c>
      <c r="K173" s="94" t="str">
        <f>IFERROR(VLOOKUP(A173,Instruction!A:F,6,0),"")</f>
        <v>• Put 6 pcs into poly bag (Different color), apply FNSKU label. 
• Insert the poly-bagged sets back to CASE. Discard inner box.  (Cover all existing barcodes on the box/case)</v>
      </c>
      <c r="L173" s="95" t="str">
        <f>IFERROR(VLOOKUP(A173,Instruction!A:J,10,0),"No Supplies")</f>
        <v>Poly Bag 9 x 12</v>
      </c>
      <c r="M173" s="101">
        <f>IFERROR(VLOOKUP(A173,Data1!A:C,3,0),1)</f>
        <v>6</v>
      </c>
      <c r="N173" s="91">
        <f>IFERROR(VLOOKUP(D173,Data2!$A:$D,4,0),"")</f>
        <v>24</v>
      </c>
      <c r="O173" s="90">
        <f>IFERROR(VLOOKUP(D173,Data2!$A:$C,3,0),"")</f>
        <v>144</v>
      </c>
      <c r="P173" s="91">
        <v>85</v>
      </c>
      <c r="Q173" s="90">
        <v>96</v>
      </c>
      <c r="R173" s="90"/>
      <c r="S173" s="90" t="s">
        <v>5152</v>
      </c>
    </row>
    <row r="174" spans="1:19" x14ac:dyDescent="0.25">
      <c r="A174" s="83" t="s">
        <v>2417</v>
      </c>
      <c r="B174" s="84" t="s">
        <v>5442</v>
      </c>
      <c r="C174" s="84" t="s">
        <v>5443</v>
      </c>
      <c r="D174" s="85">
        <f>IFERROR(VLOOKUP(A174,Data1!A:B,2,0),"")</f>
        <v>5033</v>
      </c>
      <c r="E174" s="86">
        <f t="shared" si="12"/>
        <v>72</v>
      </c>
      <c r="F174" s="86">
        <f t="shared" si="13"/>
        <v>72</v>
      </c>
      <c r="G174" s="85" t="str">
        <f t="shared" si="14"/>
        <v/>
      </c>
      <c r="H174" s="85">
        <f t="shared" si="15"/>
        <v>3</v>
      </c>
      <c r="I174" s="86">
        <f t="shared" si="16"/>
        <v>24</v>
      </c>
      <c r="J174" s="87" t="str">
        <f t="shared" si="17"/>
        <v/>
      </c>
      <c r="K174" s="87" t="str">
        <f>IFERROR(VLOOKUP(A174,Instruction!A:F,6,0),"")</f>
        <v xml:space="preserve">• Use FNSKU to label each item (cover barcode). Apply outer box/case label accordingly to match item# (Cover all existing barcodes on the box/case) </v>
      </c>
      <c r="L174" s="88" t="str">
        <f>IFERROR(VLOOKUP(A174,Instruction!A:J,10,0),"No Supplies")</f>
        <v>No Supplies</v>
      </c>
      <c r="M174" s="86">
        <f>IFERROR(VLOOKUP(A174,Data1!A:C,3,0),1)</f>
        <v>1</v>
      </c>
      <c r="N174" s="85">
        <f>IFERROR(VLOOKUP(D174,Data2!$A:$D,4,0),"")</f>
        <v>0</v>
      </c>
      <c r="O174" s="84">
        <f>IFERROR(VLOOKUP(D174,Data2!$A:$C,3,0),"")</f>
        <v>24</v>
      </c>
      <c r="P174" s="85">
        <v>83</v>
      </c>
      <c r="Q174" s="84">
        <v>72</v>
      </c>
      <c r="R174" s="84"/>
      <c r="S174" s="84" t="s">
        <v>5152</v>
      </c>
    </row>
    <row r="175" spans="1:19" x14ac:dyDescent="0.25">
      <c r="A175" s="97" t="s">
        <v>2379</v>
      </c>
      <c r="B175" s="90" t="s">
        <v>5444</v>
      </c>
      <c r="C175" s="90" t="s">
        <v>5444</v>
      </c>
      <c r="D175" s="91">
        <f>IFERROR(VLOOKUP(A175,Data1!A:B,2,0),"")</f>
        <v>5012</v>
      </c>
      <c r="E175" s="101">
        <f t="shared" si="12"/>
        <v>100</v>
      </c>
      <c r="F175" s="101">
        <f t="shared" si="13"/>
        <v>100</v>
      </c>
      <c r="G175" s="91" t="str">
        <f t="shared" si="14"/>
        <v/>
      </c>
      <c r="H175" s="91">
        <f t="shared" si="15"/>
        <v>2</v>
      </c>
      <c r="I175" s="93">
        <f t="shared" si="16"/>
        <v>50</v>
      </c>
      <c r="J175" s="94" t="str">
        <f t="shared" si="17"/>
        <v/>
      </c>
      <c r="K175" s="94" t="str">
        <f>IFERROR(VLOOKUP(A175,Instruction!A:F,6,0),"")</f>
        <v xml:space="preserve">Apply outer box/case label accordingly to match item# (Cover all existing barcodes on the box/case) </v>
      </c>
      <c r="L175" s="95" t="str">
        <f>IFERROR(VLOOKUP(A175,Instruction!A:J,10,0),"No Supplies")</f>
        <v>No Supplies</v>
      </c>
      <c r="M175" s="101">
        <f>IFERROR(VLOOKUP(A175,Data1!A:C,3,0),1)</f>
        <v>1</v>
      </c>
      <c r="N175" s="91">
        <f>IFERROR(VLOOKUP(D175,Data2!$A:$D,4,0),"")</f>
        <v>0</v>
      </c>
      <c r="O175" s="90">
        <f>IFERROR(VLOOKUP(D175,Data2!$A:$C,3,0),"")</f>
        <v>50</v>
      </c>
      <c r="P175" s="91">
        <v>82</v>
      </c>
      <c r="Q175" s="90">
        <v>100</v>
      </c>
      <c r="R175" s="90"/>
      <c r="S175" s="90" t="s">
        <v>5152</v>
      </c>
    </row>
    <row r="176" spans="1:19" x14ac:dyDescent="0.25">
      <c r="A176" s="83" t="s">
        <v>3357</v>
      </c>
      <c r="B176" s="84" t="s">
        <v>5445</v>
      </c>
      <c r="C176" s="84" t="s">
        <v>5445</v>
      </c>
      <c r="D176" s="85">
        <f>IFERROR(VLOOKUP(A176,Data1!A:B,2,0),"")</f>
        <v>850</v>
      </c>
      <c r="E176" s="86">
        <f t="shared" si="12"/>
        <v>984</v>
      </c>
      <c r="F176" s="86">
        <f t="shared" si="13"/>
        <v>82</v>
      </c>
      <c r="G176" s="85" t="str">
        <f t="shared" si="14"/>
        <v/>
      </c>
      <c r="H176" s="85">
        <f t="shared" si="15"/>
        <v>82</v>
      </c>
      <c r="I176" s="86">
        <f t="shared" si="16"/>
        <v>1</v>
      </c>
      <c r="J176" s="87" t="str">
        <f t="shared" si="17"/>
        <v/>
      </c>
      <c r="K176" s="87" t="str">
        <f>IFERROR(VLOOKUP(A176,Instruction!A:F,6,0),"")</f>
        <v>• Apply label “THIS IS A SET” **DO NOT COVER CASE BARCODE**
• Apply outer case label accordingly to match item#</v>
      </c>
      <c r="L176" s="88" t="str">
        <f>IFERROR(VLOOKUP(A176,Instruction!A:J,10,0),"No Supplies")</f>
        <v>No Supplies</v>
      </c>
      <c r="M176" s="86">
        <f>IFERROR(VLOOKUP(A176,Data1!A:C,3,0),1)</f>
        <v>12</v>
      </c>
      <c r="N176" s="85">
        <f>IFERROR(VLOOKUP(D176,Data2!$A:$D,4,0),"")</f>
        <v>0</v>
      </c>
      <c r="O176" s="84">
        <f>IFERROR(VLOOKUP(D176,Data2!$A:$C,3,0),"")</f>
        <v>12</v>
      </c>
      <c r="P176" s="85">
        <v>82</v>
      </c>
      <c r="Q176" s="84">
        <v>82</v>
      </c>
      <c r="R176" s="84"/>
      <c r="S176" s="84" t="s">
        <v>5152</v>
      </c>
    </row>
    <row r="177" spans="1:19" x14ac:dyDescent="0.25">
      <c r="A177" s="97" t="s">
        <v>2864</v>
      </c>
      <c r="B177" s="90" t="s">
        <v>5446</v>
      </c>
      <c r="C177" s="90" t="s">
        <v>5446</v>
      </c>
      <c r="D177" s="91">
        <f>IFERROR(VLOOKUP(A177,Data1!A:B,2,0),"")</f>
        <v>565</v>
      </c>
      <c r="E177" s="101">
        <f t="shared" si="12"/>
        <v>72</v>
      </c>
      <c r="F177" s="101">
        <f t="shared" si="13"/>
        <v>72</v>
      </c>
      <c r="G177" s="91" t="str">
        <f t="shared" si="14"/>
        <v/>
      </c>
      <c r="H177" s="91">
        <f t="shared" si="15"/>
        <v>2</v>
      </c>
      <c r="I177" s="93">
        <f t="shared" si="16"/>
        <v>36</v>
      </c>
      <c r="J177" s="94" t="str">
        <f t="shared" si="17"/>
        <v/>
      </c>
      <c r="K177" s="94" t="str">
        <f>IFERROR(VLOOKUP(A177,Instruction!A:F,6,0),"")</f>
        <v xml:space="preserve">Apply outer box/case label accordingly to match item# (Cover all existing barcodes on the box/case) </v>
      </c>
      <c r="L177" s="95" t="str">
        <f>IFERROR(VLOOKUP(A177,Instruction!A:J,10,0),"No Supplies")</f>
        <v>No Supplies</v>
      </c>
      <c r="M177" s="101">
        <f>IFERROR(VLOOKUP(A177,Data1!A:C,3,0),1)</f>
        <v>1</v>
      </c>
      <c r="N177" s="91">
        <f>IFERROR(VLOOKUP(D177,Data2!$A:$D,4,0),"")</f>
        <v>0</v>
      </c>
      <c r="O177" s="90">
        <f>IFERROR(VLOOKUP(D177,Data2!$A:$C,3,0),"")</f>
        <v>36</v>
      </c>
      <c r="P177" s="91">
        <v>82</v>
      </c>
      <c r="Q177" s="90">
        <v>72</v>
      </c>
      <c r="R177" s="90"/>
      <c r="S177" s="90" t="s">
        <v>5152</v>
      </c>
    </row>
    <row r="178" spans="1:19" x14ac:dyDescent="0.25">
      <c r="A178" s="83" t="s">
        <v>2731</v>
      </c>
      <c r="B178" s="84" t="s">
        <v>5447</v>
      </c>
      <c r="C178" s="84" t="s">
        <v>5448</v>
      </c>
      <c r="D178" s="85">
        <f>IFERROR(VLOOKUP(A178,Data1!A:B,2,0),"")</f>
        <v>535</v>
      </c>
      <c r="E178" s="86">
        <f t="shared" si="12"/>
        <v>1944</v>
      </c>
      <c r="F178" s="86">
        <f t="shared" si="13"/>
        <v>81</v>
      </c>
      <c r="G178" s="85">
        <f t="shared" si="14"/>
        <v>81</v>
      </c>
      <c r="H178" s="85">
        <f t="shared" si="15"/>
        <v>27</v>
      </c>
      <c r="I178" s="86">
        <f t="shared" si="16"/>
        <v>3</v>
      </c>
      <c r="J178" s="87" t="str">
        <f t="shared" si="17"/>
        <v/>
      </c>
      <c r="K178" s="87" t="str">
        <f>IFERROR(VLOOKUP(A178,Instruction!A:F,6,0),"")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78" s="88" t="str">
        <f>IFERROR(VLOOKUP(A178,Instruction!A:J,10,0),"No Supplies")</f>
        <v>No Supplies</v>
      </c>
      <c r="M178" s="86">
        <f>IFERROR(VLOOKUP(A178,Data1!A:C,3,0),1)</f>
        <v>24</v>
      </c>
      <c r="N178" s="85">
        <f>IFERROR(VLOOKUP(D178,Data2!$A:$D,4,0),"")</f>
        <v>24</v>
      </c>
      <c r="O178" s="84">
        <f>IFERROR(VLOOKUP(D178,Data2!$A:$C,3,0),"")</f>
        <v>72</v>
      </c>
      <c r="P178" s="85">
        <v>81</v>
      </c>
      <c r="Q178" s="84">
        <v>81</v>
      </c>
      <c r="R178" s="84"/>
      <c r="S178" s="84" t="s">
        <v>5152</v>
      </c>
    </row>
    <row r="179" spans="1:19" x14ac:dyDescent="0.25">
      <c r="A179" s="97" t="s">
        <v>2723</v>
      </c>
      <c r="B179" s="90" t="s">
        <v>5449</v>
      </c>
      <c r="C179" s="90" t="s">
        <v>5450</v>
      </c>
      <c r="D179" s="91">
        <f>IFERROR(VLOOKUP(A179,Data1!A:B,2,0),"")</f>
        <v>533</v>
      </c>
      <c r="E179" s="101">
        <f t="shared" si="12"/>
        <v>1944</v>
      </c>
      <c r="F179" s="101">
        <f t="shared" si="13"/>
        <v>81</v>
      </c>
      <c r="G179" s="91">
        <f t="shared" si="14"/>
        <v>81</v>
      </c>
      <c r="H179" s="91">
        <f t="shared" si="15"/>
        <v>27</v>
      </c>
      <c r="I179" s="93">
        <f t="shared" si="16"/>
        <v>3</v>
      </c>
      <c r="J179" s="94" t="str">
        <f t="shared" si="17"/>
        <v/>
      </c>
      <c r="K179" s="94" t="str">
        <f>IFERROR(VLOOKUP(A179,Instruction!A:F,6,0),"")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79" s="95" t="str">
        <f>IFERROR(VLOOKUP(A179,Instruction!A:J,10,0),"No Supplies")</f>
        <v>No Supplies</v>
      </c>
      <c r="M179" s="101">
        <f>IFERROR(VLOOKUP(A179,Data1!A:C,3,0),1)</f>
        <v>24</v>
      </c>
      <c r="N179" s="91">
        <f>IFERROR(VLOOKUP(D179,Data2!$A:$D,4,0),"")</f>
        <v>24</v>
      </c>
      <c r="O179" s="90">
        <f>IFERROR(VLOOKUP(D179,Data2!$A:$C,3,0),"")</f>
        <v>72</v>
      </c>
      <c r="P179" s="91">
        <v>81</v>
      </c>
      <c r="Q179" s="90">
        <v>81</v>
      </c>
      <c r="R179" s="90"/>
      <c r="S179" s="90" t="s">
        <v>5152</v>
      </c>
    </row>
    <row r="180" spans="1:19" x14ac:dyDescent="0.25">
      <c r="A180" s="83" t="s">
        <v>2135</v>
      </c>
      <c r="B180" s="84" t="s">
        <v>5451</v>
      </c>
      <c r="C180" s="84" t="s">
        <v>5452</v>
      </c>
      <c r="D180" s="85">
        <f>IFERROR(VLOOKUP(A180,Data1!A:B,2,0),"")</f>
        <v>4102</v>
      </c>
      <c r="E180" s="86">
        <f t="shared" si="12"/>
        <v>324</v>
      </c>
      <c r="F180" s="86">
        <f t="shared" si="13"/>
        <v>81</v>
      </c>
      <c r="G180" s="85" t="str">
        <f t="shared" si="14"/>
        <v/>
      </c>
      <c r="H180" s="85">
        <f t="shared" si="15"/>
        <v>27</v>
      </c>
      <c r="I180" s="86">
        <f t="shared" si="16"/>
        <v>3</v>
      </c>
      <c r="J180" s="87" t="str">
        <f t="shared" si="17"/>
        <v/>
      </c>
      <c r="K180" s="87" t="str">
        <f>IFERROR(VLOOKUP(A180,Instruction!A:F,6,0),"")</f>
        <v>• Put 4 pcs into poly bag, apply FNSKU label. 
• Insert the poly-bagged sets back to CASE. (Cover all existing barcodes on the box/case)
• New box size BX- 13.25 x 10.75 x 12.75</v>
      </c>
      <c r="L180" s="88" t="str">
        <f>IFERROR(VLOOKUP(A180,Instruction!A:J,10,0),"No Supplies")</f>
        <v>Poly Bag 14.5 x 19</v>
      </c>
      <c r="M180" s="86">
        <f>IFERROR(VLOOKUP(A180,Data1!A:C,3,0),1)</f>
        <v>4</v>
      </c>
      <c r="N180" s="85">
        <f>IFERROR(VLOOKUP(D180,Data2!$A:$D,4,0),"")</f>
        <v>0</v>
      </c>
      <c r="O180" s="84">
        <f>IFERROR(VLOOKUP(D180,Data2!$A:$C,3,0),"")</f>
        <v>12</v>
      </c>
      <c r="P180" s="85">
        <v>80</v>
      </c>
      <c r="Q180" s="84">
        <v>81</v>
      </c>
      <c r="R180" s="84"/>
      <c r="S180" s="84" t="s">
        <v>5152</v>
      </c>
    </row>
    <row r="181" spans="1:19" x14ac:dyDescent="0.25">
      <c r="A181" s="97" t="s">
        <v>2187</v>
      </c>
      <c r="B181" s="90" t="s">
        <v>5453</v>
      </c>
      <c r="C181" s="90" t="s">
        <v>5454</v>
      </c>
      <c r="D181" s="91">
        <f>IFERROR(VLOOKUP(A181,Data1!A:B,2,0),"")</f>
        <v>4140</v>
      </c>
      <c r="E181" s="101">
        <f t="shared" si="12"/>
        <v>84</v>
      </c>
      <c r="F181" s="101">
        <f t="shared" si="13"/>
        <v>84</v>
      </c>
      <c r="G181" s="91" t="str">
        <f t="shared" si="14"/>
        <v/>
      </c>
      <c r="H181" s="91">
        <f t="shared" si="15"/>
        <v>7</v>
      </c>
      <c r="I181" s="93">
        <f t="shared" si="16"/>
        <v>12</v>
      </c>
      <c r="J181" s="94" t="str">
        <f t="shared" si="17"/>
        <v/>
      </c>
      <c r="K181" s="94" t="str">
        <f>IFERROR(VLOOKUP(A181,Instruction!A:F,6,0),"")</f>
        <v xml:space="preserve">• Use FNSKU to label each item (cover barcode). Apply outer box/case label accordingly to match item# (Cover all existing barcodes on the box/case) </v>
      </c>
      <c r="L181" s="95" t="str">
        <f>IFERROR(VLOOKUP(A181,Instruction!A:J,10,0),"No Supplies")</f>
        <v>No Supplies</v>
      </c>
      <c r="M181" s="101">
        <f>IFERROR(VLOOKUP(A181,Data1!A:C,3,0),1)</f>
        <v>1</v>
      </c>
      <c r="N181" s="91">
        <f>IFERROR(VLOOKUP(D181,Data2!$A:$D,4,0),"")</f>
        <v>0</v>
      </c>
      <c r="O181" s="90">
        <f>IFERROR(VLOOKUP(D181,Data2!$A:$C,3,0),"")</f>
        <v>12</v>
      </c>
      <c r="P181" s="91">
        <v>78</v>
      </c>
      <c r="Q181" s="90">
        <v>84</v>
      </c>
      <c r="R181" s="90"/>
      <c r="S181" s="90" t="s">
        <v>5152</v>
      </c>
    </row>
    <row r="182" spans="1:19" x14ac:dyDescent="0.25">
      <c r="A182" s="83" t="s">
        <v>2801</v>
      </c>
      <c r="B182" s="84" t="s">
        <v>5455</v>
      </c>
      <c r="C182" s="84" t="s">
        <v>5456</v>
      </c>
      <c r="D182" s="85">
        <f>IFERROR(VLOOKUP(A182,Data1!A:B,2,0),"")</f>
        <v>546</v>
      </c>
      <c r="E182" s="86">
        <f t="shared" si="12"/>
        <v>324</v>
      </c>
      <c r="F182" s="86">
        <f t="shared" si="13"/>
        <v>81</v>
      </c>
      <c r="G182" s="85" t="str">
        <f t="shared" si="14"/>
        <v/>
      </c>
      <c r="H182" s="85">
        <f t="shared" si="15"/>
        <v>9</v>
      </c>
      <c r="I182" s="86">
        <f t="shared" si="16"/>
        <v>9</v>
      </c>
      <c r="J182" s="87" t="str">
        <f t="shared" si="17"/>
        <v/>
      </c>
      <c r="K182" s="87" t="str">
        <f>IFERROR(VLOOKUP(A182,Instruction!A:F,6,0),"")</f>
        <v>• Insert 4 pcs per poly bag (different color). Apply FNSKU on the poly bags.
• Insert the poly-bagged sets back to CASE (Cover all existing barcodes on the box/case)</v>
      </c>
      <c r="L182" s="88" t="str">
        <f>IFERROR(VLOOKUP(A182,Instruction!A:J,10,0),"No Supplies")</f>
        <v>Poly Bag 7.5 x 10.5</v>
      </c>
      <c r="M182" s="86">
        <f>IFERROR(VLOOKUP(A182,Data1!A:C,3,0),1)</f>
        <v>4</v>
      </c>
      <c r="N182" s="85">
        <f>IFERROR(VLOOKUP(D182,Data2!$A:$D,4,0),"")</f>
        <v>0</v>
      </c>
      <c r="O182" s="84">
        <f>IFERROR(VLOOKUP(D182,Data2!$A:$C,3,0),"")</f>
        <v>36</v>
      </c>
      <c r="P182" s="85">
        <v>78</v>
      </c>
      <c r="Q182" s="84">
        <v>81</v>
      </c>
      <c r="R182" s="84"/>
      <c r="S182" s="84" t="s">
        <v>5152</v>
      </c>
    </row>
    <row r="183" spans="1:19" x14ac:dyDescent="0.25">
      <c r="A183" s="97" t="s">
        <v>873</v>
      </c>
      <c r="B183" s="90" t="s">
        <v>5457</v>
      </c>
      <c r="C183" s="90" t="s">
        <v>5458</v>
      </c>
      <c r="D183" s="91">
        <f>IFERROR(VLOOKUP(A183,Data1!A:B,2,0),"")</f>
        <v>2028</v>
      </c>
      <c r="E183" s="101">
        <f t="shared" si="12"/>
        <v>144</v>
      </c>
      <c r="F183" s="101">
        <f t="shared" si="13"/>
        <v>72</v>
      </c>
      <c r="G183" s="91">
        <f t="shared" si="14"/>
        <v>6</v>
      </c>
      <c r="H183" s="91">
        <f t="shared" si="15"/>
        <v>2</v>
      </c>
      <c r="I183" s="93">
        <f t="shared" si="16"/>
        <v>36</v>
      </c>
      <c r="J183" s="94" t="str">
        <f t="shared" si="17"/>
        <v/>
      </c>
      <c r="K183" s="94" t="str">
        <f>IFERROR(VLOOKUP(A183,Instruction!A:F,6,0),"")</f>
        <v>• Put 2 pcs into polybag and apply FNSKU labels on each of the poly bags.
• Insert the poly-bagged sets back to CASE (Cover all existing barcodes on the box/case)</v>
      </c>
      <c r="L183" s="95" t="str">
        <f>IFERROR(VLOOKUP(A183,Instruction!A:J,10,0),"No Supplies")</f>
        <v>Poly Bag 7.5 x 10.5</v>
      </c>
      <c r="M183" s="101">
        <f>IFERROR(VLOOKUP(A183,Data1!A:C,3,0),1)</f>
        <v>2</v>
      </c>
      <c r="N183" s="91">
        <f>IFERROR(VLOOKUP(D183,Data2!$A:$D,4,0),"")</f>
        <v>24</v>
      </c>
      <c r="O183" s="90">
        <f>IFERROR(VLOOKUP(D183,Data2!$A:$C,3,0),"")</f>
        <v>72</v>
      </c>
      <c r="P183" s="91">
        <v>77</v>
      </c>
      <c r="Q183" s="90">
        <v>72</v>
      </c>
      <c r="R183" s="90"/>
      <c r="S183" s="90" t="s">
        <v>5152</v>
      </c>
    </row>
    <row r="184" spans="1:19" x14ac:dyDescent="0.25">
      <c r="A184" s="83" t="s">
        <v>1492</v>
      </c>
      <c r="B184" s="84" t="s">
        <v>5459</v>
      </c>
      <c r="C184" s="84" t="s">
        <v>5460</v>
      </c>
      <c r="D184" s="85">
        <f>IFERROR(VLOOKUP(A184,Data1!A:B,2,0),"")</f>
        <v>3142</v>
      </c>
      <c r="E184" s="86">
        <f t="shared" si="12"/>
        <v>72</v>
      </c>
      <c r="F184" s="86">
        <f t="shared" si="13"/>
        <v>72</v>
      </c>
      <c r="G184" s="85" t="str">
        <f t="shared" si="14"/>
        <v/>
      </c>
      <c r="H184" s="85">
        <f t="shared" si="15"/>
        <v>6</v>
      </c>
      <c r="I184" s="86">
        <f t="shared" si="16"/>
        <v>12</v>
      </c>
      <c r="J184" s="87" t="str">
        <f t="shared" si="17"/>
        <v/>
      </c>
      <c r="K184" s="87" t="str">
        <f>IFERROR(VLOOKUP(A184,Instruction!A:F,6,0),"")</f>
        <v xml:space="preserve">• Use FNSKU to label each item (cover barcode). Apply outer box/case label accordingly to match item# (Cover all existing barcodes on the box/case) </v>
      </c>
      <c r="L184" s="88" t="str">
        <f>IFERROR(VLOOKUP(A184,Instruction!A:J,10,0),"No Supplies")</f>
        <v>No Supplies</v>
      </c>
      <c r="M184" s="86">
        <f>IFERROR(VLOOKUP(A184,Data1!A:C,3,0),1)</f>
        <v>1</v>
      </c>
      <c r="N184" s="85">
        <f>IFERROR(VLOOKUP(D184,Data2!$A:$D,4,0),"")</f>
        <v>0</v>
      </c>
      <c r="O184" s="84">
        <f>IFERROR(VLOOKUP(D184,Data2!$A:$C,3,0),"")</f>
        <v>12</v>
      </c>
      <c r="P184" s="85">
        <v>76</v>
      </c>
      <c r="Q184" s="84">
        <v>72</v>
      </c>
      <c r="R184" s="84"/>
      <c r="S184" s="84" t="s">
        <v>5152</v>
      </c>
    </row>
    <row r="185" spans="1:19" x14ac:dyDescent="0.25">
      <c r="A185" s="97" t="s">
        <v>884</v>
      </c>
      <c r="B185" s="90" t="s">
        <v>5461</v>
      </c>
      <c r="C185" s="90" t="s">
        <v>5461</v>
      </c>
      <c r="D185" s="91">
        <f>IFERROR(VLOOKUP(A185,Data1!A:B,2,0),"")</f>
        <v>2042</v>
      </c>
      <c r="E185" s="101">
        <f t="shared" si="12"/>
        <v>72</v>
      </c>
      <c r="F185" s="101">
        <f t="shared" si="13"/>
        <v>72</v>
      </c>
      <c r="G185" s="91">
        <f t="shared" si="14"/>
        <v>3</v>
      </c>
      <c r="H185" s="91">
        <f t="shared" si="15"/>
        <v>1</v>
      </c>
      <c r="I185" s="93">
        <f t="shared" si="16"/>
        <v>24</v>
      </c>
      <c r="J185" s="94" t="str">
        <f t="shared" si="17"/>
        <v/>
      </c>
      <c r="K185" s="94" t="str">
        <f>IFERROR(VLOOKUP(A185,Instruction!A:F,6,0),"")</f>
        <v xml:space="preserve">Apply outer box/case label accordingly to match item# (Cover all existing barcodes on the box/case) </v>
      </c>
      <c r="L185" s="95" t="str">
        <f>IFERROR(VLOOKUP(A185,Instruction!A:J,10,0),"No Supplies")</f>
        <v>No Supplies</v>
      </c>
      <c r="M185" s="101">
        <f>IFERROR(VLOOKUP(A185,Data1!A:C,3,0),1)</f>
        <v>1</v>
      </c>
      <c r="N185" s="91">
        <f>IFERROR(VLOOKUP(D185,Data2!$A:$D,4,0),"")</f>
        <v>24</v>
      </c>
      <c r="O185" s="90">
        <f>IFERROR(VLOOKUP(D185,Data2!$A:$C,3,0),"")</f>
        <v>144</v>
      </c>
      <c r="P185" s="91">
        <v>76</v>
      </c>
      <c r="Q185" s="90">
        <v>72</v>
      </c>
      <c r="R185" s="90"/>
      <c r="S185" s="90" t="s">
        <v>5151</v>
      </c>
    </row>
    <row r="186" spans="1:19" x14ac:dyDescent="0.25">
      <c r="A186" s="83" t="s">
        <v>2944</v>
      </c>
      <c r="B186" s="84" t="s">
        <v>5462</v>
      </c>
      <c r="C186" s="84" t="s">
        <v>5463</v>
      </c>
      <c r="D186" s="85">
        <f>IFERROR(VLOOKUP(A186,Data1!A:B,2,0),"")</f>
        <v>6004</v>
      </c>
      <c r="E186" s="86">
        <f t="shared" si="12"/>
        <v>144</v>
      </c>
      <c r="F186" s="86">
        <f t="shared" si="13"/>
        <v>72</v>
      </c>
      <c r="G186" s="85">
        <f t="shared" si="14"/>
        <v>6</v>
      </c>
      <c r="H186" s="85">
        <f t="shared" si="15"/>
        <v>1</v>
      </c>
      <c r="I186" s="86">
        <f t="shared" si="16"/>
        <v>72</v>
      </c>
      <c r="J186" s="87" t="str">
        <f t="shared" si="17"/>
        <v/>
      </c>
      <c r="K186" s="87" t="str">
        <f>IFERROR(VLOOKUP(A186,Instruction!A:F,6,0),"")</f>
        <v>• Put 2 pcs into polybag and apply FNSKU labels on each of the poly bags.
• Insert the poly-bagged sets back to CASE (Cover all existing barcodes on the box/case)</v>
      </c>
      <c r="L186" s="88" t="str">
        <f>IFERROR(VLOOKUP(A186,Instruction!A:J,10,0),"No Supplies")</f>
        <v>Poly Bag 9 x 12</v>
      </c>
      <c r="M186" s="86">
        <f>IFERROR(VLOOKUP(A186,Data1!A:C,3,0),1)</f>
        <v>2</v>
      </c>
      <c r="N186" s="85">
        <f>IFERROR(VLOOKUP(D186,Data2!$A:$D,4,0),"")</f>
        <v>24</v>
      </c>
      <c r="O186" s="84">
        <f>IFERROR(VLOOKUP(D186,Data2!$A:$C,3,0),"")</f>
        <v>144</v>
      </c>
      <c r="P186" s="85">
        <v>76</v>
      </c>
      <c r="Q186" s="84">
        <v>72</v>
      </c>
      <c r="R186" s="84"/>
      <c r="S186" s="84" t="s">
        <v>5152</v>
      </c>
    </row>
    <row r="187" spans="1:19" x14ac:dyDescent="0.25">
      <c r="A187" s="97" t="s">
        <v>356</v>
      </c>
      <c r="B187" s="90" t="s">
        <v>5464</v>
      </c>
      <c r="C187" s="90" t="s">
        <v>5465</v>
      </c>
      <c r="D187" s="91">
        <f>IFERROR(VLOOKUP(A187,Data1!A:B,2,0),"")</f>
        <v>1502</v>
      </c>
      <c r="E187" s="101">
        <f t="shared" si="12"/>
        <v>144</v>
      </c>
      <c r="F187" s="101">
        <f t="shared" si="13"/>
        <v>72</v>
      </c>
      <c r="G187" s="91">
        <f t="shared" si="14"/>
        <v>6</v>
      </c>
      <c r="H187" s="91">
        <f t="shared" si="15"/>
        <v>1</v>
      </c>
      <c r="I187" s="93">
        <f t="shared" si="16"/>
        <v>72</v>
      </c>
      <c r="J187" s="94" t="str">
        <f t="shared" si="17"/>
        <v/>
      </c>
      <c r="K187" s="94" t="str">
        <f>IFERROR(VLOOKUP(A187,Instruction!A:F,6,0),"")</f>
        <v>• Put 2 pcs into polybag (different assortment)(hide the barcode), apply FNSKU labels on each of the poly bags.
• Insert the poly-bagged sets back to CASE. (discard inner box) (Cover all existing barcodes on the box/case)</v>
      </c>
      <c r="L187" s="95" t="str">
        <f>IFERROR(VLOOKUP(A187,Instruction!A:J,10,0),"No Supplies")</f>
        <v>Poly Bag 6 x 9</v>
      </c>
      <c r="M187" s="101">
        <f>IFERROR(VLOOKUP(A187,Data1!A:C,3,0),1)</f>
        <v>2</v>
      </c>
      <c r="N187" s="91">
        <f>IFERROR(VLOOKUP(D187,Data2!$A:$D,4,0),"")</f>
        <v>24</v>
      </c>
      <c r="O187" s="90">
        <f>IFERROR(VLOOKUP(D187,Data2!$A:$C,3,0),"")</f>
        <v>144</v>
      </c>
      <c r="P187" s="91">
        <v>74</v>
      </c>
      <c r="Q187" s="90">
        <v>72</v>
      </c>
      <c r="R187" s="90"/>
      <c r="S187" s="90" t="s">
        <v>5152</v>
      </c>
    </row>
    <row r="188" spans="1:19" x14ac:dyDescent="0.25">
      <c r="A188" s="83" t="s">
        <v>2711</v>
      </c>
      <c r="B188" s="84" t="s">
        <v>5466</v>
      </c>
      <c r="C188" s="84" t="s">
        <v>5467</v>
      </c>
      <c r="D188" s="85">
        <f>IFERROR(VLOOKUP(A188,Data1!A:B,2,0),"")</f>
        <v>529</v>
      </c>
      <c r="E188" s="86">
        <f t="shared" si="12"/>
        <v>96</v>
      </c>
      <c r="F188" s="86">
        <f t="shared" si="13"/>
        <v>96</v>
      </c>
      <c r="G188" s="85" t="str">
        <f t="shared" si="14"/>
        <v/>
      </c>
      <c r="H188" s="85">
        <f t="shared" si="15"/>
        <v>2</v>
      </c>
      <c r="I188" s="86">
        <f t="shared" si="16"/>
        <v>48</v>
      </c>
      <c r="J188" s="87" t="str">
        <f t="shared" si="17"/>
        <v/>
      </c>
      <c r="K188" s="87" t="str">
        <f>IFERROR(VLOOKUP(A188,Instruction!A:F,6,0),"")</f>
        <v xml:space="preserve">• Use FNSKU to label each item (cover barcode). Apply outer case label accordingly to match item# (Cover all existing barcodes on the case) </v>
      </c>
      <c r="L188" s="88" t="str">
        <f>IFERROR(VLOOKUP(A188,Instruction!A:J,10,0),"No Supplies")</f>
        <v>No Supplies</v>
      </c>
      <c r="M188" s="86">
        <f>IFERROR(VLOOKUP(A188,Data1!A:C,3,0),1)</f>
        <v>1</v>
      </c>
      <c r="N188" s="85">
        <f>IFERROR(VLOOKUP(D188,Data2!$A:$D,4,0),"")</f>
        <v>0</v>
      </c>
      <c r="O188" s="84">
        <f>IFERROR(VLOOKUP(D188,Data2!$A:$C,3,0),"")</f>
        <v>48</v>
      </c>
      <c r="P188" s="85">
        <v>73</v>
      </c>
      <c r="Q188" s="84">
        <v>96</v>
      </c>
      <c r="R188" s="84"/>
      <c r="S188" s="84" t="s">
        <v>5152</v>
      </c>
    </row>
    <row r="189" spans="1:19" x14ac:dyDescent="0.25">
      <c r="A189" s="97" t="s">
        <v>1371</v>
      </c>
      <c r="B189" s="90" t="s">
        <v>5468</v>
      </c>
      <c r="C189" s="90" t="s">
        <v>5468</v>
      </c>
      <c r="D189" s="91">
        <f>IFERROR(VLOOKUP(A189,Data1!A:B,2,0),"")</f>
        <v>304</v>
      </c>
      <c r="E189" s="101">
        <f t="shared" si="12"/>
        <v>72</v>
      </c>
      <c r="F189" s="101">
        <f t="shared" si="13"/>
        <v>72</v>
      </c>
      <c r="G189" s="91">
        <f t="shared" si="14"/>
        <v>3</v>
      </c>
      <c r="H189" s="91">
        <f t="shared" si="15"/>
        <v>1</v>
      </c>
      <c r="I189" s="93">
        <f t="shared" si="16"/>
        <v>24</v>
      </c>
      <c r="J189" s="94" t="str">
        <f t="shared" si="17"/>
        <v/>
      </c>
      <c r="K189" s="94" t="str">
        <f>IFERROR(VLOOKUP(A189,Instruction!A:F,6,0),"")</f>
        <v xml:space="preserve">Apply outer box/case label accordingly to match item# (Cover all existing barcodes on the box/case) </v>
      </c>
      <c r="L189" s="95" t="str">
        <f>IFERROR(VLOOKUP(A189,Instruction!A:J,10,0),"No Supplies")</f>
        <v>No Supplies</v>
      </c>
      <c r="M189" s="101">
        <f>IFERROR(VLOOKUP(A189,Data1!A:C,3,0),1)</f>
        <v>1</v>
      </c>
      <c r="N189" s="91">
        <f>IFERROR(VLOOKUP(D189,Data2!$A:$D,4,0),"")</f>
        <v>24</v>
      </c>
      <c r="O189" s="90">
        <f>IFERROR(VLOOKUP(D189,Data2!$A:$C,3,0),"")</f>
        <v>288</v>
      </c>
      <c r="P189" s="91">
        <v>73</v>
      </c>
      <c r="Q189" s="90">
        <v>72</v>
      </c>
      <c r="R189" s="90"/>
      <c r="S189" s="90" t="s">
        <v>5151</v>
      </c>
    </row>
    <row r="190" spans="1:19" x14ac:dyDescent="0.25">
      <c r="A190" s="83" t="s">
        <v>964</v>
      </c>
      <c r="B190" s="84" t="s">
        <v>5469</v>
      </c>
      <c r="C190" s="84" t="s">
        <v>5470</v>
      </c>
      <c r="D190" s="85">
        <f>IFERROR(VLOOKUP(A190,Data1!A:B,2,0),"")</f>
        <v>210</v>
      </c>
      <c r="E190" s="86">
        <f t="shared" si="12"/>
        <v>72</v>
      </c>
      <c r="F190" s="86">
        <f t="shared" si="13"/>
        <v>72</v>
      </c>
      <c r="G190" s="85">
        <f t="shared" si="14"/>
        <v>3</v>
      </c>
      <c r="H190" s="85">
        <f t="shared" si="15"/>
        <v>1</v>
      </c>
      <c r="I190" s="86">
        <f t="shared" si="16"/>
        <v>24</v>
      </c>
      <c r="J190" s="87" t="str">
        <f t="shared" si="17"/>
        <v/>
      </c>
      <c r="K190" s="87" t="str">
        <f>IFERROR(VLOOKUP(A190,Instruction!A:F,6,0),"")</f>
        <v xml:space="preserve">• Use FNSKU to label each item (cover barcode). Apply outer box/case label accordingly to match item# (Cover all existing barcodes on the box/case) </v>
      </c>
      <c r="L190" s="88" t="str">
        <f>IFERROR(VLOOKUP(A190,Instruction!A:J,10,0),"No Supplies")</f>
        <v>No Supplies</v>
      </c>
      <c r="M190" s="86">
        <f>IFERROR(VLOOKUP(A190,Data1!A:C,3,0),1)</f>
        <v>1</v>
      </c>
      <c r="N190" s="85">
        <f>IFERROR(VLOOKUP(D190,Data2!$A:$D,4,0),"")</f>
        <v>24</v>
      </c>
      <c r="O190" s="84">
        <f>IFERROR(VLOOKUP(D190,Data2!$A:$C,3,0),"")</f>
        <v>144</v>
      </c>
      <c r="P190" s="85">
        <v>73</v>
      </c>
      <c r="Q190" s="84">
        <v>72</v>
      </c>
      <c r="R190" s="84"/>
      <c r="S190" s="84" t="s">
        <v>5151</v>
      </c>
    </row>
    <row r="191" spans="1:19" x14ac:dyDescent="0.25">
      <c r="A191" s="97" t="s">
        <v>1457</v>
      </c>
      <c r="B191" s="90" t="s">
        <v>5471</v>
      </c>
      <c r="C191" s="90" t="s">
        <v>5472</v>
      </c>
      <c r="D191" s="91">
        <f>IFERROR(VLOOKUP(A191,Data1!A:B,2,0),"")</f>
        <v>3130</v>
      </c>
      <c r="E191" s="101">
        <f t="shared" si="12"/>
        <v>3504</v>
      </c>
      <c r="F191" s="101">
        <f t="shared" si="13"/>
        <v>73</v>
      </c>
      <c r="G191" s="91" t="str">
        <f t="shared" si="14"/>
        <v/>
      </c>
      <c r="H191" s="91">
        <f t="shared" si="15"/>
        <v>73</v>
      </c>
      <c r="I191" s="93">
        <f t="shared" si="16"/>
        <v>1</v>
      </c>
      <c r="J191" s="94" t="str">
        <f t="shared" si="17"/>
        <v/>
      </c>
      <c r="K191" s="94" t="str">
        <f>IFERROR(VLOOKUP(A191,Instruction!A:F,6,0),"")</f>
        <v>• Apply label “THIS IS A SET”. Apply FNSKU to each case.
• *Make sure all labels stick securely on the case*. Apply outer case label. Cover all visible barcodes on case</v>
      </c>
      <c r="L191" s="95" t="str">
        <f>IFERROR(VLOOKUP(A191,Instruction!A:J,10,0),"No Supplies")</f>
        <v>No Supplies</v>
      </c>
      <c r="M191" s="101">
        <f>IFERROR(VLOOKUP(A191,Data1!A:C,3,0),1)</f>
        <v>48</v>
      </c>
      <c r="N191" s="91">
        <f>IFERROR(VLOOKUP(D191,Data2!$A:$D,4,0),"")</f>
        <v>0</v>
      </c>
      <c r="O191" s="90">
        <f>IFERROR(VLOOKUP(D191,Data2!$A:$C,3,0),"")</f>
        <v>48</v>
      </c>
      <c r="P191" s="91">
        <v>73</v>
      </c>
      <c r="Q191" s="90">
        <v>73</v>
      </c>
      <c r="R191" s="90"/>
      <c r="S191" s="90" t="s">
        <v>5152</v>
      </c>
    </row>
    <row r="192" spans="1:19" x14ac:dyDescent="0.25">
      <c r="A192" s="83" t="s">
        <v>3220</v>
      </c>
      <c r="B192" s="84" t="s">
        <v>5473</v>
      </c>
      <c r="C192" s="84" t="s">
        <v>5473</v>
      </c>
      <c r="D192" s="85">
        <f>IFERROR(VLOOKUP(A192,Data1!A:B,2,0),"")</f>
        <v>761</v>
      </c>
      <c r="E192" s="86">
        <f t="shared" si="12"/>
        <v>72</v>
      </c>
      <c r="F192" s="86">
        <f t="shared" si="13"/>
        <v>72</v>
      </c>
      <c r="G192" s="85">
        <f t="shared" si="14"/>
        <v>3</v>
      </c>
      <c r="H192" s="85">
        <f t="shared" si="15"/>
        <v>1</v>
      </c>
      <c r="I192" s="86">
        <f t="shared" si="16"/>
        <v>24</v>
      </c>
      <c r="J192" s="87" t="str">
        <f t="shared" si="17"/>
        <v/>
      </c>
      <c r="K192" s="87" t="str">
        <f>IFERROR(VLOOKUP(A192,Instruction!A:F,6,0),"")</f>
        <v xml:space="preserve">Apply outer box/case label accordingly to match item# (Cover all existing barcodes on the box/case) </v>
      </c>
      <c r="L192" s="88" t="str">
        <f>IFERROR(VLOOKUP(A192,Instruction!A:J,10,0),"No Supplies")</f>
        <v>No Supplies</v>
      </c>
      <c r="M192" s="86">
        <f>IFERROR(VLOOKUP(A192,Data1!A:C,3,0),1)</f>
        <v>1</v>
      </c>
      <c r="N192" s="85">
        <f>IFERROR(VLOOKUP(D192,Data2!$A:$D,4,0),"")</f>
        <v>24</v>
      </c>
      <c r="O192" s="84">
        <f>IFERROR(VLOOKUP(D192,Data2!$A:$C,3,0),"")</f>
        <v>144</v>
      </c>
      <c r="P192" s="85">
        <v>72</v>
      </c>
      <c r="Q192" s="84">
        <v>72</v>
      </c>
      <c r="R192" s="84"/>
      <c r="S192" s="84" t="s">
        <v>5151</v>
      </c>
    </row>
    <row r="193" spans="1:19" x14ac:dyDescent="0.25">
      <c r="A193" s="97" t="s">
        <v>3323</v>
      </c>
      <c r="B193" s="90" t="s">
        <v>5474</v>
      </c>
      <c r="C193" s="90" t="s">
        <v>5475</v>
      </c>
      <c r="D193" s="91">
        <f>IFERROR(VLOOKUP(A193,Data1!A:B,2,0),"")</f>
        <v>837</v>
      </c>
      <c r="E193" s="101">
        <f t="shared" si="12"/>
        <v>288</v>
      </c>
      <c r="F193" s="101">
        <f t="shared" si="13"/>
        <v>72</v>
      </c>
      <c r="G193" s="91">
        <f t="shared" si="14"/>
        <v>12</v>
      </c>
      <c r="H193" s="91">
        <f t="shared" si="15"/>
        <v>2</v>
      </c>
      <c r="I193" s="93">
        <f t="shared" si="16"/>
        <v>36</v>
      </c>
      <c r="J193" s="94" t="str">
        <f t="shared" si="17"/>
        <v/>
      </c>
      <c r="K193" s="94" t="str">
        <f>IFERROR(VLOOKUP(A193,Instruction!A:F,6,0),"")</f>
        <v>• Insert 4 pcs (different color) per poly bag. Apply FNSKU labels on each of the poly bags. Cover all existing barcode.
• Insert the poly-bagged sets back to BOX. (Cover all existing barcodes on the box/case)</v>
      </c>
      <c r="L193" s="95" t="str">
        <f>IFERROR(VLOOKUP(A193,Instruction!A:J,10,0),"No Supplies")</f>
        <v>Poly Bag 12 x 15.5</v>
      </c>
      <c r="M193" s="101">
        <f>IFERROR(VLOOKUP(A193,Data1!A:C,3,0),1)</f>
        <v>4</v>
      </c>
      <c r="N193" s="91">
        <f>IFERROR(VLOOKUP(D193,Data2!$A:$D,4,0),"")</f>
        <v>24</v>
      </c>
      <c r="O193" s="90">
        <f>IFERROR(VLOOKUP(D193,Data2!$A:$C,3,0),"")</f>
        <v>144</v>
      </c>
      <c r="P193" s="91">
        <v>72</v>
      </c>
      <c r="Q193" s="90">
        <v>72</v>
      </c>
      <c r="R193" s="90"/>
      <c r="S193" s="90" t="s">
        <v>5152</v>
      </c>
    </row>
    <row r="194" spans="1:19" x14ac:dyDescent="0.25">
      <c r="A194" s="83" t="s">
        <v>4975</v>
      </c>
      <c r="B194" s="84" t="s">
        <v>5476</v>
      </c>
      <c r="C194" s="84" t="s">
        <v>5477</v>
      </c>
      <c r="D194" s="85">
        <f>IFERROR(VLOOKUP(A194,Data1!A:B,2,0),"")</f>
        <v>3171</v>
      </c>
      <c r="E194" s="86">
        <f t="shared" ref="E194:E257" si="18">M194*Q194</f>
        <v>288</v>
      </c>
      <c r="F194" s="86">
        <f t="shared" ref="F194:F257" si="19">E194/M194</f>
        <v>72</v>
      </c>
      <c r="G194" s="85" t="str">
        <f t="shared" ref="G194:G257" si="20">IFERROR(ROUNDUP(E194/N194,0),"")</f>
        <v/>
      </c>
      <c r="H194" s="85">
        <f t="shared" ref="H194:H257" si="21">IFERROR(ROUNDUP(E194/O194,0),"")</f>
        <v>24</v>
      </c>
      <c r="I194" s="86">
        <f t="shared" ref="I194:I257" si="22">IFERROR(IF(S194="CASE",F194/H194,F194/G194),"")</f>
        <v>3</v>
      </c>
      <c r="J194" s="87" t="str">
        <f t="shared" ref="J194:J257" si="23">IF(ISNUMBER(SEARCH("FNSKU",C194)),"Labeling","")</f>
        <v/>
      </c>
      <c r="K194" s="87" t="str">
        <f>IFERROR(VLOOKUP(A194,Instruction!A:F,6,0),"")</f>
        <v xml:space="preserve">• Put 4 pcs into polybag and apply FNSKU labels on each of the poly bags.
• Insert the poly-bagged sets back to CASE. (Cover all existing barcodes on the box/case) </v>
      </c>
      <c r="L194" s="88" t="str">
        <f>IFERROR(VLOOKUP(A194,Instruction!A:J,10,0),"No Supplies")</f>
        <v>Poly Bag 14.5 x 19</v>
      </c>
      <c r="M194" s="86">
        <f>IFERROR(VLOOKUP(A194,Data1!A:C,3,0),1)</f>
        <v>4</v>
      </c>
      <c r="N194" s="85">
        <f>IFERROR(VLOOKUP(D194,Data2!$A:$D,4,0),"")</f>
        <v>0</v>
      </c>
      <c r="O194" s="84">
        <f>IFERROR(VLOOKUP(D194,Data2!$A:$C,3,0),"")</f>
        <v>12</v>
      </c>
      <c r="P194" s="85">
        <v>72</v>
      </c>
      <c r="Q194" s="84">
        <v>72</v>
      </c>
      <c r="R194" s="84"/>
      <c r="S194" s="84" t="s">
        <v>5152</v>
      </c>
    </row>
    <row r="195" spans="1:19" x14ac:dyDescent="0.25">
      <c r="A195" s="97" t="s">
        <v>2979</v>
      </c>
      <c r="B195" s="90" t="s">
        <v>5478</v>
      </c>
      <c r="C195" s="90" t="s">
        <v>5479</v>
      </c>
      <c r="D195" s="91">
        <f>IFERROR(VLOOKUP(A195,Data1!A:B,2,0),"")</f>
        <v>601</v>
      </c>
      <c r="E195" s="101">
        <f t="shared" si="18"/>
        <v>432</v>
      </c>
      <c r="F195" s="101">
        <f t="shared" si="19"/>
        <v>72</v>
      </c>
      <c r="G195" s="91">
        <f t="shared" si="20"/>
        <v>18</v>
      </c>
      <c r="H195" s="91">
        <f t="shared" si="21"/>
        <v>3</v>
      </c>
      <c r="I195" s="93">
        <f t="shared" si="22"/>
        <v>24</v>
      </c>
      <c r="J195" s="94" t="str">
        <f t="shared" si="23"/>
        <v/>
      </c>
      <c r="K195" s="94" t="str">
        <f>IFERROR(VLOOKUP(A195,Instruction!A:F,6,0),"")</f>
        <v>• Put 6 pcs (different color) into polybag and apply FNSKU labels on each of the poly bags.
• Insert the poly-bagged sets back to BOX (Cover all existing barcodes on the box/case)</v>
      </c>
      <c r="L195" s="95" t="str">
        <f>IFERROR(VLOOKUP(A195,Instruction!A:J,10,0),"No Supplies")</f>
        <v>Poly Bag 9 x 12</v>
      </c>
      <c r="M195" s="101">
        <f>IFERROR(VLOOKUP(A195,Data1!A:C,3,0),1)</f>
        <v>6</v>
      </c>
      <c r="N195" s="91">
        <f>IFERROR(VLOOKUP(D195,Data2!$A:$D,4,0),"")</f>
        <v>24</v>
      </c>
      <c r="O195" s="90">
        <f>IFERROR(VLOOKUP(D195,Data2!$A:$C,3,0),"")</f>
        <v>144</v>
      </c>
      <c r="P195" s="91">
        <v>71</v>
      </c>
      <c r="Q195" s="90">
        <v>72</v>
      </c>
      <c r="R195" s="90"/>
      <c r="S195" s="90" t="s">
        <v>5152</v>
      </c>
    </row>
    <row r="196" spans="1:19" x14ac:dyDescent="0.25">
      <c r="A196" s="83" t="s">
        <v>1532</v>
      </c>
      <c r="B196" s="84" t="s">
        <v>5480</v>
      </c>
      <c r="C196" s="84" t="s">
        <v>5481</v>
      </c>
      <c r="D196" s="85">
        <f>IFERROR(VLOOKUP(A196,Data1!A:B,2,0),"")</f>
        <v>3161</v>
      </c>
      <c r="E196" s="86">
        <f t="shared" si="18"/>
        <v>216</v>
      </c>
      <c r="F196" s="86">
        <f t="shared" si="19"/>
        <v>72</v>
      </c>
      <c r="G196" s="85" t="str">
        <f t="shared" si="20"/>
        <v/>
      </c>
      <c r="H196" s="85">
        <f t="shared" si="21"/>
        <v>18</v>
      </c>
      <c r="I196" s="86">
        <f t="shared" si="22"/>
        <v>4</v>
      </c>
      <c r="J196" s="87" t="str">
        <f t="shared" si="23"/>
        <v/>
      </c>
      <c r="K196" s="87" t="str">
        <f>IFERROR(VLOOKUP(A196,Instruction!A:F,6,0),"")</f>
        <v>• Put 3 pcs into polybag and apply FNSKU labels on each of the poly bags.
• Insert the poly-bagged sets back to CASE (Cover all existing barcodes on the box/case)
• New box size BX- 13.25 x 10.75 x 12.75</v>
      </c>
      <c r="L196" s="88" t="str">
        <f>IFERROR(VLOOKUP(A196,Instruction!A:J,10,0),"No Supplies")</f>
        <v>Poly Bag 12 x 15.5</v>
      </c>
      <c r="M196" s="86">
        <f>IFERROR(VLOOKUP(A196,Data1!A:C,3,0),1)</f>
        <v>3</v>
      </c>
      <c r="N196" s="85">
        <f>IFERROR(VLOOKUP(D196,Data2!$A:$D,4,0),"")</f>
        <v>0</v>
      </c>
      <c r="O196" s="84">
        <f>IFERROR(VLOOKUP(D196,Data2!$A:$C,3,0),"")</f>
        <v>12</v>
      </c>
      <c r="P196" s="85">
        <v>71</v>
      </c>
      <c r="Q196" s="84">
        <v>72</v>
      </c>
      <c r="R196" s="84"/>
      <c r="S196" s="84" t="s">
        <v>5152</v>
      </c>
    </row>
    <row r="197" spans="1:19" x14ac:dyDescent="0.25">
      <c r="A197" s="97" t="s">
        <v>2157</v>
      </c>
      <c r="B197" s="90" t="s">
        <v>5482</v>
      </c>
      <c r="C197" s="90" t="s">
        <v>5483</v>
      </c>
      <c r="D197" s="91">
        <f>IFERROR(VLOOKUP(A197,Data1!A:B,2,0),"")</f>
        <v>4122</v>
      </c>
      <c r="E197" s="101">
        <f t="shared" si="18"/>
        <v>852</v>
      </c>
      <c r="F197" s="101">
        <f t="shared" si="19"/>
        <v>71</v>
      </c>
      <c r="G197" s="91" t="str">
        <f t="shared" si="20"/>
        <v/>
      </c>
      <c r="H197" s="91">
        <f t="shared" si="21"/>
        <v>71</v>
      </c>
      <c r="I197" s="93">
        <f t="shared" si="22"/>
        <v>1</v>
      </c>
      <c r="J197" s="94" t="str">
        <f t="shared" si="23"/>
        <v/>
      </c>
      <c r="K197" s="94" t="str">
        <f>IFERROR(VLOOKUP(A197,Instruction!A:F,6,0),"")</f>
        <v>• Apply label “THIS IS A SET”. Apply FNSKU to each case.
• *Make sure all labels stick securely on the case*. Apply outer case label. Cover all visible barcodes on case</v>
      </c>
      <c r="L197" s="95" t="str">
        <f>IFERROR(VLOOKUP(A197,Instruction!A:J,10,0),"No Supplies")</f>
        <v>No Supplies</v>
      </c>
      <c r="M197" s="101">
        <f>IFERROR(VLOOKUP(A197,Data1!A:C,3,0),1)</f>
        <v>12</v>
      </c>
      <c r="N197" s="91">
        <f>IFERROR(VLOOKUP(D197,Data2!$A:$D,4,0),"")</f>
        <v>0</v>
      </c>
      <c r="O197" s="90">
        <f>IFERROR(VLOOKUP(D197,Data2!$A:$C,3,0),"")</f>
        <v>12</v>
      </c>
      <c r="P197" s="91">
        <v>71</v>
      </c>
      <c r="Q197" s="90">
        <v>71</v>
      </c>
      <c r="R197" s="90"/>
      <c r="S197" s="90" t="s">
        <v>5152</v>
      </c>
    </row>
    <row r="198" spans="1:19" x14ac:dyDescent="0.25">
      <c r="A198" s="83" t="s">
        <v>4291</v>
      </c>
      <c r="B198" s="84" t="s">
        <v>5484</v>
      </c>
      <c r="C198" s="84" t="s">
        <v>5485</v>
      </c>
      <c r="D198" s="85">
        <f>IFERROR(VLOOKUP(A198,Data1!A:B,2,0),"")</f>
        <v>534</v>
      </c>
      <c r="E198" s="86">
        <f t="shared" si="18"/>
        <v>5040</v>
      </c>
      <c r="F198" s="86">
        <f t="shared" si="19"/>
        <v>70</v>
      </c>
      <c r="G198" s="85">
        <f t="shared" si="20"/>
        <v>210</v>
      </c>
      <c r="H198" s="85">
        <f t="shared" si="21"/>
        <v>70</v>
      </c>
      <c r="I198" s="86">
        <f t="shared" si="22"/>
        <v>1</v>
      </c>
      <c r="J198" s="87" t="str">
        <f t="shared" si="23"/>
        <v/>
      </c>
      <c r="K198" s="87" t="str">
        <f>IFERROR(VLOOKUP(A198,Instruction!A:F,6,0),"")</f>
        <v>• Apply label “THIS IS A SET”. Apply FNSKU to each case.
• *Make sure all labels stick securely on the case*. Apply outer case label. Cover all visible barcodes on case</v>
      </c>
      <c r="L198" s="88" t="str">
        <f>IFERROR(VLOOKUP(A198,Instruction!A:J,10,0),"No Supplies")</f>
        <v>No Supplies</v>
      </c>
      <c r="M198" s="86">
        <f>IFERROR(VLOOKUP(A198,Data1!A:C,3,0),1)</f>
        <v>72</v>
      </c>
      <c r="N198" s="85">
        <f>IFERROR(VLOOKUP(D198,Data2!$A:$D,4,0),"")</f>
        <v>24</v>
      </c>
      <c r="O198" s="84">
        <f>IFERROR(VLOOKUP(D198,Data2!$A:$C,3,0),"")</f>
        <v>72</v>
      </c>
      <c r="P198" s="85">
        <v>70</v>
      </c>
      <c r="Q198" s="84">
        <v>70</v>
      </c>
      <c r="R198" s="84"/>
      <c r="S198" s="84" t="s">
        <v>5152</v>
      </c>
    </row>
    <row r="199" spans="1:19" x14ac:dyDescent="0.25">
      <c r="A199" s="97" t="s">
        <v>2392</v>
      </c>
      <c r="B199" s="90" t="s">
        <v>5486</v>
      </c>
      <c r="C199" s="90" t="s">
        <v>5486</v>
      </c>
      <c r="D199" s="91">
        <f>IFERROR(VLOOKUP(A199,Data1!A:B,2,0),"")</f>
        <v>5014</v>
      </c>
      <c r="E199" s="101">
        <f t="shared" si="18"/>
        <v>90</v>
      </c>
      <c r="F199" s="101">
        <f t="shared" si="19"/>
        <v>90</v>
      </c>
      <c r="G199" s="91" t="str">
        <f t="shared" si="20"/>
        <v/>
      </c>
      <c r="H199" s="91">
        <f t="shared" si="21"/>
        <v>2</v>
      </c>
      <c r="I199" s="93">
        <f t="shared" si="22"/>
        <v>45</v>
      </c>
      <c r="J199" s="94" t="str">
        <f t="shared" si="23"/>
        <v/>
      </c>
      <c r="K199" s="94" t="str">
        <f>IFERROR(VLOOKUP(A199,Instruction!A:F,6,0),"")</f>
        <v xml:space="preserve">Apply outer box/case label accordingly to match item# (Cover all existing barcodes on the box/case) </v>
      </c>
      <c r="L199" s="95" t="str">
        <f>IFERROR(VLOOKUP(A199,Instruction!A:J,10,0),"No Supplies")</f>
        <v>No Supplies</v>
      </c>
      <c r="M199" s="101">
        <f>IFERROR(VLOOKUP(A199,Data1!A:C,3,0),1)</f>
        <v>1</v>
      </c>
      <c r="N199" s="91">
        <f>IFERROR(VLOOKUP(D199,Data2!$A:$D,4,0),"")</f>
        <v>0</v>
      </c>
      <c r="O199" s="90">
        <f>IFERROR(VLOOKUP(D199,Data2!$A:$C,3,0),"")</f>
        <v>45</v>
      </c>
      <c r="P199" s="91">
        <v>69</v>
      </c>
      <c r="Q199" s="90">
        <v>90</v>
      </c>
      <c r="R199" s="90"/>
      <c r="S199" s="90" t="s">
        <v>5152</v>
      </c>
    </row>
    <row r="200" spans="1:19" x14ac:dyDescent="0.25">
      <c r="A200" s="83" t="s">
        <v>1447</v>
      </c>
      <c r="B200" s="84" t="s">
        <v>5487</v>
      </c>
      <c r="C200" s="84" t="s">
        <v>5488</v>
      </c>
      <c r="D200" s="85">
        <f>IFERROR(VLOOKUP(A200,Data1!A:B,2,0),"")</f>
        <v>3124</v>
      </c>
      <c r="E200" s="86">
        <f t="shared" si="18"/>
        <v>72</v>
      </c>
      <c r="F200" s="86">
        <f t="shared" si="19"/>
        <v>72</v>
      </c>
      <c r="G200" s="85" t="str">
        <f t="shared" si="20"/>
        <v/>
      </c>
      <c r="H200" s="85">
        <f t="shared" si="21"/>
        <v>3</v>
      </c>
      <c r="I200" s="86">
        <f t="shared" si="22"/>
        <v>24</v>
      </c>
      <c r="J200" s="87" t="str">
        <f t="shared" si="23"/>
        <v/>
      </c>
      <c r="K200" s="87" t="str">
        <f>IFERROR(VLOOKUP(A200,Instruction!A:F,6,0),"")</f>
        <v xml:space="preserve">• Use FNSKU to label each item (cover barcode). Apply outer box/case label accordingly to match item# (Cover all existing barcodes on the box/case) </v>
      </c>
      <c r="L200" s="88" t="str">
        <f>IFERROR(VLOOKUP(A200,Instruction!A:J,10,0),"No Supplies")</f>
        <v>No Supplies</v>
      </c>
      <c r="M200" s="86">
        <f>IFERROR(VLOOKUP(A200,Data1!A:C,3,0),1)</f>
        <v>1</v>
      </c>
      <c r="N200" s="85">
        <f>IFERROR(VLOOKUP(D200,Data2!$A:$D,4,0),"")</f>
        <v>0</v>
      </c>
      <c r="O200" s="84">
        <f>IFERROR(VLOOKUP(D200,Data2!$A:$C,3,0),"")</f>
        <v>24</v>
      </c>
      <c r="P200" s="85">
        <v>69</v>
      </c>
      <c r="Q200" s="84">
        <v>72</v>
      </c>
      <c r="R200" s="84"/>
      <c r="S200" s="84" t="s">
        <v>5152</v>
      </c>
    </row>
    <row r="201" spans="1:19" x14ac:dyDescent="0.25">
      <c r="A201" s="97" t="s">
        <v>912</v>
      </c>
      <c r="B201" s="90" t="s">
        <v>5489</v>
      </c>
      <c r="C201" s="90" t="s">
        <v>5490</v>
      </c>
      <c r="D201" s="91">
        <f>IFERROR(VLOOKUP(A201,Data1!A:B,2,0),"")</f>
        <v>2053</v>
      </c>
      <c r="E201" s="101">
        <f t="shared" si="18"/>
        <v>864</v>
      </c>
      <c r="F201" s="101">
        <f t="shared" si="19"/>
        <v>72</v>
      </c>
      <c r="G201" s="91">
        <f t="shared" si="20"/>
        <v>72</v>
      </c>
      <c r="H201" s="91">
        <f t="shared" si="21"/>
        <v>3</v>
      </c>
      <c r="I201" s="93">
        <f t="shared" si="22"/>
        <v>24</v>
      </c>
      <c r="J201" s="94" t="str">
        <f t="shared" si="23"/>
        <v/>
      </c>
      <c r="K201" s="94" t="str">
        <f>IFERROR(VLOOKUP(A201,Instruction!A:F,6,0),"")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01" s="95" t="str">
        <f>IFERROR(VLOOKUP(A201,Instruction!A:J,10,0),"No Supplies")</f>
        <v>No Supplies</v>
      </c>
      <c r="M201" s="101">
        <f>IFERROR(VLOOKUP(A201,Data1!A:C,3,0),1)</f>
        <v>12</v>
      </c>
      <c r="N201" s="91">
        <f>IFERROR(VLOOKUP(D201,Data2!$A:$D,4,0),"")</f>
        <v>12</v>
      </c>
      <c r="O201" s="90">
        <f>IFERROR(VLOOKUP(D201,Data2!$A:$C,3,0),"")</f>
        <v>288</v>
      </c>
      <c r="P201" s="91">
        <v>69</v>
      </c>
      <c r="Q201" s="90">
        <v>72</v>
      </c>
      <c r="R201" s="90"/>
      <c r="S201" s="90" t="s">
        <v>5152</v>
      </c>
    </row>
    <row r="202" spans="1:19" x14ac:dyDescent="0.25">
      <c r="A202" s="83" t="s">
        <v>2139</v>
      </c>
      <c r="B202" s="84" t="s">
        <v>5491</v>
      </c>
      <c r="C202" s="84" t="s">
        <v>5492</v>
      </c>
      <c r="D202" s="85">
        <f>IFERROR(VLOOKUP(A202,Data1!A:B,2,0),"")</f>
        <v>4104</v>
      </c>
      <c r="E202" s="86">
        <f t="shared" si="18"/>
        <v>804</v>
      </c>
      <c r="F202" s="86">
        <f t="shared" si="19"/>
        <v>67</v>
      </c>
      <c r="G202" s="85" t="str">
        <f t="shared" si="20"/>
        <v/>
      </c>
      <c r="H202" s="85">
        <f t="shared" si="21"/>
        <v>67</v>
      </c>
      <c r="I202" s="86">
        <f t="shared" si="22"/>
        <v>1</v>
      </c>
      <c r="J202" s="87" t="str">
        <f t="shared" si="23"/>
        <v/>
      </c>
      <c r="K202" s="87" t="str">
        <f>IFERROR(VLOOKUP(A202,Instruction!A:F,6,0),"")</f>
        <v>• Apply label “THIS IS A SET”. Apply FNSKU to each case.
• *Make sure all labels stick securely on the case*. Apply outer case label. Cover all visible barcodes on case</v>
      </c>
      <c r="L202" s="88" t="str">
        <f>IFERROR(VLOOKUP(A202,Instruction!A:J,10,0),"No Supplies")</f>
        <v>No Supplies</v>
      </c>
      <c r="M202" s="86">
        <f>IFERROR(VLOOKUP(A202,Data1!A:C,3,0),1)</f>
        <v>12</v>
      </c>
      <c r="N202" s="85">
        <f>IFERROR(VLOOKUP(D202,Data2!$A:$D,4,0),"")</f>
        <v>0</v>
      </c>
      <c r="O202" s="84">
        <f>IFERROR(VLOOKUP(D202,Data2!$A:$C,3,0),"")</f>
        <v>12</v>
      </c>
      <c r="P202" s="85">
        <v>67</v>
      </c>
      <c r="Q202" s="84">
        <v>67</v>
      </c>
      <c r="R202" s="84"/>
      <c r="S202" s="84" t="s">
        <v>5152</v>
      </c>
    </row>
    <row r="203" spans="1:19" x14ac:dyDescent="0.25">
      <c r="A203" s="97" t="s">
        <v>368</v>
      </c>
      <c r="B203" s="90" t="s">
        <v>5493</v>
      </c>
      <c r="C203" s="90"/>
      <c r="D203" s="91">
        <f>IFERROR(VLOOKUP(A203,Data1!A:B,2,0),"")</f>
        <v>1614</v>
      </c>
      <c r="E203" s="101">
        <f t="shared" si="18"/>
        <v>144</v>
      </c>
      <c r="F203" s="101">
        <f t="shared" si="19"/>
        <v>72</v>
      </c>
      <c r="G203" s="91">
        <f t="shared" si="20"/>
        <v>6</v>
      </c>
      <c r="H203" s="91">
        <f t="shared" si="21"/>
        <v>1</v>
      </c>
      <c r="I203" s="93">
        <f t="shared" si="22"/>
        <v>72</v>
      </c>
      <c r="J203" s="94" t="str">
        <f t="shared" si="23"/>
        <v/>
      </c>
      <c r="K203" s="94" t="s">
        <v>5494</v>
      </c>
      <c r="L203" s="95">
        <f>IFERROR(VLOOKUP(A203,Instruction!A:J,10,0),"No Supplies")</f>
        <v>0</v>
      </c>
      <c r="M203" s="101">
        <f>IFERROR(VLOOKUP(A203,Data1!A:C,3,0),1)</f>
        <v>2</v>
      </c>
      <c r="N203" s="91">
        <f>IFERROR(VLOOKUP(D203,Data2!$A:$D,4,0),"")</f>
        <v>24</v>
      </c>
      <c r="O203" s="90">
        <f>IFERROR(VLOOKUP(D203,Data2!$A:$C,3,0),"")</f>
        <v>144</v>
      </c>
      <c r="P203" s="91">
        <v>67</v>
      </c>
      <c r="Q203" s="90">
        <v>72</v>
      </c>
      <c r="R203" s="90"/>
      <c r="S203" s="90" t="s">
        <v>5152</v>
      </c>
    </row>
    <row r="204" spans="1:19" x14ac:dyDescent="0.25">
      <c r="A204" s="83" t="s">
        <v>1629</v>
      </c>
      <c r="B204" s="84" t="s">
        <v>5495</v>
      </c>
      <c r="C204" s="84" t="s">
        <v>5496</v>
      </c>
      <c r="D204" s="85">
        <f>IFERROR(VLOOKUP(A204,Data1!A:B,2,0),"")</f>
        <v>320</v>
      </c>
      <c r="E204" s="86">
        <f t="shared" si="18"/>
        <v>288</v>
      </c>
      <c r="F204" s="86">
        <f t="shared" si="19"/>
        <v>48</v>
      </c>
      <c r="G204" s="85">
        <f t="shared" si="20"/>
        <v>12</v>
      </c>
      <c r="H204" s="85">
        <f t="shared" si="21"/>
        <v>1</v>
      </c>
      <c r="I204" s="86">
        <f t="shared" si="22"/>
        <v>48</v>
      </c>
      <c r="J204" s="87" t="str">
        <f t="shared" si="23"/>
        <v/>
      </c>
      <c r="K204" s="87" t="str">
        <f>IFERROR(VLOOKUP(A204,Instruction!A:F,6,0),"")</f>
        <v>• Put 6 pcs (different color) into polybag and apply FNSKU labels on each of the poly bags.
• Insert the poly-bagged sets back to CASE (Cover all existing barcodes on the box/case)</v>
      </c>
      <c r="L204" s="88" t="str">
        <f>IFERROR(VLOOKUP(A204,Instruction!A:J,10,0),"No Supplies")</f>
        <v>Poly Bag 9 x 12</v>
      </c>
      <c r="M204" s="86">
        <f>IFERROR(VLOOKUP(A204,Data1!A:C,3,0),1)</f>
        <v>6</v>
      </c>
      <c r="N204" s="85">
        <f>IFERROR(VLOOKUP(D204,Data2!$A:$D,4,0),"")</f>
        <v>24</v>
      </c>
      <c r="O204" s="84">
        <f>IFERROR(VLOOKUP(D204,Data2!$A:$C,3,0),"")</f>
        <v>288</v>
      </c>
      <c r="P204" s="85">
        <v>66</v>
      </c>
      <c r="Q204" s="84">
        <v>48</v>
      </c>
      <c r="R204" s="84"/>
      <c r="S204" s="84" t="s">
        <v>5152</v>
      </c>
    </row>
    <row r="205" spans="1:19" x14ac:dyDescent="0.25">
      <c r="A205" s="97" t="s">
        <v>3346</v>
      </c>
      <c r="B205" s="90" t="s">
        <v>5497</v>
      </c>
      <c r="C205" s="90" t="s">
        <v>5498</v>
      </c>
      <c r="D205" s="91">
        <f>IFERROR(VLOOKUP(A205,Data1!A:B,2,0),"")</f>
        <v>846</v>
      </c>
      <c r="E205" s="101">
        <f t="shared" si="18"/>
        <v>1560</v>
      </c>
      <c r="F205" s="101">
        <f t="shared" si="19"/>
        <v>65</v>
      </c>
      <c r="G205" s="91" t="str">
        <f t="shared" si="20"/>
        <v/>
      </c>
      <c r="H205" s="91">
        <f t="shared" si="21"/>
        <v>65</v>
      </c>
      <c r="I205" s="93">
        <f t="shared" si="22"/>
        <v>1</v>
      </c>
      <c r="J205" s="94" t="str">
        <f t="shared" si="23"/>
        <v/>
      </c>
      <c r="K205" s="94" t="str">
        <f>IFERROR(VLOOKUP(A205,Instruction!A:F,6,0),"")</f>
        <v>• Apply label “THIS IS A SET”. Apply FNSKU to each case.
• *Make sure all labels stick securely on the case*. Apply outer case label. Cover all visible barcodes on case</v>
      </c>
      <c r="L205" s="95" t="str">
        <f>IFERROR(VLOOKUP(A205,Instruction!A:J,10,0),"No Supplies")</f>
        <v>No Supplies</v>
      </c>
      <c r="M205" s="101">
        <f>IFERROR(VLOOKUP(A205,Data1!A:C,3,0),1)</f>
        <v>24</v>
      </c>
      <c r="N205" s="91">
        <f>IFERROR(VLOOKUP(D205,Data2!$A:$D,4,0),"")</f>
        <v>0</v>
      </c>
      <c r="O205" s="90">
        <f>IFERROR(VLOOKUP(D205,Data2!$A:$C,3,0),"")</f>
        <v>24</v>
      </c>
      <c r="P205" s="91">
        <v>65</v>
      </c>
      <c r="Q205" s="90">
        <v>65</v>
      </c>
      <c r="R205" s="90"/>
      <c r="S205" s="90" t="s">
        <v>5152</v>
      </c>
    </row>
    <row r="206" spans="1:19" x14ac:dyDescent="0.25">
      <c r="A206" s="83" t="s">
        <v>4971</v>
      </c>
      <c r="B206" s="84" t="s">
        <v>5499</v>
      </c>
      <c r="C206" s="84" t="s">
        <v>5500</v>
      </c>
      <c r="D206" s="85">
        <f>IFERROR(VLOOKUP(A206,Data1!A:B,2,0),"")</f>
        <v>5087</v>
      </c>
      <c r="E206" s="86">
        <f t="shared" si="18"/>
        <v>384</v>
      </c>
      <c r="F206" s="86">
        <f t="shared" si="19"/>
        <v>64</v>
      </c>
      <c r="G206" s="85" t="str">
        <f t="shared" si="20"/>
        <v/>
      </c>
      <c r="H206" s="85">
        <f t="shared" si="21"/>
        <v>8</v>
      </c>
      <c r="I206" s="86">
        <f t="shared" si="22"/>
        <v>8</v>
      </c>
      <c r="J206" s="87" t="str">
        <f t="shared" si="23"/>
        <v/>
      </c>
      <c r="K206" s="87" t="str">
        <f>IFERROR(VLOOKUP(A206,Instruction!A:F,6,0),"")</f>
        <v xml:space="preserve">• Put 6 pcs into polybag and apply FNSKU labels on each of the poly bags.
• Insert the poly-bagged sets back to CASE (Cover all existing barcodes on the box/case) </v>
      </c>
      <c r="L206" s="88" t="str">
        <f>IFERROR(VLOOKUP(A206,Instruction!A:J,10,0),"No Supplies")</f>
        <v>Poly Bag 12 x 15.5</v>
      </c>
      <c r="M206" s="86">
        <f>IFERROR(VLOOKUP(A206,Data1!A:C,3,0),1)</f>
        <v>6</v>
      </c>
      <c r="N206" s="85">
        <f>IFERROR(VLOOKUP(D206,Data2!$A:$D,4,0),"")</f>
        <v>0</v>
      </c>
      <c r="O206" s="84">
        <f>IFERROR(VLOOKUP(D206,Data2!$A:$C,3,0),"")</f>
        <v>48</v>
      </c>
      <c r="P206" s="85">
        <v>64</v>
      </c>
      <c r="Q206" s="84">
        <v>64</v>
      </c>
      <c r="R206" s="84"/>
      <c r="S206" s="84" t="s">
        <v>5152</v>
      </c>
    </row>
    <row r="207" spans="1:19" x14ac:dyDescent="0.25">
      <c r="A207" s="97" t="s">
        <v>5061</v>
      </c>
      <c r="B207" s="90" t="s">
        <v>5501</v>
      </c>
      <c r="C207" s="90"/>
      <c r="D207" s="91">
        <f>IFERROR(VLOOKUP(A207,Data1!A:B,2,0),"")</f>
        <v>8205</v>
      </c>
      <c r="E207" s="101">
        <f t="shared" si="18"/>
        <v>72</v>
      </c>
      <c r="F207" s="101">
        <f t="shared" si="19"/>
        <v>72</v>
      </c>
      <c r="G207" s="91" t="str">
        <f t="shared" si="20"/>
        <v/>
      </c>
      <c r="H207" s="91">
        <f t="shared" si="21"/>
        <v>3</v>
      </c>
      <c r="I207" s="93">
        <f t="shared" si="22"/>
        <v>24</v>
      </c>
      <c r="J207" s="94" t="str">
        <f t="shared" si="23"/>
        <v/>
      </c>
      <c r="K207" s="94" t="str">
        <f>IFERROR(VLOOKUP(A207,Instruction!A:F,6,0),"")</f>
        <v>• Use FNSKU to label each item (cover barcode). 
• Put item back to CASE. Discard inner box
• Apply outer case label accordingly to match item# (Cover all existing barcodes on the case)</v>
      </c>
      <c r="L207" s="95">
        <f>IFERROR(VLOOKUP(A207,Instruction!A:J,10,0),"No Supplies")</f>
        <v>0</v>
      </c>
      <c r="M207" s="101">
        <f>IFERROR(VLOOKUP(A207,Data1!A:C,3,0),1)</f>
        <v>1</v>
      </c>
      <c r="N207" s="91">
        <f>IFERROR(VLOOKUP(D207,Data2!$A:$D,4,0),"")</f>
        <v>0</v>
      </c>
      <c r="O207" s="90">
        <f>IFERROR(VLOOKUP(D207,Data2!$A:$C,3,0),"")</f>
        <v>24</v>
      </c>
      <c r="P207" s="91">
        <v>72</v>
      </c>
      <c r="Q207" s="90">
        <v>72</v>
      </c>
      <c r="R207" s="90"/>
      <c r="S207" s="90" t="s">
        <v>5152</v>
      </c>
    </row>
    <row r="208" spans="1:19" x14ac:dyDescent="0.25">
      <c r="A208" s="83" t="s">
        <v>1162</v>
      </c>
      <c r="B208" s="84" t="s">
        <v>5502</v>
      </c>
      <c r="C208" s="84" t="s">
        <v>5502</v>
      </c>
      <c r="D208" s="85">
        <f>IFERROR(VLOOKUP(A208,Data1!A:B,2,0),"")</f>
        <v>2330</v>
      </c>
      <c r="E208" s="86">
        <f t="shared" si="18"/>
        <v>72</v>
      </c>
      <c r="F208" s="86">
        <f t="shared" si="19"/>
        <v>72</v>
      </c>
      <c r="G208" s="85">
        <f t="shared" si="20"/>
        <v>3</v>
      </c>
      <c r="H208" s="85">
        <f t="shared" si="21"/>
        <v>1</v>
      </c>
      <c r="I208" s="86">
        <f t="shared" si="22"/>
        <v>24</v>
      </c>
      <c r="J208" s="87" t="str">
        <f t="shared" si="23"/>
        <v/>
      </c>
      <c r="K208" s="87" t="str">
        <f>IFERROR(VLOOKUP(A208,Instruction!A:F,6,0),"")</f>
        <v xml:space="preserve">Apply outer box/case label accordingly to match item# (Cover all existing barcodes on the box/case) </v>
      </c>
      <c r="L208" s="88" t="str">
        <f>IFERROR(VLOOKUP(A208,Instruction!A:J,10,0),"No Supplies")</f>
        <v>No Supplies</v>
      </c>
      <c r="M208" s="86">
        <f>IFERROR(VLOOKUP(A208,Data1!A:C,3,0),1)</f>
        <v>1</v>
      </c>
      <c r="N208" s="85">
        <f>IFERROR(VLOOKUP(D208,Data2!$A:$D,4,0),"")</f>
        <v>24</v>
      </c>
      <c r="O208" s="84">
        <f>IFERROR(VLOOKUP(D208,Data2!$A:$C,3,0),"")</f>
        <v>144</v>
      </c>
      <c r="P208" s="85">
        <v>64</v>
      </c>
      <c r="Q208" s="84">
        <v>72</v>
      </c>
      <c r="R208" s="84"/>
      <c r="S208" s="84" t="s">
        <v>5151</v>
      </c>
    </row>
    <row r="209" spans="1:19" x14ac:dyDescent="0.25">
      <c r="A209" s="97" t="s">
        <v>2211</v>
      </c>
      <c r="B209" s="90" t="s">
        <v>5503</v>
      </c>
      <c r="C209" s="90" t="s">
        <v>5504</v>
      </c>
      <c r="D209" s="91">
        <f>IFERROR(VLOOKUP(A209,Data1!A:B,2,0),"")</f>
        <v>4150</v>
      </c>
      <c r="E209" s="101">
        <f t="shared" si="18"/>
        <v>60</v>
      </c>
      <c r="F209" s="101">
        <f t="shared" si="19"/>
        <v>60</v>
      </c>
      <c r="G209" s="91" t="str">
        <f t="shared" si="20"/>
        <v/>
      </c>
      <c r="H209" s="91">
        <f t="shared" si="21"/>
        <v>5</v>
      </c>
      <c r="I209" s="93">
        <f t="shared" si="22"/>
        <v>12</v>
      </c>
      <c r="J209" s="94" t="str">
        <f t="shared" si="23"/>
        <v/>
      </c>
      <c r="K209" s="94" t="str">
        <f>IFERROR(VLOOKUP(A209,Instruction!A:F,6,0),"")</f>
        <v xml:space="preserve">• Use FNSKU to label each item (cover barcode). Apply outer box/case label accordingly to match item# (Cover all existing barcodes on the box/case) </v>
      </c>
      <c r="L209" s="95" t="str">
        <f>IFERROR(VLOOKUP(A209,Instruction!A:J,10,0),"No Supplies")</f>
        <v>No Supplies</v>
      </c>
      <c r="M209" s="101">
        <f>IFERROR(VLOOKUP(A209,Data1!A:C,3,0),1)</f>
        <v>1</v>
      </c>
      <c r="N209" s="91">
        <f>IFERROR(VLOOKUP(D209,Data2!$A:$D,4,0),"")</f>
        <v>0</v>
      </c>
      <c r="O209" s="90">
        <f>IFERROR(VLOOKUP(D209,Data2!$A:$C,3,0),"")</f>
        <v>12</v>
      </c>
      <c r="P209" s="91">
        <v>64</v>
      </c>
      <c r="Q209" s="90">
        <v>60</v>
      </c>
      <c r="R209" s="90"/>
      <c r="S209" s="90" t="s">
        <v>5152</v>
      </c>
    </row>
    <row r="210" spans="1:19" x14ac:dyDescent="0.25">
      <c r="A210" s="83" t="s">
        <v>2190</v>
      </c>
      <c r="B210" s="84" t="s">
        <v>5505</v>
      </c>
      <c r="C210" s="84" t="s">
        <v>5506</v>
      </c>
      <c r="D210" s="85">
        <f>IFERROR(VLOOKUP(A210,Data1!A:B,2,0),"")</f>
        <v>4141</v>
      </c>
      <c r="E210" s="86">
        <f t="shared" si="18"/>
        <v>60</v>
      </c>
      <c r="F210" s="86">
        <f t="shared" si="19"/>
        <v>60</v>
      </c>
      <c r="G210" s="85" t="str">
        <f t="shared" si="20"/>
        <v/>
      </c>
      <c r="H210" s="85">
        <f t="shared" si="21"/>
        <v>5</v>
      </c>
      <c r="I210" s="86">
        <f t="shared" si="22"/>
        <v>12</v>
      </c>
      <c r="J210" s="87" t="str">
        <f t="shared" si="23"/>
        <v/>
      </c>
      <c r="K210" s="87" t="str">
        <f>IFERROR(VLOOKUP(A210,Instruction!A:F,6,0),"")</f>
        <v xml:space="preserve">• Use FNSKU to label each item (cover barcode). Apply outer box/case label accordingly to match item# (Cover all existing barcodes on the box/case) </v>
      </c>
      <c r="L210" s="88" t="str">
        <f>IFERROR(VLOOKUP(A210,Instruction!A:J,10,0),"No Supplies")</f>
        <v>No Supplies</v>
      </c>
      <c r="M210" s="86">
        <f>IFERROR(VLOOKUP(A210,Data1!A:C,3,0),1)</f>
        <v>1</v>
      </c>
      <c r="N210" s="85">
        <f>IFERROR(VLOOKUP(D210,Data2!$A:$D,4,0),"")</f>
        <v>0</v>
      </c>
      <c r="O210" s="84">
        <f>IFERROR(VLOOKUP(D210,Data2!$A:$C,3,0),"")</f>
        <v>12</v>
      </c>
      <c r="P210" s="85">
        <v>64</v>
      </c>
      <c r="Q210" s="84">
        <v>60</v>
      </c>
      <c r="R210" s="84"/>
      <c r="S210" s="84" t="s">
        <v>5152</v>
      </c>
    </row>
    <row r="211" spans="1:19" x14ac:dyDescent="0.25">
      <c r="A211" s="97" t="s">
        <v>3293</v>
      </c>
      <c r="B211" s="90" t="s">
        <v>5507</v>
      </c>
      <c r="C211" s="90" t="s">
        <v>5508</v>
      </c>
      <c r="D211" s="91">
        <f>IFERROR(VLOOKUP(A211,Data1!A:B,2,0),"")</f>
        <v>801</v>
      </c>
      <c r="E211" s="101">
        <f t="shared" si="18"/>
        <v>288</v>
      </c>
      <c r="F211" s="101">
        <f t="shared" si="19"/>
        <v>72</v>
      </c>
      <c r="G211" s="91">
        <f t="shared" si="20"/>
        <v>12</v>
      </c>
      <c r="H211" s="91">
        <f t="shared" si="21"/>
        <v>2</v>
      </c>
      <c r="I211" s="93">
        <f t="shared" si="22"/>
        <v>36</v>
      </c>
      <c r="J211" s="94" t="str">
        <f t="shared" si="23"/>
        <v/>
      </c>
      <c r="K211" s="94" t="str">
        <f>IFERROR(VLOOKUP(A211,Instruction!A:F,6,0),"")</f>
        <v>• Put 4 pcs into polybag (different color) and apply FNSKU labels on each of the poly bags.
• Insert the poly-bagged sets back to CASE. Discard inner box (Cover all existing barcodes on the box/case)</v>
      </c>
      <c r="L211" s="95" t="str">
        <f>IFERROR(VLOOKUP(A211,Instruction!A:J,10,0),"No Supplies")</f>
        <v>Poly Bag 9 x 12</v>
      </c>
      <c r="M211" s="101">
        <f>IFERROR(VLOOKUP(A211,Data1!A:C,3,0),1)</f>
        <v>4</v>
      </c>
      <c r="N211" s="91">
        <f>IFERROR(VLOOKUP(D211,Data2!$A:$D,4,0),"")</f>
        <v>24</v>
      </c>
      <c r="O211" s="90">
        <f>IFERROR(VLOOKUP(D211,Data2!$A:$C,3,0),"")</f>
        <v>144</v>
      </c>
      <c r="P211" s="91">
        <v>64</v>
      </c>
      <c r="Q211" s="90">
        <v>72</v>
      </c>
      <c r="R211" s="90"/>
      <c r="S211" s="90" t="s">
        <v>5152</v>
      </c>
    </row>
    <row r="212" spans="1:19" x14ac:dyDescent="0.25">
      <c r="A212" s="83" t="s">
        <v>2714</v>
      </c>
      <c r="B212" s="84" t="s">
        <v>5509</v>
      </c>
      <c r="C212" s="84" t="s">
        <v>5510</v>
      </c>
      <c r="D212" s="85">
        <f>IFERROR(VLOOKUP(A212,Data1!A:B,2,0),"")</f>
        <v>530</v>
      </c>
      <c r="E212" s="86">
        <f t="shared" si="18"/>
        <v>48</v>
      </c>
      <c r="F212" s="86">
        <f t="shared" si="19"/>
        <v>48</v>
      </c>
      <c r="G212" s="85" t="str">
        <f t="shared" si="20"/>
        <v/>
      </c>
      <c r="H212" s="85">
        <f t="shared" si="21"/>
        <v>1</v>
      </c>
      <c r="I212" s="86">
        <f t="shared" si="22"/>
        <v>48</v>
      </c>
      <c r="J212" s="87" t="str">
        <f t="shared" si="23"/>
        <v/>
      </c>
      <c r="K212" s="87" t="str">
        <f>IFERROR(VLOOKUP(A212,Instruction!A:F,6,0),"")</f>
        <v xml:space="preserve">• Use FNSKU to label each item (cover barcode). Apply outer box/case label accordingly to match item# (Cover all existing barcodes on the box/case) </v>
      </c>
      <c r="L212" s="88" t="str">
        <f>IFERROR(VLOOKUP(A212,Instruction!A:J,10,0),"No Supplies")</f>
        <v>No Supplies</v>
      </c>
      <c r="M212" s="86">
        <f>IFERROR(VLOOKUP(A212,Data1!A:C,3,0),1)</f>
        <v>1</v>
      </c>
      <c r="N212" s="85">
        <f>IFERROR(VLOOKUP(D212,Data2!$A:$D,4,0),"")</f>
        <v>0</v>
      </c>
      <c r="O212" s="84">
        <f>IFERROR(VLOOKUP(D212,Data2!$A:$C,3,0),"")</f>
        <v>48</v>
      </c>
      <c r="P212" s="85">
        <v>64</v>
      </c>
      <c r="Q212" s="84">
        <v>48</v>
      </c>
      <c r="R212" s="84"/>
      <c r="S212" s="84" t="s">
        <v>5152</v>
      </c>
    </row>
    <row r="213" spans="1:19" x14ac:dyDescent="0.25">
      <c r="A213" s="97" t="s">
        <v>1345</v>
      </c>
      <c r="B213" s="90" t="s">
        <v>5511</v>
      </c>
      <c r="C213" s="90" t="s">
        <v>5511</v>
      </c>
      <c r="D213" s="91">
        <f>IFERROR(VLOOKUP(A213,Data1!A:B,2,0),"")</f>
        <v>3006</v>
      </c>
      <c r="E213" s="101">
        <f t="shared" si="18"/>
        <v>432</v>
      </c>
      <c r="F213" s="101">
        <f t="shared" si="19"/>
        <v>72</v>
      </c>
      <c r="G213" s="91">
        <f t="shared" si="20"/>
        <v>18</v>
      </c>
      <c r="H213" s="91">
        <f t="shared" si="21"/>
        <v>3</v>
      </c>
      <c r="I213" s="93">
        <f t="shared" si="22"/>
        <v>24</v>
      </c>
      <c r="J213" s="94" t="str">
        <f t="shared" si="23"/>
        <v/>
      </c>
      <c r="K213" s="94" t="str">
        <f>IFERROR(VLOOKUP(A213,Instruction!A:F,6,0),"")</f>
        <v>• Put 6 pcs into polybag (different color) and apply FNSKU labels on each of the poly bags.
• Insert the poly-bagged sets back to CASE (Cover all existing barcodes on the box/case)</v>
      </c>
      <c r="L213" s="95" t="str">
        <f>IFERROR(VLOOKUP(A213,Instruction!A:J,10,0),"No Supplies")</f>
        <v>Poly Bag 7.5 x 10.5</v>
      </c>
      <c r="M213" s="101">
        <f>IFERROR(VLOOKUP(A213,Data1!A:C,3,0),1)</f>
        <v>6</v>
      </c>
      <c r="N213" s="91">
        <f>IFERROR(VLOOKUP(D213,Data2!$A:$D,4,0),"")</f>
        <v>24</v>
      </c>
      <c r="O213" s="90">
        <f>IFERROR(VLOOKUP(D213,Data2!$A:$C,3,0),"")</f>
        <v>144</v>
      </c>
      <c r="P213" s="91">
        <v>64</v>
      </c>
      <c r="Q213" s="90">
        <v>72</v>
      </c>
      <c r="R213" s="90"/>
      <c r="S213" s="90" t="s">
        <v>5152</v>
      </c>
    </row>
    <row r="214" spans="1:19" x14ac:dyDescent="0.25">
      <c r="A214" s="83" t="s">
        <v>719</v>
      </c>
      <c r="B214" s="84" t="s">
        <v>5512</v>
      </c>
      <c r="C214" s="84" t="s">
        <v>5512</v>
      </c>
      <c r="D214" s="85">
        <f>IFERROR(VLOOKUP(A214,Data1!A:B,2,0),"")</f>
        <v>1812</v>
      </c>
      <c r="E214" s="86">
        <f t="shared" si="18"/>
        <v>384</v>
      </c>
      <c r="F214" s="86">
        <f t="shared" si="19"/>
        <v>64</v>
      </c>
      <c r="G214" s="85" t="str">
        <f t="shared" si="20"/>
        <v/>
      </c>
      <c r="H214" s="85">
        <f t="shared" si="21"/>
        <v>8</v>
      </c>
      <c r="I214" s="86">
        <f t="shared" si="22"/>
        <v>8</v>
      </c>
      <c r="J214" s="87" t="str">
        <f t="shared" si="23"/>
        <v/>
      </c>
      <c r="K214" s="87" t="str">
        <f>IFERROR(VLOOKUP(A214,Instruction!A:F,6,0),"")</f>
        <v>• Put 6 pcs into polybag (different color) and apply FNSKU labels on each of the poly bags.
• Insert the poly-bagged sets back to CASE. (Cover all existing barcodes on the box/case)</v>
      </c>
      <c r="L214" s="88" t="str">
        <f>IFERROR(VLOOKUP(A214,Instruction!A:J,10,0),"No Supplies")</f>
        <v>Poly Bag 12 x 15.5</v>
      </c>
      <c r="M214" s="86">
        <f>IFERROR(VLOOKUP(A214,Data1!A:C,3,0),1)</f>
        <v>6</v>
      </c>
      <c r="N214" s="85">
        <f>IFERROR(VLOOKUP(D214,Data2!$A:$D,4,0),"")</f>
        <v>0</v>
      </c>
      <c r="O214" s="84">
        <f>IFERROR(VLOOKUP(D214,Data2!$A:$C,3,0),"")</f>
        <v>48</v>
      </c>
      <c r="P214" s="85">
        <v>62</v>
      </c>
      <c r="Q214" s="84">
        <v>64</v>
      </c>
      <c r="R214" s="84"/>
      <c r="S214" s="84" t="s">
        <v>5152</v>
      </c>
    </row>
    <row r="215" spans="1:19" x14ac:dyDescent="0.25">
      <c r="A215" s="97" t="s">
        <v>5014</v>
      </c>
      <c r="B215" s="90" t="s">
        <v>5513</v>
      </c>
      <c r="C215" s="90" t="s">
        <v>5513</v>
      </c>
      <c r="D215" s="91">
        <f>IFERROR(VLOOKUP(A215,Data1!A:B,2,0),"")</f>
        <v>3132</v>
      </c>
      <c r="E215" s="101">
        <f t="shared" si="18"/>
        <v>2976</v>
      </c>
      <c r="F215" s="101">
        <f t="shared" si="19"/>
        <v>62</v>
      </c>
      <c r="G215" s="91" t="str">
        <f t="shared" si="20"/>
        <v/>
      </c>
      <c r="H215" s="91">
        <f t="shared" si="21"/>
        <v>62</v>
      </c>
      <c r="I215" s="93">
        <f t="shared" si="22"/>
        <v>1</v>
      </c>
      <c r="J215" s="94" t="str">
        <f t="shared" si="23"/>
        <v/>
      </c>
      <c r="K215" s="94" t="str">
        <f>IFERROR(VLOOKUP(A215,Instruction!A:F,6,0),"")</f>
        <v>• Apply label “THIS IS A SET” **DO NOT COVER CASE BARCODE**
• Apply outer case label accordingly to match item#</v>
      </c>
      <c r="L215" s="95" t="str">
        <f>IFERROR(VLOOKUP(A215,Instruction!A:J,10,0),"No Supplies")</f>
        <v>No Supplies</v>
      </c>
      <c r="M215" s="101">
        <f>IFERROR(VLOOKUP(A215,Data1!A:C,3,0),1)</f>
        <v>48</v>
      </c>
      <c r="N215" s="91">
        <f>IFERROR(VLOOKUP(D215,Data2!$A:$D,4,0),"")</f>
        <v>0</v>
      </c>
      <c r="O215" s="90">
        <f>IFERROR(VLOOKUP(D215,Data2!$A:$C,3,0),"")</f>
        <v>48</v>
      </c>
      <c r="P215" s="91">
        <v>62</v>
      </c>
      <c r="Q215" s="90">
        <v>62</v>
      </c>
      <c r="R215" s="90"/>
      <c r="S215" s="90" t="s">
        <v>5152</v>
      </c>
    </row>
    <row r="216" spans="1:19" x14ac:dyDescent="0.25">
      <c r="A216" s="83" t="s">
        <v>3051</v>
      </c>
      <c r="B216" s="84" t="s">
        <v>5514</v>
      </c>
      <c r="C216" s="84" t="s">
        <v>5514</v>
      </c>
      <c r="D216" s="85">
        <f>IFERROR(VLOOKUP(A216,Data1!A:B,2,0),"")</f>
        <v>6303</v>
      </c>
      <c r="E216" s="86">
        <f t="shared" si="18"/>
        <v>72</v>
      </c>
      <c r="F216" s="86">
        <f t="shared" si="19"/>
        <v>72</v>
      </c>
      <c r="G216" s="85">
        <f t="shared" si="20"/>
        <v>3</v>
      </c>
      <c r="H216" s="85">
        <f t="shared" si="21"/>
        <v>1</v>
      </c>
      <c r="I216" s="86">
        <f t="shared" si="22"/>
        <v>24</v>
      </c>
      <c r="J216" s="87" t="str">
        <f t="shared" si="23"/>
        <v/>
      </c>
      <c r="K216" s="87" t="str">
        <f>IFERROR(VLOOKUP(A216,Instruction!A:F,6,0),"")</f>
        <v xml:space="preserve">Cover inner box barcode. Apply outer case label accordingly to match item# (Cover barcodes on the case) </v>
      </c>
      <c r="L216" s="88" t="str">
        <f>IFERROR(VLOOKUP(A216,Instruction!A:J,10,0),"No Supplies")</f>
        <v>No Supplies</v>
      </c>
      <c r="M216" s="86">
        <f>IFERROR(VLOOKUP(A216,Data1!A:C,3,0),1)</f>
        <v>1</v>
      </c>
      <c r="N216" s="85">
        <f>IFERROR(VLOOKUP(D216,Data2!$A:$D,4,0),"")</f>
        <v>24</v>
      </c>
      <c r="O216" s="84">
        <f>IFERROR(VLOOKUP(D216,Data2!$A:$C,3,0),"")</f>
        <v>144</v>
      </c>
      <c r="P216" s="85">
        <v>61</v>
      </c>
      <c r="Q216" s="84">
        <v>72</v>
      </c>
      <c r="R216" s="84"/>
      <c r="S216" s="84" t="s">
        <v>5151</v>
      </c>
    </row>
    <row r="217" spans="1:19" x14ac:dyDescent="0.25">
      <c r="A217" s="97" t="s">
        <v>2740</v>
      </c>
      <c r="B217" s="90" t="s">
        <v>5515</v>
      </c>
      <c r="C217" s="90" t="s">
        <v>5516</v>
      </c>
      <c r="D217" s="91">
        <f>IFERROR(VLOOKUP(A217,Data1!A:B,2,0),"")</f>
        <v>539</v>
      </c>
      <c r="E217" s="101">
        <f t="shared" si="18"/>
        <v>108</v>
      </c>
      <c r="F217" s="101">
        <f t="shared" si="19"/>
        <v>54</v>
      </c>
      <c r="G217" s="91" t="str">
        <f t="shared" si="20"/>
        <v/>
      </c>
      <c r="H217" s="91">
        <f t="shared" si="21"/>
        <v>3</v>
      </c>
      <c r="I217" s="93">
        <f t="shared" si="22"/>
        <v>18</v>
      </c>
      <c r="J217" s="94" t="str">
        <f t="shared" si="23"/>
        <v/>
      </c>
      <c r="K217" s="94" t="str">
        <f>IFERROR(VLOOKUP(A217,Instruction!A:F,6,0),"")</f>
        <v>• Put 2 pcs into polybag and apply FNSKU labels on each of the poly bags.
• Insert the poly-bagged sets back to CASE (Cover all existing barcodes on the box/case)</v>
      </c>
      <c r="L217" s="95" t="str">
        <f>IFERROR(VLOOKUP(A217,Instruction!A:J,10,0),"No Supplies")</f>
        <v>Poly Bag 7.5 x 10.5</v>
      </c>
      <c r="M217" s="101">
        <f>IFERROR(VLOOKUP(A217,Data1!A:C,3,0),1)</f>
        <v>2</v>
      </c>
      <c r="N217" s="91">
        <f>IFERROR(VLOOKUP(D217,Data2!$A:$D,4,0),"")</f>
        <v>0</v>
      </c>
      <c r="O217" s="90">
        <f>IFERROR(VLOOKUP(D217,Data2!$A:$C,3,0),"")</f>
        <v>36</v>
      </c>
      <c r="P217" s="91">
        <v>60</v>
      </c>
      <c r="Q217" s="90">
        <v>54</v>
      </c>
      <c r="R217" s="90"/>
      <c r="S217" s="90" t="s">
        <v>5152</v>
      </c>
    </row>
    <row r="218" spans="1:19" x14ac:dyDescent="0.25">
      <c r="A218" s="83" t="s">
        <v>1324</v>
      </c>
      <c r="B218" s="84" t="s">
        <v>5517</v>
      </c>
      <c r="C218" s="84"/>
      <c r="D218" s="85">
        <f>IFERROR(VLOOKUP(A218,Data1!A:B,2,0),"")</f>
        <v>2808</v>
      </c>
      <c r="E218" s="86">
        <f t="shared" si="18"/>
        <v>288</v>
      </c>
      <c r="F218" s="86">
        <f t="shared" si="19"/>
        <v>72</v>
      </c>
      <c r="G218" s="85">
        <f t="shared" si="20"/>
        <v>12</v>
      </c>
      <c r="H218" s="85">
        <f t="shared" si="21"/>
        <v>2</v>
      </c>
      <c r="I218" s="86">
        <f t="shared" si="22"/>
        <v>36</v>
      </c>
      <c r="J218" s="87" t="str">
        <f t="shared" si="23"/>
        <v/>
      </c>
      <c r="K218" s="87" t="str">
        <f>IFERROR(VLOOKUP(A218,Instruction!A:F,6,0),"")</f>
        <v>• Insert 4 pcs per poly bag (Blue, Purple, Green, Pink). Apply FNSKU labels on each of the poly bags.
• Insert the poly-bagged sets back to BX-191313</v>
      </c>
      <c r="L218" s="88">
        <f>IFERROR(VLOOKUP(A218,Instruction!A:J,10,0),"No Supplies")</f>
        <v>0</v>
      </c>
      <c r="M218" s="86">
        <f>IFERROR(VLOOKUP(A218,Data1!A:C,3,0),1)</f>
        <v>4</v>
      </c>
      <c r="N218" s="85">
        <f>IFERROR(VLOOKUP(D218,Data2!$A:$D,4,0),"")</f>
        <v>24</v>
      </c>
      <c r="O218" s="84">
        <f>IFERROR(VLOOKUP(D218,Data2!$A:$C,3,0),"")</f>
        <v>144</v>
      </c>
      <c r="P218" s="85">
        <v>68</v>
      </c>
      <c r="Q218" s="84">
        <v>72</v>
      </c>
      <c r="R218" s="84"/>
      <c r="S218" s="84" t="s">
        <v>5152</v>
      </c>
    </row>
    <row r="219" spans="1:19" x14ac:dyDescent="0.25">
      <c r="A219" s="97" t="s">
        <v>367</v>
      </c>
      <c r="B219" s="90" t="s">
        <v>5518</v>
      </c>
      <c r="C219" s="90" t="s">
        <v>5518</v>
      </c>
      <c r="D219" s="91">
        <f>IFERROR(VLOOKUP(A219,Data1!A:B,2,0),"")</f>
        <v>1614</v>
      </c>
      <c r="E219" s="101">
        <f t="shared" si="18"/>
        <v>72</v>
      </c>
      <c r="F219" s="101">
        <f t="shared" si="19"/>
        <v>72</v>
      </c>
      <c r="G219" s="91">
        <f t="shared" si="20"/>
        <v>3</v>
      </c>
      <c r="H219" s="91">
        <f t="shared" si="21"/>
        <v>1</v>
      </c>
      <c r="I219" s="93">
        <f t="shared" si="22"/>
        <v>24</v>
      </c>
      <c r="J219" s="94" t="str">
        <f t="shared" si="23"/>
        <v/>
      </c>
      <c r="K219" s="94" t="s">
        <v>5297</v>
      </c>
      <c r="L219" s="95" t="str">
        <f>IFERROR(VLOOKUP(A219,Instruction!A:J,10,0),"No Supplies")</f>
        <v>No Supplies</v>
      </c>
      <c r="M219" s="101">
        <f>IFERROR(VLOOKUP(A219,Data1!A:C,3,0),1)</f>
        <v>1</v>
      </c>
      <c r="N219" s="91">
        <f>IFERROR(VLOOKUP(D219,Data2!$A:$D,4,0),"")</f>
        <v>24</v>
      </c>
      <c r="O219" s="90">
        <f>IFERROR(VLOOKUP(D219,Data2!$A:$C,3,0),"")</f>
        <v>144</v>
      </c>
      <c r="P219" s="91">
        <v>60</v>
      </c>
      <c r="Q219" s="90">
        <v>72</v>
      </c>
      <c r="R219" s="90"/>
      <c r="S219" s="90" t="s">
        <v>5151</v>
      </c>
    </row>
    <row r="220" spans="1:19" x14ac:dyDescent="0.25">
      <c r="A220" s="83" t="s">
        <v>3329</v>
      </c>
      <c r="B220" s="84" t="s">
        <v>5519</v>
      </c>
      <c r="C220" s="84" t="s">
        <v>5520</v>
      </c>
      <c r="D220" s="85">
        <f>IFERROR(VLOOKUP(A220,Data1!A:B,2,0),"")</f>
        <v>840</v>
      </c>
      <c r="E220" s="86">
        <f t="shared" si="18"/>
        <v>1416</v>
      </c>
      <c r="F220" s="86">
        <f t="shared" si="19"/>
        <v>59</v>
      </c>
      <c r="G220" s="85" t="str">
        <f t="shared" si="20"/>
        <v/>
      </c>
      <c r="H220" s="85">
        <f t="shared" si="21"/>
        <v>59</v>
      </c>
      <c r="I220" s="86">
        <f t="shared" si="22"/>
        <v>1</v>
      </c>
      <c r="J220" s="87" t="str">
        <f t="shared" si="23"/>
        <v/>
      </c>
      <c r="K220" s="87" t="str">
        <f>IFERROR(VLOOKUP(A220,Instruction!A:F,6,0),"")</f>
        <v>• Apply label “THIS IS A SET”. Apply FNSKU to each case.
• *Make sure all labels stick securely on the case*. Apply outer case label. Cover all visible barcodes on case</v>
      </c>
      <c r="L220" s="88" t="str">
        <f>IFERROR(VLOOKUP(A220,Instruction!A:J,10,0),"No Supplies")</f>
        <v>No Supplies</v>
      </c>
      <c r="M220" s="86">
        <f>IFERROR(VLOOKUP(A220,Data1!A:C,3,0),1)</f>
        <v>24</v>
      </c>
      <c r="N220" s="85">
        <f>IFERROR(VLOOKUP(D220,Data2!$A:$D,4,0),"")</f>
        <v>0</v>
      </c>
      <c r="O220" s="84">
        <f>IFERROR(VLOOKUP(D220,Data2!$A:$C,3,0),"")</f>
        <v>24</v>
      </c>
      <c r="P220" s="85">
        <v>59</v>
      </c>
      <c r="Q220" s="84">
        <v>59</v>
      </c>
      <c r="R220" s="84"/>
      <c r="S220" s="84" t="s">
        <v>5152</v>
      </c>
    </row>
    <row r="221" spans="1:19" x14ac:dyDescent="0.25">
      <c r="A221" s="97" t="s">
        <v>1533</v>
      </c>
      <c r="B221" s="90" t="s">
        <v>5521</v>
      </c>
      <c r="C221" s="90" t="s">
        <v>5522</v>
      </c>
      <c r="D221" s="91">
        <f>IFERROR(VLOOKUP(A221,Data1!A:B,2,0),"")</f>
        <v>3163</v>
      </c>
      <c r="E221" s="101">
        <f t="shared" si="18"/>
        <v>1416</v>
      </c>
      <c r="F221" s="101">
        <f t="shared" si="19"/>
        <v>59</v>
      </c>
      <c r="G221" s="91" t="str">
        <f t="shared" si="20"/>
        <v/>
      </c>
      <c r="H221" s="91">
        <f t="shared" si="21"/>
        <v>59</v>
      </c>
      <c r="I221" s="93">
        <f t="shared" si="22"/>
        <v>1</v>
      </c>
      <c r="J221" s="94" t="str">
        <f t="shared" si="23"/>
        <v/>
      </c>
      <c r="K221" s="94" t="str">
        <f>IFERROR(VLOOKUP(A221,Instruction!A:F,6,0),"")</f>
        <v>• Apply label “THIS IS A SET”. Apply FNSKU to each case.
• *Make sure all labels stick securely on the case*. Apply outer case label. Cover all visible barcodes on case</v>
      </c>
      <c r="L221" s="95" t="str">
        <f>IFERROR(VLOOKUP(A221,Instruction!A:J,10,0),"No Supplies")</f>
        <v>No Supplies</v>
      </c>
      <c r="M221" s="101">
        <f>IFERROR(VLOOKUP(A221,Data1!A:C,3,0),1)</f>
        <v>24</v>
      </c>
      <c r="N221" s="91">
        <f>IFERROR(VLOOKUP(D221,Data2!$A:$D,4,0),"")</f>
        <v>0</v>
      </c>
      <c r="O221" s="90">
        <f>IFERROR(VLOOKUP(D221,Data2!$A:$C,3,0),"")</f>
        <v>24</v>
      </c>
      <c r="P221" s="91">
        <v>59</v>
      </c>
      <c r="Q221" s="90">
        <v>59</v>
      </c>
      <c r="R221" s="90"/>
      <c r="S221" s="90" t="s">
        <v>5152</v>
      </c>
    </row>
    <row r="222" spans="1:19" x14ac:dyDescent="0.25">
      <c r="A222" s="83" t="s">
        <v>5048</v>
      </c>
      <c r="B222" s="84" t="s">
        <v>5523</v>
      </c>
      <c r="C222" s="84" t="s">
        <v>5524</v>
      </c>
      <c r="D222" s="85">
        <f>IFERROR(VLOOKUP(A222,Data1!A:B,2,0),"")</f>
        <v>2520</v>
      </c>
      <c r="E222" s="86">
        <f t="shared" si="18"/>
        <v>144</v>
      </c>
      <c r="F222" s="86">
        <f t="shared" si="19"/>
        <v>72</v>
      </c>
      <c r="G222" s="85">
        <f t="shared" si="20"/>
        <v>6</v>
      </c>
      <c r="H222" s="85">
        <f t="shared" si="21"/>
        <v>2</v>
      </c>
      <c r="I222" s="86">
        <f t="shared" si="22"/>
        <v>36</v>
      </c>
      <c r="J222" s="87" t="str">
        <f t="shared" si="23"/>
        <v/>
      </c>
      <c r="K222" s="87" t="str">
        <f>IFERROR(VLOOKUP(A222,Instruction!A:F,6,0),"")</f>
        <v>• Put 2 pcs into polybag and apply FNSKU labels on each of the poly bags.
• Insert the poly-bagged sets back to BOX (Cover all existing barcodes on the box/case)</v>
      </c>
      <c r="L222" s="88">
        <f>IFERROR(VLOOKUP(A222,Instruction!A:J,10,0),"No Supplies")</f>
        <v>0</v>
      </c>
      <c r="M222" s="86">
        <f>IFERROR(VLOOKUP(A222,Data1!A:C,3,0),1)</f>
        <v>2</v>
      </c>
      <c r="N222" s="85">
        <f>IFERROR(VLOOKUP(D222,Data2!$A:$D,4,0),"")</f>
        <v>24</v>
      </c>
      <c r="O222" s="84">
        <f>IFERROR(VLOOKUP(D222,Data2!$A:$C,3,0),"")</f>
        <v>72</v>
      </c>
      <c r="P222" s="85">
        <v>58</v>
      </c>
      <c r="Q222" s="84">
        <v>72</v>
      </c>
      <c r="R222" s="84"/>
      <c r="S222" s="84" t="s">
        <v>5152</v>
      </c>
    </row>
    <row r="223" spans="1:19" x14ac:dyDescent="0.25">
      <c r="A223" s="97" t="s">
        <v>3316</v>
      </c>
      <c r="B223" s="90" t="s">
        <v>5525</v>
      </c>
      <c r="C223" s="90" t="s">
        <v>5526</v>
      </c>
      <c r="D223" s="91">
        <f>IFERROR(VLOOKUP(A223,Data1!A:B,2,0),"")</f>
        <v>816</v>
      </c>
      <c r="E223" s="101">
        <f t="shared" si="18"/>
        <v>360</v>
      </c>
      <c r="F223" s="101">
        <f t="shared" si="19"/>
        <v>60</v>
      </c>
      <c r="G223" s="91" t="str">
        <f t="shared" si="20"/>
        <v/>
      </c>
      <c r="H223" s="91">
        <f t="shared" si="21"/>
        <v>10</v>
      </c>
      <c r="I223" s="93">
        <f t="shared" si="22"/>
        <v>6</v>
      </c>
      <c r="J223" s="94" t="str">
        <f t="shared" si="23"/>
        <v/>
      </c>
      <c r="K223" s="94" t="str">
        <f>IFERROR(VLOOKUP(A223,Instruction!A:F,6,0),"")</f>
        <v>• Insert 6 pcs per poly bag (6 different color). Apply FNSKU labels on each of the poly bags.
• Insert the poly-bagged sets back to CASE (Cover all existing barcodes on the box/case)</v>
      </c>
      <c r="L223" s="95" t="str">
        <f>IFERROR(VLOOKUP(A223,Instruction!A:J,10,0),"No Supplies")</f>
        <v>Poly Bag 12 x 15.5</v>
      </c>
      <c r="M223" s="101">
        <f>IFERROR(VLOOKUP(A223,Data1!A:C,3,0),1)</f>
        <v>6</v>
      </c>
      <c r="N223" s="91">
        <f>IFERROR(VLOOKUP(D223,Data2!$A:$D,4,0),"")</f>
        <v>0</v>
      </c>
      <c r="O223" s="90">
        <f>IFERROR(VLOOKUP(D223,Data2!$A:$C,3,0),"")</f>
        <v>36</v>
      </c>
      <c r="P223" s="91">
        <v>58</v>
      </c>
      <c r="Q223" s="90">
        <v>60</v>
      </c>
      <c r="R223" s="90"/>
      <c r="S223" s="90" t="s">
        <v>5152</v>
      </c>
    </row>
    <row r="224" spans="1:19" x14ac:dyDescent="0.25">
      <c r="A224" s="83" t="s">
        <v>2773</v>
      </c>
      <c r="B224" s="84" t="s">
        <v>5527</v>
      </c>
      <c r="C224" s="84" t="s">
        <v>5527</v>
      </c>
      <c r="D224" s="85">
        <f>IFERROR(VLOOKUP(A224,Data1!A:B,2,0),"")</f>
        <v>542</v>
      </c>
      <c r="E224" s="86">
        <f t="shared" si="18"/>
        <v>48</v>
      </c>
      <c r="F224" s="86">
        <f t="shared" si="19"/>
        <v>48</v>
      </c>
      <c r="G224" s="85" t="str">
        <f t="shared" si="20"/>
        <v/>
      </c>
      <c r="H224" s="85">
        <f t="shared" si="21"/>
        <v>1</v>
      </c>
      <c r="I224" s="86">
        <f t="shared" si="22"/>
        <v>48</v>
      </c>
      <c r="J224" s="87" t="str">
        <f t="shared" si="23"/>
        <v/>
      </c>
      <c r="K224" s="87" t="str">
        <f>IFERROR(VLOOKUP(A224,Instruction!A:F,6,0),"")</f>
        <v xml:space="preserve">Apply outer box/case label accordingly to match item# (Cover all existing barcodes on the box/case) </v>
      </c>
      <c r="L224" s="88" t="str">
        <f>IFERROR(VLOOKUP(A224,Instruction!A:J,10,0),"No Supplies")</f>
        <v>No Supplies</v>
      </c>
      <c r="M224" s="86">
        <f>IFERROR(VLOOKUP(A224,Data1!A:C,3,0),1)</f>
        <v>1</v>
      </c>
      <c r="N224" s="85">
        <f>IFERROR(VLOOKUP(D224,Data2!$A:$D,4,0),"")</f>
        <v>0</v>
      </c>
      <c r="O224" s="84">
        <f>IFERROR(VLOOKUP(D224,Data2!$A:$C,3,0),"")</f>
        <v>48</v>
      </c>
      <c r="P224" s="85">
        <v>57</v>
      </c>
      <c r="Q224" s="84">
        <v>48</v>
      </c>
      <c r="R224" s="84"/>
      <c r="S224" s="84" t="s">
        <v>5152</v>
      </c>
    </row>
    <row r="225" spans="1:19" x14ac:dyDescent="0.25">
      <c r="A225" s="97" t="s">
        <v>2860</v>
      </c>
      <c r="B225" s="90" t="s">
        <v>5528</v>
      </c>
      <c r="C225" s="90" t="s">
        <v>5529</v>
      </c>
      <c r="D225" s="91">
        <f>IFERROR(VLOOKUP(A225,Data1!A:B,2,0),"")</f>
        <v>563</v>
      </c>
      <c r="E225" s="101">
        <f t="shared" si="18"/>
        <v>336</v>
      </c>
      <c r="F225" s="101">
        <f t="shared" si="19"/>
        <v>56</v>
      </c>
      <c r="G225" s="91" t="str">
        <f t="shared" si="20"/>
        <v/>
      </c>
      <c r="H225" s="91">
        <f t="shared" si="21"/>
        <v>14</v>
      </c>
      <c r="I225" s="93">
        <f t="shared" si="22"/>
        <v>4</v>
      </c>
      <c r="J225" s="94" t="str">
        <f t="shared" si="23"/>
        <v/>
      </c>
      <c r="K225" s="94" t="str">
        <f>IFERROR(VLOOKUP(A225,Instruction!A:F,6,0),"")</f>
        <v>• Put 6 pcs (different color) into polybag and apply FNSKU labels on each of the poly bags.
• Insert the poly-bagged sets back to CASE (Cover all existing barcodes on the box/case)</v>
      </c>
      <c r="L225" s="95" t="str">
        <f>IFERROR(VLOOKUP(A225,Instruction!A:J,10,0),"No Supplies")</f>
        <v>Poly Bag 12 x 15.5</v>
      </c>
      <c r="M225" s="101">
        <f>IFERROR(VLOOKUP(A225,Data1!A:C,3,0),1)</f>
        <v>6</v>
      </c>
      <c r="N225" s="91">
        <f>IFERROR(VLOOKUP(D225,Data2!$A:$D,4,0),"")</f>
        <v>0</v>
      </c>
      <c r="O225" s="90">
        <f>IFERROR(VLOOKUP(D225,Data2!$A:$C,3,0),"")</f>
        <v>24</v>
      </c>
      <c r="P225" s="91">
        <v>57</v>
      </c>
      <c r="Q225" s="90">
        <v>56</v>
      </c>
      <c r="R225" s="90"/>
      <c r="S225" s="90" t="s">
        <v>5152</v>
      </c>
    </row>
    <row r="226" spans="1:19" x14ac:dyDescent="0.25">
      <c r="A226" s="83" t="s">
        <v>1355</v>
      </c>
      <c r="B226" s="84" t="s">
        <v>5530</v>
      </c>
      <c r="C226" s="84" t="s">
        <v>5530</v>
      </c>
      <c r="D226" s="85">
        <f>IFERROR(VLOOKUP(A226,Data1!A:B,2,0),"")</f>
        <v>3012</v>
      </c>
      <c r="E226" s="86">
        <f t="shared" si="18"/>
        <v>72</v>
      </c>
      <c r="F226" s="86">
        <f t="shared" si="19"/>
        <v>72</v>
      </c>
      <c r="G226" s="85">
        <f t="shared" si="20"/>
        <v>6</v>
      </c>
      <c r="H226" s="85">
        <f t="shared" si="21"/>
        <v>1</v>
      </c>
      <c r="I226" s="86">
        <f t="shared" si="22"/>
        <v>72</v>
      </c>
      <c r="J226" s="87" t="str">
        <f t="shared" si="23"/>
        <v/>
      </c>
      <c r="K226" s="87" t="str">
        <f>IFERROR(VLOOKUP(A226,Instruction!A:F,6,0),"")</f>
        <v xml:space="preserve">Apply outer box/case label accordingly to match item# (Cover all existing barcodes on the box/case) </v>
      </c>
      <c r="L226" s="88" t="str">
        <f>IFERROR(VLOOKUP(A226,Instruction!A:J,10,0),"No Supplies")</f>
        <v>No Supplies</v>
      </c>
      <c r="M226" s="86">
        <f>IFERROR(VLOOKUP(A226,Data1!A:C,3,0),1)</f>
        <v>1</v>
      </c>
      <c r="N226" s="85">
        <f>IFERROR(VLOOKUP(D226,Data2!$A:$D,4,0),"")</f>
        <v>12</v>
      </c>
      <c r="O226" s="84">
        <f>IFERROR(VLOOKUP(D226,Data2!$A:$C,3,0),"")</f>
        <v>72</v>
      </c>
      <c r="P226" s="85">
        <v>56</v>
      </c>
      <c r="Q226" s="84">
        <v>72</v>
      </c>
      <c r="R226" s="84"/>
      <c r="S226" s="84" t="s">
        <v>5152</v>
      </c>
    </row>
    <row r="227" spans="1:19" x14ac:dyDescent="0.25">
      <c r="A227" s="97" t="s">
        <v>743</v>
      </c>
      <c r="B227" s="90" t="s">
        <v>5531</v>
      </c>
      <c r="C227" s="90" t="s">
        <v>5531</v>
      </c>
      <c r="D227" s="91">
        <f>IFERROR(VLOOKUP(A227,Data1!A:B,2,0),"")</f>
        <v>1906</v>
      </c>
      <c r="E227" s="101">
        <f t="shared" si="18"/>
        <v>48</v>
      </c>
      <c r="F227" s="101">
        <f t="shared" si="19"/>
        <v>48</v>
      </c>
      <c r="G227" s="91">
        <f t="shared" si="20"/>
        <v>2</v>
      </c>
      <c r="H227" s="91">
        <f t="shared" si="21"/>
        <v>1</v>
      </c>
      <c r="I227" s="93">
        <f t="shared" si="22"/>
        <v>24</v>
      </c>
      <c r="J227" s="94" t="str">
        <f t="shared" si="23"/>
        <v/>
      </c>
      <c r="K227" s="94" t="str">
        <f>IFERROR(VLOOKUP(A227,Instruction!A:F,6,0),"")</f>
        <v xml:space="preserve">Apply outer box/case label accordingly to match item# (Cover all existing barcodes on the box/case) </v>
      </c>
      <c r="L227" s="95" t="str">
        <f>IFERROR(VLOOKUP(A227,Instruction!A:J,10,0),"No Supplies")</f>
        <v>No Supplies</v>
      </c>
      <c r="M227" s="101">
        <f>IFERROR(VLOOKUP(A227,Data1!A:C,3,0),1)</f>
        <v>1</v>
      </c>
      <c r="N227" s="91">
        <f>IFERROR(VLOOKUP(D227,Data2!$A:$D,4,0),"")</f>
        <v>24</v>
      </c>
      <c r="O227" s="90">
        <f>IFERROR(VLOOKUP(D227,Data2!$A:$C,3,0),"")</f>
        <v>144</v>
      </c>
      <c r="P227" s="91">
        <v>56</v>
      </c>
      <c r="Q227" s="90">
        <v>48</v>
      </c>
      <c r="R227" s="90"/>
      <c r="S227" s="90" t="s">
        <v>5151</v>
      </c>
    </row>
    <row r="228" spans="1:19" x14ac:dyDescent="0.25">
      <c r="A228" s="83" t="s">
        <v>2128</v>
      </c>
      <c r="B228" s="84" t="s">
        <v>5532</v>
      </c>
      <c r="C228" s="84" t="s">
        <v>5532</v>
      </c>
      <c r="D228" s="85">
        <f>IFERROR(VLOOKUP(A228,Data1!A:B,2,0),"")</f>
        <v>4100</v>
      </c>
      <c r="E228" s="86">
        <f t="shared" si="18"/>
        <v>60</v>
      </c>
      <c r="F228" s="86">
        <f t="shared" si="19"/>
        <v>60</v>
      </c>
      <c r="G228" s="85" t="str">
        <f t="shared" si="20"/>
        <v/>
      </c>
      <c r="H228" s="85">
        <f t="shared" si="21"/>
        <v>5</v>
      </c>
      <c r="I228" s="86">
        <f t="shared" si="22"/>
        <v>12</v>
      </c>
      <c r="J228" s="87" t="str">
        <f t="shared" si="23"/>
        <v/>
      </c>
      <c r="K228" s="87" t="str">
        <f>IFERROR(VLOOKUP(A228,Instruction!A:F,6,0),"")</f>
        <v xml:space="preserve">Apply outer box/case label accordingly to match item# (Cover all existing barcodes on the box/case) </v>
      </c>
      <c r="L228" s="88" t="str">
        <f>IFERROR(VLOOKUP(A228,Instruction!A:J,10,0),"No Supplies")</f>
        <v>No Supplies</v>
      </c>
      <c r="M228" s="86">
        <f>IFERROR(VLOOKUP(A228,Data1!A:C,3,0),1)</f>
        <v>1</v>
      </c>
      <c r="N228" s="85">
        <f>IFERROR(VLOOKUP(D228,Data2!$A:$D,4,0),"")</f>
        <v>0</v>
      </c>
      <c r="O228" s="84">
        <f>IFERROR(VLOOKUP(D228,Data2!$A:$C,3,0),"")</f>
        <v>12</v>
      </c>
      <c r="P228" s="85">
        <v>56</v>
      </c>
      <c r="Q228" s="84">
        <v>60</v>
      </c>
      <c r="R228" s="84"/>
      <c r="S228" s="84" t="s">
        <v>5152</v>
      </c>
    </row>
    <row r="229" spans="1:19" x14ac:dyDescent="0.25">
      <c r="A229" s="97" t="s">
        <v>2687</v>
      </c>
      <c r="B229" s="90" t="s">
        <v>5533</v>
      </c>
      <c r="C229" s="90" t="s">
        <v>5534</v>
      </c>
      <c r="D229" s="91">
        <f>IFERROR(VLOOKUP(A229,Data1!A:B,2,0),"")</f>
        <v>520</v>
      </c>
      <c r="E229" s="101">
        <f t="shared" si="18"/>
        <v>108</v>
      </c>
      <c r="F229" s="101">
        <f t="shared" si="19"/>
        <v>54</v>
      </c>
      <c r="G229" s="91" t="str">
        <f t="shared" si="20"/>
        <v/>
      </c>
      <c r="H229" s="91">
        <f t="shared" si="21"/>
        <v>3</v>
      </c>
      <c r="I229" s="93">
        <f t="shared" si="22"/>
        <v>18</v>
      </c>
      <c r="J229" s="94" t="str">
        <f t="shared" si="23"/>
        <v/>
      </c>
      <c r="K229" s="94" t="str">
        <f>IFERROR(VLOOKUP(A229,Instruction!A:F,6,0),"")</f>
        <v>• Put 2 pcs into polybag and apply FNSKU labels on each of the poly bags.
• Insert the poly-bagged sets back to CASE (Cover all existing barcodes on the box/case)</v>
      </c>
      <c r="L229" s="95" t="str">
        <f>IFERROR(VLOOKUP(A229,Instruction!A:J,10,0),"No Supplies")</f>
        <v>Poly Bag 6 x 9</v>
      </c>
      <c r="M229" s="101">
        <f>IFERROR(VLOOKUP(A229,Data1!A:C,3,0),1)</f>
        <v>2</v>
      </c>
      <c r="N229" s="91">
        <f>IFERROR(VLOOKUP(D229,Data2!$A:$D,4,0),"")</f>
        <v>0</v>
      </c>
      <c r="O229" s="90">
        <f>IFERROR(VLOOKUP(D229,Data2!$A:$C,3,0),"")</f>
        <v>36</v>
      </c>
      <c r="P229" s="91">
        <v>55</v>
      </c>
      <c r="Q229" s="90">
        <v>54</v>
      </c>
      <c r="R229" s="90"/>
      <c r="S229" s="90" t="s">
        <v>5152</v>
      </c>
    </row>
    <row r="230" spans="1:19" x14ac:dyDescent="0.25">
      <c r="A230" s="83" t="s">
        <v>5028</v>
      </c>
      <c r="B230" s="84" t="s">
        <v>5535</v>
      </c>
      <c r="C230" s="84" t="s">
        <v>5536</v>
      </c>
      <c r="D230" s="85">
        <f>IFERROR(VLOOKUP(A230,Data1!A:B,2,0),"")</f>
        <v>2222</v>
      </c>
      <c r="E230" s="86">
        <f t="shared" si="18"/>
        <v>144</v>
      </c>
      <c r="F230" s="86">
        <f t="shared" si="19"/>
        <v>72</v>
      </c>
      <c r="G230" s="85">
        <f t="shared" si="20"/>
        <v>6</v>
      </c>
      <c r="H230" s="85">
        <f t="shared" si="21"/>
        <v>2</v>
      </c>
      <c r="I230" s="86">
        <f t="shared" si="22"/>
        <v>36</v>
      </c>
      <c r="J230" s="87" t="str">
        <f t="shared" si="23"/>
        <v/>
      </c>
      <c r="K230" s="87" t="str">
        <f>IFERROR(VLOOKUP(A230,Instruction!A:F,6,0),"")</f>
        <v>• Put 2 pcs per poly bag. Apply FNSKU on the poly bags.
• Put the poly-bagged sets back to BOX/CASE. Discard inner box (Cover all existing barcodes on the box/case)</v>
      </c>
      <c r="L230" s="88">
        <f>IFERROR(VLOOKUP(A230,Instruction!A:J,10,0),"No Supplies")</f>
        <v>0</v>
      </c>
      <c r="M230" s="86">
        <f>IFERROR(VLOOKUP(A230,Data1!A:C,3,0),1)</f>
        <v>2</v>
      </c>
      <c r="N230" s="85">
        <f>IFERROR(VLOOKUP(D230,Data2!$A:$D,4,0),"")</f>
        <v>24</v>
      </c>
      <c r="O230" s="84">
        <f>IFERROR(VLOOKUP(D230,Data2!$A:$C,3,0),"")</f>
        <v>72</v>
      </c>
      <c r="P230" s="85">
        <v>55</v>
      </c>
      <c r="Q230" s="84">
        <v>72</v>
      </c>
      <c r="R230" s="84"/>
      <c r="S230" s="84" t="s">
        <v>5152</v>
      </c>
    </row>
    <row r="231" spans="1:19" x14ac:dyDescent="0.25">
      <c r="A231" s="97" t="s">
        <v>4900</v>
      </c>
      <c r="B231" s="90" t="s">
        <v>5537</v>
      </c>
      <c r="C231" s="90" t="s">
        <v>5538</v>
      </c>
      <c r="D231" s="91">
        <f>IFERROR(VLOOKUP(A231,Data1!A:B,2,0),"")</f>
        <v>810</v>
      </c>
      <c r="E231" s="101">
        <f t="shared" si="18"/>
        <v>144</v>
      </c>
      <c r="F231" s="101">
        <f t="shared" si="19"/>
        <v>72</v>
      </c>
      <c r="G231" s="91">
        <f t="shared" si="20"/>
        <v>6</v>
      </c>
      <c r="H231" s="91">
        <f t="shared" si="21"/>
        <v>1</v>
      </c>
      <c r="I231" s="93">
        <f t="shared" si="22"/>
        <v>72</v>
      </c>
      <c r="J231" s="94" t="str">
        <f t="shared" si="23"/>
        <v/>
      </c>
      <c r="K231" s="94" t="str">
        <f>IFERROR(VLOOKUP(A231,Instruction!A:F,6,0),"")</f>
        <v>• Put 2 pcs (same color) into polybag and apply FNSKU labels accordingly on each of the poly bags.
• Insert the poly-bagged sets back to BOX (Cover all existing barcodes on the box/case)</v>
      </c>
      <c r="L231" s="95" t="str">
        <f>IFERROR(VLOOKUP(A231,Instruction!A:J,10,0),"No Supplies")</f>
        <v>Poly Bag 7.5 x 10.5</v>
      </c>
      <c r="M231" s="101">
        <f>IFERROR(VLOOKUP(A231,Data1!A:C,3,0),1)</f>
        <v>2</v>
      </c>
      <c r="N231" s="91">
        <f>IFERROR(VLOOKUP(D231,Data2!$A:$D,4,0),"")</f>
        <v>24</v>
      </c>
      <c r="O231" s="90">
        <f>IFERROR(VLOOKUP(D231,Data2!$A:$C,3,0),"")</f>
        <v>144</v>
      </c>
      <c r="P231" s="91">
        <v>54</v>
      </c>
      <c r="Q231" s="90">
        <v>72</v>
      </c>
      <c r="R231" s="90"/>
      <c r="S231" s="90" t="s">
        <v>5152</v>
      </c>
    </row>
    <row r="232" spans="1:19" x14ac:dyDescent="0.25">
      <c r="A232" s="83" t="s">
        <v>373</v>
      </c>
      <c r="B232" s="84" t="s">
        <v>5539</v>
      </c>
      <c r="C232" s="84" t="s">
        <v>5540</v>
      </c>
      <c r="D232" s="85">
        <f>IFERROR(VLOOKUP(A232,Data1!A:B,2,0),"")</f>
        <v>1616</v>
      </c>
      <c r="E232" s="86">
        <f t="shared" si="18"/>
        <v>48</v>
      </c>
      <c r="F232" s="86">
        <f t="shared" si="19"/>
        <v>48</v>
      </c>
      <c r="G232" s="85">
        <f t="shared" si="20"/>
        <v>2</v>
      </c>
      <c r="H232" s="85">
        <f t="shared" si="21"/>
        <v>1</v>
      </c>
      <c r="I232" s="86">
        <f t="shared" si="22"/>
        <v>24</v>
      </c>
      <c r="J232" s="87" t="str">
        <f t="shared" si="23"/>
        <v/>
      </c>
      <c r="K232" s="87" t="str">
        <f>IFERROR(VLOOKUP(A232,Instruction!A:F,6,0),"")</f>
        <v>• Use FNSKU to label each item (cover barcode). 
• Put item back to CASE. Discard inner box
• Apply outer case label accordingly to match item# (Cover all existing barcodes on the case)</v>
      </c>
      <c r="L232" s="88">
        <f>IFERROR(VLOOKUP(A232,Instruction!A:J,10,0),"No Supplies")</f>
        <v>0</v>
      </c>
      <c r="M232" s="86">
        <f>IFERROR(VLOOKUP(A232,Data1!A:C,3,0),1)</f>
        <v>1</v>
      </c>
      <c r="N232" s="85">
        <f>IFERROR(VLOOKUP(D232,Data2!$A:$D,4,0),"")</f>
        <v>24</v>
      </c>
      <c r="O232" s="84">
        <f>IFERROR(VLOOKUP(D232,Data2!$A:$C,3,0),"")</f>
        <v>144</v>
      </c>
      <c r="P232" s="85">
        <v>52</v>
      </c>
      <c r="Q232" s="84">
        <v>48</v>
      </c>
      <c r="R232" s="84"/>
      <c r="S232" s="84" t="s">
        <v>5151</v>
      </c>
    </row>
    <row r="233" spans="1:19" x14ac:dyDescent="0.25">
      <c r="A233" s="97" t="s">
        <v>4937</v>
      </c>
      <c r="B233" s="90" t="s">
        <v>5541</v>
      </c>
      <c r="C233" s="90" t="s">
        <v>5542</v>
      </c>
      <c r="D233" s="91">
        <f>IFERROR(VLOOKUP(A233,Data1!A:B,2,0),"")</f>
        <v>1747</v>
      </c>
      <c r="E233" s="101">
        <f t="shared" si="18"/>
        <v>144</v>
      </c>
      <c r="F233" s="101">
        <f t="shared" si="19"/>
        <v>36</v>
      </c>
      <c r="G233" s="91">
        <f t="shared" si="20"/>
        <v>6</v>
      </c>
      <c r="H233" s="91">
        <f t="shared" si="21"/>
        <v>1</v>
      </c>
      <c r="I233" s="93">
        <f t="shared" si="22"/>
        <v>36</v>
      </c>
      <c r="J233" s="94" t="str">
        <f t="shared" si="23"/>
        <v/>
      </c>
      <c r="K233" s="94" t="str">
        <f>IFERROR(VLOOKUP(A233,Instruction!A:F,6,0),"")</f>
        <v>• Put 2 pcs per poly bag. Apply FNSKU on the poly bags.
• Put the poly-bagged sets back to CASE. Discard inner box (Cover all existing barcodes on the box/case)</v>
      </c>
      <c r="L233" s="95" t="str">
        <f>IFERROR(VLOOKUP(A233,Instruction!A:J,10,0),"No Supplies")</f>
        <v>Poly Bag 6 x 9</v>
      </c>
      <c r="M233" s="101">
        <f>IFERROR(VLOOKUP(A233,Data1!A:C,3,0),1)</f>
        <v>4</v>
      </c>
      <c r="N233" s="91">
        <f>IFERROR(VLOOKUP(D233,Data2!$A:$D,4,0),"")</f>
        <v>24</v>
      </c>
      <c r="O233" s="90">
        <f>IFERROR(VLOOKUP(D233,Data2!$A:$C,3,0),"")</f>
        <v>144</v>
      </c>
      <c r="P233" s="91">
        <v>52</v>
      </c>
      <c r="Q233" s="90">
        <v>36</v>
      </c>
      <c r="R233" s="90"/>
      <c r="S233" s="90" t="s">
        <v>5152</v>
      </c>
    </row>
    <row r="234" spans="1:19" x14ac:dyDescent="0.25">
      <c r="A234" s="83" t="s">
        <v>2406</v>
      </c>
      <c r="B234" s="84" t="s">
        <v>5543</v>
      </c>
      <c r="C234" s="84" t="s">
        <v>5544</v>
      </c>
      <c r="D234" s="85">
        <f>IFERROR(VLOOKUP(A234,Data1!A:B,2,0),"")</f>
        <v>5025</v>
      </c>
      <c r="E234" s="86">
        <f t="shared" si="18"/>
        <v>1300</v>
      </c>
      <c r="F234" s="86">
        <f t="shared" si="19"/>
        <v>52</v>
      </c>
      <c r="G234" s="85" t="str">
        <f t="shared" si="20"/>
        <v/>
      </c>
      <c r="H234" s="85">
        <f t="shared" si="21"/>
        <v>52</v>
      </c>
      <c r="I234" s="86">
        <f t="shared" si="22"/>
        <v>1</v>
      </c>
      <c r="J234" s="87" t="str">
        <f t="shared" si="23"/>
        <v/>
      </c>
      <c r="K234" s="87" t="str">
        <f>IFERROR(VLOOKUP(A234,Instruction!A:F,6,0),"")</f>
        <v>• Apply label “THIS IS A SET”. Apply FNSKU to each case.
• *Make sure all labels stick securely on the case*. Apply outer case label. Cover all visible barcodes on case</v>
      </c>
      <c r="L234" s="88" t="str">
        <f>IFERROR(VLOOKUP(A234,Instruction!A:J,10,0),"No Supplies")</f>
        <v>No Supplies</v>
      </c>
      <c r="M234" s="86">
        <f>IFERROR(VLOOKUP(A234,Data1!A:C,3,0),1)</f>
        <v>25</v>
      </c>
      <c r="N234" s="85">
        <f>IFERROR(VLOOKUP(D234,Data2!$A:$D,4,0),"")</f>
        <v>0</v>
      </c>
      <c r="O234" s="84">
        <f>IFERROR(VLOOKUP(D234,Data2!$A:$C,3,0),"")</f>
        <v>25</v>
      </c>
      <c r="P234" s="85">
        <v>52</v>
      </c>
      <c r="Q234" s="84">
        <v>52</v>
      </c>
      <c r="R234" s="84"/>
      <c r="S234" s="84" t="s">
        <v>5152</v>
      </c>
    </row>
    <row r="235" spans="1:19" x14ac:dyDescent="0.25">
      <c r="A235" s="97" t="s">
        <v>2940</v>
      </c>
      <c r="B235" s="90" t="s">
        <v>5545</v>
      </c>
      <c r="C235" s="90" t="s">
        <v>5545</v>
      </c>
      <c r="D235" s="91">
        <f>IFERROR(VLOOKUP(A235,Data1!A:B,2,0),"")</f>
        <v>6003</v>
      </c>
      <c r="E235" s="101">
        <f t="shared" si="18"/>
        <v>96</v>
      </c>
      <c r="F235" s="101">
        <f t="shared" si="19"/>
        <v>48</v>
      </c>
      <c r="G235" s="91">
        <f t="shared" si="20"/>
        <v>4</v>
      </c>
      <c r="H235" s="91">
        <f t="shared" si="21"/>
        <v>1</v>
      </c>
      <c r="I235" s="93">
        <f t="shared" si="22"/>
        <v>12</v>
      </c>
      <c r="J235" s="94" t="str">
        <f t="shared" si="23"/>
        <v/>
      </c>
      <c r="K235" s="94" t="str">
        <f>IFERROR(VLOOKUP(A235,Instruction!A:F,6,0),"")</f>
        <v>• Put 2 pcs into polybag and apply FNSKU labels on each of the poly bags.
• Insert the poly-bagged sets back to BOX (Cover all existing barcodes on the box/case)</v>
      </c>
      <c r="L235" s="95" t="str">
        <f>IFERROR(VLOOKUP(A235,Instruction!A:J,10,0),"No Supplies")</f>
        <v>Poly Bag 7.5 x 10.5</v>
      </c>
      <c r="M235" s="101">
        <f>IFERROR(VLOOKUP(A235,Data1!A:C,3,0),1)</f>
        <v>2</v>
      </c>
      <c r="N235" s="91">
        <f>IFERROR(VLOOKUP(D235,Data2!$A:$D,4,0),"")</f>
        <v>24</v>
      </c>
      <c r="O235" s="90">
        <f>IFERROR(VLOOKUP(D235,Data2!$A:$C,3,0),"")</f>
        <v>144</v>
      </c>
      <c r="P235" s="91">
        <v>52</v>
      </c>
      <c r="Q235" s="90">
        <v>48</v>
      </c>
      <c r="R235" s="90"/>
      <c r="S235" s="90" t="s">
        <v>5151</v>
      </c>
    </row>
    <row r="236" spans="1:19" x14ac:dyDescent="0.25">
      <c r="A236" s="83" t="s">
        <v>2681</v>
      </c>
      <c r="B236" s="84" t="s">
        <v>5546</v>
      </c>
      <c r="C236" s="84" t="s">
        <v>5547</v>
      </c>
      <c r="D236" s="85">
        <f>IFERROR(VLOOKUP(A236,Data1!A:B,2,0),"")</f>
        <v>519</v>
      </c>
      <c r="E236" s="86">
        <f t="shared" si="18"/>
        <v>1872</v>
      </c>
      <c r="F236" s="86">
        <f t="shared" si="19"/>
        <v>52</v>
      </c>
      <c r="G236" s="85" t="str">
        <f t="shared" si="20"/>
        <v/>
      </c>
      <c r="H236" s="85">
        <f t="shared" si="21"/>
        <v>52</v>
      </c>
      <c r="I236" s="86">
        <f t="shared" si="22"/>
        <v>1</v>
      </c>
      <c r="J236" s="87" t="str">
        <f t="shared" si="23"/>
        <v/>
      </c>
      <c r="K236" s="87" t="str">
        <f>IFERROR(VLOOKUP(A236,Instruction!A:F,6,0),"")</f>
        <v>• Apply label “THIS IS A SET”. Apply FNSKU to each case.
• *Make sure all labels stick securely on the case*. Apply outer case label. Cover all visible barcodes on case</v>
      </c>
      <c r="L236" s="88" t="str">
        <f>IFERROR(VLOOKUP(A236,Instruction!A:J,10,0),"No Supplies")</f>
        <v>No Supplies</v>
      </c>
      <c r="M236" s="86">
        <f>IFERROR(VLOOKUP(A236,Data1!A:C,3,0),1)</f>
        <v>36</v>
      </c>
      <c r="N236" s="85">
        <f>IFERROR(VLOOKUP(D236,Data2!$A:$D,4,0),"")</f>
        <v>0</v>
      </c>
      <c r="O236" s="84">
        <f>IFERROR(VLOOKUP(D236,Data2!$A:$C,3,0),"")</f>
        <v>36</v>
      </c>
      <c r="P236" s="85">
        <v>52</v>
      </c>
      <c r="Q236" s="84">
        <v>52</v>
      </c>
      <c r="R236" s="84"/>
      <c r="S236" s="84" t="s">
        <v>5152</v>
      </c>
    </row>
    <row r="237" spans="1:19" x14ac:dyDescent="0.25">
      <c r="A237" s="97" t="s">
        <v>2891</v>
      </c>
      <c r="B237" s="90" t="s">
        <v>5548</v>
      </c>
      <c r="C237" s="90" t="s">
        <v>5548</v>
      </c>
      <c r="D237" s="91">
        <f>IFERROR(VLOOKUP(A237,Data1!A:B,2,0),"")</f>
        <v>574</v>
      </c>
      <c r="E237" s="101">
        <f t="shared" si="18"/>
        <v>48</v>
      </c>
      <c r="F237" s="101">
        <f t="shared" si="19"/>
        <v>48</v>
      </c>
      <c r="G237" s="91" t="str">
        <f t="shared" si="20"/>
        <v/>
      </c>
      <c r="H237" s="91">
        <f t="shared" si="21"/>
        <v>2</v>
      </c>
      <c r="I237" s="93">
        <f t="shared" si="22"/>
        <v>24</v>
      </c>
      <c r="J237" s="94" t="str">
        <f t="shared" si="23"/>
        <v/>
      </c>
      <c r="K237" s="94" t="str">
        <f>IFERROR(VLOOKUP(A237,Instruction!A:F,6,0),"")</f>
        <v xml:space="preserve">Apply outer box/case label accordingly to match item# (Cover all existing barcodes on the box/case) </v>
      </c>
      <c r="L237" s="95" t="str">
        <f>IFERROR(VLOOKUP(A237,Instruction!A:J,10,0),"No Supplies")</f>
        <v>No Supplies</v>
      </c>
      <c r="M237" s="101">
        <f>IFERROR(VLOOKUP(A237,Data1!A:C,3,0),1)</f>
        <v>1</v>
      </c>
      <c r="N237" s="91">
        <f>IFERROR(VLOOKUP(D237,Data2!$A:$D,4,0),"")</f>
        <v>0</v>
      </c>
      <c r="O237" s="90">
        <f>IFERROR(VLOOKUP(D237,Data2!$A:$C,3,0),"")</f>
        <v>24</v>
      </c>
      <c r="P237" s="91">
        <v>52</v>
      </c>
      <c r="Q237" s="90">
        <v>48</v>
      </c>
      <c r="R237" s="90"/>
      <c r="S237" s="90" t="s">
        <v>5152</v>
      </c>
    </row>
    <row r="238" spans="1:19" x14ac:dyDescent="0.25">
      <c r="A238" s="83" t="s">
        <v>3804</v>
      </c>
      <c r="B238" s="84" t="s">
        <v>5549</v>
      </c>
      <c r="C238" s="84" t="s">
        <v>5550</v>
      </c>
      <c r="D238" s="85">
        <f>IFERROR(VLOOKUP(A238,Data1!A:B,2,0),"")</f>
        <v>5081</v>
      </c>
      <c r="E238" s="86">
        <f t="shared" si="18"/>
        <v>48</v>
      </c>
      <c r="F238" s="86">
        <f t="shared" si="19"/>
        <v>48</v>
      </c>
      <c r="G238" s="85" t="str">
        <f t="shared" si="20"/>
        <v/>
      </c>
      <c r="H238" s="85">
        <f t="shared" si="21"/>
        <v>4</v>
      </c>
      <c r="I238" s="86">
        <f t="shared" si="22"/>
        <v>12</v>
      </c>
      <c r="J238" s="87" t="str">
        <f t="shared" si="23"/>
        <v/>
      </c>
      <c r="K238" s="87" t="str">
        <f>IFERROR(VLOOKUP(A238,Instruction!A:F,6,0),"")</f>
        <v xml:space="preserve">• Use FNSKU to label each item (cover barcode). Apply outer case label accordingly to match item# (Cover all existing barcodes on the case) </v>
      </c>
      <c r="L238" s="88" t="str">
        <f>IFERROR(VLOOKUP(A238,Instruction!A:J,10,0),"No Supplies")</f>
        <v>No Supplies</v>
      </c>
      <c r="M238" s="86">
        <f>IFERROR(VLOOKUP(A238,Data1!A:C,3,0),1)</f>
        <v>1</v>
      </c>
      <c r="N238" s="85">
        <f>IFERROR(VLOOKUP(D238,Data2!$A:$D,4,0),"")</f>
        <v>0</v>
      </c>
      <c r="O238" s="84">
        <f>IFERROR(VLOOKUP(D238,Data2!$A:$C,3,0),"")</f>
        <v>12</v>
      </c>
      <c r="P238" s="85">
        <v>51</v>
      </c>
      <c r="Q238" s="84">
        <v>48</v>
      </c>
      <c r="R238" s="84"/>
      <c r="S238" s="84" t="s">
        <v>5152</v>
      </c>
    </row>
    <row r="239" spans="1:19" x14ac:dyDescent="0.25">
      <c r="A239" s="97" t="s">
        <v>2534</v>
      </c>
      <c r="B239" s="90" t="s">
        <v>5551</v>
      </c>
      <c r="C239" s="90" t="s">
        <v>5552</v>
      </c>
      <c r="D239" s="91">
        <f>IFERROR(VLOOKUP(A239,Data1!A:B,2,0),"")</f>
        <v>5086</v>
      </c>
      <c r="E239" s="101">
        <f t="shared" si="18"/>
        <v>60</v>
      </c>
      <c r="F239" s="101">
        <f t="shared" si="19"/>
        <v>60</v>
      </c>
      <c r="G239" s="91" t="str">
        <f t="shared" si="20"/>
        <v/>
      </c>
      <c r="H239" s="91">
        <f t="shared" si="21"/>
        <v>2</v>
      </c>
      <c r="I239" s="93">
        <f t="shared" si="22"/>
        <v>30</v>
      </c>
      <c r="J239" s="94" t="str">
        <f t="shared" si="23"/>
        <v/>
      </c>
      <c r="K239" s="94" t="str">
        <f>IFERROR(VLOOKUP(A239,Instruction!A:F,6,0),"")</f>
        <v xml:space="preserve">• Use FNSKU to label each item (cover barcode). Apply outer box/case label accordingly to match item# (Cover all existing barcodes on the box/case) </v>
      </c>
      <c r="L239" s="95" t="str">
        <f>IFERROR(VLOOKUP(A239,Instruction!A:J,10,0),"No Supplies")</f>
        <v>No Supplies</v>
      </c>
      <c r="M239" s="101">
        <f>IFERROR(VLOOKUP(A239,Data1!A:C,3,0),1)</f>
        <v>1</v>
      </c>
      <c r="N239" s="91">
        <f>IFERROR(VLOOKUP(D239,Data2!$A:$D,4,0),"")</f>
        <v>0</v>
      </c>
      <c r="O239" s="90">
        <f>IFERROR(VLOOKUP(D239,Data2!$A:$C,3,0),"")</f>
        <v>30</v>
      </c>
      <c r="P239" s="91">
        <v>49</v>
      </c>
      <c r="Q239" s="90">
        <v>60</v>
      </c>
      <c r="R239" s="90"/>
      <c r="S239" s="90" t="s">
        <v>5152</v>
      </c>
    </row>
    <row r="240" spans="1:19" x14ac:dyDescent="0.25">
      <c r="A240" s="83" t="s">
        <v>2449</v>
      </c>
      <c r="B240" s="84" t="s">
        <v>5553</v>
      </c>
      <c r="C240" s="84" t="s">
        <v>5554</v>
      </c>
      <c r="D240" s="85">
        <f>IFERROR(VLOOKUP(A240,Data1!A:B,2,0),"")</f>
        <v>5045</v>
      </c>
      <c r="E240" s="86">
        <f t="shared" si="18"/>
        <v>96</v>
      </c>
      <c r="F240" s="86">
        <f t="shared" si="19"/>
        <v>48</v>
      </c>
      <c r="G240" s="85" t="str">
        <f t="shared" si="20"/>
        <v/>
      </c>
      <c r="H240" s="85">
        <f t="shared" si="21"/>
        <v>2</v>
      </c>
      <c r="I240" s="86">
        <f t="shared" si="22"/>
        <v>24</v>
      </c>
      <c r="J240" s="87" t="str">
        <f t="shared" si="23"/>
        <v/>
      </c>
      <c r="K240" s="87" t="str">
        <f>IFERROR(VLOOKUP(A240,Instruction!A:F,6,0),"")</f>
        <v xml:space="preserve">• Put 2 pcs per poly bag. Apply FNSKU on the poly bags.
• Put the poly-bagged sets back to CASE. (Cover all existing barcodes on the box/case) </v>
      </c>
      <c r="L240" s="88" t="str">
        <f>IFERROR(VLOOKUP(A240,Instruction!A:J,10,0),"No Supplies")</f>
        <v>Poly Bag 10 x 13</v>
      </c>
      <c r="M240" s="86">
        <f>IFERROR(VLOOKUP(A240,Data1!A:C,3,0),1)</f>
        <v>2</v>
      </c>
      <c r="N240" s="85">
        <f>IFERROR(VLOOKUP(D240,Data2!$A:$D,4,0),"")</f>
        <v>0</v>
      </c>
      <c r="O240" s="84">
        <f>IFERROR(VLOOKUP(D240,Data2!$A:$C,3,0),"")</f>
        <v>48</v>
      </c>
      <c r="P240" s="85">
        <v>49</v>
      </c>
      <c r="Q240" s="84">
        <v>48</v>
      </c>
      <c r="R240" s="84"/>
      <c r="S240" s="84" t="s">
        <v>5152</v>
      </c>
    </row>
    <row r="241" spans="1:19" x14ac:dyDescent="0.25">
      <c r="A241" s="97" t="s">
        <v>2396</v>
      </c>
      <c r="B241" s="90" t="s">
        <v>5555</v>
      </c>
      <c r="C241" s="90" t="s">
        <v>5556</v>
      </c>
      <c r="D241" s="91">
        <f>IFERROR(VLOOKUP(A241,Data1!A:B,2,0),"")</f>
        <v>5017</v>
      </c>
      <c r="E241" s="101">
        <f t="shared" si="18"/>
        <v>1225</v>
      </c>
      <c r="F241" s="101">
        <f t="shared" si="19"/>
        <v>49</v>
      </c>
      <c r="G241" s="91" t="str">
        <f t="shared" si="20"/>
        <v/>
      </c>
      <c r="H241" s="91">
        <f t="shared" si="21"/>
        <v>49</v>
      </c>
      <c r="I241" s="93">
        <f t="shared" si="22"/>
        <v>1</v>
      </c>
      <c r="J241" s="94" t="str">
        <f t="shared" si="23"/>
        <v/>
      </c>
      <c r="K241" s="94" t="str">
        <f>IFERROR(VLOOKUP(A241,Instruction!A:F,6,0),"")</f>
        <v>• Apply label “THIS IS A SET”. Apply FNSKU to each case.
• *Make sure all labels stick securely on the case*. Apply outer case label. Cover all visible barcodes on case</v>
      </c>
      <c r="L241" s="95" t="str">
        <f>IFERROR(VLOOKUP(A241,Instruction!A:J,10,0),"No Supplies")</f>
        <v>No Supplies</v>
      </c>
      <c r="M241" s="101">
        <f>IFERROR(VLOOKUP(A241,Data1!A:C,3,0),1)</f>
        <v>25</v>
      </c>
      <c r="N241" s="91">
        <f>IFERROR(VLOOKUP(D241,Data2!$A:$D,4,0),"")</f>
        <v>0</v>
      </c>
      <c r="O241" s="90">
        <f>IFERROR(VLOOKUP(D241,Data2!$A:$C,3,0),"")</f>
        <v>25</v>
      </c>
      <c r="P241" s="91">
        <v>49</v>
      </c>
      <c r="Q241" s="90">
        <v>49</v>
      </c>
      <c r="R241" s="90"/>
      <c r="S241" s="90" t="s">
        <v>5152</v>
      </c>
    </row>
    <row r="242" spans="1:19" x14ac:dyDescent="0.25">
      <c r="A242" s="83" t="s">
        <v>4913</v>
      </c>
      <c r="B242" s="84" t="s">
        <v>5557</v>
      </c>
      <c r="C242" s="84" t="s">
        <v>5558</v>
      </c>
      <c r="D242" s="85">
        <f>IFERROR(VLOOKUP(A242,Data1!A:B,2,0),"")</f>
        <v>804</v>
      </c>
      <c r="E242" s="86">
        <f t="shared" si="18"/>
        <v>96</v>
      </c>
      <c r="F242" s="86">
        <f t="shared" si="19"/>
        <v>48</v>
      </c>
      <c r="G242" s="85">
        <f t="shared" si="20"/>
        <v>4</v>
      </c>
      <c r="H242" s="85">
        <f t="shared" si="21"/>
        <v>1</v>
      </c>
      <c r="I242" s="86">
        <f t="shared" si="22"/>
        <v>12</v>
      </c>
      <c r="J242" s="87" t="str">
        <f t="shared" si="23"/>
        <v/>
      </c>
      <c r="K242" s="87" t="str">
        <f>IFERROR(VLOOKUP(A242,Instruction!A:F,6,0),"")</f>
        <v>• Put 2 pcs (same color) into polybag and apply FNSKU labels accordingly on each of the poly bags.
• Insert the poly-bagged sets back to BOX (Cover all existing barcodes on the box/case)</v>
      </c>
      <c r="L242" s="88" t="str">
        <f>IFERROR(VLOOKUP(A242,Instruction!A:J,10,0),"No Supplies")</f>
        <v>Poly Bag 7.5 x 10.5</v>
      </c>
      <c r="M242" s="86">
        <f>IFERROR(VLOOKUP(A242,Data1!A:C,3,0),1)</f>
        <v>2</v>
      </c>
      <c r="N242" s="85">
        <f>IFERROR(VLOOKUP(D242,Data2!$A:$D,4,0),"")</f>
        <v>24</v>
      </c>
      <c r="O242" s="84">
        <f>IFERROR(VLOOKUP(D242,Data2!$A:$C,3,0),"")</f>
        <v>144</v>
      </c>
      <c r="P242" s="85">
        <v>48</v>
      </c>
      <c r="Q242" s="84">
        <v>48</v>
      </c>
      <c r="R242" s="84"/>
      <c r="S242" s="84" t="s">
        <v>5151</v>
      </c>
    </row>
    <row r="243" spans="1:19" x14ac:dyDescent="0.25">
      <c r="A243" s="97" t="s">
        <v>5062</v>
      </c>
      <c r="B243" s="90" t="s">
        <v>5559</v>
      </c>
      <c r="C243" s="90"/>
      <c r="D243" s="91">
        <f>IFERROR(VLOOKUP(A243,Data1!A:B,2,0),"")</f>
        <v>323</v>
      </c>
      <c r="E243" s="101">
        <f t="shared" si="18"/>
        <v>48</v>
      </c>
      <c r="F243" s="101">
        <f t="shared" si="19"/>
        <v>48</v>
      </c>
      <c r="G243" s="91">
        <f t="shared" si="20"/>
        <v>2</v>
      </c>
      <c r="H243" s="91">
        <f t="shared" si="21"/>
        <v>1</v>
      </c>
      <c r="I243" s="93">
        <f t="shared" si="22"/>
        <v>24</v>
      </c>
      <c r="J243" s="94" t="str">
        <f t="shared" si="23"/>
        <v/>
      </c>
      <c r="K243" s="94" t="s">
        <v>5297</v>
      </c>
      <c r="L243" s="95" t="str">
        <f>IFERROR(VLOOKUP(A243,Instruction!A:J,10,0),"No Supplies")</f>
        <v>No Supplies</v>
      </c>
      <c r="M243" s="101">
        <f>IFERROR(VLOOKUP(A243,Data1!A:C,3,0),1)</f>
        <v>1</v>
      </c>
      <c r="N243" s="91">
        <f>IFERROR(VLOOKUP(D243,Data2!$A:$D,4,0),"")</f>
        <v>24</v>
      </c>
      <c r="O243" s="90">
        <f>IFERROR(VLOOKUP(D243,Data2!$A:$C,3,0),"")</f>
        <v>288</v>
      </c>
      <c r="P243" s="91">
        <v>57</v>
      </c>
      <c r="Q243" s="90">
        <v>48</v>
      </c>
      <c r="R243" s="90"/>
      <c r="S243" s="90" t="s">
        <v>5151</v>
      </c>
    </row>
    <row r="244" spans="1:19" x14ac:dyDescent="0.25">
      <c r="A244" s="83" t="s">
        <v>4910</v>
      </c>
      <c r="B244" s="84" t="s">
        <v>5560</v>
      </c>
      <c r="C244" s="84" t="s">
        <v>5561</v>
      </c>
      <c r="D244" s="85">
        <f>IFERROR(VLOOKUP(A244,Data1!A:B,2,0),"")</f>
        <v>804</v>
      </c>
      <c r="E244" s="86">
        <f t="shared" si="18"/>
        <v>96</v>
      </c>
      <c r="F244" s="86">
        <f t="shared" si="19"/>
        <v>48</v>
      </c>
      <c r="G244" s="85">
        <f t="shared" si="20"/>
        <v>4</v>
      </c>
      <c r="H244" s="85">
        <f t="shared" si="21"/>
        <v>1</v>
      </c>
      <c r="I244" s="86">
        <f t="shared" si="22"/>
        <v>12</v>
      </c>
      <c r="J244" s="87" t="str">
        <f t="shared" si="23"/>
        <v/>
      </c>
      <c r="K244" s="87" t="str">
        <f>IFERROR(VLOOKUP(A244,Instruction!A:F,6,0),"")</f>
        <v>• Put 2 pcs (same color) into polybag and apply FNSKU labels accordingly on each of the poly bags.
• Insert the poly-bagged sets back to BOX (Cover all existing barcodes on the box/case)</v>
      </c>
      <c r="L244" s="88" t="str">
        <f>IFERROR(VLOOKUP(A244,Instruction!A:J,10,0),"No Supplies")</f>
        <v>Poly Bag 7.5 x 10.5</v>
      </c>
      <c r="M244" s="86">
        <f>IFERROR(VLOOKUP(A244,Data1!A:C,3,0),1)</f>
        <v>2</v>
      </c>
      <c r="N244" s="85">
        <f>IFERROR(VLOOKUP(D244,Data2!$A:$D,4,0),"")</f>
        <v>24</v>
      </c>
      <c r="O244" s="84">
        <f>IFERROR(VLOOKUP(D244,Data2!$A:$C,3,0),"")</f>
        <v>144</v>
      </c>
      <c r="P244" s="85">
        <v>48</v>
      </c>
      <c r="Q244" s="84">
        <v>48</v>
      </c>
      <c r="R244" s="84"/>
      <c r="S244" s="84" t="s">
        <v>5151</v>
      </c>
    </row>
    <row r="245" spans="1:19" x14ac:dyDescent="0.25">
      <c r="A245" s="97" t="s">
        <v>1632</v>
      </c>
      <c r="B245" s="90" t="s">
        <v>5562</v>
      </c>
      <c r="C245" s="90" t="s">
        <v>5563</v>
      </c>
      <c r="D245" s="91">
        <f>IFERROR(VLOOKUP(A245,Data1!A:B,2,0),"")</f>
        <v>321</v>
      </c>
      <c r="E245" s="101">
        <f t="shared" si="18"/>
        <v>192</v>
      </c>
      <c r="F245" s="101">
        <f t="shared" si="19"/>
        <v>48</v>
      </c>
      <c r="G245" s="91">
        <f t="shared" si="20"/>
        <v>8</v>
      </c>
      <c r="H245" s="91">
        <f t="shared" si="21"/>
        <v>1</v>
      </c>
      <c r="I245" s="93">
        <f t="shared" si="22"/>
        <v>6</v>
      </c>
      <c r="J245" s="94" t="str">
        <f t="shared" si="23"/>
        <v/>
      </c>
      <c r="K245" s="94" t="str">
        <f>IFERROR(VLOOKUP(A245,Instruction!A:F,6,0),"")</f>
        <v>• Put 4 pcs into polybag and apply FNSKU labels on each of the poly bags.
• Insert the poly-bagged sets back to CASE</v>
      </c>
      <c r="L245" s="95" t="str">
        <f>IFERROR(VLOOKUP(A245,Instruction!A:J,10,0),"No Supplies")</f>
        <v>Poly Bag 10 x 13</v>
      </c>
      <c r="M245" s="101">
        <f>IFERROR(VLOOKUP(A245,Data1!A:C,3,0),1)</f>
        <v>4</v>
      </c>
      <c r="N245" s="91">
        <f>IFERROR(VLOOKUP(D245,Data2!$A:$D,4,0),"")</f>
        <v>24</v>
      </c>
      <c r="O245" s="90">
        <f>IFERROR(VLOOKUP(D245,Data2!$A:$C,3,0),"")</f>
        <v>288</v>
      </c>
      <c r="P245" s="91">
        <v>48</v>
      </c>
      <c r="Q245" s="90">
        <v>48</v>
      </c>
      <c r="R245" s="90"/>
      <c r="S245" s="90" t="s">
        <v>5151</v>
      </c>
    </row>
    <row r="246" spans="1:19" x14ac:dyDescent="0.25">
      <c r="A246" s="83" t="s">
        <v>4912</v>
      </c>
      <c r="B246" s="84" t="s">
        <v>5564</v>
      </c>
      <c r="C246" s="84" t="s">
        <v>5565</v>
      </c>
      <c r="D246" s="85">
        <f>IFERROR(VLOOKUP(A246,Data1!A:B,2,0),"")</f>
        <v>804</v>
      </c>
      <c r="E246" s="86">
        <f t="shared" si="18"/>
        <v>96</v>
      </c>
      <c r="F246" s="86">
        <f t="shared" si="19"/>
        <v>48</v>
      </c>
      <c r="G246" s="85">
        <f t="shared" si="20"/>
        <v>4</v>
      </c>
      <c r="H246" s="85">
        <f t="shared" si="21"/>
        <v>1</v>
      </c>
      <c r="I246" s="86">
        <f t="shared" si="22"/>
        <v>12</v>
      </c>
      <c r="J246" s="87" t="str">
        <f t="shared" si="23"/>
        <v/>
      </c>
      <c r="K246" s="87" t="str">
        <f>IFERROR(VLOOKUP(A246,Instruction!A:F,6,0),"")</f>
        <v>• Put 2 pcs (same color) into polybag and apply FNSKU labels accordingly on each of the poly bags.
• Insert the poly-bagged sets back to BOX (Cover all existing barcodes on the box/case)</v>
      </c>
      <c r="L246" s="88" t="str">
        <f>IFERROR(VLOOKUP(A246,Instruction!A:J,10,0),"No Supplies")</f>
        <v>Poly Bag 7.5 x 10.5</v>
      </c>
      <c r="M246" s="86">
        <f>IFERROR(VLOOKUP(A246,Data1!A:C,3,0),1)</f>
        <v>2</v>
      </c>
      <c r="N246" s="85">
        <f>IFERROR(VLOOKUP(D246,Data2!$A:$D,4,0),"")</f>
        <v>24</v>
      </c>
      <c r="O246" s="84">
        <f>IFERROR(VLOOKUP(D246,Data2!$A:$C,3,0),"")</f>
        <v>144</v>
      </c>
      <c r="P246" s="85">
        <v>48</v>
      </c>
      <c r="Q246" s="84">
        <v>48</v>
      </c>
      <c r="R246" s="84"/>
      <c r="S246" s="84" t="s">
        <v>5151</v>
      </c>
    </row>
    <row r="247" spans="1:19" x14ac:dyDescent="0.25">
      <c r="A247" s="97" t="s">
        <v>2533</v>
      </c>
      <c r="B247" s="90" t="s">
        <v>5566</v>
      </c>
      <c r="C247" s="90" t="s">
        <v>5566</v>
      </c>
      <c r="D247" s="91">
        <f>IFERROR(VLOOKUP(A247,Data1!A:B,2,0),"")</f>
        <v>5086</v>
      </c>
      <c r="E247" s="101">
        <f t="shared" si="18"/>
        <v>1440</v>
      </c>
      <c r="F247" s="101">
        <f t="shared" si="19"/>
        <v>48</v>
      </c>
      <c r="G247" s="91" t="str">
        <f t="shared" si="20"/>
        <v/>
      </c>
      <c r="H247" s="91">
        <f t="shared" si="21"/>
        <v>48</v>
      </c>
      <c r="I247" s="93">
        <f t="shared" si="22"/>
        <v>1</v>
      </c>
      <c r="J247" s="94" t="str">
        <f t="shared" si="23"/>
        <v/>
      </c>
      <c r="K247" s="94" t="str">
        <f>IFERROR(VLOOKUP(A247,Instruction!A:F,6,0),"")</f>
        <v>• Apply label “THIS IS A SET” **DO NOT COVER CASE BARCODE**
• Apply outer case label accordingly to match item#</v>
      </c>
      <c r="L247" s="95" t="str">
        <f>IFERROR(VLOOKUP(A247,Instruction!A:J,10,0),"No Supplies")</f>
        <v>No Supplies</v>
      </c>
      <c r="M247" s="101">
        <f>IFERROR(VLOOKUP(A247,Data1!A:C,3,0),1)</f>
        <v>30</v>
      </c>
      <c r="N247" s="91">
        <f>IFERROR(VLOOKUP(D247,Data2!$A:$D,4,0),"")</f>
        <v>0</v>
      </c>
      <c r="O247" s="90">
        <f>IFERROR(VLOOKUP(D247,Data2!$A:$C,3,0),"")</f>
        <v>30</v>
      </c>
      <c r="P247" s="91">
        <v>48</v>
      </c>
      <c r="Q247" s="90">
        <v>48</v>
      </c>
      <c r="R247" s="90"/>
      <c r="S247" s="90" t="s">
        <v>5152</v>
      </c>
    </row>
    <row r="248" spans="1:19" x14ac:dyDescent="0.25">
      <c r="A248" s="83" t="s">
        <v>1536</v>
      </c>
      <c r="B248" s="84" t="s">
        <v>5567</v>
      </c>
      <c r="C248" s="84" t="s">
        <v>5568</v>
      </c>
      <c r="D248" s="85">
        <f>IFERROR(VLOOKUP(A248,Data1!A:B,2,0),"")</f>
        <v>3164</v>
      </c>
      <c r="E248" s="86">
        <f t="shared" si="18"/>
        <v>48</v>
      </c>
      <c r="F248" s="86">
        <f t="shared" si="19"/>
        <v>48</v>
      </c>
      <c r="G248" s="85" t="str">
        <f t="shared" si="20"/>
        <v/>
      </c>
      <c r="H248" s="85">
        <f t="shared" si="21"/>
        <v>4</v>
      </c>
      <c r="I248" s="86">
        <f t="shared" si="22"/>
        <v>12</v>
      </c>
      <c r="J248" s="87" t="str">
        <f t="shared" si="23"/>
        <v/>
      </c>
      <c r="K248" s="87" t="str">
        <f>IFERROR(VLOOKUP(A248,Instruction!A:F,6,0),"")</f>
        <v xml:space="preserve">• Use FNSKU to label each item (cover barcode). Apply outer box/case label accordingly to match item# (Cover all existing barcodes on the box/case) </v>
      </c>
      <c r="L248" s="88" t="str">
        <f>IFERROR(VLOOKUP(A248,Instruction!A:J,10,0),"No Supplies")</f>
        <v>No Supplies</v>
      </c>
      <c r="M248" s="86">
        <f>IFERROR(VLOOKUP(A248,Data1!A:C,3,0),1)</f>
        <v>1</v>
      </c>
      <c r="N248" s="85">
        <f>IFERROR(VLOOKUP(D248,Data2!$A:$D,4,0),"")</f>
        <v>0</v>
      </c>
      <c r="O248" s="84">
        <f>IFERROR(VLOOKUP(D248,Data2!$A:$C,3,0),"")</f>
        <v>12</v>
      </c>
      <c r="P248" s="85">
        <v>48</v>
      </c>
      <c r="Q248" s="84">
        <v>48</v>
      </c>
      <c r="R248" s="84"/>
      <c r="S248" s="84" t="s">
        <v>5152</v>
      </c>
    </row>
    <row r="249" spans="1:19" x14ac:dyDescent="0.25">
      <c r="A249" s="97" t="s">
        <v>3125</v>
      </c>
      <c r="B249" s="90" t="s">
        <v>5569</v>
      </c>
      <c r="C249" s="90" t="s">
        <v>5570</v>
      </c>
      <c r="D249" s="91">
        <f>IFERROR(VLOOKUP(A249,Data1!A:B,2,0),"")</f>
        <v>713</v>
      </c>
      <c r="E249" s="101">
        <f t="shared" si="18"/>
        <v>48</v>
      </c>
      <c r="F249" s="101">
        <f t="shared" si="19"/>
        <v>48</v>
      </c>
      <c r="G249" s="91">
        <f t="shared" si="20"/>
        <v>2</v>
      </c>
      <c r="H249" s="91">
        <f t="shared" si="21"/>
        <v>1</v>
      </c>
      <c r="I249" s="93">
        <f t="shared" si="22"/>
        <v>24</v>
      </c>
      <c r="J249" s="94" t="str">
        <f t="shared" si="23"/>
        <v/>
      </c>
      <c r="K249" s="94" t="str">
        <f>IFERROR(VLOOKUP(A249,Instruction!A:F,6,0),"")</f>
        <v xml:space="preserve">• Use FNSKU to label each item (cover barcode). Apply outer case label accordingly to match item# (Cover all existing barcodes on the case) </v>
      </c>
      <c r="L249" s="95" t="str">
        <f>IFERROR(VLOOKUP(A249,Instruction!A:J,10,0),"No Supplies")</f>
        <v>No Supplies</v>
      </c>
      <c r="M249" s="101">
        <f>IFERROR(VLOOKUP(A249,Data1!A:C,3,0),1)</f>
        <v>1</v>
      </c>
      <c r="N249" s="91">
        <f>IFERROR(VLOOKUP(D249,Data2!$A:$D,4,0),"")</f>
        <v>24</v>
      </c>
      <c r="O249" s="90">
        <f>IFERROR(VLOOKUP(D249,Data2!$A:$C,3,0),"")</f>
        <v>144</v>
      </c>
      <c r="P249" s="91">
        <v>47</v>
      </c>
      <c r="Q249" s="90">
        <v>48</v>
      </c>
      <c r="R249" s="90"/>
      <c r="S249" s="90" t="s">
        <v>5151</v>
      </c>
    </row>
    <row r="250" spans="1:19" x14ac:dyDescent="0.25">
      <c r="A250" s="83" t="s">
        <v>2420</v>
      </c>
      <c r="B250" s="84" t="s">
        <v>5571</v>
      </c>
      <c r="C250" s="84" t="s">
        <v>5572</v>
      </c>
      <c r="D250" s="85">
        <f>IFERROR(VLOOKUP(A250,Data1!A:B,2,0),"")</f>
        <v>5034</v>
      </c>
      <c r="E250" s="86">
        <f t="shared" si="18"/>
        <v>48</v>
      </c>
      <c r="F250" s="86">
        <f t="shared" si="19"/>
        <v>48</v>
      </c>
      <c r="G250" s="85" t="str">
        <f t="shared" si="20"/>
        <v/>
      </c>
      <c r="H250" s="85">
        <f t="shared" si="21"/>
        <v>2</v>
      </c>
      <c r="I250" s="86">
        <f t="shared" si="22"/>
        <v>24</v>
      </c>
      <c r="J250" s="87" t="str">
        <f t="shared" si="23"/>
        <v/>
      </c>
      <c r="K250" s="87" t="str">
        <f>IFERROR(VLOOKUP(A250,Instruction!A:F,6,0),"")</f>
        <v xml:space="preserve">• Use FNSKU to label each item (cover barcode). Apply outer box/case label accordingly to match item# (Cover all existing barcodes on the box/case) </v>
      </c>
      <c r="L250" s="88" t="str">
        <f>IFERROR(VLOOKUP(A250,Instruction!A:J,10,0),"No Supplies")</f>
        <v>No Supplies</v>
      </c>
      <c r="M250" s="86">
        <f>IFERROR(VLOOKUP(A250,Data1!A:C,3,0),1)</f>
        <v>1</v>
      </c>
      <c r="N250" s="85">
        <f>IFERROR(VLOOKUP(D250,Data2!$A:$D,4,0),"")</f>
        <v>0</v>
      </c>
      <c r="O250" s="84">
        <f>IFERROR(VLOOKUP(D250,Data2!$A:$C,3,0),"")</f>
        <v>24</v>
      </c>
      <c r="P250" s="85">
        <v>47</v>
      </c>
      <c r="Q250" s="84">
        <v>48</v>
      </c>
      <c r="R250" s="84"/>
      <c r="S250" s="84" t="s">
        <v>5152</v>
      </c>
    </row>
    <row r="251" spans="1:19" x14ac:dyDescent="0.25">
      <c r="A251" s="97" t="s">
        <v>3008</v>
      </c>
      <c r="B251" s="90" t="s">
        <v>5573</v>
      </c>
      <c r="C251" s="90" t="s">
        <v>5573</v>
      </c>
      <c r="D251" s="91">
        <f>IFERROR(VLOOKUP(A251,Data1!A:B,2,0),"")</f>
        <v>609</v>
      </c>
      <c r="E251" s="101">
        <f t="shared" si="18"/>
        <v>48</v>
      </c>
      <c r="F251" s="101">
        <f t="shared" si="19"/>
        <v>48</v>
      </c>
      <c r="G251" s="91">
        <f t="shared" si="20"/>
        <v>2</v>
      </c>
      <c r="H251" s="91">
        <f t="shared" si="21"/>
        <v>1</v>
      </c>
      <c r="I251" s="93">
        <f t="shared" si="22"/>
        <v>24</v>
      </c>
      <c r="J251" s="94" t="str">
        <f t="shared" si="23"/>
        <v/>
      </c>
      <c r="K251" s="94" t="str">
        <f>IFERROR(VLOOKUP(A251,Instruction!A:F,6,0),"")</f>
        <v xml:space="preserve">• Use FNSKU to label each item (cover barcode). Apply outer box/case label accordingly to match item# (Cover all existing barcodes on the box/case) </v>
      </c>
      <c r="L251" s="95" t="str">
        <f>IFERROR(VLOOKUP(A251,Instruction!A:J,10,0),"No Supplies")</f>
        <v>No Supplies</v>
      </c>
      <c r="M251" s="101">
        <f>IFERROR(VLOOKUP(A251,Data1!A:C,3,0),1)</f>
        <v>1</v>
      </c>
      <c r="N251" s="91">
        <f>IFERROR(VLOOKUP(D251,Data2!$A:$D,4,0),"")</f>
        <v>24</v>
      </c>
      <c r="O251" s="90">
        <f>IFERROR(VLOOKUP(D251,Data2!$A:$C,3,0),"")</f>
        <v>72</v>
      </c>
      <c r="P251" s="91">
        <v>47</v>
      </c>
      <c r="Q251" s="90">
        <v>48</v>
      </c>
      <c r="R251" s="90"/>
      <c r="S251" s="90" t="s">
        <v>5151</v>
      </c>
    </row>
    <row r="252" spans="1:19" x14ac:dyDescent="0.25">
      <c r="A252" s="83" t="s">
        <v>3837</v>
      </c>
      <c r="B252" s="84" t="s">
        <v>5574</v>
      </c>
      <c r="C252" s="84" t="s">
        <v>5575</v>
      </c>
      <c r="D252" s="85">
        <f>IFERROR(VLOOKUP(A252,Data1!A:B,2,0),"")</f>
        <v>5476</v>
      </c>
      <c r="E252" s="86">
        <f t="shared" si="18"/>
        <v>1656</v>
      </c>
      <c r="F252" s="86">
        <f t="shared" si="19"/>
        <v>46</v>
      </c>
      <c r="G252" s="85" t="str">
        <f t="shared" si="20"/>
        <v/>
      </c>
      <c r="H252" s="85">
        <f t="shared" si="21"/>
        <v>46</v>
      </c>
      <c r="I252" s="86">
        <f t="shared" si="22"/>
        <v>1</v>
      </c>
      <c r="J252" s="87" t="str">
        <f t="shared" si="23"/>
        <v/>
      </c>
      <c r="K252" s="87" t="str">
        <f>IFERROR(VLOOKUP(A252,Instruction!A:F,6,0),"")</f>
        <v>• Apply label “THIS IS A SET”. Apply FNSKU to each case.
• *Make sure all labels stick securely on the case*. Apply outer case label. Cover all visible barcodes on case</v>
      </c>
      <c r="L252" s="88" t="str">
        <f>IFERROR(VLOOKUP(A252,Instruction!A:J,10,0),"No Supplies")</f>
        <v>No Supplies</v>
      </c>
      <c r="M252" s="86">
        <f>IFERROR(VLOOKUP(A252,Data1!A:C,3,0),1)</f>
        <v>36</v>
      </c>
      <c r="N252" s="85">
        <f>IFERROR(VLOOKUP(D252,Data2!$A:$D,4,0),"")</f>
        <v>0</v>
      </c>
      <c r="O252" s="84">
        <f>IFERROR(VLOOKUP(D252,Data2!$A:$C,3,0),"")</f>
        <v>36</v>
      </c>
      <c r="P252" s="85">
        <v>46</v>
      </c>
      <c r="Q252" s="84">
        <v>46</v>
      </c>
      <c r="R252" s="84"/>
      <c r="S252" s="84" t="s">
        <v>5152</v>
      </c>
    </row>
    <row r="253" spans="1:19" x14ac:dyDescent="0.25">
      <c r="A253" s="97" t="s">
        <v>5025</v>
      </c>
      <c r="B253" s="90" t="s">
        <v>5576</v>
      </c>
      <c r="C253" s="90" t="s">
        <v>5576</v>
      </c>
      <c r="D253" s="91">
        <f>IFERROR(VLOOKUP(A253,Data1!A:B,2,0),"")</f>
        <v>2056</v>
      </c>
      <c r="E253" s="101">
        <f t="shared" si="18"/>
        <v>48</v>
      </c>
      <c r="F253" s="101">
        <f t="shared" si="19"/>
        <v>48</v>
      </c>
      <c r="G253" s="91">
        <f t="shared" si="20"/>
        <v>2</v>
      </c>
      <c r="H253" s="91">
        <f t="shared" si="21"/>
        <v>1</v>
      </c>
      <c r="I253" s="93">
        <f t="shared" si="22"/>
        <v>24</v>
      </c>
      <c r="J253" s="94" t="str">
        <f t="shared" si="23"/>
        <v/>
      </c>
      <c r="K253" s="94" t="str">
        <f>IFERROR(VLOOKUP(A253,Instruction!A:F,6,0),"")</f>
        <v xml:space="preserve">Apply outer box/case label accordingly to match item# (Cover all existing barcodes on the box/case) </v>
      </c>
      <c r="L253" s="95" t="str">
        <f>IFERROR(VLOOKUP(A253,Instruction!A:J,10,0),"No Supplies")</f>
        <v>No Supplies</v>
      </c>
      <c r="M253" s="101">
        <f>IFERROR(VLOOKUP(A253,Data1!A:C,3,0),1)</f>
        <v>1</v>
      </c>
      <c r="N253" s="91">
        <f>IFERROR(VLOOKUP(D253,Data2!$A:$D,4,0),"")</f>
        <v>24</v>
      </c>
      <c r="O253" s="90">
        <f>IFERROR(VLOOKUP(D253,Data2!$A:$C,3,0),"")</f>
        <v>144</v>
      </c>
      <c r="P253" s="91">
        <v>46</v>
      </c>
      <c r="Q253" s="90">
        <v>48</v>
      </c>
      <c r="R253" s="90"/>
      <c r="S253" s="90" t="s">
        <v>5151</v>
      </c>
    </row>
    <row r="254" spans="1:19" x14ac:dyDescent="0.25">
      <c r="A254" s="83" t="s">
        <v>2148</v>
      </c>
      <c r="B254" s="84" t="s">
        <v>5577</v>
      </c>
      <c r="C254" s="84" t="s">
        <v>5578</v>
      </c>
      <c r="D254" s="85">
        <f>IFERROR(VLOOKUP(A254,Data1!A:B,2,0),"")</f>
        <v>4107</v>
      </c>
      <c r="E254" s="86">
        <f t="shared" si="18"/>
        <v>552</v>
      </c>
      <c r="F254" s="86">
        <f t="shared" si="19"/>
        <v>46</v>
      </c>
      <c r="G254" s="85" t="str">
        <f t="shared" si="20"/>
        <v/>
      </c>
      <c r="H254" s="85">
        <f t="shared" si="21"/>
        <v>46</v>
      </c>
      <c r="I254" s="86">
        <f t="shared" si="22"/>
        <v>1</v>
      </c>
      <c r="J254" s="87" t="str">
        <f t="shared" si="23"/>
        <v/>
      </c>
      <c r="K254" s="87" t="str">
        <f>IFERROR(VLOOKUP(A254,Instruction!A:F,6,0),"")</f>
        <v>• Apply label “THIS IS A SET”. Apply FNSKU to each case.
• *Make sure all labels stick securely on the case*. Apply outer case label. Cover all visible barcodes on case</v>
      </c>
      <c r="L254" s="88" t="str">
        <f>IFERROR(VLOOKUP(A254,Instruction!A:J,10,0),"No Supplies")</f>
        <v>No Supplies</v>
      </c>
      <c r="M254" s="86">
        <f>IFERROR(VLOOKUP(A254,Data1!A:C,3,0),1)</f>
        <v>12</v>
      </c>
      <c r="N254" s="85">
        <f>IFERROR(VLOOKUP(D254,Data2!$A:$D,4,0),"")</f>
        <v>0</v>
      </c>
      <c r="O254" s="84">
        <f>IFERROR(VLOOKUP(D254,Data2!$A:$C,3,0),"")</f>
        <v>12</v>
      </c>
      <c r="P254" s="85">
        <v>46</v>
      </c>
      <c r="Q254" s="84">
        <v>46</v>
      </c>
      <c r="R254" s="84"/>
      <c r="S254" s="84" t="s">
        <v>5152</v>
      </c>
    </row>
    <row r="255" spans="1:19" x14ac:dyDescent="0.25">
      <c r="A255" s="97" t="s">
        <v>834</v>
      </c>
      <c r="B255" s="90" t="s">
        <v>5579</v>
      </c>
      <c r="C255" s="90"/>
      <c r="D255" s="91">
        <f>IFERROR(VLOOKUP(A255,Data1!A:B,2,0),"")</f>
        <v>2010</v>
      </c>
      <c r="E255" s="101">
        <f t="shared" si="18"/>
        <v>96</v>
      </c>
      <c r="F255" s="101">
        <f t="shared" si="19"/>
        <v>48</v>
      </c>
      <c r="G255" s="91">
        <f t="shared" si="20"/>
        <v>4</v>
      </c>
      <c r="H255" s="91">
        <f t="shared" si="21"/>
        <v>1</v>
      </c>
      <c r="I255" s="93">
        <f t="shared" si="22"/>
        <v>12</v>
      </c>
      <c r="J255" s="94" t="str">
        <f t="shared" si="23"/>
        <v/>
      </c>
      <c r="K255" s="94" t="str">
        <f>IFERROR(VLOOKUP(A255,Instruction!A:F,6,0),"")</f>
        <v>• Put 2 pcs into polybag and apply FNSKU labels on each of the poly bags.
• Insert the poly-bagged sets back to CASE (Cover all existing barcodes on the box/case)</v>
      </c>
      <c r="L255" s="95" t="str">
        <f>IFERROR(VLOOKUP(A255,Instruction!A:J,10,0),"No Supplies")</f>
        <v>Poly Bag 6 x 9</v>
      </c>
      <c r="M255" s="101">
        <f>IFERROR(VLOOKUP(A255,Data1!A:C,3,0),1)</f>
        <v>2</v>
      </c>
      <c r="N255" s="91">
        <f>IFERROR(VLOOKUP(D255,Data2!$A:$D,4,0),"")</f>
        <v>24</v>
      </c>
      <c r="O255" s="90">
        <f>IFERROR(VLOOKUP(D255,Data2!$A:$C,3,0),"")</f>
        <v>144</v>
      </c>
      <c r="P255" s="91">
        <v>46</v>
      </c>
      <c r="Q255" s="90">
        <v>48</v>
      </c>
      <c r="R255" s="90"/>
      <c r="S255" s="90" t="s">
        <v>5151</v>
      </c>
    </row>
    <row r="256" spans="1:19" x14ac:dyDescent="0.25">
      <c r="A256" s="83" t="s">
        <v>292</v>
      </c>
      <c r="B256" s="84" t="s">
        <v>5580</v>
      </c>
      <c r="C256" s="84" t="s">
        <v>5581</v>
      </c>
      <c r="D256" s="85">
        <f>IFERROR(VLOOKUP(A256,Data1!A:B,2,0),"")</f>
        <v>1286</v>
      </c>
      <c r="E256" s="86">
        <f t="shared" si="18"/>
        <v>96</v>
      </c>
      <c r="F256" s="86">
        <f t="shared" si="19"/>
        <v>48</v>
      </c>
      <c r="G256" s="85">
        <f t="shared" si="20"/>
        <v>4</v>
      </c>
      <c r="H256" s="85">
        <f t="shared" si="21"/>
        <v>1</v>
      </c>
      <c r="I256" s="86">
        <f t="shared" si="22"/>
        <v>12</v>
      </c>
      <c r="J256" s="87" t="str">
        <f t="shared" si="23"/>
        <v/>
      </c>
      <c r="K256" s="87" t="str">
        <f>IFERROR(VLOOKUP(A256,Instruction!A:F,6,0),"")</f>
        <v xml:space="preserve">• Put 2 pcs into polybag and apply FNSKU labels on each of the poly bags.
• Insert the poly-bagged sets back to CASE. Discard inner box (Cover all existing barcodes on the box/case) </v>
      </c>
      <c r="L256" s="88" t="str">
        <f>IFERROR(VLOOKUP(A256,Instruction!A:J,10,0),"No Supplies")</f>
        <v>Poly Bag 7.5 x 10.5</v>
      </c>
      <c r="M256" s="86">
        <f>IFERROR(VLOOKUP(A256,Data1!A:C,3,0),1)</f>
        <v>2</v>
      </c>
      <c r="N256" s="85">
        <f>IFERROR(VLOOKUP(D256,Data2!$A:$D,4,0),"")</f>
        <v>24</v>
      </c>
      <c r="O256" s="84">
        <f>IFERROR(VLOOKUP(D256,Data2!$A:$C,3,0),"")</f>
        <v>144</v>
      </c>
      <c r="P256" s="85">
        <v>45</v>
      </c>
      <c r="Q256" s="84">
        <v>48</v>
      </c>
      <c r="R256" s="84"/>
      <c r="S256" s="84" t="s">
        <v>5151</v>
      </c>
    </row>
    <row r="257" spans="1:19" x14ac:dyDescent="0.25">
      <c r="A257" s="97" t="s">
        <v>4923</v>
      </c>
      <c r="B257" s="90" t="s">
        <v>5582</v>
      </c>
      <c r="C257" s="90" t="s">
        <v>5583</v>
      </c>
      <c r="D257" s="91">
        <f>IFERROR(VLOOKUP(A257,Data1!A:B,2,0),"")</f>
        <v>5053</v>
      </c>
      <c r="E257" s="101">
        <f t="shared" si="18"/>
        <v>2064</v>
      </c>
      <c r="F257" s="101">
        <f t="shared" si="19"/>
        <v>43</v>
      </c>
      <c r="G257" s="91" t="str">
        <f t="shared" si="20"/>
        <v/>
      </c>
      <c r="H257" s="91">
        <f t="shared" si="21"/>
        <v>43</v>
      </c>
      <c r="I257" s="93">
        <f t="shared" si="22"/>
        <v>1</v>
      </c>
      <c r="J257" s="94" t="str">
        <f t="shared" si="23"/>
        <v/>
      </c>
      <c r="K257" s="94" t="str">
        <f>IFERROR(VLOOKUP(A257,Instruction!A:F,6,0),"")</f>
        <v>• Apply label “THIS IS A SET”. Apply FNSKU to each case.
• *Make sure all labels stick securely on the case*. Apply outer case label. Cover all visible barcodes on case</v>
      </c>
      <c r="L257" s="95" t="str">
        <f>IFERROR(VLOOKUP(A257,Instruction!A:J,10,0),"No Supplies")</f>
        <v>No Supplies</v>
      </c>
      <c r="M257" s="101">
        <f>IFERROR(VLOOKUP(A257,Data1!A:C,3,0),1)</f>
        <v>48</v>
      </c>
      <c r="N257" s="91">
        <f>IFERROR(VLOOKUP(D257,Data2!$A:$D,4,0),"")</f>
        <v>0</v>
      </c>
      <c r="O257" s="90">
        <f>IFERROR(VLOOKUP(D257,Data2!$A:$C,3,0),"")</f>
        <v>48</v>
      </c>
      <c r="P257" s="91">
        <v>43</v>
      </c>
      <c r="Q257" s="90">
        <v>43</v>
      </c>
      <c r="R257" s="90"/>
      <c r="S257" s="90" t="s">
        <v>5152</v>
      </c>
    </row>
    <row r="258" spans="1:19" x14ac:dyDescent="0.25">
      <c r="A258" s="83" t="s">
        <v>2136</v>
      </c>
      <c r="B258" s="84" t="s">
        <v>5584</v>
      </c>
      <c r="C258" s="84" t="s">
        <v>5585</v>
      </c>
      <c r="D258" s="85">
        <f>IFERROR(VLOOKUP(A258,Data1!A:B,2,0),"")</f>
        <v>4103</v>
      </c>
      <c r="E258" s="86">
        <f t="shared" ref="E258:E321" si="24">M258*Q258</f>
        <v>516</v>
      </c>
      <c r="F258" s="86">
        <f t="shared" ref="F258:F321" si="25">E258/M258</f>
        <v>43</v>
      </c>
      <c r="G258" s="85" t="str">
        <f t="shared" ref="G258:G321" si="26">IFERROR(ROUNDUP(E258/N258,0),"")</f>
        <v/>
      </c>
      <c r="H258" s="85">
        <f t="shared" ref="H258:H321" si="27">IFERROR(ROUNDUP(E258/O258,0),"")</f>
        <v>43</v>
      </c>
      <c r="I258" s="86">
        <f t="shared" ref="I258:I321" si="28">IFERROR(IF(S258="CASE",F258/H258,F258/G258),"")</f>
        <v>1</v>
      </c>
      <c r="J258" s="87" t="str">
        <f t="shared" ref="J258:J321" si="29">IF(ISNUMBER(SEARCH("FNSKU",C258)),"Labeling","")</f>
        <v/>
      </c>
      <c r="K258" s="87" t="str">
        <f>IFERROR(VLOOKUP(A258,Instruction!A:F,6,0),"")</f>
        <v>• Apply label “THIS IS A SET”. Apply FNSKU to each case.
• *Make sure all labels stick securely on the case*. Apply outer case label. Cover all visible barcodes on case</v>
      </c>
      <c r="L258" s="88" t="str">
        <f>IFERROR(VLOOKUP(A258,Instruction!A:J,10,0),"No Supplies")</f>
        <v>No Supplies</v>
      </c>
      <c r="M258" s="86">
        <f>IFERROR(VLOOKUP(A258,Data1!A:C,3,0),1)</f>
        <v>12</v>
      </c>
      <c r="N258" s="85">
        <f>IFERROR(VLOOKUP(D258,Data2!$A:$D,4,0),"")</f>
        <v>0</v>
      </c>
      <c r="O258" s="84">
        <f>IFERROR(VLOOKUP(D258,Data2!$A:$C,3,0),"")</f>
        <v>12</v>
      </c>
      <c r="P258" s="85">
        <v>43</v>
      </c>
      <c r="Q258" s="84">
        <v>43</v>
      </c>
      <c r="R258" s="84"/>
      <c r="S258" s="84" t="s">
        <v>5152</v>
      </c>
    </row>
    <row r="259" spans="1:19" x14ac:dyDescent="0.25">
      <c r="A259" s="97" t="s">
        <v>3902</v>
      </c>
      <c r="B259" s="90" t="s">
        <v>5586</v>
      </c>
      <c r="C259" s="90" t="s">
        <v>5587</v>
      </c>
      <c r="D259" s="91">
        <f>IFERROR(VLOOKUP(A259,Data1!A:B,2,0),"")</f>
        <v>5091</v>
      </c>
      <c r="E259" s="101">
        <f t="shared" si="24"/>
        <v>96</v>
      </c>
      <c r="F259" s="101">
        <f t="shared" si="25"/>
        <v>48</v>
      </c>
      <c r="G259" s="91" t="str">
        <f t="shared" si="26"/>
        <v/>
      </c>
      <c r="H259" s="91">
        <f t="shared" si="27"/>
        <v>2</v>
      </c>
      <c r="I259" s="93">
        <f t="shared" si="28"/>
        <v>24</v>
      </c>
      <c r="J259" s="94" t="str">
        <f t="shared" si="29"/>
        <v/>
      </c>
      <c r="K259" s="94" t="str">
        <f>IFERROR(VLOOKUP(A259,Instruction!A:F,6,0),"")</f>
        <v>• Put 2 pcs into polybag and apply FNSKU labels on each of the poly bags.
• Insert the poly-bagged sets back to CASE (Cover all existing barcodes on the box/case)</v>
      </c>
      <c r="L259" s="95" t="str">
        <f>IFERROR(VLOOKUP(A259,Instruction!A:J,10,0),"No Supplies")</f>
        <v>Poly Bag 9 x 12</v>
      </c>
      <c r="M259" s="101">
        <f>IFERROR(VLOOKUP(A259,Data1!A:C,3,0),1)</f>
        <v>2</v>
      </c>
      <c r="N259" s="91">
        <f>IFERROR(VLOOKUP(D259,Data2!$A:$D,4,0),"")</f>
        <v>0</v>
      </c>
      <c r="O259" s="90">
        <f>IFERROR(VLOOKUP(D259,Data2!$A:$C,3,0),"")</f>
        <v>48</v>
      </c>
      <c r="P259" s="91">
        <v>42</v>
      </c>
      <c r="Q259" s="90">
        <v>48</v>
      </c>
      <c r="R259" s="90"/>
      <c r="S259" s="90" t="s">
        <v>5152</v>
      </c>
    </row>
    <row r="260" spans="1:19" x14ac:dyDescent="0.25">
      <c r="A260" s="83" t="s">
        <v>3327</v>
      </c>
      <c r="B260" s="84" t="s">
        <v>5588</v>
      </c>
      <c r="C260" s="84" t="s">
        <v>5588</v>
      </c>
      <c r="D260" s="85">
        <f>IFERROR(VLOOKUP(A260,Data1!A:B,2,0),"")</f>
        <v>839</v>
      </c>
      <c r="E260" s="86">
        <f t="shared" si="24"/>
        <v>168</v>
      </c>
      <c r="F260" s="86">
        <f t="shared" si="25"/>
        <v>42</v>
      </c>
      <c r="G260" s="85" t="str">
        <f t="shared" si="26"/>
        <v/>
      </c>
      <c r="H260" s="85">
        <f t="shared" si="27"/>
        <v>7</v>
      </c>
      <c r="I260" s="86">
        <f t="shared" si="28"/>
        <v>6</v>
      </c>
      <c r="J260" s="87" t="str">
        <f t="shared" si="29"/>
        <v/>
      </c>
      <c r="K260" s="87" t="str">
        <f>IFERROR(VLOOKUP(A260,Instruction!A:F,6,0),"")</f>
        <v>• Insert 4 pcs per poly bag (different color). Apply FNSKU on the poly bags.
• Insert the poly-bagged sets back to CASE (Cover all existing barcodes on the box/case)
• Buddle box size BX- 17 x 16.5 x 22</v>
      </c>
      <c r="L260" s="88" t="str">
        <f>IFERROR(VLOOKUP(A260,Instruction!A:J,10,0),"No Supplies")</f>
        <v>Poly Bag 14.5 x 19</v>
      </c>
      <c r="M260" s="86">
        <f>IFERROR(VLOOKUP(A260,Data1!A:C,3,0),1)</f>
        <v>4</v>
      </c>
      <c r="N260" s="85">
        <f>IFERROR(VLOOKUP(D260,Data2!$A:$D,4,0),"")</f>
        <v>0</v>
      </c>
      <c r="O260" s="84">
        <f>IFERROR(VLOOKUP(D260,Data2!$A:$C,3,0),"")</f>
        <v>24</v>
      </c>
      <c r="P260" s="85">
        <v>42</v>
      </c>
      <c r="Q260" s="84">
        <v>42</v>
      </c>
      <c r="R260" s="84"/>
      <c r="S260" s="84" t="s">
        <v>5152</v>
      </c>
    </row>
    <row r="261" spans="1:19" x14ac:dyDescent="0.25">
      <c r="A261" s="97" t="s">
        <v>5055</v>
      </c>
      <c r="B261" s="90" t="s">
        <v>5589</v>
      </c>
      <c r="C261" s="90" t="s">
        <v>5590</v>
      </c>
      <c r="D261" s="91">
        <f>IFERROR(VLOOKUP(A261,Data1!A:B,2,0),"")</f>
        <v>2222</v>
      </c>
      <c r="E261" s="101">
        <f t="shared" si="24"/>
        <v>48</v>
      </c>
      <c r="F261" s="101">
        <f t="shared" si="25"/>
        <v>48</v>
      </c>
      <c r="G261" s="91">
        <f t="shared" si="26"/>
        <v>2</v>
      </c>
      <c r="H261" s="91">
        <f t="shared" si="27"/>
        <v>1</v>
      </c>
      <c r="I261" s="93">
        <f t="shared" si="28"/>
        <v>24</v>
      </c>
      <c r="J261" s="94" t="str">
        <f t="shared" si="29"/>
        <v/>
      </c>
      <c r="K261" s="94" t="str">
        <f>IFERROR(VLOOKUP(A261,Instruction!A:F,6,0),"")</f>
        <v xml:space="preserve">Apply outer box/case label accordingly to match item# (Cover all existing barcodes on the box/case) </v>
      </c>
      <c r="L261" s="95" t="str">
        <f>IFERROR(VLOOKUP(A261,Instruction!A:J,10,0),"No Supplies")</f>
        <v>No Supplies</v>
      </c>
      <c r="M261" s="101">
        <f>IFERROR(VLOOKUP(A261,Data1!A:C,3,0),1)</f>
        <v>1</v>
      </c>
      <c r="N261" s="91">
        <f>IFERROR(VLOOKUP(D261,Data2!$A:$D,4,0),"")</f>
        <v>24</v>
      </c>
      <c r="O261" s="90">
        <f>IFERROR(VLOOKUP(D261,Data2!$A:$C,3,0),"")</f>
        <v>72</v>
      </c>
      <c r="P261" s="91">
        <v>42</v>
      </c>
      <c r="Q261" s="90">
        <v>48</v>
      </c>
      <c r="R261" s="90"/>
      <c r="S261" s="90" t="s">
        <v>5151</v>
      </c>
    </row>
    <row r="262" spans="1:19" x14ac:dyDescent="0.25">
      <c r="A262" s="83" t="s">
        <v>4973</v>
      </c>
      <c r="B262" s="84" t="s">
        <v>5591</v>
      </c>
      <c r="C262" s="84"/>
      <c r="D262" s="85">
        <f>IFERROR(VLOOKUP(A262,Data1!A:B,2,0),"")</f>
        <v>641</v>
      </c>
      <c r="E262" s="86">
        <f t="shared" si="24"/>
        <v>96</v>
      </c>
      <c r="F262" s="86">
        <f t="shared" si="25"/>
        <v>48</v>
      </c>
      <c r="G262" s="85" t="str">
        <f t="shared" si="26"/>
        <v/>
      </c>
      <c r="H262" s="85">
        <f t="shared" si="27"/>
        <v>4</v>
      </c>
      <c r="I262" s="86">
        <f t="shared" si="28"/>
        <v>12</v>
      </c>
      <c r="J262" s="87" t="str">
        <f t="shared" si="29"/>
        <v/>
      </c>
      <c r="K262" s="87" t="str">
        <f>IFERROR(VLOOKUP(A262,Instruction!A:F,6,0),"")</f>
        <v>• Put 2 pcs into poly bag (different color), apply FNSKU label. 
• Insert the poly-bagged sets back to CASE (Cover all existing barcodes on the box/case)</v>
      </c>
      <c r="L262" s="88" t="str">
        <f>IFERROR(VLOOKUP(A262,Instruction!A:J,10,0),"No Supplies")</f>
        <v>Poly Bag 7.5 x 10.5</v>
      </c>
      <c r="M262" s="86">
        <f>IFERROR(VLOOKUP(A262,Data1!A:C,3,0),1)</f>
        <v>2</v>
      </c>
      <c r="N262" s="85">
        <f>IFERROR(VLOOKUP(D262,Data2!$A:$D,4,0),"")</f>
        <v>0</v>
      </c>
      <c r="O262" s="84">
        <f>IFERROR(VLOOKUP(D262,Data2!$A:$C,3,0),"")</f>
        <v>24</v>
      </c>
      <c r="P262" s="85">
        <v>49</v>
      </c>
      <c r="Q262" s="84">
        <v>48</v>
      </c>
      <c r="R262" s="84"/>
      <c r="S262" s="84" t="s">
        <v>5152</v>
      </c>
    </row>
    <row r="263" spans="1:19" x14ac:dyDescent="0.25">
      <c r="A263" s="97" t="s">
        <v>1811</v>
      </c>
      <c r="B263" s="90" t="s">
        <v>5592</v>
      </c>
      <c r="C263" s="90" t="s">
        <v>5593</v>
      </c>
      <c r="D263" s="91">
        <f>IFERROR(VLOOKUP(A263,Data1!A:B,2,0),"")</f>
        <v>3450</v>
      </c>
      <c r="E263" s="101">
        <f t="shared" si="24"/>
        <v>252</v>
      </c>
      <c r="F263" s="101">
        <f t="shared" si="25"/>
        <v>42</v>
      </c>
      <c r="G263" s="91" t="str">
        <f t="shared" si="26"/>
        <v/>
      </c>
      <c r="H263" s="91">
        <f t="shared" si="27"/>
        <v>7</v>
      </c>
      <c r="I263" s="93">
        <f t="shared" si="28"/>
        <v>6</v>
      </c>
      <c r="J263" s="94" t="str">
        <f t="shared" si="29"/>
        <v/>
      </c>
      <c r="K263" s="94" t="str">
        <f>IFERROR(VLOOKUP(A263,Instruction!A:F,6,0),"")</f>
        <v>• Insert 6 pcs (different color) per poly bag. Apply FNSKU labels on each of the poly bags. Cover all existing barcode.
• Insert the poly-bagged sets back to CASE. (Cover all existing barcodes on the box/case)
• New box size BX- 13.25 x 10.75 x 12.75</v>
      </c>
      <c r="L263" s="95" t="str">
        <f>IFERROR(VLOOKUP(A263,Instruction!A:J,10,0),"No Supplies")</f>
        <v>Poly Bag 9 x 12</v>
      </c>
      <c r="M263" s="101">
        <f>IFERROR(VLOOKUP(A263,Data1!A:C,3,0),1)</f>
        <v>6</v>
      </c>
      <c r="N263" s="91">
        <f>IFERROR(VLOOKUP(D263,Data2!$A:$D,4,0),"")</f>
        <v>0</v>
      </c>
      <c r="O263" s="90">
        <f>IFERROR(VLOOKUP(D263,Data2!$A:$C,3,0),"")</f>
        <v>36</v>
      </c>
      <c r="P263" s="91">
        <v>42</v>
      </c>
      <c r="Q263" s="90">
        <v>42</v>
      </c>
      <c r="R263" s="90"/>
      <c r="S263" s="90" t="s">
        <v>5152</v>
      </c>
    </row>
    <row r="264" spans="1:19" x14ac:dyDescent="0.25">
      <c r="A264" s="83" t="s">
        <v>2141</v>
      </c>
      <c r="B264" s="84" t="s">
        <v>5594</v>
      </c>
      <c r="C264" s="84" t="s">
        <v>5595</v>
      </c>
      <c r="D264" s="85">
        <f>IFERROR(VLOOKUP(A264,Data1!A:B,2,0),"")</f>
        <v>4104</v>
      </c>
      <c r="E264" s="86">
        <f t="shared" si="24"/>
        <v>168</v>
      </c>
      <c r="F264" s="86">
        <f t="shared" si="25"/>
        <v>42</v>
      </c>
      <c r="G264" s="85" t="str">
        <f t="shared" si="26"/>
        <v/>
      </c>
      <c r="H264" s="85">
        <f t="shared" si="27"/>
        <v>14</v>
      </c>
      <c r="I264" s="86">
        <f t="shared" si="28"/>
        <v>3</v>
      </c>
      <c r="J264" s="87" t="str">
        <f t="shared" si="29"/>
        <v/>
      </c>
      <c r="K264" s="87" t="str">
        <f>IFERROR(VLOOKUP(A264,Instruction!A:F,6,0),"")</f>
        <v xml:space="preserve">• Put 4 pcs into polybag and apply FNSKU labels on each of the poly bags.
• Insert the poly-bagged sets back to CASE (Cover all existing barcodes on the box/case) </v>
      </c>
      <c r="L264" s="88" t="str">
        <f>IFERROR(VLOOKUP(A264,Instruction!A:J,10,0),"No Supplies")</f>
        <v>Poly Bag 14.5 x 19</v>
      </c>
      <c r="M264" s="86">
        <f>IFERROR(VLOOKUP(A264,Data1!A:C,3,0),1)</f>
        <v>4</v>
      </c>
      <c r="N264" s="85">
        <f>IFERROR(VLOOKUP(D264,Data2!$A:$D,4,0),"")</f>
        <v>0</v>
      </c>
      <c r="O264" s="84">
        <f>IFERROR(VLOOKUP(D264,Data2!$A:$C,3,0),"")</f>
        <v>12</v>
      </c>
      <c r="P264" s="85">
        <v>42</v>
      </c>
      <c r="Q264" s="84">
        <v>42</v>
      </c>
      <c r="R264" s="84"/>
      <c r="S264" s="84" t="s">
        <v>5152</v>
      </c>
    </row>
    <row r="265" spans="1:19" x14ac:dyDescent="0.25">
      <c r="A265" s="97" t="s">
        <v>365</v>
      </c>
      <c r="B265" s="90" t="s">
        <v>5596</v>
      </c>
      <c r="C265" s="90"/>
      <c r="D265" s="91">
        <f>IFERROR(VLOOKUP(A265,Data1!A:B,2,0),"")</f>
        <v>1613</v>
      </c>
      <c r="E265" s="101">
        <f t="shared" si="24"/>
        <v>96</v>
      </c>
      <c r="F265" s="101">
        <f t="shared" si="25"/>
        <v>48</v>
      </c>
      <c r="G265" s="91">
        <f t="shared" si="26"/>
        <v>4</v>
      </c>
      <c r="H265" s="91">
        <f t="shared" si="27"/>
        <v>1</v>
      </c>
      <c r="I265" s="93">
        <f t="shared" si="28"/>
        <v>12</v>
      </c>
      <c r="J265" s="94" t="str">
        <f t="shared" si="29"/>
        <v/>
      </c>
      <c r="K265" s="94" t="str">
        <f>IFERROR(VLOOKUP(A265,Instruction!A:F,6,0),"")</f>
        <v>• Insert 2 pcs into poly bag, apply FNSKU label.
• Put back to CASE (Cover all existing barcodes on the box/case)</v>
      </c>
      <c r="L265" s="95">
        <f>IFERROR(VLOOKUP(A265,Instruction!A:J,10,0),"No Supplies")</f>
        <v>0</v>
      </c>
      <c r="M265" s="101">
        <f>IFERROR(VLOOKUP(A265,Data1!A:C,3,0),1)</f>
        <v>2</v>
      </c>
      <c r="N265" s="91">
        <f>IFERROR(VLOOKUP(D265,Data2!$A:$D,4,0),"")</f>
        <v>24</v>
      </c>
      <c r="O265" s="90">
        <f>IFERROR(VLOOKUP(D265,Data2!$A:$C,3,0),"")</f>
        <v>144</v>
      </c>
      <c r="P265" s="91">
        <v>42</v>
      </c>
      <c r="Q265" s="90">
        <v>48</v>
      </c>
      <c r="R265" s="90"/>
      <c r="S265" s="90" t="s">
        <v>5151</v>
      </c>
    </row>
    <row r="266" spans="1:19" x14ac:dyDescent="0.25">
      <c r="A266" s="83" t="s">
        <v>1398</v>
      </c>
      <c r="B266" s="84" t="s">
        <v>5597</v>
      </c>
      <c r="C266" s="84" t="s">
        <v>5598</v>
      </c>
      <c r="D266" s="85">
        <f>IFERROR(VLOOKUP(A266,Data1!A:B,2,0),"")</f>
        <v>3107</v>
      </c>
      <c r="E266" s="86">
        <f t="shared" si="24"/>
        <v>144</v>
      </c>
      <c r="F266" s="86">
        <f t="shared" si="25"/>
        <v>36</v>
      </c>
      <c r="G266" s="85">
        <f t="shared" si="26"/>
        <v>6</v>
      </c>
      <c r="H266" s="85">
        <f t="shared" si="27"/>
        <v>1</v>
      </c>
      <c r="I266" s="86">
        <f t="shared" si="28"/>
        <v>36</v>
      </c>
      <c r="J266" s="87" t="str">
        <f t="shared" si="29"/>
        <v/>
      </c>
      <c r="K266" s="87" t="str">
        <f>IFERROR(VLOOKUP(A266,Instruction!A:F,6,0),"")</f>
        <v xml:space="preserve">• Put 4 pcs into polybag and apply FNSKU labels on each of the poly bags.
• Insert the poly-bagged sets back to CASE (Cover all existing barcodes on the box/case) </v>
      </c>
      <c r="L266" s="88" t="str">
        <f>IFERROR(VLOOKUP(A266,Instruction!A:J,10,0),"No Supplies")</f>
        <v>Poly Bag 10 x 13</v>
      </c>
      <c r="M266" s="86">
        <f>IFERROR(VLOOKUP(A266,Data1!A:C,3,0),1)</f>
        <v>4</v>
      </c>
      <c r="N266" s="85">
        <f>IFERROR(VLOOKUP(D266,Data2!$A:$D,4,0),"")</f>
        <v>24</v>
      </c>
      <c r="O266" s="84">
        <f>IFERROR(VLOOKUP(D266,Data2!$A:$C,3,0),"")</f>
        <v>144</v>
      </c>
      <c r="P266" s="85">
        <v>41</v>
      </c>
      <c r="Q266" s="84">
        <v>36</v>
      </c>
      <c r="R266" s="84"/>
      <c r="S266" s="84" t="s">
        <v>5152</v>
      </c>
    </row>
    <row r="267" spans="1:19" x14ac:dyDescent="0.25">
      <c r="A267" s="97" t="s">
        <v>1008</v>
      </c>
      <c r="B267" s="90" t="s">
        <v>5599</v>
      </c>
      <c r="C267" s="90" t="s">
        <v>5600</v>
      </c>
      <c r="D267" s="91">
        <f>IFERROR(VLOOKUP(A267,Data1!A:B,2,0),"")</f>
        <v>2172</v>
      </c>
      <c r="E267" s="101">
        <f t="shared" si="24"/>
        <v>240</v>
      </c>
      <c r="F267" s="101">
        <f t="shared" si="25"/>
        <v>40</v>
      </c>
      <c r="G267" s="91" t="str">
        <f t="shared" si="26"/>
        <v/>
      </c>
      <c r="H267" s="91">
        <f t="shared" si="27"/>
        <v>5</v>
      </c>
      <c r="I267" s="93">
        <f t="shared" si="28"/>
        <v>8</v>
      </c>
      <c r="J267" s="94" t="str">
        <f t="shared" si="29"/>
        <v/>
      </c>
      <c r="K267" s="94" t="str">
        <f>IFERROR(VLOOKUP(A267,Instruction!A:F,6,0),"")</f>
        <v>• Insert 6 pcs per poly bag (6 different color). Apply FNSKU labels on each of the poly bags.
• Insert the poly-bagged sets back to CASE (Cover all existing barcodes on the box/case)</v>
      </c>
      <c r="L267" s="95" t="str">
        <f>IFERROR(VLOOKUP(A267,Instruction!A:J,10,0),"No Supplies")</f>
        <v>Poly Bag 12 x 15.5</v>
      </c>
      <c r="M267" s="101">
        <f>IFERROR(VLOOKUP(A267,Data1!A:C,3,0),1)</f>
        <v>6</v>
      </c>
      <c r="N267" s="91">
        <f>IFERROR(VLOOKUP(D267,Data2!$A:$D,4,0),"")</f>
        <v>0</v>
      </c>
      <c r="O267" s="90">
        <f>IFERROR(VLOOKUP(D267,Data2!$A:$C,3,0),"")</f>
        <v>48</v>
      </c>
      <c r="P267" s="91">
        <v>41</v>
      </c>
      <c r="Q267" s="90">
        <v>40</v>
      </c>
      <c r="R267" s="90"/>
      <c r="S267" s="90" t="s">
        <v>5152</v>
      </c>
    </row>
    <row r="268" spans="1:19" x14ac:dyDescent="0.25">
      <c r="A268" s="83" t="s">
        <v>2512</v>
      </c>
      <c r="B268" s="84" t="s">
        <v>5601</v>
      </c>
      <c r="C268" s="84" t="s">
        <v>5602</v>
      </c>
      <c r="D268" s="85">
        <f>IFERROR(VLOOKUP(A268,Data1!A:B,2,0),"")</f>
        <v>5075</v>
      </c>
      <c r="E268" s="86">
        <f t="shared" si="24"/>
        <v>1008</v>
      </c>
      <c r="F268" s="86">
        <f t="shared" si="25"/>
        <v>42</v>
      </c>
      <c r="G268" s="85">
        <f t="shared" si="26"/>
        <v>42</v>
      </c>
      <c r="H268" s="85">
        <f t="shared" si="27"/>
        <v>14</v>
      </c>
      <c r="I268" s="86">
        <f t="shared" si="28"/>
        <v>3</v>
      </c>
      <c r="J268" s="87" t="str">
        <f t="shared" si="29"/>
        <v/>
      </c>
      <c r="K268" s="87" t="str">
        <f>IFERROR(VLOOKUP(A268,Instruction!A:F,6,0),"")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68" s="88" t="str">
        <f>IFERROR(VLOOKUP(A268,Instruction!A:J,10,0),"No Supplies")</f>
        <v>No Supplies</v>
      </c>
      <c r="M268" s="86">
        <f>IFERROR(VLOOKUP(A268,Data1!A:C,3,0),1)</f>
        <v>24</v>
      </c>
      <c r="N268" s="85">
        <f>IFERROR(VLOOKUP(D268,Data2!$A:$D,4,0),"")</f>
        <v>24</v>
      </c>
      <c r="O268" s="84">
        <f>IFERROR(VLOOKUP(D268,Data2!$A:$C,3,0),"")</f>
        <v>72</v>
      </c>
      <c r="P268" s="85">
        <v>41</v>
      </c>
      <c r="Q268" s="84">
        <v>42</v>
      </c>
      <c r="R268" s="84"/>
      <c r="S268" s="84" t="s">
        <v>5152</v>
      </c>
    </row>
    <row r="269" spans="1:19" x14ac:dyDescent="0.25">
      <c r="A269" s="97" t="s">
        <v>2900</v>
      </c>
      <c r="B269" s="90" t="s">
        <v>5603</v>
      </c>
      <c r="C269" s="90" t="s">
        <v>5604</v>
      </c>
      <c r="D269" s="91">
        <f>IFERROR(VLOOKUP(A269,Data1!A:B,2,0),"")</f>
        <v>578</v>
      </c>
      <c r="E269" s="101">
        <f t="shared" si="24"/>
        <v>168</v>
      </c>
      <c r="F269" s="101">
        <f t="shared" si="25"/>
        <v>42</v>
      </c>
      <c r="G269" s="91" t="str">
        <f t="shared" si="26"/>
        <v/>
      </c>
      <c r="H269" s="91">
        <f t="shared" si="27"/>
        <v>7</v>
      </c>
      <c r="I269" s="93">
        <f t="shared" si="28"/>
        <v>6</v>
      </c>
      <c r="J269" s="94" t="str">
        <f t="shared" si="29"/>
        <v/>
      </c>
      <c r="K269" s="94" t="str">
        <f>IFERROR(VLOOKUP(A269,Instruction!A:F,6,0),"")</f>
        <v>• Put 4 pcs (different color) into polybag and apply FNSKU labels on each of the poly bags.
• Insert the poly-bagged sets back to CASE (Cover all existing barcodes on the box/case)</v>
      </c>
      <c r="L269" s="95" t="str">
        <f>IFERROR(VLOOKUP(A269,Instruction!A:J,10,0),"No Supplies")</f>
        <v>Poly Bag 10 x 13</v>
      </c>
      <c r="M269" s="101">
        <f>IFERROR(VLOOKUP(A269,Data1!A:C,3,0),1)</f>
        <v>4</v>
      </c>
      <c r="N269" s="91">
        <f>IFERROR(VLOOKUP(D269,Data2!$A:$D,4,0),"")</f>
        <v>0</v>
      </c>
      <c r="O269" s="90">
        <f>IFERROR(VLOOKUP(D269,Data2!$A:$C,3,0),"")</f>
        <v>24</v>
      </c>
      <c r="P269" s="91">
        <v>40</v>
      </c>
      <c r="Q269" s="90">
        <v>42</v>
      </c>
      <c r="R269" s="90"/>
      <c r="S269" s="90" t="s">
        <v>5152</v>
      </c>
    </row>
    <row r="270" spans="1:19" x14ac:dyDescent="0.25">
      <c r="A270" s="83" t="s">
        <v>689</v>
      </c>
      <c r="B270" s="84" t="s">
        <v>5605</v>
      </c>
      <c r="C270" s="84" t="s">
        <v>5606</v>
      </c>
      <c r="D270" s="85">
        <f>IFERROR(VLOOKUP(A270,Data1!A:B,2,0),"")</f>
        <v>1795</v>
      </c>
      <c r="E270" s="86">
        <f t="shared" si="24"/>
        <v>48</v>
      </c>
      <c r="F270" s="86">
        <f t="shared" si="25"/>
        <v>48</v>
      </c>
      <c r="G270" s="85">
        <f t="shared" si="26"/>
        <v>2</v>
      </c>
      <c r="H270" s="85">
        <f t="shared" si="27"/>
        <v>1</v>
      </c>
      <c r="I270" s="86">
        <f t="shared" si="28"/>
        <v>24</v>
      </c>
      <c r="J270" s="87" t="str">
        <f t="shared" si="29"/>
        <v/>
      </c>
      <c r="K270" s="87" t="str">
        <f>IFERROR(VLOOKUP(A270,Instruction!A:F,6,0),"")</f>
        <v xml:space="preserve">Apply outer box/case label accordingly to match item# (Cover all existing barcodes on the box/case) </v>
      </c>
      <c r="L270" s="88">
        <f>IFERROR(VLOOKUP(A270,Instruction!A:J,10,0),"No Supplies")</f>
        <v>0</v>
      </c>
      <c r="M270" s="86">
        <f>IFERROR(VLOOKUP(A270,Data1!A:C,3,0),1)</f>
        <v>1</v>
      </c>
      <c r="N270" s="85">
        <f>IFERROR(VLOOKUP(D270,Data2!$A:$D,4,0),"")</f>
        <v>24</v>
      </c>
      <c r="O270" s="84">
        <f>IFERROR(VLOOKUP(D270,Data2!$A:$C,3,0),"")</f>
        <v>144</v>
      </c>
      <c r="P270" s="85">
        <v>40</v>
      </c>
      <c r="Q270" s="84">
        <v>48</v>
      </c>
      <c r="R270" s="84"/>
      <c r="S270" s="84" t="s">
        <v>5151</v>
      </c>
    </row>
    <row r="271" spans="1:19" x14ac:dyDescent="0.25">
      <c r="A271" s="97" t="s">
        <v>3299</v>
      </c>
      <c r="B271" s="90" t="s">
        <v>5607</v>
      </c>
      <c r="C271" s="90" t="s">
        <v>5608</v>
      </c>
      <c r="D271" s="91">
        <f>IFERROR(VLOOKUP(A271,Data1!A:B,2,0),"")</f>
        <v>803</v>
      </c>
      <c r="E271" s="101">
        <f t="shared" si="24"/>
        <v>144</v>
      </c>
      <c r="F271" s="101">
        <f t="shared" si="25"/>
        <v>36</v>
      </c>
      <c r="G271" s="91">
        <f t="shared" si="26"/>
        <v>6</v>
      </c>
      <c r="H271" s="91">
        <f t="shared" si="27"/>
        <v>1</v>
      </c>
      <c r="I271" s="93">
        <f t="shared" si="28"/>
        <v>36</v>
      </c>
      <c r="J271" s="94" t="str">
        <f t="shared" si="29"/>
        <v/>
      </c>
      <c r="K271" s="94" t="str">
        <f>IFERROR(VLOOKUP(A271,Instruction!A:F,6,0),"")</f>
        <v>• Put 4 pcs (different color) per poly bag. Apply FNSKU on the poly bags.
• Put the poly-bagged sets back to CASE. Discard inner box. (Cover all existing barcodes on the box/case)</v>
      </c>
      <c r="L271" s="95" t="str">
        <f>IFERROR(VLOOKUP(A271,Instruction!A:J,10,0),"No Supplies")</f>
        <v>Poly Bag 9 x 12</v>
      </c>
      <c r="M271" s="101">
        <f>IFERROR(VLOOKUP(A271,Data1!A:C,3,0),1)</f>
        <v>4</v>
      </c>
      <c r="N271" s="91">
        <f>IFERROR(VLOOKUP(D271,Data2!$A:$D,4,0),"")</f>
        <v>24</v>
      </c>
      <c r="O271" s="90">
        <f>IFERROR(VLOOKUP(D271,Data2!$A:$C,3,0),"")</f>
        <v>144</v>
      </c>
      <c r="P271" s="91">
        <v>39</v>
      </c>
      <c r="Q271" s="90">
        <v>36</v>
      </c>
      <c r="R271" s="90"/>
      <c r="S271" s="90" t="s">
        <v>5152</v>
      </c>
    </row>
    <row r="272" spans="1:19" x14ac:dyDescent="0.25">
      <c r="A272" s="83" t="s">
        <v>645</v>
      </c>
      <c r="B272" s="84" t="s">
        <v>5609</v>
      </c>
      <c r="C272" s="84" t="s">
        <v>5610</v>
      </c>
      <c r="D272" s="85">
        <f>IFERROR(VLOOKUP(A272,Data1!A:B,2,0),"")</f>
        <v>1755</v>
      </c>
      <c r="E272" s="86">
        <f t="shared" si="24"/>
        <v>48</v>
      </c>
      <c r="F272" s="86">
        <f t="shared" si="25"/>
        <v>48</v>
      </c>
      <c r="G272" s="85">
        <f t="shared" si="26"/>
        <v>2</v>
      </c>
      <c r="H272" s="85">
        <f t="shared" si="27"/>
        <v>1</v>
      </c>
      <c r="I272" s="86">
        <f t="shared" si="28"/>
        <v>24</v>
      </c>
      <c r="J272" s="87" t="str">
        <f t="shared" si="29"/>
        <v/>
      </c>
      <c r="K272" s="87" t="str">
        <f>IFERROR(VLOOKUP(A272,Instruction!A:F,6,0),"")</f>
        <v xml:space="preserve">• Use FNSKU to label each item (cover barcode). Apply outer box/case label accordingly to match item# (Cover all existing barcodes on the box/case) </v>
      </c>
      <c r="L272" s="88" t="str">
        <f>IFERROR(VLOOKUP(A272,Instruction!A:J,10,0),"No Supplies")</f>
        <v>No Supplies</v>
      </c>
      <c r="M272" s="86">
        <f>IFERROR(VLOOKUP(A272,Data1!A:C,3,0),1)</f>
        <v>1</v>
      </c>
      <c r="N272" s="85">
        <f>IFERROR(VLOOKUP(D272,Data2!$A:$D,4,0),"")</f>
        <v>24</v>
      </c>
      <c r="O272" s="84">
        <f>IFERROR(VLOOKUP(D272,Data2!$A:$C,3,0),"")</f>
        <v>144</v>
      </c>
      <c r="P272" s="85">
        <v>39</v>
      </c>
      <c r="Q272" s="84">
        <v>48</v>
      </c>
      <c r="R272" s="84"/>
      <c r="S272" s="84" t="s">
        <v>5151</v>
      </c>
    </row>
    <row r="273" spans="1:19" x14ac:dyDescent="0.25">
      <c r="A273" s="97" t="s">
        <v>2729</v>
      </c>
      <c r="B273" s="90" t="s">
        <v>5611</v>
      </c>
      <c r="C273" s="90" t="s">
        <v>5612</v>
      </c>
      <c r="D273" s="91">
        <f>IFERROR(VLOOKUP(A273,Data1!A:B,2,0),"")</f>
        <v>534</v>
      </c>
      <c r="E273" s="101">
        <f t="shared" si="24"/>
        <v>48</v>
      </c>
      <c r="F273" s="101">
        <f t="shared" si="25"/>
        <v>48</v>
      </c>
      <c r="G273" s="91">
        <f t="shared" si="26"/>
        <v>2</v>
      </c>
      <c r="H273" s="91">
        <f t="shared" si="27"/>
        <v>1</v>
      </c>
      <c r="I273" s="93">
        <f t="shared" si="28"/>
        <v>24</v>
      </c>
      <c r="J273" s="94" t="str">
        <f t="shared" si="29"/>
        <v/>
      </c>
      <c r="K273" s="94" t="str">
        <f>IFERROR(VLOOKUP(A273,Instruction!A:F,6,0),"")</f>
        <v xml:space="preserve">• Use FNSKU to label each item (cover barcode). Apply outer box/case label accordingly to match item# (Cover all existing barcodes on the box/case) </v>
      </c>
      <c r="L273" s="95" t="str">
        <f>IFERROR(VLOOKUP(A273,Instruction!A:J,10,0),"No Supplies")</f>
        <v>No Supplies</v>
      </c>
      <c r="M273" s="101">
        <f>IFERROR(VLOOKUP(A273,Data1!A:C,3,0),1)</f>
        <v>1</v>
      </c>
      <c r="N273" s="91">
        <f>IFERROR(VLOOKUP(D273,Data2!$A:$D,4,0),"")</f>
        <v>24</v>
      </c>
      <c r="O273" s="90">
        <f>IFERROR(VLOOKUP(D273,Data2!$A:$C,3,0),"")</f>
        <v>72</v>
      </c>
      <c r="P273" s="91">
        <v>39</v>
      </c>
      <c r="Q273" s="90">
        <v>48</v>
      </c>
      <c r="R273" s="90"/>
      <c r="S273" s="90" t="s">
        <v>5151</v>
      </c>
    </row>
    <row r="274" spans="1:19" x14ac:dyDescent="0.25">
      <c r="A274" s="83" t="s">
        <v>1479</v>
      </c>
      <c r="B274" s="84" t="s">
        <v>5613</v>
      </c>
      <c r="C274" s="84" t="s">
        <v>5614</v>
      </c>
      <c r="D274" s="85">
        <f>IFERROR(VLOOKUP(A274,Data1!A:B,2,0),"")</f>
        <v>3137</v>
      </c>
      <c r="E274" s="86">
        <f t="shared" si="24"/>
        <v>36</v>
      </c>
      <c r="F274" s="86">
        <f t="shared" si="25"/>
        <v>36</v>
      </c>
      <c r="G274" s="85" t="str">
        <f t="shared" si="26"/>
        <v/>
      </c>
      <c r="H274" s="85">
        <f t="shared" si="27"/>
        <v>3</v>
      </c>
      <c r="I274" s="86">
        <f t="shared" si="28"/>
        <v>12</v>
      </c>
      <c r="J274" s="87" t="str">
        <f t="shared" si="29"/>
        <v/>
      </c>
      <c r="K274" s="87" t="str">
        <f>IFERROR(VLOOKUP(A274,Instruction!A:F,6,0),"")</f>
        <v xml:space="preserve">• Use FNSKU to label each item (cover barcode). Apply outer box/case label accordingly to match item# (Cover all existing barcodes on the box/case) </v>
      </c>
      <c r="L274" s="88" t="str">
        <f>IFERROR(VLOOKUP(A274,Instruction!A:J,10,0),"No Supplies")</f>
        <v>No Supplies</v>
      </c>
      <c r="M274" s="86">
        <f>IFERROR(VLOOKUP(A274,Data1!A:C,3,0),1)</f>
        <v>1</v>
      </c>
      <c r="N274" s="85">
        <f>IFERROR(VLOOKUP(D274,Data2!$A:$D,4,0),"")</f>
        <v>0</v>
      </c>
      <c r="O274" s="84">
        <f>IFERROR(VLOOKUP(D274,Data2!$A:$C,3,0),"")</f>
        <v>12</v>
      </c>
      <c r="P274" s="85">
        <v>38</v>
      </c>
      <c r="Q274" s="84">
        <v>36</v>
      </c>
      <c r="R274" s="84"/>
      <c r="S274" s="84" t="s">
        <v>5152</v>
      </c>
    </row>
    <row r="275" spans="1:19" x14ac:dyDescent="0.25">
      <c r="A275" s="97" t="s">
        <v>3894</v>
      </c>
      <c r="B275" s="90" t="s">
        <v>5615</v>
      </c>
      <c r="C275" s="90" t="s">
        <v>5616</v>
      </c>
      <c r="D275" s="91">
        <f>IFERROR(VLOOKUP(A275,Data1!A:B,2,0),"")</f>
        <v>1753</v>
      </c>
      <c r="E275" s="101">
        <f t="shared" si="24"/>
        <v>144</v>
      </c>
      <c r="F275" s="101">
        <f t="shared" si="25"/>
        <v>36</v>
      </c>
      <c r="G275" s="91">
        <f t="shared" si="26"/>
        <v>6</v>
      </c>
      <c r="H275" s="91">
        <f t="shared" si="27"/>
        <v>1</v>
      </c>
      <c r="I275" s="93">
        <f t="shared" si="28"/>
        <v>36</v>
      </c>
      <c r="J275" s="94" t="str">
        <f t="shared" si="29"/>
        <v/>
      </c>
      <c r="K275" s="94" t="str">
        <f>IFERROR(VLOOKUP(A275,Instruction!A:F,6,0),"")</f>
        <v xml:space="preserve">• Insert 4 pcs per poly bag. Apply FNSKU labels on each of the poly bags. Cover all existing barcode.
• Insert the poly-bagged sets back to CASE. Discard inner box (Cover all existing barcodes on the box/case) </v>
      </c>
      <c r="L275" s="95" t="str">
        <f>IFERROR(VLOOKUP(A275,Instruction!A:J,10,0),"No Supplies")</f>
        <v>Poly Bag 6 x 9</v>
      </c>
      <c r="M275" s="101">
        <f>IFERROR(VLOOKUP(A275,Data1!A:C,3,0),1)</f>
        <v>4</v>
      </c>
      <c r="N275" s="91">
        <f>IFERROR(VLOOKUP(D275,Data2!$A:$D,4,0),"")</f>
        <v>24</v>
      </c>
      <c r="O275" s="90">
        <f>IFERROR(VLOOKUP(D275,Data2!$A:$C,3,0),"")</f>
        <v>144</v>
      </c>
      <c r="P275" s="91">
        <v>38</v>
      </c>
      <c r="Q275" s="90">
        <v>36</v>
      </c>
      <c r="R275" s="90"/>
      <c r="S275" s="90" t="s">
        <v>5152</v>
      </c>
    </row>
    <row r="276" spans="1:19" x14ac:dyDescent="0.25">
      <c r="A276" s="83" t="s">
        <v>1686</v>
      </c>
      <c r="B276" s="84" t="s">
        <v>5617</v>
      </c>
      <c r="C276" s="84"/>
      <c r="D276" s="85">
        <f>IFERROR(VLOOKUP(A276,Data1!A:B,2,0),"")</f>
        <v>3340</v>
      </c>
      <c r="E276" s="86">
        <f t="shared" si="24"/>
        <v>96</v>
      </c>
      <c r="F276" s="86">
        <f t="shared" si="25"/>
        <v>48</v>
      </c>
      <c r="G276" s="85" t="str">
        <f t="shared" si="26"/>
        <v/>
      </c>
      <c r="H276" s="85">
        <f t="shared" si="27"/>
        <v>4</v>
      </c>
      <c r="I276" s="86">
        <f t="shared" si="28"/>
        <v>12</v>
      </c>
      <c r="J276" s="87" t="str">
        <f t="shared" si="29"/>
        <v/>
      </c>
      <c r="K276" s="87" t="str">
        <f>IFERROR(VLOOKUP(A276,Instruction!A:F,6,0),"")</f>
        <v>• Insert 2 pcs into poly bag, apply FNSKU label.
• Put back to CASE (Cover all existing barcodes on the box/case)</v>
      </c>
      <c r="L276" s="88">
        <f>IFERROR(VLOOKUP(A276,Instruction!A:J,10,0),"No Supplies")</f>
        <v>0</v>
      </c>
      <c r="M276" s="86">
        <f>IFERROR(VLOOKUP(A276,Data1!A:C,3,0),1)</f>
        <v>2</v>
      </c>
      <c r="N276" s="85">
        <f>IFERROR(VLOOKUP(D276,Data2!$A:$D,4,0),"")</f>
        <v>0</v>
      </c>
      <c r="O276" s="84">
        <f>IFERROR(VLOOKUP(D276,Data2!$A:$C,3,0),"")</f>
        <v>24</v>
      </c>
      <c r="P276" s="85">
        <v>45</v>
      </c>
      <c r="Q276" s="84">
        <v>48</v>
      </c>
      <c r="R276" s="84"/>
      <c r="S276" s="84" t="s">
        <v>5152</v>
      </c>
    </row>
    <row r="277" spans="1:19" x14ac:dyDescent="0.25">
      <c r="A277" s="97" t="s">
        <v>5046</v>
      </c>
      <c r="B277" s="90" t="s">
        <v>5618</v>
      </c>
      <c r="C277" s="90"/>
      <c r="D277" s="91">
        <f>IFERROR(VLOOKUP(A277,Data1!A:B,2,0),"")</f>
        <v>3388</v>
      </c>
      <c r="E277" s="101">
        <f t="shared" si="24"/>
        <v>96</v>
      </c>
      <c r="F277" s="101">
        <f t="shared" si="25"/>
        <v>48</v>
      </c>
      <c r="G277" s="91" t="str">
        <f t="shared" si="26"/>
        <v/>
      </c>
      <c r="H277" s="91">
        <f t="shared" si="27"/>
        <v>4</v>
      </c>
      <c r="I277" s="93">
        <f t="shared" si="28"/>
        <v>12</v>
      </c>
      <c r="J277" s="94" t="str">
        <f t="shared" si="29"/>
        <v/>
      </c>
      <c r="K277" s="94" t="str">
        <f>IFERROR(VLOOKUP(A277,Instruction!A:F,6,0),"")</f>
        <v>• Put 2 pcs into polybag and apply FNSKU labels on each of the poly bags.
• Insert the poly-bagged sets back to CASE (Cover all existing barcodes on the box/case)</v>
      </c>
      <c r="L277" s="95">
        <f>IFERROR(VLOOKUP(A277,Instruction!A:J,10,0),"No Supplies")</f>
        <v>0</v>
      </c>
      <c r="M277" s="101">
        <f>IFERROR(VLOOKUP(A277,Data1!A:C,3,0),1)</f>
        <v>2</v>
      </c>
      <c r="N277" s="91">
        <f>IFERROR(VLOOKUP(D277,Data2!$A:$D,4,0),"")</f>
        <v>0</v>
      </c>
      <c r="O277" s="90">
        <f>IFERROR(VLOOKUP(D277,Data2!$A:$C,3,0),"")</f>
        <v>24</v>
      </c>
      <c r="P277" s="91">
        <v>44</v>
      </c>
      <c r="Q277" s="90">
        <v>48</v>
      </c>
      <c r="R277" s="90"/>
      <c r="S277" s="90" t="s">
        <v>5152</v>
      </c>
    </row>
    <row r="278" spans="1:19" x14ac:dyDescent="0.25">
      <c r="A278" s="83" t="s">
        <v>5063</v>
      </c>
      <c r="B278" s="84" t="s">
        <v>5619</v>
      </c>
      <c r="C278" s="84"/>
      <c r="D278" s="85">
        <f>IFERROR(VLOOKUP(A278,Data1!A:B,2,0),"")</f>
        <v>4569945741</v>
      </c>
      <c r="E278" s="86">
        <f t="shared" si="24"/>
        <v>36</v>
      </c>
      <c r="F278" s="86">
        <f t="shared" si="25"/>
        <v>36</v>
      </c>
      <c r="G278" s="85" t="str">
        <f t="shared" si="26"/>
        <v/>
      </c>
      <c r="H278" s="85">
        <f t="shared" si="27"/>
        <v>1</v>
      </c>
      <c r="I278" s="86">
        <f t="shared" si="28"/>
        <v>36</v>
      </c>
      <c r="J278" s="87" t="str">
        <f t="shared" si="29"/>
        <v/>
      </c>
      <c r="K278" s="87"/>
      <c r="L278" s="88" t="str">
        <f>IFERROR(VLOOKUP(A278,Instruction!A:J,10,0),"No Supplies")</f>
        <v>No Supplies</v>
      </c>
      <c r="M278" s="86">
        <f>IFERROR(VLOOKUP(A278,Data1!A:C,3,0),1)</f>
        <v>1</v>
      </c>
      <c r="N278" s="85">
        <f>IFERROR(VLOOKUP(D278,Data2!$A:$D,4,0),"")</f>
        <v>0</v>
      </c>
      <c r="O278" s="84">
        <f>IFERROR(VLOOKUP(D278,Data2!$A:$C,3,0),"")</f>
        <v>36</v>
      </c>
      <c r="P278" s="85">
        <v>44</v>
      </c>
      <c r="Q278" s="84">
        <v>36</v>
      </c>
      <c r="R278" s="84"/>
      <c r="S278" s="84" t="s">
        <v>5152</v>
      </c>
    </row>
    <row r="279" spans="1:19" x14ac:dyDescent="0.25">
      <c r="A279" s="97" t="s">
        <v>2976</v>
      </c>
      <c r="B279" s="90" t="s">
        <v>5620</v>
      </c>
      <c r="C279" s="90" t="s">
        <v>5620</v>
      </c>
      <c r="D279" s="91">
        <f>IFERROR(VLOOKUP(A279,Data1!A:B,2,0),"")</f>
        <v>6018</v>
      </c>
      <c r="E279" s="101">
        <f t="shared" si="24"/>
        <v>48</v>
      </c>
      <c r="F279" s="101">
        <f t="shared" si="25"/>
        <v>48</v>
      </c>
      <c r="G279" s="91" t="str">
        <f t="shared" si="26"/>
        <v/>
      </c>
      <c r="H279" s="91">
        <f t="shared" si="27"/>
        <v>2</v>
      </c>
      <c r="I279" s="93">
        <f t="shared" si="28"/>
        <v>24</v>
      </c>
      <c r="J279" s="94" t="str">
        <f t="shared" si="29"/>
        <v/>
      </c>
      <c r="K279" s="94" t="str">
        <f>IFERROR(VLOOKUP(A279,Instruction!A:F,6,0),"")</f>
        <v xml:space="preserve">Apply outer case label accordingly to match item# (Cover all existing barcodes on the case) </v>
      </c>
      <c r="L279" s="95" t="str">
        <f>IFERROR(VLOOKUP(A279,Instruction!A:J,10,0),"No Supplies")</f>
        <v>No Supplies</v>
      </c>
      <c r="M279" s="101">
        <f>IFERROR(VLOOKUP(A279,Data1!A:C,3,0),1)</f>
        <v>1</v>
      </c>
      <c r="N279" s="91">
        <f>IFERROR(VLOOKUP(D279,Data2!$A:$D,4,0),"")</f>
        <v>0</v>
      </c>
      <c r="O279" s="90">
        <f>IFERROR(VLOOKUP(D279,Data2!$A:$C,3,0),"")</f>
        <v>24</v>
      </c>
      <c r="P279" s="91">
        <v>38</v>
      </c>
      <c r="Q279" s="90">
        <v>48</v>
      </c>
      <c r="R279" s="90"/>
      <c r="S279" s="90" t="s">
        <v>5152</v>
      </c>
    </row>
    <row r="280" spans="1:19" x14ac:dyDescent="0.25">
      <c r="A280" s="83" t="s">
        <v>3336</v>
      </c>
      <c r="B280" s="84" t="s">
        <v>5621</v>
      </c>
      <c r="C280" s="84"/>
      <c r="D280" s="85">
        <f>IFERROR(VLOOKUP(A280,Data1!A:B,2,0),"")</f>
        <v>84200</v>
      </c>
      <c r="E280" s="86">
        <f t="shared" si="24"/>
        <v>96</v>
      </c>
      <c r="F280" s="86">
        <f t="shared" si="25"/>
        <v>48</v>
      </c>
      <c r="G280" s="85" t="str">
        <f t="shared" si="26"/>
        <v/>
      </c>
      <c r="H280" s="85">
        <f t="shared" si="27"/>
        <v>2</v>
      </c>
      <c r="I280" s="86">
        <f t="shared" si="28"/>
        <v>24</v>
      </c>
      <c r="J280" s="87" t="str">
        <f t="shared" si="29"/>
        <v/>
      </c>
      <c r="K280" s="87" t="str">
        <f>IFERROR(VLOOKUP(A280,Instruction!A:F,6,0),"")</f>
        <v>• Put 2 pcs (different color) into polybag and apply FNSKU labels on each of the poly bags.
• Insert the poly-bagged sets back to CASE (Cover all existing barcodes on the box/case)</v>
      </c>
      <c r="L280" s="88">
        <f>IFERROR(VLOOKUP(A280,Instruction!A:J,10,0),"No Supplies")</f>
        <v>0</v>
      </c>
      <c r="M280" s="86">
        <f>IFERROR(VLOOKUP(A280,Data1!A:C,3,0),1)</f>
        <v>2</v>
      </c>
      <c r="N280" s="85">
        <f>IFERROR(VLOOKUP(D280,Data2!$A:$D,4,0),"")</f>
        <v>0</v>
      </c>
      <c r="O280" s="84">
        <f>IFERROR(VLOOKUP(D280,Data2!$A:$C,3,0),"")</f>
        <v>48</v>
      </c>
      <c r="P280" s="85">
        <v>44</v>
      </c>
      <c r="Q280" s="84">
        <v>48</v>
      </c>
      <c r="R280" s="84"/>
      <c r="S280" s="84" t="s">
        <v>5152</v>
      </c>
    </row>
    <row r="281" spans="1:19" x14ac:dyDescent="0.25">
      <c r="A281" s="97" t="s">
        <v>3344</v>
      </c>
      <c r="B281" s="90" t="s">
        <v>5622</v>
      </c>
      <c r="C281" s="90" t="s">
        <v>5623</v>
      </c>
      <c r="D281" s="91">
        <f>IFERROR(VLOOKUP(A281,Data1!A:B,2,0),"")</f>
        <v>845</v>
      </c>
      <c r="E281" s="101">
        <f t="shared" si="24"/>
        <v>144</v>
      </c>
      <c r="F281" s="101">
        <f t="shared" si="25"/>
        <v>36</v>
      </c>
      <c r="G281" s="91" t="str">
        <f t="shared" si="26"/>
        <v/>
      </c>
      <c r="H281" s="91">
        <f t="shared" si="27"/>
        <v>6</v>
      </c>
      <c r="I281" s="93">
        <f t="shared" si="28"/>
        <v>6</v>
      </c>
      <c r="J281" s="94" t="str">
        <f t="shared" si="29"/>
        <v/>
      </c>
      <c r="K281" s="94" t="str">
        <f>IFERROR(VLOOKUP(A281,Instruction!A:F,6,0),"")</f>
        <v>• Insert 4 pcs per poly bag (different color). Apply FNSKU on the poly bags.
• Insert the poly-bagged sets back to CASE (Cover all existing barcodes on the box/case)</v>
      </c>
      <c r="L281" s="95" t="str">
        <f>IFERROR(VLOOKUP(A281,Instruction!A:J,10,0),"No Supplies")</f>
        <v>Poly bag 19 x 24</v>
      </c>
      <c r="M281" s="101">
        <f>IFERROR(VLOOKUP(A281,Data1!A:C,3,0),1)</f>
        <v>4</v>
      </c>
      <c r="N281" s="91">
        <f>IFERROR(VLOOKUP(D281,Data2!$A:$D,4,0),"")</f>
        <v>0</v>
      </c>
      <c r="O281" s="90">
        <f>IFERROR(VLOOKUP(D281,Data2!$A:$C,3,0),"")</f>
        <v>24</v>
      </c>
      <c r="P281" s="91">
        <v>37</v>
      </c>
      <c r="Q281" s="90">
        <v>36</v>
      </c>
      <c r="R281" s="90"/>
      <c r="S281" s="90" t="s">
        <v>5152</v>
      </c>
    </row>
    <row r="282" spans="1:19" x14ac:dyDescent="0.25">
      <c r="A282" s="83" t="s">
        <v>1568</v>
      </c>
      <c r="B282" s="84" t="s">
        <v>5624</v>
      </c>
      <c r="C282" s="84" t="s">
        <v>5625</v>
      </c>
      <c r="D282" s="85">
        <f>IFERROR(VLOOKUP(A282,Data1!A:B,2,0),"")</f>
        <v>3179</v>
      </c>
      <c r="E282" s="86">
        <f t="shared" si="24"/>
        <v>144</v>
      </c>
      <c r="F282" s="86">
        <f t="shared" si="25"/>
        <v>36</v>
      </c>
      <c r="G282" s="85">
        <f t="shared" si="26"/>
        <v>6</v>
      </c>
      <c r="H282" s="85">
        <f t="shared" si="27"/>
        <v>2</v>
      </c>
      <c r="I282" s="86">
        <f t="shared" si="28"/>
        <v>18</v>
      </c>
      <c r="J282" s="87" t="str">
        <f t="shared" si="29"/>
        <v/>
      </c>
      <c r="K282" s="87" t="str">
        <f>IFERROR(VLOOKUP(A282,Instruction!A:F,6,0),"")</f>
        <v>• Put 4 pcs (different color) per poly bag. Apply FNSKU labels on each of the poly bags.
• Put the poly-bagged sets back to CASE. (Cover all existing barcodes on the box/case)</v>
      </c>
      <c r="L282" s="88" t="str">
        <f>IFERROR(VLOOKUP(A282,Instruction!A:J,10,0),"No Supplies")</f>
        <v>Poly Bag 12 x 15.5</v>
      </c>
      <c r="M282" s="86">
        <f>IFERROR(VLOOKUP(A282,Data1!A:C,3,0),1)</f>
        <v>4</v>
      </c>
      <c r="N282" s="85">
        <f>IFERROR(VLOOKUP(D282,Data2!$A:$D,4,0),"")</f>
        <v>24</v>
      </c>
      <c r="O282" s="84">
        <f>IFERROR(VLOOKUP(D282,Data2!$A:$C,3,0),"")</f>
        <v>72</v>
      </c>
      <c r="P282" s="85">
        <v>37</v>
      </c>
      <c r="Q282" s="84">
        <v>36</v>
      </c>
      <c r="R282" s="84"/>
      <c r="S282" s="84" t="s">
        <v>5152</v>
      </c>
    </row>
    <row r="283" spans="1:19" x14ac:dyDescent="0.25">
      <c r="A283" s="97" t="s">
        <v>1528</v>
      </c>
      <c r="B283" s="90" t="s">
        <v>5626</v>
      </c>
      <c r="C283" s="90" t="s">
        <v>5627</v>
      </c>
      <c r="D283" s="91">
        <f>IFERROR(VLOOKUP(A283,Data1!A:B,2,0),"")</f>
        <v>315</v>
      </c>
      <c r="E283" s="101">
        <f t="shared" si="24"/>
        <v>864</v>
      </c>
      <c r="F283" s="101">
        <f t="shared" si="25"/>
        <v>36</v>
      </c>
      <c r="G283" s="91">
        <f t="shared" si="26"/>
        <v>36</v>
      </c>
      <c r="H283" s="91">
        <f t="shared" si="27"/>
        <v>3</v>
      </c>
      <c r="I283" s="93">
        <f t="shared" si="28"/>
        <v>12</v>
      </c>
      <c r="J283" s="94" t="str">
        <f t="shared" si="29"/>
        <v/>
      </c>
      <c r="K283" s="94" t="str">
        <f>IFERROR(VLOOKUP(A283,Instruction!A:F,6,0),"")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83" s="95" t="str">
        <f>IFERROR(VLOOKUP(A283,Instruction!A:J,10,0),"No Supplies")</f>
        <v>No Supplies</v>
      </c>
      <c r="M283" s="101">
        <f>IFERROR(VLOOKUP(A283,Data1!A:C,3,0),1)</f>
        <v>24</v>
      </c>
      <c r="N283" s="91">
        <f>IFERROR(VLOOKUP(D283,Data2!$A:$D,4,0),"")</f>
        <v>24</v>
      </c>
      <c r="O283" s="90">
        <f>IFERROR(VLOOKUP(D283,Data2!$A:$C,3,0),"")</f>
        <v>288</v>
      </c>
      <c r="P283" s="91">
        <v>37</v>
      </c>
      <c r="Q283" s="90">
        <v>36</v>
      </c>
      <c r="R283" s="90"/>
      <c r="S283" s="90" t="s">
        <v>5152</v>
      </c>
    </row>
    <row r="284" spans="1:19" x14ac:dyDescent="0.25">
      <c r="A284" s="83" t="s">
        <v>2467</v>
      </c>
      <c r="B284" s="84" t="s">
        <v>5628</v>
      </c>
      <c r="C284" s="84" t="s">
        <v>5629</v>
      </c>
      <c r="D284" s="85">
        <f>IFERROR(VLOOKUP(A284,Data1!A:B,2,0),"")</f>
        <v>5051</v>
      </c>
      <c r="E284" s="86">
        <f t="shared" si="24"/>
        <v>144</v>
      </c>
      <c r="F284" s="86">
        <f t="shared" si="25"/>
        <v>36</v>
      </c>
      <c r="G284" s="85" t="str">
        <f t="shared" si="26"/>
        <v/>
      </c>
      <c r="H284" s="85">
        <f t="shared" si="27"/>
        <v>3</v>
      </c>
      <c r="I284" s="86">
        <f t="shared" si="28"/>
        <v>12</v>
      </c>
      <c r="J284" s="87" t="str">
        <f t="shared" si="29"/>
        <v/>
      </c>
      <c r="K284" s="87" t="str">
        <f>IFERROR(VLOOKUP(A284,Instruction!A:F,6,0),"")</f>
        <v xml:space="preserve">• Put 4 pcs into polybag and apply FNSKU labels on each of the poly bags.
• Insert the poly-bagged sets back to CASE (Cover all existing barcodes on the box/case) </v>
      </c>
      <c r="L284" s="88" t="str">
        <f>IFERROR(VLOOKUP(A284,Instruction!A:J,10,0),"No Supplies")</f>
        <v>Poly Bag 10 x 13</v>
      </c>
      <c r="M284" s="86">
        <f>IFERROR(VLOOKUP(A284,Data1!A:C,3,0),1)</f>
        <v>4</v>
      </c>
      <c r="N284" s="85">
        <f>IFERROR(VLOOKUP(D284,Data2!$A:$D,4,0),"")</f>
        <v>0</v>
      </c>
      <c r="O284" s="84">
        <f>IFERROR(VLOOKUP(D284,Data2!$A:$C,3,0),"")</f>
        <v>48</v>
      </c>
      <c r="P284" s="85">
        <v>37</v>
      </c>
      <c r="Q284" s="84">
        <v>36</v>
      </c>
      <c r="R284" s="84"/>
      <c r="S284" s="84" t="s">
        <v>5152</v>
      </c>
    </row>
    <row r="285" spans="1:19" x14ac:dyDescent="0.25">
      <c r="A285" s="97" t="s">
        <v>2398</v>
      </c>
      <c r="B285" s="90" t="s">
        <v>5630</v>
      </c>
      <c r="C285" s="90" t="s">
        <v>5631</v>
      </c>
      <c r="D285" s="91">
        <f>IFERROR(VLOOKUP(A285,Data1!A:B,2,0),"")</f>
        <v>5019</v>
      </c>
      <c r="E285" s="101">
        <f t="shared" si="24"/>
        <v>900</v>
      </c>
      <c r="F285" s="101">
        <f t="shared" si="25"/>
        <v>36</v>
      </c>
      <c r="G285" s="91" t="str">
        <f t="shared" si="26"/>
        <v/>
      </c>
      <c r="H285" s="91">
        <f t="shared" si="27"/>
        <v>36</v>
      </c>
      <c r="I285" s="93">
        <f t="shared" si="28"/>
        <v>1</v>
      </c>
      <c r="J285" s="94" t="str">
        <f t="shared" si="29"/>
        <v/>
      </c>
      <c r="K285" s="94" t="str">
        <f>IFERROR(VLOOKUP(A285,Instruction!A:F,6,0),"")</f>
        <v>• Apply label “THIS IS A SET”. Apply FNSKU to each case.
• *Make sure all labels stick securely on the case*. Apply outer case label. Cover all visible barcodes on case</v>
      </c>
      <c r="L285" s="95" t="str">
        <f>IFERROR(VLOOKUP(A285,Instruction!A:J,10,0),"No Supplies")</f>
        <v>No Supplies</v>
      </c>
      <c r="M285" s="101">
        <f>IFERROR(VLOOKUP(A285,Data1!A:C,3,0),1)</f>
        <v>25</v>
      </c>
      <c r="N285" s="91">
        <f>IFERROR(VLOOKUP(D285,Data2!$A:$D,4,0),"")</f>
        <v>0</v>
      </c>
      <c r="O285" s="90">
        <f>IFERROR(VLOOKUP(D285,Data2!$A:$C,3,0),"")</f>
        <v>25</v>
      </c>
      <c r="P285" s="91">
        <v>36</v>
      </c>
      <c r="Q285" s="90">
        <v>36</v>
      </c>
      <c r="R285" s="90"/>
      <c r="S285" s="90" t="s">
        <v>5152</v>
      </c>
    </row>
    <row r="286" spans="1:19" x14ac:dyDescent="0.25">
      <c r="A286" s="83" t="s">
        <v>2375</v>
      </c>
      <c r="B286" s="84" t="s">
        <v>5632</v>
      </c>
      <c r="C286" s="84" t="s">
        <v>5632</v>
      </c>
      <c r="D286" s="85">
        <f>IFERROR(VLOOKUP(A286,Data1!A:B,2,0),"")</f>
        <v>5011</v>
      </c>
      <c r="E286" s="86">
        <f t="shared" si="24"/>
        <v>144</v>
      </c>
      <c r="F286" s="86">
        <f t="shared" si="25"/>
        <v>36</v>
      </c>
      <c r="G286" s="85" t="str">
        <f t="shared" si="26"/>
        <v/>
      </c>
      <c r="H286" s="85">
        <f t="shared" si="27"/>
        <v>3</v>
      </c>
      <c r="I286" s="86">
        <f t="shared" si="28"/>
        <v>12</v>
      </c>
      <c r="J286" s="87" t="str">
        <f t="shared" si="29"/>
        <v/>
      </c>
      <c r="K286" s="87" t="str">
        <f>IFERROR(VLOOKUP(A286,Instruction!A:F,6,0),"")</f>
        <v>• Insert 4 pcs per poly bag. Apply FNSKU labels on each of the poly bags.
• Insert the poly-bagged sets back to CASE. (Cover all existing barcodes on the box/case)</v>
      </c>
      <c r="L286" s="88" t="str">
        <f>IFERROR(VLOOKUP(A286,Instruction!A:J,10,0),"No Supplies")</f>
        <v>Poly Bag 14.5 x 19</v>
      </c>
      <c r="M286" s="86">
        <f>IFERROR(VLOOKUP(A286,Data1!A:C,3,0),1)</f>
        <v>4</v>
      </c>
      <c r="N286" s="85">
        <f>IFERROR(VLOOKUP(D286,Data2!$A:$D,4,0),"")</f>
        <v>0</v>
      </c>
      <c r="O286" s="84">
        <f>IFERROR(VLOOKUP(D286,Data2!$A:$C,3,0),"")</f>
        <v>50</v>
      </c>
      <c r="P286" s="85">
        <v>36</v>
      </c>
      <c r="Q286" s="84">
        <v>36</v>
      </c>
      <c r="R286" s="84"/>
      <c r="S286" s="84" t="s">
        <v>5152</v>
      </c>
    </row>
    <row r="287" spans="1:19" x14ac:dyDescent="0.25">
      <c r="A287" s="97" t="s">
        <v>1459</v>
      </c>
      <c r="B287" s="90" t="s">
        <v>5633</v>
      </c>
      <c r="C287" s="90" t="s">
        <v>5634</v>
      </c>
      <c r="D287" s="91">
        <f>IFERROR(VLOOKUP(A287,Data1!A:B,2,0),"")</f>
        <v>3132</v>
      </c>
      <c r="E287" s="101">
        <f t="shared" si="24"/>
        <v>1728</v>
      </c>
      <c r="F287" s="101">
        <f t="shared" si="25"/>
        <v>36</v>
      </c>
      <c r="G287" s="91" t="str">
        <f t="shared" si="26"/>
        <v/>
      </c>
      <c r="H287" s="91">
        <f t="shared" si="27"/>
        <v>36</v>
      </c>
      <c r="I287" s="93">
        <f t="shared" si="28"/>
        <v>1</v>
      </c>
      <c r="J287" s="94" t="str">
        <f t="shared" si="29"/>
        <v/>
      </c>
      <c r="K287" s="94" t="str">
        <f>IFERROR(VLOOKUP(A287,Instruction!A:F,6,0),"")</f>
        <v>• Apply label “THIS IS A SET”. Apply FNSKU to each case.
• *Make sure all labels stick securely on the case*. Apply outer case label. Cover all visible barcodes on case</v>
      </c>
      <c r="L287" s="95" t="str">
        <f>IFERROR(VLOOKUP(A287,Instruction!A:J,10,0),"No Supplies")</f>
        <v>No Supplies</v>
      </c>
      <c r="M287" s="101">
        <f>IFERROR(VLOOKUP(A287,Data1!A:C,3,0),1)</f>
        <v>48</v>
      </c>
      <c r="N287" s="91">
        <f>IFERROR(VLOOKUP(D287,Data2!$A:$D,4,0),"")</f>
        <v>0</v>
      </c>
      <c r="O287" s="90">
        <f>IFERROR(VLOOKUP(D287,Data2!$A:$C,3,0),"")</f>
        <v>48</v>
      </c>
      <c r="P287" s="91">
        <v>36</v>
      </c>
      <c r="Q287" s="90">
        <v>36</v>
      </c>
      <c r="R287" s="90"/>
      <c r="S287" s="90" t="s">
        <v>5152</v>
      </c>
    </row>
    <row r="288" spans="1:19" x14ac:dyDescent="0.25">
      <c r="A288" s="83" t="s">
        <v>3805</v>
      </c>
      <c r="B288" s="84" t="s">
        <v>5635</v>
      </c>
      <c r="C288" s="84" t="s">
        <v>5636</v>
      </c>
      <c r="D288" s="85">
        <f>IFERROR(VLOOKUP(A288,Data1!A:B,2,0),"")</f>
        <v>5081</v>
      </c>
      <c r="E288" s="86">
        <f t="shared" si="24"/>
        <v>144</v>
      </c>
      <c r="F288" s="86">
        <f t="shared" si="25"/>
        <v>36</v>
      </c>
      <c r="G288" s="85" t="str">
        <f t="shared" si="26"/>
        <v/>
      </c>
      <c r="H288" s="85">
        <f t="shared" si="27"/>
        <v>12</v>
      </c>
      <c r="I288" s="86">
        <f t="shared" si="28"/>
        <v>3</v>
      </c>
      <c r="J288" s="87" t="str">
        <f t="shared" si="29"/>
        <v/>
      </c>
      <c r="K288" s="87" t="str">
        <f>IFERROR(VLOOKUP(A288,Instruction!A:F,6,0),"")</f>
        <v xml:space="preserve">• Put 4 pcs into polybag and apply FNSKU labels on each of the poly bags.
• Insert the poly-bagged sets back to CASE (Cover all existing barcodes on the box/case) </v>
      </c>
      <c r="L288" s="88" t="str">
        <f>IFERROR(VLOOKUP(A288,Instruction!A:J,10,0),"No Supplies")</f>
        <v>Poly Bag 12 x 15.5</v>
      </c>
      <c r="M288" s="86">
        <f>IFERROR(VLOOKUP(A288,Data1!A:C,3,0),1)</f>
        <v>4</v>
      </c>
      <c r="N288" s="85">
        <f>IFERROR(VLOOKUP(D288,Data2!$A:$D,4,0),"")</f>
        <v>0</v>
      </c>
      <c r="O288" s="84">
        <f>IFERROR(VLOOKUP(D288,Data2!$A:$C,3,0),"")</f>
        <v>12</v>
      </c>
      <c r="P288" s="85">
        <v>36</v>
      </c>
      <c r="Q288" s="84">
        <v>36</v>
      </c>
      <c r="R288" s="84"/>
      <c r="S288" s="84" t="s">
        <v>5152</v>
      </c>
    </row>
    <row r="289" spans="1:19" x14ac:dyDescent="0.25">
      <c r="A289" s="97" t="s">
        <v>3144</v>
      </c>
      <c r="B289" s="90" t="s">
        <v>5637</v>
      </c>
      <c r="C289" s="90" t="s">
        <v>5637</v>
      </c>
      <c r="D289" s="91">
        <f>IFERROR(VLOOKUP(A289,Data1!A:B,2,0),"")</f>
        <v>720</v>
      </c>
      <c r="E289" s="101">
        <f t="shared" si="24"/>
        <v>24</v>
      </c>
      <c r="F289" s="101">
        <f t="shared" si="25"/>
        <v>24</v>
      </c>
      <c r="G289" s="91">
        <f t="shared" si="26"/>
        <v>1</v>
      </c>
      <c r="H289" s="91">
        <f t="shared" si="27"/>
        <v>1</v>
      </c>
      <c r="I289" s="93">
        <f t="shared" si="28"/>
        <v>24</v>
      </c>
      <c r="J289" s="94" t="str">
        <f t="shared" si="29"/>
        <v/>
      </c>
      <c r="K289" s="94" t="str">
        <f>IFERROR(VLOOKUP(A289,Instruction!A:F,6,0),"")</f>
        <v xml:space="preserve">Apply outer box/case label accordingly to match item# (Cover all existing barcodes on the box/case) </v>
      </c>
      <c r="L289" s="95" t="str">
        <f>IFERROR(VLOOKUP(A289,Instruction!A:J,10,0),"No Supplies")</f>
        <v>No Supplies</v>
      </c>
      <c r="M289" s="101">
        <f>IFERROR(VLOOKUP(A289,Data1!A:C,3,0),1)</f>
        <v>1</v>
      </c>
      <c r="N289" s="91">
        <f>IFERROR(VLOOKUP(D289,Data2!$A:$D,4,0),"")</f>
        <v>24</v>
      </c>
      <c r="O289" s="90">
        <f>IFERROR(VLOOKUP(D289,Data2!$A:$C,3,0),"")</f>
        <v>144</v>
      </c>
      <c r="P289" s="91">
        <v>35</v>
      </c>
      <c r="Q289" s="90">
        <v>24</v>
      </c>
      <c r="R289" s="90"/>
      <c r="S289" s="90" t="s">
        <v>5151</v>
      </c>
    </row>
    <row r="290" spans="1:19" x14ac:dyDescent="0.25">
      <c r="A290" s="83" t="s">
        <v>3908</v>
      </c>
      <c r="B290" s="84" t="s">
        <v>5638</v>
      </c>
      <c r="C290" s="84" t="s">
        <v>5639</v>
      </c>
      <c r="D290" s="85">
        <f>IFERROR(VLOOKUP(A290,Data1!A:B,2,0),"")</f>
        <v>569</v>
      </c>
      <c r="E290" s="86">
        <f t="shared" si="24"/>
        <v>72</v>
      </c>
      <c r="F290" s="86">
        <f t="shared" si="25"/>
        <v>36</v>
      </c>
      <c r="G290" s="85" t="str">
        <f t="shared" si="26"/>
        <v/>
      </c>
      <c r="H290" s="85">
        <f t="shared" si="27"/>
        <v>2</v>
      </c>
      <c r="I290" s="86">
        <f t="shared" si="28"/>
        <v>18</v>
      </c>
      <c r="J290" s="87" t="str">
        <f t="shared" si="29"/>
        <v/>
      </c>
      <c r="K290" s="87" t="str">
        <f>IFERROR(VLOOKUP(A290,Instruction!A:F,6,0),"")</f>
        <v>• Put 2 pcs into polybag and apply FNSKU labels on each of the poly bags.
• Insert the poly-bagged sets back to CASE (Cover all existing barcodes on the box/case)</v>
      </c>
      <c r="L290" s="88" t="str">
        <f>IFERROR(VLOOKUP(A290,Instruction!A:J,10,0),"No Supplies")</f>
        <v>Poly Bag 9 x 12</v>
      </c>
      <c r="M290" s="86">
        <f>IFERROR(VLOOKUP(A290,Data1!A:C,3,0),1)</f>
        <v>2</v>
      </c>
      <c r="N290" s="85">
        <f>IFERROR(VLOOKUP(D290,Data2!$A:$D,4,0),"")</f>
        <v>0</v>
      </c>
      <c r="O290" s="84">
        <f>IFERROR(VLOOKUP(D290,Data2!$A:$C,3,0),"")</f>
        <v>36</v>
      </c>
      <c r="P290" s="85">
        <v>35</v>
      </c>
      <c r="Q290" s="84">
        <v>36</v>
      </c>
      <c r="R290" s="84"/>
      <c r="S290" s="84" t="s">
        <v>5152</v>
      </c>
    </row>
    <row r="291" spans="1:19" x14ac:dyDescent="0.25">
      <c r="A291" s="97" t="s">
        <v>2673</v>
      </c>
      <c r="B291" s="90" t="s">
        <v>5640</v>
      </c>
      <c r="C291" s="90" t="s">
        <v>5640</v>
      </c>
      <c r="D291" s="91">
        <f>IFERROR(VLOOKUP(A291,Data1!A:B,2,0),"")</f>
        <v>5174</v>
      </c>
      <c r="E291" s="101">
        <f t="shared" si="24"/>
        <v>24</v>
      </c>
      <c r="F291" s="101">
        <f t="shared" si="25"/>
        <v>24</v>
      </c>
      <c r="G291" s="91">
        <f t="shared" si="26"/>
        <v>1</v>
      </c>
      <c r="H291" s="91">
        <f t="shared" si="27"/>
        <v>1</v>
      </c>
      <c r="I291" s="93">
        <f t="shared" si="28"/>
        <v>24</v>
      </c>
      <c r="J291" s="94" t="str">
        <f t="shared" si="29"/>
        <v/>
      </c>
      <c r="K291" s="94" t="str">
        <f>IFERROR(VLOOKUP(A291,Instruction!A:F,6,0),"")</f>
        <v xml:space="preserve">Apply outer case label accordingly to match item# (Cover all existing barcodes on the case) </v>
      </c>
      <c r="L291" s="95" t="str">
        <f>IFERROR(VLOOKUP(A291,Instruction!A:J,10,0),"No Supplies")</f>
        <v>No Supplies</v>
      </c>
      <c r="M291" s="101">
        <f>IFERROR(VLOOKUP(A291,Data1!A:C,3,0),1)</f>
        <v>1</v>
      </c>
      <c r="N291" s="91">
        <f>IFERROR(VLOOKUP(D291,Data2!$A:$D,4,0),"")</f>
        <v>24</v>
      </c>
      <c r="O291" s="90">
        <f>IFERROR(VLOOKUP(D291,Data2!$A:$C,3,0),"")</f>
        <v>288</v>
      </c>
      <c r="P291" s="91">
        <v>35</v>
      </c>
      <c r="Q291" s="90">
        <v>24</v>
      </c>
      <c r="R291" s="90"/>
      <c r="S291" s="90" t="s">
        <v>5151</v>
      </c>
    </row>
    <row r="292" spans="1:19" x14ac:dyDescent="0.25">
      <c r="A292" s="83" t="s">
        <v>5026</v>
      </c>
      <c r="B292" s="84" t="s">
        <v>5641</v>
      </c>
      <c r="C292" s="84" t="s">
        <v>5642</v>
      </c>
      <c r="D292" s="85">
        <f>IFERROR(VLOOKUP(A292,Data1!A:B,2,0),"")</f>
        <v>737</v>
      </c>
      <c r="E292" s="86">
        <f t="shared" si="24"/>
        <v>24</v>
      </c>
      <c r="F292" s="86">
        <f t="shared" si="25"/>
        <v>24</v>
      </c>
      <c r="G292" s="85">
        <f t="shared" si="26"/>
        <v>1</v>
      </c>
      <c r="H292" s="85">
        <f t="shared" si="27"/>
        <v>1</v>
      </c>
      <c r="I292" s="86">
        <f t="shared" si="28"/>
        <v>24</v>
      </c>
      <c r="J292" s="87" t="str">
        <f t="shared" si="29"/>
        <v/>
      </c>
      <c r="K292" s="87" t="str">
        <f>IFERROR(VLOOKUP(A292,Instruction!A:F,6,0),"")</f>
        <v xml:space="preserve">Apply outer box/case label accordingly to match item# (Cover all existing barcodes on the box/case) </v>
      </c>
      <c r="L292" s="88" t="str">
        <f>IFERROR(VLOOKUP(A292,Instruction!A:J,10,0),"No Supplies")</f>
        <v>No Supplies</v>
      </c>
      <c r="M292" s="86">
        <f>IFERROR(VLOOKUP(A292,Data1!A:C,3,0),1)</f>
        <v>1</v>
      </c>
      <c r="N292" s="85">
        <f>IFERROR(VLOOKUP(D292,Data2!$A:$D,4,0),"")</f>
        <v>24</v>
      </c>
      <c r="O292" s="84">
        <f>IFERROR(VLOOKUP(D292,Data2!$A:$C,3,0),"")</f>
        <v>144</v>
      </c>
      <c r="P292" s="85">
        <v>35</v>
      </c>
      <c r="Q292" s="84">
        <v>24</v>
      </c>
      <c r="R292" s="84"/>
      <c r="S292" s="84" t="s">
        <v>5151</v>
      </c>
    </row>
    <row r="293" spans="1:19" x14ac:dyDescent="0.25">
      <c r="A293" s="97" t="s">
        <v>1587</v>
      </c>
      <c r="B293" s="90" t="s">
        <v>5643</v>
      </c>
      <c r="C293" s="90" t="s">
        <v>5644</v>
      </c>
      <c r="D293" s="91">
        <f>IFERROR(VLOOKUP(A293,Data1!A:B,2,0),"")</f>
        <v>3187</v>
      </c>
      <c r="E293" s="101">
        <f t="shared" si="24"/>
        <v>864</v>
      </c>
      <c r="F293" s="101">
        <f t="shared" si="25"/>
        <v>36</v>
      </c>
      <c r="G293" s="91">
        <f t="shared" si="26"/>
        <v>36</v>
      </c>
      <c r="H293" s="91">
        <f t="shared" si="27"/>
        <v>6</v>
      </c>
      <c r="I293" s="93">
        <f t="shared" si="28"/>
        <v>6</v>
      </c>
      <c r="J293" s="94" t="str">
        <f t="shared" si="29"/>
        <v/>
      </c>
      <c r="K293" s="94" t="str">
        <f>IFERROR(VLOOKUP(A293,Instruction!A:F,6,0),"")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93" s="95" t="str">
        <f>IFERROR(VLOOKUP(A293,Instruction!A:J,10,0),"No Supplies")</f>
        <v>No Supplies</v>
      </c>
      <c r="M293" s="101">
        <f>IFERROR(VLOOKUP(A293,Data1!A:C,3,0),1)</f>
        <v>24</v>
      </c>
      <c r="N293" s="91">
        <f>IFERROR(VLOOKUP(D293,Data2!$A:$D,4,0),"")</f>
        <v>24</v>
      </c>
      <c r="O293" s="90">
        <f>IFERROR(VLOOKUP(D293,Data2!$A:$C,3,0),"")</f>
        <v>144</v>
      </c>
      <c r="P293" s="91">
        <v>35</v>
      </c>
      <c r="Q293" s="90">
        <v>36</v>
      </c>
      <c r="R293" s="90"/>
      <c r="S293" s="90" t="s">
        <v>5152</v>
      </c>
    </row>
    <row r="294" spans="1:19" x14ac:dyDescent="0.25">
      <c r="A294" s="83" t="s">
        <v>4952</v>
      </c>
      <c r="B294" s="84" t="s">
        <v>5645</v>
      </c>
      <c r="C294" s="84" t="s">
        <v>5645</v>
      </c>
      <c r="D294" s="85">
        <f>IFERROR(VLOOKUP(A294,Data1!A:B,2,0),"")</f>
        <v>211</v>
      </c>
      <c r="E294" s="86">
        <f t="shared" si="24"/>
        <v>24</v>
      </c>
      <c r="F294" s="86">
        <f t="shared" si="25"/>
        <v>24</v>
      </c>
      <c r="G294" s="85">
        <f t="shared" si="26"/>
        <v>1</v>
      </c>
      <c r="H294" s="85">
        <f t="shared" si="27"/>
        <v>1</v>
      </c>
      <c r="I294" s="86">
        <f t="shared" si="28"/>
        <v>24</v>
      </c>
      <c r="J294" s="87" t="str">
        <f t="shared" si="29"/>
        <v/>
      </c>
      <c r="K294" s="87" t="str">
        <f>IFERROR(VLOOKUP(A294,Instruction!A:F,6,0),"")</f>
        <v xml:space="preserve">Apply outer case label accordingly to match item# (Cover all existing barcodes on the case) </v>
      </c>
      <c r="L294" s="88" t="str">
        <f>IFERROR(VLOOKUP(A294,Instruction!A:J,10,0),"No Supplies")</f>
        <v>No Supplies</v>
      </c>
      <c r="M294" s="86">
        <f>IFERROR(VLOOKUP(A294,Data1!A:C,3,0),1)</f>
        <v>1</v>
      </c>
      <c r="N294" s="85">
        <f>IFERROR(VLOOKUP(D294,Data2!$A:$D,4,0),"")</f>
        <v>24</v>
      </c>
      <c r="O294" s="84">
        <f>IFERROR(VLOOKUP(D294,Data2!$A:$C,3,0),"")</f>
        <v>144</v>
      </c>
      <c r="P294" s="85">
        <v>34</v>
      </c>
      <c r="Q294" s="84">
        <v>24</v>
      </c>
      <c r="R294" s="84"/>
      <c r="S294" s="84" t="s">
        <v>5151</v>
      </c>
    </row>
    <row r="295" spans="1:19" x14ac:dyDescent="0.25">
      <c r="A295" s="97" t="s">
        <v>2057</v>
      </c>
      <c r="B295" s="90" t="s">
        <v>5646</v>
      </c>
      <c r="C295" s="90"/>
      <c r="D295" s="91">
        <f>IFERROR(VLOOKUP(A295,Data1!A:B,2,0),"")</f>
        <v>39200</v>
      </c>
      <c r="E295" s="101">
        <f t="shared" si="24"/>
        <v>912</v>
      </c>
      <c r="F295" s="101">
        <f t="shared" si="25"/>
        <v>38</v>
      </c>
      <c r="G295" s="91" t="str">
        <f t="shared" si="26"/>
        <v/>
      </c>
      <c r="H295" s="91">
        <f t="shared" si="27"/>
        <v>38</v>
      </c>
      <c r="I295" s="93">
        <f t="shared" si="28"/>
        <v>1</v>
      </c>
      <c r="J295" s="94" t="str">
        <f t="shared" si="29"/>
        <v/>
      </c>
      <c r="K295" s="94" t="str">
        <f>IFERROR(VLOOKUP(A295,Instruction!A:F,6,0),"")</f>
        <v>• Apply label “THIS IS A SET”. Apply FNSKU to each case.
• *Make sure all labels stick securely on the case*. Apply outer case label. Cover all visible barcodes on case</v>
      </c>
      <c r="L295" s="95" t="str">
        <f>IFERROR(VLOOKUP(A295,Instruction!A:J,10,0),"No Supplies")</f>
        <v>No Supplies</v>
      </c>
      <c r="M295" s="101">
        <f>IFERROR(VLOOKUP(A295,Data1!A:C,3,0),1)</f>
        <v>24</v>
      </c>
      <c r="N295" s="91">
        <f>IFERROR(VLOOKUP(D295,Data2!$A:$D,4,0),"")</f>
        <v>0</v>
      </c>
      <c r="O295" s="90">
        <f>IFERROR(VLOOKUP(D295,Data2!$A:$C,3,0),"")</f>
        <v>24</v>
      </c>
      <c r="P295" s="91">
        <v>38</v>
      </c>
      <c r="Q295" s="90">
        <v>38</v>
      </c>
      <c r="R295" s="90"/>
      <c r="S295" s="90" t="s">
        <v>5152</v>
      </c>
    </row>
    <row r="296" spans="1:19" x14ac:dyDescent="0.25">
      <c r="A296" s="83" t="s">
        <v>3321</v>
      </c>
      <c r="B296" s="84" t="s">
        <v>5647</v>
      </c>
      <c r="C296" s="84" t="s">
        <v>5648</v>
      </c>
      <c r="D296" s="85">
        <f>IFERROR(VLOOKUP(A296,Data1!A:B,2,0),"")</f>
        <v>836</v>
      </c>
      <c r="E296" s="86">
        <f t="shared" si="24"/>
        <v>144</v>
      </c>
      <c r="F296" s="86">
        <f t="shared" si="25"/>
        <v>36</v>
      </c>
      <c r="G296" s="85">
        <f t="shared" si="26"/>
        <v>6</v>
      </c>
      <c r="H296" s="85">
        <f t="shared" si="27"/>
        <v>1</v>
      </c>
      <c r="I296" s="86">
        <f t="shared" si="28"/>
        <v>36</v>
      </c>
      <c r="J296" s="87" t="str">
        <f t="shared" si="29"/>
        <v/>
      </c>
      <c r="K296" s="87" t="str">
        <f>IFERROR(VLOOKUP(A296,Instruction!A:F,6,0),"")</f>
        <v>• Put 4 pcs (different color) into polybag and apply FNSKU labels on each of the poly bags.
• Insert the poly-bagged sets back to BOX (Cover all existing barcodes on the box/case)</v>
      </c>
      <c r="L296" s="88" t="str">
        <f>IFERROR(VLOOKUP(A296,Instruction!A:J,10,0),"No Supplies")</f>
        <v>Poly Bag 12 x 15.5</v>
      </c>
      <c r="M296" s="86">
        <f>IFERROR(VLOOKUP(A296,Data1!A:C,3,0),1)</f>
        <v>4</v>
      </c>
      <c r="N296" s="85">
        <f>IFERROR(VLOOKUP(D296,Data2!$A:$D,4,0),"")</f>
        <v>24</v>
      </c>
      <c r="O296" s="84">
        <f>IFERROR(VLOOKUP(D296,Data2!$A:$C,3,0),"")</f>
        <v>144</v>
      </c>
      <c r="P296" s="85">
        <v>34</v>
      </c>
      <c r="Q296" s="84">
        <v>36</v>
      </c>
      <c r="R296" s="84"/>
      <c r="S296" s="84" t="s">
        <v>5152</v>
      </c>
    </row>
    <row r="297" spans="1:19" x14ac:dyDescent="0.25">
      <c r="A297" s="97" t="s">
        <v>3016</v>
      </c>
      <c r="B297" s="90" t="s">
        <v>5649</v>
      </c>
      <c r="C297" s="90" t="s">
        <v>5650</v>
      </c>
      <c r="D297" s="91">
        <f>IFERROR(VLOOKUP(A297,Data1!A:B,2,0),"")</f>
        <v>6101</v>
      </c>
      <c r="E297" s="101">
        <f t="shared" si="24"/>
        <v>36</v>
      </c>
      <c r="F297" s="101">
        <f t="shared" si="25"/>
        <v>36</v>
      </c>
      <c r="G297" s="91" t="str">
        <f t="shared" si="26"/>
        <v/>
      </c>
      <c r="H297" s="91">
        <f t="shared" si="27"/>
        <v>1</v>
      </c>
      <c r="I297" s="93">
        <f t="shared" si="28"/>
        <v>36</v>
      </c>
      <c r="J297" s="94" t="str">
        <f t="shared" si="29"/>
        <v/>
      </c>
      <c r="K297" s="94" t="str">
        <f>IFERROR(VLOOKUP(A297,Instruction!A:F,6,0),"")</f>
        <v xml:space="preserve">• Use FNSKU to label each item (cover barcode). Apply outer case label accordingly to match item# (Cover all existing barcodes on the case) </v>
      </c>
      <c r="L297" s="95" t="str">
        <f>IFERROR(VLOOKUP(A297,Instruction!A:J,10,0),"No Supplies")</f>
        <v>No Supplies</v>
      </c>
      <c r="M297" s="101">
        <f>IFERROR(VLOOKUP(A297,Data1!A:C,3,0),1)</f>
        <v>1</v>
      </c>
      <c r="N297" s="91">
        <f>IFERROR(VLOOKUP(D297,Data2!$A:$D,4,0),"")</f>
        <v>0</v>
      </c>
      <c r="O297" s="90">
        <f>IFERROR(VLOOKUP(D297,Data2!$A:$C,3,0),"")</f>
        <v>36</v>
      </c>
      <c r="P297" s="91">
        <v>33</v>
      </c>
      <c r="Q297" s="90">
        <v>36</v>
      </c>
      <c r="R297" s="90"/>
      <c r="S297" s="90" t="s">
        <v>5152</v>
      </c>
    </row>
    <row r="298" spans="1:19" x14ac:dyDescent="0.25">
      <c r="A298" s="83" t="s">
        <v>5008</v>
      </c>
      <c r="B298" s="84" t="s">
        <v>5651</v>
      </c>
      <c r="C298" s="84" t="s">
        <v>5652</v>
      </c>
      <c r="D298" s="85">
        <f>IFERROR(VLOOKUP(A298,Data1!A:B,2,0),"")</f>
        <v>2178</v>
      </c>
      <c r="E298" s="86">
        <f t="shared" si="24"/>
        <v>192</v>
      </c>
      <c r="F298" s="86">
        <f t="shared" si="25"/>
        <v>32</v>
      </c>
      <c r="G298" s="85" t="str">
        <f t="shared" si="26"/>
        <v/>
      </c>
      <c r="H298" s="85">
        <f t="shared" si="27"/>
        <v>4</v>
      </c>
      <c r="I298" s="86">
        <f t="shared" si="28"/>
        <v>8</v>
      </c>
      <c r="J298" s="87" t="str">
        <f t="shared" si="29"/>
        <v/>
      </c>
      <c r="K298" s="87" t="str">
        <f>IFERROR(VLOOKUP(A298,Instruction!A:F,6,0),"")</f>
        <v>• Put 6 pcs (different color) into polybag and apply FNSKU labels on each of the poly bags.
• Insert the poly-bagged sets back to CASE (Cover all existing barcodes on the box/case)</v>
      </c>
      <c r="L298" s="88" t="str">
        <f>IFERROR(VLOOKUP(A298,Instruction!A:J,10,0),"No Supplies")</f>
        <v>Poly Bag 12 x 15.5</v>
      </c>
      <c r="M298" s="86">
        <f>IFERROR(VLOOKUP(A298,Data1!A:C,3,0),1)</f>
        <v>6</v>
      </c>
      <c r="N298" s="85">
        <f>IFERROR(VLOOKUP(D298,Data2!$A:$D,4,0),"")</f>
        <v>0</v>
      </c>
      <c r="O298" s="84">
        <f>IFERROR(VLOOKUP(D298,Data2!$A:$C,3,0),"")</f>
        <v>48</v>
      </c>
      <c r="P298" s="85">
        <v>33</v>
      </c>
      <c r="Q298" s="84">
        <v>32</v>
      </c>
      <c r="R298" s="84"/>
      <c r="S298" s="84" t="s">
        <v>5152</v>
      </c>
    </row>
    <row r="299" spans="1:19" x14ac:dyDescent="0.25">
      <c r="A299" s="97" t="s">
        <v>3896</v>
      </c>
      <c r="B299" s="90" t="s">
        <v>5653</v>
      </c>
      <c r="C299" s="90" t="s">
        <v>5654</v>
      </c>
      <c r="D299" s="91">
        <f>IFERROR(VLOOKUP(A299,Data1!A:B,2,0),"")</f>
        <v>2306</v>
      </c>
      <c r="E299" s="101">
        <f t="shared" si="24"/>
        <v>144</v>
      </c>
      <c r="F299" s="101">
        <f t="shared" si="25"/>
        <v>36</v>
      </c>
      <c r="G299" s="91">
        <f t="shared" si="26"/>
        <v>6</v>
      </c>
      <c r="H299" s="91">
        <f t="shared" si="27"/>
        <v>1</v>
      </c>
      <c r="I299" s="93">
        <f t="shared" si="28"/>
        <v>36</v>
      </c>
      <c r="J299" s="94" t="str">
        <f t="shared" si="29"/>
        <v/>
      </c>
      <c r="K299" s="94" t="str">
        <f>IFERROR(VLOOKUP(A299,Instruction!A:F,6,0),"")</f>
        <v xml:space="preserve">• Put 4 pcs into polybag and apply FNSKU labels on each of the poly bags.
• Insert the poly-bagged sets back to CASE. Discard inner box (Cover all existing barcodes on the box/case) </v>
      </c>
      <c r="L299" s="95" t="str">
        <f>IFERROR(VLOOKUP(A299,Instruction!A:J,10,0),"No Supplies")</f>
        <v>Poly Bag 6 x 9</v>
      </c>
      <c r="M299" s="101">
        <f>IFERROR(VLOOKUP(A299,Data1!A:C,3,0),1)</f>
        <v>4</v>
      </c>
      <c r="N299" s="91">
        <f>IFERROR(VLOOKUP(D299,Data2!$A:$D,4,0),"")</f>
        <v>24</v>
      </c>
      <c r="O299" s="90">
        <f>IFERROR(VLOOKUP(D299,Data2!$A:$C,3,0),"")</f>
        <v>144</v>
      </c>
      <c r="P299" s="91">
        <v>32</v>
      </c>
      <c r="Q299" s="90">
        <v>36</v>
      </c>
      <c r="R299" s="90"/>
      <c r="S299" s="90" t="s">
        <v>5152</v>
      </c>
    </row>
    <row r="300" spans="1:19" x14ac:dyDescent="0.25">
      <c r="A300" s="83" t="s">
        <v>2749</v>
      </c>
      <c r="B300" s="84" t="s">
        <v>5655</v>
      </c>
      <c r="C300" s="84" t="s">
        <v>5655</v>
      </c>
      <c r="D300" s="85">
        <f>IFERROR(VLOOKUP(A300,Data1!A:B,2,0),"")</f>
        <v>5412</v>
      </c>
      <c r="E300" s="86">
        <f t="shared" si="24"/>
        <v>48</v>
      </c>
      <c r="F300" s="86">
        <f t="shared" si="25"/>
        <v>48</v>
      </c>
      <c r="G300" s="85" t="str">
        <f t="shared" si="26"/>
        <v/>
      </c>
      <c r="H300" s="85">
        <f t="shared" si="27"/>
        <v>1</v>
      </c>
      <c r="I300" s="86">
        <f t="shared" si="28"/>
        <v>48</v>
      </c>
      <c r="J300" s="87" t="str">
        <f t="shared" si="29"/>
        <v/>
      </c>
      <c r="K300" s="87" t="str">
        <f>IFERROR(VLOOKUP(A300,Instruction!A:F,6,0),"")</f>
        <v xml:space="preserve">Apply outer box/case label accordingly to match item# (Cover all existing barcodes on the box/case) </v>
      </c>
      <c r="L300" s="88" t="str">
        <f>IFERROR(VLOOKUP(A300,Instruction!A:J,10,0),"No Supplies")</f>
        <v>No Supplies</v>
      </c>
      <c r="M300" s="86">
        <f>IFERROR(VLOOKUP(A300,Data1!A:C,3,0),1)</f>
        <v>1</v>
      </c>
      <c r="N300" s="85">
        <f>IFERROR(VLOOKUP(D300,Data2!$A:$D,4,0),"")</f>
        <v>0</v>
      </c>
      <c r="O300" s="84">
        <f>IFERROR(VLOOKUP(D300,Data2!$A:$C,3,0),"")</f>
        <v>48</v>
      </c>
      <c r="P300" s="85">
        <v>32</v>
      </c>
      <c r="Q300" s="84">
        <v>48</v>
      </c>
      <c r="R300" s="84"/>
      <c r="S300" s="84" t="s">
        <v>5152</v>
      </c>
    </row>
    <row r="301" spans="1:19" x14ac:dyDescent="0.25">
      <c r="A301" s="97" t="s">
        <v>1931</v>
      </c>
      <c r="B301" s="90" t="s">
        <v>5656</v>
      </c>
      <c r="C301" s="90" t="s">
        <v>5657</v>
      </c>
      <c r="D301" s="91">
        <f>IFERROR(VLOOKUP(A301,Data1!A:B,2,0),"")</f>
        <v>3802</v>
      </c>
      <c r="E301" s="101">
        <f t="shared" si="24"/>
        <v>24</v>
      </c>
      <c r="F301" s="101">
        <f t="shared" si="25"/>
        <v>24</v>
      </c>
      <c r="G301" s="91">
        <f t="shared" si="26"/>
        <v>1</v>
      </c>
      <c r="H301" s="91">
        <f t="shared" si="27"/>
        <v>1</v>
      </c>
      <c r="I301" s="93">
        <f t="shared" si="28"/>
        <v>24</v>
      </c>
      <c r="J301" s="94" t="str">
        <f t="shared" si="29"/>
        <v/>
      </c>
      <c r="K301" s="94" t="str">
        <f>IFERROR(VLOOKUP(A301,Instruction!A:F,6,0),"")</f>
        <v xml:space="preserve">• Use FNSKU to label each item (cover barcode). Apply outer box/case label accordingly to match item# (Cover all existing barcodes on the box/case) </v>
      </c>
      <c r="L301" s="95" t="str">
        <f>IFERROR(VLOOKUP(A301,Instruction!A:J,10,0),"No Supplies")</f>
        <v>No Supplies</v>
      </c>
      <c r="M301" s="101">
        <f>IFERROR(VLOOKUP(A301,Data1!A:C,3,0),1)</f>
        <v>1</v>
      </c>
      <c r="N301" s="91">
        <f>IFERROR(VLOOKUP(D301,Data2!$A:$D,4,0),"")</f>
        <v>24</v>
      </c>
      <c r="O301" s="90">
        <f>IFERROR(VLOOKUP(D301,Data2!$A:$C,3,0),"")</f>
        <v>144</v>
      </c>
      <c r="P301" s="91">
        <v>32</v>
      </c>
      <c r="Q301" s="90">
        <v>24</v>
      </c>
      <c r="R301" s="90"/>
      <c r="S301" s="90" t="s">
        <v>5151</v>
      </c>
    </row>
    <row r="302" spans="1:19" x14ac:dyDescent="0.25">
      <c r="A302" s="83" t="s">
        <v>2978</v>
      </c>
      <c r="B302" s="84" t="s">
        <v>5658</v>
      </c>
      <c r="C302" s="84" t="s">
        <v>5659</v>
      </c>
      <c r="D302" s="85">
        <f>IFERROR(VLOOKUP(A302,Data1!A:B,2,0),"")</f>
        <v>601</v>
      </c>
      <c r="E302" s="86">
        <f t="shared" si="24"/>
        <v>720</v>
      </c>
      <c r="F302" s="86">
        <f t="shared" si="25"/>
        <v>30</v>
      </c>
      <c r="G302" s="85">
        <f t="shared" si="26"/>
        <v>30</v>
      </c>
      <c r="H302" s="85">
        <f t="shared" si="27"/>
        <v>5</v>
      </c>
      <c r="I302" s="86">
        <f t="shared" si="28"/>
        <v>6</v>
      </c>
      <c r="J302" s="87" t="str">
        <f t="shared" si="29"/>
        <v/>
      </c>
      <c r="K302" s="87" t="str">
        <f>IFERROR(VLOOKUP(A302,Instruction!A:F,6,0),"")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02" s="88" t="str">
        <f>IFERROR(VLOOKUP(A302,Instruction!A:J,10,0),"No Supplies")</f>
        <v>No Supplies</v>
      </c>
      <c r="M302" s="86">
        <f>IFERROR(VLOOKUP(A302,Data1!A:C,3,0),1)</f>
        <v>24</v>
      </c>
      <c r="N302" s="85">
        <f>IFERROR(VLOOKUP(D302,Data2!$A:$D,4,0),"")</f>
        <v>24</v>
      </c>
      <c r="O302" s="84">
        <f>IFERROR(VLOOKUP(D302,Data2!$A:$C,3,0),"")</f>
        <v>144</v>
      </c>
      <c r="P302" s="85">
        <v>31</v>
      </c>
      <c r="Q302" s="84">
        <v>30</v>
      </c>
      <c r="R302" s="84"/>
      <c r="S302" s="84" t="s">
        <v>5152</v>
      </c>
    </row>
    <row r="303" spans="1:19" x14ac:dyDescent="0.25">
      <c r="A303" s="97" t="s">
        <v>911</v>
      </c>
      <c r="B303" s="90" t="s">
        <v>5660</v>
      </c>
      <c r="C303" s="90" t="s">
        <v>5661</v>
      </c>
      <c r="D303" s="91">
        <f>IFERROR(VLOOKUP(A303,Data1!A:B,2,0),"")</f>
        <v>2052</v>
      </c>
      <c r="E303" s="101">
        <f t="shared" si="24"/>
        <v>72</v>
      </c>
      <c r="F303" s="101">
        <f t="shared" si="25"/>
        <v>36</v>
      </c>
      <c r="G303" s="91">
        <f t="shared" si="26"/>
        <v>3</v>
      </c>
      <c r="H303" s="91">
        <f t="shared" si="27"/>
        <v>1</v>
      </c>
      <c r="I303" s="93">
        <f t="shared" si="28"/>
        <v>12</v>
      </c>
      <c r="J303" s="94" t="str">
        <f t="shared" si="29"/>
        <v/>
      </c>
      <c r="K303" s="94" t="str">
        <f>IFERROR(VLOOKUP(A303,Instruction!A:F,6,0),"")</f>
        <v>• Put 2 pcs into polybag and apply FNSKU labels on each of the poly bags.
• Insert the poly-bagged sets back to BOX (Cover all existing barcodes on the box/case)</v>
      </c>
      <c r="L303" s="95" t="str">
        <f>IFERROR(VLOOKUP(A303,Instruction!A:J,10,0),"No Supplies")</f>
        <v>Poly Bag 6 x 9</v>
      </c>
      <c r="M303" s="101">
        <f>IFERROR(VLOOKUP(A303,Data1!A:C,3,0),1)</f>
        <v>2</v>
      </c>
      <c r="N303" s="91">
        <f>IFERROR(VLOOKUP(D303,Data2!$A:$D,4,0),"")</f>
        <v>24</v>
      </c>
      <c r="O303" s="90">
        <f>IFERROR(VLOOKUP(D303,Data2!$A:$C,3,0),"")</f>
        <v>144</v>
      </c>
      <c r="P303" s="91">
        <v>30</v>
      </c>
      <c r="Q303" s="90">
        <v>36</v>
      </c>
      <c r="R303" s="90"/>
      <c r="S303" s="90" t="s">
        <v>5151</v>
      </c>
    </row>
    <row r="304" spans="1:19" x14ac:dyDescent="0.25">
      <c r="A304" s="83" t="s">
        <v>4957</v>
      </c>
      <c r="B304" s="84" t="s">
        <v>5662</v>
      </c>
      <c r="C304" s="84" t="s">
        <v>5662</v>
      </c>
      <c r="D304" s="85">
        <f>IFERROR(VLOOKUP(A304,Data1!A:B,2,0),"")</f>
        <v>6053</v>
      </c>
      <c r="E304" s="86">
        <f t="shared" si="24"/>
        <v>30</v>
      </c>
      <c r="F304" s="86">
        <f t="shared" si="25"/>
        <v>30</v>
      </c>
      <c r="G304" s="85" t="str">
        <f t="shared" si="26"/>
        <v/>
      </c>
      <c r="H304" s="85">
        <f t="shared" si="27"/>
        <v>5</v>
      </c>
      <c r="I304" s="86">
        <f t="shared" si="28"/>
        <v>6</v>
      </c>
      <c r="J304" s="87" t="str">
        <f t="shared" si="29"/>
        <v/>
      </c>
      <c r="K304" s="87" t="str">
        <f>IFERROR(VLOOKUP(A304,Instruction!A:F,6,0),"")</f>
        <v xml:space="preserve">Apply outer case label accordingly to match item# (Cover all existing barcodes on the case) </v>
      </c>
      <c r="L304" s="88" t="str">
        <f>IFERROR(VLOOKUP(A304,Instruction!A:J,10,0),"No Supplies")</f>
        <v>No Supplies</v>
      </c>
      <c r="M304" s="86">
        <f>IFERROR(VLOOKUP(A304,Data1!A:C,3,0),1)</f>
        <v>1</v>
      </c>
      <c r="N304" s="85">
        <f>IFERROR(VLOOKUP(D304,Data2!$A:$D,4,0),"")</f>
        <v>0</v>
      </c>
      <c r="O304" s="84">
        <f>IFERROR(VLOOKUP(D304,Data2!$A:$C,3,0),"")</f>
        <v>6</v>
      </c>
      <c r="P304" s="85">
        <v>29</v>
      </c>
      <c r="Q304" s="84">
        <v>30</v>
      </c>
      <c r="R304" s="84"/>
      <c r="S304" s="84" t="s">
        <v>5152</v>
      </c>
    </row>
    <row r="305" spans="1:19" x14ac:dyDescent="0.25">
      <c r="A305" s="97" t="s">
        <v>3039</v>
      </c>
      <c r="B305" s="90" t="s">
        <v>5663</v>
      </c>
      <c r="C305" s="90" t="s">
        <v>5664</v>
      </c>
      <c r="D305" s="91">
        <f>IFERROR(VLOOKUP(A305,Data1!A:B,2,0),"")</f>
        <v>622</v>
      </c>
      <c r="E305" s="101">
        <f t="shared" si="24"/>
        <v>144</v>
      </c>
      <c r="F305" s="101">
        <f t="shared" si="25"/>
        <v>24</v>
      </c>
      <c r="G305" s="91">
        <f t="shared" si="26"/>
        <v>6</v>
      </c>
      <c r="H305" s="91">
        <f t="shared" si="27"/>
        <v>1</v>
      </c>
      <c r="I305" s="93">
        <f t="shared" si="28"/>
        <v>24</v>
      </c>
      <c r="J305" s="94" t="str">
        <f t="shared" si="29"/>
        <v/>
      </c>
      <c r="K305" s="94" t="str">
        <f>IFERROR(VLOOKUP(A305,Instruction!A:F,6,0),"")</f>
        <v>• Put 6 pcs (different color) into polybag and apply FNSKU labels on each of the poly bags.
• Insert the poly-bagged sets back to BOX (Cover all existing barcodes on the box/case)</v>
      </c>
      <c r="L305" s="95" t="str">
        <f>IFERROR(VLOOKUP(A305,Instruction!A:J,10,0),"No Supplies")</f>
        <v>Poly Bag 12 x 15.5</v>
      </c>
      <c r="M305" s="101">
        <f>IFERROR(VLOOKUP(A305,Data1!A:C,3,0),1)</f>
        <v>6</v>
      </c>
      <c r="N305" s="91">
        <f>IFERROR(VLOOKUP(D305,Data2!$A:$D,4,0),"")</f>
        <v>24</v>
      </c>
      <c r="O305" s="90">
        <f>IFERROR(VLOOKUP(D305,Data2!$A:$C,3,0),"")</f>
        <v>144</v>
      </c>
      <c r="P305" s="91">
        <v>29</v>
      </c>
      <c r="Q305" s="90">
        <v>24</v>
      </c>
      <c r="R305" s="90"/>
      <c r="S305" s="90" t="s">
        <v>5152</v>
      </c>
    </row>
    <row r="306" spans="1:19" x14ac:dyDescent="0.25">
      <c r="A306" s="83" t="s">
        <v>1396</v>
      </c>
      <c r="B306" s="84" t="s">
        <v>5665</v>
      </c>
      <c r="C306" s="84" t="s">
        <v>5666</v>
      </c>
      <c r="D306" s="85">
        <f>IFERROR(VLOOKUP(A306,Data1!A:B,2,0),"")</f>
        <v>3107</v>
      </c>
      <c r="E306" s="86">
        <f t="shared" si="24"/>
        <v>720</v>
      </c>
      <c r="F306" s="86">
        <f t="shared" si="25"/>
        <v>30</v>
      </c>
      <c r="G306" s="85">
        <f t="shared" si="26"/>
        <v>30</v>
      </c>
      <c r="H306" s="85">
        <f t="shared" si="27"/>
        <v>5</v>
      </c>
      <c r="I306" s="86">
        <f t="shared" si="28"/>
        <v>6</v>
      </c>
      <c r="J306" s="87" t="str">
        <f t="shared" si="29"/>
        <v/>
      </c>
      <c r="K306" s="87" t="str">
        <f>IFERROR(VLOOKUP(A306,Instruction!A:F,6,0),"")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06" s="88" t="str">
        <f>IFERROR(VLOOKUP(A306,Instruction!A:J,10,0),"No Supplies")</f>
        <v>No Supplies</v>
      </c>
      <c r="M306" s="86">
        <f>IFERROR(VLOOKUP(A306,Data1!A:C,3,0),1)</f>
        <v>24</v>
      </c>
      <c r="N306" s="85">
        <f>IFERROR(VLOOKUP(D306,Data2!$A:$D,4,0),"")</f>
        <v>24</v>
      </c>
      <c r="O306" s="84">
        <f>IFERROR(VLOOKUP(D306,Data2!$A:$C,3,0),"")</f>
        <v>144</v>
      </c>
      <c r="P306" s="85">
        <v>29</v>
      </c>
      <c r="Q306" s="84">
        <v>30</v>
      </c>
      <c r="R306" s="84"/>
      <c r="S306" s="84" t="s">
        <v>5152</v>
      </c>
    </row>
    <row r="307" spans="1:19" x14ac:dyDescent="0.25">
      <c r="A307" s="97" t="s">
        <v>3308</v>
      </c>
      <c r="B307" s="90" t="s">
        <v>5667</v>
      </c>
      <c r="C307" s="90" t="s">
        <v>5668</v>
      </c>
      <c r="D307" s="91">
        <f>IFERROR(VLOOKUP(A307,Data1!A:B,2,0),"")</f>
        <v>805</v>
      </c>
      <c r="E307" s="101">
        <f t="shared" si="24"/>
        <v>144</v>
      </c>
      <c r="F307" s="101">
        <f t="shared" si="25"/>
        <v>24</v>
      </c>
      <c r="G307" s="91">
        <f t="shared" si="26"/>
        <v>6</v>
      </c>
      <c r="H307" s="91">
        <f t="shared" si="27"/>
        <v>1</v>
      </c>
      <c r="I307" s="93">
        <f t="shared" si="28"/>
        <v>24</v>
      </c>
      <c r="J307" s="94" t="str">
        <f t="shared" si="29"/>
        <v/>
      </c>
      <c r="K307" s="94" t="str">
        <f>IFERROR(VLOOKUP(A307,Instruction!A:F,6,0),"")</f>
        <v>• Put 6 pcs (different color) into polybag and apply FNSKU labels on each of the poly bags.
• Insert the poly-bagged sets back to CASE (Cover all existing barcodes on the box/case)</v>
      </c>
      <c r="L307" s="95" t="str">
        <f>IFERROR(VLOOKUP(A307,Instruction!A:J,10,0),"No Supplies")</f>
        <v>Poly Bag 10 x 13</v>
      </c>
      <c r="M307" s="101">
        <f>IFERROR(VLOOKUP(A307,Data1!A:C,3,0),1)</f>
        <v>6</v>
      </c>
      <c r="N307" s="91">
        <f>IFERROR(VLOOKUP(D307,Data2!$A:$D,4,0),"")</f>
        <v>24</v>
      </c>
      <c r="O307" s="90">
        <f>IFERROR(VLOOKUP(D307,Data2!$A:$C,3,0),"")</f>
        <v>144</v>
      </c>
      <c r="P307" s="91">
        <v>28</v>
      </c>
      <c r="Q307" s="90">
        <v>24</v>
      </c>
      <c r="R307" s="90"/>
      <c r="S307" s="90" t="s">
        <v>5152</v>
      </c>
    </row>
    <row r="308" spans="1:19" x14ac:dyDescent="0.25">
      <c r="A308" s="83" t="s">
        <v>1404</v>
      </c>
      <c r="B308" s="84" t="s">
        <v>5669</v>
      </c>
      <c r="C308" s="84" t="s">
        <v>5670</v>
      </c>
      <c r="D308" s="85">
        <f>IFERROR(VLOOKUP(A308,Data1!A:B,2,0),"")</f>
        <v>3109</v>
      </c>
      <c r="E308" s="86">
        <f t="shared" si="24"/>
        <v>96</v>
      </c>
      <c r="F308" s="86">
        <f t="shared" si="25"/>
        <v>24</v>
      </c>
      <c r="G308" s="85" t="str">
        <f t="shared" si="26"/>
        <v/>
      </c>
      <c r="H308" s="85">
        <f t="shared" si="27"/>
        <v>2</v>
      </c>
      <c r="I308" s="86">
        <f t="shared" si="28"/>
        <v>12</v>
      </c>
      <c r="J308" s="87" t="str">
        <f t="shared" si="29"/>
        <v/>
      </c>
      <c r="K308" s="87" t="str">
        <f>IFERROR(VLOOKUP(A308,Instruction!A:F,6,0),"")</f>
        <v xml:space="preserve">• Put 4 pcs into polybag and apply FNSKU labels on each of the poly bags.
• Insert the poly-bagged sets back to CASE. (Cover all existing barcodes on the box/case) </v>
      </c>
      <c r="L308" s="88" t="str">
        <f>IFERROR(VLOOKUP(A308,Instruction!A:J,10,0),"No Supplies")</f>
        <v>Poly Bag 12 x 15.5</v>
      </c>
      <c r="M308" s="86">
        <f>IFERROR(VLOOKUP(A308,Data1!A:C,3,0),1)</f>
        <v>4</v>
      </c>
      <c r="N308" s="85">
        <f>IFERROR(VLOOKUP(D308,Data2!$A:$D,4,0),"")</f>
        <v>0</v>
      </c>
      <c r="O308" s="84">
        <f>IFERROR(VLOOKUP(D308,Data2!$A:$C,3,0),"")</f>
        <v>48</v>
      </c>
      <c r="P308" s="85">
        <v>28</v>
      </c>
      <c r="Q308" s="84">
        <v>24</v>
      </c>
      <c r="R308" s="84"/>
      <c r="S308" s="84" t="s">
        <v>5152</v>
      </c>
    </row>
    <row r="309" spans="1:19" x14ac:dyDescent="0.25">
      <c r="A309" s="97" t="s">
        <v>2195</v>
      </c>
      <c r="B309" s="90" t="s">
        <v>5671</v>
      </c>
      <c r="C309" s="90" t="s">
        <v>5672</v>
      </c>
      <c r="D309" s="91">
        <f>IFERROR(VLOOKUP(A309,Data1!A:B,2,0),"")</f>
        <v>4143</v>
      </c>
      <c r="E309" s="101">
        <f t="shared" si="24"/>
        <v>336</v>
      </c>
      <c r="F309" s="101">
        <f t="shared" si="25"/>
        <v>28</v>
      </c>
      <c r="G309" s="91" t="str">
        <f t="shared" si="26"/>
        <v/>
      </c>
      <c r="H309" s="91">
        <f t="shared" si="27"/>
        <v>28</v>
      </c>
      <c r="I309" s="93">
        <f t="shared" si="28"/>
        <v>1</v>
      </c>
      <c r="J309" s="94" t="str">
        <f t="shared" si="29"/>
        <v/>
      </c>
      <c r="K309" s="94" t="str">
        <f>IFERROR(VLOOKUP(A309,Instruction!A:F,6,0),"")</f>
        <v>• Apply label “THIS IS A SET”. Apply FNSKU to each case.
• *Make sure all labels stick securely on the case*. Apply outer case label. Cover all visible barcodes on case</v>
      </c>
      <c r="L309" s="95" t="str">
        <f>IFERROR(VLOOKUP(A309,Instruction!A:J,10,0),"No Supplies")</f>
        <v>No Supplies</v>
      </c>
      <c r="M309" s="101">
        <f>IFERROR(VLOOKUP(A309,Data1!A:C,3,0),1)</f>
        <v>12</v>
      </c>
      <c r="N309" s="91">
        <f>IFERROR(VLOOKUP(D309,Data2!$A:$D,4,0),"")</f>
        <v>0</v>
      </c>
      <c r="O309" s="90">
        <f>IFERROR(VLOOKUP(D309,Data2!$A:$C,3,0),"")</f>
        <v>12</v>
      </c>
      <c r="P309" s="91">
        <v>28</v>
      </c>
      <c r="Q309" s="90">
        <v>28</v>
      </c>
      <c r="R309" s="90"/>
      <c r="S309" s="90" t="s">
        <v>5152</v>
      </c>
    </row>
    <row r="310" spans="1:19" x14ac:dyDescent="0.25">
      <c r="A310" s="83" t="s">
        <v>4958</v>
      </c>
      <c r="B310" s="84" t="s">
        <v>5673</v>
      </c>
      <c r="C310" s="84" t="s">
        <v>5673</v>
      </c>
      <c r="D310" s="85">
        <f>IFERROR(VLOOKUP(A310,Data1!A:B,2,0),"")</f>
        <v>6023</v>
      </c>
      <c r="E310" s="86">
        <f t="shared" si="24"/>
        <v>120</v>
      </c>
      <c r="F310" s="86">
        <f t="shared" si="25"/>
        <v>30</v>
      </c>
      <c r="G310" s="85" t="str">
        <f t="shared" si="26"/>
        <v/>
      </c>
      <c r="H310" s="85">
        <f t="shared" si="27"/>
        <v>5</v>
      </c>
      <c r="I310" s="86">
        <f t="shared" si="28"/>
        <v>6</v>
      </c>
      <c r="J310" s="87" t="str">
        <f t="shared" si="29"/>
        <v/>
      </c>
      <c r="K310" s="87" t="str">
        <f>IFERROR(VLOOKUP(A310,Instruction!A:F,6,0),"")</f>
        <v>• Put 4 pcs into polybag (different color) and apply FNSKU labels on each of the poly bags.
• Insert the poly-bagged sets back to CASE. (Cover all existing barcodes on the box/case)</v>
      </c>
      <c r="L310" s="88" t="str">
        <f>IFERROR(VLOOKUP(A310,Instruction!A:J,10,0),"No Supplies")</f>
        <v>Poly Bag 9 x 12</v>
      </c>
      <c r="M310" s="86">
        <f>IFERROR(VLOOKUP(A310,Data1!A:C,3,0),1)</f>
        <v>4</v>
      </c>
      <c r="N310" s="85">
        <f>IFERROR(VLOOKUP(D310,Data2!$A:$D,4,0),"")</f>
        <v>0</v>
      </c>
      <c r="O310" s="84">
        <f>IFERROR(VLOOKUP(D310,Data2!$A:$C,3,0),"")</f>
        <v>24</v>
      </c>
      <c r="P310" s="85">
        <v>27</v>
      </c>
      <c r="Q310" s="84">
        <v>30</v>
      </c>
      <c r="R310" s="84"/>
      <c r="S310" s="84" t="s">
        <v>5152</v>
      </c>
    </row>
    <row r="311" spans="1:19" x14ac:dyDescent="0.25">
      <c r="A311" s="97" t="s">
        <v>3964</v>
      </c>
      <c r="B311" s="90" t="s">
        <v>5674</v>
      </c>
      <c r="C311" s="90" t="s">
        <v>5675</v>
      </c>
      <c r="D311" s="91">
        <f>IFERROR(VLOOKUP(A311,Data1!A:B,2,0),"")</f>
        <v>809</v>
      </c>
      <c r="E311" s="101">
        <f t="shared" si="24"/>
        <v>144</v>
      </c>
      <c r="F311" s="101">
        <f t="shared" si="25"/>
        <v>24</v>
      </c>
      <c r="G311" s="91">
        <f t="shared" si="26"/>
        <v>6</v>
      </c>
      <c r="H311" s="91">
        <f t="shared" si="27"/>
        <v>1</v>
      </c>
      <c r="I311" s="93">
        <f t="shared" si="28"/>
        <v>24</v>
      </c>
      <c r="J311" s="94" t="str">
        <f t="shared" si="29"/>
        <v/>
      </c>
      <c r="K311" s="94" t="str">
        <f>IFERROR(VLOOKUP(A311,Instruction!A:F,6,0),"")</f>
        <v>• Put 6 pcs into polybag (different color) and apply FNSKU labels on each of the poly bags.
• Insert the poly-bagged sets back to CASE. Discard inner box (Cover all existing barcodes on the box/case)</v>
      </c>
      <c r="L311" s="95" t="str">
        <f>IFERROR(VLOOKUP(A311,Instruction!A:J,10,0),"No Supplies")</f>
        <v>Poly Bag 9 x 12</v>
      </c>
      <c r="M311" s="101">
        <f>IFERROR(VLOOKUP(A311,Data1!A:C,3,0),1)</f>
        <v>6</v>
      </c>
      <c r="N311" s="91">
        <f>IFERROR(VLOOKUP(D311,Data2!$A:$D,4,0),"")</f>
        <v>24</v>
      </c>
      <c r="O311" s="90">
        <f>IFERROR(VLOOKUP(D311,Data2!$A:$C,3,0),"")</f>
        <v>144</v>
      </c>
      <c r="P311" s="91">
        <v>27</v>
      </c>
      <c r="Q311" s="90">
        <v>24</v>
      </c>
      <c r="R311" s="90"/>
      <c r="S311" s="90" t="s">
        <v>5152</v>
      </c>
    </row>
    <row r="312" spans="1:19" x14ac:dyDescent="0.25">
      <c r="A312" s="83" t="s">
        <v>4931</v>
      </c>
      <c r="B312" s="84" t="s">
        <v>5676</v>
      </c>
      <c r="C312" s="84" t="s">
        <v>5677</v>
      </c>
      <c r="D312" s="85">
        <f>IFERROR(VLOOKUP(A312,Data1!A:B,2,0),"")</f>
        <v>2309</v>
      </c>
      <c r="E312" s="86">
        <f t="shared" si="24"/>
        <v>48</v>
      </c>
      <c r="F312" s="86">
        <f t="shared" si="25"/>
        <v>24</v>
      </c>
      <c r="G312" s="85">
        <f t="shared" si="26"/>
        <v>2</v>
      </c>
      <c r="H312" s="85">
        <f t="shared" si="27"/>
        <v>1</v>
      </c>
      <c r="I312" s="86">
        <f t="shared" si="28"/>
        <v>12</v>
      </c>
      <c r="J312" s="87" t="str">
        <f t="shared" si="29"/>
        <v/>
      </c>
      <c r="K312" s="87" t="str">
        <f>IFERROR(VLOOKUP(A312,Instruction!A:F,6,0),"")</f>
        <v xml:space="preserve">• Put 2 pcs per poly bag. Apply FNSKU labels on each of the poly bags.
• Put the poly-bagged sets back to CASE. Discard inner box (Cover all existing barcodes on the box/case) </v>
      </c>
      <c r="L312" s="88" t="str">
        <f>IFERROR(VLOOKUP(A312,Instruction!A:J,10,0),"No Supplies")</f>
        <v>Poly Bag 6 x 9</v>
      </c>
      <c r="M312" s="86">
        <f>IFERROR(VLOOKUP(A312,Data1!A:C,3,0),1)</f>
        <v>2</v>
      </c>
      <c r="N312" s="85">
        <f>IFERROR(VLOOKUP(D312,Data2!$A:$D,4,0),"")</f>
        <v>24</v>
      </c>
      <c r="O312" s="84">
        <f>IFERROR(VLOOKUP(D312,Data2!$A:$C,3,0),"")</f>
        <v>144</v>
      </c>
      <c r="P312" s="85">
        <v>27</v>
      </c>
      <c r="Q312" s="84">
        <v>24</v>
      </c>
      <c r="R312" s="84"/>
      <c r="S312" s="84" t="s">
        <v>5151</v>
      </c>
    </row>
    <row r="313" spans="1:19" x14ac:dyDescent="0.25">
      <c r="A313" s="97" t="s">
        <v>2670</v>
      </c>
      <c r="B313" s="90" t="s">
        <v>5678</v>
      </c>
      <c r="C313" s="90" t="s">
        <v>5679</v>
      </c>
      <c r="D313" s="91">
        <f>IFERROR(VLOOKUP(A313,Data1!A:B,2,0),"")</f>
        <v>5173</v>
      </c>
      <c r="E313" s="101">
        <f t="shared" si="24"/>
        <v>576</v>
      </c>
      <c r="F313" s="101">
        <f t="shared" si="25"/>
        <v>24</v>
      </c>
      <c r="G313" s="91">
        <f t="shared" si="26"/>
        <v>24</v>
      </c>
      <c r="H313" s="91">
        <f t="shared" si="27"/>
        <v>2</v>
      </c>
      <c r="I313" s="93">
        <f t="shared" si="28"/>
        <v>12</v>
      </c>
      <c r="J313" s="94" t="str">
        <f t="shared" si="29"/>
        <v/>
      </c>
      <c r="K313" s="94" t="str">
        <f>IFERROR(VLOOKUP(A313,Instruction!A:F,6,0),"")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13" s="95" t="str">
        <f>IFERROR(VLOOKUP(A313,Instruction!A:J,10,0),"No Supplies")</f>
        <v>No Supplies</v>
      </c>
      <c r="M313" s="101">
        <f>IFERROR(VLOOKUP(A313,Data1!A:C,3,0),1)</f>
        <v>24</v>
      </c>
      <c r="N313" s="91">
        <f>IFERROR(VLOOKUP(D313,Data2!$A:$D,4,0),"")</f>
        <v>24</v>
      </c>
      <c r="O313" s="90">
        <f>IFERROR(VLOOKUP(D313,Data2!$A:$C,3,0),"")</f>
        <v>288</v>
      </c>
      <c r="P313" s="91">
        <v>27</v>
      </c>
      <c r="Q313" s="90">
        <v>24</v>
      </c>
      <c r="R313" s="90"/>
      <c r="S313" s="90" t="s">
        <v>5152</v>
      </c>
    </row>
    <row r="314" spans="1:19" x14ac:dyDescent="0.25">
      <c r="A314" s="83" t="s">
        <v>4950</v>
      </c>
      <c r="B314" s="84" t="s">
        <v>5680</v>
      </c>
      <c r="C314" s="84" t="s">
        <v>5681</v>
      </c>
      <c r="D314" s="85">
        <f>IFERROR(VLOOKUP(A314,Data1!A:B,2,0),"")</f>
        <v>5012</v>
      </c>
      <c r="E314" s="86">
        <f t="shared" si="24"/>
        <v>108</v>
      </c>
      <c r="F314" s="86">
        <f t="shared" si="25"/>
        <v>27</v>
      </c>
      <c r="G314" s="85" t="str">
        <f t="shared" si="26"/>
        <v/>
      </c>
      <c r="H314" s="85">
        <f t="shared" si="27"/>
        <v>3</v>
      </c>
      <c r="I314" s="86">
        <f t="shared" si="28"/>
        <v>9</v>
      </c>
      <c r="J314" s="87" t="str">
        <f t="shared" si="29"/>
        <v/>
      </c>
      <c r="K314" s="87" t="str">
        <f>IFERROR(VLOOKUP(A314,Instruction!A:F,6,0),"")</f>
        <v>• Insert 4 pcs per poly bag. Apply FNSKU labels on each of the poly bags.
• Insert the poly-bagged sets back to CASE. (Cover all existing barcodes on the box/case)</v>
      </c>
      <c r="L314" s="88" t="str">
        <f>IFERROR(VLOOKUP(A314,Instruction!A:J,10,0),"No Supplies")</f>
        <v>Poly Bag 14.5 x 19</v>
      </c>
      <c r="M314" s="86">
        <f>IFERROR(VLOOKUP(A314,Data1!A:C,3,0),1)</f>
        <v>4</v>
      </c>
      <c r="N314" s="85">
        <f>IFERROR(VLOOKUP(D314,Data2!$A:$D,4,0),"")</f>
        <v>0</v>
      </c>
      <c r="O314" s="84">
        <f>IFERROR(VLOOKUP(D314,Data2!$A:$C,3,0),"")</f>
        <v>50</v>
      </c>
      <c r="P314" s="85">
        <v>27</v>
      </c>
      <c r="Q314" s="84">
        <v>27</v>
      </c>
      <c r="R314" s="84"/>
      <c r="S314" s="84" t="s">
        <v>5152</v>
      </c>
    </row>
    <row r="315" spans="1:19" x14ac:dyDescent="0.25">
      <c r="A315" s="97" t="s">
        <v>4995</v>
      </c>
      <c r="B315" s="90" t="s">
        <v>5682</v>
      </c>
      <c r="C315" s="90" t="s">
        <v>5682</v>
      </c>
      <c r="D315" s="91">
        <f>IFERROR(VLOOKUP(A315,Data1!A:B,2,0),"")</f>
        <v>1748</v>
      </c>
      <c r="E315" s="101">
        <f t="shared" si="24"/>
        <v>96</v>
      </c>
      <c r="F315" s="101">
        <f t="shared" si="25"/>
        <v>24</v>
      </c>
      <c r="G315" s="91">
        <f t="shared" si="26"/>
        <v>4</v>
      </c>
      <c r="H315" s="91">
        <f t="shared" si="27"/>
        <v>1</v>
      </c>
      <c r="I315" s="93">
        <f t="shared" si="28"/>
        <v>6</v>
      </c>
      <c r="J315" s="94" t="str">
        <f t="shared" si="29"/>
        <v/>
      </c>
      <c r="K315" s="94" t="str">
        <f>IFERROR(VLOOKUP(A315,Instruction!A:F,6,0),"")</f>
        <v>• Put 4 pcs into poly bag (different color), apply FNSKU label. 
• Insert the poly-bagged sets back to CASE. Discard inner box (Cover all existing barcodes on the box/case)</v>
      </c>
      <c r="L315" s="95" t="str">
        <f>IFERROR(VLOOKUP(A315,Instruction!A:J,10,0),"No Supplies")</f>
        <v>Poly Bag 6 x 9</v>
      </c>
      <c r="M315" s="101">
        <f>IFERROR(VLOOKUP(A315,Data1!A:C,3,0),1)</f>
        <v>4</v>
      </c>
      <c r="N315" s="91">
        <f>IFERROR(VLOOKUP(D315,Data2!$A:$D,4,0),"")</f>
        <v>24</v>
      </c>
      <c r="O315" s="90">
        <f>IFERROR(VLOOKUP(D315,Data2!$A:$C,3,0),"")</f>
        <v>144</v>
      </c>
      <c r="P315" s="91">
        <v>26</v>
      </c>
      <c r="Q315" s="90">
        <v>24</v>
      </c>
      <c r="R315" s="90"/>
      <c r="S315" s="90" t="s">
        <v>5151</v>
      </c>
    </row>
    <row r="316" spans="1:19" x14ac:dyDescent="0.25">
      <c r="A316" s="83" t="s">
        <v>5064</v>
      </c>
      <c r="B316" s="84" t="s">
        <v>5683</v>
      </c>
      <c r="C316" s="84" t="s">
        <v>5683</v>
      </c>
      <c r="D316" s="85">
        <f>IFERROR(VLOOKUP(A316,Data1!A:B,2,0),"")</f>
        <v>5601</v>
      </c>
      <c r="E316" s="86">
        <f t="shared" si="24"/>
        <v>24</v>
      </c>
      <c r="F316" s="86">
        <f t="shared" si="25"/>
        <v>24</v>
      </c>
      <c r="G316" s="85">
        <f t="shared" si="26"/>
        <v>1</v>
      </c>
      <c r="H316" s="85">
        <f t="shared" si="27"/>
        <v>1</v>
      </c>
      <c r="I316" s="86">
        <f t="shared" si="28"/>
        <v>24</v>
      </c>
      <c r="J316" s="87" t="str">
        <f t="shared" si="29"/>
        <v/>
      </c>
      <c r="K316" s="87" t="str">
        <f>IFERROR(VLOOKUP(A316,Instruction!A:F,6,0),"")</f>
        <v>• Use FNSKU to label each item (cover barcode). 
• Put item back to CASE. Discard inner box
• Apply outer case label accordingly to match item# (Cover all existing barcodes on the case)</v>
      </c>
      <c r="L316" s="88">
        <f>IFERROR(VLOOKUP(A316,Instruction!A:J,10,0),"No Supplies")</f>
        <v>0</v>
      </c>
      <c r="M316" s="86">
        <f>IFERROR(VLOOKUP(A316,Data1!A:C,3,0),1)</f>
        <v>1</v>
      </c>
      <c r="N316" s="85">
        <f>IFERROR(VLOOKUP(D316,Data2!$A:$D,4,0),"")</f>
        <v>24</v>
      </c>
      <c r="O316" s="84">
        <f>IFERROR(VLOOKUP(D316,Data2!$A:$C,3,0),"")</f>
        <v>72</v>
      </c>
      <c r="P316" s="85">
        <v>26</v>
      </c>
      <c r="Q316" s="84">
        <v>24</v>
      </c>
      <c r="R316" s="84"/>
      <c r="S316" s="84" t="s">
        <v>5151</v>
      </c>
    </row>
    <row r="317" spans="1:19" x14ac:dyDescent="0.25">
      <c r="A317" s="97" t="s">
        <v>1131</v>
      </c>
      <c r="B317" s="90" t="s">
        <v>5684</v>
      </c>
      <c r="C317" s="90"/>
      <c r="D317" s="91">
        <f>IFERROR(VLOOKUP(A317,Data1!A:B,2,0),"")</f>
        <v>230</v>
      </c>
      <c r="E317" s="101">
        <f t="shared" si="24"/>
        <v>24</v>
      </c>
      <c r="F317" s="101">
        <f t="shared" si="25"/>
        <v>24</v>
      </c>
      <c r="G317" s="91">
        <f t="shared" si="26"/>
        <v>1</v>
      </c>
      <c r="H317" s="91">
        <f t="shared" si="27"/>
        <v>1</v>
      </c>
      <c r="I317" s="93">
        <f t="shared" si="28"/>
        <v>24</v>
      </c>
      <c r="J317" s="94" t="str">
        <f t="shared" si="29"/>
        <v/>
      </c>
      <c r="K317" s="94" t="str">
        <f>IFERROR(VLOOKUP(A317,Instruction!A:F,6,0),"")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17" s="95">
        <f>IFERROR(VLOOKUP(A317,Instruction!A:J,10,0),"No Supplies")</f>
        <v>0</v>
      </c>
      <c r="M317" s="101">
        <f>IFERROR(VLOOKUP(A317,Data1!A:C,3,0),1)</f>
        <v>1</v>
      </c>
      <c r="N317" s="91">
        <f>IFERROR(VLOOKUP(D317,Data2!$A:$D,4,0),"")</f>
        <v>24</v>
      </c>
      <c r="O317" s="90">
        <f>IFERROR(VLOOKUP(D317,Data2!$A:$C,3,0),"")</f>
        <v>144</v>
      </c>
      <c r="P317" s="91">
        <v>31</v>
      </c>
      <c r="Q317" s="90">
        <v>24</v>
      </c>
      <c r="R317" s="90"/>
      <c r="S317" s="90" t="s">
        <v>5151</v>
      </c>
    </row>
    <row r="318" spans="1:19" x14ac:dyDescent="0.25">
      <c r="A318" s="83" t="s">
        <v>2317</v>
      </c>
      <c r="B318" s="84" t="s">
        <v>5685</v>
      </c>
      <c r="C318" s="84"/>
      <c r="D318" s="85">
        <f>IFERROR(VLOOKUP(A318,Data1!A:B,2,0),"")</f>
        <v>4577036</v>
      </c>
      <c r="E318" s="86">
        <f t="shared" si="24"/>
        <v>72</v>
      </c>
      <c r="F318" s="86">
        <f t="shared" si="25"/>
        <v>36</v>
      </c>
      <c r="G318" s="85" t="str">
        <f t="shared" si="26"/>
        <v/>
      </c>
      <c r="H318" s="85">
        <f t="shared" si="27"/>
        <v>2</v>
      </c>
      <c r="I318" s="86">
        <f t="shared" si="28"/>
        <v>18</v>
      </c>
      <c r="J318" s="87" t="str">
        <f t="shared" si="29"/>
        <v/>
      </c>
      <c r="K318" s="87" t="str">
        <f>IFERROR(VLOOKUP(A318,Instruction!A:F,6,0),"")</f>
        <v>• Put 2 pcs (different color) into polybag and apply FNSKU labels on each of the poly bags.
• Insert the poly-bagged sets back to CASE (Cover all existing barcodes on the box/case)</v>
      </c>
      <c r="L318" s="88">
        <f>IFERROR(VLOOKUP(A318,Instruction!A:J,10,0),"No Supplies")</f>
        <v>0</v>
      </c>
      <c r="M318" s="86">
        <f>IFERROR(VLOOKUP(A318,Data1!A:C,3,0),1)</f>
        <v>2</v>
      </c>
      <c r="N318" s="85">
        <f>IFERROR(VLOOKUP(D318,Data2!$A:$D,4,0),"")</f>
        <v>0</v>
      </c>
      <c r="O318" s="84">
        <f>IFERROR(VLOOKUP(D318,Data2!$A:$C,3,0),"")</f>
        <v>36</v>
      </c>
      <c r="P318" s="85">
        <v>31</v>
      </c>
      <c r="Q318" s="84">
        <v>36</v>
      </c>
      <c r="R318" s="84"/>
      <c r="S318" s="84" t="s">
        <v>5152</v>
      </c>
    </row>
    <row r="319" spans="1:19" x14ac:dyDescent="0.25">
      <c r="A319" s="97" t="s">
        <v>2970</v>
      </c>
      <c r="B319" s="90" t="s">
        <v>5686</v>
      </c>
      <c r="C319" s="90" t="s">
        <v>5687</v>
      </c>
      <c r="D319" s="91">
        <f>IFERROR(VLOOKUP(A319,Data1!A:B,2,0),"")</f>
        <v>6017</v>
      </c>
      <c r="E319" s="101">
        <f t="shared" si="24"/>
        <v>48</v>
      </c>
      <c r="F319" s="101">
        <f t="shared" si="25"/>
        <v>24</v>
      </c>
      <c r="G319" s="91" t="str">
        <f t="shared" si="26"/>
        <v/>
      </c>
      <c r="H319" s="91">
        <f t="shared" si="27"/>
        <v>2</v>
      </c>
      <c r="I319" s="93">
        <f t="shared" si="28"/>
        <v>12</v>
      </c>
      <c r="J319" s="94" t="str">
        <f t="shared" si="29"/>
        <v/>
      </c>
      <c r="K319" s="94" t="str">
        <f>IFERROR(VLOOKUP(A319,Instruction!A:F,6,0),"")</f>
        <v>• Put 2 pcs into polybag and apply FNSKU labels on each of the poly bags.
• Insert the poly-bagged sets back to CASE (Cover all existing barcodes on the box/case)</v>
      </c>
      <c r="L319" s="95" t="str">
        <f>IFERROR(VLOOKUP(A319,Instruction!A:J,10,0),"No Supplies")</f>
        <v>Poly Bag 10 x 13</v>
      </c>
      <c r="M319" s="101">
        <f>IFERROR(VLOOKUP(A319,Data1!A:C,3,0),1)</f>
        <v>2</v>
      </c>
      <c r="N319" s="91">
        <f>IFERROR(VLOOKUP(D319,Data2!$A:$D,4,0),"")</f>
        <v>0</v>
      </c>
      <c r="O319" s="90">
        <f>IFERROR(VLOOKUP(D319,Data2!$A:$C,3,0),"")</f>
        <v>24</v>
      </c>
      <c r="P319" s="91">
        <v>26</v>
      </c>
      <c r="Q319" s="90">
        <v>24</v>
      </c>
      <c r="R319" s="90"/>
      <c r="S319" s="90" t="s">
        <v>5152</v>
      </c>
    </row>
    <row r="320" spans="1:19" x14ac:dyDescent="0.25">
      <c r="A320" s="83" t="s">
        <v>1159</v>
      </c>
      <c r="B320" s="84" t="s">
        <v>5688</v>
      </c>
      <c r="C320" s="84"/>
      <c r="D320" s="85">
        <f>IFERROR(VLOOKUP(A320,Data1!A:B,2,0),"")</f>
        <v>2326</v>
      </c>
      <c r="E320" s="86">
        <f t="shared" si="24"/>
        <v>24</v>
      </c>
      <c r="F320" s="86">
        <f t="shared" si="25"/>
        <v>24</v>
      </c>
      <c r="G320" s="85">
        <f t="shared" si="26"/>
        <v>1</v>
      </c>
      <c r="H320" s="85">
        <f t="shared" si="27"/>
        <v>1</v>
      </c>
      <c r="I320" s="86">
        <f t="shared" si="28"/>
        <v>24</v>
      </c>
      <c r="J320" s="87" t="str">
        <f t="shared" si="29"/>
        <v/>
      </c>
      <c r="K320" s="87" t="str">
        <f>IFERROR(VLOOKUP(A320,Instruction!A:F,6,0),"")</f>
        <v>• Use FNSKU to label each item (cover barcode). 
• Put item back to CASE. Discard inner box
• Apply outer case label accordingly to match item# (Cover all existing barcodes on the case)</v>
      </c>
      <c r="L320" s="88">
        <f>IFERROR(VLOOKUP(A320,Instruction!A:J,10,0),"No Supplies")</f>
        <v>0</v>
      </c>
      <c r="M320" s="86">
        <f>IFERROR(VLOOKUP(A320,Data1!A:C,3,0),1)</f>
        <v>1</v>
      </c>
      <c r="N320" s="85">
        <f>IFERROR(VLOOKUP(D320,Data2!$A:$D,4,0),"")</f>
        <v>24</v>
      </c>
      <c r="O320" s="84">
        <f>IFERROR(VLOOKUP(D320,Data2!$A:$C,3,0),"")</f>
        <v>144</v>
      </c>
      <c r="P320" s="85">
        <v>30</v>
      </c>
      <c r="Q320" s="84">
        <v>24</v>
      </c>
      <c r="R320" s="84"/>
      <c r="S320" s="84" t="s">
        <v>5151</v>
      </c>
    </row>
    <row r="321" spans="1:19" x14ac:dyDescent="0.25">
      <c r="A321" s="97" t="s">
        <v>2058</v>
      </c>
      <c r="B321" s="90" t="s">
        <v>5689</v>
      </c>
      <c r="C321" s="90"/>
      <c r="D321" s="91">
        <f>IFERROR(VLOOKUP(A321,Data1!A:B,2,0),"")</f>
        <v>39200</v>
      </c>
      <c r="E321" s="101">
        <f t="shared" si="24"/>
        <v>72</v>
      </c>
      <c r="F321" s="101">
        <f t="shared" si="25"/>
        <v>36</v>
      </c>
      <c r="G321" s="91" t="str">
        <f t="shared" si="26"/>
        <v/>
      </c>
      <c r="H321" s="91">
        <f t="shared" si="27"/>
        <v>3</v>
      </c>
      <c r="I321" s="93">
        <f t="shared" si="28"/>
        <v>12</v>
      </c>
      <c r="J321" s="94" t="str">
        <f t="shared" si="29"/>
        <v/>
      </c>
      <c r="K321" s="94" t="str">
        <f>IFERROR(VLOOKUP(A321,Instruction!A:F,6,0),"")</f>
        <v>• Put 2 pcs (different color) per poly bag. Apply FNSKU on the poly bags.
• Put the poly-bagged sets back to CASE (Cover all existing barcodes on the box/case)</v>
      </c>
      <c r="L321" s="95">
        <f>IFERROR(VLOOKUP(A321,Instruction!A:J,10,0),"No Supplies")</f>
        <v>0</v>
      </c>
      <c r="M321" s="101">
        <f>IFERROR(VLOOKUP(A321,Data1!A:C,3,0),1)</f>
        <v>2</v>
      </c>
      <c r="N321" s="91">
        <f>IFERROR(VLOOKUP(D321,Data2!$A:$D,4,0),"")</f>
        <v>0</v>
      </c>
      <c r="O321" s="90">
        <f>IFERROR(VLOOKUP(D321,Data2!$A:$C,3,0),"")</f>
        <v>24</v>
      </c>
      <c r="P321" s="91">
        <v>30</v>
      </c>
      <c r="Q321" s="90">
        <v>36</v>
      </c>
      <c r="R321" s="90"/>
      <c r="S321" s="90" t="s">
        <v>5152</v>
      </c>
    </row>
    <row r="322" spans="1:19" x14ac:dyDescent="0.25">
      <c r="A322" s="83" t="s">
        <v>885</v>
      </c>
      <c r="B322" s="84" t="s">
        <v>5690</v>
      </c>
      <c r="C322" s="84" t="s">
        <v>5691</v>
      </c>
      <c r="D322" s="85">
        <f>IFERROR(VLOOKUP(A322,Data1!A:B,2,0),"")</f>
        <v>2042</v>
      </c>
      <c r="E322" s="86">
        <f t="shared" ref="E322:E385" si="30">M322*Q322</f>
        <v>48</v>
      </c>
      <c r="F322" s="86">
        <f t="shared" ref="F322:F385" si="31">E322/M322</f>
        <v>24</v>
      </c>
      <c r="G322" s="85">
        <f t="shared" ref="G322:G385" si="32">IFERROR(ROUNDUP(E322/N322,0),"")</f>
        <v>2</v>
      </c>
      <c r="H322" s="85">
        <f t="shared" ref="H322:H385" si="33">IFERROR(ROUNDUP(E322/O322,0),"")</f>
        <v>1</v>
      </c>
      <c r="I322" s="86">
        <f t="shared" ref="I322:I385" si="34">IFERROR(IF(S322="CASE",F322/H322,F322/G322),"")</f>
        <v>12</v>
      </c>
      <c r="J322" s="87" t="str">
        <f t="shared" ref="J322:J385" si="35">IF(ISNUMBER(SEARCH("FNSKU",C322)),"Labeling","")</f>
        <v/>
      </c>
      <c r="K322" s="87" t="str">
        <f>IFERROR(VLOOKUP(A322,Instruction!A:F,6,0),"")</f>
        <v>• Put 2 pcs into polybag and apply FNSKU labels on each of the poly bags.
• Insert the poly-bagged sets back to BOX (Cover all existing barcodes on the box/case)</v>
      </c>
      <c r="L322" s="88" t="str">
        <f>IFERROR(VLOOKUP(A322,Instruction!A:J,10,0),"No Supplies")</f>
        <v>Poly Bag 6 x 9</v>
      </c>
      <c r="M322" s="86">
        <f>IFERROR(VLOOKUP(A322,Data1!A:C,3,0),1)</f>
        <v>2</v>
      </c>
      <c r="N322" s="85">
        <f>IFERROR(VLOOKUP(D322,Data2!$A:$D,4,0),"")</f>
        <v>24</v>
      </c>
      <c r="O322" s="84">
        <f>IFERROR(VLOOKUP(D322,Data2!$A:$C,3,0),"")</f>
        <v>144</v>
      </c>
      <c r="P322" s="85">
        <v>26</v>
      </c>
      <c r="Q322" s="84">
        <v>24</v>
      </c>
      <c r="R322" s="84"/>
      <c r="S322" s="84" t="s">
        <v>5151</v>
      </c>
    </row>
    <row r="323" spans="1:19" x14ac:dyDescent="0.25">
      <c r="A323" s="97" t="s">
        <v>1460</v>
      </c>
      <c r="B323" s="90" t="s">
        <v>5692</v>
      </c>
      <c r="C323" s="90" t="s">
        <v>5693</v>
      </c>
      <c r="D323" s="91">
        <f>IFERROR(VLOOKUP(A323,Data1!A:B,2,0),"")</f>
        <v>3132</v>
      </c>
      <c r="E323" s="101">
        <f t="shared" si="30"/>
        <v>144</v>
      </c>
      <c r="F323" s="101">
        <f t="shared" si="31"/>
        <v>24</v>
      </c>
      <c r="G323" s="91" t="str">
        <f t="shared" si="32"/>
        <v/>
      </c>
      <c r="H323" s="91">
        <f t="shared" si="33"/>
        <v>3</v>
      </c>
      <c r="I323" s="93">
        <f t="shared" si="34"/>
        <v>8</v>
      </c>
      <c r="J323" s="94" t="str">
        <f t="shared" si="35"/>
        <v/>
      </c>
      <c r="K323" s="94" t="str">
        <f>IFERROR(VLOOKUP(A323,Instruction!A:F,6,0),"")</f>
        <v>• Put 6 pcs (different color) into polybag and apply FNSKU labels on each of the poly bags.
• Put the poly-bagged sets back to BX-191313</v>
      </c>
      <c r="L323" s="95" t="str">
        <f>IFERROR(VLOOKUP(A323,Instruction!A:J,10,0),"No Supplies")</f>
        <v>Poly Bag 14.5 x 19</v>
      </c>
      <c r="M323" s="101">
        <f>IFERROR(VLOOKUP(A323,Data1!A:C,3,0),1)</f>
        <v>6</v>
      </c>
      <c r="N323" s="91">
        <f>IFERROR(VLOOKUP(D323,Data2!$A:$D,4,0),"")</f>
        <v>0</v>
      </c>
      <c r="O323" s="90">
        <f>IFERROR(VLOOKUP(D323,Data2!$A:$C,3,0),"")</f>
        <v>48</v>
      </c>
      <c r="P323" s="91">
        <v>26</v>
      </c>
      <c r="Q323" s="90">
        <v>24</v>
      </c>
      <c r="R323" s="90"/>
      <c r="S323" s="90" t="s">
        <v>5152</v>
      </c>
    </row>
    <row r="324" spans="1:19" x14ac:dyDescent="0.25">
      <c r="A324" s="83" t="s">
        <v>2206</v>
      </c>
      <c r="B324" s="84" t="s">
        <v>5694</v>
      </c>
      <c r="C324" s="84" t="s">
        <v>5695</v>
      </c>
      <c r="D324" s="85">
        <f>IFERROR(VLOOKUP(A324,Data1!A:B,2,0),"")</f>
        <v>4146</v>
      </c>
      <c r="E324" s="86">
        <f t="shared" si="30"/>
        <v>48</v>
      </c>
      <c r="F324" s="86">
        <f t="shared" si="31"/>
        <v>24</v>
      </c>
      <c r="G324" s="85" t="str">
        <f t="shared" si="32"/>
        <v/>
      </c>
      <c r="H324" s="85">
        <f t="shared" si="33"/>
        <v>4</v>
      </c>
      <c r="I324" s="86">
        <f t="shared" si="34"/>
        <v>6</v>
      </c>
      <c r="J324" s="87" t="str">
        <f t="shared" si="35"/>
        <v/>
      </c>
      <c r="K324" s="87" t="str">
        <f>IFERROR(VLOOKUP(A324,Instruction!A:F,6,0),"")</f>
        <v>• Put 2 pcs into polybag and apply FNSKU labels on each of the poly bags.
• Insert the poly-bagged sets back to CASE (Cover all existing barcodes on the box/case)</v>
      </c>
      <c r="L324" s="88" t="str">
        <f>IFERROR(VLOOKUP(A324,Instruction!A:J,10,0),"No Supplies")</f>
        <v>Poly Bag 14.5 x 19</v>
      </c>
      <c r="M324" s="86">
        <f>IFERROR(VLOOKUP(A324,Data1!A:C,3,0),1)</f>
        <v>2</v>
      </c>
      <c r="N324" s="85">
        <f>IFERROR(VLOOKUP(D324,Data2!$A:$D,4,0),"")</f>
        <v>0</v>
      </c>
      <c r="O324" s="84">
        <f>IFERROR(VLOOKUP(D324,Data2!$A:$C,3,0),"")</f>
        <v>12</v>
      </c>
      <c r="P324" s="85">
        <v>25</v>
      </c>
      <c r="Q324" s="84">
        <v>24</v>
      </c>
      <c r="R324" s="84"/>
      <c r="S324" s="84" t="s">
        <v>5152</v>
      </c>
    </row>
    <row r="325" spans="1:19" x14ac:dyDescent="0.25">
      <c r="A325" s="97" t="s">
        <v>1455</v>
      </c>
      <c r="B325" s="90" t="s">
        <v>5696</v>
      </c>
      <c r="C325" s="90" t="s">
        <v>5697</v>
      </c>
      <c r="D325" s="91">
        <f>IFERROR(VLOOKUP(A325,Data1!A:B,2,0),"")</f>
        <v>3129</v>
      </c>
      <c r="E325" s="101">
        <f t="shared" si="30"/>
        <v>576</v>
      </c>
      <c r="F325" s="101">
        <f t="shared" si="31"/>
        <v>24</v>
      </c>
      <c r="G325" s="91">
        <f t="shared" si="32"/>
        <v>24</v>
      </c>
      <c r="H325" s="91">
        <f t="shared" si="33"/>
        <v>4</v>
      </c>
      <c r="I325" s="93">
        <f t="shared" si="34"/>
        <v>6</v>
      </c>
      <c r="J325" s="94" t="str">
        <f t="shared" si="35"/>
        <v/>
      </c>
      <c r="K325" s="94" t="str">
        <f>IFERROR(VLOOKUP(A325,Instruction!A:F,6,0),"")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25" s="95" t="str">
        <f>IFERROR(VLOOKUP(A325,Instruction!A:J,10,0),"No Supplies")</f>
        <v>No Supplies</v>
      </c>
      <c r="M325" s="101">
        <f>IFERROR(VLOOKUP(A325,Data1!A:C,3,0),1)</f>
        <v>24</v>
      </c>
      <c r="N325" s="91">
        <f>IFERROR(VLOOKUP(D325,Data2!$A:$D,4,0),"")</f>
        <v>24</v>
      </c>
      <c r="O325" s="90">
        <f>IFERROR(VLOOKUP(D325,Data2!$A:$C,3,0),"")</f>
        <v>144</v>
      </c>
      <c r="P325" s="91">
        <v>25</v>
      </c>
      <c r="Q325" s="90">
        <v>24</v>
      </c>
      <c r="R325" s="90"/>
      <c r="S325" s="90" t="s">
        <v>5152</v>
      </c>
    </row>
    <row r="326" spans="1:19" x14ac:dyDescent="0.25">
      <c r="A326" s="83" t="s">
        <v>2315</v>
      </c>
      <c r="B326" s="84" t="s">
        <v>5698</v>
      </c>
      <c r="C326" s="84"/>
      <c r="D326" s="85">
        <f>IFERROR(VLOOKUP(A326,Data1!A:B,2,0),"")</f>
        <v>4576436</v>
      </c>
      <c r="E326" s="86">
        <f t="shared" si="30"/>
        <v>72</v>
      </c>
      <c r="F326" s="86">
        <f t="shared" si="31"/>
        <v>36</v>
      </c>
      <c r="G326" s="85" t="str">
        <f t="shared" si="32"/>
        <v/>
      </c>
      <c r="H326" s="85">
        <f t="shared" si="33"/>
        <v>2</v>
      </c>
      <c r="I326" s="86">
        <f t="shared" si="34"/>
        <v>18</v>
      </c>
      <c r="J326" s="87" t="str">
        <f t="shared" si="35"/>
        <v/>
      </c>
      <c r="K326" s="87" t="str">
        <f>IFERROR(VLOOKUP(A326,Instruction!A:F,6,0),"")</f>
        <v>• Put 2 pcs (different color) into polybag and apply FNSKU labels on each of the poly bags.
• Insert the poly-bagged sets back to CASE (Cover all existing barcodes on the box/case)</v>
      </c>
      <c r="L326" s="88">
        <f>IFERROR(VLOOKUP(A326,Instruction!A:J,10,0),"No Supplies")</f>
        <v>0</v>
      </c>
      <c r="M326" s="86">
        <f>IFERROR(VLOOKUP(A326,Data1!A:C,3,0),1)</f>
        <v>2</v>
      </c>
      <c r="N326" s="85">
        <f>IFERROR(VLOOKUP(D326,Data2!$A:$D,4,0),"")</f>
        <v>0</v>
      </c>
      <c r="O326" s="84">
        <f>IFERROR(VLOOKUP(D326,Data2!$A:$C,3,0),"")</f>
        <v>36</v>
      </c>
      <c r="P326" s="85">
        <v>29</v>
      </c>
      <c r="Q326" s="84">
        <v>36</v>
      </c>
      <c r="R326" s="84"/>
      <c r="S326" s="84" t="s">
        <v>5152</v>
      </c>
    </row>
    <row r="327" spans="1:19" x14ac:dyDescent="0.25">
      <c r="A327" s="97" t="s">
        <v>4921</v>
      </c>
      <c r="B327" s="90" t="s">
        <v>5699</v>
      </c>
      <c r="C327" s="90" t="s">
        <v>5700</v>
      </c>
      <c r="D327" s="91">
        <f>IFERROR(VLOOKUP(A327,Data1!A:B,2,0),"")</f>
        <v>540</v>
      </c>
      <c r="E327" s="101">
        <f t="shared" si="30"/>
        <v>48</v>
      </c>
      <c r="F327" s="101">
        <f t="shared" si="31"/>
        <v>48</v>
      </c>
      <c r="G327" s="91" t="str">
        <f t="shared" si="32"/>
        <v/>
      </c>
      <c r="H327" s="91">
        <f t="shared" si="33"/>
        <v>1</v>
      </c>
      <c r="I327" s="93">
        <f t="shared" si="34"/>
        <v>48</v>
      </c>
      <c r="J327" s="94" t="str">
        <f t="shared" si="35"/>
        <v/>
      </c>
      <c r="K327" s="94" t="str">
        <f>IFERROR(VLOOKUP(A327,Instruction!A:F,6,0),"")</f>
        <v xml:space="preserve">• Use FNSKU to label each item (cover barcode). Apply outer box/case label accordingly to match item# (Cover all existing barcodes on the box/case) </v>
      </c>
      <c r="L327" s="95" t="str">
        <f>IFERROR(VLOOKUP(A327,Instruction!A:J,10,0),"No Supplies")</f>
        <v>No Supplies</v>
      </c>
      <c r="M327" s="101">
        <f>IFERROR(VLOOKUP(A327,Data1!A:C,3,0),1)</f>
        <v>1</v>
      </c>
      <c r="N327" s="91">
        <f>IFERROR(VLOOKUP(D327,Data2!$A:$D,4,0),"")</f>
        <v>0</v>
      </c>
      <c r="O327" s="90">
        <f>IFERROR(VLOOKUP(D327,Data2!$A:$C,3,0),"")</f>
        <v>48</v>
      </c>
      <c r="P327" s="91">
        <v>25</v>
      </c>
      <c r="Q327" s="90">
        <v>48</v>
      </c>
      <c r="R327" s="90"/>
      <c r="S327" s="90" t="s">
        <v>5152</v>
      </c>
    </row>
    <row r="328" spans="1:19" x14ac:dyDescent="0.25">
      <c r="A328" s="83" t="s">
        <v>2129</v>
      </c>
      <c r="B328" s="84" t="s">
        <v>5701</v>
      </c>
      <c r="C328" s="84" t="s">
        <v>5702</v>
      </c>
      <c r="D328" s="85">
        <f>IFERROR(VLOOKUP(A328,Data1!A:B,2,0),"")</f>
        <v>4100</v>
      </c>
      <c r="E328" s="86">
        <f t="shared" si="30"/>
        <v>96</v>
      </c>
      <c r="F328" s="86">
        <f t="shared" si="31"/>
        <v>24</v>
      </c>
      <c r="G328" s="85" t="str">
        <f t="shared" si="32"/>
        <v/>
      </c>
      <c r="H328" s="85">
        <f t="shared" si="33"/>
        <v>8</v>
      </c>
      <c r="I328" s="86">
        <f t="shared" si="34"/>
        <v>3</v>
      </c>
      <c r="J328" s="87" t="str">
        <f t="shared" si="35"/>
        <v/>
      </c>
      <c r="K328" s="87" t="str">
        <f>IFERROR(VLOOKUP(A328,Instruction!A:F,6,0),"")</f>
        <v xml:space="preserve">• Put 4 pcs into polybag and apply FNSKU labels on each of the poly bags.
• Insert the poly-bagged sets back to CASE (Cover all existing barcodes on the box/case) </v>
      </c>
      <c r="L328" s="88" t="str">
        <f>IFERROR(VLOOKUP(A328,Instruction!A:J,10,0),"No Supplies")</f>
        <v>Poly Bag 14.5 x 19</v>
      </c>
      <c r="M328" s="86">
        <f>IFERROR(VLOOKUP(A328,Data1!A:C,3,0),1)</f>
        <v>4</v>
      </c>
      <c r="N328" s="85">
        <f>IFERROR(VLOOKUP(D328,Data2!$A:$D,4,0),"")</f>
        <v>0</v>
      </c>
      <c r="O328" s="84">
        <f>IFERROR(VLOOKUP(D328,Data2!$A:$C,3,0),"")</f>
        <v>12</v>
      </c>
      <c r="P328" s="85">
        <v>25</v>
      </c>
      <c r="Q328" s="84">
        <v>24</v>
      </c>
      <c r="R328" s="84"/>
      <c r="S328" s="84" t="s">
        <v>5152</v>
      </c>
    </row>
    <row r="329" spans="1:19" x14ac:dyDescent="0.25">
      <c r="A329" s="97" t="s">
        <v>5015</v>
      </c>
      <c r="B329" s="90" t="s">
        <v>5703</v>
      </c>
      <c r="C329" s="90" t="s">
        <v>5704</v>
      </c>
      <c r="D329" s="91">
        <f>IFERROR(VLOOKUP(A329,Data1!A:B,2,0),"")</f>
        <v>5096</v>
      </c>
      <c r="E329" s="101">
        <f t="shared" si="30"/>
        <v>7200</v>
      </c>
      <c r="F329" s="101">
        <f t="shared" si="31"/>
        <v>25</v>
      </c>
      <c r="G329" s="91">
        <f t="shared" si="32"/>
        <v>300</v>
      </c>
      <c r="H329" s="91">
        <f t="shared" si="33"/>
        <v>25</v>
      </c>
      <c r="I329" s="93">
        <f t="shared" si="34"/>
        <v>1</v>
      </c>
      <c r="J329" s="94" t="str">
        <f t="shared" si="35"/>
        <v/>
      </c>
      <c r="K329" s="94" t="str">
        <f>IFERROR(VLOOKUP(A329,Instruction!A:F,6,0),"")</f>
        <v>• Apply label “THIS IS A SET”. Apply FNSKU to each case.
• *Make sure all labels stick securely on the case*. Apply outer case label. Cover all visible barcodes on case</v>
      </c>
      <c r="L329" s="95" t="str">
        <f>IFERROR(VLOOKUP(A329,Instruction!A:J,10,0),"No Supplies")</f>
        <v>No Supplies</v>
      </c>
      <c r="M329" s="101">
        <f>IFERROR(VLOOKUP(A329,Data1!A:C,3,0),1)</f>
        <v>288</v>
      </c>
      <c r="N329" s="91">
        <f>IFERROR(VLOOKUP(D329,Data2!$A:$D,4,0),"")</f>
        <v>24</v>
      </c>
      <c r="O329" s="90">
        <f>IFERROR(VLOOKUP(D329,Data2!$A:$C,3,0),"")</f>
        <v>288</v>
      </c>
      <c r="P329" s="91">
        <v>25</v>
      </c>
      <c r="Q329" s="90">
        <v>25</v>
      </c>
      <c r="R329" s="90"/>
      <c r="S329" s="90" t="s">
        <v>5152</v>
      </c>
    </row>
    <row r="330" spans="1:19" x14ac:dyDescent="0.25">
      <c r="A330" s="83" t="s">
        <v>2605</v>
      </c>
      <c r="B330" s="84" t="s">
        <v>5705</v>
      </c>
      <c r="C330" s="84" t="s">
        <v>5706</v>
      </c>
      <c r="D330" s="85">
        <f>IFERROR(VLOOKUP(A330,Data1!A:B,2,0),"")</f>
        <v>512</v>
      </c>
      <c r="E330" s="86">
        <f t="shared" si="30"/>
        <v>48</v>
      </c>
      <c r="F330" s="86">
        <f t="shared" si="31"/>
        <v>48</v>
      </c>
      <c r="G330" s="85" t="str">
        <f t="shared" si="32"/>
        <v/>
      </c>
      <c r="H330" s="85">
        <f t="shared" si="33"/>
        <v>1</v>
      </c>
      <c r="I330" s="86">
        <f t="shared" si="34"/>
        <v>48</v>
      </c>
      <c r="J330" s="87" t="str">
        <f t="shared" si="35"/>
        <v/>
      </c>
      <c r="K330" s="87" t="str">
        <f>IFERROR(VLOOKUP(A330,Instruction!A:F,6,0),"")</f>
        <v xml:space="preserve">• Use FNSKU to label each item (cover barcode). Apply outer case label accordingly to match item# (Cover all existing barcodes on the case) </v>
      </c>
      <c r="L330" s="88" t="str">
        <f>IFERROR(VLOOKUP(A330,Instruction!A:J,10,0),"No Supplies")</f>
        <v>No Supplies</v>
      </c>
      <c r="M330" s="86">
        <f>IFERROR(VLOOKUP(A330,Data1!A:C,3,0),1)</f>
        <v>1</v>
      </c>
      <c r="N330" s="85">
        <f>IFERROR(VLOOKUP(D330,Data2!$A:$D,4,0),"")</f>
        <v>0</v>
      </c>
      <c r="O330" s="84">
        <f>IFERROR(VLOOKUP(D330,Data2!$A:$C,3,0),"")</f>
        <v>48</v>
      </c>
      <c r="P330" s="85">
        <v>24</v>
      </c>
      <c r="Q330" s="84">
        <v>48</v>
      </c>
      <c r="R330" s="84"/>
      <c r="S330" s="84" t="s">
        <v>5152</v>
      </c>
    </row>
    <row r="331" spans="1:19" x14ac:dyDescent="0.25">
      <c r="A331" s="97" t="s">
        <v>5058</v>
      </c>
      <c r="B331" s="90" t="s">
        <v>5707</v>
      </c>
      <c r="C331" s="90" t="s">
        <v>5708</v>
      </c>
      <c r="D331" s="91">
        <f>IFERROR(VLOOKUP(A331,Data1!A:B,2,0),"")</f>
        <v>861</v>
      </c>
      <c r="E331" s="101">
        <f t="shared" si="30"/>
        <v>72</v>
      </c>
      <c r="F331" s="101">
        <f t="shared" si="31"/>
        <v>24</v>
      </c>
      <c r="G331" s="91" t="str">
        <f t="shared" si="32"/>
        <v/>
      </c>
      <c r="H331" s="91">
        <f t="shared" si="33"/>
        <v>12</v>
      </c>
      <c r="I331" s="93">
        <f t="shared" si="34"/>
        <v>2</v>
      </c>
      <c r="J331" s="94" t="str">
        <f t="shared" si="35"/>
        <v/>
      </c>
      <c r="K331" s="94" t="str">
        <f>IFERROR(VLOOKUP(A331,Instruction!A:F,6,0),"")</f>
        <v>• Insert 3 pcs per poly bag (different color). Apply FNSKU on the poly bags.
• Insert the poly-bagged sets back to CASE (Cover all existing barcodes on the box/case)</v>
      </c>
      <c r="L331" s="95">
        <f>IFERROR(VLOOKUP(A331,Instruction!A:J,10,0),"No Supplies")</f>
        <v>0</v>
      </c>
      <c r="M331" s="101">
        <f>IFERROR(VLOOKUP(A331,Data1!A:C,3,0),1)</f>
        <v>3</v>
      </c>
      <c r="N331" s="91">
        <f>IFERROR(VLOOKUP(D331,Data2!$A:$D,4,0),"")</f>
        <v>0</v>
      </c>
      <c r="O331" s="90">
        <f>IFERROR(VLOOKUP(D331,Data2!$A:$C,3,0),"")</f>
        <v>6</v>
      </c>
      <c r="P331" s="91">
        <v>24</v>
      </c>
      <c r="Q331" s="90">
        <v>24</v>
      </c>
      <c r="R331" s="90"/>
      <c r="S331" s="90" t="s">
        <v>5152</v>
      </c>
    </row>
    <row r="332" spans="1:19" x14ac:dyDescent="0.25">
      <c r="A332" s="83" t="s">
        <v>2878</v>
      </c>
      <c r="B332" s="84" t="s">
        <v>5709</v>
      </c>
      <c r="C332" s="84" t="s">
        <v>5710</v>
      </c>
      <c r="D332" s="85">
        <f>IFERROR(VLOOKUP(A332,Data1!A:B,2,0),"")</f>
        <v>570</v>
      </c>
      <c r="E332" s="86">
        <f t="shared" si="30"/>
        <v>576</v>
      </c>
      <c r="F332" s="86">
        <f t="shared" si="31"/>
        <v>24</v>
      </c>
      <c r="G332" s="85" t="str">
        <f t="shared" si="32"/>
        <v/>
      </c>
      <c r="H332" s="85">
        <f t="shared" si="33"/>
        <v>24</v>
      </c>
      <c r="I332" s="86">
        <f t="shared" si="34"/>
        <v>1</v>
      </c>
      <c r="J332" s="87" t="str">
        <f t="shared" si="35"/>
        <v/>
      </c>
      <c r="K332" s="87" t="str">
        <f>IFERROR(VLOOKUP(A332,Instruction!A:F,6,0),"")</f>
        <v>• Apply label “THIS IS A SET”. Apply FNSKU to each case.
• *Make sure all labels stick securely on the case*. Apply outer case label. Cover all visible barcodes on case</v>
      </c>
      <c r="L332" s="88" t="str">
        <f>IFERROR(VLOOKUP(A332,Instruction!A:J,10,0),"No Supplies")</f>
        <v>No Supplies</v>
      </c>
      <c r="M332" s="86">
        <f>IFERROR(VLOOKUP(A332,Data1!A:C,3,0),1)</f>
        <v>24</v>
      </c>
      <c r="N332" s="85">
        <f>IFERROR(VLOOKUP(D332,Data2!$A:$D,4,0),"")</f>
        <v>0</v>
      </c>
      <c r="O332" s="84">
        <f>IFERROR(VLOOKUP(D332,Data2!$A:$C,3,0),"")</f>
        <v>24</v>
      </c>
      <c r="P332" s="85">
        <v>24</v>
      </c>
      <c r="Q332" s="84">
        <v>24</v>
      </c>
      <c r="R332" s="84"/>
      <c r="S332" s="84" t="s">
        <v>5152</v>
      </c>
    </row>
    <row r="333" spans="1:19" x14ac:dyDescent="0.25">
      <c r="A333" s="97" t="s">
        <v>5027</v>
      </c>
      <c r="B333" s="90" t="s">
        <v>5711</v>
      </c>
      <c r="C333" s="90" t="s">
        <v>5712</v>
      </c>
      <c r="D333" s="91">
        <f>IFERROR(VLOOKUP(A333,Data1!A:B,2,0),"")</f>
        <v>1716</v>
      </c>
      <c r="E333" s="101">
        <f t="shared" si="30"/>
        <v>96</v>
      </c>
      <c r="F333" s="101">
        <f t="shared" si="31"/>
        <v>24</v>
      </c>
      <c r="G333" s="91">
        <f t="shared" si="32"/>
        <v>4</v>
      </c>
      <c r="H333" s="91">
        <f t="shared" si="33"/>
        <v>1</v>
      </c>
      <c r="I333" s="93">
        <f t="shared" si="34"/>
        <v>6</v>
      </c>
      <c r="J333" s="94" t="str">
        <f t="shared" si="35"/>
        <v/>
      </c>
      <c r="K333" s="94" t="str">
        <f>IFERROR(VLOOKUP(A333,Instruction!A:F,6,0),"")</f>
        <v>• Put 4 pcs into polybag (different color) and apply FNSKU labels on each of the poly bags.
• Insert the poly-bagged sets back to BOX/CASE. Discard inner box (Cover all existing barcodes on the box/case)</v>
      </c>
      <c r="L333" s="95">
        <f>IFERROR(VLOOKUP(A333,Instruction!A:J,10,0),"No Supplies")</f>
        <v>0</v>
      </c>
      <c r="M333" s="101">
        <f>IFERROR(VLOOKUP(A333,Data1!A:C,3,0),1)</f>
        <v>4</v>
      </c>
      <c r="N333" s="91">
        <f>IFERROR(VLOOKUP(D333,Data2!$A:$D,4,0),"")</f>
        <v>24</v>
      </c>
      <c r="O333" s="90">
        <f>IFERROR(VLOOKUP(D333,Data2!$A:$C,3,0),"")</f>
        <v>144</v>
      </c>
      <c r="P333" s="91">
        <v>24</v>
      </c>
      <c r="Q333" s="90">
        <v>24</v>
      </c>
      <c r="R333" s="90"/>
      <c r="S333" s="90" t="s">
        <v>5151</v>
      </c>
    </row>
    <row r="334" spans="1:19" x14ac:dyDescent="0.25">
      <c r="A334" s="83" t="s">
        <v>4997</v>
      </c>
      <c r="B334" s="84" t="s">
        <v>5713</v>
      </c>
      <c r="C334" s="84" t="s">
        <v>5713</v>
      </c>
      <c r="D334" s="85">
        <f>IFERROR(VLOOKUP(A334,Data1!A:B,2,0),"")</f>
        <v>5191</v>
      </c>
      <c r="E334" s="86">
        <f t="shared" si="30"/>
        <v>288</v>
      </c>
      <c r="F334" s="86">
        <f t="shared" si="31"/>
        <v>24</v>
      </c>
      <c r="G334" s="85" t="str">
        <f t="shared" si="32"/>
        <v/>
      </c>
      <c r="H334" s="85">
        <f t="shared" si="33"/>
        <v>24</v>
      </c>
      <c r="I334" s="86">
        <f t="shared" si="34"/>
        <v>1</v>
      </c>
      <c r="J334" s="87" t="str">
        <f t="shared" si="35"/>
        <v/>
      </c>
      <c r="K334" s="87" t="str">
        <f>IFERROR(VLOOKUP(A334,Instruction!A:F,6,0),"")</f>
        <v>• Apply label “THIS IS A SET” **DO NOT COVER CASE BARCODE**
• Apply outer case label accordingly to match item#</v>
      </c>
      <c r="L334" s="88" t="str">
        <f>IFERROR(VLOOKUP(A334,Instruction!A:J,10,0),"No Supplies")</f>
        <v>No Supplies</v>
      </c>
      <c r="M334" s="86">
        <f>IFERROR(VLOOKUP(A334,Data1!A:C,3,0),1)</f>
        <v>12</v>
      </c>
      <c r="N334" s="85">
        <f>IFERROR(VLOOKUP(D334,Data2!$A:$D,4,0),"")</f>
        <v>0</v>
      </c>
      <c r="O334" s="84">
        <f>IFERROR(VLOOKUP(D334,Data2!$A:$C,3,0),"")</f>
        <v>12</v>
      </c>
      <c r="P334" s="85">
        <v>24</v>
      </c>
      <c r="Q334" s="84">
        <v>24</v>
      </c>
      <c r="R334" s="84"/>
      <c r="S334" s="84" t="s">
        <v>5152</v>
      </c>
    </row>
    <row r="335" spans="1:19" x14ac:dyDescent="0.25">
      <c r="A335" s="97" t="s">
        <v>583</v>
      </c>
      <c r="B335" s="90" t="s">
        <v>5714</v>
      </c>
      <c r="C335" s="90" t="s">
        <v>5715</v>
      </c>
      <c r="D335" s="91">
        <f>IFERROR(VLOOKUP(A335,Data1!A:B,2,0),"")</f>
        <v>1718</v>
      </c>
      <c r="E335" s="101">
        <f t="shared" si="30"/>
        <v>96</v>
      </c>
      <c r="F335" s="101">
        <f t="shared" si="31"/>
        <v>24</v>
      </c>
      <c r="G335" s="91">
        <f t="shared" si="32"/>
        <v>4</v>
      </c>
      <c r="H335" s="91">
        <f t="shared" si="33"/>
        <v>1</v>
      </c>
      <c r="I335" s="93">
        <f t="shared" si="34"/>
        <v>6</v>
      </c>
      <c r="J335" s="94" t="str">
        <f t="shared" si="35"/>
        <v/>
      </c>
      <c r="K335" s="94" t="str">
        <f>IFERROR(VLOOKUP(A335,Instruction!A:F,6,0),"")</f>
        <v>• Put 4 pcs into polybag (different color) and apply FNSKU labels on each of the poly bags.
• Insert the poly-bagged sets back to BOX. (Cover all existing barcodes on the box/case)</v>
      </c>
      <c r="L335" s="95" t="str">
        <f>IFERROR(VLOOKUP(A335,Instruction!A:J,10,0),"No Supplies")</f>
        <v>Poly Bag 6 x 9</v>
      </c>
      <c r="M335" s="101">
        <f>IFERROR(VLOOKUP(A335,Data1!A:C,3,0),1)</f>
        <v>4</v>
      </c>
      <c r="N335" s="91">
        <f>IFERROR(VLOOKUP(D335,Data2!$A:$D,4,0),"")</f>
        <v>24</v>
      </c>
      <c r="O335" s="90">
        <f>IFERROR(VLOOKUP(D335,Data2!$A:$C,3,0),"")</f>
        <v>144</v>
      </c>
      <c r="P335" s="91">
        <v>24</v>
      </c>
      <c r="Q335" s="90">
        <v>24</v>
      </c>
      <c r="R335" s="90"/>
      <c r="S335" s="90" t="s">
        <v>5151</v>
      </c>
    </row>
    <row r="336" spans="1:19" x14ac:dyDescent="0.25">
      <c r="A336" s="83" t="s">
        <v>2130</v>
      </c>
      <c r="B336" s="84" t="s">
        <v>5716</v>
      </c>
      <c r="C336" s="84" t="s">
        <v>5717</v>
      </c>
      <c r="D336" s="85">
        <f>IFERROR(VLOOKUP(A336,Data1!A:B,2,0),"")</f>
        <v>4101</v>
      </c>
      <c r="E336" s="86">
        <f t="shared" si="30"/>
        <v>288</v>
      </c>
      <c r="F336" s="86">
        <f t="shared" si="31"/>
        <v>24</v>
      </c>
      <c r="G336" s="85" t="str">
        <f t="shared" si="32"/>
        <v/>
      </c>
      <c r="H336" s="85">
        <f t="shared" si="33"/>
        <v>24</v>
      </c>
      <c r="I336" s="86">
        <f t="shared" si="34"/>
        <v>1</v>
      </c>
      <c r="J336" s="87" t="str">
        <f t="shared" si="35"/>
        <v/>
      </c>
      <c r="K336" s="87" t="str">
        <f>IFERROR(VLOOKUP(A336,Instruction!A:F,6,0),"")</f>
        <v>• Apply label “THIS IS A SET”. Apply FNSKU to each case.
• *Make sure all labels stick securely on the case*. Apply outer case label. Cover all visible barcodes on case</v>
      </c>
      <c r="L336" s="88" t="str">
        <f>IFERROR(VLOOKUP(A336,Instruction!A:J,10,0),"No Supplies")</f>
        <v>No Supplies</v>
      </c>
      <c r="M336" s="86">
        <f>IFERROR(VLOOKUP(A336,Data1!A:C,3,0),1)</f>
        <v>12</v>
      </c>
      <c r="N336" s="85">
        <f>IFERROR(VLOOKUP(D336,Data2!$A:$D,4,0),"")</f>
        <v>0</v>
      </c>
      <c r="O336" s="84">
        <f>IFERROR(VLOOKUP(D336,Data2!$A:$C,3,0),"")</f>
        <v>12</v>
      </c>
      <c r="P336" s="85">
        <v>24</v>
      </c>
      <c r="Q336" s="84">
        <v>24</v>
      </c>
      <c r="R336" s="84"/>
      <c r="S336" s="84" t="s">
        <v>5152</v>
      </c>
    </row>
    <row r="337" spans="1:19" x14ac:dyDescent="0.25">
      <c r="A337" s="97" t="s">
        <v>2516</v>
      </c>
      <c r="B337" s="90" t="s">
        <v>5718</v>
      </c>
      <c r="C337" s="90" t="s">
        <v>5718</v>
      </c>
      <c r="D337" s="91">
        <f>IFERROR(VLOOKUP(A337,Data1!A:B,2,0),"")</f>
        <v>5076</v>
      </c>
      <c r="E337" s="101">
        <f t="shared" si="30"/>
        <v>24</v>
      </c>
      <c r="F337" s="101">
        <f t="shared" si="31"/>
        <v>24</v>
      </c>
      <c r="G337" s="91">
        <f t="shared" si="32"/>
        <v>1</v>
      </c>
      <c r="H337" s="91">
        <f t="shared" si="33"/>
        <v>1</v>
      </c>
      <c r="I337" s="93">
        <f t="shared" si="34"/>
        <v>24</v>
      </c>
      <c r="J337" s="94" t="str">
        <f t="shared" si="35"/>
        <v/>
      </c>
      <c r="K337" s="94" t="str">
        <f>IFERROR(VLOOKUP(A337,Instruction!A:F,6,0),"")</f>
        <v xml:space="preserve">Apply outer box/case label accordingly to match item# (Cover all existing barcodes on the box/case) </v>
      </c>
      <c r="L337" s="95" t="str">
        <f>IFERROR(VLOOKUP(A337,Instruction!A:J,10,0),"No Supplies")</f>
        <v>No Supplies</v>
      </c>
      <c r="M337" s="101">
        <f>IFERROR(VLOOKUP(A337,Data1!A:C,3,0),1)</f>
        <v>1</v>
      </c>
      <c r="N337" s="91">
        <f>IFERROR(VLOOKUP(D337,Data2!$A:$D,4,0),"")</f>
        <v>24</v>
      </c>
      <c r="O337" s="90">
        <f>IFERROR(VLOOKUP(D337,Data2!$A:$C,3,0),"")</f>
        <v>72</v>
      </c>
      <c r="P337" s="91">
        <v>23</v>
      </c>
      <c r="Q337" s="90">
        <v>24</v>
      </c>
      <c r="R337" s="90"/>
      <c r="S337" s="90" t="s">
        <v>5151</v>
      </c>
    </row>
    <row r="338" spans="1:19" x14ac:dyDescent="0.25">
      <c r="A338" s="83" t="s">
        <v>2299</v>
      </c>
      <c r="B338" s="84" t="s">
        <v>5719</v>
      </c>
      <c r="C338" s="84" t="s">
        <v>5720</v>
      </c>
      <c r="D338" s="85">
        <f>IFERROR(VLOOKUP(A338,Data1!A:B,2,0),"")</f>
        <v>453</v>
      </c>
      <c r="E338" s="86">
        <f t="shared" si="30"/>
        <v>96</v>
      </c>
      <c r="F338" s="86">
        <f t="shared" si="31"/>
        <v>24</v>
      </c>
      <c r="G338" s="85">
        <f t="shared" si="32"/>
        <v>4</v>
      </c>
      <c r="H338" s="85">
        <f t="shared" si="33"/>
        <v>1</v>
      </c>
      <c r="I338" s="86">
        <f t="shared" si="34"/>
        <v>6</v>
      </c>
      <c r="J338" s="87" t="str">
        <f t="shared" si="35"/>
        <v/>
      </c>
      <c r="K338" s="87" t="str">
        <f>IFERROR(VLOOKUP(A338,Instruction!A:F,6,0),"")</f>
        <v>• Put 4 pcs (different color) into polybag and apply FNSKU labels on each of the poly bags.
• Insert the poly-bagged sets back to CASE (Cover all existing barcodes on the box/case)</v>
      </c>
      <c r="L338" s="88" t="str">
        <f>IFERROR(VLOOKUP(A338,Instruction!A:J,10,0),"No Supplies")</f>
        <v>Poly Bag 7.5 x 10.5</v>
      </c>
      <c r="M338" s="86">
        <f>IFERROR(VLOOKUP(A338,Data1!A:C,3,0),1)</f>
        <v>4</v>
      </c>
      <c r="N338" s="85">
        <f>IFERROR(VLOOKUP(D338,Data2!$A:$D,4,0),"")</f>
        <v>24</v>
      </c>
      <c r="O338" s="84">
        <f>IFERROR(VLOOKUP(D338,Data2!$A:$C,3,0),"")</f>
        <v>144</v>
      </c>
      <c r="P338" s="85">
        <v>23</v>
      </c>
      <c r="Q338" s="84">
        <v>24</v>
      </c>
      <c r="R338" s="84"/>
      <c r="S338" s="84" t="s">
        <v>5151</v>
      </c>
    </row>
    <row r="339" spans="1:19" x14ac:dyDescent="0.25">
      <c r="A339" s="97" t="s">
        <v>1439</v>
      </c>
      <c r="B339" s="90" t="s">
        <v>5721</v>
      </c>
      <c r="C339" s="90" t="s">
        <v>5721</v>
      </c>
      <c r="D339" s="91">
        <f>IFERROR(VLOOKUP(A339,Data1!A:B,2,0),"")</f>
        <v>3121</v>
      </c>
      <c r="E339" s="101">
        <f t="shared" si="30"/>
        <v>1104</v>
      </c>
      <c r="F339" s="101">
        <f t="shared" si="31"/>
        <v>23</v>
      </c>
      <c r="G339" s="91" t="str">
        <f t="shared" si="32"/>
        <v/>
      </c>
      <c r="H339" s="91">
        <f t="shared" si="33"/>
        <v>23</v>
      </c>
      <c r="I339" s="93">
        <f t="shared" si="34"/>
        <v>1</v>
      </c>
      <c r="J339" s="94" t="str">
        <f t="shared" si="35"/>
        <v/>
      </c>
      <c r="K339" s="94" t="str">
        <f>IFERROR(VLOOKUP(A339,Instruction!A:F,6,0),"")</f>
        <v>• Apply label “THIS IS A SET”. Apply FNSKU to each case.
• *Make sure all labels stick securely on the case*. Apply outer case label. Cover all visible barcodes on case</v>
      </c>
      <c r="L339" s="95" t="str">
        <f>IFERROR(VLOOKUP(A339,Instruction!A:J,10,0),"No Supplies")</f>
        <v>No Supplies</v>
      </c>
      <c r="M339" s="101">
        <f>IFERROR(VLOOKUP(A339,Data1!A:C,3,0),1)</f>
        <v>48</v>
      </c>
      <c r="N339" s="91">
        <f>IFERROR(VLOOKUP(D339,Data2!$A:$D,4,0),"")</f>
        <v>0</v>
      </c>
      <c r="O339" s="90">
        <f>IFERROR(VLOOKUP(D339,Data2!$A:$C,3,0),"")</f>
        <v>48</v>
      </c>
      <c r="P339" s="91">
        <v>23</v>
      </c>
      <c r="Q339" s="90">
        <v>23</v>
      </c>
      <c r="R339" s="90"/>
      <c r="S339" s="90" t="s">
        <v>5152</v>
      </c>
    </row>
    <row r="340" spans="1:19" x14ac:dyDescent="0.25">
      <c r="A340" s="83" t="s">
        <v>374</v>
      </c>
      <c r="B340" s="84" t="s">
        <v>5722</v>
      </c>
      <c r="C340" s="84"/>
      <c r="D340" s="85">
        <f>IFERROR(VLOOKUP(A340,Data1!A:B,2,0),"")</f>
        <v>1616</v>
      </c>
      <c r="E340" s="86">
        <f t="shared" si="30"/>
        <v>48</v>
      </c>
      <c r="F340" s="86">
        <f t="shared" si="31"/>
        <v>24</v>
      </c>
      <c r="G340" s="85">
        <f t="shared" si="32"/>
        <v>2</v>
      </c>
      <c r="H340" s="85">
        <f t="shared" si="33"/>
        <v>1</v>
      </c>
      <c r="I340" s="86">
        <f t="shared" si="34"/>
        <v>12</v>
      </c>
      <c r="J340" s="87" t="str">
        <f t="shared" si="35"/>
        <v/>
      </c>
      <c r="K340" s="87" t="str">
        <f>IFERROR(VLOOKUP(A340,Instruction!A:F,6,0),"")</f>
        <v>• Put 2 pcs into polybag and apply FNSKU labels on each of the poly bags.
• Insert the poly-bagged sets back to BOX (Cover all existing barcodes on the box/case)</v>
      </c>
      <c r="L340" s="88">
        <f>IFERROR(VLOOKUP(A340,Instruction!A:J,10,0),"No Supplies")</f>
        <v>0</v>
      </c>
      <c r="M340" s="86">
        <f>IFERROR(VLOOKUP(A340,Data1!A:C,3,0),1)</f>
        <v>2</v>
      </c>
      <c r="N340" s="85">
        <f>IFERROR(VLOOKUP(D340,Data2!$A:$D,4,0),"")</f>
        <v>24</v>
      </c>
      <c r="O340" s="84">
        <f>IFERROR(VLOOKUP(D340,Data2!$A:$C,3,0),"")</f>
        <v>144</v>
      </c>
      <c r="P340" s="85">
        <v>23</v>
      </c>
      <c r="Q340" s="84">
        <v>24</v>
      </c>
      <c r="R340" s="84"/>
      <c r="S340" s="84" t="s">
        <v>5151</v>
      </c>
    </row>
    <row r="341" spans="1:19" x14ac:dyDescent="0.25">
      <c r="A341" s="97" t="s">
        <v>116</v>
      </c>
      <c r="B341" s="90" t="s">
        <v>5723</v>
      </c>
      <c r="C341" s="90" t="s">
        <v>5724</v>
      </c>
      <c r="D341" s="91">
        <f>IFERROR(VLOOKUP(A341,Data1!A:B,2,0),"")</f>
        <v>1201</v>
      </c>
      <c r="E341" s="101">
        <f t="shared" si="30"/>
        <v>48</v>
      </c>
      <c r="F341" s="101">
        <f t="shared" si="31"/>
        <v>24</v>
      </c>
      <c r="G341" s="91">
        <f t="shared" si="32"/>
        <v>2</v>
      </c>
      <c r="H341" s="91">
        <f t="shared" si="33"/>
        <v>1</v>
      </c>
      <c r="I341" s="93">
        <f t="shared" si="34"/>
        <v>12</v>
      </c>
      <c r="J341" s="94" t="str">
        <f t="shared" si="35"/>
        <v/>
      </c>
      <c r="K341" s="94" t="str">
        <f>IFERROR(VLOOKUP(A341,Instruction!A:F,6,0),"")</f>
        <v>• Put 2 pcs into polybag and apply FNSKU labels on each of the poly bags.
• Insert the poly-bagged sets back to BOX (Cover all existing barcodes on the box/case)</v>
      </c>
      <c r="L341" s="95" t="str">
        <f>IFERROR(VLOOKUP(A341,Instruction!A:J,10,0),"No Supplies")</f>
        <v>Poly Bag 6 x 9</v>
      </c>
      <c r="M341" s="101">
        <f>IFERROR(VLOOKUP(A341,Data1!A:C,3,0),1)</f>
        <v>2</v>
      </c>
      <c r="N341" s="91">
        <f>IFERROR(VLOOKUP(D341,Data2!$A:$D,4,0),"")</f>
        <v>24</v>
      </c>
      <c r="O341" s="90">
        <f>IFERROR(VLOOKUP(D341,Data2!$A:$C,3,0),"")</f>
        <v>144</v>
      </c>
      <c r="P341" s="91">
        <v>22</v>
      </c>
      <c r="Q341" s="90">
        <v>24</v>
      </c>
      <c r="R341" s="90"/>
      <c r="S341" s="90" t="s">
        <v>5151</v>
      </c>
    </row>
    <row r="342" spans="1:19" x14ac:dyDescent="0.25">
      <c r="A342" s="83" t="s">
        <v>1078</v>
      </c>
      <c r="B342" s="84" t="s">
        <v>5725</v>
      </c>
      <c r="C342" s="84" t="s">
        <v>5726</v>
      </c>
      <c r="D342" s="85">
        <f>IFERROR(VLOOKUP(A342,Data1!A:B,2,0),"")</f>
        <v>2227</v>
      </c>
      <c r="E342" s="86">
        <f t="shared" si="30"/>
        <v>576</v>
      </c>
      <c r="F342" s="86">
        <f t="shared" si="31"/>
        <v>24</v>
      </c>
      <c r="G342" s="85">
        <f t="shared" si="32"/>
        <v>24</v>
      </c>
      <c r="H342" s="85">
        <f t="shared" si="33"/>
        <v>8</v>
      </c>
      <c r="I342" s="86">
        <f t="shared" si="34"/>
        <v>3</v>
      </c>
      <c r="J342" s="87" t="str">
        <f t="shared" si="35"/>
        <v/>
      </c>
      <c r="K342" s="87" t="str">
        <f>IFERROR(VLOOKUP(A342,Instruction!A:F,6,0),"")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42" s="88" t="str">
        <f>IFERROR(VLOOKUP(A342,Instruction!A:J,10,0),"No Supplies")</f>
        <v>No Supplies</v>
      </c>
      <c r="M342" s="86">
        <f>IFERROR(VLOOKUP(A342,Data1!A:C,3,0),1)</f>
        <v>24</v>
      </c>
      <c r="N342" s="85">
        <f>IFERROR(VLOOKUP(D342,Data2!$A:$D,4,0),"")</f>
        <v>24</v>
      </c>
      <c r="O342" s="84">
        <f>IFERROR(VLOOKUP(D342,Data2!$A:$C,3,0),"")</f>
        <v>72</v>
      </c>
      <c r="P342" s="85">
        <v>22</v>
      </c>
      <c r="Q342" s="84">
        <v>24</v>
      </c>
      <c r="R342" s="84"/>
      <c r="S342" s="84" t="s">
        <v>5152</v>
      </c>
    </row>
    <row r="343" spans="1:19" x14ac:dyDescent="0.25">
      <c r="A343" s="97" t="s">
        <v>2877</v>
      </c>
      <c r="B343" s="90" t="s">
        <v>5727</v>
      </c>
      <c r="C343" s="90" t="s">
        <v>5728</v>
      </c>
      <c r="D343" s="91">
        <f>IFERROR(VLOOKUP(A343,Data1!A:B,2,0),"")</f>
        <v>569</v>
      </c>
      <c r="E343" s="101">
        <f t="shared" si="30"/>
        <v>144</v>
      </c>
      <c r="F343" s="101">
        <f t="shared" si="31"/>
        <v>24</v>
      </c>
      <c r="G343" s="91" t="str">
        <f t="shared" si="32"/>
        <v/>
      </c>
      <c r="H343" s="91">
        <f t="shared" si="33"/>
        <v>4</v>
      </c>
      <c r="I343" s="93">
        <f t="shared" si="34"/>
        <v>6</v>
      </c>
      <c r="J343" s="94" t="str">
        <f t="shared" si="35"/>
        <v/>
      </c>
      <c r="K343" s="94" t="str">
        <f>IFERROR(VLOOKUP(A343,Instruction!A:F,6,0),"")</f>
        <v xml:space="preserve">• Put 6 pcs into polybag and apply FNSKU labels on each of the poly bags.
• Insert the poly-bagged sets back to CASE (Cover all existing barcodes on the box/case) </v>
      </c>
      <c r="L343" s="95" t="str">
        <f>IFERROR(VLOOKUP(A343,Instruction!A:J,10,0),"No Supplies")</f>
        <v>Poly Bag 12 x 15.5</v>
      </c>
      <c r="M343" s="101">
        <f>IFERROR(VLOOKUP(A343,Data1!A:C,3,0),1)</f>
        <v>6</v>
      </c>
      <c r="N343" s="91">
        <f>IFERROR(VLOOKUP(D343,Data2!$A:$D,4,0),"")</f>
        <v>0</v>
      </c>
      <c r="O343" s="90">
        <f>IFERROR(VLOOKUP(D343,Data2!$A:$C,3,0),"")</f>
        <v>36</v>
      </c>
      <c r="P343" s="91">
        <v>22</v>
      </c>
      <c r="Q343" s="90">
        <v>24</v>
      </c>
      <c r="R343" s="90"/>
      <c r="S343" s="90" t="s">
        <v>5152</v>
      </c>
    </row>
    <row r="344" spans="1:19" x14ac:dyDescent="0.25">
      <c r="A344" s="83" t="s">
        <v>938</v>
      </c>
      <c r="B344" s="84" t="s">
        <v>5729</v>
      </c>
      <c r="C344" s="84" t="s">
        <v>5730</v>
      </c>
      <c r="D344" s="85">
        <f>IFERROR(VLOOKUP(A344,Data1!A:B,2,0),"")</f>
        <v>2080</v>
      </c>
      <c r="E344" s="86">
        <f t="shared" si="30"/>
        <v>72</v>
      </c>
      <c r="F344" s="86">
        <f t="shared" si="31"/>
        <v>24</v>
      </c>
      <c r="G344" s="85">
        <f t="shared" si="32"/>
        <v>3</v>
      </c>
      <c r="H344" s="85">
        <f t="shared" si="33"/>
        <v>1</v>
      </c>
      <c r="I344" s="86">
        <f t="shared" si="34"/>
        <v>8</v>
      </c>
      <c r="J344" s="87" t="str">
        <f t="shared" si="35"/>
        <v/>
      </c>
      <c r="K344" s="87" t="str">
        <f>IFERROR(VLOOKUP(A344,Instruction!A:F,6,0),"")</f>
        <v>• Put 3 pcs into polybag (different color) and apply FNSKU labels on each of the poly bags.
• Insert the poly-bagged sets back to BOX (Cover all existing barcodes on the box/case)</v>
      </c>
      <c r="L344" s="88" t="str">
        <f>IFERROR(VLOOKUP(A344,Instruction!A:J,10,0),"No Supplies")</f>
        <v>Poly Bag 6 x 9</v>
      </c>
      <c r="M344" s="86">
        <f>IFERROR(VLOOKUP(A344,Data1!A:C,3,0),1)</f>
        <v>3</v>
      </c>
      <c r="N344" s="85">
        <f>IFERROR(VLOOKUP(D344,Data2!$A:$D,4,0),"")</f>
        <v>24</v>
      </c>
      <c r="O344" s="84">
        <f>IFERROR(VLOOKUP(D344,Data2!$A:$C,3,0),"")</f>
        <v>144</v>
      </c>
      <c r="P344" s="85">
        <v>22</v>
      </c>
      <c r="Q344" s="84">
        <v>24</v>
      </c>
      <c r="R344" s="84"/>
      <c r="S344" s="84" t="s">
        <v>5151</v>
      </c>
    </row>
    <row r="345" spans="1:19" x14ac:dyDescent="0.25">
      <c r="A345" s="97" t="s">
        <v>1722</v>
      </c>
      <c r="B345" s="90" t="s">
        <v>5731</v>
      </c>
      <c r="C345" s="90"/>
      <c r="D345" s="91">
        <f>IFERROR(VLOOKUP(A345,Data1!A:B,2,0),"")</f>
        <v>3388</v>
      </c>
      <c r="E345" s="101">
        <f t="shared" si="30"/>
        <v>600</v>
      </c>
      <c r="F345" s="101">
        <f t="shared" si="31"/>
        <v>25</v>
      </c>
      <c r="G345" s="91" t="str">
        <f t="shared" si="32"/>
        <v/>
      </c>
      <c r="H345" s="91">
        <f t="shared" si="33"/>
        <v>25</v>
      </c>
      <c r="I345" s="93">
        <f t="shared" si="34"/>
        <v>1</v>
      </c>
      <c r="J345" s="94" t="str">
        <f t="shared" si="35"/>
        <v/>
      </c>
      <c r="K345" s="94" t="str">
        <f>IFERROR(VLOOKUP(A345,Instruction!A:F,6,0),"")</f>
        <v>• Apply label “THIS IS A SET”. Apply FNSKU to each case.
• *Make sure all labels stick securely on the case*. Apply outer case label. Cover all visible barcodes on case</v>
      </c>
      <c r="L345" s="95" t="str">
        <f>IFERROR(VLOOKUP(A345,Instruction!A:J,10,0),"No Supplies")</f>
        <v>No Supplies</v>
      </c>
      <c r="M345" s="101">
        <f>IFERROR(VLOOKUP(A345,Data1!A:C,3,0),1)</f>
        <v>24</v>
      </c>
      <c r="N345" s="91">
        <f>IFERROR(VLOOKUP(D345,Data2!$A:$D,4,0),"")</f>
        <v>0</v>
      </c>
      <c r="O345" s="90">
        <f>IFERROR(VLOOKUP(D345,Data2!$A:$C,3,0),"")</f>
        <v>24</v>
      </c>
      <c r="P345" s="91">
        <v>25</v>
      </c>
      <c r="Q345" s="90">
        <v>25</v>
      </c>
      <c r="R345" s="90"/>
      <c r="S345" s="90" t="s">
        <v>5152</v>
      </c>
    </row>
    <row r="346" spans="1:19" x14ac:dyDescent="0.25">
      <c r="A346" s="83" t="s">
        <v>361</v>
      </c>
      <c r="B346" s="84" t="s">
        <v>5732</v>
      </c>
      <c r="C346" s="84" t="s">
        <v>5733</v>
      </c>
      <c r="D346" s="85">
        <f>IFERROR(VLOOKUP(A346,Data1!A:B,2,0),"")</f>
        <v>1612</v>
      </c>
      <c r="E346" s="86">
        <f t="shared" si="30"/>
        <v>24</v>
      </c>
      <c r="F346" s="86">
        <f t="shared" si="31"/>
        <v>24</v>
      </c>
      <c r="G346" s="85">
        <f t="shared" si="32"/>
        <v>1</v>
      </c>
      <c r="H346" s="85">
        <f t="shared" si="33"/>
        <v>1</v>
      </c>
      <c r="I346" s="86">
        <f t="shared" si="34"/>
        <v>24</v>
      </c>
      <c r="J346" s="87" t="str">
        <f t="shared" si="35"/>
        <v/>
      </c>
      <c r="K346" s="87" t="s">
        <v>5297</v>
      </c>
      <c r="L346" s="88" t="str">
        <f>IFERROR(VLOOKUP(A346,Instruction!A:J,10,0),"No Supplies")</f>
        <v>No Supplies</v>
      </c>
      <c r="M346" s="86">
        <f>IFERROR(VLOOKUP(A346,Data1!A:C,3,0),1)</f>
        <v>1</v>
      </c>
      <c r="N346" s="85">
        <f>IFERROR(VLOOKUP(D346,Data2!$A:$D,4,0),"")</f>
        <v>24</v>
      </c>
      <c r="O346" s="84">
        <f>IFERROR(VLOOKUP(D346,Data2!$A:$C,3,0),"")</f>
        <v>144</v>
      </c>
      <c r="P346" s="85">
        <v>22</v>
      </c>
      <c r="Q346" s="84">
        <v>24</v>
      </c>
      <c r="R346" s="84"/>
      <c r="S346" s="84" t="s">
        <v>5151</v>
      </c>
    </row>
    <row r="347" spans="1:19" x14ac:dyDescent="0.25">
      <c r="A347" s="97" t="s">
        <v>826</v>
      </c>
      <c r="B347" s="90" t="s">
        <v>5734</v>
      </c>
      <c r="C347" s="90" t="s">
        <v>5735</v>
      </c>
      <c r="D347" s="91">
        <f>IFERROR(VLOOKUP(A347,Data1!A:B,2,0),"")</f>
        <v>20080</v>
      </c>
      <c r="E347" s="101">
        <f t="shared" si="30"/>
        <v>22</v>
      </c>
      <c r="F347" s="101">
        <f t="shared" si="31"/>
        <v>22</v>
      </c>
      <c r="G347" s="91" t="str">
        <f t="shared" si="32"/>
        <v/>
      </c>
      <c r="H347" s="91">
        <f t="shared" si="33"/>
        <v>22</v>
      </c>
      <c r="I347" s="93">
        <f t="shared" si="34"/>
        <v>1</v>
      </c>
      <c r="J347" s="94" t="str">
        <f t="shared" si="35"/>
        <v/>
      </c>
      <c r="K347" s="94" t="str">
        <f>IFERROR(VLOOKUP(A347,Instruction!A:F,6,0),"")</f>
        <v>• Apply label “THIS IS A SET”. Apply FNSKU to each case.
• *Make sure all labels stick securely on the case*. Apply outer case label. Cover all visible barcodes on case</v>
      </c>
      <c r="L347" s="95" t="str">
        <f>IFERROR(VLOOKUP(A347,Instruction!A:J,10,0),"No Supplies")</f>
        <v>No Supplies</v>
      </c>
      <c r="M347" s="101">
        <f>IFERROR(VLOOKUP(A347,Data1!A:C,3,0),1)</f>
        <v>1</v>
      </c>
      <c r="N347" s="91">
        <f>IFERROR(VLOOKUP(D347,Data2!$A:$D,4,0),"")</f>
        <v>0</v>
      </c>
      <c r="O347" s="90">
        <f>IFERROR(VLOOKUP(D347,Data2!$A:$C,3,0),"")</f>
        <v>1</v>
      </c>
      <c r="P347" s="91">
        <v>22</v>
      </c>
      <c r="Q347" s="90">
        <v>22</v>
      </c>
      <c r="R347" s="90"/>
      <c r="S347" s="90" t="s">
        <v>5152</v>
      </c>
    </row>
    <row r="348" spans="1:19" x14ac:dyDescent="0.25">
      <c r="A348" s="83" t="s">
        <v>5065</v>
      </c>
      <c r="B348" s="84" t="s">
        <v>5736</v>
      </c>
      <c r="C348" s="84" t="s">
        <v>5736</v>
      </c>
      <c r="D348" s="85">
        <f>IFERROR(VLOOKUP(A348,Data1!A:B,2,0),"")</f>
        <v>834</v>
      </c>
      <c r="E348" s="86">
        <f t="shared" si="30"/>
        <v>528</v>
      </c>
      <c r="F348" s="86">
        <f t="shared" si="31"/>
        <v>22</v>
      </c>
      <c r="G348" s="85" t="str">
        <f t="shared" si="32"/>
        <v/>
      </c>
      <c r="H348" s="85">
        <f t="shared" si="33"/>
        <v>22</v>
      </c>
      <c r="I348" s="86">
        <f t="shared" si="34"/>
        <v>1</v>
      </c>
      <c r="J348" s="87" t="str">
        <f t="shared" si="35"/>
        <v/>
      </c>
      <c r="K348" s="87" t="str">
        <f>IFERROR(VLOOKUP(A348,Instruction!A:F,6,0),"")</f>
        <v>• Apply label “THIS IS A SET” **DO NOT COVER CASE BARCODE**
• Apply outer case label accordingly to match item#</v>
      </c>
      <c r="L348" s="88" t="str">
        <f>IFERROR(VLOOKUP(A348,Instruction!A:J,10,0),"No Supplies")</f>
        <v>No Supplies</v>
      </c>
      <c r="M348" s="86">
        <f>IFERROR(VLOOKUP(A348,Data1!A:C,3,0),1)</f>
        <v>24</v>
      </c>
      <c r="N348" s="85">
        <f>IFERROR(VLOOKUP(D348,Data2!$A:$D,4,0),"")</f>
        <v>0</v>
      </c>
      <c r="O348" s="84">
        <f>IFERROR(VLOOKUP(D348,Data2!$A:$C,3,0),"")</f>
        <v>24</v>
      </c>
      <c r="P348" s="85">
        <v>22</v>
      </c>
      <c r="Q348" s="84">
        <v>22</v>
      </c>
      <c r="R348" s="84"/>
      <c r="S348" s="84" t="s">
        <v>5152</v>
      </c>
    </row>
    <row r="349" spans="1:19" x14ac:dyDescent="0.25">
      <c r="A349" s="97" t="s">
        <v>5066</v>
      </c>
      <c r="B349" s="90" t="s">
        <v>5737</v>
      </c>
      <c r="C349" s="90" t="s">
        <v>5737</v>
      </c>
      <c r="D349" s="91">
        <f>IFERROR(VLOOKUP(A349,Data1!A:B,2,0),"")</f>
        <v>835</v>
      </c>
      <c r="E349" s="101">
        <f t="shared" si="30"/>
        <v>528</v>
      </c>
      <c r="F349" s="101">
        <f t="shared" si="31"/>
        <v>22</v>
      </c>
      <c r="G349" s="91" t="str">
        <f t="shared" si="32"/>
        <v/>
      </c>
      <c r="H349" s="91">
        <f t="shared" si="33"/>
        <v>22</v>
      </c>
      <c r="I349" s="93">
        <f t="shared" si="34"/>
        <v>1</v>
      </c>
      <c r="J349" s="94" t="str">
        <f t="shared" si="35"/>
        <v/>
      </c>
      <c r="K349" s="94" t="str">
        <f>IFERROR(VLOOKUP(A349,Instruction!A:F,6,0),"")</f>
        <v>• Apply label “THIS IS A SET” **DO NOT COVER CASE BARCODE**
• Apply outer case label accordingly to match item#</v>
      </c>
      <c r="L349" s="95" t="str">
        <f>IFERROR(VLOOKUP(A349,Instruction!A:J,10,0),"No Supplies")</f>
        <v>No Supplies</v>
      </c>
      <c r="M349" s="101">
        <f>IFERROR(VLOOKUP(A349,Data1!A:C,3,0),1)</f>
        <v>24</v>
      </c>
      <c r="N349" s="91">
        <f>IFERROR(VLOOKUP(D349,Data2!$A:$D,4,0),"")</f>
        <v>0</v>
      </c>
      <c r="O349" s="90">
        <f>IFERROR(VLOOKUP(D349,Data2!$A:$C,3,0),"")</f>
        <v>24</v>
      </c>
      <c r="P349" s="91">
        <v>22</v>
      </c>
      <c r="Q349" s="90">
        <v>22</v>
      </c>
      <c r="R349" s="90"/>
      <c r="S349" s="90" t="s">
        <v>5152</v>
      </c>
    </row>
    <row r="350" spans="1:19" x14ac:dyDescent="0.25">
      <c r="A350" s="83" t="s">
        <v>5067</v>
      </c>
      <c r="B350" s="84" t="s">
        <v>5738</v>
      </c>
      <c r="C350" s="84"/>
      <c r="D350" s="85">
        <f>IFERROR(VLOOKUP(A350,Data1!A:B,2,0),"")</f>
        <v>61500</v>
      </c>
      <c r="E350" s="86">
        <f t="shared" si="30"/>
        <v>24</v>
      </c>
      <c r="F350" s="86">
        <f t="shared" si="31"/>
        <v>24</v>
      </c>
      <c r="G350" s="85" t="str">
        <f t="shared" si="32"/>
        <v/>
      </c>
      <c r="H350" s="85">
        <f t="shared" si="33"/>
        <v>1</v>
      </c>
      <c r="I350" s="86">
        <f t="shared" si="34"/>
        <v>24</v>
      </c>
      <c r="J350" s="87" t="str">
        <f t="shared" si="35"/>
        <v/>
      </c>
      <c r="K350" s="87"/>
      <c r="L350" s="88" t="str">
        <f>IFERROR(VLOOKUP(A350,Instruction!A:J,10,0),"No Supplies")</f>
        <v>No Supplies</v>
      </c>
      <c r="M350" s="86">
        <f>IFERROR(VLOOKUP(A350,Data1!A:C,3,0),1)</f>
        <v>1</v>
      </c>
      <c r="N350" s="85">
        <f>IFERROR(VLOOKUP(D350,Data2!$A:$D,4,0),"")</f>
        <v>0</v>
      </c>
      <c r="O350" s="84">
        <f>IFERROR(VLOOKUP(D350,Data2!$A:$C,3,0),"")</f>
        <v>24</v>
      </c>
      <c r="P350" s="85">
        <v>24</v>
      </c>
      <c r="Q350" s="84">
        <v>24</v>
      </c>
      <c r="R350" s="84"/>
      <c r="S350" s="84" t="s">
        <v>5152</v>
      </c>
    </row>
    <row r="351" spans="1:19" x14ac:dyDescent="0.25">
      <c r="A351" s="97" t="s">
        <v>4001</v>
      </c>
      <c r="B351" s="90" t="s">
        <v>5739</v>
      </c>
      <c r="C351" s="90" t="s">
        <v>5740</v>
      </c>
      <c r="D351" s="91">
        <f>IFERROR(VLOOKUP(A351,Data1!A:B,2,0),"")</f>
        <v>41166</v>
      </c>
      <c r="E351" s="101">
        <f t="shared" si="30"/>
        <v>66</v>
      </c>
      <c r="F351" s="101">
        <f t="shared" si="31"/>
        <v>22</v>
      </c>
      <c r="G351" s="91" t="str">
        <f t="shared" si="32"/>
        <v/>
      </c>
      <c r="H351" s="91">
        <f t="shared" si="33"/>
        <v>7</v>
      </c>
      <c r="I351" s="93">
        <f t="shared" si="34"/>
        <v>3.1428571428571428</v>
      </c>
      <c r="J351" s="94" t="str">
        <f t="shared" si="35"/>
        <v/>
      </c>
      <c r="K351" s="94" t="str">
        <f>IFERROR(VLOOKUP(A351,Instruction!A:F,6,0),"")</f>
        <v xml:space="preserve">• Put 3 pcs into polybag and apply FNSKU labels on each of the poly bags.
• Insert the poly-bagged sets back to CASE (Cover all existing barcodes on the box/case) </v>
      </c>
      <c r="L351" s="95" t="str">
        <f>IFERROR(VLOOKUP(A351,Instruction!A:J,10,0),"No Supplies")</f>
        <v>Poly Bag 14.5 x 19</v>
      </c>
      <c r="M351" s="101">
        <f>IFERROR(VLOOKUP(A351,Data1!A:C,3,0),1)</f>
        <v>3</v>
      </c>
      <c r="N351" s="91">
        <f>IFERROR(VLOOKUP(D351,Data2!$A:$D,4,0),"")</f>
        <v>0</v>
      </c>
      <c r="O351" s="90">
        <f>IFERROR(VLOOKUP(D351,Data2!$A:$C,3,0),"")</f>
        <v>10</v>
      </c>
      <c r="P351" s="91">
        <v>22</v>
      </c>
      <c r="Q351" s="90">
        <v>22</v>
      </c>
      <c r="R351" s="90"/>
      <c r="S351" s="90" t="s">
        <v>5152</v>
      </c>
    </row>
    <row r="352" spans="1:19" x14ac:dyDescent="0.25">
      <c r="A352" s="83" t="s">
        <v>359</v>
      </c>
      <c r="B352" s="84" t="s">
        <v>5741</v>
      </c>
      <c r="C352" s="84"/>
      <c r="D352" s="85">
        <f>IFERROR(VLOOKUP(A352,Data1!A:B,2,0),"")</f>
        <v>1611</v>
      </c>
      <c r="E352" s="86">
        <f t="shared" si="30"/>
        <v>48</v>
      </c>
      <c r="F352" s="86">
        <f t="shared" si="31"/>
        <v>24</v>
      </c>
      <c r="G352" s="85">
        <f t="shared" si="32"/>
        <v>2</v>
      </c>
      <c r="H352" s="85">
        <f t="shared" si="33"/>
        <v>1</v>
      </c>
      <c r="I352" s="86">
        <f t="shared" si="34"/>
        <v>12</v>
      </c>
      <c r="J352" s="87" t="str">
        <f t="shared" si="35"/>
        <v/>
      </c>
      <c r="K352" s="87" t="str">
        <f>IFERROR(VLOOKUP(A352,Instruction!A:F,6,0),"")</f>
        <v>• Put 2 pcs into polybag and apply FNSKU labels on each of the poly bags.
• Insert the poly-bagged sets back to BOX (Cover all existing barcodes on the box/case)</v>
      </c>
      <c r="L352" s="88">
        <f>IFERROR(VLOOKUP(A352,Instruction!A:J,10,0),"No Supplies")</f>
        <v>0</v>
      </c>
      <c r="M352" s="86">
        <f>IFERROR(VLOOKUP(A352,Data1!A:C,3,0),1)</f>
        <v>2</v>
      </c>
      <c r="N352" s="85">
        <f>IFERROR(VLOOKUP(D352,Data2!$A:$D,4,0),"")</f>
        <v>24</v>
      </c>
      <c r="O352" s="84">
        <f>IFERROR(VLOOKUP(D352,Data2!$A:$C,3,0),"")</f>
        <v>144</v>
      </c>
      <c r="P352" s="85">
        <v>22</v>
      </c>
      <c r="Q352" s="84">
        <v>24</v>
      </c>
      <c r="R352" s="84"/>
      <c r="S352" s="84" t="s">
        <v>5151</v>
      </c>
    </row>
    <row r="353" spans="1:19" x14ac:dyDescent="0.25">
      <c r="A353" s="97" t="s">
        <v>1451</v>
      </c>
      <c r="B353" s="90" t="s">
        <v>5742</v>
      </c>
      <c r="C353" s="90" t="s">
        <v>5743</v>
      </c>
      <c r="D353" s="91">
        <f>IFERROR(VLOOKUP(A353,Data1!A:B,2,0),"")</f>
        <v>3126</v>
      </c>
      <c r="E353" s="101">
        <f t="shared" si="30"/>
        <v>1008</v>
      </c>
      <c r="F353" s="101">
        <f t="shared" si="31"/>
        <v>21</v>
      </c>
      <c r="G353" s="91" t="str">
        <f t="shared" si="32"/>
        <v/>
      </c>
      <c r="H353" s="91">
        <f t="shared" si="33"/>
        <v>21</v>
      </c>
      <c r="I353" s="93">
        <f t="shared" si="34"/>
        <v>1</v>
      </c>
      <c r="J353" s="94" t="str">
        <f t="shared" si="35"/>
        <v/>
      </c>
      <c r="K353" s="94" t="str">
        <f>IFERROR(VLOOKUP(A353,Instruction!A:F,6,0),"")</f>
        <v>• Apply label “THIS IS A SET”. Apply FNSKU to each case.
• *Make sure all labels stick securely on the case*. Apply outer case label. Cover all visible barcodes on case</v>
      </c>
      <c r="L353" s="95" t="str">
        <f>IFERROR(VLOOKUP(A353,Instruction!A:J,10,0),"No Supplies")</f>
        <v>No Supplies</v>
      </c>
      <c r="M353" s="101">
        <f>IFERROR(VLOOKUP(A353,Data1!A:C,3,0),1)</f>
        <v>48</v>
      </c>
      <c r="N353" s="91">
        <f>IFERROR(VLOOKUP(D353,Data2!$A:$D,4,0),"")</f>
        <v>0</v>
      </c>
      <c r="O353" s="90">
        <f>IFERROR(VLOOKUP(D353,Data2!$A:$C,3,0),"")</f>
        <v>48</v>
      </c>
      <c r="P353" s="91">
        <v>21</v>
      </c>
      <c r="Q353" s="90">
        <v>21</v>
      </c>
      <c r="R353" s="90"/>
      <c r="S353" s="90" t="s">
        <v>5152</v>
      </c>
    </row>
    <row r="354" spans="1:19" x14ac:dyDescent="0.25">
      <c r="A354" s="83" t="s">
        <v>825</v>
      </c>
      <c r="B354" s="84" t="s">
        <v>5744</v>
      </c>
      <c r="C354" s="84" t="s">
        <v>5745</v>
      </c>
      <c r="D354" s="85">
        <f>IFERROR(VLOOKUP(A354,Data1!A:B,2,0),"")</f>
        <v>2007</v>
      </c>
      <c r="E354" s="86">
        <f t="shared" si="30"/>
        <v>48</v>
      </c>
      <c r="F354" s="86">
        <f t="shared" si="31"/>
        <v>24</v>
      </c>
      <c r="G354" s="85">
        <f t="shared" si="32"/>
        <v>2</v>
      </c>
      <c r="H354" s="85">
        <f t="shared" si="33"/>
        <v>1</v>
      </c>
      <c r="I354" s="86">
        <f t="shared" si="34"/>
        <v>12</v>
      </c>
      <c r="J354" s="87" t="str">
        <f t="shared" si="35"/>
        <v/>
      </c>
      <c r="K354" s="87" t="str">
        <f>IFERROR(VLOOKUP(A354,Instruction!A:F,6,0),"")</f>
        <v xml:space="preserve">• Put 2 pcs per poly bag. Apply FNSKU on the poly bags.
• Put the poly-bagged sets back to BOX. (Cover all existing barcodes on the box/case) </v>
      </c>
      <c r="L354" s="88" t="str">
        <f>IFERROR(VLOOKUP(A354,Instruction!A:J,10,0),"No Supplies")</f>
        <v>Poly Bag 7.5 x 10.5</v>
      </c>
      <c r="M354" s="86">
        <f>IFERROR(VLOOKUP(A354,Data1!A:C,3,0),1)</f>
        <v>2</v>
      </c>
      <c r="N354" s="85">
        <f>IFERROR(VLOOKUP(D354,Data2!$A:$D,4,0),"")</f>
        <v>24</v>
      </c>
      <c r="O354" s="84">
        <f>IFERROR(VLOOKUP(D354,Data2!$A:$C,3,0),"")</f>
        <v>144</v>
      </c>
      <c r="P354" s="85">
        <v>21</v>
      </c>
      <c r="Q354" s="84">
        <v>24</v>
      </c>
      <c r="R354" s="84"/>
      <c r="S354" s="84" t="s">
        <v>5151</v>
      </c>
    </row>
    <row r="355" spans="1:19" x14ac:dyDescent="0.25">
      <c r="A355" s="97" t="s">
        <v>2175</v>
      </c>
      <c r="B355" s="90" t="s">
        <v>5746</v>
      </c>
      <c r="C355" s="90" t="s">
        <v>5747</v>
      </c>
      <c r="D355" s="91">
        <f>IFERROR(VLOOKUP(A355,Data1!A:B,2,0),"")</f>
        <v>4127</v>
      </c>
      <c r="E355" s="101">
        <f t="shared" si="30"/>
        <v>48</v>
      </c>
      <c r="F355" s="101">
        <f t="shared" si="31"/>
        <v>24</v>
      </c>
      <c r="G355" s="91" t="str">
        <f t="shared" si="32"/>
        <v/>
      </c>
      <c r="H355" s="91">
        <f t="shared" si="33"/>
        <v>4</v>
      </c>
      <c r="I355" s="93">
        <f t="shared" si="34"/>
        <v>6</v>
      </c>
      <c r="J355" s="94" t="str">
        <f t="shared" si="35"/>
        <v/>
      </c>
      <c r="K355" s="94" t="str">
        <f>IFERROR(VLOOKUP(A355,Instruction!A:F,6,0),"")</f>
        <v>• Put 2 pcs into polybag and apply FNSKU labels on each of the poly bags.
• Insert the poly-bagged sets back to CASE (Cover all existing barcodes on the box/case)</v>
      </c>
      <c r="L355" s="95" t="str">
        <f>IFERROR(VLOOKUP(A355,Instruction!A:J,10,0),"No Supplies")</f>
        <v>Poly Bag 14.5 x 19</v>
      </c>
      <c r="M355" s="101">
        <f>IFERROR(VLOOKUP(A355,Data1!A:C,3,0),1)</f>
        <v>2</v>
      </c>
      <c r="N355" s="91">
        <f>IFERROR(VLOOKUP(D355,Data2!$A:$D,4,0),"")</f>
        <v>0</v>
      </c>
      <c r="O355" s="90">
        <f>IFERROR(VLOOKUP(D355,Data2!$A:$C,3,0),"")</f>
        <v>12</v>
      </c>
      <c r="P355" s="91">
        <v>21</v>
      </c>
      <c r="Q355" s="90">
        <v>24</v>
      </c>
      <c r="R355" s="90"/>
      <c r="S355" s="90" t="s">
        <v>5152</v>
      </c>
    </row>
    <row r="356" spans="1:19" x14ac:dyDescent="0.25">
      <c r="A356" s="83" t="s">
        <v>1506</v>
      </c>
      <c r="B356" s="84" t="s">
        <v>5748</v>
      </c>
      <c r="C356" s="84" t="s">
        <v>5749</v>
      </c>
      <c r="D356" s="85">
        <f>IFERROR(VLOOKUP(A356,Data1!A:B,2,0),"")</f>
        <v>3148</v>
      </c>
      <c r="E356" s="86">
        <f t="shared" si="30"/>
        <v>24</v>
      </c>
      <c r="F356" s="86">
        <f t="shared" si="31"/>
        <v>24</v>
      </c>
      <c r="G356" s="85" t="str">
        <f t="shared" si="32"/>
        <v/>
      </c>
      <c r="H356" s="85">
        <f t="shared" si="33"/>
        <v>2</v>
      </c>
      <c r="I356" s="86">
        <f t="shared" si="34"/>
        <v>12</v>
      </c>
      <c r="J356" s="87" t="str">
        <f t="shared" si="35"/>
        <v/>
      </c>
      <c r="K356" s="87" t="str">
        <f>IFERROR(VLOOKUP(A356,Instruction!A:F,6,0),"")</f>
        <v xml:space="preserve">• Use FNSKU to label each item (cover barcode). Apply outer box/case label accordingly to match item# (Cover all existing barcodes on the box/case) </v>
      </c>
      <c r="L356" s="88" t="str">
        <f>IFERROR(VLOOKUP(A356,Instruction!A:J,10,0),"No Supplies")</f>
        <v>No Supplies</v>
      </c>
      <c r="M356" s="86">
        <f>IFERROR(VLOOKUP(A356,Data1!A:C,3,0),1)</f>
        <v>1</v>
      </c>
      <c r="N356" s="85">
        <f>IFERROR(VLOOKUP(D356,Data2!$A:$D,4,0),"")</f>
        <v>0</v>
      </c>
      <c r="O356" s="84">
        <f>IFERROR(VLOOKUP(D356,Data2!$A:$C,3,0),"")</f>
        <v>12</v>
      </c>
      <c r="P356" s="85">
        <v>21</v>
      </c>
      <c r="Q356" s="84">
        <v>24</v>
      </c>
      <c r="R356" s="84"/>
      <c r="S356" s="84" t="s">
        <v>5152</v>
      </c>
    </row>
    <row r="357" spans="1:19" x14ac:dyDescent="0.25">
      <c r="A357" s="97" t="s">
        <v>3145</v>
      </c>
      <c r="B357" s="90" t="s">
        <v>5750</v>
      </c>
      <c r="C357" s="90" t="s">
        <v>5751</v>
      </c>
      <c r="D357" s="91">
        <f>IFERROR(VLOOKUP(A357,Data1!A:B,2,0),"")</f>
        <v>720</v>
      </c>
      <c r="E357" s="101">
        <f t="shared" si="30"/>
        <v>48</v>
      </c>
      <c r="F357" s="101">
        <f t="shared" si="31"/>
        <v>24</v>
      </c>
      <c r="G357" s="91">
        <f t="shared" si="32"/>
        <v>2</v>
      </c>
      <c r="H357" s="91">
        <f t="shared" si="33"/>
        <v>1</v>
      </c>
      <c r="I357" s="93">
        <f t="shared" si="34"/>
        <v>12</v>
      </c>
      <c r="J357" s="94" t="str">
        <f t="shared" si="35"/>
        <v/>
      </c>
      <c r="K357" s="94" t="str">
        <f>IFERROR(VLOOKUP(A357,Instruction!A:F,6,0),"")</f>
        <v>• Put 2 pcs into polybag and apply FNSKU labels on each of the poly bags.
• Insert the poly-bagged sets back to BOX (Cover all existing barcodes on the box/case)</v>
      </c>
      <c r="L357" s="95" t="str">
        <f>IFERROR(VLOOKUP(A357,Instruction!A:J,10,0),"No Supplies")</f>
        <v>Poly Bag 6 x 9</v>
      </c>
      <c r="M357" s="101">
        <f>IFERROR(VLOOKUP(A357,Data1!A:C,3,0),1)</f>
        <v>2</v>
      </c>
      <c r="N357" s="91">
        <f>IFERROR(VLOOKUP(D357,Data2!$A:$D,4,0),"")</f>
        <v>24</v>
      </c>
      <c r="O357" s="90">
        <f>IFERROR(VLOOKUP(D357,Data2!$A:$C,3,0),"")</f>
        <v>144</v>
      </c>
      <c r="P357" s="91">
        <v>21</v>
      </c>
      <c r="Q357" s="90">
        <v>24</v>
      </c>
      <c r="R357" s="90"/>
      <c r="S357" s="90" t="s">
        <v>5151</v>
      </c>
    </row>
    <row r="358" spans="1:19" x14ac:dyDescent="0.25">
      <c r="A358" s="83" t="s">
        <v>4991</v>
      </c>
      <c r="B358" s="84" t="s">
        <v>5752</v>
      </c>
      <c r="C358" s="84" t="s">
        <v>5753</v>
      </c>
      <c r="D358" s="85">
        <f>IFERROR(VLOOKUP(A358,Data1!A:B,2,0),"")</f>
        <v>17035</v>
      </c>
      <c r="E358" s="86">
        <f t="shared" si="30"/>
        <v>24</v>
      </c>
      <c r="F358" s="86">
        <f t="shared" si="31"/>
        <v>24</v>
      </c>
      <c r="G358" s="85">
        <f t="shared" si="32"/>
        <v>1</v>
      </c>
      <c r="H358" s="85">
        <f t="shared" si="33"/>
        <v>1</v>
      </c>
      <c r="I358" s="86">
        <f t="shared" si="34"/>
        <v>24</v>
      </c>
      <c r="J358" s="87" t="str">
        <f t="shared" si="35"/>
        <v/>
      </c>
      <c r="K358" s="87" t="str">
        <f>IFERROR(VLOOKUP(A358,Instruction!A:F,6,0),"")</f>
        <v xml:space="preserve">• Use FNSKU to label each item (cover barcode). Apply outer box/case label accordingly to match item# (Cover all existing barcodes on the box/case) </v>
      </c>
      <c r="L358" s="88" t="str">
        <f>IFERROR(VLOOKUP(A358,Instruction!A:J,10,0),"No Supplies")</f>
        <v>No Supplies</v>
      </c>
      <c r="M358" s="86">
        <f>IFERROR(VLOOKUP(A358,Data1!A:C,3,0),1)</f>
        <v>1</v>
      </c>
      <c r="N358" s="85">
        <f>IFERROR(VLOOKUP(D358,Data2!$A:$D,4,0),"")</f>
        <v>24</v>
      </c>
      <c r="O358" s="84">
        <f>IFERROR(VLOOKUP(D358,Data2!$A:$C,3,0),"")</f>
        <v>144</v>
      </c>
      <c r="P358" s="85">
        <v>21</v>
      </c>
      <c r="Q358" s="84">
        <v>24</v>
      </c>
      <c r="R358" s="84"/>
      <c r="S358" s="84" t="s">
        <v>5151</v>
      </c>
    </row>
    <row r="359" spans="1:19" x14ac:dyDescent="0.25">
      <c r="A359" s="97" t="s">
        <v>2672</v>
      </c>
      <c r="B359" s="90" t="s">
        <v>5754</v>
      </c>
      <c r="C359" s="90" t="s">
        <v>5755</v>
      </c>
      <c r="D359" s="91">
        <f>IFERROR(VLOOKUP(A359,Data1!A:B,2,0),"")</f>
        <v>5174</v>
      </c>
      <c r="E359" s="101">
        <f t="shared" si="30"/>
        <v>576</v>
      </c>
      <c r="F359" s="101">
        <f t="shared" si="31"/>
        <v>24</v>
      </c>
      <c r="G359" s="91">
        <f t="shared" si="32"/>
        <v>24</v>
      </c>
      <c r="H359" s="91">
        <f t="shared" si="33"/>
        <v>2</v>
      </c>
      <c r="I359" s="93">
        <f t="shared" si="34"/>
        <v>12</v>
      </c>
      <c r="J359" s="94" t="str">
        <f t="shared" si="35"/>
        <v/>
      </c>
      <c r="K359" s="94" t="str">
        <f>IFERROR(VLOOKUP(A359,Instruction!A:F,6,0),"")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59" s="95" t="str">
        <f>IFERROR(VLOOKUP(A359,Instruction!A:J,10,0),"No Supplies")</f>
        <v>No Supplies</v>
      </c>
      <c r="M359" s="101">
        <f>IFERROR(VLOOKUP(A359,Data1!A:C,3,0),1)</f>
        <v>24</v>
      </c>
      <c r="N359" s="91">
        <f>IFERROR(VLOOKUP(D359,Data2!$A:$D,4,0),"")</f>
        <v>24</v>
      </c>
      <c r="O359" s="90">
        <f>IFERROR(VLOOKUP(D359,Data2!$A:$C,3,0),"")</f>
        <v>288</v>
      </c>
      <c r="P359" s="91">
        <v>21</v>
      </c>
      <c r="Q359" s="90">
        <v>24</v>
      </c>
      <c r="R359" s="90"/>
      <c r="S359" s="90" t="s">
        <v>5152</v>
      </c>
    </row>
    <row r="360" spans="1:19" x14ac:dyDescent="0.25">
      <c r="A360" s="83" t="s">
        <v>3194</v>
      </c>
      <c r="B360" s="84" t="s">
        <v>5756</v>
      </c>
      <c r="C360" s="84" t="s">
        <v>5757</v>
      </c>
      <c r="D360" s="85">
        <f>IFERROR(VLOOKUP(A360,Data1!A:B,2,0),"")</f>
        <v>744</v>
      </c>
      <c r="E360" s="86">
        <f t="shared" si="30"/>
        <v>576</v>
      </c>
      <c r="F360" s="86">
        <f t="shared" si="31"/>
        <v>24</v>
      </c>
      <c r="G360" s="85">
        <f t="shared" si="32"/>
        <v>24</v>
      </c>
      <c r="H360" s="85">
        <f t="shared" si="33"/>
        <v>4</v>
      </c>
      <c r="I360" s="86">
        <f t="shared" si="34"/>
        <v>6</v>
      </c>
      <c r="J360" s="87" t="str">
        <f t="shared" si="35"/>
        <v/>
      </c>
      <c r="K360" s="87" t="str">
        <f>IFERROR(VLOOKUP(A360,Instruction!A:F,6,0),"")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60" s="88" t="str">
        <f>IFERROR(VLOOKUP(A360,Instruction!A:J,10,0),"No Supplies")</f>
        <v>No Supplies</v>
      </c>
      <c r="M360" s="86">
        <f>IFERROR(VLOOKUP(A360,Data1!A:C,3,0),1)</f>
        <v>24</v>
      </c>
      <c r="N360" s="85">
        <f>IFERROR(VLOOKUP(D360,Data2!$A:$D,4,0),"")</f>
        <v>24</v>
      </c>
      <c r="O360" s="84">
        <f>IFERROR(VLOOKUP(D360,Data2!$A:$C,3,0),"")</f>
        <v>144</v>
      </c>
      <c r="P360" s="85">
        <v>21</v>
      </c>
      <c r="Q360" s="84">
        <v>24</v>
      </c>
      <c r="R360" s="84"/>
      <c r="S360" s="84" t="s">
        <v>5152</v>
      </c>
    </row>
    <row r="361" spans="1:19" x14ac:dyDescent="0.25">
      <c r="A361" s="97" t="s">
        <v>2442</v>
      </c>
      <c r="B361" s="90" t="s">
        <v>5758</v>
      </c>
      <c r="C361" s="90" t="s">
        <v>5759</v>
      </c>
      <c r="D361" s="91">
        <f>IFERROR(VLOOKUP(A361,Data1!A:B,2,0),"")</f>
        <v>5044</v>
      </c>
      <c r="E361" s="101">
        <f t="shared" si="30"/>
        <v>1008</v>
      </c>
      <c r="F361" s="101">
        <f t="shared" si="31"/>
        <v>21</v>
      </c>
      <c r="G361" s="91" t="str">
        <f t="shared" si="32"/>
        <v/>
      </c>
      <c r="H361" s="91">
        <f t="shared" si="33"/>
        <v>21</v>
      </c>
      <c r="I361" s="93">
        <f t="shared" si="34"/>
        <v>1</v>
      </c>
      <c r="J361" s="94" t="str">
        <f t="shared" si="35"/>
        <v/>
      </c>
      <c r="K361" s="94" t="str">
        <f>IFERROR(VLOOKUP(A361,Instruction!A:F,6,0),"")</f>
        <v>• Apply label “THIS IS A SET”. Apply FNSKU to each case.
• *Make sure all labels stick securely on the case*. Apply outer case label. Cover all visible barcodes on case</v>
      </c>
      <c r="L361" s="95" t="str">
        <f>IFERROR(VLOOKUP(A361,Instruction!A:J,10,0),"No Supplies")</f>
        <v>No Supplies</v>
      </c>
      <c r="M361" s="101">
        <f>IFERROR(VLOOKUP(A361,Data1!A:C,3,0),1)</f>
        <v>48</v>
      </c>
      <c r="N361" s="91">
        <f>IFERROR(VLOOKUP(D361,Data2!$A:$D,4,0),"")</f>
        <v>0</v>
      </c>
      <c r="O361" s="90">
        <f>IFERROR(VLOOKUP(D361,Data2!$A:$C,3,0),"")</f>
        <v>48</v>
      </c>
      <c r="P361" s="91">
        <v>21</v>
      </c>
      <c r="Q361" s="90">
        <v>21</v>
      </c>
      <c r="R361" s="90"/>
      <c r="S361" s="90" t="s">
        <v>5152</v>
      </c>
    </row>
    <row r="362" spans="1:19" x14ac:dyDescent="0.25">
      <c r="A362" s="83" t="s">
        <v>5019</v>
      </c>
      <c r="B362" s="84" t="s">
        <v>5760</v>
      </c>
      <c r="C362" s="84" t="s">
        <v>5760</v>
      </c>
      <c r="D362" s="85">
        <f>IFERROR(VLOOKUP(A362,Data1!A:B,2,0),"")</f>
        <v>1753</v>
      </c>
      <c r="E362" s="86">
        <f t="shared" si="30"/>
        <v>72</v>
      </c>
      <c r="F362" s="86">
        <f t="shared" si="31"/>
        <v>24</v>
      </c>
      <c r="G362" s="85">
        <f t="shared" si="32"/>
        <v>3</v>
      </c>
      <c r="H362" s="85">
        <f t="shared" si="33"/>
        <v>1</v>
      </c>
      <c r="I362" s="86">
        <f t="shared" si="34"/>
        <v>8</v>
      </c>
      <c r="J362" s="87" t="str">
        <f t="shared" si="35"/>
        <v/>
      </c>
      <c r="K362" s="87" t="str">
        <f>IFERROR(VLOOKUP(A362,Instruction!A:F,6,0),"")</f>
        <v xml:space="preserve">• Put 3 pcs into polybag and apply FNSKU labels on each of the poly bags.
• Insert the poly-bagged sets back to BOX (Cover all existing barcodes on the box/case) </v>
      </c>
      <c r="L362" s="88" t="str">
        <f>IFERROR(VLOOKUP(A362,Instruction!A:J,10,0),"No Supplies")</f>
        <v>Poly Bag 6 x 9</v>
      </c>
      <c r="M362" s="86">
        <f>IFERROR(VLOOKUP(A362,Data1!A:C,3,0),1)</f>
        <v>3</v>
      </c>
      <c r="N362" s="85">
        <f>IFERROR(VLOOKUP(D362,Data2!$A:$D,4,0),"")</f>
        <v>24</v>
      </c>
      <c r="O362" s="84">
        <f>IFERROR(VLOOKUP(D362,Data2!$A:$C,3,0),"")</f>
        <v>144</v>
      </c>
      <c r="P362" s="85">
        <v>21</v>
      </c>
      <c r="Q362" s="84">
        <v>24</v>
      </c>
      <c r="R362" s="84"/>
      <c r="S362" s="84" t="s">
        <v>5151</v>
      </c>
    </row>
    <row r="363" spans="1:19" x14ac:dyDescent="0.25">
      <c r="A363" s="97" t="s">
        <v>1574</v>
      </c>
      <c r="B363" s="90" t="s">
        <v>5761</v>
      </c>
      <c r="C363" s="90" t="s">
        <v>5762</v>
      </c>
      <c r="D363" s="91">
        <f>IFERROR(VLOOKUP(A363,Data1!A:B,2,0),"")</f>
        <v>3182</v>
      </c>
      <c r="E363" s="101">
        <f t="shared" si="30"/>
        <v>720</v>
      </c>
      <c r="F363" s="101">
        <f t="shared" si="31"/>
        <v>20</v>
      </c>
      <c r="G363" s="91" t="str">
        <f t="shared" si="32"/>
        <v/>
      </c>
      <c r="H363" s="91">
        <f t="shared" si="33"/>
        <v>20</v>
      </c>
      <c r="I363" s="93">
        <f t="shared" si="34"/>
        <v>1</v>
      </c>
      <c r="J363" s="94" t="str">
        <f t="shared" si="35"/>
        <v/>
      </c>
      <c r="K363" s="94" t="str">
        <f>IFERROR(VLOOKUP(A363,Instruction!A:F,6,0),"")</f>
        <v>• Apply label “THIS IS A SET”. Apply FNSKU to each case.
• *Make sure all labels stick securely on the case*. Apply outer case label. Cover all visible barcodes on case</v>
      </c>
      <c r="L363" s="95" t="str">
        <f>IFERROR(VLOOKUP(A363,Instruction!A:J,10,0),"No Supplies")</f>
        <v>No Supplies</v>
      </c>
      <c r="M363" s="101">
        <f>IFERROR(VLOOKUP(A363,Data1!A:C,3,0),1)</f>
        <v>36</v>
      </c>
      <c r="N363" s="91">
        <f>IFERROR(VLOOKUP(D363,Data2!$A:$D,4,0),"")</f>
        <v>0</v>
      </c>
      <c r="O363" s="90">
        <f>IFERROR(VLOOKUP(D363,Data2!$A:$C,3,0),"")</f>
        <v>36</v>
      </c>
      <c r="P363" s="91">
        <v>20</v>
      </c>
      <c r="Q363" s="90">
        <v>20</v>
      </c>
      <c r="R363" s="90"/>
      <c r="S363" s="90" t="s">
        <v>5152</v>
      </c>
    </row>
    <row r="364" spans="1:19" x14ac:dyDescent="0.25">
      <c r="A364" s="83" t="s">
        <v>30</v>
      </c>
      <c r="B364" s="84" t="s">
        <v>5763</v>
      </c>
      <c r="C364" s="84" t="s">
        <v>5763</v>
      </c>
      <c r="D364" s="85">
        <f>IFERROR(VLOOKUP(A364,Data1!A:B,2,0),"")</f>
        <v>1034</v>
      </c>
      <c r="E364" s="86">
        <f t="shared" si="30"/>
        <v>24</v>
      </c>
      <c r="F364" s="86">
        <f t="shared" si="31"/>
        <v>24</v>
      </c>
      <c r="G364" s="85" t="str">
        <f t="shared" si="32"/>
        <v/>
      </c>
      <c r="H364" s="85">
        <f t="shared" si="33"/>
        <v>2</v>
      </c>
      <c r="I364" s="86">
        <f t="shared" si="34"/>
        <v>12</v>
      </c>
      <c r="J364" s="87" t="str">
        <f t="shared" si="35"/>
        <v/>
      </c>
      <c r="K364" s="87" t="str">
        <f>IFERROR(VLOOKUP(A364,Instruction!A:F,6,0),"")</f>
        <v>• Use FNSKU to label each item (cover barcode). 
• Put item back to CASE. Discard inner box
• Apply outer case label accordingly to match item# (Cover all existing barcodes on the case)</v>
      </c>
      <c r="L364" s="88">
        <f>IFERROR(VLOOKUP(A364,Instruction!A:J,10,0),"No Supplies")</f>
        <v>0</v>
      </c>
      <c r="M364" s="86">
        <f>IFERROR(VLOOKUP(A364,Data1!A:C,3,0),1)</f>
        <v>1</v>
      </c>
      <c r="N364" s="85">
        <f>IFERROR(VLOOKUP(D364,Data2!$A:$D,4,0),"")</f>
        <v>0</v>
      </c>
      <c r="O364" s="84">
        <f>IFERROR(VLOOKUP(D364,Data2!$A:$C,3,0),"")</f>
        <v>12</v>
      </c>
      <c r="P364" s="85">
        <v>20</v>
      </c>
      <c r="Q364" s="84">
        <v>24</v>
      </c>
      <c r="R364" s="84"/>
      <c r="S364" s="84" t="s">
        <v>5152</v>
      </c>
    </row>
    <row r="365" spans="1:19" x14ac:dyDescent="0.25">
      <c r="A365" s="97" t="s">
        <v>3966</v>
      </c>
      <c r="B365" s="90" t="s">
        <v>5764</v>
      </c>
      <c r="C365" s="90" t="s">
        <v>5765</v>
      </c>
      <c r="D365" s="91">
        <f>IFERROR(VLOOKUP(A365,Data1!A:B,2,0),"")</f>
        <v>1753</v>
      </c>
      <c r="E365" s="101">
        <f t="shared" si="30"/>
        <v>288</v>
      </c>
      <c r="F365" s="101">
        <f t="shared" si="31"/>
        <v>24</v>
      </c>
      <c r="G365" s="91">
        <f t="shared" si="32"/>
        <v>12</v>
      </c>
      <c r="H365" s="91">
        <f t="shared" si="33"/>
        <v>2</v>
      </c>
      <c r="I365" s="93">
        <f t="shared" si="34"/>
        <v>12</v>
      </c>
      <c r="J365" s="94" t="str">
        <f t="shared" si="35"/>
        <v/>
      </c>
      <c r="K365" s="94" t="str">
        <f>IFERROR(VLOOKUP(A365,Instruction!A:F,6,0),"")</f>
        <v>• Put 12 pcs into polybag and apply FNSKU labels on each of the poly bags.
• Insert the poly-bagged sets back to CASE (Cover all existing barcodes on the box/case)</v>
      </c>
      <c r="L365" s="95" t="str">
        <f>IFERROR(VLOOKUP(A365,Instruction!A:J,10,0),"No Supplies")</f>
        <v>Poly Bag 9 x 12</v>
      </c>
      <c r="M365" s="101">
        <f>IFERROR(VLOOKUP(A365,Data1!A:C,3,0),1)</f>
        <v>12</v>
      </c>
      <c r="N365" s="91">
        <f>IFERROR(VLOOKUP(D365,Data2!$A:$D,4,0),"")</f>
        <v>24</v>
      </c>
      <c r="O365" s="90">
        <f>IFERROR(VLOOKUP(D365,Data2!$A:$C,3,0),"")</f>
        <v>144</v>
      </c>
      <c r="P365" s="91">
        <v>20</v>
      </c>
      <c r="Q365" s="90">
        <v>24</v>
      </c>
      <c r="R365" s="90"/>
      <c r="S365" s="90" t="s">
        <v>5152</v>
      </c>
    </row>
    <row r="366" spans="1:19" x14ac:dyDescent="0.25">
      <c r="A366" s="83" t="s">
        <v>2977</v>
      </c>
      <c r="B366" s="84" t="s">
        <v>5766</v>
      </c>
      <c r="C366" s="84"/>
      <c r="D366" s="85">
        <f>IFERROR(VLOOKUP(A366,Data1!A:B,2,0),"")</f>
        <v>6018</v>
      </c>
      <c r="E366" s="86">
        <f t="shared" si="30"/>
        <v>48</v>
      </c>
      <c r="F366" s="86">
        <f t="shared" si="31"/>
        <v>24</v>
      </c>
      <c r="G366" s="85" t="str">
        <f t="shared" si="32"/>
        <v/>
      </c>
      <c r="H366" s="85">
        <f t="shared" si="33"/>
        <v>2</v>
      </c>
      <c r="I366" s="86">
        <f t="shared" si="34"/>
        <v>12</v>
      </c>
      <c r="J366" s="87" t="str">
        <f t="shared" si="35"/>
        <v/>
      </c>
      <c r="K366" s="87" t="str">
        <f>IFERROR(VLOOKUP(A366,Instruction!A:F,6,0),"")</f>
        <v>• Insert 2 pcs into poly bag, apply FNSKU label.
• Put back to CASE (Cover all existing barcodes on the box/case)</v>
      </c>
      <c r="L366" s="88">
        <f>IFERROR(VLOOKUP(A366,Instruction!A:J,10,0),"No Supplies")</f>
        <v>0</v>
      </c>
      <c r="M366" s="86">
        <f>IFERROR(VLOOKUP(A366,Data1!A:C,3,0),1)</f>
        <v>2</v>
      </c>
      <c r="N366" s="85">
        <f>IFERROR(VLOOKUP(D366,Data2!$A:$D,4,0),"")</f>
        <v>0</v>
      </c>
      <c r="O366" s="84">
        <f>IFERROR(VLOOKUP(D366,Data2!$A:$C,3,0),"")</f>
        <v>24</v>
      </c>
      <c r="P366" s="85">
        <v>22</v>
      </c>
      <c r="Q366" s="84">
        <v>24</v>
      </c>
      <c r="R366" s="84"/>
      <c r="S366" s="84" t="s">
        <v>5152</v>
      </c>
    </row>
    <row r="367" spans="1:19" x14ac:dyDescent="0.25">
      <c r="A367" s="97" t="s">
        <v>2535</v>
      </c>
      <c r="B367" s="90" t="s">
        <v>5767</v>
      </c>
      <c r="C367" s="90" t="s">
        <v>5768</v>
      </c>
      <c r="D367" s="91">
        <f>IFERROR(VLOOKUP(A367,Data1!A:B,2,0),"")</f>
        <v>5086</v>
      </c>
      <c r="E367" s="101">
        <f t="shared" si="30"/>
        <v>30</v>
      </c>
      <c r="F367" s="101">
        <f t="shared" si="31"/>
        <v>15</v>
      </c>
      <c r="G367" s="91" t="str">
        <f t="shared" si="32"/>
        <v/>
      </c>
      <c r="H367" s="91">
        <f t="shared" si="33"/>
        <v>1</v>
      </c>
      <c r="I367" s="93">
        <f t="shared" si="34"/>
        <v>15</v>
      </c>
      <c r="J367" s="94" t="str">
        <f t="shared" si="35"/>
        <v/>
      </c>
      <c r="K367" s="94" t="str">
        <f>IFERROR(VLOOKUP(A367,Instruction!A:F,6,0),"")</f>
        <v xml:space="preserve">• Put 2 pcs into polybag and apply FNSKU labels on each of the poly bags.
• Insert the poly-bagged sets back to CASE (Cover all existing barcodes on the box/case) </v>
      </c>
      <c r="L367" s="95" t="str">
        <f>IFERROR(VLOOKUP(A367,Instruction!A:J,10,0),"No Supplies")</f>
        <v>Clear bag 28 x 40</v>
      </c>
      <c r="M367" s="101">
        <f>IFERROR(VLOOKUP(A367,Data1!A:C,3,0),1)</f>
        <v>2</v>
      </c>
      <c r="N367" s="91">
        <f>IFERROR(VLOOKUP(D367,Data2!$A:$D,4,0),"")</f>
        <v>0</v>
      </c>
      <c r="O367" s="90">
        <f>IFERROR(VLOOKUP(D367,Data2!$A:$C,3,0),"")</f>
        <v>30</v>
      </c>
      <c r="P367" s="91">
        <v>20</v>
      </c>
      <c r="Q367" s="90">
        <v>15</v>
      </c>
      <c r="R367" s="90"/>
      <c r="S367" s="90" t="s">
        <v>5152</v>
      </c>
    </row>
    <row r="368" spans="1:19" x14ac:dyDescent="0.25">
      <c r="A368" s="83" t="s">
        <v>1102</v>
      </c>
      <c r="B368" s="84" t="s">
        <v>5769</v>
      </c>
      <c r="C368" s="84" t="s">
        <v>5769</v>
      </c>
      <c r="D368" s="85">
        <f>IFERROR(VLOOKUP(A368,Data1!A:B,2,0),"")</f>
        <v>2235</v>
      </c>
      <c r="E368" s="86">
        <f t="shared" si="30"/>
        <v>576</v>
      </c>
      <c r="F368" s="86">
        <f t="shared" si="31"/>
        <v>24</v>
      </c>
      <c r="G368" s="85">
        <f t="shared" si="32"/>
        <v>24</v>
      </c>
      <c r="H368" s="85">
        <f t="shared" si="33"/>
        <v>2</v>
      </c>
      <c r="I368" s="86">
        <f t="shared" si="34"/>
        <v>12</v>
      </c>
      <c r="J368" s="87" t="str">
        <f t="shared" si="35"/>
        <v/>
      </c>
      <c r="K368" s="87" t="str">
        <f>IFERROR(VLOOKUP(A368,Instruction!A:F,6,0),"")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68" s="88" t="str">
        <f>IFERROR(VLOOKUP(A368,Instruction!A:J,10,0),"No Supplies")</f>
        <v>No Supplies</v>
      </c>
      <c r="M368" s="86">
        <f>IFERROR(VLOOKUP(A368,Data1!A:C,3,0),1)</f>
        <v>24</v>
      </c>
      <c r="N368" s="85">
        <f>IFERROR(VLOOKUP(D368,Data2!$A:$D,4,0),"")</f>
        <v>24</v>
      </c>
      <c r="O368" s="84">
        <f>IFERROR(VLOOKUP(D368,Data2!$A:$C,3,0),"")</f>
        <v>288</v>
      </c>
      <c r="P368" s="85">
        <v>20</v>
      </c>
      <c r="Q368" s="84">
        <v>24</v>
      </c>
      <c r="R368" s="84"/>
      <c r="S368" s="84" t="s">
        <v>5152</v>
      </c>
    </row>
    <row r="369" spans="1:19" x14ac:dyDescent="0.25">
      <c r="A369" s="97" t="s">
        <v>2479</v>
      </c>
      <c r="B369" s="90" t="s">
        <v>5770</v>
      </c>
      <c r="C369" s="90" t="s">
        <v>5771</v>
      </c>
      <c r="D369" s="91">
        <f>IFERROR(VLOOKUP(A369,Data1!A:B,2,0),"")</f>
        <v>5059</v>
      </c>
      <c r="E369" s="101">
        <f t="shared" si="30"/>
        <v>48</v>
      </c>
      <c r="F369" s="101">
        <f t="shared" si="31"/>
        <v>48</v>
      </c>
      <c r="G369" s="91" t="str">
        <f t="shared" si="32"/>
        <v/>
      </c>
      <c r="H369" s="91">
        <f t="shared" si="33"/>
        <v>1</v>
      </c>
      <c r="I369" s="93">
        <f t="shared" si="34"/>
        <v>48</v>
      </c>
      <c r="J369" s="94" t="str">
        <f t="shared" si="35"/>
        <v/>
      </c>
      <c r="K369" s="94" t="str">
        <f>IFERROR(VLOOKUP(A369,Instruction!A:F,6,0),"")</f>
        <v xml:space="preserve">• Use FNSKU to label each item (cover barcode). Apply outer case label accordingly to match item# (Cover all existing barcodes on the case) </v>
      </c>
      <c r="L369" s="95" t="str">
        <f>IFERROR(VLOOKUP(A369,Instruction!A:J,10,0),"No Supplies")</f>
        <v>No Supplies</v>
      </c>
      <c r="M369" s="101">
        <f>IFERROR(VLOOKUP(A369,Data1!A:C,3,0),1)</f>
        <v>1</v>
      </c>
      <c r="N369" s="91">
        <f>IFERROR(VLOOKUP(D369,Data2!$A:$D,4,0),"")</f>
        <v>0</v>
      </c>
      <c r="O369" s="90">
        <f>IFERROR(VLOOKUP(D369,Data2!$A:$C,3,0),"")</f>
        <v>48</v>
      </c>
      <c r="P369" s="91">
        <v>20</v>
      </c>
      <c r="Q369" s="90">
        <v>48</v>
      </c>
      <c r="R369" s="90"/>
      <c r="S369" s="90" t="s">
        <v>5152</v>
      </c>
    </row>
    <row r="370" spans="1:19" x14ac:dyDescent="0.25">
      <c r="A370" s="83" t="s">
        <v>3013</v>
      </c>
      <c r="B370" s="84" t="s">
        <v>5772</v>
      </c>
      <c r="C370" s="84" t="s">
        <v>5773</v>
      </c>
      <c r="D370" s="85">
        <f>IFERROR(VLOOKUP(A370,Data1!A:B,2,0),"")</f>
        <v>6100</v>
      </c>
      <c r="E370" s="86">
        <f t="shared" si="30"/>
        <v>36</v>
      </c>
      <c r="F370" s="86">
        <f t="shared" si="31"/>
        <v>36</v>
      </c>
      <c r="G370" s="85" t="str">
        <f t="shared" si="32"/>
        <v/>
      </c>
      <c r="H370" s="85">
        <f t="shared" si="33"/>
        <v>1</v>
      </c>
      <c r="I370" s="86">
        <f t="shared" si="34"/>
        <v>36</v>
      </c>
      <c r="J370" s="87" t="str">
        <f t="shared" si="35"/>
        <v/>
      </c>
      <c r="K370" s="87" t="str">
        <f>IFERROR(VLOOKUP(A370,Instruction!A:F,6,0),"")</f>
        <v xml:space="preserve">Apply outer box/case label accordingly to match item# (Cover all existing barcodes on box and case) </v>
      </c>
      <c r="L370" s="88" t="str">
        <f>IFERROR(VLOOKUP(A370,Instruction!A:J,10,0),"No Supplies")</f>
        <v>No Supplies</v>
      </c>
      <c r="M370" s="86">
        <f>IFERROR(VLOOKUP(A370,Data1!A:C,3,0),1)</f>
        <v>1</v>
      </c>
      <c r="N370" s="85">
        <f>IFERROR(VLOOKUP(D370,Data2!$A:$D,4,0),"")</f>
        <v>0</v>
      </c>
      <c r="O370" s="84">
        <f>IFERROR(VLOOKUP(D370,Data2!$A:$C,3,0),"")</f>
        <v>36</v>
      </c>
      <c r="P370" s="85">
        <v>20</v>
      </c>
      <c r="Q370" s="84">
        <v>36</v>
      </c>
      <c r="R370" s="84"/>
      <c r="S370" s="84" t="s">
        <v>5152</v>
      </c>
    </row>
    <row r="371" spans="1:19" x14ac:dyDescent="0.25">
      <c r="A371" s="97" t="s">
        <v>2416</v>
      </c>
      <c r="B371" s="90" t="s">
        <v>5774</v>
      </c>
      <c r="C371" s="90" t="s">
        <v>5775</v>
      </c>
      <c r="D371" s="91">
        <f>IFERROR(VLOOKUP(A371,Data1!A:B,2,0),"")</f>
        <v>5033</v>
      </c>
      <c r="E371" s="101">
        <f t="shared" si="30"/>
        <v>480</v>
      </c>
      <c r="F371" s="101">
        <f t="shared" si="31"/>
        <v>20</v>
      </c>
      <c r="G371" s="91" t="str">
        <f t="shared" si="32"/>
        <v/>
      </c>
      <c r="H371" s="91">
        <f t="shared" si="33"/>
        <v>20</v>
      </c>
      <c r="I371" s="93">
        <f t="shared" si="34"/>
        <v>1</v>
      </c>
      <c r="J371" s="94" t="str">
        <f t="shared" si="35"/>
        <v/>
      </c>
      <c r="K371" s="94" t="str">
        <f>IFERROR(VLOOKUP(A371,Instruction!A:F,6,0),"")</f>
        <v>• Apply label “THIS IS A SET”. Apply FNSKU to each case.
• *Make sure all labels stick securely on the case*. Apply outer case label. Cover all visible barcodes on case</v>
      </c>
      <c r="L371" s="95" t="str">
        <f>IFERROR(VLOOKUP(A371,Instruction!A:J,10,0),"No Supplies")</f>
        <v>No Supplies</v>
      </c>
      <c r="M371" s="101">
        <f>IFERROR(VLOOKUP(A371,Data1!A:C,3,0),1)</f>
        <v>24</v>
      </c>
      <c r="N371" s="91">
        <f>IFERROR(VLOOKUP(D371,Data2!$A:$D,4,0),"")</f>
        <v>0</v>
      </c>
      <c r="O371" s="90">
        <f>IFERROR(VLOOKUP(D371,Data2!$A:$C,3,0),"")</f>
        <v>24</v>
      </c>
      <c r="P371" s="91">
        <v>20</v>
      </c>
      <c r="Q371" s="90">
        <v>20</v>
      </c>
      <c r="R371" s="90"/>
      <c r="S371" s="90" t="s">
        <v>5152</v>
      </c>
    </row>
    <row r="372" spans="1:19" x14ac:dyDescent="0.25">
      <c r="A372" s="83" t="s">
        <v>2199</v>
      </c>
      <c r="B372" s="84" t="s">
        <v>5776</v>
      </c>
      <c r="C372" s="84" t="s">
        <v>5777</v>
      </c>
      <c r="D372" s="85">
        <f>IFERROR(VLOOKUP(A372,Data1!A:B,2,0),"")</f>
        <v>4144</v>
      </c>
      <c r="E372" s="86">
        <f t="shared" si="30"/>
        <v>24</v>
      </c>
      <c r="F372" s="86">
        <f t="shared" si="31"/>
        <v>24</v>
      </c>
      <c r="G372" s="85" t="str">
        <f t="shared" si="32"/>
        <v/>
      </c>
      <c r="H372" s="85">
        <f t="shared" si="33"/>
        <v>2</v>
      </c>
      <c r="I372" s="86">
        <f t="shared" si="34"/>
        <v>12</v>
      </c>
      <c r="J372" s="87" t="str">
        <f t="shared" si="35"/>
        <v/>
      </c>
      <c r="K372" s="87" t="str">
        <f>IFERROR(VLOOKUP(A372,Instruction!A:F,6,0),"")</f>
        <v xml:space="preserve">• Use FNSKU to label each item (cover barcode). Apply outer box/case label accordingly to match item# (Cover all existing barcodes on the box/case) </v>
      </c>
      <c r="L372" s="88" t="str">
        <f>IFERROR(VLOOKUP(A372,Instruction!A:J,10,0),"No Supplies")</f>
        <v>No Supplies</v>
      </c>
      <c r="M372" s="86">
        <f>IFERROR(VLOOKUP(A372,Data1!A:C,3,0),1)</f>
        <v>1</v>
      </c>
      <c r="N372" s="85">
        <f>IFERROR(VLOOKUP(D372,Data2!$A:$D,4,0),"")</f>
        <v>0</v>
      </c>
      <c r="O372" s="84">
        <f>IFERROR(VLOOKUP(D372,Data2!$A:$C,3,0),"")</f>
        <v>12</v>
      </c>
      <c r="P372" s="85">
        <v>19</v>
      </c>
      <c r="Q372" s="84">
        <v>24</v>
      </c>
      <c r="R372" s="84"/>
      <c r="S372" s="84" t="s">
        <v>5152</v>
      </c>
    </row>
    <row r="373" spans="1:19" x14ac:dyDescent="0.25">
      <c r="A373" s="97" t="s">
        <v>1498</v>
      </c>
      <c r="B373" s="90" t="s">
        <v>5778</v>
      </c>
      <c r="C373" s="90" t="s">
        <v>5779</v>
      </c>
      <c r="D373" s="91">
        <f>IFERROR(VLOOKUP(A373,Data1!A:B,2,0),"")</f>
        <v>3145</v>
      </c>
      <c r="E373" s="101">
        <f t="shared" si="30"/>
        <v>1900</v>
      </c>
      <c r="F373" s="101">
        <f t="shared" si="31"/>
        <v>19</v>
      </c>
      <c r="G373" s="91" t="str">
        <f t="shared" si="32"/>
        <v/>
      </c>
      <c r="H373" s="91">
        <f t="shared" si="33"/>
        <v>19</v>
      </c>
      <c r="I373" s="93">
        <f t="shared" si="34"/>
        <v>1</v>
      </c>
      <c r="J373" s="94" t="str">
        <f t="shared" si="35"/>
        <v/>
      </c>
      <c r="K373" s="94" t="str">
        <f>IFERROR(VLOOKUP(A373,Instruction!A:F,6,0),"")</f>
        <v>• Apply label “THIS IS A SET”. Apply FNSKU to each case.
• *Make sure all labels stick securely on the case*. Apply outer case label. Cover all visible barcodes on case</v>
      </c>
      <c r="L373" s="95" t="str">
        <f>IFERROR(VLOOKUP(A373,Instruction!A:J,10,0),"No Supplies")</f>
        <v>No Supplies</v>
      </c>
      <c r="M373" s="101">
        <f>IFERROR(VLOOKUP(A373,Data1!A:C,3,0),1)</f>
        <v>100</v>
      </c>
      <c r="N373" s="91">
        <f>IFERROR(VLOOKUP(D373,Data2!$A:$D,4,0),"")</f>
        <v>0</v>
      </c>
      <c r="O373" s="90">
        <f>IFERROR(VLOOKUP(D373,Data2!$A:$C,3,0),"")</f>
        <v>100</v>
      </c>
      <c r="P373" s="91">
        <v>19</v>
      </c>
      <c r="Q373" s="90">
        <v>19</v>
      </c>
      <c r="R373" s="90"/>
      <c r="S373" s="90" t="s">
        <v>5152</v>
      </c>
    </row>
    <row r="374" spans="1:19" x14ac:dyDescent="0.25">
      <c r="A374" s="83" t="s">
        <v>3835</v>
      </c>
      <c r="B374" s="84" t="s">
        <v>5780</v>
      </c>
      <c r="C374" s="84" t="s">
        <v>5781</v>
      </c>
      <c r="D374" s="85">
        <f>IFERROR(VLOOKUP(A374,Data1!A:B,2,0),"")</f>
        <v>5472</v>
      </c>
      <c r="E374" s="86">
        <f t="shared" si="30"/>
        <v>912</v>
      </c>
      <c r="F374" s="86">
        <f t="shared" si="31"/>
        <v>19</v>
      </c>
      <c r="G374" s="85" t="str">
        <f t="shared" si="32"/>
        <v/>
      </c>
      <c r="H374" s="85">
        <f t="shared" si="33"/>
        <v>19</v>
      </c>
      <c r="I374" s="86">
        <f t="shared" si="34"/>
        <v>1</v>
      </c>
      <c r="J374" s="87" t="str">
        <f t="shared" si="35"/>
        <v/>
      </c>
      <c r="K374" s="87" t="str">
        <f>IFERROR(VLOOKUP(A374,Instruction!A:F,6,0),"")</f>
        <v>• Apply label “THIS IS A SET”. Apply FNSKU to each case.
• *Make sure all labels stick securely on the case*. Apply outer case label. Cover all visible barcodes on case</v>
      </c>
      <c r="L374" s="88" t="str">
        <f>IFERROR(VLOOKUP(A374,Instruction!A:J,10,0),"No Supplies")</f>
        <v>No Supplies</v>
      </c>
      <c r="M374" s="86">
        <f>IFERROR(VLOOKUP(A374,Data1!A:C,3,0),1)</f>
        <v>48</v>
      </c>
      <c r="N374" s="85">
        <f>IFERROR(VLOOKUP(D374,Data2!$A:$D,4,0),"")</f>
        <v>0</v>
      </c>
      <c r="O374" s="84">
        <f>IFERROR(VLOOKUP(D374,Data2!$A:$C,3,0),"")</f>
        <v>48</v>
      </c>
      <c r="P374" s="85">
        <v>19</v>
      </c>
      <c r="Q374" s="84">
        <v>19</v>
      </c>
      <c r="R374" s="84"/>
      <c r="S374" s="84" t="s">
        <v>5152</v>
      </c>
    </row>
    <row r="375" spans="1:19" x14ac:dyDescent="0.25">
      <c r="A375" s="97" t="s">
        <v>2145</v>
      </c>
      <c r="B375" s="90" t="s">
        <v>5782</v>
      </c>
      <c r="C375" s="90" t="s">
        <v>5783</v>
      </c>
      <c r="D375" s="91">
        <f>IFERROR(VLOOKUP(A375,Data1!A:B,2,0),"")</f>
        <v>4106</v>
      </c>
      <c r="E375" s="101">
        <f t="shared" si="30"/>
        <v>228</v>
      </c>
      <c r="F375" s="101">
        <f t="shared" si="31"/>
        <v>19</v>
      </c>
      <c r="G375" s="91" t="str">
        <f t="shared" si="32"/>
        <v/>
      </c>
      <c r="H375" s="91">
        <f t="shared" si="33"/>
        <v>19</v>
      </c>
      <c r="I375" s="93">
        <f t="shared" si="34"/>
        <v>1</v>
      </c>
      <c r="J375" s="94" t="str">
        <f t="shared" si="35"/>
        <v/>
      </c>
      <c r="K375" s="94" t="str">
        <f>IFERROR(VLOOKUP(A375,Instruction!A:F,6,0),"")</f>
        <v>• Apply label “THIS IS A SET”. Apply FNSKU to each case.
• *Make sure all labels stick securely on the case*. Apply outer case label. Cover all visible barcodes on case</v>
      </c>
      <c r="L375" s="95" t="str">
        <f>IFERROR(VLOOKUP(A375,Instruction!A:J,10,0),"No Supplies")</f>
        <v>No Supplies</v>
      </c>
      <c r="M375" s="101">
        <f>IFERROR(VLOOKUP(A375,Data1!A:C,3,0),1)</f>
        <v>12</v>
      </c>
      <c r="N375" s="91">
        <f>IFERROR(VLOOKUP(D375,Data2!$A:$D,4,0),"")</f>
        <v>0</v>
      </c>
      <c r="O375" s="90">
        <f>IFERROR(VLOOKUP(D375,Data2!$A:$C,3,0),"")</f>
        <v>12</v>
      </c>
      <c r="P375" s="91">
        <v>19</v>
      </c>
      <c r="Q375" s="90">
        <v>19</v>
      </c>
      <c r="R375" s="90"/>
      <c r="S375" s="90" t="s">
        <v>5152</v>
      </c>
    </row>
    <row r="376" spans="1:19" x14ac:dyDescent="0.25">
      <c r="A376" s="83" t="s">
        <v>2397</v>
      </c>
      <c r="B376" s="84" t="s">
        <v>5784</v>
      </c>
      <c r="C376" s="84" t="s">
        <v>5785</v>
      </c>
      <c r="D376" s="85">
        <f>IFERROR(VLOOKUP(A376,Data1!A:B,2,0),"")</f>
        <v>5018</v>
      </c>
      <c r="E376" s="86">
        <f t="shared" si="30"/>
        <v>475</v>
      </c>
      <c r="F376" s="86">
        <f t="shared" si="31"/>
        <v>19</v>
      </c>
      <c r="G376" s="85" t="str">
        <f t="shared" si="32"/>
        <v/>
      </c>
      <c r="H376" s="85">
        <f t="shared" si="33"/>
        <v>19</v>
      </c>
      <c r="I376" s="86">
        <f t="shared" si="34"/>
        <v>1</v>
      </c>
      <c r="J376" s="87" t="str">
        <f t="shared" si="35"/>
        <v/>
      </c>
      <c r="K376" s="87" t="str">
        <f>IFERROR(VLOOKUP(A376,Instruction!A:F,6,0),"")</f>
        <v>• Apply label “THIS IS A SET”. Apply FNSKU to each case.
• *Make sure all labels stick securely on the case*. Apply outer case label. Cover all visible barcodes on case</v>
      </c>
      <c r="L376" s="88" t="str">
        <f>IFERROR(VLOOKUP(A376,Instruction!A:J,10,0),"No Supplies")</f>
        <v>No Supplies</v>
      </c>
      <c r="M376" s="86">
        <f>IFERROR(VLOOKUP(A376,Data1!A:C,3,0),1)</f>
        <v>25</v>
      </c>
      <c r="N376" s="85">
        <f>IFERROR(VLOOKUP(D376,Data2!$A:$D,4,0),"")</f>
        <v>0</v>
      </c>
      <c r="O376" s="84">
        <f>IFERROR(VLOOKUP(D376,Data2!$A:$C,3,0),"")</f>
        <v>25</v>
      </c>
      <c r="P376" s="85">
        <v>19</v>
      </c>
      <c r="Q376" s="84">
        <v>19</v>
      </c>
      <c r="R376" s="84"/>
      <c r="S376" s="84" t="s">
        <v>5152</v>
      </c>
    </row>
    <row r="377" spans="1:19" x14ac:dyDescent="0.25">
      <c r="A377" s="97" t="s">
        <v>2622</v>
      </c>
      <c r="B377" s="90" t="s">
        <v>5786</v>
      </c>
      <c r="C377" s="90" t="s">
        <v>5787</v>
      </c>
      <c r="D377" s="91">
        <f>IFERROR(VLOOKUP(A377,Data1!A:B,2,0),"")</f>
        <v>514</v>
      </c>
      <c r="E377" s="101">
        <f t="shared" si="30"/>
        <v>456</v>
      </c>
      <c r="F377" s="101">
        <f t="shared" si="31"/>
        <v>19</v>
      </c>
      <c r="G377" s="91" t="str">
        <f t="shared" si="32"/>
        <v/>
      </c>
      <c r="H377" s="91">
        <f t="shared" si="33"/>
        <v>19</v>
      </c>
      <c r="I377" s="93">
        <f t="shared" si="34"/>
        <v>1</v>
      </c>
      <c r="J377" s="94" t="str">
        <f t="shared" si="35"/>
        <v/>
      </c>
      <c r="K377" s="94" t="str">
        <f>IFERROR(VLOOKUP(A377,Instruction!A:F,6,0),"")</f>
        <v>• Apply label “THIS IS A SET”. Apply FNSKU to each case.
• *Make sure all labels stick securely on the case*. Apply outer case label. Cover all visible barcodes on case</v>
      </c>
      <c r="L377" s="95" t="str">
        <f>IFERROR(VLOOKUP(A377,Instruction!A:J,10,0),"No Supplies")</f>
        <v>No Supplies</v>
      </c>
      <c r="M377" s="101">
        <f>IFERROR(VLOOKUP(A377,Data1!A:C,3,0),1)</f>
        <v>24</v>
      </c>
      <c r="N377" s="91">
        <f>IFERROR(VLOOKUP(D377,Data2!$A:$D,4,0),"")</f>
        <v>0</v>
      </c>
      <c r="O377" s="90">
        <f>IFERROR(VLOOKUP(D377,Data2!$A:$C,3,0),"")</f>
        <v>24</v>
      </c>
      <c r="P377" s="91">
        <v>19</v>
      </c>
      <c r="Q377" s="90">
        <v>19</v>
      </c>
      <c r="R377" s="90"/>
      <c r="S377" s="90" t="s">
        <v>5152</v>
      </c>
    </row>
    <row r="378" spans="1:19" x14ac:dyDescent="0.25">
      <c r="A378" s="83" t="s">
        <v>1449</v>
      </c>
      <c r="B378" s="84" t="s">
        <v>5788</v>
      </c>
      <c r="C378" s="84" t="s">
        <v>5789</v>
      </c>
      <c r="D378" s="85">
        <f>IFERROR(VLOOKUP(A378,Data1!A:B,2,0),"")</f>
        <v>3125</v>
      </c>
      <c r="E378" s="86">
        <f t="shared" si="30"/>
        <v>684</v>
      </c>
      <c r="F378" s="86">
        <f t="shared" si="31"/>
        <v>19</v>
      </c>
      <c r="G378" s="85" t="str">
        <f t="shared" si="32"/>
        <v/>
      </c>
      <c r="H378" s="85">
        <f t="shared" si="33"/>
        <v>19</v>
      </c>
      <c r="I378" s="86">
        <f t="shared" si="34"/>
        <v>1</v>
      </c>
      <c r="J378" s="87" t="str">
        <f t="shared" si="35"/>
        <v/>
      </c>
      <c r="K378" s="87" t="str">
        <f>IFERROR(VLOOKUP(A378,Instruction!A:F,6,0),"")</f>
        <v>• Apply label “THIS IS A SET”. Apply FNSKU to each case.
• *Make sure all labels stick securely on the case*. Apply outer case label. Cover all visible barcodes on case</v>
      </c>
      <c r="L378" s="88" t="str">
        <f>IFERROR(VLOOKUP(A378,Instruction!A:J,10,0),"No Supplies")</f>
        <v>No Supplies</v>
      </c>
      <c r="M378" s="86">
        <f>IFERROR(VLOOKUP(A378,Data1!A:C,3,0),1)</f>
        <v>36</v>
      </c>
      <c r="N378" s="85">
        <f>IFERROR(VLOOKUP(D378,Data2!$A:$D,4,0),"")</f>
        <v>0</v>
      </c>
      <c r="O378" s="84">
        <f>IFERROR(VLOOKUP(D378,Data2!$A:$C,3,0),"")</f>
        <v>36</v>
      </c>
      <c r="P378" s="85">
        <v>19</v>
      </c>
      <c r="Q378" s="84">
        <v>19</v>
      </c>
      <c r="R378" s="84"/>
      <c r="S378" s="84" t="s">
        <v>5152</v>
      </c>
    </row>
    <row r="379" spans="1:19" x14ac:dyDescent="0.25">
      <c r="A379" s="97" t="s">
        <v>1826</v>
      </c>
      <c r="B379" s="90" t="s">
        <v>5790</v>
      </c>
      <c r="C379" s="90" t="s">
        <v>5791</v>
      </c>
      <c r="D379" s="91" t="str">
        <f>IFERROR(VLOOKUP(A379,Data1!A:B,2,0),"")</f>
        <v>3459-A</v>
      </c>
      <c r="E379" s="101">
        <f t="shared" si="30"/>
        <v>48</v>
      </c>
      <c r="F379" s="101">
        <f t="shared" si="31"/>
        <v>16</v>
      </c>
      <c r="G379" s="91" t="str">
        <f t="shared" si="32"/>
        <v/>
      </c>
      <c r="H379" s="91">
        <f t="shared" si="33"/>
        <v>2</v>
      </c>
      <c r="I379" s="93">
        <f t="shared" si="34"/>
        <v>8</v>
      </c>
      <c r="J379" s="94" t="str">
        <f t="shared" si="35"/>
        <v/>
      </c>
      <c r="K379" s="94" t="str">
        <f>IFERROR(VLOOKUP(A379,Instruction!A:F,6,0),"")</f>
        <v>• Put 3 pcs (different color) into polybag and apply FNSKU labels on each of the poly bags.
• Insert the poly-bagged sets back to CASE (Cover all existing barcodes on the box/case)</v>
      </c>
      <c r="L379" s="95" t="str">
        <f>IFERROR(VLOOKUP(A379,Instruction!A:J,10,0),"No Supplies")</f>
        <v>Poly Bag 9 x 12</v>
      </c>
      <c r="M379" s="101">
        <f>IFERROR(VLOOKUP(A379,Data1!A:C,3,0),1)</f>
        <v>3</v>
      </c>
      <c r="N379" s="91">
        <f>IFERROR(VLOOKUP(D379,Data2!$A:$D,4,0),"")</f>
        <v>0</v>
      </c>
      <c r="O379" s="90">
        <f>IFERROR(VLOOKUP(D379,Data2!$A:$C,3,0),"")</f>
        <v>24</v>
      </c>
      <c r="P379" s="91">
        <v>18</v>
      </c>
      <c r="Q379" s="90">
        <v>16</v>
      </c>
      <c r="R379" s="90"/>
      <c r="S379" s="90" t="s">
        <v>5152</v>
      </c>
    </row>
    <row r="380" spans="1:19" x14ac:dyDescent="0.25">
      <c r="A380" s="83" t="s">
        <v>3343</v>
      </c>
      <c r="B380" s="84" t="s">
        <v>5792</v>
      </c>
      <c r="C380" s="84" t="s">
        <v>5793</v>
      </c>
      <c r="D380" s="85">
        <f>IFERROR(VLOOKUP(A380,Data1!A:B,2,0),"")</f>
        <v>845</v>
      </c>
      <c r="E380" s="86">
        <f t="shared" si="30"/>
        <v>432</v>
      </c>
      <c r="F380" s="86">
        <f t="shared" si="31"/>
        <v>18</v>
      </c>
      <c r="G380" s="85" t="str">
        <f t="shared" si="32"/>
        <v/>
      </c>
      <c r="H380" s="85">
        <f t="shared" si="33"/>
        <v>18</v>
      </c>
      <c r="I380" s="86">
        <f t="shared" si="34"/>
        <v>1</v>
      </c>
      <c r="J380" s="87" t="str">
        <f t="shared" si="35"/>
        <v/>
      </c>
      <c r="K380" s="87" t="str">
        <f>IFERROR(VLOOKUP(A380,Instruction!A:F,6,0),"")</f>
        <v>• Apply label “THIS IS A SET”. Apply FNSKU to each case.
• *Make sure all labels stick securely on the case*. Apply outer case label. Cover all visible barcodes on case</v>
      </c>
      <c r="L380" s="88" t="str">
        <f>IFERROR(VLOOKUP(A380,Instruction!A:J,10,0),"No Supplies")</f>
        <v>No Supplies</v>
      </c>
      <c r="M380" s="86">
        <f>IFERROR(VLOOKUP(A380,Data1!A:C,3,0),1)</f>
        <v>24</v>
      </c>
      <c r="N380" s="85">
        <f>IFERROR(VLOOKUP(D380,Data2!$A:$D,4,0),"")</f>
        <v>0</v>
      </c>
      <c r="O380" s="84">
        <f>IFERROR(VLOOKUP(D380,Data2!$A:$C,3,0),"")</f>
        <v>24</v>
      </c>
      <c r="P380" s="85">
        <v>18</v>
      </c>
      <c r="Q380" s="84">
        <v>18</v>
      </c>
      <c r="R380" s="84"/>
      <c r="S380" s="84" t="s">
        <v>5152</v>
      </c>
    </row>
    <row r="381" spans="1:19" x14ac:dyDescent="0.25">
      <c r="A381" s="97" t="s">
        <v>2401</v>
      </c>
      <c r="B381" s="90" t="s">
        <v>5794</v>
      </c>
      <c r="C381" s="90" t="s">
        <v>5795</v>
      </c>
      <c r="D381" s="91">
        <f>IFERROR(VLOOKUP(A381,Data1!A:B,2,0),"")</f>
        <v>5020</v>
      </c>
      <c r="E381" s="101">
        <f t="shared" si="30"/>
        <v>450</v>
      </c>
      <c r="F381" s="101">
        <f t="shared" si="31"/>
        <v>18</v>
      </c>
      <c r="G381" s="91" t="str">
        <f t="shared" si="32"/>
        <v/>
      </c>
      <c r="H381" s="91">
        <f t="shared" si="33"/>
        <v>18</v>
      </c>
      <c r="I381" s="93">
        <f t="shared" si="34"/>
        <v>1</v>
      </c>
      <c r="J381" s="94" t="str">
        <f t="shared" si="35"/>
        <v/>
      </c>
      <c r="K381" s="94" t="str">
        <f>IFERROR(VLOOKUP(A381,Instruction!A:F,6,0),"")</f>
        <v>• Prepack. Seal box. Apply FNSKU label on box.
• Pack in BX-191313
• Apply outer case label (Cover all existing barcodes on case)</v>
      </c>
      <c r="L381" s="95">
        <f>IFERROR(VLOOKUP(A381,Instruction!A:J,10,0),"No Supplies")</f>
        <v>0</v>
      </c>
      <c r="M381" s="101">
        <f>IFERROR(VLOOKUP(A381,Data1!A:C,3,0),1)</f>
        <v>25</v>
      </c>
      <c r="N381" s="91">
        <f>IFERROR(VLOOKUP(D381,Data2!$A:$D,4,0),"")</f>
        <v>0</v>
      </c>
      <c r="O381" s="90">
        <f>IFERROR(VLOOKUP(D381,Data2!$A:$C,3,0),"")</f>
        <v>25</v>
      </c>
      <c r="P381" s="91">
        <v>18</v>
      </c>
      <c r="Q381" s="90">
        <v>18</v>
      </c>
      <c r="R381" s="90"/>
      <c r="S381" s="90" t="s">
        <v>5152</v>
      </c>
    </row>
    <row r="382" spans="1:19" x14ac:dyDescent="0.25">
      <c r="A382" s="83" t="s">
        <v>2131</v>
      </c>
      <c r="B382" s="84" t="s">
        <v>5796</v>
      </c>
      <c r="C382" s="84"/>
      <c r="D382" s="85">
        <f>IFERROR(VLOOKUP(A382,Data1!A:B,2,0),"")</f>
        <v>4101</v>
      </c>
      <c r="E382" s="86">
        <f t="shared" si="30"/>
        <v>24</v>
      </c>
      <c r="F382" s="86">
        <f t="shared" si="31"/>
        <v>24</v>
      </c>
      <c r="G382" s="85" t="str">
        <f t="shared" si="32"/>
        <v/>
      </c>
      <c r="H382" s="85">
        <f t="shared" si="33"/>
        <v>2</v>
      </c>
      <c r="I382" s="86">
        <f t="shared" si="34"/>
        <v>12</v>
      </c>
      <c r="J382" s="87" t="str">
        <f t="shared" si="35"/>
        <v/>
      </c>
      <c r="K382" s="87" t="str">
        <f>IFERROR(VLOOKUP(A382,Instruction!A:F,6,0),"")</f>
        <v>• Use FNSKU to label each item (cover barcode). 
• Put item back to CASE. Discard inner box
• Apply outer case label accordingly to match item# (Cover all existing barcodes on the case)</v>
      </c>
      <c r="L382" s="88">
        <f>IFERROR(VLOOKUP(A382,Instruction!A:J,10,0),"No Supplies")</f>
        <v>0</v>
      </c>
      <c r="M382" s="86">
        <f>IFERROR(VLOOKUP(A382,Data1!A:C,3,0),1)</f>
        <v>1</v>
      </c>
      <c r="N382" s="85">
        <f>IFERROR(VLOOKUP(D382,Data2!$A:$D,4,0),"")</f>
        <v>0</v>
      </c>
      <c r="O382" s="84">
        <f>IFERROR(VLOOKUP(D382,Data2!$A:$C,3,0),"")</f>
        <v>12</v>
      </c>
      <c r="P382" s="85">
        <v>20</v>
      </c>
      <c r="Q382" s="84">
        <v>24</v>
      </c>
      <c r="R382" s="84"/>
      <c r="S382" s="84" t="s">
        <v>5152</v>
      </c>
    </row>
    <row r="383" spans="1:19" x14ac:dyDescent="0.25">
      <c r="A383" s="97" t="s">
        <v>548</v>
      </c>
      <c r="B383" s="90" t="s">
        <v>5797</v>
      </c>
      <c r="C383" s="90"/>
      <c r="D383" s="91">
        <f>IFERROR(VLOOKUP(A383,Data1!A:B,2,0),"")</f>
        <v>1707</v>
      </c>
      <c r="E383" s="101">
        <f t="shared" si="30"/>
        <v>24</v>
      </c>
      <c r="F383" s="101">
        <f t="shared" si="31"/>
        <v>24</v>
      </c>
      <c r="G383" s="91">
        <f t="shared" si="32"/>
        <v>1</v>
      </c>
      <c r="H383" s="91">
        <f t="shared" si="33"/>
        <v>1</v>
      </c>
      <c r="I383" s="93">
        <f t="shared" si="34"/>
        <v>24</v>
      </c>
      <c r="J383" s="94" t="str">
        <f t="shared" si="35"/>
        <v/>
      </c>
      <c r="K383" s="94" t="str">
        <f>IFERROR(VLOOKUP(A383,Instruction!A:F,6,0),"")</f>
        <v>• Use FNSKU to label each item (cover barcode). 
• Put item back to CASE. Discard inner box
• Apply outer case label accordingly to match item# (Cover all existing barcodes on the case)</v>
      </c>
      <c r="L383" s="95">
        <f>IFERROR(VLOOKUP(A383,Instruction!A:J,10,0),"No Supplies")</f>
        <v>0</v>
      </c>
      <c r="M383" s="101">
        <f>IFERROR(VLOOKUP(A383,Data1!A:C,3,0),1)</f>
        <v>1</v>
      </c>
      <c r="N383" s="91">
        <f>IFERROR(VLOOKUP(D383,Data2!$A:$D,4,0),"")</f>
        <v>24</v>
      </c>
      <c r="O383" s="90">
        <f>IFERROR(VLOOKUP(D383,Data2!$A:$C,3,0),"")</f>
        <v>144</v>
      </c>
      <c r="P383" s="91">
        <v>20</v>
      </c>
      <c r="Q383" s="90">
        <v>24</v>
      </c>
      <c r="R383" s="90"/>
      <c r="S383" s="90" t="s">
        <v>5151</v>
      </c>
    </row>
    <row r="384" spans="1:19" x14ac:dyDescent="0.25">
      <c r="A384" s="83" t="s">
        <v>2509</v>
      </c>
      <c r="B384" s="84" t="s">
        <v>5798</v>
      </c>
      <c r="C384" s="84" t="s">
        <v>5799</v>
      </c>
      <c r="D384" s="85">
        <f>IFERROR(VLOOKUP(A384,Data1!A:B,2,0),"")</f>
        <v>5074</v>
      </c>
      <c r="E384" s="86">
        <f t="shared" si="30"/>
        <v>432</v>
      </c>
      <c r="F384" s="86">
        <f t="shared" si="31"/>
        <v>18</v>
      </c>
      <c r="G384" s="85">
        <f t="shared" si="32"/>
        <v>18</v>
      </c>
      <c r="H384" s="85">
        <f t="shared" si="33"/>
        <v>3</v>
      </c>
      <c r="I384" s="86">
        <f t="shared" si="34"/>
        <v>6</v>
      </c>
      <c r="J384" s="87" t="str">
        <f t="shared" si="35"/>
        <v/>
      </c>
      <c r="K384" s="87" t="str">
        <f>IFERROR(VLOOKUP(A384,Instruction!A:F,6,0),"")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84" s="88" t="str">
        <f>IFERROR(VLOOKUP(A384,Instruction!A:J,10,0),"No Supplies")</f>
        <v>No Supplies</v>
      </c>
      <c r="M384" s="86">
        <f>IFERROR(VLOOKUP(A384,Data1!A:C,3,0),1)</f>
        <v>24</v>
      </c>
      <c r="N384" s="85">
        <f>IFERROR(VLOOKUP(D384,Data2!$A:$D,4,0),"")</f>
        <v>24</v>
      </c>
      <c r="O384" s="84">
        <f>IFERROR(VLOOKUP(D384,Data2!$A:$C,3,0),"")</f>
        <v>144</v>
      </c>
      <c r="P384" s="85">
        <v>18</v>
      </c>
      <c r="Q384" s="84">
        <v>18</v>
      </c>
      <c r="R384" s="84"/>
      <c r="S384" s="84" t="s">
        <v>5152</v>
      </c>
    </row>
    <row r="385" spans="1:19" x14ac:dyDescent="0.25">
      <c r="A385" s="97" t="s">
        <v>3806</v>
      </c>
      <c r="B385" s="90" t="s">
        <v>5800</v>
      </c>
      <c r="C385" s="90" t="s">
        <v>5801</v>
      </c>
      <c r="D385" s="91">
        <f>IFERROR(VLOOKUP(A385,Data1!A:B,2,0),"")</f>
        <v>5081</v>
      </c>
      <c r="E385" s="101">
        <f t="shared" si="30"/>
        <v>216</v>
      </c>
      <c r="F385" s="101">
        <f t="shared" si="31"/>
        <v>18</v>
      </c>
      <c r="G385" s="91" t="str">
        <f t="shared" si="32"/>
        <v/>
      </c>
      <c r="H385" s="91">
        <f t="shared" si="33"/>
        <v>18</v>
      </c>
      <c r="I385" s="93">
        <f t="shared" si="34"/>
        <v>1</v>
      </c>
      <c r="J385" s="94" t="str">
        <f t="shared" si="35"/>
        <v/>
      </c>
      <c r="K385" s="94" t="str">
        <f>IFERROR(VLOOKUP(A385,Instruction!A:F,6,0),"")</f>
        <v>• Apply label “THIS IS A SET”. Apply FNSKU to each case.
• *Make sure all labels stick securely on the case*. Apply outer case label. Cover all visible barcodes on case</v>
      </c>
      <c r="L385" s="95" t="str">
        <f>IFERROR(VLOOKUP(A385,Instruction!A:J,10,0),"No Supplies")</f>
        <v>No Supplies</v>
      </c>
      <c r="M385" s="101">
        <f>IFERROR(VLOOKUP(A385,Data1!A:C,3,0),1)</f>
        <v>12</v>
      </c>
      <c r="N385" s="91">
        <f>IFERROR(VLOOKUP(D385,Data2!$A:$D,4,0),"")</f>
        <v>0</v>
      </c>
      <c r="O385" s="90">
        <f>IFERROR(VLOOKUP(D385,Data2!$A:$C,3,0),"")</f>
        <v>12</v>
      </c>
      <c r="P385" s="91">
        <v>18</v>
      </c>
      <c r="Q385" s="90">
        <v>18</v>
      </c>
      <c r="R385" s="90"/>
      <c r="S385" s="90" t="s">
        <v>5152</v>
      </c>
    </row>
    <row r="386" spans="1:19" x14ac:dyDescent="0.25">
      <c r="A386" s="83" t="s">
        <v>302</v>
      </c>
      <c r="B386" s="84" t="s">
        <v>5802</v>
      </c>
      <c r="C386" s="84" t="s">
        <v>5803</v>
      </c>
      <c r="D386" s="85">
        <f>IFERROR(VLOOKUP(A386,Data1!A:B,2,0),"")</f>
        <v>1301</v>
      </c>
      <c r="E386" s="86">
        <f t="shared" ref="E386:E449" si="36">M386*Q386</f>
        <v>432</v>
      </c>
      <c r="F386" s="86">
        <f t="shared" ref="F386:F449" si="37">E386/M386</f>
        <v>18</v>
      </c>
      <c r="G386" s="85">
        <f t="shared" ref="G386:G449" si="38">IFERROR(ROUNDUP(E386/N386,0),"")</f>
        <v>18</v>
      </c>
      <c r="H386" s="85">
        <f t="shared" ref="H386:H449" si="39">IFERROR(ROUNDUP(E386/O386,0),"")</f>
        <v>6</v>
      </c>
      <c r="I386" s="86">
        <f t="shared" ref="I386:I449" si="40">IFERROR(IF(S386="CASE",F386/H386,F386/G386),"")</f>
        <v>3</v>
      </c>
      <c r="J386" s="87" t="str">
        <f t="shared" ref="J386:J449" si="41">IF(ISNUMBER(SEARCH("FNSKU",C386)),"Labeling","")</f>
        <v/>
      </c>
      <c r="K386" s="87" t="str">
        <f>IFERROR(VLOOKUP(A386,Instruction!A:F,6,0),"")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86" s="88" t="str">
        <f>IFERROR(VLOOKUP(A386,Instruction!A:J,10,0),"No Supplies")</f>
        <v>No Supplies</v>
      </c>
      <c r="M386" s="86">
        <f>IFERROR(VLOOKUP(A386,Data1!A:C,3,0),1)</f>
        <v>24</v>
      </c>
      <c r="N386" s="85">
        <f>IFERROR(VLOOKUP(D386,Data2!$A:$D,4,0),"")</f>
        <v>24</v>
      </c>
      <c r="O386" s="84">
        <f>IFERROR(VLOOKUP(D386,Data2!$A:$C,3,0),"")</f>
        <v>72</v>
      </c>
      <c r="P386" s="85">
        <v>18</v>
      </c>
      <c r="Q386" s="84">
        <v>18</v>
      </c>
      <c r="R386" s="84"/>
      <c r="S386" s="84" t="s">
        <v>5152</v>
      </c>
    </row>
    <row r="387" spans="1:19" x14ac:dyDescent="0.25">
      <c r="A387" s="97" t="s">
        <v>1596</v>
      </c>
      <c r="B387" s="90" t="s">
        <v>5804</v>
      </c>
      <c r="C387" s="90" t="s">
        <v>5805</v>
      </c>
      <c r="D387" s="91">
        <f>IFERROR(VLOOKUP(A387,Data1!A:B,2,0),"")</f>
        <v>3190</v>
      </c>
      <c r="E387" s="101">
        <f t="shared" si="36"/>
        <v>216</v>
      </c>
      <c r="F387" s="101">
        <f t="shared" si="37"/>
        <v>18</v>
      </c>
      <c r="G387" s="91" t="str">
        <f t="shared" si="38"/>
        <v/>
      </c>
      <c r="H387" s="91">
        <f t="shared" si="39"/>
        <v>18</v>
      </c>
      <c r="I387" s="93">
        <f t="shared" si="40"/>
        <v>1</v>
      </c>
      <c r="J387" s="94" t="str">
        <f t="shared" si="41"/>
        <v/>
      </c>
      <c r="K387" s="94" t="str">
        <f>IFERROR(VLOOKUP(A387,Instruction!A:F,6,0),"")</f>
        <v>• Apply label “THIS IS A SET”. Apply FNSKU to each case.
• *Make sure all labels stick securely on the case*. Apply outer case label. Cover all visible barcodes on case</v>
      </c>
      <c r="L387" s="95" t="str">
        <f>IFERROR(VLOOKUP(A387,Instruction!A:J,10,0),"No Supplies")</f>
        <v>No Supplies</v>
      </c>
      <c r="M387" s="101">
        <f>IFERROR(VLOOKUP(A387,Data1!A:C,3,0),1)</f>
        <v>12</v>
      </c>
      <c r="N387" s="91">
        <f>IFERROR(VLOOKUP(D387,Data2!$A:$D,4,0),"")</f>
        <v>0</v>
      </c>
      <c r="O387" s="90">
        <f>IFERROR(VLOOKUP(D387,Data2!$A:$C,3,0),"")</f>
        <v>12</v>
      </c>
      <c r="P387" s="91">
        <v>18</v>
      </c>
      <c r="Q387" s="90">
        <v>18</v>
      </c>
      <c r="R387" s="90"/>
      <c r="S387" s="90" t="s">
        <v>5152</v>
      </c>
    </row>
    <row r="388" spans="1:19" x14ac:dyDescent="0.25">
      <c r="A388" s="83" t="s">
        <v>3960</v>
      </c>
      <c r="B388" s="84" t="s">
        <v>5806</v>
      </c>
      <c r="C388" s="84" t="s">
        <v>5807</v>
      </c>
      <c r="D388" s="85">
        <f>IFERROR(VLOOKUP(A388,Data1!A:B,2,0),"")</f>
        <v>804</v>
      </c>
      <c r="E388" s="86">
        <f t="shared" si="36"/>
        <v>2448</v>
      </c>
      <c r="F388" s="86">
        <f t="shared" si="37"/>
        <v>17</v>
      </c>
      <c r="G388" s="85">
        <f t="shared" si="38"/>
        <v>102</v>
      </c>
      <c r="H388" s="85">
        <f t="shared" si="39"/>
        <v>17</v>
      </c>
      <c r="I388" s="86">
        <f t="shared" si="40"/>
        <v>1</v>
      </c>
      <c r="J388" s="87" t="str">
        <f t="shared" si="41"/>
        <v/>
      </c>
      <c r="K388" s="87" t="str">
        <f>IFERROR(VLOOKUP(A388,Instruction!A:F,6,0),"")</f>
        <v>• Apply label “THIS IS A SET”. Apply FNSKU to each case.
• *Make sure all labels stick securely on the case*. Apply outer case label. Cover all visible barcodes on case</v>
      </c>
      <c r="L388" s="88" t="str">
        <f>IFERROR(VLOOKUP(A388,Instruction!A:J,10,0),"No Supplies")</f>
        <v>No Supplies</v>
      </c>
      <c r="M388" s="86">
        <f>IFERROR(VLOOKUP(A388,Data1!A:C,3,0),1)</f>
        <v>144</v>
      </c>
      <c r="N388" s="85">
        <f>IFERROR(VLOOKUP(D388,Data2!$A:$D,4,0),"")</f>
        <v>24</v>
      </c>
      <c r="O388" s="84">
        <f>IFERROR(VLOOKUP(D388,Data2!$A:$C,3,0),"")</f>
        <v>144</v>
      </c>
      <c r="P388" s="85">
        <v>17</v>
      </c>
      <c r="Q388" s="84">
        <v>17</v>
      </c>
      <c r="R388" s="84"/>
      <c r="S388" s="84" t="s">
        <v>5152</v>
      </c>
    </row>
    <row r="389" spans="1:19" x14ac:dyDescent="0.25">
      <c r="A389" s="97" t="s">
        <v>1554</v>
      </c>
      <c r="B389" s="90" t="s">
        <v>5808</v>
      </c>
      <c r="C389" s="90" t="s">
        <v>5809</v>
      </c>
      <c r="D389" s="91">
        <f>IFERROR(VLOOKUP(A389,Data1!A:B,2,0),"")</f>
        <v>3172</v>
      </c>
      <c r="E389" s="101">
        <f t="shared" si="36"/>
        <v>72</v>
      </c>
      <c r="F389" s="101">
        <f t="shared" si="37"/>
        <v>12</v>
      </c>
      <c r="G389" s="91">
        <f t="shared" si="38"/>
        <v>3</v>
      </c>
      <c r="H389" s="91">
        <f t="shared" si="39"/>
        <v>1</v>
      </c>
      <c r="I389" s="93">
        <f t="shared" si="40"/>
        <v>12</v>
      </c>
      <c r="J389" s="94" t="str">
        <f t="shared" si="41"/>
        <v/>
      </c>
      <c r="K389" s="94" t="str">
        <f>IFERROR(VLOOKUP(A389,Instruction!A:F,6,0),"")</f>
        <v>• Put 6 pcs (different color) into polybag and apply FNSKU labels on each of the poly bags.
• Insert the poly-bagged sets back to CASE (Cover all existing barcodes on the box/case)</v>
      </c>
      <c r="L389" s="95" t="str">
        <f>IFERROR(VLOOKUP(A389,Instruction!A:J,10,0),"No Supplies")</f>
        <v>Poly Bag 12 x 15.5</v>
      </c>
      <c r="M389" s="101">
        <f>IFERROR(VLOOKUP(A389,Data1!A:C,3,0),1)</f>
        <v>6</v>
      </c>
      <c r="N389" s="91">
        <f>IFERROR(VLOOKUP(D389,Data2!$A:$D,4,0),"")</f>
        <v>24</v>
      </c>
      <c r="O389" s="90">
        <f>IFERROR(VLOOKUP(D389,Data2!$A:$C,3,0),"")</f>
        <v>72</v>
      </c>
      <c r="P389" s="91">
        <v>17</v>
      </c>
      <c r="Q389" s="90">
        <v>12</v>
      </c>
      <c r="R389" s="90"/>
      <c r="S389" s="90" t="s">
        <v>5152</v>
      </c>
    </row>
    <row r="390" spans="1:19" x14ac:dyDescent="0.25">
      <c r="A390" s="83" t="s">
        <v>1703</v>
      </c>
      <c r="B390" s="84" t="s">
        <v>5810</v>
      </c>
      <c r="C390" s="84" t="s">
        <v>5811</v>
      </c>
      <c r="D390" s="85">
        <f>IFERROR(VLOOKUP(A390,Data1!A:B,2,0),"")</f>
        <v>3351</v>
      </c>
      <c r="E390" s="86">
        <f t="shared" si="36"/>
        <v>96</v>
      </c>
      <c r="F390" s="86">
        <f t="shared" si="37"/>
        <v>16</v>
      </c>
      <c r="G390" s="85" t="str">
        <f t="shared" si="38"/>
        <v/>
      </c>
      <c r="H390" s="85">
        <f t="shared" si="39"/>
        <v>2</v>
      </c>
      <c r="I390" s="86">
        <f t="shared" si="40"/>
        <v>8</v>
      </c>
      <c r="J390" s="87" t="str">
        <f t="shared" si="41"/>
        <v/>
      </c>
      <c r="K390" s="87" t="str">
        <f>IFERROR(VLOOKUP(A390,Instruction!A:F,6,0),"")</f>
        <v>• Insert 6 pcs per poly bag (6 different color). Apply FNSKU labels on each of the poly bags.
• Put the poly-bagged sets back to BX-191313</v>
      </c>
      <c r="L390" s="88">
        <f>IFERROR(VLOOKUP(A390,Instruction!A:J,10,0),"No Supplies")</f>
        <v>0</v>
      </c>
      <c r="M390" s="86">
        <f>IFERROR(VLOOKUP(A390,Data1!A:C,3,0),1)</f>
        <v>6</v>
      </c>
      <c r="N390" s="85">
        <f>IFERROR(VLOOKUP(D390,Data2!$A:$D,4,0),"")</f>
        <v>0</v>
      </c>
      <c r="O390" s="84">
        <f>IFERROR(VLOOKUP(D390,Data2!$A:$C,3,0),"")</f>
        <v>48</v>
      </c>
      <c r="P390" s="85">
        <v>17</v>
      </c>
      <c r="Q390" s="84">
        <v>16</v>
      </c>
      <c r="R390" s="84"/>
      <c r="S390" s="84" t="s">
        <v>5152</v>
      </c>
    </row>
    <row r="391" spans="1:19" x14ac:dyDescent="0.25">
      <c r="A391" s="97" t="s">
        <v>196</v>
      </c>
      <c r="B391" s="90" t="s">
        <v>5812</v>
      </c>
      <c r="C391" s="90" t="s">
        <v>5813</v>
      </c>
      <c r="D391" s="91">
        <f>IFERROR(VLOOKUP(A391,Data1!A:B,2,0),"")</f>
        <v>1236</v>
      </c>
      <c r="E391" s="101">
        <f t="shared" si="36"/>
        <v>12</v>
      </c>
      <c r="F391" s="101">
        <f t="shared" si="37"/>
        <v>12</v>
      </c>
      <c r="G391" s="91">
        <f t="shared" si="38"/>
        <v>1</v>
      </c>
      <c r="H391" s="91">
        <f t="shared" si="39"/>
        <v>1</v>
      </c>
      <c r="I391" s="93">
        <f t="shared" si="40"/>
        <v>12</v>
      </c>
      <c r="J391" s="94" t="str">
        <f t="shared" si="41"/>
        <v/>
      </c>
      <c r="K391" s="94" t="str">
        <f>IFERROR(VLOOKUP(A391,Instruction!A:F,6,0),"")</f>
        <v xml:space="preserve">• Use FNSKU to label each item (cover barcode). Apply outer box/case label accordingly to match item# (Cover all existing barcodes on the box/case) </v>
      </c>
      <c r="L391" s="95" t="str">
        <f>IFERROR(VLOOKUP(A391,Instruction!A:J,10,0),"No Supplies")</f>
        <v>No Supplies</v>
      </c>
      <c r="M391" s="101">
        <f>IFERROR(VLOOKUP(A391,Data1!A:C,3,0),1)</f>
        <v>1</v>
      </c>
      <c r="N391" s="91">
        <f>IFERROR(VLOOKUP(D391,Data2!$A:$D,4,0),"")</f>
        <v>12</v>
      </c>
      <c r="O391" s="90">
        <f>IFERROR(VLOOKUP(D391,Data2!$A:$C,3,0),"")</f>
        <v>72</v>
      </c>
      <c r="P391" s="91">
        <v>16</v>
      </c>
      <c r="Q391" s="90">
        <v>12</v>
      </c>
      <c r="R391" s="90"/>
      <c r="S391" s="90" t="s">
        <v>5151</v>
      </c>
    </row>
    <row r="392" spans="1:19" x14ac:dyDescent="0.25">
      <c r="A392" s="83" t="s">
        <v>2671</v>
      </c>
      <c r="B392" s="84" t="s">
        <v>5814</v>
      </c>
      <c r="C392" s="84" t="s">
        <v>5815</v>
      </c>
      <c r="D392" s="85">
        <f>IFERROR(VLOOKUP(A392,Data1!A:B,2,0),"")</f>
        <v>5173</v>
      </c>
      <c r="E392" s="86">
        <f t="shared" si="36"/>
        <v>96</v>
      </c>
      <c r="F392" s="86">
        <f t="shared" si="37"/>
        <v>16</v>
      </c>
      <c r="G392" s="85">
        <f t="shared" si="38"/>
        <v>4</v>
      </c>
      <c r="H392" s="85">
        <f t="shared" si="39"/>
        <v>1</v>
      </c>
      <c r="I392" s="86">
        <f t="shared" si="40"/>
        <v>4</v>
      </c>
      <c r="J392" s="87" t="str">
        <f t="shared" si="41"/>
        <v/>
      </c>
      <c r="K392" s="87" t="str">
        <f>IFERROR(VLOOKUP(A392,Instruction!A:F,6,0),"")</f>
        <v>• Put 2 pcs (different color) into polybag and apply FNSKU labels on each of the poly bags.
• Insert the poly-bagged sets back to BOX (Cover all existing barcodes on the box/case)</v>
      </c>
      <c r="L392" s="88" t="str">
        <f>IFERROR(VLOOKUP(A392,Instruction!A:J,10,0),"No Supplies")</f>
        <v>Poly Bag 6 x 9</v>
      </c>
      <c r="M392" s="86">
        <f>IFERROR(VLOOKUP(A392,Data1!A:C,3,0),1)</f>
        <v>6</v>
      </c>
      <c r="N392" s="85">
        <f>IFERROR(VLOOKUP(D392,Data2!$A:$D,4,0),"")</f>
        <v>24</v>
      </c>
      <c r="O392" s="84">
        <f>IFERROR(VLOOKUP(D392,Data2!$A:$C,3,0),"")</f>
        <v>288</v>
      </c>
      <c r="P392" s="85">
        <v>16</v>
      </c>
      <c r="Q392" s="84">
        <v>16</v>
      </c>
      <c r="R392" s="84"/>
      <c r="S392" s="84" t="s">
        <v>5151</v>
      </c>
    </row>
    <row r="393" spans="1:19" x14ac:dyDescent="0.25">
      <c r="A393" s="97" t="s">
        <v>658</v>
      </c>
      <c r="B393" s="90" t="s">
        <v>5816</v>
      </c>
      <c r="C393" s="90" t="s">
        <v>5817</v>
      </c>
      <c r="D393" s="91">
        <f>IFERROR(VLOOKUP(A393,Data1!A:B,2,0),"")</f>
        <v>1770</v>
      </c>
      <c r="E393" s="101">
        <f t="shared" si="36"/>
        <v>24</v>
      </c>
      <c r="F393" s="101">
        <f t="shared" si="37"/>
        <v>24</v>
      </c>
      <c r="G393" s="91">
        <f t="shared" si="38"/>
        <v>1</v>
      </c>
      <c r="H393" s="91">
        <f t="shared" si="39"/>
        <v>1</v>
      </c>
      <c r="I393" s="93">
        <f t="shared" si="40"/>
        <v>24</v>
      </c>
      <c r="J393" s="94" t="str">
        <f t="shared" si="41"/>
        <v/>
      </c>
      <c r="K393" s="94" t="str">
        <f>IFERROR(VLOOKUP(A393,Instruction!A:F,6,0),"")</f>
        <v xml:space="preserve">• Use FNSKU to label each item (cover barcode). Apply outer box/case label accordingly to match item# (Cover all existing barcodes on the box/case) </v>
      </c>
      <c r="L393" s="95" t="str">
        <f>IFERROR(VLOOKUP(A393,Instruction!A:J,10,0),"No Supplies")</f>
        <v>No Supplies</v>
      </c>
      <c r="M393" s="101">
        <f>IFERROR(VLOOKUP(A393,Data1!A:C,3,0),1)</f>
        <v>1</v>
      </c>
      <c r="N393" s="91">
        <f>IFERROR(VLOOKUP(D393,Data2!$A:$D,4,0),"")</f>
        <v>24</v>
      </c>
      <c r="O393" s="90">
        <f>IFERROR(VLOOKUP(D393,Data2!$A:$C,3,0),"")</f>
        <v>144</v>
      </c>
      <c r="P393" s="91">
        <v>16</v>
      </c>
      <c r="Q393" s="90">
        <v>24</v>
      </c>
      <c r="R393" s="90"/>
      <c r="S393" s="90" t="s">
        <v>5151</v>
      </c>
    </row>
    <row r="394" spans="1:19" x14ac:dyDescent="0.25">
      <c r="A394" s="83" t="s">
        <v>3298</v>
      </c>
      <c r="B394" s="84" t="s">
        <v>5818</v>
      </c>
      <c r="C394" s="84" t="s">
        <v>5819</v>
      </c>
      <c r="D394" s="85">
        <f>IFERROR(VLOOKUP(A394,Data1!A:B,2,0),"")</f>
        <v>803</v>
      </c>
      <c r="E394" s="86">
        <f t="shared" si="36"/>
        <v>432</v>
      </c>
      <c r="F394" s="86">
        <f t="shared" si="37"/>
        <v>18</v>
      </c>
      <c r="G394" s="85">
        <f t="shared" si="38"/>
        <v>18</v>
      </c>
      <c r="H394" s="85">
        <f t="shared" si="39"/>
        <v>3</v>
      </c>
      <c r="I394" s="86">
        <f t="shared" si="40"/>
        <v>6</v>
      </c>
      <c r="J394" s="87" t="str">
        <f t="shared" si="41"/>
        <v/>
      </c>
      <c r="K394" s="87" t="str">
        <f>IFERROR(VLOOKUP(A394,Instruction!A:F,6,0),"")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94" s="88" t="str">
        <f>IFERROR(VLOOKUP(A394,Instruction!A:J,10,0),"No Supplies")</f>
        <v>No Supplies</v>
      </c>
      <c r="M394" s="86">
        <f>IFERROR(VLOOKUP(A394,Data1!A:C,3,0),1)</f>
        <v>24</v>
      </c>
      <c r="N394" s="85">
        <f>IFERROR(VLOOKUP(D394,Data2!$A:$D,4,0),"")</f>
        <v>24</v>
      </c>
      <c r="O394" s="84">
        <f>IFERROR(VLOOKUP(D394,Data2!$A:$C,3,0),"")</f>
        <v>144</v>
      </c>
      <c r="P394" s="85">
        <v>16</v>
      </c>
      <c r="Q394" s="84">
        <v>18</v>
      </c>
      <c r="R394" s="84"/>
      <c r="S394" s="84" t="s">
        <v>5152</v>
      </c>
    </row>
    <row r="395" spans="1:19" x14ac:dyDescent="0.25">
      <c r="A395" s="97" t="s">
        <v>4934</v>
      </c>
      <c r="B395" s="90" t="s">
        <v>5820</v>
      </c>
      <c r="C395" s="90" t="s">
        <v>5821</v>
      </c>
      <c r="D395" s="91">
        <f>IFERROR(VLOOKUP(A395,Data1!A:B,2,0),"")</f>
        <v>2309</v>
      </c>
      <c r="E395" s="101">
        <f t="shared" si="36"/>
        <v>72</v>
      </c>
      <c r="F395" s="101">
        <f t="shared" si="37"/>
        <v>18</v>
      </c>
      <c r="G395" s="91">
        <f t="shared" si="38"/>
        <v>3</v>
      </c>
      <c r="H395" s="91">
        <f t="shared" si="39"/>
        <v>1</v>
      </c>
      <c r="I395" s="93">
        <f t="shared" si="40"/>
        <v>6</v>
      </c>
      <c r="J395" s="94" t="str">
        <f t="shared" si="41"/>
        <v/>
      </c>
      <c r="K395" s="94" t="str">
        <f>IFERROR(VLOOKUP(A395,Instruction!A:F,6,0),"")</f>
        <v xml:space="preserve">• Put 4 pcs per poly bag. Apply FNSKU labels on each of the poly bags.
• Put the poly-bagged sets back to CASE. Discard inner box (Cover all existing barcodes on the box/case) </v>
      </c>
      <c r="L395" s="95" t="str">
        <f>IFERROR(VLOOKUP(A395,Instruction!A:J,10,0),"No Supplies")</f>
        <v>Poly Bag 6 x 9</v>
      </c>
      <c r="M395" s="101">
        <f>IFERROR(VLOOKUP(A395,Data1!A:C,3,0),1)</f>
        <v>4</v>
      </c>
      <c r="N395" s="91">
        <f>IFERROR(VLOOKUP(D395,Data2!$A:$D,4,0),"")</f>
        <v>24</v>
      </c>
      <c r="O395" s="90">
        <f>IFERROR(VLOOKUP(D395,Data2!$A:$C,3,0),"")</f>
        <v>144</v>
      </c>
      <c r="P395" s="91">
        <v>16</v>
      </c>
      <c r="Q395" s="90">
        <v>18</v>
      </c>
      <c r="R395" s="90"/>
      <c r="S395" s="90" t="s">
        <v>5151</v>
      </c>
    </row>
    <row r="396" spans="1:19" x14ac:dyDescent="0.25">
      <c r="A396" s="83" t="s">
        <v>2150</v>
      </c>
      <c r="B396" s="84" t="s">
        <v>5822</v>
      </c>
      <c r="C396" s="84" t="s">
        <v>5823</v>
      </c>
      <c r="D396" s="85">
        <f>IFERROR(VLOOKUP(A396,Data1!A:B,2,0),"")</f>
        <v>4107</v>
      </c>
      <c r="E396" s="86">
        <f t="shared" si="36"/>
        <v>60</v>
      </c>
      <c r="F396" s="86">
        <f t="shared" si="37"/>
        <v>15</v>
      </c>
      <c r="G396" s="85" t="str">
        <f t="shared" si="38"/>
        <v/>
      </c>
      <c r="H396" s="85">
        <f t="shared" si="39"/>
        <v>5</v>
      </c>
      <c r="I396" s="86">
        <f t="shared" si="40"/>
        <v>3</v>
      </c>
      <c r="J396" s="87" t="str">
        <f t="shared" si="41"/>
        <v/>
      </c>
      <c r="K396" s="87" t="str">
        <f>IFERROR(VLOOKUP(A396,Instruction!A:F,6,0),"")</f>
        <v xml:space="preserve">• Put 4 pcs into polybag and apply FNSKU labels on each of the poly bags.
• Insert the poly-bagged sets back to CASE (Cover all existing barcodes on the box/case) </v>
      </c>
      <c r="L396" s="88" t="str">
        <f>IFERROR(VLOOKUP(A396,Instruction!A:J,10,0),"No Supplies")</f>
        <v>Poly Bag 14.5 x 19</v>
      </c>
      <c r="M396" s="86">
        <f>IFERROR(VLOOKUP(A396,Data1!A:C,3,0),1)</f>
        <v>4</v>
      </c>
      <c r="N396" s="85">
        <f>IFERROR(VLOOKUP(D396,Data2!$A:$D,4,0),"")</f>
        <v>0</v>
      </c>
      <c r="O396" s="84">
        <f>IFERROR(VLOOKUP(D396,Data2!$A:$C,3,0),"")</f>
        <v>12</v>
      </c>
      <c r="P396" s="85">
        <v>15</v>
      </c>
      <c r="Q396" s="84">
        <v>15</v>
      </c>
      <c r="R396" s="84"/>
      <c r="S396" s="84" t="s">
        <v>5152</v>
      </c>
    </row>
    <row r="397" spans="1:19" x14ac:dyDescent="0.25">
      <c r="A397" s="97" t="s">
        <v>3044</v>
      </c>
      <c r="B397" s="90" t="s">
        <v>5824</v>
      </c>
      <c r="C397" s="90" t="s">
        <v>5825</v>
      </c>
      <c r="D397" s="91">
        <f>IFERROR(VLOOKUP(A397,Data1!A:B,2,0),"")</f>
        <v>6301</v>
      </c>
      <c r="E397" s="101">
        <f t="shared" si="36"/>
        <v>432</v>
      </c>
      <c r="F397" s="101">
        <f t="shared" si="37"/>
        <v>18</v>
      </c>
      <c r="G397" s="91">
        <f t="shared" si="38"/>
        <v>18</v>
      </c>
      <c r="H397" s="91">
        <f t="shared" si="39"/>
        <v>3</v>
      </c>
      <c r="I397" s="93">
        <f t="shared" si="40"/>
        <v>6</v>
      </c>
      <c r="J397" s="94" t="str">
        <f t="shared" si="41"/>
        <v/>
      </c>
      <c r="K397" s="94" t="str">
        <f>IFERROR(VLOOKUP(A397,Instruction!A:F,6,0),"")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97" s="95" t="str">
        <f>IFERROR(VLOOKUP(A397,Instruction!A:J,10,0),"No Supplies")</f>
        <v>No Supplies</v>
      </c>
      <c r="M397" s="101">
        <f>IFERROR(VLOOKUP(A397,Data1!A:C,3,0),1)</f>
        <v>24</v>
      </c>
      <c r="N397" s="91">
        <f>IFERROR(VLOOKUP(D397,Data2!$A:$D,4,0),"")</f>
        <v>24</v>
      </c>
      <c r="O397" s="90">
        <f>IFERROR(VLOOKUP(D397,Data2!$A:$C,3,0),"")</f>
        <v>144</v>
      </c>
      <c r="P397" s="91">
        <v>15</v>
      </c>
      <c r="Q397" s="90">
        <v>18</v>
      </c>
      <c r="R397" s="90"/>
      <c r="S397" s="90" t="s">
        <v>5152</v>
      </c>
    </row>
    <row r="398" spans="1:19" x14ac:dyDescent="0.25">
      <c r="A398" s="83" t="s">
        <v>1316</v>
      </c>
      <c r="B398" s="84" t="s">
        <v>5826</v>
      </c>
      <c r="C398" s="84" t="s">
        <v>5826</v>
      </c>
      <c r="D398" s="85">
        <f>IFERROR(VLOOKUP(A398,Data1!A:B,2,0),"")</f>
        <v>2805</v>
      </c>
      <c r="E398" s="86">
        <f t="shared" si="36"/>
        <v>24</v>
      </c>
      <c r="F398" s="86">
        <f t="shared" si="37"/>
        <v>24</v>
      </c>
      <c r="G398" s="85">
        <f t="shared" si="38"/>
        <v>1</v>
      </c>
      <c r="H398" s="85">
        <f t="shared" si="39"/>
        <v>1</v>
      </c>
      <c r="I398" s="86">
        <f t="shared" si="40"/>
        <v>24</v>
      </c>
      <c r="J398" s="87" t="str">
        <f t="shared" si="41"/>
        <v/>
      </c>
      <c r="K398" s="87" t="str">
        <f>IFERROR(VLOOKUP(A398,Instruction!A:F,6,0),"")</f>
        <v xml:space="preserve">Apply outer box/case label accordingly to match item# (Cover all existing barcodes on the box/case) </v>
      </c>
      <c r="L398" s="88" t="str">
        <f>IFERROR(VLOOKUP(A398,Instruction!A:J,10,0),"No Supplies")</f>
        <v>No Supplies</v>
      </c>
      <c r="M398" s="86">
        <f>IFERROR(VLOOKUP(A398,Data1!A:C,3,0),1)</f>
        <v>1</v>
      </c>
      <c r="N398" s="85">
        <f>IFERROR(VLOOKUP(D398,Data2!$A:$D,4,0),"")</f>
        <v>24</v>
      </c>
      <c r="O398" s="84">
        <f>IFERROR(VLOOKUP(D398,Data2!$A:$C,3,0),"")</f>
        <v>144</v>
      </c>
      <c r="P398" s="85">
        <v>15</v>
      </c>
      <c r="Q398" s="84">
        <v>24</v>
      </c>
      <c r="R398" s="84"/>
      <c r="S398" s="84" t="s">
        <v>5151</v>
      </c>
    </row>
    <row r="399" spans="1:19" x14ac:dyDescent="0.25">
      <c r="A399" s="97" t="s">
        <v>1454</v>
      </c>
      <c r="B399" s="90" t="s">
        <v>5827</v>
      </c>
      <c r="C399" s="90" t="s">
        <v>5828</v>
      </c>
      <c r="D399" s="91">
        <f>IFERROR(VLOOKUP(A399,Data1!A:B,2,0),"")</f>
        <v>3128</v>
      </c>
      <c r="E399" s="101">
        <f t="shared" si="36"/>
        <v>48</v>
      </c>
      <c r="F399" s="101">
        <f t="shared" si="37"/>
        <v>12</v>
      </c>
      <c r="G399" s="91" t="str">
        <f t="shared" si="38"/>
        <v/>
      </c>
      <c r="H399" s="91">
        <f t="shared" si="39"/>
        <v>1</v>
      </c>
      <c r="I399" s="93">
        <f t="shared" si="40"/>
        <v>12</v>
      </c>
      <c r="J399" s="94" t="str">
        <f t="shared" si="41"/>
        <v/>
      </c>
      <c r="K399" s="94" t="str">
        <f>IFERROR(VLOOKUP(A399,Instruction!A:F,6,0),"")</f>
        <v>• Put 4 pcs into polybag (different color) and apply FNSKU labels on each of the poly bags.
• Insert the poly-bagged sets back to BOX/CASE. Discard inner box (Cover all existing barcodes on the box/case)</v>
      </c>
      <c r="L399" s="95">
        <f>IFERROR(VLOOKUP(A399,Instruction!A:J,10,0),"No Supplies")</f>
        <v>0</v>
      </c>
      <c r="M399" s="101">
        <f>IFERROR(VLOOKUP(A399,Data1!A:C,3,0),1)</f>
        <v>4</v>
      </c>
      <c r="N399" s="91">
        <f>IFERROR(VLOOKUP(D399,Data2!$A:$D,4,0),"")</f>
        <v>0</v>
      </c>
      <c r="O399" s="90">
        <f>IFERROR(VLOOKUP(D399,Data2!$A:$C,3,0),"")</f>
        <v>48</v>
      </c>
      <c r="P399" s="91">
        <v>15</v>
      </c>
      <c r="Q399" s="90">
        <v>12</v>
      </c>
      <c r="R399" s="90"/>
      <c r="S399" s="90" t="s">
        <v>5152</v>
      </c>
    </row>
    <row r="400" spans="1:19" x14ac:dyDescent="0.25">
      <c r="A400" s="83" t="s">
        <v>554</v>
      </c>
      <c r="B400" s="84" t="s">
        <v>5829</v>
      </c>
      <c r="C400" s="84" t="s">
        <v>5829</v>
      </c>
      <c r="D400" s="85">
        <f>IFERROR(VLOOKUP(A400,Data1!A:B,2,0),"")</f>
        <v>17081</v>
      </c>
      <c r="E400" s="86">
        <f t="shared" si="36"/>
        <v>24</v>
      </c>
      <c r="F400" s="86">
        <f t="shared" si="37"/>
        <v>24</v>
      </c>
      <c r="G400" s="85">
        <f t="shared" si="38"/>
        <v>1</v>
      </c>
      <c r="H400" s="85">
        <f t="shared" si="39"/>
        <v>1</v>
      </c>
      <c r="I400" s="86">
        <f t="shared" si="40"/>
        <v>24</v>
      </c>
      <c r="J400" s="87" t="str">
        <f t="shared" si="41"/>
        <v/>
      </c>
      <c r="K400" s="87" t="str">
        <f>IFERROR(VLOOKUP(A400,Instruction!A:F,6,0),"")</f>
        <v xml:space="preserve">Apply outer box/case label accordingly to match item# (Cover all existing barcodes on the box/case) </v>
      </c>
      <c r="L400" s="88" t="str">
        <f>IFERROR(VLOOKUP(A400,Instruction!A:J,10,0),"No Supplies")</f>
        <v>No Supplies</v>
      </c>
      <c r="M400" s="86">
        <f>IFERROR(VLOOKUP(A400,Data1!A:C,3,0),1)</f>
        <v>1</v>
      </c>
      <c r="N400" s="85">
        <f>IFERROR(VLOOKUP(D400,Data2!$A:$D,4,0),"")</f>
        <v>24</v>
      </c>
      <c r="O400" s="84">
        <f>IFERROR(VLOOKUP(D400,Data2!$A:$C,3,0),"")</f>
        <v>144</v>
      </c>
      <c r="P400" s="85">
        <v>15</v>
      </c>
      <c r="Q400" s="84">
        <v>24</v>
      </c>
      <c r="R400" s="84"/>
      <c r="S400" s="84" t="s">
        <v>5151</v>
      </c>
    </row>
    <row r="401" spans="1:19" x14ac:dyDescent="0.25">
      <c r="A401" s="97" t="s">
        <v>2998</v>
      </c>
      <c r="B401" s="90" t="s">
        <v>5830</v>
      </c>
      <c r="C401" s="90" t="s">
        <v>5830</v>
      </c>
      <c r="D401" s="91">
        <f>IFERROR(VLOOKUP(A401,Data1!A:B,2,0),"")</f>
        <v>6052</v>
      </c>
      <c r="E401" s="101">
        <f t="shared" si="36"/>
        <v>18</v>
      </c>
      <c r="F401" s="101">
        <f t="shared" si="37"/>
        <v>18</v>
      </c>
      <c r="G401" s="91" t="str">
        <f t="shared" si="38"/>
        <v/>
      </c>
      <c r="H401" s="91">
        <f t="shared" si="39"/>
        <v>3</v>
      </c>
      <c r="I401" s="93">
        <f t="shared" si="40"/>
        <v>6</v>
      </c>
      <c r="J401" s="94" t="str">
        <f t="shared" si="41"/>
        <v/>
      </c>
      <c r="K401" s="94" t="str">
        <f>IFERROR(VLOOKUP(A401,Instruction!A:F,6,0),"")</f>
        <v xml:space="preserve">Apply outer case label accordingly to match item# (Cover all existing barcodes on the case) </v>
      </c>
      <c r="L401" s="95" t="str">
        <f>IFERROR(VLOOKUP(A401,Instruction!A:J,10,0),"No Supplies")</f>
        <v>No Supplies</v>
      </c>
      <c r="M401" s="101">
        <f>IFERROR(VLOOKUP(A401,Data1!A:C,3,0),1)</f>
        <v>1</v>
      </c>
      <c r="N401" s="91">
        <f>IFERROR(VLOOKUP(D401,Data2!$A:$D,4,0),"")</f>
        <v>0</v>
      </c>
      <c r="O401" s="90">
        <f>IFERROR(VLOOKUP(D401,Data2!$A:$C,3,0),"")</f>
        <v>6</v>
      </c>
      <c r="P401" s="91">
        <v>15</v>
      </c>
      <c r="Q401" s="90">
        <v>18</v>
      </c>
      <c r="R401" s="90"/>
      <c r="S401" s="90" t="s">
        <v>5152</v>
      </c>
    </row>
    <row r="402" spans="1:19" x14ac:dyDescent="0.25">
      <c r="A402" s="83" t="s">
        <v>597</v>
      </c>
      <c r="B402" s="84" t="s">
        <v>5831</v>
      </c>
      <c r="C402" s="84"/>
      <c r="D402" s="85">
        <f>IFERROR(VLOOKUP(A402,Data1!A:B,2,0),"")</f>
        <v>1724</v>
      </c>
      <c r="E402" s="86">
        <f t="shared" si="36"/>
        <v>144</v>
      </c>
      <c r="F402" s="86">
        <f t="shared" si="37"/>
        <v>24</v>
      </c>
      <c r="G402" s="85">
        <f t="shared" si="38"/>
        <v>6</v>
      </c>
      <c r="H402" s="85">
        <f t="shared" si="39"/>
        <v>1</v>
      </c>
      <c r="I402" s="86">
        <f t="shared" si="40"/>
        <v>24</v>
      </c>
      <c r="J402" s="87" t="str">
        <f t="shared" si="41"/>
        <v/>
      </c>
      <c r="K402" s="87" t="str">
        <f>IFERROR(VLOOKUP(A402,Instruction!A:F,6,0),"")</f>
        <v>• Insert 6 pcs per poly bag (6 different color). Apply FNSKU labels on each of the poly bags.
• Put the poly-bagged sets back to BX-191313</v>
      </c>
      <c r="L402" s="88">
        <f>IFERROR(VLOOKUP(A402,Instruction!A:J,10,0),"No Supplies")</f>
        <v>0</v>
      </c>
      <c r="M402" s="86">
        <f>IFERROR(VLOOKUP(A402,Data1!A:C,3,0),1)</f>
        <v>6</v>
      </c>
      <c r="N402" s="85">
        <f>IFERROR(VLOOKUP(D402,Data2!$A:$D,4,0),"")</f>
        <v>24</v>
      </c>
      <c r="O402" s="84">
        <f>IFERROR(VLOOKUP(D402,Data2!$A:$C,3,0),"")</f>
        <v>144</v>
      </c>
      <c r="P402" s="85">
        <v>18</v>
      </c>
      <c r="Q402" s="84">
        <v>24</v>
      </c>
      <c r="R402" s="84"/>
      <c r="S402" s="84" t="s">
        <v>5152</v>
      </c>
    </row>
    <row r="403" spans="1:19" x14ac:dyDescent="0.25">
      <c r="A403" s="97" t="s">
        <v>1453</v>
      </c>
      <c r="B403" s="90" t="s">
        <v>5832</v>
      </c>
      <c r="C403" s="90" t="s">
        <v>5833</v>
      </c>
      <c r="D403" s="91">
        <f>IFERROR(VLOOKUP(A403,Data1!A:B,2,0),"")</f>
        <v>3128</v>
      </c>
      <c r="E403" s="101">
        <f t="shared" si="36"/>
        <v>720</v>
      </c>
      <c r="F403" s="101">
        <f t="shared" si="37"/>
        <v>15</v>
      </c>
      <c r="G403" s="91" t="str">
        <f t="shared" si="38"/>
        <v/>
      </c>
      <c r="H403" s="91">
        <f t="shared" si="39"/>
        <v>15</v>
      </c>
      <c r="I403" s="93">
        <f t="shared" si="40"/>
        <v>1</v>
      </c>
      <c r="J403" s="94" t="str">
        <f t="shared" si="41"/>
        <v/>
      </c>
      <c r="K403" s="94" t="str">
        <f>IFERROR(VLOOKUP(A403,Instruction!A:F,6,0),"")</f>
        <v>• Apply label “THIS IS A SET”. Apply FNSKU to each case.
• *Make sure all labels stick securely on the case*. Apply outer case label. Cover all visible barcodes on case</v>
      </c>
      <c r="L403" s="95" t="str">
        <f>IFERROR(VLOOKUP(A403,Instruction!A:J,10,0),"No Supplies")</f>
        <v>No Supplies</v>
      </c>
      <c r="M403" s="101">
        <f>IFERROR(VLOOKUP(A403,Data1!A:C,3,0),1)</f>
        <v>48</v>
      </c>
      <c r="N403" s="91">
        <f>IFERROR(VLOOKUP(D403,Data2!$A:$D,4,0),"")</f>
        <v>0</v>
      </c>
      <c r="O403" s="90">
        <f>IFERROR(VLOOKUP(D403,Data2!$A:$C,3,0),"")</f>
        <v>48</v>
      </c>
      <c r="P403" s="91">
        <v>15</v>
      </c>
      <c r="Q403" s="90">
        <v>15</v>
      </c>
      <c r="R403" s="90"/>
      <c r="S403" s="90" t="s">
        <v>5152</v>
      </c>
    </row>
    <row r="404" spans="1:19" x14ac:dyDescent="0.25">
      <c r="A404" s="83" t="s">
        <v>1185</v>
      </c>
      <c r="B404" s="84" t="s">
        <v>5834</v>
      </c>
      <c r="C404" s="84"/>
      <c r="D404" s="85">
        <f>IFERROR(VLOOKUP(A404,Data1!A:B,2,0),"")</f>
        <v>2345</v>
      </c>
      <c r="E404" s="86">
        <f t="shared" si="36"/>
        <v>48</v>
      </c>
      <c r="F404" s="86">
        <f t="shared" si="37"/>
        <v>24</v>
      </c>
      <c r="G404" s="85">
        <f t="shared" si="38"/>
        <v>2</v>
      </c>
      <c r="H404" s="85">
        <f t="shared" si="39"/>
        <v>1</v>
      </c>
      <c r="I404" s="86">
        <f t="shared" si="40"/>
        <v>12</v>
      </c>
      <c r="J404" s="87" t="str">
        <f t="shared" si="41"/>
        <v/>
      </c>
      <c r="K404" s="87" t="str">
        <f>IFERROR(VLOOKUP(A404,Instruction!A:F,6,0),"")</f>
        <v>• Insert 2 pcs into poly bag, apply FNSKU label.
• Put back to CASE (Cover all existing barcodes on the box/case)</v>
      </c>
      <c r="L404" s="88">
        <f>IFERROR(VLOOKUP(A404,Instruction!A:J,10,0),"No Supplies")</f>
        <v>0</v>
      </c>
      <c r="M404" s="86">
        <f>IFERROR(VLOOKUP(A404,Data1!A:C,3,0),1)</f>
        <v>2</v>
      </c>
      <c r="N404" s="85">
        <f>IFERROR(VLOOKUP(D404,Data2!$A:$D,4,0),"")</f>
        <v>24</v>
      </c>
      <c r="O404" s="84">
        <f>IFERROR(VLOOKUP(D404,Data2!$A:$C,3,0),"")</f>
        <v>144</v>
      </c>
      <c r="P404" s="85">
        <v>18</v>
      </c>
      <c r="Q404" s="84">
        <v>24</v>
      </c>
      <c r="R404" s="84"/>
      <c r="S404" s="84" t="s">
        <v>5151</v>
      </c>
    </row>
    <row r="405" spans="1:19" x14ac:dyDescent="0.25">
      <c r="A405" s="97" t="s">
        <v>2191</v>
      </c>
      <c r="B405" s="90" t="s">
        <v>5835</v>
      </c>
      <c r="C405" s="90"/>
      <c r="D405" s="91">
        <f>IFERROR(VLOOKUP(A405,Data1!A:B,2,0),"")</f>
        <v>4141</v>
      </c>
      <c r="E405" s="101">
        <f t="shared" si="36"/>
        <v>36</v>
      </c>
      <c r="F405" s="101">
        <f t="shared" si="37"/>
        <v>18</v>
      </c>
      <c r="G405" s="91" t="str">
        <f t="shared" si="38"/>
        <v/>
      </c>
      <c r="H405" s="91">
        <f t="shared" si="39"/>
        <v>3</v>
      </c>
      <c r="I405" s="93">
        <f t="shared" si="40"/>
        <v>6</v>
      </c>
      <c r="J405" s="94" t="str">
        <f t="shared" si="41"/>
        <v/>
      </c>
      <c r="K405" s="94" t="str">
        <f>IFERROR(VLOOKUP(A405,Instruction!A:F,6,0),"")</f>
        <v>• Insert 2 pcs into poly bag, apply FNSKU label.
• Put back to CASE (Cover all existing barcodes on the box/case)</v>
      </c>
      <c r="L405" s="95">
        <f>IFERROR(VLOOKUP(A405,Instruction!A:J,10,0),"No Supplies")</f>
        <v>0</v>
      </c>
      <c r="M405" s="101">
        <f>IFERROR(VLOOKUP(A405,Data1!A:C,3,0),1)</f>
        <v>2</v>
      </c>
      <c r="N405" s="91">
        <f>IFERROR(VLOOKUP(D405,Data2!$A:$D,4,0),"")</f>
        <v>0</v>
      </c>
      <c r="O405" s="90">
        <f>IFERROR(VLOOKUP(D405,Data2!$A:$C,3,0),"")</f>
        <v>12</v>
      </c>
      <c r="P405" s="91">
        <v>18</v>
      </c>
      <c r="Q405" s="90">
        <v>18</v>
      </c>
      <c r="R405" s="90"/>
      <c r="S405" s="90" t="s">
        <v>5152</v>
      </c>
    </row>
    <row r="406" spans="1:19" x14ac:dyDescent="0.25">
      <c r="A406" s="83" t="s">
        <v>2127</v>
      </c>
      <c r="B406" s="84" t="s">
        <v>5836</v>
      </c>
      <c r="C406" s="84" t="s">
        <v>5837</v>
      </c>
      <c r="D406" s="85">
        <f>IFERROR(VLOOKUP(A406,Data1!A:B,2,0),"")</f>
        <v>4100</v>
      </c>
      <c r="E406" s="86">
        <f t="shared" si="36"/>
        <v>180</v>
      </c>
      <c r="F406" s="86">
        <f t="shared" si="37"/>
        <v>15</v>
      </c>
      <c r="G406" s="85" t="str">
        <f t="shared" si="38"/>
        <v/>
      </c>
      <c r="H406" s="85">
        <f t="shared" si="39"/>
        <v>15</v>
      </c>
      <c r="I406" s="86">
        <f t="shared" si="40"/>
        <v>1</v>
      </c>
      <c r="J406" s="87" t="str">
        <f t="shared" si="41"/>
        <v/>
      </c>
      <c r="K406" s="87" t="str">
        <f>IFERROR(VLOOKUP(A406,Instruction!A:F,6,0),"")</f>
        <v>• Apply label “THIS IS A SET”. Apply FNSKU to each case.
• *Make sure all labels stick securely on the case*. Apply outer case label. Cover all visible barcodes on case</v>
      </c>
      <c r="L406" s="88" t="str">
        <f>IFERROR(VLOOKUP(A406,Instruction!A:J,10,0),"No Supplies")</f>
        <v>No Supplies</v>
      </c>
      <c r="M406" s="86">
        <f>IFERROR(VLOOKUP(A406,Data1!A:C,3,0),1)</f>
        <v>12</v>
      </c>
      <c r="N406" s="85">
        <f>IFERROR(VLOOKUP(D406,Data2!$A:$D,4,0),"")</f>
        <v>0</v>
      </c>
      <c r="O406" s="84">
        <f>IFERROR(VLOOKUP(D406,Data2!$A:$C,3,0),"")</f>
        <v>12</v>
      </c>
      <c r="P406" s="85">
        <v>15</v>
      </c>
      <c r="Q406" s="84">
        <v>15</v>
      </c>
      <c r="R406" s="84"/>
      <c r="S406" s="84" t="s">
        <v>5152</v>
      </c>
    </row>
    <row r="407" spans="1:19" x14ac:dyDescent="0.25">
      <c r="A407" s="97" t="s">
        <v>1440</v>
      </c>
      <c r="B407" s="90" t="s">
        <v>5838</v>
      </c>
      <c r="C407" s="90" t="s">
        <v>5839</v>
      </c>
      <c r="D407" s="91">
        <f>IFERROR(VLOOKUP(A407,Data1!A:B,2,0),"")</f>
        <v>3121</v>
      </c>
      <c r="E407" s="101">
        <f t="shared" si="36"/>
        <v>96</v>
      </c>
      <c r="F407" s="101">
        <f t="shared" si="37"/>
        <v>16</v>
      </c>
      <c r="G407" s="91" t="str">
        <f t="shared" si="38"/>
        <v/>
      </c>
      <c r="H407" s="91">
        <f t="shared" si="39"/>
        <v>2</v>
      </c>
      <c r="I407" s="93">
        <f t="shared" si="40"/>
        <v>8</v>
      </c>
      <c r="J407" s="94" t="str">
        <f t="shared" si="41"/>
        <v/>
      </c>
      <c r="K407" s="94" t="str">
        <f>IFERROR(VLOOKUP(A407,Instruction!A:F,6,0),"")</f>
        <v>• Insert 6 pcs per poly bag (6 different color). Apply FNSKU labels on each of the poly bags.
• Put the poly-bagged sets back to BX-191313</v>
      </c>
      <c r="L407" s="95" t="str">
        <f>IFERROR(VLOOKUP(A407,Instruction!A:J,10,0),"No Supplies")</f>
        <v>Poly Bag 14.5 x 19</v>
      </c>
      <c r="M407" s="101">
        <f>IFERROR(VLOOKUP(A407,Data1!A:C,3,0),1)</f>
        <v>6</v>
      </c>
      <c r="N407" s="91">
        <f>IFERROR(VLOOKUP(D407,Data2!$A:$D,4,0),"")</f>
        <v>0</v>
      </c>
      <c r="O407" s="90">
        <f>IFERROR(VLOOKUP(D407,Data2!$A:$C,3,0),"")</f>
        <v>48</v>
      </c>
      <c r="P407" s="91">
        <v>14</v>
      </c>
      <c r="Q407" s="90">
        <v>16</v>
      </c>
      <c r="R407" s="90"/>
      <c r="S407" s="90" t="s">
        <v>5152</v>
      </c>
    </row>
    <row r="408" spans="1:19" x14ac:dyDescent="0.25">
      <c r="A408" s="83" t="s">
        <v>3955</v>
      </c>
      <c r="B408" s="84" t="s">
        <v>5840</v>
      </c>
      <c r="C408" s="84" t="s">
        <v>5841</v>
      </c>
      <c r="D408" s="85">
        <f>IFERROR(VLOOKUP(A408,Data1!A:B,2,0),"")</f>
        <v>5496</v>
      </c>
      <c r="E408" s="86">
        <f t="shared" si="36"/>
        <v>48</v>
      </c>
      <c r="F408" s="86">
        <f t="shared" si="37"/>
        <v>12</v>
      </c>
      <c r="G408" s="85" t="str">
        <f t="shared" si="38"/>
        <v/>
      </c>
      <c r="H408" s="85">
        <f t="shared" si="39"/>
        <v>1</v>
      </c>
      <c r="I408" s="86">
        <f t="shared" si="40"/>
        <v>12</v>
      </c>
      <c r="J408" s="87" t="str">
        <f t="shared" si="41"/>
        <v/>
      </c>
      <c r="K408" s="87" t="str">
        <f>IFERROR(VLOOKUP(A408,Instruction!A:F,6,0),"")</f>
        <v>• Insert 4 pcs per poly bag (4 different patterns). Apply FNSKU labels on each of the poly bags.
• Insert the poly-bagged sets back to CASE (Cover all existing barcodes on the box/case)</v>
      </c>
      <c r="L408" s="88" t="str">
        <f>IFERROR(VLOOKUP(A408,Instruction!A:J,10,0),"No Supplies")</f>
        <v>Poly Bag 9 x 12</v>
      </c>
      <c r="M408" s="86">
        <f>IFERROR(VLOOKUP(A408,Data1!A:C,3,0),1)</f>
        <v>4</v>
      </c>
      <c r="N408" s="85">
        <f>IFERROR(VLOOKUP(D408,Data2!$A:$D,4,0),"")</f>
        <v>0</v>
      </c>
      <c r="O408" s="84">
        <f>IFERROR(VLOOKUP(D408,Data2!$A:$C,3,0),"")</f>
        <v>48</v>
      </c>
      <c r="P408" s="85">
        <v>14</v>
      </c>
      <c r="Q408" s="84">
        <v>12</v>
      </c>
      <c r="R408" s="84"/>
      <c r="S408" s="84" t="s">
        <v>5152</v>
      </c>
    </row>
    <row r="409" spans="1:19" x14ac:dyDescent="0.25">
      <c r="A409" s="97" t="s">
        <v>1342</v>
      </c>
      <c r="B409" s="90" t="s">
        <v>5842</v>
      </c>
      <c r="C409" s="90"/>
      <c r="D409" s="91">
        <f>IFERROR(VLOOKUP(A409,Data1!A:B,2,0),"")</f>
        <v>3004</v>
      </c>
      <c r="E409" s="101">
        <f t="shared" si="36"/>
        <v>24</v>
      </c>
      <c r="F409" s="101">
        <f t="shared" si="37"/>
        <v>24</v>
      </c>
      <c r="G409" s="91">
        <f t="shared" si="38"/>
        <v>1</v>
      </c>
      <c r="H409" s="91">
        <f t="shared" si="39"/>
        <v>1</v>
      </c>
      <c r="I409" s="93">
        <f t="shared" si="40"/>
        <v>24</v>
      </c>
      <c r="J409" s="94" t="str">
        <f t="shared" si="41"/>
        <v/>
      </c>
      <c r="K409" s="94" t="s">
        <v>5297</v>
      </c>
      <c r="L409" s="95" t="str">
        <f>IFERROR(VLOOKUP(A409,Instruction!A:J,10,0),"No Supplies")</f>
        <v>No Supplies</v>
      </c>
      <c r="M409" s="101">
        <f>IFERROR(VLOOKUP(A409,Data1!A:C,3,0),1)</f>
        <v>1</v>
      </c>
      <c r="N409" s="91">
        <f>IFERROR(VLOOKUP(D409,Data2!$A:$D,4,0),"")</f>
        <v>24</v>
      </c>
      <c r="O409" s="90">
        <f>IFERROR(VLOOKUP(D409,Data2!$A:$C,3,0),"")</f>
        <v>144</v>
      </c>
      <c r="P409" s="91">
        <v>17</v>
      </c>
      <c r="Q409" s="90">
        <v>24</v>
      </c>
      <c r="R409" s="90"/>
      <c r="S409" s="90" t="s">
        <v>5151</v>
      </c>
    </row>
    <row r="410" spans="1:19" x14ac:dyDescent="0.25">
      <c r="A410" s="83" t="s">
        <v>3922</v>
      </c>
      <c r="B410" s="84" t="s">
        <v>5843</v>
      </c>
      <c r="C410" s="84" t="s">
        <v>5844</v>
      </c>
      <c r="D410" s="85">
        <f>IFERROR(VLOOKUP(A410,Data1!A:B,2,0),"")</f>
        <v>6810</v>
      </c>
      <c r="E410" s="86">
        <f t="shared" si="36"/>
        <v>24</v>
      </c>
      <c r="F410" s="86">
        <f t="shared" si="37"/>
        <v>12</v>
      </c>
      <c r="G410" s="85">
        <f t="shared" si="38"/>
        <v>1</v>
      </c>
      <c r="H410" s="85">
        <f t="shared" si="39"/>
        <v>1</v>
      </c>
      <c r="I410" s="86">
        <f t="shared" si="40"/>
        <v>12</v>
      </c>
      <c r="J410" s="87" t="str">
        <f t="shared" si="41"/>
        <v/>
      </c>
      <c r="K410" s="87" t="str">
        <f>IFERROR(VLOOKUP(A410,Instruction!A:F,6,0),"")</f>
        <v>• Put 2 pcs into polybag and apply FNSKU labels on each of the poly bags.
• Insert the poly-bagged sets back to BOX (Cover all existing barcodes on the box/case)</v>
      </c>
      <c r="L410" s="88" t="str">
        <f>IFERROR(VLOOKUP(A410,Instruction!A:J,10,0),"No Supplies")</f>
        <v>Poly Bag 10 x 13</v>
      </c>
      <c r="M410" s="86">
        <f>IFERROR(VLOOKUP(A410,Data1!A:C,3,0),1)</f>
        <v>2</v>
      </c>
      <c r="N410" s="85">
        <f>IFERROR(VLOOKUP(D410,Data2!$A:$D,4,0),"")</f>
        <v>24</v>
      </c>
      <c r="O410" s="84">
        <f>IFERROR(VLOOKUP(D410,Data2!$A:$C,3,0),"")</f>
        <v>144</v>
      </c>
      <c r="P410" s="85">
        <v>14</v>
      </c>
      <c r="Q410" s="84">
        <v>12</v>
      </c>
      <c r="R410" s="84"/>
      <c r="S410" s="84" t="s">
        <v>5151</v>
      </c>
    </row>
    <row r="411" spans="1:19" x14ac:dyDescent="0.25">
      <c r="A411" s="97" t="s">
        <v>2162</v>
      </c>
      <c r="B411" s="90" t="s">
        <v>5845</v>
      </c>
      <c r="C411" s="90"/>
      <c r="D411" s="91">
        <f>IFERROR(VLOOKUP(A411,Data1!A:B,2,0),"")</f>
        <v>4123</v>
      </c>
      <c r="E411" s="101">
        <f t="shared" si="36"/>
        <v>12</v>
      </c>
      <c r="F411" s="101">
        <f t="shared" si="37"/>
        <v>12</v>
      </c>
      <c r="G411" s="91" t="str">
        <f t="shared" si="38"/>
        <v/>
      </c>
      <c r="H411" s="91">
        <f t="shared" si="39"/>
        <v>1</v>
      </c>
      <c r="I411" s="93">
        <f t="shared" si="40"/>
        <v>12</v>
      </c>
      <c r="J411" s="94" t="str">
        <f t="shared" si="41"/>
        <v/>
      </c>
      <c r="K411" s="94" t="str">
        <f>IFERROR(VLOOKUP(A411,Instruction!A:F,6,0),"")</f>
        <v>• Use FNSKU to label each item (cover barcode). 
• Put item back to CASE. Discard inner box
• Apply outer case label accordingly to match item# (Cover all existing barcodes on the case)</v>
      </c>
      <c r="L411" s="95">
        <f>IFERROR(VLOOKUP(A411,Instruction!A:J,10,0),"No Supplies")</f>
        <v>0</v>
      </c>
      <c r="M411" s="101">
        <f>IFERROR(VLOOKUP(A411,Data1!A:C,3,0),1)</f>
        <v>1</v>
      </c>
      <c r="N411" s="91">
        <f>IFERROR(VLOOKUP(D411,Data2!$A:$D,4,0),"")</f>
        <v>0</v>
      </c>
      <c r="O411" s="90">
        <f>IFERROR(VLOOKUP(D411,Data2!$A:$C,3,0),"")</f>
        <v>12</v>
      </c>
      <c r="P411" s="91">
        <v>17</v>
      </c>
      <c r="Q411" s="90">
        <v>12</v>
      </c>
      <c r="R411" s="90"/>
      <c r="S411" s="90" t="s">
        <v>5152</v>
      </c>
    </row>
    <row r="412" spans="1:19" x14ac:dyDescent="0.25">
      <c r="A412" s="83" t="s">
        <v>2265</v>
      </c>
      <c r="B412" s="84" t="s">
        <v>5846</v>
      </c>
      <c r="C412" s="84"/>
      <c r="D412" s="85">
        <f>IFERROR(VLOOKUP(A412,Data1!A:B,2,0),"")</f>
        <v>4433</v>
      </c>
      <c r="E412" s="86">
        <f t="shared" si="36"/>
        <v>72</v>
      </c>
      <c r="F412" s="86">
        <f t="shared" si="37"/>
        <v>18</v>
      </c>
      <c r="G412" s="85">
        <f t="shared" si="38"/>
        <v>3</v>
      </c>
      <c r="H412" s="85">
        <f t="shared" si="39"/>
        <v>1</v>
      </c>
      <c r="I412" s="86">
        <f t="shared" si="40"/>
        <v>6</v>
      </c>
      <c r="J412" s="87" t="str">
        <f t="shared" si="41"/>
        <v/>
      </c>
      <c r="K412" s="87" t="str">
        <f>IFERROR(VLOOKUP(A412,Instruction!A:F,6,0),"")</f>
        <v>• Insert 4 pcs per poly bag (Blue, Purple, Green, Pink). Apply FNSKU labels on each of the poly bags.
• Insert the poly-bagged sets back to BX-191313</v>
      </c>
      <c r="L412" s="88">
        <f>IFERROR(VLOOKUP(A412,Instruction!A:J,10,0),"No Supplies")</f>
        <v>0</v>
      </c>
      <c r="M412" s="86">
        <f>IFERROR(VLOOKUP(A412,Data1!A:C,3,0),1)</f>
        <v>4</v>
      </c>
      <c r="N412" s="85">
        <f>IFERROR(VLOOKUP(D412,Data2!$A:$D,4,0),"")</f>
        <v>24</v>
      </c>
      <c r="O412" s="84">
        <f>IFERROR(VLOOKUP(D412,Data2!$A:$C,3,0),"")</f>
        <v>144</v>
      </c>
      <c r="P412" s="85">
        <v>17</v>
      </c>
      <c r="Q412" s="84">
        <v>18</v>
      </c>
      <c r="R412" s="84"/>
      <c r="S412" s="84" t="s">
        <v>5151</v>
      </c>
    </row>
    <row r="413" spans="1:19" x14ac:dyDescent="0.25">
      <c r="A413" s="97" t="s">
        <v>908</v>
      </c>
      <c r="B413" s="90" t="s">
        <v>5847</v>
      </c>
      <c r="C413" s="90"/>
      <c r="D413" s="91">
        <f>IFERROR(VLOOKUP(A413,Data1!A:B,2,0),"")</f>
        <v>2051</v>
      </c>
      <c r="E413" s="101">
        <f t="shared" si="36"/>
        <v>24</v>
      </c>
      <c r="F413" s="101">
        <f t="shared" si="37"/>
        <v>12</v>
      </c>
      <c r="G413" s="91">
        <f t="shared" si="38"/>
        <v>1</v>
      </c>
      <c r="H413" s="91">
        <f t="shared" si="39"/>
        <v>1</v>
      </c>
      <c r="I413" s="93">
        <f t="shared" si="40"/>
        <v>12</v>
      </c>
      <c r="J413" s="94" t="str">
        <f t="shared" si="41"/>
        <v/>
      </c>
      <c r="K413" s="94" t="str">
        <f>IFERROR(VLOOKUP(A413,Instruction!A:F,6,0),"")</f>
        <v>• Insert 2 pcs into poly bag, apply FNSKU label.
• Put back to CASE (Cover all existing barcodes on the box/case)</v>
      </c>
      <c r="L413" s="95">
        <f>IFERROR(VLOOKUP(A413,Instruction!A:J,10,0),"No Supplies")</f>
        <v>0</v>
      </c>
      <c r="M413" s="101">
        <f>IFERROR(VLOOKUP(A413,Data1!A:C,3,0),1)</f>
        <v>2</v>
      </c>
      <c r="N413" s="91">
        <f>IFERROR(VLOOKUP(D413,Data2!$A:$D,4,0),"")</f>
        <v>24</v>
      </c>
      <c r="O413" s="90">
        <f>IFERROR(VLOOKUP(D413,Data2!$A:$C,3,0),"")</f>
        <v>144</v>
      </c>
      <c r="P413" s="91">
        <v>16</v>
      </c>
      <c r="Q413" s="90">
        <v>12</v>
      </c>
      <c r="R413" s="90"/>
      <c r="S413" s="90" t="s">
        <v>5151</v>
      </c>
    </row>
    <row r="414" spans="1:19" x14ac:dyDescent="0.25">
      <c r="A414" s="83" t="s">
        <v>863</v>
      </c>
      <c r="B414" s="84" t="s">
        <v>5848</v>
      </c>
      <c r="C414" s="84" t="s">
        <v>5849</v>
      </c>
      <c r="D414" s="85">
        <f>IFERROR(VLOOKUP(A414,Data1!A:B,2,0),"")</f>
        <v>2024</v>
      </c>
      <c r="E414" s="86">
        <f t="shared" si="36"/>
        <v>24</v>
      </c>
      <c r="F414" s="86">
        <f t="shared" si="37"/>
        <v>12</v>
      </c>
      <c r="G414" s="85">
        <f t="shared" si="38"/>
        <v>1</v>
      </c>
      <c r="H414" s="85">
        <f t="shared" si="39"/>
        <v>1</v>
      </c>
      <c r="I414" s="86">
        <f t="shared" si="40"/>
        <v>12</v>
      </c>
      <c r="J414" s="87" t="str">
        <f t="shared" si="41"/>
        <v/>
      </c>
      <c r="K414" s="87" t="str">
        <f>IFERROR(VLOOKUP(A414,Instruction!A:F,6,0),"")</f>
        <v>• Put 2 pcs into polybag and apply FNSKU labels on each of the poly bags.
• Insert the poly-bagged sets back to BOX (Cover all existing barcodes on the box/case)</v>
      </c>
      <c r="L414" s="88" t="str">
        <f>IFERROR(VLOOKUP(A414,Instruction!A:J,10,0),"No Supplies")</f>
        <v>Poly Bag 7.5 x 10.5</v>
      </c>
      <c r="M414" s="86">
        <f>IFERROR(VLOOKUP(A414,Data1!A:C,3,0),1)</f>
        <v>2</v>
      </c>
      <c r="N414" s="85">
        <f>IFERROR(VLOOKUP(D414,Data2!$A:$D,4,0),"")</f>
        <v>24</v>
      </c>
      <c r="O414" s="84">
        <f>IFERROR(VLOOKUP(D414,Data2!$A:$C,3,0),"")</f>
        <v>144</v>
      </c>
      <c r="P414" s="85">
        <v>14</v>
      </c>
      <c r="Q414" s="84">
        <v>12</v>
      </c>
      <c r="R414" s="84"/>
      <c r="S414" s="84" t="s">
        <v>5151</v>
      </c>
    </row>
    <row r="415" spans="1:19" x14ac:dyDescent="0.25">
      <c r="A415" s="97" t="s">
        <v>3895</v>
      </c>
      <c r="B415" s="90" t="s">
        <v>5850</v>
      </c>
      <c r="C415" s="90" t="s">
        <v>5851</v>
      </c>
      <c r="D415" s="91">
        <f>IFERROR(VLOOKUP(A415,Data1!A:B,2,0),"")</f>
        <v>5087</v>
      </c>
      <c r="E415" s="101">
        <f t="shared" si="36"/>
        <v>48</v>
      </c>
      <c r="F415" s="101">
        <f t="shared" si="37"/>
        <v>24</v>
      </c>
      <c r="G415" s="91" t="str">
        <f t="shared" si="38"/>
        <v/>
      </c>
      <c r="H415" s="91">
        <f t="shared" si="39"/>
        <v>1</v>
      </c>
      <c r="I415" s="93">
        <f t="shared" si="40"/>
        <v>24</v>
      </c>
      <c r="J415" s="94" t="str">
        <f t="shared" si="41"/>
        <v/>
      </c>
      <c r="K415" s="94" t="str">
        <f>IFERROR(VLOOKUP(A415,Instruction!A:F,6,0),"")</f>
        <v>• Put 2 pcs into polybag and apply FNSKU labels on each of the poly bags.
• Insert the poly-bagged sets back to CASE (Cover all existing barcodes on the box/case)</v>
      </c>
      <c r="L415" s="95" t="str">
        <f>IFERROR(VLOOKUP(A415,Instruction!A:J,10,0),"No Supplies")</f>
        <v>Poly Bag 9 x 12</v>
      </c>
      <c r="M415" s="101">
        <f>IFERROR(VLOOKUP(A415,Data1!A:C,3,0),1)</f>
        <v>2</v>
      </c>
      <c r="N415" s="91">
        <f>IFERROR(VLOOKUP(D415,Data2!$A:$D,4,0),"")</f>
        <v>0</v>
      </c>
      <c r="O415" s="90">
        <f>IFERROR(VLOOKUP(D415,Data2!$A:$C,3,0),"")</f>
        <v>48</v>
      </c>
      <c r="P415" s="91">
        <v>14</v>
      </c>
      <c r="Q415" s="90">
        <v>24</v>
      </c>
      <c r="R415" s="90"/>
      <c r="S415" s="90" t="s">
        <v>5152</v>
      </c>
    </row>
    <row r="416" spans="1:19" x14ac:dyDescent="0.25">
      <c r="A416" s="83" t="s">
        <v>4897</v>
      </c>
      <c r="B416" s="84" t="s">
        <v>5852</v>
      </c>
      <c r="C416" s="84" t="s">
        <v>5852</v>
      </c>
      <c r="D416" s="85">
        <f>IFERROR(VLOOKUP(A416,Data1!A:B,2,0),"")</f>
        <v>6022</v>
      </c>
      <c r="E416" s="86">
        <f t="shared" si="36"/>
        <v>12</v>
      </c>
      <c r="F416" s="86">
        <f t="shared" si="37"/>
        <v>12</v>
      </c>
      <c r="G416" s="85" t="str">
        <f t="shared" si="38"/>
        <v/>
      </c>
      <c r="H416" s="85">
        <f t="shared" si="39"/>
        <v>2</v>
      </c>
      <c r="I416" s="86">
        <f t="shared" si="40"/>
        <v>6</v>
      </c>
      <c r="J416" s="87" t="str">
        <f t="shared" si="41"/>
        <v/>
      </c>
      <c r="K416" s="87" t="str">
        <f>IFERROR(VLOOKUP(A416,Instruction!A:F,6,0),"")</f>
        <v xml:space="preserve">Apply outer box/case label accordingly to match item# (Cover all existing barcodes on the box/case) </v>
      </c>
      <c r="L416" s="88" t="str">
        <f>IFERROR(VLOOKUP(A416,Instruction!A:J,10,0),"No Supplies")</f>
        <v>No Supplies</v>
      </c>
      <c r="M416" s="86">
        <f>IFERROR(VLOOKUP(A416,Data1!A:C,3,0),1)</f>
        <v>1</v>
      </c>
      <c r="N416" s="85">
        <f>IFERROR(VLOOKUP(D416,Data2!$A:$D,4,0),"")</f>
        <v>0</v>
      </c>
      <c r="O416" s="84">
        <f>IFERROR(VLOOKUP(D416,Data2!$A:$C,3,0),"")</f>
        <v>6</v>
      </c>
      <c r="P416" s="85">
        <v>14</v>
      </c>
      <c r="Q416" s="84">
        <v>12</v>
      </c>
      <c r="R416" s="84"/>
      <c r="S416" s="84" t="s">
        <v>5152</v>
      </c>
    </row>
    <row r="417" spans="1:19" x14ac:dyDescent="0.25">
      <c r="A417" s="97" t="s">
        <v>2407</v>
      </c>
      <c r="B417" s="90" t="s">
        <v>5853</v>
      </c>
      <c r="C417" s="90" t="s">
        <v>5854</v>
      </c>
      <c r="D417" s="91">
        <f>IFERROR(VLOOKUP(A417,Data1!A:B,2,0),"")</f>
        <v>5026</v>
      </c>
      <c r="E417" s="101">
        <f t="shared" si="36"/>
        <v>350</v>
      </c>
      <c r="F417" s="101">
        <f t="shared" si="37"/>
        <v>14</v>
      </c>
      <c r="G417" s="91" t="str">
        <f t="shared" si="38"/>
        <v/>
      </c>
      <c r="H417" s="91">
        <f t="shared" si="39"/>
        <v>14</v>
      </c>
      <c r="I417" s="93">
        <f t="shared" si="40"/>
        <v>1</v>
      </c>
      <c r="J417" s="94" t="str">
        <f t="shared" si="41"/>
        <v/>
      </c>
      <c r="K417" s="94" t="str">
        <f>IFERROR(VLOOKUP(A417,Instruction!A:F,6,0),"")</f>
        <v>• Apply label “THIS IS A SET”. Apply FNSKU to each case.
• *Make sure all labels stick securely on the case*. Apply outer case label. Cover all visible barcodes on case</v>
      </c>
      <c r="L417" s="95" t="str">
        <f>IFERROR(VLOOKUP(A417,Instruction!A:J,10,0),"No Supplies")</f>
        <v>No Supplies</v>
      </c>
      <c r="M417" s="101">
        <f>IFERROR(VLOOKUP(A417,Data1!A:C,3,0),1)</f>
        <v>25</v>
      </c>
      <c r="N417" s="91">
        <f>IFERROR(VLOOKUP(D417,Data2!$A:$D,4,0),"")</f>
        <v>0</v>
      </c>
      <c r="O417" s="90">
        <f>IFERROR(VLOOKUP(D417,Data2!$A:$C,3,0),"")</f>
        <v>25</v>
      </c>
      <c r="P417" s="91">
        <v>14</v>
      </c>
      <c r="Q417" s="90">
        <v>14</v>
      </c>
      <c r="R417" s="90"/>
      <c r="S417" s="90" t="s">
        <v>5152</v>
      </c>
    </row>
    <row r="418" spans="1:19" x14ac:dyDescent="0.25">
      <c r="A418" s="83" t="s">
        <v>1628</v>
      </c>
      <c r="B418" s="84" t="s">
        <v>5855</v>
      </c>
      <c r="C418" s="84"/>
      <c r="D418" s="85">
        <f>IFERROR(VLOOKUP(A418,Data1!A:B,2,0),"")</f>
        <v>320</v>
      </c>
      <c r="E418" s="86">
        <f t="shared" si="36"/>
        <v>288</v>
      </c>
      <c r="F418" s="86">
        <f t="shared" si="37"/>
        <v>12</v>
      </c>
      <c r="G418" s="85">
        <f t="shared" si="38"/>
        <v>12</v>
      </c>
      <c r="H418" s="85">
        <f t="shared" si="39"/>
        <v>1</v>
      </c>
      <c r="I418" s="86">
        <f t="shared" si="40"/>
        <v>12</v>
      </c>
      <c r="J418" s="87" t="str">
        <f t="shared" si="41"/>
        <v/>
      </c>
      <c r="K418" s="87" t="str">
        <f>IFERROR(VLOOKUP(A418,Instruction!A:F,6,0),"")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18" s="88">
        <f>IFERROR(VLOOKUP(A418,Instruction!A:J,10,0),"No Supplies")</f>
        <v>0</v>
      </c>
      <c r="M418" s="86">
        <f>IFERROR(VLOOKUP(A418,Data1!A:C,3,0),1)</f>
        <v>24</v>
      </c>
      <c r="N418" s="85">
        <f>IFERROR(VLOOKUP(D418,Data2!$A:$D,4,0),"")</f>
        <v>24</v>
      </c>
      <c r="O418" s="84">
        <f>IFERROR(VLOOKUP(D418,Data2!$A:$C,3,0),"")</f>
        <v>288</v>
      </c>
      <c r="P418" s="85">
        <v>16</v>
      </c>
      <c r="Q418" s="84">
        <v>12</v>
      </c>
      <c r="R418" s="84"/>
      <c r="S418" s="84" t="s">
        <v>5152</v>
      </c>
    </row>
    <row r="419" spans="1:19" x14ac:dyDescent="0.25">
      <c r="A419" s="97" t="s">
        <v>3337</v>
      </c>
      <c r="B419" s="90" t="s">
        <v>5856</v>
      </c>
      <c r="C419" s="90" t="s">
        <v>5857</v>
      </c>
      <c r="D419" s="91">
        <f>IFERROR(VLOOKUP(A419,Data1!A:B,2,0),"")</f>
        <v>842</v>
      </c>
      <c r="E419" s="101">
        <f t="shared" si="36"/>
        <v>336</v>
      </c>
      <c r="F419" s="101">
        <f t="shared" si="37"/>
        <v>14</v>
      </c>
      <c r="G419" s="91" t="str">
        <f t="shared" si="38"/>
        <v/>
      </c>
      <c r="H419" s="91">
        <f t="shared" si="39"/>
        <v>14</v>
      </c>
      <c r="I419" s="93">
        <f t="shared" si="40"/>
        <v>1</v>
      </c>
      <c r="J419" s="94" t="str">
        <f t="shared" si="41"/>
        <v/>
      </c>
      <c r="K419" s="94" t="str">
        <f>IFERROR(VLOOKUP(A419,Instruction!A:F,6,0),"")</f>
        <v>• Apply label “THIS IS A SET”. Apply FNSKU to each case.
• *Make sure all labels stick securely on the case*. Apply outer case label. Cover all visible barcodes on case</v>
      </c>
      <c r="L419" s="95" t="str">
        <f>IFERROR(VLOOKUP(A419,Instruction!A:J,10,0),"No Supplies")</f>
        <v>No Supplies</v>
      </c>
      <c r="M419" s="101">
        <f>IFERROR(VLOOKUP(A419,Data1!A:C,3,0),1)</f>
        <v>24</v>
      </c>
      <c r="N419" s="91">
        <f>IFERROR(VLOOKUP(D419,Data2!$A:$D,4,0),"")</f>
        <v>0</v>
      </c>
      <c r="O419" s="90">
        <f>IFERROR(VLOOKUP(D419,Data2!$A:$C,3,0),"")</f>
        <v>24</v>
      </c>
      <c r="P419" s="91">
        <v>14</v>
      </c>
      <c r="Q419" s="90">
        <v>14</v>
      </c>
      <c r="R419" s="90"/>
      <c r="S419" s="90" t="s">
        <v>5152</v>
      </c>
    </row>
    <row r="420" spans="1:19" ht="30" x14ac:dyDescent="0.25">
      <c r="A420" s="83" t="s">
        <v>1452</v>
      </c>
      <c r="B420" s="84" t="s">
        <v>5858</v>
      </c>
      <c r="C420" s="84" t="s">
        <v>5859</v>
      </c>
      <c r="D420" s="85">
        <f>IFERROR(VLOOKUP(A420,Data1!A:B,2,0),"")</f>
        <v>3126</v>
      </c>
      <c r="E420" s="86">
        <f t="shared" si="36"/>
        <v>96</v>
      </c>
      <c r="F420" s="86">
        <f t="shared" si="37"/>
        <v>16</v>
      </c>
      <c r="G420" s="85" t="str">
        <f t="shared" si="38"/>
        <v/>
      </c>
      <c r="H420" s="85">
        <f t="shared" si="39"/>
        <v>2</v>
      </c>
      <c r="I420" s="86">
        <f t="shared" si="40"/>
        <v>8</v>
      </c>
      <c r="J420" s="87" t="str">
        <f t="shared" si="41"/>
        <v/>
      </c>
      <c r="K420" s="87" t="str">
        <f>IFERROR(VLOOKUP(A420,Instruction!A:F,6,0),"")</f>
        <v>• Put 6 pcs (different color) per poly bag. Apply FNSKU on the poly bags.
• Put the poly-bagged sets back to BX-191313</v>
      </c>
      <c r="L420" s="88" t="str">
        <f>IFERROR(VLOOKUP(A420,Instruction!A:J,10,0),"No Supplies")</f>
        <v>Poly Bag 14.5 x 19. BX191313</v>
      </c>
      <c r="M420" s="86">
        <f>IFERROR(VLOOKUP(A420,Data1!A:C,3,0),1)</f>
        <v>6</v>
      </c>
      <c r="N420" s="85">
        <f>IFERROR(VLOOKUP(D420,Data2!$A:$D,4,0),"")</f>
        <v>0</v>
      </c>
      <c r="O420" s="84">
        <f>IFERROR(VLOOKUP(D420,Data2!$A:$C,3,0),"")</f>
        <v>48</v>
      </c>
      <c r="P420" s="85">
        <v>13</v>
      </c>
      <c r="Q420" s="84">
        <v>16</v>
      </c>
      <c r="R420" s="84"/>
      <c r="S420" s="84" t="s">
        <v>5152</v>
      </c>
    </row>
    <row r="421" spans="1:19" x14ac:dyDescent="0.25">
      <c r="A421" s="97" t="s">
        <v>2173</v>
      </c>
      <c r="B421" s="90" t="s">
        <v>5860</v>
      </c>
      <c r="C421" s="90" t="s">
        <v>5861</v>
      </c>
      <c r="D421" s="91">
        <f>IFERROR(VLOOKUP(A421,Data1!A:B,2,0),"")</f>
        <v>4127</v>
      </c>
      <c r="E421" s="101">
        <f t="shared" si="36"/>
        <v>156</v>
      </c>
      <c r="F421" s="101">
        <f t="shared" si="37"/>
        <v>13</v>
      </c>
      <c r="G421" s="91" t="str">
        <f t="shared" si="38"/>
        <v/>
      </c>
      <c r="H421" s="91">
        <f t="shared" si="39"/>
        <v>13</v>
      </c>
      <c r="I421" s="93">
        <f t="shared" si="40"/>
        <v>1</v>
      </c>
      <c r="J421" s="94" t="str">
        <f t="shared" si="41"/>
        <v/>
      </c>
      <c r="K421" s="94" t="str">
        <f>IFERROR(VLOOKUP(A421,Instruction!A:F,6,0),"")</f>
        <v>• Apply label “THIS IS A SET”. Apply FNSKU to each case.
• *Make sure all labels stick securely on the case*. Apply outer case label. Cover all visible barcodes on case</v>
      </c>
      <c r="L421" s="95" t="str">
        <f>IFERROR(VLOOKUP(A421,Instruction!A:J,10,0),"No Supplies")</f>
        <v>No Supplies</v>
      </c>
      <c r="M421" s="101">
        <f>IFERROR(VLOOKUP(A421,Data1!A:C,3,0),1)</f>
        <v>12</v>
      </c>
      <c r="N421" s="91">
        <f>IFERROR(VLOOKUP(D421,Data2!$A:$D,4,0),"")</f>
        <v>0</v>
      </c>
      <c r="O421" s="90">
        <f>IFERROR(VLOOKUP(D421,Data2!$A:$C,3,0),"")</f>
        <v>12</v>
      </c>
      <c r="P421" s="91">
        <v>13</v>
      </c>
      <c r="Q421" s="90">
        <v>13</v>
      </c>
      <c r="R421" s="90"/>
      <c r="S421" s="90" t="s">
        <v>5152</v>
      </c>
    </row>
    <row r="422" spans="1:19" x14ac:dyDescent="0.25">
      <c r="A422" s="83" t="s">
        <v>5012</v>
      </c>
      <c r="B422" s="84" t="s">
        <v>5862</v>
      </c>
      <c r="C422" s="84" t="s">
        <v>5863</v>
      </c>
      <c r="D422" s="85">
        <f>IFERROR(VLOOKUP(A422,Data1!A:B,2,0),"")</f>
        <v>1225</v>
      </c>
      <c r="E422" s="86">
        <f t="shared" si="36"/>
        <v>24</v>
      </c>
      <c r="F422" s="86">
        <f t="shared" si="37"/>
        <v>24</v>
      </c>
      <c r="G422" s="85">
        <f t="shared" si="38"/>
        <v>1</v>
      </c>
      <c r="H422" s="85">
        <f t="shared" si="39"/>
        <v>1</v>
      </c>
      <c r="I422" s="86">
        <f t="shared" si="40"/>
        <v>24</v>
      </c>
      <c r="J422" s="87" t="str">
        <f t="shared" si="41"/>
        <v/>
      </c>
      <c r="K422" s="87" t="str">
        <f>IFERROR(VLOOKUP(A422,Instruction!A:F,6,0),"")</f>
        <v xml:space="preserve">• Use FNSKU to label each item (cover barcode). Apply outer box/case label accordingly to match item# (Cover all existing barcodes on the box/case) </v>
      </c>
      <c r="L422" s="88" t="str">
        <f>IFERROR(VLOOKUP(A422,Instruction!A:J,10,0),"No Supplies")</f>
        <v>No Supplies</v>
      </c>
      <c r="M422" s="86">
        <f>IFERROR(VLOOKUP(A422,Data1!A:C,3,0),1)</f>
        <v>1</v>
      </c>
      <c r="N422" s="85">
        <f>IFERROR(VLOOKUP(D422,Data2!$A:$D,4,0),"")</f>
        <v>24</v>
      </c>
      <c r="O422" s="84">
        <f>IFERROR(VLOOKUP(D422,Data2!$A:$C,3,0),"")</f>
        <v>144</v>
      </c>
      <c r="P422" s="85">
        <v>13</v>
      </c>
      <c r="Q422" s="84">
        <v>24</v>
      </c>
      <c r="R422" s="84"/>
      <c r="S422" s="84" t="s">
        <v>5151</v>
      </c>
    </row>
    <row r="423" spans="1:19" x14ac:dyDescent="0.25">
      <c r="A423" s="97" t="s">
        <v>2193</v>
      </c>
      <c r="B423" s="90" t="s">
        <v>5864</v>
      </c>
      <c r="C423" s="90" t="s">
        <v>5864</v>
      </c>
      <c r="D423" s="91">
        <f>IFERROR(VLOOKUP(A423,Data1!A:B,2,0),"")</f>
        <v>4142</v>
      </c>
      <c r="E423" s="101">
        <f t="shared" si="36"/>
        <v>12</v>
      </c>
      <c r="F423" s="101">
        <f t="shared" si="37"/>
        <v>12</v>
      </c>
      <c r="G423" s="91" t="str">
        <f t="shared" si="38"/>
        <v/>
      </c>
      <c r="H423" s="91">
        <f t="shared" si="39"/>
        <v>1</v>
      </c>
      <c r="I423" s="93">
        <f t="shared" si="40"/>
        <v>12</v>
      </c>
      <c r="J423" s="94" t="str">
        <f t="shared" si="41"/>
        <v/>
      </c>
      <c r="K423" s="94" t="str">
        <f>IFERROR(VLOOKUP(A423,Instruction!A:F,6,0),"")</f>
        <v xml:space="preserve">• Apply outer box/case label accordingly to match item# (Cover all existing barcodes on the box/case) </v>
      </c>
      <c r="L423" s="95" t="str">
        <f>IFERROR(VLOOKUP(A423,Instruction!A:J,10,0),"No Supplies")</f>
        <v>No Supplies</v>
      </c>
      <c r="M423" s="101">
        <f>IFERROR(VLOOKUP(A423,Data1!A:C,3,0),1)</f>
        <v>1</v>
      </c>
      <c r="N423" s="91">
        <f>IFERROR(VLOOKUP(D423,Data2!$A:$D,4,0),"")</f>
        <v>0</v>
      </c>
      <c r="O423" s="90">
        <f>IFERROR(VLOOKUP(D423,Data2!$A:$C,3,0),"")</f>
        <v>12</v>
      </c>
      <c r="P423" s="91">
        <v>13</v>
      </c>
      <c r="Q423" s="90">
        <v>12</v>
      </c>
      <c r="R423" s="90"/>
      <c r="S423" s="90" t="s">
        <v>5152</v>
      </c>
    </row>
    <row r="424" spans="1:19" x14ac:dyDescent="0.25">
      <c r="A424" s="83" t="s">
        <v>5068</v>
      </c>
      <c r="B424" s="84" t="s">
        <v>5865</v>
      </c>
      <c r="C424" s="84" t="s">
        <v>5865</v>
      </c>
      <c r="D424" s="85">
        <f>IFERROR(VLOOKUP(A424,Data1!A:B,2,0),"")</f>
        <v>2350</v>
      </c>
      <c r="E424" s="86">
        <f t="shared" si="36"/>
        <v>24</v>
      </c>
      <c r="F424" s="86">
        <f t="shared" si="37"/>
        <v>24</v>
      </c>
      <c r="G424" s="85">
        <f t="shared" si="38"/>
        <v>1</v>
      </c>
      <c r="H424" s="85">
        <f t="shared" si="39"/>
        <v>1</v>
      </c>
      <c r="I424" s="86">
        <f t="shared" si="40"/>
        <v>24</v>
      </c>
      <c r="J424" s="87" t="str">
        <f t="shared" si="41"/>
        <v/>
      </c>
      <c r="K424" s="87" t="str">
        <f>IFERROR(VLOOKUP(A424,Instruction!A:F,6,0),"")</f>
        <v>• Use FNSKU to label each item (cover barcode). 
• Put item back to CASE. Discard inner box
• Apply outer case label accordingly to match item# (Cover all existing barcodes on the case)</v>
      </c>
      <c r="L424" s="88">
        <f>IFERROR(VLOOKUP(A424,Instruction!A:J,10,0),"No Supplies")</f>
        <v>0</v>
      </c>
      <c r="M424" s="86">
        <f>IFERROR(VLOOKUP(A424,Data1!A:C,3,0),1)</f>
        <v>1</v>
      </c>
      <c r="N424" s="85">
        <f>IFERROR(VLOOKUP(D424,Data2!$A:$D,4,0),"")</f>
        <v>24</v>
      </c>
      <c r="O424" s="84">
        <f>IFERROR(VLOOKUP(D424,Data2!$A:$C,3,0),"")</f>
        <v>144</v>
      </c>
      <c r="P424" s="85">
        <v>13</v>
      </c>
      <c r="Q424" s="84">
        <v>24</v>
      </c>
      <c r="R424" s="84"/>
      <c r="S424" s="84" t="s">
        <v>5151</v>
      </c>
    </row>
    <row r="425" spans="1:19" x14ac:dyDescent="0.25">
      <c r="A425" s="97" t="s">
        <v>1598</v>
      </c>
      <c r="B425" s="90" t="s">
        <v>5866</v>
      </c>
      <c r="C425" s="90" t="s">
        <v>5867</v>
      </c>
      <c r="D425" s="91">
        <f>IFERROR(VLOOKUP(A425,Data1!A:B,2,0),"")</f>
        <v>3190</v>
      </c>
      <c r="E425" s="101">
        <f t="shared" si="36"/>
        <v>48</v>
      </c>
      <c r="F425" s="101">
        <f t="shared" si="37"/>
        <v>12</v>
      </c>
      <c r="G425" s="91" t="str">
        <f t="shared" si="38"/>
        <v/>
      </c>
      <c r="H425" s="91">
        <f t="shared" si="39"/>
        <v>4</v>
      </c>
      <c r="I425" s="93">
        <f t="shared" si="40"/>
        <v>3</v>
      </c>
      <c r="J425" s="94" t="str">
        <f t="shared" si="41"/>
        <v/>
      </c>
      <c r="K425" s="94" t="str">
        <f>IFERROR(VLOOKUP(A425,Instruction!A:F,6,0),"")</f>
        <v xml:space="preserve">• Put 4 pcs into polybag and apply FNSKU labels on each of the poly bags.
• Insert the poly-bagged sets back to CASE (Cover all existing barcodes on the box/case) </v>
      </c>
      <c r="L425" s="95" t="str">
        <f>IFERROR(VLOOKUP(A425,Instruction!A:J,10,0),"No Supplies")</f>
        <v>Poly Bag 14.5 x 19</v>
      </c>
      <c r="M425" s="101">
        <f>IFERROR(VLOOKUP(A425,Data1!A:C,3,0),1)</f>
        <v>4</v>
      </c>
      <c r="N425" s="91">
        <f>IFERROR(VLOOKUP(D425,Data2!$A:$D,4,0),"")</f>
        <v>0</v>
      </c>
      <c r="O425" s="90">
        <f>IFERROR(VLOOKUP(D425,Data2!$A:$C,3,0),"")</f>
        <v>12</v>
      </c>
      <c r="P425" s="91">
        <v>13</v>
      </c>
      <c r="Q425" s="90">
        <v>12</v>
      </c>
      <c r="R425" s="90"/>
      <c r="S425" s="90" t="s">
        <v>5152</v>
      </c>
    </row>
    <row r="426" spans="1:19" x14ac:dyDescent="0.25">
      <c r="A426" s="83" t="s">
        <v>2862</v>
      </c>
      <c r="B426" s="84" t="s">
        <v>5868</v>
      </c>
      <c r="C426" s="84" t="s">
        <v>5869</v>
      </c>
      <c r="D426" s="85">
        <f>IFERROR(VLOOKUP(A426,Data1!A:B,2,0),"")</f>
        <v>564</v>
      </c>
      <c r="E426" s="86">
        <f t="shared" si="36"/>
        <v>72</v>
      </c>
      <c r="F426" s="86">
        <f t="shared" si="37"/>
        <v>12</v>
      </c>
      <c r="G426" s="85" t="str">
        <f t="shared" si="38"/>
        <v/>
      </c>
      <c r="H426" s="85">
        <f t="shared" si="39"/>
        <v>3</v>
      </c>
      <c r="I426" s="86">
        <f t="shared" si="40"/>
        <v>4</v>
      </c>
      <c r="J426" s="87" t="str">
        <f t="shared" si="41"/>
        <v/>
      </c>
      <c r="K426" s="87" t="str">
        <f>IFERROR(VLOOKUP(A426,Instruction!A:F,6,0),"")</f>
        <v>• Put 6 pcs (different color) per poly bag. Apply FNSKU on the poly bags.
• Put the poly-bagged sets back to CASE (Cover all existing barcodes on the box/case)</v>
      </c>
      <c r="L426" s="88">
        <f>IFERROR(VLOOKUP(A426,Instruction!A:J,10,0),"No Supplies")</f>
        <v>0</v>
      </c>
      <c r="M426" s="86">
        <f>IFERROR(VLOOKUP(A426,Data1!A:C,3,0),1)</f>
        <v>6</v>
      </c>
      <c r="N426" s="85">
        <f>IFERROR(VLOOKUP(D426,Data2!$A:$D,4,0),"")</f>
        <v>0</v>
      </c>
      <c r="O426" s="84">
        <f>IFERROR(VLOOKUP(D426,Data2!$A:$C,3,0),"")</f>
        <v>24</v>
      </c>
      <c r="P426" s="85">
        <v>13</v>
      </c>
      <c r="Q426" s="84">
        <v>12</v>
      </c>
      <c r="R426" s="84"/>
      <c r="S426" s="84" t="s">
        <v>5152</v>
      </c>
    </row>
    <row r="427" spans="1:19" x14ac:dyDescent="0.25">
      <c r="A427" s="97" t="s">
        <v>2915</v>
      </c>
      <c r="B427" s="90" t="s">
        <v>5870</v>
      </c>
      <c r="C427" s="90" t="s">
        <v>5871</v>
      </c>
      <c r="D427" s="91">
        <f>IFERROR(VLOOKUP(A427,Data1!A:B,2,0),"")</f>
        <v>590</v>
      </c>
      <c r="E427" s="101">
        <f t="shared" si="36"/>
        <v>325</v>
      </c>
      <c r="F427" s="101">
        <f t="shared" si="37"/>
        <v>13</v>
      </c>
      <c r="G427" s="91" t="str">
        <f t="shared" si="38"/>
        <v/>
      </c>
      <c r="H427" s="91">
        <f t="shared" si="39"/>
        <v>13</v>
      </c>
      <c r="I427" s="93">
        <f t="shared" si="40"/>
        <v>1</v>
      </c>
      <c r="J427" s="94" t="str">
        <f t="shared" si="41"/>
        <v/>
      </c>
      <c r="K427" s="94" t="str">
        <f>IFERROR(VLOOKUP(A427,Instruction!A:F,6,0),"")</f>
        <v>• Apply label “THIS IS A SET”. Apply FNSKU to each case.
• *Make sure all labels stick securely on the case*. Apply outer case label. Cover all visible barcodes on case</v>
      </c>
      <c r="L427" s="95" t="str">
        <f>IFERROR(VLOOKUP(A427,Instruction!A:J,10,0),"No Supplies")</f>
        <v>No Supplies</v>
      </c>
      <c r="M427" s="101">
        <f>IFERROR(VLOOKUP(A427,Data1!A:C,3,0),1)</f>
        <v>25</v>
      </c>
      <c r="N427" s="91">
        <f>IFERROR(VLOOKUP(D427,Data2!$A:$D,4,0),"")</f>
        <v>0</v>
      </c>
      <c r="O427" s="90">
        <f>IFERROR(VLOOKUP(D427,Data2!$A:$C,3,0),"")</f>
        <v>25</v>
      </c>
      <c r="P427" s="91">
        <v>13</v>
      </c>
      <c r="Q427" s="90">
        <v>13</v>
      </c>
      <c r="R427" s="90"/>
      <c r="S427" s="90" t="s">
        <v>5152</v>
      </c>
    </row>
    <row r="428" spans="1:19" x14ac:dyDescent="0.25">
      <c r="A428" s="83" t="s">
        <v>2418</v>
      </c>
      <c r="B428" s="84" t="s">
        <v>5872</v>
      </c>
      <c r="C428" s="84" t="s">
        <v>5873</v>
      </c>
      <c r="D428" s="85">
        <f>IFERROR(VLOOKUP(A428,Data1!A:B,2,0),"")</f>
        <v>5033</v>
      </c>
      <c r="E428" s="86">
        <f t="shared" si="36"/>
        <v>24</v>
      </c>
      <c r="F428" s="86">
        <f t="shared" si="37"/>
        <v>12</v>
      </c>
      <c r="G428" s="85" t="str">
        <f t="shared" si="38"/>
        <v/>
      </c>
      <c r="H428" s="85">
        <f t="shared" si="39"/>
        <v>1</v>
      </c>
      <c r="I428" s="86">
        <f t="shared" si="40"/>
        <v>12</v>
      </c>
      <c r="J428" s="87" t="str">
        <f t="shared" si="41"/>
        <v/>
      </c>
      <c r="K428" s="87" t="str">
        <f>IFERROR(VLOOKUP(A428,Instruction!A:F,6,0),"")</f>
        <v xml:space="preserve">• Put 2 pcs into polybag and apply FNSKU labels on each of the poly bags.
• Insert the poly-bagged sets back to CASE (Cover all existing barcodes on the box/case) </v>
      </c>
      <c r="L428" s="88" t="str">
        <f>IFERROR(VLOOKUP(A428,Instruction!A:J,10,0),"No Supplies")</f>
        <v>Clear bag 28 x 40</v>
      </c>
      <c r="M428" s="86">
        <f>IFERROR(VLOOKUP(A428,Data1!A:C,3,0),1)</f>
        <v>2</v>
      </c>
      <c r="N428" s="85">
        <f>IFERROR(VLOOKUP(D428,Data2!$A:$D,4,0),"")</f>
        <v>0</v>
      </c>
      <c r="O428" s="84">
        <f>IFERROR(VLOOKUP(D428,Data2!$A:$C,3,0),"")</f>
        <v>24</v>
      </c>
      <c r="P428" s="85">
        <v>13</v>
      </c>
      <c r="Q428" s="84">
        <v>12</v>
      </c>
      <c r="R428" s="84"/>
      <c r="S428" s="84" t="s">
        <v>5152</v>
      </c>
    </row>
    <row r="429" spans="1:19" x14ac:dyDescent="0.25">
      <c r="A429" s="97" t="s">
        <v>1714</v>
      </c>
      <c r="B429" s="90" t="s">
        <v>5874</v>
      </c>
      <c r="C429" s="90"/>
      <c r="D429" s="91">
        <f>IFERROR(VLOOKUP(A429,Data1!A:B,2,0),"")</f>
        <v>3364</v>
      </c>
      <c r="E429" s="101">
        <f t="shared" si="36"/>
        <v>48</v>
      </c>
      <c r="F429" s="101">
        <f t="shared" si="37"/>
        <v>24</v>
      </c>
      <c r="G429" s="91" t="str">
        <f t="shared" si="38"/>
        <v/>
      </c>
      <c r="H429" s="91">
        <f t="shared" si="39"/>
        <v>1</v>
      </c>
      <c r="I429" s="93">
        <f t="shared" si="40"/>
        <v>24</v>
      </c>
      <c r="J429" s="94" t="str">
        <f t="shared" si="41"/>
        <v/>
      </c>
      <c r="K429" s="94"/>
      <c r="L429" s="95" t="str">
        <f>IFERROR(VLOOKUP(A429,Instruction!A:J,10,0),"No Supplies")</f>
        <v>No Supplies</v>
      </c>
      <c r="M429" s="101">
        <f>IFERROR(VLOOKUP(A429,Data1!A:C,3,0),1)</f>
        <v>2</v>
      </c>
      <c r="N429" s="91">
        <f>IFERROR(VLOOKUP(D429,Data2!$A:$D,4,0),"")</f>
        <v>0</v>
      </c>
      <c r="O429" s="90">
        <f>IFERROR(VLOOKUP(D429,Data2!$A:$C,3,0),"")</f>
        <v>48</v>
      </c>
      <c r="P429" s="91">
        <v>15</v>
      </c>
      <c r="Q429" s="90">
        <v>24</v>
      </c>
      <c r="R429" s="90"/>
      <c r="S429" s="90" t="s">
        <v>5152</v>
      </c>
    </row>
    <row r="430" spans="1:19" x14ac:dyDescent="0.25">
      <c r="A430" s="83" t="s">
        <v>680</v>
      </c>
      <c r="B430" s="84" t="s">
        <v>5875</v>
      </c>
      <c r="C430" s="84"/>
      <c r="D430" s="85">
        <f>IFERROR(VLOOKUP(A430,Data1!A:B,2,0),"")</f>
        <v>1788</v>
      </c>
      <c r="E430" s="86">
        <f t="shared" si="36"/>
        <v>24</v>
      </c>
      <c r="F430" s="86">
        <f t="shared" si="37"/>
        <v>24</v>
      </c>
      <c r="G430" s="85">
        <f t="shared" si="38"/>
        <v>1</v>
      </c>
      <c r="H430" s="85">
        <f t="shared" si="39"/>
        <v>1</v>
      </c>
      <c r="I430" s="86">
        <f t="shared" si="40"/>
        <v>24</v>
      </c>
      <c r="J430" s="87" t="str">
        <f t="shared" si="41"/>
        <v/>
      </c>
      <c r="K430" s="87" t="str">
        <f>IFERROR(VLOOKUP(A430,Instruction!A:F,6,0),"")</f>
        <v>• Use FNSKU to label each item (cover barcode). 
• Put item back to CASE. Discard inner box
• Apply outer case label accordingly to match item# (Cover all existing barcodes on the case)</v>
      </c>
      <c r="L430" s="88">
        <f>IFERROR(VLOOKUP(A430,Instruction!A:J,10,0),"No Supplies")</f>
        <v>0</v>
      </c>
      <c r="M430" s="86">
        <f>IFERROR(VLOOKUP(A430,Data1!A:C,3,0),1)</f>
        <v>1</v>
      </c>
      <c r="N430" s="85">
        <f>IFERROR(VLOOKUP(D430,Data2!$A:$D,4,0),"")</f>
        <v>24</v>
      </c>
      <c r="O430" s="84">
        <f>IFERROR(VLOOKUP(D430,Data2!$A:$C,3,0),"")</f>
        <v>144</v>
      </c>
      <c r="P430" s="85">
        <v>15</v>
      </c>
      <c r="Q430" s="84">
        <v>24</v>
      </c>
      <c r="R430" s="84"/>
      <c r="S430" s="84" t="s">
        <v>5151</v>
      </c>
    </row>
    <row r="431" spans="1:19" x14ac:dyDescent="0.25">
      <c r="A431" s="97" t="s">
        <v>1104</v>
      </c>
      <c r="B431" s="90" t="s">
        <v>5876</v>
      </c>
      <c r="C431" s="90" t="s">
        <v>5877</v>
      </c>
      <c r="D431" s="91">
        <f>IFERROR(VLOOKUP(A431,Data1!A:B,2,0),"")</f>
        <v>2236</v>
      </c>
      <c r="E431" s="101">
        <f t="shared" si="36"/>
        <v>312</v>
      </c>
      <c r="F431" s="101">
        <f t="shared" si="37"/>
        <v>13</v>
      </c>
      <c r="G431" s="91" t="str">
        <f t="shared" si="38"/>
        <v/>
      </c>
      <c r="H431" s="91">
        <f t="shared" si="39"/>
        <v>13</v>
      </c>
      <c r="I431" s="93">
        <f t="shared" si="40"/>
        <v>1</v>
      </c>
      <c r="J431" s="94" t="str">
        <f t="shared" si="41"/>
        <v/>
      </c>
      <c r="K431" s="94" t="str">
        <f>IFERROR(VLOOKUP(A431,Instruction!A:F,6,0),"")</f>
        <v>• Apply label “THIS IS A SET”. Apply FNSKU to each case.
• *Make sure all labels stick securely on the case*. Apply outer case label. Cover all visible barcodes on case</v>
      </c>
      <c r="L431" s="95" t="str">
        <f>IFERROR(VLOOKUP(A431,Instruction!A:J,10,0),"No Supplies")</f>
        <v>No Supplies</v>
      </c>
      <c r="M431" s="101">
        <f>IFERROR(VLOOKUP(A431,Data1!A:C,3,0),1)</f>
        <v>24</v>
      </c>
      <c r="N431" s="91">
        <f>IFERROR(VLOOKUP(D431,Data2!$A:$D,4,0),"")</f>
        <v>0</v>
      </c>
      <c r="O431" s="90">
        <f>IFERROR(VLOOKUP(D431,Data2!$A:$C,3,0),"")</f>
        <v>24</v>
      </c>
      <c r="P431" s="91">
        <v>13</v>
      </c>
      <c r="Q431" s="90">
        <v>13</v>
      </c>
      <c r="R431" s="90"/>
      <c r="S431" s="90" t="s">
        <v>5152</v>
      </c>
    </row>
    <row r="432" spans="1:19" x14ac:dyDescent="0.25">
      <c r="A432" s="83" t="s">
        <v>2168</v>
      </c>
      <c r="B432" s="84" t="s">
        <v>5878</v>
      </c>
      <c r="C432" s="84" t="s">
        <v>5878</v>
      </c>
      <c r="D432" s="85">
        <f>IFERROR(VLOOKUP(A432,Data1!A:B,2,0),"")</f>
        <v>4125</v>
      </c>
      <c r="E432" s="86">
        <f t="shared" si="36"/>
        <v>12</v>
      </c>
      <c r="F432" s="86">
        <f t="shared" si="37"/>
        <v>12</v>
      </c>
      <c r="G432" s="85" t="str">
        <f t="shared" si="38"/>
        <v/>
      </c>
      <c r="H432" s="85">
        <f t="shared" si="39"/>
        <v>1</v>
      </c>
      <c r="I432" s="86">
        <f t="shared" si="40"/>
        <v>12</v>
      </c>
      <c r="J432" s="87" t="str">
        <f t="shared" si="41"/>
        <v/>
      </c>
      <c r="K432" s="87" t="str">
        <f>IFERROR(VLOOKUP(A432,Instruction!A:F,6,0),"")</f>
        <v xml:space="preserve">Apply outer box/case label accordingly to match item# (Cover all existing barcodes on the box/case) </v>
      </c>
      <c r="L432" s="88" t="str">
        <f>IFERROR(VLOOKUP(A432,Instruction!A:J,10,0),"No Supplies")</f>
        <v>No Supplies</v>
      </c>
      <c r="M432" s="86">
        <f>IFERROR(VLOOKUP(A432,Data1!A:C,3,0),1)</f>
        <v>1</v>
      </c>
      <c r="N432" s="85">
        <f>IFERROR(VLOOKUP(D432,Data2!$A:$D,4,0),"")</f>
        <v>0</v>
      </c>
      <c r="O432" s="84">
        <f>IFERROR(VLOOKUP(D432,Data2!$A:$C,3,0),"")</f>
        <v>12</v>
      </c>
      <c r="P432" s="85">
        <v>12</v>
      </c>
      <c r="Q432" s="84">
        <v>12</v>
      </c>
      <c r="R432" s="84"/>
      <c r="S432" s="84" t="s">
        <v>5152</v>
      </c>
    </row>
    <row r="433" spans="1:19" x14ac:dyDescent="0.25">
      <c r="A433" s="97" t="s">
        <v>5069</v>
      </c>
      <c r="B433" s="90" t="s">
        <v>5879</v>
      </c>
      <c r="C433" s="90"/>
      <c r="D433" s="91">
        <f>IFERROR(VLOOKUP(A433,Data1!A:B,2,0),"")</f>
        <v>362</v>
      </c>
      <c r="E433" s="101">
        <f t="shared" si="36"/>
        <v>24</v>
      </c>
      <c r="F433" s="101">
        <f t="shared" si="37"/>
        <v>24</v>
      </c>
      <c r="G433" s="91" t="str">
        <f t="shared" si="38"/>
        <v/>
      </c>
      <c r="H433" s="91">
        <f t="shared" si="39"/>
        <v>1</v>
      </c>
      <c r="I433" s="93">
        <f t="shared" si="40"/>
        <v>24</v>
      </c>
      <c r="J433" s="94" t="str">
        <f t="shared" si="41"/>
        <v/>
      </c>
      <c r="K433" s="94" t="str">
        <f>IFERROR(VLOOKUP(A433,Instruction!A:F,6,0),"")</f>
        <v>• Put 3 pcs (different color) per poly bag. Apply FNSKU on the poly bags.
• Put the poly-bagged sets back to CASE (Cover all existing barcodes on the box/case)</v>
      </c>
      <c r="L433" s="95">
        <f>IFERROR(VLOOKUP(A433,Instruction!A:J,10,0),"No Supplies")</f>
        <v>0</v>
      </c>
      <c r="M433" s="101">
        <f>IFERROR(VLOOKUP(A433,Data1!A:C,3,0),1)</f>
        <v>1</v>
      </c>
      <c r="N433" s="91">
        <f>IFERROR(VLOOKUP(D433,Data2!$A:$D,4,0),"")</f>
        <v>0</v>
      </c>
      <c r="O433" s="90">
        <f>IFERROR(VLOOKUP(D433,Data2!$A:$C,3,0),"")</f>
        <v>24</v>
      </c>
      <c r="P433" s="91">
        <v>14</v>
      </c>
      <c r="Q433" s="90">
        <v>24</v>
      </c>
      <c r="R433" s="90"/>
      <c r="S433" s="90" t="s">
        <v>5152</v>
      </c>
    </row>
    <row r="434" spans="1:19" x14ac:dyDescent="0.25">
      <c r="A434" s="83" t="s">
        <v>3232</v>
      </c>
      <c r="B434" s="84" t="s">
        <v>5880</v>
      </c>
      <c r="C434" s="84" t="s">
        <v>5881</v>
      </c>
      <c r="D434" s="85">
        <f>IFERROR(VLOOKUP(A434,Data1!A:B,2,0),"")</f>
        <v>767</v>
      </c>
      <c r="E434" s="86">
        <f t="shared" si="36"/>
        <v>24</v>
      </c>
      <c r="F434" s="86">
        <f t="shared" si="37"/>
        <v>12</v>
      </c>
      <c r="G434" s="85">
        <f t="shared" si="38"/>
        <v>1</v>
      </c>
      <c r="H434" s="85">
        <f t="shared" si="39"/>
        <v>1</v>
      </c>
      <c r="I434" s="86">
        <f t="shared" si="40"/>
        <v>12</v>
      </c>
      <c r="J434" s="87" t="str">
        <f t="shared" si="41"/>
        <v/>
      </c>
      <c r="K434" s="87" t="str">
        <f>IFERROR(VLOOKUP(A434,Instruction!A:F,6,0),"")</f>
        <v>• Put 2 pcs into polybag and apply FNSKU labels on each of the poly bags.
• Insert the poly-bagged sets back to BOX (Cover all existing barcodes on the box/case)</v>
      </c>
      <c r="L434" s="88" t="str">
        <f>IFERROR(VLOOKUP(A434,Instruction!A:J,10,0),"No Supplies")</f>
        <v>Poly Bag 6 x 9</v>
      </c>
      <c r="M434" s="86">
        <f>IFERROR(VLOOKUP(A434,Data1!A:C,3,0),1)</f>
        <v>2</v>
      </c>
      <c r="N434" s="85">
        <f>IFERROR(VLOOKUP(D434,Data2!$A:$D,4,0),"")</f>
        <v>24</v>
      </c>
      <c r="O434" s="84">
        <f>IFERROR(VLOOKUP(D434,Data2!$A:$C,3,0),"")</f>
        <v>144</v>
      </c>
      <c r="P434" s="85">
        <v>12</v>
      </c>
      <c r="Q434" s="84">
        <v>12</v>
      </c>
      <c r="R434" s="84"/>
      <c r="S434" s="84" t="s">
        <v>5151</v>
      </c>
    </row>
    <row r="435" spans="1:19" x14ac:dyDescent="0.25">
      <c r="A435" s="97" t="s">
        <v>2758</v>
      </c>
      <c r="B435" s="90" t="s">
        <v>5882</v>
      </c>
      <c r="C435" s="90" t="s">
        <v>5883</v>
      </c>
      <c r="D435" s="91">
        <f>IFERROR(VLOOKUP(A435,Data1!A:B,2,0),"")</f>
        <v>5419</v>
      </c>
      <c r="E435" s="101">
        <f t="shared" si="36"/>
        <v>300</v>
      </c>
      <c r="F435" s="101">
        <f t="shared" si="37"/>
        <v>12</v>
      </c>
      <c r="G435" s="91" t="str">
        <f t="shared" si="38"/>
        <v/>
      </c>
      <c r="H435" s="91">
        <f t="shared" si="39"/>
        <v>12</v>
      </c>
      <c r="I435" s="93">
        <f t="shared" si="40"/>
        <v>1</v>
      </c>
      <c r="J435" s="94" t="str">
        <f t="shared" si="41"/>
        <v/>
      </c>
      <c r="K435" s="94" t="str">
        <f>IFERROR(VLOOKUP(A435,Instruction!A:F,6,0),"")</f>
        <v>• Apply label “THIS IS A SET”. Apply FNSKU to each case.
• *Make sure all labels stick securely on the case*. Apply outer case label. Cover all visible barcodes on case</v>
      </c>
      <c r="L435" s="95" t="str">
        <f>IFERROR(VLOOKUP(A435,Instruction!A:J,10,0),"No Supplies")</f>
        <v>No Supplies</v>
      </c>
      <c r="M435" s="101">
        <f>IFERROR(VLOOKUP(A435,Data1!A:C,3,0),1)</f>
        <v>25</v>
      </c>
      <c r="N435" s="91">
        <f>IFERROR(VLOOKUP(D435,Data2!$A:$D,4,0),"")</f>
        <v>0</v>
      </c>
      <c r="O435" s="90">
        <f>IFERROR(VLOOKUP(D435,Data2!$A:$C,3,0),"")</f>
        <v>25</v>
      </c>
      <c r="P435" s="91">
        <v>12</v>
      </c>
      <c r="Q435" s="90">
        <v>12</v>
      </c>
      <c r="R435" s="90"/>
      <c r="S435" s="90" t="s">
        <v>5152</v>
      </c>
    </row>
    <row r="436" spans="1:19" x14ac:dyDescent="0.25">
      <c r="A436" s="83" t="s">
        <v>1624</v>
      </c>
      <c r="B436" s="84" t="s">
        <v>5884</v>
      </c>
      <c r="C436" s="84"/>
      <c r="D436" s="85">
        <f>IFERROR(VLOOKUP(A436,Data1!A:B,2,0),"")</f>
        <v>3202</v>
      </c>
      <c r="E436" s="86">
        <f t="shared" si="36"/>
        <v>48</v>
      </c>
      <c r="F436" s="86">
        <f t="shared" si="37"/>
        <v>16</v>
      </c>
      <c r="G436" s="85">
        <f t="shared" si="38"/>
        <v>4</v>
      </c>
      <c r="H436" s="85">
        <f t="shared" si="39"/>
        <v>1</v>
      </c>
      <c r="I436" s="86">
        <f t="shared" si="40"/>
        <v>4</v>
      </c>
      <c r="J436" s="87" t="str">
        <f t="shared" si="41"/>
        <v/>
      </c>
      <c r="K436" s="87" t="str">
        <f>IFERROR(VLOOKUP(A436,Instruction!A:F,6,0),"")</f>
        <v>• Put 3 pcs into polybag (different color) and apply FNSKU labels on each of the poly bags.
• Insert the poly-bagged sets back to CASE. Discard inner box (Cover all existing barcodes on the box/case)</v>
      </c>
      <c r="L436" s="88">
        <f>IFERROR(VLOOKUP(A436,Instruction!A:J,10,0),"No Supplies")</f>
        <v>0</v>
      </c>
      <c r="M436" s="86">
        <f>IFERROR(VLOOKUP(A436,Data1!A:C,3,0),1)</f>
        <v>3</v>
      </c>
      <c r="N436" s="85">
        <f>IFERROR(VLOOKUP(D436,Data2!$A:$D,4,0),"")</f>
        <v>12</v>
      </c>
      <c r="O436" s="84">
        <f>IFERROR(VLOOKUP(D436,Data2!$A:$C,3,0),"")</f>
        <v>72</v>
      </c>
      <c r="P436" s="85">
        <v>14</v>
      </c>
      <c r="Q436" s="84">
        <v>16</v>
      </c>
      <c r="R436" s="84"/>
      <c r="S436" s="84" t="s">
        <v>5151</v>
      </c>
    </row>
    <row r="437" spans="1:19" x14ac:dyDescent="0.25">
      <c r="A437" s="97" t="s">
        <v>3347</v>
      </c>
      <c r="B437" s="90" t="s">
        <v>5885</v>
      </c>
      <c r="C437" s="90" t="s">
        <v>5886</v>
      </c>
      <c r="D437" s="91">
        <f>IFERROR(VLOOKUP(A437,Data1!A:B,2,0),"")</f>
        <v>846</v>
      </c>
      <c r="E437" s="101">
        <f t="shared" si="36"/>
        <v>48</v>
      </c>
      <c r="F437" s="101">
        <f t="shared" si="37"/>
        <v>12</v>
      </c>
      <c r="G437" s="91" t="str">
        <f t="shared" si="38"/>
        <v/>
      </c>
      <c r="H437" s="91">
        <f t="shared" si="39"/>
        <v>2</v>
      </c>
      <c r="I437" s="93">
        <f t="shared" si="40"/>
        <v>6</v>
      </c>
      <c r="J437" s="94" t="str">
        <f t="shared" si="41"/>
        <v/>
      </c>
      <c r="K437" s="94" t="str">
        <f>IFERROR(VLOOKUP(A437,Instruction!A:F,6,0),"")</f>
        <v>• Insert 4 pcs per poly bag (different color). Apply FNSKU on the poly bags.
• Insert the poly-bagged sets back to CASE (Cover all existing barcodes on the box/case)</v>
      </c>
      <c r="L437" s="95" t="str">
        <f>IFERROR(VLOOKUP(A437,Instruction!A:J,10,0),"No Supplies")</f>
        <v>Poly Bag 14.5 x 19</v>
      </c>
      <c r="M437" s="101">
        <f>IFERROR(VLOOKUP(A437,Data1!A:C,3,0),1)</f>
        <v>4</v>
      </c>
      <c r="N437" s="91">
        <f>IFERROR(VLOOKUP(D437,Data2!$A:$D,4,0),"")</f>
        <v>0</v>
      </c>
      <c r="O437" s="90">
        <f>IFERROR(VLOOKUP(D437,Data2!$A:$C,3,0),"")</f>
        <v>24</v>
      </c>
      <c r="P437" s="91">
        <v>12</v>
      </c>
      <c r="Q437" s="90">
        <v>12</v>
      </c>
      <c r="R437" s="90"/>
      <c r="S437" s="90" t="s">
        <v>5152</v>
      </c>
    </row>
    <row r="438" spans="1:19" x14ac:dyDescent="0.25">
      <c r="A438" s="83" t="s">
        <v>2142</v>
      </c>
      <c r="B438" s="84" t="s">
        <v>5887</v>
      </c>
      <c r="C438" s="84" t="s">
        <v>5888</v>
      </c>
      <c r="D438" s="85">
        <f>IFERROR(VLOOKUP(A438,Data1!A:B,2,0),"")</f>
        <v>4105</v>
      </c>
      <c r="E438" s="86">
        <f t="shared" si="36"/>
        <v>144</v>
      </c>
      <c r="F438" s="86">
        <f t="shared" si="37"/>
        <v>12</v>
      </c>
      <c r="G438" s="85" t="str">
        <f t="shared" si="38"/>
        <v/>
      </c>
      <c r="H438" s="85">
        <f t="shared" si="39"/>
        <v>12</v>
      </c>
      <c r="I438" s="86">
        <f t="shared" si="40"/>
        <v>1</v>
      </c>
      <c r="J438" s="87" t="str">
        <f t="shared" si="41"/>
        <v/>
      </c>
      <c r="K438" s="87" t="str">
        <f>IFERROR(VLOOKUP(A438,Instruction!A:F,6,0),"")</f>
        <v>• Apply label “THIS IS A SET”. Apply FNSKU to each case.
• *Make sure all labels stick securely on the case*. Apply outer case label. Cover all visible barcodes on case</v>
      </c>
      <c r="L438" s="88" t="str">
        <f>IFERROR(VLOOKUP(A438,Instruction!A:J,10,0),"No Supplies")</f>
        <v>No Supplies</v>
      </c>
      <c r="M438" s="86">
        <f>IFERROR(VLOOKUP(A438,Data1!A:C,3,0),1)</f>
        <v>12</v>
      </c>
      <c r="N438" s="85">
        <f>IFERROR(VLOOKUP(D438,Data2!$A:$D,4,0),"")</f>
        <v>0</v>
      </c>
      <c r="O438" s="84">
        <f>IFERROR(VLOOKUP(D438,Data2!$A:$C,3,0),"")</f>
        <v>12</v>
      </c>
      <c r="P438" s="85">
        <v>12</v>
      </c>
      <c r="Q438" s="84">
        <v>12</v>
      </c>
      <c r="R438" s="84"/>
      <c r="S438" s="84" t="s">
        <v>5152</v>
      </c>
    </row>
    <row r="439" spans="1:19" x14ac:dyDescent="0.25">
      <c r="A439" s="97" t="s">
        <v>2721</v>
      </c>
      <c r="B439" s="90" t="s">
        <v>5889</v>
      </c>
      <c r="C439" s="90" t="s">
        <v>5890</v>
      </c>
      <c r="D439" s="91">
        <f>IFERROR(VLOOKUP(A439,Data1!A:B,2,0),"")</f>
        <v>532</v>
      </c>
      <c r="E439" s="101">
        <f t="shared" si="36"/>
        <v>24</v>
      </c>
      <c r="F439" s="101">
        <f t="shared" si="37"/>
        <v>24</v>
      </c>
      <c r="G439" s="91">
        <f t="shared" si="38"/>
        <v>1</v>
      </c>
      <c r="H439" s="91">
        <f t="shared" si="39"/>
        <v>1</v>
      </c>
      <c r="I439" s="93">
        <f t="shared" si="40"/>
        <v>24</v>
      </c>
      <c r="J439" s="94" t="str">
        <f t="shared" si="41"/>
        <v/>
      </c>
      <c r="K439" s="94" t="str">
        <f>IFERROR(VLOOKUP(A439,Instruction!A:F,6,0),"")</f>
        <v xml:space="preserve">• Use FNSKU to label each item (cover barcode). Apply outer box/case label accordingly to match item# (Cover all existing barcodes on the box/case) </v>
      </c>
      <c r="L439" s="95" t="str">
        <f>IFERROR(VLOOKUP(A439,Instruction!A:J,10,0),"No Supplies")</f>
        <v>No Supplies</v>
      </c>
      <c r="M439" s="101">
        <f>IFERROR(VLOOKUP(A439,Data1!A:C,3,0),1)</f>
        <v>1</v>
      </c>
      <c r="N439" s="91">
        <f>IFERROR(VLOOKUP(D439,Data2!$A:$D,4,0),"")</f>
        <v>24</v>
      </c>
      <c r="O439" s="90">
        <f>IFERROR(VLOOKUP(D439,Data2!$A:$C,3,0),"")</f>
        <v>72</v>
      </c>
      <c r="P439" s="91">
        <v>12</v>
      </c>
      <c r="Q439" s="90">
        <v>24</v>
      </c>
      <c r="R439" s="90"/>
      <c r="S439" s="90" t="s">
        <v>5151</v>
      </c>
    </row>
    <row r="440" spans="1:19" x14ac:dyDescent="0.25">
      <c r="A440" s="83" t="s">
        <v>5070</v>
      </c>
      <c r="B440" s="84" t="s">
        <v>5891</v>
      </c>
      <c r="C440" s="84"/>
      <c r="D440" s="85">
        <f>IFERROR(VLOOKUP(A440,Data1!A:B,2,0),"")</f>
        <v>3127</v>
      </c>
      <c r="E440" s="86">
        <f t="shared" si="36"/>
        <v>672</v>
      </c>
      <c r="F440" s="86">
        <f t="shared" si="37"/>
        <v>14</v>
      </c>
      <c r="G440" s="85" t="str">
        <f t="shared" si="38"/>
        <v/>
      </c>
      <c r="H440" s="85">
        <f t="shared" si="39"/>
        <v>14</v>
      </c>
      <c r="I440" s="86">
        <f t="shared" si="40"/>
        <v>1</v>
      </c>
      <c r="J440" s="87" t="str">
        <f t="shared" si="41"/>
        <v/>
      </c>
      <c r="K440" s="87" t="str">
        <f>IFERROR(VLOOKUP(A440,Instruction!A:F,6,0),"")</f>
        <v>• Prepack. Seal box. Apply FNSKU label on box.
• Pack in BX-191313
• Apply outer case label (Cover all existing barcodes on case)</v>
      </c>
      <c r="L440" s="88">
        <f>IFERROR(VLOOKUP(A440,Instruction!A:J,10,0),"No Supplies")</f>
        <v>0</v>
      </c>
      <c r="M440" s="86">
        <f>IFERROR(VLOOKUP(A440,Data1!A:C,3,0),1)</f>
        <v>48</v>
      </c>
      <c r="N440" s="85">
        <f>IFERROR(VLOOKUP(D440,Data2!$A:$D,4,0),"")</f>
        <v>0</v>
      </c>
      <c r="O440" s="84">
        <f>IFERROR(VLOOKUP(D440,Data2!$A:$C,3,0),"")</f>
        <v>48</v>
      </c>
      <c r="P440" s="85">
        <v>14</v>
      </c>
      <c r="Q440" s="84">
        <v>14</v>
      </c>
      <c r="R440" s="84"/>
      <c r="S440" s="84" t="s">
        <v>5152</v>
      </c>
    </row>
    <row r="441" spans="1:19" x14ac:dyDescent="0.25">
      <c r="A441" s="97" t="s">
        <v>3412</v>
      </c>
      <c r="B441" s="90" t="s">
        <v>5892</v>
      </c>
      <c r="C441" s="90" t="s">
        <v>5892</v>
      </c>
      <c r="D441" s="91">
        <f>IFERROR(VLOOKUP(A441,Data1!A:B,2,0),"")</f>
        <v>910</v>
      </c>
      <c r="E441" s="101">
        <f t="shared" si="36"/>
        <v>72</v>
      </c>
      <c r="F441" s="101">
        <f t="shared" si="37"/>
        <v>12</v>
      </c>
      <c r="G441" s="91" t="str">
        <f t="shared" si="38"/>
        <v/>
      </c>
      <c r="H441" s="91">
        <f t="shared" si="39"/>
        <v>2</v>
      </c>
      <c r="I441" s="93">
        <f t="shared" si="40"/>
        <v>6</v>
      </c>
      <c r="J441" s="94" t="str">
        <f t="shared" si="41"/>
        <v/>
      </c>
      <c r="K441" s="94" t="str">
        <f>IFERROR(VLOOKUP(A441,Instruction!A:F,6,0),"")</f>
        <v>• Insert 6 pcs per poly bag (6 different color). Apply FNSKU labels on each of the poly bags.
• Insert the poly-bagged sets back to CASE (Cover all existing barcodes on the box/case)</v>
      </c>
      <c r="L441" s="95" t="str">
        <f>IFERROR(VLOOKUP(A441,Instruction!A:J,10,0),"No Supplies")</f>
        <v>Poly Bag 10 x 13</v>
      </c>
      <c r="M441" s="101">
        <f>IFERROR(VLOOKUP(A441,Data1!A:C,3,0),1)</f>
        <v>6</v>
      </c>
      <c r="N441" s="91">
        <f>IFERROR(VLOOKUP(D441,Data2!$A:$D,4,0),"")</f>
        <v>0</v>
      </c>
      <c r="O441" s="90">
        <f>IFERROR(VLOOKUP(D441,Data2!$A:$C,3,0),"")</f>
        <v>36</v>
      </c>
      <c r="P441" s="91">
        <v>12</v>
      </c>
      <c r="Q441" s="90">
        <v>12</v>
      </c>
      <c r="R441" s="90"/>
      <c r="S441" s="90" t="s">
        <v>5152</v>
      </c>
    </row>
    <row r="442" spans="1:19" x14ac:dyDescent="0.25">
      <c r="A442" s="83" t="s">
        <v>1920</v>
      </c>
      <c r="B442" s="84" t="s">
        <v>5893</v>
      </c>
      <c r="C442" s="84"/>
      <c r="D442" s="85">
        <f>IFERROR(VLOOKUP(A442,Data1!A:B,2,0),"")</f>
        <v>362</v>
      </c>
      <c r="E442" s="86">
        <f t="shared" si="36"/>
        <v>24</v>
      </c>
      <c r="F442" s="86">
        <f t="shared" si="37"/>
        <v>12</v>
      </c>
      <c r="G442" s="85" t="str">
        <f t="shared" si="38"/>
        <v/>
      </c>
      <c r="H442" s="85">
        <f t="shared" si="39"/>
        <v>1</v>
      </c>
      <c r="I442" s="86">
        <f t="shared" si="40"/>
        <v>12</v>
      </c>
      <c r="J442" s="87" t="str">
        <f t="shared" si="41"/>
        <v/>
      </c>
      <c r="K442" s="87"/>
      <c r="L442" s="88" t="str">
        <f>IFERROR(VLOOKUP(A442,Instruction!A:J,10,0),"No Supplies")</f>
        <v>No Supplies</v>
      </c>
      <c r="M442" s="86">
        <f>IFERROR(VLOOKUP(A442,Data1!A:C,3,0),1)</f>
        <v>2</v>
      </c>
      <c r="N442" s="85">
        <f>IFERROR(VLOOKUP(D442,Data2!$A:$D,4,0),"")</f>
        <v>0</v>
      </c>
      <c r="O442" s="84">
        <f>IFERROR(VLOOKUP(D442,Data2!$A:$C,3,0),"")</f>
        <v>24</v>
      </c>
      <c r="P442" s="85">
        <v>14</v>
      </c>
      <c r="Q442" s="84">
        <v>12</v>
      </c>
      <c r="R442" s="84"/>
      <c r="S442" s="84" t="s">
        <v>5152</v>
      </c>
    </row>
    <row r="443" spans="1:19" x14ac:dyDescent="0.25">
      <c r="A443" s="97" t="s">
        <v>2422</v>
      </c>
      <c r="B443" s="90" t="s">
        <v>5894</v>
      </c>
      <c r="C443" s="90" t="s">
        <v>5895</v>
      </c>
      <c r="D443" s="91">
        <f>IFERROR(VLOOKUP(A443,Data1!A:B,2,0),"")</f>
        <v>5035</v>
      </c>
      <c r="E443" s="101">
        <f t="shared" si="36"/>
        <v>288</v>
      </c>
      <c r="F443" s="101">
        <f t="shared" si="37"/>
        <v>12</v>
      </c>
      <c r="G443" s="91" t="str">
        <f t="shared" si="38"/>
        <v/>
      </c>
      <c r="H443" s="91">
        <f t="shared" si="39"/>
        <v>12</v>
      </c>
      <c r="I443" s="93">
        <f t="shared" si="40"/>
        <v>1</v>
      </c>
      <c r="J443" s="94" t="str">
        <f t="shared" si="41"/>
        <v/>
      </c>
      <c r="K443" s="94" t="str">
        <f>IFERROR(VLOOKUP(A443,Instruction!A:F,6,0),"")</f>
        <v>• Apply label “THIS IS A SET”. Apply FNSKU to each case.
• *Make sure all labels stick securely on the case*. Apply outer case label. Cover all visible barcodes on case</v>
      </c>
      <c r="L443" s="95" t="str">
        <f>IFERROR(VLOOKUP(A443,Instruction!A:J,10,0),"No Supplies")</f>
        <v>No Supplies</v>
      </c>
      <c r="M443" s="101">
        <f>IFERROR(VLOOKUP(A443,Data1!A:C,3,0),1)</f>
        <v>24</v>
      </c>
      <c r="N443" s="91">
        <f>IFERROR(VLOOKUP(D443,Data2!$A:$D,4,0),"")</f>
        <v>0</v>
      </c>
      <c r="O443" s="90">
        <f>IFERROR(VLOOKUP(D443,Data2!$A:$C,3,0),"")</f>
        <v>24</v>
      </c>
      <c r="P443" s="91">
        <v>12</v>
      </c>
      <c r="Q443" s="90">
        <v>12</v>
      </c>
      <c r="R443" s="90"/>
      <c r="S443" s="90" t="s">
        <v>5152</v>
      </c>
    </row>
    <row r="444" spans="1:19" x14ac:dyDescent="0.25">
      <c r="A444" s="83" t="s">
        <v>2308</v>
      </c>
      <c r="B444" s="84" t="s">
        <v>5896</v>
      </c>
      <c r="C444" s="84"/>
      <c r="D444" s="85">
        <f>IFERROR(VLOOKUP(A444,Data1!A:B,2,0),"")</f>
        <v>4576136</v>
      </c>
      <c r="E444" s="86">
        <f t="shared" si="36"/>
        <v>36</v>
      </c>
      <c r="F444" s="86">
        <f t="shared" si="37"/>
        <v>18</v>
      </c>
      <c r="G444" s="85" t="str">
        <f t="shared" si="38"/>
        <v/>
      </c>
      <c r="H444" s="85">
        <f t="shared" si="39"/>
        <v>1</v>
      </c>
      <c r="I444" s="86">
        <f t="shared" si="40"/>
        <v>18</v>
      </c>
      <c r="J444" s="87" t="str">
        <f t="shared" si="41"/>
        <v/>
      </c>
      <c r="K444" s="87"/>
      <c r="L444" s="88" t="str">
        <f>IFERROR(VLOOKUP(A444,Instruction!A:J,10,0),"No Supplies")</f>
        <v>No Supplies</v>
      </c>
      <c r="M444" s="86">
        <f>IFERROR(VLOOKUP(A444,Data1!A:C,3,0),1)</f>
        <v>2</v>
      </c>
      <c r="N444" s="85">
        <f>IFERROR(VLOOKUP(D444,Data2!$A:$D,4,0),"")</f>
        <v>0</v>
      </c>
      <c r="O444" s="84">
        <f>IFERROR(VLOOKUP(D444,Data2!$A:$C,3,0),"")</f>
        <v>36</v>
      </c>
      <c r="P444" s="85">
        <v>14</v>
      </c>
      <c r="Q444" s="84">
        <v>18</v>
      </c>
      <c r="R444" s="84"/>
      <c r="S444" s="84" t="s">
        <v>5152</v>
      </c>
    </row>
    <row r="445" spans="1:19" x14ac:dyDescent="0.25">
      <c r="A445" s="97" t="s">
        <v>2144</v>
      </c>
      <c r="B445" s="90" t="s">
        <v>5897</v>
      </c>
      <c r="C445" s="90"/>
      <c r="D445" s="91">
        <f>IFERROR(VLOOKUP(A445,Data1!A:B,2,0),"")</f>
        <v>4105</v>
      </c>
      <c r="E445" s="101">
        <f t="shared" si="36"/>
        <v>60</v>
      </c>
      <c r="F445" s="101">
        <f t="shared" si="37"/>
        <v>15</v>
      </c>
      <c r="G445" s="91" t="str">
        <f t="shared" si="38"/>
        <v/>
      </c>
      <c r="H445" s="91">
        <f t="shared" si="39"/>
        <v>5</v>
      </c>
      <c r="I445" s="93">
        <f t="shared" si="40"/>
        <v>3</v>
      </c>
      <c r="J445" s="94" t="str">
        <f t="shared" si="41"/>
        <v/>
      </c>
      <c r="K445" s="94" t="str">
        <f>IFERROR(VLOOKUP(A445,Instruction!A:F,6,0),"")</f>
        <v>• Put 4 pcs into poly bag, apply FNSKU label. 
• Insert the poly-bagged sets back to CASE. (Cover all existing barcodes on the box/case)
• New box size BX- 13.25 x 10.75 x 12.75</v>
      </c>
      <c r="L445" s="95">
        <f>IFERROR(VLOOKUP(A445,Instruction!A:J,10,0),"No Supplies")</f>
        <v>0</v>
      </c>
      <c r="M445" s="101">
        <f>IFERROR(VLOOKUP(A445,Data1!A:C,3,0),1)</f>
        <v>4</v>
      </c>
      <c r="N445" s="91">
        <f>IFERROR(VLOOKUP(D445,Data2!$A:$D,4,0),"")</f>
        <v>0</v>
      </c>
      <c r="O445" s="90">
        <f>IFERROR(VLOOKUP(D445,Data2!$A:$C,3,0),"")</f>
        <v>12</v>
      </c>
      <c r="P445" s="91">
        <v>14</v>
      </c>
      <c r="Q445" s="90">
        <v>15</v>
      </c>
      <c r="R445" s="90"/>
      <c r="S445" s="90" t="s">
        <v>5152</v>
      </c>
    </row>
    <row r="446" spans="1:19" x14ac:dyDescent="0.25">
      <c r="A446" s="83" t="s">
        <v>3975</v>
      </c>
      <c r="B446" s="84" t="s">
        <v>5898</v>
      </c>
      <c r="C446" s="84"/>
      <c r="D446" s="85">
        <f>IFERROR(VLOOKUP(A446,Data1!A:B,2,0),"")</f>
        <v>31741</v>
      </c>
      <c r="E446" s="86">
        <f t="shared" si="36"/>
        <v>48</v>
      </c>
      <c r="F446" s="86">
        <f t="shared" si="37"/>
        <v>24</v>
      </c>
      <c r="G446" s="85" t="str">
        <f t="shared" si="38"/>
        <v/>
      </c>
      <c r="H446" s="85">
        <f t="shared" si="39"/>
        <v>1</v>
      </c>
      <c r="I446" s="86">
        <f t="shared" si="40"/>
        <v>24</v>
      </c>
      <c r="J446" s="87" t="str">
        <f t="shared" si="41"/>
        <v/>
      </c>
      <c r="K446" s="87"/>
      <c r="L446" s="88" t="str">
        <f>IFERROR(VLOOKUP(A446,Instruction!A:J,10,0),"No Supplies")</f>
        <v>Poly Bag 9 x 12</v>
      </c>
      <c r="M446" s="86">
        <f>IFERROR(VLOOKUP(A446,Data1!A:C,3,0),1)</f>
        <v>2</v>
      </c>
      <c r="N446" s="85">
        <f>IFERROR(VLOOKUP(D446,Data2!$A:$D,4,0),"")</f>
        <v>0</v>
      </c>
      <c r="O446" s="84">
        <f>IFERROR(VLOOKUP(D446,Data2!$A:$C,3,0),"")</f>
        <v>48</v>
      </c>
      <c r="P446" s="85">
        <v>14</v>
      </c>
      <c r="Q446" s="84">
        <v>24</v>
      </c>
      <c r="R446" s="84"/>
      <c r="S446" s="84" t="s">
        <v>5152</v>
      </c>
    </row>
    <row r="447" spans="1:19" x14ac:dyDescent="0.25">
      <c r="A447" s="97" t="s">
        <v>113</v>
      </c>
      <c r="B447" s="90" t="s">
        <v>5899</v>
      </c>
      <c r="C447" s="90"/>
      <c r="D447" s="91">
        <f>IFERROR(VLOOKUP(A447,Data1!A:B,2,0),"")</f>
        <v>1200</v>
      </c>
      <c r="E447" s="101">
        <f t="shared" si="36"/>
        <v>24</v>
      </c>
      <c r="F447" s="101">
        <f t="shared" si="37"/>
        <v>12</v>
      </c>
      <c r="G447" s="91">
        <f t="shared" si="38"/>
        <v>1</v>
      </c>
      <c r="H447" s="91">
        <f t="shared" si="39"/>
        <v>1</v>
      </c>
      <c r="I447" s="93">
        <f t="shared" si="40"/>
        <v>12</v>
      </c>
      <c r="J447" s="94" t="str">
        <f t="shared" si="41"/>
        <v/>
      </c>
      <c r="K447" s="94" t="s">
        <v>5494</v>
      </c>
      <c r="L447" s="95" t="str">
        <f>IFERROR(VLOOKUP(A447,Instruction!A:J,10,0),"No Supplies")</f>
        <v>Poly Bag 6 x 9</v>
      </c>
      <c r="M447" s="101">
        <f>IFERROR(VLOOKUP(A447,Data1!A:C,3,0),1)</f>
        <v>2</v>
      </c>
      <c r="N447" s="91">
        <f>IFERROR(VLOOKUP(D447,Data2!$A:$D,4,0),"")</f>
        <v>24</v>
      </c>
      <c r="O447" s="90">
        <f>IFERROR(VLOOKUP(D447,Data2!$A:$C,3,0),"")</f>
        <v>144</v>
      </c>
      <c r="P447" s="91">
        <v>14</v>
      </c>
      <c r="Q447" s="90">
        <v>12</v>
      </c>
      <c r="R447" s="90"/>
      <c r="S447" s="90" t="s">
        <v>5151</v>
      </c>
    </row>
    <row r="448" spans="1:19" x14ac:dyDescent="0.25">
      <c r="A448" s="83" t="s">
        <v>2601</v>
      </c>
      <c r="B448" s="84" t="s">
        <v>5900</v>
      </c>
      <c r="C448" s="84"/>
      <c r="D448" s="85">
        <f>IFERROR(VLOOKUP(A448,Data1!A:B,2,0),"")</f>
        <v>5121</v>
      </c>
      <c r="E448" s="86">
        <f t="shared" si="36"/>
        <v>48</v>
      </c>
      <c r="F448" s="86">
        <f t="shared" si="37"/>
        <v>12</v>
      </c>
      <c r="G448" s="85">
        <f t="shared" si="38"/>
        <v>2</v>
      </c>
      <c r="H448" s="85">
        <f t="shared" si="39"/>
        <v>1</v>
      </c>
      <c r="I448" s="86">
        <f t="shared" si="40"/>
        <v>6</v>
      </c>
      <c r="J448" s="87" t="str">
        <f t="shared" si="41"/>
        <v/>
      </c>
      <c r="K448" s="87" t="str">
        <f>IFERROR(VLOOKUP(A448,Instruction!A:F,6,0),"")</f>
        <v>• Insert 4 pcs per poly bag (Blue, Purple, Green, Pink). Apply FNSKU labels on each of the poly bags.
• Insert the poly-bagged sets back to BX-191313</v>
      </c>
      <c r="L448" s="88">
        <f>IFERROR(VLOOKUP(A448,Instruction!A:J,10,0),"No Supplies")</f>
        <v>0</v>
      </c>
      <c r="M448" s="86">
        <f>IFERROR(VLOOKUP(A448,Data1!A:C,3,0),1)</f>
        <v>4</v>
      </c>
      <c r="N448" s="85">
        <f>IFERROR(VLOOKUP(D448,Data2!$A:$D,4,0),"")</f>
        <v>24</v>
      </c>
      <c r="O448" s="84">
        <f>IFERROR(VLOOKUP(D448,Data2!$A:$C,3,0),"")</f>
        <v>144</v>
      </c>
      <c r="P448" s="85">
        <v>14</v>
      </c>
      <c r="Q448" s="84">
        <v>12</v>
      </c>
      <c r="R448" s="84"/>
      <c r="S448" s="84" t="s">
        <v>5151</v>
      </c>
    </row>
    <row r="449" spans="1:19" x14ac:dyDescent="0.25">
      <c r="A449" s="97" t="s">
        <v>2497</v>
      </c>
      <c r="B449" s="90" t="s">
        <v>5901</v>
      </c>
      <c r="C449" s="90" t="s">
        <v>5902</v>
      </c>
      <c r="D449" s="91">
        <f>IFERROR(VLOOKUP(A449,Data1!A:B,2,0),"")</f>
        <v>506</v>
      </c>
      <c r="E449" s="101">
        <f t="shared" si="36"/>
        <v>576</v>
      </c>
      <c r="F449" s="101">
        <f t="shared" si="37"/>
        <v>12</v>
      </c>
      <c r="G449" s="91" t="str">
        <f t="shared" si="38"/>
        <v/>
      </c>
      <c r="H449" s="91">
        <f t="shared" si="39"/>
        <v>12</v>
      </c>
      <c r="I449" s="93">
        <f t="shared" si="40"/>
        <v>1</v>
      </c>
      <c r="J449" s="94" t="str">
        <f t="shared" si="41"/>
        <v/>
      </c>
      <c r="K449" s="94" t="str">
        <f>IFERROR(VLOOKUP(A449,Instruction!A:F,6,0),"")</f>
        <v>• Apply label “THIS IS A SET”. Apply FNSKU to each case.
• *Make sure all labels stick securely on the case*. Apply outer case label. Cover all visible barcodes on case</v>
      </c>
      <c r="L449" s="95" t="str">
        <f>IFERROR(VLOOKUP(A449,Instruction!A:J,10,0),"No Supplies")</f>
        <v>No Supplies</v>
      </c>
      <c r="M449" s="101">
        <f>IFERROR(VLOOKUP(A449,Data1!A:C,3,0),1)</f>
        <v>48</v>
      </c>
      <c r="N449" s="91">
        <f>IFERROR(VLOOKUP(D449,Data2!$A:$D,4,0),"")</f>
        <v>0</v>
      </c>
      <c r="O449" s="90">
        <f>IFERROR(VLOOKUP(D449,Data2!$A:$C,3,0),"")</f>
        <v>48</v>
      </c>
      <c r="P449" s="91">
        <v>12</v>
      </c>
      <c r="Q449" s="90">
        <v>12</v>
      </c>
      <c r="R449" s="90"/>
      <c r="S449" s="90" t="s">
        <v>5152</v>
      </c>
    </row>
    <row r="450" spans="1:19" x14ac:dyDescent="0.25">
      <c r="A450" s="83" t="s">
        <v>3418</v>
      </c>
      <c r="B450" s="84" t="s">
        <v>5903</v>
      </c>
      <c r="C450" s="84" t="s">
        <v>5904</v>
      </c>
      <c r="D450" s="85">
        <f>IFERROR(VLOOKUP(A450,Data1!A:B,2,0),"")</f>
        <v>914</v>
      </c>
      <c r="E450" s="86">
        <f t="shared" ref="E450:E513" si="42">M450*Q450</f>
        <v>36</v>
      </c>
      <c r="F450" s="86">
        <f t="shared" ref="F450:F513" si="43">E450/M450</f>
        <v>36</v>
      </c>
      <c r="G450" s="85" t="str">
        <f t="shared" ref="G450:G513" si="44">IFERROR(ROUNDUP(E450/N450,0),"")</f>
        <v/>
      </c>
      <c r="H450" s="85">
        <f t="shared" ref="H450:H513" si="45">IFERROR(ROUNDUP(E450/O450,0),"")</f>
        <v>1</v>
      </c>
      <c r="I450" s="86">
        <f t="shared" ref="I450:I513" si="46">IFERROR(IF(S450="CASE",F450/H450,F450/G450),"")</f>
        <v>36</v>
      </c>
      <c r="J450" s="87" t="str">
        <f t="shared" ref="J450:J513" si="47">IF(ISNUMBER(SEARCH("FNSKU",C450)),"Labeling","")</f>
        <v/>
      </c>
      <c r="K450" s="87" t="str">
        <f>IFERROR(VLOOKUP(A450,Instruction!A:F,6,0),"")</f>
        <v xml:space="preserve">• Use FNSKU to label each item (cover barcode). Apply outer box/case label accordingly to match item# (Cover all existing barcodes on the box/case) </v>
      </c>
      <c r="L450" s="88" t="str">
        <f>IFERROR(VLOOKUP(A450,Instruction!A:J,10,0),"No Supplies")</f>
        <v>No Supplies</v>
      </c>
      <c r="M450" s="86">
        <f>IFERROR(VLOOKUP(A450,Data1!A:C,3,0),1)</f>
        <v>1</v>
      </c>
      <c r="N450" s="85">
        <f>IFERROR(VLOOKUP(D450,Data2!$A:$D,4,0),"")</f>
        <v>0</v>
      </c>
      <c r="O450" s="84">
        <f>IFERROR(VLOOKUP(D450,Data2!$A:$C,3,0),"")</f>
        <v>36</v>
      </c>
      <c r="P450" s="85">
        <v>12</v>
      </c>
      <c r="Q450" s="84">
        <v>36</v>
      </c>
      <c r="R450" s="84"/>
      <c r="S450" s="84" t="s">
        <v>5152</v>
      </c>
    </row>
    <row r="451" spans="1:19" x14ac:dyDescent="0.25">
      <c r="A451" s="97" t="s">
        <v>5056</v>
      </c>
      <c r="B451" s="90" t="s">
        <v>5905</v>
      </c>
      <c r="C451" s="90" t="s">
        <v>5905</v>
      </c>
      <c r="D451" s="91">
        <f>IFERROR(VLOOKUP(A451,Data1!A:B,2,0),"")</f>
        <v>2023</v>
      </c>
      <c r="E451" s="101">
        <f t="shared" si="42"/>
        <v>24</v>
      </c>
      <c r="F451" s="101">
        <f t="shared" si="43"/>
        <v>24</v>
      </c>
      <c r="G451" s="91">
        <f t="shared" si="44"/>
        <v>1</v>
      </c>
      <c r="H451" s="91">
        <f t="shared" si="45"/>
        <v>1</v>
      </c>
      <c r="I451" s="93">
        <f t="shared" si="46"/>
        <v>24</v>
      </c>
      <c r="J451" s="94" t="str">
        <f t="shared" si="47"/>
        <v/>
      </c>
      <c r="K451" s="94" t="str">
        <f>IFERROR(VLOOKUP(A451,Instruction!A:F,6,0),"")</f>
        <v xml:space="preserve">Apply outer box/case label accordingly to match item# (Cover all existing barcodes on the box/case) </v>
      </c>
      <c r="L451" s="95">
        <f>IFERROR(VLOOKUP(A451,Instruction!A:J,10,0),"No Supplies")</f>
        <v>0</v>
      </c>
      <c r="M451" s="101">
        <f>IFERROR(VLOOKUP(A451,Data1!A:C,3,0),1)</f>
        <v>1</v>
      </c>
      <c r="N451" s="91">
        <f>IFERROR(VLOOKUP(D451,Data2!$A:$D,4,0),"")</f>
        <v>24</v>
      </c>
      <c r="O451" s="90">
        <f>IFERROR(VLOOKUP(D451,Data2!$A:$C,3,0),"")</f>
        <v>144</v>
      </c>
      <c r="P451" s="91">
        <v>12</v>
      </c>
      <c r="Q451" s="90">
        <v>24</v>
      </c>
      <c r="R451" s="90"/>
      <c r="S451" s="90" t="s">
        <v>5151</v>
      </c>
    </row>
    <row r="452" spans="1:19" x14ac:dyDescent="0.25">
      <c r="A452" s="83" t="s">
        <v>1813</v>
      </c>
      <c r="B452" s="84" t="s">
        <v>5906</v>
      </c>
      <c r="C452" s="84" t="s">
        <v>5907</v>
      </c>
      <c r="D452" s="85">
        <f>IFERROR(VLOOKUP(A452,Data1!A:B,2,0),"")</f>
        <v>3451</v>
      </c>
      <c r="E452" s="86">
        <f t="shared" si="42"/>
        <v>288</v>
      </c>
      <c r="F452" s="86">
        <f t="shared" si="43"/>
        <v>12</v>
      </c>
      <c r="G452" s="85" t="str">
        <f t="shared" si="44"/>
        <v/>
      </c>
      <c r="H452" s="85">
        <f t="shared" si="45"/>
        <v>12</v>
      </c>
      <c r="I452" s="86">
        <f t="shared" si="46"/>
        <v>1</v>
      </c>
      <c r="J452" s="87" t="str">
        <f t="shared" si="47"/>
        <v/>
      </c>
      <c r="K452" s="87" t="str">
        <f>IFERROR(VLOOKUP(A452,Instruction!A:F,6,0),"")</f>
        <v>• Apply label “THIS IS A SET”. Apply FNSKU to each case.
• *Make sure all labels stick securely on the case*. Apply outer case label. Cover all visible barcodes on case</v>
      </c>
      <c r="L452" s="88" t="str">
        <f>IFERROR(VLOOKUP(A452,Instruction!A:J,10,0),"No Supplies")</f>
        <v>No Supplies</v>
      </c>
      <c r="M452" s="86">
        <f>IFERROR(VLOOKUP(A452,Data1!A:C,3,0),1)</f>
        <v>24</v>
      </c>
      <c r="N452" s="85">
        <f>IFERROR(VLOOKUP(D452,Data2!$A:$D,4,0),"")</f>
        <v>0</v>
      </c>
      <c r="O452" s="84">
        <f>IFERROR(VLOOKUP(D452,Data2!$A:$C,3,0),"")</f>
        <v>24</v>
      </c>
      <c r="P452" s="85">
        <v>12</v>
      </c>
      <c r="Q452" s="84">
        <v>12</v>
      </c>
      <c r="R452" s="84"/>
      <c r="S452" s="84" t="s">
        <v>5152</v>
      </c>
    </row>
    <row r="453" spans="1:19" x14ac:dyDescent="0.25">
      <c r="A453" s="97" t="s">
        <v>2465</v>
      </c>
      <c r="B453" s="90" t="s">
        <v>5908</v>
      </c>
      <c r="C453" s="90" t="s">
        <v>5909</v>
      </c>
      <c r="D453" s="91">
        <f>IFERROR(VLOOKUP(A453,Data1!A:B,2,0),"")</f>
        <v>5051</v>
      </c>
      <c r="E453" s="101">
        <f t="shared" si="42"/>
        <v>576</v>
      </c>
      <c r="F453" s="101">
        <f t="shared" si="43"/>
        <v>12</v>
      </c>
      <c r="G453" s="91" t="str">
        <f t="shared" si="44"/>
        <v/>
      </c>
      <c r="H453" s="91">
        <f t="shared" si="45"/>
        <v>12</v>
      </c>
      <c r="I453" s="93">
        <f t="shared" si="46"/>
        <v>1</v>
      </c>
      <c r="J453" s="94" t="str">
        <f t="shared" si="47"/>
        <v/>
      </c>
      <c r="K453" s="94" t="str">
        <f>IFERROR(VLOOKUP(A453,Instruction!A:F,6,0),"")</f>
        <v>• Apply label “THIS IS A SET”. Apply FNSKU to each case.
• *Make sure all labels stick securely on the case*. Apply outer case label. Cover all visible barcodes on case</v>
      </c>
      <c r="L453" s="95" t="str">
        <f>IFERROR(VLOOKUP(A453,Instruction!A:J,10,0),"No Supplies")</f>
        <v>No Supplies</v>
      </c>
      <c r="M453" s="101">
        <f>IFERROR(VLOOKUP(A453,Data1!A:C,3,0),1)</f>
        <v>48</v>
      </c>
      <c r="N453" s="91">
        <f>IFERROR(VLOOKUP(D453,Data2!$A:$D,4,0),"")</f>
        <v>0</v>
      </c>
      <c r="O453" s="90">
        <f>IFERROR(VLOOKUP(D453,Data2!$A:$C,3,0),"")</f>
        <v>48</v>
      </c>
      <c r="P453" s="91">
        <v>12</v>
      </c>
      <c r="Q453" s="90">
        <v>12</v>
      </c>
      <c r="R453" s="90"/>
      <c r="S453" s="90" t="s">
        <v>5152</v>
      </c>
    </row>
    <row r="454" spans="1:19" x14ac:dyDescent="0.25">
      <c r="A454" s="83" t="s">
        <v>2447</v>
      </c>
      <c r="B454" s="84" t="s">
        <v>5910</v>
      </c>
      <c r="C454" s="84" t="s">
        <v>5911</v>
      </c>
      <c r="D454" s="85">
        <f>IFERROR(VLOOKUP(A454,Data1!A:B,2,0),"")</f>
        <v>5045</v>
      </c>
      <c r="E454" s="86">
        <f t="shared" si="42"/>
        <v>576</v>
      </c>
      <c r="F454" s="86">
        <f t="shared" si="43"/>
        <v>12</v>
      </c>
      <c r="G454" s="85" t="str">
        <f t="shared" si="44"/>
        <v/>
      </c>
      <c r="H454" s="85">
        <f t="shared" si="45"/>
        <v>12</v>
      </c>
      <c r="I454" s="86">
        <f t="shared" si="46"/>
        <v>1</v>
      </c>
      <c r="J454" s="87" t="str">
        <f t="shared" si="47"/>
        <v/>
      </c>
      <c r="K454" s="87" t="str">
        <f>IFERROR(VLOOKUP(A454,Instruction!A:F,6,0),"")</f>
        <v>• Apply label “THIS IS A SET”. Apply FNSKU to each case.
• *Make sure all labels stick securely on the case*. Apply outer case label. Cover all visible barcodes on case</v>
      </c>
      <c r="L454" s="88" t="str">
        <f>IFERROR(VLOOKUP(A454,Instruction!A:J,10,0),"No Supplies")</f>
        <v>No Supplies</v>
      </c>
      <c r="M454" s="86">
        <f>IFERROR(VLOOKUP(A454,Data1!A:C,3,0),1)</f>
        <v>48</v>
      </c>
      <c r="N454" s="85">
        <f>IFERROR(VLOOKUP(D454,Data2!$A:$D,4,0),"")</f>
        <v>0</v>
      </c>
      <c r="O454" s="84">
        <f>IFERROR(VLOOKUP(D454,Data2!$A:$C,3,0),"")</f>
        <v>48</v>
      </c>
      <c r="P454" s="85">
        <v>12</v>
      </c>
      <c r="Q454" s="84">
        <v>12</v>
      </c>
      <c r="R454" s="84"/>
      <c r="S454" s="84" t="s">
        <v>5152</v>
      </c>
    </row>
    <row r="455" spans="1:19" x14ac:dyDescent="0.25">
      <c r="A455" s="97" t="s">
        <v>2865</v>
      </c>
      <c r="B455" s="90" t="s">
        <v>5912</v>
      </c>
      <c r="C455" s="90" t="s">
        <v>5913</v>
      </c>
      <c r="D455" s="91">
        <f>IFERROR(VLOOKUP(A455,Data1!A:B,2,0),"")</f>
        <v>565</v>
      </c>
      <c r="E455" s="101">
        <f t="shared" si="42"/>
        <v>72</v>
      </c>
      <c r="F455" s="101">
        <f t="shared" si="43"/>
        <v>12</v>
      </c>
      <c r="G455" s="91" t="str">
        <f t="shared" si="44"/>
        <v/>
      </c>
      <c r="H455" s="91">
        <f t="shared" si="45"/>
        <v>2</v>
      </c>
      <c r="I455" s="93">
        <f t="shared" si="46"/>
        <v>6</v>
      </c>
      <c r="J455" s="94" t="str">
        <f t="shared" si="47"/>
        <v/>
      </c>
      <c r="K455" s="94" t="str">
        <f>IFERROR(VLOOKUP(A455,Instruction!A:F,6,0),"")</f>
        <v>• Put 2 pcs into polybag and apply FNSKU labels on each of the poly bags.
• Insert the poly-bagged sets back to CASE (Cover all existing barcodes on the box/case)</v>
      </c>
      <c r="L455" s="95" t="str">
        <f>IFERROR(VLOOKUP(A455,Instruction!A:J,10,0),"No Supplies")</f>
        <v>Poly Bag 12 x 15.5</v>
      </c>
      <c r="M455" s="101">
        <f>IFERROR(VLOOKUP(A455,Data1!A:C,3,0),1)</f>
        <v>6</v>
      </c>
      <c r="N455" s="91">
        <f>IFERROR(VLOOKUP(D455,Data2!$A:$D,4,0),"")</f>
        <v>0</v>
      </c>
      <c r="O455" s="90">
        <f>IFERROR(VLOOKUP(D455,Data2!$A:$C,3,0),"")</f>
        <v>36</v>
      </c>
      <c r="P455" s="91">
        <v>11</v>
      </c>
      <c r="Q455" s="90">
        <v>12</v>
      </c>
      <c r="R455" s="90"/>
      <c r="S455" s="90" t="s">
        <v>5152</v>
      </c>
    </row>
    <row r="456" spans="1:19" x14ac:dyDescent="0.25">
      <c r="A456" s="83" t="s">
        <v>2138</v>
      </c>
      <c r="B456" s="84" t="s">
        <v>5914</v>
      </c>
      <c r="C456" s="84" t="s">
        <v>5915</v>
      </c>
      <c r="D456" s="85">
        <f>IFERROR(VLOOKUP(A456,Data1!A:B,2,0),"")</f>
        <v>4103</v>
      </c>
      <c r="E456" s="86">
        <f t="shared" si="42"/>
        <v>48</v>
      </c>
      <c r="F456" s="86">
        <f t="shared" si="43"/>
        <v>12</v>
      </c>
      <c r="G456" s="85" t="str">
        <f t="shared" si="44"/>
        <v/>
      </c>
      <c r="H456" s="85">
        <f t="shared" si="45"/>
        <v>4</v>
      </c>
      <c r="I456" s="86">
        <f t="shared" si="46"/>
        <v>3</v>
      </c>
      <c r="J456" s="87" t="str">
        <f t="shared" si="47"/>
        <v/>
      </c>
      <c r="K456" s="87" t="str">
        <f>IFERROR(VLOOKUP(A456,Instruction!A:F,6,0),"")</f>
        <v xml:space="preserve">• Put 4 pcs into polybag and apply FNSKU labels on each of the poly bags.
• Insert the poly-bagged sets back to CASE (Cover all existing barcodes on the box/case) </v>
      </c>
      <c r="L456" s="88" t="str">
        <f>IFERROR(VLOOKUP(A456,Instruction!A:J,10,0),"No Supplies")</f>
        <v>Poly Bag 14.5 x 19</v>
      </c>
      <c r="M456" s="86">
        <f>IFERROR(VLOOKUP(A456,Data1!A:C,3,0),1)</f>
        <v>4</v>
      </c>
      <c r="N456" s="85">
        <f>IFERROR(VLOOKUP(D456,Data2!$A:$D,4,0),"")</f>
        <v>0</v>
      </c>
      <c r="O456" s="84">
        <f>IFERROR(VLOOKUP(D456,Data2!$A:$C,3,0),"")</f>
        <v>12</v>
      </c>
      <c r="P456" s="85">
        <v>11</v>
      </c>
      <c r="Q456" s="84">
        <v>12</v>
      </c>
      <c r="R456" s="84"/>
      <c r="S456" s="84" t="s">
        <v>5152</v>
      </c>
    </row>
    <row r="457" spans="1:19" x14ac:dyDescent="0.25">
      <c r="A457" s="97" t="s">
        <v>1602</v>
      </c>
      <c r="B457" s="90" t="s">
        <v>5916</v>
      </c>
      <c r="C457" s="90" t="s">
        <v>5917</v>
      </c>
      <c r="D457" s="91">
        <f>IFERROR(VLOOKUP(A457,Data1!A:B,2,0),"")</f>
        <v>3192</v>
      </c>
      <c r="E457" s="101">
        <f t="shared" si="42"/>
        <v>132</v>
      </c>
      <c r="F457" s="101">
        <f t="shared" si="43"/>
        <v>11</v>
      </c>
      <c r="G457" s="91" t="str">
        <f t="shared" si="44"/>
        <v/>
      </c>
      <c r="H457" s="91">
        <f t="shared" si="45"/>
        <v>11</v>
      </c>
      <c r="I457" s="93">
        <f t="shared" si="46"/>
        <v>1</v>
      </c>
      <c r="J457" s="94" t="str">
        <f t="shared" si="47"/>
        <v/>
      </c>
      <c r="K457" s="94" t="str">
        <f>IFERROR(VLOOKUP(A457,Instruction!A:F,6,0),"")</f>
        <v>• Apply label “THIS IS A SET”. Apply FNSKU to each case.
• *Make sure all labels stick securely on the case*. Apply outer case label. Cover all visible barcodes on case</v>
      </c>
      <c r="L457" s="95" t="str">
        <f>IFERROR(VLOOKUP(A457,Instruction!A:J,10,0),"No Supplies")</f>
        <v>No Supplies</v>
      </c>
      <c r="M457" s="101">
        <f>IFERROR(VLOOKUP(A457,Data1!A:C,3,0),1)</f>
        <v>12</v>
      </c>
      <c r="N457" s="91">
        <f>IFERROR(VLOOKUP(D457,Data2!$A:$D,4,0),"")</f>
        <v>0</v>
      </c>
      <c r="O457" s="90">
        <f>IFERROR(VLOOKUP(D457,Data2!$A:$C,3,0),"")</f>
        <v>12</v>
      </c>
      <c r="P457" s="91">
        <v>11</v>
      </c>
      <c r="Q457" s="90">
        <v>11</v>
      </c>
      <c r="R457" s="90"/>
      <c r="S457" s="90" t="s">
        <v>5152</v>
      </c>
    </row>
    <row r="458" spans="1:19" x14ac:dyDescent="0.25">
      <c r="A458" s="83" t="s">
        <v>807</v>
      </c>
      <c r="B458" s="84" t="s">
        <v>5918</v>
      </c>
      <c r="C458" s="84"/>
      <c r="D458" s="85">
        <f>IFERROR(VLOOKUP(A458,Data1!A:B,2,0),"")</f>
        <v>2000</v>
      </c>
      <c r="E458" s="86">
        <f t="shared" si="42"/>
        <v>24</v>
      </c>
      <c r="F458" s="86">
        <f t="shared" si="43"/>
        <v>12</v>
      </c>
      <c r="G458" s="85">
        <f t="shared" si="44"/>
        <v>1</v>
      </c>
      <c r="H458" s="85">
        <f t="shared" si="45"/>
        <v>1</v>
      </c>
      <c r="I458" s="86">
        <f t="shared" si="46"/>
        <v>12</v>
      </c>
      <c r="J458" s="87" t="str">
        <f t="shared" si="47"/>
        <v/>
      </c>
      <c r="K458" s="87" t="s">
        <v>5494</v>
      </c>
      <c r="L458" s="88">
        <f>IFERROR(VLOOKUP(A458,Instruction!A:J,10,0),"No Supplies")</f>
        <v>0</v>
      </c>
      <c r="M458" s="86">
        <f>IFERROR(VLOOKUP(A458,Data1!A:C,3,0),1)</f>
        <v>2</v>
      </c>
      <c r="N458" s="85">
        <f>IFERROR(VLOOKUP(D458,Data2!$A:$D,4,0),"")</f>
        <v>24</v>
      </c>
      <c r="O458" s="84">
        <f>IFERROR(VLOOKUP(D458,Data2!$A:$C,3,0),"")</f>
        <v>144</v>
      </c>
      <c r="P458" s="85">
        <v>13</v>
      </c>
      <c r="Q458" s="84">
        <v>12</v>
      </c>
      <c r="R458" s="84"/>
      <c r="S458" s="84" t="s">
        <v>5151</v>
      </c>
    </row>
    <row r="459" spans="1:19" x14ac:dyDescent="0.25">
      <c r="A459" s="97" t="s">
        <v>2644</v>
      </c>
      <c r="B459" s="90" t="s">
        <v>5919</v>
      </c>
      <c r="C459" s="90" t="s">
        <v>5919</v>
      </c>
      <c r="D459" s="91">
        <f>IFERROR(VLOOKUP(A459,Data1!A:B,2,0),"")</f>
        <v>515</v>
      </c>
      <c r="E459" s="101">
        <f t="shared" si="42"/>
        <v>36</v>
      </c>
      <c r="F459" s="101">
        <f t="shared" si="43"/>
        <v>36</v>
      </c>
      <c r="G459" s="91" t="str">
        <f t="shared" si="44"/>
        <v/>
      </c>
      <c r="H459" s="91">
        <f t="shared" si="45"/>
        <v>1</v>
      </c>
      <c r="I459" s="93">
        <f t="shared" si="46"/>
        <v>36</v>
      </c>
      <c r="J459" s="94" t="str">
        <f t="shared" si="47"/>
        <v/>
      </c>
      <c r="K459" s="94" t="str">
        <f>IFERROR(VLOOKUP(A459,Instruction!A:F,6,0),"")</f>
        <v xml:space="preserve">Apply outer box/case label accordingly to match item# (Cover all existing barcodes on the box/case) </v>
      </c>
      <c r="L459" s="95" t="str">
        <f>IFERROR(VLOOKUP(A459,Instruction!A:J,10,0),"No Supplies")</f>
        <v>No Supplies</v>
      </c>
      <c r="M459" s="101">
        <f>IFERROR(VLOOKUP(A459,Data1!A:C,3,0),1)</f>
        <v>1</v>
      </c>
      <c r="N459" s="91">
        <f>IFERROR(VLOOKUP(D459,Data2!$A:$D,4,0),"")</f>
        <v>0</v>
      </c>
      <c r="O459" s="90">
        <f>IFERROR(VLOOKUP(D459,Data2!$A:$C,3,0),"")</f>
        <v>36</v>
      </c>
      <c r="P459" s="91">
        <v>11</v>
      </c>
      <c r="Q459" s="90">
        <v>36</v>
      </c>
      <c r="R459" s="90"/>
      <c r="S459" s="90" t="s">
        <v>5152</v>
      </c>
    </row>
    <row r="460" spans="1:19" x14ac:dyDescent="0.25">
      <c r="A460" s="83" t="s">
        <v>2151</v>
      </c>
      <c r="B460" s="84" t="s">
        <v>5920</v>
      </c>
      <c r="C460" s="84"/>
      <c r="D460" s="85">
        <f>IFERROR(VLOOKUP(A460,Data1!A:B,2,0),"")</f>
        <v>4120</v>
      </c>
      <c r="E460" s="86">
        <f t="shared" si="42"/>
        <v>156</v>
      </c>
      <c r="F460" s="86">
        <f t="shared" si="43"/>
        <v>13</v>
      </c>
      <c r="G460" s="85" t="str">
        <f t="shared" si="44"/>
        <v/>
      </c>
      <c r="H460" s="85">
        <f t="shared" si="45"/>
        <v>13</v>
      </c>
      <c r="I460" s="86">
        <f t="shared" si="46"/>
        <v>1</v>
      </c>
      <c r="J460" s="87" t="str">
        <f t="shared" si="47"/>
        <v/>
      </c>
      <c r="K460" s="87" t="str">
        <f>IFERROR(VLOOKUP(A460,Instruction!A:F,6,0),"")</f>
        <v>• Prepack. Seal box. Apply FNSKU label on box.
• Pack in BX-191313
• Apply outer case label (Cover all existing barcodes on case)</v>
      </c>
      <c r="L460" s="88">
        <f>IFERROR(VLOOKUP(A460,Instruction!A:J,10,0),"No Supplies")</f>
        <v>0</v>
      </c>
      <c r="M460" s="86">
        <f>IFERROR(VLOOKUP(A460,Data1!A:C,3,0),1)</f>
        <v>12</v>
      </c>
      <c r="N460" s="85">
        <f>IFERROR(VLOOKUP(D460,Data2!$A:$D,4,0),"")</f>
        <v>0</v>
      </c>
      <c r="O460" s="84">
        <f>IFERROR(VLOOKUP(D460,Data2!$A:$C,3,0),"")</f>
        <v>12</v>
      </c>
      <c r="P460" s="85">
        <v>13</v>
      </c>
      <c r="Q460" s="84">
        <v>13</v>
      </c>
      <c r="R460" s="84"/>
      <c r="S460" s="84" t="s">
        <v>5152</v>
      </c>
    </row>
    <row r="461" spans="1:19" x14ac:dyDescent="0.25">
      <c r="A461" s="97" t="s">
        <v>2683</v>
      </c>
      <c r="B461" s="90" t="s">
        <v>5921</v>
      </c>
      <c r="C461" s="90"/>
      <c r="D461" s="91">
        <f>IFERROR(VLOOKUP(A461,Data1!A:B,2,0),"")</f>
        <v>519</v>
      </c>
      <c r="E461" s="101">
        <f t="shared" si="42"/>
        <v>36</v>
      </c>
      <c r="F461" s="101">
        <f t="shared" si="43"/>
        <v>18</v>
      </c>
      <c r="G461" s="91" t="str">
        <f t="shared" si="44"/>
        <v/>
      </c>
      <c r="H461" s="91">
        <f t="shared" si="45"/>
        <v>1</v>
      </c>
      <c r="I461" s="93">
        <f t="shared" si="46"/>
        <v>18</v>
      </c>
      <c r="J461" s="94" t="str">
        <f t="shared" si="47"/>
        <v/>
      </c>
      <c r="K461" s="94" t="s">
        <v>5494</v>
      </c>
      <c r="L461" s="95">
        <f>IFERROR(VLOOKUP(A461,Instruction!A:J,10,0),"No Supplies")</f>
        <v>0</v>
      </c>
      <c r="M461" s="101">
        <f>IFERROR(VLOOKUP(A461,Data1!A:C,3,0),1)</f>
        <v>2</v>
      </c>
      <c r="N461" s="91">
        <f>IFERROR(VLOOKUP(D461,Data2!$A:$D,4,0),"")</f>
        <v>0</v>
      </c>
      <c r="O461" s="90">
        <f>IFERROR(VLOOKUP(D461,Data2!$A:$C,3,0),"")</f>
        <v>36</v>
      </c>
      <c r="P461" s="91">
        <v>13</v>
      </c>
      <c r="Q461" s="90">
        <v>18</v>
      </c>
      <c r="R461" s="90"/>
      <c r="S461" s="90" t="s">
        <v>5152</v>
      </c>
    </row>
    <row r="462" spans="1:19" x14ac:dyDescent="0.25">
      <c r="A462" s="83" t="s">
        <v>965</v>
      </c>
      <c r="B462" s="84" t="s">
        <v>5922</v>
      </c>
      <c r="C462" s="84" t="s">
        <v>5923</v>
      </c>
      <c r="D462" s="85">
        <f>IFERROR(VLOOKUP(A462,Data1!A:B,2,0),"")</f>
        <v>210</v>
      </c>
      <c r="E462" s="86">
        <f t="shared" si="42"/>
        <v>24</v>
      </c>
      <c r="F462" s="86">
        <f t="shared" si="43"/>
        <v>12</v>
      </c>
      <c r="G462" s="85">
        <f t="shared" si="44"/>
        <v>1</v>
      </c>
      <c r="H462" s="85">
        <f t="shared" si="45"/>
        <v>1</v>
      </c>
      <c r="I462" s="86">
        <f t="shared" si="46"/>
        <v>12</v>
      </c>
      <c r="J462" s="87" t="str">
        <f t="shared" si="47"/>
        <v/>
      </c>
      <c r="K462" s="87" t="str">
        <f>IFERROR(VLOOKUP(A462,Instruction!A:F,6,0),"")</f>
        <v>• Apply label “THIS IS A SET”. Apply FNSKU to each case.
• *Make sure all labels stick securely on the case*. Apply outer case label. Cover all visible barcodes on case</v>
      </c>
      <c r="L462" s="88">
        <f>IFERROR(VLOOKUP(A462,Instruction!A:J,10,0),"No Supplies")</f>
        <v>0</v>
      </c>
      <c r="M462" s="86">
        <f>IFERROR(VLOOKUP(A462,Data1!A:C,3,0),1)</f>
        <v>2</v>
      </c>
      <c r="N462" s="85">
        <f>IFERROR(VLOOKUP(D462,Data2!$A:$D,4,0),"")</f>
        <v>24</v>
      </c>
      <c r="O462" s="84">
        <f>IFERROR(VLOOKUP(D462,Data2!$A:$C,3,0),"")</f>
        <v>144</v>
      </c>
      <c r="P462" s="85">
        <v>11</v>
      </c>
      <c r="Q462" s="84">
        <v>12</v>
      </c>
      <c r="R462" s="84"/>
      <c r="S462" s="84" t="s">
        <v>5151</v>
      </c>
    </row>
    <row r="463" spans="1:19" x14ac:dyDescent="0.25">
      <c r="A463" s="97" t="s">
        <v>4863</v>
      </c>
      <c r="B463" s="90" t="s">
        <v>5924</v>
      </c>
      <c r="C463" s="90" t="s">
        <v>5925</v>
      </c>
      <c r="D463" s="91">
        <f>IFERROR(VLOOKUP(A463,Data1!A:B,2,0),"")</f>
        <v>504</v>
      </c>
      <c r="E463" s="101">
        <f t="shared" si="42"/>
        <v>72</v>
      </c>
      <c r="F463" s="101">
        <f t="shared" si="43"/>
        <v>12</v>
      </c>
      <c r="G463" s="91">
        <f t="shared" si="44"/>
        <v>3</v>
      </c>
      <c r="H463" s="91">
        <f t="shared" si="45"/>
        <v>1</v>
      </c>
      <c r="I463" s="93">
        <f t="shared" si="46"/>
        <v>4</v>
      </c>
      <c r="J463" s="94" t="str">
        <f t="shared" si="47"/>
        <v/>
      </c>
      <c r="K463" s="94" t="str">
        <f>IFERROR(VLOOKUP(A463,Instruction!A:F,6,0),"")</f>
        <v>• Put 6 pcs into polybag and apply FNSKU labels on each of the poly bags.
• Insert the poly-bagged sets back to CASE (discard inner box) (Cover all existing barcodes on the box/case)</v>
      </c>
      <c r="L463" s="95" t="str">
        <f>IFERROR(VLOOKUP(A463,Instruction!A:J,10,0),"No Supplies")</f>
        <v>Poly Bag 7.5 x 10.5</v>
      </c>
      <c r="M463" s="101">
        <f>IFERROR(VLOOKUP(A463,Data1!A:C,3,0),1)</f>
        <v>6</v>
      </c>
      <c r="N463" s="91">
        <f>IFERROR(VLOOKUP(D463,Data2!$A:$D,4,0),"")</f>
        <v>24</v>
      </c>
      <c r="O463" s="90">
        <f>IFERROR(VLOOKUP(D463,Data2!$A:$C,3,0),"")</f>
        <v>144</v>
      </c>
      <c r="P463" s="91">
        <v>11</v>
      </c>
      <c r="Q463" s="90">
        <v>12</v>
      </c>
      <c r="R463" s="90"/>
      <c r="S463" s="90" t="s">
        <v>5151</v>
      </c>
    </row>
    <row r="464" spans="1:19" x14ac:dyDescent="0.25">
      <c r="A464" s="83" t="s">
        <v>856</v>
      </c>
      <c r="B464" s="84" t="s">
        <v>5926</v>
      </c>
      <c r="C464" s="84"/>
      <c r="D464" s="85">
        <f>IFERROR(VLOOKUP(A464,Data1!A:B,2,0),"")</f>
        <v>2022</v>
      </c>
      <c r="E464" s="86">
        <f t="shared" si="42"/>
        <v>24</v>
      </c>
      <c r="F464" s="86">
        <f t="shared" si="43"/>
        <v>24</v>
      </c>
      <c r="G464" s="85">
        <f t="shared" si="44"/>
        <v>1</v>
      </c>
      <c r="H464" s="85">
        <f t="shared" si="45"/>
        <v>1</v>
      </c>
      <c r="I464" s="86">
        <f t="shared" si="46"/>
        <v>24</v>
      </c>
      <c r="J464" s="87" t="str">
        <f t="shared" si="47"/>
        <v/>
      </c>
      <c r="K464" s="87" t="str">
        <f>IFERROR(VLOOKUP(A464,Instruction!A:F,6,0),"")</f>
        <v>• Use FNSKU to label each item (cover barcode). 
• Put item back to CASE. Discard inner box
• Apply outer case label accordingly to match item# (Cover all existing barcodes on the case)</v>
      </c>
      <c r="L464" s="88">
        <f>IFERROR(VLOOKUP(A464,Instruction!A:J,10,0),"No Supplies")</f>
        <v>0</v>
      </c>
      <c r="M464" s="86">
        <f>IFERROR(VLOOKUP(A464,Data1!A:C,3,0),1)</f>
        <v>1</v>
      </c>
      <c r="N464" s="85">
        <f>IFERROR(VLOOKUP(D464,Data2!$A:$D,4,0),"")</f>
        <v>24</v>
      </c>
      <c r="O464" s="84">
        <f>IFERROR(VLOOKUP(D464,Data2!$A:$C,3,0),"")</f>
        <v>144</v>
      </c>
      <c r="P464" s="85">
        <v>12</v>
      </c>
      <c r="Q464" s="84">
        <v>24</v>
      </c>
      <c r="R464" s="84"/>
      <c r="S464" s="84" t="s">
        <v>5151</v>
      </c>
    </row>
    <row r="465" spans="1:19" x14ac:dyDescent="0.25">
      <c r="A465" s="97" t="s">
        <v>2515</v>
      </c>
      <c r="B465" s="90" t="s">
        <v>5927</v>
      </c>
      <c r="C465" s="90" t="s">
        <v>5928</v>
      </c>
      <c r="D465" s="91">
        <f>IFERROR(VLOOKUP(A465,Data1!A:B,2,0),"")</f>
        <v>5076</v>
      </c>
      <c r="E465" s="101">
        <f t="shared" si="42"/>
        <v>288</v>
      </c>
      <c r="F465" s="101">
        <f t="shared" si="43"/>
        <v>12</v>
      </c>
      <c r="G465" s="91">
        <f t="shared" si="44"/>
        <v>12</v>
      </c>
      <c r="H465" s="91">
        <f t="shared" si="45"/>
        <v>4</v>
      </c>
      <c r="I465" s="93">
        <f t="shared" si="46"/>
        <v>3</v>
      </c>
      <c r="J465" s="94" t="str">
        <f t="shared" si="47"/>
        <v/>
      </c>
      <c r="K465" s="94" t="str">
        <f>IFERROR(VLOOKUP(A465,Instruction!A:F,6,0),"")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65" s="95" t="str">
        <f>IFERROR(VLOOKUP(A465,Instruction!A:J,10,0),"No Supplies")</f>
        <v>No Supplies</v>
      </c>
      <c r="M465" s="101">
        <f>IFERROR(VLOOKUP(A465,Data1!A:C,3,0),1)</f>
        <v>24</v>
      </c>
      <c r="N465" s="91">
        <f>IFERROR(VLOOKUP(D465,Data2!$A:$D,4,0),"")</f>
        <v>24</v>
      </c>
      <c r="O465" s="90">
        <f>IFERROR(VLOOKUP(D465,Data2!$A:$C,3,0),"")</f>
        <v>72</v>
      </c>
      <c r="P465" s="91">
        <v>11</v>
      </c>
      <c r="Q465" s="90">
        <v>12</v>
      </c>
      <c r="R465" s="90"/>
      <c r="S465" s="90" t="s">
        <v>5152</v>
      </c>
    </row>
    <row r="466" spans="1:19" x14ac:dyDescent="0.25">
      <c r="A466" s="83" t="s">
        <v>1203</v>
      </c>
      <c r="B466" s="84" t="s">
        <v>5929</v>
      </c>
      <c r="C466" s="84" t="s">
        <v>5930</v>
      </c>
      <c r="D466" s="85">
        <f>IFERROR(VLOOKUP(A466,Data1!A:B,2,0),"")</f>
        <v>2405</v>
      </c>
      <c r="E466" s="86">
        <f t="shared" si="42"/>
        <v>264</v>
      </c>
      <c r="F466" s="86">
        <f t="shared" si="43"/>
        <v>11</v>
      </c>
      <c r="G466" s="85" t="str">
        <f t="shared" si="44"/>
        <v/>
      </c>
      <c r="H466" s="85">
        <f t="shared" si="45"/>
        <v>11</v>
      </c>
      <c r="I466" s="86">
        <f t="shared" si="46"/>
        <v>1</v>
      </c>
      <c r="J466" s="87" t="str">
        <f t="shared" si="47"/>
        <v/>
      </c>
      <c r="K466" s="87" t="str">
        <f>IFERROR(VLOOKUP(A466,Instruction!A:F,6,0),"")</f>
        <v>• Apply label “THIS IS A SET”. Apply FNSKU to each case.
• *Make sure all labels stick securely on the case*. Apply outer case label. Cover all visible barcodes on case</v>
      </c>
      <c r="L466" s="88" t="str">
        <f>IFERROR(VLOOKUP(A466,Instruction!A:J,10,0),"No Supplies")</f>
        <v>No Supplies</v>
      </c>
      <c r="M466" s="86">
        <f>IFERROR(VLOOKUP(A466,Data1!A:C,3,0),1)</f>
        <v>24</v>
      </c>
      <c r="N466" s="85">
        <f>IFERROR(VLOOKUP(D466,Data2!$A:$D,4,0),"")</f>
        <v>0</v>
      </c>
      <c r="O466" s="84">
        <f>IFERROR(VLOOKUP(D466,Data2!$A:$C,3,0),"")</f>
        <v>24</v>
      </c>
      <c r="P466" s="85">
        <v>11</v>
      </c>
      <c r="Q466" s="84">
        <v>11</v>
      </c>
      <c r="R466" s="84"/>
      <c r="S466" s="84" t="s">
        <v>5152</v>
      </c>
    </row>
    <row r="467" spans="1:19" x14ac:dyDescent="0.25">
      <c r="A467" s="97" t="s">
        <v>2186</v>
      </c>
      <c r="B467" s="90" t="s">
        <v>5931</v>
      </c>
      <c r="C467" s="90" t="s">
        <v>5932</v>
      </c>
      <c r="D467" s="91">
        <f>IFERROR(VLOOKUP(A467,Data1!A:B,2,0),"")</f>
        <v>4140</v>
      </c>
      <c r="E467" s="101">
        <f t="shared" si="42"/>
        <v>132</v>
      </c>
      <c r="F467" s="101">
        <f t="shared" si="43"/>
        <v>11</v>
      </c>
      <c r="G467" s="91" t="str">
        <f t="shared" si="44"/>
        <v/>
      </c>
      <c r="H467" s="91">
        <f t="shared" si="45"/>
        <v>11</v>
      </c>
      <c r="I467" s="93">
        <f t="shared" si="46"/>
        <v>1</v>
      </c>
      <c r="J467" s="94" t="str">
        <f t="shared" si="47"/>
        <v/>
      </c>
      <c r="K467" s="94" t="str">
        <f>IFERROR(VLOOKUP(A467,Instruction!A:F,6,0),"")</f>
        <v>• Apply label “THIS IS A SET”. Apply FNSKU to each case.
• *Make sure all labels stick securely on the case*. Apply outer case label. Cover all visible barcodes on case</v>
      </c>
      <c r="L467" s="95" t="str">
        <f>IFERROR(VLOOKUP(A467,Instruction!A:J,10,0),"No Supplies")</f>
        <v>No Supplies</v>
      </c>
      <c r="M467" s="101">
        <f>IFERROR(VLOOKUP(A467,Data1!A:C,3,0),1)</f>
        <v>12</v>
      </c>
      <c r="N467" s="91">
        <f>IFERROR(VLOOKUP(D467,Data2!$A:$D,4,0),"")</f>
        <v>0</v>
      </c>
      <c r="O467" s="90">
        <f>IFERROR(VLOOKUP(D467,Data2!$A:$C,3,0),"")</f>
        <v>12</v>
      </c>
      <c r="P467" s="91">
        <v>11</v>
      </c>
      <c r="Q467" s="90">
        <v>11</v>
      </c>
      <c r="R467" s="90"/>
      <c r="S467" s="90" t="s">
        <v>5152</v>
      </c>
    </row>
    <row r="468" spans="1:19" x14ac:dyDescent="0.25">
      <c r="A468" s="83" t="s">
        <v>1325</v>
      </c>
      <c r="B468" s="84" t="s">
        <v>5933</v>
      </c>
      <c r="C468" s="84" t="s">
        <v>5934</v>
      </c>
      <c r="D468" s="85">
        <f>IFERROR(VLOOKUP(A468,Data1!A:B,2,0),"")</f>
        <v>2901</v>
      </c>
      <c r="E468" s="86">
        <f t="shared" si="42"/>
        <v>528</v>
      </c>
      <c r="F468" s="86">
        <f t="shared" si="43"/>
        <v>11</v>
      </c>
      <c r="G468" s="85" t="str">
        <f t="shared" si="44"/>
        <v/>
      </c>
      <c r="H468" s="85">
        <f t="shared" si="45"/>
        <v>11</v>
      </c>
      <c r="I468" s="86">
        <f t="shared" si="46"/>
        <v>1</v>
      </c>
      <c r="J468" s="87" t="str">
        <f t="shared" si="47"/>
        <v/>
      </c>
      <c r="K468" s="87" t="str">
        <f>IFERROR(VLOOKUP(A468,Instruction!A:F,6,0),"")</f>
        <v>• Prepack. Seal box. Apply FNSKU label on box.
• Pack in BX-191313
• Apply outer case label (Cover all existing barcodes on case)</v>
      </c>
      <c r="L468" s="88">
        <f>IFERROR(VLOOKUP(A468,Instruction!A:J,10,0),"No Supplies")</f>
        <v>0</v>
      </c>
      <c r="M468" s="86">
        <f>IFERROR(VLOOKUP(A468,Data1!A:C,3,0),1)</f>
        <v>48</v>
      </c>
      <c r="N468" s="85">
        <f>IFERROR(VLOOKUP(D468,Data2!$A:$D,4,0),"")</f>
        <v>0</v>
      </c>
      <c r="O468" s="84">
        <f>IFERROR(VLOOKUP(D468,Data2!$A:$C,3,0),"")</f>
        <v>48</v>
      </c>
      <c r="P468" s="85">
        <v>11</v>
      </c>
      <c r="Q468" s="84">
        <v>11</v>
      </c>
      <c r="R468" s="84"/>
      <c r="S468" s="84" t="s">
        <v>5152</v>
      </c>
    </row>
    <row r="469" spans="1:19" x14ac:dyDescent="0.25">
      <c r="A469" s="97" t="s">
        <v>594</v>
      </c>
      <c r="B469" s="90" t="s">
        <v>5935</v>
      </c>
      <c r="C469" s="90" t="s">
        <v>5936</v>
      </c>
      <c r="D469" s="91">
        <f>IFERROR(VLOOKUP(A469,Data1!A:B,2,0),"")</f>
        <v>1723</v>
      </c>
      <c r="E469" s="101">
        <f t="shared" si="42"/>
        <v>24</v>
      </c>
      <c r="F469" s="101">
        <f t="shared" si="43"/>
        <v>24</v>
      </c>
      <c r="G469" s="91">
        <f t="shared" si="44"/>
        <v>1</v>
      </c>
      <c r="H469" s="91">
        <f t="shared" si="45"/>
        <v>1</v>
      </c>
      <c r="I469" s="93">
        <f t="shared" si="46"/>
        <v>24</v>
      </c>
      <c r="J469" s="94" t="str">
        <f t="shared" si="47"/>
        <v/>
      </c>
      <c r="K469" s="94" t="str">
        <f>IFERROR(VLOOKUP(A469,Instruction!A:F,6,0),"")</f>
        <v xml:space="preserve">Apply outer box/case label accordingly to match item# (Cover all existing barcodes on the box/case) </v>
      </c>
      <c r="L469" s="95">
        <f>IFERROR(VLOOKUP(A469,Instruction!A:J,10,0),"No Supplies")</f>
        <v>0</v>
      </c>
      <c r="M469" s="101">
        <f>IFERROR(VLOOKUP(A469,Data1!A:C,3,0),1)</f>
        <v>1</v>
      </c>
      <c r="N469" s="91">
        <f>IFERROR(VLOOKUP(D469,Data2!$A:$D,4,0),"")</f>
        <v>24</v>
      </c>
      <c r="O469" s="90">
        <f>IFERROR(VLOOKUP(D469,Data2!$A:$C,3,0),"")</f>
        <v>144</v>
      </c>
      <c r="P469" s="91">
        <v>10</v>
      </c>
      <c r="Q469" s="90">
        <v>24</v>
      </c>
      <c r="R469" s="90"/>
      <c r="S469" s="90" t="s">
        <v>5151</v>
      </c>
    </row>
    <row r="470" spans="1:19" x14ac:dyDescent="0.25">
      <c r="A470" s="83" t="s">
        <v>4922</v>
      </c>
      <c r="B470" s="84" t="s">
        <v>5937</v>
      </c>
      <c r="C470" s="84" t="s">
        <v>5937</v>
      </c>
      <c r="D470" s="85">
        <f>IFERROR(VLOOKUP(A470,Data1!A:B,2,0),"")</f>
        <v>5050</v>
      </c>
      <c r="E470" s="86">
        <f t="shared" si="42"/>
        <v>480</v>
      </c>
      <c r="F470" s="86">
        <f t="shared" si="43"/>
        <v>10</v>
      </c>
      <c r="G470" s="85" t="str">
        <f t="shared" si="44"/>
        <v/>
      </c>
      <c r="H470" s="85">
        <f t="shared" si="45"/>
        <v>10</v>
      </c>
      <c r="I470" s="86">
        <f t="shared" si="46"/>
        <v>1</v>
      </c>
      <c r="J470" s="87" t="str">
        <f t="shared" si="47"/>
        <v/>
      </c>
      <c r="K470" s="87" t="str">
        <f>IFERROR(VLOOKUP(A470,Instruction!A:F,6,0),"")</f>
        <v>• Apply label “THIS IS A SET” **DO NOT COVER CASE BARCODE**
• Apply outer case label accordingly to match item#</v>
      </c>
      <c r="L470" s="88" t="str">
        <f>IFERROR(VLOOKUP(A470,Instruction!A:J,10,0),"No Supplies")</f>
        <v>No Supplies</v>
      </c>
      <c r="M470" s="86">
        <f>IFERROR(VLOOKUP(A470,Data1!A:C,3,0),1)</f>
        <v>48</v>
      </c>
      <c r="N470" s="85">
        <f>IFERROR(VLOOKUP(D470,Data2!$A:$D,4,0),"")</f>
        <v>0</v>
      </c>
      <c r="O470" s="84">
        <f>IFERROR(VLOOKUP(D470,Data2!$A:$C,3,0),"")</f>
        <v>48</v>
      </c>
      <c r="P470" s="85">
        <v>10</v>
      </c>
      <c r="Q470" s="84">
        <v>10</v>
      </c>
      <c r="R470" s="84"/>
      <c r="S470" s="84" t="s">
        <v>5152</v>
      </c>
    </row>
    <row r="471" spans="1:19" x14ac:dyDescent="0.25">
      <c r="A471" s="97" t="s">
        <v>871</v>
      </c>
      <c r="B471" s="90" t="s">
        <v>5938</v>
      </c>
      <c r="C471" s="90" t="s">
        <v>5939</v>
      </c>
      <c r="D471" s="91">
        <f>IFERROR(VLOOKUP(A471,Data1!A:B,2,0),"")</f>
        <v>2028</v>
      </c>
      <c r="E471" s="101">
        <f t="shared" si="42"/>
        <v>216</v>
      </c>
      <c r="F471" s="101">
        <f t="shared" si="43"/>
        <v>9</v>
      </c>
      <c r="G471" s="91">
        <f t="shared" si="44"/>
        <v>9</v>
      </c>
      <c r="H471" s="91">
        <f t="shared" si="45"/>
        <v>3</v>
      </c>
      <c r="I471" s="93">
        <f t="shared" si="46"/>
        <v>3</v>
      </c>
      <c r="J471" s="94" t="str">
        <f t="shared" si="47"/>
        <v/>
      </c>
      <c r="K471" s="94" t="str">
        <f>IFERROR(VLOOKUP(A471,Instruction!A:F,6,0),"")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71" s="95" t="str">
        <f>IFERROR(VLOOKUP(A471,Instruction!A:J,10,0),"No Supplies")</f>
        <v>No Supplies</v>
      </c>
      <c r="M471" s="101">
        <f>IFERROR(VLOOKUP(A471,Data1!A:C,3,0),1)</f>
        <v>24</v>
      </c>
      <c r="N471" s="91">
        <f>IFERROR(VLOOKUP(D471,Data2!$A:$D,4,0),"")</f>
        <v>24</v>
      </c>
      <c r="O471" s="90">
        <f>IFERROR(VLOOKUP(D471,Data2!$A:$C,3,0),"")</f>
        <v>72</v>
      </c>
      <c r="P471" s="91">
        <v>10</v>
      </c>
      <c r="Q471" s="90">
        <v>9</v>
      </c>
      <c r="R471" s="90"/>
      <c r="S471" s="90" t="s">
        <v>5152</v>
      </c>
    </row>
    <row r="472" spans="1:19" x14ac:dyDescent="0.25">
      <c r="A472" s="83" t="s">
        <v>2207</v>
      </c>
      <c r="B472" s="84" t="s">
        <v>5940</v>
      </c>
      <c r="C472" s="84" t="s">
        <v>5941</v>
      </c>
      <c r="D472" s="85">
        <f>IFERROR(VLOOKUP(A472,Data1!A:B,2,0),"")</f>
        <v>4147</v>
      </c>
      <c r="E472" s="86">
        <f t="shared" si="42"/>
        <v>120</v>
      </c>
      <c r="F472" s="86">
        <f t="shared" si="43"/>
        <v>10</v>
      </c>
      <c r="G472" s="85" t="str">
        <f t="shared" si="44"/>
        <v/>
      </c>
      <c r="H472" s="85">
        <f t="shared" si="45"/>
        <v>10</v>
      </c>
      <c r="I472" s="86">
        <f t="shared" si="46"/>
        <v>1</v>
      </c>
      <c r="J472" s="87" t="str">
        <f t="shared" si="47"/>
        <v/>
      </c>
      <c r="K472" s="87" t="str">
        <f>IFERROR(VLOOKUP(A472,Instruction!A:F,6,0),"")</f>
        <v>• Apply label “THIS IS A SET”. Apply FNSKU to each case.
• *Make sure all labels stick securely on the case*. Apply outer case label. Cover all visible barcodes on case</v>
      </c>
      <c r="L472" s="88" t="str">
        <f>IFERROR(VLOOKUP(A472,Instruction!A:J,10,0),"No Supplies")</f>
        <v>No Supplies</v>
      </c>
      <c r="M472" s="86">
        <f>IFERROR(VLOOKUP(A472,Data1!A:C,3,0),1)</f>
        <v>12</v>
      </c>
      <c r="N472" s="85">
        <f>IFERROR(VLOOKUP(D472,Data2!$A:$D,4,0),"")</f>
        <v>0</v>
      </c>
      <c r="O472" s="84">
        <f>IFERROR(VLOOKUP(D472,Data2!$A:$C,3,0),"")</f>
        <v>12</v>
      </c>
      <c r="P472" s="85">
        <v>10</v>
      </c>
      <c r="Q472" s="84">
        <v>10</v>
      </c>
      <c r="R472" s="84"/>
      <c r="S472" s="84" t="s">
        <v>5152</v>
      </c>
    </row>
    <row r="473" spans="1:19" x14ac:dyDescent="0.25">
      <c r="A473" s="97" t="s">
        <v>1928</v>
      </c>
      <c r="B473" s="90" t="s">
        <v>5942</v>
      </c>
      <c r="C473" s="90"/>
      <c r="D473" s="91">
        <f>IFERROR(VLOOKUP(A473,Data1!A:B,2,0),"")</f>
        <v>3801</v>
      </c>
      <c r="E473" s="101">
        <f t="shared" si="42"/>
        <v>24</v>
      </c>
      <c r="F473" s="101">
        <f t="shared" si="43"/>
        <v>24</v>
      </c>
      <c r="G473" s="91">
        <f t="shared" si="44"/>
        <v>1</v>
      </c>
      <c r="H473" s="91">
        <f t="shared" si="45"/>
        <v>1</v>
      </c>
      <c r="I473" s="93">
        <f t="shared" si="46"/>
        <v>24</v>
      </c>
      <c r="J473" s="94" t="str">
        <f t="shared" si="47"/>
        <v/>
      </c>
      <c r="K473" s="94" t="s">
        <v>5297</v>
      </c>
      <c r="L473" s="95" t="str">
        <f>IFERROR(VLOOKUP(A473,Instruction!A:J,10,0),"No Supplies")</f>
        <v>No Supplies</v>
      </c>
      <c r="M473" s="101">
        <f>IFERROR(VLOOKUP(A473,Data1!A:C,3,0),1)</f>
        <v>1</v>
      </c>
      <c r="N473" s="91">
        <f>IFERROR(VLOOKUP(D473,Data2!$A:$D,4,0),"")</f>
        <v>24</v>
      </c>
      <c r="O473" s="90">
        <f>IFERROR(VLOOKUP(D473,Data2!$A:$C,3,0),"")</f>
        <v>144</v>
      </c>
      <c r="P473" s="91">
        <v>12</v>
      </c>
      <c r="Q473" s="90">
        <v>24</v>
      </c>
      <c r="R473" s="90"/>
      <c r="S473" s="90" t="s">
        <v>5151</v>
      </c>
    </row>
    <row r="474" spans="1:19" x14ac:dyDescent="0.25">
      <c r="A474" s="83" t="s">
        <v>2388</v>
      </c>
      <c r="B474" s="84" t="s">
        <v>5943</v>
      </c>
      <c r="C474" s="84" t="s">
        <v>5943</v>
      </c>
      <c r="D474" s="85">
        <f>IFERROR(VLOOKUP(A474,Data1!A:B,2,0),"")</f>
        <v>5013</v>
      </c>
      <c r="E474" s="86">
        <f t="shared" si="42"/>
        <v>40</v>
      </c>
      <c r="F474" s="86">
        <f t="shared" si="43"/>
        <v>10</v>
      </c>
      <c r="G474" s="85" t="str">
        <f t="shared" si="44"/>
        <v/>
      </c>
      <c r="H474" s="85">
        <f t="shared" si="45"/>
        <v>1</v>
      </c>
      <c r="I474" s="86">
        <f t="shared" si="46"/>
        <v>10</v>
      </c>
      <c r="J474" s="87" t="str">
        <f t="shared" si="47"/>
        <v/>
      </c>
      <c r="K474" s="87" t="str">
        <f>IFERROR(VLOOKUP(A474,Instruction!A:F,6,0),"")</f>
        <v>• Insert 4 pcs per poly bag. Apply FNSKU labels on each of the poly bags.
• Insert the poly-bagged sets back to CASE. (Cover all existing barcodes on the box/case)</v>
      </c>
      <c r="L474" s="88" t="str">
        <f>IFERROR(VLOOKUP(A474,Instruction!A:J,10,0),"No Supplies")</f>
        <v>Poly Bag 14.5 x 19</v>
      </c>
      <c r="M474" s="86">
        <f>IFERROR(VLOOKUP(A474,Data1!A:C,3,0),1)</f>
        <v>4</v>
      </c>
      <c r="N474" s="85">
        <f>IFERROR(VLOOKUP(D474,Data2!$A:$D,4,0),"")</f>
        <v>0</v>
      </c>
      <c r="O474" s="84">
        <f>IFERROR(VLOOKUP(D474,Data2!$A:$C,3,0),"")</f>
        <v>50</v>
      </c>
      <c r="P474" s="85">
        <v>10</v>
      </c>
      <c r="Q474" s="84">
        <v>10</v>
      </c>
      <c r="R474" s="84"/>
      <c r="S474" s="84" t="s">
        <v>5152</v>
      </c>
    </row>
    <row r="475" spans="1:19" x14ac:dyDescent="0.25">
      <c r="A475" s="97" t="s">
        <v>2412</v>
      </c>
      <c r="B475" s="90" t="s">
        <v>5944</v>
      </c>
      <c r="C475" s="90" t="s">
        <v>5945</v>
      </c>
      <c r="D475" s="91">
        <f>IFERROR(VLOOKUP(A475,Data1!A:B,2,0),"")</f>
        <v>5029</v>
      </c>
      <c r="E475" s="101">
        <f t="shared" si="42"/>
        <v>250</v>
      </c>
      <c r="F475" s="101">
        <f t="shared" si="43"/>
        <v>10</v>
      </c>
      <c r="G475" s="91" t="str">
        <f t="shared" si="44"/>
        <v/>
      </c>
      <c r="H475" s="91">
        <f t="shared" si="45"/>
        <v>10</v>
      </c>
      <c r="I475" s="93">
        <f t="shared" si="46"/>
        <v>1</v>
      </c>
      <c r="J475" s="94" t="str">
        <f t="shared" si="47"/>
        <v/>
      </c>
      <c r="K475" s="94" t="str">
        <f>IFERROR(VLOOKUP(A475,Instruction!A:F,6,0),"")</f>
        <v>• Prepack. Seal box. Apply FNSKU label on box.
• Pack in BX-191313
• Apply outer case label (Cover all existing barcodes on case)</v>
      </c>
      <c r="L475" s="95">
        <f>IFERROR(VLOOKUP(A475,Instruction!A:J,10,0),"No Supplies")</f>
        <v>0</v>
      </c>
      <c r="M475" s="101">
        <f>IFERROR(VLOOKUP(A475,Data1!A:C,3,0),1)</f>
        <v>25</v>
      </c>
      <c r="N475" s="91">
        <f>IFERROR(VLOOKUP(D475,Data2!$A:$D,4,0),"")</f>
        <v>0</v>
      </c>
      <c r="O475" s="90">
        <f>IFERROR(VLOOKUP(D475,Data2!$A:$C,3,0),"")</f>
        <v>25</v>
      </c>
      <c r="P475" s="91">
        <v>10</v>
      </c>
      <c r="Q475" s="90">
        <v>10</v>
      </c>
      <c r="R475" s="90"/>
      <c r="S475" s="90" t="s">
        <v>5152</v>
      </c>
    </row>
    <row r="476" spans="1:19" x14ac:dyDescent="0.25">
      <c r="A476" s="83" t="s">
        <v>1660</v>
      </c>
      <c r="B476" s="84" t="s">
        <v>5946</v>
      </c>
      <c r="C476" s="84"/>
      <c r="D476" s="85">
        <f>IFERROR(VLOOKUP(A476,Data1!A:B,2,0),"")</f>
        <v>3332</v>
      </c>
      <c r="E476" s="86">
        <f t="shared" si="42"/>
        <v>24</v>
      </c>
      <c r="F476" s="86">
        <f t="shared" si="43"/>
        <v>12</v>
      </c>
      <c r="G476" s="85" t="str">
        <f t="shared" si="44"/>
        <v/>
      </c>
      <c r="H476" s="85">
        <f t="shared" si="45"/>
        <v>1</v>
      </c>
      <c r="I476" s="86">
        <f t="shared" si="46"/>
        <v>12</v>
      </c>
      <c r="J476" s="87" t="str">
        <f t="shared" si="47"/>
        <v/>
      </c>
      <c r="K476" s="87" t="str">
        <f>IFERROR(VLOOKUP(A476,Instruction!A:F,6,0),"")</f>
        <v>• Insert 2 pcs into poly bag, apply FNSKU label.
• Put back to CASE (Cover all existing barcodes on the box/case)</v>
      </c>
      <c r="L476" s="88">
        <f>IFERROR(VLOOKUP(A476,Instruction!A:J,10,0),"No Supplies")</f>
        <v>0</v>
      </c>
      <c r="M476" s="86">
        <f>IFERROR(VLOOKUP(A476,Data1!A:C,3,0),1)</f>
        <v>2</v>
      </c>
      <c r="N476" s="85">
        <f>IFERROR(VLOOKUP(D476,Data2!$A:$D,4,0),"")</f>
        <v>0</v>
      </c>
      <c r="O476" s="84">
        <f>IFERROR(VLOOKUP(D476,Data2!$A:$C,3,0),"")</f>
        <v>24</v>
      </c>
      <c r="P476" s="85">
        <v>12</v>
      </c>
      <c r="Q476" s="84">
        <v>12</v>
      </c>
      <c r="R476" s="84"/>
      <c r="S476" s="84" t="s">
        <v>5152</v>
      </c>
    </row>
    <row r="477" spans="1:19" x14ac:dyDescent="0.25">
      <c r="A477" s="97" t="s">
        <v>2917</v>
      </c>
      <c r="B477" s="90" t="s">
        <v>5947</v>
      </c>
      <c r="C477" s="90" t="s">
        <v>5948</v>
      </c>
      <c r="D477" s="91">
        <f>IFERROR(VLOOKUP(A477,Data1!A:B,2,0),"")</f>
        <v>592</v>
      </c>
      <c r="E477" s="101">
        <f t="shared" si="42"/>
        <v>250</v>
      </c>
      <c r="F477" s="101">
        <f t="shared" si="43"/>
        <v>10</v>
      </c>
      <c r="G477" s="91" t="str">
        <f t="shared" si="44"/>
        <v/>
      </c>
      <c r="H477" s="91">
        <f t="shared" si="45"/>
        <v>10</v>
      </c>
      <c r="I477" s="93">
        <f t="shared" si="46"/>
        <v>1</v>
      </c>
      <c r="J477" s="94" t="str">
        <f t="shared" si="47"/>
        <v/>
      </c>
      <c r="K477" s="94" t="str">
        <f>IFERROR(VLOOKUP(A477,Instruction!A:F,6,0),"")</f>
        <v>• Apply label “THIS IS A SET”. Apply FNSKU to each case.
• *Make sure all labels stick securely on the case*. Apply outer case label. Cover all visible barcodes on case</v>
      </c>
      <c r="L477" s="95" t="str">
        <f>IFERROR(VLOOKUP(A477,Instruction!A:J,10,0),"No Supplies")</f>
        <v>No Supplies</v>
      </c>
      <c r="M477" s="101">
        <f>IFERROR(VLOOKUP(A477,Data1!A:C,3,0),1)</f>
        <v>25</v>
      </c>
      <c r="N477" s="91">
        <f>IFERROR(VLOOKUP(D477,Data2!$A:$D,4,0),"")</f>
        <v>0</v>
      </c>
      <c r="O477" s="90">
        <f>IFERROR(VLOOKUP(D477,Data2!$A:$C,3,0),"")</f>
        <v>25</v>
      </c>
      <c r="P477" s="91">
        <v>10</v>
      </c>
      <c r="Q477" s="90">
        <v>10</v>
      </c>
      <c r="R477" s="90"/>
      <c r="S477" s="90" t="s">
        <v>5152</v>
      </c>
    </row>
    <row r="478" spans="1:19" x14ac:dyDescent="0.25">
      <c r="A478" s="83" t="s">
        <v>1407</v>
      </c>
      <c r="B478" s="84" t="s">
        <v>5949</v>
      </c>
      <c r="C478" s="84"/>
      <c r="D478" s="85">
        <f>IFERROR(VLOOKUP(A478,Data1!A:B,2,0),"")</f>
        <v>310</v>
      </c>
      <c r="E478" s="86">
        <f t="shared" si="42"/>
        <v>24</v>
      </c>
      <c r="F478" s="86">
        <f t="shared" si="43"/>
        <v>12</v>
      </c>
      <c r="G478" s="85">
        <f t="shared" si="44"/>
        <v>1</v>
      </c>
      <c r="H478" s="85">
        <f t="shared" si="45"/>
        <v>1</v>
      </c>
      <c r="I478" s="86">
        <f t="shared" si="46"/>
        <v>12</v>
      </c>
      <c r="J478" s="87" t="str">
        <f t="shared" si="47"/>
        <v/>
      </c>
      <c r="K478" s="87" t="str">
        <f>IFERROR(VLOOKUP(A478,Instruction!A:F,6,0),"")</f>
        <v>• Insert 2 pcs into poly bag, apply FNSKU label.
• Put back to CASE (Cover all existing barcodes on the box/case)</v>
      </c>
      <c r="L478" s="88">
        <f>IFERROR(VLOOKUP(A478,Instruction!A:J,10,0),"No Supplies")</f>
        <v>0</v>
      </c>
      <c r="M478" s="86">
        <f>IFERROR(VLOOKUP(A478,Data1!A:C,3,0),1)</f>
        <v>2</v>
      </c>
      <c r="N478" s="85">
        <f>IFERROR(VLOOKUP(D478,Data2!$A:$D,4,0),"")</f>
        <v>24</v>
      </c>
      <c r="O478" s="84">
        <f>IFERROR(VLOOKUP(D478,Data2!$A:$C,3,0),"")</f>
        <v>144</v>
      </c>
      <c r="P478" s="85">
        <v>12</v>
      </c>
      <c r="Q478" s="84">
        <v>12</v>
      </c>
      <c r="R478" s="84"/>
      <c r="S478" s="84" t="s">
        <v>5151</v>
      </c>
    </row>
    <row r="479" spans="1:19" x14ac:dyDescent="0.25">
      <c r="A479" s="97" t="s">
        <v>4175</v>
      </c>
      <c r="B479" s="90" t="s">
        <v>5950</v>
      </c>
      <c r="C479" s="90" t="s">
        <v>5951</v>
      </c>
      <c r="D479" s="91">
        <f>IFERROR(VLOOKUP(A479,Data1!A:B,2,0),"")</f>
        <v>5096</v>
      </c>
      <c r="E479" s="101">
        <f t="shared" si="42"/>
        <v>2880</v>
      </c>
      <c r="F479" s="101">
        <f t="shared" si="43"/>
        <v>10</v>
      </c>
      <c r="G479" s="91">
        <f t="shared" si="44"/>
        <v>120</v>
      </c>
      <c r="H479" s="91">
        <f t="shared" si="45"/>
        <v>10</v>
      </c>
      <c r="I479" s="93">
        <f t="shared" si="46"/>
        <v>1</v>
      </c>
      <c r="J479" s="94" t="str">
        <f t="shared" si="47"/>
        <v/>
      </c>
      <c r="K479" s="94" t="str">
        <f>IFERROR(VLOOKUP(A479,Instruction!A:F,6,0),"")</f>
        <v>• Apply label “THIS IS A SET”. Apply FNSKU to each case.
• *Make sure all labels stick securely on the case*. Apply outer case label. Cover all visible barcodes on case</v>
      </c>
      <c r="L479" s="95" t="str">
        <f>IFERROR(VLOOKUP(A479,Instruction!A:J,10,0),"No Supplies")</f>
        <v>No Supplies</v>
      </c>
      <c r="M479" s="101">
        <f>IFERROR(VLOOKUP(A479,Data1!A:C,3,0),1)</f>
        <v>288</v>
      </c>
      <c r="N479" s="91">
        <f>IFERROR(VLOOKUP(D479,Data2!$A:$D,4,0),"")</f>
        <v>24</v>
      </c>
      <c r="O479" s="90">
        <f>IFERROR(VLOOKUP(D479,Data2!$A:$C,3,0),"")</f>
        <v>288</v>
      </c>
      <c r="P479" s="91">
        <v>10</v>
      </c>
      <c r="Q479" s="90">
        <v>10</v>
      </c>
      <c r="R479" s="90"/>
      <c r="S479" s="90" t="s">
        <v>5152</v>
      </c>
    </row>
    <row r="480" spans="1:19" x14ac:dyDescent="0.25">
      <c r="A480" s="83" t="s">
        <v>1424</v>
      </c>
      <c r="B480" s="84" t="s">
        <v>5952</v>
      </c>
      <c r="C480" s="84" t="s">
        <v>5953</v>
      </c>
      <c r="D480" s="85">
        <f>IFERROR(VLOOKUP(A480,Data1!A:B,2,0),"")</f>
        <v>3116</v>
      </c>
      <c r="E480" s="86">
        <f t="shared" si="42"/>
        <v>288</v>
      </c>
      <c r="F480" s="86">
        <f t="shared" si="43"/>
        <v>12</v>
      </c>
      <c r="G480" s="85">
        <f t="shared" si="44"/>
        <v>12</v>
      </c>
      <c r="H480" s="85">
        <f t="shared" si="45"/>
        <v>2</v>
      </c>
      <c r="I480" s="86">
        <f t="shared" si="46"/>
        <v>6</v>
      </c>
      <c r="J480" s="87" t="str">
        <f t="shared" si="47"/>
        <v/>
      </c>
      <c r="K480" s="87" t="str">
        <f>IFERROR(VLOOKUP(A480,Instruction!A:F,6,0),"")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80" s="88" t="str">
        <f>IFERROR(VLOOKUP(A480,Instruction!A:J,10,0),"No Supplies")</f>
        <v>No Supplies</v>
      </c>
      <c r="M480" s="86">
        <f>IFERROR(VLOOKUP(A480,Data1!A:C,3,0),1)</f>
        <v>24</v>
      </c>
      <c r="N480" s="85">
        <f>IFERROR(VLOOKUP(D480,Data2!$A:$D,4,0),"")</f>
        <v>24</v>
      </c>
      <c r="O480" s="84">
        <f>IFERROR(VLOOKUP(D480,Data2!$A:$C,3,0),"")</f>
        <v>144</v>
      </c>
      <c r="P480" s="85">
        <v>10</v>
      </c>
      <c r="Q480" s="84">
        <v>12</v>
      </c>
      <c r="R480" s="84"/>
      <c r="S480" s="84" t="s">
        <v>5152</v>
      </c>
    </row>
    <row r="481" spans="1:19" x14ac:dyDescent="0.25">
      <c r="A481" s="97" t="s">
        <v>5071</v>
      </c>
      <c r="B481" s="90" t="s">
        <v>5954</v>
      </c>
      <c r="C481" s="90" t="s">
        <v>5954</v>
      </c>
      <c r="D481" s="91">
        <f>IFERROR(VLOOKUP(A481,Data1!A:B,2,0),"")</f>
        <v>835</v>
      </c>
      <c r="E481" s="101">
        <f t="shared" si="42"/>
        <v>24</v>
      </c>
      <c r="F481" s="101">
        <f t="shared" si="43"/>
        <v>24</v>
      </c>
      <c r="G481" s="91" t="str">
        <f t="shared" si="44"/>
        <v/>
      </c>
      <c r="H481" s="91">
        <f t="shared" si="45"/>
        <v>1</v>
      </c>
      <c r="I481" s="93">
        <f t="shared" si="46"/>
        <v>24</v>
      </c>
      <c r="J481" s="94" t="str">
        <f t="shared" si="47"/>
        <v/>
      </c>
      <c r="K481" s="94" t="str">
        <f>IFERROR(VLOOKUP(A481,Instruction!A:F,6,0),"")</f>
        <v>• Use FNSKU to label each item (cover barcode). 
• Put item back to CASE. Discard inner box
• Apply outer case label accordingly to match item# (Cover all existing barcodes on the case)</v>
      </c>
      <c r="L481" s="95">
        <f>IFERROR(VLOOKUP(A481,Instruction!A:J,10,0),"No Supplies")</f>
        <v>0</v>
      </c>
      <c r="M481" s="101">
        <f>IFERROR(VLOOKUP(A481,Data1!A:C,3,0),1)</f>
        <v>1</v>
      </c>
      <c r="N481" s="91">
        <f>IFERROR(VLOOKUP(D481,Data2!$A:$D,4,0),"")</f>
        <v>0</v>
      </c>
      <c r="O481" s="90">
        <f>IFERROR(VLOOKUP(D481,Data2!$A:$C,3,0),"")</f>
        <v>24</v>
      </c>
      <c r="P481" s="91">
        <v>10</v>
      </c>
      <c r="Q481" s="90">
        <v>24</v>
      </c>
      <c r="R481" s="90"/>
      <c r="S481" s="90" t="s">
        <v>5152</v>
      </c>
    </row>
    <row r="482" spans="1:19" x14ac:dyDescent="0.25">
      <c r="A482" s="83" t="s">
        <v>1074</v>
      </c>
      <c r="B482" s="84" t="s">
        <v>5955</v>
      </c>
      <c r="C482" s="84"/>
      <c r="D482" s="85">
        <f>IFERROR(VLOOKUP(A482,Data1!A:B,2,0),"")</f>
        <v>2225</v>
      </c>
      <c r="E482" s="86">
        <f t="shared" si="42"/>
        <v>24</v>
      </c>
      <c r="F482" s="86">
        <f t="shared" si="43"/>
        <v>12</v>
      </c>
      <c r="G482" s="85">
        <f t="shared" si="44"/>
        <v>1</v>
      </c>
      <c r="H482" s="85">
        <f t="shared" si="45"/>
        <v>1</v>
      </c>
      <c r="I482" s="86">
        <f t="shared" si="46"/>
        <v>12</v>
      </c>
      <c r="J482" s="87" t="str">
        <f t="shared" si="47"/>
        <v/>
      </c>
      <c r="K482" s="87" t="str">
        <f>IFERROR(VLOOKUP(A482,Instruction!A:F,6,0),"")</f>
        <v>• Insert 2 pcs into poly bag, apply FNSKU label.
• Put back to CASE (Cover all existing barcodes on the box/case)</v>
      </c>
      <c r="L482" s="88">
        <f>IFERROR(VLOOKUP(A482,Instruction!A:J,10,0),"No Supplies")</f>
        <v>0</v>
      </c>
      <c r="M482" s="86">
        <f>IFERROR(VLOOKUP(A482,Data1!A:C,3,0),1)</f>
        <v>2</v>
      </c>
      <c r="N482" s="85">
        <f>IFERROR(VLOOKUP(D482,Data2!$A:$D,4,0),"")</f>
        <v>24</v>
      </c>
      <c r="O482" s="84">
        <f>IFERROR(VLOOKUP(D482,Data2!$A:$C,3,0),"")</f>
        <v>72</v>
      </c>
      <c r="P482" s="85">
        <v>11</v>
      </c>
      <c r="Q482" s="84">
        <v>12</v>
      </c>
      <c r="R482" s="84"/>
      <c r="S482" s="84" t="s">
        <v>5151</v>
      </c>
    </row>
    <row r="483" spans="1:19" x14ac:dyDescent="0.25">
      <c r="A483" s="97" t="s">
        <v>3313</v>
      </c>
      <c r="B483" s="90" t="s">
        <v>5956</v>
      </c>
      <c r="C483" s="90" t="s">
        <v>5957</v>
      </c>
      <c r="D483" s="91">
        <f>IFERROR(VLOOKUP(A483,Data1!A:B,2,0),"")</f>
        <v>812</v>
      </c>
      <c r="E483" s="101">
        <f t="shared" si="42"/>
        <v>360</v>
      </c>
      <c r="F483" s="101">
        <f t="shared" si="43"/>
        <v>10</v>
      </c>
      <c r="G483" s="91" t="str">
        <f t="shared" si="44"/>
        <v/>
      </c>
      <c r="H483" s="91">
        <f t="shared" si="45"/>
        <v>10</v>
      </c>
      <c r="I483" s="93">
        <f t="shared" si="46"/>
        <v>1</v>
      </c>
      <c r="J483" s="94" t="str">
        <f t="shared" si="47"/>
        <v/>
      </c>
      <c r="K483" s="94" t="str">
        <f>IFERROR(VLOOKUP(A483,Instruction!A:F,6,0),"")</f>
        <v>• Apply label “THIS IS A SET”. Apply FNSKU to each case.
• *Make sure all labels stick securely on the case*. Apply outer case label. Cover all visible barcodes on case</v>
      </c>
      <c r="L483" s="95" t="str">
        <f>IFERROR(VLOOKUP(A483,Instruction!A:J,10,0),"No Supplies")</f>
        <v>No Supplies</v>
      </c>
      <c r="M483" s="101">
        <f>IFERROR(VLOOKUP(A483,Data1!A:C,3,0),1)</f>
        <v>36</v>
      </c>
      <c r="N483" s="91">
        <f>IFERROR(VLOOKUP(D483,Data2!$A:$D,4,0),"")</f>
        <v>0</v>
      </c>
      <c r="O483" s="90">
        <f>IFERROR(VLOOKUP(D483,Data2!$A:$C,3,0),"")</f>
        <v>36</v>
      </c>
      <c r="P483" s="91">
        <v>10</v>
      </c>
      <c r="Q483" s="90">
        <v>10</v>
      </c>
      <c r="R483" s="90"/>
      <c r="S483" s="90" t="s">
        <v>5152</v>
      </c>
    </row>
    <row r="484" spans="1:19" x14ac:dyDescent="0.25">
      <c r="A484" s="83" t="s">
        <v>375</v>
      </c>
      <c r="B484" s="84" t="s">
        <v>5958</v>
      </c>
      <c r="C484" s="84"/>
      <c r="D484" s="85" t="str">
        <f>IFERROR(VLOOKUP(A484,Data1!A:B,2,0),"")</f>
        <v>1617-A</v>
      </c>
      <c r="E484" s="86">
        <f t="shared" si="42"/>
        <v>576</v>
      </c>
      <c r="F484" s="86">
        <f t="shared" si="43"/>
        <v>48</v>
      </c>
      <c r="G484" s="85">
        <f t="shared" si="44"/>
        <v>48</v>
      </c>
      <c r="H484" s="85">
        <f t="shared" si="45"/>
        <v>1</v>
      </c>
      <c r="I484" s="86">
        <f t="shared" si="46"/>
        <v>48</v>
      </c>
      <c r="J484" s="87" t="str">
        <f t="shared" si="47"/>
        <v/>
      </c>
      <c r="K484" s="87" t="str">
        <f>IFERROR(VLOOKUP(A484,Instruction!A:F,6,0),"")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84" s="88" t="str">
        <f>IFERROR(VLOOKUP(A484,Instruction!A:J,10,0),"No Supplies")</f>
        <v>No Supplies</v>
      </c>
      <c r="M484" s="86">
        <f>IFERROR(VLOOKUP(A484,Data1!A:C,3,0),1)</f>
        <v>12</v>
      </c>
      <c r="N484" s="85">
        <f>IFERROR(VLOOKUP(D484,Data2!$A:$D,4,0),"")</f>
        <v>12</v>
      </c>
      <c r="O484" s="84">
        <f>IFERROR(VLOOKUP(D484,Data2!$A:$C,3,0),"")</f>
        <v>576</v>
      </c>
      <c r="P484" s="85">
        <v>10</v>
      </c>
      <c r="Q484" s="84">
        <v>48</v>
      </c>
      <c r="R484" s="84"/>
      <c r="S484" s="84" t="s">
        <v>5152</v>
      </c>
    </row>
    <row r="485" spans="1:19" x14ac:dyDescent="0.25">
      <c r="A485" s="97" t="s">
        <v>3483</v>
      </c>
      <c r="B485" s="90" t="s">
        <v>5959</v>
      </c>
      <c r="C485" s="90" t="s">
        <v>5960</v>
      </c>
      <c r="D485" s="91">
        <f>IFERROR(VLOOKUP(A485,Data1!A:B,2,0),"")</f>
        <v>943</v>
      </c>
      <c r="E485" s="101">
        <f t="shared" si="42"/>
        <v>48</v>
      </c>
      <c r="F485" s="101">
        <f t="shared" si="43"/>
        <v>8</v>
      </c>
      <c r="G485" s="91" t="str">
        <f t="shared" si="44"/>
        <v/>
      </c>
      <c r="H485" s="91">
        <f t="shared" si="45"/>
        <v>2</v>
      </c>
      <c r="I485" s="93">
        <f t="shared" si="46"/>
        <v>4</v>
      </c>
      <c r="J485" s="94" t="str">
        <f t="shared" si="47"/>
        <v/>
      </c>
      <c r="K485" s="94" t="str">
        <f>IFERROR(VLOOKUP(A485,Instruction!A:F,6,0),"")</f>
        <v>• Insert 6 pcs per poly bag (6 different color). Apply FNSKU labels on each of the poly bags.
• Put the poly-bagged sets back to BX-191313</v>
      </c>
      <c r="L485" s="95">
        <f>IFERROR(VLOOKUP(A485,Instruction!A:J,10,0),"No Supplies")</f>
        <v>0</v>
      </c>
      <c r="M485" s="101">
        <f>IFERROR(VLOOKUP(A485,Data1!A:C,3,0),1)</f>
        <v>6</v>
      </c>
      <c r="N485" s="91">
        <f>IFERROR(VLOOKUP(D485,Data2!$A:$D,4,0),"")</f>
        <v>0</v>
      </c>
      <c r="O485" s="90">
        <f>IFERROR(VLOOKUP(D485,Data2!$A:$C,3,0),"")</f>
        <v>24</v>
      </c>
      <c r="P485" s="91">
        <v>9</v>
      </c>
      <c r="Q485" s="90">
        <v>8</v>
      </c>
      <c r="R485" s="90"/>
      <c r="S485" s="90" t="s">
        <v>5152</v>
      </c>
    </row>
    <row r="486" spans="1:19" x14ac:dyDescent="0.25">
      <c r="A486" s="83" t="s">
        <v>3199</v>
      </c>
      <c r="B486" s="84" t="s">
        <v>5961</v>
      </c>
      <c r="C486" s="84" t="s">
        <v>5962</v>
      </c>
      <c r="D486" s="85">
        <f>IFERROR(VLOOKUP(A486,Data1!A:B,2,0),"")</f>
        <v>745</v>
      </c>
      <c r="E486" s="86">
        <f t="shared" si="42"/>
        <v>24</v>
      </c>
      <c r="F486" s="86">
        <f t="shared" si="43"/>
        <v>12</v>
      </c>
      <c r="G486" s="85">
        <f t="shared" si="44"/>
        <v>1</v>
      </c>
      <c r="H486" s="85">
        <f t="shared" si="45"/>
        <v>1</v>
      </c>
      <c r="I486" s="86">
        <f t="shared" si="46"/>
        <v>12</v>
      </c>
      <c r="J486" s="87" t="str">
        <f t="shared" si="47"/>
        <v/>
      </c>
      <c r="K486" s="87" t="str">
        <f>IFERROR(VLOOKUP(A486,Instruction!A:F,6,0),"")</f>
        <v>• Put 2 pcs into polybag and apply FNSKU labels on each of the poly bags.
• Insert the poly-bagged sets back to BOX (Cover all existing barcodes on the box/case)</v>
      </c>
      <c r="L486" s="88" t="str">
        <f>IFERROR(VLOOKUP(A486,Instruction!A:J,10,0),"No Supplies")</f>
        <v>Poly Bag 6 x 9</v>
      </c>
      <c r="M486" s="86">
        <f>IFERROR(VLOOKUP(A486,Data1!A:C,3,0),1)</f>
        <v>2</v>
      </c>
      <c r="N486" s="85">
        <f>IFERROR(VLOOKUP(D486,Data2!$A:$D,4,0),"")</f>
        <v>24</v>
      </c>
      <c r="O486" s="84">
        <f>IFERROR(VLOOKUP(D486,Data2!$A:$C,3,0),"")</f>
        <v>144</v>
      </c>
      <c r="P486" s="85">
        <v>9</v>
      </c>
      <c r="Q486" s="84">
        <v>12</v>
      </c>
      <c r="R486" s="84"/>
      <c r="S486" s="84" t="s">
        <v>5151</v>
      </c>
    </row>
    <row r="487" spans="1:19" x14ac:dyDescent="0.25">
      <c r="A487" s="97" t="s">
        <v>1128</v>
      </c>
      <c r="B487" s="90" t="s">
        <v>5963</v>
      </c>
      <c r="C487" s="90" t="s">
        <v>5964</v>
      </c>
      <c r="D487" s="91">
        <f>IFERROR(VLOOKUP(A487,Data1!A:B,2,0),"")</f>
        <v>2306</v>
      </c>
      <c r="E487" s="101">
        <f t="shared" si="42"/>
        <v>24</v>
      </c>
      <c r="F487" s="101">
        <f t="shared" si="43"/>
        <v>12</v>
      </c>
      <c r="G487" s="91">
        <f t="shared" si="44"/>
        <v>1</v>
      </c>
      <c r="H487" s="91">
        <f t="shared" si="45"/>
        <v>1</v>
      </c>
      <c r="I487" s="93">
        <f t="shared" si="46"/>
        <v>12</v>
      </c>
      <c r="J487" s="94" t="str">
        <f t="shared" si="47"/>
        <v/>
      </c>
      <c r="K487" s="94" t="str">
        <f>IFERROR(VLOOKUP(A487,Instruction!A:F,6,0),"")</f>
        <v xml:space="preserve">• Put 2 pcs into polybag and apply FNSKU labels on each of the poly bags.
• Insert the poly-bagged sets back to CASE. Discard inner box  (Cover all existing barcodes on the box/case) </v>
      </c>
      <c r="L487" s="95" t="str">
        <f>IFERROR(VLOOKUP(A487,Instruction!A:J,10,0),"No Supplies")</f>
        <v>Poly Bag 6 x 9</v>
      </c>
      <c r="M487" s="101">
        <f>IFERROR(VLOOKUP(A487,Data1!A:C,3,0),1)</f>
        <v>2</v>
      </c>
      <c r="N487" s="91">
        <f>IFERROR(VLOOKUP(D487,Data2!$A:$D,4,0),"")</f>
        <v>24</v>
      </c>
      <c r="O487" s="90">
        <f>IFERROR(VLOOKUP(D487,Data2!$A:$C,3,0),"")</f>
        <v>144</v>
      </c>
      <c r="P487" s="91">
        <v>9</v>
      </c>
      <c r="Q487" s="90">
        <v>12</v>
      </c>
      <c r="R487" s="90"/>
      <c r="S487" s="90" t="s">
        <v>5151</v>
      </c>
    </row>
    <row r="488" spans="1:19" x14ac:dyDescent="0.25">
      <c r="A488" s="83" t="s">
        <v>5054</v>
      </c>
      <c r="B488" s="84" t="s">
        <v>5965</v>
      </c>
      <c r="C488" s="84" t="s">
        <v>5966</v>
      </c>
      <c r="D488" s="85">
        <f>IFERROR(VLOOKUP(A488,Data1!A:B,2,0),"")</f>
        <v>3171</v>
      </c>
      <c r="E488" s="86">
        <f t="shared" si="42"/>
        <v>108</v>
      </c>
      <c r="F488" s="86">
        <f t="shared" si="43"/>
        <v>9</v>
      </c>
      <c r="G488" s="85" t="str">
        <f t="shared" si="44"/>
        <v/>
      </c>
      <c r="H488" s="85">
        <f t="shared" si="45"/>
        <v>9</v>
      </c>
      <c r="I488" s="86">
        <f t="shared" si="46"/>
        <v>1</v>
      </c>
      <c r="J488" s="87" t="str">
        <f t="shared" si="47"/>
        <v/>
      </c>
      <c r="K488" s="87" t="str">
        <f>IFERROR(VLOOKUP(A488,Instruction!A:F,6,0),"")</f>
        <v>• Apply label “THIS IS A SET”. Apply FNSKU to each case.
• *Make sure all labels stick securely on the case*. Apply outer case label. Cover all visible barcodes on case</v>
      </c>
      <c r="L488" s="88" t="str">
        <f>IFERROR(VLOOKUP(A488,Instruction!A:J,10,0),"No Supplies")</f>
        <v>No Supplies</v>
      </c>
      <c r="M488" s="86">
        <f>IFERROR(VLOOKUP(A488,Data1!A:C,3,0),1)</f>
        <v>12</v>
      </c>
      <c r="N488" s="85">
        <f>IFERROR(VLOOKUP(D488,Data2!$A:$D,4,0),"")</f>
        <v>0</v>
      </c>
      <c r="O488" s="84">
        <f>IFERROR(VLOOKUP(D488,Data2!$A:$C,3,0),"")</f>
        <v>12</v>
      </c>
      <c r="P488" s="85">
        <v>9</v>
      </c>
      <c r="Q488" s="84">
        <v>9</v>
      </c>
      <c r="R488" s="84"/>
      <c r="S488" s="84" t="s">
        <v>5152</v>
      </c>
    </row>
    <row r="489" spans="1:19" x14ac:dyDescent="0.25">
      <c r="A489" s="97" t="s">
        <v>381</v>
      </c>
      <c r="B489" s="90" t="s">
        <v>5967</v>
      </c>
      <c r="C489" s="90"/>
      <c r="D489" s="91">
        <f>IFERROR(VLOOKUP(A489,Data1!A:B,2,0),"")</f>
        <v>1621</v>
      </c>
      <c r="E489" s="101">
        <f t="shared" si="42"/>
        <v>24</v>
      </c>
      <c r="F489" s="101">
        <f t="shared" si="43"/>
        <v>12</v>
      </c>
      <c r="G489" s="91">
        <f t="shared" si="44"/>
        <v>1</v>
      </c>
      <c r="H489" s="91">
        <f t="shared" si="45"/>
        <v>1</v>
      </c>
      <c r="I489" s="93">
        <f t="shared" si="46"/>
        <v>12</v>
      </c>
      <c r="J489" s="94" t="str">
        <f t="shared" si="47"/>
        <v/>
      </c>
      <c r="K489" s="94" t="s">
        <v>5494</v>
      </c>
      <c r="L489" s="95">
        <f>IFERROR(VLOOKUP(A489,Instruction!A:J,10,0),"No Supplies")</f>
        <v>0</v>
      </c>
      <c r="M489" s="101">
        <f>IFERROR(VLOOKUP(A489,Data1!A:C,3,0),1)</f>
        <v>2</v>
      </c>
      <c r="N489" s="91">
        <f>IFERROR(VLOOKUP(D489,Data2!$A:$D,4,0),"")</f>
        <v>24</v>
      </c>
      <c r="O489" s="90">
        <f>IFERROR(VLOOKUP(D489,Data2!$A:$C,3,0),"")</f>
        <v>144</v>
      </c>
      <c r="P489" s="91">
        <v>11</v>
      </c>
      <c r="Q489" s="90">
        <v>12</v>
      </c>
      <c r="R489" s="90"/>
      <c r="S489" s="90" t="s">
        <v>5151</v>
      </c>
    </row>
    <row r="490" spans="1:19" x14ac:dyDescent="0.25">
      <c r="A490" s="83" t="s">
        <v>3322</v>
      </c>
      <c r="B490" s="84" t="s">
        <v>5968</v>
      </c>
      <c r="C490" s="84" t="s">
        <v>5968</v>
      </c>
      <c r="D490" s="85">
        <f>IFERROR(VLOOKUP(A490,Data1!A:B,2,0),"")</f>
        <v>837</v>
      </c>
      <c r="E490" s="86">
        <f t="shared" si="42"/>
        <v>288</v>
      </c>
      <c r="F490" s="86">
        <f t="shared" si="43"/>
        <v>12</v>
      </c>
      <c r="G490" s="85">
        <f t="shared" si="44"/>
        <v>12</v>
      </c>
      <c r="H490" s="85">
        <f t="shared" si="45"/>
        <v>2</v>
      </c>
      <c r="I490" s="86">
        <f t="shared" si="46"/>
        <v>6</v>
      </c>
      <c r="J490" s="87" t="str">
        <f t="shared" si="47"/>
        <v/>
      </c>
      <c r="K490" s="87" t="str">
        <f>IFERROR(VLOOKUP(A490,Instruction!A:F,6,0),"")</f>
        <v>• For inner box: apply “THIS IS A SET” label. *DO NOT cover Box barcode*
• Apply outer case label accordingly to match item# (Cover barcodes on the CASE)</v>
      </c>
      <c r="L490" s="88" t="str">
        <f>IFERROR(VLOOKUP(A490,Instruction!A:J,10,0),"No Supplies")</f>
        <v>No Supplies</v>
      </c>
      <c r="M490" s="86">
        <f>IFERROR(VLOOKUP(A490,Data1!A:C,3,0),1)</f>
        <v>24</v>
      </c>
      <c r="N490" s="85">
        <f>IFERROR(VLOOKUP(D490,Data2!$A:$D,4,0),"")</f>
        <v>24</v>
      </c>
      <c r="O490" s="84">
        <f>IFERROR(VLOOKUP(D490,Data2!$A:$C,3,0),"")</f>
        <v>144</v>
      </c>
      <c r="P490" s="85">
        <v>9</v>
      </c>
      <c r="Q490" s="84">
        <v>12</v>
      </c>
      <c r="R490" s="84"/>
      <c r="S490" s="84" t="s">
        <v>5152</v>
      </c>
    </row>
    <row r="491" spans="1:19" x14ac:dyDescent="0.25">
      <c r="A491" s="97" t="s">
        <v>2188</v>
      </c>
      <c r="B491" s="90" t="s">
        <v>5969</v>
      </c>
      <c r="C491" s="90"/>
      <c r="D491" s="91">
        <f>IFERROR(VLOOKUP(A491,Data1!A:B,2,0),"")</f>
        <v>4140</v>
      </c>
      <c r="E491" s="101">
        <f t="shared" si="42"/>
        <v>24</v>
      </c>
      <c r="F491" s="101">
        <f t="shared" si="43"/>
        <v>12</v>
      </c>
      <c r="G491" s="91" t="str">
        <f t="shared" si="44"/>
        <v/>
      </c>
      <c r="H491" s="91">
        <f t="shared" si="45"/>
        <v>2</v>
      </c>
      <c r="I491" s="93">
        <f t="shared" si="46"/>
        <v>6</v>
      </c>
      <c r="J491" s="94" t="str">
        <f t="shared" si="47"/>
        <v/>
      </c>
      <c r="K491" s="94" t="str">
        <f>IFERROR(VLOOKUP(A491,Instruction!A:F,6,0),"")</f>
        <v>• Insert 2 pcs into poly bag, apply FNSKU label.
• Put back to CASE (Cover all existing barcodes on the box/case)</v>
      </c>
      <c r="L491" s="95">
        <f>IFERROR(VLOOKUP(A491,Instruction!A:J,10,0),"No Supplies")</f>
        <v>0</v>
      </c>
      <c r="M491" s="101">
        <f>IFERROR(VLOOKUP(A491,Data1!A:C,3,0),1)</f>
        <v>2</v>
      </c>
      <c r="N491" s="91">
        <f>IFERROR(VLOOKUP(D491,Data2!$A:$D,4,0),"")</f>
        <v>0</v>
      </c>
      <c r="O491" s="90">
        <f>IFERROR(VLOOKUP(D491,Data2!$A:$C,3,0),"")</f>
        <v>12</v>
      </c>
      <c r="P491" s="91">
        <v>11</v>
      </c>
      <c r="Q491" s="90">
        <v>12</v>
      </c>
      <c r="R491" s="90"/>
      <c r="S491" s="90" t="s">
        <v>5152</v>
      </c>
    </row>
    <row r="492" spans="1:19" x14ac:dyDescent="0.25">
      <c r="A492" s="83" t="s">
        <v>2214</v>
      </c>
      <c r="B492" s="84" t="s">
        <v>5970</v>
      </c>
      <c r="C492" s="84" t="s">
        <v>5971</v>
      </c>
      <c r="D492" s="85">
        <f>IFERROR(VLOOKUP(A492,Data1!A:B,2,0),"")</f>
        <v>4151</v>
      </c>
      <c r="E492" s="86">
        <f t="shared" si="42"/>
        <v>12</v>
      </c>
      <c r="F492" s="86">
        <f t="shared" si="43"/>
        <v>12</v>
      </c>
      <c r="G492" s="85" t="str">
        <f t="shared" si="44"/>
        <v/>
      </c>
      <c r="H492" s="85">
        <f t="shared" si="45"/>
        <v>1</v>
      </c>
      <c r="I492" s="86">
        <f t="shared" si="46"/>
        <v>12</v>
      </c>
      <c r="J492" s="87" t="str">
        <f t="shared" si="47"/>
        <v/>
      </c>
      <c r="K492" s="87" t="str">
        <f>IFERROR(VLOOKUP(A492,Instruction!A:F,6,0),"")</f>
        <v xml:space="preserve">• Use FNSKU to label each item (cover barcode). Apply outer box/case label accordingly to match item# (Cover all existing barcodes on the box/case) </v>
      </c>
      <c r="L492" s="88" t="str">
        <f>IFERROR(VLOOKUP(A492,Instruction!A:J,10,0),"No Supplies")</f>
        <v>No Supplies</v>
      </c>
      <c r="M492" s="86">
        <f>IFERROR(VLOOKUP(A492,Data1!A:C,3,0),1)</f>
        <v>1</v>
      </c>
      <c r="N492" s="85">
        <f>IFERROR(VLOOKUP(D492,Data2!$A:$D,4,0),"")</f>
        <v>0</v>
      </c>
      <c r="O492" s="84">
        <f>IFERROR(VLOOKUP(D492,Data2!$A:$C,3,0),"")</f>
        <v>12</v>
      </c>
      <c r="P492" s="85">
        <v>9</v>
      </c>
      <c r="Q492" s="84">
        <v>12</v>
      </c>
      <c r="R492" s="84"/>
      <c r="S492" s="84" t="s">
        <v>5152</v>
      </c>
    </row>
    <row r="493" spans="1:19" x14ac:dyDescent="0.25">
      <c r="A493" s="97" t="s">
        <v>1489</v>
      </c>
      <c r="B493" s="90" t="s">
        <v>5972</v>
      </c>
      <c r="C493" s="90"/>
      <c r="D493" s="91">
        <f>IFERROR(VLOOKUP(A493,Data1!A:B,2,0),"")</f>
        <v>3141</v>
      </c>
      <c r="E493" s="101">
        <f t="shared" si="42"/>
        <v>12</v>
      </c>
      <c r="F493" s="101">
        <f t="shared" si="43"/>
        <v>12</v>
      </c>
      <c r="G493" s="91" t="str">
        <f t="shared" si="44"/>
        <v/>
      </c>
      <c r="H493" s="91">
        <f t="shared" si="45"/>
        <v>1</v>
      </c>
      <c r="I493" s="93">
        <f t="shared" si="46"/>
        <v>12</v>
      </c>
      <c r="J493" s="94" t="str">
        <f t="shared" si="47"/>
        <v/>
      </c>
      <c r="K493" s="94" t="str">
        <f>IFERROR(VLOOKUP(A493,Instruction!A:F,6,0),"")</f>
        <v>• Use FNSKU to label each item (cover barcode). 
• Put item back to CASE. Discard inner box
• Apply outer case label accordingly to match item# (Cover all existing barcodes on the case)</v>
      </c>
      <c r="L493" s="95">
        <f>IFERROR(VLOOKUP(A493,Instruction!A:J,10,0),"No Supplies")</f>
        <v>0</v>
      </c>
      <c r="M493" s="101">
        <f>IFERROR(VLOOKUP(A493,Data1!A:C,3,0),1)</f>
        <v>1</v>
      </c>
      <c r="N493" s="91">
        <f>IFERROR(VLOOKUP(D493,Data2!$A:$D,4,0),"")</f>
        <v>0</v>
      </c>
      <c r="O493" s="90">
        <f>IFERROR(VLOOKUP(D493,Data2!$A:$C,3,0),"")</f>
        <v>12</v>
      </c>
      <c r="P493" s="91">
        <v>11</v>
      </c>
      <c r="Q493" s="90">
        <v>12</v>
      </c>
      <c r="R493" s="90"/>
      <c r="S493" s="90" t="s">
        <v>5152</v>
      </c>
    </row>
    <row r="494" spans="1:19" x14ac:dyDescent="0.25">
      <c r="A494" s="83" t="s">
        <v>1504</v>
      </c>
      <c r="B494" s="84" t="s">
        <v>5973</v>
      </c>
      <c r="C494" s="84"/>
      <c r="D494" s="85">
        <f>IFERROR(VLOOKUP(A494,Data1!A:B,2,0),"")</f>
        <v>3147</v>
      </c>
      <c r="E494" s="86">
        <f t="shared" si="42"/>
        <v>24</v>
      </c>
      <c r="F494" s="86">
        <f t="shared" si="43"/>
        <v>12</v>
      </c>
      <c r="G494" s="85" t="str">
        <f t="shared" si="44"/>
        <v/>
      </c>
      <c r="H494" s="85">
        <f t="shared" si="45"/>
        <v>2</v>
      </c>
      <c r="I494" s="86">
        <f t="shared" si="46"/>
        <v>6</v>
      </c>
      <c r="J494" s="87" t="str">
        <f t="shared" si="47"/>
        <v/>
      </c>
      <c r="K494" s="87" t="str">
        <f>IFERROR(VLOOKUP(A494,Instruction!A:F,6,0),"")</f>
        <v>• Insert 2 pcs into poly bag, apply FNSKU label.
• Put back to CASE (Cover all existing barcodes on the box/case)</v>
      </c>
      <c r="L494" s="88">
        <f>IFERROR(VLOOKUP(A494,Instruction!A:J,10,0),"No Supplies")</f>
        <v>0</v>
      </c>
      <c r="M494" s="86">
        <f>IFERROR(VLOOKUP(A494,Data1!A:C,3,0),1)</f>
        <v>2</v>
      </c>
      <c r="N494" s="85">
        <f>IFERROR(VLOOKUP(D494,Data2!$A:$D,4,0),"")</f>
        <v>0</v>
      </c>
      <c r="O494" s="84">
        <f>IFERROR(VLOOKUP(D494,Data2!$A:$C,3,0),"")</f>
        <v>12</v>
      </c>
      <c r="P494" s="85">
        <v>11</v>
      </c>
      <c r="Q494" s="84">
        <v>12</v>
      </c>
      <c r="R494" s="84"/>
      <c r="S494" s="84" t="s">
        <v>5152</v>
      </c>
    </row>
    <row r="495" spans="1:19" x14ac:dyDescent="0.25">
      <c r="A495" s="97" t="s">
        <v>2548</v>
      </c>
      <c r="B495" s="90" t="s">
        <v>5974</v>
      </c>
      <c r="C495" s="90"/>
      <c r="D495" s="91">
        <f>IFERROR(VLOOKUP(A495,Data1!A:B,2,0),"")</f>
        <v>5090</v>
      </c>
      <c r="E495" s="101">
        <f t="shared" si="42"/>
        <v>48</v>
      </c>
      <c r="F495" s="101">
        <f t="shared" si="43"/>
        <v>12</v>
      </c>
      <c r="G495" s="91" t="str">
        <f t="shared" si="44"/>
        <v/>
      </c>
      <c r="H495" s="91">
        <f t="shared" si="45"/>
        <v>1</v>
      </c>
      <c r="I495" s="93">
        <f t="shared" si="46"/>
        <v>12</v>
      </c>
      <c r="J495" s="94" t="str">
        <f t="shared" si="47"/>
        <v/>
      </c>
      <c r="K495" s="94" t="str">
        <f>IFERROR(VLOOKUP(A495,Instruction!A:F,6,0),"")</f>
        <v>• Put 4 pcs into poly bag, apply FNSKU label. 
• Insert the poly-bagged sets back to CASE. (Cover all existing barcodes on the box/case)
• New box size BX- 13.25 x 10.75 x 12.75</v>
      </c>
      <c r="L495" s="95">
        <f>IFERROR(VLOOKUP(A495,Instruction!A:J,10,0),"No Supplies")</f>
        <v>0</v>
      </c>
      <c r="M495" s="101">
        <f>IFERROR(VLOOKUP(A495,Data1!A:C,3,0),1)</f>
        <v>4</v>
      </c>
      <c r="N495" s="91">
        <f>IFERROR(VLOOKUP(D495,Data2!$A:$D,4,0),"")</f>
        <v>0</v>
      </c>
      <c r="O495" s="90">
        <f>IFERROR(VLOOKUP(D495,Data2!$A:$C,3,0),"")</f>
        <v>48</v>
      </c>
      <c r="P495" s="91">
        <v>11</v>
      </c>
      <c r="Q495" s="90">
        <v>12</v>
      </c>
      <c r="R495" s="90"/>
      <c r="S495" s="90" t="s">
        <v>5152</v>
      </c>
    </row>
    <row r="496" spans="1:19" x14ac:dyDescent="0.25">
      <c r="A496" s="83" t="s">
        <v>5072</v>
      </c>
      <c r="B496" s="84" t="s">
        <v>5975</v>
      </c>
      <c r="C496" s="84"/>
      <c r="D496" s="85">
        <f>IFERROR(VLOOKUP(A496,Data1!A:B,2,0),"")</f>
        <v>5090</v>
      </c>
      <c r="E496" s="86">
        <f t="shared" si="42"/>
        <v>48</v>
      </c>
      <c r="F496" s="86">
        <f t="shared" si="43"/>
        <v>48</v>
      </c>
      <c r="G496" s="85" t="str">
        <f t="shared" si="44"/>
        <v/>
      </c>
      <c r="H496" s="85">
        <f t="shared" si="45"/>
        <v>1</v>
      </c>
      <c r="I496" s="86">
        <f t="shared" si="46"/>
        <v>48</v>
      </c>
      <c r="J496" s="87" t="str">
        <f t="shared" si="47"/>
        <v/>
      </c>
      <c r="K496" s="87" t="s">
        <v>5976</v>
      </c>
      <c r="L496" s="88">
        <f>IFERROR(VLOOKUP(A496,Instruction!A:J,10,0),"No Supplies")</f>
        <v>0</v>
      </c>
      <c r="M496" s="86">
        <f>IFERROR(VLOOKUP(A496,Data1!A:C,3,0),1)</f>
        <v>1</v>
      </c>
      <c r="N496" s="85">
        <f>IFERROR(VLOOKUP(D496,Data2!$A:$D,4,0),"")</f>
        <v>0</v>
      </c>
      <c r="O496" s="84">
        <f>IFERROR(VLOOKUP(D496,Data2!$A:$C,3,0),"")</f>
        <v>48</v>
      </c>
      <c r="P496" s="85">
        <v>11</v>
      </c>
      <c r="Q496" s="84">
        <v>48</v>
      </c>
      <c r="R496" s="84"/>
      <c r="S496" s="84" t="s">
        <v>5152</v>
      </c>
    </row>
    <row r="497" spans="1:19" x14ac:dyDescent="0.25">
      <c r="A497" s="97" t="s">
        <v>2192</v>
      </c>
      <c r="B497" s="90" t="s">
        <v>5977</v>
      </c>
      <c r="C497" s="90"/>
      <c r="D497" s="91">
        <f>IFERROR(VLOOKUP(A497,Data1!A:B,2,0),"")</f>
        <v>4142</v>
      </c>
      <c r="E497" s="101">
        <f t="shared" si="42"/>
        <v>132</v>
      </c>
      <c r="F497" s="101">
        <f t="shared" si="43"/>
        <v>11</v>
      </c>
      <c r="G497" s="91" t="str">
        <f t="shared" si="44"/>
        <v/>
      </c>
      <c r="H497" s="91">
        <f t="shared" si="45"/>
        <v>11</v>
      </c>
      <c r="I497" s="93">
        <f t="shared" si="46"/>
        <v>1</v>
      </c>
      <c r="J497" s="94" t="str">
        <f t="shared" si="47"/>
        <v/>
      </c>
      <c r="K497" s="94" t="str">
        <f>IFERROR(VLOOKUP(A497,Instruction!A:F,6,0),"")</f>
        <v>• Prepack. Seal box. Apply FNSKU label on box.
• Pack in BX-191313
• Apply outer case label (Cover all existing barcodes on case)</v>
      </c>
      <c r="L497" s="95">
        <f>IFERROR(VLOOKUP(A497,Instruction!A:J,10,0),"No Supplies")</f>
        <v>0</v>
      </c>
      <c r="M497" s="101">
        <f>IFERROR(VLOOKUP(A497,Data1!A:C,3,0),1)</f>
        <v>12</v>
      </c>
      <c r="N497" s="91">
        <f>IFERROR(VLOOKUP(D497,Data2!$A:$D,4,0),"")</f>
        <v>0</v>
      </c>
      <c r="O497" s="90">
        <f>IFERROR(VLOOKUP(D497,Data2!$A:$C,3,0),"")</f>
        <v>12</v>
      </c>
      <c r="P497" s="91">
        <v>11</v>
      </c>
      <c r="Q497" s="90">
        <v>11</v>
      </c>
      <c r="R497" s="90"/>
      <c r="S497" s="90" t="s">
        <v>5152</v>
      </c>
    </row>
    <row r="498" spans="1:19" x14ac:dyDescent="0.25">
      <c r="A498" s="83" t="s">
        <v>984</v>
      </c>
      <c r="B498" s="84" t="s">
        <v>5978</v>
      </c>
      <c r="C498" s="84" t="s">
        <v>5979</v>
      </c>
      <c r="D498" s="85">
        <f>IFERROR(VLOOKUP(A498,Data1!A:B,2,0),"")</f>
        <v>2138</v>
      </c>
      <c r="E498" s="86">
        <f t="shared" si="42"/>
        <v>48</v>
      </c>
      <c r="F498" s="86">
        <f t="shared" si="43"/>
        <v>8</v>
      </c>
      <c r="G498" s="85" t="str">
        <f t="shared" si="44"/>
        <v/>
      </c>
      <c r="H498" s="85">
        <f t="shared" si="45"/>
        <v>1</v>
      </c>
      <c r="I498" s="86">
        <f t="shared" si="46"/>
        <v>8</v>
      </c>
      <c r="J498" s="87" t="str">
        <f t="shared" si="47"/>
        <v/>
      </c>
      <c r="K498" s="87" t="str">
        <f>IFERROR(VLOOKUP(A498,Instruction!A:F,6,0),"")</f>
        <v>• Put 6 pcs (different color) into polybag and apply FNSKU labels on each of the poly bags.
• Insert the poly-bagged sets back to CASE (Cover all existing barcodes on the box/case)</v>
      </c>
      <c r="L498" s="88" t="str">
        <f>IFERROR(VLOOKUP(A498,Instruction!A:J,10,0),"No Supplies")</f>
        <v>Poly Bag 12 x 15.5</v>
      </c>
      <c r="M498" s="86">
        <f>IFERROR(VLOOKUP(A498,Data1!A:C,3,0),1)</f>
        <v>6</v>
      </c>
      <c r="N498" s="85">
        <f>IFERROR(VLOOKUP(D498,Data2!$A:$D,4,0),"")</f>
        <v>0</v>
      </c>
      <c r="O498" s="84">
        <f>IFERROR(VLOOKUP(D498,Data2!$A:$C,3,0),"")</f>
        <v>48</v>
      </c>
      <c r="P498" s="85">
        <v>9</v>
      </c>
      <c r="Q498" s="84">
        <v>8</v>
      </c>
      <c r="R498" s="84"/>
      <c r="S498" s="84" t="s">
        <v>5152</v>
      </c>
    </row>
    <row r="499" spans="1:19" x14ac:dyDescent="0.25">
      <c r="A499" s="97" t="s">
        <v>5073</v>
      </c>
      <c r="B499" s="90" t="s">
        <v>5980</v>
      </c>
      <c r="C499" s="90" t="s">
        <v>5981</v>
      </c>
      <c r="D499" s="91">
        <f>IFERROR(VLOOKUP(A499,Data1!A:B,2,0),"")</f>
        <v>576</v>
      </c>
      <c r="E499" s="101">
        <f t="shared" si="42"/>
        <v>24</v>
      </c>
      <c r="F499" s="101">
        <f t="shared" si="43"/>
        <v>24</v>
      </c>
      <c r="G499" s="91" t="str">
        <f t="shared" si="44"/>
        <v/>
      </c>
      <c r="H499" s="91">
        <f t="shared" si="45"/>
        <v>1</v>
      </c>
      <c r="I499" s="93">
        <f t="shared" si="46"/>
        <v>24</v>
      </c>
      <c r="J499" s="94" t="str">
        <f t="shared" si="47"/>
        <v/>
      </c>
      <c r="K499" s="94" t="str">
        <f>IFERROR(VLOOKUP(A499,Instruction!A:F,6,0),"")</f>
        <v>• Insert 6 pcs per poly bag (6 different color). Apply FNSKU labels on each of the poly bags.
• Put the poly-bagged sets back to BX-191313</v>
      </c>
      <c r="L499" s="95">
        <f>IFERROR(VLOOKUP(A499,Instruction!A:J,10,0),"No Supplies")</f>
        <v>0</v>
      </c>
      <c r="M499" s="101">
        <f>IFERROR(VLOOKUP(A499,Data1!A:C,3,0),1)</f>
        <v>1</v>
      </c>
      <c r="N499" s="91">
        <f>IFERROR(VLOOKUP(D499,Data2!$A:$D,4,0),"")</f>
        <v>0</v>
      </c>
      <c r="O499" s="90">
        <f>IFERROR(VLOOKUP(D499,Data2!$A:$C,3,0),"")</f>
        <v>24</v>
      </c>
      <c r="P499" s="91">
        <v>9</v>
      </c>
      <c r="Q499" s="90">
        <v>24</v>
      </c>
      <c r="R499" s="90"/>
      <c r="S499" s="90" t="s">
        <v>5152</v>
      </c>
    </row>
    <row r="500" spans="1:19" x14ac:dyDescent="0.25">
      <c r="A500" s="83" t="s">
        <v>2147</v>
      </c>
      <c r="B500" s="84" t="s">
        <v>5982</v>
      </c>
      <c r="C500" s="84" t="s">
        <v>5983</v>
      </c>
      <c r="D500" s="85">
        <f>IFERROR(VLOOKUP(A500,Data1!A:B,2,0),"")</f>
        <v>4106</v>
      </c>
      <c r="E500" s="86">
        <f t="shared" si="42"/>
        <v>36</v>
      </c>
      <c r="F500" s="86">
        <f t="shared" si="43"/>
        <v>9</v>
      </c>
      <c r="G500" s="85" t="str">
        <f t="shared" si="44"/>
        <v/>
      </c>
      <c r="H500" s="85">
        <f t="shared" si="45"/>
        <v>3</v>
      </c>
      <c r="I500" s="86">
        <f t="shared" si="46"/>
        <v>3</v>
      </c>
      <c r="J500" s="87" t="str">
        <f t="shared" si="47"/>
        <v/>
      </c>
      <c r="K500" s="87" t="str">
        <f>IFERROR(VLOOKUP(A500,Instruction!A:F,6,0),"")</f>
        <v xml:space="preserve">• Put 4 pcs into polybag and apply FNSKU labels on each of the poly bags.
• Insert the poly-bagged sets back to CASE (Cover all existing barcodes on the box/case) </v>
      </c>
      <c r="L500" s="88" t="str">
        <f>IFERROR(VLOOKUP(A500,Instruction!A:J,10,0),"No Supplies")</f>
        <v>Poly Bag 14.5 x 19</v>
      </c>
      <c r="M500" s="86">
        <f>IFERROR(VLOOKUP(A500,Data1!A:C,3,0),1)</f>
        <v>4</v>
      </c>
      <c r="N500" s="85">
        <f>IFERROR(VLOOKUP(D500,Data2!$A:$D,4,0),"")</f>
        <v>0</v>
      </c>
      <c r="O500" s="84">
        <f>IFERROR(VLOOKUP(D500,Data2!$A:$C,3,0),"")</f>
        <v>12</v>
      </c>
      <c r="P500" s="85">
        <v>9</v>
      </c>
      <c r="Q500" s="84">
        <v>9</v>
      </c>
      <c r="R500" s="84"/>
      <c r="S500" s="84" t="s">
        <v>5152</v>
      </c>
    </row>
    <row r="501" spans="1:19" x14ac:dyDescent="0.25">
      <c r="A501" s="97" t="s">
        <v>276</v>
      </c>
      <c r="B501" s="90" t="s">
        <v>5984</v>
      </c>
      <c r="C501" s="90"/>
      <c r="D501" s="91">
        <f>IFERROR(VLOOKUP(A501,Data1!A:B,2,0),"")</f>
        <v>1280</v>
      </c>
      <c r="E501" s="101">
        <f t="shared" si="42"/>
        <v>24</v>
      </c>
      <c r="F501" s="101">
        <f t="shared" si="43"/>
        <v>24</v>
      </c>
      <c r="G501" s="91">
        <f t="shared" si="44"/>
        <v>1</v>
      </c>
      <c r="H501" s="91">
        <f t="shared" si="45"/>
        <v>1</v>
      </c>
      <c r="I501" s="93">
        <f t="shared" si="46"/>
        <v>24</v>
      </c>
      <c r="J501" s="94" t="str">
        <f t="shared" si="47"/>
        <v/>
      </c>
      <c r="K501" s="94" t="str">
        <f>IFERROR(VLOOKUP(A501,Instruction!A:F,6,0),"")</f>
        <v>• Use FNSKU to label each item (cover barcode). 
• Put item back to CASE. Discard inner box
• Apply outer case label accordingly to match item# (Cover all existing barcodes on the case)</v>
      </c>
      <c r="L501" s="95">
        <f>IFERROR(VLOOKUP(A501,Instruction!A:J,10,0),"No Supplies")</f>
        <v>0</v>
      </c>
      <c r="M501" s="101">
        <f>IFERROR(VLOOKUP(A501,Data1!A:C,3,0),1)</f>
        <v>1</v>
      </c>
      <c r="N501" s="91">
        <f>IFERROR(VLOOKUP(D501,Data2!$A:$D,4,0),"")</f>
        <v>24</v>
      </c>
      <c r="O501" s="90">
        <f>IFERROR(VLOOKUP(D501,Data2!$A:$C,3,0),"")</f>
        <v>144</v>
      </c>
      <c r="P501" s="91">
        <v>10</v>
      </c>
      <c r="Q501" s="90">
        <v>24</v>
      </c>
      <c r="R501" s="90"/>
      <c r="S501" s="90" t="s">
        <v>5151</v>
      </c>
    </row>
    <row r="502" spans="1:19" x14ac:dyDescent="0.25">
      <c r="A502" s="83" t="s">
        <v>4974</v>
      </c>
      <c r="B502" s="84" t="s">
        <v>5985</v>
      </c>
      <c r="C502" s="84" t="s">
        <v>5985</v>
      </c>
      <c r="D502" s="85">
        <f>IFERROR(VLOOKUP(A502,Data1!A:B,2,0),"")</f>
        <v>6049</v>
      </c>
      <c r="E502" s="86">
        <f t="shared" si="42"/>
        <v>12</v>
      </c>
      <c r="F502" s="86">
        <f t="shared" si="43"/>
        <v>12</v>
      </c>
      <c r="G502" s="85" t="str">
        <f t="shared" si="44"/>
        <v/>
      </c>
      <c r="H502" s="85">
        <f t="shared" si="45"/>
        <v>1</v>
      </c>
      <c r="I502" s="86">
        <f t="shared" si="46"/>
        <v>12</v>
      </c>
      <c r="J502" s="87" t="str">
        <f t="shared" si="47"/>
        <v/>
      </c>
      <c r="K502" s="87" t="str">
        <f>IFERROR(VLOOKUP(A502,Instruction!A:F,6,0),"")</f>
        <v xml:space="preserve">Apply outer case label accordingly to match item# (Cover all existing barcodes on the case) </v>
      </c>
      <c r="L502" s="88" t="str">
        <f>IFERROR(VLOOKUP(A502,Instruction!A:J,10,0),"No Supplies")</f>
        <v>No Supplies</v>
      </c>
      <c r="M502" s="86">
        <f>IFERROR(VLOOKUP(A502,Data1!A:C,3,0),1)</f>
        <v>1</v>
      </c>
      <c r="N502" s="85">
        <f>IFERROR(VLOOKUP(D502,Data2!$A:$D,4,0),"")</f>
        <v>0</v>
      </c>
      <c r="O502" s="84">
        <f>IFERROR(VLOOKUP(D502,Data2!$A:$C,3,0),"")</f>
        <v>12</v>
      </c>
      <c r="P502" s="85">
        <v>9</v>
      </c>
      <c r="Q502" s="84">
        <v>12</v>
      </c>
      <c r="R502" s="84"/>
      <c r="S502" s="84" t="s">
        <v>5152</v>
      </c>
    </row>
    <row r="503" spans="1:19" x14ac:dyDescent="0.25">
      <c r="A503" s="97" t="s">
        <v>4996</v>
      </c>
      <c r="B503" s="90" t="s">
        <v>5986</v>
      </c>
      <c r="C503" s="90" t="s">
        <v>5987</v>
      </c>
      <c r="D503" s="91">
        <f>IFERROR(VLOOKUP(A503,Data1!A:B,2,0),"")</f>
        <v>2080</v>
      </c>
      <c r="E503" s="101">
        <f t="shared" si="42"/>
        <v>24</v>
      </c>
      <c r="F503" s="101">
        <f t="shared" si="43"/>
        <v>24</v>
      </c>
      <c r="G503" s="91">
        <f t="shared" si="44"/>
        <v>1</v>
      </c>
      <c r="H503" s="91">
        <f t="shared" si="45"/>
        <v>1</v>
      </c>
      <c r="I503" s="93">
        <f t="shared" si="46"/>
        <v>24</v>
      </c>
      <c r="J503" s="94" t="str">
        <f t="shared" si="47"/>
        <v/>
      </c>
      <c r="K503" s="94" t="str">
        <f>IFERROR(VLOOKUP(A503,Instruction!A:F,6,0),"")</f>
        <v xml:space="preserve">Apply outer box/case label accordingly to match item# (Cover all existing barcodes on the box/case) </v>
      </c>
      <c r="L503" s="95" t="str">
        <f>IFERROR(VLOOKUP(A503,Instruction!A:J,10,0),"No Supplies")</f>
        <v>No Supplies</v>
      </c>
      <c r="M503" s="101">
        <f>IFERROR(VLOOKUP(A503,Data1!A:C,3,0),1)</f>
        <v>1</v>
      </c>
      <c r="N503" s="91">
        <f>IFERROR(VLOOKUP(D503,Data2!$A:$D,4,0),"")</f>
        <v>24</v>
      </c>
      <c r="O503" s="90">
        <f>IFERROR(VLOOKUP(D503,Data2!$A:$C,3,0),"")</f>
        <v>144</v>
      </c>
      <c r="P503" s="91">
        <v>9</v>
      </c>
      <c r="Q503" s="90">
        <v>24</v>
      </c>
      <c r="R503" s="90"/>
      <c r="S503" s="90" t="s">
        <v>5151</v>
      </c>
    </row>
    <row r="504" spans="1:19" x14ac:dyDescent="0.25">
      <c r="A504" s="83" t="s">
        <v>2210</v>
      </c>
      <c r="B504" s="84" t="s">
        <v>5988</v>
      </c>
      <c r="C504" s="84" t="s">
        <v>5989</v>
      </c>
      <c r="D504" s="85">
        <f>IFERROR(VLOOKUP(A504,Data1!A:B,2,0),"")</f>
        <v>4150</v>
      </c>
      <c r="E504" s="86">
        <f t="shared" si="42"/>
        <v>108</v>
      </c>
      <c r="F504" s="86">
        <f t="shared" si="43"/>
        <v>9</v>
      </c>
      <c r="G504" s="85" t="str">
        <f t="shared" si="44"/>
        <v/>
      </c>
      <c r="H504" s="85">
        <f t="shared" si="45"/>
        <v>9</v>
      </c>
      <c r="I504" s="86">
        <f t="shared" si="46"/>
        <v>1</v>
      </c>
      <c r="J504" s="87" t="str">
        <f t="shared" si="47"/>
        <v/>
      </c>
      <c r="K504" s="87" t="str">
        <f>IFERROR(VLOOKUP(A504,Instruction!A:F,6,0),"")</f>
        <v>• Apply label “THIS IS A SET”. Apply FNSKU to each case.
• *Make sure all labels stick securely on the case*. Apply outer case label. Cover all visible barcodes on case</v>
      </c>
      <c r="L504" s="88" t="str">
        <f>IFERROR(VLOOKUP(A504,Instruction!A:J,10,0),"No Supplies")</f>
        <v>No Supplies</v>
      </c>
      <c r="M504" s="86">
        <f>IFERROR(VLOOKUP(A504,Data1!A:C,3,0),1)</f>
        <v>12</v>
      </c>
      <c r="N504" s="85">
        <f>IFERROR(VLOOKUP(D504,Data2!$A:$D,4,0),"")</f>
        <v>0</v>
      </c>
      <c r="O504" s="84">
        <f>IFERROR(VLOOKUP(D504,Data2!$A:$C,3,0),"")</f>
        <v>12</v>
      </c>
      <c r="P504" s="85">
        <v>9</v>
      </c>
      <c r="Q504" s="84">
        <v>9</v>
      </c>
      <c r="R504" s="84"/>
      <c r="S504" s="84" t="s">
        <v>5152</v>
      </c>
    </row>
    <row r="505" spans="1:19" x14ac:dyDescent="0.25">
      <c r="A505" s="97" t="s">
        <v>3934</v>
      </c>
      <c r="B505" s="90" t="s">
        <v>5990</v>
      </c>
      <c r="C505" s="90"/>
      <c r="D505" s="91">
        <f>IFERROR(VLOOKUP(A505,Data1!A:B,2,0),"")</f>
        <v>6120</v>
      </c>
      <c r="E505" s="101">
        <f t="shared" si="42"/>
        <v>36</v>
      </c>
      <c r="F505" s="101">
        <f t="shared" si="43"/>
        <v>18</v>
      </c>
      <c r="G505" s="91" t="str">
        <f t="shared" si="44"/>
        <v/>
      </c>
      <c r="H505" s="91">
        <f t="shared" si="45"/>
        <v>1</v>
      </c>
      <c r="I505" s="93">
        <f t="shared" si="46"/>
        <v>18</v>
      </c>
      <c r="J505" s="94" t="str">
        <f t="shared" si="47"/>
        <v/>
      </c>
      <c r="K505" s="94" t="str">
        <f>IFERROR(VLOOKUP(A505,Instruction!A:F,6,0),"")</f>
        <v>• Insert 2 pcs into poly bag, apply FNSKU label.
• Put back to CASE (Cover all existing barcodes on the box/case)</v>
      </c>
      <c r="L505" s="95">
        <f>IFERROR(VLOOKUP(A505,Instruction!A:J,10,0),"No Supplies")</f>
        <v>0</v>
      </c>
      <c r="M505" s="101">
        <f>IFERROR(VLOOKUP(A505,Data1!A:C,3,0),1)</f>
        <v>2</v>
      </c>
      <c r="N505" s="91">
        <f>IFERROR(VLOOKUP(D505,Data2!$A:$D,4,0),"")</f>
        <v>0</v>
      </c>
      <c r="O505" s="90">
        <f>IFERROR(VLOOKUP(D505,Data2!$A:$C,3,0),"")</f>
        <v>36</v>
      </c>
      <c r="P505" s="91">
        <v>10</v>
      </c>
      <c r="Q505" s="90">
        <v>18</v>
      </c>
      <c r="R505" s="90"/>
      <c r="S505" s="90" t="s">
        <v>5152</v>
      </c>
    </row>
    <row r="506" spans="1:19" x14ac:dyDescent="0.25">
      <c r="A506" s="83" t="s">
        <v>5074</v>
      </c>
      <c r="B506" s="84" t="s">
        <v>5991</v>
      </c>
      <c r="C506" s="84" t="s">
        <v>5992</v>
      </c>
      <c r="D506" s="85">
        <f>IFERROR(VLOOKUP(A506,Data1!A:B,2,0),"")</f>
        <v>834</v>
      </c>
      <c r="E506" s="86">
        <f t="shared" si="42"/>
        <v>24</v>
      </c>
      <c r="F506" s="86">
        <f t="shared" si="43"/>
        <v>24</v>
      </c>
      <c r="G506" s="85" t="str">
        <f t="shared" si="44"/>
        <v/>
      </c>
      <c r="H506" s="85">
        <f t="shared" si="45"/>
        <v>1</v>
      </c>
      <c r="I506" s="86">
        <f t="shared" si="46"/>
        <v>24</v>
      </c>
      <c r="J506" s="87" t="str">
        <f t="shared" si="47"/>
        <v/>
      </c>
      <c r="K506" s="87" t="str">
        <f>IFERROR(VLOOKUP(A506,Instruction!A:F,6,0),"")</f>
        <v>• Insert 4 pcs per poly bag. Apply FNSKU on poly bags.
• Insert the poly-bagged sets back to CASE (Cover all existing barcodes on the box/case)</v>
      </c>
      <c r="L506" s="88">
        <f>IFERROR(VLOOKUP(A506,Instruction!A:J,10,0),"No Supplies")</f>
        <v>0</v>
      </c>
      <c r="M506" s="86">
        <f>IFERROR(VLOOKUP(A506,Data1!A:C,3,0),1)</f>
        <v>1</v>
      </c>
      <c r="N506" s="85">
        <f>IFERROR(VLOOKUP(D506,Data2!$A:$D,4,0),"")</f>
        <v>0</v>
      </c>
      <c r="O506" s="84">
        <f>IFERROR(VLOOKUP(D506,Data2!$A:$C,3,0),"")</f>
        <v>24</v>
      </c>
      <c r="P506" s="85">
        <v>9</v>
      </c>
      <c r="Q506" s="84">
        <v>24</v>
      </c>
      <c r="R506" s="84"/>
      <c r="S506" s="84" t="s">
        <v>5152</v>
      </c>
    </row>
    <row r="507" spans="1:19" x14ac:dyDescent="0.25">
      <c r="A507" s="97" t="s">
        <v>471</v>
      </c>
      <c r="B507" s="90" t="s">
        <v>5993</v>
      </c>
      <c r="C507" s="90"/>
      <c r="D507" s="91">
        <f>IFERROR(VLOOKUP(A507,Data1!A:B,2,0),"")</f>
        <v>17039</v>
      </c>
      <c r="E507" s="101">
        <f t="shared" si="42"/>
        <v>12</v>
      </c>
      <c r="F507" s="101">
        <f t="shared" si="43"/>
        <v>12</v>
      </c>
      <c r="G507" s="91">
        <f t="shared" si="44"/>
        <v>1</v>
      </c>
      <c r="H507" s="91">
        <f t="shared" si="45"/>
        <v>1</v>
      </c>
      <c r="I507" s="93">
        <f t="shared" si="46"/>
        <v>12</v>
      </c>
      <c r="J507" s="94" t="str">
        <f t="shared" si="47"/>
        <v/>
      </c>
      <c r="K507" s="94" t="str">
        <f>IFERROR(VLOOKUP(A507,Instruction!A:F,6,0),"")</f>
        <v>• Use FNSKU to label each item (cover barcode). 
• Put item back to CASE. Discard inner box
• Apply outer case label accordingly to match item# (Cover all existing barcodes on the case)</v>
      </c>
      <c r="L507" s="95">
        <f>IFERROR(VLOOKUP(A507,Instruction!A:J,10,0),"No Supplies")</f>
        <v>0</v>
      </c>
      <c r="M507" s="101">
        <f>IFERROR(VLOOKUP(A507,Data1!A:C,3,0),1)</f>
        <v>1</v>
      </c>
      <c r="N507" s="91">
        <f>IFERROR(VLOOKUP(D507,Data2!$A:$D,4,0),"")</f>
        <v>12</v>
      </c>
      <c r="O507" s="90">
        <f>IFERROR(VLOOKUP(D507,Data2!$A:$C,3,0),"")</f>
        <v>72</v>
      </c>
      <c r="P507" s="91">
        <v>10</v>
      </c>
      <c r="Q507" s="90">
        <v>12</v>
      </c>
      <c r="R507" s="90"/>
      <c r="S507" s="90" t="s">
        <v>5151</v>
      </c>
    </row>
    <row r="508" spans="1:19" x14ac:dyDescent="0.25">
      <c r="A508" s="83" t="s">
        <v>1509</v>
      </c>
      <c r="B508" s="84" t="s">
        <v>5994</v>
      </c>
      <c r="C508" s="84"/>
      <c r="D508" s="85">
        <f>IFERROR(VLOOKUP(A508,Data1!A:B,2,0),"")</f>
        <v>314</v>
      </c>
      <c r="E508" s="86">
        <f t="shared" si="42"/>
        <v>48</v>
      </c>
      <c r="F508" s="86">
        <f t="shared" si="43"/>
        <v>24</v>
      </c>
      <c r="G508" s="85" t="str">
        <f t="shared" si="44"/>
        <v/>
      </c>
      <c r="H508" s="85">
        <f t="shared" si="45"/>
        <v>1</v>
      </c>
      <c r="I508" s="86">
        <f t="shared" si="46"/>
        <v>24</v>
      </c>
      <c r="J508" s="87" t="str">
        <f t="shared" si="47"/>
        <v/>
      </c>
      <c r="K508" s="87" t="str">
        <f>IFERROR(VLOOKUP(A508,Instruction!A:F,6,0),"")</f>
        <v>• Put 2 pcs (different color) into polybag and apply FNSKU labels on each of the poly bags.
• Insert the poly-bagged sets back to CASE (Cover all existing barcodes on the box/case)</v>
      </c>
      <c r="L508" s="88">
        <f>IFERROR(VLOOKUP(A508,Instruction!A:J,10,0),"No Supplies")</f>
        <v>0</v>
      </c>
      <c r="M508" s="86">
        <f>IFERROR(VLOOKUP(A508,Data1!A:C,3,0),1)</f>
        <v>2</v>
      </c>
      <c r="N508" s="85">
        <f>IFERROR(VLOOKUP(D508,Data2!$A:$D,4,0),"")</f>
        <v>0</v>
      </c>
      <c r="O508" s="84">
        <f>IFERROR(VLOOKUP(D508,Data2!$A:$C,3,0),"")</f>
        <v>48</v>
      </c>
      <c r="P508" s="85">
        <v>10</v>
      </c>
      <c r="Q508" s="84">
        <v>24</v>
      </c>
      <c r="R508" s="84"/>
      <c r="S508" s="84" t="s">
        <v>5152</v>
      </c>
    </row>
    <row r="509" spans="1:19" x14ac:dyDescent="0.25">
      <c r="A509" s="97" t="s">
        <v>5075</v>
      </c>
      <c r="B509" s="90" t="s">
        <v>5995</v>
      </c>
      <c r="C509" s="90"/>
      <c r="D509" s="91">
        <f>IFERROR(VLOOKUP(A509,Data1!A:B,2,0),"")</f>
        <v>942</v>
      </c>
      <c r="E509" s="101">
        <f t="shared" si="42"/>
        <v>12</v>
      </c>
      <c r="F509" s="101">
        <f t="shared" si="43"/>
        <v>12</v>
      </c>
      <c r="G509" s="91" t="str">
        <f t="shared" si="44"/>
        <v/>
      </c>
      <c r="H509" s="91">
        <f t="shared" si="45"/>
        <v>1</v>
      </c>
      <c r="I509" s="93">
        <f t="shared" si="46"/>
        <v>12</v>
      </c>
      <c r="J509" s="94" t="str">
        <f t="shared" si="47"/>
        <v/>
      </c>
      <c r="K509" s="94" t="str">
        <f>IFERROR(VLOOKUP(A509,Instruction!A:F,6,0),"")</f>
        <v>• Insert 4 pcs per poly bag (Blue, Purple, Green, Pink). Apply FNSKU labels on each of the poly bags.
• Insert the poly-bagged sets back to BX-191313</v>
      </c>
      <c r="L509" s="95">
        <f>IFERROR(VLOOKUP(A509,Instruction!A:J,10,0),"No Supplies")</f>
        <v>0</v>
      </c>
      <c r="M509" s="101">
        <f>IFERROR(VLOOKUP(A509,Data1!A:C,3,0),1)</f>
        <v>1</v>
      </c>
      <c r="N509" s="91">
        <f>IFERROR(VLOOKUP(D509,Data2!$A:$D,4,0),"")</f>
        <v>0</v>
      </c>
      <c r="O509" s="90">
        <f>IFERROR(VLOOKUP(D509,Data2!$A:$C,3,0),"")</f>
        <v>12</v>
      </c>
      <c r="P509" s="91">
        <v>10</v>
      </c>
      <c r="Q509" s="90">
        <v>12</v>
      </c>
      <c r="R509" s="90"/>
      <c r="S509" s="90" t="s">
        <v>5152</v>
      </c>
    </row>
    <row r="510" spans="1:19" x14ac:dyDescent="0.25">
      <c r="A510" s="83" t="s">
        <v>2156</v>
      </c>
      <c r="B510" s="84" t="s">
        <v>5996</v>
      </c>
      <c r="C510" s="84"/>
      <c r="D510" s="85">
        <f>IFERROR(VLOOKUP(A510,Data1!A:B,2,0),"")</f>
        <v>4121</v>
      </c>
      <c r="E510" s="86">
        <f t="shared" si="42"/>
        <v>24</v>
      </c>
      <c r="F510" s="86">
        <f t="shared" si="43"/>
        <v>12</v>
      </c>
      <c r="G510" s="85" t="str">
        <f t="shared" si="44"/>
        <v/>
      </c>
      <c r="H510" s="85">
        <f t="shared" si="45"/>
        <v>2</v>
      </c>
      <c r="I510" s="86">
        <f t="shared" si="46"/>
        <v>6</v>
      </c>
      <c r="J510" s="87" t="str">
        <f t="shared" si="47"/>
        <v/>
      </c>
      <c r="K510" s="87" t="str">
        <f>IFERROR(VLOOKUP(A510,Instruction!A:F,6,0),"")</f>
        <v>• Insert 2 pcs into poly bag, apply FNSKU label.
• Put back to CASE (Cover all existing barcodes on the box/case)</v>
      </c>
      <c r="L510" s="88">
        <f>IFERROR(VLOOKUP(A510,Instruction!A:J,10,0),"No Supplies")</f>
        <v>0</v>
      </c>
      <c r="M510" s="86">
        <f>IFERROR(VLOOKUP(A510,Data1!A:C,3,0),1)</f>
        <v>2</v>
      </c>
      <c r="N510" s="85">
        <f>IFERROR(VLOOKUP(D510,Data2!$A:$D,4,0),"")</f>
        <v>0</v>
      </c>
      <c r="O510" s="84">
        <f>IFERROR(VLOOKUP(D510,Data2!$A:$C,3,0),"")</f>
        <v>12</v>
      </c>
      <c r="P510" s="85">
        <v>10</v>
      </c>
      <c r="Q510" s="84">
        <v>12</v>
      </c>
      <c r="R510" s="84"/>
      <c r="S510" s="84" t="s">
        <v>5152</v>
      </c>
    </row>
    <row r="511" spans="1:19" x14ac:dyDescent="0.25">
      <c r="A511" s="97" t="s">
        <v>3319</v>
      </c>
      <c r="B511" s="90" t="s">
        <v>5997</v>
      </c>
      <c r="C511" s="90" t="s">
        <v>5998</v>
      </c>
      <c r="D511" s="91">
        <f>IFERROR(VLOOKUP(A511,Data1!A:B,2,0),"")</f>
        <v>836</v>
      </c>
      <c r="E511" s="101">
        <f t="shared" si="42"/>
        <v>288</v>
      </c>
      <c r="F511" s="101">
        <f t="shared" si="43"/>
        <v>12</v>
      </c>
      <c r="G511" s="91">
        <f t="shared" si="44"/>
        <v>12</v>
      </c>
      <c r="H511" s="91">
        <f t="shared" si="45"/>
        <v>2</v>
      </c>
      <c r="I511" s="93">
        <f t="shared" si="46"/>
        <v>6</v>
      </c>
      <c r="J511" s="94" t="str">
        <f t="shared" si="47"/>
        <v/>
      </c>
      <c r="K511" s="94" t="str">
        <f>IFERROR(VLOOKUP(A511,Instruction!A:F,6,0),"")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11" s="95" t="str">
        <f>IFERROR(VLOOKUP(A511,Instruction!A:J,10,0),"No Supplies")</f>
        <v>No Supplies</v>
      </c>
      <c r="M511" s="101">
        <f>IFERROR(VLOOKUP(A511,Data1!A:C,3,0),1)</f>
        <v>24</v>
      </c>
      <c r="N511" s="91">
        <f>IFERROR(VLOOKUP(D511,Data2!$A:$D,4,0),"")</f>
        <v>24</v>
      </c>
      <c r="O511" s="90">
        <f>IFERROR(VLOOKUP(D511,Data2!$A:$C,3,0),"")</f>
        <v>144</v>
      </c>
      <c r="P511" s="91">
        <v>9</v>
      </c>
      <c r="Q511" s="90">
        <v>12</v>
      </c>
      <c r="R511" s="90"/>
      <c r="S511" s="90" t="s">
        <v>5152</v>
      </c>
    </row>
    <row r="512" spans="1:19" x14ac:dyDescent="0.25">
      <c r="A512" s="83" t="s">
        <v>1319</v>
      </c>
      <c r="B512" s="84" t="s">
        <v>5999</v>
      </c>
      <c r="C512" s="84" t="s">
        <v>6000</v>
      </c>
      <c r="D512" s="85">
        <f>IFERROR(VLOOKUP(A512,Data1!A:B,2,0),"")</f>
        <v>2806</v>
      </c>
      <c r="E512" s="86">
        <f t="shared" si="42"/>
        <v>288</v>
      </c>
      <c r="F512" s="86">
        <f t="shared" si="43"/>
        <v>12</v>
      </c>
      <c r="G512" s="85">
        <f t="shared" si="44"/>
        <v>12</v>
      </c>
      <c r="H512" s="85">
        <f t="shared" si="45"/>
        <v>2</v>
      </c>
      <c r="I512" s="86">
        <f t="shared" si="46"/>
        <v>6</v>
      </c>
      <c r="J512" s="87" t="str">
        <f t="shared" si="47"/>
        <v/>
      </c>
      <c r="K512" s="87" t="str">
        <f>IFERROR(VLOOKUP(A512,Instruction!A:F,6,0),"")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12" s="88" t="str">
        <f>IFERROR(VLOOKUP(A512,Instruction!A:J,10,0),"No Supplies")</f>
        <v>No Supplies</v>
      </c>
      <c r="M512" s="86">
        <f>IFERROR(VLOOKUP(A512,Data1!A:C,3,0),1)</f>
        <v>24</v>
      </c>
      <c r="N512" s="85">
        <f>IFERROR(VLOOKUP(D512,Data2!$A:$D,4,0),"")</f>
        <v>24</v>
      </c>
      <c r="O512" s="84">
        <f>IFERROR(VLOOKUP(D512,Data2!$A:$C,3,0),"")</f>
        <v>144</v>
      </c>
      <c r="P512" s="85">
        <v>9</v>
      </c>
      <c r="Q512" s="84">
        <v>12</v>
      </c>
      <c r="R512" s="84"/>
      <c r="S512" s="84" t="s">
        <v>5152</v>
      </c>
    </row>
    <row r="513" spans="1:19" x14ac:dyDescent="0.25">
      <c r="A513" s="97" t="s">
        <v>4999</v>
      </c>
      <c r="B513" s="90" t="s">
        <v>6001</v>
      </c>
      <c r="C513" s="90" t="s">
        <v>6001</v>
      </c>
      <c r="D513" s="91">
        <f>IFERROR(VLOOKUP(A513,Data1!A:B,2,0),"")</f>
        <v>5190</v>
      </c>
      <c r="E513" s="101">
        <f t="shared" si="42"/>
        <v>288</v>
      </c>
      <c r="F513" s="101">
        <f t="shared" si="43"/>
        <v>12</v>
      </c>
      <c r="G513" s="91">
        <f t="shared" si="44"/>
        <v>12</v>
      </c>
      <c r="H513" s="91">
        <f t="shared" si="45"/>
        <v>2</v>
      </c>
      <c r="I513" s="93">
        <f t="shared" si="46"/>
        <v>6</v>
      </c>
      <c r="J513" s="94" t="str">
        <f t="shared" si="47"/>
        <v/>
      </c>
      <c r="K513" s="94" t="str">
        <f>IFERROR(VLOOKUP(A513,Instruction!A:F,6,0),"")</f>
        <v>• For inner box: apply “THIS IS A SET” label. *DO NOT cover Box barcode*
• Apply outer case label accordingly to match item# (Cover barcodes on the CASE)</v>
      </c>
      <c r="L513" s="95" t="str">
        <f>IFERROR(VLOOKUP(A513,Instruction!A:J,10,0),"No Supplies")</f>
        <v>No Supplies</v>
      </c>
      <c r="M513" s="101">
        <f>IFERROR(VLOOKUP(A513,Data1!A:C,3,0),1)</f>
        <v>24</v>
      </c>
      <c r="N513" s="91">
        <f>IFERROR(VLOOKUP(D513,Data2!$A:$D,4,0),"")</f>
        <v>24</v>
      </c>
      <c r="O513" s="90">
        <f>IFERROR(VLOOKUP(D513,Data2!$A:$C,3,0),"")</f>
        <v>144</v>
      </c>
      <c r="P513" s="91">
        <v>9</v>
      </c>
      <c r="Q513" s="90">
        <v>12</v>
      </c>
      <c r="R513" s="90"/>
      <c r="S513" s="90" t="s">
        <v>5152</v>
      </c>
    </row>
    <row r="514" spans="1:19" x14ac:dyDescent="0.25">
      <c r="A514" s="83" t="s">
        <v>264</v>
      </c>
      <c r="B514" s="84" t="s">
        <v>6002</v>
      </c>
      <c r="C514" s="84"/>
      <c r="D514" s="85">
        <f>IFERROR(VLOOKUP(A514,Data1!A:B,2,0),"")</f>
        <v>1272</v>
      </c>
      <c r="E514" s="86">
        <f t="shared" ref="E514:E577" si="48">M514*Q514</f>
        <v>12</v>
      </c>
      <c r="F514" s="86">
        <f t="shared" ref="F514:F577" si="49">E514/M514</f>
        <v>12</v>
      </c>
      <c r="G514" s="85">
        <f t="shared" ref="G514:G577" si="50">IFERROR(ROUNDUP(E514/N514,0),"")</f>
        <v>1</v>
      </c>
      <c r="H514" s="85">
        <f t="shared" ref="H514:H577" si="51">IFERROR(ROUNDUP(E514/O514,0),"")</f>
        <v>1</v>
      </c>
      <c r="I514" s="86">
        <f t="shared" ref="I514:I577" si="52">IFERROR(IF(S514="CASE",F514/H514,F514/G514),"")</f>
        <v>12</v>
      </c>
      <c r="J514" s="87" t="str">
        <f t="shared" ref="J514:J577" si="53">IF(ISNUMBER(SEARCH("FNSKU",C514)),"Labeling","")</f>
        <v/>
      </c>
      <c r="K514" s="87" t="str">
        <f>IFERROR(VLOOKUP(A514,Instruction!A:F,6,0),"")</f>
        <v>• Use FNSKU to label each item (cover barcode). 
• Put item back to CASE. Discard inner box
• Apply outer case label accordingly to match item# (Cover all existing barcodes on the case)</v>
      </c>
      <c r="L514" s="88">
        <f>IFERROR(VLOOKUP(A514,Instruction!A:J,10,0),"No Supplies")</f>
        <v>0</v>
      </c>
      <c r="M514" s="86">
        <f>IFERROR(VLOOKUP(A514,Data1!A:C,3,0),1)</f>
        <v>1</v>
      </c>
      <c r="N514" s="85">
        <f>IFERROR(VLOOKUP(D514,Data2!$A:$D,4,0),"")</f>
        <v>12</v>
      </c>
      <c r="O514" s="84">
        <f>IFERROR(VLOOKUP(D514,Data2!$A:$C,3,0),"")</f>
        <v>72</v>
      </c>
      <c r="P514" s="85">
        <v>10</v>
      </c>
      <c r="Q514" s="84">
        <v>12</v>
      </c>
      <c r="R514" s="84"/>
      <c r="S514" s="84" t="s">
        <v>5151</v>
      </c>
    </row>
    <row r="515" spans="1:19" x14ac:dyDescent="0.25">
      <c r="A515" s="97" t="s">
        <v>2831</v>
      </c>
      <c r="B515" s="90" t="s">
        <v>6003</v>
      </c>
      <c r="C515" s="90"/>
      <c r="D515" s="91">
        <f>IFERROR(VLOOKUP(A515,Data1!A:B,2,0),"")</f>
        <v>551</v>
      </c>
      <c r="E515" s="101">
        <f t="shared" si="48"/>
        <v>48</v>
      </c>
      <c r="F515" s="101">
        <f t="shared" si="49"/>
        <v>48</v>
      </c>
      <c r="G515" s="91" t="str">
        <f t="shared" si="50"/>
        <v/>
      </c>
      <c r="H515" s="91">
        <f t="shared" si="51"/>
        <v>1</v>
      </c>
      <c r="I515" s="93">
        <f t="shared" si="52"/>
        <v>48</v>
      </c>
      <c r="J515" s="94" t="str">
        <f t="shared" si="53"/>
        <v/>
      </c>
      <c r="K515" s="94" t="str">
        <f>IFERROR(VLOOKUP(A515,Instruction!A:F,6,0),"")</f>
        <v>• Use FNSKU to label each item (cover barcode). 
• Put item back to CASE. Discard inner box
• Apply outer case label accordingly to match item# (Cover all existing barcodes on the case)</v>
      </c>
      <c r="L515" s="95">
        <f>IFERROR(VLOOKUP(A515,Instruction!A:J,10,0),"No Supplies")</f>
        <v>0</v>
      </c>
      <c r="M515" s="101">
        <f>IFERROR(VLOOKUP(A515,Data1!A:C,3,0),1)</f>
        <v>1</v>
      </c>
      <c r="N515" s="91">
        <f>IFERROR(VLOOKUP(D515,Data2!$A:$D,4,0),"")</f>
        <v>0</v>
      </c>
      <c r="O515" s="90">
        <f>IFERROR(VLOOKUP(D515,Data2!$A:$C,3,0),"")</f>
        <v>48</v>
      </c>
      <c r="P515" s="91">
        <v>10</v>
      </c>
      <c r="Q515" s="90">
        <v>48</v>
      </c>
      <c r="R515" s="90"/>
      <c r="S515" s="90" t="s">
        <v>5152</v>
      </c>
    </row>
    <row r="516" spans="1:19" x14ac:dyDescent="0.25">
      <c r="A516" s="83" t="s">
        <v>1375</v>
      </c>
      <c r="B516" s="84" t="s">
        <v>6004</v>
      </c>
      <c r="C516" s="84" t="s">
        <v>6005</v>
      </c>
      <c r="D516" s="85">
        <f>IFERROR(VLOOKUP(A516,Data1!A:B,2,0),"")</f>
        <v>306</v>
      </c>
      <c r="E516" s="86">
        <f t="shared" si="48"/>
        <v>288</v>
      </c>
      <c r="F516" s="86">
        <f t="shared" si="49"/>
        <v>12</v>
      </c>
      <c r="G516" s="85">
        <f t="shared" si="50"/>
        <v>12</v>
      </c>
      <c r="H516" s="85">
        <f t="shared" si="51"/>
        <v>2</v>
      </c>
      <c r="I516" s="86">
        <f t="shared" si="52"/>
        <v>6</v>
      </c>
      <c r="J516" s="87" t="str">
        <f t="shared" si="53"/>
        <v/>
      </c>
      <c r="K516" s="87" t="str">
        <f>IFERROR(VLOOKUP(A516,Instruction!A:F,6,0),"")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16" s="88" t="str">
        <f>IFERROR(VLOOKUP(A516,Instruction!A:J,10,0),"No Supplies")</f>
        <v>No Supplies</v>
      </c>
      <c r="M516" s="86">
        <f>IFERROR(VLOOKUP(A516,Data1!A:C,3,0),1)</f>
        <v>24</v>
      </c>
      <c r="N516" s="85">
        <f>IFERROR(VLOOKUP(D516,Data2!$A:$D,4,0),"")</f>
        <v>24</v>
      </c>
      <c r="O516" s="84">
        <f>IFERROR(VLOOKUP(D516,Data2!$A:$C,3,0),"")</f>
        <v>144</v>
      </c>
      <c r="P516" s="85">
        <v>9</v>
      </c>
      <c r="Q516" s="84">
        <v>12</v>
      </c>
      <c r="R516" s="84"/>
      <c r="S516" s="84" t="s">
        <v>5152</v>
      </c>
    </row>
    <row r="517" spans="1:19" x14ac:dyDescent="0.25">
      <c r="A517" s="97" t="s">
        <v>2164</v>
      </c>
      <c r="B517" s="90" t="s">
        <v>6006</v>
      </c>
      <c r="C517" s="90" t="s">
        <v>6007</v>
      </c>
      <c r="D517" s="91">
        <f>IFERROR(VLOOKUP(A517,Data1!A:B,2,0),"")</f>
        <v>4124</v>
      </c>
      <c r="E517" s="101">
        <f t="shared" si="48"/>
        <v>108</v>
      </c>
      <c r="F517" s="101">
        <f t="shared" si="49"/>
        <v>9</v>
      </c>
      <c r="G517" s="91" t="str">
        <f t="shared" si="50"/>
        <v/>
      </c>
      <c r="H517" s="91">
        <f t="shared" si="51"/>
        <v>9</v>
      </c>
      <c r="I517" s="93">
        <f t="shared" si="52"/>
        <v>1</v>
      </c>
      <c r="J517" s="94" t="str">
        <f t="shared" si="53"/>
        <v/>
      </c>
      <c r="K517" s="94" t="str">
        <f>IFERROR(VLOOKUP(A517,Instruction!A:F,6,0),"")</f>
        <v>• Apply label “THIS IS A SET”. Apply FNSKU to each case.
• *Make sure all labels stick securely on the case*. Apply outer case label. Cover all visible barcodes on case</v>
      </c>
      <c r="L517" s="95" t="str">
        <f>IFERROR(VLOOKUP(A517,Instruction!A:J,10,0),"No Supplies")</f>
        <v>No Supplies</v>
      </c>
      <c r="M517" s="101">
        <f>IFERROR(VLOOKUP(A517,Data1!A:C,3,0),1)</f>
        <v>12</v>
      </c>
      <c r="N517" s="91">
        <f>IFERROR(VLOOKUP(D517,Data2!$A:$D,4,0),"")</f>
        <v>0</v>
      </c>
      <c r="O517" s="90">
        <f>IFERROR(VLOOKUP(D517,Data2!$A:$C,3,0),"")</f>
        <v>12</v>
      </c>
      <c r="P517" s="91">
        <v>9</v>
      </c>
      <c r="Q517" s="90">
        <v>9</v>
      </c>
      <c r="R517" s="90"/>
      <c r="S517" s="90" t="s">
        <v>5152</v>
      </c>
    </row>
    <row r="518" spans="1:19" x14ac:dyDescent="0.25">
      <c r="A518" s="83" t="s">
        <v>2897</v>
      </c>
      <c r="B518" s="84" t="s">
        <v>6008</v>
      </c>
      <c r="C518" s="84" t="s">
        <v>6008</v>
      </c>
      <c r="D518" s="85">
        <f>IFERROR(VLOOKUP(A518,Data1!A:B,2,0),"")</f>
        <v>577</v>
      </c>
      <c r="E518" s="86">
        <f t="shared" si="48"/>
        <v>48</v>
      </c>
      <c r="F518" s="86">
        <f t="shared" si="49"/>
        <v>48</v>
      </c>
      <c r="G518" s="85" t="str">
        <f t="shared" si="50"/>
        <v/>
      </c>
      <c r="H518" s="85">
        <f t="shared" si="51"/>
        <v>1</v>
      </c>
      <c r="I518" s="86">
        <f t="shared" si="52"/>
        <v>48</v>
      </c>
      <c r="J518" s="87" t="str">
        <f t="shared" si="53"/>
        <v/>
      </c>
      <c r="K518" s="87" t="str">
        <f>IFERROR(VLOOKUP(A518,Instruction!A:F,6,0),"")</f>
        <v xml:space="preserve">Apply outer box/case label accordingly to match item# (Cover all existing barcodes on the box/case) </v>
      </c>
      <c r="L518" s="88" t="str">
        <f>IFERROR(VLOOKUP(A518,Instruction!A:J,10,0),"No Supplies")</f>
        <v>No Supplies</v>
      </c>
      <c r="M518" s="86">
        <f>IFERROR(VLOOKUP(A518,Data1!A:C,3,0),1)</f>
        <v>1</v>
      </c>
      <c r="N518" s="85">
        <f>IFERROR(VLOOKUP(D518,Data2!$A:$D,4,0),"")</f>
        <v>0</v>
      </c>
      <c r="O518" s="84">
        <f>IFERROR(VLOOKUP(D518,Data2!$A:$C,3,0),"")</f>
        <v>48</v>
      </c>
      <c r="P518" s="85">
        <v>8</v>
      </c>
      <c r="Q518" s="84">
        <v>48</v>
      </c>
      <c r="R518" s="84"/>
      <c r="S518" s="84" t="s">
        <v>5152</v>
      </c>
    </row>
    <row r="519" spans="1:19" x14ac:dyDescent="0.25">
      <c r="A519" s="97" t="s">
        <v>1665</v>
      </c>
      <c r="B519" s="90" t="s">
        <v>6009</v>
      </c>
      <c r="C519" s="90"/>
      <c r="D519" s="91">
        <f>IFERROR(VLOOKUP(A519,Data1!A:B,2,0),"")</f>
        <v>3334</v>
      </c>
      <c r="E519" s="101">
        <f t="shared" si="48"/>
        <v>24</v>
      </c>
      <c r="F519" s="101">
        <f t="shared" si="49"/>
        <v>24</v>
      </c>
      <c r="G519" s="91" t="str">
        <f t="shared" si="50"/>
        <v/>
      </c>
      <c r="H519" s="91">
        <f t="shared" si="51"/>
        <v>1</v>
      </c>
      <c r="I519" s="93">
        <f t="shared" si="52"/>
        <v>24</v>
      </c>
      <c r="J519" s="94" t="str">
        <f t="shared" si="53"/>
        <v/>
      </c>
      <c r="K519" s="94" t="str">
        <f>IFERROR(VLOOKUP(A519,Instruction!A:F,6,0),"")</f>
        <v>• Use FNSKU to label each item (cover barcode). 
• Put item back to CASE. Discard inner box
• Apply outer case label accordingly to match item# (Cover all existing barcodes on the case)</v>
      </c>
      <c r="L519" s="95">
        <f>IFERROR(VLOOKUP(A519,Instruction!A:J,10,0),"No Supplies")</f>
        <v>0</v>
      </c>
      <c r="M519" s="101">
        <f>IFERROR(VLOOKUP(A519,Data1!A:C,3,0),1)</f>
        <v>1</v>
      </c>
      <c r="N519" s="91">
        <f>IFERROR(VLOOKUP(D519,Data2!$A:$D,4,0),"")</f>
        <v>0</v>
      </c>
      <c r="O519" s="90">
        <f>IFERROR(VLOOKUP(D519,Data2!$A:$C,3,0),"")</f>
        <v>24</v>
      </c>
      <c r="P519" s="91">
        <v>9</v>
      </c>
      <c r="Q519" s="90">
        <v>24</v>
      </c>
      <c r="R519" s="90"/>
      <c r="S519" s="90" t="s">
        <v>5152</v>
      </c>
    </row>
    <row r="520" spans="1:19" x14ac:dyDescent="0.25">
      <c r="A520" s="83" t="s">
        <v>2419</v>
      </c>
      <c r="B520" s="84" t="s">
        <v>6010</v>
      </c>
      <c r="C520" s="84" t="s">
        <v>6011</v>
      </c>
      <c r="D520" s="85">
        <f>IFERROR(VLOOKUP(A520,Data1!A:B,2,0),"")</f>
        <v>5034</v>
      </c>
      <c r="E520" s="86">
        <f t="shared" si="48"/>
        <v>192</v>
      </c>
      <c r="F520" s="86">
        <f t="shared" si="49"/>
        <v>8</v>
      </c>
      <c r="G520" s="85" t="str">
        <f t="shared" si="50"/>
        <v/>
      </c>
      <c r="H520" s="85">
        <f t="shared" si="51"/>
        <v>8</v>
      </c>
      <c r="I520" s="86">
        <f t="shared" si="52"/>
        <v>1</v>
      </c>
      <c r="J520" s="87" t="str">
        <f t="shared" si="53"/>
        <v/>
      </c>
      <c r="K520" s="87" t="str">
        <f>IFERROR(VLOOKUP(A520,Instruction!A:F,6,0),"")</f>
        <v>• Apply label “THIS IS A SET”. Apply FNSKU to each case.
• *Make sure all labels stick securely on the case*. Apply outer case label. Cover all visible barcodes on case</v>
      </c>
      <c r="L520" s="88" t="str">
        <f>IFERROR(VLOOKUP(A520,Instruction!A:J,10,0),"No Supplies")</f>
        <v>No Supplies</v>
      </c>
      <c r="M520" s="86">
        <f>IFERROR(VLOOKUP(A520,Data1!A:C,3,0),1)</f>
        <v>24</v>
      </c>
      <c r="N520" s="85">
        <f>IFERROR(VLOOKUP(D520,Data2!$A:$D,4,0),"")</f>
        <v>0</v>
      </c>
      <c r="O520" s="84">
        <f>IFERROR(VLOOKUP(D520,Data2!$A:$C,3,0),"")</f>
        <v>24</v>
      </c>
      <c r="P520" s="85">
        <v>8</v>
      </c>
      <c r="Q520" s="84">
        <v>8</v>
      </c>
      <c r="R520" s="84"/>
      <c r="S520" s="84" t="s">
        <v>5152</v>
      </c>
    </row>
    <row r="521" spans="1:19" x14ac:dyDescent="0.25">
      <c r="A521" s="97" t="s">
        <v>3198</v>
      </c>
      <c r="B521" s="90" t="s">
        <v>6012</v>
      </c>
      <c r="C521" s="90" t="s">
        <v>6012</v>
      </c>
      <c r="D521" s="91">
        <f>IFERROR(VLOOKUP(A521,Data1!A:B,2,0),"")</f>
        <v>745</v>
      </c>
      <c r="E521" s="101">
        <f t="shared" si="48"/>
        <v>24</v>
      </c>
      <c r="F521" s="101">
        <f t="shared" si="49"/>
        <v>24</v>
      </c>
      <c r="G521" s="91">
        <f t="shared" si="50"/>
        <v>1</v>
      </c>
      <c r="H521" s="91">
        <f t="shared" si="51"/>
        <v>1</v>
      </c>
      <c r="I521" s="93">
        <f t="shared" si="52"/>
        <v>24</v>
      </c>
      <c r="J521" s="94" t="str">
        <f t="shared" si="53"/>
        <v/>
      </c>
      <c r="K521" s="94" t="str">
        <f>IFERROR(VLOOKUP(A521,Instruction!A:F,6,0),"")</f>
        <v xml:space="preserve">Apply outer box/case label accordingly to match item# (Cover all existing barcodes on the box/case) </v>
      </c>
      <c r="L521" s="95" t="str">
        <f>IFERROR(VLOOKUP(A521,Instruction!A:J,10,0),"No Supplies")</f>
        <v>No Supplies</v>
      </c>
      <c r="M521" s="101">
        <f>IFERROR(VLOOKUP(A521,Data1!A:C,3,0),1)</f>
        <v>1</v>
      </c>
      <c r="N521" s="91">
        <f>IFERROR(VLOOKUP(D521,Data2!$A:$D,4,0),"")</f>
        <v>24</v>
      </c>
      <c r="O521" s="90">
        <f>IFERROR(VLOOKUP(D521,Data2!$A:$C,3,0),"")</f>
        <v>144</v>
      </c>
      <c r="P521" s="91">
        <v>8</v>
      </c>
      <c r="Q521" s="90">
        <v>24</v>
      </c>
      <c r="R521" s="90"/>
      <c r="S521" s="90" t="s">
        <v>5151</v>
      </c>
    </row>
    <row r="522" spans="1:19" x14ac:dyDescent="0.25">
      <c r="A522" s="83" t="s">
        <v>4961</v>
      </c>
      <c r="B522" s="84" t="s">
        <v>6013</v>
      </c>
      <c r="C522" s="84" t="s">
        <v>6013</v>
      </c>
      <c r="D522" s="85">
        <f>IFERROR(VLOOKUP(A522,Data1!A:B,2,0),"")</f>
        <v>6081</v>
      </c>
      <c r="E522" s="86">
        <f t="shared" si="48"/>
        <v>8</v>
      </c>
      <c r="F522" s="86">
        <f t="shared" si="49"/>
        <v>8</v>
      </c>
      <c r="G522" s="85" t="str">
        <f t="shared" si="50"/>
        <v/>
      </c>
      <c r="H522" s="85">
        <f t="shared" si="51"/>
        <v>2</v>
      </c>
      <c r="I522" s="86">
        <f t="shared" si="52"/>
        <v>4</v>
      </c>
      <c r="J522" s="87" t="str">
        <f t="shared" si="53"/>
        <v/>
      </c>
      <c r="K522" s="87" t="str">
        <f>IFERROR(VLOOKUP(A522,Instruction!A:F,6,0),"")</f>
        <v xml:space="preserve">Apply outer case label accordingly to match item# (Cover all existing barcodes on the case) </v>
      </c>
      <c r="L522" s="88" t="str">
        <f>IFERROR(VLOOKUP(A522,Instruction!A:J,10,0),"No Supplies")</f>
        <v>No Supplies</v>
      </c>
      <c r="M522" s="86">
        <f>IFERROR(VLOOKUP(A522,Data1!A:C,3,0),1)</f>
        <v>1</v>
      </c>
      <c r="N522" s="85">
        <f>IFERROR(VLOOKUP(D522,Data2!$A:$D,4,0),"")</f>
        <v>0</v>
      </c>
      <c r="O522" s="84">
        <f>IFERROR(VLOOKUP(D522,Data2!$A:$C,3,0),"")</f>
        <v>4</v>
      </c>
      <c r="P522" s="85">
        <v>8</v>
      </c>
      <c r="Q522" s="84">
        <v>8</v>
      </c>
      <c r="R522" s="84"/>
      <c r="S522" s="84" t="s">
        <v>5152</v>
      </c>
    </row>
    <row r="523" spans="1:19" x14ac:dyDescent="0.25">
      <c r="A523" s="97" t="s">
        <v>1003</v>
      </c>
      <c r="B523" s="90" t="s">
        <v>6014</v>
      </c>
      <c r="C523" s="90" t="s">
        <v>6015</v>
      </c>
      <c r="D523" s="91">
        <f>IFERROR(VLOOKUP(A523,Data1!A:B,2,0),"")</f>
        <v>2170</v>
      </c>
      <c r="E523" s="101">
        <f t="shared" si="48"/>
        <v>384</v>
      </c>
      <c r="F523" s="101">
        <f t="shared" si="49"/>
        <v>8</v>
      </c>
      <c r="G523" s="91" t="str">
        <f t="shared" si="50"/>
        <v/>
      </c>
      <c r="H523" s="91">
        <f t="shared" si="51"/>
        <v>8</v>
      </c>
      <c r="I523" s="93">
        <f t="shared" si="52"/>
        <v>1</v>
      </c>
      <c r="J523" s="94" t="str">
        <f t="shared" si="53"/>
        <v/>
      </c>
      <c r="K523" s="94" t="str">
        <f>IFERROR(VLOOKUP(A523,Instruction!A:F,6,0),"")</f>
        <v>• Apply label “THIS IS A SET”. Apply FNSKU to each case.
• *Make sure all labels stick securely on the case*. Apply outer case label. Cover all visible barcodes on case</v>
      </c>
      <c r="L523" s="95" t="str">
        <f>IFERROR(VLOOKUP(A523,Instruction!A:J,10,0),"No Supplies")</f>
        <v>No Supplies</v>
      </c>
      <c r="M523" s="101">
        <f>IFERROR(VLOOKUP(A523,Data1!A:C,3,0),1)</f>
        <v>48</v>
      </c>
      <c r="N523" s="91">
        <f>IFERROR(VLOOKUP(D523,Data2!$A:$D,4,0),"")</f>
        <v>0</v>
      </c>
      <c r="O523" s="90">
        <f>IFERROR(VLOOKUP(D523,Data2!$A:$C,3,0),"")</f>
        <v>48</v>
      </c>
      <c r="P523" s="91">
        <v>8</v>
      </c>
      <c r="Q523" s="90">
        <v>8</v>
      </c>
      <c r="R523" s="90"/>
      <c r="S523" s="90" t="s">
        <v>5152</v>
      </c>
    </row>
    <row r="524" spans="1:19" x14ac:dyDescent="0.25">
      <c r="A524" s="83" t="s">
        <v>5006</v>
      </c>
      <c r="B524" s="84" t="s">
        <v>6016</v>
      </c>
      <c r="C524" s="84" t="s">
        <v>6016</v>
      </c>
      <c r="D524" s="85">
        <f>IFERROR(VLOOKUP(A524,Data1!A:B,2,0),"")</f>
        <v>547</v>
      </c>
      <c r="E524" s="86">
        <f t="shared" si="48"/>
        <v>48</v>
      </c>
      <c r="F524" s="86">
        <f t="shared" si="49"/>
        <v>48</v>
      </c>
      <c r="G524" s="85" t="str">
        <f t="shared" si="50"/>
        <v/>
      </c>
      <c r="H524" s="85">
        <f t="shared" si="51"/>
        <v>1</v>
      </c>
      <c r="I524" s="86">
        <f t="shared" si="52"/>
        <v>48</v>
      </c>
      <c r="J524" s="87" t="str">
        <f t="shared" si="53"/>
        <v/>
      </c>
      <c r="K524" s="87" t="str">
        <f>IFERROR(VLOOKUP(A524,Instruction!A:F,6,0),"")</f>
        <v xml:space="preserve">Apply outer box/case label accordingly to match item# (Cover all existing barcodes on the box/case) </v>
      </c>
      <c r="L524" s="88" t="str">
        <f>IFERROR(VLOOKUP(A524,Instruction!A:J,10,0),"No Supplies")</f>
        <v>No Supplies</v>
      </c>
      <c r="M524" s="86">
        <f>IFERROR(VLOOKUP(A524,Data1!A:C,3,0),1)</f>
        <v>1</v>
      </c>
      <c r="N524" s="85">
        <f>IFERROR(VLOOKUP(D524,Data2!$A:$D,4,0),"")</f>
        <v>0</v>
      </c>
      <c r="O524" s="84">
        <f>IFERROR(VLOOKUP(D524,Data2!$A:$C,3,0),"")</f>
        <v>48</v>
      </c>
      <c r="P524" s="85">
        <v>7</v>
      </c>
      <c r="Q524" s="84">
        <v>48</v>
      </c>
      <c r="R524" s="84"/>
      <c r="S524" s="84" t="s">
        <v>5152</v>
      </c>
    </row>
    <row r="525" spans="1:19" x14ac:dyDescent="0.25">
      <c r="A525" s="97" t="s">
        <v>1565</v>
      </c>
      <c r="B525" s="90" t="s">
        <v>6017</v>
      </c>
      <c r="C525" s="90" t="s">
        <v>6018</v>
      </c>
      <c r="D525" s="91">
        <f>IFERROR(VLOOKUP(A525,Data1!A:B,2,0),"")</f>
        <v>3178</v>
      </c>
      <c r="E525" s="101">
        <f t="shared" si="48"/>
        <v>84</v>
      </c>
      <c r="F525" s="101">
        <f t="shared" si="49"/>
        <v>7</v>
      </c>
      <c r="G525" s="91" t="str">
        <f t="shared" si="50"/>
        <v/>
      </c>
      <c r="H525" s="91">
        <f t="shared" si="51"/>
        <v>7</v>
      </c>
      <c r="I525" s="93">
        <f t="shared" si="52"/>
        <v>1</v>
      </c>
      <c r="J525" s="94" t="str">
        <f t="shared" si="53"/>
        <v/>
      </c>
      <c r="K525" s="94" t="str">
        <f>IFERROR(VLOOKUP(A525,Instruction!A:F,6,0),"")</f>
        <v>• Apply label “THIS IS A SET”. Apply FNSKU to each case.
• *Make sure all labels stick securely on the case*. Apply outer case label. Cover all visible barcodes on case</v>
      </c>
      <c r="L525" s="95" t="str">
        <f>IFERROR(VLOOKUP(A525,Instruction!A:J,10,0),"No Supplies")</f>
        <v>No Supplies</v>
      </c>
      <c r="M525" s="101">
        <f>IFERROR(VLOOKUP(A525,Data1!A:C,3,0),1)</f>
        <v>12</v>
      </c>
      <c r="N525" s="91">
        <f>IFERROR(VLOOKUP(D525,Data2!$A:$D,4,0),"")</f>
        <v>0</v>
      </c>
      <c r="O525" s="90">
        <f>IFERROR(VLOOKUP(D525,Data2!$A:$C,3,0),"")</f>
        <v>12</v>
      </c>
      <c r="P525" s="91">
        <v>7</v>
      </c>
      <c r="Q525" s="90">
        <v>7</v>
      </c>
      <c r="R525" s="90"/>
      <c r="S525" s="90" t="s">
        <v>5152</v>
      </c>
    </row>
    <row r="526" spans="1:19" x14ac:dyDescent="0.25">
      <c r="A526" s="83" t="s">
        <v>813</v>
      </c>
      <c r="B526" s="84" t="s">
        <v>6019</v>
      </c>
      <c r="C526" s="84" t="s">
        <v>6020</v>
      </c>
      <c r="D526" s="85">
        <f>IFERROR(VLOOKUP(A526,Data1!A:B,2,0),"")</f>
        <v>20050</v>
      </c>
      <c r="E526" s="86">
        <f t="shared" si="48"/>
        <v>7</v>
      </c>
      <c r="F526" s="86">
        <f t="shared" si="49"/>
        <v>7</v>
      </c>
      <c r="G526" s="85" t="str">
        <f t="shared" si="50"/>
        <v/>
      </c>
      <c r="H526" s="85">
        <f t="shared" si="51"/>
        <v>7</v>
      </c>
      <c r="I526" s="86">
        <f t="shared" si="52"/>
        <v>1</v>
      </c>
      <c r="J526" s="87" t="str">
        <f t="shared" si="53"/>
        <v/>
      </c>
      <c r="K526" s="87" t="str">
        <f>IFERROR(VLOOKUP(A526,Instruction!A:F,6,0),"")</f>
        <v>• Apply label “THIS IS A SET”. Apply FNSKU to each case.
• *Make sure all labels stick securely on the case*. Apply outer case label. Cover all visible barcodes on case</v>
      </c>
      <c r="L526" s="88" t="str">
        <f>IFERROR(VLOOKUP(A526,Instruction!A:J,10,0),"No Supplies")</f>
        <v>No Supplies</v>
      </c>
      <c r="M526" s="86">
        <f>IFERROR(VLOOKUP(A526,Data1!A:C,3,0),1)</f>
        <v>1</v>
      </c>
      <c r="N526" s="85">
        <f>IFERROR(VLOOKUP(D526,Data2!$A:$D,4,0),"")</f>
        <v>0</v>
      </c>
      <c r="O526" s="84">
        <f>IFERROR(VLOOKUP(D526,Data2!$A:$C,3,0),"")</f>
        <v>1</v>
      </c>
      <c r="P526" s="85">
        <v>7</v>
      </c>
      <c r="Q526" s="84">
        <v>7</v>
      </c>
      <c r="R526" s="84"/>
      <c r="S526" s="84" t="s">
        <v>5152</v>
      </c>
    </row>
    <row r="527" spans="1:19" x14ac:dyDescent="0.25">
      <c r="A527" s="97" t="s">
        <v>5076</v>
      </c>
      <c r="B527" s="90" t="s">
        <v>6021</v>
      </c>
      <c r="C527" s="90" t="s">
        <v>6022</v>
      </c>
      <c r="D527" s="91">
        <f>IFERROR(VLOOKUP(A527,Data1!A:B,2,0),"")</f>
        <v>5082</v>
      </c>
      <c r="E527" s="101">
        <f t="shared" si="48"/>
        <v>24</v>
      </c>
      <c r="F527" s="101">
        <f t="shared" si="49"/>
        <v>24</v>
      </c>
      <c r="G527" s="91">
        <f t="shared" si="50"/>
        <v>1</v>
      </c>
      <c r="H527" s="91">
        <f t="shared" si="51"/>
        <v>1</v>
      </c>
      <c r="I527" s="93">
        <f t="shared" si="52"/>
        <v>24</v>
      </c>
      <c r="J527" s="94" t="str">
        <f t="shared" si="53"/>
        <v/>
      </c>
      <c r="K527" s="94" t="str">
        <f>IFERROR(VLOOKUP(A527,Instruction!A:F,6,0),"")</f>
        <v>• Put 4 pcs into poly bag, apply FNSKU label. 
• Insert the poly-bagged sets back to CASE. (Cover all existing barcodes on the box/case)
• New box size BX- 13.25 x 10.75 x 12.75</v>
      </c>
      <c r="L527" s="95">
        <f>IFERROR(VLOOKUP(A527,Instruction!A:J,10,0),"No Supplies")</f>
        <v>0</v>
      </c>
      <c r="M527" s="101">
        <f>IFERROR(VLOOKUP(A527,Data1!A:C,3,0),1)</f>
        <v>1</v>
      </c>
      <c r="N527" s="91">
        <f>IFERROR(VLOOKUP(D527,Data2!$A:$D,4,0),"")</f>
        <v>24</v>
      </c>
      <c r="O527" s="90">
        <f>IFERROR(VLOOKUP(D527,Data2!$A:$C,3,0),"")</f>
        <v>144</v>
      </c>
      <c r="P527" s="91">
        <v>7</v>
      </c>
      <c r="Q527" s="90">
        <v>24</v>
      </c>
      <c r="R527" s="90"/>
      <c r="S527" s="90" t="s">
        <v>5151</v>
      </c>
    </row>
    <row r="528" spans="1:19" x14ac:dyDescent="0.25">
      <c r="A528" s="83" t="s">
        <v>509</v>
      </c>
      <c r="B528" s="84" t="s">
        <v>6023</v>
      </c>
      <c r="C528" s="84"/>
      <c r="D528" s="85">
        <f>IFERROR(VLOOKUP(A528,Data1!A:B,2,0),"")</f>
        <v>17061</v>
      </c>
      <c r="E528" s="86">
        <f t="shared" si="48"/>
        <v>24</v>
      </c>
      <c r="F528" s="86">
        <f t="shared" si="49"/>
        <v>12</v>
      </c>
      <c r="G528" s="85">
        <f t="shared" si="50"/>
        <v>1</v>
      </c>
      <c r="H528" s="85">
        <f t="shared" si="51"/>
        <v>1</v>
      </c>
      <c r="I528" s="86">
        <f t="shared" si="52"/>
        <v>12</v>
      </c>
      <c r="J528" s="87" t="str">
        <f t="shared" si="53"/>
        <v/>
      </c>
      <c r="K528" s="87"/>
      <c r="L528" s="88" t="str">
        <f>IFERROR(VLOOKUP(A528,Instruction!A:J,10,0),"No Supplies")</f>
        <v>No Supplies</v>
      </c>
      <c r="M528" s="86">
        <f>IFERROR(VLOOKUP(A528,Data1!A:C,3,0),1)</f>
        <v>2</v>
      </c>
      <c r="N528" s="85">
        <f>IFERROR(VLOOKUP(D528,Data2!$A:$D,4,0),"")</f>
        <v>24</v>
      </c>
      <c r="O528" s="84">
        <f>IFERROR(VLOOKUP(D528,Data2!$A:$C,3,0),"")</f>
        <v>144</v>
      </c>
      <c r="P528" s="85">
        <v>9</v>
      </c>
      <c r="Q528" s="84">
        <v>12</v>
      </c>
      <c r="R528" s="84"/>
      <c r="S528" s="84" t="s">
        <v>5151</v>
      </c>
    </row>
    <row r="529" spans="1:19" x14ac:dyDescent="0.25">
      <c r="A529" s="97" t="s">
        <v>3026</v>
      </c>
      <c r="B529" s="90" t="s">
        <v>6024</v>
      </c>
      <c r="C529" s="90"/>
      <c r="D529" s="91">
        <f>IFERROR(VLOOKUP(A529,Data1!A:B,2,0),"")</f>
        <v>61400</v>
      </c>
      <c r="E529" s="101">
        <f t="shared" si="48"/>
        <v>216</v>
      </c>
      <c r="F529" s="101">
        <f t="shared" si="49"/>
        <v>9</v>
      </c>
      <c r="G529" s="91" t="str">
        <f t="shared" si="50"/>
        <v/>
      </c>
      <c r="H529" s="91">
        <f t="shared" si="51"/>
        <v>9</v>
      </c>
      <c r="I529" s="93">
        <f t="shared" si="52"/>
        <v>1</v>
      </c>
      <c r="J529" s="94" t="str">
        <f t="shared" si="53"/>
        <v/>
      </c>
      <c r="K529" s="94" t="str">
        <f>IFERROR(VLOOKUP(A529,Instruction!A:F,6,0),"")</f>
        <v>• Apply label “THIS IS A SET”. Apply FNSKU to each case.
• *Make sure all labels stick securely on the case*. Apply outer case label. Cover all visible barcodes on case</v>
      </c>
      <c r="L529" s="95" t="str">
        <f>IFERROR(VLOOKUP(A529,Instruction!A:J,10,0),"No Supplies")</f>
        <v>No Supplies</v>
      </c>
      <c r="M529" s="101">
        <f>IFERROR(VLOOKUP(A529,Data1!A:C,3,0),1)</f>
        <v>24</v>
      </c>
      <c r="N529" s="91">
        <f>IFERROR(VLOOKUP(D529,Data2!$A:$D,4,0),"")</f>
        <v>0</v>
      </c>
      <c r="O529" s="90">
        <f>IFERROR(VLOOKUP(D529,Data2!$A:$C,3,0),"")</f>
        <v>24</v>
      </c>
      <c r="P529" s="91">
        <v>9</v>
      </c>
      <c r="Q529" s="90">
        <v>9</v>
      </c>
      <c r="R529" s="90"/>
      <c r="S529" s="90" t="s">
        <v>5152</v>
      </c>
    </row>
    <row r="530" spans="1:19" x14ac:dyDescent="0.25">
      <c r="A530" s="83" t="s">
        <v>1165</v>
      </c>
      <c r="B530" s="84" t="s">
        <v>6025</v>
      </c>
      <c r="C530" s="84" t="s">
        <v>6025</v>
      </c>
      <c r="D530" s="85">
        <f>IFERROR(VLOOKUP(A530,Data1!A:B,2,0),"")</f>
        <v>2331</v>
      </c>
      <c r="E530" s="86">
        <f t="shared" si="48"/>
        <v>12</v>
      </c>
      <c r="F530" s="86">
        <f t="shared" si="49"/>
        <v>12</v>
      </c>
      <c r="G530" s="85">
        <f t="shared" si="50"/>
        <v>1</v>
      </c>
      <c r="H530" s="85">
        <f t="shared" si="51"/>
        <v>1</v>
      </c>
      <c r="I530" s="86">
        <f t="shared" si="52"/>
        <v>12</v>
      </c>
      <c r="J530" s="87" t="str">
        <f t="shared" si="53"/>
        <v/>
      </c>
      <c r="K530" s="87" t="str">
        <f>IFERROR(VLOOKUP(A530,Instruction!A:F,6,0),"")</f>
        <v xml:space="preserve">Cover inner box barcode. Apply outer case label accordingly to match item# (Cover barcodes on the case) </v>
      </c>
      <c r="L530" s="88" t="str">
        <f>IFERROR(VLOOKUP(A530,Instruction!A:J,10,0),"No Supplies")</f>
        <v>No Supplies</v>
      </c>
      <c r="M530" s="86">
        <f>IFERROR(VLOOKUP(A530,Data1!A:C,3,0),1)</f>
        <v>1</v>
      </c>
      <c r="N530" s="85">
        <f>IFERROR(VLOOKUP(D530,Data2!$A:$D,4,0),"")</f>
        <v>12</v>
      </c>
      <c r="O530" s="84">
        <f>IFERROR(VLOOKUP(D530,Data2!$A:$C,3,0),"")</f>
        <v>72</v>
      </c>
      <c r="P530" s="85">
        <v>7</v>
      </c>
      <c r="Q530" s="84">
        <v>12</v>
      </c>
      <c r="R530" s="84"/>
      <c r="S530" s="84" t="s">
        <v>5151</v>
      </c>
    </row>
    <row r="531" spans="1:19" x14ac:dyDescent="0.25">
      <c r="A531" s="97" t="s">
        <v>2020</v>
      </c>
      <c r="B531" s="90" t="s">
        <v>6026</v>
      </c>
      <c r="C531" s="90"/>
      <c r="D531" s="91">
        <f>IFERROR(VLOOKUP(A531,Data1!A:B,2,0),"")</f>
        <v>386</v>
      </c>
      <c r="E531" s="101">
        <f t="shared" si="48"/>
        <v>24</v>
      </c>
      <c r="F531" s="101">
        <f t="shared" si="49"/>
        <v>12</v>
      </c>
      <c r="G531" s="91" t="str">
        <f t="shared" si="50"/>
        <v/>
      </c>
      <c r="H531" s="91">
        <f t="shared" si="51"/>
        <v>1</v>
      </c>
      <c r="I531" s="93">
        <f t="shared" si="52"/>
        <v>12</v>
      </c>
      <c r="J531" s="94" t="str">
        <f t="shared" si="53"/>
        <v/>
      </c>
      <c r="K531" s="94"/>
      <c r="L531" s="95" t="str">
        <f>IFERROR(VLOOKUP(A531,Instruction!A:J,10,0),"No Supplies")</f>
        <v>No Supplies</v>
      </c>
      <c r="M531" s="101">
        <f>IFERROR(VLOOKUP(A531,Data1!A:C,3,0),1)</f>
        <v>2</v>
      </c>
      <c r="N531" s="91">
        <f>IFERROR(VLOOKUP(D531,Data2!$A:$D,4,0),"")</f>
        <v>0</v>
      </c>
      <c r="O531" s="90">
        <f>IFERROR(VLOOKUP(D531,Data2!$A:$C,3,0),"")</f>
        <v>24</v>
      </c>
      <c r="P531" s="91">
        <v>9</v>
      </c>
      <c r="Q531" s="90">
        <v>12</v>
      </c>
      <c r="R531" s="90"/>
      <c r="S531" s="90" t="s">
        <v>5152</v>
      </c>
    </row>
    <row r="532" spans="1:19" x14ac:dyDescent="0.25">
      <c r="A532" s="83" t="s">
        <v>1726</v>
      </c>
      <c r="B532" s="84" t="s">
        <v>6027</v>
      </c>
      <c r="C532" s="84"/>
      <c r="D532" s="85">
        <f>IFERROR(VLOOKUP(A532,Data1!A:B,2,0),"")</f>
        <v>338</v>
      </c>
      <c r="E532" s="86">
        <f t="shared" si="48"/>
        <v>24</v>
      </c>
      <c r="F532" s="86">
        <f t="shared" si="49"/>
        <v>12</v>
      </c>
      <c r="G532" s="85">
        <f t="shared" si="50"/>
        <v>1</v>
      </c>
      <c r="H532" s="85">
        <f t="shared" si="51"/>
        <v>1</v>
      </c>
      <c r="I532" s="86">
        <f t="shared" si="52"/>
        <v>12</v>
      </c>
      <c r="J532" s="87" t="str">
        <f t="shared" si="53"/>
        <v/>
      </c>
      <c r="K532" s="87" t="s">
        <v>5494</v>
      </c>
      <c r="L532" s="88" t="str">
        <f>IFERROR(VLOOKUP(A532,Instruction!A:J,10,0),"No Supplies")</f>
        <v>Poly Bag 6 x 9</v>
      </c>
      <c r="M532" s="86">
        <f>IFERROR(VLOOKUP(A532,Data1!A:C,3,0),1)</f>
        <v>2</v>
      </c>
      <c r="N532" s="85">
        <f>IFERROR(VLOOKUP(D532,Data2!$A:$D,4,0),"")</f>
        <v>24</v>
      </c>
      <c r="O532" s="84">
        <f>IFERROR(VLOOKUP(D532,Data2!$A:$C,3,0),"")</f>
        <v>288</v>
      </c>
      <c r="P532" s="85">
        <v>9</v>
      </c>
      <c r="Q532" s="84">
        <v>12</v>
      </c>
      <c r="R532" s="84"/>
      <c r="S532" s="84" t="s">
        <v>5151</v>
      </c>
    </row>
    <row r="533" spans="1:19" x14ac:dyDescent="0.25">
      <c r="A533" s="97" t="s">
        <v>309</v>
      </c>
      <c r="B533" s="90" t="s">
        <v>6028</v>
      </c>
      <c r="C533" s="90"/>
      <c r="D533" s="91">
        <f>IFERROR(VLOOKUP(A533,Data1!A:B,2,0),"")</f>
        <v>130</v>
      </c>
      <c r="E533" s="101">
        <f t="shared" si="48"/>
        <v>48</v>
      </c>
      <c r="F533" s="101">
        <f t="shared" si="49"/>
        <v>12</v>
      </c>
      <c r="G533" s="91">
        <f t="shared" si="50"/>
        <v>2</v>
      </c>
      <c r="H533" s="91">
        <f t="shared" si="51"/>
        <v>1</v>
      </c>
      <c r="I533" s="93">
        <f t="shared" si="52"/>
        <v>6</v>
      </c>
      <c r="J533" s="94" t="str">
        <f t="shared" si="53"/>
        <v/>
      </c>
      <c r="K533" s="94" t="str">
        <f>IFERROR(VLOOKUP(A533,Instruction!A:F,6,0),"")</f>
        <v>• Insert 4 pcs per poly bag (Blue, Purple, Green, Pink). Apply FNSKU labels on each of the poly bags.
• Insert the poly-bagged sets back to BX-191313</v>
      </c>
      <c r="L533" s="95">
        <f>IFERROR(VLOOKUP(A533,Instruction!A:J,10,0),"No Supplies")</f>
        <v>0</v>
      </c>
      <c r="M533" s="101">
        <f>IFERROR(VLOOKUP(A533,Data1!A:C,3,0),1)</f>
        <v>4</v>
      </c>
      <c r="N533" s="91">
        <f>IFERROR(VLOOKUP(D533,Data2!$A:$D,4,0),"")</f>
        <v>24</v>
      </c>
      <c r="O533" s="90">
        <f>IFERROR(VLOOKUP(D533,Data2!$A:$C,3,0),"")</f>
        <v>144</v>
      </c>
      <c r="P533" s="91">
        <v>9</v>
      </c>
      <c r="Q533" s="90">
        <v>12</v>
      </c>
      <c r="R533" s="90"/>
      <c r="S533" s="90" t="s">
        <v>5151</v>
      </c>
    </row>
    <row r="534" spans="1:19" x14ac:dyDescent="0.25">
      <c r="A534" s="83" t="s">
        <v>2579</v>
      </c>
      <c r="B534" s="84" t="s">
        <v>6029</v>
      </c>
      <c r="C534" s="84" t="s">
        <v>6030</v>
      </c>
      <c r="D534" s="85">
        <f>IFERROR(VLOOKUP(A534,Data1!A:B,2,0),"")</f>
        <v>5104</v>
      </c>
      <c r="E534" s="86">
        <f t="shared" si="48"/>
        <v>24</v>
      </c>
      <c r="F534" s="86">
        <f t="shared" si="49"/>
        <v>12</v>
      </c>
      <c r="G534" s="85">
        <f t="shared" si="50"/>
        <v>1</v>
      </c>
      <c r="H534" s="85">
        <f t="shared" si="51"/>
        <v>1</v>
      </c>
      <c r="I534" s="86">
        <f t="shared" si="52"/>
        <v>12</v>
      </c>
      <c r="J534" s="87" t="str">
        <f t="shared" si="53"/>
        <v/>
      </c>
      <c r="K534" s="87" t="str">
        <f>IFERROR(VLOOKUP(A534,Instruction!A:F,6,0),"")</f>
        <v>• Put 2 pcs into polybag and apply FNSKU labels on each of the poly bags.
• Insert the poly-bagged sets back to BOX (Cover all existing barcodes on the box/case)</v>
      </c>
      <c r="L534" s="88" t="str">
        <f>IFERROR(VLOOKUP(A534,Instruction!A:J,10,0),"No Supplies")</f>
        <v>Poly Bag 6 x 9</v>
      </c>
      <c r="M534" s="86">
        <f>IFERROR(VLOOKUP(A534,Data1!A:C,3,0),1)</f>
        <v>2</v>
      </c>
      <c r="N534" s="85">
        <f>IFERROR(VLOOKUP(D534,Data2!$A:$D,4,0),"")</f>
        <v>24</v>
      </c>
      <c r="O534" s="84">
        <f>IFERROR(VLOOKUP(D534,Data2!$A:$C,3,0),"")</f>
        <v>288</v>
      </c>
      <c r="P534" s="85">
        <v>7</v>
      </c>
      <c r="Q534" s="84">
        <v>12</v>
      </c>
      <c r="R534" s="84"/>
      <c r="S534" s="84" t="s">
        <v>5151</v>
      </c>
    </row>
    <row r="535" spans="1:19" x14ac:dyDescent="0.25">
      <c r="A535" s="97" t="s">
        <v>125</v>
      </c>
      <c r="B535" s="90" t="s">
        <v>6031</v>
      </c>
      <c r="C535" s="90"/>
      <c r="D535" s="91">
        <f>IFERROR(VLOOKUP(A535,Data1!A:B,2,0),"")</f>
        <v>1204</v>
      </c>
      <c r="E535" s="101">
        <f t="shared" si="48"/>
        <v>24</v>
      </c>
      <c r="F535" s="101">
        <f t="shared" si="49"/>
        <v>24</v>
      </c>
      <c r="G535" s="91">
        <f t="shared" si="50"/>
        <v>1</v>
      </c>
      <c r="H535" s="91">
        <f t="shared" si="51"/>
        <v>1</v>
      </c>
      <c r="I535" s="93">
        <f t="shared" si="52"/>
        <v>24</v>
      </c>
      <c r="J535" s="94" t="str">
        <f t="shared" si="53"/>
        <v/>
      </c>
      <c r="K535" s="94" t="str">
        <f>IFERROR(VLOOKUP(A535,Instruction!A:F,6,0),"")</f>
        <v>• Use FNSKU to label each item (cover barcode). 
• Put item back to CASE. Discard inner box
• Apply outer case label accordingly to match item# (Cover all existing barcodes on the case)</v>
      </c>
      <c r="L535" s="95">
        <f>IFERROR(VLOOKUP(A535,Instruction!A:J,10,0),"No Supplies")</f>
        <v>0</v>
      </c>
      <c r="M535" s="101">
        <f>IFERROR(VLOOKUP(A535,Data1!A:C,3,0),1)</f>
        <v>1</v>
      </c>
      <c r="N535" s="91">
        <f>IFERROR(VLOOKUP(D535,Data2!$A:$D,4,0),"")</f>
        <v>24</v>
      </c>
      <c r="O535" s="90">
        <f>IFERROR(VLOOKUP(D535,Data2!$A:$C,3,0),"")</f>
        <v>144</v>
      </c>
      <c r="P535" s="91">
        <v>9</v>
      </c>
      <c r="Q535" s="90">
        <v>24</v>
      </c>
      <c r="R535" s="90"/>
      <c r="S535" s="90" t="s">
        <v>5151</v>
      </c>
    </row>
    <row r="536" spans="1:19" x14ac:dyDescent="0.25">
      <c r="A536" s="83" t="s">
        <v>2194</v>
      </c>
      <c r="B536" s="84" t="s">
        <v>6032</v>
      </c>
      <c r="C536" s="84" t="s">
        <v>6033</v>
      </c>
      <c r="D536" s="85">
        <f>IFERROR(VLOOKUP(A536,Data1!A:B,2,0),"")</f>
        <v>4142</v>
      </c>
      <c r="E536" s="86">
        <f t="shared" si="48"/>
        <v>12</v>
      </c>
      <c r="F536" s="86">
        <f t="shared" si="49"/>
        <v>6</v>
      </c>
      <c r="G536" s="85" t="str">
        <f t="shared" si="50"/>
        <v/>
      </c>
      <c r="H536" s="85">
        <f t="shared" si="51"/>
        <v>1</v>
      </c>
      <c r="I536" s="86">
        <f t="shared" si="52"/>
        <v>6</v>
      </c>
      <c r="J536" s="87" t="str">
        <f t="shared" si="53"/>
        <v/>
      </c>
      <c r="K536" s="87" t="str">
        <f>IFERROR(VLOOKUP(A536,Instruction!A:F,6,0),"")</f>
        <v>• Put 2 pcs into polybag and apply FNSKU labels on each of the poly bags.
• Insert the poly-bagged sets back to CASE (Cover all existing barcodes on the box/case)</v>
      </c>
      <c r="L536" s="88" t="str">
        <f>IFERROR(VLOOKUP(A536,Instruction!A:J,10,0),"No Supplies")</f>
        <v>Poly Bag 14.5 x 19</v>
      </c>
      <c r="M536" s="86">
        <f>IFERROR(VLOOKUP(A536,Data1!A:C,3,0),1)</f>
        <v>2</v>
      </c>
      <c r="N536" s="85">
        <f>IFERROR(VLOOKUP(D536,Data2!$A:$D,4,0),"")</f>
        <v>0</v>
      </c>
      <c r="O536" s="84">
        <f>IFERROR(VLOOKUP(D536,Data2!$A:$C,3,0),"")</f>
        <v>12</v>
      </c>
      <c r="P536" s="85">
        <v>7</v>
      </c>
      <c r="Q536" s="84">
        <v>6</v>
      </c>
      <c r="R536" s="84"/>
      <c r="S536" s="84" t="s">
        <v>5152</v>
      </c>
    </row>
    <row r="537" spans="1:19" x14ac:dyDescent="0.25">
      <c r="A537" s="97" t="s">
        <v>4296</v>
      </c>
      <c r="B537" s="90" t="s">
        <v>6034</v>
      </c>
      <c r="C537" s="90"/>
      <c r="D537" s="91">
        <f>IFERROR(VLOOKUP(A537,Data1!A:B,2,0),"")</f>
        <v>532</v>
      </c>
      <c r="E537" s="101">
        <f t="shared" si="48"/>
        <v>648</v>
      </c>
      <c r="F537" s="101">
        <f t="shared" si="49"/>
        <v>9</v>
      </c>
      <c r="G537" s="91">
        <f t="shared" si="50"/>
        <v>27</v>
      </c>
      <c r="H537" s="91">
        <f t="shared" si="51"/>
        <v>9</v>
      </c>
      <c r="I537" s="93">
        <f t="shared" si="52"/>
        <v>1</v>
      </c>
      <c r="J537" s="94" t="str">
        <f t="shared" si="53"/>
        <v/>
      </c>
      <c r="K537" s="94" t="str">
        <f>IFERROR(VLOOKUP(A537,Instruction!A:F,6,0),"")</f>
        <v>• Prepack. Seal box. Apply FNSKU label on box.
• Pack in BX-191313
• Apply outer case label (Cover all existing barcodes on case)</v>
      </c>
      <c r="L537" s="95">
        <f>IFERROR(VLOOKUP(A537,Instruction!A:J,10,0),"No Supplies")</f>
        <v>0</v>
      </c>
      <c r="M537" s="101">
        <f>IFERROR(VLOOKUP(A537,Data1!A:C,3,0),1)</f>
        <v>72</v>
      </c>
      <c r="N537" s="91">
        <f>IFERROR(VLOOKUP(D537,Data2!$A:$D,4,0),"")</f>
        <v>24</v>
      </c>
      <c r="O537" s="90">
        <f>IFERROR(VLOOKUP(D537,Data2!$A:$C,3,0),"")</f>
        <v>72</v>
      </c>
      <c r="P537" s="91">
        <v>9</v>
      </c>
      <c r="Q537" s="90">
        <v>9</v>
      </c>
      <c r="R537" s="90"/>
      <c r="S537" s="90" t="s">
        <v>5152</v>
      </c>
    </row>
    <row r="538" spans="1:19" x14ac:dyDescent="0.25">
      <c r="A538" s="83" t="s">
        <v>4920</v>
      </c>
      <c r="B538" s="84" t="s">
        <v>6035</v>
      </c>
      <c r="C538" s="84" t="s">
        <v>6036</v>
      </c>
      <c r="D538" s="85">
        <f>IFERROR(VLOOKUP(A538,Data1!A:B,2,0),"")</f>
        <v>465</v>
      </c>
      <c r="E538" s="86">
        <f t="shared" si="48"/>
        <v>48</v>
      </c>
      <c r="F538" s="86">
        <f t="shared" si="49"/>
        <v>48</v>
      </c>
      <c r="G538" s="85" t="str">
        <f t="shared" si="50"/>
        <v/>
      </c>
      <c r="H538" s="85">
        <f t="shared" si="51"/>
        <v>1</v>
      </c>
      <c r="I538" s="86">
        <f t="shared" si="52"/>
        <v>48</v>
      </c>
      <c r="J538" s="87" t="str">
        <f t="shared" si="53"/>
        <v/>
      </c>
      <c r="K538" s="87" t="str">
        <f>IFERROR(VLOOKUP(A538,Instruction!A:F,6,0),"")</f>
        <v xml:space="preserve">• Use FNSKU to label each item (cover barcode). Apply outer box/case label accordingly to match item# (Cover all existing barcodes on the box/case) </v>
      </c>
      <c r="L538" s="88" t="str">
        <f>IFERROR(VLOOKUP(A538,Instruction!A:J,10,0),"No Supplies")</f>
        <v>No Supplies</v>
      </c>
      <c r="M538" s="86">
        <f>IFERROR(VLOOKUP(A538,Data1!A:C,3,0),1)</f>
        <v>1</v>
      </c>
      <c r="N538" s="85">
        <f>IFERROR(VLOOKUP(D538,Data2!$A:$D,4,0),"")</f>
        <v>0</v>
      </c>
      <c r="O538" s="84">
        <f>IFERROR(VLOOKUP(D538,Data2!$A:$C,3,0),"")</f>
        <v>48</v>
      </c>
      <c r="P538" s="85">
        <v>7</v>
      </c>
      <c r="Q538" s="84">
        <v>48</v>
      </c>
      <c r="R538" s="84"/>
      <c r="S538" s="84" t="s">
        <v>5152</v>
      </c>
    </row>
    <row r="539" spans="1:19" x14ac:dyDescent="0.25">
      <c r="A539" s="97" t="s">
        <v>3992</v>
      </c>
      <c r="B539" s="90" t="s">
        <v>6037</v>
      </c>
      <c r="C539" s="90" t="s">
        <v>6038</v>
      </c>
      <c r="D539" s="91">
        <f>IFERROR(VLOOKUP(A539,Data1!A:B,2,0),"")</f>
        <v>809</v>
      </c>
      <c r="E539" s="101">
        <f t="shared" si="48"/>
        <v>144</v>
      </c>
      <c r="F539" s="101">
        <f t="shared" si="49"/>
        <v>6</v>
      </c>
      <c r="G539" s="91">
        <f t="shared" si="50"/>
        <v>6</v>
      </c>
      <c r="H539" s="91">
        <f t="shared" si="51"/>
        <v>1</v>
      </c>
      <c r="I539" s="93">
        <f t="shared" si="52"/>
        <v>6</v>
      </c>
      <c r="J539" s="94" t="str">
        <f t="shared" si="53"/>
        <v/>
      </c>
      <c r="K539" s="94" t="str">
        <f>IFERROR(VLOOKUP(A539,Instruction!A:F,6,0),"")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39" s="95" t="str">
        <f>IFERROR(VLOOKUP(A539,Instruction!A:J,10,0),"No Supplies")</f>
        <v>No Supplies</v>
      </c>
      <c r="M539" s="101">
        <f>IFERROR(VLOOKUP(A539,Data1!A:C,3,0),1)</f>
        <v>24</v>
      </c>
      <c r="N539" s="91">
        <f>IFERROR(VLOOKUP(D539,Data2!$A:$D,4,0),"")</f>
        <v>24</v>
      </c>
      <c r="O539" s="90">
        <f>IFERROR(VLOOKUP(D539,Data2!$A:$C,3,0),"")</f>
        <v>144</v>
      </c>
      <c r="P539" s="91">
        <v>7</v>
      </c>
      <c r="Q539" s="90">
        <v>6</v>
      </c>
      <c r="R539" s="90"/>
      <c r="S539" s="90" t="s">
        <v>5152</v>
      </c>
    </row>
    <row r="540" spans="1:19" x14ac:dyDescent="0.25">
      <c r="A540" s="83" t="s">
        <v>4987</v>
      </c>
      <c r="B540" s="84" t="s">
        <v>6039</v>
      </c>
      <c r="C540" s="84" t="s">
        <v>6040</v>
      </c>
      <c r="D540" s="85">
        <f>IFERROR(VLOOKUP(A540,Data1!A:B,2,0),"")</f>
        <v>17036</v>
      </c>
      <c r="E540" s="86">
        <f t="shared" si="48"/>
        <v>12</v>
      </c>
      <c r="F540" s="86">
        <f t="shared" si="49"/>
        <v>12</v>
      </c>
      <c r="G540" s="85">
        <f t="shared" si="50"/>
        <v>1</v>
      </c>
      <c r="H540" s="85">
        <f t="shared" si="51"/>
        <v>1</v>
      </c>
      <c r="I540" s="86">
        <f t="shared" si="52"/>
        <v>12</v>
      </c>
      <c r="J540" s="87" t="str">
        <f t="shared" si="53"/>
        <v/>
      </c>
      <c r="K540" s="87" t="str">
        <f>IFERROR(VLOOKUP(A540,Instruction!A:F,6,0),"")</f>
        <v xml:space="preserve">• Use FNSKU to label each item (cover barcode). Apply outer box/case label accordingly to match item# (Cover all existing barcodes on the box/case) </v>
      </c>
      <c r="L540" s="88" t="str">
        <f>IFERROR(VLOOKUP(A540,Instruction!A:J,10,0),"No Supplies")</f>
        <v>No Supplies</v>
      </c>
      <c r="M540" s="86">
        <f>IFERROR(VLOOKUP(A540,Data1!A:C,3,0),1)</f>
        <v>1</v>
      </c>
      <c r="N540" s="85">
        <f>IFERROR(VLOOKUP(D540,Data2!$A:$D,4,0),"")</f>
        <v>12</v>
      </c>
      <c r="O540" s="84">
        <f>IFERROR(VLOOKUP(D540,Data2!$A:$C,3,0),"")</f>
        <v>144</v>
      </c>
      <c r="P540" s="85">
        <v>7</v>
      </c>
      <c r="Q540" s="84">
        <v>12</v>
      </c>
      <c r="R540" s="84"/>
      <c r="S540" s="84" t="s">
        <v>5151</v>
      </c>
    </row>
    <row r="541" spans="1:19" x14ac:dyDescent="0.25">
      <c r="A541" s="97" t="s">
        <v>2918</v>
      </c>
      <c r="B541" s="90" t="s">
        <v>6041</v>
      </c>
      <c r="C541" s="90" t="s">
        <v>6042</v>
      </c>
      <c r="D541" s="91">
        <f>IFERROR(VLOOKUP(A541,Data1!A:B,2,0),"")</f>
        <v>593</v>
      </c>
      <c r="E541" s="101">
        <f t="shared" si="48"/>
        <v>175</v>
      </c>
      <c r="F541" s="101">
        <f t="shared" si="49"/>
        <v>7</v>
      </c>
      <c r="G541" s="91" t="str">
        <f t="shared" si="50"/>
        <v/>
      </c>
      <c r="H541" s="91">
        <f t="shared" si="51"/>
        <v>7</v>
      </c>
      <c r="I541" s="93">
        <f t="shared" si="52"/>
        <v>1</v>
      </c>
      <c r="J541" s="94" t="str">
        <f t="shared" si="53"/>
        <v/>
      </c>
      <c r="K541" s="94" t="str">
        <f>IFERROR(VLOOKUP(A541,Instruction!A:F,6,0),"")</f>
        <v>• Apply label “THIS IS A SET”. Apply FNSKU to each case.
• *Make sure all labels stick securely on the case*. Apply outer case label. Cover all visible barcodes on case</v>
      </c>
      <c r="L541" s="95" t="str">
        <f>IFERROR(VLOOKUP(A541,Instruction!A:J,10,0),"No Supplies")</f>
        <v>No Supplies</v>
      </c>
      <c r="M541" s="101">
        <f>IFERROR(VLOOKUP(A541,Data1!A:C,3,0),1)</f>
        <v>25</v>
      </c>
      <c r="N541" s="91">
        <f>IFERROR(VLOOKUP(D541,Data2!$A:$D,4,0),"")</f>
        <v>0</v>
      </c>
      <c r="O541" s="90">
        <f>IFERROR(VLOOKUP(D541,Data2!$A:$C,3,0),"")</f>
        <v>25</v>
      </c>
      <c r="P541" s="91">
        <v>7</v>
      </c>
      <c r="Q541" s="90">
        <v>7</v>
      </c>
      <c r="R541" s="90"/>
      <c r="S541" s="90" t="s">
        <v>5152</v>
      </c>
    </row>
    <row r="542" spans="1:19" x14ac:dyDescent="0.25">
      <c r="A542" s="83" t="s">
        <v>1095</v>
      </c>
      <c r="B542" s="84" t="s">
        <v>6043</v>
      </c>
      <c r="C542" s="84"/>
      <c r="D542" s="85">
        <f>IFERROR(VLOOKUP(A542,Data1!A:B,2,0),"")</f>
        <v>2232</v>
      </c>
      <c r="E542" s="86">
        <f t="shared" si="48"/>
        <v>24</v>
      </c>
      <c r="F542" s="86">
        <f t="shared" si="49"/>
        <v>12</v>
      </c>
      <c r="G542" s="85">
        <f t="shared" si="50"/>
        <v>1</v>
      </c>
      <c r="H542" s="85">
        <f t="shared" si="51"/>
        <v>1</v>
      </c>
      <c r="I542" s="86">
        <f t="shared" si="52"/>
        <v>12</v>
      </c>
      <c r="J542" s="87" t="str">
        <f t="shared" si="53"/>
        <v/>
      </c>
      <c r="K542" s="87" t="str">
        <f>IFERROR(VLOOKUP(A542,Instruction!A:F,6,0),"")</f>
        <v>• Insert 2 pcs into poly bag, apply FNSKU label.
• Put back to CASE (Cover all existing barcodes on the box/case)</v>
      </c>
      <c r="L542" s="88">
        <f>IFERROR(VLOOKUP(A542,Instruction!A:J,10,0),"No Supplies")</f>
        <v>0</v>
      </c>
      <c r="M542" s="86">
        <f>IFERROR(VLOOKUP(A542,Data1!A:C,3,0),1)</f>
        <v>2</v>
      </c>
      <c r="N542" s="85">
        <f>IFERROR(VLOOKUP(D542,Data2!$A:$D,4,0),"")</f>
        <v>24</v>
      </c>
      <c r="O542" s="84">
        <f>IFERROR(VLOOKUP(D542,Data2!$A:$C,3,0),"")</f>
        <v>72</v>
      </c>
      <c r="P542" s="85">
        <v>8</v>
      </c>
      <c r="Q542" s="84">
        <v>12</v>
      </c>
      <c r="R542" s="84"/>
      <c r="S542" s="84" t="s">
        <v>5151</v>
      </c>
    </row>
    <row r="543" spans="1:19" x14ac:dyDescent="0.25">
      <c r="A543" s="97" t="s">
        <v>5077</v>
      </c>
      <c r="B543" s="90" t="s">
        <v>6044</v>
      </c>
      <c r="C543" s="90"/>
      <c r="D543" s="91">
        <f>IFERROR(VLOOKUP(A543,Data1!A:B,2,0),"")</f>
        <v>749</v>
      </c>
      <c r="E543" s="101">
        <f t="shared" si="48"/>
        <v>24</v>
      </c>
      <c r="F543" s="101">
        <f t="shared" si="49"/>
        <v>24</v>
      </c>
      <c r="G543" s="91">
        <f t="shared" si="50"/>
        <v>1</v>
      </c>
      <c r="H543" s="91">
        <f t="shared" si="51"/>
        <v>1</v>
      </c>
      <c r="I543" s="93">
        <f t="shared" si="52"/>
        <v>24</v>
      </c>
      <c r="J543" s="94" t="str">
        <f t="shared" si="53"/>
        <v/>
      </c>
      <c r="K543" s="94" t="str">
        <f>IFERROR(VLOOKUP(A543,Instruction!A:F,6,0),"")</f>
        <v>• Put 4 pcs into poly bag, apply FNSKU label. 
• Insert the poly-bagged sets back to CASE. (Cover all existing barcodes on the box/case)
• New box size BX- 13.25 x 10.75 x 12.75</v>
      </c>
      <c r="L543" s="95">
        <f>IFERROR(VLOOKUP(A543,Instruction!A:J,10,0),"No Supplies")</f>
        <v>0</v>
      </c>
      <c r="M543" s="101">
        <f>IFERROR(VLOOKUP(A543,Data1!A:C,3,0),1)</f>
        <v>1</v>
      </c>
      <c r="N543" s="91">
        <f>IFERROR(VLOOKUP(D543,Data2!$A:$D,4,0),"")</f>
        <v>24</v>
      </c>
      <c r="O543" s="90">
        <f>IFERROR(VLOOKUP(D543,Data2!$A:$C,3,0),"")</f>
        <v>144</v>
      </c>
      <c r="P543" s="91">
        <v>8</v>
      </c>
      <c r="Q543" s="90">
        <v>24</v>
      </c>
      <c r="R543" s="90"/>
      <c r="S543" s="90" t="s">
        <v>5151</v>
      </c>
    </row>
    <row r="544" spans="1:19" x14ac:dyDescent="0.25">
      <c r="A544" s="83" t="s">
        <v>358</v>
      </c>
      <c r="B544" s="84" t="s">
        <v>6045</v>
      </c>
      <c r="C544" s="84" t="s">
        <v>6045</v>
      </c>
      <c r="D544" s="85">
        <f>IFERROR(VLOOKUP(A544,Data1!A:B,2,0),"")</f>
        <v>1611</v>
      </c>
      <c r="E544" s="86">
        <f t="shared" si="48"/>
        <v>24</v>
      </c>
      <c r="F544" s="86">
        <f t="shared" si="49"/>
        <v>24</v>
      </c>
      <c r="G544" s="85">
        <f t="shared" si="50"/>
        <v>1</v>
      </c>
      <c r="H544" s="85">
        <f t="shared" si="51"/>
        <v>1</v>
      </c>
      <c r="I544" s="86">
        <f t="shared" si="52"/>
        <v>24</v>
      </c>
      <c r="J544" s="87" t="str">
        <f t="shared" si="53"/>
        <v/>
      </c>
      <c r="K544" s="87" t="str">
        <f>IFERROR(VLOOKUP(A544,Instruction!A:F,6,0),"")</f>
        <v>• Use FNSKU to label each item (cover barcode). 
• Put item back to CASE. Discard inner box
• Apply outer case label accordingly to match item# (Cover all existing barcodes on the case)</v>
      </c>
      <c r="L544" s="88">
        <f>IFERROR(VLOOKUP(A544,Instruction!A:J,10,0),"No Supplies")</f>
        <v>0</v>
      </c>
      <c r="M544" s="86">
        <f>IFERROR(VLOOKUP(A544,Data1!A:C,3,0),1)</f>
        <v>1</v>
      </c>
      <c r="N544" s="85">
        <f>IFERROR(VLOOKUP(D544,Data2!$A:$D,4,0),"")</f>
        <v>24</v>
      </c>
      <c r="O544" s="84">
        <f>IFERROR(VLOOKUP(D544,Data2!$A:$C,3,0),"")</f>
        <v>144</v>
      </c>
      <c r="P544" s="85">
        <v>7</v>
      </c>
      <c r="Q544" s="84">
        <v>24</v>
      </c>
      <c r="R544" s="84"/>
      <c r="S544" s="84" t="s">
        <v>5151</v>
      </c>
    </row>
    <row r="545" spans="1:19" x14ac:dyDescent="0.25">
      <c r="A545" s="97" t="s">
        <v>5049</v>
      </c>
      <c r="B545" s="90" t="s">
        <v>6046</v>
      </c>
      <c r="C545" s="90" t="s">
        <v>6047</v>
      </c>
      <c r="D545" s="91">
        <f>IFERROR(VLOOKUP(A545,Data1!A:B,2,0),"")</f>
        <v>3001</v>
      </c>
      <c r="E545" s="101">
        <f t="shared" si="48"/>
        <v>12</v>
      </c>
      <c r="F545" s="101">
        <f t="shared" si="49"/>
        <v>12</v>
      </c>
      <c r="G545" s="91">
        <f t="shared" si="50"/>
        <v>1</v>
      </c>
      <c r="H545" s="91">
        <f t="shared" si="51"/>
        <v>1</v>
      </c>
      <c r="I545" s="93">
        <f t="shared" si="52"/>
        <v>12</v>
      </c>
      <c r="J545" s="94" t="str">
        <f t="shared" si="53"/>
        <v/>
      </c>
      <c r="K545" s="94" t="str">
        <f>IFERROR(VLOOKUP(A545,Instruction!A:F,6,0),"")</f>
        <v xml:space="preserve">Apply outer box/case label accordingly to match item# (Cover all existing barcodes on the box/case) </v>
      </c>
      <c r="L545" s="95">
        <f>IFERROR(VLOOKUP(A545,Instruction!A:J,10,0),"No Supplies")</f>
        <v>0</v>
      </c>
      <c r="M545" s="101">
        <f>IFERROR(VLOOKUP(A545,Data1!A:C,3,0),1)</f>
        <v>1</v>
      </c>
      <c r="N545" s="91">
        <f>IFERROR(VLOOKUP(D545,Data2!$A:$D,4,0),"")</f>
        <v>12</v>
      </c>
      <c r="O545" s="90">
        <f>IFERROR(VLOOKUP(D545,Data2!$A:$C,3,0),"")</f>
        <v>72</v>
      </c>
      <c r="P545" s="91">
        <v>7</v>
      </c>
      <c r="Q545" s="90">
        <v>12</v>
      </c>
      <c r="R545" s="90"/>
      <c r="S545" s="90" t="s">
        <v>5151</v>
      </c>
    </row>
    <row r="546" spans="1:19" x14ac:dyDescent="0.25">
      <c r="A546" s="83" t="s">
        <v>3189</v>
      </c>
      <c r="B546" s="84" t="s">
        <v>6048</v>
      </c>
      <c r="C546" s="84" t="s">
        <v>6048</v>
      </c>
      <c r="D546" s="85">
        <f>IFERROR(VLOOKUP(A546,Data1!A:B,2,0),"")</f>
        <v>741</v>
      </c>
      <c r="E546" s="86">
        <f t="shared" si="48"/>
        <v>24</v>
      </c>
      <c r="F546" s="86">
        <f t="shared" si="49"/>
        <v>24</v>
      </c>
      <c r="G546" s="85">
        <f t="shared" si="50"/>
        <v>1</v>
      </c>
      <c r="H546" s="85">
        <f t="shared" si="51"/>
        <v>1</v>
      </c>
      <c r="I546" s="86">
        <f t="shared" si="52"/>
        <v>24</v>
      </c>
      <c r="J546" s="87" t="str">
        <f t="shared" si="53"/>
        <v/>
      </c>
      <c r="K546" s="87" t="str">
        <f>IFERROR(VLOOKUP(A546,Instruction!A:F,6,0),"")</f>
        <v xml:space="preserve">Apply outer case label accordingly to match item# (Cover all existing barcodes on the case) </v>
      </c>
      <c r="L546" s="88" t="str">
        <f>IFERROR(VLOOKUP(A546,Instruction!A:J,10,0),"No Supplies")</f>
        <v>No Supplies</v>
      </c>
      <c r="M546" s="86">
        <f>IFERROR(VLOOKUP(A546,Data1!A:C,3,0),1)</f>
        <v>1</v>
      </c>
      <c r="N546" s="85">
        <f>IFERROR(VLOOKUP(D546,Data2!$A:$D,4,0),"")</f>
        <v>24</v>
      </c>
      <c r="O546" s="84">
        <f>IFERROR(VLOOKUP(D546,Data2!$A:$C,3,0),"")</f>
        <v>144</v>
      </c>
      <c r="P546" s="85">
        <v>7</v>
      </c>
      <c r="Q546" s="84">
        <v>24</v>
      </c>
      <c r="R546" s="84"/>
      <c r="S546" s="84" t="s">
        <v>5151</v>
      </c>
    </row>
    <row r="547" spans="1:19" x14ac:dyDescent="0.25">
      <c r="A547" s="97" t="s">
        <v>4998</v>
      </c>
      <c r="B547" s="90" t="s">
        <v>6049</v>
      </c>
      <c r="C547" s="90" t="s">
        <v>6049</v>
      </c>
      <c r="D547" s="91">
        <f>IFERROR(VLOOKUP(A547,Data1!A:B,2,0),"")</f>
        <v>6023</v>
      </c>
      <c r="E547" s="101">
        <f t="shared" si="48"/>
        <v>168</v>
      </c>
      <c r="F547" s="101">
        <f t="shared" si="49"/>
        <v>7</v>
      </c>
      <c r="G547" s="91" t="str">
        <f t="shared" si="50"/>
        <v/>
      </c>
      <c r="H547" s="91">
        <f t="shared" si="51"/>
        <v>7</v>
      </c>
      <c r="I547" s="93">
        <f t="shared" si="52"/>
        <v>1</v>
      </c>
      <c r="J547" s="94" t="str">
        <f t="shared" si="53"/>
        <v/>
      </c>
      <c r="K547" s="94" t="str">
        <f>IFERROR(VLOOKUP(A547,Instruction!A:F,6,0),"")</f>
        <v>• Apply label “THIS IS A SET” **DO NOT COVER CASE BARCODE**
• Apply outer case label accordingly to match item#</v>
      </c>
      <c r="L547" s="95" t="str">
        <f>IFERROR(VLOOKUP(A547,Instruction!A:J,10,0),"No Supplies")</f>
        <v>No Supplies</v>
      </c>
      <c r="M547" s="101">
        <f>IFERROR(VLOOKUP(A547,Data1!A:C,3,0),1)</f>
        <v>24</v>
      </c>
      <c r="N547" s="91">
        <f>IFERROR(VLOOKUP(D547,Data2!$A:$D,4,0),"")</f>
        <v>0</v>
      </c>
      <c r="O547" s="90">
        <f>IFERROR(VLOOKUP(D547,Data2!$A:$C,3,0),"")</f>
        <v>24</v>
      </c>
      <c r="P547" s="91">
        <v>7</v>
      </c>
      <c r="Q547" s="90">
        <v>7</v>
      </c>
      <c r="R547" s="90"/>
      <c r="S547" s="90" t="s">
        <v>5152</v>
      </c>
    </row>
    <row r="548" spans="1:19" x14ac:dyDescent="0.25">
      <c r="A548" s="83" t="s">
        <v>5078</v>
      </c>
      <c r="B548" s="84" t="s">
        <v>6050</v>
      </c>
      <c r="C548" s="84"/>
      <c r="D548" s="85">
        <f>IFERROR(VLOOKUP(A548,Data1!A:B,2,0),"")</f>
        <v>735</v>
      </c>
      <c r="E548" s="86">
        <f t="shared" si="48"/>
        <v>144</v>
      </c>
      <c r="F548" s="86">
        <f t="shared" si="49"/>
        <v>12</v>
      </c>
      <c r="G548" s="85">
        <f t="shared" si="50"/>
        <v>12</v>
      </c>
      <c r="H548" s="85">
        <f t="shared" si="51"/>
        <v>1</v>
      </c>
      <c r="I548" s="86">
        <f t="shared" si="52"/>
        <v>12</v>
      </c>
      <c r="J548" s="87" t="str">
        <f t="shared" si="53"/>
        <v/>
      </c>
      <c r="K548" s="87" t="str">
        <f>IFERROR(VLOOKUP(A548,Instruction!A:F,6,0),"")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48" s="88">
        <f>IFERROR(VLOOKUP(A548,Instruction!A:J,10,0),"No Supplies")</f>
        <v>0</v>
      </c>
      <c r="M548" s="86">
        <f>IFERROR(VLOOKUP(A548,Data1!A:C,3,0),1)</f>
        <v>12</v>
      </c>
      <c r="N548" s="85">
        <f>IFERROR(VLOOKUP(D548,Data2!$A:$D,4,0),"")</f>
        <v>12</v>
      </c>
      <c r="O548" s="84">
        <f>IFERROR(VLOOKUP(D548,Data2!$A:$C,3,0),"")</f>
        <v>144</v>
      </c>
      <c r="P548" s="85">
        <v>8</v>
      </c>
      <c r="Q548" s="84">
        <v>12</v>
      </c>
      <c r="R548" s="84"/>
      <c r="S548" s="84" t="s">
        <v>5152</v>
      </c>
    </row>
    <row r="549" spans="1:19" x14ac:dyDescent="0.25">
      <c r="A549" s="97" t="s">
        <v>2404</v>
      </c>
      <c r="B549" s="90" t="s">
        <v>6051</v>
      </c>
      <c r="C549" s="90"/>
      <c r="D549" s="91">
        <f>IFERROR(VLOOKUP(A549,Data1!A:B,2,0),"")</f>
        <v>5023</v>
      </c>
      <c r="E549" s="101">
        <f t="shared" si="48"/>
        <v>200</v>
      </c>
      <c r="F549" s="101">
        <f t="shared" si="49"/>
        <v>8</v>
      </c>
      <c r="G549" s="91" t="str">
        <f t="shared" si="50"/>
        <v/>
      </c>
      <c r="H549" s="91">
        <f t="shared" si="51"/>
        <v>8</v>
      </c>
      <c r="I549" s="93">
        <f t="shared" si="52"/>
        <v>1</v>
      </c>
      <c r="J549" s="94" t="str">
        <f t="shared" si="53"/>
        <v/>
      </c>
      <c r="K549" s="94" t="str">
        <f>IFERROR(VLOOKUP(A549,Instruction!A:F,6,0),"")</f>
        <v>• Prepack. Seal box. Apply FNSKU label on box.
• Pack in BX-191313
• Apply outer case label (Cover all existing barcodes on case)</v>
      </c>
      <c r="L549" s="95">
        <f>IFERROR(VLOOKUP(A549,Instruction!A:J,10,0),"No Supplies")</f>
        <v>0</v>
      </c>
      <c r="M549" s="101">
        <f>IFERROR(VLOOKUP(A549,Data1!A:C,3,0),1)</f>
        <v>25</v>
      </c>
      <c r="N549" s="91">
        <f>IFERROR(VLOOKUP(D549,Data2!$A:$D,4,0),"")</f>
        <v>0</v>
      </c>
      <c r="O549" s="90">
        <f>IFERROR(VLOOKUP(D549,Data2!$A:$C,3,0),"")</f>
        <v>25</v>
      </c>
      <c r="P549" s="91">
        <v>8</v>
      </c>
      <c r="Q549" s="90">
        <v>8</v>
      </c>
      <c r="R549" s="90"/>
      <c r="S549" s="90" t="s">
        <v>5152</v>
      </c>
    </row>
    <row r="550" spans="1:19" x14ac:dyDescent="0.25">
      <c r="A550" s="83" t="s">
        <v>402</v>
      </c>
      <c r="B550" s="84" t="s">
        <v>6052</v>
      </c>
      <c r="C550" s="84"/>
      <c r="D550" s="85">
        <f>IFERROR(VLOOKUP(A550,Data1!A:B,2,0),"")</f>
        <v>1638</v>
      </c>
      <c r="E550" s="86">
        <f t="shared" si="48"/>
        <v>48</v>
      </c>
      <c r="F550" s="86">
        <f t="shared" si="49"/>
        <v>8</v>
      </c>
      <c r="G550" s="85">
        <f t="shared" si="50"/>
        <v>2</v>
      </c>
      <c r="H550" s="85">
        <f t="shared" si="51"/>
        <v>1</v>
      </c>
      <c r="I550" s="86">
        <f t="shared" si="52"/>
        <v>4</v>
      </c>
      <c r="J550" s="87" t="str">
        <f t="shared" si="53"/>
        <v/>
      </c>
      <c r="K550" s="87" t="str">
        <f>IFERROR(VLOOKUP(A550,Instruction!A:F,6,0),"")</f>
        <v>• Insert 6 pcs per poly bag (6 different color). Apply FNSKU labels on each of the poly bags.
• Put the poly-bagged sets back to BX-191313</v>
      </c>
      <c r="L550" s="88">
        <f>IFERROR(VLOOKUP(A550,Instruction!A:J,10,0),"No Supplies")</f>
        <v>0</v>
      </c>
      <c r="M550" s="86">
        <f>IFERROR(VLOOKUP(A550,Data1!A:C,3,0),1)</f>
        <v>6</v>
      </c>
      <c r="N550" s="85">
        <f>IFERROR(VLOOKUP(D550,Data2!$A:$D,4,0),"")</f>
        <v>24</v>
      </c>
      <c r="O550" s="84">
        <f>IFERROR(VLOOKUP(D550,Data2!$A:$C,3,0),"")</f>
        <v>144</v>
      </c>
      <c r="P550" s="85">
        <v>8</v>
      </c>
      <c r="Q550" s="84">
        <v>8</v>
      </c>
      <c r="R550" s="84"/>
      <c r="S550" s="84" t="s">
        <v>5151</v>
      </c>
    </row>
    <row r="551" spans="1:19" x14ac:dyDescent="0.25">
      <c r="A551" s="97" t="s">
        <v>2730</v>
      </c>
      <c r="B551" s="90" t="s">
        <v>6053</v>
      </c>
      <c r="C551" s="90" t="s">
        <v>6054</v>
      </c>
      <c r="D551" s="91">
        <f>IFERROR(VLOOKUP(A551,Data1!A:B,2,0),"")</f>
        <v>534</v>
      </c>
      <c r="E551" s="101">
        <f t="shared" si="48"/>
        <v>24</v>
      </c>
      <c r="F551" s="101">
        <f t="shared" si="49"/>
        <v>12</v>
      </c>
      <c r="G551" s="91">
        <f t="shared" si="50"/>
        <v>1</v>
      </c>
      <c r="H551" s="91">
        <f t="shared" si="51"/>
        <v>1</v>
      </c>
      <c r="I551" s="93">
        <f t="shared" si="52"/>
        <v>12</v>
      </c>
      <c r="J551" s="94" t="str">
        <f t="shared" si="53"/>
        <v/>
      </c>
      <c r="K551" s="94" t="str">
        <f>IFERROR(VLOOKUP(A551,Instruction!A:F,6,0),"")</f>
        <v>• Insert 2 pcs into poly bag, apply FNSKU label.
• Put back to CASE (Cover all existing barcodes on the box/case)</v>
      </c>
      <c r="L551" s="95">
        <f>IFERROR(VLOOKUP(A551,Instruction!A:J,10,0),"No Supplies")</f>
        <v>0</v>
      </c>
      <c r="M551" s="101">
        <f>IFERROR(VLOOKUP(A551,Data1!A:C,3,0),1)</f>
        <v>2</v>
      </c>
      <c r="N551" s="91">
        <f>IFERROR(VLOOKUP(D551,Data2!$A:$D,4,0),"")</f>
        <v>24</v>
      </c>
      <c r="O551" s="90">
        <f>IFERROR(VLOOKUP(D551,Data2!$A:$C,3,0),"")</f>
        <v>72</v>
      </c>
      <c r="P551" s="91">
        <v>6</v>
      </c>
      <c r="Q551" s="90">
        <v>12</v>
      </c>
      <c r="R551" s="90"/>
      <c r="S551" s="90" t="s">
        <v>5151</v>
      </c>
    </row>
    <row r="552" spans="1:19" x14ac:dyDescent="0.25">
      <c r="A552" s="83" t="s">
        <v>5079</v>
      </c>
      <c r="B552" s="84" t="s">
        <v>6055</v>
      </c>
      <c r="C552" s="84"/>
      <c r="D552" s="85">
        <f>IFERROR(VLOOKUP(A552,Data1!A:B,2,0),"")</f>
        <v>5037</v>
      </c>
      <c r="E552" s="86">
        <f t="shared" si="48"/>
        <v>200</v>
      </c>
      <c r="F552" s="86">
        <f t="shared" si="49"/>
        <v>8</v>
      </c>
      <c r="G552" s="85" t="str">
        <f t="shared" si="50"/>
        <v/>
      </c>
      <c r="H552" s="85">
        <f t="shared" si="51"/>
        <v>8</v>
      </c>
      <c r="I552" s="86">
        <f t="shared" si="52"/>
        <v>1</v>
      </c>
      <c r="J552" s="87" t="str">
        <f t="shared" si="53"/>
        <v/>
      </c>
      <c r="K552" s="87" t="str">
        <f>IFERROR(VLOOKUP(A552,Instruction!A:F,6,0),"")</f>
        <v>• Prepack. Seal box. Apply FNSKU label on box.
• Pack in BX-191313
• Apply outer case label (Cover all existing barcodes on case)</v>
      </c>
      <c r="L552" s="88">
        <f>IFERROR(VLOOKUP(A552,Instruction!A:J,10,0),"No Supplies")</f>
        <v>0</v>
      </c>
      <c r="M552" s="86">
        <f>IFERROR(VLOOKUP(A552,Data1!A:C,3,0),1)</f>
        <v>25</v>
      </c>
      <c r="N552" s="85">
        <f>IFERROR(VLOOKUP(D552,Data2!$A:$D,4,0),"")</f>
        <v>0</v>
      </c>
      <c r="O552" s="84">
        <f>IFERROR(VLOOKUP(D552,Data2!$A:$C,3,0),"")</f>
        <v>25</v>
      </c>
      <c r="P552" s="85">
        <v>8</v>
      </c>
      <c r="Q552" s="84">
        <v>8</v>
      </c>
      <c r="R552" s="84"/>
      <c r="S552" s="84" t="s">
        <v>5152</v>
      </c>
    </row>
    <row r="553" spans="1:19" x14ac:dyDescent="0.25">
      <c r="A553" s="97" t="s">
        <v>362</v>
      </c>
      <c r="B553" s="90" t="s">
        <v>6056</v>
      </c>
      <c r="C553" s="90"/>
      <c r="D553" s="91">
        <f>IFERROR(VLOOKUP(A553,Data1!A:B,2,0),"")</f>
        <v>1612</v>
      </c>
      <c r="E553" s="101">
        <f t="shared" si="48"/>
        <v>24</v>
      </c>
      <c r="F553" s="101">
        <f t="shared" si="49"/>
        <v>12</v>
      </c>
      <c r="G553" s="91">
        <f t="shared" si="50"/>
        <v>1</v>
      </c>
      <c r="H553" s="91">
        <f t="shared" si="51"/>
        <v>1</v>
      </c>
      <c r="I553" s="93">
        <f t="shared" si="52"/>
        <v>12</v>
      </c>
      <c r="J553" s="94" t="str">
        <f t="shared" si="53"/>
        <v/>
      </c>
      <c r="K553" s="94" t="s">
        <v>5494</v>
      </c>
      <c r="L553" s="95" t="str">
        <f>IFERROR(VLOOKUP(A553,Instruction!A:J,10,0),"No Supplies")</f>
        <v>Poly Bag 6 x 9</v>
      </c>
      <c r="M553" s="101">
        <f>IFERROR(VLOOKUP(A553,Data1!A:C,3,0),1)</f>
        <v>2</v>
      </c>
      <c r="N553" s="91">
        <f>IFERROR(VLOOKUP(D553,Data2!$A:$D,4,0),"")</f>
        <v>24</v>
      </c>
      <c r="O553" s="90">
        <f>IFERROR(VLOOKUP(D553,Data2!$A:$C,3,0),"")</f>
        <v>144</v>
      </c>
      <c r="P553" s="91">
        <v>8</v>
      </c>
      <c r="Q553" s="90">
        <v>12</v>
      </c>
      <c r="R553" s="90"/>
      <c r="S553" s="90" t="s">
        <v>5151</v>
      </c>
    </row>
    <row r="554" spans="1:19" x14ac:dyDescent="0.25">
      <c r="A554" s="83" t="s">
        <v>1312</v>
      </c>
      <c r="B554" s="84" t="s">
        <v>6057</v>
      </c>
      <c r="C554" s="84"/>
      <c r="D554" s="85">
        <f>IFERROR(VLOOKUP(A554,Data1!A:B,2,0),"")</f>
        <v>274</v>
      </c>
      <c r="E554" s="86">
        <f t="shared" si="48"/>
        <v>48</v>
      </c>
      <c r="F554" s="86">
        <f t="shared" si="49"/>
        <v>8</v>
      </c>
      <c r="G554" s="85">
        <f t="shared" si="50"/>
        <v>2</v>
      </c>
      <c r="H554" s="85">
        <f t="shared" si="51"/>
        <v>1</v>
      </c>
      <c r="I554" s="86">
        <f t="shared" si="52"/>
        <v>4</v>
      </c>
      <c r="J554" s="87" t="str">
        <f t="shared" si="53"/>
        <v/>
      </c>
      <c r="K554" s="87" t="str">
        <f>IFERROR(VLOOKUP(A554,Instruction!A:F,6,0),"")</f>
        <v>• Insert 6 pcs per poly bag (6 different color). Apply FNSKU labels on each of the poly bags.
• Put the poly-bagged sets back to BX-191313</v>
      </c>
      <c r="L554" s="88">
        <f>IFERROR(VLOOKUP(A554,Instruction!A:J,10,0),"No Supplies")</f>
        <v>0</v>
      </c>
      <c r="M554" s="86">
        <f>IFERROR(VLOOKUP(A554,Data1!A:C,3,0),1)</f>
        <v>6</v>
      </c>
      <c r="N554" s="85">
        <f>IFERROR(VLOOKUP(D554,Data2!$A:$D,4,0),"")</f>
        <v>24</v>
      </c>
      <c r="O554" s="84">
        <f>IFERROR(VLOOKUP(D554,Data2!$A:$C,3,0),"")</f>
        <v>144</v>
      </c>
      <c r="P554" s="85">
        <v>8</v>
      </c>
      <c r="Q554" s="84">
        <v>8</v>
      </c>
      <c r="R554" s="84"/>
      <c r="S554" s="84" t="s">
        <v>5151</v>
      </c>
    </row>
    <row r="555" spans="1:19" x14ac:dyDescent="0.25">
      <c r="A555" s="97" t="s">
        <v>5080</v>
      </c>
      <c r="B555" s="90" t="s">
        <v>6058</v>
      </c>
      <c r="C555" s="90"/>
      <c r="D555" s="91">
        <f>IFERROR(VLOOKUP(A555,Data1!A:B,2,0),"")</f>
        <v>105</v>
      </c>
      <c r="E555" s="101">
        <f t="shared" si="48"/>
        <v>24</v>
      </c>
      <c r="F555" s="101">
        <f t="shared" si="49"/>
        <v>24</v>
      </c>
      <c r="G555" s="91" t="str">
        <f t="shared" si="50"/>
        <v/>
      </c>
      <c r="H555" s="91">
        <f t="shared" si="51"/>
        <v>1</v>
      </c>
      <c r="I555" s="93">
        <f t="shared" si="52"/>
        <v>24</v>
      </c>
      <c r="J555" s="94" t="str">
        <f t="shared" si="53"/>
        <v/>
      </c>
      <c r="K555" s="94"/>
      <c r="L555" s="95" t="str">
        <f>IFERROR(VLOOKUP(A555,Instruction!A:J,10,0),"No Supplies")</f>
        <v>No Supplies</v>
      </c>
      <c r="M555" s="101">
        <f>IFERROR(VLOOKUP(A555,Data1!A:C,3,0),1)</f>
        <v>1</v>
      </c>
      <c r="N555" s="91">
        <f>IFERROR(VLOOKUP(D555,Data2!$A:$D,4,0),"")</f>
        <v>0</v>
      </c>
      <c r="O555" s="90">
        <f>IFERROR(VLOOKUP(D555,Data2!$A:$C,3,0),"")</f>
        <v>24</v>
      </c>
      <c r="P555" s="91">
        <v>8</v>
      </c>
      <c r="Q555" s="90">
        <v>24</v>
      </c>
      <c r="R555" s="90"/>
      <c r="S555" s="90" t="s">
        <v>5152</v>
      </c>
    </row>
    <row r="556" spans="1:19" x14ac:dyDescent="0.25">
      <c r="A556" s="83" t="s">
        <v>5081</v>
      </c>
      <c r="B556" s="84" t="s">
        <v>6059</v>
      </c>
      <c r="C556" s="84"/>
      <c r="D556" s="85">
        <f>IFERROR(VLOOKUP(A556,Data1!A:B,2,0),"")</f>
        <v>501</v>
      </c>
      <c r="E556" s="86">
        <f t="shared" si="48"/>
        <v>24</v>
      </c>
      <c r="F556" s="86">
        <f t="shared" si="49"/>
        <v>24</v>
      </c>
      <c r="G556" s="85">
        <f t="shared" si="50"/>
        <v>1</v>
      </c>
      <c r="H556" s="85">
        <f t="shared" si="51"/>
        <v>1</v>
      </c>
      <c r="I556" s="86">
        <f t="shared" si="52"/>
        <v>24</v>
      </c>
      <c r="J556" s="87" t="str">
        <f t="shared" si="53"/>
        <v/>
      </c>
      <c r="K556" s="87" t="str">
        <f>IFERROR(VLOOKUP(A556,Instruction!A:F,6,0),"")</f>
        <v>• Put 3 pcs into polybag (different color) and apply FNSKU labels on each of the poly bags.
• Insert the poly-bagged sets back to CASE. Discard inner box (Cover all existing barcodes on the box/case)</v>
      </c>
      <c r="L556" s="88">
        <f>IFERROR(VLOOKUP(A556,Instruction!A:J,10,0),"No Supplies")</f>
        <v>0</v>
      </c>
      <c r="M556" s="86">
        <f>IFERROR(VLOOKUP(A556,Data1!A:C,3,0),1)</f>
        <v>1</v>
      </c>
      <c r="N556" s="85">
        <f>IFERROR(VLOOKUP(D556,Data2!$A:$D,4,0),"")</f>
        <v>24</v>
      </c>
      <c r="O556" s="84">
        <f>IFERROR(VLOOKUP(D556,Data2!$A:$C,3,0),"")</f>
        <v>72</v>
      </c>
      <c r="P556" s="85">
        <v>8</v>
      </c>
      <c r="Q556" s="84">
        <v>24</v>
      </c>
      <c r="R556" s="84"/>
      <c r="S556" s="84" t="s">
        <v>5151</v>
      </c>
    </row>
    <row r="557" spans="1:19" x14ac:dyDescent="0.25">
      <c r="A557" s="97" t="s">
        <v>1395</v>
      </c>
      <c r="B557" s="90" t="s">
        <v>6060</v>
      </c>
      <c r="C557" s="90"/>
      <c r="D557" s="91">
        <f>IFERROR(VLOOKUP(A557,Data1!A:B,2,0),"")</f>
        <v>3105</v>
      </c>
      <c r="E557" s="101">
        <f t="shared" si="48"/>
        <v>48</v>
      </c>
      <c r="F557" s="101">
        <f t="shared" si="49"/>
        <v>8</v>
      </c>
      <c r="G557" s="91">
        <f t="shared" si="50"/>
        <v>2</v>
      </c>
      <c r="H557" s="91">
        <f t="shared" si="51"/>
        <v>1</v>
      </c>
      <c r="I557" s="93">
        <f t="shared" si="52"/>
        <v>4</v>
      </c>
      <c r="J557" s="94" t="str">
        <f t="shared" si="53"/>
        <v/>
      </c>
      <c r="K557" s="94" t="str">
        <f>IFERROR(VLOOKUP(A557,Instruction!A:F,6,0),"")</f>
        <v>• Insert 6 pcs per poly bag (6 different color). Apply FNSKU labels on each of the poly bags.
• Put the poly-bagged sets back to BX-191313</v>
      </c>
      <c r="L557" s="95">
        <f>IFERROR(VLOOKUP(A557,Instruction!A:J,10,0),"No Supplies")</f>
        <v>0</v>
      </c>
      <c r="M557" s="101">
        <f>IFERROR(VLOOKUP(A557,Data1!A:C,3,0),1)</f>
        <v>6</v>
      </c>
      <c r="N557" s="91">
        <f>IFERROR(VLOOKUP(D557,Data2!$A:$D,4,0),"")</f>
        <v>24</v>
      </c>
      <c r="O557" s="90">
        <f>IFERROR(VLOOKUP(D557,Data2!$A:$C,3,0),"")</f>
        <v>72</v>
      </c>
      <c r="P557" s="91">
        <v>8</v>
      </c>
      <c r="Q557" s="90">
        <v>8</v>
      </c>
      <c r="R557" s="90"/>
      <c r="S557" s="90" t="s">
        <v>5151</v>
      </c>
    </row>
    <row r="558" spans="1:19" x14ac:dyDescent="0.25">
      <c r="A558" s="83" t="s">
        <v>576</v>
      </c>
      <c r="B558" s="84" t="s">
        <v>6061</v>
      </c>
      <c r="C558" s="84"/>
      <c r="D558" s="85">
        <f>IFERROR(VLOOKUP(A558,Data1!A:B,2,0),"")</f>
        <v>17092</v>
      </c>
      <c r="E558" s="86">
        <f t="shared" si="48"/>
        <v>72</v>
      </c>
      <c r="F558" s="86">
        <f t="shared" si="49"/>
        <v>9</v>
      </c>
      <c r="G558" s="85">
        <f t="shared" si="50"/>
        <v>3</v>
      </c>
      <c r="H558" s="85">
        <f t="shared" si="51"/>
        <v>1</v>
      </c>
      <c r="I558" s="86">
        <f t="shared" si="52"/>
        <v>3</v>
      </c>
      <c r="J558" s="87" t="str">
        <f t="shared" si="53"/>
        <v/>
      </c>
      <c r="K558" s="87" t="str">
        <f>IFERROR(VLOOKUP(A558,Instruction!A:F,6,0),"")</f>
        <v>• Insert 8 pcs per poly bag (8 different color). Apply FNSKU labels on each of the poly bags.
• Insert the poly-bagged sets back to CASE (Cover all existing barcodes on the box/case)
• New box size BX- 13.25 x 10.75 x 12.75</v>
      </c>
      <c r="L558" s="88">
        <f>IFERROR(VLOOKUP(A558,Instruction!A:J,10,0),"No Supplies")</f>
        <v>0</v>
      </c>
      <c r="M558" s="86">
        <f>IFERROR(VLOOKUP(A558,Data1!A:C,3,0),1)</f>
        <v>8</v>
      </c>
      <c r="N558" s="85">
        <f>IFERROR(VLOOKUP(D558,Data2!$A:$D,4,0),"")</f>
        <v>24</v>
      </c>
      <c r="O558" s="84">
        <f>IFERROR(VLOOKUP(D558,Data2!$A:$C,3,0),"")</f>
        <v>144</v>
      </c>
      <c r="P558" s="85">
        <v>8</v>
      </c>
      <c r="Q558" s="84">
        <v>9</v>
      </c>
      <c r="R558" s="84"/>
      <c r="S558" s="84" t="s">
        <v>5151</v>
      </c>
    </row>
    <row r="559" spans="1:19" x14ac:dyDescent="0.25">
      <c r="A559" s="97" t="s">
        <v>2982</v>
      </c>
      <c r="B559" s="90" t="s">
        <v>6062</v>
      </c>
      <c r="C559" s="90"/>
      <c r="D559" s="91">
        <f>IFERROR(VLOOKUP(A559,Data1!A:B,2,0),"")</f>
        <v>6030</v>
      </c>
      <c r="E559" s="101">
        <f t="shared" si="48"/>
        <v>12</v>
      </c>
      <c r="F559" s="101">
        <f t="shared" si="49"/>
        <v>6</v>
      </c>
      <c r="G559" s="91" t="str">
        <f t="shared" si="50"/>
        <v/>
      </c>
      <c r="H559" s="91">
        <f t="shared" si="51"/>
        <v>1</v>
      </c>
      <c r="I559" s="93">
        <f t="shared" si="52"/>
        <v>6</v>
      </c>
      <c r="J559" s="94" t="str">
        <f t="shared" si="53"/>
        <v/>
      </c>
      <c r="K559" s="94" t="str">
        <f>IFERROR(VLOOKUP(A559,Instruction!A:F,6,0),"")</f>
        <v>• Insert 2 pcs into poly bag, apply FNSKU label.
• Put back to CASE (Cover all existing barcodes on the box/case)</v>
      </c>
      <c r="L559" s="95">
        <f>IFERROR(VLOOKUP(A559,Instruction!A:J,10,0),"No Supplies")</f>
        <v>0</v>
      </c>
      <c r="M559" s="101">
        <f>IFERROR(VLOOKUP(A559,Data1!A:C,3,0),1)</f>
        <v>2</v>
      </c>
      <c r="N559" s="91">
        <f>IFERROR(VLOOKUP(D559,Data2!$A:$D,4,0),"")</f>
        <v>0</v>
      </c>
      <c r="O559" s="90">
        <f>IFERROR(VLOOKUP(D559,Data2!$A:$C,3,0),"")</f>
        <v>12</v>
      </c>
      <c r="P559" s="91">
        <v>8</v>
      </c>
      <c r="Q559" s="90">
        <v>6</v>
      </c>
      <c r="R559" s="90"/>
      <c r="S559" s="90" t="s">
        <v>5152</v>
      </c>
    </row>
    <row r="560" spans="1:19" x14ac:dyDescent="0.25">
      <c r="A560" s="83" t="s">
        <v>1671</v>
      </c>
      <c r="B560" s="84" t="s">
        <v>6063</v>
      </c>
      <c r="C560" s="84"/>
      <c r="D560" s="85">
        <f>IFERROR(VLOOKUP(A560,Data1!A:B,2,0),"")</f>
        <v>3336</v>
      </c>
      <c r="E560" s="86">
        <f t="shared" si="48"/>
        <v>24</v>
      </c>
      <c r="F560" s="86">
        <f t="shared" si="49"/>
        <v>24</v>
      </c>
      <c r="G560" s="85" t="str">
        <f t="shared" si="50"/>
        <v/>
      </c>
      <c r="H560" s="85">
        <f t="shared" si="51"/>
        <v>1</v>
      </c>
      <c r="I560" s="86">
        <f t="shared" si="52"/>
        <v>24</v>
      </c>
      <c r="J560" s="87" t="str">
        <f t="shared" si="53"/>
        <v/>
      </c>
      <c r="K560" s="87" t="str">
        <f>IFERROR(VLOOKUP(A560,Instruction!A:F,6,0),"")</f>
        <v>• Use FNSKU to label each item (cover barcode). 
• Put item back to CASE. Discard inner box
• Apply outer case label accordingly to match item# (Cover all existing barcodes on the case)</v>
      </c>
      <c r="L560" s="88">
        <f>IFERROR(VLOOKUP(A560,Instruction!A:J,10,0),"No Supplies")</f>
        <v>0</v>
      </c>
      <c r="M560" s="86">
        <f>IFERROR(VLOOKUP(A560,Data1!A:C,3,0),1)</f>
        <v>1</v>
      </c>
      <c r="N560" s="85">
        <f>IFERROR(VLOOKUP(D560,Data2!$A:$D,4,0),"")</f>
        <v>0</v>
      </c>
      <c r="O560" s="84">
        <f>IFERROR(VLOOKUP(D560,Data2!$A:$C,3,0),"")</f>
        <v>24</v>
      </c>
      <c r="P560" s="85">
        <v>8</v>
      </c>
      <c r="Q560" s="84">
        <v>24</v>
      </c>
      <c r="R560" s="84"/>
      <c r="S560" s="84" t="s">
        <v>5152</v>
      </c>
    </row>
    <row r="561" spans="1:19" x14ac:dyDescent="0.25">
      <c r="A561" s="97" t="s">
        <v>1600</v>
      </c>
      <c r="B561" s="90" t="s">
        <v>6064</v>
      </c>
      <c r="C561" s="90"/>
      <c r="D561" s="91">
        <f>IFERROR(VLOOKUP(A561,Data1!A:B,2,0),"")</f>
        <v>3191</v>
      </c>
      <c r="E561" s="101">
        <f t="shared" si="48"/>
        <v>12</v>
      </c>
      <c r="F561" s="101">
        <f t="shared" si="49"/>
        <v>12</v>
      </c>
      <c r="G561" s="91" t="str">
        <f t="shared" si="50"/>
        <v/>
      </c>
      <c r="H561" s="91">
        <f t="shared" si="51"/>
        <v>1</v>
      </c>
      <c r="I561" s="93">
        <f t="shared" si="52"/>
        <v>12</v>
      </c>
      <c r="J561" s="94" t="str">
        <f t="shared" si="53"/>
        <v/>
      </c>
      <c r="K561" s="94" t="str">
        <f>IFERROR(VLOOKUP(A561,Instruction!A:F,6,0),"")</f>
        <v>• Use FNSKU to label each item (cover barcode). 
• Put item back to CASE. Discard inner box
• Apply outer case label accordingly to match item# (Cover all existing barcodes on the case)</v>
      </c>
      <c r="L561" s="95">
        <f>IFERROR(VLOOKUP(A561,Instruction!A:J,10,0),"No Supplies")</f>
        <v>0</v>
      </c>
      <c r="M561" s="101">
        <f>IFERROR(VLOOKUP(A561,Data1!A:C,3,0),1)</f>
        <v>1</v>
      </c>
      <c r="N561" s="91">
        <f>IFERROR(VLOOKUP(D561,Data2!$A:$D,4,0),"")</f>
        <v>0</v>
      </c>
      <c r="O561" s="90">
        <f>IFERROR(VLOOKUP(D561,Data2!$A:$C,3,0),"")</f>
        <v>12</v>
      </c>
      <c r="P561" s="91">
        <v>8</v>
      </c>
      <c r="Q561" s="90">
        <v>12</v>
      </c>
      <c r="R561" s="90"/>
      <c r="S561" s="90" t="s">
        <v>5152</v>
      </c>
    </row>
    <row r="562" spans="1:19" x14ac:dyDescent="0.25">
      <c r="A562" s="83" t="s">
        <v>698</v>
      </c>
      <c r="B562" s="84" t="s">
        <v>6065</v>
      </c>
      <c r="C562" s="84" t="s">
        <v>6066</v>
      </c>
      <c r="D562" s="85">
        <f>IFERROR(VLOOKUP(A562,Data1!A:B,2,0),"")</f>
        <v>1801</v>
      </c>
      <c r="E562" s="86">
        <f t="shared" si="48"/>
        <v>24</v>
      </c>
      <c r="F562" s="86">
        <f t="shared" si="49"/>
        <v>6</v>
      </c>
      <c r="G562" s="85">
        <f t="shared" si="50"/>
        <v>1</v>
      </c>
      <c r="H562" s="85">
        <f t="shared" si="51"/>
        <v>1</v>
      </c>
      <c r="I562" s="86">
        <f t="shared" si="52"/>
        <v>6</v>
      </c>
      <c r="J562" s="87" t="str">
        <f t="shared" si="53"/>
        <v/>
      </c>
      <c r="K562" s="87" t="str">
        <f>IFERROR(VLOOKUP(A562,Instruction!A:F,6,0),"")</f>
        <v>• Put 4 pcs (different color) into polybag and apply FNSKU labels on each of the poly bags.
• Insert the poly-bagged sets back to CASE (Cover all existing barcodes on the box/case)</v>
      </c>
      <c r="L562" s="88" t="str">
        <f>IFERROR(VLOOKUP(A562,Instruction!A:J,10,0),"No Supplies")</f>
        <v>Poly Bag 7.5 x 10.5</v>
      </c>
      <c r="M562" s="86">
        <f>IFERROR(VLOOKUP(A562,Data1!A:C,3,0),1)</f>
        <v>4</v>
      </c>
      <c r="N562" s="85">
        <f>IFERROR(VLOOKUP(D562,Data2!$A:$D,4,0),"")</f>
        <v>24</v>
      </c>
      <c r="O562" s="84">
        <f>IFERROR(VLOOKUP(D562,Data2!$A:$C,3,0),"")</f>
        <v>72</v>
      </c>
      <c r="P562" s="85">
        <v>6</v>
      </c>
      <c r="Q562" s="84">
        <v>6</v>
      </c>
      <c r="R562" s="84"/>
      <c r="S562" s="84" t="s">
        <v>5151</v>
      </c>
    </row>
    <row r="563" spans="1:19" x14ac:dyDescent="0.25">
      <c r="A563" s="97" t="s">
        <v>986</v>
      </c>
      <c r="B563" s="90" t="s">
        <v>6067</v>
      </c>
      <c r="C563" s="90"/>
      <c r="D563" s="91">
        <f>IFERROR(VLOOKUP(A563,Data1!A:B,2,0),"")</f>
        <v>2139</v>
      </c>
      <c r="E563" s="101">
        <f t="shared" si="48"/>
        <v>48</v>
      </c>
      <c r="F563" s="101">
        <f t="shared" si="49"/>
        <v>8</v>
      </c>
      <c r="G563" s="91" t="str">
        <f t="shared" si="50"/>
        <v/>
      </c>
      <c r="H563" s="91">
        <f t="shared" si="51"/>
        <v>1</v>
      </c>
      <c r="I563" s="93">
        <f t="shared" si="52"/>
        <v>8</v>
      </c>
      <c r="J563" s="94" t="str">
        <f t="shared" si="53"/>
        <v/>
      </c>
      <c r="K563" s="94" t="str">
        <f>IFERROR(VLOOKUP(A563,Instruction!A:F,6,0),"")</f>
        <v>• Insert 6 pcs per poly bag (6 different color). Apply FNSKU labels on each of the poly bags.
• Put the poly-bagged sets back to BX-191313</v>
      </c>
      <c r="L563" s="95">
        <f>IFERROR(VLOOKUP(A563,Instruction!A:J,10,0),"No Supplies")</f>
        <v>0</v>
      </c>
      <c r="M563" s="101">
        <f>IFERROR(VLOOKUP(A563,Data1!A:C,3,0),1)</f>
        <v>6</v>
      </c>
      <c r="N563" s="91">
        <f>IFERROR(VLOOKUP(D563,Data2!$A:$D,4,0),"")</f>
        <v>0</v>
      </c>
      <c r="O563" s="90">
        <f>IFERROR(VLOOKUP(D563,Data2!$A:$C,3,0),"")</f>
        <v>48</v>
      </c>
      <c r="P563" s="91">
        <v>8</v>
      </c>
      <c r="Q563" s="90">
        <v>8</v>
      </c>
      <c r="R563" s="90"/>
      <c r="S563" s="90" t="s">
        <v>5152</v>
      </c>
    </row>
    <row r="564" spans="1:19" x14ac:dyDescent="0.25">
      <c r="A564" s="83" t="s">
        <v>5082</v>
      </c>
      <c r="B564" s="84" t="s">
        <v>6068</v>
      </c>
      <c r="C564" s="84"/>
      <c r="D564" s="85">
        <f>IFERROR(VLOOKUP(A564,Data1!A:B,2,0),"")</f>
        <v>3127</v>
      </c>
      <c r="E564" s="86">
        <f t="shared" si="48"/>
        <v>48</v>
      </c>
      <c r="F564" s="86">
        <f t="shared" si="49"/>
        <v>48</v>
      </c>
      <c r="G564" s="85" t="str">
        <f t="shared" si="50"/>
        <v/>
      </c>
      <c r="H564" s="85">
        <f t="shared" si="51"/>
        <v>1</v>
      </c>
      <c r="I564" s="86">
        <f t="shared" si="52"/>
        <v>48</v>
      </c>
      <c r="J564" s="87" t="str">
        <f t="shared" si="53"/>
        <v/>
      </c>
      <c r="K564" s="87" t="str">
        <f>IFERROR(VLOOKUP(A564,Instruction!A:F,6,0),"")</f>
        <v>• Insert 6 pcs per poly bag (6 different color). Apply FNSKU labels on each of the poly bags.
• Put the poly-bagged sets back to BX-191313</v>
      </c>
      <c r="L564" s="88">
        <f>IFERROR(VLOOKUP(A564,Instruction!A:J,10,0),"No Supplies")</f>
        <v>0</v>
      </c>
      <c r="M564" s="86">
        <f>IFERROR(VLOOKUP(A564,Data1!A:C,3,0),1)</f>
        <v>1</v>
      </c>
      <c r="N564" s="85">
        <f>IFERROR(VLOOKUP(D564,Data2!$A:$D,4,0),"")</f>
        <v>0</v>
      </c>
      <c r="O564" s="84">
        <f>IFERROR(VLOOKUP(D564,Data2!$A:$C,3,0),"")</f>
        <v>48</v>
      </c>
      <c r="P564" s="85">
        <v>8</v>
      </c>
      <c r="Q564" s="84">
        <v>48</v>
      </c>
      <c r="R564" s="84"/>
      <c r="S564" s="84" t="s">
        <v>5152</v>
      </c>
    </row>
    <row r="565" spans="1:19" x14ac:dyDescent="0.25">
      <c r="A565" s="97" t="s">
        <v>1063</v>
      </c>
      <c r="B565" s="90" t="s">
        <v>6069</v>
      </c>
      <c r="C565" s="90" t="s">
        <v>6070</v>
      </c>
      <c r="D565" s="91">
        <f>IFERROR(VLOOKUP(A565,Data1!A:B,2,0),"")</f>
        <v>2209</v>
      </c>
      <c r="E565" s="101">
        <f t="shared" si="48"/>
        <v>24</v>
      </c>
      <c r="F565" s="101">
        <f t="shared" si="49"/>
        <v>12</v>
      </c>
      <c r="G565" s="91">
        <f t="shared" si="50"/>
        <v>1</v>
      </c>
      <c r="H565" s="91">
        <f t="shared" si="51"/>
        <v>1</v>
      </c>
      <c r="I565" s="93">
        <f t="shared" si="52"/>
        <v>12</v>
      </c>
      <c r="J565" s="94" t="str">
        <f t="shared" si="53"/>
        <v/>
      </c>
      <c r="K565" s="94" t="str">
        <f>IFERROR(VLOOKUP(A565,Instruction!A:F,6,0),"")</f>
        <v>• Put 2 pcs into polybag and apply FNSKU labels on each of the poly bags.
• Insert the poly-bagged sets back to BOX (Cover all existing barcodes on the box/case)</v>
      </c>
      <c r="L565" s="95" t="str">
        <f>IFERROR(VLOOKUP(A565,Instruction!A:J,10,0),"No Supplies")</f>
        <v>Poly Bag 6 x 9</v>
      </c>
      <c r="M565" s="101">
        <f>IFERROR(VLOOKUP(A565,Data1!A:C,3,0),1)</f>
        <v>2</v>
      </c>
      <c r="N565" s="91">
        <f>IFERROR(VLOOKUP(D565,Data2!$A:$D,4,0),"")</f>
        <v>24</v>
      </c>
      <c r="O565" s="90">
        <f>IFERROR(VLOOKUP(D565,Data2!$A:$C,3,0),"")</f>
        <v>72</v>
      </c>
      <c r="P565" s="91">
        <v>6</v>
      </c>
      <c r="Q565" s="90">
        <v>12</v>
      </c>
      <c r="R565" s="90"/>
      <c r="S565" s="90" t="s">
        <v>5151</v>
      </c>
    </row>
    <row r="566" spans="1:19" x14ac:dyDescent="0.25">
      <c r="A566" s="83" t="s">
        <v>642</v>
      </c>
      <c r="B566" s="84" t="s">
        <v>6071</v>
      </c>
      <c r="C566" s="84"/>
      <c r="D566" s="85">
        <f>IFERROR(VLOOKUP(A566,Data1!A:B,2,0),"")</f>
        <v>1754</v>
      </c>
      <c r="E566" s="86">
        <f t="shared" si="48"/>
        <v>24</v>
      </c>
      <c r="F566" s="86">
        <f t="shared" si="49"/>
        <v>24</v>
      </c>
      <c r="G566" s="85">
        <f t="shared" si="50"/>
        <v>1</v>
      </c>
      <c r="H566" s="85">
        <f t="shared" si="51"/>
        <v>1</v>
      </c>
      <c r="I566" s="86">
        <f t="shared" si="52"/>
        <v>24</v>
      </c>
      <c r="J566" s="87" t="str">
        <f t="shared" si="53"/>
        <v/>
      </c>
      <c r="K566" s="87" t="s">
        <v>5297</v>
      </c>
      <c r="L566" s="88" t="str">
        <f>IFERROR(VLOOKUP(A566,Instruction!A:J,10,0),"No Supplies")</f>
        <v>No Supplies</v>
      </c>
      <c r="M566" s="86">
        <f>IFERROR(VLOOKUP(A566,Data1!A:C,3,0),1)</f>
        <v>1</v>
      </c>
      <c r="N566" s="85">
        <f>IFERROR(VLOOKUP(D566,Data2!$A:$D,4,0),"")</f>
        <v>24</v>
      </c>
      <c r="O566" s="84">
        <f>IFERROR(VLOOKUP(D566,Data2!$A:$C,3,0),"")</f>
        <v>144</v>
      </c>
      <c r="P566" s="85">
        <v>7</v>
      </c>
      <c r="Q566" s="84">
        <v>24</v>
      </c>
      <c r="R566" s="84"/>
      <c r="S566" s="84" t="s">
        <v>5151</v>
      </c>
    </row>
    <row r="567" spans="1:19" x14ac:dyDescent="0.25">
      <c r="A567" s="97" t="s">
        <v>5004</v>
      </c>
      <c r="B567" s="90" t="s">
        <v>6072</v>
      </c>
      <c r="C567" s="90" t="s">
        <v>6073</v>
      </c>
      <c r="D567" s="91" t="str">
        <f>IFERROR(VLOOKUP(A567,Data1!A:B,2,0),"")</f>
        <v>942-A</v>
      </c>
      <c r="E567" s="101">
        <f t="shared" si="48"/>
        <v>12</v>
      </c>
      <c r="F567" s="101">
        <f t="shared" si="49"/>
        <v>12</v>
      </c>
      <c r="G567" s="91" t="str">
        <f t="shared" si="50"/>
        <v/>
      </c>
      <c r="H567" s="91">
        <f t="shared" si="51"/>
        <v>1</v>
      </c>
      <c r="I567" s="93">
        <f t="shared" si="52"/>
        <v>12</v>
      </c>
      <c r="J567" s="94" t="str">
        <f t="shared" si="53"/>
        <v/>
      </c>
      <c r="K567" s="94" t="str">
        <f>IFERROR(VLOOKUP(A567,Instruction!A:F,6,0),"")</f>
        <v xml:space="preserve">• PINK Color. Use FNSKU to label each item (cover barcode). 
• Put same color in the case
• Apply outer case label accordingly to match item# (Cover all existing barcodes on the case) </v>
      </c>
      <c r="L567" s="95">
        <f>IFERROR(VLOOKUP(A567,Instruction!A:J,10,0),"No Supplies")</f>
        <v>0</v>
      </c>
      <c r="M567" s="101">
        <f>IFERROR(VLOOKUP(A567,Data1!A:C,3,0),1)</f>
        <v>1</v>
      </c>
      <c r="N567" s="91">
        <f>IFERROR(VLOOKUP(D567,Data2!$A:$D,4,0),"")</f>
        <v>0</v>
      </c>
      <c r="O567" s="90">
        <f>IFERROR(VLOOKUP(D567,Data2!$A:$C,3,0),"")</f>
        <v>12</v>
      </c>
      <c r="P567" s="91">
        <v>6</v>
      </c>
      <c r="Q567" s="90">
        <v>12</v>
      </c>
      <c r="R567" s="90"/>
      <c r="S567" s="90" t="s">
        <v>5152</v>
      </c>
    </row>
    <row r="568" spans="1:19" x14ac:dyDescent="0.25">
      <c r="A568" s="83" t="s">
        <v>4938</v>
      </c>
      <c r="B568" s="84" t="s">
        <v>6074</v>
      </c>
      <c r="C568" s="84" t="s">
        <v>6075</v>
      </c>
      <c r="D568" s="85">
        <f>IFERROR(VLOOKUP(A568,Data1!A:B,2,0),"")</f>
        <v>804</v>
      </c>
      <c r="E568" s="86">
        <f t="shared" si="48"/>
        <v>144</v>
      </c>
      <c r="F568" s="86">
        <f t="shared" si="49"/>
        <v>6</v>
      </c>
      <c r="G568" s="85">
        <f t="shared" si="50"/>
        <v>6</v>
      </c>
      <c r="H568" s="85">
        <f t="shared" si="51"/>
        <v>1</v>
      </c>
      <c r="I568" s="86">
        <f t="shared" si="52"/>
        <v>6</v>
      </c>
      <c r="J568" s="87" t="str">
        <f t="shared" si="53"/>
        <v/>
      </c>
      <c r="K568" s="87" t="str">
        <f>IFERROR(VLOOKUP(A568,Instruction!A:F,6,0),"")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68" s="88" t="str">
        <f>IFERROR(VLOOKUP(A568,Instruction!A:J,10,0),"No Supplies")</f>
        <v>No Supplies</v>
      </c>
      <c r="M568" s="86">
        <f>IFERROR(VLOOKUP(A568,Data1!A:C,3,0),1)</f>
        <v>24</v>
      </c>
      <c r="N568" s="85">
        <f>IFERROR(VLOOKUP(D568,Data2!$A:$D,4,0),"")</f>
        <v>24</v>
      </c>
      <c r="O568" s="84">
        <f>IFERROR(VLOOKUP(D568,Data2!$A:$C,3,0),"")</f>
        <v>144</v>
      </c>
      <c r="P568" s="85">
        <v>6</v>
      </c>
      <c r="Q568" s="84">
        <v>6</v>
      </c>
      <c r="R568" s="84"/>
      <c r="S568" s="84" t="s">
        <v>5152</v>
      </c>
    </row>
    <row r="569" spans="1:19" x14ac:dyDescent="0.25">
      <c r="A569" s="97" t="s">
        <v>2234</v>
      </c>
      <c r="B569" s="90" t="s">
        <v>6076</v>
      </c>
      <c r="C569" s="90" t="s">
        <v>6076</v>
      </c>
      <c r="D569" s="91">
        <f>IFERROR(VLOOKUP(A569,Data1!A:B,2,0),"")</f>
        <v>4398</v>
      </c>
      <c r="E569" s="101">
        <f t="shared" si="48"/>
        <v>144</v>
      </c>
      <c r="F569" s="101">
        <f t="shared" si="49"/>
        <v>6</v>
      </c>
      <c r="G569" s="91">
        <f t="shared" si="50"/>
        <v>6</v>
      </c>
      <c r="H569" s="91">
        <f t="shared" si="51"/>
        <v>1</v>
      </c>
      <c r="I569" s="93">
        <f t="shared" si="52"/>
        <v>6</v>
      </c>
      <c r="J569" s="94" t="str">
        <f t="shared" si="53"/>
        <v/>
      </c>
      <c r="K569" s="94" t="str">
        <f>IFERROR(VLOOKUP(A569,Instruction!A:F,6,0),"")</f>
        <v>• For inner box: apply “THIS IS A SET” label. *DO NOT cover Box barcode*
• Apply outer case label accordingly to match item# (Cover barcodes on the CASE)</v>
      </c>
      <c r="L569" s="95" t="str">
        <f>IFERROR(VLOOKUP(A569,Instruction!A:J,10,0),"No Supplies")</f>
        <v>No Supplies</v>
      </c>
      <c r="M569" s="101">
        <f>IFERROR(VLOOKUP(A569,Data1!A:C,3,0),1)</f>
        <v>24</v>
      </c>
      <c r="N569" s="91">
        <f>IFERROR(VLOOKUP(D569,Data2!$A:$D,4,0),"")</f>
        <v>24</v>
      </c>
      <c r="O569" s="90">
        <f>IFERROR(VLOOKUP(D569,Data2!$A:$C,3,0),"")</f>
        <v>144</v>
      </c>
      <c r="P569" s="91">
        <v>6</v>
      </c>
      <c r="Q569" s="90">
        <v>6</v>
      </c>
      <c r="R569" s="90"/>
      <c r="S569" s="90" t="s">
        <v>5152</v>
      </c>
    </row>
    <row r="570" spans="1:19" x14ac:dyDescent="0.25">
      <c r="A570" s="83" t="s">
        <v>1656</v>
      </c>
      <c r="B570" s="84" t="s">
        <v>6077</v>
      </c>
      <c r="C570" s="84" t="s">
        <v>6078</v>
      </c>
      <c r="D570" s="85">
        <f>IFERROR(VLOOKUP(A570,Data1!A:B,2,0),"")</f>
        <v>3331</v>
      </c>
      <c r="E570" s="86">
        <f t="shared" si="48"/>
        <v>24</v>
      </c>
      <c r="F570" s="86">
        <f t="shared" si="49"/>
        <v>24</v>
      </c>
      <c r="G570" s="85" t="str">
        <f t="shared" si="50"/>
        <v/>
      </c>
      <c r="H570" s="85">
        <f t="shared" si="51"/>
        <v>1</v>
      </c>
      <c r="I570" s="86">
        <f t="shared" si="52"/>
        <v>24</v>
      </c>
      <c r="J570" s="87" t="str">
        <f t="shared" si="53"/>
        <v/>
      </c>
      <c r="K570" s="87" t="str">
        <f>IFERROR(VLOOKUP(A570,Instruction!A:F,6,0),"")</f>
        <v xml:space="preserve">Apply outer box/case label accordingly to match item# (Cover all existing barcodes on the box/case) </v>
      </c>
      <c r="L570" s="88">
        <f>IFERROR(VLOOKUP(A570,Instruction!A:J,10,0),"No Supplies")</f>
        <v>0</v>
      </c>
      <c r="M570" s="86">
        <f>IFERROR(VLOOKUP(A570,Data1!A:C,3,0),1)</f>
        <v>1</v>
      </c>
      <c r="N570" s="85">
        <f>IFERROR(VLOOKUP(D570,Data2!$A:$D,4,0),"")</f>
        <v>0</v>
      </c>
      <c r="O570" s="84">
        <f>IFERROR(VLOOKUP(D570,Data2!$A:$C,3,0),"")</f>
        <v>24</v>
      </c>
      <c r="P570" s="85">
        <v>6</v>
      </c>
      <c r="Q570" s="84">
        <v>24</v>
      </c>
      <c r="R570" s="84"/>
      <c r="S570" s="84" t="s">
        <v>5152</v>
      </c>
    </row>
    <row r="571" spans="1:19" x14ac:dyDescent="0.25">
      <c r="A571" s="97" t="s">
        <v>5083</v>
      </c>
      <c r="B571" s="90" t="s">
        <v>6079</v>
      </c>
      <c r="C571" s="90"/>
      <c r="D571" s="91">
        <f>IFERROR(VLOOKUP(A571,Data1!A:B,2,0),"")</f>
        <v>2351</v>
      </c>
      <c r="E571" s="101">
        <f t="shared" si="48"/>
        <v>24</v>
      </c>
      <c r="F571" s="101">
        <f t="shared" si="49"/>
        <v>24</v>
      </c>
      <c r="G571" s="91">
        <f t="shared" si="50"/>
        <v>1</v>
      </c>
      <c r="H571" s="91">
        <f t="shared" si="51"/>
        <v>1</v>
      </c>
      <c r="I571" s="93">
        <f t="shared" si="52"/>
        <v>24</v>
      </c>
      <c r="J571" s="94" t="str">
        <f t="shared" si="53"/>
        <v/>
      </c>
      <c r="K571" s="94" t="str">
        <f>IFERROR(VLOOKUP(A571,Instruction!A:F,6,0),"")</f>
        <v>• Use FNSKU to label each item (cover barcode). 
• Put item back to CASE. Discard inner box
• Apply outer case label accordingly to match item# (Cover all existing barcodes on the case)</v>
      </c>
      <c r="L571" s="95">
        <f>IFERROR(VLOOKUP(A571,Instruction!A:J,10,0),"No Supplies")</f>
        <v>0</v>
      </c>
      <c r="M571" s="101">
        <f>IFERROR(VLOOKUP(A571,Data1!A:C,3,0),1)</f>
        <v>1</v>
      </c>
      <c r="N571" s="91">
        <f>IFERROR(VLOOKUP(D571,Data2!$A:$D,4,0),"")</f>
        <v>24</v>
      </c>
      <c r="O571" s="90">
        <f>IFERROR(VLOOKUP(D571,Data2!$A:$C,3,0),"")</f>
        <v>144</v>
      </c>
      <c r="P571" s="91">
        <v>7</v>
      </c>
      <c r="Q571" s="90">
        <v>24</v>
      </c>
      <c r="R571" s="90"/>
      <c r="S571" s="90" t="s">
        <v>5151</v>
      </c>
    </row>
    <row r="572" spans="1:19" x14ac:dyDescent="0.25">
      <c r="A572" s="83" t="s">
        <v>1846</v>
      </c>
      <c r="B572" s="84" t="s">
        <v>6080</v>
      </c>
      <c r="C572" s="84" t="s">
        <v>6080</v>
      </c>
      <c r="D572" s="85" t="str">
        <f>IFERROR(VLOOKUP(A572,Data1!A:B,2,0),"")</f>
        <v>3465-A</v>
      </c>
      <c r="E572" s="86">
        <f t="shared" si="48"/>
        <v>144</v>
      </c>
      <c r="F572" s="86">
        <f t="shared" si="49"/>
        <v>6</v>
      </c>
      <c r="G572" s="85" t="str">
        <f t="shared" si="50"/>
        <v/>
      </c>
      <c r="H572" s="85">
        <f t="shared" si="51"/>
        <v>6</v>
      </c>
      <c r="I572" s="86">
        <f t="shared" si="52"/>
        <v>1</v>
      </c>
      <c r="J572" s="87" t="str">
        <f t="shared" si="53"/>
        <v/>
      </c>
      <c r="K572" s="87" t="str">
        <f>IFERROR(VLOOKUP(A572,Instruction!A:F,6,0),"")</f>
        <v>• Apply label “THIS IS A SET” **DO NOT COVER CASE BARCODE**
• Apply outer case label accordingly to match item#</v>
      </c>
      <c r="L572" s="88">
        <f>IFERROR(VLOOKUP(A572,Instruction!A:J,10,0),"No Supplies")</f>
        <v>0</v>
      </c>
      <c r="M572" s="86">
        <f>IFERROR(VLOOKUP(A572,Data1!A:C,3,0),1)</f>
        <v>24</v>
      </c>
      <c r="N572" s="85">
        <f>IFERROR(VLOOKUP(D572,Data2!$A:$D,4,0),"")</f>
        <v>0</v>
      </c>
      <c r="O572" s="84">
        <f>IFERROR(VLOOKUP(D572,Data2!$A:$C,3,0),"")</f>
        <v>24</v>
      </c>
      <c r="P572" s="85">
        <v>6</v>
      </c>
      <c r="Q572" s="84">
        <v>6</v>
      </c>
      <c r="R572" s="84"/>
      <c r="S572" s="84" t="s">
        <v>5152</v>
      </c>
    </row>
    <row r="573" spans="1:19" x14ac:dyDescent="0.25">
      <c r="A573" s="97" t="s">
        <v>2052</v>
      </c>
      <c r="B573" s="90" t="s">
        <v>6081</v>
      </c>
      <c r="C573" s="90" t="s">
        <v>6081</v>
      </c>
      <c r="D573" s="91">
        <f>IFERROR(VLOOKUP(A573,Data1!A:B,2,0),"")</f>
        <v>3913</v>
      </c>
      <c r="E573" s="101">
        <f t="shared" si="48"/>
        <v>12</v>
      </c>
      <c r="F573" s="101">
        <f t="shared" si="49"/>
        <v>12</v>
      </c>
      <c r="G573" s="91">
        <f t="shared" si="50"/>
        <v>1</v>
      </c>
      <c r="H573" s="91">
        <f t="shared" si="51"/>
        <v>1</v>
      </c>
      <c r="I573" s="93">
        <f t="shared" si="52"/>
        <v>12</v>
      </c>
      <c r="J573" s="94" t="str">
        <f t="shared" si="53"/>
        <v/>
      </c>
      <c r="K573" s="94" t="str">
        <f>IFERROR(VLOOKUP(A573,Instruction!A:F,6,0),"")</f>
        <v xml:space="preserve">Apply outer box/case label accordingly to match item# (Cover all existing barcodes on the box/case) </v>
      </c>
      <c r="L573" s="95" t="str">
        <f>IFERROR(VLOOKUP(A573,Instruction!A:J,10,0),"No Supplies")</f>
        <v>No Supplies</v>
      </c>
      <c r="M573" s="101">
        <f>IFERROR(VLOOKUP(A573,Data1!A:C,3,0),1)</f>
        <v>1</v>
      </c>
      <c r="N573" s="91">
        <f>IFERROR(VLOOKUP(D573,Data2!$A:$D,4,0),"")</f>
        <v>12</v>
      </c>
      <c r="O573" s="90">
        <f>IFERROR(VLOOKUP(D573,Data2!$A:$C,3,0),"")</f>
        <v>72</v>
      </c>
      <c r="P573" s="91">
        <v>6</v>
      </c>
      <c r="Q573" s="90">
        <v>12</v>
      </c>
      <c r="R573" s="90"/>
      <c r="S573" s="90" t="s">
        <v>5151</v>
      </c>
    </row>
    <row r="574" spans="1:19" x14ac:dyDescent="0.25">
      <c r="A574" s="83" t="s">
        <v>2198</v>
      </c>
      <c r="B574" s="84" t="s">
        <v>6082</v>
      </c>
      <c r="C574" s="84" t="s">
        <v>6083</v>
      </c>
      <c r="D574" s="85">
        <f>IFERROR(VLOOKUP(A574,Data1!A:B,2,0),"")</f>
        <v>4144</v>
      </c>
      <c r="E574" s="86">
        <f t="shared" si="48"/>
        <v>72</v>
      </c>
      <c r="F574" s="86">
        <f t="shared" si="49"/>
        <v>6</v>
      </c>
      <c r="G574" s="85" t="str">
        <f t="shared" si="50"/>
        <v/>
      </c>
      <c r="H574" s="85">
        <f t="shared" si="51"/>
        <v>6</v>
      </c>
      <c r="I574" s="86">
        <f t="shared" si="52"/>
        <v>1</v>
      </c>
      <c r="J574" s="87" t="str">
        <f t="shared" si="53"/>
        <v/>
      </c>
      <c r="K574" s="87" t="str">
        <f>IFERROR(VLOOKUP(A574,Instruction!A:F,6,0),"")</f>
        <v>• Apply label “THIS IS A SET”. Apply FNSKU to each case.
• *Make sure all labels stick securely on the case*. Apply outer case label. Cover all visible barcodes on case</v>
      </c>
      <c r="L574" s="88" t="str">
        <f>IFERROR(VLOOKUP(A574,Instruction!A:J,10,0),"No Supplies")</f>
        <v>No Supplies</v>
      </c>
      <c r="M574" s="86">
        <f>IFERROR(VLOOKUP(A574,Data1!A:C,3,0),1)</f>
        <v>12</v>
      </c>
      <c r="N574" s="85">
        <f>IFERROR(VLOOKUP(D574,Data2!$A:$D,4,0),"")</f>
        <v>0</v>
      </c>
      <c r="O574" s="84">
        <f>IFERROR(VLOOKUP(D574,Data2!$A:$C,3,0),"")</f>
        <v>12</v>
      </c>
      <c r="P574" s="85">
        <v>6</v>
      </c>
      <c r="Q574" s="84">
        <v>6</v>
      </c>
      <c r="R574" s="84"/>
      <c r="S574" s="84" t="s">
        <v>5152</v>
      </c>
    </row>
    <row r="575" spans="1:19" x14ac:dyDescent="0.25">
      <c r="A575" s="97" t="s">
        <v>5002</v>
      </c>
      <c r="B575" s="90" t="s">
        <v>6084</v>
      </c>
      <c r="C575" s="90" t="s">
        <v>6085</v>
      </c>
      <c r="D575" s="91" t="str">
        <f>IFERROR(VLOOKUP(A575,Data1!A:B,2,0),"")</f>
        <v>942-A</v>
      </c>
      <c r="E575" s="101">
        <f t="shared" si="48"/>
        <v>12</v>
      </c>
      <c r="F575" s="101">
        <f t="shared" si="49"/>
        <v>12</v>
      </c>
      <c r="G575" s="91" t="str">
        <f t="shared" si="50"/>
        <v/>
      </c>
      <c r="H575" s="91">
        <f t="shared" si="51"/>
        <v>1</v>
      </c>
      <c r="I575" s="93">
        <f t="shared" si="52"/>
        <v>12</v>
      </c>
      <c r="J575" s="94" t="str">
        <f t="shared" si="53"/>
        <v/>
      </c>
      <c r="K575" s="94" t="str">
        <f>IFERROR(VLOOKUP(A575,Instruction!A:F,6,0),"")</f>
        <v xml:space="preserve">• GREEN Color. Use FNSKU to label each item (cover barcode). 
• Put same color in the case
• Apply outer case label accordingly to match item# (Cover all existing barcodes on the case) </v>
      </c>
      <c r="L575" s="95">
        <f>IFERROR(VLOOKUP(A575,Instruction!A:J,10,0),"No Supplies")</f>
        <v>0</v>
      </c>
      <c r="M575" s="101">
        <f>IFERROR(VLOOKUP(A575,Data1!A:C,3,0),1)</f>
        <v>1</v>
      </c>
      <c r="N575" s="91">
        <f>IFERROR(VLOOKUP(D575,Data2!$A:$D,4,0),"")</f>
        <v>0</v>
      </c>
      <c r="O575" s="90">
        <f>IFERROR(VLOOKUP(D575,Data2!$A:$C,3,0),"")</f>
        <v>12</v>
      </c>
      <c r="P575" s="91">
        <v>5</v>
      </c>
      <c r="Q575" s="90">
        <v>12</v>
      </c>
      <c r="R575" s="90"/>
      <c r="S575" s="90" t="s">
        <v>5152</v>
      </c>
    </row>
    <row r="576" spans="1:19" x14ac:dyDescent="0.25">
      <c r="A576" s="83" t="s">
        <v>371</v>
      </c>
      <c r="B576" s="84" t="s">
        <v>6086</v>
      </c>
      <c r="C576" s="84"/>
      <c r="D576" s="85">
        <f>IFERROR(VLOOKUP(A576,Data1!A:B,2,0),"")</f>
        <v>1615</v>
      </c>
      <c r="E576" s="86">
        <f t="shared" si="48"/>
        <v>24</v>
      </c>
      <c r="F576" s="86">
        <f t="shared" si="49"/>
        <v>12</v>
      </c>
      <c r="G576" s="85">
        <f t="shared" si="50"/>
        <v>1</v>
      </c>
      <c r="H576" s="85">
        <f t="shared" si="51"/>
        <v>1</v>
      </c>
      <c r="I576" s="86">
        <f t="shared" si="52"/>
        <v>12</v>
      </c>
      <c r="J576" s="87" t="str">
        <f t="shared" si="53"/>
        <v/>
      </c>
      <c r="K576" s="87" t="str">
        <f>IFERROR(VLOOKUP(A576,Instruction!A:F,6,0),"")</f>
        <v>• Put 2 pcs into polybag and apply FNSKU labels on each of the poly bags.
• Insert the poly-bagged sets back to BOX (Cover all existing barcodes on the box/case)</v>
      </c>
      <c r="L576" s="88" t="str">
        <f>IFERROR(VLOOKUP(A576,Instruction!A:J,10,0),"No Supplies")</f>
        <v>Poly Bag 6 x 9</v>
      </c>
      <c r="M576" s="86">
        <f>IFERROR(VLOOKUP(A576,Data1!A:C,3,0),1)</f>
        <v>2</v>
      </c>
      <c r="N576" s="85">
        <f>IFERROR(VLOOKUP(D576,Data2!$A:$D,4,0),"")</f>
        <v>24</v>
      </c>
      <c r="O576" s="84">
        <f>IFERROR(VLOOKUP(D576,Data2!$A:$C,3,0),"")</f>
        <v>144</v>
      </c>
      <c r="P576" s="85">
        <v>7</v>
      </c>
      <c r="Q576" s="84">
        <v>12</v>
      </c>
      <c r="R576" s="84"/>
      <c r="S576" s="84" t="s">
        <v>5151</v>
      </c>
    </row>
    <row r="577" spans="1:19" x14ac:dyDescent="0.25">
      <c r="A577" s="97" t="s">
        <v>1393</v>
      </c>
      <c r="B577" s="90" t="s">
        <v>6087</v>
      </c>
      <c r="C577" s="90"/>
      <c r="D577" s="91">
        <f>IFERROR(VLOOKUP(A577,Data1!A:B,2,0),"")</f>
        <v>3104</v>
      </c>
      <c r="E577" s="101">
        <f t="shared" si="48"/>
        <v>48</v>
      </c>
      <c r="F577" s="101">
        <f t="shared" si="49"/>
        <v>8</v>
      </c>
      <c r="G577" s="91">
        <f t="shared" si="50"/>
        <v>2</v>
      </c>
      <c r="H577" s="91">
        <f t="shared" si="51"/>
        <v>1</v>
      </c>
      <c r="I577" s="93">
        <f t="shared" si="52"/>
        <v>4</v>
      </c>
      <c r="J577" s="94" t="str">
        <f t="shared" si="53"/>
        <v/>
      </c>
      <c r="K577" s="94" t="str">
        <f>IFERROR(VLOOKUP(A577,Instruction!A:F,6,0),"")</f>
        <v>• Insert 6 pcs per poly bag (6 different color). Apply FNSKU labels on each of the poly bags.
• Put the poly-bagged sets back to BX-191313</v>
      </c>
      <c r="L577" s="95">
        <f>IFERROR(VLOOKUP(A577,Instruction!A:J,10,0),"No Supplies")</f>
        <v>0</v>
      </c>
      <c r="M577" s="101">
        <f>IFERROR(VLOOKUP(A577,Data1!A:C,3,0),1)</f>
        <v>6</v>
      </c>
      <c r="N577" s="91">
        <f>IFERROR(VLOOKUP(D577,Data2!$A:$D,4,0),"")</f>
        <v>24</v>
      </c>
      <c r="O577" s="90">
        <f>IFERROR(VLOOKUP(D577,Data2!$A:$C,3,0),"")</f>
        <v>72</v>
      </c>
      <c r="P577" s="91">
        <v>7</v>
      </c>
      <c r="Q577" s="90">
        <v>8</v>
      </c>
      <c r="R577" s="90"/>
      <c r="S577" s="90" t="s">
        <v>5151</v>
      </c>
    </row>
    <row r="578" spans="1:19" x14ac:dyDescent="0.25">
      <c r="A578" s="83" t="s">
        <v>4979</v>
      </c>
      <c r="B578" s="84" t="s">
        <v>6088</v>
      </c>
      <c r="C578" s="84" t="s">
        <v>6089</v>
      </c>
      <c r="D578" s="85">
        <f>IFERROR(VLOOKUP(A578,Data1!A:B,2,0),"")</f>
        <v>1717</v>
      </c>
      <c r="E578" s="86">
        <f t="shared" ref="E578:E641" si="54">M578*Q578</f>
        <v>24</v>
      </c>
      <c r="F578" s="86">
        <f t="shared" ref="F578:F641" si="55">E578/M578</f>
        <v>8</v>
      </c>
      <c r="G578" s="85">
        <f t="shared" ref="G578:G641" si="56">IFERROR(ROUNDUP(E578/N578,0),"")</f>
        <v>1</v>
      </c>
      <c r="H578" s="85">
        <f t="shared" ref="H578:H641" si="57">IFERROR(ROUNDUP(E578/O578,0),"")</f>
        <v>1</v>
      </c>
      <c r="I578" s="86">
        <f t="shared" ref="I578:I641" si="58">IFERROR(IF(S578="CASE",F578/H578,F578/G578),"")</f>
        <v>8</v>
      </c>
      <c r="J578" s="87" t="str">
        <f t="shared" ref="J578:J641" si="59">IF(ISNUMBER(SEARCH("FNSKU",C578)),"Labeling","")</f>
        <v/>
      </c>
      <c r="K578" s="87" t="str">
        <f>IFERROR(VLOOKUP(A578,Instruction!A:F,6,0),"")</f>
        <v>• Put 3 pcs into polybag (different color) and apply FNSKU labels on each of the poly bags.
• Insert the poly-bagged sets back to CASE. Discard inner box (Cover all existing barcodes on the box/case)</v>
      </c>
      <c r="L578" s="88" t="str">
        <f>IFERROR(VLOOKUP(A578,Instruction!A:J,10,0),"No Supplies")</f>
        <v>Poly Bag 6 x 9</v>
      </c>
      <c r="M578" s="86">
        <f>IFERROR(VLOOKUP(A578,Data1!A:C,3,0),1)</f>
        <v>3</v>
      </c>
      <c r="N578" s="85">
        <f>IFERROR(VLOOKUP(D578,Data2!$A:$D,4,0),"")</f>
        <v>24</v>
      </c>
      <c r="O578" s="84">
        <f>IFERROR(VLOOKUP(D578,Data2!$A:$C,3,0),"")</f>
        <v>144</v>
      </c>
      <c r="P578" s="85">
        <v>5</v>
      </c>
      <c r="Q578" s="84">
        <v>8</v>
      </c>
      <c r="R578" s="84"/>
      <c r="S578" s="84" t="s">
        <v>5151</v>
      </c>
    </row>
    <row r="579" spans="1:19" x14ac:dyDescent="0.25">
      <c r="A579" s="97" t="s">
        <v>2995</v>
      </c>
      <c r="B579" s="90" t="s">
        <v>6090</v>
      </c>
      <c r="C579" s="90"/>
      <c r="D579" s="91">
        <f>IFERROR(VLOOKUP(A579,Data1!A:B,2,0),"")</f>
        <v>6051</v>
      </c>
      <c r="E579" s="101">
        <f t="shared" si="54"/>
        <v>6</v>
      </c>
      <c r="F579" s="101">
        <f t="shared" si="55"/>
        <v>6</v>
      </c>
      <c r="G579" s="91" t="str">
        <f t="shared" si="56"/>
        <v/>
      </c>
      <c r="H579" s="91">
        <f t="shared" si="57"/>
        <v>1</v>
      </c>
      <c r="I579" s="93">
        <f t="shared" si="58"/>
        <v>6</v>
      </c>
      <c r="J579" s="94" t="str">
        <f t="shared" si="59"/>
        <v/>
      </c>
      <c r="K579" s="94" t="str">
        <f>IFERROR(VLOOKUP(A579,Instruction!A:F,6,0),"")</f>
        <v>• Use FNSKU to label each item (cover barcode). 
• Put item back to CASE. Discard inner box
• Apply outer case label accordingly to match item# (Cover all existing barcodes on the case)</v>
      </c>
      <c r="L579" s="95">
        <f>IFERROR(VLOOKUP(A579,Instruction!A:J,10,0),"No Supplies")</f>
        <v>0</v>
      </c>
      <c r="M579" s="101">
        <f>IFERROR(VLOOKUP(A579,Data1!A:C,3,0),1)</f>
        <v>1</v>
      </c>
      <c r="N579" s="91">
        <f>IFERROR(VLOOKUP(D579,Data2!$A:$D,4,0),"")</f>
        <v>0</v>
      </c>
      <c r="O579" s="90">
        <f>IFERROR(VLOOKUP(D579,Data2!$A:$C,3,0),"")</f>
        <v>6</v>
      </c>
      <c r="P579" s="91">
        <v>7</v>
      </c>
      <c r="Q579" s="90">
        <v>6</v>
      </c>
      <c r="R579" s="90"/>
      <c r="S579" s="90" t="s">
        <v>5152</v>
      </c>
    </row>
    <row r="580" spans="1:19" x14ac:dyDescent="0.25">
      <c r="A580" s="83" t="s">
        <v>2414</v>
      </c>
      <c r="B580" s="84" t="s">
        <v>6091</v>
      </c>
      <c r="C580" s="84"/>
      <c r="D580" s="85">
        <f>IFERROR(VLOOKUP(A580,Data1!A:B,2,0),"")</f>
        <v>5031</v>
      </c>
      <c r="E580" s="86">
        <f t="shared" si="54"/>
        <v>175</v>
      </c>
      <c r="F580" s="86">
        <f t="shared" si="55"/>
        <v>7</v>
      </c>
      <c r="G580" s="85" t="str">
        <f t="shared" si="56"/>
        <v/>
      </c>
      <c r="H580" s="85">
        <f t="shared" si="57"/>
        <v>7</v>
      </c>
      <c r="I580" s="86">
        <f t="shared" si="58"/>
        <v>1</v>
      </c>
      <c r="J580" s="87" t="str">
        <f t="shared" si="59"/>
        <v/>
      </c>
      <c r="K580" s="87" t="str">
        <f>IFERROR(VLOOKUP(A580,Instruction!A:F,6,0),"")</f>
        <v>• Prepack. Seal box. Apply FNSKU label on box.
• Pack in BX-191313
• Apply outer case label (Cover all existing barcodes on case)</v>
      </c>
      <c r="L580" s="88">
        <f>IFERROR(VLOOKUP(A580,Instruction!A:J,10,0),"No Supplies")</f>
        <v>0</v>
      </c>
      <c r="M580" s="86">
        <f>IFERROR(VLOOKUP(A580,Data1!A:C,3,0),1)</f>
        <v>25</v>
      </c>
      <c r="N580" s="85">
        <f>IFERROR(VLOOKUP(D580,Data2!$A:$D,4,0),"")</f>
        <v>0</v>
      </c>
      <c r="O580" s="84">
        <f>IFERROR(VLOOKUP(D580,Data2!$A:$C,3,0),"")</f>
        <v>25</v>
      </c>
      <c r="P580" s="85">
        <v>7</v>
      </c>
      <c r="Q580" s="84">
        <v>7</v>
      </c>
      <c r="R580" s="84"/>
      <c r="S580" s="84" t="s">
        <v>5152</v>
      </c>
    </row>
    <row r="581" spans="1:19" x14ac:dyDescent="0.25">
      <c r="A581" s="97" t="s">
        <v>668</v>
      </c>
      <c r="B581" s="90" t="s">
        <v>6092</v>
      </c>
      <c r="C581" s="90"/>
      <c r="D581" s="91">
        <f>IFERROR(VLOOKUP(A581,Data1!A:B,2,0),"")</f>
        <v>1776</v>
      </c>
      <c r="E581" s="101">
        <f t="shared" si="54"/>
        <v>24</v>
      </c>
      <c r="F581" s="101">
        <f t="shared" si="55"/>
        <v>24</v>
      </c>
      <c r="G581" s="91">
        <f t="shared" si="56"/>
        <v>1</v>
      </c>
      <c r="H581" s="91">
        <f t="shared" si="57"/>
        <v>1</v>
      </c>
      <c r="I581" s="93">
        <f t="shared" si="58"/>
        <v>24</v>
      </c>
      <c r="J581" s="94" t="str">
        <f t="shared" si="59"/>
        <v/>
      </c>
      <c r="K581" s="94" t="str">
        <f>IFERROR(VLOOKUP(A581,Instruction!A:F,6,0),"")</f>
        <v>• Use FNSKU to label each item (cover barcode). 
• Put item back to CASE. Discard inner box
• Apply outer case label accordingly to match item# (Cover all existing barcodes on the case)</v>
      </c>
      <c r="L581" s="95">
        <f>IFERROR(VLOOKUP(A581,Instruction!A:J,10,0),"No Supplies")</f>
        <v>0</v>
      </c>
      <c r="M581" s="101">
        <f>IFERROR(VLOOKUP(A581,Data1!A:C,3,0),1)</f>
        <v>1</v>
      </c>
      <c r="N581" s="91">
        <f>IFERROR(VLOOKUP(D581,Data2!$A:$D,4,0),"")</f>
        <v>24</v>
      </c>
      <c r="O581" s="90">
        <f>IFERROR(VLOOKUP(D581,Data2!$A:$C,3,0),"")</f>
        <v>144</v>
      </c>
      <c r="P581" s="91">
        <v>7</v>
      </c>
      <c r="Q581" s="90">
        <v>24</v>
      </c>
      <c r="R581" s="90"/>
      <c r="S581" s="90" t="s">
        <v>5151</v>
      </c>
    </row>
    <row r="582" spans="1:19" x14ac:dyDescent="0.25">
      <c r="A582" s="83" t="s">
        <v>2381</v>
      </c>
      <c r="B582" s="84" t="s">
        <v>6093</v>
      </c>
      <c r="C582" s="84"/>
      <c r="D582" s="85">
        <f>IFERROR(VLOOKUP(A582,Data1!A:B,2,0),"")</f>
        <v>5012</v>
      </c>
      <c r="E582" s="86">
        <f t="shared" si="54"/>
        <v>42</v>
      </c>
      <c r="F582" s="86">
        <f t="shared" si="55"/>
        <v>7</v>
      </c>
      <c r="G582" s="85" t="str">
        <f t="shared" si="56"/>
        <v/>
      </c>
      <c r="H582" s="85">
        <f t="shared" si="57"/>
        <v>1</v>
      </c>
      <c r="I582" s="86">
        <f t="shared" si="58"/>
        <v>7</v>
      </c>
      <c r="J582" s="87" t="str">
        <f t="shared" si="59"/>
        <v/>
      </c>
      <c r="K582" s="87" t="str">
        <f>IFERROR(VLOOKUP(A582,Instruction!A:F,6,0),"")</f>
        <v xml:space="preserve">• Put 6 pcs into polybag and apply FNSKU labels on each of the poly bags.
• Insert the poly-bagged sets back to CASE (Cover all existing barcodes on the box/case) </v>
      </c>
      <c r="L582" s="88">
        <f>IFERROR(VLOOKUP(A582,Instruction!A:J,10,0),"No Supplies")</f>
        <v>0</v>
      </c>
      <c r="M582" s="86">
        <f>IFERROR(VLOOKUP(A582,Data1!A:C,3,0),1)</f>
        <v>6</v>
      </c>
      <c r="N582" s="85">
        <f>IFERROR(VLOOKUP(D582,Data2!$A:$D,4,0),"")</f>
        <v>0</v>
      </c>
      <c r="O582" s="84">
        <f>IFERROR(VLOOKUP(D582,Data2!$A:$C,3,0),"")</f>
        <v>50</v>
      </c>
      <c r="P582" s="85">
        <v>7</v>
      </c>
      <c r="Q582" s="84">
        <v>7</v>
      </c>
      <c r="R582" s="84"/>
      <c r="S582" s="84" t="s">
        <v>5152</v>
      </c>
    </row>
    <row r="583" spans="1:19" x14ac:dyDescent="0.25">
      <c r="A583" s="97" t="s">
        <v>500</v>
      </c>
      <c r="B583" s="90" t="s">
        <v>6094</v>
      </c>
      <c r="C583" s="90"/>
      <c r="D583" s="91">
        <f>IFERROR(VLOOKUP(A583,Data1!A:B,2,0),"")</f>
        <v>17054</v>
      </c>
      <c r="E583" s="101">
        <f t="shared" si="54"/>
        <v>12</v>
      </c>
      <c r="F583" s="101">
        <f t="shared" si="55"/>
        <v>12</v>
      </c>
      <c r="G583" s="91">
        <f t="shared" si="56"/>
        <v>1</v>
      </c>
      <c r="H583" s="91">
        <f t="shared" si="57"/>
        <v>1</v>
      </c>
      <c r="I583" s="93">
        <f t="shared" si="58"/>
        <v>12</v>
      </c>
      <c r="J583" s="94" t="str">
        <f t="shared" si="59"/>
        <v/>
      </c>
      <c r="K583" s="94" t="str">
        <f>IFERROR(VLOOKUP(A583,Instruction!A:F,6,0),"")</f>
        <v>• Use FNSKU to label each item (cover barcode). 
• Put item back to CASE. Discard inner box
• Apply outer case label accordingly to match item# (Cover all existing barcodes on the case)</v>
      </c>
      <c r="L583" s="95">
        <f>IFERROR(VLOOKUP(A583,Instruction!A:J,10,0),"No Supplies")</f>
        <v>0</v>
      </c>
      <c r="M583" s="101">
        <f>IFERROR(VLOOKUP(A583,Data1!A:C,3,0),1)</f>
        <v>1</v>
      </c>
      <c r="N583" s="91">
        <f>IFERROR(VLOOKUP(D583,Data2!$A:$D,4,0),"")</f>
        <v>12</v>
      </c>
      <c r="O583" s="90">
        <f>IFERROR(VLOOKUP(D583,Data2!$A:$C,3,0),"")</f>
        <v>72</v>
      </c>
      <c r="P583" s="91">
        <v>7</v>
      </c>
      <c r="Q583" s="90">
        <v>12</v>
      </c>
      <c r="R583" s="90"/>
      <c r="S583" s="90" t="s">
        <v>5151</v>
      </c>
    </row>
    <row r="584" spans="1:19" x14ac:dyDescent="0.25">
      <c r="A584" s="83" t="s">
        <v>1990</v>
      </c>
      <c r="B584" s="84" t="s">
        <v>6095</v>
      </c>
      <c r="C584" s="84"/>
      <c r="D584" s="85">
        <f>IFERROR(VLOOKUP(A584,Data1!A:B,2,0),"")</f>
        <v>3825</v>
      </c>
      <c r="E584" s="86">
        <f t="shared" si="54"/>
        <v>24</v>
      </c>
      <c r="F584" s="86">
        <f t="shared" si="55"/>
        <v>24</v>
      </c>
      <c r="G584" s="85">
        <f t="shared" si="56"/>
        <v>1</v>
      </c>
      <c r="H584" s="85">
        <f t="shared" si="57"/>
        <v>1</v>
      </c>
      <c r="I584" s="86">
        <f t="shared" si="58"/>
        <v>24</v>
      </c>
      <c r="J584" s="87" t="str">
        <f t="shared" si="59"/>
        <v/>
      </c>
      <c r="K584" s="87" t="str">
        <f>IFERROR(VLOOKUP(A584,Instruction!A:F,6,0),"")</f>
        <v>• Use FNSKU to label each item (cover barcode). 
• Put item back to CASE. Discard inner box
• Apply outer case label accordingly to match item# (Cover all existing barcodes on the case)</v>
      </c>
      <c r="L584" s="88">
        <f>IFERROR(VLOOKUP(A584,Instruction!A:J,10,0),"No Supplies")</f>
        <v>0</v>
      </c>
      <c r="M584" s="86">
        <f>IFERROR(VLOOKUP(A584,Data1!A:C,3,0),1)</f>
        <v>1</v>
      </c>
      <c r="N584" s="85">
        <f>IFERROR(VLOOKUP(D584,Data2!$A:$D,4,0),"")</f>
        <v>24</v>
      </c>
      <c r="O584" s="84">
        <f>IFERROR(VLOOKUP(D584,Data2!$A:$C,3,0),"")</f>
        <v>144</v>
      </c>
      <c r="P584" s="85">
        <v>7</v>
      </c>
      <c r="Q584" s="84">
        <v>24</v>
      </c>
      <c r="R584" s="84"/>
      <c r="S584" s="84" t="s">
        <v>5151</v>
      </c>
    </row>
    <row r="585" spans="1:19" x14ac:dyDescent="0.25">
      <c r="A585" s="97" t="s">
        <v>4989</v>
      </c>
      <c r="B585" s="90" t="s">
        <v>6096</v>
      </c>
      <c r="C585" s="90" t="s">
        <v>6097</v>
      </c>
      <c r="D585" s="91">
        <f>IFERROR(VLOOKUP(A585,Data1!A:B,2,0),"")</f>
        <v>709</v>
      </c>
      <c r="E585" s="101">
        <f t="shared" si="54"/>
        <v>12</v>
      </c>
      <c r="F585" s="101">
        <f t="shared" si="55"/>
        <v>12</v>
      </c>
      <c r="G585" s="91">
        <f t="shared" si="56"/>
        <v>1</v>
      </c>
      <c r="H585" s="91">
        <f t="shared" si="57"/>
        <v>1</v>
      </c>
      <c r="I585" s="93">
        <f t="shared" si="58"/>
        <v>12</v>
      </c>
      <c r="J585" s="94" t="str">
        <f t="shared" si="59"/>
        <v/>
      </c>
      <c r="K585" s="94" t="str">
        <f>IFERROR(VLOOKUP(A585,Instruction!A:F,6,0),"")</f>
        <v xml:space="preserve">• Use FNSKU to label each item (cover barcode). Apply outer box/case label accordingly to match item# (Cover all existing barcodes on the box/case) </v>
      </c>
      <c r="L585" s="95" t="str">
        <f>IFERROR(VLOOKUP(A585,Instruction!A:J,10,0),"No Supplies")</f>
        <v>No Supplies</v>
      </c>
      <c r="M585" s="101">
        <f>IFERROR(VLOOKUP(A585,Data1!A:C,3,0),1)</f>
        <v>1</v>
      </c>
      <c r="N585" s="91">
        <f>IFERROR(VLOOKUP(D585,Data2!$A:$D,4,0),"")</f>
        <v>12</v>
      </c>
      <c r="O585" s="90">
        <f>IFERROR(VLOOKUP(D585,Data2!$A:$C,3,0),"")</f>
        <v>72</v>
      </c>
      <c r="P585" s="91">
        <v>5</v>
      </c>
      <c r="Q585" s="90">
        <v>12</v>
      </c>
      <c r="R585" s="90"/>
      <c r="S585" s="90" t="s">
        <v>5151</v>
      </c>
    </row>
    <row r="586" spans="1:19" x14ac:dyDescent="0.25">
      <c r="A586" s="83" t="s">
        <v>419</v>
      </c>
      <c r="B586" s="84" t="s">
        <v>6098</v>
      </c>
      <c r="C586" s="84"/>
      <c r="D586" s="85">
        <f>IFERROR(VLOOKUP(A586,Data1!A:B,2,0),"")</f>
        <v>17017</v>
      </c>
      <c r="E586" s="86">
        <f t="shared" si="54"/>
        <v>24</v>
      </c>
      <c r="F586" s="86">
        <f t="shared" si="55"/>
        <v>24</v>
      </c>
      <c r="G586" s="85">
        <f t="shared" si="56"/>
        <v>1</v>
      </c>
      <c r="H586" s="85">
        <f t="shared" si="57"/>
        <v>1</v>
      </c>
      <c r="I586" s="86">
        <f t="shared" si="58"/>
        <v>24</v>
      </c>
      <c r="J586" s="87" t="str">
        <f t="shared" si="59"/>
        <v/>
      </c>
      <c r="K586" s="87" t="str">
        <f>IFERROR(VLOOKUP(A586,Instruction!A:F,6,0),"")</f>
        <v>• Use FNSKU to label each item (cover barcode). 
• Put item back to CASE. Discard inner box
• Apply outer case label accordingly to match item# (Cover all existing barcodes on the case)</v>
      </c>
      <c r="L586" s="88">
        <f>IFERROR(VLOOKUP(A586,Instruction!A:J,10,0),"No Supplies")</f>
        <v>0</v>
      </c>
      <c r="M586" s="86">
        <f>IFERROR(VLOOKUP(A586,Data1!A:C,3,0),1)</f>
        <v>1</v>
      </c>
      <c r="N586" s="85">
        <f>IFERROR(VLOOKUP(D586,Data2!$A:$D,4,0),"")</f>
        <v>24</v>
      </c>
      <c r="O586" s="84">
        <f>IFERROR(VLOOKUP(D586,Data2!$A:$C,3,0),"")</f>
        <v>144</v>
      </c>
      <c r="P586" s="85">
        <v>7</v>
      </c>
      <c r="Q586" s="84">
        <v>24</v>
      </c>
      <c r="R586" s="84"/>
      <c r="S586" s="84" t="s">
        <v>5151</v>
      </c>
    </row>
    <row r="587" spans="1:19" x14ac:dyDescent="0.25">
      <c r="A587" s="97" t="s">
        <v>962</v>
      </c>
      <c r="B587" s="90" t="s">
        <v>6099</v>
      </c>
      <c r="C587" s="90"/>
      <c r="D587" s="91">
        <f>IFERROR(VLOOKUP(A587,Data1!A:B,2,0),"")</f>
        <v>209</v>
      </c>
      <c r="E587" s="101">
        <f t="shared" si="54"/>
        <v>24</v>
      </c>
      <c r="F587" s="101">
        <f t="shared" si="55"/>
        <v>12</v>
      </c>
      <c r="G587" s="91">
        <f t="shared" si="56"/>
        <v>1</v>
      </c>
      <c r="H587" s="91">
        <f t="shared" si="57"/>
        <v>1</v>
      </c>
      <c r="I587" s="93">
        <f t="shared" si="58"/>
        <v>12</v>
      </c>
      <c r="J587" s="94" t="str">
        <f t="shared" si="59"/>
        <v/>
      </c>
      <c r="K587" s="94" t="str">
        <f>IFERROR(VLOOKUP(A587,Instruction!A:F,6,0),"")</f>
        <v>• Insert 2 pcs into poly bag, apply FNSKU label.
• Put back to CASE (Cover all existing barcodes on the box/case)</v>
      </c>
      <c r="L587" s="95">
        <f>IFERROR(VLOOKUP(A587,Instruction!A:J,10,0),"No Supplies")</f>
        <v>0</v>
      </c>
      <c r="M587" s="101">
        <f>IFERROR(VLOOKUP(A587,Data1!A:C,3,0),1)</f>
        <v>2</v>
      </c>
      <c r="N587" s="91">
        <f>IFERROR(VLOOKUP(D587,Data2!$A:$D,4,0),"")</f>
        <v>24</v>
      </c>
      <c r="O587" s="90">
        <f>IFERROR(VLOOKUP(D587,Data2!$A:$C,3,0),"")</f>
        <v>144</v>
      </c>
      <c r="P587" s="91">
        <v>7</v>
      </c>
      <c r="Q587" s="90">
        <v>12</v>
      </c>
      <c r="R587" s="90"/>
      <c r="S587" s="90" t="s">
        <v>5151</v>
      </c>
    </row>
    <row r="588" spans="1:19" x14ac:dyDescent="0.25">
      <c r="A588" s="83" t="s">
        <v>160</v>
      </c>
      <c r="B588" s="84" t="s">
        <v>6100</v>
      </c>
      <c r="C588" s="84"/>
      <c r="D588" s="85">
        <f>IFERROR(VLOOKUP(A588,Data1!A:B,2,0),"")</f>
        <v>1217</v>
      </c>
      <c r="E588" s="86">
        <f t="shared" si="54"/>
        <v>24</v>
      </c>
      <c r="F588" s="86">
        <f t="shared" si="55"/>
        <v>24</v>
      </c>
      <c r="G588" s="85">
        <f t="shared" si="56"/>
        <v>1</v>
      </c>
      <c r="H588" s="85">
        <f t="shared" si="57"/>
        <v>1</v>
      </c>
      <c r="I588" s="86">
        <f t="shared" si="58"/>
        <v>24</v>
      </c>
      <c r="J588" s="87" t="str">
        <f t="shared" si="59"/>
        <v/>
      </c>
      <c r="K588" s="87" t="s">
        <v>5297</v>
      </c>
      <c r="L588" s="88" t="str">
        <f>IFERROR(VLOOKUP(A588,Instruction!A:J,10,0),"No Supplies")</f>
        <v>No Supplies</v>
      </c>
      <c r="M588" s="86">
        <f>IFERROR(VLOOKUP(A588,Data1!A:C,3,0),1)</f>
        <v>1</v>
      </c>
      <c r="N588" s="85">
        <f>IFERROR(VLOOKUP(D588,Data2!$A:$D,4,0),"")</f>
        <v>24</v>
      </c>
      <c r="O588" s="84">
        <f>IFERROR(VLOOKUP(D588,Data2!$A:$C,3,0),"")</f>
        <v>144</v>
      </c>
      <c r="P588" s="85">
        <v>7</v>
      </c>
      <c r="Q588" s="84">
        <v>24</v>
      </c>
      <c r="R588" s="84"/>
      <c r="S588" s="84" t="s">
        <v>5151</v>
      </c>
    </row>
    <row r="589" spans="1:19" x14ac:dyDescent="0.25">
      <c r="A589" s="97" t="s">
        <v>3123</v>
      </c>
      <c r="B589" s="90" t="s">
        <v>6101</v>
      </c>
      <c r="C589" s="90"/>
      <c r="D589" s="91">
        <f>IFERROR(VLOOKUP(A589,Data1!A:B,2,0),"")</f>
        <v>712</v>
      </c>
      <c r="E589" s="101">
        <f t="shared" si="54"/>
        <v>24</v>
      </c>
      <c r="F589" s="101">
        <f t="shared" si="55"/>
        <v>12</v>
      </c>
      <c r="G589" s="91">
        <f t="shared" si="56"/>
        <v>1</v>
      </c>
      <c r="H589" s="91">
        <f t="shared" si="57"/>
        <v>1</v>
      </c>
      <c r="I589" s="93">
        <f t="shared" si="58"/>
        <v>12</v>
      </c>
      <c r="J589" s="94" t="str">
        <f t="shared" si="59"/>
        <v/>
      </c>
      <c r="K589" s="94" t="str">
        <f>IFERROR(VLOOKUP(A589,Instruction!A:F,6,0),"")</f>
        <v>• Insert 2 pcs into poly bag, apply FNSKU label.
• Put back to CASE (Cover all existing barcodes on the box/case)</v>
      </c>
      <c r="L589" s="95">
        <f>IFERROR(VLOOKUP(A589,Instruction!A:J,10,0),"No Supplies")</f>
        <v>0</v>
      </c>
      <c r="M589" s="101">
        <f>IFERROR(VLOOKUP(A589,Data1!A:C,3,0),1)</f>
        <v>2</v>
      </c>
      <c r="N589" s="91">
        <f>IFERROR(VLOOKUP(D589,Data2!$A:$D,4,0),"")</f>
        <v>24</v>
      </c>
      <c r="O589" s="90">
        <f>IFERROR(VLOOKUP(D589,Data2!$A:$C,3,0),"")</f>
        <v>144</v>
      </c>
      <c r="P589" s="91">
        <v>7</v>
      </c>
      <c r="Q589" s="90">
        <v>12</v>
      </c>
      <c r="R589" s="90"/>
      <c r="S589" s="90" t="s">
        <v>5151</v>
      </c>
    </row>
    <row r="590" spans="1:19" x14ac:dyDescent="0.25">
      <c r="A590" s="83" t="s">
        <v>1152</v>
      </c>
      <c r="B590" s="84" t="s">
        <v>6102</v>
      </c>
      <c r="C590" s="84"/>
      <c r="D590" s="85">
        <f>IFERROR(VLOOKUP(A590,Data1!A:B,2,0),"")</f>
        <v>2321</v>
      </c>
      <c r="E590" s="86">
        <f t="shared" si="54"/>
        <v>24</v>
      </c>
      <c r="F590" s="86">
        <f t="shared" si="55"/>
        <v>24</v>
      </c>
      <c r="G590" s="85">
        <f t="shared" si="56"/>
        <v>1</v>
      </c>
      <c r="H590" s="85">
        <f t="shared" si="57"/>
        <v>1</v>
      </c>
      <c r="I590" s="86">
        <f t="shared" si="58"/>
        <v>24</v>
      </c>
      <c r="J590" s="87" t="str">
        <f t="shared" si="59"/>
        <v/>
      </c>
      <c r="K590" s="87" t="str">
        <f>IFERROR(VLOOKUP(A590,Instruction!A:F,6,0),"")</f>
        <v>• Use FNSKU to label each item (cover barcode). 
• Put item back to CASE. Discard inner box
• Apply outer case label accordingly to match item# (Cover all existing barcodes on the case)</v>
      </c>
      <c r="L590" s="88">
        <f>IFERROR(VLOOKUP(A590,Instruction!A:J,10,0),"No Supplies")</f>
        <v>0</v>
      </c>
      <c r="M590" s="86">
        <f>IFERROR(VLOOKUP(A590,Data1!A:C,3,0),1)</f>
        <v>1</v>
      </c>
      <c r="N590" s="85">
        <f>IFERROR(VLOOKUP(D590,Data2!$A:$D,4,0),"")</f>
        <v>24</v>
      </c>
      <c r="O590" s="84">
        <f>IFERROR(VLOOKUP(D590,Data2!$A:$C,3,0),"")</f>
        <v>144</v>
      </c>
      <c r="P590" s="85">
        <v>7</v>
      </c>
      <c r="Q590" s="84">
        <v>24</v>
      </c>
      <c r="R590" s="84"/>
      <c r="S590" s="84" t="s">
        <v>5151</v>
      </c>
    </row>
    <row r="591" spans="1:19" x14ac:dyDescent="0.25">
      <c r="A591" s="97" t="s">
        <v>1058</v>
      </c>
      <c r="B591" s="90" t="s">
        <v>6103</v>
      </c>
      <c r="C591" s="90"/>
      <c r="D591" s="91">
        <f>IFERROR(VLOOKUP(A591,Data1!A:B,2,0),"")</f>
        <v>2207</v>
      </c>
      <c r="E591" s="101">
        <f t="shared" si="54"/>
        <v>144</v>
      </c>
      <c r="F591" s="101">
        <f t="shared" si="55"/>
        <v>6</v>
      </c>
      <c r="G591" s="91">
        <f t="shared" si="56"/>
        <v>6</v>
      </c>
      <c r="H591" s="91">
        <f t="shared" si="57"/>
        <v>2</v>
      </c>
      <c r="I591" s="93">
        <f t="shared" si="58"/>
        <v>3</v>
      </c>
      <c r="J591" s="94" t="str">
        <f t="shared" si="59"/>
        <v/>
      </c>
      <c r="K591" s="94" t="str">
        <f>IFERROR(VLOOKUP(A591,Instruction!A:F,6,0),"")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91" s="95">
        <f>IFERROR(VLOOKUP(A591,Instruction!A:J,10,0),"No Supplies")</f>
        <v>0</v>
      </c>
      <c r="M591" s="101">
        <f>IFERROR(VLOOKUP(A591,Data1!A:C,3,0),1)</f>
        <v>24</v>
      </c>
      <c r="N591" s="91">
        <f>IFERROR(VLOOKUP(D591,Data2!$A:$D,4,0),"")</f>
        <v>24</v>
      </c>
      <c r="O591" s="90">
        <f>IFERROR(VLOOKUP(D591,Data2!$A:$C,3,0),"")</f>
        <v>72</v>
      </c>
      <c r="P591" s="91">
        <v>7</v>
      </c>
      <c r="Q591" s="90">
        <v>6</v>
      </c>
      <c r="R591" s="90"/>
      <c r="S591" s="90" t="s">
        <v>5152</v>
      </c>
    </row>
    <row r="592" spans="1:19" x14ac:dyDescent="0.25">
      <c r="A592" s="83" t="s">
        <v>1374</v>
      </c>
      <c r="B592" s="84" t="s">
        <v>6104</v>
      </c>
      <c r="C592" s="84"/>
      <c r="D592" s="85">
        <f>IFERROR(VLOOKUP(A592,Data1!A:B,2,0),"")</f>
        <v>305</v>
      </c>
      <c r="E592" s="86">
        <f t="shared" si="54"/>
        <v>48</v>
      </c>
      <c r="F592" s="86">
        <f t="shared" si="55"/>
        <v>8</v>
      </c>
      <c r="G592" s="85">
        <f t="shared" si="56"/>
        <v>2</v>
      </c>
      <c r="H592" s="85">
        <f t="shared" si="57"/>
        <v>1</v>
      </c>
      <c r="I592" s="86">
        <f t="shared" si="58"/>
        <v>4</v>
      </c>
      <c r="J592" s="87" t="str">
        <f t="shared" si="59"/>
        <v/>
      </c>
      <c r="K592" s="87" t="str">
        <f>IFERROR(VLOOKUP(A592,Instruction!A:F,6,0),"")</f>
        <v>• Insert 6 pcs per poly bag (6 different color). Apply FNSKU labels on each of the poly bags.
• Put the poly-bagged sets back to BX-191313</v>
      </c>
      <c r="L592" s="88">
        <f>IFERROR(VLOOKUP(A592,Instruction!A:J,10,0),"No Supplies")</f>
        <v>0</v>
      </c>
      <c r="M592" s="86">
        <f>IFERROR(VLOOKUP(A592,Data1!A:C,3,0),1)</f>
        <v>6</v>
      </c>
      <c r="N592" s="85">
        <f>IFERROR(VLOOKUP(D592,Data2!$A:$D,4,0),"")</f>
        <v>24</v>
      </c>
      <c r="O592" s="84">
        <f>IFERROR(VLOOKUP(D592,Data2!$A:$C,3,0),"")</f>
        <v>144</v>
      </c>
      <c r="P592" s="85">
        <v>7</v>
      </c>
      <c r="Q592" s="84">
        <v>8</v>
      </c>
      <c r="R592" s="84"/>
      <c r="S592" s="84" t="s">
        <v>5151</v>
      </c>
    </row>
    <row r="593" spans="1:19" x14ac:dyDescent="0.25">
      <c r="A593" s="97" t="s">
        <v>2153</v>
      </c>
      <c r="B593" s="90" t="s">
        <v>6105</v>
      </c>
      <c r="C593" s="90"/>
      <c r="D593" s="91">
        <f>IFERROR(VLOOKUP(A593,Data1!A:B,2,0),"")</f>
        <v>4120</v>
      </c>
      <c r="E593" s="101">
        <f t="shared" si="54"/>
        <v>12</v>
      </c>
      <c r="F593" s="101">
        <f t="shared" si="55"/>
        <v>6</v>
      </c>
      <c r="G593" s="91" t="str">
        <f t="shared" si="56"/>
        <v/>
      </c>
      <c r="H593" s="91">
        <f t="shared" si="57"/>
        <v>1</v>
      </c>
      <c r="I593" s="93">
        <f t="shared" si="58"/>
        <v>6</v>
      </c>
      <c r="J593" s="94" t="str">
        <f t="shared" si="59"/>
        <v/>
      </c>
      <c r="K593" s="94" t="str">
        <f>IFERROR(VLOOKUP(A593,Instruction!A:F,6,0),"")</f>
        <v>• Insert 2 pcs into poly bag, apply FNSKU label.
• Put back to CASE (Cover all existing barcodes on the box/case)</v>
      </c>
      <c r="L593" s="95">
        <f>IFERROR(VLOOKUP(A593,Instruction!A:J,10,0),"No Supplies")</f>
        <v>0</v>
      </c>
      <c r="M593" s="101">
        <f>IFERROR(VLOOKUP(A593,Data1!A:C,3,0),1)</f>
        <v>2</v>
      </c>
      <c r="N593" s="91">
        <f>IFERROR(VLOOKUP(D593,Data2!$A:$D,4,0),"")</f>
        <v>0</v>
      </c>
      <c r="O593" s="90">
        <f>IFERROR(VLOOKUP(D593,Data2!$A:$C,3,0),"")</f>
        <v>12</v>
      </c>
      <c r="P593" s="91">
        <v>7</v>
      </c>
      <c r="Q593" s="90">
        <v>6</v>
      </c>
      <c r="R593" s="90"/>
      <c r="S593" s="90" t="s">
        <v>5152</v>
      </c>
    </row>
    <row r="594" spans="1:19" x14ac:dyDescent="0.25">
      <c r="A594" s="83" t="s">
        <v>2215</v>
      </c>
      <c r="B594" s="84" t="s">
        <v>6106</v>
      </c>
      <c r="C594" s="84"/>
      <c r="D594" s="85">
        <f>IFERROR(VLOOKUP(A594,Data1!A:B,2,0),"")</f>
        <v>4151</v>
      </c>
      <c r="E594" s="86">
        <f t="shared" si="54"/>
        <v>12</v>
      </c>
      <c r="F594" s="86">
        <f t="shared" si="55"/>
        <v>6</v>
      </c>
      <c r="G594" s="85" t="str">
        <f t="shared" si="56"/>
        <v/>
      </c>
      <c r="H594" s="85">
        <f t="shared" si="57"/>
        <v>1</v>
      </c>
      <c r="I594" s="86">
        <f t="shared" si="58"/>
        <v>6</v>
      </c>
      <c r="J594" s="87" t="str">
        <f t="shared" si="59"/>
        <v/>
      </c>
      <c r="K594" s="87" t="str">
        <f>IFERROR(VLOOKUP(A594,Instruction!A:F,6,0),"")</f>
        <v>• Insert 2 pcs into poly bag, apply FNSKU label.
• Put back to CASE (Cover all existing barcodes on the box/case)</v>
      </c>
      <c r="L594" s="88">
        <f>IFERROR(VLOOKUP(A594,Instruction!A:J,10,0),"No Supplies")</f>
        <v>0</v>
      </c>
      <c r="M594" s="86">
        <f>IFERROR(VLOOKUP(A594,Data1!A:C,3,0),1)</f>
        <v>2</v>
      </c>
      <c r="N594" s="85">
        <f>IFERROR(VLOOKUP(D594,Data2!$A:$D,4,0),"")</f>
        <v>0</v>
      </c>
      <c r="O594" s="84">
        <f>IFERROR(VLOOKUP(D594,Data2!$A:$C,3,0),"")</f>
        <v>12</v>
      </c>
      <c r="P594" s="85">
        <v>7</v>
      </c>
      <c r="Q594" s="84">
        <v>6</v>
      </c>
      <c r="R594" s="84"/>
      <c r="S594" s="84" t="s">
        <v>5152</v>
      </c>
    </row>
    <row r="595" spans="1:19" x14ac:dyDescent="0.25">
      <c r="A595" s="97" t="s">
        <v>3307</v>
      </c>
      <c r="B595" s="90" t="s">
        <v>6107</v>
      </c>
      <c r="C595" s="90" t="s">
        <v>6108</v>
      </c>
      <c r="D595" s="91">
        <f>IFERROR(VLOOKUP(A595,Data1!A:B,2,0),"")</f>
        <v>805</v>
      </c>
      <c r="E595" s="101">
        <f t="shared" si="54"/>
        <v>144</v>
      </c>
      <c r="F595" s="101">
        <f t="shared" si="55"/>
        <v>6</v>
      </c>
      <c r="G595" s="91">
        <f t="shared" si="56"/>
        <v>6</v>
      </c>
      <c r="H595" s="91">
        <f t="shared" si="57"/>
        <v>1</v>
      </c>
      <c r="I595" s="93">
        <f t="shared" si="58"/>
        <v>6</v>
      </c>
      <c r="J595" s="94" t="str">
        <f t="shared" si="59"/>
        <v/>
      </c>
      <c r="K595" s="94" t="str">
        <f>IFERROR(VLOOKUP(A595,Instruction!A:F,6,0),"")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95" s="95" t="str">
        <f>IFERROR(VLOOKUP(A595,Instruction!A:J,10,0),"No Supplies")</f>
        <v>No Supplies</v>
      </c>
      <c r="M595" s="101">
        <f>IFERROR(VLOOKUP(A595,Data1!A:C,3,0),1)</f>
        <v>24</v>
      </c>
      <c r="N595" s="91">
        <f>IFERROR(VLOOKUP(D595,Data2!$A:$D,4,0),"")</f>
        <v>24</v>
      </c>
      <c r="O595" s="90">
        <f>IFERROR(VLOOKUP(D595,Data2!$A:$C,3,0),"")</f>
        <v>144</v>
      </c>
      <c r="P595" s="91">
        <v>5</v>
      </c>
      <c r="Q595" s="90">
        <v>6</v>
      </c>
      <c r="R595" s="90"/>
      <c r="S595" s="90" t="s">
        <v>5152</v>
      </c>
    </row>
    <row r="596" spans="1:19" x14ac:dyDescent="0.25">
      <c r="A596" s="83" t="s">
        <v>2132</v>
      </c>
      <c r="B596" s="84" t="s">
        <v>6109</v>
      </c>
      <c r="C596" s="84"/>
      <c r="D596" s="85">
        <f>IFERROR(VLOOKUP(A596,Data1!A:B,2,0),"")</f>
        <v>4101</v>
      </c>
      <c r="E596" s="86">
        <f t="shared" si="54"/>
        <v>24</v>
      </c>
      <c r="F596" s="86">
        <f t="shared" si="55"/>
        <v>6</v>
      </c>
      <c r="G596" s="85" t="str">
        <f t="shared" si="56"/>
        <v/>
      </c>
      <c r="H596" s="85">
        <f t="shared" si="57"/>
        <v>2</v>
      </c>
      <c r="I596" s="86">
        <f t="shared" si="58"/>
        <v>3</v>
      </c>
      <c r="J596" s="87" t="str">
        <f t="shared" si="59"/>
        <v/>
      </c>
      <c r="K596" s="87" t="str">
        <f>IFERROR(VLOOKUP(A596,Instruction!A:F,6,0),"")</f>
        <v>• Put 4 pcs into poly bag, apply FNSKU label. 
• Insert the poly-bagged sets back to CASE. (Cover all existing barcodes on the box/case)
• New box size BX- 13.25 x 10.75 x 12.75</v>
      </c>
      <c r="L596" s="88">
        <f>IFERROR(VLOOKUP(A596,Instruction!A:J,10,0),"No Supplies")</f>
        <v>0</v>
      </c>
      <c r="M596" s="86">
        <f>IFERROR(VLOOKUP(A596,Data1!A:C,3,0),1)</f>
        <v>4</v>
      </c>
      <c r="N596" s="85">
        <f>IFERROR(VLOOKUP(D596,Data2!$A:$D,4,0),"")</f>
        <v>0</v>
      </c>
      <c r="O596" s="84">
        <f>IFERROR(VLOOKUP(D596,Data2!$A:$C,3,0),"")</f>
        <v>12</v>
      </c>
      <c r="P596" s="85">
        <v>7</v>
      </c>
      <c r="Q596" s="84">
        <v>6</v>
      </c>
      <c r="R596" s="84"/>
      <c r="S596" s="84" t="s">
        <v>5152</v>
      </c>
    </row>
    <row r="597" spans="1:19" x14ac:dyDescent="0.25">
      <c r="A597" s="97" t="s">
        <v>2899</v>
      </c>
      <c r="B597" s="90" t="s">
        <v>6110</v>
      </c>
      <c r="C597" s="90" t="s">
        <v>6111</v>
      </c>
      <c r="D597" s="91">
        <f>IFERROR(VLOOKUP(A597,Data1!A:B,2,0),"")</f>
        <v>578</v>
      </c>
      <c r="E597" s="101">
        <f t="shared" si="54"/>
        <v>120</v>
      </c>
      <c r="F597" s="101">
        <f t="shared" si="55"/>
        <v>5</v>
      </c>
      <c r="G597" s="91" t="str">
        <f t="shared" si="56"/>
        <v/>
      </c>
      <c r="H597" s="91">
        <f t="shared" si="57"/>
        <v>5</v>
      </c>
      <c r="I597" s="93">
        <f t="shared" si="58"/>
        <v>1</v>
      </c>
      <c r="J597" s="94" t="str">
        <f t="shared" si="59"/>
        <v/>
      </c>
      <c r="K597" s="94" t="str">
        <f>IFERROR(VLOOKUP(A597,Instruction!A:F,6,0),"")</f>
        <v>• Apply label “THIS IS A SET”. Apply FNSKU to each case.
• *Make sure all labels stick securely on the case*. Apply outer case label. Cover all visible barcodes on case</v>
      </c>
      <c r="L597" s="95" t="str">
        <f>IFERROR(VLOOKUP(A597,Instruction!A:J,10,0),"No Supplies")</f>
        <v>No Supplies</v>
      </c>
      <c r="M597" s="101">
        <f>IFERROR(VLOOKUP(A597,Data1!A:C,3,0),1)</f>
        <v>24</v>
      </c>
      <c r="N597" s="91">
        <f>IFERROR(VLOOKUP(D597,Data2!$A:$D,4,0),"")</f>
        <v>0</v>
      </c>
      <c r="O597" s="90">
        <f>IFERROR(VLOOKUP(D597,Data2!$A:$C,3,0),"")</f>
        <v>24</v>
      </c>
      <c r="P597" s="91">
        <v>5</v>
      </c>
      <c r="Q597" s="90">
        <v>5</v>
      </c>
      <c r="R597" s="90"/>
      <c r="S597" s="90" t="s">
        <v>5152</v>
      </c>
    </row>
    <row r="598" spans="1:19" x14ac:dyDescent="0.25">
      <c r="A598" s="83" t="s">
        <v>4867</v>
      </c>
      <c r="B598" s="84" t="s">
        <v>6112</v>
      </c>
      <c r="C598" s="84"/>
      <c r="D598" s="85">
        <f>IFERROR(VLOOKUP(A598,Data1!A:B,2,0),"")</f>
        <v>504</v>
      </c>
      <c r="E598" s="86">
        <f t="shared" si="54"/>
        <v>144</v>
      </c>
      <c r="F598" s="86">
        <f t="shared" si="55"/>
        <v>6</v>
      </c>
      <c r="G598" s="85">
        <f t="shared" si="56"/>
        <v>6</v>
      </c>
      <c r="H598" s="85">
        <f t="shared" si="57"/>
        <v>1</v>
      </c>
      <c r="I598" s="86">
        <f t="shared" si="58"/>
        <v>6</v>
      </c>
      <c r="J598" s="87" t="str">
        <f t="shared" si="59"/>
        <v/>
      </c>
      <c r="K598" s="87" t="s">
        <v>6113</v>
      </c>
      <c r="L598" s="88" t="str">
        <f>IFERROR(VLOOKUP(A598,Instruction!A:J,10,0),"No Supplies")</f>
        <v>No Supplies</v>
      </c>
      <c r="M598" s="86">
        <f>IFERROR(VLOOKUP(A598,Data1!A:C,3,0),1)</f>
        <v>24</v>
      </c>
      <c r="N598" s="85">
        <f>IFERROR(VLOOKUP(D598,Data2!$A:$D,4,0),"")</f>
        <v>24</v>
      </c>
      <c r="O598" s="84">
        <f>IFERROR(VLOOKUP(D598,Data2!$A:$C,3,0),"")</f>
        <v>144</v>
      </c>
      <c r="P598" s="85">
        <v>7</v>
      </c>
      <c r="Q598" s="84">
        <v>6</v>
      </c>
      <c r="R598" s="84"/>
      <c r="S598" s="84" t="s">
        <v>5152</v>
      </c>
    </row>
    <row r="599" spans="1:19" x14ac:dyDescent="0.25">
      <c r="A599" s="97" t="s">
        <v>2923</v>
      </c>
      <c r="B599" s="90" t="s">
        <v>6114</v>
      </c>
      <c r="C599" s="90"/>
      <c r="D599" s="91">
        <f>IFERROR(VLOOKUP(A599,Data1!A:B,2,0),"")</f>
        <v>596</v>
      </c>
      <c r="E599" s="101">
        <f t="shared" si="54"/>
        <v>36</v>
      </c>
      <c r="F599" s="101">
        <f t="shared" si="55"/>
        <v>18</v>
      </c>
      <c r="G599" s="91" t="str">
        <f t="shared" si="56"/>
        <v/>
      </c>
      <c r="H599" s="91">
        <f t="shared" si="57"/>
        <v>1</v>
      </c>
      <c r="I599" s="93">
        <f t="shared" si="58"/>
        <v>18</v>
      </c>
      <c r="J599" s="94" t="str">
        <f t="shared" si="59"/>
        <v/>
      </c>
      <c r="K599" s="94" t="s">
        <v>5494</v>
      </c>
      <c r="L599" s="95">
        <f>IFERROR(VLOOKUP(A599,Instruction!A:J,10,0),"No Supplies")</f>
        <v>0</v>
      </c>
      <c r="M599" s="101">
        <f>IFERROR(VLOOKUP(A599,Data1!A:C,3,0),1)</f>
        <v>2</v>
      </c>
      <c r="N599" s="91">
        <f>IFERROR(VLOOKUP(D599,Data2!$A:$D,4,0),"")</f>
        <v>0</v>
      </c>
      <c r="O599" s="90">
        <f>IFERROR(VLOOKUP(D599,Data2!$A:$C,3,0),"")</f>
        <v>36</v>
      </c>
      <c r="P599" s="91">
        <v>7</v>
      </c>
      <c r="Q599" s="90">
        <v>18</v>
      </c>
      <c r="R599" s="90"/>
      <c r="S599" s="90" t="s">
        <v>5152</v>
      </c>
    </row>
    <row r="600" spans="1:19" x14ac:dyDescent="0.25">
      <c r="A600" s="83" t="s">
        <v>5084</v>
      </c>
      <c r="B600" s="84" t="s">
        <v>6115</v>
      </c>
      <c r="C600" s="84"/>
      <c r="D600" s="85">
        <f>IFERROR(VLOOKUP(A600,Data1!A:B,2,0),"")</f>
        <v>84300</v>
      </c>
      <c r="E600" s="86">
        <f t="shared" si="54"/>
        <v>48</v>
      </c>
      <c r="F600" s="86">
        <f t="shared" si="55"/>
        <v>48</v>
      </c>
      <c r="G600" s="85" t="str">
        <f t="shared" si="56"/>
        <v/>
      </c>
      <c r="H600" s="85">
        <f t="shared" si="57"/>
        <v>1</v>
      </c>
      <c r="I600" s="86">
        <f t="shared" si="58"/>
        <v>48</v>
      </c>
      <c r="J600" s="87" t="str">
        <f t="shared" si="59"/>
        <v/>
      </c>
      <c r="K600" s="87" t="str">
        <f>IFERROR(VLOOKUP(A600,Instruction!A:F,6,0),"")</f>
        <v>• Insert 4 pcs per poly bag (Blue, Purple, Green, Pink). Apply FNSKU labels on each of the poly bags.
• Insert the poly-bagged sets back to BX-191313</v>
      </c>
      <c r="L600" s="88">
        <f>IFERROR(VLOOKUP(A600,Instruction!A:J,10,0),"No Supplies")</f>
        <v>0</v>
      </c>
      <c r="M600" s="86">
        <f>IFERROR(VLOOKUP(A600,Data1!A:C,3,0),1)</f>
        <v>1</v>
      </c>
      <c r="N600" s="85">
        <f>IFERROR(VLOOKUP(D600,Data2!$A:$D,4,0),"")</f>
        <v>0</v>
      </c>
      <c r="O600" s="84">
        <f>IFERROR(VLOOKUP(D600,Data2!$A:$C,3,0),"")</f>
        <v>48</v>
      </c>
      <c r="P600" s="85">
        <v>7</v>
      </c>
      <c r="Q600" s="84">
        <v>48</v>
      </c>
      <c r="R600" s="84"/>
      <c r="S600" s="84" t="s">
        <v>5152</v>
      </c>
    </row>
    <row r="601" spans="1:19" x14ac:dyDescent="0.25">
      <c r="A601" s="97" t="s">
        <v>2660</v>
      </c>
      <c r="B601" s="90" t="s">
        <v>6116</v>
      </c>
      <c r="C601" s="90" t="s">
        <v>6117</v>
      </c>
      <c r="D601" s="91">
        <f>IFERROR(VLOOKUP(A601,Data1!A:B,2,0),"")</f>
        <v>5170</v>
      </c>
      <c r="E601" s="101">
        <f t="shared" si="54"/>
        <v>24</v>
      </c>
      <c r="F601" s="101">
        <f t="shared" si="55"/>
        <v>12</v>
      </c>
      <c r="G601" s="91">
        <f t="shared" si="56"/>
        <v>1</v>
      </c>
      <c r="H601" s="91">
        <f t="shared" si="57"/>
        <v>1</v>
      </c>
      <c r="I601" s="93">
        <f t="shared" si="58"/>
        <v>12</v>
      </c>
      <c r="J601" s="94" t="str">
        <f t="shared" si="59"/>
        <v/>
      </c>
      <c r="K601" s="94" t="str">
        <f>IFERROR(VLOOKUP(A601,Instruction!A:F,6,0),"")</f>
        <v>• Put 2 pcs into polybag and apply FNSKU labels on each of the poly bags.
• Insert the poly-bagged sets back to BOX (Cover all existing barcodes on the box/case)</v>
      </c>
      <c r="L601" s="95" t="str">
        <f>IFERROR(VLOOKUP(A601,Instruction!A:J,10,0),"No Supplies")</f>
        <v>Poly Bag 6 x 9</v>
      </c>
      <c r="M601" s="101">
        <f>IFERROR(VLOOKUP(A601,Data1!A:C,3,0),1)</f>
        <v>2</v>
      </c>
      <c r="N601" s="91">
        <f>IFERROR(VLOOKUP(D601,Data2!$A:$D,4,0),"")</f>
        <v>24</v>
      </c>
      <c r="O601" s="90">
        <f>IFERROR(VLOOKUP(D601,Data2!$A:$C,3,0),"")</f>
        <v>288</v>
      </c>
      <c r="P601" s="91">
        <v>5</v>
      </c>
      <c r="Q601" s="90">
        <v>12</v>
      </c>
      <c r="R601" s="90"/>
      <c r="S601" s="90" t="s">
        <v>5151</v>
      </c>
    </row>
    <row r="602" spans="1:19" x14ac:dyDescent="0.25">
      <c r="A602" s="83" t="s">
        <v>2611</v>
      </c>
      <c r="B602" s="84" t="s">
        <v>6118</v>
      </c>
      <c r="C602" s="84"/>
      <c r="D602" s="85">
        <f>IFERROR(VLOOKUP(A602,Data1!A:B,2,0),"")</f>
        <v>5132</v>
      </c>
      <c r="E602" s="86">
        <f t="shared" si="54"/>
        <v>24</v>
      </c>
      <c r="F602" s="86">
        <f t="shared" si="55"/>
        <v>24</v>
      </c>
      <c r="G602" s="85">
        <f t="shared" si="56"/>
        <v>1</v>
      </c>
      <c r="H602" s="85">
        <f t="shared" si="57"/>
        <v>1</v>
      </c>
      <c r="I602" s="86">
        <f t="shared" si="58"/>
        <v>24</v>
      </c>
      <c r="J602" s="87" t="str">
        <f t="shared" si="59"/>
        <v/>
      </c>
      <c r="K602" s="87" t="s">
        <v>5297</v>
      </c>
      <c r="L602" s="88" t="str">
        <f>IFERROR(VLOOKUP(A602,Instruction!A:J,10,0),"No Supplies")</f>
        <v>No Supplies</v>
      </c>
      <c r="M602" s="86">
        <f>IFERROR(VLOOKUP(A602,Data1!A:C,3,0),1)</f>
        <v>1</v>
      </c>
      <c r="N602" s="85">
        <f>IFERROR(VLOOKUP(D602,Data2!$A:$D,4,0),"")</f>
        <v>24</v>
      </c>
      <c r="O602" s="84">
        <f>IFERROR(VLOOKUP(D602,Data2!$A:$C,3,0),"")</f>
        <v>144</v>
      </c>
      <c r="P602" s="85">
        <v>7</v>
      </c>
      <c r="Q602" s="84">
        <v>24</v>
      </c>
      <c r="R602" s="84"/>
      <c r="S602" s="84" t="s">
        <v>5151</v>
      </c>
    </row>
    <row r="603" spans="1:19" x14ac:dyDescent="0.25">
      <c r="A603" s="97" t="s">
        <v>4165</v>
      </c>
      <c r="B603" s="90" t="s">
        <v>6119</v>
      </c>
      <c r="C603" s="90" t="s">
        <v>6120</v>
      </c>
      <c r="D603" s="91">
        <f>IFERROR(VLOOKUP(A603,Data1!A:B,2,0),"")</f>
        <v>5075</v>
      </c>
      <c r="E603" s="101">
        <f t="shared" si="54"/>
        <v>360</v>
      </c>
      <c r="F603" s="101">
        <f t="shared" si="55"/>
        <v>5</v>
      </c>
      <c r="G603" s="91">
        <f t="shared" si="56"/>
        <v>15</v>
      </c>
      <c r="H603" s="91">
        <f t="shared" si="57"/>
        <v>5</v>
      </c>
      <c r="I603" s="93">
        <f t="shared" si="58"/>
        <v>1</v>
      </c>
      <c r="J603" s="94" t="str">
        <f t="shared" si="59"/>
        <v/>
      </c>
      <c r="K603" s="94" t="str">
        <f>IFERROR(VLOOKUP(A603,Instruction!A:F,6,0),"")</f>
        <v>• Apply label “THIS IS A SET”. Apply FNSKU to each case.
• *Make sure all labels stick securely on the case*. Apply outer case label. Cover all visible barcodes on case</v>
      </c>
      <c r="L603" s="95" t="str">
        <f>IFERROR(VLOOKUP(A603,Instruction!A:J,10,0),"No Supplies")</f>
        <v>No Supplies</v>
      </c>
      <c r="M603" s="101">
        <f>IFERROR(VLOOKUP(A603,Data1!A:C,3,0),1)</f>
        <v>72</v>
      </c>
      <c r="N603" s="91">
        <f>IFERROR(VLOOKUP(D603,Data2!$A:$D,4,0),"")</f>
        <v>24</v>
      </c>
      <c r="O603" s="90">
        <f>IFERROR(VLOOKUP(D603,Data2!$A:$C,3,0),"")</f>
        <v>72</v>
      </c>
      <c r="P603" s="91">
        <v>5</v>
      </c>
      <c r="Q603" s="90">
        <v>5</v>
      </c>
      <c r="R603" s="90"/>
      <c r="S603" s="90" t="s">
        <v>5152</v>
      </c>
    </row>
    <row r="604" spans="1:19" x14ac:dyDescent="0.25">
      <c r="A604" s="83" t="s">
        <v>2563</v>
      </c>
      <c r="B604" s="84" t="s">
        <v>6121</v>
      </c>
      <c r="C604" s="84"/>
      <c r="D604" s="85">
        <f>IFERROR(VLOOKUP(A604,Data1!A:B,2,0),"")</f>
        <v>5096</v>
      </c>
      <c r="E604" s="86">
        <f t="shared" si="54"/>
        <v>24</v>
      </c>
      <c r="F604" s="86">
        <f t="shared" si="55"/>
        <v>12</v>
      </c>
      <c r="G604" s="85">
        <f t="shared" si="56"/>
        <v>1</v>
      </c>
      <c r="H604" s="85">
        <f t="shared" si="57"/>
        <v>1</v>
      </c>
      <c r="I604" s="86">
        <f t="shared" si="58"/>
        <v>12</v>
      </c>
      <c r="J604" s="87" t="str">
        <f t="shared" si="59"/>
        <v/>
      </c>
      <c r="K604" s="87" t="str">
        <f>IFERROR(VLOOKUP(A604,Instruction!A:F,6,0),"")</f>
        <v>• Insert 2 pcs into poly bag, apply FNSKU label.
• Put back to CASE (Cover all existing barcodes on the box/case)</v>
      </c>
      <c r="L604" s="88">
        <f>IFERROR(VLOOKUP(A604,Instruction!A:J,10,0),"No Supplies")</f>
        <v>0</v>
      </c>
      <c r="M604" s="86">
        <f>IFERROR(VLOOKUP(A604,Data1!A:C,3,0),1)</f>
        <v>2</v>
      </c>
      <c r="N604" s="85">
        <f>IFERROR(VLOOKUP(D604,Data2!$A:$D,4,0),"")</f>
        <v>24</v>
      </c>
      <c r="O604" s="84">
        <f>IFERROR(VLOOKUP(D604,Data2!$A:$C,3,0),"")</f>
        <v>288</v>
      </c>
      <c r="P604" s="85">
        <v>7</v>
      </c>
      <c r="Q604" s="84">
        <v>12</v>
      </c>
      <c r="R604" s="84"/>
      <c r="S604" s="84" t="s">
        <v>5151</v>
      </c>
    </row>
    <row r="605" spans="1:19" x14ac:dyDescent="0.25">
      <c r="A605" s="97" t="s">
        <v>1336</v>
      </c>
      <c r="B605" s="90" t="s">
        <v>6122</v>
      </c>
      <c r="C605" s="90"/>
      <c r="D605" s="91">
        <f>IFERROR(VLOOKUP(A605,Data1!A:B,2,0),"")</f>
        <v>3002</v>
      </c>
      <c r="E605" s="101">
        <f t="shared" si="54"/>
        <v>144</v>
      </c>
      <c r="F605" s="101">
        <f t="shared" si="55"/>
        <v>12</v>
      </c>
      <c r="G605" s="91">
        <f t="shared" si="56"/>
        <v>12</v>
      </c>
      <c r="H605" s="91">
        <f t="shared" si="57"/>
        <v>1</v>
      </c>
      <c r="I605" s="93">
        <f t="shared" si="58"/>
        <v>12</v>
      </c>
      <c r="J605" s="94" t="str">
        <f t="shared" si="59"/>
        <v/>
      </c>
      <c r="K605" s="94" t="str">
        <f>IFERROR(VLOOKUP(A605,Instruction!A:F,6,0),"")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05" s="95">
        <f>IFERROR(VLOOKUP(A605,Instruction!A:J,10,0),"No Supplies")</f>
        <v>0</v>
      </c>
      <c r="M605" s="101">
        <f>IFERROR(VLOOKUP(A605,Data1!A:C,3,0),1)</f>
        <v>12</v>
      </c>
      <c r="N605" s="91">
        <f>IFERROR(VLOOKUP(D605,Data2!$A:$D,4,0),"")</f>
        <v>12</v>
      </c>
      <c r="O605" s="90">
        <f>IFERROR(VLOOKUP(D605,Data2!$A:$C,3,0),"")</f>
        <v>144</v>
      </c>
      <c r="P605" s="91">
        <v>6</v>
      </c>
      <c r="Q605" s="90">
        <v>12</v>
      </c>
      <c r="R605" s="90"/>
      <c r="S605" s="90" t="s">
        <v>5152</v>
      </c>
    </row>
    <row r="606" spans="1:19" x14ac:dyDescent="0.25">
      <c r="A606" s="83" t="s">
        <v>3460</v>
      </c>
      <c r="B606" s="84" t="s">
        <v>6123</v>
      </c>
      <c r="C606" s="84" t="s">
        <v>6124</v>
      </c>
      <c r="D606" s="85">
        <f>IFERROR(VLOOKUP(A606,Data1!A:B,2,0),"")</f>
        <v>930</v>
      </c>
      <c r="E606" s="86">
        <f t="shared" si="54"/>
        <v>144</v>
      </c>
      <c r="F606" s="86">
        <f t="shared" si="55"/>
        <v>6</v>
      </c>
      <c r="G606" s="85">
        <f t="shared" si="56"/>
        <v>6</v>
      </c>
      <c r="H606" s="85">
        <f t="shared" si="57"/>
        <v>1</v>
      </c>
      <c r="I606" s="86">
        <f t="shared" si="58"/>
        <v>6</v>
      </c>
      <c r="J606" s="87" t="str">
        <f t="shared" si="59"/>
        <v/>
      </c>
      <c r="K606" s="87" t="str">
        <f>IFERROR(VLOOKUP(A606,Instruction!A:F,6,0),"")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06" s="88" t="str">
        <f>IFERROR(VLOOKUP(A606,Instruction!A:J,10,0),"No Supplies")</f>
        <v>No Supplies</v>
      </c>
      <c r="M606" s="86">
        <f>IFERROR(VLOOKUP(A606,Data1!A:C,3,0),1)</f>
        <v>24</v>
      </c>
      <c r="N606" s="85">
        <f>IFERROR(VLOOKUP(D606,Data2!$A:$D,4,0),"")</f>
        <v>24</v>
      </c>
      <c r="O606" s="84">
        <f>IFERROR(VLOOKUP(D606,Data2!$A:$C,3,0),"")</f>
        <v>144</v>
      </c>
      <c r="P606" s="85">
        <v>5</v>
      </c>
      <c r="Q606" s="84">
        <v>6</v>
      </c>
      <c r="R606" s="84"/>
      <c r="S606" s="84" t="s">
        <v>5152</v>
      </c>
    </row>
    <row r="607" spans="1:19" x14ac:dyDescent="0.25">
      <c r="A607" s="97" t="s">
        <v>5009</v>
      </c>
      <c r="B607" s="90" t="s">
        <v>6125</v>
      </c>
      <c r="C607" s="90" t="s">
        <v>6126</v>
      </c>
      <c r="D607" s="91">
        <f>IFERROR(VLOOKUP(A607,Data1!A:B,2,0),"")</f>
        <v>2309</v>
      </c>
      <c r="E607" s="101">
        <f t="shared" si="54"/>
        <v>144</v>
      </c>
      <c r="F607" s="101">
        <f t="shared" si="55"/>
        <v>6</v>
      </c>
      <c r="G607" s="91">
        <f t="shared" si="56"/>
        <v>6</v>
      </c>
      <c r="H607" s="91">
        <f t="shared" si="57"/>
        <v>1</v>
      </c>
      <c r="I607" s="93">
        <f t="shared" si="58"/>
        <v>6</v>
      </c>
      <c r="J607" s="94" t="str">
        <f t="shared" si="59"/>
        <v/>
      </c>
      <c r="K607" s="94" t="str">
        <f>IFERROR(VLOOKUP(A607,Instruction!A:F,6,0),"")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07" s="95" t="str">
        <f>IFERROR(VLOOKUP(A607,Instruction!A:J,10,0),"No Supplies")</f>
        <v>No Supplies</v>
      </c>
      <c r="M607" s="101">
        <f>IFERROR(VLOOKUP(A607,Data1!A:C,3,0),1)</f>
        <v>24</v>
      </c>
      <c r="N607" s="91">
        <f>IFERROR(VLOOKUP(D607,Data2!$A:$D,4,0),"")</f>
        <v>24</v>
      </c>
      <c r="O607" s="90">
        <f>IFERROR(VLOOKUP(D607,Data2!$A:$C,3,0),"")</f>
        <v>144</v>
      </c>
      <c r="P607" s="91">
        <v>5</v>
      </c>
      <c r="Q607" s="90">
        <v>6</v>
      </c>
      <c r="R607" s="90"/>
      <c r="S607" s="90" t="s">
        <v>5152</v>
      </c>
    </row>
    <row r="608" spans="1:19" x14ac:dyDescent="0.25">
      <c r="A608" s="83" t="s">
        <v>905</v>
      </c>
      <c r="B608" s="84" t="s">
        <v>6127</v>
      </c>
      <c r="C608" s="84"/>
      <c r="D608" s="85">
        <f>IFERROR(VLOOKUP(A608,Data1!A:B,2,0),"")</f>
        <v>2050</v>
      </c>
      <c r="E608" s="86">
        <f t="shared" si="54"/>
        <v>24</v>
      </c>
      <c r="F608" s="86">
        <f t="shared" si="55"/>
        <v>12</v>
      </c>
      <c r="G608" s="85">
        <f t="shared" si="56"/>
        <v>1</v>
      </c>
      <c r="H608" s="85">
        <f t="shared" si="57"/>
        <v>1</v>
      </c>
      <c r="I608" s="86">
        <f t="shared" si="58"/>
        <v>12</v>
      </c>
      <c r="J608" s="87" t="str">
        <f t="shared" si="59"/>
        <v/>
      </c>
      <c r="K608" s="87" t="str">
        <f>IFERROR(VLOOKUP(A608,Instruction!A:F,6,0),"")</f>
        <v>• Insert 2 pcs into poly bag, apply FNSKU label.
• Put back to CASE (Cover all existing barcodes on the box/case)</v>
      </c>
      <c r="L608" s="88">
        <f>IFERROR(VLOOKUP(A608,Instruction!A:J,10,0),"No Supplies")</f>
        <v>0</v>
      </c>
      <c r="M608" s="86">
        <f>IFERROR(VLOOKUP(A608,Data1!A:C,3,0),1)</f>
        <v>2</v>
      </c>
      <c r="N608" s="85">
        <f>IFERROR(VLOOKUP(D608,Data2!$A:$D,4,0),"")</f>
        <v>24</v>
      </c>
      <c r="O608" s="84">
        <f>IFERROR(VLOOKUP(D608,Data2!$A:$C,3,0),"")</f>
        <v>144</v>
      </c>
      <c r="P608" s="85">
        <v>6</v>
      </c>
      <c r="Q608" s="84">
        <v>12</v>
      </c>
      <c r="R608" s="84"/>
      <c r="S608" s="84" t="s">
        <v>5151</v>
      </c>
    </row>
    <row r="609" spans="1:19" x14ac:dyDescent="0.25">
      <c r="A609" s="97" t="s">
        <v>3939</v>
      </c>
      <c r="B609" s="90" t="s">
        <v>6128</v>
      </c>
      <c r="C609" s="90" t="s">
        <v>6129</v>
      </c>
      <c r="D609" s="91">
        <f>IFERROR(VLOOKUP(A609,Data1!A:B,2,0),"")</f>
        <v>808</v>
      </c>
      <c r="E609" s="101">
        <f t="shared" si="54"/>
        <v>144</v>
      </c>
      <c r="F609" s="101">
        <f t="shared" si="55"/>
        <v>6</v>
      </c>
      <c r="G609" s="91">
        <f t="shared" si="56"/>
        <v>6</v>
      </c>
      <c r="H609" s="91">
        <f t="shared" si="57"/>
        <v>1</v>
      </c>
      <c r="I609" s="93">
        <f t="shared" si="58"/>
        <v>6</v>
      </c>
      <c r="J609" s="94" t="str">
        <f t="shared" si="59"/>
        <v/>
      </c>
      <c r="K609" s="94" t="str">
        <f>IFERROR(VLOOKUP(A609,Instruction!A:F,6,0),"")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09" s="95" t="str">
        <f>IFERROR(VLOOKUP(A609,Instruction!A:J,10,0),"No Supplies")</f>
        <v>No Supplies</v>
      </c>
      <c r="M609" s="101">
        <f>IFERROR(VLOOKUP(A609,Data1!A:C,3,0),1)</f>
        <v>24</v>
      </c>
      <c r="N609" s="91">
        <f>IFERROR(VLOOKUP(D609,Data2!$A:$D,4,0),"")</f>
        <v>24</v>
      </c>
      <c r="O609" s="90">
        <f>IFERROR(VLOOKUP(D609,Data2!$A:$C,3,0),"")</f>
        <v>144</v>
      </c>
      <c r="P609" s="91">
        <v>5</v>
      </c>
      <c r="Q609" s="90">
        <v>6</v>
      </c>
      <c r="R609" s="90"/>
      <c r="S609" s="90" t="s">
        <v>5152</v>
      </c>
    </row>
    <row r="610" spans="1:19" x14ac:dyDescent="0.25">
      <c r="A610" s="83" t="s">
        <v>2863</v>
      </c>
      <c r="B610" s="84" t="s">
        <v>6130</v>
      </c>
      <c r="C610" s="84" t="s">
        <v>6131</v>
      </c>
      <c r="D610" s="85">
        <f>IFERROR(VLOOKUP(A610,Data1!A:B,2,0),"")</f>
        <v>565</v>
      </c>
      <c r="E610" s="86">
        <f t="shared" si="54"/>
        <v>180</v>
      </c>
      <c r="F610" s="86">
        <f t="shared" si="55"/>
        <v>5</v>
      </c>
      <c r="G610" s="85" t="str">
        <f t="shared" si="56"/>
        <v/>
      </c>
      <c r="H610" s="85">
        <f t="shared" si="57"/>
        <v>5</v>
      </c>
      <c r="I610" s="86">
        <f t="shared" si="58"/>
        <v>1</v>
      </c>
      <c r="J610" s="87" t="str">
        <f t="shared" si="59"/>
        <v/>
      </c>
      <c r="K610" s="87" t="str">
        <f>IFERROR(VLOOKUP(A610,Instruction!A:F,6,0),"")</f>
        <v>• Apply label “THIS IS A SET”. Apply FNSKU to each case.
• *Make sure all labels stick securely on the case*. Apply outer case label. Cover all visible barcodes on case</v>
      </c>
      <c r="L610" s="88" t="str">
        <f>IFERROR(VLOOKUP(A610,Instruction!A:J,10,0),"No Supplies")</f>
        <v>No Supplies</v>
      </c>
      <c r="M610" s="86">
        <f>IFERROR(VLOOKUP(A610,Data1!A:C,3,0),1)</f>
        <v>36</v>
      </c>
      <c r="N610" s="85">
        <f>IFERROR(VLOOKUP(D610,Data2!$A:$D,4,0),"")</f>
        <v>0</v>
      </c>
      <c r="O610" s="84">
        <f>IFERROR(VLOOKUP(D610,Data2!$A:$C,3,0),"")</f>
        <v>36</v>
      </c>
      <c r="P610" s="85">
        <v>5</v>
      </c>
      <c r="Q610" s="84">
        <v>5</v>
      </c>
      <c r="R610" s="84"/>
      <c r="S610" s="84" t="s">
        <v>5152</v>
      </c>
    </row>
    <row r="611" spans="1:19" x14ac:dyDescent="0.25">
      <c r="A611" s="97" t="s">
        <v>633</v>
      </c>
      <c r="B611" s="90" t="s">
        <v>6132</v>
      </c>
      <c r="C611" s="90"/>
      <c r="D611" s="91">
        <f>IFERROR(VLOOKUP(A611,Data1!A:B,2,0),"")</f>
        <v>1748</v>
      </c>
      <c r="E611" s="101">
        <f t="shared" si="54"/>
        <v>24</v>
      </c>
      <c r="F611" s="101">
        <f t="shared" si="55"/>
        <v>6</v>
      </c>
      <c r="G611" s="91">
        <f t="shared" si="56"/>
        <v>1</v>
      </c>
      <c r="H611" s="91">
        <f t="shared" si="57"/>
        <v>1</v>
      </c>
      <c r="I611" s="93">
        <f t="shared" si="58"/>
        <v>6</v>
      </c>
      <c r="J611" s="94" t="str">
        <f t="shared" si="59"/>
        <v/>
      </c>
      <c r="K611" s="94" t="str">
        <f>IFERROR(VLOOKUP(A611,Instruction!A:F,6,0),"")</f>
        <v>• Put 4 pcs into poly bag (different color), apply FNSKU label. 
• Insert the poly-bagged sets back to CASE. Discard inner box (Cover all existing barcodes on the box/case)</v>
      </c>
      <c r="L611" s="95" t="str">
        <f>IFERROR(VLOOKUP(A611,Instruction!A:J,10,0),"No Supplies")</f>
        <v>Poly Bag 6 x 9</v>
      </c>
      <c r="M611" s="101">
        <f>IFERROR(VLOOKUP(A611,Data1!A:C,3,0),1)</f>
        <v>4</v>
      </c>
      <c r="N611" s="91">
        <f>IFERROR(VLOOKUP(D611,Data2!$A:$D,4,0),"")</f>
        <v>24</v>
      </c>
      <c r="O611" s="90">
        <f>IFERROR(VLOOKUP(D611,Data2!$A:$C,3,0),"")</f>
        <v>144</v>
      </c>
      <c r="P611" s="91">
        <v>5</v>
      </c>
      <c r="Q611" s="90">
        <v>6</v>
      </c>
      <c r="R611" s="90"/>
      <c r="S611" s="90" t="s">
        <v>5151</v>
      </c>
    </row>
    <row r="612" spans="1:19" x14ac:dyDescent="0.25">
      <c r="A612" s="83" t="s">
        <v>3901</v>
      </c>
      <c r="B612" s="84" t="s">
        <v>6133</v>
      </c>
      <c r="C612" s="84"/>
      <c r="D612" s="85">
        <f>IFERROR(VLOOKUP(A612,Data1!A:B,2,0),"")</f>
        <v>5090</v>
      </c>
      <c r="E612" s="86">
        <f t="shared" si="54"/>
        <v>48</v>
      </c>
      <c r="F612" s="86">
        <f t="shared" si="55"/>
        <v>24</v>
      </c>
      <c r="G612" s="85" t="str">
        <f t="shared" si="56"/>
        <v/>
      </c>
      <c r="H612" s="85">
        <f t="shared" si="57"/>
        <v>1</v>
      </c>
      <c r="I612" s="86">
        <f t="shared" si="58"/>
        <v>24</v>
      </c>
      <c r="J612" s="87" t="str">
        <f t="shared" si="59"/>
        <v/>
      </c>
      <c r="K612" s="87" t="s">
        <v>5494</v>
      </c>
      <c r="L612" s="88">
        <f>IFERROR(VLOOKUP(A612,Instruction!A:J,10,0),"No Supplies")</f>
        <v>0</v>
      </c>
      <c r="M612" s="86">
        <f>IFERROR(VLOOKUP(A612,Data1!A:C,3,0),1)</f>
        <v>2</v>
      </c>
      <c r="N612" s="85">
        <f>IFERROR(VLOOKUP(D612,Data2!$A:$D,4,0),"")</f>
        <v>0</v>
      </c>
      <c r="O612" s="84">
        <f>IFERROR(VLOOKUP(D612,Data2!$A:$C,3,0),"")</f>
        <v>48</v>
      </c>
      <c r="P612" s="85">
        <v>6</v>
      </c>
      <c r="Q612" s="84">
        <v>24</v>
      </c>
      <c r="R612" s="84"/>
      <c r="S612" s="84" t="s">
        <v>5152</v>
      </c>
    </row>
    <row r="613" spans="1:19" x14ac:dyDescent="0.25">
      <c r="A613" s="97" t="s">
        <v>5085</v>
      </c>
      <c r="B613" s="90" t="s">
        <v>6134</v>
      </c>
      <c r="C613" s="90"/>
      <c r="D613" s="91">
        <f>IFERROR(VLOOKUP(A613,Data1!A:B,2,0),"")</f>
        <v>2156</v>
      </c>
      <c r="E613" s="101">
        <f t="shared" si="54"/>
        <v>50</v>
      </c>
      <c r="F613" s="101">
        <f t="shared" si="55"/>
        <v>50</v>
      </c>
      <c r="G613" s="91" t="str">
        <f t="shared" si="56"/>
        <v/>
      </c>
      <c r="H613" s="91">
        <f t="shared" si="57"/>
        <v>1</v>
      </c>
      <c r="I613" s="93">
        <f t="shared" si="58"/>
        <v>50</v>
      </c>
      <c r="J613" s="94" t="str">
        <f t="shared" si="59"/>
        <v/>
      </c>
      <c r="K613" s="94" t="s">
        <v>6135</v>
      </c>
      <c r="L613" s="95" t="str">
        <f>IFERROR(VLOOKUP(A613,Instruction!A:J,10,0),"No Supplies")</f>
        <v>Poly Bag 12 x 15.5</v>
      </c>
      <c r="M613" s="101">
        <f>IFERROR(VLOOKUP(A613,Data1!A:C,3,0),1)</f>
        <v>1</v>
      </c>
      <c r="N613" s="91">
        <f>IFERROR(VLOOKUP(D613,Data2!$A:$D,4,0),"")</f>
        <v>0</v>
      </c>
      <c r="O613" s="90">
        <f>IFERROR(VLOOKUP(D613,Data2!$A:$C,3,0),"")</f>
        <v>50</v>
      </c>
      <c r="P613" s="91">
        <v>6</v>
      </c>
      <c r="Q613" s="90">
        <v>50</v>
      </c>
      <c r="R613" s="90"/>
      <c r="S613" s="90" t="s">
        <v>5152</v>
      </c>
    </row>
    <row r="614" spans="1:19" x14ac:dyDescent="0.25">
      <c r="A614" s="83" t="s">
        <v>4379</v>
      </c>
      <c r="B614" s="84" t="s">
        <v>6136</v>
      </c>
      <c r="C614" s="84"/>
      <c r="D614" s="85">
        <f>IFERROR(VLOOKUP(A614,Data1!A:B,2,0),"")</f>
        <v>767</v>
      </c>
      <c r="E614" s="86">
        <f t="shared" si="54"/>
        <v>864</v>
      </c>
      <c r="F614" s="86">
        <f t="shared" si="55"/>
        <v>6</v>
      </c>
      <c r="G614" s="85">
        <f t="shared" si="56"/>
        <v>36</v>
      </c>
      <c r="H614" s="85">
        <f t="shared" si="57"/>
        <v>6</v>
      </c>
      <c r="I614" s="86">
        <f t="shared" si="58"/>
        <v>1</v>
      </c>
      <c r="J614" s="87" t="str">
        <f t="shared" si="59"/>
        <v/>
      </c>
      <c r="K614" s="87" t="str">
        <f>IFERROR(VLOOKUP(A614,Instruction!A:F,6,0),"")</f>
        <v>• Prepack. Seal box. Apply FNSKU label on box.
• Pack in BX-191313
• Apply outer case label (Cover all existing barcodes on case)</v>
      </c>
      <c r="L614" s="88">
        <f>IFERROR(VLOOKUP(A614,Instruction!A:J,10,0),"No Supplies")</f>
        <v>0</v>
      </c>
      <c r="M614" s="86">
        <f>IFERROR(VLOOKUP(A614,Data1!A:C,3,0),1)</f>
        <v>144</v>
      </c>
      <c r="N614" s="85">
        <f>IFERROR(VLOOKUP(D614,Data2!$A:$D,4,0),"")</f>
        <v>24</v>
      </c>
      <c r="O614" s="84">
        <f>IFERROR(VLOOKUP(D614,Data2!$A:$C,3,0),"")</f>
        <v>144</v>
      </c>
      <c r="P614" s="85">
        <v>6</v>
      </c>
      <c r="Q614" s="84">
        <v>6</v>
      </c>
      <c r="R614" s="84"/>
      <c r="S614" s="84" t="s">
        <v>5152</v>
      </c>
    </row>
    <row r="615" spans="1:19" x14ac:dyDescent="0.25">
      <c r="A615" s="97" t="s">
        <v>2413</v>
      </c>
      <c r="B615" s="90" t="s">
        <v>6137</v>
      </c>
      <c r="C615" s="90"/>
      <c r="D615" s="91">
        <f>IFERROR(VLOOKUP(A615,Data1!A:B,2,0),"")</f>
        <v>5030</v>
      </c>
      <c r="E615" s="101">
        <f t="shared" si="54"/>
        <v>150</v>
      </c>
      <c r="F615" s="101">
        <f t="shared" si="55"/>
        <v>6</v>
      </c>
      <c r="G615" s="91" t="str">
        <f t="shared" si="56"/>
        <v/>
      </c>
      <c r="H615" s="91">
        <f t="shared" si="57"/>
        <v>6</v>
      </c>
      <c r="I615" s="93">
        <f t="shared" si="58"/>
        <v>1</v>
      </c>
      <c r="J615" s="94" t="str">
        <f t="shared" si="59"/>
        <v/>
      </c>
      <c r="K615" s="94" t="str">
        <f>IFERROR(VLOOKUP(A615,Instruction!A:F,6,0),"")</f>
        <v>• Prepack. Seal box. Apply FNSKU label on box.
• Pack in BX-191313
• Apply outer case label (Cover all existing barcodes on case)</v>
      </c>
      <c r="L615" s="95">
        <f>IFERROR(VLOOKUP(A615,Instruction!A:J,10,0),"No Supplies")</f>
        <v>0</v>
      </c>
      <c r="M615" s="101">
        <f>IFERROR(VLOOKUP(A615,Data1!A:C,3,0),1)</f>
        <v>25</v>
      </c>
      <c r="N615" s="91">
        <f>IFERROR(VLOOKUP(D615,Data2!$A:$D,4,0),"")</f>
        <v>0</v>
      </c>
      <c r="O615" s="90">
        <f>IFERROR(VLOOKUP(D615,Data2!$A:$C,3,0),"")</f>
        <v>25</v>
      </c>
      <c r="P615" s="91">
        <v>6</v>
      </c>
      <c r="Q615" s="90">
        <v>6</v>
      </c>
      <c r="R615" s="90"/>
      <c r="S615" s="90" t="s">
        <v>5152</v>
      </c>
    </row>
    <row r="616" spans="1:19" x14ac:dyDescent="0.25">
      <c r="A616" s="83" t="s">
        <v>5086</v>
      </c>
      <c r="B616" s="84" t="s">
        <v>6138</v>
      </c>
      <c r="C616" s="84"/>
      <c r="D616" s="85">
        <f>IFERROR(VLOOKUP(A616,Data1!A:B,2,0),"")</f>
        <v>8204</v>
      </c>
      <c r="E616" s="86">
        <f t="shared" si="54"/>
        <v>144</v>
      </c>
      <c r="F616" s="86">
        <f t="shared" si="55"/>
        <v>6</v>
      </c>
      <c r="G616" s="85" t="str">
        <f t="shared" si="56"/>
        <v/>
      </c>
      <c r="H616" s="85">
        <f t="shared" si="57"/>
        <v>6</v>
      </c>
      <c r="I616" s="86">
        <f t="shared" si="58"/>
        <v>1</v>
      </c>
      <c r="J616" s="87" t="str">
        <f t="shared" si="59"/>
        <v/>
      </c>
      <c r="K616" s="87" t="str">
        <f>IFERROR(VLOOKUP(A616,Instruction!A:F,6,0),"")</f>
        <v>• Prepack. Seal box. Apply FNSKU label on box.
• Pack in BX-191313
• Apply outer case label (Cover all existing barcodes on case)</v>
      </c>
      <c r="L616" s="88">
        <f>IFERROR(VLOOKUP(A616,Instruction!A:J,10,0),"No Supplies")</f>
        <v>0</v>
      </c>
      <c r="M616" s="86">
        <f>IFERROR(VLOOKUP(A616,Data1!A:C,3,0),1)</f>
        <v>24</v>
      </c>
      <c r="N616" s="85">
        <f>IFERROR(VLOOKUP(D616,Data2!$A:$D,4,0),"")</f>
        <v>0</v>
      </c>
      <c r="O616" s="84">
        <f>IFERROR(VLOOKUP(D616,Data2!$A:$C,3,0),"")</f>
        <v>24</v>
      </c>
      <c r="P616" s="85">
        <v>6</v>
      </c>
      <c r="Q616" s="84">
        <v>6</v>
      </c>
      <c r="R616" s="84"/>
      <c r="S616" s="84" t="s">
        <v>5152</v>
      </c>
    </row>
    <row r="617" spans="1:19" x14ac:dyDescent="0.25">
      <c r="A617" s="97" t="s">
        <v>393</v>
      </c>
      <c r="B617" s="90" t="s">
        <v>6139</v>
      </c>
      <c r="C617" s="90"/>
      <c r="D617" s="91">
        <f>IFERROR(VLOOKUP(A617,Data1!A:B,2,0),"")</f>
        <v>1634</v>
      </c>
      <c r="E617" s="101">
        <f t="shared" si="54"/>
        <v>24</v>
      </c>
      <c r="F617" s="101">
        <f t="shared" si="55"/>
        <v>8</v>
      </c>
      <c r="G617" s="91">
        <f t="shared" si="56"/>
        <v>1</v>
      </c>
      <c r="H617" s="91">
        <f t="shared" si="57"/>
        <v>1</v>
      </c>
      <c r="I617" s="93">
        <f t="shared" si="58"/>
        <v>8</v>
      </c>
      <c r="J617" s="94" t="str">
        <f t="shared" si="59"/>
        <v/>
      </c>
      <c r="K617" s="94" t="s">
        <v>6140</v>
      </c>
      <c r="L617" s="95">
        <f>IFERROR(VLOOKUP(A617,Instruction!A:J,10,0),"No Supplies")</f>
        <v>0</v>
      </c>
      <c r="M617" s="101">
        <f>IFERROR(VLOOKUP(A617,Data1!A:C,3,0),1)</f>
        <v>3</v>
      </c>
      <c r="N617" s="91">
        <f>IFERROR(VLOOKUP(D617,Data2!$A:$D,4,0),"")</f>
        <v>24</v>
      </c>
      <c r="O617" s="90">
        <f>IFERROR(VLOOKUP(D617,Data2!$A:$C,3,0),"")</f>
        <v>144</v>
      </c>
      <c r="P617" s="91">
        <v>6</v>
      </c>
      <c r="Q617" s="90">
        <v>8</v>
      </c>
      <c r="R617" s="90"/>
      <c r="S617" s="90" t="s">
        <v>5151</v>
      </c>
    </row>
    <row r="618" spans="1:19" x14ac:dyDescent="0.25">
      <c r="A618" s="83" t="s">
        <v>5087</v>
      </c>
      <c r="B618" s="84" t="s">
        <v>6141</v>
      </c>
      <c r="C618" s="84"/>
      <c r="D618" s="85">
        <f>IFERROR(VLOOKUP(A618,Data1!A:B,2,0),"")</f>
        <v>3013</v>
      </c>
      <c r="E618" s="86">
        <f t="shared" si="54"/>
        <v>24</v>
      </c>
      <c r="F618" s="86">
        <f t="shared" si="55"/>
        <v>24</v>
      </c>
      <c r="G618" s="85">
        <f t="shared" si="56"/>
        <v>1</v>
      </c>
      <c r="H618" s="85">
        <f t="shared" si="57"/>
        <v>1</v>
      </c>
      <c r="I618" s="86">
        <f t="shared" si="58"/>
        <v>24</v>
      </c>
      <c r="J618" s="87" t="str">
        <f t="shared" si="59"/>
        <v/>
      </c>
      <c r="K618" s="87" t="str">
        <f>IFERROR(VLOOKUP(A618,Instruction!A:F,6,0),"")</f>
        <v>• Put 4 pcs into poly bag, apply FNSKU label. 
• Insert the poly-bagged sets back to CASE. (Cover all existing barcodes on the box/case)
• New box size BX- 13.25 x 10.75 x 12.75</v>
      </c>
      <c r="L618" s="88">
        <f>IFERROR(VLOOKUP(A618,Instruction!A:J,10,0),"No Supplies")</f>
        <v>0</v>
      </c>
      <c r="M618" s="86">
        <f>IFERROR(VLOOKUP(A618,Data1!A:C,3,0),1)</f>
        <v>1</v>
      </c>
      <c r="N618" s="85">
        <f>IFERROR(VLOOKUP(D618,Data2!$A:$D,4,0),"")</f>
        <v>24</v>
      </c>
      <c r="O618" s="84">
        <f>IFERROR(VLOOKUP(D618,Data2!$A:$C,3,0),"")</f>
        <v>288</v>
      </c>
      <c r="P618" s="85">
        <v>6</v>
      </c>
      <c r="Q618" s="84">
        <v>24</v>
      </c>
      <c r="R618" s="84"/>
      <c r="S618" s="84" t="s">
        <v>5151</v>
      </c>
    </row>
    <row r="619" spans="1:19" x14ac:dyDescent="0.25">
      <c r="A619" s="97" t="s">
        <v>1490</v>
      </c>
      <c r="B619" s="90" t="s">
        <v>6142</v>
      </c>
      <c r="C619" s="90" t="s">
        <v>6143</v>
      </c>
      <c r="D619" s="91">
        <f>IFERROR(VLOOKUP(A619,Data1!A:B,2,0),"")</f>
        <v>3141</v>
      </c>
      <c r="E619" s="101">
        <f t="shared" si="54"/>
        <v>24</v>
      </c>
      <c r="F619" s="101">
        <f t="shared" si="55"/>
        <v>6</v>
      </c>
      <c r="G619" s="91" t="str">
        <f t="shared" si="56"/>
        <v/>
      </c>
      <c r="H619" s="91">
        <f t="shared" si="57"/>
        <v>2</v>
      </c>
      <c r="I619" s="93">
        <f t="shared" si="58"/>
        <v>3</v>
      </c>
      <c r="J619" s="94" t="str">
        <f t="shared" si="59"/>
        <v/>
      </c>
      <c r="K619" s="94" t="str">
        <f>IFERROR(VLOOKUP(A619,Instruction!A:F,6,0),"")</f>
        <v xml:space="preserve">• Put 4 pcs into polybag and apply FNSKU labels on each of the poly bags.
• Insert the poly-bagged sets back to CASE (Cover all existing barcodes on the box/case) </v>
      </c>
      <c r="L619" s="95" t="str">
        <f>IFERROR(VLOOKUP(A619,Instruction!A:J,10,0),"No Supplies")</f>
        <v>Poly Bag 14.5 x 19</v>
      </c>
      <c r="M619" s="101">
        <f>IFERROR(VLOOKUP(A619,Data1!A:C,3,0),1)</f>
        <v>4</v>
      </c>
      <c r="N619" s="91">
        <f>IFERROR(VLOOKUP(D619,Data2!$A:$D,4,0),"")</f>
        <v>0</v>
      </c>
      <c r="O619" s="90">
        <f>IFERROR(VLOOKUP(D619,Data2!$A:$C,3,0),"")</f>
        <v>12</v>
      </c>
      <c r="P619" s="91">
        <v>4</v>
      </c>
      <c r="Q619" s="90">
        <v>6</v>
      </c>
      <c r="R619" s="90"/>
      <c r="S619" s="90" t="s">
        <v>5152</v>
      </c>
    </row>
    <row r="620" spans="1:19" x14ac:dyDescent="0.25">
      <c r="A620" s="83" t="s">
        <v>1542</v>
      </c>
      <c r="B620" s="84" t="s">
        <v>6144</v>
      </c>
      <c r="C620" s="84" t="s">
        <v>6145</v>
      </c>
      <c r="D620" s="85">
        <f>IFERROR(VLOOKUP(A620,Data1!A:B,2,0),"")</f>
        <v>3167</v>
      </c>
      <c r="E620" s="86">
        <f t="shared" si="54"/>
        <v>96</v>
      </c>
      <c r="F620" s="86">
        <f t="shared" si="55"/>
        <v>4</v>
      </c>
      <c r="G620" s="85" t="str">
        <f t="shared" si="56"/>
        <v/>
      </c>
      <c r="H620" s="85">
        <f t="shared" si="57"/>
        <v>4</v>
      </c>
      <c r="I620" s="86">
        <f t="shared" si="58"/>
        <v>1</v>
      </c>
      <c r="J620" s="87" t="str">
        <f t="shared" si="59"/>
        <v/>
      </c>
      <c r="K620" s="87" t="str">
        <f>IFERROR(VLOOKUP(A620,Instruction!A:F,6,0),"")</f>
        <v>• Apply label “THIS IS A SET”. Apply FNSKU to each case.
• *Make sure all labels stick securely on the case*. Apply outer case label. Cover all visible barcodes on case</v>
      </c>
      <c r="L620" s="88" t="str">
        <f>IFERROR(VLOOKUP(A620,Instruction!A:J,10,0),"No Supplies")</f>
        <v>No Supplies</v>
      </c>
      <c r="M620" s="86">
        <f>IFERROR(VLOOKUP(A620,Data1!A:C,3,0),1)</f>
        <v>24</v>
      </c>
      <c r="N620" s="85">
        <f>IFERROR(VLOOKUP(D620,Data2!$A:$D,4,0),"")</f>
        <v>0</v>
      </c>
      <c r="O620" s="84">
        <f>IFERROR(VLOOKUP(D620,Data2!$A:$C,3,0),"")</f>
        <v>24</v>
      </c>
      <c r="P620" s="85">
        <v>4</v>
      </c>
      <c r="Q620" s="84">
        <v>4</v>
      </c>
      <c r="R620" s="84"/>
      <c r="S620" s="84" t="s">
        <v>5152</v>
      </c>
    </row>
    <row r="621" spans="1:19" x14ac:dyDescent="0.25">
      <c r="A621" s="97" t="s">
        <v>3802</v>
      </c>
      <c r="B621" s="90" t="s">
        <v>6146</v>
      </c>
      <c r="C621" s="90" t="s">
        <v>6147</v>
      </c>
      <c r="D621" s="91">
        <f>IFERROR(VLOOKUP(A621,Data1!A:B,2,0),"")</f>
        <v>5080</v>
      </c>
      <c r="E621" s="101">
        <f t="shared" si="54"/>
        <v>12</v>
      </c>
      <c r="F621" s="101">
        <f t="shared" si="55"/>
        <v>3</v>
      </c>
      <c r="G621" s="91" t="str">
        <f t="shared" si="56"/>
        <v/>
      </c>
      <c r="H621" s="91">
        <f t="shared" si="57"/>
        <v>1</v>
      </c>
      <c r="I621" s="93">
        <f t="shared" si="58"/>
        <v>3</v>
      </c>
      <c r="J621" s="94" t="str">
        <f t="shared" si="59"/>
        <v/>
      </c>
      <c r="K621" s="94" t="str">
        <f>IFERROR(VLOOKUP(A621,Instruction!A:F,6,0),"")</f>
        <v xml:space="preserve">• Put 4 pcs into polybag and apply FNSKU labels on each of the poly bags.
• Insert the poly-bagged sets back to CASE (Cover all existing barcodes on the box/case) </v>
      </c>
      <c r="L621" s="95" t="str">
        <f>IFERROR(VLOOKUP(A621,Instruction!A:J,10,0),"No Supplies")</f>
        <v>Poly Bag 12 x 15.5</v>
      </c>
      <c r="M621" s="101">
        <f>IFERROR(VLOOKUP(A621,Data1!A:C,3,0),1)</f>
        <v>4</v>
      </c>
      <c r="N621" s="91">
        <f>IFERROR(VLOOKUP(D621,Data2!$A:$D,4,0),"")</f>
        <v>0</v>
      </c>
      <c r="O621" s="90">
        <f>IFERROR(VLOOKUP(D621,Data2!$A:$C,3,0),"")</f>
        <v>12</v>
      </c>
      <c r="P621" s="91">
        <v>4</v>
      </c>
      <c r="Q621" s="90">
        <v>3</v>
      </c>
      <c r="R621" s="90"/>
      <c r="S621" s="90" t="s">
        <v>5152</v>
      </c>
    </row>
    <row r="622" spans="1:19" x14ac:dyDescent="0.25">
      <c r="A622" s="83" t="s">
        <v>2212</v>
      </c>
      <c r="B622" s="84" t="s">
        <v>6148</v>
      </c>
      <c r="C622" s="84"/>
      <c r="D622" s="85">
        <f>IFERROR(VLOOKUP(A622,Data1!A:B,2,0),"")</f>
        <v>4150</v>
      </c>
      <c r="E622" s="86">
        <f t="shared" si="54"/>
        <v>12</v>
      </c>
      <c r="F622" s="86">
        <f t="shared" si="55"/>
        <v>6</v>
      </c>
      <c r="G622" s="85" t="str">
        <f t="shared" si="56"/>
        <v/>
      </c>
      <c r="H622" s="85">
        <f t="shared" si="57"/>
        <v>1</v>
      </c>
      <c r="I622" s="86">
        <f t="shared" si="58"/>
        <v>6</v>
      </c>
      <c r="J622" s="87" t="str">
        <f t="shared" si="59"/>
        <v/>
      </c>
      <c r="K622" s="87" t="str">
        <f>IFERROR(VLOOKUP(A622,Instruction!A:F,6,0),"")</f>
        <v>• Insert 2 pcs into poly bag, apply FNSKU label.
• Put back to CASE (Cover all existing barcodes on the box/case)</v>
      </c>
      <c r="L622" s="88">
        <f>IFERROR(VLOOKUP(A622,Instruction!A:J,10,0),"No Supplies")</f>
        <v>0</v>
      </c>
      <c r="M622" s="86">
        <f>IFERROR(VLOOKUP(A622,Data1!A:C,3,0),1)</f>
        <v>2</v>
      </c>
      <c r="N622" s="85">
        <f>IFERROR(VLOOKUP(D622,Data2!$A:$D,4,0),"")</f>
        <v>0</v>
      </c>
      <c r="O622" s="84">
        <f>IFERROR(VLOOKUP(D622,Data2!$A:$C,3,0),"")</f>
        <v>12</v>
      </c>
      <c r="P622" s="85">
        <v>6</v>
      </c>
      <c r="Q622" s="84">
        <v>6</v>
      </c>
      <c r="R622" s="84"/>
      <c r="S622" s="84" t="s">
        <v>5152</v>
      </c>
    </row>
    <row r="623" spans="1:19" x14ac:dyDescent="0.25">
      <c r="A623" s="97" t="s">
        <v>1537</v>
      </c>
      <c r="B623" s="90" t="s">
        <v>6149</v>
      </c>
      <c r="C623" s="90"/>
      <c r="D623" s="91">
        <f>IFERROR(VLOOKUP(A623,Data1!A:B,2,0),"")</f>
        <v>3164</v>
      </c>
      <c r="E623" s="101">
        <f t="shared" si="54"/>
        <v>24</v>
      </c>
      <c r="F623" s="101">
        <f t="shared" si="55"/>
        <v>6</v>
      </c>
      <c r="G623" s="91" t="str">
        <f t="shared" si="56"/>
        <v/>
      </c>
      <c r="H623" s="91">
        <f t="shared" si="57"/>
        <v>2</v>
      </c>
      <c r="I623" s="93">
        <f t="shared" si="58"/>
        <v>3</v>
      </c>
      <c r="J623" s="94" t="str">
        <f t="shared" si="59"/>
        <v/>
      </c>
      <c r="K623" s="94" t="str">
        <f>IFERROR(VLOOKUP(A623,Instruction!A:F,6,0),"")</f>
        <v>• Put 4 pcs into poly bag, apply FNSKU label. 
• Insert the poly-bagged sets back to CASE. (Cover all existing barcodes on the box/case)
• New box size BX- 13.25 x 10.75 x 12.75</v>
      </c>
      <c r="L623" s="95">
        <f>IFERROR(VLOOKUP(A623,Instruction!A:J,10,0),"No Supplies")</f>
        <v>0</v>
      </c>
      <c r="M623" s="101">
        <f>IFERROR(VLOOKUP(A623,Data1!A:C,3,0),1)</f>
        <v>4</v>
      </c>
      <c r="N623" s="91">
        <f>IFERROR(VLOOKUP(D623,Data2!$A:$D,4,0),"")</f>
        <v>0</v>
      </c>
      <c r="O623" s="90">
        <f>IFERROR(VLOOKUP(D623,Data2!$A:$C,3,0),"")</f>
        <v>12</v>
      </c>
      <c r="P623" s="91">
        <v>6</v>
      </c>
      <c r="Q623" s="90">
        <v>6</v>
      </c>
      <c r="R623" s="90"/>
      <c r="S623" s="90" t="s">
        <v>5152</v>
      </c>
    </row>
    <row r="624" spans="1:19" x14ac:dyDescent="0.25">
      <c r="A624" s="83" t="s">
        <v>3217</v>
      </c>
      <c r="B624" s="84" t="s">
        <v>6150</v>
      </c>
      <c r="C624" s="84"/>
      <c r="D624" s="85">
        <f>IFERROR(VLOOKUP(A624,Data1!A:B,2,0),"")</f>
        <v>760</v>
      </c>
      <c r="E624" s="86">
        <f t="shared" si="54"/>
        <v>24</v>
      </c>
      <c r="F624" s="86">
        <f t="shared" si="55"/>
        <v>24</v>
      </c>
      <c r="G624" s="85">
        <f t="shared" si="56"/>
        <v>1</v>
      </c>
      <c r="H624" s="85">
        <f t="shared" si="57"/>
        <v>1</v>
      </c>
      <c r="I624" s="86">
        <f t="shared" si="58"/>
        <v>24</v>
      </c>
      <c r="J624" s="87" t="str">
        <f t="shared" si="59"/>
        <v/>
      </c>
      <c r="K624" s="87" t="s">
        <v>5297</v>
      </c>
      <c r="L624" s="88" t="str">
        <f>IFERROR(VLOOKUP(A624,Instruction!A:J,10,0),"No Supplies")</f>
        <v>No Supplies</v>
      </c>
      <c r="M624" s="86">
        <f>IFERROR(VLOOKUP(A624,Data1!A:C,3,0),1)</f>
        <v>1</v>
      </c>
      <c r="N624" s="85">
        <f>IFERROR(VLOOKUP(D624,Data2!$A:$D,4,0),"")</f>
        <v>24</v>
      </c>
      <c r="O624" s="84">
        <f>IFERROR(VLOOKUP(D624,Data2!$A:$C,3,0),"")</f>
        <v>144</v>
      </c>
      <c r="P624" s="85">
        <v>6</v>
      </c>
      <c r="Q624" s="84">
        <v>24</v>
      </c>
      <c r="R624" s="84"/>
      <c r="S624" s="84" t="s">
        <v>5151</v>
      </c>
    </row>
    <row r="625" spans="1:19" x14ac:dyDescent="0.25">
      <c r="A625" s="97" t="s">
        <v>2875</v>
      </c>
      <c r="B625" s="90" t="s">
        <v>6151</v>
      </c>
      <c r="C625" s="90" t="s">
        <v>6152</v>
      </c>
      <c r="D625" s="91">
        <f>IFERROR(VLOOKUP(A625,Data1!A:B,2,0),"")</f>
        <v>569</v>
      </c>
      <c r="E625" s="101">
        <f t="shared" si="54"/>
        <v>144</v>
      </c>
      <c r="F625" s="101">
        <f t="shared" si="55"/>
        <v>4</v>
      </c>
      <c r="G625" s="91" t="str">
        <f t="shared" si="56"/>
        <v/>
      </c>
      <c r="H625" s="91">
        <f t="shared" si="57"/>
        <v>4</v>
      </c>
      <c r="I625" s="93">
        <f t="shared" si="58"/>
        <v>1</v>
      </c>
      <c r="J625" s="94" t="str">
        <f t="shared" si="59"/>
        <v/>
      </c>
      <c r="K625" s="94" t="str">
        <f>IFERROR(VLOOKUP(A625,Instruction!A:F,6,0),"")</f>
        <v>• Apply label “THIS IS A SET”. Apply FNSKU to each case.
• *Make sure all labels stick securely on the case*. Apply outer case label. Cover all visible barcodes on case</v>
      </c>
      <c r="L625" s="95" t="str">
        <f>IFERROR(VLOOKUP(A625,Instruction!A:J,10,0),"No Supplies")</f>
        <v>No Supplies</v>
      </c>
      <c r="M625" s="101">
        <f>IFERROR(VLOOKUP(A625,Data1!A:C,3,0),1)</f>
        <v>36</v>
      </c>
      <c r="N625" s="91">
        <f>IFERROR(VLOOKUP(D625,Data2!$A:$D,4,0),"")</f>
        <v>0</v>
      </c>
      <c r="O625" s="90">
        <f>IFERROR(VLOOKUP(D625,Data2!$A:$C,3,0),"")</f>
        <v>36</v>
      </c>
      <c r="P625" s="91">
        <v>4</v>
      </c>
      <c r="Q625" s="90">
        <v>4</v>
      </c>
      <c r="R625" s="90"/>
      <c r="S625" s="90" t="s">
        <v>5152</v>
      </c>
    </row>
    <row r="626" spans="1:19" x14ac:dyDescent="0.25">
      <c r="A626" s="83" t="s">
        <v>4970</v>
      </c>
      <c r="B626" s="84" t="s">
        <v>6153</v>
      </c>
      <c r="C626" s="84"/>
      <c r="D626" s="85">
        <f>IFERROR(VLOOKUP(A626,Data1!A:B,2,0),"")</f>
        <v>5051</v>
      </c>
      <c r="E626" s="86">
        <f t="shared" si="54"/>
        <v>48</v>
      </c>
      <c r="F626" s="86">
        <f t="shared" si="55"/>
        <v>8</v>
      </c>
      <c r="G626" s="85" t="str">
        <f t="shared" si="56"/>
        <v/>
      </c>
      <c r="H626" s="85">
        <f t="shared" si="57"/>
        <v>1</v>
      </c>
      <c r="I626" s="86">
        <f t="shared" si="58"/>
        <v>8</v>
      </c>
      <c r="J626" s="87" t="str">
        <f t="shared" si="59"/>
        <v/>
      </c>
      <c r="K626" s="87" t="str">
        <f>IFERROR(VLOOKUP(A626,Instruction!A:F,6,0),"")</f>
        <v xml:space="preserve">• Put 6 pcs per poly bag. Apply FNSKU on the poly bags.
• Put the poly-bagged sets back to CASE. (Cover all existing barcodes on the box/case) </v>
      </c>
      <c r="L626" s="88" t="str">
        <f>IFERROR(VLOOKUP(A626,Instruction!A:J,10,0),"No Supplies")</f>
        <v>Poly Bag 12 x 15.5</v>
      </c>
      <c r="M626" s="86">
        <f>IFERROR(VLOOKUP(A626,Data1!A:C,3,0),1)</f>
        <v>6</v>
      </c>
      <c r="N626" s="85">
        <f>IFERROR(VLOOKUP(D626,Data2!$A:$D,4,0),"")</f>
        <v>0</v>
      </c>
      <c r="O626" s="84">
        <f>IFERROR(VLOOKUP(D626,Data2!$A:$C,3,0),"")</f>
        <v>48</v>
      </c>
      <c r="P626" s="85">
        <v>6</v>
      </c>
      <c r="Q626" s="84">
        <v>8</v>
      </c>
      <c r="R626" s="84"/>
      <c r="S626" s="84" t="s">
        <v>5152</v>
      </c>
    </row>
    <row r="627" spans="1:19" x14ac:dyDescent="0.25">
      <c r="A627" s="97" t="s">
        <v>2592</v>
      </c>
      <c r="B627" s="90" t="s">
        <v>6154</v>
      </c>
      <c r="C627" s="90"/>
      <c r="D627" s="91">
        <f>IFERROR(VLOOKUP(A627,Data1!A:B,2,0),"")</f>
        <v>5112</v>
      </c>
      <c r="E627" s="101">
        <f t="shared" si="54"/>
        <v>24</v>
      </c>
      <c r="F627" s="101">
        <f t="shared" si="55"/>
        <v>6</v>
      </c>
      <c r="G627" s="91">
        <f t="shared" si="56"/>
        <v>1</v>
      </c>
      <c r="H627" s="91">
        <f t="shared" si="57"/>
        <v>1</v>
      </c>
      <c r="I627" s="93">
        <f t="shared" si="58"/>
        <v>6</v>
      </c>
      <c r="J627" s="94" t="str">
        <f t="shared" si="59"/>
        <v/>
      </c>
      <c r="K627" s="94" t="str">
        <f>IFERROR(VLOOKUP(A627,Instruction!A:F,6,0),"")</f>
        <v>• Insert 4 pcs per poly bag (Blue, Purple, Green, Pink). Apply FNSKU labels on each of the poly bags.
• Insert the poly-bagged sets back to BX-191313</v>
      </c>
      <c r="L627" s="95">
        <f>IFERROR(VLOOKUP(A627,Instruction!A:J,10,0),"No Supplies")</f>
        <v>0</v>
      </c>
      <c r="M627" s="101">
        <f>IFERROR(VLOOKUP(A627,Data1!A:C,3,0),1)</f>
        <v>4</v>
      </c>
      <c r="N627" s="91">
        <f>IFERROR(VLOOKUP(D627,Data2!$A:$D,4,0),"")</f>
        <v>24</v>
      </c>
      <c r="O627" s="90">
        <f>IFERROR(VLOOKUP(D627,Data2!$A:$C,3,0),"")</f>
        <v>144</v>
      </c>
      <c r="P627" s="91">
        <v>6</v>
      </c>
      <c r="Q627" s="90">
        <v>6</v>
      </c>
      <c r="R627" s="90"/>
      <c r="S627" s="90" t="s">
        <v>5151</v>
      </c>
    </row>
    <row r="628" spans="1:19" x14ac:dyDescent="0.25">
      <c r="A628" s="83" t="s">
        <v>1919</v>
      </c>
      <c r="B628" s="84" t="s">
        <v>6155</v>
      </c>
      <c r="C628" s="84"/>
      <c r="D628" s="85">
        <f>IFERROR(VLOOKUP(A628,Data1!A:B,2,0),"")</f>
        <v>362</v>
      </c>
      <c r="E628" s="86">
        <f t="shared" si="54"/>
        <v>144</v>
      </c>
      <c r="F628" s="86">
        <f t="shared" si="55"/>
        <v>6</v>
      </c>
      <c r="G628" s="85" t="str">
        <f t="shared" si="56"/>
        <v/>
      </c>
      <c r="H628" s="85">
        <f t="shared" si="57"/>
        <v>6</v>
      </c>
      <c r="I628" s="86">
        <f t="shared" si="58"/>
        <v>1</v>
      </c>
      <c r="J628" s="87" t="str">
        <f t="shared" si="59"/>
        <v/>
      </c>
      <c r="K628" s="87" t="str">
        <f>IFERROR(VLOOKUP(A628,Instruction!A:F,6,0),"")</f>
        <v>• Prepack. Seal box. Apply FNSKU label on box.
• Pack in BX-191313
• Apply outer case label (Cover all existing barcodes on case)</v>
      </c>
      <c r="L628" s="88">
        <f>IFERROR(VLOOKUP(A628,Instruction!A:J,10,0),"No Supplies")</f>
        <v>0</v>
      </c>
      <c r="M628" s="86">
        <f>IFERROR(VLOOKUP(A628,Data1!A:C,3,0),1)</f>
        <v>24</v>
      </c>
      <c r="N628" s="85">
        <f>IFERROR(VLOOKUP(D628,Data2!$A:$D,4,0),"")</f>
        <v>0</v>
      </c>
      <c r="O628" s="84">
        <f>IFERROR(VLOOKUP(D628,Data2!$A:$C,3,0),"")</f>
        <v>24</v>
      </c>
      <c r="P628" s="85">
        <v>6</v>
      </c>
      <c r="Q628" s="84">
        <v>6</v>
      </c>
      <c r="R628" s="84"/>
      <c r="S628" s="84" t="s">
        <v>5152</v>
      </c>
    </row>
    <row r="629" spans="1:19" x14ac:dyDescent="0.25">
      <c r="A629" s="97" t="s">
        <v>5088</v>
      </c>
      <c r="B629" s="90" t="s">
        <v>6156</v>
      </c>
      <c r="C629" s="90"/>
      <c r="D629" s="91">
        <f>IFERROR(VLOOKUP(A629,Data1!A:B,2,0),"")</f>
        <v>323</v>
      </c>
      <c r="E629" s="101">
        <f t="shared" si="54"/>
        <v>24</v>
      </c>
      <c r="F629" s="101">
        <f t="shared" si="55"/>
        <v>24</v>
      </c>
      <c r="G629" s="91">
        <f t="shared" si="56"/>
        <v>1</v>
      </c>
      <c r="H629" s="91">
        <f t="shared" si="57"/>
        <v>1</v>
      </c>
      <c r="I629" s="93">
        <f t="shared" si="58"/>
        <v>24</v>
      </c>
      <c r="J629" s="94" t="str">
        <f t="shared" si="59"/>
        <v/>
      </c>
      <c r="K629" s="94" t="str">
        <f>IFERROR(VLOOKUP(A629,Instruction!A:F,6,0),"")</f>
        <v>• Put 4 pcs into poly bag, apply FNSKU label. 
• Insert the poly-bagged sets back to CASE. (Cover all existing barcodes on the box/case)
• New box size BX- 13.25 x 10.75 x 12.75</v>
      </c>
      <c r="L629" s="95">
        <f>IFERROR(VLOOKUP(A629,Instruction!A:J,10,0),"No Supplies")</f>
        <v>0</v>
      </c>
      <c r="M629" s="101">
        <f>IFERROR(VLOOKUP(A629,Data1!A:C,3,0),1)</f>
        <v>1</v>
      </c>
      <c r="N629" s="91">
        <f>IFERROR(VLOOKUP(D629,Data2!$A:$D,4,0),"")</f>
        <v>24</v>
      </c>
      <c r="O629" s="90">
        <f>IFERROR(VLOOKUP(D629,Data2!$A:$C,3,0),"")</f>
        <v>288</v>
      </c>
      <c r="P629" s="91">
        <v>6</v>
      </c>
      <c r="Q629" s="90">
        <v>24</v>
      </c>
      <c r="R629" s="90"/>
      <c r="S629" s="90" t="s">
        <v>5151</v>
      </c>
    </row>
    <row r="630" spans="1:19" x14ac:dyDescent="0.25">
      <c r="A630" s="83" t="s">
        <v>311</v>
      </c>
      <c r="B630" s="84" t="s">
        <v>6157</v>
      </c>
      <c r="C630" s="84" t="s">
        <v>6158</v>
      </c>
      <c r="D630" s="85">
        <f>IFERROR(VLOOKUP(A630,Data1!A:B,2,0),"")</f>
        <v>1320</v>
      </c>
      <c r="E630" s="86">
        <f t="shared" si="54"/>
        <v>24</v>
      </c>
      <c r="F630" s="86">
        <f t="shared" si="55"/>
        <v>4</v>
      </c>
      <c r="G630" s="85" t="str">
        <f t="shared" si="56"/>
        <v/>
      </c>
      <c r="H630" s="85">
        <f t="shared" si="57"/>
        <v>2</v>
      </c>
      <c r="I630" s="86">
        <f t="shared" si="58"/>
        <v>2</v>
      </c>
      <c r="J630" s="87" t="str">
        <f t="shared" si="59"/>
        <v/>
      </c>
      <c r="K630" s="87" t="str">
        <f>IFERROR(VLOOKUP(A630,Instruction!A:F,6,0),"")</f>
        <v>• Put 6 pcs (different color) per poly bag. Apply FNSKU on the poly bags.
• Put the poly-bagged sets back to CASE (Cover all existing barcodes on the box/case)</v>
      </c>
      <c r="L630" s="88">
        <f>IFERROR(VLOOKUP(A630,Instruction!A:J,10,0),"No Supplies")</f>
        <v>0</v>
      </c>
      <c r="M630" s="86">
        <f>IFERROR(VLOOKUP(A630,Data1!A:C,3,0),1)</f>
        <v>6</v>
      </c>
      <c r="N630" s="85">
        <f>IFERROR(VLOOKUP(D630,Data2!$A:$D,4,0),"")</f>
        <v>0</v>
      </c>
      <c r="O630" s="84">
        <f>IFERROR(VLOOKUP(D630,Data2!$A:$C,3,0),"")</f>
        <v>12</v>
      </c>
      <c r="P630" s="85">
        <v>4</v>
      </c>
      <c r="Q630" s="84">
        <v>4</v>
      </c>
      <c r="R630" s="84"/>
      <c r="S630" s="84" t="s">
        <v>5152</v>
      </c>
    </row>
    <row r="631" spans="1:19" x14ac:dyDescent="0.25">
      <c r="A631" s="97" t="s">
        <v>5089</v>
      </c>
      <c r="B631" s="90" t="s">
        <v>6159</v>
      </c>
      <c r="C631" s="90"/>
      <c r="D631" s="91">
        <f>IFERROR(VLOOKUP(A631,Data1!A:B,2,0),"")</f>
        <v>2155</v>
      </c>
      <c r="E631" s="101">
        <f t="shared" si="54"/>
        <v>50</v>
      </c>
      <c r="F631" s="101">
        <f t="shared" si="55"/>
        <v>50</v>
      </c>
      <c r="G631" s="91" t="str">
        <f t="shared" si="56"/>
        <v/>
      </c>
      <c r="H631" s="91">
        <f t="shared" si="57"/>
        <v>1</v>
      </c>
      <c r="I631" s="93">
        <f t="shared" si="58"/>
        <v>50</v>
      </c>
      <c r="J631" s="94" t="str">
        <f t="shared" si="59"/>
        <v/>
      </c>
      <c r="K631" s="94" t="s">
        <v>5297</v>
      </c>
      <c r="L631" s="95" t="str">
        <f>IFERROR(VLOOKUP(A631,Instruction!A:J,10,0),"No Supplies")</f>
        <v>No Supplies</v>
      </c>
      <c r="M631" s="101">
        <f>IFERROR(VLOOKUP(A631,Data1!A:C,3,0),1)</f>
        <v>1</v>
      </c>
      <c r="N631" s="91">
        <f>IFERROR(VLOOKUP(D631,Data2!$A:$D,4,0),"")</f>
        <v>0</v>
      </c>
      <c r="O631" s="90">
        <f>IFERROR(VLOOKUP(D631,Data2!$A:$C,3,0),"")</f>
        <v>50</v>
      </c>
      <c r="P631" s="91">
        <v>6</v>
      </c>
      <c r="Q631" s="90">
        <v>50</v>
      </c>
      <c r="R631" s="90"/>
      <c r="S631" s="90" t="s">
        <v>5152</v>
      </c>
    </row>
    <row r="632" spans="1:19" x14ac:dyDescent="0.25">
      <c r="A632" s="83" t="s">
        <v>1923</v>
      </c>
      <c r="B632" s="84" t="s">
        <v>6160</v>
      </c>
      <c r="C632" s="84"/>
      <c r="D632" s="85">
        <f>IFERROR(VLOOKUP(A632,Data1!A:B,2,0),"")</f>
        <v>375</v>
      </c>
      <c r="E632" s="86">
        <f t="shared" si="54"/>
        <v>144</v>
      </c>
      <c r="F632" s="86">
        <f t="shared" si="55"/>
        <v>6</v>
      </c>
      <c r="G632" s="85" t="str">
        <f t="shared" si="56"/>
        <v/>
      </c>
      <c r="H632" s="85">
        <f t="shared" si="57"/>
        <v>6</v>
      </c>
      <c r="I632" s="86">
        <f t="shared" si="58"/>
        <v>1</v>
      </c>
      <c r="J632" s="87" t="str">
        <f t="shared" si="59"/>
        <v/>
      </c>
      <c r="K632" s="87" t="str">
        <f>IFERROR(VLOOKUP(A632,Instruction!A:F,6,0),"")</f>
        <v>• Prepack. Seal box. Apply FNSKU label on box.
• Pack in BX-191313
• Apply outer case label (Cover all existing barcodes on case)</v>
      </c>
      <c r="L632" s="88">
        <f>IFERROR(VLOOKUP(A632,Instruction!A:J,10,0),"No Supplies")</f>
        <v>0</v>
      </c>
      <c r="M632" s="86">
        <f>IFERROR(VLOOKUP(A632,Data1!A:C,3,0),1)</f>
        <v>24</v>
      </c>
      <c r="N632" s="85">
        <f>IFERROR(VLOOKUP(D632,Data2!$A:$D,4,0),"")</f>
        <v>0</v>
      </c>
      <c r="O632" s="84">
        <f>IFERROR(VLOOKUP(D632,Data2!$A:$C,3,0),"")</f>
        <v>24</v>
      </c>
      <c r="P632" s="85">
        <v>6</v>
      </c>
      <c r="Q632" s="84">
        <v>6</v>
      </c>
      <c r="R632" s="84"/>
      <c r="S632" s="84" t="s">
        <v>5152</v>
      </c>
    </row>
    <row r="633" spans="1:19" x14ac:dyDescent="0.25">
      <c r="A633" s="97" t="s">
        <v>2832</v>
      </c>
      <c r="B633" s="90" t="s">
        <v>6161</v>
      </c>
      <c r="C633" s="90"/>
      <c r="D633" s="91">
        <f>IFERROR(VLOOKUP(A633,Data1!A:B,2,0),"")</f>
        <v>551</v>
      </c>
      <c r="E633" s="101">
        <f t="shared" si="54"/>
        <v>48</v>
      </c>
      <c r="F633" s="101">
        <f t="shared" si="55"/>
        <v>24</v>
      </c>
      <c r="G633" s="91" t="str">
        <f t="shared" si="56"/>
        <v/>
      </c>
      <c r="H633" s="91">
        <f t="shared" si="57"/>
        <v>1</v>
      </c>
      <c r="I633" s="93">
        <f t="shared" si="58"/>
        <v>24</v>
      </c>
      <c r="J633" s="94" t="str">
        <f t="shared" si="59"/>
        <v/>
      </c>
      <c r="K633" s="94" t="str">
        <f>IFERROR(VLOOKUP(A633,Instruction!A:F,6,0),"")</f>
        <v>• Insert 2 pcs into poly bag, apply FNSKU label.
• Put back to CASE (Cover all existing barcodes on the box/case)</v>
      </c>
      <c r="L633" s="95">
        <f>IFERROR(VLOOKUP(A633,Instruction!A:J,10,0),"No Supplies")</f>
        <v>0</v>
      </c>
      <c r="M633" s="101">
        <f>IFERROR(VLOOKUP(A633,Data1!A:C,3,0),1)</f>
        <v>2</v>
      </c>
      <c r="N633" s="91">
        <f>IFERROR(VLOOKUP(D633,Data2!$A:$D,4,0),"")</f>
        <v>0</v>
      </c>
      <c r="O633" s="90">
        <f>IFERROR(VLOOKUP(D633,Data2!$A:$C,3,0),"")</f>
        <v>48</v>
      </c>
      <c r="P633" s="91">
        <v>6</v>
      </c>
      <c r="Q633" s="90">
        <v>24</v>
      </c>
      <c r="R633" s="90"/>
      <c r="S633" s="90" t="s">
        <v>5152</v>
      </c>
    </row>
    <row r="634" spans="1:19" x14ac:dyDescent="0.25">
      <c r="A634" s="83" t="s">
        <v>4889</v>
      </c>
      <c r="B634" s="84" t="s">
        <v>6162</v>
      </c>
      <c r="C634" s="84"/>
      <c r="D634" s="85">
        <f>IFERROR(VLOOKUP(A634,Data1!A:B,2,0),"")</f>
        <v>602</v>
      </c>
      <c r="E634" s="86">
        <f t="shared" si="54"/>
        <v>24</v>
      </c>
      <c r="F634" s="86">
        <f t="shared" si="55"/>
        <v>6</v>
      </c>
      <c r="G634" s="85">
        <f t="shared" si="56"/>
        <v>1</v>
      </c>
      <c r="H634" s="85">
        <f t="shared" si="57"/>
        <v>1</v>
      </c>
      <c r="I634" s="86">
        <f t="shared" si="58"/>
        <v>6</v>
      </c>
      <c r="J634" s="87" t="str">
        <f t="shared" si="59"/>
        <v/>
      </c>
      <c r="K634" s="87" t="str">
        <f>IFERROR(VLOOKUP(A634,Instruction!A:F,6,0),"")</f>
        <v>• Insert 4 pcs per poly bag (Blue, Purple, Green, Pink). Apply FNSKU labels on each of the poly bags.
• Insert the poly-bagged sets back to BX-191313</v>
      </c>
      <c r="L634" s="88">
        <f>IFERROR(VLOOKUP(A634,Instruction!A:J,10,0),"No Supplies")</f>
        <v>0</v>
      </c>
      <c r="M634" s="86">
        <f>IFERROR(VLOOKUP(A634,Data1!A:C,3,0),1)</f>
        <v>4</v>
      </c>
      <c r="N634" s="85">
        <f>IFERROR(VLOOKUP(D634,Data2!$A:$D,4,0),"")</f>
        <v>24</v>
      </c>
      <c r="O634" s="84">
        <f>IFERROR(VLOOKUP(D634,Data2!$A:$C,3,0),"")</f>
        <v>144</v>
      </c>
      <c r="P634" s="85">
        <v>6</v>
      </c>
      <c r="Q634" s="84">
        <v>6</v>
      </c>
      <c r="R634" s="84"/>
      <c r="S634" s="84" t="s">
        <v>5151</v>
      </c>
    </row>
    <row r="635" spans="1:19" x14ac:dyDescent="0.25">
      <c r="A635" s="97" t="s">
        <v>3153</v>
      </c>
      <c r="B635" s="90" t="s">
        <v>6163</v>
      </c>
      <c r="C635" s="90"/>
      <c r="D635" s="91">
        <f>IFERROR(VLOOKUP(A635,Data1!A:B,2,0),"")</f>
        <v>725</v>
      </c>
      <c r="E635" s="101">
        <f t="shared" si="54"/>
        <v>24</v>
      </c>
      <c r="F635" s="101">
        <f t="shared" si="55"/>
        <v>24</v>
      </c>
      <c r="G635" s="91">
        <f t="shared" si="56"/>
        <v>1</v>
      </c>
      <c r="H635" s="91">
        <f t="shared" si="57"/>
        <v>1</v>
      </c>
      <c r="I635" s="93">
        <f t="shared" si="58"/>
        <v>24</v>
      </c>
      <c r="J635" s="94" t="str">
        <f t="shared" si="59"/>
        <v/>
      </c>
      <c r="K635" s="94" t="str">
        <f>IFERROR(VLOOKUP(A635,Instruction!A:F,6,0),"")</f>
        <v>• Use FNSKU to label each item (cover barcode). 
• Put item back to CASE. Discard inner box
• Apply outer case label accordingly to match item# (Cover all existing barcodes on the case)</v>
      </c>
      <c r="L635" s="95">
        <f>IFERROR(VLOOKUP(A635,Instruction!A:J,10,0),"No Supplies")</f>
        <v>0</v>
      </c>
      <c r="M635" s="101">
        <f>IFERROR(VLOOKUP(A635,Data1!A:C,3,0),1)</f>
        <v>1</v>
      </c>
      <c r="N635" s="91">
        <f>IFERROR(VLOOKUP(D635,Data2!$A:$D,4,0),"")</f>
        <v>24</v>
      </c>
      <c r="O635" s="90">
        <f>IFERROR(VLOOKUP(D635,Data2!$A:$C,3,0),"")</f>
        <v>144</v>
      </c>
      <c r="P635" s="91">
        <v>5</v>
      </c>
      <c r="Q635" s="90">
        <v>24</v>
      </c>
      <c r="R635" s="90"/>
      <c r="S635" s="90" t="s">
        <v>5151</v>
      </c>
    </row>
    <row r="636" spans="1:19" x14ac:dyDescent="0.25">
      <c r="A636" s="83" t="s">
        <v>2857</v>
      </c>
      <c r="B636" s="84" t="s">
        <v>6164</v>
      </c>
      <c r="C636" s="84"/>
      <c r="D636" s="85">
        <f>IFERROR(VLOOKUP(A636,Data1!A:B,2,0),"")</f>
        <v>562</v>
      </c>
      <c r="E636" s="86">
        <f t="shared" si="54"/>
        <v>120</v>
      </c>
      <c r="F636" s="86">
        <f t="shared" si="55"/>
        <v>5</v>
      </c>
      <c r="G636" s="85" t="str">
        <f t="shared" si="56"/>
        <v/>
      </c>
      <c r="H636" s="85">
        <f t="shared" si="57"/>
        <v>5</v>
      </c>
      <c r="I636" s="86">
        <f t="shared" si="58"/>
        <v>1</v>
      </c>
      <c r="J636" s="87" t="str">
        <f t="shared" si="59"/>
        <v/>
      </c>
      <c r="K636" s="87" t="s">
        <v>6165</v>
      </c>
      <c r="L636" s="88" t="str">
        <f>IFERROR(VLOOKUP(A636,Instruction!A:J,10,0),"No Supplies")</f>
        <v>No Supplies</v>
      </c>
      <c r="M636" s="86">
        <f>IFERROR(VLOOKUP(A636,Data1!A:C,3,0),1)</f>
        <v>24</v>
      </c>
      <c r="N636" s="85">
        <f>IFERROR(VLOOKUP(D636,Data2!$A:$D,4,0),"")</f>
        <v>0</v>
      </c>
      <c r="O636" s="84">
        <f>IFERROR(VLOOKUP(D636,Data2!$A:$C,3,0),"")</f>
        <v>24</v>
      </c>
      <c r="P636" s="85">
        <v>5</v>
      </c>
      <c r="Q636" s="84">
        <v>5</v>
      </c>
      <c r="R636" s="84"/>
      <c r="S636" s="84" t="s">
        <v>5152</v>
      </c>
    </row>
    <row r="637" spans="1:19" x14ac:dyDescent="0.25">
      <c r="A637" s="97" t="s">
        <v>845</v>
      </c>
      <c r="B637" s="90" t="s">
        <v>6166</v>
      </c>
      <c r="C637" s="90"/>
      <c r="D637" s="91">
        <f>IFERROR(VLOOKUP(A637,Data1!A:B,2,0),"")</f>
        <v>2014</v>
      </c>
      <c r="E637" s="101">
        <f t="shared" si="54"/>
        <v>48</v>
      </c>
      <c r="F637" s="101">
        <f t="shared" si="55"/>
        <v>48</v>
      </c>
      <c r="G637" s="91" t="str">
        <f t="shared" si="56"/>
        <v/>
      </c>
      <c r="H637" s="91">
        <f t="shared" si="57"/>
        <v>1</v>
      </c>
      <c r="I637" s="93">
        <f t="shared" si="58"/>
        <v>48</v>
      </c>
      <c r="J637" s="94" t="str">
        <f t="shared" si="59"/>
        <v/>
      </c>
      <c r="K637" s="94" t="str">
        <f>IFERROR(VLOOKUP(A637,Instruction!A:F,6,0),"")</f>
        <v>• Use FNSKU to label each item (cover barcode). 
• Put item back to CASE. Discard inner box
• Apply outer case label accordingly to match item# (Cover all existing barcodes on the case)</v>
      </c>
      <c r="L637" s="95">
        <f>IFERROR(VLOOKUP(A637,Instruction!A:J,10,0),"No Supplies")</f>
        <v>0</v>
      </c>
      <c r="M637" s="101">
        <f>IFERROR(VLOOKUP(A637,Data1!A:C,3,0),1)</f>
        <v>1</v>
      </c>
      <c r="N637" s="91">
        <f>IFERROR(VLOOKUP(D637,Data2!$A:$D,4,0),"")</f>
        <v>0</v>
      </c>
      <c r="O637" s="90">
        <f>IFERROR(VLOOKUP(D637,Data2!$A:$C,3,0),"")</f>
        <v>48</v>
      </c>
      <c r="P637" s="91">
        <v>5</v>
      </c>
      <c r="Q637" s="90">
        <v>48</v>
      </c>
      <c r="R637" s="90"/>
      <c r="S637" s="90" t="s">
        <v>5152</v>
      </c>
    </row>
    <row r="638" spans="1:19" x14ac:dyDescent="0.25">
      <c r="A638" s="83" t="s">
        <v>5090</v>
      </c>
      <c r="B638" s="84" t="s">
        <v>6167</v>
      </c>
      <c r="C638" s="84"/>
      <c r="D638" s="85">
        <f>IFERROR(VLOOKUP(A638,Data1!A:B,2,0),"")</f>
        <v>8050</v>
      </c>
      <c r="E638" s="86">
        <f t="shared" si="54"/>
        <v>24</v>
      </c>
      <c r="F638" s="86">
        <f t="shared" si="55"/>
        <v>24</v>
      </c>
      <c r="G638" s="85" t="str">
        <f t="shared" si="56"/>
        <v/>
      </c>
      <c r="H638" s="85">
        <f t="shared" si="57"/>
        <v>1</v>
      </c>
      <c r="I638" s="86">
        <f t="shared" si="58"/>
        <v>24</v>
      </c>
      <c r="J638" s="87" t="str">
        <f t="shared" si="59"/>
        <v/>
      </c>
      <c r="K638" s="87" t="str">
        <f>IFERROR(VLOOKUP(A638,Instruction!A:F,6,0),"")</f>
        <v>• Use FNSKU to label each item (cover barcode). 
• Put item back to CASE. Discard inner box
• Apply outer case label accordingly to match item# (Cover all existing barcodes on the case)</v>
      </c>
      <c r="L638" s="88">
        <f>IFERROR(VLOOKUP(A638,Instruction!A:J,10,0),"No Supplies")</f>
        <v>0</v>
      </c>
      <c r="M638" s="86">
        <f>IFERROR(VLOOKUP(A638,Data1!A:C,3,0),1)</f>
        <v>1</v>
      </c>
      <c r="N638" s="85">
        <f>IFERROR(VLOOKUP(D638,Data2!$A:$D,4,0),"")</f>
        <v>0</v>
      </c>
      <c r="O638" s="84">
        <f>IFERROR(VLOOKUP(D638,Data2!$A:$C,3,0),"")</f>
        <v>24</v>
      </c>
      <c r="P638" s="85">
        <v>5</v>
      </c>
      <c r="Q638" s="84">
        <v>24</v>
      </c>
      <c r="R638" s="84"/>
      <c r="S638" s="84" t="s">
        <v>5152</v>
      </c>
    </row>
    <row r="639" spans="1:19" x14ac:dyDescent="0.25">
      <c r="A639" s="97" t="s">
        <v>3847</v>
      </c>
      <c r="B639" s="90" t="s">
        <v>6168</v>
      </c>
      <c r="C639" s="90"/>
      <c r="D639" s="91">
        <f>IFERROR(VLOOKUP(A639,Data1!A:B,2,0),"")</f>
        <v>1060</v>
      </c>
      <c r="E639" s="101">
        <f t="shared" si="54"/>
        <v>12</v>
      </c>
      <c r="F639" s="101">
        <f t="shared" si="55"/>
        <v>12</v>
      </c>
      <c r="G639" s="91" t="str">
        <f t="shared" si="56"/>
        <v/>
      </c>
      <c r="H639" s="91">
        <f t="shared" si="57"/>
        <v>1</v>
      </c>
      <c r="I639" s="93">
        <f t="shared" si="58"/>
        <v>12</v>
      </c>
      <c r="J639" s="94" t="str">
        <f t="shared" si="59"/>
        <v/>
      </c>
      <c r="K639" s="94" t="str">
        <f>IFERROR(VLOOKUP(A639,Instruction!A:F,6,0),"")</f>
        <v>• Use FNSKU to label each item (cover barcode). 
• Put item back to CASE. Discard inner box
• Apply outer case label accordingly to match item# (Cover all existing barcodes on the case)</v>
      </c>
      <c r="L639" s="95">
        <f>IFERROR(VLOOKUP(A639,Instruction!A:J,10,0),"No Supplies")</f>
        <v>0</v>
      </c>
      <c r="M639" s="101">
        <f>IFERROR(VLOOKUP(A639,Data1!A:C,3,0),1)</f>
        <v>1</v>
      </c>
      <c r="N639" s="91">
        <f>IFERROR(VLOOKUP(D639,Data2!$A:$D,4,0),"")</f>
        <v>0</v>
      </c>
      <c r="O639" s="90">
        <f>IFERROR(VLOOKUP(D639,Data2!$A:$C,3,0),"")</f>
        <v>12</v>
      </c>
      <c r="P639" s="91">
        <v>5</v>
      </c>
      <c r="Q639" s="90">
        <v>12</v>
      </c>
      <c r="R639" s="90"/>
      <c r="S639" s="90" t="s">
        <v>5152</v>
      </c>
    </row>
    <row r="640" spans="1:19" x14ac:dyDescent="0.25">
      <c r="A640" s="83" t="s">
        <v>5005</v>
      </c>
      <c r="B640" s="84" t="s">
        <v>6169</v>
      </c>
      <c r="C640" s="84" t="s">
        <v>6170</v>
      </c>
      <c r="D640" s="85" t="str">
        <f>IFERROR(VLOOKUP(A640,Data1!A:B,2,0),"")</f>
        <v>942-A</v>
      </c>
      <c r="E640" s="86">
        <f t="shared" si="54"/>
        <v>12</v>
      </c>
      <c r="F640" s="86">
        <f t="shared" si="55"/>
        <v>12</v>
      </c>
      <c r="G640" s="85" t="str">
        <f t="shared" si="56"/>
        <v/>
      </c>
      <c r="H640" s="85">
        <f t="shared" si="57"/>
        <v>1</v>
      </c>
      <c r="I640" s="86">
        <f t="shared" si="58"/>
        <v>12</v>
      </c>
      <c r="J640" s="87" t="str">
        <f t="shared" si="59"/>
        <v/>
      </c>
      <c r="K640" s="87" t="str">
        <f>IFERROR(VLOOKUP(A640,Instruction!A:F,6,0),"")</f>
        <v xml:space="preserve">• BLUE Color. Use FNSKU to label each item (cover barcode). 
• Put same color in the case
• Apply outer case label accordingly to match item# (Cover all existing barcodes on the case) </v>
      </c>
      <c r="L640" s="88">
        <f>IFERROR(VLOOKUP(A640,Instruction!A:J,10,0),"No Supplies")</f>
        <v>0</v>
      </c>
      <c r="M640" s="86">
        <f>IFERROR(VLOOKUP(A640,Data1!A:C,3,0),1)</f>
        <v>1</v>
      </c>
      <c r="N640" s="85">
        <f>IFERROR(VLOOKUP(D640,Data2!$A:$D,4,0),"")</f>
        <v>0</v>
      </c>
      <c r="O640" s="84">
        <f>IFERROR(VLOOKUP(D640,Data2!$A:$C,3,0),"")</f>
        <v>12</v>
      </c>
      <c r="P640" s="85">
        <v>4</v>
      </c>
      <c r="Q640" s="84">
        <v>12</v>
      </c>
      <c r="R640" s="84"/>
      <c r="S640" s="84" t="s">
        <v>5152</v>
      </c>
    </row>
    <row r="641" spans="1:19" x14ac:dyDescent="0.25">
      <c r="A641" s="97" t="s">
        <v>2803</v>
      </c>
      <c r="B641" s="90" t="s">
        <v>6171</v>
      </c>
      <c r="C641" s="90"/>
      <c r="D641" s="91">
        <f>IFERROR(VLOOKUP(A641,Data1!A:B,2,0),"")</f>
        <v>5470</v>
      </c>
      <c r="E641" s="101">
        <f t="shared" si="54"/>
        <v>48</v>
      </c>
      <c r="F641" s="101">
        <f t="shared" si="55"/>
        <v>8</v>
      </c>
      <c r="G641" s="91" t="str">
        <f t="shared" si="56"/>
        <v/>
      </c>
      <c r="H641" s="91">
        <f t="shared" si="57"/>
        <v>1</v>
      </c>
      <c r="I641" s="93">
        <f t="shared" si="58"/>
        <v>8</v>
      </c>
      <c r="J641" s="94" t="str">
        <f t="shared" si="59"/>
        <v/>
      </c>
      <c r="K641" s="94" t="str">
        <f>IFERROR(VLOOKUP(A641,Instruction!A:F,6,0),"")</f>
        <v>• Insert 6 pcs per poly bag (6 different color). Apply FNSKU labels on each of the poly bags.
• Put the poly-bagged sets back to BX-191313</v>
      </c>
      <c r="L641" s="95">
        <f>IFERROR(VLOOKUP(A641,Instruction!A:J,10,0),"No Supplies")</f>
        <v>0</v>
      </c>
      <c r="M641" s="101">
        <f>IFERROR(VLOOKUP(A641,Data1!A:C,3,0),1)</f>
        <v>6</v>
      </c>
      <c r="N641" s="91">
        <f>IFERROR(VLOOKUP(D641,Data2!$A:$D,4,0),"")</f>
        <v>0</v>
      </c>
      <c r="O641" s="90">
        <f>IFERROR(VLOOKUP(D641,Data2!$A:$C,3,0),"")</f>
        <v>48</v>
      </c>
      <c r="P641" s="91">
        <v>5</v>
      </c>
      <c r="Q641" s="90">
        <v>8</v>
      </c>
      <c r="R641" s="90"/>
      <c r="S641" s="90" t="s">
        <v>5152</v>
      </c>
    </row>
    <row r="642" spans="1:19" x14ac:dyDescent="0.25">
      <c r="A642" s="83" t="s">
        <v>1229</v>
      </c>
      <c r="B642" s="84" t="s">
        <v>6172</v>
      </c>
      <c r="C642" s="84"/>
      <c r="D642" s="85">
        <f>IFERROR(VLOOKUP(A642,Data1!A:B,2,0),"")</f>
        <v>2507</v>
      </c>
      <c r="E642" s="86">
        <f t="shared" ref="E642:E705" si="60">M642*Q642</f>
        <v>12</v>
      </c>
      <c r="F642" s="86">
        <f t="shared" ref="F642:F705" si="61">E642/M642</f>
        <v>12</v>
      </c>
      <c r="G642" s="85">
        <f t="shared" ref="G642:G705" si="62">IFERROR(ROUNDUP(E642/N642,0),"")</f>
        <v>1</v>
      </c>
      <c r="H642" s="85">
        <f t="shared" ref="H642:H705" si="63">IFERROR(ROUNDUP(E642/O642,0),"")</f>
        <v>1</v>
      </c>
      <c r="I642" s="86">
        <f t="shared" ref="I642:I705" si="64">IFERROR(IF(S642="CASE",F642/H642,F642/G642),"")</f>
        <v>12</v>
      </c>
      <c r="J642" s="87" t="str">
        <f t="shared" ref="J642:J705" si="65">IF(ISNUMBER(SEARCH("FNSKU",C642)),"Labeling","")</f>
        <v/>
      </c>
      <c r="K642" s="87" t="str">
        <f>IFERROR(VLOOKUP(A642,Instruction!A:F,6,0),"")</f>
        <v>• Use FNSKU to label each item (cover barcode). 
• Put item back to CASE. Discard inner box
• Apply outer case label accordingly to match item# (Cover all existing barcodes on the case)</v>
      </c>
      <c r="L642" s="88">
        <f>IFERROR(VLOOKUP(A642,Instruction!A:J,10,0),"No Supplies")</f>
        <v>0</v>
      </c>
      <c r="M642" s="86">
        <f>IFERROR(VLOOKUP(A642,Data1!A:C,3,0),1)</f>
        <v>1</v>
      </c>
      <c r="N642" s="85">
        <f>IFERROR(VLOOKUP(D642,Data2!$A:$D,4,0),"")</f>
        <v>12</v>
      </c>
      <c r="O642" s="84">
        <f>IFERROR(VLOOKUP(D642,Data2!$A:$C,3,0),"")</f>
        <v>144</v>
      </c>
      <c r="P642" s="85">
        <v>5</v>
      </c>
      <c r="Q642" s="84">
        <v>12</v>
      </c>
      <c r="R642" s="84"/>
      <c r="S642" s="84" t="s">
        <v>5151</v>
      </c>
    </row>
    <row r="643" spans="1:19" x14ac:dyDescent="0.25">
      <c r="A643" s="97" t="s">
        <v>4988</v>
      </c>
      <c r="B643" s="90" t="s">
        <v>6173</v>
      </c>
      <c r="C643" s="90" t="s">
        <v>6174</v>
      </c>
      <c r="D643" s="91">
        <f>IFERROR(VLOOKUP(A643,Data1!A:B,2,0),"")</f>
        <v>4403</v>
      </c>
      <c r="E643" s="101">
        <f t="shared" si="60"/>
        <v>24</v>
      </c>
      <c r="F643" s="101">
        <f t="shared" si="61"/>
        <v>4</v>
      </c>
      <c r="G643" s="91">
        <f t="shared" si="62"/>
        <v>1</v>
      </c>
      <c r="H643" s="91">
        <f t="shared" si="63"/>
        <v>1</v>
      </c>
      <c r="I643" s="93">
        <f t="shared" si="64"/>
        <v>4</v>
      </c>
      <c r="J643" s="94" t="str">
        <f t="shared" si="65"/>
        <v/>
      </c>
      <c r="K643" s="94" t="str">
        <f>IFERROR(VLOOKUP(A643,Instruction!A:F,6,0),"")</f>
        <v>• Insert 6 pcs (different color) per poly bag. Apply FNSKU labels on each of the poly bags. Cover all existing barcode.
• Insert the poly-bagged sets back to BOX. (Cover all existing barcodes on the box/case)</v>
      </c>
      <c r="L643" s="95" t="str">
        <f>IFERROR(VLOOKUP(A643,Instruction!A:J,10,0),"No Supplies")</f>
        <v>Poly Bag 7.5 x 10.5</v>
      </c>
      <c r="M643" s="101">
        <f>IFERROR(VLOOKUP(A643,Data1!A:C,3,0),1)</f>
        <v>6</v>
      </c>
      <c r="N643" s="91">
        <f>IFERROR(VLOOKUP(D643,Data2!$A:$D,4,0),"")</f>
        <v>24</v>
      </c>
      <c r="O643" s="90">
        <f>IFERROR(VLOOKUP(D643,Data2!$A:$C,3,0),"")</f>
        <v>144</v>
      </c>
      <c r="P643" s="91">
        <v>4</v>
      </c>
      <c r="Q643" s="90">
        <v>4</v>
      </c>
      <c r="R643" s="90"/>
      <c r="S643" s="90" t="s">
        <v>5151</v>
      </c>
    </row>
    <row r="644" spans="1:19" x14ac:dyDescent="0.25">
      <c r="A644" s="83" t="s">
        <v>3898</v>
      </c>
      <c r="B644" s="84" t="s">
        <v>6175</v>
      </c>
      <c r="C644" s="84"/>
      <c r="D644" s="85">
        <f>IFERROR(VLOOKUP(A644,Data1!A:B,2,0),"")</f>
        <v>5051</v>
      </c>
      <c r="E644" s="86">
        <f t="shared" si="60"/>
        <v>48</v>
      </c>
      <c r="F644" s="86">
        <f t="shared" si="61"/>
        <v>24</v>
      </c>
      <c r="G644" s="85" t="str">
        <f t="shared" si="62"/>
        <v/>
      </c>
      <c r="H644" s="85">
        <f t="shared" si="63"/>
        <v>1</v>
      </c>
      <c r="I644" s="86">
        <f t="shared" si="64"/>
        <v>24</v>
      </c>
      <c r="J644" s="87" t="str">
        <f t="shared" si="65"/>
        <v/>
      </c>
      <c r="K644" s="87" t="s">
        <v>5494</v>
      </c>
      <c r="L644" s="88">
        <f>IFERROR(VLOOKUP(A644,Instruction!A:J,10,0),"No Supplies")</f>
        <v>0</v>
      </c>
      <c r="M644" s="86">
        <f>IFERROR(VLOOKUP(A644,Data1!A:C,3,0),1)</f>
        <v>2</v>
      </c>
      <c r="N644" s="85">
        <f>IFERROR(VLOOKUP(D644,Data2!$A:$D,4,0),"")</f>
        <v>0</v>
      </c>
      <c r="O644" s="84">
        <f>IFERROR(VLOOKUP(D644,Data2!$A:$C,3,0),"")</f>
        <v>48</v>
      </c>
      <c r="P644" s="85">
        <v>5</v>
      </c>
      <c r="Q644" s="84">
        <v>24</v>
      </c>
      <c r="R644" s="84"/>
      <c r="S644" s="84" t="s">
        <v>5152</v>
      </c>
    </row>
    <row r="645" spans="1:19" x14ac:dyDescent="0.25">
      <c r="A645" s="97" t="s">
        <v>2170</v>
      </c>
      <c r="B645" s="90" t="s">
        <v>6176</v>
      </c>
      <c r="C645" s="90"/>
      <c r="D645" s="91">
        <f>IFERROR(VLOOKUP(A645,Data1!A:B,2,0),"")</f>
        <v>4126</v>
      </c>
      <c r="E645" s="101">
        <f t="shared" si="60"/>
        <v>60</v>
      </c>
      <c r="F645" s="101">
        <f t="shared" si="61"/>
        <v>5</v>
      </c>
      <c r="G645" s="91" t="str">
        <f t="shared" si="62"/>
        <v/>
      </c>
      <c r="H645" s="91">
        <f t="shared" si="63"/>
        <v>5</v>
      </c>
      <c r="I645" s="93">
        <f t="shared" si="64"/>
        <v>1</v>
      </c>
      <c r="J645" s="94" t="str">
        <f t="shared" si="65"/>
        <v/>
      </c>
      <c r="K645" s="94" t="str">
        <f>IFERROR(VLOOKUP(A645,Instruction!A:F,6,0),"")</f>
        <v>• Prepack. Seal box. Apply FNSKU label on box.
• Pack in BX-191313
• Apply outer case label (Cover all existing barcodes on case)</v>
      </c>
      <c r="L645" s="95">
        <f>IFERROR(VLOOKUP(A645,Instruction!A:J,10,0),"No Supplies")</f>
        <v>0</v>
      </c>
      <c r="M645" s="101">
        <f>IFERROR(VLOOKUP(A645,Data1!A:C,3,0),1)</f>
        <v>12</v>
      </c>
      <c r="N645" s="91">
        <f>IFERROR(VLOOKUP(D645,Data2!$A:$D,4,0),"")</f>
        <v>0</v>
      </c>
      <c r="O645" s="90">
        <f>IFERROR(VLOOKUP(D645,Data2!$A:$C,3,0),"")</f>
        <v>12</v>
      </c>
      <c r="P645" s="91">
        <v>5</v>
      </c>
      <c r="Q645" s="90">
        <v>5</v>
      </c>
      <c r="R645" s="90"/>
      <c r="S645" s="90" t="s">
        <v>5152</v>
      </c>
    </row>
    <row r="646" spans="1:19" x14ac:dyDescent="0.25">
      <c r="A646" s="83" t="s">
        <v>3234</v>
      </c>
      <c r="B646" s="84" t="s">
        <v>6177</v>
      </c>
      <c r="C646" s="84" t="s">
        <v>6177</v>
      </c>
      <c r="D646" s="85">
        <f>IFERROR(VLOOKUP(A646,Data1!A:B,2,0),"")</f>
        <v>768</v>
      </c>
      <c r="E646" s="86">
        <f t="shared" si="60"/>
        <v>12</v>
      </c>
      <c r="F646" s="86">
        <f t="shared" si="61"/>
        <v>12</v>
      </c>
      <c r="G646" s="85">
        <f t="shared" si="62"/>
        <v>1</v>
      </c>
      <c r="H646" s="85">
        <f t="shared" si="63"/>
        <v>1</v>
      </c>
      <c r="I646" s="86">
        <f t="shared" si="64"/>
        <v>12</v>
      </c>
      <c r="J646" s="87" t="str">
        <f t="shared" si="65"/>
        <v/>
      </c>
      <c r="K646" s="87" t="str">
        <f>IFERROR(VLOOKUP(A646,Instruction!A:F,6,0),"")</f>
        <v xml:space="preserve">Apply outer box/case label accordingly to match item# (Cover all existing barcodes on the box/case) </v>
      </c>
      <c r="L646" s="88" t="str">
        <f>IFERROR(VLOOKUP(A646,Instruction!A:J,10,0),"No Supplies")</f>
        <v>No Supplies</v>
      </c>
      <c r="M646" s="86">
        <f>IFERROR(VLOOKUP(A646,Data1!A:C,3,0),1)</f>
        <v>1</v>
      </c>
      <c r="N646" s="85">
        <f>IFERROR(VLOOKUP(D646,Data2!$A:$D,4,0),"")</f>
        <v>12</v>
      </c>
      <c r="O646" s="84">
        <f>IFERROR(VLOOKUP(D646,Data2!$A:$C,3,0),"")</f>
        <v>72</v>
      </c>
      <c r="P646" s="85">
        <v>4</v>
      </c>
      <c r="Q646" s="84">
        <v>12</v>
      </c>
      <c r="R646" s="84"/>
      <c r="S646" s="84" t="s">
        <v>5151</v>
      </c>
    </row>
    <row r="647" spans="1:19" x14ac:dyDescent="0.25">
      <c r="A647" s="97" t="s">
        <v>1496</v>
      </c>
      <c r="B647" s="90" t="s">
        <v>6178</v>
      </c>
      <c r="C647" s="90" t="s">
        <v>6179</v>
      </c>
      <c r="D647" s="91">
        <f>IFERROR(VLOOKUP(A647,Data1!A:B,2,0),"")</f>
        <v>3144</v>
      </c>
      <c r="E647" s="101">
        <f t="shared" si="60"/>
        <v>400</v>
      </c>
      <c r="F647" s="101">
        <f t="shared" si="61"/>
        <v>4</v>
      </c>
      <c r="G647" s="91" t="str">
        <f t="shared" si="62"/>
        <v/>
      </c>
      <c r="H647" s="91">
        <f t="shared" si="63"/>
        <v>4</v>
      </c>
      <c r="I647" s="93">
        <f t="shared" si="64"/>
        <v>1</v>
      </c>
      <c r="J647" s="94" t="str">
        <f t="shared" si="65"/>
        <v/>
      </c>
      <c r="K647" s="94" t="str">
        <f>IFERROR(VLOOKUP(A647,Instruction!A:F,6,0),"")</f>
        <v>• Apply label “THIS IS A SET”. Apply FNSKU to each case.
• *Make sure all labels stick securely on the case*. Apply outer case label. Cover all visible barcodes on case</v>
      </c>
      <c r="L647" s="95" t="str">
        <f>IFERROR(VLOOKUP(A647,Instruction!A:J,10,0),"No Supplies")</f>
        <v>No Supplies</v>
      </c>
      <c r="M647" s="101">
        <f>IFERROR(VLOOKUP(A647,Data1!A:C,3,0),1)</f>
        <v>100</v>
      </c>
      <c r="N647" s="91">
        <f>IFERROR(VLOOKUP(D647,Data2!$A:$D,4,0),"")</f>
        <v>0</v>
      </c>
      <c r="O647" s="90">
        <f>IFERROR(VLOOKUP(D647,Data2!$A:$C,3,0),"")</f>
        <v>100</v>
      </c>
      <c r="P647" s="91">
        <v>4</v>
      </c>
      <c r="Q647" s="90">
        <v>4</v>
      </c>
      <c r="R647" s="90"/>
      <c r="S647" s="90" t="s">
        <v>5152</v>
      </c>
    </row>
    <row r="648" spans="1:19" x14ac:dyDescent="0.25">
      <c r="A648" s="83" t="s">
        <v>3961</v>
      </c>
      <c r="B648" s="84" t="s">
        <v>6180</v>
      </c>
      <c r="C648" s="84" t="s">
        <v>6180</v>
      </c>
      <c r="D648" s="85">
        <f>IFERROR(VLOOKUP(A648,Data1!A:B,2,0),"")</f>
        <v>804</v>
      </c>
      <c r="E648" s="86">
        <f t="shared" si="60"/>
        <v>576</v>
      </c>
      <c r="F648" s="86">
        <f t="shared" si="61"/>
        <v>4</v>
      </c>
      <c r="G648" s="85">
        <f t="shared" si="62"/>
        <v>24</v>
      </c>
      <c r="H648" s="85">
        <f t="shared" si="63"/>
        <v>4</v>
      </c>
      <c r="I648" s="86">
        <f t="shared" si="64"/>
        <v>1</v>
      </c>
      <c r="J648" s="87" t="str">
        <f t="shared" si="65"/>
        <v/>
      </c>
      <c r="K648" s="87" t="str">
        <f>IFERROR(VLOOKUP(A648,Instruction!A:F,6,0),"")</f>
        <v>• Apply label “THIS IS A SET” **DO NOT COVER CASE BARCODE**
• Apply outer case label accordingly to match item#</v>
      </c>
      <c r="L648" s="88" t="str">
        <f>IFERROR(VLOOKUP(A648,Instruction!A:J,10,0),"No Supplies")</f>
        <v>No Supplies</v>
      </c>
      <c r="M648" s="86">
        <f>IFERROR(VLOOKUP(A648,Data1!A:C,3,0),1)</f>
        <v>144</v>
      </c>
      <c r="N648" s="85">
        <f>IFERROR(VLOOKUP(D648,Data2!$A:$D,4,0),"")</f>
        <v>24</v>
      </c>
      <c r="O648" s="84">
        <f>IFERROR(VLOOKUP(D648,Data2!$A:$C,3,0),"")</f>
        <v>144</v>
      </c>
      <c r="P648" s="85">
        <v>4</v>
      </c>
      <c r="Q648" s="84">
        <v>4</v>
      </c>
      <c r="R648" s="84"/>
      <c r="S648" s="84" t="s">
        <v>5152</v>
      </c>
    </row>
    <row r="649" spans="1:19" x14ac:dyDescent="0.25">
      <c r="A649" s="97" t="s">
        <v>5003</v>
      </c>
      <c r="B649" s="90" t="s">
        <v>6181</v>
      </c>
      <c r="C649" s="90" t="s">
        <v>6182</v>
      </c>
      <c r="D649" s="91" t="str">
        <f>IFERROR(VLOOKUP(A649,Data1!A:B,2,0),"")</f>
        <v>942-A</v>
      </c>
      <c r="E649" s="101">
        <f t="shared" si="60"/>
        <v>12</v>
      </c>
      <c r="F649" s="101">
        <f t="shared" si="61"/>
        <v>12</v>
      </c>
      <c r="G649" s="91" t="str">
        <f t="shared" si="62"/>
        <v/>
      </c>
      <c r="H649" s="91">
        <f t="shared" si="63"/>
        <v>1</v>
      </c>
      <c r="I649" s="93">
        <f t="shared" si="64"/>
        <v>12</v>
      </c>
      <c r="J649" s="94" t="str">
        <f t="shared" si="65"/>
        <v/>
      </c>
      <c r="K649" s="94" t="str">
        <f>IFERROR(VLOOKUP(A649,Instruction!A:F,6,0),"")</f>
        <v xml:space="preserve">• BEIGE Color. Use FNSKU to label each item (cover barcode). 
• Put same color in the case
• Apply outer case label accordingly to match item# (Cover all existing barcodes on the case) </v>
      </c>
      <c r="L649" s="95">
        <f>IFERROR(VLOOKUP(A649,Instruction!A:J,10,0),"No Supplies")</f>
        <v>0</v>
      </c>
      <c r="M649" s="101">
        <f>IFERROR(VLOOKUP(A649,Data1!A:C,3,0),1)</f>
        <v>1</v>
      </c>
      <c r="N649" s="91">
        <f>IFERROR(VLOOKUP(D649,Data2!$A:$D,4,0),"")</f>
        <v>0</v>
      </c>
      <c r="O649" s="90">
        <f>IFERROR(VLOOKUP(D649,Data2!$A:$C,3,0),"")</f>
        <v>12</v>
      </c>
      <c r="P649" s="91">
        <v>4</v>
      </c>
      <c r="Q649" s="90">
        <v>12</v>
      </c>
      <c r="R649" s="90"/>
      <c r="S649" s="90" t="s">
        <v>5152</v>
      </c>
    </row>
    <row r="650" spans="1:19" x14ac:dyDescent="0.25">
      <c r="A650" s="83" t="s">
        <v>98</v>
      </c>
      <c r="B650" s="84" t="s">
        <v>6183</v>
      </c>
      <c r="C650" s="84"/>
      <c r="D650" s="85">
        <f>IFERROR(VLOOKUP(A650,Data1!A:B,2,0),"")</f>
        <v>111</v>
      </c>
      <c r="E650" s="86">
        <f t="shared" si="60"/>
        <v>24</v>
      </c>
      <c r="F650" s="86">
        <f t="shared" si="61"/>
        <v>24</v>
      </c>
      <c r="G650" s="85">
        <f t="shared" si="62"/>
        <v>1</v>
      </c>
      <c r="H650" s="85">
        <f t="shared" si="63"/>
        <v>1</v>
      </c>
      <c r="I650" s="86">
        <f t="shared" si="64"/>
        <v>24</v>
      </c>
      <c r="J650" s="87" t="str">
        <f t="shared" si="65"/>
        <v/>
      </c>
      <c r="K650" s="87" t="str">
        <f>IFERROR(VLOOKUP(A650,Instruction!A:F,6,0),"")</f>
        <v>• Use FNSKU to label each item (cover barcode). 
• Put item back to CASE. Discard inner box
• Apply outer case label accordingly to match item# (Cover all existing barcodes on the case)</v>
      </c>
      <c r="L650" s="88">
        <f>IFERROR(VLOOKUP(A650,Instruction!A:J,10,0),"No Supplies")</f>
        <v>0</v>
      </c>
      <c r="M650" s="86">
        <f>IFERROR(VLOOKUP(A650,Data1!A:C,3,0),1)</f>
        <v>1</v>
      </c>
      <c r="N650" s="85">
        <f>IFERROR(VLOOKUP(D650,Data2!$A:$D,4,0),"")</f>
        <v>24</v>
      </c>
      <c r="O650" s="84">
        <f>IFERROR(VLOOKUP(D650,Data2!$A:$C,3,0),"")</f>
        <v>144</v>
      </c>
      <c r="P650" s="85">
        <v>5</v>
      </c>
      <c r="Q650" s="84">
        <v>24</v>
      </c>
      <c r="R650" s="84"/>
      <c r="S650" s="84" t="s">
        <v>5151</v>
      </c>
    </row>
    <row r="651" spans="1:19" x14ac:dyDescent="0.25">
      <c r="A651" s="97" t="s">
        <v>1593</v>
      </c>
      <c r="B651" s="90" t="s">
        <v>6184</v>
      </c>
      <c r="C651" s="90"/>
      <c r="D651" s="91">
        <f>IFERROR(VLOOKUP(A651,Data1!A:B,2,0),"")</f>
        <v>3189</v>
      </c>
      <c r="E651" s="101">
        <f t="shared" si="60"/>
        <v>24</v>
      </c>
      <c r="F651" s="101">
        <f t="shared" si="61"/>
        <v>4</v>
      </c>
      <c r="G651" s="91">
        <f t="shared" si="62"/>
        <v>1</v>
      </c>
      <c r="H651" s="91">
        <f t="shared" si="63"/>
        <v>1</v>
      </c>
      <c r="I651" s="93">
        <f t="shared" si="64"/>
        <v>4</v>
      </c>
      <c r="J651" s="94" t="str">
        <f t="shared" si="65"/>
        <v/>
      </c>
      <c r="K651" s="94" t="str">
        <f>IFERROR(VLOOKUP(A651,Instruction!A:F,6,0),"")</f>
        <v>• Insert 6 pcs per poly bag (6 different color). Apply FNSKU labels on each of the poly bags.
• Put the poly-bagged sets back to BX-191313</v>
      </c>
      <c r="L651" s="95">
        <f>IFERROR(VLOOKUP(A651,Instruction!A:J,10,0),"No Supplies")</f>
        <v>0</v>
      </c>
      <c r="M651" s="101">
        <f>IFERROR(VLOOKUP(A651,Data1!A:C,3,0),1)</f>
        <v>6</v>
      </c>
      <c r="N651" s="91">
        <f>IFERROR(VLOOKUP(D651,Data2!$A:$D,4,0),"")</f>
        <v>24</v>
      </c>
      <c r="O651" s="90">
        <f>IFERROR(VLOOKUP(D651,Data2!$A:$C,3,0),"")</f>
        <v>144</v>
      </c>
      <c r="P651" s="91">
        <v>5</v>
      </c>
      <c r="Q651" s="90">
        <v>4</v>
      </c>
      <c r="R651" s="90"/>
      <c r="S651" s="90" t="s">
        <v>5151</v>
      </c>
    </row>
    <row r="652" spans="1:19" x14ac:dyDescent="0.25">
      <c r="A652" s="83" t="s">
        <v>2169</v>
      </c>
      <c r="B652" s="84" t="s">
        <v>6185</v>
      </c>
      <c r="C652" s="84"/>
      <c r="D652" s="85">
        <f>IFERROR(VLOOKUP(A652,Data1!A:B,2,0),"")</f>
        <v>4125</v>
      </c>
      <c r="E652" s="86">
        <f t="shared" si="60"/>
        <v>12</v>
      </c>
      <c r="F652" s="86">
        <f t="shared" si="61"/>
        <v>6</v>
      </c>
      <c r="G652" s="85" t="str">
        <f t="shared" si="62"/>
        <v/>
      </c>
      <c r="H652" s="85">
        <f t="shared" si="63"/>
        <v>1</v>
      </c>
      <c r="I652" s="86">
        <f t="shared" si="64"/>
        <v>6</v>
      </c>
      <c r="J652" s="87" t="str">
        <f t="shared" si="65"/>
        <v/>
      </c>
      <c r="K652" s="87" t="str">
        <f>IFERROR(VLOOKUP(A652,Instruction!A:F,6,0),"")</f>
        <v>• Insert 2 pcs into poly bag, apply FNSKU label.
• Put back to CASE (Cover all existing barcodes on the box/case)</v>
      </c>
      <c r="L652" s="88">
        <f>IFERROR(VLOOKUP(A652,Instruction!A:J,10,0),"No Supplies")</f>
        <v>0</v>
      </c>
      <c r="M652" s="86">
        <f>IFERROR(VLOOKUP(A652,Data1!A:C,3,0),1)</f>
        <v>2</v>
      </c>
      <c r="N652" s="85">
        <f>IFERROR(VLOOKUP(D652,Data2!$A:$D,4,0),"")</f>
        <v>0</v>
      </c>
      <c r="O652" s="84">
        <f>IFERROR(VLOOKUP(D652,Data2!$A:$C,3,0),"")</f>
        <v>12</v>
      </c>
      <c r="P652" s="85">
        <v>5</v>
      </c>
      <c r="Q652" s="84">
        <v>6</v>
      </c>
      <c r="R652" s="84"/>
      <c r="S652" s="84" t="s">
        <v>5152</v>
      </c>
    </row>
    <row r="653" spans="1:19" x14ac:dyDescent="0.25">
      <c r="A653" s="97" t="s">
        <v>840</v>
      </c>
      <c r="B653" s="90" t="s">
        <v>6186</v>
      </c>
      <c r="C653" s="90"/>
      <c r="D653" s="91">
        <f>IFERROR(VLOOKUP(A653,Data1!A:B,2,0),"")</f>
        <v>2012</v>
      </c>
      <c r="E653" s="101">
        <f t="shared" si="60"/>
        <v>24</v>
      </c>
      <c r="F653" s="101">
        <f t="shared" si="61"/>
        <v>12</v>
      </c>
      <c r="G653" s="91">
        <f t="shared" si="62"/>
        <v>1</v>
      </c>
      <c r="H653" s="91">
        <f t="shared" si="63"/>
        <v>1</v>
      </c>
      <c r="I653" s="93">
        <f t="shared" si="64"/>
        <v>12</v>
      </c>
      <c r="J653" s="94" t="str">
        <f t="shared" si="65"/>
        <v/>
      </c>
      <c r="K653" s="94" t="str">
        <f>IFERROR(VLOOKUP(A653,Instruction!A:F,6,0),"")</f>
        <v>• Insert 2 pcs into poly bag, apply FNSKU label.
• Put back to CASE (Cover all existing barcodes on the box/case)</v>
      </c>
      <c r="L653" s="95">
        <f>IFERROR(VLOOKUP(A653,Instruction!A:J,10,0),"No Supplies")</f>
        <v>0</v>
      </c>
      <c r="M653" s="101">
        <f>IFERROR(VLOOKUP(A653,Data1!A:C,3,0),1)</f>
        <v>2</v>
      </c>
      <c r="N653" s="91">
        <f>IFERROR(VLOOKUP(D653,Data2!$A:$D,4,0),"")</f>
        <v>24</v>
      </c>
      <c r="O653" s="90">
        <f>IFERROR(VLOOKUP(D653,Data2!$A:$C,3,0),"")</f>
        <v>72</v>
      </c>
      <c r="P653" s="91">
        <v>5</v>
      </c>
      <c r="Q653" s="90">
        <v>12</v>
      </c>
      <c r="R653" s="90"/>
      <c r="S653" s="90" t="s">
        <v>5151</v>
      </c>
    </row>
    <row r="654" spans="1:19" x14ac:dyDescent="0.25">
      <c r="A654" s="83" t="s">
        <v>665</v>
      </c>
      <c r="B654" s="84" t="s">
        <v>6187</v>
      </c>
      <c r="C654" s="84"/>
      <c r="D654" s="85">
        <f>IFERROR(VLOOKUP(A654,Data1!A:B,2,0),"")</f>
        <v>1775</v>
      </c>
      <c r="E654" s="86">
        <f t="shared" si="60"/>
        <v>24</v>
      </c>
      <c r="F654" s="86">
        <f t="shared" si="61"/>
        <v>24</v>
      </c>
      <c r="G654" s="85">
        <f t="shared" si="62"/>
        <v>1</v>
      </c>
      <c r="H654" s="85">
        <f t="shared" si="63"/>
        <v>1</v>
      </c>
      <c r="I654" s="86">
        <f t="shared" si="64"/>
        <v>24</v>
      </c>
      <c r="J654" s="87" t="str">
        <f t="shared" si="65"/>
        <v/>
      </c>
      <c r="K654" s="87" t="str">
        <f>IFERROR(VLOOKUP(A654,Instruction!A:F,6,0),"")</f>
        <v>• Use FNSKU to label each item (cover barcode). 
• Put item back to CASE. Discard inner box
• Apply outer case label accordingly to match item# (Cover all existing barcodes on the case)</v>
      </c>
      <c r="L654" s="88">
        <f>IFERROR(VLOOKUP(A654,Instruction!A:J,10,0),"No Supplies")</f>
        <v>0</v>
      </c>
      <c r="M654" s="86">
        <f>IFERROR(VLOOKUP(A654,Data1!A:C,3,0),1)</f>
        <v>1</v>
      </c>
      <c r="N654" s="85">
        <f>IFERROR(VLOOKUP(D654,Data2!$A:$D,4,0),"")</f>
        <v>24</v>
      </c>
      <c r="O654" s="84">
        <f>IFERROR(VLOOKUP(D654,Data2!$A:$C,3,0),"")</f>
        <v>144</v>
      </c>
      <c r="P654" s="85">
        <v>5</v>
      </c>
      <c r="Q654" s="84">
        <v>24</v>
      </c>
      <c r="R654" s="84"/>
      <c r="S654" s="84" t="s">
        <v>5151</v>
      </c>
    </row>
    <row r="655" spans="1:19" x14ac:dyDescent="0.25">
      <c r="A655" s="97" t="s">
        <v>2230</v>
      </c>
      <c r="B655" s="90" t="s">
        <v>6188</v>
      </c>
      <c r="C655" s="90"/>
      <c r="D655" s="91">
        <f>IFERROR(VLOOKUP(A655,Data1!A:B,2,0),"")</f>
        <v>4162</v>
      </c>
      <c r="E655" s="101">
        <f t="shared" si="60"/>
        <v>12</v>
      </c>
      <c r="F655" s="101">
        <f t="shared" si="61"/>
        <v>6</v>
      </c>
      <c r="G655" s="91" t="str">
        <f t="shared" si="62"/>
        <v/>
      </c>
      <c r="H655" s="91">
        <f t="shared" si="63"/>
        <v>1</v>
      </c>
      <c r="I655" s="93">
        <f t="shared" si="64"/>
        <v>6</v>
      </c>
      <c r="J655" s="94" t="str">
        <f t="shared" si="65"/>
        <v/>
      </c>
      <c r="K655" s="94" t="str">
        <f>IFERROR(VLOOKUP(A655,Instruction!A:F,6,0),"")</f>
        <v>• Insert 2 pcs into poly bag, apply FNSKU label.
• Put back to CASE (Cover all existing barcodes on the box/case)</v>
      </c>
      <c r="L655" s="95">
        <f>IFERROR(VLOOKUP(A655,Instruction!A:J,10,0),"No Supplies")</f>
        <v>0</v>
      </c>
      <c r="M655" s="101">
        <f>IFERROR(VLOOKUP(A655,Data1!A:C,3,0),1)</f>
        <v>2</v>
      </c>
      <c r="N655" s="91">
        <f>IFERROR(VLOOKUP(D655,Data2!$A:$D,4,0),"")</f>
        <v>0</v>
      </c>
      <c r="O655" s="90">
        <f>IFERROR(VLOOKUP(D655,Data2!$A:$C,3,0),"")</f>
        <v>12</v>
      </c>
      <c r="P655" s="91">
        <v>5</v>
      </c>
      <c r="Q655" s="90">
        <v>6</v>
      </c>
      <c r="R655" s="90"/>
      <c r="S655" s="90" t="s">
        <v>5152</v>
      </c>
    </row>
    <row r="656" spans="1:19" x14ac:dyDescent="0.25">
      <c r="A656" s="83" t="s">
        <v>3839</v>
      </c>
      <c r="B656" s="84" t="s">
        <v>6189</v>
      </c>
      <c r="C656" s="84"/>
      <c r="D656" s="85">
        <f>IFERROR(VLOOKUP(A656,Data1!A:B,2,0),"")</f>
        <v>1040</v>
      </c>
      <c r="E656" s="86">
        <f t="shared" si="60"/>
        <v>12</v>
      </c>
      <c r="F656" s="86">
        <f t="shared" si="61"/>
        <v>6</v>
      </c>
      <c r="G656" s="85" t="str">
        <f t="shared" si="62"/>
        <v/>
      </c>
      <c r="H656" s="85">
        <f t="shared" si="63"/>
        <v>1</v>
      </c>
      <c r="I656" s="86">
        <f t="shared" si="64"/>
        <v>6</v>
      </c>
      <c r="J656" s="87" t="str">
        <f t="shared" si="65"/>
        <v/>
      </c>
      <c r="K656" s="87" t="str">
        <f>IFERROR(VLOOKUP(A656,Instruction!A:F,6,0),"")</f>
        <v>• Insert 2 pcs into poly bag, apply FNSKU label.
• Put back to CASE (Cover all existing barcodes on the box/case)</v>
      </c>
      <c r="L656" s="88">
        <f>IFERROR(VLOOKUP(A656,Instruction!A:J,10,0),"No Supplies")</f>
        <v>0</v>
      </c>
      <c r="M656" s="86">
        <f>IFERROR(VLOOKUP(A656,Data1!A:C,3,0),1)</f>
        <v>2</v>
      </c>
      <c r="N656" s="85">
        <f>IFERROR(VLOOKUP(D656,Data2!$A:$D,4,0),"")</f>
        <v>0</v>
      </c>
      <c r="O656" s="84">
        <f>IFERROR(VLOOKUP(D656,Data2!$A:$C,3,0),"")</f>
        <v>12</v>
      </c>
      <c r="P656" s="85">
        <v>5</v>
      </c>
      <c r="Q656" s="84">
        <v>6</v>
      </c>
      <c r="R656" s="84"/>
      <c r="S656" s="84" t="s">
        <v>5152</v>
      </c>
    </row>
    <row r="657" spans="1:19" x14ac:dyDescent="0.25">
      <c r="A657" s="97" t="s">
        <v>2224</v>
      </c>
      <c r="B657" s="90" t="s">
        <v>6190</v>
      </c>
      <c r="C657" s="90"/>
      <c r="D657" s="91">
        <f>IFERROR(VLOOKUP(A657,Data1!A:B,2,0),"")</f>
        <v>4160</v>
      </c>
      <c r="E657" s="101">
        <f t="shared" si="60"/>
        <v>12</v>
      </c>
      <c r="F657" s="101">
        <f t="shared" si="61"/>
        <v>6</v>
      </c>
      <c r="G657" s="91" t="str">
        <f t="shared" si="62"/>
        <v/>
      </c>
      <c r="H657" s="91">
        <f t="shared" si="63"/>
        <v>1</v>
      </c>
      <c r="I657" s="93">
        <f t="shared" si="64"/>
        <v>6</v>
      </c>
      <c r="J657" s="94" t="str">
        <f t="shared" si="65"/>
        <v/>
      </c>
      <c r="K657" s="94" t="str">
        <f>IFERROR(VLOOKUP(A657,Instruction!A:F,6,0),"")</f>
        <v>• Insert 2 pcs into poly bag, apply FNSKU label.
• Put back to CASE (Cover all existing barcodes on the box/case)</v>
      </c>
      <c r="L657" s="95">
        <f>IFERROR(VLOOKUP(A657,Instruction!A:J,10,0),"No Supplies")</f>
        <v>0</v>
      </c>
      <c r="M657" s="101">
        <f>IFERROR(VLOOKUP(A657,Data1!A:C,3,0),1)</f>
        <v>2</v>
      </c>
      <c r="N657" s="91">
        <f>IFERROR(VLOOKUP(D657,Data2!$A:$D,4,0),"")</f>
        <v>0</v>
      </c>
      <c r="O657" s="90">
        <f>IFERROR(VLOOKUP(D657,Data2!$A:$C,3,0),"")</f>
        <v>12</v>
      </c>
      <c r="P657" s="91">
        <v>5</v>
      </c>
      <c r="Q657" s="90">
        <v>6</v>
      </c>
      <c r="R657" s="90"/>
      <c r="S657" s="90" t="s">
        <v>5152</v>
      </c>
    </row>
    <row r="658" spans="1:19" x14ac:dyDescent="0.25">
      <c r="A658" s="83" t="s">
        <v>2160</v>
      </c>
      <c r="B658" s="84" t="s">
        <v>6191</v>
      </c>
      <c r="C658" s="84" t="s">
        <v>6192</v>
      </c>
      <c r="D658" s="85">
        <f>IFERROR(VLOOKUP(A658,Data1!A:B,2,0),"")</f>
        <v>4123</v>
      </c>
      <c r="E658" s="86">
        <f t="shared" si="60"/>
        <v>48</v>
      </c>
      <c r="F658" s="86">
        <f t="shared" si="61"/>
        <v>4</v>
      </c>
      <c r="G658" s="85" t="str">
        <f t="shared" si="62"/>
        <v/>
      </c>
      <c r="H658" s="85">
        <f t="shared" si="63"/>
        <v>4</v>
      </c>
      <c r="I658" s="86">
        <f t="shared" si="64"/>
        <v>1</v>
      </c>
      <c r="J658" s="87" t="str">
        <f t="shared" si="65"/>
        <v/>
      </c>
      <c r="K658" s="87" t="str">
        <f>IFERROR(VLOOKUP(A658,Instruction!A:F,6,0),"")</f>
        <v>• Apply label “THIS IS A SET”. Apply FNSKU to each case.
• *Make sure all labels stick securely on the case*. Apply outer case label. Cover all visible barcodes on case</v>
      </c>
      <c r="L658" s="88" t="str">
        <f>IFERROR(VLOOKUP(A658,Instruction!A:J,10,0),"No Supplies")</f>
        <v>No Supplies</v>
      </c>
      <c r="M658" s="86">
        <f>IFERROR(VLOOKUP(A658,Data1!A:C,3,0),1)</f>
        <v>12</v>
      </c>
      <c r="N658" s="85">
        <f>IFERROR(VLOOKUP(D658,Data2!$A:$D,4,0),"")</f>
        <v>0</v>
      </c>
      <c r="O658" s="84">
        <f>IFERROR(VLOOKUP(D658,Data2!$A:$C,3,0),"")</f>
        <v>12</v>
      </c>
      <c r="P658" s="85">
        <v>4</v>
      </c>
      <c r="Q658" s="84">
        <v>4</v>
      </c>
      <c r="R658" s="84"/>
      <c r="S658" s="84" t="s">
        <v>5152</v>
      </c>
    </row>
    <row r="659" spans="1:19" x14ac:dyDescent="0.25">
      <c r="A659" s="97" t="s">
        <v>206</v>
      </c>
      <c r="B659" s="90" t="s">
        <v>6193</v>
      </c>
      <c r="C659" s="90"/>
      <c r="D659" s="91">
        <f>IFERROR(VLOOKUP(A659,Data1!A:B,2,0),"")</f>
        <v>1242</v>
      </c>
      <c r="E659" s="101">
        <f t="shared" si="60"/>
        <v>24</v>
      </c>
      <c r="F659" s="101">
        <f t="shared" si="61"/>
        <v>24</v>
      </c>
      <c r="G659" s="91">
        <f t="shared" si="62"/>
        <v>1</v>
      </c>
      <c r="H659" s="91">
        <f t="shared" si="63"/>
        <v>1</v>
      </c>
      <c r="I659" s="93">
        <f t="shared" si="64"/>
        <v>24</v>
      </c>
      <c r="J659" s="94" t="str">
        <f t="shared" si="65"/>
        <v/>
      </c>
      <c r="K659" s="94" t="str">
        <f>IFERROR(VLOOKUP(A659,Instruction!A:F,6,0),"")</f>
        <v>• Use FNSKU to label each item (cover barcode). 
• Put item back to CASE. Discard inner box
• Apply outer case label accordingly to match item# (Cover all existing barcodes on the case)</v>
      </c>
      <c r="L659" s="95">
        <f>IFERROR(VLOOKUP(A659,Instruction!A:J,10,0),"No Supplies")</f>
        <v>0</v>
      </c>
      <c r="M659" s="101">
        <f>IFERROR(VLOOKUP(A659,Data1!A:C,3,0),1)</f>
        <v>1</v>
      </c>
      <c r="N659" s="91">
        <f>IFERROR(VLOOKUP(D659,Data2!$A:$D,4,0),"")</f>
        <v>24</v>
      </c>
      <c r="O659" s="90">
        <f>IFERROR(VLOOKUP(D659,Data2!$A:$C,3,0),"")</f>
        <v>144</v>
      </c>
      <c r="P659" s="91">
        <v>5</v>
      </c>
      <c r="Q659" s="90">
        <v>24</v>
      </c>
      <c r="R659" s="90"/>
      <c r="S659" s="90" t="s">
        <v>5151</v>
      </c>
    </row>
    <row r="660" spans="1:19" x14ac:dyDescent="0.25">
      <c r="A660" s="83" t="s">
        <v>5091</v>
      </c>
      <c r="B660" s="84" t="s">
        <v>6194</v>
      </c>
      <c r="C660" s="84"/>
      <c r="D660" s="85">
        <f>IFERROR(VLOOKUP(A660,Data1!A:B,2,0),"")</f>
        <v>2156</v>
      </c>
      <c r="E660" s="86">
        <f t="shared" si="60"/>
        <v>50</v>
      </c>
      <c r="F660" s="86">
        <f t="shared" si="61"/>
        <v>50</v>
      </c>
      <c r="G660" s="85" t="str">
        <f t="shared" si="62"/>
        <v/>
      </c>
      <c r="H660" s="85">
        <f t="shared" si="63"/>
        <v>1</v>
      </c>
      <c r="I660" s="86">
        <f t="shared" si="64"/>
        <v>50</v>
      </c>
      <c r="J660" s="87" t="str">
        <f t="shared" si="65"/>
        <v/>
      </c>
      <c r="K660" s="87" t="str">
        <f>IFERROR(VLOOKUP(A660,Instruction!A:F,6,0),"")</f>
        <v>• Insert 10 pcs per poly bag (X2 pc - red, yellow, blue, green. X1 pc - purple, orange). Apply FNSKU labels on each of the poly bags.
• Insert the poly-bagged sets back to CASE. (Cover all existing barcodes on the box/case)</v>
      </c>
      <c r="L660" s="88">
        <f>IFERROR(VLOOKUP(A660,Instruction!A:J,10,0),"No Supplies")</f>
        <v>0</v>
      </c>
      <c r="M660" s="86">
        <f>IFERROR(VLOOKUP(A660,Data1!A:C,3,0),1)</f>
        <v>1</v>
      </c>
      <c r="N660" s="85">
        <f>IFERROR(VLOOKUP(D660,Data2!$A:$D,4,0),"")</f>
        <v>0</v>
      </c>
      <c r="O660" s="84">
        <f>IFERROR(VLOOKUP(D660,Data2!$A:$C,3,0),"")</f>
        <v>50</v>
      </c>
      <c r="P660" s="85">
        <v>5</v>
      </c>
      <c r="Q660" s="84">
        <v>50</v>
      </c>
      <c r="R660" s="84"/>
      <c r="S660" s="84" t="s">
        <v>5152</v>
      </c>
    </row>
    <row r="661" spans="1:19" x14ac:dyDescent="0.25">
      <c r="A661" s="97" t="s">
        <v>567</v>
      </c>
      <c r="B661" s="90" t="s">
        <v>6195</v>
      </c>
      <c r="C661" s="90"/>
      <c r="D661" s="91" t="str">
        <f>IFERROR(VLOOKUP(A661,Data1!A:B,2,0),"")</f>
        <v>17090-A</v>
      </c>
      <c r="E661" s="101">
        <f t="shared" si="60"/>
        <v>12</v>
      </c>
      <c r="F661" s="101">
        <f t="shared" si="61"/>
        <v>12</v>
      </c>
      <c r="G661" s="91">
        <f t="shared" si="62"/>
        <v>1</v>
      </c>
      <c r="H661" s="91">
        <f t="shared" si="63"/>
        <v>1</v>
      </c>
      <c r="I661" s="93">
        <f t="shared" si="64"/>
        <v>12</v>
      </c>
      <c r="J661" s="94" t="str">
        <f t="shared" si="65"/>
        <v/>
      </c>
      <c r="K661" s="94" t="str">
        <f>IFERROR(VLOOKUP(A661,Instruction!A:F,6,0),"")</f>
        <v>• Use FNSKU to label each item (cover barcode). 
• Put item back to CASE. Discard inner box
• Apply outer case label accordingly to match item# (Cover all existing barcodes on the case)</v>
      </c>
      <c r="L661" s="95">
        <f>IFERROR(VLOOKUP(A661,Instruction!A:J,10,0),"No Supplies")</f>
        <v>0</v>
      </c>
      <c r="M661" s="101">
        <f>IFERROR(VLOOKUP(A661,Data1!A:C,3,0),1)</f>
        <v>1</v>
      </c>
      <c r="N661" s="91">
        <f>IFERROR(VLOOKUP(D661,Data2!$A:$D,4,0),"")</f>
        <v>24</v>
      </c>
      <c r="O661" s="90">
        <f>IFERROR(VLOOKUP(D661,Data2!$A:$C,3,0),"")</f>
        <v>144</v>
      </c>
      <c r="P661" s="91">
        <v>5</v>
      </c>
      <c r="Q661" s="90">
        <v>12</v>
      </c>
      <c r="R661" s="90"/>
      <c r="S661" s="90" t="s">
        <v>5151</v>
      </c>
    </row>
    <row r="662" spans="1:19" x14ac:dyDescent="0.25">
      <c r="A662" s="83" t="s">
        <v>732</v>
      </c>
      <c r="B662" s="84" t="s">
        <v>6196</v>
      </c>
      <c r="C662" s="84"/>
      <c r="D662" s="85">
        <f>IFERROR(VLOOKUP(A662,Data1!A:B,2,0),"")</f>
        <v>1829</v>
      </c>
      <c r="E662" s="86">
        <f t="shared" si="60"/>
        <v>48</v>
      </c>
      <c r="F662" s="86">
        <f t="shared" si="61"/>
        <v>12</v>
      </c>
      <c r="G662" s="85" t="str">
        <f t="shared" si="62"/>
        <v/>
      </c>
      <c r="H662" s="85">
        <f t="shared" si="63"/>
        <v>1</v>
      </c>
      <c r="I662" s="86">
        <f t="shared" si="64"/>
        <v>12</v>
      </c>
      <c r="J662" s="87" t="str">
        <f t="shared" si="65"/>
        <v/>
      </c>
      <c r="K662" s="87" t="s">
        <v>6197</v>
      </c>
      <c r="L662" s="88" t="str">
        <f>IFERROR(VLOOKUP(A662,Instruction!A:J,10,0),"No Supplies")</f>
        <v>Poly Bag 12 x 15.5</v>
      </c>
      <c r="M662" s="86">
        <f>IFERROR(VLOOKUP(A662,Data1!A:C,3,0),1)</f>
        <v>4</v>
      </c>
      <c r="N662" s="85">
        <f>IFERROR(VLOOKUP(D662,Data2!$A:$D,4,0),"")</f>
        <v>0</v>
      </c>
      <c r="O662" s="84">
        <f>IFERROR(VLOOKUP(D662,Data2!$A:$C,3,0),"")</f>
        <v>48</v>
      </c>
      <c r="P662" s="85">
        <v>5</v>
      </c>
      <c r="Q662" s="84">
        <v>12</v>
      </c>
      <c r="R662" s="84"/>
      <c r="S662" s="84" t="s">
        <v>5152</v>
      </c>
    </row>
    <row r="663" spans="1:19" x14ac:dyDescent="0.25">
      <c r="A663" s="97" t="s">
        <v>1426</v>
      </c>
      <c r="B663" s="90" t="s">
        <v>6198</v>
      </c>
      <c r="C663" s="90"/>
      <c r="D663" s="91">
        <f>IFERROR(VLOOKUP(A663,Data1!A:B,2,0),"")</f>
        <v>3117</v>
      </c>
      <c r="E663" s="101">
        <f t="shared" si="60"/>
        <v>144</v>
      </c>
      <c r="F663" s="101">
        <f t="shared" si="61"/>
        <v>6</v>
      </c>
      <c r="G663" s="91">
        <f t="shared" si="62"/>
        <v>6</v>
      </c>
      <c r="H663" s="91">
        <f t="shared" si="63"/>
        <v>1</v>
      </c>
      <c r="I663" s="93">
        <f t="shared" si="64"/>
        <v>6</v>
      </c>
      <c r="J663" s="94" t="str">
        <f t="shared" si="65"/>
        <v/>
      </c>
      <c r="K663" s="94" t="str">
        <f>IFERROR(VLOOKUP(A663,Instruction!A:F,6,0),"")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63" s="95">
        <f>IFERROR(VLOOKUP(A663,Instruction!A:J,10,0),"No Supplies")</f>
        <v>0</v>
      </c>
      <c r="M663" s="101">
        <f>IFERROR(VLOOKUP(A663,Data1!A:C,3,0),1)</f>
        <v>24</v>
      </c>
      <c r="N663" s="91">
        <f>IFERROR(VLOOKUP(D663,Data2!$A:$D,4,0),"")</f>
        <v>24</v>
      </c>
      <c r="O663" s="90">
        <f>IFERROR(VLOOKUP(D663,Data2!$A:$C,3,0),"")</f>
        <v>144</v>
      </c>
      <c r="P663" s="91">
        <v>5</v>
      </c>
      <c r="Q663" s="90">
        <v>6</v>
      </c>
      <c r="R663" s="90"/>
      <c r="S663" s="90" t="s">
        <v>5152</v>
      </c>
    </row>
    <row r="664" spans="1:19" x14ac:dyDescent="0.25">
      <c r="A664" s="83" t="s">
        <v>2882</v>
      </c>
      <c r="B664" s="84" t="s">
        <v>6199</v>
      </c>
      <c r="C664" s="84"/>
      <c r="D664" s="85">
        <f>IFERROR(VLOOKUP(A664,Data1!A:B,2,0),"")</f>
        <v>571</v>
      </c>
      <c r="E664" s="86">
        <f t="shared" si="60"/>
        <v>48</v>
      </c>
      <c r="F664" s="86">
        <f t="shared" si="61"/>
        <v>24</v>
      </c>
      <c r="G664" s="85" t="str">
        <f t="shared" si="62"/>
        <v/>
      </c>
      <c r="H664" s="85">
        <f t="shared" si="63"/>
        <v>1</v>
      </c>
      <c r="I664" s="86">
        <f t="shared" si="64"/>
        <v>24</v>
      </c>
      <c r="J664" s="87" t="str">
        <f t="shared" si="65"/>
        <v/>
      </c>
      <c r="K664" s="87" t="str">
        <f>IFERROR(VLOOKUP(A664,Instruction!A:F,6,0),"")</f>
        <v>• Insert 2 pcs into poly bag, apply FNSKU label.
• Put back to CASE (Cover all existing barcodes on the box/case)</v>
      </c>
      <c r="L664" s="88">
        <f>IFERROR(VLOOKUP(A664,Instruction!A:J,10,0),"No Supplies")</f>
        <v>0</v>
      </c>
      <c r="M664" s="86">
        <f>IFERROR(VLOOKUP(A664,Data1!A:C,3,0),1)</f>
        <v>2</v>
      </c>
      <c r="N664" s="85">
        <f>IFERROR(VLOOKUP(D664,Data2!$A:$D,4,0),"")</f>
        <v>0</v>
      </c>
      <c r="O664" s="84">
        <f>IFERROR(VLOOKUP(D664,Data2!$A:$C,3,0),"")</f>
        <v>48</v>
      </c>
      <c r="P664" s="85">
        <v>5</v>
      </c>
      <c r="Q664" s="84">
        <v>24</v>
      </c>
      <c r="R664" s="84"/>
      <c r="S664" s="84" t="s">
        <v>5152</v>
      </c>
    </row>
    <row r="665" spans="1:19" x14ac:dyDescent="0.25">
      <c r="A665" s="97" t="s">
        <v>2257</v>
      </c>
      <c r="B665" s="90" t="s">
        <v>6200</v>
      </c>
      <c r="C665" s="90"/>
      <c r="D665" s="91">
        <f>IFERROR(VLOOKUP(A665,Data1!A:B,2,0),"")</f>
        <v>4429</v>
      </c>
      <c r="E665" s="101">
        <f t="shared" si="60"/>
        <v>24</v>
      </c>
      <c r="F665" s="101">
        <f t="shared" si="61"/>
        <v>4</v>
      </c>
      <c r="G665" s="91">
        <f t="shared" si="62"/>
        <v>1</v>
      </c>
      <c r="H665" s="91">
        <f t="shared" si="63"/>
        <v>1</v>
      </c>
      <c r="I665" s="93">
        <f t="shared" si="64"/>
        <v>4</v>
      </c>
      <c r="J665" s="94" t="str">
        <f t="shared" si="65"/>
        <v/>
      </c>
      <c r="K665" s="94" t="str">
        <f>IFERROR(VLOOKUP(A665,Instruction!A:F,6,0),"")</f>
        <v>• Insert 6 pcs per poly bag (6 different color). Apply FNSKU labels on each of the poly bags.
• Put the poly-bagged sets back to BX-191313</v>
      </c>
      <c r="L665" s="95">
        <f>IFERROR(VLOOKUP(A665,Instruction!A:J,10,0),"No Supplies")</f>
        <v>0</v>
      </c>
      <c r="M665" s="101">
        <f>IFERROR(VLOOKUP(A665,Data1!A:C,3,0),1)</f>
        <v>6</v>
      </c>
      <c r="N665" s="91">
        <f>IFERROR(VLOOKUP(D665,Data2!$A:$D,4,0),"")</f>
        <v>24</v>
      </c>
      <c r="O665" s="90">
        <f>IFERROR(VLOOKUP(D665,Data2!$A:$C,3,0),"")</f>
        <v>144</v>
      </c>
      <c r="P665" s="91">
        <v>5</v>
      </c>
      <c r="Q665" s="90">
        <v>4</v>
      </c>
      <c r="R665" s="90"/>
      <c r="S665" s="90" t="s">
        <v>5151</v>
      </c>
    </row>
    <row r="666" spans="1:19" x14ac:dyDescent="0.25">
      <c r="A666" s="83" t="s">
        <v>3224</v>
      </c>
      <c r="B666" s="84" t="s">
        <v>6201</v>
      </c>
      <c r="C666" s="84" t="s">
        <v>6202</v>
      </c>
      <c r="D666" s="85">
        <f>IFERROR(VLOOKUP(A666,Data1!A:B,2,0),"")</f>
        <v>763</v>
      </c>
      <c r="E666" s="86">
        <f t="shared" si="60"/>
        <v>24</v>
      </c>
      <c r="F666" s="86">
        <f t="shared" si="61"/>
        <v>12</v>
      </c>
      <c r="G666" s="85">
        <f t="shared" si="62"/>
        <v>1</v>
      </c>
      <c r="H666" s="85">
        <f t="shared" si="63"/>
        <v>1</v>
      </c>
      <c r="I666" s="86">
        <f t="shared" si="64"/>
        <v>12</v>
      </c>
      <c r="J666" s="87" t="str">
        <f t="shared" si="65"/>
        <v/>
      </c>
      <c r="K666" s="87" t="str">
        <f>IFERROR(VLOOKUP(A666,Instruction!A:F,6,0),"")</f>
        <v>• Put 2 pcs into polybag and apply FNSKU labels on each of the poly bags.
• Insert the poly-bagged sets back to BOX (Cover all existing barcodes on the box/case)</v>
      </c>
      <c r="L666" s="88" t="str">
        <f>IFERROR(VLOOKUP(A666,Instruction!A:J,10,0),"No Supplies")</f>
        <v>Poly Bag 6 x 9</v>
      </c>
      <c r="M666" s="86">
        <f>IFERROR(VLOOKUP(A666,Data1!A:C,3,0),1)</f>
        <v>2</v>
      </c>
      <c r="N666" s="85">
        <f>IFERROR(VLOOKUP(D666,Data2!$A:$D,4,0),"")</f>
        <v>24</v>
      </c>
      <c r="O666" s="84">
        <f>IFERROR(VLOOKUP(D666,Data2!$A:$C,3,0),"")</f>
        <v>144</v>
      </c>
      <c r="P666" s="85">
        <v>3</v>
      </c>
      <c r="Q666" s="84">
        <v>12</v>
      </c>
      <c r="R666" s="84"/>
      <c r="S666" s="84" t="s">
        <v>5151</v>
      </c>
    </row>
    <row r="667" spans="1:19" x14ac:dyDescent="0.25">
      <c r="A667" s="97" t="s">
        <v>2189</v>
      </c>
      <c r="B667" s="90" t="s">
        <v>6203</v>
      </c>
      <c r="C667" s="90"/>
      <c r="D667" s="91">
        <f>IFERROR(VLOOKUP(A667,Data1!A:B,2,0),"")</f>
        <v>4141</v>
      </c>
      <c r="E667" s="101">
        <f t="shared" si="60"/>
        <v>60</v>
      </c>
      <c r="F667" s="101">
        <f t="shared" si="61"/>
        <v>5</v>
      </c>
      <c r="G667" s="91" t="str">
        <f t="shared" si="62"/>
        <v/>
      </c>
      <c r="H667" s="91">
        <f t="shared" si="63"/>
        <v>5</v>
      </c>
      <c r="I667" s="93">
        <f t="shared" si="64"/>
        <v>1</v>
      </c>
      <c r="J667" s="94" t="str">
        <f t="shared" si="65"/>
        <v/>
      </c>
      <c r="K667" s="94" t="str">
        <f>IFERROR(VLOOKUP(A667,Instruction!A:F,6,0),"")</f>
        <v>• Prepack. Seal box. Apply FNSKU label on box.
• Pack in BX-191313
• Apply outer case label (Cover all existing barcodes on case)</v>
      </c>
      <c r="L667" s="95">
        <f>IFERROR(VLOOKUP(A667,Instruction!A:J,10,0),"No Supplies")</f>
        <v>0</v>
      </c>
      <c r="M667" s="101">
        <f>IFERROR(VLOOKUP(A667,Data1!A:C,3,0),1)</f>
        <v>12</v>
      </c>
      <c r="N667" s="91">
        <f>IFERROR(VLOOKUP(D667,Data2!$A:$D,4,0),"")</f>
        <v>0</v>
      </c>
      <c r="O667" s="90">
        <f>IFERROR(VLOOKUP(D667,Data2!$A:$C,3,0),"")</f>
        <v>12</v>
      </c>
      <c r="P667" s="91">
        <v>5</v>
      </c>
      <c r="Q667" s="90">
        <v>5</v>
      </c>
      <c r="R667" s="90"/>
      <c r="S667" s="90" t="s">
        <v>5152</v>
      </c>
    </row>
    <row r="668" spans="1:19" x14ac:dyDescent="0.25">
      <c r="A668" s="83" t="s">
        <v>5092</v>
      </c>
      <c r="B668" s="84" t="s">
        <v>6204</v>
      </c>
      <c r="C668" s="84"/>
      <c r="D668" s="85">
        <f>IFERROR(VLOOKUP(A668,Data1!A:B,2,0),"")</f>
        <v>1729</v>
      </c>
      <c r="E668" s="86">
        <f t="shared" si="60"/>
        <v>24</v>
      </c>
      <c r="F668" s="86">
        <f t="shared" si="61"/>
        <v>24</v>
      </c>
      <c r="G668" s="85">
        <f t="shared" si="62"/>
        <v>1</v>
      </c>
      <c r="H668" s="85">
        <f t="shared" si="63"/>
        <v>1</v>
      </c>
      <c r="I668" s="86">
        <f t="shared" si="64"/>
        <v>24</v>
      </c>
      <c r="J668" s="87" t="str">
        <f t="shared" si="65"/>
        <v/>
      </c>
      <c r="K668" s="87" t="str">
        <f>IFERROR(VLOOKUP(A668,Instruction!A:F,6,0),"")</f>
        <v>• Put 4 pcs into poly bag, apply FNSKU label. 
• Insert the poly-bagged sets back to CASE. (Cover all existing barcodes on the box/case)
• New box size BX- 13.25 x 10.75 x 12.75</v>
      </c>
      <c r="L668" s="88">
        <f>IFERROR(VLOOKUP(A668,Instruction!A:J,10,0),"No Supplies")</f>
        <v>0</v>
      </c>
      <c r="M668" s="86">
        <f>IFERROR(VLOOKUP(A668,Data1!A:C,3,0),1)</f>
        <v>1</v>
      </c>
      <c r="N668" s="85">
        <f>IFERROR(VLOOKUP(D668,Data2!$A:$D,4,0),"")</f>
        <v>24</v>
      </c>
      <c r="O668" s="84">
        <f>IFERROR(VLOOKUP(D668,Data2!$A:$C,3,0),"")</f>
        <v>144</v>
      </c>
      <c r="P668" s="85">
        <v>5</v>
      </c>
      <c r="Q668" s="84">
        <v>24</v>
      </c>
      <c r="R668" s="84"/>
      <c r="S668" s="84" t="s">
        <v>5151</v>
      </c>
    </row>
    <row r="669" spans="1:19" x14ac:dyDescent="0.25">
      <c r="A669" s="97" t="s">
        <v>2745</v>
      </c>
      <c r="B669" s="90" t="s">
        <v>6205</v>
      </c>
      <c r="C669" s="90"/>
      <c r="D669" s="91">
        <f>IFERROR(VLOOKUP(A669,Data1!A:B,2,0),"")</f>
        <v>5407</v>
      </c>
      <c r="E669" s="101">
        <f t="shared" si="60"/>
        <v>125</v>
      </c>
      <c r="F669" s="101">
        <f t="shared" si="61"/>
        <v>5</v>
      </c>
      <c r="G669" s="91" t="str">
        <f t="shared" si="62"/>
        <v/>
      </c>
      <c r="H669" s="91">
        <f t="shared" si="63"/>
        <v>5</v>
      </c>
      <c r="I669" s="93">
        <f t="shared" si="64"/>
        <v>1</v>
      </c>
      <c r="J669" s="94" t="str">
        <f t="shared" si="65"/>
        <v/>
      </c>
      <c r="K669" s="94" t="str">
        <f>IFERROR(VLOOKUP(A669,Instruction!A:F,6,0),"")</f>
        <v>• Prepack. Seal box. Apply FNSKU label on box.
• Pack in BX-191313
• Apply outer case label (Cover all existing barcodes on case)</v>
      </c>
      <c r="L669" s="95">
        <f>IFERROR(VLOOKUP(A669,Instruction!A:J,10,0),"No Supplies")</f>
        <v>0</v>
      </c>
      <c r="M669" s="101">
        <f>IFERROR(VLOOKUP(A669,Data1!A:C,3,0),1)</f>
        <v>25</v>
      </c>
      <c r="N669" s="91">
        <f>IFERROR(VLOOKUP(D669,Data2!$A:$D,4,0),"")</f>
        <v>0</v>
      </c>
      <c r="O669" s="90">
        <f>IFERROR(VLOOKUP(D669,Data2!$A:$C,3,0),"")</f>
        <v>25</v>
      </c>
      <c r="P669" s="91">
        <v>5</v>
      </c>
      <c r="Q669" s="90">
        <v>5</v>
      </c>
      <c r="R669" s="90"/>
      <c r="S669" s="90" t="s">
        <v>5152</v>
      </c>
    </row>
    <row r="670" spans="1:19" x14ac:dyDescent="0.25">
      <c r="A670" s="83" t="s">
        <v>4048</v>
      </c>
      <c r="B670" s="84" t="s">
        <v>6206</v>
      </c>
      <c r="C670" s="84"/>
      <c r="D670" s="85">
        <f>IFERROR(VLOOKUP(A670,Data1!A:B,2,0),"")</f>
        <v>112</v>
      </c>
      <c r="E670" s="86">
        <f t="shared" si="60"/>
        <v>24</v>
      </c>
      <c r="F670" s="86">
        <f t="shared" si="61"/>
        <v>12</v>
      </c>
      <c r="G670" s="85">
        <f t="shared" si="62"/>
        <v>1</v>
      </c>
      <c r="H670" s="85">
        <f t="shared" si="63"/>
        <v>1</v>
      </c>
      <c r="I670" s="86">
        <f t="shared" si="64"/>
        <v>12</v>
      </c>
      <c r="J670" s="87" t="str">
        <f t="shared" si="65"/>
        <v/>
      </c>
      <c r="K670" s="87" t="str">
        <f>IFERROR(VLOOKUP(A670,Instruction!A:F,6,0),"")</f>
        <v>• Insert 2 pcs into poly bag, apply FNSKU label.
• Put back to CASE (Cover all existing barcodes on the box/case)</v>
      </c>
      <c r="L670" s="88">
        <f>IFERROR(VLOOKUP(A670,Instruction!A:J,10,0),"No Supplies")</f>
        <v>0</v>
      </c>
      <c r="M670" s="86">
        <f>IFERROR(VLOOKUP(A670,Data1!A:C,3,0),1)</f>
        <v>2</v>
      </c>
      <c r="N670" s="85">
        <f>IFERROR(VLOOKUP(D670,Data2!$A:$D,4,0),"")</f>
        <v>24</v>
      </c>
      <c r="O670" s="84">
        <f>IFERROR(VLOOKUP(D670,Data2!$A:$C,3,0),"")</f>
        <v>144</v>
      </c>
      <c r="P670" s="85">
        <v>5</v>
      </c>
      <c r="Q670" s="84">
        <v>12</v>
      </c>
      <c r="R670" s="84"/>
      <c r="S670" s="84" t="s">
        <v>5151</v>
      </c>
    </row>
    <row r="671" spans="1:19" x14ac:dyDescent="0.25">
      <c r="A671" s="97" t="s">
        <v>5093</v>
      </c>
      <c r="B671" s="90" t="s">
        <v>6207</v>
      </c>
      <c r="C671" s="90"/>
      <c r="D671" s="91">
        <f>IFERROR(VLOOKUP(A671,Data1!A:B,2,0),"")</f>
        <v>251</v>
      </c>
      <c r="E671" s="101">
        <f t="shared" si="60"/>
        <v>24</v>
      </c>
      <c r="F671" s="101">
        <f t="shared" si="61"/>
        <v>24</v>
      </c>
      <c r="G671" s="91">
        <f t="shared" si="62"/>
        <v>1</v>
      </c>
      <c r="H671" s="91">
        <f t="shared" si="63"/>
        <v>1</v>
      </c>
      <c r="I671" s="93">
        <f t="shared" si="64"/>
        <v>24</v>
      </c>
      <c r="J671" s="94" t="str">
        <f t="shared" si="65"/>
        <v/>
      </c>
      <c r="K671" s="94" t="str">
        <f>IFERROR(VLOOKUP(A671,Instruction!A:F,6,0),"")</f>
        <v>• Insert 2 pcs into poly bag, apply FNSKU label.
• Put back to CASE (Cover all existing barcodes on the box/case)</v>
      </c>
      <c r="L671" s="95">
        <f>IFERROR(VLOOKUP(A671,Instruction!A:J,10,0),"No Supplies")</f>
        <v>0</v>
      </c>
      <c r="M671" s="101">
        <f>IFERROR(VLOOKUP(A671,Data1!A:C,3,0),1)</f>
        <v>1</v>
      </c>
      <c r="N671" s="91">
        <f>IFERROR(VLOOKUP(D671,Data2!$A:$D,4,0),"")</f>
        <v>24</v>
      </c>
      <c r="O671" s="90">
        <f>IFERROR(VLOOKUP(D671,Data2!$A:$C,3,0),"")</f>
        <v>144</v>
      </c>
      <c r="P671" s="91">
        <v>5</v>
      </c>
      <c r="Q671" s="90">
        <v>24</v>
      </c>
      <c r="R671" s="90"/>
      <c r="S671" s="90" t="s">
        <v>5151</v>
      </c>
    </row>
    <row r="672" spans="1:19" x14ac:dyDescent="0.25">
      <c r="A672" s="83" t="s">
        <v>310</v>
      </c>
      <c r="B672" s="84" t="s">
        <v>6208</v>
      </c>
      <c r="C672" s="84"/>
      <c r="D672" s="85">
        <f>IFERROR(VLOOKUP(A672,Data1!A:B,2,0),"")</f>
        <v>1320</v>
      </c>
      <c r="E672" s="86">
        <f t="shared" si="60"/>
        <v>60</v>
      </c>
      <c r="F672" s="86">
        <f t="shared" si="61"/>
        <v>5</v>
      </c>
      <c r="G672" s="85" t="str">
        <f t="shared" si="62"/>
        <v/>
      </c>
      <c r="H672" s="85">
        <f t="shared" si="63"/>
        <v>5</v>
      </c>
      <c r="I672" s="86">
        <f t="shared" si="64"/>
        <v>1</v>
      </c>
      <c r="J672" s="87" t="str">
        <f t="shared" si="65"/>
        <v/>
      </c>
      <c r="K672" s="87" t="str">
        <f>IFERROR(VLOOKUP(A672,Instruction!A:F,6,0),"")</f>
        <v>• Prepack. Seal box. Apply FNSKU label on box.
• Pack in BX-191313
• Apply outer case label (Cover all existing barcodes on case)</v>
      </c>
      <c r="L672" s="88">
        <f>IFERROR(VLOOKUP(A672,Instruction!A:J,10,0),"No Supplies")</f>
        <v>0</v>
      </c>
      <c r="M672" s="86">
        <f>IFERROR(VLOOKUP(A672,Data1!A:C,3,0),1)</f>
        <v>12</v>
      </c>
      <c r="N672" s="85">
        <f>IFERROR(VLOOKUP(D672,Data2!$A:$D,4,0),"")</f>
        <v>0</v>
      </c>
      <c r="O672" s="84">
        <f>IFERROR(VLOOKUP(D672,Data2!$A:$C,3,0),"")</f>
        <v>12</v>
      </c>
      <c r="P672" s="85">
        <v>5</v>
      </c>
      <c r="Q672" s="84">
        <v>5</v>
      </c>
      <c r="R672" s="84"/>
      <c r="S672" s="84" t="s">
        <v>5152</v>
      </c>
    </row>
    <row r="673" spans="1:19" x14ac:dyDescent="0.25">
      <c r="A673" s="97" t="s">
        <v>2586</v>
      </c>
      <c r="B673" s="90" t="s">
        <v>6209</v>
      </c>
      <c r="C673" s="90"/>
      <c r="D673" s="91">
        <f>IFERROR(VLOOKUP(A673,Data1!A:B,2,0),"")</f>
        <v>510</v>
      </c>
      <c r="E673" s="101">
        <f t="shared" si="60"/>
        <v>250</v>
      </c>
      <c r="F673" s="101">
        <f t="shared" si="61"/>
        <v>5</v>
      </c>
      <c r="G673" s="91" t="str">
        <f t="shared" si="62"/>
        <v/>
      </c>
      <c r="H673" s="91">
        <f t="shared" si="63"/>
        <v>5</v>
      </c>
      <c r="I673" s="93">
        <f t="shared" si="64"/>
        <v>1</v>
      </c>
      <c r="J673" s="94" t="str">
        <f t="shared" si="65"/>
        <v/>
      </c>
      <c r="K673" s="94" t="str">
        <f>IFERROR(VLOOKUP(A673,Instruction!A:F,6,0),"")</f>
        <v>• Prepack. Seal box. Apply FNSKU label on box.
• Pack in BX-191313
• Apply outer case label (Cover all existing barcodes on case)</v>
      </c>
      <c r="L673" s="95">
        <f>IFERROR(VLOOKUP(A673,Instruction!A:J,10,0),"No Supplies")</f>
        <v>0</v>
      </c>
      <c r="M673" s="101">
        <f>IFERROR(VLOOKUP(A673,Data1!A:C,3,0),1)</f>
        <v>50</v>
      </c>
      <c r="N673" s="91">
        <f>IFERROR(VLOOKUP(D673,Data2!$A:$D,4,0),"")</f>
        <v>0</v>
      </c>
      <c r="O673" s="90">
        <f>IFERROR(VLOOKUP(D673,Data2!$A:$C,3,0),"")</f>
        <v>50</v>
      </c>
      <c r="P673" s="91">
        <v>5</v>
      </c>
      <c r="Q673" s="90">
        <v>5</v>
      </c>
      <c r="R673" s="90"/>
      <c r="S673" s="90" t="s">
        <v>5152</v>
      </c>
    </row>
    <row r="674" spans="1:19" x14ac:dyDescent="0.25">
      <c r="A674" s="83" t="s">
        <v>686</v>
      </c>
      <c r="B674" s="84" t="s">
        <v>6210</v>
      </c>
      <c r="C674" s="84"/>
      <c r="D674" s="85">
        <f>IFERROR(VLOOKUP(A674,Data1!A:B,2,0),"")</f>
        <v>1794</v>
      </c>
      <c r="E674" s="86">
        <f t="shared" si="60"/>
        <v>24</v>
      </c>
      <c r="F674" s="86">
        <f t="shared" si="61"/>
        <v>24</v>
      </c>
      <c r="G674" s="85">
        <f t="shared" si="62"/>
        <v>1</v>
      </c>
      <c r="H674" s="85">
        <f t="shared" si="63"/>
        <v>1</v>
      </c>
      <c r="I674" s="86">
        <f t="shared" si="64"/>
        <v>24</v>
      </c>
      <c r="J674" s="87" t="str">
        <f t="shared" si="65"/>
        <v/>
      </c>
      <c r="K674" s="87" t="str">
        <f>IFERROR(VLOOKUP(A674,Instruction!A:F,6,0),"")</f>
        <v>• Use FNSKU to label each item (cover barcode). 
• Put item back to CASE. Discard inner box
• Apply outer case label accordingly to match item# (Cover all existing barcodes on the case)</v>
      </c>
      <c r="L674" s="88">
        <f>IFERROR(VLOOKUP(A674,Instruction!A:J,10,0),"No Supplies")</f>
        <v>0</v>
      </c>
      <c r="M674" s="86">
        <f>IFERROR(VLOOKUP(A674,Data1!A:C,3,0),1)</f>
        <v>1</v>
      </c>
      <c r="N674" s="85">
        <f>IFERROR(VLOOKUP(D674,Data2!$A:$D,4,0),"")</f>
        <v>24</v>
      </c>
      <c r="O674" s="84">
        <f>IFERROR(VLOOKUP(D674,Data2!$A:$C,3,0),"")</f>
        <v>144</v>
      </c>
      <c r="P674" s="85">
        <v>5</v>
      </c>
      <c r="Q674" s="84">
        <v>24</v>
      </c>
      <c r="R674" s="84"/>
      <c r="S674" s="84" t="s">
        <v>5151</v>
      </c>
    </row>
    <row r="675" spans="1:19" x14ac:dyDescent="0.25">
      <c r="A675" s="97" t="s">
        <v>1659</v>
      </c>
      <c r="B675" s="90" t="s">
        <v>6211</v>
      </c>
      <c r="C675" s="90"/>
      <c r="D675" s="91">
        <f>IFERROR(VLOOKUP(A675,Data1!A:B,2,0),"")</f>
        <v>3332</v>
      </c>
      <c r="E675" s="101">
        <f t="shared" si="60"/>
        <v>24</v>
      </c>
      <c r="F675" s="101">
        <f t="shared" si="61"/>
        <v>24</v>
      </c>
      <c r="G675" s="91" t="str">
        <f t="shared" si="62"/>
        <v/>
      </c>
      <c r="H675" s="91">
        <f t="shared" si="63"/>
        <v>1</v>
      </c>
      <c r="I675" s="93">
        <f t="shared" si="64"/>
        <v>24</v>
      </c>
      <c r="J675" s="94" t="str">
        <f t="shared" si="65"/>
        <v/>
      </c>
      <c r="K675" s="94" t="str">
        <f>IFERROR(VLOOKUP(A675,Instruction!A:F,6,0),"")</f>
        <v>• Use FNSKU to label each item (cover barcode). 
• Put item back to CASE. Discard inner box
• Apply outer case label accordingly to match item# (Cover all existing barcodes on the case)</v>
      </c>
      <c r="L675" s="95">
        <f>IFERROR(VLOOKUP(A675,Instruction!A:J,10,0),"No Supplies")</f>
        <v>0</v>
      </c>
      <c r="M675" s="101">
        <f>IFERROR(VLOOKUP(A675,Data1!A:C,3,0),1)</f>
        <v>1</v>
      </c>
      <c r="N675" s="91">
        <f>IFERROR(VLOOKUP(D675,Data2!$A:$D,4,0),"")</f>
        <v>0</v>
      </c>
      <c r="O675" s="90">
        <f>IFERROR(VLOOKUP(D675,Data2!$A:$C,3,0),"")</f>
        <v>24</v>
      </c>
      <c r="P675" s="91">
        <v>5</v>
      </c>
      <c r="Q675" s="90">
        <v>24</v>
      </c>
      <c r="R675" s="90"/>
      <c r="S675" s="90" t="s">
        <v>5152</v>
      </c>
    </row>
    <row r="676" spans="1:19" x14ac:dyDescent="0.25">
      <c r="A676" s="83" t="s">
        <v>2159</v>
      </c>
      <c r="B676" s="84" t="s">
        <v>6212</v>
      </c>
      <c r="C676" s="84"/>
      <c r="D676" s="85">
        <f>IFERROR(VLOOKUP(A676,Data1!A:B,2,0),"")</f>
        <v>4122</v>
      </c>
      <c r="E676" s="86">
        <f t="shared" si="60"/>
        <v>12</v>
      </c>
      <c r="F676" s="86">
        <f t="shared" si="61"/>
        <v>6</v>
      </c>
      <c r="G676" s="85" t="str">
        <f t="shared" si="62"/>
        <v/>
      </c>
      <c r="H676" s="85">
        <f t="shared" si="63"/>
        <v>1</v>
      </c>
      <c r="I676" s="86">
        <f t="shared" si="64"/>
        <v>6</v>
      </c>
      <c r="J676" s="87" t="str">
        <f t="shared" si="65"/>
        <v/>
      </c>
      <c r="K676" s="87" t="str">
        <f>IFERROR(VLOOKUP(A676,Instruction!A:F,6,0),"")</f>
        <v>• Insert 2 pcs into poly bag, apply FNSKU label.
• Put back to CASE (Cover all existing barcodes on the box/case)</v>
      </c>
      <c r="L676" s="88">
        <f>IFERROR(VLOOKUP(A676,Instruction!A:J,10,0),"No Supplies")</f>
        <v>0</v>
      </c>
      <c r="M676" s="86">
        <f>IFERROR(VLOOKUP(A676,Data1!A:C,3,0),1)</f>
        <v>2</v>
      </c>
      <c r="N676" s="85">
        <f>IFERROR(VLOOKUP(D676,Data2!$A:$D,4,0),"")</f>
        <v>0</v>
      </c>
      <c r="O676" s="84">
        <f>IFERROR(VLOOKUP(D676,Data2!$A:$C,3,0),"")</f>
        <v>12</v>
      </c>
      <c r="P676" s="85">
        <v>5</v>
      </c>
      <c r="Q676" s="84">
        <v>6</v>
      </c>
      <c r="R676" s="84"/>
      <c r="S676" s="84" t="s">
        <v>5152</v>
      </c>
    </row>
    <row r="677" spans="1:19" x14ac:dyDescent="0.25">
      <c r="A677" s="97" t="s">
        <v>5094</v>
      </c>
      <c r="B677" s="90" t="s">
        <v>6213</v>
      </c>
      <c r="C677" s="90"/>
      <c r="D677" s="91">
        <f>IFERROR(VLOOKUP(A677,Data1!A:B,2,0),"")</f>
        <v>2250</v>
      </c>
      <c r="E677" s="101">
        <f t="shared" si="60"/>
        <v>24</v>
      </c>
      <c r="F677" s="101">
        <f t="shared" si="61"/>
        <v>24</v>
      </c>
      <c r="G677" s="91">
        <f t="shared" si="62"/>
        <v>1</v>
      </c>
      <c r="H677" s="91">
        <f t="shared" si="63"/>
        <v>1</v>
      </c>
      <c r="I677" s="93">
        <f t="shared" si="64"/>
        <v>24</v>
      </c>
      <c r="J677" s="94" t="str">
        <f t="shared" si="65"/>
        <v/>
      </c>
      <c r="K677" s="94" t="s">
        <v>6197</v>
      </c>
      <c r="L677" s="95">
        <f>IFERROR(VLOOKUP(A677,Instruction!A:J,10,0),"No Supplies")</f>
        <v>0</v>
      </c>
      <c r="M677" s="101">
        <f>IFERROR(VLOOKUP(A677,Data1!A:C,3,0),1)</f>
        <v>1</v>
      </c>
      <c r="N677" s="91">
        <f>IFERROR(VLOOKUP(D677,Data2!$A:$D,4,0),"")</f>
        <v>24</v>
      </c>
      <c r="O677" s="90">
        <f>IFERROR(VLOOKUP(D677,Data2!$A:$C,3,0),"")</f>
        <v>144</v>
      </c>
      <c r="P677" s="91">
        <v>5</v>
      </c>
      <c r="Q677" s="90">
        <v>24</v>
      </c>
      <c r="R677" s="90"/>
      <c r="S677" s="90" t="s">
        <v>5151</v>
      </c>
    </row>
    <row r="678" spans="1:19" x14ac:dyDescent="0.25">
      <c r="A678" s="83" t="s">
        <v>1321</v>
      </c>
      <c r="B678" s="84" t="s">
        <v>6214</v>
      </c>
      <c r="C678" s="84" t="s">
        <v>6215</v>
      </c>
      <c r="D678" s="85">
        <f>IFERROR(VLOOKUP(A678,Data1!A:B,2,0),"")</f>
        <v>2807</v>
      </c>
      <c r="E678" s="86">
        <f t="shared" si="60"/>
        <v>144</v>
      </c>
      <c r="F678" s="86">
        <f t="shared" si="61"/>
        <v>6</v>
      </c>
      <c r="G678" s="85">
        <f t="shared" si="62"/>
        <v>6</v>
      </c>
      <c r="H678" s="85">
        <f t="shared" si="63"/>
        <v>1</v>
      </c>
      <c r="I678" s="86">
        <f t="shared" si="64"/>
        <v>6</v>
      </c>
      <c r="J678" s="87" t="str">
        <f t="shared" si="65"/>
        <v/>
      </c>
      <c r="K678" s="87" t="str">
        <f>IFERROR(VLOOKUP(A678,Instruction!A:F,6,0),"")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78" s="88" t="str">
        <f>IFERROR(VLOOKUP(A678,Instruction!A:J,10,0),"No Supplies")</f>
        <v>No Supplies</v>
      </c>
      <c r="M678" s="86">
        <f>IFERROR(VLOOKUP(A678,Data1!A:C,3,0),1)</f>
        <v>24</v>
      </c>
      <c r="N678" s="85">
        <f>IFERROR(VLOOKUP(D678,Data2!$A:$D,4,0),"")</f>
        <v>24</v>
      </c>
      <c r="O678" s="84">
        <f>IFERROR(VLOOKUP(D678,Data2!$A:$C,3,0),"")</f>
        <v>144</v>
      </c>
      <c r="P678" s="85">
        <v>3</v>
      </c>
      <c r="Q678" s="84">
        <v>6</v>
      </c>
      <c r="R678" s="84"/>
      <c r="S678" s="84" t="s">
        <v>5152</v>
      </c>
    </row>
    <row r="679" spans="1:19" x14ac:dyDescent="0.25">
      <c r="A679" s="97" t="s">
        <v>4610</v>
      </c>
      <c r="B679" s="90" t="s">
        <v>6216</v>
      </c>
      <c r="C679" s="90" t="s">
        <v>6216</v>
      </c>
      <c r="D679" s="91">
        <f>IFERROR(VLOOKUP(A679,Data1!A:B,2,0),"")</f>
        <v>17049</v>
      </c>
      <c r="E679" s="101">
        <f t="shared" si="60"/>
        <v>432</v>
      </c>
      <c r="F679" s="101">
        <f t="shared" si="61"/>
        <v>3</v>
      </c>
      <c r="G679" s="91">
        <f t="shared" si="62"/>
        <v>18</v>
      </c>
      <c r="H679" s="91">
        <f t="shared" si="63"/>
        <v>3</v>
      </c>
      <c r="I679" s="93">
        <f t="shared" si="64"/>
        <v>1</v>
      </c>
      <c r="J679" s="94" t="str">
        <f t="shared" si="65"/>
        <v/>
      </c>
      <c r="K679" s="94" t="str">
        <f>IFERROR(VLOOKUP(A679,Instruction!A:F,6,0),"")</f>
        <v>• Apply label “THIS IS A SET” **DO NOT COVER CASE BARCODE**
• Apply outer case label accordingly to match item#</v>
      </c>
      <c r="L679" s="95" t="str">
        <f>IFERROR(VLOOKUP(A679,Instruction!A:J,10,0),"No Supplies")</f>
        <v>No Supplies</v>
      </c>
      <c r="M679" s="101">
        <f>IFERROR(VLOOKUP(A679,Data1!A:C,3,0),1)</f>
        <v>144</v>
      </c>
      <c r="N679" s="91">
        <f>IFERROR(VLOOKUP(D679,Data2!$A:$D,4,0),"")</f>
        <v>24</v>
      </c>
      <c r="O679" s="90">
        <f>IFERROR(VLOOKUP(D679,Data2!$A:$C,3,0),"")</f>
        <v>144</v>
      </c>
      <c r="P679" s="91">
        <v>3</v>
      </c>
      <c r="Q679" s="90">
        <v>3</v>
      </c>
      <c r="R679" s="90"/>
      <c r="S679" s="90" t="s">
        <v>5152</v>
      </c>
    </row>
    <row r="680" spans="1:19" x14ac:dyDescent="0.25">
      <c r="A680" s="83" t="s">
        <v>277</v>
      </c>
      <c r="B680" s="84" t="s">
        <v>6217</v>
      </c>
      <c r="C680" s="84"/>
      <c r="D680" s="85">
        <f>IFERROR(VLOOKUP(A680,Data1!A:B,2,0),"")</f>
        <v>1280</v>
      </c>
      <c r="E680" s="86">
        <f t="shared" si="60"/>
        <v>24</v>
      </c>
      <c r="F680" s="86">
        <f t="shared" si="61"/>
        <v>12</v>
      </c>
      <c r="G680" s="85">
        <f t="shared" si="62"/>
        <v>1</v>
      </c>
      <c r="H680" s="85">
        <f t="shared" si="63"/>
        <v>1</v>
      </c>
      <c r="I680" s="86">
        <f t="shared" si="64"/>
        <v>12</v>
      </c>
      <c r="J680" s="87" t="str">
        <f t="shared" si="65"/>
        <v/>
      </c>
      <c r="K680" s="87" t="str">
        <f>IFERROR(VLOOKUP(A680,Instruction!A:F,6,0),"")</f>
        <v>• Insert 2 pcs into poly bag, apply FNSKU label.
• Put back to CASE (Cover all existing barcodes on the box/case)</v>
      </c>
      <c r="L680" s="88">
        <f>IFERROR(VLOOKUP(A680,Instruction!A:J,10,0),"No Supplies")</f>
        <v>0</v>
      </c>
      <c r="M680" s="86">
        <f>IFERROR(VLOOKUP(A680,Data1!A:C,3,0),1)</f>
        <v>2</v>
      </c>
      <c r="N680" s="85">
        <f>IFERROR(VLOOKUP(D680,Data2!$A:$D,4,0),"")</f>
        <v>24</v>
      </c>
      <c r="O680" s="84">
        <f>IFERROR(VLOOKUP(D680,Data2!$A:$C,3,0),"")</f>
        <v>144</v>
      </c>
      <c r="P680" s="85">
        <v>5</v>
      </c>
      <c r="Q680" s="84">
        <v>12</v>
      </c>
      <c r="R680" s="84"/>
      <c r="S680" s="84" t="s">
        <v>5151</v>
      </c>
    </row>
    <row r="681" spans="1:19" x14ac:dyDescent="0.25">
      <c r="A681" s="97" t="s">
        <v>779</v>
      </c>
      <c r="B681" s="90" t="s">
        <v>6218</v>
      </c>
      <c r="C681" s="90"/>
      <c r="D681" s="91">
        <f>IFERROR(VLOOKUP(A681,Data1!A:B,2,0),"")</f>
        <v>1920</v>
      </c>
      <c r="E681" s="101">
        <f t="shared" si="60"/>
        <v>24</v>
      </c>
      <c r="F681" s="101">
        <f t="shared" si="61"/>
        <v>4</v>
      </c>
      <c r="G681" s="91">
        <f t="shared" si="62"/>
        <v>1</v>
      </c>
      <c r="H681" s="91">
        <f t="shared" si="63"/>
        <v>1</v>
      </c>
      <c r="I681" s="93">
        <f t="shared" si="64"/>
        <v>4</v>
      </c>
      <c r="J681" s="94" t="str">
        <f t="shared" si="65"/>
        <v/>
      </c>
      <c r="K681" s="94" t="str">
        <f>IFERROR(VLOOKUP(A681,Instruction!A:F,6,0),"")</f>
        <v>• Insert 6 pcs per poly bag (6 different color). Apply FNSKU labels on each of the poly bags.
• Put the poly-bagged sets back to BX-191313</v>
      </c>
      <c r="L681" s="95">
        <f>IFERROR(VLOOKUP(A681,Instruction!A:J,10,0),"No Supplies")</f>
        <v>0</v>
      </c>
      <c r="M681" s="101">
        <f>IFERROR(VLOOKUP(A681,Data1!A:C,3,0),1)</f>
        <v>6</v>
      </c>
      <c r="N681" s="91">
        <f>IFERROR(VLOOKUP(D681,Data2!$A:$D,4,0),"")</f>
        <v>24</v>
      </c>
      <c r="O681" s="90">
        <f>IFERROR(VLOOKUP(D681,Data2!$A:$C,3,0),"")</f>
        <v>144</v>
      </c>
      <c r="P681" s="91">
        <v>5</v>
      </c>
      <c r="Q681" s="90">
        <v>4</v>
      </c>
      <c r="R681" s="90"/>
      <c r="S681" s="90" t="s">
        <v>5151</v>
      </c>
    </row>
    <row r="682" spans="1:19" x14ac:dyDescent="0.25">
      <c r="A682" s="83" t="s">
        <v>5017</v>
      </c>
      <c r="B682" s="84" t="s">
        <v>6219</v>
      </c>
      <c r="C682" s="84" t="s">
        <v>6219</v>
      </c>
      <c r="D682" s="85">
        <f>IFERROR(VLOOKUP(A682,Data1!A:B,2,0),"")</f>
        <v>1292</v>
      </c>
      <c r="E682" s="86">
        <f t="shared" si="60"/>
        <v>24</v>
      </c>
      <c r="F682" s="86">
        <f t="shared" si="61"/>
        <v>24</v>
      </c>
      <c r="G682" s="85">
        <f t="shared" si="62"/>
        <v>1</v>
      </c>
      <c r="H682" s="85">
        <f t="shared" si="63"/>
        <v>1</v>
      </c>
      <c r="I682" s="86">
        <f t="shared" si="64"/>
        <v>24</v>
      </c>
      <c r="J682" s="87" t="str">
        <f t="shared" si="65"/>
        <v/>
      </c>
      <c r="K682" s="87" t="str">
        <f>IFERROR(VLOOKUP(A682,Instruction!A:F,6,0),"")</f>
        <v xml:space="preserve">Apply outer box/case label accordingly to match item# (Cover all existing barcodes on the box/case) </v>
      </c>
      <c r="L682" s="88" t="str">
        <f>IFERROR(VLOOKUP(A682,Instruction!A:J,10,0),"No Supplies")</f>
        <v>No Supplies</v>
      </c>
      <c r="M682" s="86">
        <f>IFERROR(VLOOKUP(A682,Data1!A:C,3,0),1)</f>
        <v>1</v>
      </c>
      <c r="N682" s="85">
        <f>IFERROR(VLOOKUP(D682,Data2!$A:$D,4,0),"")</f>
        <v>24</v>
      </c>
      <c r="O682" s="84">
        <f>IFERROR(VLOOKUP(D682,Data2!$A:$C,3,0),"")</f>
        <v>144</v>
      </c>
      <c r="P682" s="85">
        <v>3</v>
      </c>
      <c r="Q682" s="84">
        <v>24</v>
      </c>
      <c r="R682" s="84"/>
      <c r="S682" s="84" t="s">
        <v>5151</v>
      </c>
    </row>
    <row r="683" spans="1:19" x14ac:dyDescent="0.25">
      <c r="A683" s="97" t="s">
        <v>5095</v>
      </c>
      <c r="B683" s="90" t="s">
        <v>6220</v>
      </c>
      <c r="C683" s="90"/>
      <c r="D683" s="91">
        <f>IFERROR(VLOOKUP(A683,Data1!A:B,2,0),"")</f>
        <v>307</v>
      </c>
      <c r="E683" s="101">
        <f t="shared" si="60"/>
        <v>24</v>
      </c>
      <c r="F683" s="101">
        <f t="shared" si="61"/>
        <v>24</v>
      </c>
      <c r="G683" s="91">
        <f t="shared" si="62"/>
        <v>1</v>
      </c>
      <c r="H683" s="91">
        <f t="shared" si="63"/>
        <v>1</v>
      </c>
      <c r="I683" s="93">
        <f t="shared" si="64"/>
        <v>24</v>
      </c>
      <c r="J683" s="94" t="str">
        <f t="shared" si="65"/>
        <v/>
      </c>
      <c r="K683" s="94" t="str">
        <f>IFERROR(VLOOKUP(A683,Instruction!A:F,6,0),"")</f>
        <v>• Insert 4 pcs per poly bag (Blue, Purple, Green, Pink). Apply FNSKU labels on each of the poly bags.
• Insert the poly-bagged sets back to BX-191313</v>
      </c>
      <c r="L683" s="95">
        <f>IFERROR(VLOOKUP(A683,Instruction!A:J,10,0),"No Supplies")</f>
        <v>0</v>
      </c>
      <c r="M683" s="101">
        <f>IFERROR(VLOOKUP(A683,Data1!A:C,3,0),1)</f>
        <v>1</v>
      </c>
      <c r="N683" s="91">
        <f>IFERROR(VLOOKUP(D683,Data2!$A:$D,4,0),"")</f>
        <v>24</v>
      </c>
      <c r="O683" s="90">
        <f>IFERROR(VLOOKUP(D683,Data2!$A:$C,3,0),"")</f>
        <v>144</v>
      </c>
      <c r="P683" s="91">
        <v>4</v>
      </c>
      <c r="Q683" s="90">
        <v>24</v>
      </c>
      <c r="R683" s="90"/>
      <c r="S683" s="90" t="s">
        <v>5151</v>
      </c>
    </row>
    <row r="684" spans="1:19" x14ac:dyDescent="0.25">
      <c r="A684" s="83" t="s">
        <v>904</v>
      </c>
      <c r="B684" s="84" t="s">
        <v>6221</v>
      </c>
      <c r="C684" s="84"/>
      <c r="D684" s="85">
        <f>IFERROR(VLOOKUP(A684,Data1!A:B,2,0),"")</f>
        <v>2050</v>
      </c>
      <c r="E684" s="86">
        <f t="shared" si="60"/>
        <v>24</v>
      </c>
      <c r="F684" s="86">
        <f t="shared" si="61"/>
        <v>24</v>
      </c>
      <c r="G684" s="85">
        <f t="shared" si="62"/>
        <v>1</v>
      </c>
      <c r="H684" s="85">
        <f t="shared" si="63"/>
        <v>1</v>
      </c>
      <c r="I684" s="86">
        <f t="shared" si="64"/>
        <v>24</v>
      </c>
      <c r="J684" s="87" t="str">
        <f t="shared" si="65"/>
        <v/>
      </c>
      <c r="K684" s="87" t="str">
        <f>IFERROR(VLOOKUP(A684,Instruction!A:F,6,0),"")</f>
        <v>• Use FNSKU to label each item (cover barcode). 
• Put item back to CASE. Discard inner box
• Apply outer case label accordingly to match item# (Cover all existing barcodes on the case)</v>
      </c>
      <c r="L684" s="88">
        <f>IFERROR(VLOOKUP(A684,Instruction!A:J,10,0),"No Supplies")</f>
        <v>0</v>
      </c>
      <c r="M684" s="86">
        <f>IFERROR(VLOOKUP(A684,Data1!A:C,3,0),1)</f>
        <v>1</v>
      </c>
      <c r="N684" s="85">
        <f>IFERROR(VLOOKUP(D684,Data2!$A:$D,4,0),"")</f>
        <v>24</v>
      </c>
      <c r="O684" s="84">
        <f>IFERROR(VLOOKUP(D684,Data2!$A:$C,3,0),"")</f>
        <v>144</v>
      </c>
      <c r="P684" s="85">
        <v>4</v>
      </c>
      <c r="Q684" s="84">
        <v>24</v>
      </c>
      <c r="R684" s="84"/>
      <c r="S684" s="84" t="s">
        <v>5151</v>
      </c>
    </row>
    <row r="685" spans="1:19" x14ac:dyDescent="0.25">
      <c r="A685" s="97" t="s">
        <v>229</v>
      </c>
      <c r="B685" s="90" t="s">
        <v>6222</v>
      </c>
      <c r="C685" s="90"/>
      <c r="D685" s="91">
        <f>IFERROR(VLOOKUP(A685,Data1!A:B,2,0),"")</f>
        <v>1251</v>
      </c>
      <c r="E685" s="101">
        <f t="shared" si="60"/>
        <v>24</v>
      </c>
      <c r="F685" s="101">
        <f t="shared" si="61"/>
        <v>12</v>
      </c>
      <c r="G685" s="91">
        <f t="shared" si="62"/>
        <v>1</v>
      </c>
      <c r="H685" s="91">
        <f t="shared" si="63"/>
        <v>1</v>
      </c>
      <c r="I685" s="93">
        <f t="shared" si="64"/>
        <v>12</v>
      </c>
      <c r="J685" s="94" t="str">
        <f t="shared" si="65"/>
        <v/>
      </c>
      <c r="K685" s="94" t="s">
        <v>5494</v>
      </c>
      <c r="L685" s="95">
        <f>IFERROR(VLOOKUP(A685,Instruction!A:J,10,0),"No Supplies")</f>
        <v>0</v>
      </c>
      <c r="M685" s="101">
        <f>IFERROR(VLOOKUP(A685,Data1!A:C,3,0),1)</f>
        <v>2</v>
      </c>
      <c r="N685" s="91">
        <f>IFERROR(VLOOKUP(D685,Data2!$A:$D,4,0),"")</f>
        <v>24</v>
      </c>
      <c r="O685" s="90">
        <f>IFERROR(VLOOKUP(D685,Data2!$A:$C,3,0),"")</f>
        <v>144</v>
      </c>
      <c r="P685" s="91">
        <v>4</v>
      </c>
      <c r="Q685" s="90">
        <v>12</v>
      </c>
      <c r="R685" s="90"/>
      <c r="S685" s="90" t="s">
        <v>5151</v>
      </c>
    </row>
    <row r="686" spans="1:19" x14ac:dyDescent="0.25">
      <c r="A686" s="83" t="s">
        <v>2310</v>
      </c>
      <c r="B686" s="84" t="s">
        <v>6223</v>
      </c>
      <c r="C686" s="84"/>
      <c r="D686" s="85">
        <f>IFERROR(VLOOKUP(A686,Data1!A:B,2,0),"")</f>
        <v>4576236</v>
      </c>
      <c r="E686" s="86">
        <f t="shared" si="60"/>
        <v>36</v>
      </c>
      <c r="F686" s="86">
        <f t="shared" si="61"/>
        <v>36</v>
      </c>
      <c r="G686" s="85" t="str">
        <f t="shared" si="62"/>
        <v/>
      </c>
      <c r="H686" s="85">
        <f t="shared" si="63"/>
        <v>1</v>
      </c>
      <c r="I686" s="86">
        <f t="shared" si="64"/>
        <v>36</v>
      </c>
      <c r="J686" s="87" t="str">
        <f t="shared" si="65"/>
        <v/>
      </c>
      <c r="K686" s="87" t="str">
        <f>IFERROR(VLOOKUP(A686,Instruction!A:F,6,0),"")</f>
        <v>• Use FNSKU to label each item (cover barcode). 
• Put item back to CASE. Discard inner box
• Apply outer case label accordingly to match item# (Cover all existing barcodes on the case)</v>
      </c>
      <c r="L686" s="88">
        <f>IFERROR(VLOOKUP(A686,Instruction!A:J,10,0),"No Supplies")</f>
        <v>0</v>
      </c>
      <c r="M686" s="86">
        <f>IFERROR(VLOOKUP(A686,Data1!A:C,3,0),1)</f>
        <v>1</v>
      </c>
      <c r="N686" s="85">
        <f>IFERROR(VLOOKUP(D686,Data2!$A:$D,4,0),"")</f>
        <v>0</v>
      </c>
      <c r="O686" s="84">
        <f>IFERROR(VLOOKUP(D686,Data2!$A:$C,3,0),"")</f>
        <v>36</v>
      </c>
      <c r="P686" s="85">
        <v>4</v>
      </c>
      <c r="Q686" s="84">
        <v>36</v>
      </c>
      <c r="R686" s="84"/>
      <c r="S686" s="84" t="s">
        <v>5152</v>
      </c>
    </row>
    <row r="687" spans="1:19" x14ac:dyDescent="0.25">
      <c r="A687" s="97" t="s">
        <v>3315</v>
      </c>
      <c r="B687" s="90" t="s">
        <v>6224</v>
      </c>
      <c r="C687" s="90"/>
      <c r="D687" s="91">
        <f>IFERROR(VLOOKUP(A687,Data1!A:B,2,0),"")</f>
        <v>816</v>
      </c>
      <c r="E687" s="101">
        <f t="shared" si="60"/>
        <v>144</v>
      </c>
      <c r="F687" s="101">
        <f t="shared" si="61"/>
        <v>4</v>
      </c>
      <c r="G687" s="91" t="str">
        <f t="shared" si="62"/>
        <v/>
      </c>
      <c r="H687" s="91">
        <f t="shared" si="63"/>
        <v>4</v>
      </c>
      <c r="I687" s="93">
        <f t="shared" si="64"/>
        <v>1</v>
      </c>
      <c r="J687" s="94" t="str">
        <f t="shared" si="65"/>
        <v/>
      </c>
      <c r="K687" s="94" t="str">
        <f>IFERROR(VLOOKUP(A687,Instruction!A:F,6,0),"")</f>
        <v>• Prepack. Seal box. Apply FNSKU label on box.
• Pack in BX-191313
• Apply outer case label (Cover all existing barcodes on case)</v>
      </c>
      <c r="L687" s="95">
        <f>IFERROR(VLOOKUP(A687,Instruction!A:J,10,0),"No Supplies")</f>
        <v>0</v>
      </c>
      <c r="M687" s="101">
        <f>IFERROR(VLOOKUP(A687,Data1!A:C,3,0),1)</f>
        <v>36</v>
      </c>
      <c r="N687" s="91">
        <f>IFERROR(VLOOKUP(D687,Data2!$A:$D,4,0),"")</f>
        <v>0</v>
      </c>
      <c r="O687" s="90">
        <f>IFERROR(VLOOKUP(D687,Data2!$A:$C,3,0),"")</f>
        <v>36</v>
      </c>
      <c r="P687" s="91">
        <v>4</v>
      </c>
      <c r="Q687" s="90">
        <v>4</v>
      </c>
      <c r="R687" s="90"/>
      <c r="S687" s="90" t="s">
        <v>5152</v>
      </c>
    </row>
    <row r="688" spans="1:19" x14ac:dyDescent="0.25">
      <c r="A688" s="83" t="s">
        <v>1604</v>
      </c>
      <c r="B688" s="84" t="s">
        <v>6225</v>
      </c>
      <c r="C688" s="84"/>
      <c r="D688" s="85">
        <f>IFERROR(VLOOKUP(A688,Data1!A:B,2,0),"")</f>
        <v>3192</v>
      </c>
      <c r="E688" s="86">
        <f t="shared" si="60"/>
        <v>12</v>
      </c>
      <c r="F688" s="86">
        <f t="shared" si="61"/>
        <v>6</v>
      </c>
      <c r="G688" s="85" t="str">
        <f t="shared" si="62"/>
        <v/>
      </c>
      <c r="H688" s="85">
        <f t="shared" si="63"/>
        <v>1</v>
      </c>
      <c r="I688" s="86">
        <f t="shared" si="64"/>
        <v>6</v>
      </c>
      <c r="J688" s="87" t="str">
        <f t="shared" si="65"/>
        <v/>
      </c>
      <c r="K688" s="87" t="str">
        <f>IFERROR(VLOOKUP(A688,Instruction!A:F,6,0),"")</f>
        <v>• Insert 2 pcs into poly bag, apply FNSKU label.
• Put back to CASE (Cover all existing barcodes on the box/case)</v>
      </c>
      <c r="L688" s="88">
        <f>IFERROR(VLOOKUP(A688,Instruction!A:J,10,0),"No Supplies")</f>
        <v>0</v>
      </c>
      <c r="M688" s="86">
        <f>IFERROR(VLOOKUP(A688,Data1!A:C,3,0),1)</f>
        <v>2</v>
      </c>
      <c r="N688" s="85">
        <f>IFERROR(VLOOKUP(D688,Data2!$A:$D,4,0),"")</f>
        <v>0</v>
      </c>
      <c r="O688" s="84">
        <f>IFERROR(VLOOKUP(D688,Data2!$A:$C,3,0),"")</f>
        <v>12</v>
      </c>
      <c r="P688" s="85">
        <v>4</v>
      </c>
      <c r="Q688" s="84">
        <v>6</v>
      </c>
      <c r="R688" s="84"/>
      <c r="S688" s="84" t="s">
        <v>5152</v>
      </c>
    </row>
    <row r="689" spans="1:19" x14ac:dyDescent="0.25">
      <c r="A689" s="97" t="s">
        <v>289</v>
      </c>
      <c r="B689" s="90" t="s">
        <v>6226</v>
      </c>
      <c r="C689" s="90"/>
      <c r="D689" s="91">
        <f>IFERROR(VLOOKUP(A689,Data1!A:B,2,0),"")</f>
        <v>1285</v>
      </c>
      <c r="E689" s="101">
        <f t="shared" si="60"/>
        <v>24</v>
      </c>
      <c r="F689" s="101">
        <f t="shared" si="61"/>
        <v>12</v>
      </c>
      <c r="G689" s="91">
        <f t="shared" si="62"/>
        <v>1</v>
      </c>
      <c r="H689" s="91">
        <f t="shared" si="63"/>
        <v>1</v>
      </c>
      <c r="I689" s="93">
        <f t="shared" si="64"/>
        <v>12</v>
      </c>
      <c r="J689" s="94" t="str">
        <f t="shared" si="65"/>
        <v/>
      </c>
      <c r="K689" s="94" t="str">
        <f>IFERROR(VLOOKUP(A689,Instruction!A:F,6,0),"")</f>
        <v>• Insert 2 pcs into poly bag, apply FNSKU label.
• Put back to CASE (Cover all existing barcodes on the box/case)</v>
      </c>
      <c r="L689" s="95">
        <f>IFERROR(VLOOKUP(A689,Instruction!A:J,10,0),"No Supplies")</f>
        <v>0</v>
      </c>
      <c r="M689" s="101">
        <f>IFERROR(VLOOKUP(A689,Data1!A:C,3,0),1)</f>
        <v>2</v>
      </c>
      <c r="N689" s="91">
        <f>IFERROR(VLOOKUP(D689,Data2!$A:$D,4,0),"")</f>
        <v>24</v>
      </c>
      <c r="O689" s="90">
        <f>IFERROR(VLOOKUP(D689,Data2!$A:$C,3,0),"")</f>
        <v>144</v>
      </c>
      <c r="P689" s="91">
        <v>4</v>
      </c>
      <c r="Q689" s="90">
        <v>12</v>
      </c>
      <c r="R689" s="90"/>
      <c r="S689" s="90" t="s">
        <v>5151</v>
      </c>
    </row>
    <row r="690" spans="1:19" x14ac:dyDescent="0.25">
      <c r="A690" s="83" t="s">
        <v>4994</v>
      </c>
      <c r="B690" s="84" t="s">
        <v>6227</v>
      </c>
      <c r="C690" s="84" t="s">
        <v>6227</v>
      </c>
      <c r="D690" s="85">
        <f>IFERROR(VLOOKUP(A690,Data1!A:B,2,0),"")</f>
        <v>3300</v>
      </c>
      <c r="E690" s="86">
        <f t="shared" si="60"/>
        <v>36</v>
      </c>
      <c r="F690" s="86">
        <f t="shared" si="61"/>
        <v>36</v>
      </c>
      <c r="G690" s="85" t="str">
        <f t="shared" si="62"/>
        <v/>
      </c>
      <c r="H690" s="85">
        <f t="shared" si="63"/>
        <v>1</v>
      </c>
      <c r="I690" s="86">
        <f t="shared" si="64"/>
        <v>36</v>
      </c>
      <c r="J690" s="87" t="str">
        <f t="shared" si="65"/>
        <v/>
      </c>
      <c r="K690" s="87" t="str">
        <f>IFERROR(VLOOKUP(A690,Instruction!A:F,6,0),"")</f>
        <v xml:space="preserve">Apply outer box/case label accordingly to match item# (Cover all existing barcodes on the box/case) </v>
      </c>
      <c r="L690" s="88" t="str">
        <f>IFERROR(VLOOKUP(A690,Instruction!A:J,10,0),"No Supplies")</f>
        <v>No Supplies</v>
      </c>
      <c r="M690" s="86">
        <f>IFERROR(VLOOKUP(A690,Data1!A:C,3,0),1)</f>
        <v>1</v>
      </c>
      <c r="N690" s="85">
        <f>IFERROR(VLOOKUP(D690,Data2!$A:$D,4,0),"")</f>
        <v>0</v>
      </c>
      <c r="O690" s="84">
        <f>IFERROR(VLOOKUP(D690,Data2!$A:$C,3,0),"")</f>
        <v>36</v>
      </c>
      <c r="P690" s="85">
        <v>3</v>
      </c>
      <c r="Q690" s="84">
        <v>36</v>
      </c>
      <c r="R690" s="84"/>
      <c r="S690" s="84" t="s">
        <v>5152</v>
      </c>
    </row>
    <row r="691" spans="1:19" x14ac:dyDescent="0.25">
      <c r="A691" s="97" t="s">
        <v>2408</v>
      </c>
      <c r="B691" s="90" t="s">
        <v>6228</v>
      </c>
      <c r="C691" s="90" t="s">
        <v>6228</v>
      </c>
      <c r="D691" s="91">
        <f>IFERROR(VLOOKUP(A691,Data1!A:B,2,0),"")</f>
        <v>5027</v>
      </c>
      <c r="E691" s="101">
        <f t="shared" si="60"/>
        <v>144</v>
      </c>
      <c r="F691" s="101">
        <f t="shared" si="61"/>
        <v>3</v>
      </c>
      <c r="G691" s="91" t="str">
        <f t="shared" si="62"/>
        <v/>
      </c>
      <c r="H691" s="91">
        <f t="shared" si="63"/>
        <v>3</v>
      </c>
      <c r="I691" s="93">
        <f t="shared" si="64"/>
        <v>1</v>
      </c>
      <c r="J691" s="94" t="str">
        <f t="shared" si="65"/>
        <v/>
      </c>
      <c r="K691" s="94" t="str">
        <f>IFERROR(VLOOKUP(A691,Instruction!A:F,6,0),"")</f>
        <v>• Apply label “THIS IS A SET” **DO NOT COVER CASE BARCODE**
• Apply outer case label accordingly to match item#</v>
      </c>
      <c r="L691" s="95" t="str">
        <f>IFERROR(VLOOKUP(A691,Instruction!A:J,10,0),"No Supplies")</f>
        <v>No Supplies</v>
      </c>
      <c r="M691" s="101">
        <f>IFERROR(VLOOKUP(A691,Data1!A:C,3,0),1)</f>
        <v>48</v>
      </c>
      <c r="N691" s="91">
        <f>IFERROR(VLOOKUP(D691,Data2!$A:$D,4,0),"")</f>
        <v>0</v>
      </c>
      <c r="O691" s="90">
        <f>IFERROR(VLOOKUP(D691,Data2!$A:$C,3,0),"")</f>
        <v>48</v>
      </c>
      <c r="P691" s="91">
        <v>3</v>
      </c>
      <c r="Q691" s="90">
        <v>3</v>
      </c>
      <c r="R691" s="90"/>
      <c r="S691" s="90" t="s">
        <v>5152</v>
      </c>
    </row>
    <row r="692" spans="1:19" x14ac:dyDescent="0.25">
      <c r="A692" s="83" t="s">
        <v>3470</v>
      </c>
      <c r="B692" s="84" t="s">
        <v>6229</v>
      </c>
      <c r="C692" s="84"/>
      <c r="D692" s="85">
        <f>IFERROR(VLOOKUP(A692,Data1!A:B,2,0),"")</f>
        <v>937</v>
      </c>
      <c r="E692" s="86">
        <f t="shared" si="60"/>
        <v>24</v>
      </c>
      <c r="F692" s="86">
        <f t="shared" si="61"/>
        <v>24</v>
      </c>
      <c r="G692" s="85">
        <f t="shared" si="62"/>
        <v>1</v>
      </c>
      <c r="H692" s="85">
        <f t="shared" si="63"/>
        <v>1</v>
      </c>
      <c r="I692" s="86">
        <f t="shared" si="64"/>
        <v>24</v>
      </c>
      <c r="J692" s="87" t="str">
        <f t="shared" si="65"/>
        <v/>
      </c>
      <c r="K692" s="87" t="str">
        <f>IFERROR(VLOOKUP(A692,Instruction!A:F,6,0),"")</f>
        <v>• Use FNSKU to label each item (cover barcode). 
• Put item back to CASE. Discard inner box
• Apply outer case label accordingly to match item# (Cover all existing barcodes on the case)</v>
      </c>
      <c r="L692" s="88">
        <f>IFERROR(VLOOKUP(A692,Instruction!A:J,10,0),"No Supplies")</f>
        <v>0</v>
      </c>
      <c r="M692" s="86">
        <f>IFERROR(VLOOKUP(A692,Data1!A:C,3,0),1)</f>
        <v>1</v>
      </c>
      <c r="N692" s="85">
        <f>IFERROR(VLOOKUP(D692,Data2!$A:$D,4,0),"")</f>
        <v>24</v>
      </c>
      <c r="O692" s="84">
        <f>IFERROR(VLOOKUP(D692,Data2!$A:$C,3,0),"")</f>
        <v>144</v>
      </c>
      <c r="P692" s="85">
        <v>4</v>
      </c>
      <c r="Q692" s="84">
        <v>24</v>
      </c>
      <c r="R692" s="84"/>
      <c r="S692" s="84" t="s">
        <v>5151</v>
      </c>
    </row>
    <row r="693" spans="1:19" x14ac:dyDescent="0.25">
      <c r="A693" s="97" t="s">
        <v>5096</v>
      </c>
      <c r="B693" s="90" t="s">
        <v>6230</v>
      </c>
      <c r="C693" s="90"/>
      <c r="D693" s="91">
        <f>IFERROR(VLOOKUP(A693,Data1!A:B,2,0),"")</f>
        <v>749</v>
      </c>
      <c r="E693" s="101">
        <f t="shared" si="60"/>
        <v>24</v>
      </c>
      <c r="F693" s="101">
        <f t="shared" si="61"/>
        <v>24</v>
      </c>
      <c r="G693" s="91">
        <f t="shared" si="62"/>
        <v>1</v>
      </c>
      <c r="H693" s="91">
        <f t="shared" si="63"/>
        <v>1</v>
      </c>
      <c r="I693" s="93">
        <f t="shared" si="64"/>
        <v>24</v>
      </c>
      <c r="J693" s="94" t="str">
        <f t="shared" si="65"/>
        <v/>
      </c>
      <c r="K693" s="94" t="str">
        <f>IFERROR(VLOOKUP(A693,Instruction!A:F,6,0),"")</f>
        <v>• Use FNSKU to label each item (cover barcode). 
• Put item back to CASE. Discard inner box
• Apply outer case label accordingly to match item# (Cover all existing barcodes on the case)</v>
      </c>
      <c r="L693" s="95">
        <f>IFERROR(VLOOKUP(A693,Instruction!A:J,10,0),"No Supplies")</f>
        <v>0</v>
      </c>
      <c r="M693" s="101">
        <f>IFERROR(VLOOKUP(A693,Data1!A:C,3,0),1)</f>
        <v>1</v>
      </c>
      <c r="N693" s="91">
        <f>IFERROR(VLOOKUP(D693,Data2!$A:$D,4,0),"")</f>
        <v>24</v>
      </c>
      <c r="O693" s="90">
        <f>IFERROR(VLOOKUP(D693,Data2!$A:$C,3,0),"")</f>
        <v>144</v>
      </c>
      <c r="P693" s="91">
        <v>4</v>
      </c>
      <c r="Q693" s="90">
        <v>24</v>
      </c>
      <c r="R693" s="90"/>
      <c r="S693" s="90" t="s">
        <v>5151</v>
      </c>
    </row>
    <row r="694" spans="1:19" x14ac:dyDescent="0.25">
      <c r="A694" s="83" t="s">
        <v>5097</v>
      </c>
      <c r="B694" s="84" t="s">
        <v>6231</v>
      </c>
      <c r="C694" s="84"/>
      <c r="D694" s="85">
        <f>IFERROR(VLOOKUP(A694,Data1!A:B,2,0),"")</f>
        <v>8250</v>
      </c>
      <c r="E694" s="86">
        <f t="shared" si="60"/>
        <v>24</v>
      </c>
      <c r="F694" s="86">
        <f t="shared" si="61"/>
        <v>24</v>
      </c>
      <c r="G694" s="85" t="str">
        <f t="shared" si="62"/>
        <v/>
      </c>
      <c r="H694" s="85">
        <f t="shared" si="63"/>
        <v>1</v>
      </c>
      <c r="I694" s="86">
        <f t="shared" si="64"/>
        <v>24</v>
      </c>
      <c r="J694" s="87" t="str">
        <f t="shared" si="65"/>
        <v/>
      </c>
      <c r="K694" s="87" t="str">
        <f>IFERROR(VLOOKUP(A694,Instruction!A:F,6,0),"")</f>
        <v>• Use FNSKU to label each item (cover barcode). 
• Put item back to CASE. Discard inner box
• Apply outer case label accordingly to match item# (Cover all existing barcodes on the case)</v>
      </c>
      <c r="L694" s="88">
        <f>IFERROR(VLOOKUP(A694,Instruction!A:J,10,0),"No Supplies")</f>
        <v>0</v>
      </c>
      <c r="M694" s="86">
        <f>IFERROR(VLOOKUP(A694,Data1!A:C,3,0),1)</f>
        <v>1</v>
      </c>
      <c r="N694" s="85">
        <f>IFERROR(VLOOKUP(D694,Data2!$A:$D,4,0),"")</f>
        <v>0</v>
      </c>
      <c r="O694" s="84">
        <f>IFERROR(VLOOKUP(D694,Data2!$A:$C,3,0),"")</f>
        <v>24</v>
      </c>
      <c r="P694" s="85">
        <v>4</v>
      </c>
      <c r="Q694" s="84">
        <v>24</v>
      </c>
      <c r="R694" s="84"/>
      <c r="S694" s="84" t="s">
        <v>5152</v>
      </c>
    </row>
    <row r="695" spans="1:19" x14ac:dyDescent="0.25">
      <c r="A695" s="97" t="s">
        <v>3266</v>
      </c>
      <c r="B695" s="90" t="s">
        <v>6232</v>
      </c>
      <c r="C695" s="90"/>
      <c r="D695" s="91">
        <f>IFERROR(VLOOKUP(A695,Data1!A:B,2,0),"")</f>
        <v>786</v>
      </c>
      <c r="E695" s="101">
        <f t="shared" si="60"/>
        <v>24</v>
      </c>
      <c r="F695" s="101">
        <f t="shared" si="61"/>
        <v>24</v>
      </c>
      <c r="G695" s="91">
        <f t="shared" si="62"/>
        <v>1</v>
      </c>
      <c r="H695" s="91">
        <f t="shared" si="63"/>
        <v>1</v>
      </c>
      <c r="I695" s="93">
        <f t="shared" si="64"/>
        <v>24</v>
      </c>
      <c r="J695" s="94" t="str">
        <f t="shared" si="65"/>
        <v/>
      </c>
      <c r="K695" s="94" t="str">
        <f>IFERROR(VLOOKUP(A695,Instruction!A:F,6,0),"")</f>
        <v>• Use FNSKU to label each item (cover barcode). 
• Put item back to CASE. Discard inner box
• Apply outer case label accordingly to match item# (Cover all existing barcodes on the case)</v>
      </c>
      <c r="L695" s="95">
        <f>IFERROR(VLOOKUP(A695,Instruction!A:J,10,0),"No Supplies")</f>
        <v>0</v>
      </c>
      <c r="M695" s="101">
        <f>IFERROR(VLOOKUP(A695,Data1!A:C,3,0),1)</f>
        <v>1</v>
      </c>
      <c r="N695" s="91">
        <f>IFERROR(VLOOKUP(D695,Data2!$A:$D,4,0),"")</f>
        <v>24</v>
      </c>
      <c r="O695" s="90">
        <f>IFERROR(VLOOKUP(D695,Data2!$A:$C,3,0),"")</f>
        <v>144</v>
      </c>
      <c r="P695" s="91">
        <v>4</v>
      </c>
      <c r="Q695" s="90">
        <v>24</v>
      </c>
      <c r="R695" s="90"/>
      <c r="S695" s="90" t="s">
        <v>5151</v>
      </c>
    </row>
    <row r="696" spans="1:19" x14ac:dyDescent="0.25">
      <c r="A696" s="83" t="s">
        <v>3050</v>
      </c>
      <c r="B696" s="84" t="s">
        <v>6233</v>
      </c>
      <c r="C696" s="84" t="s">
        <v>6234</v>
      </c>
      <c r="D696" s="85">
        <f>IFERROR(VLOOKUP(A696,Data1!A:B,2,0),"")</f>
        <v>6303</v>
      </c>
      <c r="E696" s="86">
        <f t="shared" si="60"/>
        <v>144</v>
      </c>
      <c r="F696" s="86">
        <f t="shared" si="61"/>
        <v>6</v>
      </c>
      <c r="G696" s="85">
        <f t="shared" si="62"/>
        <v>6</v>
      </c>
      <c r="H696" s="85">
        <f t="shared" si="63"/>
        <v>1</v>
      </c>
      <c r="I696" s="86">
        <f t="shared" si="64"/>
        <v>6</v>
      </c>
      <c r="J696" s="87" t="str">
        <f t="shared" si="65"/>
        <v/>
      </c>
      <c r="K696" s="87" t="str">
        <f>IFERROR(VLOOKUP(A696,Instruction!A:F,6,0),"")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96" s="88" t="str">
        <f>IFERROR(VLOOKUP(A696,Instruction!A:J,10,0),"No Supplies")</f>
        <v>No Supplies</v>
      </c>
      <c r="M696" s="86">
        <f>IFERROR(VLOOKUP(A696,Data1!A:C,3,0),1)</f>
        <v>24</v>
      </c>
      <c r="N696" s="85">
        <f>IFERROR(VLOOKUP(D696,Data2!$A:$D,4,0),"")</f>
        <v>24</v>
      </c>
      <c r="O696" s="84">
        <f>IFERROR(VLOOKUP(D696,Data2!$A:$C,3,0),"")</f>
        <v>144</v>
      </c>
      <c r="P696" s="85">
        <v>3</v>
      </c>
      <c r="Q696" s="84">
        <v>6</v>
      </c>
      <c r="R696" s="84"/>
      <c r="S696" s="84" t="s">
        <v>5152</v>
      </c>
    </row>
    <row r="697" spans="1:19" x14ac:dyDescent="0.25">
      <c r="A697" s="97" t="s">
        <v>2209</v>
      </c>
      <c r="B697" s="90" t="s">
        <v>6235</v>
      </c>
      <c r="C697" s="90"/>
      <c r="D697" s="91">
        <f>IFERROR(VLOOKUP(A697,Data1!A:B,2,0),"")</f>
        <v>4147</v>
      </c>
      <c r="E697" s="101">
        <f t="shared" si="60"/>
        <v>12</v>
      </c>
      <c r="F697" s="101">
        <f t="shared" si="61"/>
        <v>6</v>
      </c>
      <c r="G697" s="91" t="str">
        <f t="shared" si="62"/>
        <v/>
      </c>
      <c r="H697" s="91">
        <f t="shared" si="63"/>
        <v>1</v>
      </c>
      <c r="I697" s="93">
        <f t="shared" si="64"/>
        <v>6</v>
      </c>
      <c r="J697" s="94" t="str">
        <f t="shared" si="65"/>
        <v/>
      </c>
      <c r="K697" s="94" t="str">
        <f>IFERROR(VLOOKUP(A697,Instruction!A:F,6,0),"")</f>
        <v>• Insert 2 pcs into poly bag, apply FNSKU label.
• Put back to CASE (Cover all existing barcodes on the box/case)</v>
      </c>
      <c r="L697" s="95">
        <f>IFERROR(VLOOKUP(A697,Instruction!A:J,10,0),"No Supplies")</f>
        <v>0</v>
      </c>
      <c r="M697" s="101">
        <f>IFERROR(VLOOKUP(A697,Data1!A:C,3,0),1)</f>
        <v>2</v>
      </c>
      <c r="N697" s="91">
        <f>IFERROR(VLOOKUP(D697,Data2!$A:$D,4,0),"")</f>
        <v>0</v>
      </c>
      <c r="O697" s="90">
        <f>IFERROR(VLOOKUP(D697,Data2!$A:$C,3,0),"")</f>
        <v>12</v>
      </c>
      <c r="P697" s="91">
        <v>4</v>
      </c>
      <c r="Q697" s="90">
        <v>6</v>
      </c>
      <c r="R697" s="90"/>
      <c r="S697" s="90" t="s">
        <v>5152</v>
      </c>
    </row>
    <row r="698" spans="1:19" x14ac:dyDescent="0.25">
      <c r="A698" s="83" t="s">
        <v>3803</v>
      </c>
      <c r="B698" s="84" t="s">
        <v>6236</v>
      </c>
      <c r="C698" s="84" t="s">
        <v>6237</v>
      </c>
      <c r="D698" s="85">
        <f>IFERROR(VLOOKUP(A698,Data1!A:B,2,0),"")</f>
        <v>5080</v>
      </c>
      <c r="E698" s="86">
        <f t="shared" si="60"/>
        <v>36</v>
      </c>
      <c r="F698" s="86">
        <f t="shared" si="61"/>
        <v>3</v>
      </c>
      <c r="G698" s="85" t="str">
        <f t="shared" si="62"/>
        <v/>
      </c>
      <c r="H698" s="85">
        <f t="shared" si="63"/>
        <v>3</v>
      </c>
      <c r="I698" s="86">
        <f t="shared" si="64"/>
        <v>1</v>
      </c>
      <c r="J698" s="87" t="str">
        <f t="shared" si="65"/>
        <v/>
      </c>
      <c r="K698" s="87" t="str">
        <f>IFERROR(VLOOKUP(A698,Instruction!A:F,6,0),"")</f>
        <v>• Prepack. Seal box. Apply FNSKU label on box.
• Pack in BX-191313
• Apply outer case label (Cover all existing barcodes on case)</v>
      </c>
      <c r="L698" s="88">
        <f>IFERROR(VLOOKUP(A698,Instruction!A:J,10,0),"No Supplies")</f>
        <v>0</v>
      </c>
      <c r="M698" s="86">
        <f>IFERROR(VLOOKUP(A698,Data1!A:C,3,0),1)</f>
        <v>12</v>
      </c>
      <c r="N698" s="85">
        <f>IFERROR(VLOOKUP(D698,Data2!$A:$D,4,0),"")</f>
        <v>0</v>
      </c>
      <c r="O698" s="84">
        <f>IFERROR(VLOOKUP(D698,Data2!$A:$C,3,0),"")</f>
        <v>12</v>
      </c>
      <c r="P698" s="85">
        <v>3</v>
      </c>
      <c r="Q698" s="84">
        <v>3</v>
      </c>
      <c r="R698" s="84"/>
      <c r="S698" s="84" t="s">
        <v>5152</v>
      </c>
    </row>
    <row r="699" spans="1:19" x14ac:dyDescent="0.25">
      <c r="A699" s="97" t="s">
        <v>2229</v>
      </c>
      <c r="B699" s="90" t="s">
        <v>6238</v>
      </c>
      <c r="C699" s="90"/>
      <c r="D699" s="91">
        <f>IFERROR(VLOOKUP(A699,Data1!A:B,2,0),"")</f>
        <v>4162</v>
      </c>
      <c r="E699" s="101">
        <f t="shared" si="60"/>
        <v>12</v>
      </c>
      <c r="F699" s="101">
        <f t="shared" si="61"/>
        <v>12</v>
      </c>
      <c r="G699" s="91" t="str">
        <f t="shared" si="62"/>
        <v/>
      </c>
      <c r="H699" s="91">
        <f t="shared" si="63"/>
        <v>1</v>
      </c>
      <c r="I699" s="93">
        <f t="shared" si="64"/>
        <v>12</v>
      </c>
      <c r="J699" s="94" t="str">
        <f t="shared" si="65"/>
        <v/>
      </c>
      <c r="K699" s="94" t="str">
        <f>IFERROR(VLOOKUP(A699,Instruction!A:F,6,0),"")</f>
        <v>• Use FNSKU to label each item (cover barcode). 
• Put item back to CASE. Discard inner box
• Apply outer case label accordingly to match item# (Cover all existing barcodes on the case)</v>
      </c>
      <c r="L699" s="95">
        <f>IFERROR(VLOOKUP(A699,Instruction!A:J,10,0),"No Supplies")</f>
        <v>0</v>
      </c>
      <c r="M699" s="101">
        <f>IFERROR(VLOOKUP(A699,Data1!A:C,3,0),1)</f>
        <v>1</v>
      </c>
      <c r="N699" s="91">
        <f>IFERROR(VLOOKUP(D699,Data2!$A:$D,4,0),"")</f>
        <v>0</v>
      </c>
      <c r="O699" s="90">
        <f>IFERROR(VLOOKUP(D699,Data2!$A:$C,3,0),"")</f>
        <v>12</v>
      </c>
      <c r="P699" s="91">
        <v>4</v>
      </c>
      <c r="Q699" s="90">
        <v>12</v>
      </c>
      <c r="R699" s="90"/>
      <c r="S699" s="90" t="s">
        <v>5152</v>
      </c>
    </row>
    <row r="700" spans="1:19" x14ac:dyDescent="0.25">
      <c r="A700" s="83" t="s">
        <v>1114</v>
      </c>
      <c r="B700" s="84" t="s">
        <v>6239</v>
      </c>
      <c r="C700" s="84"/>
      <c r="D700" s="85">
        <f>IFERROR(VLOOKUP(A700,Data1!A:B,2,0),"")</f>
        <v>229</v>
      </c>
      <c r="E700" s="86">
        <f t="shared" si="60"/>
        <v>24</v>
      </c>
      <c r="F700" s="86">
        <f t="shared" si="61"/>
        <v>12</v>
      </c>
      <c r="G700" s="85">
        <f t="shared" si="62"/>
        <v>1</v>
      </c>
      <c r="H700" s="85">
        <f t="shared" si="63"/>
        <v>1</v>
      </c>
      <c r="I700" s="86">
        <f t="shared" si="64"/>
        <v>12</v>
      </c>
      <c r="J700" s="87" t="str">
        <f t="shared" si="65"/>
        <v/>
      </c>
      <c r="K700" s="87" t="str">
        <f>IFERROR(VLOOKUP(A700,Instruction!A:F,6,0),"")</f>
        <v>• Insert 2 pcs into poly bag, apply FNSKU label.
• Put back to CASE (Cover all existing barcodes on the box/case)</v>
      </c>
      <c r="L700" s="88">
        <f>IFERROR(VLOOKUP(A700,Instruction!A:J,10,0),"No Supplies")</f>
        <v>0</v>
      </c>
      <c r="M700" s="86">
        <f>IFERROR(VLOOKUP(A700,Data1!A:C,3,0),1)</f>
        <v>2</v>
      </c>
      <c r="N700" s="85">
        <f>IFERROR(VLOOKUP(D700,Data2!$A:$D,4,0),"")</f>
        <v>24</v>
      </c>
      <c r="O700" s="84">
        <f>IFERROR(VLOOKUP(D700,Data2!$A:$C,3,0),"")</f>
        <v>144</v>
      </c>
      <c r="P700" s="85">
        <v>4</v>
      </c>
      <c r="Q700" s="84">
        <v>12</v>
      </c>
      <c r="R700" s="84"/>
      <c r="S700" s="84" t="s">
        <v>5151</v>
      </c>
    </row>
    <row r="701" spans="1:19" x14ac:dyDescent="0.25">
      <c r="A701" s="97" t="s">
        <v>2736</v>
      </c>
      <c r="B701" s="90" t="s">
        <v>6240</v>
      </c>
      <c r="C701" s="90" t="s">
        <v>6241</v>
      </c>
      <c r="D701" s="91">
        <f>IFERROR(VLOOKUP(A701,Data1!A:B,2,0),"")</f>
        <v>538</v>
      </c>
      <c r="E701" s="101">
        <f t="shared" si="60"/>
        <v>72</v>
      </c>
      <c r="F701" s="101">
        <f t="shared" si="61"/>
        <v>3</v>
      </c>
      <c r="G701" s="91" t="str">
        <f t="shared" si="62"/>
        <v/>
      </c>
      <c r="H701" s="91">
        <f t="shared" si="63"/>
        <v>3</v>
      </c>
      <c r="I701" s="93">
        <f t="shared" si="64"/>
        <v>1</v>
      </c>
      <c r="J701" s="94" t="str">
        <f t="shared" si="65"/>
        <v/>
      </c>
      <c r="K701" s="94" t="str">
        <f>IFERROR(VLOOKUP(A701,Instruction!A:F,6,0),"")</f>
        <v>• Apply label “THIS IS A SET”. Apply FNSKU to each case.
• *Make sure all labels stick securely on the case*. Apply outer case label. Cover all visible barcodes on case</v>
      </c>
      <c r="L701" s="95" t="str">
        <f>IFERROR(VLOOKUP(A701,Instruction!A:J,10,0),"No Supplies")</f>
        <v>No Supplies</v>
      </c>
      <c r="M701" s="101">
        <f>IFERROR(VLOOKUP(A701,Data1!A:C,3,0),1)</f>
        <v>24</v>
      </c>
      <c r="N701" s="91">
        <f>IFERROR(VLOOKUP(D701,Data2!$A:$D,4,0),"")</f>
        <v>0</v>
      </c>
      <c r="O701" s="90">
        <f>IFERROR(VLOOKUP(D701,Data2!$A:$C,3,0),"")</f>
        <v>24</v>
      </c>
      <c r="P701" s="91">
        <v>3</v>
      </c>
      <c r="Q701" s="90">
        <v>3</v>
      </c>
      <c r="R701" s="90"/>
      <c r="S701" s="90" t="s">
        <v>5152</v>
      </c>
    </row>
    <row r="702" spans="1:19" x14ac:dyDescent="0.25">
      <c r="A702" s="83" t="s">
        <v>1663</v>
      </c>
      <c r="B702" s="84" t="s">
        <v>6242</v>
      </c>
      <c r="C702" s="84"/>
      <c r="D702" s="85">
        <f>IFERROR(VLOOKUP(A702,Data1!A:B,2,0),"")</f>
        <v>3333</v>
      </c>
      <c r="E702" s="86">
        <f t="shared" si="60"/>
        <v>24</v>
      </c>
      <c r="F702" s="86">
        <f t="shared" si="61"/>
        <v>12</v>
      </c>
      <c r="G702" s="85" t="str">
        <f t="shared" si="62"/>
        <v/>
      </c>
      <c r="H702" s="85">
        <f t="shared" si="63"/>
        <v>1</v>
      </c>
      <c r="I702" s="86">
        <f t="shared" si="64"/>
        <v>12</v>
      </c>
      <c r="J702" s="87" t="str">
        <f t="shared" si="65"/>
        <v/>
      </c>
      <c r="K702" s="87" t="str">
        <f>IFERROR(VLOOKUP(A702,Instruction!A:F,6,0),"")</f>
        <v>• Insert 2 pcs into poly bag, apply FNSKU label.
• Put back to CASE (Cover all existing barcodes on the box/case)</v>
      </c>
      <c r="L702" s="88">
        <f>IFERROR(VLOOKUP(A702,Instruction!A:J,10,0),"No Supplies")</f>
        <v>0</v>
      </c>
      <c r="M702" s="86">
        <f>IFERROR(VLOOKUP(A702,Data1!A:C,3,0),1)</f>
        <v>2</v>
      </c>
      <c r="N702" s="85">
        <f>IFERROR(VLOOKUP(D702,Data2!$A:$D,4,0),"")</f>
        <v>0</v>
      </c>
      <c r="O702" s="84">
        <f>IFERROR(VLOOKUP(D702,Data2!$A:$C,3,0),"")</f>
        <v>24</v>
      </c>
      <c r="P702" s="85">
        <v>4</v>
      </c>
      <c r="Q702" s="84">
        <v>12</v>
      </c>
      <c r="R702" s="84"/>
      <c r="S702" s="84" t="s">
        <v>5152</v>
      </c>
    </row>
    <row r="703" spans="1:19" x14ac:dyDescent="0.25">
      <c r="A703" s="97" t="s">
        <v>2204</v>
      </c>
      <c r="B703" s="90" t="s">
        <v>6243</v>
      </c>
      <c r="C703" s="90"/>
      <c r="D703" s="91">
        <f>IFERROR(VLOOKUP(A703,Data1!A:B,2,0),"")</f>
        <v>4146</v>
      </c>
      <c r="E703" s="101">
        <f t="shared" si="60"/>
        <v>48</v>
      </c>
      <c r="F703" s="101">
        <f t="shared" si="61"/>
        <v>4</v>
      </c>
      <c r="G703" s="91" t="str">
        <f t="shared" si="62"/>
        <v/>
      </c>
      <c r="H703" s="91">
        <f t="shared" si="63"/>
        <v>4</v>
      </c>
      <c r="I703" s="93">
        <f t="shared" si="64"/>
        <v>1</v>
      </c>
      <c r="J703" s="94" t="str">
        <f t="shared" si="65"/>
        <v/>
      </c>
      <c r="K703" s="94" t="str">
        <f>IFERROR(VLOOKUP(A703,Instruction!A:F,6,0),"")</f>
        <v>• Prepack. Seal box. Apply FNSKU label on box.
• Pack in BX-191313
• Apply outer case label (Cover all existing barcodes on case)</v>
      </c>
      <c r="L703" s="95">
        <f>IFERROR(VLOOKUP(A703,Instruction!A:J,10,0),"No Supplies")</f>
        <v>0</v>
      </c>
      <c r="M703" s="101">
        <f>IFERROR(VLOOKUP(A703,Data1!A:C,3,0),1)</f>
        <v>12</v>
      </c>
      <c r="N703" s="91">
        <f>IFERROR(VLOOKUP(D703,Data2!$A:$D,4,0),"")</f>
        <v>0</v>
      </c>
      <c r="O703" s="90">
        <f>IFERROR(VLOOKUP(D703,Data2!$A:$C,3,0),"")</f>
        <v>12</v>
      </c>
      <c r="P703" s="91">
        <v>4</v>
      </c>
      <c r="Q703" s="90">
        <v>4</v>
      </c>
      <c r="R703" s="90"/>
      <c r="S703" s="90" t="s">
        <v>5152</v>
      </c>
    </row>
    <row r="704" spans="1:19" x14ac:dyDescent="0.25">
      <c r="A704" s="83" t="s">
        <v>2242</v>
      </c>
      <c r="B704" s="84" t="s">
        <v>6244</v>
      </c>
      <c r="C704" s="84"/>
      <c r="D704" s="85">
        <f>IFERROR(VLOOKUP(A704,Data1!A:B,2,0),"")</f>
        <v>4401</v>
      </c>
      <c r="E704" s="86">
        <f t="shared" si="60"/>
        <v>144</v>
      </c>
      <c r="F704" s="86">
        <f t="shared" si="61"/>
        <v>6</v>
      </c>
      <c r="G704" s="85">
        <f t="shared" si="62"/>
        <v>6</v>
      </c>
      <c r="H704" s="85">
        <f t="shared" si="63"/>
        <v>1</v>
      </c>
      <c r="I704" s="86">
        <f t="shared" si="64"/>
        <v>6</v>
      </c>
      <c r="J704" s="87" t="str">
        <f t="shared" si="65"/>
        <v/>
      </c>
      <c r="K704" s="87" t="str">
        <f>IFERROR(VLOOKUP(A704,Instruction!A:F,6,0),"")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04" s="88">
        <f>IFERROR(VLOOKUP(A704,Instruction!A:J,10,0),"No Supplies")</f>
        <v>0</v>
      </c>
      <c r="M704" s="86">
        <f>IFERROR(VLOOKUP(A704,Data1!A:C,3,0),1)</f>
        <v>24</v>
      </c>
      <c r="N704" s="85">
        <f>IFERROR(VLOOKUP(D704,Data2!$A:$D,4,0),"")</f>
        <v>24</v>
      </c>
      <c r="O704" s="84">
        <f>IFERROR(VLOOKUP(D704,Data2!$A:$C,3,0),"")</f>
        <v>144</v>
      </c>
      <c r="P704" s="85">
        <v>4</v>
      </c>
      <c r="Q704" s="84">
        <v>6</v>
      </c>
      <c r="R704" s="84"/>
      <c r="S704" s="84" t="s">
        <v>5152</v>
      </c>
    </row>
    <row r="705" spans="1:19" x14ac:dyDescent="0.25">
      <c r="A705" s="97" t="s">
        <v>1354</v>
      </c>
      <c r="B705" s="90" t="s">
        <v>6245</v>
      </c>
      <c r="C705" s="90"/>
      <c r="D705" s="91">
        <f>IFERROR(VLOOKUP(A705,Data1!A:B,2,0),"")</f>
        <v>3012</v>
      </c>
      <c r="E705" s="101">
        <f t="shared" si="60"/>
        <v>72</v>
      </c>
      <c r="F705" s="101">
        <f t="shared" si="61"/>
        <v>6</v>
      </c>
      <c r="G705" s="91">
        <f t="shared" si="62"/>
        <v>6</v>
      </c>
      <c r="H705" s="91">
        <f t="shared" si="63"/>
        <v>1</v>
      </c>
      <c r="I705" s="93">
        <f t="shared" si="64"/>
        <v>6</v>
      </c>
      <c r="J705" s="94" t="str">
        <f t="shared" si="65"/>
        <v/>
      </c>
      <c r="K705" s="94" t="str">
        <f>IFERROR(VLOOKUP(A705,Instruction!A:F,6,0),"")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05" s="95">
        <f>IFERROR(VLOOKUP(A705,Instruction!A:J,10,0),"No Supplies")</f>
        <v>0</v>
      </c>
      <c r="M705" s="101">
        <f>IFERROR(VLOOKUP(A705,Data1!A:C,3,0),1)</f>
        <v>12</v>
      </c>
      <c r="N705" s="91">
        <f>IFERROR(VLOOKUP(D705,Data2!$A:$D,4,0),"")</f>
        <v>12</v>
      </c>
      <c r="O705" s="90">
        <f>IFERROR(VLOOKUP(D705,Data2!$A:$C,3,0),"")</f>
        <v>72</v>
      </c>
      <c r="P705" s="91">
        <v>4</v>
      </c>
      <c r="Q705" s="90">
        <v>6</v>
      </c>
      <c r="R705" s="90"/>
      <c r="S705" s="90" t="s">
        <v>5152</v>
      </c>
    </row>
    <row r="706" spans="1:19" x14ac:dyDescent="0.25">
      <c r="A706" s="83" t="s">
        <v>204</v>
      </c>
      <c r="B706" s="84" t="s">
        <v>6246</v>
      </c>
      <c r="C706" s="84"/>
      <c r="D706" s="85">
        <f>IFERROR(VLOOKUP(A706,Data1!A:B,2,0),"")</f>
        <v>1240</v>
      </c>
      <c r="E706" s="86">
        <f t="shared" ref="E706:E769" si="66">M706*Q706</f>
        <v>24</v>
      </c>
      <c r="F706" s="86">
        <f t="shared" ref="F706:F769" si="67">E706/M706</f>
        <v>3</v>
      </c>
      <c r="G706" s="85">
        <f t="shared" ref="G706:G769" si="68">IFERROR(ROUNDUP(E706/N706,0),"")</f>
        <v>1</v>
      </c>
      <c r="H706" s="85">
        <f t="shared" ref="H706:H769" si="69">IFERROR(ROUNDUP(E706/O706,0),"")</f>
        <v>1</v>
      </c>
      <c r="I706" s="86">
        <f t="shared" ref="I706:I769" si="70">IFERROR(IF(S706="CASE",F706/H706,F706/G706),"")</f>
        <v>3</v>
      </c>
      <c r="J706" s="87" t="str">
        <f t="shared" ref="J706:J769" si="71">IF(ISNUMBER(SEARCH("FNSKU",C706)),"Labeling","")</f>
        <v/>
      </c>
      <c r="K706" s="87" t="str">
        <f>IFERROR(VLOOKUP(A706,Instruction!A:F,6,0),"")</f>
        <v>• Insert 8 pcs per poly bag (8 different color). Apply FNSKU labels on each of the poly bags.
• Insert the poly-bagged sets back to CASE (Cover all existing barcodes on the box/case)
• New box size BX- 13.25 x 10.75 x 12.75</v>
      </c>
      <c r="L706" s="88">
        <f>IFERROR(VLOOKUP(A706,Instruction!A:J,10,0),"No Supplies")</f>
        <v>0</v>
      </c>
      <c r="M706" s="86">
        <f>IFERROR(VLOOKUP(A706,Data1!A:C,3,0),1)</f>
        <v>8</v>
      </c>
      <c r="N706" s="85">
        <f>IFERROR(VLOOKUP(D706,Data2!$A:$D,4,0),"")</f>
        <v>24</v>
      </c>
      <c r="O706" s="84">
        <f>IFERROR(VLOOKUP(D706,Data2!$A:$C,3,0),"")</f>
        <v>144</v>
      </c>
      <c r="P706" s="85">
        <v>4</v>
      </c>
      <c r="Q706" s="84">
        <v>3</v>
      </c>
      <c r="R706" s="84"/>
      <c r="S706" s="84" t="s">
        <v>5151</v>
      </c>
    </row>
    <row r="707" spans="1:19" x14ac:dyDescent="0.25">
      <c r="A707" s="97" t="s">
        <v>2109</v>
      </c>
      <c r="B707" s="90" t="s">
        <v>6247</v>
      </c>
      <c r="C707" s="90"/>
      <c r="D707" s="91">
        <f>IFERROR(VLOOKUP(A707,Data1!A:B,2,0),"")</f>
        <v>3998</v>
      </c>
      <c r="E707" s="101">
        <f t="shared" si="66"/>
        <v>24</v>
      </c>
      <c r="F707" s="101">
        <f t="shared" si="67"/>
        <v>12</v>
      </c>
      <c r="G707" s="91">
        <f t="shared" si="68"/>
        <v>1</v>
      </c>
      <c r="H707" s="91">
        <f t="shared" si="69"/>
        <v>1</v>
      </c>
      <c r="I707" s="93">
        <f t="shared" si="70"/>
        <v>12</v>
      </c>
      <c r="J707" s="94" t="str">
        <f t="shared" si="71"/>
        <v/>
      </c>
      <c r="K707" s="94" t="str">
        <f>IFERROR(VLOOKUP(A707,Instruction!A:F,6,0),"")</f>
        <v>• Insert 2 pcs into poly bag, apply FNSKU label.
• Put back to CASE (Cover all existing barcodes on the box/case)</v>
      </c>
      <c r="L707" s="95">
        <f>IFERROR(VLOOKUP(A707,Instruction!A:J,10,0),"No Supplies")</f>
        <v>0</v>
      </c>
      <c r="M707" s="101">
        <f>IFERROR(VLOOKUP(A707,Data1!A:C,3,0),1)</f>
        <v>2</v>
      </c>
      <c r="N707" s="91">
        <f>IFERROR(VLOOKUP(D707,Data2!$A:$D,4,0),"")</f>
        <v>24</v>
      </c>
      <c r="O707" s="90">
        <f>IFERROR(VLOOKUP(D707,Data2!$A:$C,3,0),"")</f>
        <v>288</v>
      </c>
      <c r="P707" s="91">
        <v>4</v>
      </c>
      <c r="Q707" s="90">
        <v>12</v>
      </c>
      <c r="R707" s="90"/>
      <c r="S707" s="90" t="s">
        <v>5151</v>
      </c>
    </row>
    <row r="708" spans="1:19" x14ac:dyDescent="0.25">
      <c r="A708" s="83" t="s">
        <v>1161</v>
      </c>
      <c r="B708" s="84" t="s">
        <v>6248</v>
      </c>
      <c r="C708" s="84"/>
      <c r="D708" s="85">
        <f>IFERROR(VLOOKUP(A708,Data1!A:B,2,0),"")</f>
        <v>2330</v>
      </c>
      <c r="E708" s="86">
        <f t="shared" si="66"/>
        <v>144</v>
      </c>
      <c r="F708" s="86">
        <f t="shared" si="67"/>
        <v>6</v>
      </c>
      <c r="G708" s="85">
        <f t="shared" si="68"/>
        <v>6</v>
      </c>
      <c r="H708" s="85">
        <f t="shared" si="69"/>
        <v>1</v>
      </c>
      <c r="I708" s="86">
        <f t="shared" si="70"/>
        <v>6</v>
      </c>
      <c r="J708" s="87" t="str">
        <f t="shared" si="71"/>
        <v/>
      </c>
      <c r="K708" s="87" t="str">
        <f>IFERROR(VLOOKUP(A708,Instruction!A:F,6,0),"")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08" s="88">
        <f>IFERROR(VLOOKUP(A708,Instruction!A:J,10,0),"No Supplies")</f>
        <v>0</v>
      </c>
      <c r="M708" s="86">
        <f>IFERROR(VLOOKUP(A708,Data1!A:C,3,0),1)</f>
        <v>24</v>
      </c>
      <c r="N708" s="85">
        <f>IFERROR(VLOOKUP(D708,Data2!$A:$D,4,0),"")</f>
        <v>24</v>
      </c>
      <c r="O708" s="84">
        <f>IFERROR(VLOOKUP(D708,Data2!$A:$C,3,0),"")</f>
        <v>144</v>
      </c>
      <c r="P708" s="85">
        <v>4</v>
      </c>
      <c r="Q708" s="84">
        <v>6</v>
      </c>
      <c r="R708" s="84"/>
      <c r="S708" s="84" t="s">
        <v>5152</v>
      </c>
    </row>
    <row r="709" spans="1:19" x14ac:dyDescent="0.25">
      <c r="A709" s="97" t="s">
        <v>2747</v>
      </c>
      <c r="B709" s="90" t="s">
        <v>6249</v>
      </c>
      <c r="C709" s="90"/>
      <c r="D709" s="91">
        <f>IFERROR(VLOOKUP(A709,Data1!A:B,2,0),"")</f>
        <v>5409</v>
      </c>
      <c r="E709" s="101">
        <f t="shared" si="66"/>
        <v>100</v>
      </c>
      <c r="F709" s="101">
        <f t="shared" si="67"/>
        <v>4</v>
      </c>
      <c r="G709" s="91" t="str">
        <f t="shared" si="68"/>
        <v/>
      </c>
      <c r="H709" s="91">
        <f t="shared" si="69"/>
        <v>4</v>
      </c>
      <c r="I709" s="93">
        <f t="shared" si="70"/>
        <v>1</v>
      </c>
      <c r="J709" s="94" t="str">
        <f t="shared" si="71"/>
        <v/>
      </c>
      <c r="K709" s="94" t="str">
        <f>IFERROR(VLOOKUP(A709,Instruction!A:F,6,0),"")</f>
        <v>• Prepack. Seal box. Apply FNSKU label on box.
• Pack in BX-191313
• Apply outer case label (Cover all existing barcodes on case)</v>
      </c>
      <c r="L709" s="95">
        <f>IFERROR(VLOOKUP(A709,Instruction!A:J,10,0),"No Supplies")</f>
        <v>0</v>
      </c>
      <c r="M709" s="101">
        <f>IFERROR(VLOOKUP(A709,Data1!A:C,3,0),1)</f>
        <v>25</v>
      </c>
      <c r="N709" s="91">
        <f>IFERROR(VLOOKUP(D709,Data2!$A:$D,4,0),"")</f>
        <v>0</v>
      </c>
      <c r="O709" s="90">
        <f>IFERROR(VLOOKUP(D709,Data2!$A:$C,3,0),"")</f>
        <v>25</v>
      </c>
      <c r="P709" s="91">
        <v>4</v>
      </c>
      <c r="Q709" s="90">
        <v>4</v>
      </c>
      <c r="R709" s="90"/>
      <c r="S709" s="90" t="s">
        <v>5152</v>
      </c>
    </row>
    <row r="710" spans="1:19" x14ac:dyDescent="0.25">
      <c r="A710" s="83" t="s">
        <v>795</v>
      </c>
      <c r="B710" s="84" t="s">
        <v>6250</v>
      </c>
      <c r="C710" s="84"/>
      <c r="D710" s="85">
        <f>IFERROR(VLOOKUP(A710,Data1!A:B,2,0),"")</f>
        <v>1933</v>
      </c>
      <c r="E710" s="86">
        <f t="shared" si="66"/>
        <v>24</v>
      </c>
      <c r="F710" s="86">
        <f t="shared" si="67"/>
        <v>4</v>
      </c>
      <c r="G710" s="85">
        <f t="shared" si="68"/>
        <v>1</v>
      </c>
      <c r="H710" s="85">
        <f t="shared" si="69"/>
        <v>1</v>
      </c>
      <c r="I710" s="86">
        <f t="shared" si="70"/>
        <v>4</v>
      </c>
      <c r="J710" s="87" t="str">
        <f t="shared" si="71"/>
        <v/>
      </c>
      <c r="K710" s="87" t="str">
        <f>IFERROR(VLOOKUP(A710,Instruction!A:F,6,0),"")</f>
        <v>• Insert 6 pcs per poly bag (6 different color). Apply FNSKU labels on each of the poly bags.
• Put the poly-bagged sets back to BX-191313</v>
      </c>
      <c r="L710" s="88">
        <f>IFERROR(VLOOKUP(A710,Instruction!A:J,10,0),"No Supplies")</f>
        <v>0</v>
      </c>
      <c r="M710" s="86">
        <f>IFERROR(VLOOKUP(A710,Data1!A:C,3,0),1)</f>
        <v>6</v>
      </c>
      <c r="N710" s="85">
        <f>IFERROR(VLOOKUP(D710,Data2!$A:$D,4,0),"")</f>
        <v>24</v>
      </c>
      <c r="O710" s="84">
        <f>IFERROR(VLOOKUP(D710,Data2!$A:$C,3,0),"")</f>
        <v>144</v>
      </c>
      <c r="P710" s="85">
        <v>4</v>
      </c>
      <c r="Q710" s="84">
        <v>4</v>
      </c>
      <c r="R710" s="84"/>
      <c r="S710" s="84" t="s">
        <v>5151</v>
      </c>
    </row>
    <row r="711" spans="1:19" x14ac:dyDescent="0.25">
      <c r="A711" s="97" t="s">
        <v>5098</v>
      </c>
      <c r="B711" s="90" t="s">
        <v>6251</v>
      </c>
      <c r="C711" s="90"/>
      <c r="D711" s="91">
        <f>IFERROR(VLOOKUP(A711,Data1!A:B,2,0),"")</f>
        <v>3355</v>
      </c>
      <c r="E711" s="101">
        <f t="shared" si="66"/>
        <v>48</v>
      </c>
      <c r="F711" s="101">
        <f t="shared" si="67"/>
        <v>48</v>
      </c>
      <c r="G711" s="91" t="str">
        <f t="shared" si="68"/>
        <v/>
      </c>
      <c r="H711" s="91">
        <f t="shared" si="69"/>
        <v>1</v>
      </c>
      <c r="I711" s="93">
        <f t="shared" si="70"/>
        <v>48</v>
      </c>
      <c r="J711" s="94" t="str">
        <f t="shared" si="71"/>
        <v/>
      </c>
      <c r="K711" s="94" t="str">
        <f>IFERROR(VLOOKUP(A711,Instruction!A:F,6,0),"")</f>
        <v>• Insert 6 pcs per poly bag (6 different color). Apply FNSKU labels on each of the poly bags.
• Put the poly-bagged sets back to BX-191313</v>
      </c>
      <c r="L711" s="95">
        <f>IFERROR(VLOOKUP(A711,Instruction!A:J,10,0),"No Supplies")</f>
        <v>0</v>
      </c>
      <c r="M711" s="101">
        <f>IFERROR(VLOOKUP(A711,Data1!A:C,3,0),1)</f>
        <v>1</v>
      </c>
      <c r="N711" s="91">
        <f>IFERROR(VLOOKUP(D711,Data2!$A:$D,4,0),"")</f>
        <v>0</v>
      </c>
      <c r="O711" s="90">
        <f>IFERROR(VLOOKUP(D711,Data2!$A:$C,3,0),"")</f>
        <v>48</v>
      </c>
      <c r="P711" s="91">
        <v>4</v>
      </c>
      <c r="Q711" s="90">
        <v>48</v>
      </c>
      <c r="R711" s="90"/>
      <c r="S711" s="90" t="s">
        <v>5152</v>
      </c>
    </row>
    <row r="712" spans="1:19" x14ac:dyDescent="0.25">
      <c r="A712" s="83" t="s">
        <v>3947</v>
      </c>
      <c r="B712" s="84" t="s">
        <v>6252</v>
      </c>
      <c r="C712" s="84" t="s">
        <v>6253</v>
      </c>
      <c r="D712" s="85">
        <f>IFERROR(VLOOKUP(A712,Data1!A:B,2,0),"")</f>
        <v>811</v>
      </c>
      <c r="E712" s="86">
        <f t="shared" si="66"/>
        <v>24</v>
      </c>
      <c r="F712" s="86">
        <f t="shared" si="67"/>
        <v>6</v>
      </c>
      <c r="G712" s="85">
        <f t="shared" si="68"/>
        <v>1</v>
      </c>
      <c r="H712" s="85">
        <f t="shared" si="69"/>
        <v>1</v>
      </c>
      <c r="I712" s="86">
        <f t="shared" si="70"/>
        <v>6</v>
      </c>
      <c r="J712" s="87" t="str">
        <f t="shared" si="71"/>
        <v/>
      </c>
      <c r="K712" s="87" t="str">
        <f>IFERROR(VLOOKUP(A712,Instruction!A:F,6,0),"")</f>
        <v>• Put 4 pcs into polybag (different color) and apply FNSKU labels on each of the poly bags.
• Insert the poly-bagged sets back to CASE. Discard inner box (Cover all existing barcodes on the box/case)</v>
      </c>
      <c r="L712" s="88" t="str">
        <f>IFERROR(VLOOKUP(A712,Instruction!A:J,10,0),"No Supplies")</f>
        <v>Poly Bag 9 x 12</v>
      </c>
      <c r="M712" s="86">
        <f>IFERROR(VLOOKUP(A712,Data1!A:C,3,0),1)</f>
        <v>4</v>
      </c>
      <c r="N712" s="85">
        <f>IFERROR(VLOOKUP(D712,Data2!$A:$D,4,0),"")</f>
        <v>24</v>
      </c>
      <c r="O712" s="84">
        <f>IFERROR(VLOOKUP(D712,Data2!$A:$C,3,0),"")</f>
        <v>144</v>
      </c>
      <c r="P712" s="85">
        <v>2</v>
      </c>
      <c r="Q712" s="84">
        <v>6</v>
      </c>
      <c r="R712" s="84"/>
      <c r="S712" s="84" t="s">
        <v>5151</v>
      </c>
    </row>
    <row r="713" spans="1:19" x14ac:dyDescent="0.25">
      <c r="A713" s="97" t="s">
        <v>1350</v>
      </c>
      <c r="B713" s="90" t="s">
        <v>6254</v>
      </c>
      <c r="C713" s="90"/>
      <c r="D713" s="91">
        <f>IFERROR(VLOOKUP(A713,Data1!A:B,2,0),"")</f>
        <v>3009</v>
      </c>
      <c r="E713" s="101">
        <f t="shared" si="66"/>
        <v>24</v>
      </c>
      <c r="F713" s="101">
        <f t="shared" si="67"/>
        <v>4</v>
      </c>
      <c r="G713" s="91">
        <f t="shared" si="68"/>
        <v>1</v>
      </c>
      <c r="H713" s="91">
        <f t="shared" si="69"/>
        <v>1</v>
      </c>
      <c r="I713" s="93">
        <f t="shared" si="70"/>
        <v>4</v>
      </c>
      <c r="J713" s="94" t="str">
        <f t="shared" si="71"/>
        <v/>
      </c>
      <c r="K713" s="94" t="str">
        <f>IFERROR(VLOOKUP(A713,Instruction!A:F,6,0),"")</f>
        <v>• Insert 6 pcs per poly bag (6 different color). Apply FNSKU labels on each of the poly bags.
• Put the poly-bagged sets back to BX-191313</v>
      </c>
      <c r="L713" s="95">
        <f>IFERROR(VLOOKUP(A713,Instruction!A:J,10,0),"No Supplies")</f>
        <v>0</v>
      </c>
      <c r="M713" s="101">
        <f>IFERROR(VLOOKUP(A713,Data1!A:C,3,0),1)</f>
        <v>6</v>
      </c>
      <c r="N713" s="91">
        <f>IFERROR(VLOOKUP(D713,Data2!$A:$D,4,0),"")</f>
        <v>24</v>
      </c>
      <c r="O713" s="90">
        <f>IFERROR(VLOOKUP(D713,Data2!$A:$C,3,0),"")</f>
        <v>144</v>
      </c>
      <c r="P713" s="91">
        <v>4</v>
      </c>
      <c r="Q713" s="90">
        <v>4</v>
      </c>
      <c r="R713" s="90"/>
      <c r="S713" s="90" t="s">
        <v>5151</v>
      </c>
    </row>
    <row r="714" spans="1:19" x14ac:dyDescent="0.25">
      <c r="A714" s="83" t="s">
        <v>3094</v>
      </c>
      <c r="B714" s="84" t="s">
        <v>6255</v>
      </c>
      <c r="C714" s="84"/>
      <c r="D714" s="85">
        <f>IFERROR(VLOOKUP(A714,Data1!A:B,2,0),"")</f>
        <v>702</v>
      </c>
      <c r="E714" s="86">
        <f t="shared" si="66"/>
        <v>24</v>
      </c>
      <c r="F714" s="86">
        <f t="shared" si="67"/>
        <v>12</v>
      </c>
      <c r="G714" s="85">
        <f t="shared" si="68"/>
        <v>1</v>
      </c>
      <c r="H714" s="85">
        <f t="shared" si="69"/>
        <v>1</v>
      </c>
      <c r="I714" s="86">
        <f t="shared" si="70"/>
        <v>12</v>
      </c>
      <c r="J714" s="87" t="str">
        <f t="shared" si="71"/>
        <v/>
      </c>
      <c r="K714" s="87" t="str">
        <f>IFERROR(VLOOKUP(A714,Instruction!A:F,6,0),"")</f>
        <v>• Insert 2 pcs into poly bag, apply FNSKU label.
• Put back to CASE (Cover all existing barcodes on the box/case)</v>
      </c>
      <c r="L714" s="88">
        <f>IFERROR(VLOOKUP(A714,Instruction!A:J,10,0),"No Supplies")</f>
        <v>0</v>
      </c>
      <c r="M714" s="86">
        <f>IFERROR(VLOOKUP(A714,Data1!A:C,3,0),1)</f>
        <v>2</v>
      </c>
      <c r="N714" s="85">
        <f>IFERROR(VLOOKUP(D714,Data2!$A:$D,4,0),"")</f>
        <v>24</v>
      </c>
      <c r="O714" s="84">
        <f>IFERROR(VLOOKUP(D714,Data2!$A:$C,3,0),"")</f>
        <v>144</v>
      </c>
      <c r="P714" s="85">
        <v>4</v>
      </c>
      <c r="Q714" s="84">
        <v>12</v>
      </c>
      <c r="R714" s="84"/>
      <c r="S714" s="84" t="s">
        <v>5151</v>
      </c>
    </row>
    <row r="715" spans="1:19" x14ac:dyDescent="0.25">
      <c r="A715" s="97" t="s">
        <v>1518</v>
      </c>
      <c r="B715" s="90" t="s">
        <v>6256</v>
      </c>
      <c r="C715" s="90"/>
      <c r="D715" s="91">
        <f>IFERROR(VLOOKUP(A715,Data1!A:B,2,0),"")</f>
        <v>3152</v>
      </c>
      <c r="E715" s="101">
        <f t="shared" si="66"/>
        <v>144</v>
      </c>
      <c r="F715" s="101">
        <f t="shared" si="67"/>
        <v>6</v>
      </c>
      <c r="G715" s="91">
        <f t="shared" si="68"/>
        <v>6</v>
      </c>
      <c r="H715" s="91">
        <f t="shared" si="69"/>
        <v>1</v>
      </c>
      <c r="I715" s="93">
        <f t="shared" si="70"/>
        <v>6</v>
      </c>
      <c r="J715" s="94" t="str">
        <f t="shared" si="71"/>
        <v/>
      </c>
      <c r="K715" s="94" t="str">
        <f>IFERROR(VLOOKUP(A715,Instruction!A:F,6,0),"")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15" s="95">
        <f>IFERROR(VLOOKUP(A715,Instruction!A:J,10,0),"No Supplies")</f>
        <v>0</v>
      </c>
      <c r="M715" s="101">
        <f>IFERROR(VLOOKUP(A715,Data1!A:C,3,0),1)</f>
        <v>24</v>
      </c>
      <c r="N715" s="91">
        <f>IFERROR(VLOOKUP(D715,Data2!$A:$D,4,0),"")</f>
        <v>24</v>
      </c>
      <c r="O715" s="90">
        <f>IFERROR(VLOOKUP(D715,Data2!$A:$C,3,0),"")</f>
        <v>144</v>
      </c>
      <c r="P715" s="91">
        <v>4</v>
      </c>
      <c r="Q715" s="90">
        <v>6</v>
      </c>
      <c r="R715" s="90"/>
      <c r="S715" s="90" t="s">
        <v>5152</v>
      </c>
    </row>
    <row r="716" spans="1:19" x14ac:dyDescent="0.25">
      <c r="A716" s="83" t="s">
        <v>1667</v>
      </c>
      <c r="B716" s="84" t="s">
        <v>6257</v>
      </c>
      <c r="C716" s="84"/>
      <c r="D716" s="85">
        <f>IFERROR(VLOOKUP(A716,Data1!A:B,2,0),"")</f>
        <v>3335</v>
      </c>
      <c r="E716" s="86">
        <f t="shared" si="66"/>
        <v>96</v>
      </c>
      <c r="F716" s="86">
        <f t="shared" si="67"/>
        <v>4</v>
      </c>
      <c r="G716" s="85" t="str">
        <f t="shared" si="68"/>
        <v/>
      </c>
      <c r="H716" s="85">
        <f t="shared" si="69"/>
        <v>4</v>
      </c>
      <c r="I716" s="86">
        <f t="shared" si="70"/>
        <v>1</v>
      </c>
      <c r="J716" s="87" t="str">
        <f t="shared" si="71"/>
        <v/>
      </c>
      <c r="K716" s="87" t="str">
        <f>IFERROR(VLOOKUP(A716,Instruction!A:F,6,0),"")</f>
        <v>• Prepack. Seal box. Apply FNSKU label on box.
• Pack in BX-191313
• Apply outer case label (Cover all existing barcodes on case)</v>
      </c>
      <c r="L716" s="88">
        <f>IFERROR(VLOOKUP(A716,Instruction!A:J,10,0),"No Supplies")</f>
        <v>0</v>
      </c>
      <c r="M716" s="86">
        <f>IFERROR(VLOOKUP(A716,Data1!A:C,3,0),1)</f>
        <v>24</v>
      </c>
      <c r="N716" s="85">
        <f>IFERROR(VLOOKUP(D716,Data2!$A:$D,4,0),"")</f>
        <v>0</v>
      </c>
      <c r="O716" s="84">
        <f>IFERROR(VLOOKUP(D716,Data2!$A:$C,3,0),"")</f>
        <v>24</v>
      </c>
      <c r="P716" s="85">
        <v>4</v>
      </c>
      <c r="Q716" s="84">
        <v>4</v>
      </c>
      <c r="R716" s="84"/>
      <c r="S716" s="84" t="s">
        <v>5152</v>
      </c>
    </row>
    <row r="717" spans="1:19" x14ac:dyDescent="0.25">
      <c r="A717" s="97" t="s">
        <v>2952</v>
      </c>
      <c r="B717" s="90" t="s">
        <v>6258</v>
      </c>
      <c r="C717" s="90"/>
      <c r="D717" s="91">
        <f>IFERROR(VLOOKUP(A717,Data1!A:B,2,0),"")</f>
        <v>6010</v>
      </c>
      <c r="E717" s="101">
        <f t="shared" si="66"/>
        <v>48</v>
      </c>
      <c r="F717" s="101">
        <f t="shared" si="67"/>
        <v>4</v>
      </c>
      <c r="G717" s="91" t="str">
        <f t="shared" si="68"/>
        <v/>
      </c>
      <c r="H717" s="91">
        <f t="shared" si="69"/>
        <v>4</v>
      </c>
      <c r="I717" s="93">
        <f t="shared" si="70"/>
        <v>1</v>
      </c>
      <c r="J717" s="94" t="str">
        <f t="shared" si="71"/>
        <v/>
      </c>
      <c r="K717" s="94" t="str">
        <f>IFERROR(VLOOKUP(A717,Instruction!A:F,6,0),"")</f>
        <v>• Prepack. Seal box. Apply FNSKU label on box.
• Pack in BX-191313
• Apply outer case label (Cover all existing barcodes on case)</v>
      </c>
      <c r="L717" s="95">
        <f>IFERROR(VLOOKUP(A717,Instruction!A:J,10,0),"No Supplies")</f>
        <v>0</v>
      </c>
      <c r="M717" s="101">
        <f>IFERROR(VLOOKUP(A717,Data1!A:C,3,0),1)</f>
        <v>12</v>
      </c>
      <c r="N717" s="91">
        <f>IFERROR(VLOOKUP(D717,Data2!$A:$D,4,0),"")</f>
        <v>0</v>
      </c>
      <c r="O717" s="90">
        <f>IFERROR(VLOOKUP(D717,Data2!$A:$C,3,0),"")</f>
        <v>12</v>
      </c>
      <c r="P717" s="91">
        <v>4</v>
      </c>
      <c r="Q717" s="90">
        <v>4</v>
      </c>
      <c r="R717" s="90"/>
      <c r="S717" s="90" t="s">
        <v>5152</v>
      </c>
    </row>
    <row r="718" spans="1:19" x14ac:dyDescent="0.25">
      <c r="A718" s="83" t="s">
        <v>5099</v>
      </c>
      <c r="B718" s="84" t="s">
        <v>6259</v>
      </c>
      <c r="C718" s="84"/>
      <c r="D718" s="85">
        <f>IFERROR(VLOOKUP(A718,Data1!A:B,2,0),"")</f>
        <v>1260</v>
      </c>
      <c r="E718" s="86">
        <f t="shared" si="66"/>
        <v>24</v>
      </c>
      <c r="F718" s="86">
        <f t="shared" si="67"/>
        <v>24</v>
      </c>
      <c r="G718" s="85">
        <f t="shared" si="68"/>
        <v>1</v>
      </c>
      <c r="H718" s="85">
        <f t="shared" si="69"/>
        <v>1</v>
      </c>
      <c r="I718" s="86">
        <f t="shared" si="70"/>
        <v>24</v>
      </c>
      <c r="J718" s="87" t="str">
        <f t="shared" si="71"/>
        <v/>
      </c>
      <c r="K718" s="87" t="str">
        <f>IFERROR(VLOOKUP(A718,Instruction!A:F,6,0),"")</f>
        <v>• Use FNSKU to label each item (cover barcode). 
• Put item back to CASE. Discard inner box
• Apply outer case label accordingly to match item# (Cover all existing barcodes on the case)</v>
      </c>
      <c r="L718" s="88">
        <f>IFERROR(VLOOKUP(A718,Instruction!A:J,10,0),"No Supplies")</f>
        <v>0</v>
      </c>
      <c r="M718" s="86">
        <f>IFERROR(VLOOKUP(A718,Data1!A:C,3,0),1)</f>
        <v>1</v>
      </c>
      <c r="N718" s="85">
        <f>IFERROR(VLOOKUP(D718,Data2!$A:$D,4,0),"")</f>
        <v>24</v>
      </c>
      <c r="O718" s="84">
        <f>IFERROR(VLOOKUP(D718,Data2!$A:$C,3,0),"")</f>
        <v>144</v>
      </c>
      <c r="P718" s="85">
        <v>4</v>
      </c>
      <c r="Q718" s="84">
        <v>24</v>
      </c>
      <c r="R718" s="84"/>
      <c r="S718" s="84" t="s">
        <v>5151</v>
      </c>
    </row>
    <row r="719" spans="1:19" x14ac:dyDescent="0.25">
      <c r="A719" s="97" t="s">
        <v>1406</v>
      </c>
      <c r="B719" s="90" t="s">
        <v>6260</v>
      </c>
      <c r="C719" s="90"/>
      <c r="D719" s="91">
        <f>IFERROR(VLOOKUP(A719,Data1!A:B,2,0),"")</f>
        <v>310</v>
      </c>
      <c r="E719" s="101">
        <f t="shared" si="66"/>
        <v>24</v>
      </c>
      <c r="F719" s="101">
        <f t="shared" si="67"/>
        <v>24</v>
      </c>
      <c r="G719" s="91">
        <f t="shared" si="68"/>
        <v>1</v>
      </c>
      <c r="H719" s="91">
        <f t="shared" si="69"/>
        <v>1</v>
      </c>
      <c r="I719" s="93">
        <f t="shared" si="70"/>
        <v>24</v>
      </c>
      <c r="J719" s="94" t="str">
        <f t="shared" si="71"/>
        <v/>
      </c>
      <c r="K719" s="94" t="str">
        <f>IFERROR(VLOOKUP(A719,Instruction!A:F,6,0),"")</f>
        <v>• Use FNSKU to label each item (cover barcode). 
• Put item back to CASE. Discard inner box
• Apply outer case label accordingly to match item# (Cover all existing barcodes on the case)</v>
      </c>
      <c r="L719" s="95">
        <f>IFERROR(VLOOKUP(A719,Instruction!A:J,10,0),"No Supplies")</f>
        <v>0</v>
      </c>
      <c r="M719" s="101">
        <f>IFERROR(VLOOKUP(A719,Data1!A:C,3,0),1)</f>
        <v>1</v>
      </c>
      <c r="N719" s="91">
        <f>IFERROR(VLOOKUP(D719,Data2!$A:$D,4,0),"")</f>
        <v>24</v>
      </c>
      <c r="O719" s="90">
        <f>IFERROR(VLOOKUP(D719,Data2!$A:$C,3,0),"")</f>
        <v>144</v>
      </c>
      <c r="P719" s="91">
        <v>4</v>
      </c>
      <c r="Q719" s="90">
        <v>24</v>
      </c>
      <c r="R719" s="90"/>
      <c r="S719" s="90" t="s">
        <v>5151</v>
      </c>
    </row>
    <row r="720" spans="1:19" x14ac:dyDescent="0.25">
      <c r="A720" s="83" t="s">
        <v>1553</v>
      </c>
      <c r="B720" s="84" t="s">
        <v>6261</v>
      </c>
      <c r="C720" s="84"/>
      <c r="D720" s="85">
        <f>IFERROR(VLOOKUP(A720,Data1!A:B,2,0),"")</f>
        <v>3172</v>
      </c>
      <c r="E720" s="86">
        <f t="shared" si="66"/>
        <v>72</v>
      </c>
      <c r="F720" s="86">
        <f t="shared" si="67"/>
        <v>3</v>
      </c>
      <c r="G720" s="85">
        <f t="shared" si="68"/>
        <v>3</v>
      </c>
      <c r="H720" s="85">
        <f t="shared" si="69"/>
        <v>1</v>
      </c>
      <c r="I720" s="86">
        <f t="shared" si="70"/>
        <v>3</v>
      </c>
      <c r="J720" s="87" t="str">
        <f t="shared" si="71"/>
        <v/>
      </c>
      <c r="K720" s="87" t="str">
        <f>IFERROR(VLOOKUP(A720,Instruction!A:F,6,0),"")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20" s="88">
        <f>IFERROR(VLOOKUP(A720,Instruction!A:J,10,0),"No Supplies")</f>
        <v>0</v>
      </c>
      <c r="M720" s="86">
        <f>IFERROR(VLOOKUP(A720,Data1!A:C,3,0),1)</f>
        <v>24</v>
      </c>
      <c r="N720" s="85">
        <f>IFERROR(VLOOKUP(D720,Data2!$A:$D,4,0),"")</f>
        <v>24</v>
      </c>
      <c r="O720" s="84">
        <f>IFERROR(VLOOKUP(D720,Data2!$A:$C,3,0),"")</f>
        <v>72</v>
      </c>
      <c r="P720" s="85">
        <v>4</v>
      </c>
      <c r="Q720" s="84">
        <v>3</v>
      </c>
      <c r="R720" s="84"/>
      <c r="S720" s="84" t="s">
        <v>5152</v>
      </c>
    </row>
    <row r="721" spans="1:19" x14ac:dyDescent="0.25">
      <c r="A721" s="97" t="s">
        <v>2861</v>
      </c>
      <c r="B721" s="90" t="s">
        <v>6262</v>
      </c>
      <c r="C721" s="90"/>
      <c r="D721" s="91">
        <f>IFERROR(VLOOKUP(A721,Data1!A:B,2,0),"")</f>
        <v>564</v>
      </c>
      <c r="E721" s="101">
        <f t="shared" si="66"/>
        <v>96</v>
      </c>
      <c r="F721" s="101">
        <f t="shared" si="67"/>
        <v>4</v>
      </c>
      <c r="G721" s="91" t="str">
        <f t="shared" si="68"/>
        <v/>
      </c>
      <c r="H721" s="91">
        <f t="shared" si="69"/>
        <v>4</v>
      </c>
      <c r="I721" s="93">
        <f t="shared" si="70"/>
        <v>1</v>
      </c>
      <c r="J721" s="94" t="str">
        <f t="shared" si="71"/>
        <v/>
      </c>
      <c r="K721" s="94" t="str">
        <f>IFERROR(VLOOKUP(A721,Instruction!A:F,6,0),"")</f>
        <v>• Prepack. Seal box. Apply FNSKU label on box.
• Pack in BX-191313
• Apply outer case label (Cover all existing barcodes on case)</v>
      </c>
      <c r="L721" s="95">
        <f>IFERROR(VLOOKUP(A721,Instruction!A:J,10,0),"No Supplies")</f>
        <v>0</v>
      </c>
      <c r="M721" s="101">
        <f>IFERROR(VLOOKUP(A721,Data1!A:C,3,0),1)</f>
        <v>24</v>
      </c>
      <c r="N721" s="91">
        <f>IFERROR(VLOOKUP(D721,Data2!$A:$D,4,0),"")</f>
        <v>0</v>
      </c>
      <c r="O721" s="90">
        <f>IFERROR(VLOOKUP(D721,Data2!$A:$C,3,0),"")</f>
        <v>24</v>
      </c>
      <c r="P721" s="91">
        <v>4</v>
      </c>
      <c r="Q721" s="90">
        <v>4</v>
      </c>
      <c r="R721" s="90"/>
      <c r="S721" s="90" t="s">
        <v>5152</v>
      </c>
    </row>
    <row r="722" spans="1:19" x14ac:dyDescent="0.25">
      <c r="A722" s="83" t="s">
        <v>3219</v>
      </c>
      <c r="B722" s="84" t="s">
        <v>6263</v>
      </c>
      <c r="C722" s="84"/>
      <c r="D722" s="85">
        <f>IFERROR(VLOOKUP(A722,Data1!A:B,2,0),"")</f>
        <v>761</v>
      </c>
      <c r="E722" s="86">
        <f t="shared" si="66"/>
        <v>144</v>
      </c>
      <c r="F722" s="86">
        <f t="shared" si="67"/>
        <v>6</v>
      </c>
      <c r="G722" s="85">
        <f t="shared" si="68"/>
        <v>6</v>
      </c>
      <c r="H722" s="85">
        <f t="shared" si="69"/>
        <v>1</v>
      </c>
      <c r="I722" s="86">
        <f t="shared" si="70"/>
        <v>6</v>
      </c>
      <c r="J722" s="87" t="str">
        <f t="shared" si="71"/>
        <v/>
      </c>
      <c r="K722" s="87" t="s">
        <v>6113</v>
      </c>
      <c r="L722" s="88" t="str">
        <f>IFERROR(VLOOKUP(A722,Instruction!A:J,10,0),"No Supplies")</f>
        <v>No Supplies</v>
      </c>
      <c r="M722" s="86">
        <f>IFERROR(VLOOKUP(A722,Data1!A:C,3,0),1)</f>
        <v>24</v>
      </c>
      <c r="N722" s="85">
        <f>IFERROR(VLOOKUP(D722,Data2!$A:$D,4,0),"")</f>
        <v>24</v>
      </c>
      <c r="O722" s="84">
        <f>IFERROR(VLOOKUP(D722,Data2!$A:$C,3,0),"")</f>
        <v>144</v>
      </c>
      <c r="P722" s="85">
        <v>4</v>
      </c>
      <c r="Q722" s="84">
        <v>6</v>
      </c>
      <c r="R722" s="84"/>
      <c r="S722" s="84" t="s">
        <v>5152</v>
      </c>
    </row>
    <row r="723" spans="1:19" x14ac:dyDescent="0.25">
      <c r="A723" s="97" t="s">
        <v>920</v>
      </c>
      <c r="B723" s="90" t="s">
        <v>6264</v>
      </c>
      <c r="C723" s="90"/>
      <c r="D723" s="91">
        <f>IFERROR(VLOOKUP(A723,Data1!A:B,2,0),"")</f>
        <v>205</v>
      </c>
      <c r="E723" s="101">
        <f t="shared" si="66"/>
        <v>24</v>
      </c>
      <c r="F723" s="101">
        <f t="shared" si="67"/>
        <v>12</v>
      </c>
      <c r="G723" s="91">
        <f t="shared" si="68"/>
        <v>1</v>
      </c>
      <c r="H723" s="91">
        <f t="shared" si="69"/>
        <v>1</v>
      </c>
      <c r="I723" s="93">
        <f t="shared" si="70"/>
        <v>12</v>
      </c>
      <c r="J723" s="94" t="str">
        <f t="shared" si="71"/>
        <v/>
      </c>
      <c r="K723" s="94" t="s">
        <v>5494</v>
      </c>
      <c r="L723" s="95">
        <f>IFERROR(VLOOKUP(A723,Instruction!A:J,10,0),"No Supplies")</f>
        <v>0</v>
      </c>
      <c r="M723" s="101">
        <f>IFERROR(VLOOKUP(A723,Data1!A:C,3,0),1)</f>
        <v>2</v>
      </c>
      <c r="N723" s="91">
        <f>IFERROR(VLOOKUP(D723,Data2!$A:$D,4,0),"")</f>
        <v>24</v>
      </c>
      <c r="O723" s="90">
        <f>IFERROR(VLOOKUP(D723,Data2!$A:$C,3,0),"")</f>
        <v>72</v>
      </c>
      <c r="P723" s="91">
        <v>4</v>
      </c>
      <c r="Q723" s="90">
        <v>12</v>
      </c>
      <c r="R723" s="90"/>
      <c r="S723" s="90" t="s">
        <v>5151</v>
      </c>
    </row>
    <row r="724" spans="1:19" x14ac:dyDescent="0.25">
      <c r="A724" s="83" t="s">
        <v>3238</v>
      </c>
      <c r="B724" s="84" t="s">
        <v>6265</v>
      </c>
      <c r="C724" s="84"/>
      <c r="D724" s="85">
        <f>IFERROR(VLOOKUP(A724,Data1!A:B,2,0),"")</f>
        <v>769</v>
      </c>
      <c r="E724" s="86">
        <f t="shared" si="66"/>
        <v>24</v>
      </c>
      <c r="F724" s="86">
        <f t="shared" si="67"/>
        <v>12</v>
      </c>
      <c r="G724" s="85">
        <f t="shared" si="68"/>
        <v>1</v>
      </c>
      <c r="H724" s="85">
        <f t="shared" si="69"/>
        <v>1</v>
      </c>
      <c r="I724" s="86">
        <f t="shared" si="70"/>
        <v>12</v>
      </c>
      <c r="J724" s="87" t="str">
        <f t="shared" si="71"/>
        <v/>
      </c>
      <c r="K724" s="87" t="str">
        <f>IFERROR(VLOOKUP(A724,Instruction!A:F,6,0),"")</f>
        <v>• Insert 2 pcs into poly bag, apply FNSKU label.
• Put back to CASE (Cover all existing barcodes on the box/case)</v>
      </c>
      <c r="L724" s="88">
        <f>IFERROR(VLOOKUP(A724,Instruction!A:J,10,0),"No Supplies")</f>
        <v>0</v>
      </c>
      <c r="M724" s="86">
        <f>IFERROR(VLOOKUP(A724,Data1!A:C,3,0),1)</f>
        <v>2</v>
      </c>
      <c r="N724" s="85">
        <f>IFERROR(VLOOKUP(D724,Data2!$A:$D,4,0),"")</f>
        <v>24</v>
      </c>
      <c r="O724" s="84">
        <f>IFERROR(VLOOKUP(D724,Data2!$A:$C,3,0),"")</f>
        <v>144</v>
      </c>
      <c r="P724" s="85">
        <v>4</v>
      </c>
      <c r="Q724" s="84">
        <v>12</v>
      </c>
      <c r="R724" s="84"/>
      <c r="S724" s="84" t="s">
        <v>5151</v>
      </c>
    </row>
    <row r="725" spans="1:19" x14ac:dyDescent="0.25">
      <c r="A725" s="97" t="s">
        <v>3202</v>
      </c>
      <c r="B725" s="90" t="s">
        <v>6266</v>
      </c>
      <c r="C725" s="90"/>
      <c r="D725" s="91">
        <f>IFERROR(VLOOKUP(A725,Data1!A:B,2,0),"")</f>
        <v>746</v>
      </c>
      <c r="E725" s="101">
        <f t="shared" si="66"/>
        <v>24</v>
      </c>
      <c r="F725" s="101">
        <f t="shared" si="67"/>
        <v>12</v>
      </c>
      <c r="G725" s="91">
        <f t="shared" si="68"/>
        <v>1</v>
      </c>
      <c r="H725" s="91">
        <f t="shared" si="69"/>
        <v>1</v>
      </c>
      <c r="I725" s="93">
        <f t="shared" si="70"/>
        <v>12</v>
      </c>
      <c r="J725" s="94" t="str">
        <f t="shared" si="71"/>
        <v/>
      </c>
      <c r="K725" s="94" t="str">
        <f>IFERROR(VLOOKUP(A725,Instruction!A:F,6,0),"")</f>
        <v>• Insert 2 pcs into poly bag, apply FNSKU label.
• Put back to CASE (Cover all existing barcodes on the box/case)</v>
      </c>
      <c r="L725" s="95">
        <f>IFERROR(VLOOKUP(A725,Instruction!A:J,10,0),"No Supplies")</f>
        <v>0</v>
      </c>
      <c r="M725" s="101">
        <f>IFERROR(VLOOKUP(A725,Data1!A:C,3,0),1)</f>
        <v>2</v>
      </c>
      <c r="N725" s="91">
        <f>IFERROR(VLOOKUP(D725,Data2!$A:$D,4,0),"")</f>
        <v>24</v>
      </c>
      <c r="O725" s="90">
        <f>IFERROR(VLOOKUP(D725,Data2!$A:$C,3,0),"")</f>
        <v>144</v>
      </c>
      <c r="P725" s="91">
        <v>4</v>
      </c>
      <c r="Q725" s="90">
        <v>12</v>
      </c>
      <c r="R725" s="90"/>
      <c r="S725" s="90" t="s">
        <v>5151</v>
      </c>
    </row>
    <row r="726" spans="1:19" x14ac:dyDescent="0.25">
      <c r="A726" s="83" t="s">
        <v>5100</v>
      </c>
      <c r="B726" s="84" t="s">
        <v>6267</v>
      </c>
      <c r="C726" s="84"/>
      <c r="D726" s="85">
        <f>IFERROR(VLOOKUP(A726,Data1!A:B,2,0),"")</f>
        <v>706</v>
      </c>
      <c r="E726" s="86">
        <f t="shared" si="66"/>
        <v>12</v>
      </c>
      <c r="F726" s="86">
        <f t="shared" si="67"/>
        <v>12</v>
      </c>
      <c r="G726" s="85">
        <f t="shared" si="68"/>
        <v>1</v>
      </c>
      <c r="H726" s="85">
        <f t="shared" si="69"/>
        <v>1</v>
      </c>
      <c r="I726" s="86">
        <f t="shared" si="70"/>
        <v>12</v>
      </c>
      <c r="J726" s="87" t="str">
        <f t="shared" si="71"/>
        <v/>
      </c>
      <c r="K726" s="87" t="str">
        <f>IFERROR(VLOOKUP(A726,Instruction!A:F,6,0),"")</f>
        <v>• Put 3 pcs into polybag (different color) and apply FNSKU labels on each of the poly bags.
• Insert the poly-bagged sets back to CASE. Discard inner box (Cover all existing barcodes on the box/case)</v>
      </c>
      <c r="L726" s="88">
        <f>IFERROR(VLOOKUP(A726,Instruction!A:J,10,0),"No Supplies")</f>
        <v>0</v>
      </c>
      <c r="M726" s="86">
        <f>IFERROR(VLOOKUP(A726,Data1!A:C,3,0),1)</f>
        <v>1</v>
      </c>
      <c r="N726" s="85">
        <f>IFERROR(VLOOKUP(D726,Data2!$A:$D,4,0),"")</f>
        <v>12</v>
      </c>
      <c r="O726" s="84">
        <f>IFERROR(VLOOKUP(D726,Data2!$A:$C,3,0),"")</f>
        <v>144</v>
      </c>
      <c r="P726" s="85">
        <v>4</v>
      </c>
      <c r="Q726" s="84">
        <v>12</v>
      </c>
      <c r="R726" s="84"/>
      <c r="S726" s="84" t="s">
        <v>5151</v>
      </c>
    </row>
    <row r="727" spans="1:19" x14ac:dyDescent="0.25">
      <c r="A727" s="97" t="s">
        <v>4839</v>
      </c>
      <c r="B727" s="90" t="s">
        <v>6268</v>
      </c>
      <c r="C727" s="90"/>
      <c r="D727" s="91">
        <f>IFERROR(VLOOKUP(A727,Data1!A:B,2,0),"")</f>
        <v>719</v>
      </c>
      <c r="E727" s="101">
        <f t="shared" si="66"/>
        <v>24</v>
      </c>
      <c r="F727" s="101">
        <f t="shared" si="67"/>
        <v>12</v>
      </c>
      <c r="G727" s="91">
        <f t="shared" si="68"/>
        <v>1</v>
      </c>
      <c r="H727" s="91">
        <f t="shared" si="69"/>
        <v>1</v>
      </c>
      <c r="I727" s="93">
        <f t="shared" si="70"/>
        <v>12</v>
      </c>
      <c r="J727" s="94" t="str">
        <f t="shared" si="71"/>
        <v/>
      </c>
      <c r="K727" s="94" t="str">
        <f>IFERROR(VLOOKUP(A727,Instruction!A:F,6,0),"")</f>
        <v>• Insert 2 pcs into poly bag, apply FNSKU label.
• Put back to CASE (Cover all existing barcodes on the box/case)</v>
      </c>
      <c r="L727" s="95">
        <f>IFERROR(VLOOKUP(A727,Instruction!A:J,10,0),"No Supplies")</f>
        <v>0</v>
      </c>
      <c r="M727" s="101">
        <f>IFERROR(VLOOKUP(A727,Data1!A:C,3,0),1)</f>
        <v>2</v>
      </c>
      <c r="N727" s="91">
        <f>IFERROR(VLOOKUP(D727,Data2!$A:$D,4,0),"")</f>
        <v>24</v>
      </c>
      <c r="O727" s="90">
        <f>IFERROR(VLOOKUP(D727,Data2!$A:$C,3,0),"")</f>
        <v>144</v>
      </c>
      <c r="P727" s="91">
        <v>4</v>
      </c>
      <c r="Q727" s="90">
        <v>12</v>
      </c>
      <c r="R727" s="90"/>
      <c r="S727" s="90" t="s">
        <v>5151</v>
      </c>
    </row>
    <row r="728" spans="1:19" x14ac:dyDescent="0.25">
      <c r="A728" s="83" t="s">
        <v>3397</v>
      </c>
      <c r="B728" s="84" t="s">
        <v>6269</v>
      </c>
      <c r="C728" s="84"/>
      <c r="D728" s="85">
        <f>IFERROR(VLOOKUP(A728,Data1!A:B,2,0),"")</f>
        <v>904</v>
      </c>
      <c r="E728" s="86">
        <f t="shared" si="66"/>
        <v>24</v>
      </c>
      <c r="F728" s="86">
        <f t="shared" si="67"/>
        <v>24</v>
      </c>
      <c r="G728" s="85">
        <f t="shared" si="68"/>
        <v>1</v>
      </c>
      <c r="H728" s="85">
        <f t="shared" si="69"/>
        <v>1</v>
      </c>
      <c r="I728" s="86">
        <f t="shared" si="70"/>
        <v>24</v>
      </c>
      <c r="J728" s="87" t="str">
        <f t="shared" si="71"/>
        <v/>
      </c>
      <c r="K728" s="87" t="s">
        <v>5297</v>
      </c>
      <c r="L728" s="88" t="str">
        <f>IFERROR(VLOOKUP(A728,Instruction!A:J,10,0),"No Supplies")</f>
        <v>No Supplies</v>
      </c>
      <c r="M728" s="86">
        <f>IFERROR(VLOOKUP(A728,Data1!A:C,3,0),1)</f>
        <v>1</v>
      </c>
      <c r="N728" s="85">
        <f>IFERROR(VLOOKUP(D728,Data2!$A:$D,4,0),"")</f>
        <v>24</v>
      </c>
      <c r="O728" s="84">
        <f>IFERROR(VLOOKUP(D728,Data2!$A:$C,3,0),"")</f>
        <v>144</v>
      </c>
      <c r="P728" s="85">
        <v>4</v>
      </c>
      <c r="Q728" s="84">
        <v>24</v>
      </c>
      <c r="R728" s="84"/>
      <c r="S728" s="84" t="s">
        <v>5151</v>
      </c>
    </row>
    <row r="729" spans="1:19" x14ac:dyDescent="0.25">
      <c r="A729" s="97" t="s">
        <v>1954</v>
      </c>
      <c r="B729" s="90" t="s">
        <v>6270</v>
      </c>
      <c r="C729" s="90" t="s">
        <v>6271</v>
      </c>
      <c r="D729" s="91">
        <f>IFERROR(VLOOKUP(A729,Data1!A:B,2,0),"")</f>
        <v>3810</v>
      </c>
      <c r="E729" s="101">
        <f t="shared" si="66"/>
        <v>144</v>
      </c>
      <c r="F729" s="101">
        <f t="shared" si="67"/>
        <v>6</v>
      </c>
      <c r="G729" s="91">
        <f t="shared" si="68"/>
        <v>6</v>
      </c>
      <c r="H729" s="91">
        <f t="shared" si="69"/>
        <v>1</v>
      </c>
      <c r="I729" s="93">
        <f t="shared" si="70"/>
        <v>6</v>
      </c>
      <c r="J729" s="94" t="str">
        <f t="shared" si="71"/>
        <v/>
      </c>
      <c r="K729" s="94" t="str">
        <f>IFERROR(VLOOKUP(A729,Instruction!A:F,6,0),"")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29" s="95" t="str">
        <f>IFERROR(VLOOKUP(A729,Instruction!A:J,10,0),"No Supplies")</f>
        <v>No Supplies</v>
      </c>
      <c r="M729" s="101">
        <f>IFERROR(VLOOKUP(A729,Data1!A:C,3,0),1)</f>
        <v>24</v>
      </c>
      <c r="N729" s="91">
        <f>IFERROR(VLOOKUP(D729,Data2!$A:$D,4,0),"")</f>
        <v>24</v>
      </c>
      <c r="O729" s="90">
        <f>IFERROR(VLOOKUP(D729,Data2!$A:$C,3,0),"")</f>
        <v>144</v>
      </c>
      <c r="P729" s="91">
        <v>2</v>
      </c>
      <c r="Q729" s="90">
        <v>6</v>
      </c>
      <c r="R729" s="90"/>
      <c r="S729" s="90" t="s">
        <v>5152</v>
      </c>
    </row>
    <row r="730" spans="1:19" x14ac:dyDescent="0.25">
      <c r="A730" s="83" t="s">
        <v>3029</v>
      </c>
      <c r="B730" s="84" t="s">
        <v>6272</v>
      </c>
      <c r="C730" s="84"/>
      <c r="D730" s="85">
        <f>IFERROR(VLOOKUP(A730,Data1!A:B,2,0),"")</f>
        <v>619</v>
      </c>
      <c r="E730" s="86">
        <f t="shared" si="66"/>
        <v>24</v>
      </c>
      <c r="F730" s="86">
        <f t="shared" si="67"/>
        <v>4</v>
      </c>
      <c r="G730" s="85">
        <f t="shared" si="68"/>
        <v>1</v>
      </c>
      <c r="H730" s="85">
        <f t="shared" si="69"/>
        <v>1</v>
      </c>
      <c r="I730" s="86">
        <f t="shared" si="70"/>
        <v>4</v>
      </c>
      <c r="J730" s="87" t="str">
        <f t="shared" si="71"/>
        <v/>
      </c>
      <c r="K730" s="87" t="str">
        <f>IFERROR(VLOOKUP(A730,Instruction!A:F,6,0),"")</f>
        <v>• Insert 6 pcs per poly bag (6 different color). Apply FNSKU labels on each of the poly bags.
• Put the poly-bagged sets back to BX-191313</v>
      </c>
      <c r="L730" s="88">
        <f>IFERROR(VLOOKUP(A730,Instruction!A:J,10,0),"No Supplies")</f>
        <v>0</v>
      </c>
      <c r="M730" s="86">
        <f>IFERROR(VLOOKUP(A730,Data1!A:C,3,0),1)</f>
        <v>6</v>
      </c>
      <c r="N730" s="85">
        <f>IFERROR(VLOOKUP(D730,Data2!$A:$D,4,0),"")</f>
        <v>24</v>
      </c>
      <c r="O730" s="84">
        <f>IFERROR(VLOOKUP(D730,Data2!$A:$C,3,0),"")</f>
        <v>144</v>
      </c>
      <c r="P730" s="85">
        <v>4</v>
      </c>
      <c r="Q730" s="84">
        <v>4</v>
      </c>
      <c r="R730" s="84"/>
      <c r="S730" s="84" t="s">
        <v>5151</v>
      </c>
    </row>
    <row r="731" spans="1:19" x14ac:dyDescent="0.25">
      <c r="A731" s="97" t="s">
        <v>2725</v>
      </c>
      <c r="B731" s="90" t="s">
        <v>6273</v>
      </c>
      <c r="C731" s="90"/>
      <c r="D731" s="91">
        <f>IFERROR(VLOOKUP(A731,Data1!A:B,2,0),"")</f>
        <v>533</v>
      </c>
      <c r="E731" s="101">
        <f t="shared" si="66"/>
        <v>24</v>
      </c>
      <c r="F731" s="101">
        <f t="shared" si="67"/>
        <v>12</v>
      </c>
      <c r="G731" s="91">
        <f t="shared" si="68"/>
        <v>1</v>
      </c>
      <c r="H731" s="91">
        <f t="shared" si="69"/>
        <v>1</v>
      </c>
      <c r="I731" s="93">
        <f t="shared" si="70"/>
        <v>12</v>
      </c>
      <c r="J731" s="94" t="str">
        <f t="shared" si="71"/>
        <v/>
      </c>
      <c r="K731" s="94" t="s">
        <v>5494</v>
      </c>
      <c r="L731" s="95">
        <f>IFERROR(VLOOKUP(A731,Instruction!A:J,10,0),"No Supplies")</f>
        <v>0</v>
      </c>
      <c r="M731" s="101">
        <f>IFERROR(VLOOKUP(A731,Data1!A:C,3,0),1)</f>
        <v>2</v>
      </c>
      <c r="N731" s="91">
        <f>IFERROR(VLOOKUP(D731,Data2!$A:$D,4,0),"")</f>
        <v>24</v>
      </c>
      <c r="O731" s="90">
        <f>IFERROR(VLOOKUP(D731,Data2!$A:$C,3,0),"")</f>
        <v>72</v>
      </c>
      <c r="P731" s="91">
        <v>4</v>
      </c>
      <c r="Q731" s="90">
        <v>12</v>
      </c>
      <c r="R731" s="90"/>
      <c r="S731" s="90" t="s">
        <v>5151</v>
      </c>
    </row>
    <row r="732" spans="1:19" x14ac:dyDescent="0.25">
      <c r="A732" s="83" t="s">
        <v>3152</v>
      </c>
      <c r="B732" s="84" t="s">
        <v>6274</v>
      </c>
      <c r="C732" s="84"/>
      <c r="D732" s="85">
        <f>IFERROR(VLOOKUP(A732,Data1!A:B,2,0),"")</f>
        <v>725</v>
      </c>
      <c r="E732" s="86">
        <f t="shared" si="66"/>
        <v>144</v>
      </c>
      <c r="F732" s="86">
        <f t="shared" si="67"/>
        <v>6</v>
      </c>
      <c r="G732" s="85">
        <f t="shared" si="68"/>
        <v>6</v>
      </c>
      <c r="H732" s="85">
        <f t="shared" si="69"/>
        <v>1</v>
      </c>
      <c r="I732" s="86">
        <f t="shared" si="70"/>
        <v>6</v>
      </c>
      <c r="J732" s="87" t="str">
        <f t="shared" si="71"/>
        <v/>
      </c>
      <c r="K732" s="87" t="str">
        <f>IFERROR(VLOOKUP(A732,Instruction!A:F,6,0),"")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32" s="88">
        <f>IFERROR(VLOOKUP(A732,Instruction!A:J,10,0),"No Supplies")</f>
        <v>0</v>
      </c>
      <c r="M732" s="86">
        <f>IFERROR(VLOOKUP(A732,Data1!A:C,3,0),1)</f>
        <v>24</v>
      </c>
      <c r="N732" s="85">
        <f>IFERROR(VLOOKUP(D732,Data2!$A:$D,4,0),"")</f>
        <v>24</v>
      </c>
      <c r="O732" s="84">
        <f>IFERROR(VLOOKUP(D732,Data2!$A:$C,3,0),"")</f>
        <v>144</v>
      </c>
      <c r="P732" s="85">
        <v>4</v>
      </c>
      <c r="Q732" s="84">
        <v>6</v>
      </c>
      <c r="R732" s="84"/>
      <c r="S732" s="84" t="s">
        <v>5152</v>
      </c>
    </row>
    <row r="733" spans="1:19" x14ac:dyDescent="0.25">
      <c r="A733" s="97" t="s">
        <v>2618</v>
      </c>
      <c r="B733" s="90" t="s">
        <v>6275</v>
      </c>
      <c r="C733" s="90"/>
      <c r="D733" s="91">
        <f>IFERROR(VLOOKUP(A733,Data1!A:B,2,0),"")</f>
        <v>5142</v>
      </c>
      <c r="E733" s="101">
        <f t="shared" si="66"/>
        <v>24</v>
      </c>
      <c r="F733" s="101">
        <f t="shared" si="67"/>
        <v>12</v>
      </c>
      <c r="G733" s="91">
        <f t="shared" si="68"/>
        <v>1</v>
      </c>
      <c r="H733" s="91">
        <f t="shared" si="69"/>
        <v>1</v>
      </c>
      <c r="I733" s="93">
        <f t="shared" si="70"/>
        <v>12</v>
      </c>
      <c r="J733" s="94" t="str">
        <f t="shared" si="71"/>
        <v/>
      </c>
      <c r="K733" s="94" t="str">
        <f>IFERROR(VLOOKUP(A733,Instruction!A:F,6,0),"")</f>
        <v>• Insert 2 pcs into poly bag, apply FNSKU label.
• Put back to CASE (Cover all existing barcodes on the box/case)</v>
      </c>
      <c r="L733" s="95">
        <f>IFERROR(VLOOKUP(A733,Instruction!A:J,10,0),"No Supplies")</f>
        <v>0</v>
      </c>
      <c r="M733" s="101">
        <f>IFERROR(VLOOKUP(A733,Data1!A:C,3,0),1)</f>
        <v>2</v>
      </c>
      <c r="N733" s="91">
        <f>IFERROR(VLOOKUP(D733,Data2!$A:$D,4,0),"")</f>
        <v>24</v>
      </c>
      <c r="O733" s="90">
        <f>IFERROR(VLOOKUP(D733,Data2!$A:$C,3,0),"")</f>
        <v>144</v>
      </c>
      <c r="P733" s="91">
        <v>4</v>
      </c>
      <c r="Q733" s="90">
        <v>12</v>
      </c>
      <c r="R733" s="90"/>
      <c r="S733" s="90" t="s">
        <v>5151</v>
      </c>
    </row>
    <row r="734" spans="1:19" x14ac:dyDescent="0.25">
      <c r="A734" s="83" t="s">
        <v>2394</v>
      </c>
      <c r="B734" s="84" t="s">
        <v>6276</v>
      </c>
      <c r="C734" s="84" t="s">
        <v>6277</v>
      </c>
      <c r="D734" s="85">
        <f>IFERROR(VLOOKUP(A734,Data1!A:B,2,0),"")</f>
        <v>5015</v>
      </c>
      <c r="E734" s="86">
        <f t="shared" si="66"/>
        <v>200</v>
      </c>
      <c r="F734" s="86">
        <f t="shared" si="67"/>
        <v>2</v>
      </c>
      <c r="G734" s="85" t="str">
        <f t="shared" si="68"/>
        <v/>
      </c>
      <c r="H734" s="85">
        <f t="shared" si="69"/>
        <v>2</v>
      </c>
      <c r="I734" s="86">
        <f t="shared" si="70"/>
        <v>1</v>
      </c>
      <c r="J734" s="87" t="str">
        <f t="shared" si="71"/>
        <v/>
      </c>
      <c r="K734" s="87" t="str">
        <f>IFERROR(VLOOKUP(A734,Instruction!A:F,6,0),"")</f>
        <v>• Apply label “THIS IS A SET”. Apply FNSKU to each case.
• *Make sure all labels stick securely on the case*. Apply outer case label. Cover all visible barcodes on case</v>
      </c>
      <c r="L734" s="88" t="str">
        <f>IFERROR(VLOOKUP(A734,Instruction!A:J,10,0),"No Supplies")</f>
        <v>No Supplies</v>
      </c>
      <c r="M734" s="86">
        <f>IFERROR(VLOOKUP(A734,Data1!A:C,3,0),1)</f>
        <v>100</v>
      </c>
      <c r="N734" s="85">
        <f>IFERROR(VLOOKUP(D734,Data2!$A:$D,4,0),"")</f>
        <v>0</v>
      </c>
      <c r="O734" s="84">
        <f>IFERROR(VLOOKUP(D734,Data2!$A:$C,3,0),"")</f>
        <v>100</v>
      </c>
      <c r="P734" s="85">
        <v>2</v>
      </c>
      <c r="Q734" s="84">
        <v>2</v>
      </c>
      <c r="R734" s="84"/>
      <c r="S734" s="84" t="s">
        <v>5152</v>
      </c>
    </row>
    <row r="735" spans="1:19" x14ac:dyDescent="0.25">
      <c r="A735" s="97" t="s">
        <v>3122</v>
      </c>
      <c r="B735" s="90" t="s">
        <v>6278</v>
      </c>
      <c r="C735" s="90"/>
      <c r="D735" s="91">
        <f>IFERROR(VLOOKUP(A735,Data1!A:B,2,0),"")</f>
        <v>712</v>
      </c>
      <c r="E735" s="101">
        <f t="shared" si="66"/>
        <v>24</v>
      </c>
      <c r="F735" s="101">
        <f t="shared" si="67"/>
        <v>24</v>
      </c>
      <c r="G735" s="91">
        <f t="shared" si="68"/>
        <v>1</v>
      </c>
      <c r="H735" s="91">
        <f t="shared" si="69"/>
        <v>1</v>
      </c>
      <c r="I735" s="93">
        <f t="shared" si="70"/>
        <v>24</v>
      </c>
      <c r="J735" s="94" t="str">
        <f t="shared" si="71"/>
        <v/>
      </c>
      <c r="K735" s="94" t="str">
        <f>IFERROR(VLOOKUP(A735,Instruction!A:F,6,0),"")</f>
        <v>• Use FNSKU to label each item (cover barcode). 
• Put item back to CASE. Discard inner box
• Apply outer case label accordingly to match item# (Cover all existing barcodes on the case)</v>
      </c>
      <c r="L735" s="95">
        <f>IFERROR(VLOOKUP(A735,Instruction!A:J,10,0),"No Supplies")</f>
        <v>0</v>
      </c>
      <c r="M735" s="101">
        <f>IFERROR(VLOOKUP(A735,Data1!A:C,3,0),1)</f>
        <v>1</v>
      </c>
      <c r="N735" s="91">
        <f>IFERROR(VLOOKUP(D735,Data2!$A:$D,4,0),"")</f>
        <v>24</v>
      </c>
      <c r="O735" s="90">
        <f>IFERROR(VLOOKUP(D735,Data2!$A:$C,3,0),"")</f>
        <v>144</v>
      </c>
      <c r="P735" s="91">
        <v>4</v>
      </c>
      <c r="Q735" s="90">
        <v>24</v>
      </c>
      <c r="R735" s="90"/>
      <c r="S735" s="90" t="s">
        <v>5151</v>
      </c>
    </row>
    <row r="736" spans="1:19" x14ac:dyDescent="0.25">
      <c r="A736" s="83" t="s">
        <v>630</v>
      </c>
      <c r="B736" s="84" t="s">
        <v>6279</v>
      </c>
      <c r="C736" s="84"/>
      <c r="D736" s="85">
        <f>IFERROR(VLOOKUP(A736,Data1!A:B,2,0),"")</f>
        <v>1743</v>
      </c>
      <c r="E736" s="86">
        <f t="shared" si="66"/>
        <v>24</v>
      </c>
      <c r="F736" s="86">
        <f t="shared" si="67"/>
        <v>24</v>
      </c>
      <c r="G736" s="85">
        <f t="shared" si="68"/>
        <v>1</v>
      </c>
      <c r="H736" s="85">
        <f t="shared" si="69"/>
        <v>1</v>
      </c>
      <c r="I736" s="86">
        <f t="shared" si="70"/>
        <v>24</v>
      </c>
      <c r="J736" s="87" t="str">
        <f t="shared" si="71"/>
        <v/>
      </c>
      <c r="K736" s="87" t="str">
        <f>IFERROR(VLOOKUP(A736,Instruction!A:F,6,0),"")</f>
        <v>• Use FNSKU to label each item (cover barcode). 
• Put item back to CASE. Discard inner box
• Apply outer case label accordingly to match item# (Cover all existing barcodes on the case)</v>
      </c>
      <c r="L736" s="88">
        <f>IFERROR(VLOOKUP(A736,Instruction!A:J,10,0),"No Supplies")</f>
        <v>0</v>
      </c>
      <c r="M736" s="86">
        <f>IFERROR(VLOOKUP(A736,Data1!A:C,3,0),1)</f>
        <v>1</v>
      </c>
      <c r="N736" s="85">
        <f>IFERROR(VLOOKUP(D736,Data2!$A:$D,4,0),"")</f>
        <v>24</v>
      </c>
      <c r="O736" s="84">
        <f>IFERROR(VLOOKUP(D736,Data2!$A:$C,3,0),"")</f>
        <v>144</v>
      </c>
      <c r="P736" s="85">
        <v>4</v>
      </c>
      <c r="Q736" s="84">
        <v>24</v>
      </c>
      <c r="R736" s="84"/>
      <c r="S736" s="84" t="s">
        <v>5151</v>
      </c>
    </row>
    <row r="737" spans="1:19" x14ac:dyDescent="0.25">
      <c r="A737" s="97" t="s">
        <v>2475</v>
      </c>
      <c r="B737" s="90" t="s">
        <v>6280</v>
      </c>
      <c r="C737" s="90"/>
      <c r="D737" s="91">
        <f>IFERROR(VLOOKUP(A737,Data1!A:B,2,0),"")</f>
        <v>5055</v>
      </c>
      <c r="E737" s="101">
        <f t="shared" si="66"/>
        <v>100</v>
      </c>
      <c r="F737" s="101">
        <f t="shared" si="67"/>
        <v>4</v>
      </c>
      <c r="G737" s="91" t="str">
        <f t="shared" si="68"/>
        <v/>
      </c>
      <c r="H737" s="91">
        <f t="shared" si="69"/>
        <v>4</v>
      </c>
      <c r="I737" s="93">
        <f t="shared" si="70"/>
        <v>1</v>
      </c>
      <c r="J737" s="94" t="str">
        <f t="shared" si="71"/>
        <v/>
      </c>
      <c r="K737" s="94" t="str">
        <f>IFERROR(VLOOKUP(A737,Instruction!A:F,6,0),"")</f>
        <v>• Prepack. Seal box. Apply FNSKU label on box.
• Pack in BX-191313
• Apply outer case label (Cover all existing barcodes on case)</v>
      </c>
      <c r="L737" s="95">
        <f>IFERROR(VLOOKUP(A737,Instruction!A:J,10,0),"No Supplies")</f>
        <v>0</v>
      </c>
      <c r="M737" s="101">
        <f>IFERROR(VLOOKUP(A737,Data1!A:C,3,0),1)</f>
        <v>25</v>
      </c>
      <c r="N737" s="91">
        <f>IFERROR(VLOOKUP(D737,Data2!$A:$D,4,0),"")</f>
        <v>0</v>
      </c>
      <c r="O737" s="90">
        <f>IFERROR(VLOOKUP(D737,Data2!$A:$C,3,0),"")</f>
        <v>25</v>
      </c>
      <c r="P737" s="91">
        <v>4</v>
      </c>
      <c r="Q737" s="90">
        <v>4</v>
      </c>
      <c r="R737" s="90"/>
      <c r="S737" s="90" t="s">
        <v>5152</v>
      </c>
    </row>
    <row r="738" spans="1:19" x14ac:dyDescent="0.25">
      <c r="A738" s="83" t="s">
        <v>1290</v>
      </c>
      <c r="B738" s="84" t="s">
        <v>6281</v>
      </c>
      <c r="C738" s="84"/>
      <c r="D738" s="85">
        <f>IFERROR(VLOOKUP(A738,Data1!A:B,2,0),"")</f>
        <v>266</v>
      </c>
      <c r="E738" s="86">
        <f t="shared" si="66"/>
        <v>12</v>
      </c>
      <c r="F738" s="86">
        <f t="shared" si="67"/>
        <v>6</v>
      </c>
      <c r="G738" s="85">
        <f t="shared" si="68"/>
        <v>1</v>
      </c>
      <c r="H738" s="85">
        <f t="shared" si="69"/>
        <v>1</v>
      </c>
      <c r="I738" s="86">
        <f t="shared" si="70"/>
        <v>6</v>
      </c>
      <c r="J738" s="87" t="str">
        <f t="shared" si="71"/>
        <v/>
      </c>
      <c r="K738" s="87" t="s">
        <v>5494</v>
      </c>
      <c r="L738" s="88" t="str">
        <f>IFERROR(VLOOKUP(A738,Instruction!A:J,10,0),"No Supplies")</f>
        <v>Poly Bag 6 x 9</v>
      </c>
      <c r="M738" s="86">
        <f>IFERROR(VLOOKUP(A738,Data1!A:C,3,0),1)</f>
        <v>2</v>
      </c>
      <c r="N738" s="85">
        <f>IFERROR(VLOOKUP(D738,Data2!$A:$D,4,0),"")</f>
        <v>12</v>
      </c>
      <c r="O738" s="84">
        <f>IFERROR(VLOOKUP(D738,Data2!$A:$C,3,0),"")</f>
        <v>120</v>
      </c>
      <c r="P738" s="85">
        <v>4</v>
      </c>
      <c r="Q738" s="84">
        <v>6</v>
      </c>
      <c r="R738" s="84"/>
      <c r="S738" s="84" t="s">
        <v>5151</v>
      </c>
    </row>
    <row r="739" spans="1:19" x14ac:dyDescent="0.25">
      <c r="A739" s="97" t="s">
        <v>3456</v>
      </c>
      <c r="B739" s="90" t="s">
        <v>6282</v>
      </c>
      <c r="C739" s="90"/>
      <c r="D739" s="91">
        <f>IFERROR(VLOOKUP(A739,Data1!A:B,2,0),"")</f>
        <v>928</v>
      </c>
      <c r="E739" s="101">
        <f t="shared" si="66"/>
        <v>24</v>
      </c>
      <c r="F739" s="101">
        <f t="shared" si="67"/>
        <v>12</v>
      </c>
      <c r="G739" s="91">
        <f t="shared" si="68"/>
        <v>1</v>
      </c>
      <c r="H739" s="91">
        <f t="shared" si="69"/>
        <v>1</v>
      </c>
      <c r="I739" s="93">
        <f t="shared" si="70"/>
        <v>12</v>
      </c>
      <c r="J739" s="94" t="str">
        <f t="shared" si="71"/>
        <v/>
      </c>
      <c r="K739" s="94" t="s">
        <v>5494</v>
      </c>
      <c r="L739" s="95">
        <f>IFERROR(VLOOKUP(A739,Instruction!A:J,10,0),"No Supplies")</f>
        <v>0</v>
      </c>
      <c r="M739" s="101">
        <f>IFERROR(VLOOKUP(A739,Data1!A:C,3,0),1)</f>
        <v>2</v>
      </c>
      <c r="N739" s="91">
        <f>IFERROR(VLOOKUP(D739,Data2!$A:$D,4,0),"")</f>
        <v>24</v>
      </c>
      <c r="O739" s="90">
        <f>IFERROR(VLOOKUP(D739,Data2!$A:$C,3,0),"")</f>
        <v>144</v>
      </c>
      <c r="P739" s="91">
        <v>4</v>
      </c>
      <c r="Q739" s="90">
        <v>12</v>
      </c>
      <c r="R739" s="90"/>
      <c r="S739" s="90" t="s">
        <v>5151</v>
      </c>
    </row>
    <row r="740" spans="1:19" x14ac:dyDescent="0.25">
      <c r="A740" s="83" t="s">
        <v>5101</v>
      </c>
      <c r="B740" s="84" t="s">
        <v>6283</v>
      </c>
      <c r="C740" s="84"/>
      <c r="D740" s="85">
        <f>IFERROR(VLOOKUP(A740,Data1!A:B,2,0),"")</f>
        <v>2520</v>
      </c>
      <c r="E740" s="86">
        <f t="shared" si="66"/>
        <v>24</v>
      </c>
      <c r="F740" s="86">
        <f t="shared" si="67"/>
        <v>24</v>
      </c>
      <c r="G740" s="85">
        <f t="shared" si="68"/>
        <v>1</v>
      </c>
      <c r="H740" s="85">
        <f t="shared" si="69"/>
        <v>1</v>
      </c>
      <c r="I740" s="86">
        <f t="shared" si="70"/>
        <v>24</v>
      </c>
      <c r="J740" s="87" t="str">
        <f t="shared" si="71"/>
        <v/>
      </c>
      <c r="K740" s="87" t="str">
        <f>IFERROR(VLOOKUP(A740,Instruction!A:F,6,0),"")</f>
        <v>• Use FNSKU to label each item (cover barcode). 
• Put item back to CASE. Discard inner box
• Apply outer case label accordingly to match item# (Cover all existing barcodes on the case)</v>
      </c>
      <c r="L740" s="88">
        <f>IFERROR(VLOOKUP(A740,Instruction!A:J,10,0),"No Supplies")</f>
        <v>0</v>
      </c>
      <c r="M740" s="86">
        <f>IFERROR(VLOOKUP(A740,Data1!A:C,3,0),1)</f>
        <v>1</v>
      </c>
      <c r="N740" s="85">
        <f>IFERROR(VLOOKUP(D740,Data2!$A:$D,4,0),"")</f>
        <v>24</v>
      </c>
      <c r="O740" s="84">
        <f>IFERROR(VLOOKUP(D740,Data2!$A:$C,3,0),"")</f>
        <v>72</v>
      </c>
      <c r="P740" s="85">
        <v>4</v>
      </c>
      <c r="Q740" s="84">
        <v>24</v>
      </c>
      <c r="R740" s="84"/>
      <c r="S740" s="84" t="s">
        <v>5151</v>
      </c>
    </row>
    <row r="741" spans="1:19" x14ac:dyDescent="0.25">
      <c r="A741" s="97" t="s">
        <v>3963</v>
      </c>
      <c r="B741" s="90" t="s">
        <v>6284</v>
      </c>
      <c r="C741" s="90"/>
      <c r="D741" s="91">
        <f>IFERROR(VLOOKUP(A741,Data1!A:B,2,0),"")</f>
        <v>808</v>
      </c>
      <c r="E741" s="101">
        <f t="shared" si="66"/>
        <v>40</v>
      </c>
      <c r="F741" s="101">
        <f t="shared" si="67"/>
        <v>4</v>
      </c>
      <c r="G741" s="91">
        <f t="shared" si="68"/>
        <v>2</v>
      </c>
      <c r="H741" s="91">
        <f t="shared" si="69"/>
        <v>1</v>
      </c>
      <c r="I741" s="93">
        <f t="shared" si="70"/>
        <v>2</v>
      </c>
      <c r="J741" s="94" t="str">
        <f t="shared" si="71"/>
        <v/>
      </c>
      <c r="K741" s="94" t="str">
        <f>IFERROR(VLOOKUP(A741,Instruction!A:F,6,0),"")</f>
        <v>• Put 10 pcs into polybag and apply FNSKU labels on each of the poly bags.
• Insert the poly-bagged sets back to CASE (Cover all existing barcodes on the box/case)</v>
      </c>
      <c r="L741" s="95">
        <f>IFERROR(VLOOKUP(A741,Instruction!A:J,10,0),"No Supplies")</f>
        <v>0</v>
      </c>
      <c r="M741" s="101">
        <f>IFERROR(VLOOKUP(A741,Data1!A:C,3,0),1)</f>
        <v>10</v>
      </c>
      <c r="N741" s="91">
        <f>IFERROR(VLOOKUP(D741,Data2!$A:$D,4,0),"")</f>
        <v>24</v>
      </c>
      <c r="O741" s="90">
        <f>IFERROR(VLOOKUP(D741,Data2!$A:$C,3,0),"")</f>
        <v>144</v>
      </c>
      <c r="P741" s="91">
        <v>4</v>
      </c>
      <c r="Q741" s="90">
        <v>4</v>
      </c>
      <c r="R741" s="90"/>
      <c r="S741" s="90" t="s">
        <v>5151</v>
      </c>
    </row>
    <row r="742" spans="1:19" x14ac:dyDescent="0.25">
      <c r="A742" s="83" t="s">
        <v>5102</v>
      </c>
      <c r="B742" s="84" t="s">
        <v>6285</v>
      </c>
      <c r="C742" s="84"/>
      <c r="D742" s="85">
        <f>IFERROR(VLOOKUP(A742,Data1!A:B,2,0),"")</f>
        <v>2252</v>
      </c>
      <c r="E742" s="86">
        <f t="shared" si="66"/>
        <v>24</v>
      </c>
      <c r="F742" s="86">
        <f t="shared" si="67"/>
        <v>24</v>
      </c>
      <c r="G742" s="85">
        <f t="shared" si="68"/>
        <v>1</v>
      </c>
      <c r="H742" s="85">
        <f t="shared" si="69"/>
        <v>1</v>
      </c>
      <c r="I742" s="86">
        <f t="shared" si="70"/>
        <v>24</v>
      </c>
      <c r="J742" s="87" t="str">
        <f t="shared" si="71"/>
        <v/>
      </c>
      <c r="K742" s="87" t="s">
        <v>6197</v>
      </c>
      <c r="L742" s="88">
        <f>IFERROR(VLOOKUP(A742,Instruction!A:J,10,0),"No Supplies")</f>
        <v>0</v>
      </c>
      <c r="M742" s="86">
        <f>IFERROR(VLOOKUP(A742,Data1!A:C,3,0),1)</f>
        <v>1</v>
      </c>
      <c r="N742" s="85">
        <f>IFERROR(VLOOKUP(D742,Data2!$A:$D,4,0),"")</f>
        <v>24</v>
      </c>
      <c r="O742" s="84">
        <f>IFERROR(VLOOKUP(D742,Data2!$A:$C,3,0),"")</f>
        <v>144</v>
      </c>
      <c r="P742" s="85">
        <v>4</v>
      </c>
      <c r="Q742" s="84">
        <v>24</v>
      </c>
      <c r="R742" s="84"/>
      <c r="S742" s="84" t="s">
        <v>5151</v>
      </c>
    </row>
    <row r="743" spans="1:19" x14ac:dyDescent="0.25">
      <c r="A743" s="97" t="s">
        <v>1412</v>
      </c>
      <c r="B743" s="90" t="s">
        <v>6286</v>
      </c>
      <c r="C743" s="90"/>
      <c r="D743" s="91">
        <f>IFERROR(VLOOKUP(A743,Data1!A:B,2,0),"")</f>
        <v>3112</v>
      </c>
      <c r="E743" s="101">
        <f t="shared" si="66"/>
        <v>72</v>
      </c>
      <c r="F743" s="101">
        <f t="shared" si="67"/>
        <v>3</v>
      </c>
      <c r="G743" s="91">
        <f t="shared" si="68"/>
        <v>3</v>
      </c>
      <c r="H743" s="91">
        <f t="shared" si="69"/>
        <v>1</v>
      </c>
      <c r="I743" s="93">
        <f t="shared" si="70"/>
        <v>3</v>
      </c>
      <c r="J743" s="94" t="str">
        <f t="shared" si="71"/>
        <v/>
      </c>
      <c r="K743" s="94" t="str">
        <f>IFERROR(VLOOKUP(A743,Instruction!A:F,6,0),"")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43" s="95">
        <f>IFERROR(VLOOKUP(A743,Instruction!A:J,10,0),"No Supplies")</f>
        <v>0</v>
      </c>
      <c r="M743" s="101">
        <f>IFERROR(VLOOKUP(A743,Data1!A:C,3,0),1)</f>
        <v>24</v>
      </c>
      <c r="N743" s="91">
        <f>IFERROR(VLOOKUP(D743,Data2!$A:$D,4,0),"")</f>
        <v>24</v>
      </c>
      <c r="O743" s="90">
        <f>IFERROR(VLOOKUP(D743,Data2!$A:$C,3,0),"")</f>
        <v>72</v>
      </c>
      <c r="P743" s="91">
        <v>4</v>
      </c>
      <c r="Q743" s="90">
        <v>3</v>
      </c>
      <c r="R743" s="90"/>
      <c r="S743" s="90" t="s">
        <v>5152</v>
      </c>
    </row>
    <row r="744" spans="1:19" x14ac:dyDescent="0.25">
      <c r="A744" s="83" t="s">
        <v>838</v>
      </c>
      <c r="B744" s="84" t="s">
        <v>6287</v>
      </c>
      <c r="C744" s="84"/>
      <c r="D744" s="85">
        <f>IFERROR(VLOOKUP(A744,Data1!A:B,2,0),"")</f>
        <v>2012</v>
      </c>
      <c r="E744" s="86">
        <f t="shared" si="66"/>
        <v>72</v>
      </c>
      <c r="F744" s="86">
        <f t="shared" si="67"/>
        <v>3</v>
      </c>
      <c r="G744" s="85">
        <f t="shared" si="68"/>
        <v>3</v>
      </c>
      <c r="H744" s="85">
        <f t="shared" si="69"/>
        <v>1</v>
      </c>
      <c r="I744" s="86">
        <f t="shared" si="70"/>
        <v>3</v>
      </c>
      <c r="J744" s="87" t="str">
        <f t="shared" si="71"/>
        <v/>
      </c>
      <c r="K744" s="87" t="str">
        <f>IFERROR(VLOOKUP(A744,Instruction!A:F,6,0),"")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44" s="88">
        <f>IFERROR(VLOOKUP(A744,Instruction!A:J,10,0),"No Supplies")</f>
        <v>0</v>
      </c>
      <c r="M744" s="86">
        <f>IFERROR(VLOOKUP(A744,Data1!A:C,3,0),1)</f>
        <v>24</v>
      </c>
      <c r="N744" s="85">
        <f>IFERROR(VLOOKUP(D744,Data2!$A:$D,4,0),"")</f>
        <v>24</v>
      </c>
      <c r="O744" s="84">
        <f>IFERROR(VLOOKUP(D744,Data2!$A:$C,3,0),"")</f>
        <v>72</v>
      </c>
      <c r="P744" s="85">
        <v>4</v>
      </c>
      <c r="Q744" s="84">
        <v>3</v>
      </c>
      <c r="R744" s="84"/>
      <c r="S744" s="84" t="s">
        <v>5152</v>
      </c>
    </row>
    <row r="745" spans="1:19" x14ac:dyDescent="0.25">
      <c r="A745" s="97" t="s">
        <v>5103</v>
      </c>
      <c r="B745" s="90" t="s">
        <v>6288</v>
      </c>
      <c r="C745" s="90"/>
      <c r="D745" s="91">
        <f>IFERROR(VLOOKUP(A745,Data1!A:B,2,0),"")</f>
        <v>3320</v>
      </c>
      <c r="E745" s="101">
        <f t="shared" si="66"/>
        <v>24</v>
      </c>
      <c r="F745" s="101">
        <f t="shared" si="67"/>
        <v>24</v>
      </c>
      <c r="G745" s="91" t="str">
        <f t="shared" si="68"/>
        <v/>
      </c>
      <c r="H745" s="91">
        <f t="shared" si="69"/>
        <v>1</v>
      </c>
      <c r="I745" s="93">
        <f t="shared" si="70"/>
        <v>24</v>
      </c>
      <c r="J745" s="94" t="str">
        <f t="shared" si="71"/>
        <v/>
      </c>
      <c r="K745" s="94" t="str">
        <f>IFERROR(VLOOKUP(A745,Instruction!A:F,6,0),"")</f>
        <v>• Use FNSKU to label each item (cover barcode). 
• Put item back to CASE. Discard inner box
• Apply outer case label accordingly to match item# (Cover all existing barcodes on the case)</v>
      </c>
      <c r="L745" s="95">
        <f>IFERROR(VLOOKUP(A745,Instruction!A:J,10,0),"No Supplies")</f>
        <v>0</v>
      </c>
      <c r="M745" s="101">
        <f>IFERROR(VLOOKUP(A745,Data1!A:C,3,0),1)</f>
        <v>1</v>
      </c>
      <c r="N745" s="91">
        <f>IFERROR(VLOOKUP(D745,Data2!$A:$D,4,0),"")</f>
        <v>0</v>
      </c>
      <c r="O745" s="90">
        <f>IFERROR(VLOOKUP(D745,Data2!$A:$C,3,0),"")</f>
        <v>24</v>
      </c>
      <c r="P745" s="91">
        <v>4</v>
      </c>
      <c r="Q745" s="90">
        <v>24</v>
      </c>
      <c r="R745" s="90"/>
      <c r="S745" s="90" t="s">
        <v>5152</v>
      </c>
    </row>
    <row r="746" spans="1:19" x14ac:dyDescent="0.25">
      <c r="A746" s="83" t="s">
        <v>2154</v>
      </c>
      <c r="B746" s="84" t="s">
        <v>6289</v>
      </c>
      <c r="C746" s="84" t="s">
        <v>6290</v>
      </c>
      <c r="D746" s="85">
        <f>IFERROR(VLOOKUP(A746,Data1!A:B,2,0),"")</f>
        <v>4121</v>
      </c>
      <c r="E746" s="86">
        <f t="shared" si="66"/>
        <v>24</v>
      </c>
      <c r="F746" s="86">
        <f t="shared" si="67"/>
        <v>2</v>
      </c>
      <c r="G746" s="85" t="str">
        <f t="shared" si="68"/>
        <v/>
      </c>
      <c r="H746" s="85">
        <f t="shared" si="69"/>
        <v>2</v>
      </c>
      <c r="I746" s="86">
        <f t="shared" si="70"/>
        <v>1</v>
      </c>
      <c r="J746" s="87" t="str">
        <f t="shared" si="71"/>
        <v/>
      </c>
      <c r="K746" s="87" t="str">
        <f>IFERROR(VLOOKUP(A746,Instruction!A:F,6,0),"")</f>
        <v>• Apply label “THIS IS A SET”. Apply FNSKU to each case.
• *Make sure all labels stick securely on the case*. Apply outer case label. Cover all visible barcodes on case</v>
      </c>
      <c r="L746" s="88" t="str">
        <f>IFERROR(VLOOKUP(A746,Instruction!A:J,10,0),"No Supplies")</f>
        <v>No Supplies</v>
      </c>
      <c r="M746" s="86">
        <f>IFERROR(VLOOKUP(A746,Data1!A:C,3,0),1)</f>
        <v>12</v>
      </c>
      <c r="N746" s="85">
        <f>IFERROR(VLOOKUP(D746,Data2!$A:$D,4,0),"")</f>
        <v>0</v>
      </c>
      <c r="O746" s="84">
        <f>IFERROR(VLOOKUP(D746,Data2!$A:$C,3,0),"")</f>
        <v>12</v>
      </c>
      <c r="P746" s="85">
        <v>2</v>
      </c>
      <c r="Q746" s="84">
        <v>2</v>
      </c>
      <c r="R746" s="84"/>
      <c r="S746" s="84" t="s">
        <v>5152</v>
      </c>
    </row>
    <row r="747" spans="1:19" x14ac:dyDescent="0.25">
      <c r="A747" s="97" t="s">
        <v>2562</v>
      </c>
      <c r="B747" s="90" t="s">
        <v>6291</v>
      </c>
      <c r="C747" s="90"/>
      <c r="D747" s="91">
        <f>IFERROR(VLOOKUP(A747,Data1!A:B,2,0),"")</f>
        <v>5096</v>
      </c>
      <c r="E747" s="101">
        <f t="shared" si="66"/>
        <v>24</v>
      </c>
      <c r="F747" s="101">
        <f t="shared" si="67"/>
        <v>24</v>
      </c>
      <c r="G747" s="91">
        <f t="shared" si="68"/>
        <v>1</v>
      </c>
      <c r="H747" s="91">
        <f t="shared" si="69"/>
        <v>1</v>
      </c>
      <c r="I747" s="93">
        <f t="shared" si="70"/>
        <v>24</v>
      </c>
      <c r="J747" s="94" t="str">
        <f t="shared" si="71"/>
        <v/>
      </c>
      <c r="K747" s="94" t="str">
        <f>IFERROR(VLOOKUP(A747,Instruction!A:F,6,0),"")</f>
        <v>• Use FNSKU to label each item (cover barcode). 
• Put item back to CASE. Discard inner box
• Apply outer case label accordingly to match item# (Cover all existing barcodes on the case)</v>
      </c>
      <c r="L747" s="95">
        <f>IFERROR(VLOOKUP(A747,Instruction!A:J,10,0),"No Supplies")</f>
        <v>0</v>
      </c>
      <c r="M747" s="101">
        <f>IFERROR(VLOOKUP(A747,Data1!A:C,3,0),1)</f>
        <v>1</v>
      </c>
      <c r="N747" s="91">
        <f>IFERROR(VLOOKUP(D747,Data2!$A:$D,4,0),"")</f>
        <v>24</v>
      </c>
      <c r="O747" s="90">
        <f>IFERROR(VLOOKUP(D747,Data2!$A:$C,3,0),"")</f>
        <v>288</v>
      </c>
      <c r="P747" s="91">
        <v>4</v>
      </c>
      <c r="Q747" s="90">
        <v>24</v>
      </c>
      <c r="R747" s="90"/>
      <c r="S747" s="90" t="s">
        <v>5151</v>
      </c>
    </row>
    <row r="748" spans="1:19" x14ac:dyDescent="0.25">
      <c r="A748" s="83" t="s">
        <v>1480</v>
      </c>
      <c r="B748" s="84" t="s">
        <v>6292</v>
      </c>
      <c r="C748" s="84"/>
      <c r="D748" s="85">
        <f>IFERROR(VLOOKUP(A748,Data1!A:B,2,0),"")</f>
        <v>3137</v>
      </c>
      <c r="E748" s="86">
        <f t="shared" si="66"/>
        <v>12</v>
      </c>
      <c r="F748" s="86">
        <f t="shared" si="67"/>
        <v>6</v>
      </c>
      <c r="G748" s="85" t="str">
        <f t="shared" si="68"/>
        <v/>
      </c>
      <c r="H748" s="85">
        <f t="shared" si="69"/>
        <v>1</v>
      </c>
      <c r="I748" s="86">
        <f t="shared" si="70"/>
        <v>6</v>
      </c>
      <c r="J748" s="87" t="str">
        <f t="shared" si="71"/>
        <v/>
      </c>
      <c r="K748" s="87" t="str">
        <f>IFERROR(VLOOKUP(A748,Instruction!A:F,6,0),"")</f>
        <v>• Insert 2 pcs into poly bag, apply FNSKU label.
• Put back to CASE (Cover all existing barcodes on the box/case)</v>
      </c>
      <c r="L748" s="88">
        <f>IFERROR(VLOOKUP(A748,Instruction!A:J,10,0),"No Supplies")</f>
        <v>0</v>
      </c>
      <c r="M748" s="86">
        <f>IFERROR(VLOOKUP(A748,Data1!A:C,3,0),1)</f>
        <v>2</v>
      </c>
      <c r="N748" s="85">
        <f>IFERROR(VLOOKUP(D748,Data2!$A:$D,4,0),"")</f>
        <v>0</v>
      </c>
      <c r="O748" s="84">
        <f>IFERROR(VLOOKUP(D748,Data2!$A:$C,3,0),"")</f>
        <v>12</v>
      </c>
      <c r="P748" s="85">
        <v>4</v>
      </c>
      <c r="Q748" s="84">
        <v>6</v>
      </c>
      <c r="R748" s="84"/>
      <c r="S748" s="84" t="s">
        <v>5152</v>
      </c>
    </row>
    <row r="749" spans="1:19" x14ac:dyDescent="0.25">
      <c r="A749" s="97" t="s">
        <v>1617</v>
      </c>
      <c r="B749" s="90" t="s">
        <v>6293</v>
      </c>
      <c r="C749" s="90"/>
      <c r="D749" s="91">
        <f>IFERROR(VLOOKUP(A749,Data1!A:B,2,0),"")</f>
        <v>3198</v>
      </c>
      <c r="E749" s="101">
        <f t="shared" si="66"/>
        <v>24</v>
      </c>
      <c r="F749" s="101">
        <f t="shared" si="67"/>
        <v>6</v>
      </c>
      <c r="G749" s="91">
        <f t="shared" si="68"/>
        <v>1</v>
      </c>
      <c r="H749" s="91">
        <f t="shared" si="69"/>
        <v>1</v>
      </c>
      <c r="I749" s="93">
        <f t="shared" si="70"/>
        <v>6</v>
      </c>
      <c r="J749" s="94" t="str">
        <f t="shared" si="71"/>
        <v/>
      </c>
      <c r="K749" s="94" t="str">
        <f>IFERROR(VLOOKUP(A749,Instruction!A:F,6,0),"")</f>
        <v>• Put 4 pcs into poly bag, apply FNSKU label. 
• Insert the poly-bagged sets back to CASE. (Cover all existing barcodes on the box/case)
• New box size BX- 13.25 x 10.75 x 12.75</v>
      </c>
      <c r="L749" s="95">
        <f>IFERROR(VLOOKUP(A749,Instruction!A:J,10,0),"No Supplies")</f>
        <v>0</v>
      </c>
      <c r="M749" s="101">
        <f>IFERROR(VLOOKUP(A749,Data1!A:C,3,0),1)</f>
        <v>4</v>
      </c>
      <c r="N749" s="91">
        <f>IFERROR(VLOOKUP(D749,Data2!$A:$D,4,0),"")</f>
        <v>24</v>
      </c>
      <c r="O749" s="90">
        <f>IFERROR(VLOOKUP(D749,Data2!$A:$C,3,0),"")</f>
        <v>144</v>
      </c>
      <c r="P749" s="91">
        <v>4</v>
      </c>
      <c r="Q749" s="90">
        <v>6</v>
      </c>
      <c r="R749" s="90"/>
      <c r="S749" s="90" t="s">
        <v>5151</v>
      </c>
    </row>
    <row r="750" spans="1:19" x14ac:dyDescent="0.25">
      <c r="A750" s="83" t="s">
        <v>3905</v>
      </c>
      <c r="B750" s="84" t="s">
        <v>6294</v>
      </c>
      <c r="C750" s="84"/>
      <c r="D750" s="85">
        <f>IFERROR(VLOOKUP(A750,Data1!A:B,2,0),"")</f>
        <v>568</v>
      </c>
      <c r="E750" s="86">
        <f t="shared" si="66"/>
        <v>24</v>
      </c>
      <c r="F750" s="86">
        <f t="shared" si="67"/>
        <v>12</v>
      </c>
      <c r="G750" s="85" t="str">
        <f t="shared" si="68"/>
        <v/>
      </c>
      <c r="H750" s="85">
        <f t="shared" si="69"/>
        <v>1</v>
      </c>
      <c r="I750" s="86">
        <f t="shared" si="70"/>
        <v>12</v>
      </c>
      <c r="J750" s="87" t="str">
        <f t="shared" si="71"/>
        <v/>
      </c>
      <c r="K750" s="87" t="s">
        <v>5494</v>
      </c>
      <c r="L750" s="88" t="str">
        <f>IFERROR(VLOOKUP(A750,Instruction!A:J,10,0),"No Supplies")</f>
        <v>Poly Bag 10 x 13</v>
      </c>
      <c r="M750" s="86">
        <f>IFERROR(VLOOKUP(A750,Data1!A:C,3,0),1)</f>
        <v>2</v>
      </c>
      <c r="N750" s="85">
        <f>IFERROR(VLOOKUP(D750,Data2!$A:$D,4,0),"")</f>
        <v>0</v>
      </c>
      <c r="O750" s="84">
        <f>IFERROR(VLOOKUP(D750,Data2!$A:$C,3,0),"")</f>
        <v>24</v>
      </c>
      <c r="P750" s="85">
        <v>4</v>
      </c>
      <c r="Q750" s="84">
        <v>12</v>
      </c>
      <c r="R750" s="84"/>
      <c r="S750" s="84" t="s">
        <v>5152</v>
      </c>
    </row>
    <row r="751" spans="1:19" x14ac:dyDescent="0.25">
      <c r="A751" s="97" t="s">
        <v>4560</v>
      </c>
      <c r="B751" s="90" t="s">
        <v>6295</v>
      </c>
      <c r="C751" s="90"/>
      <c r="D751" s="91">
        <f>IFERROR(VLOOKUP(A751,Data1!A:B,2,0),"")</f>
        <v>4431</v>
      </c>
      <c r="E751" s="101">
        <f t="shared" si="66"/>
        <v>576</v>
      </c>
      <c r="F751" s="101">
        <f t="shared" si="67"/>
        <v>4</v>
      </c>
      <c r="G751" s="91">
        <f t="shared" si="68"/>
        <v>24</v>
      </c>
      <c r="H751" s="91">
        <f t="shared" si="69"/>
        <v>4</v>
      </c>
      <c r="I751" s="93">
        <f t="shared" si="70"/>
        <v>1</v>
      </c>
      <c r="J751" s="94" t="str">
        <f t="shared" si="71"/>
        <v/>
      </c>
      <c r="K751" s="94" t="str">
        <f>IFERROR(VLOOKUP(A751,Instruction!A:F,6,0),"")</f>
        <v>• Prepack. Seal box. Apply FNSKU label on box.
• Pack in BX-191313
• Apply outer case label (Cover all existing barcodes on case)</v>
      </c>
      <c r="L751" s="95">
        <f>IFERROR(VLOOKUP(A751,Instruction!A:J,10,0),"No Supplies")</f>
        <v>0</v>
      </c>
      <c r="M751" s="101">
        <f>IFERROR(VLOOKUP(A751,Data1!A:C,3,0),1)</f>
        <v>144</v>
      </c>
      <c r="N751" s="91">
        <f>IFERROR(VLOOKUP(D751,Data2!$A:$D,4,0),"")</f>
        <v>24</v>
      </c>
      <c r="O751" s="90">
        <f>IFERROR(VLOOKUP(D751,Data2!$A:$C,3,0),"")</f>
        <v>144</v>
      </c>
      <c r="P751" s="91">
        <v>4</v>
      </c>
      <c r="Q751" s="90">
        <v>4</v>
      </c>
      <c r="R751" s="90"/>
      <c r="S751" s="90" t="s">
        <v>5152</v>
      </c>
    </row>
    <row r="752" spans="1:19" x14ac:dyDescent="0.25">
      <c r="A752" s="83" t="s">
        <v>5104</v>
      </c>
      <c r="B752" s="84" t="s">
        <v>6296</v>
      </c>
      <c r="C752" s="84"/>
      <c r="D752" s="85">
        <f>IFERROR(VLOOKUP(A752,Data1!A:B,2,0),"")</f>
        <v>5091</v>
      </c>
      <c r="E752" s="86">
        <f t="shared" si="66"/>
        <v>48</v>
      </c>
      <c r="F752" s="86">
        <f t="shared" si="67"/>
        <v>48</v>
      </c>
      <c r="G752" s="85" t="str">
        <f t="shared" si="68"/>
        <v/>
      </c>
      <c r="H752" s="85">
        <f t="shared" si="69"/>
        <v>1</v>
      </c>
      <c r="I752" s="86">
        <f t="shared" si="70"/>
        <v>48</v>
      </c>
      <c r="J752" s="87" t="str">
        <f t="shared" si="71"/>
        <v/>
      </c>
      <c r="K752" s="87" t="s">
        <v>5976</v>
      </c>
      <c r="L752" s="88" t="str">
        <f>IFERROR(VLOOKUP(A752,Instruction!A:J,10,0),"No Supplies")</f>
        <v>Poly Bag 12 x 15.5</v>
      </c>
      <c r="M752" s="86">
        <f>IFERROR(VLOOKUP(A752,Data1!A:C,3,0),1)</f>
        <v>1</v>
      </c>
      <c r="N752" s="85">
        <f>IFERROR(VLOOKUP(D752,Data2!$A:$D,4,0),"")</f>
        <v>0</v>
      </c>
      <c r="O752" s="84">
        <f>IFERROR(VLOOKUP(D752,Data2!$A:$C,3,0),"")</f>
        <v>48</v>
      </c>
      <c r="P752" s="85">
        <v>4</v>
      </c>
      <c r="Q752" s="84">
        <v>48</v>
      </c>
      <c r="R752" s="84"/>
      <c r="S752" s="84" t="s">
        <v>5152</v>
      </c>
    </row>
    <row r="753" spans="1:19" x14ac:dyDescent="0.25">
      <c r="A753" s="97" t="s">
        <v>174</v>
      </c>
      <c r="B753" s="90" t="s">
        <v>6297</v>
      </c>
      <c r="C753" s="90"/>
      <c r="D753" s="91">
        <f>IFERROR(VLOOKUP(A753,Data1!A:B,2,0),"")</f>
        <v>1225</v>
      </c>
      <c r="E753" s="101">
        <f t="shared" si="66"/>
        <v>24</v>
      </c>
      <c r="F753" s="101">
        <f t="shared" si="67"/>
        <v>12</v>
      </c>
      <c r="G753" s="91">
        <f t="shared" si="68"/>
        <v>1</v>
      </c>
      <c r="H753" s="91">
        <f t="shared" si="69"/>
        <v>1</v>
      </c>
      <c r="I753" s="93">
        <f t="shared" si="70"/>
        <v>12</v>
      </c>
      <c r="J753" s="94" t="str">
        <f t="shared" si="71"/>
        <v/>
      </c>
      <c r="K753" s="94" t="str">
        <f>IFERROR(VLOOKUP(A753,Instruction!A:F,6,0),"")</f>
        <v>• Insert 2 pcs into poly bag, apply FNSKU label.
• Put back to CASE (Cover all existing barcodes on the box/case)</v>
      </c>
      <c r="L753" s="95">
        <f>IFERROR(VLOOKUP(A753,Instruction!A:J,10,0),"No Supplies")</f>
        <v>0</v>
      </c>
      <c r="M753" s="101">
        <f>IFERROR(VLOOKUP(A753,Data1!A:C,3,0),1)</f>
        <v>2</v>
      </c>
      <c r="N753" s="91">
        <f>IFERROR(VLOOKUP(D753,Data2!$A:$D,4,0),"")</f>
        <v>24</v>
      </c>
      <c r="O753" s="90">
        <f>IFERROR(VLOOKUP(D753,Data2!$A:$C,3,0),"")</f>
        <v>144</v>
      </c>
      <c r="P753" s="91">
        <v>4</v>
      </c>
      <c r="Q753" s="90">
        <v>12</v>
      </c>
      <c r="R753" s="90"/>
      <c r="S753" s="90" t="s">
        <v>5151</v>
      </c>
    </row>
    <row r="754" spans="1:19" x14ac:dyDescent="0.25">
      <c r="A754" s="83" t="s">
        <v>290</v>
      </c>
      <c r="B754" s="84" t="s">
        <v>6298</v>
      </c>
      <c r="C754" s="84"/>
      <c r="D754" s="85">
        <f>IFERROR(VLOOKUP(A754,Data1!A:B,2,0),"")</f>
        <v>1286</v>
      </c>
      <c r="E754" s="86">
        <f t="shared" si="66"/>
        <v>144</v>
      </c>
      <c r="F754" s="86">
        <f t="shared" si="67"/>
        <v>6</v>
      </c>
      <c r="G754" s="85">
        <f t="shared" si="68"/>
        <v>6</v>
      </c>
      <c r="H754" s="85">
        <f t="shared" si="69"/>
        <v>1</v>
      </c>
      <c r="I754" s="86">
        <f t="shared" si="70"/>
        <v>6</v>
      </c>
      <c r="J754" s="87" t="str">
        <f t="shared" si="71"/>
        <v/>
      </c>
      <c r="K754" s="87" t="str">
        <f>IFERROR(VLOOKUP(A754,Instruction!A:F,6,0),"")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54" s="88">
        <f>IFERROR(VLOOKUP(A754,Instruction!A:J,10,0),"No Supplies")</f>
        <v>0</v>
      </c>
      <c r="M754" s="86">
        <f>IFERROR(VLOOKUP(A754,Data1!A:C,3,0),1)</f>
        <v>24</v>
      </c>
      <c r="N754" s="85">
        <f>IFERROR(VLOOKUP(D754,Data2!$A:$D,4,0),"")</f>
        <v>24</v>
      </c>
      <c r="O754" s="84">
        <f>IFERROR(VLOOKUP(D754,Data2!$A:$C,3,0),"")</f>
        <v>144</v>
      </c>
      <c r="P754" s="85">
        <v>4</v>
      </c>
      <c r="Q754" s="84">
        <v>6</v>
      </c>
      <c r="R754" s="84"/>
      <c r="S754" s="84" t="s">
        <v>5152</v>
      </c>
    </row>
    <row r="755" spans="1:19" x14ac:dyDescent="0.25">
      <c r="A755" s="97" t="s">
        <v>2337</v>
      </c>
      <c r="B755" s="90" t="s">
        <v>6299</v>
      </c>
      <c r="C755" s="90"/>
      <c r="D755" s="91">
        <f>IFERROR(VLOOKUP(A755,Data1!A:B,2,0),"")</f>
        <v>4881436</v>
      </c>
      <c r="E755" s="101">
        <f t="shared" si="66"/>
        <v>36</v>
      </c>
      <c r="F755" s="101">
        <f t="shared" si="67"/>
        <v>36</v>
      </c>
      <c r="G755" s="91" t="str">
        <f t="shared" si="68"/>
        <v/>
      </c>
      <c r="H755" s="91">
        <f t="shared" si="69"/>
        <v>1</v>
      </c>
      <c r="I755" s="93">
        <f t="shared" si="70"/>
        <v>36</v>
      </c>
      <c r="J755" s="94" t="str">
        <f t="shared" si="71"/>
        <v/>
      </c>
      <c r="K755" s="94" t="str">
        <f>IFERROR(VLOOKUP(A755,Instruction!A:F,6,0),"")</f>
        <v>• Use FNSKU to label each item (cover barcode). 
• Put item back to CASE. Discard inner box
• Apply outer case label accordingly to match item# (Cover all existing barcodes on the case)</v>
      </c>
      <c r="L755" s="95">
        <f>IFERROR(VLOOKUP(A755,Instruction!A:J,10,0),"No Supplies")</f>
        <v>0</v>
      </c>
      <c r="M755" s="101">
        <f>IFERROR(VLOOKUP(A755,Data1!A:C,3,0),1)</f>
        <v>1</v>
      </c>
      <c r="N755" s="91">
        <f>IFERROR(VLOOKUP(D755,Data2!$A:$D,4,0),"")</f>
        <v>0</v>
      </c>
      <c r="O755" s="90">
        <f>IFERROR(VLOOKUP(D755,Data2!$A:$C,3,0),"")</f>
        <v>36</v>
      </c>
      <c r="P755" s="91">
        <v>4</v>
      </c>
      <c r="Q755" s="90">
        <v>36</v>
      </c>
      <c r="R755" s="90"/>
      <c r="S755" s="90" t="s">
        <v>5152</v>
      </c>
    </row>
    <row r="756" spans="1:19" x14ac:dyDescent="0.25">
      <c r="A756" s="83" t="s">
        <v>283</v>
      </c>
      <c r="B756" s="84" t="s">
        <v>6300</v>
      </c>
      <c r="C756" s="84"/>
      <c r="D756" s="85">
        <f>IFERROR(VLOOKUP(A756,Data1!A:B,2,0),"")</f>
        <v>1282</v>
      </c>
      <c r="E756" s="86">
        <f t="shared" si="66"/>
        <v>24</v>
      </c>
      <c r="F756" s="86">
        <f t="shared" si="67"/>
        <v>12</v>
      </c>
      <c r="G756" s="85">
        <f t="shared" si="68"/>
        <v>1</v>
      </c>
      <c r="H756" s="85">
        <f t="shared" si="69"/>
        <v>1</v>
      </c>
      <c r="I756" s="86">
        <f t="shared" si="70"/>
        <v>12</v>
      </c>
      <c r="J756" s="87" t="str">
        <f t="shared" si="71"/>
        <v/>
      </c>
      <c r="K756" s="87" t="str">
        <f>IFERROR(VLOOKUP(A756,Instruction!A:F,6,0),"")</f>
        <v>• Insert 2 pcs into poly bag, apply FNSKU label.
• Put back to CASE (Cover all existing barcodes on the box/case)</v>
      </c>
      <c r="L756" s="88">
        <f>IFERROR(VLOOKUP(A756,Instruction!A:J,10,0),"No Supplies")</f>
        <v>0</v>
      </c>
      <c r="M756" s="86">
        <f>IFERROR(VLOOKUP(A756,Data1!A:C,3,0),1)</f>
        <v>2</v>
      </c>
      <c r="N756" s="85">
        <f>IFERROR(VLOOKUP(D756,Data2!$A:$D,4,0),"")</f>
        <v>24</v>
      </c>
      <c r="O756" s="84">
        <f>IFERROR(VLOOKUP(D756,Data2!$A:$C,3,0),"")</f>
        <v>72</v>
      </c>
      <c r="P756" s="85">
        <v>4</v>
      </c>
      <c r="Q756" s="84">
        <v>12</v>
      </c>
      <c r="R756" s="84"/>
      <c r="S756" s="84" t="s">
        <v>5151</v>
      </c>
    </row>
    <row r="757" spans="1:19" x14ac:dyDescent="0.25">
      <c r="A757" s="97" t="s">
        <v>3923</v>
      </c>
      <c r="B757" s="90" t="s">
        <v>6301</v>
      </c>
      <c r="C757" s="90" t="s">
        <v>6302</v>
      </c>
      <c r="D757" s="91">
        <f>IFERROR(VLOOKUP(A757,Data1!A:B,2,0),"")</f>
        <v>6810</v>
      </c>
      <c r="E757" s="101">
        <f t="shared" si="66"/>
        <v>144</v>
      </c>
      <c r="F757" s="101">
        <f t="shared" si="67"/>
        <v>6</v>
      </c>
      <c r="G757" s="91">
        <f t="shared" si="68"/>
        <v>6</v>
      </c>
      <c r="H757" s="91">
        <f t="shared" si="69"/>
        <v>1</v>
      </c>
      <c r="I757" s="93">
        <f t="shared" si="70"/>
        <v>6</v>
      </c>
      <c r="J757" s="94" t="str">
        <f t="shared" si="71"/>
        <v/>
      </c>
      <c r="K757" s="94" t="str">
        <f>IFERROR(VLOOKUP(A757,Instruction!A:F,6,0),"")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57" s="95" t="str">
        <f>IFERROR(VLOOKUP(A757,Instruction!A:J,10,0),"No Supplies")</f>
        <v>No Supplies</v>
      </c>
      <c r="M757" s="101">
        <f>IFERROR(VLOOKUP(A757,Data1!A:C,3,0),1)</f>
        <v>24</v>
      </c>
      <c r="N757" s="91">
        <f>IFERROR(VLOOKUP(D757,Data2!$A:$D,4,0),"")</f>
        <v>24</v>
      </c>
      <c r="O757" s="90">
        <f>IFERROR(VLOOKUP(D757,Data2!$A:$C,3,0),"")</f>
        <v>144</v>
      </c>
      <c r="P757" s="91">
        <v>2</v>
      </c>
      <c r="Q757" s="90">
        <v>6</v>
      </c>
      <c r="R757" s="90"/>
      <c r="S757" s="90" t="s">
        <v>5152</v>
      </c>
    </row>
    <row r="758" spans="1:19" x14ac:dyDescent="0.25">
      <c r="A758" s="83" t="s">
        <v>2203</v>
      </c>
      <c r="B758" s="84" t="s">
        <v>6303</v>
      </c>
      <c r="C758" s="84"/>
      <c r="D758" s="85">
        <f>IFERROR(VLOOKUP(A758,Data1!A:B,2,0),"")</f>
        <v>4145</v>
      </c>
      <c r="E758" s="86">
        <f t="shared" si="66"/>
        <v>12</v>
      </c>
      <c r="F758" s="86">
        <f t="shared" si="67"/>
        <v>6</v>
      </c>
      <c r="G758" s="85" t="str">
        <f t="shared" si="68"/>
        <v/>
      </c>
      <c r="H758" s="85">
        <f t="shared" si="69"/>
        <v>1</v>
      </c>
      <c r="I758" s="86">
        <f t="shared" si="70"/>
        <v>6</v>
      </c>
      <c r="J758" s="87" t="str">
        <f t="shared" si="71"/>
        <v/>
      </c>
      <c r="K758" s="87" t="str">
        <f>IFERROR(VLOOKUP(A758,Instruction!A:F,6,0),"")</f>
        <v>• Insert 2 pcs into poly bag, apply FNSKU label.
• Put back to CASE (Cover all existing barcodes on the box/case)</v>
      </c>
      <c r="L758" s="88">
        <f>IFERROR(VLOOKUP(A758,Instruction!A:J,10,0),"No Supplies")</f>
        <v>0</v>
      </c>
      <c r="M758" s="86">
        <f>IFERROR(VLOOKUP(A758,Data1!A:C,3,0),1)</f>
        <v>2</v>
      </c>
      <c r="N758" s="85">
        <f>IFERROR(VLOOKUP(D758,Data2!$A:$D,4,0),"")</f>
        <v>0</v>
      </c>
      <c r="O758" s="84">
        <f>IFERROR(VLOOKUP(D758,Data2!$A:$C,3,0),"")</f>
        <v>12</v>
      </c>
      <c r="P758" s="85">
        <v>4</v>
      </c>
      <c r="Q758" s="84">
        <v>6</v>
      </c>
      <c r="R758" s="84"/>
      <c r="S758" s="84" t="s">
        <v>5152</v>
      </c>
    </row>
    <row r="759" spans="1:19" x14ac:dyDescent="0.25">
      <c r="A759" s="97" t="s">
        <v>2701</v>
      </c>
      <c r="B759" s="90" t="s">
        <v>6304</v>
      </c>
      <c r="C759" s="90"/>
      <c r="D759" s="91">
        <f>IFERROR(VLOOKUP(A759,Data1!A:B,2,0),"")</f>
        <v>527</v>
      </c>
      <c r="E759" s="101">
        <f t="shared" si="66"/>
        <v>48</v>
      </c>
      <c r="F759" s="101">
        <f t="shared" si="67"/>
        <v>48</v>
      </c>
      <c r="G759" s="91" t="str">
        <f t="shared" si="68"/>
        <v/>
      </c>
      <c r="H759" s="91">
        <f t="shared" si="69"/>
        <v>1</v>
      </c>
      <c r="I759" s="93">
        <f t="shared" si="70"/>
        <v>48</v>
      </c>
      <c r="J759" s="94" t="str">
        <f t="shared" si="71"/>
        <v/>
      </c>
      <c r="K759" s="94" t="str">
        <f>IFERROR(VLOOKUP(A759,Instruction!A:F,6,0),"")</f>
        <v xml:space="preserve">Apply outer box/case label accordingly to match item# (Cover all existing barcodes on box and case) </v>
      </c>
      <c r="L759" s="95" t="str">
        <f>IFERROR(VLOOKUP(A759,Instruction!A:J,10,0),"No Supplies")</f>
        <v>No Supplies</v>
      </c>
      <c r="M759" s="101">
        <f>IFERROR(VLOOKUP(A759,Data1!A:C,3,0),1)</f>
        <v>1</v>
      </c>
      <c r="N759" s="91">
        <f>IFERROR(VLOOKUP(D759,Data2!$A:$D,4,0),"")</f>
        <v>0</v>
      </c>
      <c r="O759" s="90">
        <f>IFERROR(VLOOKUP(D759,Data2!$A:$C,3,0),"")</f>
        <v>48</v>
      </c>
      <c r="P759" s="91">
        <v>4</v>
      </c>
      <c r="Q759" s="90">
        <v>48</v>
      </c>
      <c r="R759" s="90"/>
      <c r="S759" s="90" t="s">
        <v>5152</v>
      </c>
    </row>
    <row r="760" spans="1:19" x14ac:dyDescent="0.25">
      <c r="A760" s="83" t="s">
        <v>2942</v>
      </c>
      <c r="B760" s="84" t="s">
        <v>6305</v>
      </c>
      <c r="C760" s="84" t="s">
        <v>6306</v>
      </c>
      <c r="D760" s="85">
        <f>IFERROR(VLOOKUP(A760,Data1!A:B,2,0),"")</f>
        <v>6004</v>
      </c>
      <c r="E760" s="86">
        <f t="shared" si="66"/>
        <v>144</v>
      </c>
      <c r="F760" s="86">
        <f t="shared" si="67"/>
        <v>6</v>
      </c>
      <c r="G760" s="85">
        <f t="shared" si="68"/>
        <v>6</v>
      </c>
      <c r="H760" s="85">
        <f t="shared" si="69"/>
        <v>1</v>
      </c>
      <c r="I760" s="86">
        <f t="shared" si="70"/>
        <v>6</v>
      </c>
      <c r="J760" s="87" t="str">
        <f t="shared" si="71"/>
        <v/>
      </c>
      <c r="K760" s="87" t="str">
        <f>IFERROR(VLOOKUP(A760,Instruction!A:F,6,0),"")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60" s="88" t="str">
        <f>IFERROR(VLOOKUP(A760,Instruction!A:J,10,0),"No Supplies")</f>
        <v>No Supplies</v>
      </c>
      <c r="M760" s="86">
        <f>IFERROR(VLOOKUP(A760,Data1!A:C,3,0),1)</f>
        <v>24</v>
      </c>
      <c r="N760" s="85">
        <f>IFERROR(VLOOKUP(D760,Data2!$A:$D,4,0),"")</f>
        <v>24</v>
      </c>
      <c r="O760" s="84">
        <f>IFERROR(VLOOKUP(D760,Data2!$A:$C,3,0),"")</f>
        <v>144</v>
      </c>
      <c r="P760" s="85">
        <v>2</v>
      </c>
      <c r="Q760" s="84">
        <v>6</v>
      </c>
      <c r="R760" s="84"/>
      <c r="S760" s="84" t="s">
        <v>5152</v>
      </c>
    </row>
    <row r="761" spans="1:19" x14ac:dyDescent="0.25">
      <c r="A761" s="97" t="s">
        <v>5105</v>
      </c>
      <c r="B761" s="90" t="s">
        <v>6307</v>
      </c>
      <c r="C761" s="90"/>
      <c r="D761" s="91">
        <f>IFERROR(VLOOKUP(A761,Data1!A:B,2,0),"")</f>
        <v>2343</v>
      </c>
      <c r="E761" s="101">
        <f t="shared" si="66"/>
        <v>24</v>
      </c>
      <c r="F761" s="101">
        <f t="shared" si="67"/>
        <v>24</v>
      </c>
      <c r="G761" s="91">
        <f t="shared" si="68"/>
        <v>1</v>
      </c>
      <c r="H761" s="91">
        <f t="shared" si="69"/>
        <v>1</v>
      </c>
      <c r="I761" s="93">
        <f t="shared" si="70"/>
        <v>24</v>
      </c>
      <c r="J761" s="94" t="str">
        <f t="shared" si="71"/>
        <v/>
      </c>
      <c r="K761" s="94" t="str">
        <f>IFERROR(VLOOKUP(A761,Instruction!A:F,6,0),"")</f>
        <v>• Use FNSKU to label each item (cover barcode). 
• Put item back to CASE. Discard inner box
• Apply outer case label accordingly to match item# (Cover all existing barcodes on the case)</v>
      </c>
      <c r="L761" s="95">
        <f>IFERROR(VLOOKUP(A761,Instruction!A:J,10,0),"No Supplies")</f>
        <v>0</v>
      </c>
      <c r="M761" s="101">
        <f>IFERROR(VLOOKUP(A761,Data1!A:C,3,0),1)</f>
        <v>1</v>
      </c>
      <c r="N761" s="91">
        <f>IFERROR(VLOOKUP(D761,Data2!$A:$D,4,0),"")</f>
        <v>24</v>
      </c>
      <c r="O761" s="90">
        <f>IFERROR(VLOOKUP(D761,Data2!$A:$C,3,0),"")</f>
        <v>144</v>
      </c>
      <c r="P761" s="91">
        <v>3</v>
      </c>
      <c r="Q761" s="90">
        <v>24</v>
      </c>
      <c r="R761" s="90"/>
      <c r="S761" s="90" t="s">
        <v>5151</v>
      </c>
    </row>
    <row r="762" spans="1:19" x14ac:dyDescent="0.25">
      <c r="A762" s="83" t="s">
        <v>943</v>
      </c>
      <c r="B762" s="84" t="s">
        <v>6308</v>
      </c>
      <c r="C762" s="84"/>
      <c r="D762" s="85">
        <f>IFERROR(VLOOKUP(A762,Data1!A:B,2,0),"")</f>
        <v>2090</v>
      </c>
      <c r="E762" s="86">
        <f t="shared" si="66"/>
        <v>24</v>
      </c>
      <c r="F762" s="86">
        <f t="shared" si="67"/>
        <v>24</v>
      </c>
      <c r="G762" s="85">
        <f t="shared" si="68"/>
        <v>1</v>
      </c>
      <c r="H762" s="85">
        <f t="shared" si="69"/>
        <v>1</v>
      </c>
      <c r="I762" s="86">
        <f t="shared" si="70"/>
        <v>24</v>
      </c>
      <c r="J762" s="87" t="str">
        <f t="shared" si="71"/>
        <v/>
      </c>
      <c r="K762" s="87" t="str">
        <f>IFERROR(VLOOKUP(A762,Instruction!A:F,6,0),"")</f>
        <v>• Use FNSKU to label each item (cover barcode). 
• Put item back to CASE. Discard inner box
• Apply outer case label accordingly to match item# (Cover all existing barcodes on the case)</v>
      </c>
      <c r="L762" s="88">
        <f>IFERROR(VLOOKUP(A762,Instruction!A:J,10,0),"No Supplies")</f>
        <v>0</v>
      </c>
      <c r="M762" s="86">
        <f>IFERROR(VLOOKUP(A762,Data1!A:C,3,0),1)</f>
        <v>1</v>
      </c>
      <c r="N762" s="85">
        <f>IFERROR(VLOOKUP(D762,Data2!$A:$D,4,0),"")</f>
        <v>24</v>
      </c>
      <c r="O762" s="84">
        <f>IFERROR(VLOOKUP(D762,Data2!$A:$C,3,0),"")</f>
        <v>144</v>
      </c>
      <c r="P762" s="85">
        <v>3</v>
      </c>
      <c r="Q762" s="84">
        <v>24</v>
      </c>
      <c r="R762" s="84"/>
      <c r="S762" s="84" t="s">
        <v>5151</v>
      </c>
    </row>
    <row r="763" spans="1:19" x14ac:dyDescent="0.25">
      <c r="A763" s="97" t="s">
        <v>5106</v>
      </c>
      <c r="B763" s="90" t="s">
        <v>6309</v>
      </c>
      <c r="C763" s="90"/>
      <c r="D763" s="91">
        <f>IFERROR(VLOOKUP(A763,Data1!A:B,2,0),"")</f>
        <v>1911</v>
      </c>
      <c r="E763" s="101">
        <f t="shared" si="66"/>
        <v>24</v>
      </c>
      <c r="F763" s="101">
        <f t="shared" si="67"/>
        <v>24</v>
      </c>
      <c r="G763" s="91">
        <f t="shared" si="68"/>
        <v>1</v>
      </c>
      <c r="H763" s="91">
        <f t="shared" si="69"/>
        <v>1</v>
      </c>
      <c r="I763" s="93">
        <f t="shared" si="70"/>
        <v>24</v>
      </c>
      <c r="J763" s="94" t="str">
        <f t="shared" si="71"/>
        <v/>
      </c>
      <c r="K763" s="94" t="str">
        <f>IFERROR(VLOOKUP(A763,Instruction!A:F,6,0),"")</f>
        <v>• Use FNSKU to label each item (cover barcode). 
• Put item back to CASE. Discard inner box
• Apply outer case label accordingly to match item# (Cover all existing barcodes on the case)</v>
      </c>
      <c r="L763" s="95">
        <f>IFERROR(VLOOKUP(A763,Instruction!A:J,10,0),"No Supplies")</f>
        <v>0</v>
      </c>
      <c r="M763" s="101">
        <f>IFERROR(VLOOKUP(A763,Data1!A:C,3,0),1)</f>
        <v>1</v>
      </c>
      <c r="N763" s="91">
        <f>IFERROR(VLOOKUP(D763,Data2!$A:$D,4,0),"")</f>
        <v>24</v>
      </c>
      <c r="O763" s="90">
        <f>IFERROR(VLOOKUP(D763,Data2!$A:$C,3,0),"")</f>
        <v>144</v>
      </c>
      <c r="P763" s="91">
        <v>3</v>
      </c>
      <c r="Q763" s="90">
        <v>24</v>
      </c>
      <c r="R763" s="90"/>
      <c r="S763" s="90" t="s">
        <v>5151</v>
      </c>
    </row>
    <row r="764" spans="1:19" x14ac:dyDescent="0.25">
      <c r="A764" s="83" t="s">
        <v>3929</v>
      </c>
      <c r="B764" s="84" t="s">
        <v>6310</v>
      </c>
      <c r="C764" s="84"/>
      <c r="D764" s="85">
        <f>IFERROR(VLOOKUP(A764,Data1!A:B,2,0),"")</f>
        <v>6812</v>
      </c>
      <c r="E764" s="86">
        <f t="shared" si="66"/>
        <v>144</v>
      </c>
      <c r="F764" s="86">
        <f t="shared" si="67"/>
        <v>6</v>
      </c>
      <c r="G764" s="85">
        <f t="shared" si="68"/>
        <v>6</v>
      </c>
      <c r="H764" s="85">
        <f t="shared" si="69"/>
        <v>1</v>
      </c>
      <c r="I764" s="86">
        <f t="shared" si="70"/>
        <v>6</v>
      </c>
      <c r="J764" s="87" t="str">
        <f t="shared" si="71"/>
        <v/>
      </c>
      <c r="K764" s="87" t="str">
        <f>IFERROR(VLOOKUP(A764,Instruction!A:F,6,0),"")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64" s="88">
        <f>IFERROR(VLOOKUP(A764,Instruction!A:J,10,0),"No Supplies")</f>
        <v>0</v>
      </c>
      <c r="M764" s="86">
        <f>IFERROR(VLOOKUP(A764,Data1!A:C,3,0),1)</f>
        <v>24</v>
      </c>
      <c r="N764" s="85">
        <f>IFERROR(VLOOKUP(D764,Data2!$A:$D,4,0),"")</f>
        <v>24</v>
      </c>
      <c r="O764" s="84">
        <f>IFERROR(VLOOKUP(D764,Data2!$A:$C,3,0),"")</f>
        <v>144</v>
      </c>
      <c r="P764" s="85">
        <v>3</v>
      </c>
      <c r="Q764" s="84">
        <v>6</v>
      </c>
      <c r="R764" s="84"/>
      <c r="S764" s="84" t="s">
        <v>5152</v>
      </c>
    </row>
    <row r="765" spans="1:19" x14ac:dyDescent="0.25">
      <c r="A765" s="97" t="s">
        <v>2840</v>
      </c>
      <c r="B765" s="90" t="s">
        <v>6311</v>
      </c>
      <c r="C765" s="90"/>
      <c r="D765" s="91">
        <f>IFERROR(VLOOKUP(A765,Data1!A:B,2,0),"")</f>
        <v>555</v>
      </c>
      <c r="E765" s="101">
        <f t="shared" si="66"/>
        <v>24</v>
      </c>
      <c r="F765" s="101">
        <f t="shared" si="67"/>
        <v>24</v>
      </c>
      <c r="G765" s="91" t="str">
        <f t="shared" si="68"/>
        <v/>
      </c>
      <c r="H765" s="91">
        <f t="shared" si="69"/>
        <v>1</v>
      </c>
      <c r="I765" s="93">
        <f t="shared" si="70"/>
        <v>24</v>
      </c>
      <c r="J765" s="94" t="str">
        <f t="shared" si="71"/>
        <v/>
      </c>
      <c r="K765" s="94" t="str">
        <f>IFERROR(VLOOKUP(A765,Instruction!A:F,6,0),"")</f>
        <v>• Use FNSKU to label each item (cover barcode). 
• Put item back to CASE. Discard inner box
• Apply outer case label accordingly to match item# (Cover all existing barcodes on the case)</v>
      </c>
      <c r="L765" s="95">
        <f>IFERROR(VLOOKUP(A765,Instruction!A:J,10,0),"No Supplies")</f>
        <v>0</v>
      </c>
      <c r="M765" s="101">
        <f>IFERROR(VLOOKUP(A765,Data1!A:C,3,0),1)</f>
        <v>1</v>
      </c>
      <c r="N765" s="91">
        <f>IFERROR(VLOOKUP(D765,Data2!$A:$D,4,0),"")</f>
        <v>0</v>
      </c>
      <c r="O765" s="90">
        <f>IFERROR(VLOOKUP(D765,Data2!$A:$C,3,0),"")</f>
        <v>24</v>
      </c>
      <c r="P765" s="91">
        <v>3</v>
      </c>
      <c r="Q765" s="90">
        <v>24</v>
      </c>
      <c r="R765" s="90"/>
      <c r="S765" s="90" t="s">
        <v>5152</v>
      </c>
    </row>
    <row r="766" spans="1:19" x14ac:dyDescent="0.25">
      <c r="A766" s="83" t="s">
        <v>1488</v>
      </c>
      <c r="B766" s="84" t="s">
        <v>6312</v>
      </c>
      <c r="C766" s="84"/>
      <c r="D766" s="85">
        <f>IFERROR(VLOOKUP(A766,Data1!A:B,2,0),"")</f>
        <v>3141</v>
      </c>
      <c r="E766" s="86">
        <f t="shared" si="66"/>
        <v>36</v>
      </c>
      <c r="F766" s="86">
        <f t="shared" si="67"/>
        <v>3</v>
      </c>
      <c r="G766" s="85" t="str">
        <f t="shared" si="68"/>
        <v/>
      </c>
      <c r="H766" s="85">
        <f t="shared" si="69"/>
        <v>3</v>
      </c>
      <c r="I766" s="86">
        <f t="shared" si="70"/>
        <v>1</v>
      </c>
      <c r="J766" s="87" t="str">
        <f t="shared" si="71"/>
        <v/>
      </c>
      <c r="K766" s="87" t="str">
        <f>IFERROR(VLOOKUP(A766,Instruction!A:F,6,0),"")</f>
        <v>• Prepack. Seal box. Apply FNSKU label on box.
• Pack in BX-191313
• Apply outer case label (Cover all existing barcodes on case)</v>
      </c>
      <c r="L766" s="88">
        <f>IFERROR(VLOOKUP(A766,Instruction!A:J,10,0),"No Supplies")</f>
        <v>0</v>
      </c>
      <c r="M766" s="86">
        <f>IFERROR(VLOOKUP(A766,Data1!A:C,3,0),1)</f>
        <v>12</v>
      </c>
      <c r="N766" s="85">
        <f>IFERROR(VLOOKUP(D766,Data2!$A:$D,4,0),"")</f>
        <v>0</v>
      </c>
      <c r="O766" s="84">
        <f>IFERROR(VLOOKUP(D766,Data2!$A:$C,3,0),"")</f>
        <v>12</v>
      </c>
      <c r="P766" s="85">
        <v>3</v>
      </c>
      <c r="Q766" s="84">
        <v>3</v>
      </c>
      <c r="R766" s="84"/>
      <c r="S766" s="84" t="s">
        <v>5152</v>
      </c>
    </row>
    <row r="767" spans="1:19" x14ac:dyDescent="0.25">
      <c r="A767" s="97" t="s">
        <v>4020</v>
      </c>
      <c r="B767" s="90" t="s">
        <v>6313</v>
      </c>
      <c r="C767" s="90"/>
      <c r="D767" s="91">
        <f>IFERROR(VLOOKUP(A767,Data1!A:B,2,0),"")</f>
        <v>3312</v>
      </c>
      <c r="E767" s="101">
        <f t="shared" si="66"/>
        <v>24</v>
      </c>
      <c r="F767" s="101">
        <f t="shared" si="67"/>
        <v>8</v>
      </c>
      <c r="G767" s="91" t="str">
        <f t="shared" si="68"/>
        <v/>
      </c>
      <c r="H767" s="91">
        <f t="shared" si="69"/>
        <v>1</v>
      </c>
      <c r="I767" s="93">
        <f t="shared" si="70"/>
        <v>8</v>
      </c>
      <c r="J767" s="94" t="str">
        <f t="shared" si="71"/>
        <v/>
      </c>
      <c r="K767" s="94" t="str">
        <f>IFERROR(VLOOKUP(A767,Instruction!A:F,6,0),"")</f>
        <v>• Put 3 pcs into polybag (different color) and apply FNSKU labels on each of the poly bags.
• Insert the poly-bagged sets back to CASE. Discard inner box (Cover all existing barcodes on the box/case)</v>
      </c>
      <c r="L767" s="95">
        <f>IFERROR(VLOOKUP(A767,Instruction!A:J,10,0),"No Supplies")</f>
        <v>0</v>
      </c>
      <c r="M767" s="101">
        <f>IFERROR(VLOOKUP(A767,Data1!A:C,3,0),1)</f>
        <v>3</v>
      </c>
      <c r="N767" s="91">
        <f>IFERROR(VLOOKUP(D767,Data2!$A:$D,4,0),"")</f>
        <v>0</v>
      </c>
      <c r="O767" s="90">
        <f>IFERROR(VLOOKUP(D767,Data2!$A:$C,3,0),"")</f>
        <v>24</v>
      </c>
      <c r="P767" s="91">
        <v>3</v>
      </c>
      <c r="Q767" s="90">
        <v>8</v>
      </c>
      <c r="R767" s="90"/>
      <c r="S767" s="90" t="s">
        <v>5152</v>
      </c>
    </row>
    <row r="768" spans="1:19" x14ac:dyDescent="0.25">
      <c r="A768" s="83" t="s">
        <v>2849</v>
      </c>
      <c r="B768" s="84" t="s">
        <v>6314</v>
      </c>
      <c r="C768" s="84"/>
      <c r="D768" s="85">
        <f>IFERROR(VLOOKUP(A768,Data1!A:B,2,0),"")</f>
        <v>558</v>
      </c>
      <c r="E768" s="86">
        <f t="shared" si="66"/>
        <v>24</v>
      </c>
      <c r="F768" s="86">
        <f t="shared" si="67"/>
        <v>4</v>
      </c>
      <c r="G768" s="85" t="str">
        <f t="shared" si="68"/>
        <v/>
      </c>
      <c r="H768" s="85">
        <f t="shared" si="69"/>
        <v>1</v>
      </c>
      <c r="I768" s="86">
        <f t="shared" si="70"/>
        <v>4</v>
      </c>
      <c r="J768" s="87" t="str">
        <f t="shared" si="71"/>
        <v/>
      </c>
      <c r="K768" s="87" t="str">
        <f>IFERROR(VLOOKUP(A768,Instruction!A:F,6,0),"")</f>
        <v>• Put 6 pcs (different color) per poly bag. Apply FNSKU on the poly bags.
• Put the poly-bagged sets back to CASE (Cover all existing barcodes on the box/case)</v>
      </c>
      <c r="L768" s="88">
        <f>IFERROR(VLOOKUP(A768,Instruction!A:J,10,0),"No Supplies")</f>
        <v>0</v>
      </c>
      <c r="M768" s="86">
        <f>IFERROR(VLOOKUP(A768,Data1!A:C,3,0),1)</f>
        <v>6</v>
      </c>
      <c r="N768" s="85">
        <f>IFERROR(VLOOKUP(D768,Data2!$A:$D,4,0),"")</f>
        <v>0</v>
      </c>
      <c r="O768" s="84">
        <f>IFERROR(VLOOKUP(D768,Data2!$A:$C,3,0),"")</f>
        <v>24</v>
      </c>
      <c r="P768" s="85">
        <v>3</v>
      </c>
      <c r="Q768" s="84">
        <v>4</v>
      </c>
      <c r="R768" s="84"/>
      <c r="S768" s="84" t="s">
        <v>5152</v>
      </c>
    </row>
    <row r="769" spans="1:19" x14ac:dyDescent="0.25">
      <c r="A769" s="97" t="s">
        <v>5107</v>
      </c>
      <c r="B769" s="90" t="s">
        <v>6315</v>
      </c>
      <c r="C769" s="90"/>
      <c r="D769" s="91">
        <f>IFERROR(VLOOKUP(A769,Data1!A:B,2,0),"")</f>
        <v>2308</v>
      </c>
      <c r="E769" s="101">
        <f t="shared" si="66"/>
        <v>24</v>
      </c>
      <c r="F769" s="101">
        <f t="shared" si="67"/>
        <v>24</v>
      </c>
      <c r="G769" s="91">
        <f t="shared" si="68"/>
        <v>1</v>
      </c>
      <c r="H769" s="91">
        <f t="shared" si="69"/>
        <v>1</v>
      </c>
      <c r="I769" s="93">
        <f t="shared" si="70"/>
        <v>24</v>
      </c>
      <c r="J769" s="94" t="str">
        <f t="shared" si="71"/>
        <v/>
      </c>
      <c r="K769" s="94" t="str">
        <f>IFERROR(VLOOKUP(A769,Instruction!A:F,6,0),"")</f>
        <v>• Put 4 pcs into poly bag, apply FNSKU label. 
• Insert the poly-bagged sets back to CASE. (Cover all existing barcodes on the box/case)
• New box size BX- 13.25 x 10.75 x 12.75</v>
      </c>
      <c r="L769" s="95">
        <f>IFERROR(VLOOKUP(A769,Instruction!A:J,10,0),"No Supplies")</f>
        <v>0</v>
      </c>
      <c r="M769" s="101">
        <f>IFERROR(VLOOKUP(A769,Data1!A:C,3,0),1)</f>
        <v>1</v>
      </c>
      <c r="N769" s="91">
        <f>IFERROR(VLOOKUP(D769,Data2!$A:$D,4,0),"")</f>
        <v>24</v>
      </c>
      <c r="O769" s="90">
        <f>IFERROR(VLOOKUP(D769,Data2!$A:$C,3,0),"")</f>
        <v>144</v>
      </c>
      <c r="P769" s="91">
        <v>3</v>
      </c>
      <c r="Q769" s="90">
        <v>24</v>
      </c>
      <c r="R769" s="90"/>
      <c r="S769" s="90" t="s">
        <v>5151</v>
      </c>
    </row>
    <row r="770" spans="1:19" x14ac:dyDescent="0.25">
      <c r="A770" s="83" t="s">
        <v>1060</v>
      </c>
      <c r="B770" s="84" t="s">
        <v>6316</v>
      </c>
      <c r="C770" s="84"/>
      <c r="D770" s="85">
        <f>IFERROR(VLOOKUP(A770,Data1!A:B,2,0),"")</f>
        <v>2207</v>
      </c>
      <c r="E770" s="86">
        <f t="shared" ref="E770:E833" si="72">M770*Q770</f>
        <v>24</v>
      </c>
      <c r="F770" s="86">
        <f t="shared" ref="F770:F833" si="73">E770/M770</f>
        <v>12</v>
      </c>
      <c r="G770" s="85">
        <f t="shared" ref="G770:G833" si="74">IFERROR(ROUNDUP(E770/N770,0),"")</f>
        <v>1</v>
      </c>
      <c r="H770" s="85">
        <f t="shared" ref="H770:H833" si="75">IFERROR(ROUNDUP(E770/O770,0),"")</f>
        <v>1</v>
      </c>
      <c r="I770" s="86">
        <f t="shared" ref="I770:I833" si="76">IFERROR(IF(S770="CASE",F770/H770,F770/G770),"")</f>
        <v>12</v>
      </c>
      <c r="J770" s="87" t="str">
        <f t="shared" ref="J770:J833" si="77">IF(ISNUMBER(SEARCH("FNSKU",C770)),"Labeling","")</f>
        <v/>
      </c>
      <c r="K770" s="87" t="str">
        <f>IFERROR(VLOOKUP(A770,Instruction!A:F,6,0),"")</f>
        <v>• Insert 2 pcs into poly bag, apply FNSKU label.
• Put back to CASE (Cover all existing barcodes on the box/case)</v>
      </c>
      <c r="L770" s="88">
        <f>IFERROR(VLOOKUP(A770,Instruction!A:J,10,0),"No Supplies")</f>
        <v>0</v>
      </c>
      <c r="M770" s="86">
        <f>IFERROR(VLOOKUP(A770,Data1!A:C,3,0),1)</f>
        <v>2</v>
      </c>
      <c r="N770" s="85">
        <f>IFERROR(VLOOKUP(D770,Data2!$A:$D,4,0),"")</f>
        <v>24</v>
      </c>
      <c r="O770" s="84">
        <f>IFERROR(VLOOKUP(D770,Data2!$A:$C,3,0),"")</f>
        <v>72</v>
      </c>
      <c r="P770" s="85">
        <v>3</v>
      </c>
      <c r="Q770" s="84">
        <v>12</v>
      </c>
      <c r="R770" s="84"/>
      <c r="S770" s="84" t="s">
        <v>5151</v>
      </c>
    </row>
    <row r="771" spans="1:19" x14ac:dyDescent="0.25">
      <c r="A771" s="97" t="s">
        <v>2658</v>
      </c>
      <c r="B771" s="90" t="s">
        <v>6317</v>
      </c>
      <c r="C771" s="90"/>
      <c r="D771" s="91">
        <f>IFERROR(VLOOKUP(A771,Data1!A:B,2,0),"")</f>
        <v>5170</v>
      </c>
      <c r="E771" s="101">
        <f t="shared" si="72"/>
        <v>288</v>
      </c>
      <c r="F771" s="101">
        <f t="shared" si="73"/>
        <v>12</v>
      </c>
      <c r="G771" s="91">
        <f t="shared" si="74"/>
        <v>12</v>
      </c>
      <c r="H771" s="91">
        <f t="shared" si="75"/>
        <v>1</v>
      </c>
      <c r="I771" s="93">
        <f t="shared" si="76"/>
        <v>12</v>
      </c>
      <c r="J771" s="94" t="str">
        <f t="shared" si="77"/>
        <v/>
      </c>
      <c r="K771" s="94" t="str">
        <f>IFERROR(VLOOKUP(A771,Instruction!A:F,6,0),"")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71" s="95">
        <f>IFERROR(VLOOKUP(A771,Instruction!A:J,10,0),"No Supplies")</f>
        <v>0</v>
      </c>
      <c r="M771" s="101">
        <f>IFERROR(VLOOKUP(A771,Data1!A:C,3,0),1)</f>
        <v>24</v>
      </c>
      <c r="N771" s="91">
        <f>IFERROR(VLOOKUP(D771,Data2!$A:$D,4,0),"")</f>
        <v>24</v>
      </c>
      <c r="O771" s="90">
        <f>IFERROR(VLOOKUP(D771,Data2!$A:$C,3,0),"")</f>
        <v>288</v>
      </c>
      <c r="P771" s="91">
        <v>3</v>
      </c>
      <c r="Q771" s="90">
        <v>12</v>
      </c>
      <c r="R771" s="90"/>
      <c r="S771" s="90" t="s">
        <v>5152</v>
      </c>
    </row>
    <row r="772" spans="1:19" x14ac:dyDescent="0.25">
      <c r="A772" s="83" t="s">
        <v>2655</v>
      </c>
      <c r="B772" s="84" t="s">
        <v>6318</v>
      </c>
      <c r="C772" s="84"/>
      <c r="D772" s="85">
        <f>IFERROR(VLOOKUP(A772,Data1!A:B,2,0),"")</f>
        <v>516</v>
      </c>
      <c r="E772" s="86">
        <f t="shared" si="72"/>
        <v>108</v>
      </c>
      <c r="F772" s="86">
        <f t="shared" si="73"/>
        <v>3</v>
      </c>
      <c r="G772" s="85" t="str">
        <f t="shared" si="74"/>
        <v/>
      </c>
      <c r="H772" s="85">
        <f t="shared" si="75"/>
        <v>3</v>
      </c>
      <c r="I772" s="86">
        <f t="shared" si="76"/>
        <v>1</v>
      </c>
      <c r="J772" s="87" t="str">
        <f t="shared" si="77"/>
        <v/>
      </c>
      <c r="K772" s="87" t="str">
        <f>IFERROR(VLOOKUP(A772,Instruction!A:F,6,0),"")</f>
        <v>• Prepack. Seal box. Apply FNSKU label on box.
• Pack in BX-191313
• Apply outer case label (Cover all existing barcodes on case)</v>
      </c>
      <c r="L772" s="88">
        <f>IFERROR(VLOOKUP(A772,Instruction!A:J,10,0),"No Supplies")</f>
        <v>0</v>
      </c>
      <c r="M772" s="86">
        <f>IFERROR(VLOOKUP(A772,Data1!A:C,3,0),1)</f>
        <v>36</v>
      </c>
      <c r="N772" s="85">
        <f>IFERROR(VLOOKUP(D772,Data2!$A:$D,4,0),"")</f>
        <v>0</v>
      </c>
      <c r="O772" s="84">
        <f>IFERROR(VLOOKUP(D772,Data2!$A:$C,3,0),"")</f>
        <v>36</v>
      </c>
      <c r="P772" s="85">
        <v>3</v>
      </c>
      <c r="Q772" s="84">
        <v>3</v>
      </c>
      <c r="R772" s="84"/>
      <c r="S772" s="84" t="s">
        <v>5152</v>
      </c>
    </row>
    <row r="773" spans="1:19" x14ac:dyDescent="0.25">
      <c r="A773" s="97" t="s">
        <v>3006</v>
      </c>
      <c r="B773" s="90" t="s">
        <v>6319</v>
      </c>
      <c r="C773" s="90"/>
      <c r="D773" s="91">
        <f>IFERROR(VLOOKUP(A773,Data1!A:B,2,0),"")</f>
        <v>6091</v>
      </c>
      <c r="E773" s="101">
        <f t="shared" si="72"/>
        <v>150</v>
      </c>
      <c r="F773" s="101">
        <f t="shared" si="73"/>
        <v>3</v>
      </c>
      <c r="G773" s="91" t="str">
        <f t="shared" si="74"/>
        <v/>
      </c>
      <c r="H773" s="91">
        <f t="shared" si="75"/>
        <v>3</v>
      </c>
      <c r="I773" s="93">
        <f t="shared" si="76"/>
        <v>1</v>
      </c>
      <c r="J773" s="94" t="str">
        <f t="shared" si="77"/>
        <v/>
      </c>
      <c r="K773" s="94" t="str">
        <f>IFERROR(VLOOKUP(A773,Instruction!A:F,6,0),"")</f>
        <v>• Prepack. Seal box. Apply FNSKU label on box.
• Pack in BX-191313
• Apply outer case label (Cover all existing barcodes on case)</v>
      </c>
      <c r="L773" s="95">
        <f>IFERROR(VLOOKUP(A773,Instruction!A:J,10,0),"No Supplies")</f>
        <v>0</v>
      </c>
      <c r="M773" s="101">
        <f>IFERROR(VLOOKUP(A773,Data1!A:C,3,0),1)</f>
        <v>50</v>
      </c>
      <c r="N773" s="91">
        <f>IFERROR(VLOOKUP(D773,Data2!$A:$D,4,0),"")</f>
        <v>0</v>
      </c>
      <c r="O773" s="90">
        <f>IFERROR(VLOOKUP(D773,Data2!$A:$C,3,0),"")</f>
        <v>50</v>
      </c>
      <c r="P773" s="91">
        <v>3</v>
      </c>
      <c r="Q773" s="90">
        <v>3</v>
      </c>
      <c r="R773" s="90"/>
      <c r="S773" s="90" t="s">
        <v>5152</v>
      </c>
    </row>
    <row r="774" spans="1:19" x14ac:dyDescent="0.25">
      <c r="A774" s="83" t="s">
        <v>2499</v>
      </c>
      <c r="B774" s="84" t="s">
        <v>6320</v>
      </c>
      <c r="C774" s="84"/>
      <c r="D774" s="85">
        <f>IFERROR(VLOOKUP(A774,Data1!A:B,2,0),"")</f>
        <v>506</v>
      </c>
      <c r="E774" s="86">
        <f t="shared" si="72"/>
        <v>48</v>
      </c>
      <c r="F774" s="86">
        <f t="shared" si="73"/>
        <v>24</v>
      </c>
      <c r="G774" s="85" t="str">
        <f t="shared" si="74"/>
        <v/>
      </c>
      <c r="H774" s="85">
        <f t="shared" si="75"/>
        <v>1</v>
      </c>
      <c r="I774" s="86">
        <f t="shared" si="76"/>
        <v>24</v>
      </c>
      <c r="J774" s="87" t="str">
        <f t="shared" si="77"/>
        <v/>
      </c>
      <c r="K774" s="87" t="str">
        <f>IFERROR(VLOOKUP(A774,Instruction!A:F,6,0),"")</f>
        <v>• Insert 2 pcs into poly bag, apply FNSKU label.
• Put back to CASE (Cover all existing barcodes on the box/case)</v>
      </c>
      <c r="L774" s="88">
        <f>IFERROR(VLOOKUP(A774,Instruction!A:J,10,0),"No Supplies")</f>
        <v>0</v>
      </c>
      <c r="M774" s="86">
        <f>IFERROR(VLOOKUP(A774,Data1!A:C,3,0),1)</f>
        <v>2</v>
      </c>
      <c r="N774" s="85">
        <f>IFERROR(VLOOKUP(D774,Data2!$A:$D,4,0),"")</f>
        <v>0</v>
      </c>
      <c r="O774" s="84">
        <f>IFERROR(VLOOKUP(D774,Data2!$A:$C,3,0),"")</f>
        <v>48</v>
      </c>
      <c r="P774" s="85">
        <v>3</v>
      </c>
      <c r="Q774" s="84">
        <v>24</v>
      </c>
      <c r="R774" s="84"/>
      <c r="S774" s="84" t="s">
        <v>5152</v>
      </c>
    </row>
    <row r="775" spans="1:19" x14ac:dyDescent="0.25">
      <c r="A775" s="97" t="s">
        <v>5024</v>
      </c>
      <c r="B775" s="90" t="s">
        <v>6321</v>
      </c>
      <c r="C775" s="90"/>
      <c r="D775" s="91">
        <f>IFERROR(VLOOKUP(A775,Data1!A:B,2,0),"")</f>
        <v>62133</v>
      </c>
      <c r="E775" s="101">
        <f t="shared" si="72"/>
        <v>36</v>
      </c>
      <c r="F775" s="101">
        <f t="shared" si="73"/>
        <v>18</v>
      </c>
      <c r="G775" s="91" t="str">
        <f t="shared" si="74"/>
        <v/>
      </c>
      <c r="H775" s="91">
        <f t="shared" si="75"/>
        <v>1</v>
      </c>
      <c r="I775" s="93">
        <f t="shared" si="76"/>
        <v>18</v>
      </c>
      <c r="J775" s="94" t="str">
        <f t="shared" si="77"/>
        <v/>
      </c>
      <c r="K775" s="94" t="str">
        <f>IFERROR(VLOOKUP(A775,Instruction!A:F,6,0),"")</f>
        <v>• Put 2 pcs (different color) per poly bag. Apply FNSKU on the poly bags.
• Put the poly-bagged sets back to CASE (Cover all existing barcodes on the box/case)</v>
      </c>
      <c r="L775" s="95">
        <f>IFERROR(VLOOKUP(A775,Instruction!A:J,10,0),"No Supplies")</f>
        <v>0</v>
      </c>
      <c r="M775" s="101">
        <f>IFERROR(VLOOKUP(A775,Data1!A:C,3,0),1)</f>
        <v>2</v>
      </c>
      <c r="N775" s="91">
        <f>IFERROR(VLOOKUP(D775,Data2!$A:$D,4,0),"")</f>
        <v>0</v>
      </c>
      <c r="O775" s="90">
        <f>IFERROR(VLOOKUP(D775,Data2!$A:$C,3,0),"")</f>
        <v>36</v>
      </c>
      <c r="P775" s="91">
        <v>3</v>
      </c>
      <c r="Q775" s="90">
        <v>18</v>
      </c>
      <c r="R775" s="90"/>
      <c r="S775" s="90" t="s">
        <v>5152</v>
      </c>
    </row>
    <row r="776" spans="1:19" x14ac:dyDescent="0.25">
      <c r="A776" s="83" t="s">
        <v>14</v>
      </c>
      <c r="B776" s="84" t="s">
        <v>6322</v>
      </c>
      <c r="C776" s="84"/>
      <c r="D776" s="85">
        <f>IFERROR(VLOOKUP(A776,Data1!A:B,2,0),"")</f>
        <v>1030</v>
      </c>
      <c r="E776" s="86">
        <f t="shared" si="72"/>
        <v>12</v>
      </c>
      <c r="F776" s="86">
        <f t="shared" si="73"/>
        <v>12</v>
      </c>
      <c r="G776" s="85" t="str">
        <f t="shared" si="74"/>
        <v/>
      </c>
      <c r="H776" s="85">
        <f t="shared" si="75"/>
        <v>1</v>
      </c>
      <c r="I776" s="86">
        <f t="shared" si="76"/>
        <v>12</v>
      </c>
      <c r="J776" s="87" t="str">
        <f t="shared" si="77"/>
        <v/>
      </c>
      <c r="K776" s="87" t="str">
        <f>IFERROR(VLOOKUP(A776,Instruction!A:F,6,0),"")</f>
        <v>• Use FNSKU to label each item (cover barcode). 
• Put item back to CASE. Discard inner box
• Apply outer case label accordingly to match item# (Cover all existing barcodes on the case)</v>
      </c>
      <c r="L776" s="88">
        <f>IFERROR(VLOOKUP(A776,Instruction!A:J,10,0),"No Supplies")</f>
        <v>0</v>
      </c>
      <c r="M776" s="86">
        <f>IFERROR(VLOOKUP(A776,Data1!A:C,3,0),1)</f>
        <v>1</v>
      </c>
      <c r="N776" s="85">
        <f>IFERROR(VLOOKUP(D776,Data2!$A:$D,4,0),"")</f>
        <v>0</v>
      </c>
      <c r="O776" s="84">
        <f>IFERROR(VLOOKUP(D776,Data2!$A:$C,3,0),"")</f>
        <v>12</v>
      </c>
      <c r="P776" s="85">
        <v>3</v>
      </c>
      <c r="Q776" s="84">
        <v>12</v>
      </c>
      <c r="R776" s="84"/>
      <c r="S776" s="84" t="s">
        <v>5152</v>
      </c>
    </row>
    <row r="777" spans="1:19" x14ac:dyDescent="0.25">
      <c r="A777" s="97" t="s">
        <v>1115</v>
      </c>
      <c r="B777" s="90" t="s">
        <v>6323</v>
      </c>
      <c r="C777" s="90"/>
      <c r="D777" s="91">
        <f>IFERROR(VLOOKUP(A777,Data1!A:B,2,0),"")</f>
        <v>2300</v>
      </c>
      <c r="E777" s="101">
        <f t="shared" si="72"/>
        <v>144</v>
      </c>
      <c r="F777" s="101">
        <f t="shared" si="73"/>
        <v>6</v>
      </c>
      <c r="G777" s="91">
        <f t="shared" si="74"/>
        <v>6</v>
      </c>
      <c r="H777" s="91">
        <f t="shared" si="75"/>
        <v>1</v>
      </c>
      <c r="I777" s="93">
        <f t="shared" si="76"/>
        <v>6</v>
      </c>
      <c r="J777" s="94" t="str">
        <f t="shared" si="77"/>
        <v/>
      </c>
      <c r="K777" s="94" t="str">
        <f>IFERROR(VLOOKUP(A777,Instruction!A:F,6,0),"")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77" s="95">
        <f>IFERROR(VLOOKUP(A777,Instruction!A:J,10,0),"No Supplies")</f>
        <v>0</v>
      </c>
      <c r="M777" s="101">
        <f>IFERROR(VLOOKUP(A777,Data1!A:C,3,0),1)</f>
        <v>24</v>
      </c>
      <c r="N777" s="91">
        <f>IFERROR(VLOOKUP(D777,Data2!$A:$D,4,0),"")</f>
        <v>24</v>
      </c>
      <c r="O777" s="90">
        <f>IFERROR(VLOOKUP(D777,Data2!$A:$C,3,0),"")</f>
        <v>144</v>
      </c>
      <c r="P777" s="91">
        <v>3</v>
      </c>
      <c r="Q777" s="90">
        <v>6</v>
      </c>
      <c r="R777" s="90"/>
      <c r="S777" s="90" t="s">
        <v>5152</v>
      </c>
    </row>
    <row r="778" spans="1:19" x14ac:dyDescent="0.25">
      <c r="A778" s="83" t="s">
        <v>2827</v>
      </c>
      <c r="B778" s="84" t="s">
        <v>6324</v>
      </c>
      <c r="C778" s="84" t="s">
        <v>6325</v>
      </c>
      <c r="D778" s="85">
        <f>IFERROR(VLOOKUP(A778,Data1!A:B,2,0),"")</f>
        <v>550</v>
      </c>
      <c r="E778" s="86">
        <f t="shared" si="72"/>
        <v>96</v>
      </c>
      <c r="F778" s="86">
        <f t="shared" si="73"/>
        <v>2</v>
      </c>
      <c r="G778" s="85" t="str">
        <f t="shared" si="74"/>
        <v/>
      </c>
      <c r="H778" s="85">
        <f t="shared" si="75"/>
        <v>2</v>
      </c>
      <c r="I778" s="86">
        <f t="shared" si="76"/>
        <v>1</v>
      </c>
      <c r="J778" s="87" t="str">
        <f t="shared" si="77"/>
        <v/>
      </c>
      <c r="K778" s="87" t="str">
        <f>IFERROR(VLOOKUP(A778,Instruction!A:F,6,0),"")</f>
        <v>• Apply label “THIS IS A SET”. Apply FNSKU to each case.
• *Make sure all labels stick securely on the case*. Apply outer case label. Cover all visible barcodes on case</v>
      </c>
      <c r="L778" s="88" t="str">
        <f>IFERROR(VLOOKUP(A778,Instruction!A:J,10,0),"No Supplies")</f>
        <v>No Supplies</v>
      </c>
      <c r="M778" s="86">
        <f>IFERROR(VLOOKUP(A778,Data1!A:C,3,0),1)</f>
        <v>48</v>
      </c>
      <c r="N778" s="85">
        <f>IFERROR(VLOOKUP(D778,Data2!$A:$D,4,0),"")</f>
        <v>0</v>
      </c>
      <c r="O778" s="84">
        <f>IFERROR(VLOOKUP(D778,Data2!$A:$C,3,0),"")</f>
        <v>48</v>
      </c>
      <c r="P778" s="85">
        <v>2</v>
      </c>
      <c r="Q778" s="84">
        <v>2</v>
      </c>
      <c r="R778" s="84"/>
      <c r="S778" s="84" t="s">
        <v>5152</v>
      </c>
    </row>
    <row r="779" spans="1:19" x14ac:dyDescent="0.25">
      <c r="A779" s="97" t="s">
        <v>2564</v>
      </c>
      <c r="B779" s="90" t="s">
        <v>6326</v>
      </c>
      <c r="C779" s="90" t="s">
        <v>6327</v>
      </c>
      <c r="D779" s="91">
        <f>IFERROR(VLOOKUP(A779,Data1!A:B,2,0),"")</f>
        <v>509</v>
      </c>
      <c r="E779" s="101">
        <f t="shared" si="72"/>
        <v>96</v>
      </c>
      <c r="F779" s="101">
        <f t="shared" si="73"/>
        <v>2</v>
      </c>
      <c r="G779" s="91" t="str">
        <f t="shared" si="74"/>
        <v/>
      </c>
      <c r="H779" s="91">
        <f t="shared" si="75"/>
        <v>2</v>
      </c>
      <c r="I779" s="93">
        <f t="shared" si="76"/>
        <v>1</v>
      </c>
      <c r="J779" s="94" t="str">
        <f t="shared" si="77"/>
        <v/>
      </c>
      <c r="K779" s="94" t="str">
        <f>IFERROR(VLOOKUP(A779,Instruction!A:F,6,0),"")</f>
        <v>• Apply label “THIS IS A SET”. Apply FNSKU to each case.
• *Make sure all labels stick securely on the case*. Apply outer case label. Cover all visible barcodes on case</v>
      </c>
      <c r="L779" s="95" t="str">
        <f>IFERROR(VLOOKUP(A779,Instruction!A:J,10,0),"No Supplies")</f>
        <v>No Supplies</v>
      </c>
      <c r="M779" s="101">
        <f>IFERROR(VLOOKUP(A779,Data1!A:C,3,0),1)</f>
        <v>48</v>
      </c>
      <c r="N779" s="91">
        <f>IFERROR(VLOOKUP(D779,Data2!$A:$D,4,0),"")</f>
        <v>0</v>
      </c>
      <c r="O779" s="90">
        <f>IFERROR(VLOOKUP(D779,Data2!$A:$C,3,0),"")</f>
        <v>48</v>
      </c>
      <c r="P779" s="91">
        <v>2</v>
      </c>
      <c r="Q779" s="90">
        <v>2</v>
      </c>
      <c r="R779" s="90"/>
      <c r="S779" s="90" t="s">
        <v>5152</v>
      </c>
    </row>
    <row r="780" spans="1:19" x14ac:dyDescent="0.25">
      <c r="A780" s="83" t="s">
        <v>1119</v>
      </c>
      <c r="B780" s="84" t="s">
        <v>6328</v>
      </c>
      <c r="C780" s="84" t="s">
        <v>6328</v>
      </c>
      <c r="D780" s="85">
        <f>IFERROR(VLOOKUP(A780,Data1!A:B,2,0),"")</f>
        <v>2301</v>
      </c>
      <c r="E780" s="86">
        <f t="shared" si="72"/>
        <v>24</v>
      </c>
      <c r="F780" s="86">
        <f t="shared" si="73"/>
        <v>24</v>
      </c>
      <c r="G780" s="85">
        <f t="shared" si="74"/>
        <v>1</v>
      </c>
      <c r="H780" s="85">
        <f t="shared" si="75"/>
        <v>1</v>
      </c>
      <c r="I780" s="86">
        <f t="shared" si="76"/>
        <v>24</v>
      </c>
      <c r="J780" s="87" t="str">
        <f t="shared" si="77"/>
        <v/>
      </c>
      <c r="K780" s="87" t="str">
        <f>IFERROR(VLOOKUP(A780,Instruction!A:F,6,0),"")</f>
        <v xml:space="preserve">Apply outer box/case label accordingly to match item# (Cover all existing barcodes on the box/case) </v>
      </c>
      <c r="L780" s="88" t="str">
        <f>IFERROR(VLOOKUP(A780,Instruction!A:J,10,0),"No Supplies")</f>
        <v>No Supplies</v>
      </c>
      <c r="M780" s="86">
        <f>IFERROR(VLOOKUP(A780,Data1!A:C,3,0),1)</f>
        <v>1</v>
      </c>
      <c r="N780" s="85">
        <f>IFERROR(VLOOKUP(D780,Data2!$A:$D,4,0),"")</f>
        <v>24</v>
      </c>
      <c r="O780" s="84">
        <f>IFERROR(VLOOKUP(D780,Data2!$A:$C,3,0),"")</f>
        <v>144</v>
      </c>
      <c r="P780" s="85">
        <v>2</v>
      </c>
      <c r="Q780" s="84">
        <v>24</v>
      </c>
      <c r="R780" s="84"/>
      <c r="S780" s="84" t="s">
        <v>5151</v>
      </c>
    </row>
    <row r="781" spans="1:19" x14ac:dyDescent="0.25">
      <c r="A781" s="97" t="s">
        <v>2986</v>
      </c>
      <c r="B781" s="90" t="s">
        <v>6329</v>
      </c>
      <c r="C781" s="90" t="s">
        <v>6329</v>
      </c>
      <c r="D781" s="91">
        <f>IFERROR(VLOOKUP(A781,Data1!A:B,2,0),"")</f>
        <v>6041</v>
      </c>
      <c r="E781" s="101">
        <f t="shared" si="72"/>
        <v>12</v>
      </c>
      <c r="F781" s="101">
        <f t="shared" si="73"/>
        <v>12</v>
      </c>
      <c r="G781" s="91" t="str">
        <f t="shared" si="74"/>
        <v/>
      </c>
      <c r="H781" s="91">
        <f t="shared" si="75"/>
        <v>1</v>
      </c>
      <c r="I781" s="93">
        <f t="shared" si="76"/>
        <v>12</v>
      </c>
      <c r="J781" s="94" t="str">
        <f t="shared" si="77"/>
        <v/>
      </c>
      <c r="K781" s="94" t="str">
        <f>IFERROR(VLOOKUP(A781,Instruction!A:F,6,0),"")</f>
        <v xml:space="preserve">Apply outer box/case label accordingly to match item# (Cover all existing barcodes on the box/case) </v>
      </c>
      <c r="L781" s="95" t="str">
        <f>IFERROR(VLOOKUP(A781,Instruction!A:J,10,0),"No Supplies")</f>
        <v>No Supplies</v>
      </c>
      <c r="M781" s="101">
        <f>IFERROR(VLOOKUP(A781,Data1!A:C,3,0),1)</f>
        <v>1</v>
      </c>
      <c r="N781" s="91">
        <f>IFERROR(VLOOKUP(D781,Data2!$A:$D,4,0),"")</f>
        <v>0</v>
      </c>
      <c r="O781" s="90">
        <f>IFERROR(VLOOKUP(D781,Data2!$A:$C,3,0),"")</f>
        <v>12</v>
      </c>
      <c r="P781" s="91">
        <v>1</v>
      </c>
      <c r="Q781" s="90">
        <v>12</v>
      </c>
      <c r="R781" s="90"/>
      <c r="S781" s="90" t="s">
        <v>5152</v>
      </c>
    </row>
    <row r="782" spans="1:19" x14ac:dyDescent="0.25">
      <c r="A782" s="83" t="s">
        <v>1225</v>
      </c>
      <c r="B782" s="84" t="s">
        <v>6330</v>
      </c>
      <c r="C782" s="84"/>
      <c r="D782" s="85">
        <f>IFERROR(VLOOKUP(A782,Data1!A:B,2,0),"")</f>
        <v>2506</v>
      </c>
      <c r="E782" s="86">
        <f t="shared" si="72"/>
        <v>144</v>
      </c>
      <c r="F782" s="86">
        <f t="shared" si="73"/>
        <v>6</v>
      </c>
      <c r="G782" s="85">
        <f t="shared" si="74"/>
        <v>6</v>
      </c>
      <c r="H782" s="85">
        <f t="shared" si="75"/>
        <v>1</v>
      </c>
      <c r="I782" s="86">
        <f t="shared" si="76"/>
        <v>6</v>
      </c>
      <c r="J782" s="87" t="str">
        <f t="shared" si="77"/>
        <v/>
      </c>
      <c r="K782" s="87" t="str">
        <f>IFERROR(VLOOKUP(A782,Instruction!A:F,6,0),"")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82" s="88">
        <f>IFERROR(VLOOKUP(A782,Instruction!A:J,10,0),"No Supplies")</f>
        <v>0</v>
      </c>
      <c r="M782" s="86">
        <f>IFERROR(VLOOKUP(A782,Data1!A:C,3,0),1)</f>
        <v>24</v>
      </c>
      <c r="N782" s="85">
        <f>IFERROR(VLOOKUP(D782,Data2!$A:$D,4,0),"")</f>
        <v>24</v>
      </c>
      <c r="O782" s="84">
        <f>IFERROR(VLOOKUP(D782,Data2!$A:$C,3,0),"")</f>
        <v>144</v>
      </c>
      <c r="P782" s="85">
        <v>3</v>
      </c>
      <c r="Q782" s="84">
        <v>6</v>
      </c>
      <c r="R782" s="84"/>
      <c r="S782" s="84" t="s">
        <v>5152</v>
      </c>
    </row>
    <row r="783" spans="1:19" x14ac:dyDescent="0.25">
      <c r="A783" s="97" t="s">
        <v>2799</v>
      </c>
      <c r="B783" s="90" t="s">
        <v>6331</v>
      </c>
      <c r="C783" s="90"/>
      <c r="D783" s="91">
        <f>IFERROR(VLOOKUP(A783,Data1!A:B,2,0),"")</f>
        <v>5460</v>
      </c>
      <c r="E783" s="101">
        <f t="shared" si="72"/>
        <v>48</v>
      </c>
      <c r="F783" s="101">
        <f t="shared" si="73"/>
        <v>6</v>
      </c>
      <c r="G783" s="91" t="str">
        <f t="shared" si="74"/>
        <v/>
      </c>
      <c r="H783" s="91">
        <f t="shared" si="75"/>
        <v>1</v>
      </c>
      <c r="I783" s="93">
        <f t="shared" si="76"/>
        <v>6</v>
      </c>
      <c r="J783" s="94" t="str">
        <f t="shared" si="77"/>
        <v/>
      </c>
      <c r="K783" s="94" t="s">
        <v>6332</v>
      </c>
      <c r="L783" s="95">
        <f>IFERROR(VLOOKUP(A783,Instruction!A:J,10,0),"No Supplies")</f>
        <v>0</v>
      </c>
      <c r="M783" s="101">
        <f>IFERROR(VLOOKUP(A783,Data1!A:C,3,0),1)</f>
        <v>8</v>
      </c>
      <c r="N783" s="91">
        <f>IFERROR(VLOOKUP(D783,Data2!$A:$D,4,0),"")</f>
        <v>0</v>
      </c>
      <c r="O783" s="90">
        <f>IFERROR(VLOOKUP(D783,Data2!$A:$C,3,0),"")</f>
        <v>48</v>
      </c>
      <c r="P783" s="91">
        <v>3</v>
      </c>
      <c r="Q783" s="90">
        <v>6</v>
      </c>
      <c r="R783" s="90"/>
      <c r="S783" s="90" t="s">
        <v>5152</v>
      </c>
    </row>
    <row r="784" spans="1:19" x14ac:dyDescent="0.25">
      <c r="A784" s="83" t="s">
        <v>2239</v>
      </c>
      <c r="B784" s="84" t="s">
        <v>6333</v>
      </c>
      <c r="C784" s="84"/>
      <c r="D784" s="85">
        <f>IFERROR(VLOOKUP(A784,Data1!A:B,2,0),"")</f>
        <v>4399</v>
      </c>
      <c r="E784" s="86">
        <f t="shared" si="72"/>
        <v>24</v>
      </c>
      <c r="F784" s="86">
        <f t="shared" si="73"/>
        <v>12</v>
      </c>
      <c r="G784" s="85">
        <f t="shared" si="74"/>
        <v>1</v>
      </c>
      <c r="H784" s="85">
        <f t="shared" si="75"/>
        <v>1</v>
      </c>
      <c r="I784" s="86">
        <f t="shared" si="76"/>
        <v>12</v>
      </c>
      <c r="J784" s="87" t="str">
        <f t="shared" si="77"/>
        <v/>
      </c>
      <c r="K784" s="87" t="str">
        <f>IFERROR(VLOOKUP(A784,Instruction!A:F,6,0),"")</f>
        <v>• Insert 2 pcs into poly bag, apply FNSKU label.
• Put back to CASE (Cover all existing barcodes on the box/case)</v>
      </c>
      <c r="L784" s="88">
        <f>IFERROR(VLOOKUP(A784,Instruction!A:J,10,0),"No Supplies")</f>
        <v>0</v>
      </c>
      <c r="M784" s="86">
        <f>IFERROR(VLOOKUP(A784,Data1!A:C,3,0),1)</f>
        <v>2</v>
      </c>
      <c r="N784" s="85">
        <f>IFERROR(VLOOKUP(D784,Data2!$A:$D,4,0),"")</f>
        <v>24</v>
      </c>
      <c r="O784" s="84">
        <f>IFERROR(VLOOKUP(D784,Data2!$A:$C,3,0),"")</f>
        <v>144</v>
      </c>
      <c r="P784" s="85">
        <v>3</v>
      </c>
      <c r="Q784" s="84">
        <v>12</v>
      </c>
      <c r="R784" s="84"/>
      <c r="S784" s="84" t="s">
        <v>5151</v>
      </c>
    </row>
    <row r="785" spans="1:19" x14ac:dyDescent="0.25">
      <c r="A785" s="97" t="s">
        <v>1719</v>
      </c>
      <c r="B785" s="90" t="s">
        <v>6334</v>
      </c>
      <c r="C785" s="90"/>
      <c r="D785" s="91">
        <f>IFERROR(VLOOKUP(A785,Data1!A:B,2,0),"")</f>
        <v>336</v>
      </c>
      <c r="E785" s="101">
        <f t="shared" si="72"/>
        <v>24</v>
      </c>
      <c r="F785" s="101">
        <f t="shared" si="73"/>
        <v>12</v>
      </c>
      <c r="G785" s="91">
        <f t="shared" si="74"/>
        <v>1</v>
      </c>
      <c r="H785" s="91">
        <f t="shared" si="75"/>
        <v>1</v>
      </c>
      <c r="I785" s="93">
        <f t="shared" si="76"/>
        <v>12</v>
      </c>
      <c r="J785" s="94" t="str">
        <f t="shared" si="77"/>
        <v/>
      </c>
      <c r="K785" s="94" t="str">
        <f>IFERROR(VLOOKUP(A785,Instruction!A:F,6,0),"")</f>
        <v>• Insert 2 pcs into poly bag, apply FNSKU label.
• Put back to CASE (Cover all existing barcodes on the box/case)</v>
      </c>
      <c r="L785" s="95">
        <f>IFERROR(VLOOKUP(A785,Instruction!A:J,10,0),"No Supplies")</f>
        <v>0</v>
      </c>
      <c r="M785" s="101">
        <f>IFERROR(VLOOKUP(A785,Data1!A:C,3,0),1)</f>
        <v>2</v>
      </c>
      <c r="N785" s="91">
        <f>IFERROR(VLOOKUP(D785,Data2!$A:$D,4,0),"")</f>
        <v>24</v>
      </c>
      <c r="O785" s="90">
        <f>IFERROR(VLOOKUP(D785,Data2!$A:$C,3,0),"")</f>
        <v>144</v>
      </c>
      <c r="P785" s="91">
        <v>3</v>
      </c>
      <c r="Q785" s="90">
        <v>12</v>
      </c>
      <c r="R785" s="90"/>
      <c r="S785" s="90" t="s">
        <v>5151</v>
      </c>
    </row>
    <row r="786" spans="1:19" x14ac:dyDescent="0.25">
      <c r="A786" s="83" t="s">
        <v>1610</v>
      </c>
      <c r="B786" s="84" t="s">
        <v>6335</v>
      </c>
      <c r="C786" s="84"/>
      <c r="D786" s="85">
        <f>IFERROR(VLOOKUP(A786,Data1!A:B,2,0),"")</f>
        <v>3194</v>
      </c>
      <c r="E786" s="86">
        <f t="shared" si="72"/>
        <v>12</v>
      </c>
      <c r="F786" s="86">
        <f t="shared" si="73"/>
        <v>6</v>
      </c>
      <c r="G786" s="85" t="str">
        <f t="shared" si="74"/>
        <v/>
      </c>
      <c r="H786" s="85">
        <f t="shared" si="75"/>
        <v>1</v>
      </c>
      <c r="I786" s="86">
        <f t="shared" si="76"/>
        <v>6</v>
      </c>
      <c r="J786" s="87" t="str">
        <f t="shared" si="77"/>
        <v/>
      </c>
      <c r="K786" s="87" t="str">
        <f>IFERROR(VLOOKUP(A786,Instruction!A:F,6,0),"")</f>
        <v>• Insert 2 pcs into poly bag, apply FNSKU label.
• Put back to CASE (Cover all existing barcodes on the box/case)</v>
      </c>
      <c r="L786" s="88">
        <f>IFERROR(VLOOKUP(A786,Instruction!A:J,10,0),"No Supplies")</f>
        <v>0</v>
      </c>
      <c r="M786" s="86">
        <f>IFERROR(VLOOKUP(A786,Data1!A:C,3,0),1)</f>
        <v>2</v>
      </c>
      <c r="N786" s="85">
        <f>IFERROR(VLOOKUP(D786,Data2!$A:$D,4,0),"")</f>
        <v>0</v>
      </c>
      <c r="O786" s="84">
        <f>IFERROR(VLOOKUP(D786,Data2!$A:$C,3,0),"")</f>
        <v>12</v>
      </c>
      <c r="P786" s="85">
        <v>3</v>
      </c>
      <c r="Q786" s="84">
        <v>6</v>
      </c>
      <c r="R786" s="84"/>
      <c r="S786" s="84" t="s">
        <v>5152</v>
      </c>
    </row>
    <row r="787" spans="1:19" x14ac:dyDescent="0.25">
      <c r="A787" s="97" t="s">
        <v>804</v>
      </c>
      <c r="B787" s="90" t="s">
        <v>6336</v>
      </c>
      <c r="C787" s="90"/>
      <c r="D787" s="91">
        <f>IFERROR(VLOOKUP(A787,Data1!A:B,2,0),"")</f>
        <v>1941</v>
      </c>
      <c r="E787" s="101">
        <f t="shared" si="72"/>
        <v>24</v>
      </c>
      <c r="F787" s="101">
        <f t="shared" si="73"/>
        <v>24</v>
      </c>
      <c r="G787" s="91">
        <f t="shared" si="74"/>
        <v>1</v>
      </c>
      <c r="H787" s="91">
        <f t="shared" si="75"/>
        <v>1</v>
      </c>
      <c r="I787" s="93">
        <f t="shared" si="76"/>
        <v>24</v>
      </c>
      <c r="J787" s="94" t="str">
        <f t="shared" si="77"/>
        <v/>
      </c>
      <c r="K787" s="94" t="str">
        <f>IFERROR(VLOOKUP(A787,Instruction!A:F,6,0),"")</f>
        <v>• Use FNSKU to label each item (cover barcode). 
• Put item back to CASE. Discard inner box
• Apply outer case label accordingly to match item# (Cover all existing barcodes on the case)</v>
      </c>
      <c r="L787" s="95">
        <f>IFERROR(VLOOKUP(A787,Instruction!A:J,10,0),"No Supplies")</f>
        <v>0</v>
      </c>
      <c r="M787" s="101">
        <f>IFERROR(VLOOKUP(A787,Data1!A:C,3,0),1)</f>
        <v>1</v>
      </c>
      <c r="N787" s="91">
        <f>IFERROR(VLOOKUP(D787,Data2!$A:$D,4,0),"")</f>
        <v>24</v>
      </c>
      <c r="O787" s="90">
        <f>IFERROR(VLOOKUP(D787,Data2!$A:$C,3,0),"")</f>
        <v>144</v>
      </c>
      <c r="P787" s="91">
        <v>3</v>
      </c>
      <c r="Q787" s="90">
        <v>24</v>
      </c>
      <c r="R787" s="90"/>
      <c r="S787" s="90" t="s">
        <v>5151</v>
      </c>
    </row>
    <row r="788" spans="1:19" x14ac:dyDescent="0.25">
      <c r="A788" s="83" t="s">
        <v>2517</v>
      </c>
      <c r="B788" s="84" t="s">
        <v>6337</v>
      </c>
      <c r="C788" s="84"/>
      <c r="D788" s="85">
        <f>IFERROR(VLOOKUP(A788,Data1!A:B,2,0),"")</f>
        <v>5076</v>
      </c>
      <c r="E788" s="86">
        <f t="shared" si="72"/>
        <v>24</v>
      </c>
      <c r="F788" s="86">
        <f t="shared" si="73"/>
        <v>12</v>
      </c>
      <c r="G788" s="85">
        <f t="shared" si="74"/>
        <v>1</v>
      </c>
      <c r="H788" s="85">
        <f t="shared" si="75"/>
        <v>1</v>
      </c>
      <c r="I788" s="86">
        <f t="shared" si="76"/>
        <v>12</v>
      </c>
      <c r="J788" s="87" t="str">
        <f t="shared" si="77"/>
        <v/>
      </c>
      <c r="K788" s="87" t="str">
        <f>IFERROR(VLOOKUP(A788,Instruction!A:F,6,0),"")</f>
        <v>• Insert 2 pcs into poly bag, apply FNSKU label.
• Put back to CASE (Cover all existing barcodes on the box/case)</v>
      </c>
      <c r="L788" s="88">
        <f>IFERROR(VLOOKUP(A788,Instruction!A:J,10,0),"No Supplies")</f>
        <v>0</v>
      </c>
      <c r="M788" s="86">
        <f>IFERROR(VLOOKUP(A788,Data1!A:C,3,0),1)</f>
        <v>2</v>
      </c>
      <c r="N788" s="85">
        <f>IFERROR(VLOOKUP(D788,Data2!$A:$D,4,0),"")</f>
        <v>24</v>
      </c>
      <c r="O788" s="84">
        <f>IFERROR(VLOOKUP(D788,Data2!$A:$C,3,0),"")</f>
        <v>72</v>
      </c>
      <c r="P788" s="85">
        <v>3</v>
      </c>
      <c r="Q788" s="84">
        <v>12</v>
      </c>
      <c r="R788" s="84"/>
      <c r="S788" s="84" t="s">
        <v>5151</v>
      </c>
    </row>
    <row r="789" spans="1:19" x14ac:dyDescent="0.25">
      <c r="A789" s="97" t="s">
        <v>4908</v>
      </c>
      <c r="B789" s="90" t="s">
        <v>6338</v>
      </c>
      <c r="C789" s="90" t="s">
        <v>6339</v>
      </c>
      <c r="D789" s="91">
        <f>IFERROR(VLOOKUP(A789,Data1!A:B,2,0),"")</f>
        <v>5033</v>
      </c>
      <c r="E789" s="101">
        <f t="shared" si="72"/>
        <v>24</v>
      </c>
      <c r="F789" s="101">
        <f t="shared" si="73"/>
        <v>6</v>
      </c>
      <c r="G789" s="91" t="str">
        <f t="shared" si="74"/>
        <v/>
      </c>
      <c r="H789" s="91">
        <f t="shared" si="75"/>
        <v>1</v>
      </c>
      <c r="I789" s="93">
        <f t="shared" si="76"/>
        <v>6</v>
      </c>
      <c r="J789" s="94" t="str">
        <f t="shared" si="77"/>
        <v/>
      </c>
      <c r="K789" s="94" t="str">
        <f>IFERROR(VLOOKUP(A789,Instruction!A:F,6,0),"")</f>
        <v xml:space="preserve">• Put 4 pcs into polybag and apply FNSKU labels on each of the poly bags.
• Insert the poly-bagged sets back to CASE (Cover all existing barcodes on the box/case) </v>
      </c>
      <c r="L789" s="95" t="str">
        <f>IFERROR(VLOOKUP(A789,Instruction!A:J,10,0),"No Supplies")</f>
        <v>Clear bag 28 x 40</v>
      </c>
      <c r="M789" s="101">
        <f>IFERROR(VLOOKUP(A789,Data1!A:C,3,0),1)</f>
        <v>4</v>
      </c>
      <c r="N789" s="91">
        <f>IFERROR(VLOOKUP(D789,Data2!$A:$D,4,0),"")</f>
        <v>0</v>
      </c>
      <c r="O789" s="90">
        <f>IFERROR(VLOOKUP(D789,Data2!$A:$C,3,0),"")</f>
        <v>24</v>
      </c>
      <c r="P789" s="91">
        <v>1</v>
      </c>
      <c r="Q789" s="90">
        <v>6</v>
      </c>
      <c r="R789" s="90"/>
      <c r="S789" s="90" t="s">
        <v>5152</v>
      </c>
    </row>
    <row r="790" spans="1:19" x14ac:dyDescent="0.25">
      <c r="A790" s="83" t="s">
        <v>3280</v>
      </c>
      <c r="B790" s="84" t="s">
        <v>6340</v>
      </c>
      <c r="C790" s="84"/>
      <c r="D790" s="85">
        <f>IFERROR(VLOOKUP(A790,Data1!A:B,2,0),"")</f>
        <v>792</v>
      </c>
      <c r="E790" s="86">
        <f t="shared" si="72"/>
        <v>24</v>
      </c>
      <c r="F790" s="86">
        <f t="shared" si="73"/>
        <v>24</v>
      </c>
      <c r="G790" s="85">
        <f t="shared" si="74"/>
        <v>1</v>
      </c>
      <c r="H790" s="85">
        <f t="shared" si="75"/>
        <v>1</v>
      </c>
      <c r="I790" s="86">
        <f t="shared" si="76"/>
        <v>24</v>
      </c>
      <c r="J790" s="87" t="str">
        <f t="shared" si="77"/>
        <v/>
      </c>
      <c r="K790" s="87" t="str">
        <f>IFERROR(VLOOKUP(A790,Instruction!A:F,6,0),"")</f>
        <v>• Use FNSKU to label each item (cover barcode). 
• Put item back to CASE. Discard inner box
• Apply outer case label accordingly to match item# (Cover all existing barcodes on the case)</v>
      </c>
      <c r="L790" s="88">
        <f>IFERROR(VLOOKUP(A790,Instruction!A:J,10,0),"No Supplies")</f>
        <v>0</v>
      </c>
      <c r="M790" s="86">
        <f>IFERROR(VLOOKUP(A790,Data1!A:C,3,0),1)</f>
        <v>1</v>
      </c>
      <c r="N790" s="85">
        <f>IFERROR(VLOOKUP(D790,Data2!$A:$D,4,0),"")</f>
        <v>24</v>
      </c>
      <c r="O790" s="84">
        <f>IFERROR(VLOOKUP(D790,Data2!$A:$C,3,0),"")</f>
        <v>288</v>
      </c>
      <c r="P790" s="85">
        <v>3</v>
      </c>
      <c r="Q790" s="84">
        <v>24</v>
      </c>
      <c r="R790" s="84"/>
      <c r="S790" s="84" t="s">
        <v>5151</v>
      </c>
    </row>
    <row r="791" spans="1:19" x14ac:dyDescent="0.25">
      <c r="A791" s="97" t="s">
        <v>2005</v>
      </c>
      <c r="B791" s="90" t="s">
        <v>6341</v>
      </c>
      <c r="C791" s="90"/>
      <c r="D791" s="91">
        <f>IFERROR(VLOOKUP(A791,Data1!A:B,2,0),"")</f>
        <v>3861</v>
      </c>
      <c r="E791" s="101">
        <f t="shared" si="72"/>
        <v>24</v>
      </c>
      <c r="F791" s="101">
        <f t="shared" si="73"/>
        <v>24</v>
      </c>
      <c r="G791" s="91" t="str">
        <f t="shared" si="74"/>
        <v/>
      </c>
      <c r="H791" s="91">
        <f t="shared" si="75"/>
        <v>1</v>
      </c>
      <c r="I791" s="93">
        <f t="shared" si="76"/>
        <v>24</v>
      </c>
      <c r="J791" s="94" t="str">
        <f t="shared" si="77"/>
        <v/>
      </c>
      <c r="K791" s="94" t="str">
        <f>IFERROR(VLOOKUP(A791,Instruction!A:F,6,0),"")</f>
        <v>• Use FNSKU to label each item (cover barcode). 
• Put item back to CASE. Discard inner box
• Apply outer case label accordingly to match item# (Cover all existing barcodes on the case)</v>
      </c>
      <c r="L791" s="95">
        <f>IFERROR(VLOOKUP(A791,Instruction!A:J,10,0),"No Supplies")</f>
        <v>0</v>
      </c>
      <c r="M791" s="101">
        <f>IFERROR(VLOOKUP(A791,Data1!A:C,3,0),1)</f>
        <v>1</v>
      </c>
      <c r="N791" s="91">
        <f>IFERROR(VLOOKUP(D791,Data2!$A:$D,4,0),"")</f>
        <v>0</v>
      </c>
      <c r="O791" s="90">
        <f>IFERROR(VLOOKUP(D791,Data2!$A:$C,3,0),"")</f>
        <v>24</v>
      </c>
      <c r="P791" s="91">
        <v>3</v>
      </c>
      <c r="Q791" s="90">
        <v>24</v>
      </c>
      <c r="R791" s="90"/>
      <c r="S791" s="90" t="s">
        <v>5152</v>
      </c>
    </row>
    <row r="792" spans="1:19" x14ac:dyDescent="0.25">
      <c r="A792" s="83" t="s">
        <v>1619</v>
      </c>
      <c r="B792" s="84" t="s">
        <v>6342</v>
      </c>
      <c r="C792" s="84"/>
      <c r="D792" s="85">
        <f>IFERROR(VLOOKUP(A792,Data1!A:B,2,0),"")</f>
        <v>3200</v>
      </c>
      <c r="E792" s="86">
        <f t="shared" si="72"/>
        <v>24</v>
      </c>
      <c r="F792" s="86">
        <f t="shared" si="73"/>
        <v>4</v>
      </c>
      <c r="G792" s="85">
        <f t="shared" si="74"/>
        <v>1</v>
      </c>
      <c r="H792" s="85">
        <f t="shared" si="75"/>
        <v>1</v>
      </c>
      <c r="I792" s="86">
        <f t="shared" si="76"/>
        <v>4</v>
      </c>
      <c r="J792" s="87" t="str">
        <f t="shared" si="77"/>
        <v/>
      </c>
      <c r="K792" s="87" t="str">
        <f>IFERROR(VLOOKUP(A792,Instruction!A:F,6,0),"")</f>
        <v>• Insert 6 pcs per poly bag (6 different color). Apply FNSKU labels on each of the poly bags.
• Put the poly-bagged sets back to BX-191313</v>
      </c>
      <c r="L792" s="88">
        <f>IFERROR(VLOOKUP(A792,Instruction!A:J,10,0),"No Supplies")</f>
        <v>0</v>
      </c>
      <c r="M792" s="86">
        <f>IFERROR(VLOOKUP(A792,Data1!A:C,3,0),1)</f>
        <v>6</v>
      </c>
      <c r="N792" s="85">
        <f>IFERROR(VLOOKUP(D792,Data2!$A:$D,4,0),"")</f>
        <v>24</v>
      </c>
      <c r="O792" s="84">
        <f>IFERROR(VLOOKUP(D792,Data2!$A:$C,3,0),"")</f>
        <v>144</v>
      </c>
      <c r="P792" s="85">
        <v>3</v>
      </c>
      <c r="Q792" s="84">
        <v>4</v>
      </c>
      <c r="R792" s="84"/>
      <c r="S792" s="84" t="s">
        <v>5151</v>
      </c>
    </row>
    <row r="793" spans="1:19" x14ac:dyDescent="0.25">
      <c r="A793" s="97" t="s">
        <v>3285</v>
      </c>
      <c r="B793" s="90" t="s">
        <v>6343</v>
      </c>
      <c r="C793" s="90"/>
      <c r="D793" s="91">
        <f>IFERROR(VLOOKUP(A793,Data1!A:B,2,0),"")</f>
        <v>793</v>
      </c>
      <c r="E793" s="101">
        <f t="shared" si="72"/>
        <v>24</v>
      </c>
      <c r="F793" s="101">
        <f t="shared" si="73"/>
        <v>12</v>
      </c>
      <c r="G793" s="91">
        <f t="shared" si="74"/>
        <v>1</v>
      </c>
      <c r="H793" s="91">
        <f t="shared" si="75"/>
        <v>1</v>
      </c>
      <c r="I793" s="93">
        <f t="shared" si="76"/>
        <v>12</v>
      </c>
      <c r="J793" s="94" t="str">
        <f t="shared" si="77"/>
        <v/>
      </c>
      <c r="K793" s="94" t="str">
        <f>IFERROR(VLOOKUP(A793,Instruction!A:F,6,0),"")</f>
        <v>• Insert 2 pcs into poly bag, apply FNSKU label.
• Put back to CASE (Cover all existing barcodes on the box/case)</v>
      </c>
      <c r="L793" s="95">
        <f>IFERROR(VLOOKUP(A793,Instruction!A:J,10,0),"No Supplies")</f>
        <v>0</v>
      </c>
      <c r="M793" s="101">
        <f>IFERROR(VLOOKUP(A793,Data1!A:C,3,0),1)</f>
        <v>2</v>
      </c>
      <c r="N793" s="91">
        <f>IFERROR(VLOOKUP(D793,Data2!$A:$D,4,0),"")</f>
        <v>24</v>
      </c>
      <c r="O793" s="90">
        <f>IFERROR(VLOOKUP(D793,Data2!$A:$C,3,0),"")</f>
        <v>288</v>
      </c>
      <c r="P793" s="91">
        <v>3</v>
      </c>
      <c r="Q793" s="90">
        <v>12</v>
      </c>
      <c r="R793" s="90"/>
      <c r="S793" s="90" t="s">
        <v>5151</v>
      </c>
    </row>
    <row r="794" spans="1:19" x14ac:dyDescent="0.25">
      <c r="A794" s="83" t="s">
        <v>5108</v>
      </c>
      <c r="B794" s="84" t="s">
        <v>6344</v>
      </c>
      <c r="C794" s="84"/>
      <c r="D794" s="85">
        <f>IFERROR(VLOOKUP(A794,Data1!A:B,2,0),"")</f>
        <v>2157</v>
      </c>
      <c r="E794" s="86">
        <f t="shared" si="72"/>
        <v>12</v>
      </c>
      <c r="F794" s="86">
        <f t="shared" si="73"/>
        <v>12</v>
      </c>
      <c r="G794" s="85" t="str">
        <f t="shared" si="74"/>
        <v/>
      </c>
      <c r="H794" s="85">
        <f t="shared" si="75"/>
        <v>1</v>
      </c>
      <c r="I794" s="86">
        <f t="shared" si="76"/>
        <v>12</v>
      </c>
      <c r="J794" s="87" t="str">
        <f t="shared" si="77"/>
        <v/>
      </c>
      <c r="K794" s="87" t="s">
        <v>5297</v>
      </c>
      <c r="L794" s="88" t="str">
        <f>IFERROR(VLOOKUP(A794,Instruction!A:J,10,0),"No Supplies")</f>
        <v>No Supplies</v>
      </c>
      <c r="M794" s="86">
        <f>IFERROR(VLOOKUP(A794,Data1!A:C,3,0),1)</f>
        <v>1</v>
      </c>
      <c r="N794" s="85">
        <f>IFERROR(VLOOKUP(D794,Data2!$A:$D,4,0),"")</f>
        <v>0</v>
      </c>
      <c r="O794" s="84">
        <f>IFERROR(VLOOKUP(D794,Data2!$A:$C,3,0),"")</f>
        <v>12</v>
      </c>
      <c r="P794" s="85">
        <v>3</v>
      </c>
      <c r="Q794" s="84">
        <v>12</v>
      </c>
      <c r="R794" s="84"/>
      <c r="S794" s="84" t="s">
        <v>5152</v>
      </c>
    </row>
    <row r="795" spans="1:19" x14ac:dyDescent="0.25">
      <c r="A795" s="97" t="s">
        <v>2846</v>
      </c>
      <c r="B795" s="90" t="s">
        <v>6345</v>
      </c>
      <c r="C795" s="90" t="s">
        <v>6345</v>
      </c>
      <c r="D795" s="91">
        <f>IFERROR(VLOOKUP(A795,Data1!A:B,2,0),"")</f>
        <v>557</v>
      </c>
      <c r="E795" s="101">
        <f t="shared" si="72"/>
        <v>24</v>
      </c>
      <c r="F795" s="101">
        <f t="shared" si="73"/>
        <v>24</v>
      </c>
      <c r="G795" s="91" t="str">
        <f t="shared" si="74"/>
        <v/>
      </c>
      <c r="H795" s="91">
        <f t="shared" si="75"/>
        <v>1</v>
      </c>
      <c r="I795" s="93">
        <f t="shared" si="76"/>
        <v>24</v>
      </c>
      <c r="J795" s="94" t="str">
        <f t="shared" si="77"/>
        <v/>
      </c>
      <c r="K795" s="94" t="str">
        <f>IFERROR(VLOOKUP(A795,Instruction!A:F,6,0),"")</f>
        <v xml:space="preserve">Apply outer box/case label accordingly to match item# (Cover all existing barcodes on the box/case) </v>
      </c>
      <c r="L795" s="95" t="str">
        <f>IFERROR(VLOOKUP(A795,Instruction!A:J,10,0),"No Supplies")</f>
        <v>No Supplies</v>
      </c>
      <c r="M795" s="101">
        <f>IFERROR(VLOOKUP(A795,Data1!A:C,3,0),1)</f>
        <v>1</v>
      </c>
      <c r="N795" s="91">
        <f>IFERROR(VLOOKUP(D795,Data2!$A:$D,4,0),"")</f>
        <v>0</v>
      </c>
      <c r="O795" s="90">
        <f>IFERROR(VLOOKUP(D795,Data2!$A:$C,3,0),"")</f>
        <v>24</v>
      </c>
      <c r="P795" s="91">
        <v>1</v>
      </c>
      <c r="Q795" s="90">
        <v>24</v>
      </c>
      <c r="R795" s="90"/>
      <c r="S795" s="90" t="s">
        <v>5152</v>
      </c>
    </row>
    <row r="796" spans="1:19" x14ac:dyDescent="0.25">
      <c r="A796" s="83" t="s">
        <v>3909</v>
      </c>
      <c r="B796" s="84" t="s">
        <v>6346</v>
      </c>
      <c r="C796" s="84" t="s">
        <v>6347</v>
      </c>
      <c r="D796" s="85">
        <f>IFERROR(VLOOKUP(A796,Data1!A:B,2,0),"")</f>
        <v>565</v>
      </c>
      <c r="E796" s="86">
        <f t="shared" si="72"/>
        <v>36</v>
      </c>
      <c r="F796" s="86">
        <f t="shared" si="73"/>
        <v>18</v>
      </c>
      <c r="G796" s="85" t="str">
        <f t="shared" si="74"/>
        <v/>
      </c>
      <c r="H796" s="85">
        <f t="shared" si="75"/>
        <v>1</v>
      </c>
      <c r="I796" s="86">
        <f t="shared" si="76"/>
        <v>18</v>
      </c>
      <c r="J796" s="87" t="str">
        <f t="shared" si="77"/>
        <v/>
      </c>
      <c r="K796" s="87" t="str">
        <f>IFERROR(VLOOKUP(A796,Instruction!A:F,6,0),"")</f>
        <v>• Put 2 pcs into polybag and apply FNSKU labels on each of the poly bags.
• Insert the poly-bagged sets back to CASE (Cover all existing barcodes on the box/case)</v>
      </c>
      <c r="L796" s="88" t="str">
        <f>IFERROR(VLOOKUP(A796,Instruction!A:J,10,0),"No Supplies")</f>
        <v>Poly Bag 9 x 12</v>
      </c>
      <c r="M796" s="86">
        <f>IFERROR(VLOOKUP(A796,Data1!A:C,3,0),1)</f>
        <v>2</v>
      </c>
      <c r="N796" s="85">
        <f>IFERROR(VLOOKUP(D796,Data2!$A:$D,4,0),"")</f>
        <v>0</v>
      </c>
      <c r="O796" s="84">
        <f>IFERROR(VLOOKUP(D796,Data2!$A:$C,3,0),"")</f>
        <v>36</v>
      </c>
      <c r="P796" s="85">
        <v>1</v>
      </c>
      <c r="Q796" s="84">
        <v>18</v>
      </c>
      <c r="R796" s="84"/>
      <c r="S796" s="84" t="s">
        <v>5152</v>
      </c>
    </row>
    <row r="797" spans="1:19" x14ac:dyDescent="0.25">
      <c r="A797" s="97" t="s">
        <v>5057</v>
      </c>
      <c r="B797" s="90" t="s">
        <v>6348</v>
      </c>
      <c r="C797" s="90" t="s">
        <v>6348</v>
      </c>
      <c r="D797" s="91">
        <f>IFERROR(VLOOKUP(A797,Data1!A:B,2,0),"")</f>
        <v>1943</v>
      </c>
      <c r="E797" s="101">
        <f t="shared" si="72"/>
        <v>24</v>
      </c>
      <c r="F797" s="101">
        <f t="shared" si="73"/>
        <v>6</v>
      </c>
      <c r="G797" s="91">
        <f t="shared" si="74"/>
        <v>1</v>
      </c>
      <c r="H797" s="91">
        <f t="shared" si="75"/>
        <v>1</v>
      </c>
      <c r="I797" s="93">
        <f t="shared" si="76"/>
        <v>6</v>
      </c>
      <c r="J797" s="94" t="str">
        <f t="shared" si="77"/>
        <v/>
      </c>
      <c r="K797" s="94" t="str">
        <f>IFERROR(VLOOKUP(A797,Instruction!A:F,6,0),"")</f>
        <v>• Put 4 pcs into poly bag (different color), apply FNSKU label. 
• Insert the poly-bagged sets back to CASE. Discard inner box (Cover all existing barcodes on the box/case)</v>
      </c>
      <c r="L797" s="95">
        <f>IFERROR(VLOOKUP(A797,Instruction!A:J,10,0),"No Supplies")</f>
        <v>0</v>
      </c>
      <c r="M797" s="101">
        <f>IFERROR(VLOOKUP(A797,Data1!A:C,3,0),1)</f>
        <v>4</v>
      </c>
      <c r="N797" s="91">
        <f>IFERROR(VLOOKUP(D797,Data2!$A:$D,4,0),"")</f>
        <v>24</v>
      </c>
      <c r="O797" s="90">
        <f>IFERROR(VLOOKUP(D797,Data2!$A:$C,3,0),"")</f>
        <v>144</v>
      </c>
      <c r="P797" s="91">
        <v>1</v>
      </c>
      <c r="Q797" s="90">
        <v>6</v>
      </c>
      <c r="R797" s="90"/>
      <c r="S797" s="90" t="s">
        <v>5151</v>
      </c>
    </row>
    <row r="798" spans="1:19" x14ac:dyDescent="0.25">
      <c r="A798" s="83" t="s">
        <v>1347</v>
      </c>
      <c r="B798" s="84" t="s">
        <v>6349</v>
      </c>
      <c r="C798" s="84"/>
      <c r="D798" s="85">
        <f>IFERROR(VLOOKUP(A798,Data1!A:B,2,0),"")</f>
        <v>3008</v>
      </c>
      <c r="E798" s="86">
        <f t="shared" si="72"/>
        <v>12</v>
      </c>
      <c r="F798" s="86">
        <f t="shared" si="73"/>
        <v>12</v>
      </c>
      <c r="G798" s="85">
        <f t="shared" si="74"/>
        <v>1</v>
      </c>
      <c r="H798" s="85">
        <f t="shared" si="75"/>
        <v>1</v>
      </c>
      <c r="I798" s="86">
        <f t="shared" si="76"/>
        <v>12</v>
      </c>
      <c r="J798" s="87" t="str">
        <f t="shared" si="77"/>
        <v/>
      </c>
      <c r="K798" s="87" t="str">
        <f>IFERROR(VLOOKUP(A798,Instruction!A:F,6,0),"")</f>
        <v>• Use FNSKU to label each item (cover barcode). 
• Put item back to CASE. Discard inner box
• Apply outer case label accordingly to match item# (Cover all existing barcodes on the case)</v>
      </c>
      <c r="L798" s="88">
        <f>IFERROR(VLOOKUP(A798,Instruction!A:J,10,0),"No Supplies")</f>
        <v>0</v>
      </c>
      <c r="M798" s="86">
        <f>IFERROR(VLOOKUP(A798,Data1!A:C,3,0),1)</f>
        <v>1</v>
      </c>
      <c r="N798" s="85">
        <f>IFERROR(VLOOKUP(D798,Data2!$A:$D,4,0),"")</f>
        <v>12</v>
      </c>
      <c r="O798" s="84">
        <f>IFERROR(VLOOKUP(D798,Data2!$A:$C,3,0),"")</f>
        <v>72</v>
      </c>
      <c r="P798" s="85">
        <v>3</v>
      </c>
      <c r="Q798" s="84">
        <v>12</v>
      </c>
      <c r="R798" s="84"/>
      <c r="S798" s="84" t="s">
        <v>5151</v>
      </c>
    </row>
    <row r="799" spans="1:19" x14ac:dyDescent="0.25">
      <c r="A799" s="97" t="s">
        <v>3414</v>
      </c>
      <c r="B799" s="90" t="s">
        <v>6350</v>
      </c>
      <c r="C799" s="90"/>
      <c r="D799" s="91">
        <f>IFERROR(VLOOKUP(A799,Data1!A:B,2,0),"")</f>
        <v>912</v>
      </c>
      <c r="E799" s="101">
        <f t="shared" si="72"/>
        <v>144</v>
      </c>
      <c r="F799" s="101">
        <f t="shared" si="73"/>
        <v>6</v>
      </c>
      <c r="G799" s="91">
        <f t="shared" si="74"/>
        <v>6</v>
      </c>
      <c r="H799" s="91">
        <f t="shared" si="75"/>
        <v>1</v>
      </c>
      <c r="I799" s="93">
        <f t="shared" si="76"/>
        <v>6</v>
      </c>
      <c r="J799" s="94" t="str">
        <f t="shared" si="77"/>
        <v/>
      </c>
      <c r="K799" s="94" t="str">
        <f>IFERROR(VLOOKUP(A799,Instruction!A:F,6,0),"")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99" s="95">
        <f>IFERROR(VLOOKUP(A799,Instruction!A:J,10,0),"No Supplies")</f>
        <v>0</v>
      </c>
      <c r="M799" s="101">
        <f>IFERROR(VLOOKUP(A799,Data1!A:C,3,0),1)</f>
        <v>24</v>
      </c>
      <c r="N799" s="91">
        <f>IFERROR(VLOOKUP(D799,Data2!$A:$D,4,0),"")</f>
        <v>24</v>
      </c>
      <c r="O799" s="90">
        <f>IFERROR(VLOOKUP(D799,Data2!$A:$C,3,0),"")</f>
        <v>144</v>
      </c>
      <c r="P799" s="91">
        <v>3</v>
      </c>
      <c r="Q799" s="90">
        <v>6</v>
      </c>
      <c r="R799" s="90"/>
      <c r="S799" s="90" t="s">
        <v>5152</v>
      </c>
    </row>
    <row r="800" spans="1:19" x14ac:dyDescent="0.25">
      <c r="A800" s="83" t="s">
        <v>3207</v>
      </c>
      <c r="B800" s="84" t="s">
        <v>6351</v>
      </c>
      <c r="C800" s="84"/>
      <c r="D800" s="85">
        <f>IFERROR(VLOOKUP(A800,Data1!A:B,2,0),"")</f>
        <v>747</v>
      </c>
      <c r="E800" s="86">
        <f t="shared" si="72"/>
        <v>24</v>
      </c>
      <c r="F800" s="86">
        <f t="shared" si="73"/>
        <v>12</v>
      </c>
      <c r="G800" s="85">
        <f t="shared" si="74"/>
        <v>1</v>
      </c>
      <c r="H800" s="85">
        <f t="shared" si="75"/>
        <v>1</v>
      </c>
      <c r="I800" s="86">
        <f t="shared" si="76"/>
        <v>12</v>
      </c>
      <c r="J800" s="87" t="str">
        <f t="shared" si="77"/>
        <v/>
      </c>
      <c r="K800" s="87" t="str">
        <f>IFERROR(VLOOKUP(A800,Instruction!A:F,6,0),"")</f>
        <v>• Insert 2 pcs into poly bag, apply FNSKU label.
• Put back to CASE (Cover all existing barcodes on the box/case)</v>
      </c>
      <c r="L800" s="88">
        <f>IFERROR(VLOOKUP(A800,Instruction!A:J,10,0),"No Supplies")</f>
        <v>0</v>
      </c>
      <c r="M800" s="86">
        <f>IFERROR(VLOOKUP(A800,Data1!A:C,3,0),1)</f>
        <v>2</v>
      </c>
      <c r="N800" s="85">
        <f>IFERROR(VLOOKUP(D800,Data2!$A:$D,4,0),"")</f>
        <v>24</v>
      </c>
      <c r="O800" s="84">
        <f>IFERROR(VLOOKUP(D800,Data2!$A:$C,3,0),"")</f>
        <v>144</v>
      </c>
      <c r="P800" s="85">
        <v>3</v>
      </c>
      <c r="Q800" s="84">
        <v>12</v>
      </c>
      <c r="R800" s="84"/>
      <c r="S800" s="84" t="s">
        <v>5151</v>
      </c>
    </row>
    <row r="801" spans="1:19" x14ac:dyDescent="0.25">
      <c r="A801" s="97" t="s">
        <v>2403</v>
      </c>
      <c r="B801" s="90" t="s">
        <v>6352</v>
      </c>
      <c r="C801" s="90"/>
      <c r="D801" s="91">
        <f>IFERROR(VLOOKUP(A801,Data1!A:B,2,0),"")</f>
        <v>5022</v>
      </c>
      <c r="E801" s="101">
        <f t="shared" si="72"/>
        <v>75</v>
      </c>
      <c r="F801" s="101">
        <f t="shared" si="73"/>
        <v>3</v>
      </c>
      <c r="G801" s="91" t="str">
        <f t="shared" si="74"/>
        <v/>
      </c>
      <c r="H801" s="91">
        <f t="shared" si="75"/>
        <v>3</v>
      </c>
      <c r="I801" s="93">
        <f t="shared" si="76"/>
        <v>1</v>
      </c>
      <c r="J801" s="94" t="str">
        <f t="shared" si="77"/>
        <v/>
      </c>
      <c r="K801" s="94" t="str">
        <f>IFERROR(VLOOKUP(A801,Instruction!A:F,6,0),"")</f>
        <v>• Prepack. Seal box. Apply FNSKU label on box.
• Pack in BX-191313
• Apply outer case label (Cover all existing barcodes on case)</v>
      </c>
      <c r="L801" s="95">
        <f>IFERROR(VLOOKUP(A801,Instruction!A:J,10,0),"No Supplies")</f>
        <v>0</v>
      </c>
      <c r="M801" s="101">
        <f>IFERROR(VLOOKUP(A801,Data1!A:C,3,0),1)</f>
        <v>25</v>
      </c>
      <c r="N801" s="91">
        <f>IFERROR(VLOOKUP(D801,Data2!$A:$D,4,0),"")</f>
        <v>0</v>
      </c>
      <c r="O801" s="90">
        <f>IFERROR(VLOOKUP(D801,Data2!$A:$C,3,0),"")</f>
        <v>25</v>
      </c>
      <c r="P801" s="91">
        <v>3</v>
      </c>
      <c r="Q801" s="90">
        <v>3</v>
      </c>
      <c r="R801" s="90"/>
      <c r="S801" s="90" t="s">
        <v>5152</v>
      </c>
    </row>
    <row r="802" spans="1:19" x14ac:dyDescent="0.25">
      <c r="A802" s="83" t="s">
        <v>3246</v>
      </c>
      <c r="B802" s="84" t="s">
        <v>6353</v>
      </c>
      <c r="C802" s="84"/>
      <c r="D802" s="85">
        <f>IFERROR(VLOOKUP(A802,Data1!A:B,2,0),"")</f>
        <v>772</v>
      </c>
      <c r="E802" s="86">
        <f t="shared" si="72"/>
        <v>24</v>
      </c>
      <c r="F802" s="86">
        <f t="shared" si="73"/>
        <v>12</v>
      </c>
      <c r="G802" s="85">
        <f t="shared" si="74"/>
        <v>1</v>
      </c>
      <c r="H802" s="85">
        <f t="shared" si="75"/>
        <v>1</v>
      </c>
      <c r="I802" s="86">
        <f t="shared" si="76"/>
        <v>12</v>
      </c>
      <c r="J802" s="87" t="str">
        <f t="shared" si="77"/>
        <v/>
      </c>
      <c r="K802" s="87"/>
      <c r="L802" s="88" t="str">
        <f>IFERROR(VLOOKUP(A802,Instruction!A:J,10,0),"No Supplies")</f>
        <v>No Supplies</v>
      </c>
      <c r="M802" s="86">
        <f>IFERROR(VLOOKUP(A802,Data1!A:C,3,0),1)</f>
        <v>2</v>
      </c>
      <c r="N802" s="85">
        <f>IFERROR(VLOOKUP(D802,Data2!$A:$D,4,0),"")</f>
        <v>24</v>
      </c>
      <c r="O802" s="84">
        <f>IFERROR(VLOOKUP(D802,Data2!$A:$C,3,0),"")</f>
        <v>144</v>
      </c>
      <c r="P802" s="85">
        <v>3</v>
      </c>
      <c r="Q802" s="84">
        <v>12</v>
      </c>
      <c r="R802" s="84"/>
      <c r="S802" s="84" t="s">
        <v>5151</v>
      </c>
    </row>
    <row r="803" spans="1:19" x14ac:dyDescent="0.25">
      <c r="A803" s="97" t="s">
        <v>2999</v>
      </c>
      <c r="B803" s="90" t="s">
        <v>6354</v>
      </c>
      <c r="C803" s="90"/>
      <c r="D803" s="91">
        <f>IFERROR(VLOOKUP(A803,Data1!A:B,2,0),"")</f>
        <v>6052</v>
      </c>
      <c r="E803" s="101">
        <f t="shared" si="72"/>
        <v>6</v>
      </c>
      <c r="F803" s="101">
        <f t="shared" si="73"/>
        <v>3</v>
      </c>
      <c r="G803" s="91" t="str">
        <f t="shared" si="74"/>
        <v/>
      </c>
      <c r="H803" s="91">
        <f t="shared" si="75"/>
        <v>1</v>
      </c>
      <c r="I803" s="93">
        <f t="shared" si="76"/>
        <v>3</v>
      </c>
      <c r="J803" s="94" t="str">
        <f t="shared" si="77"/>
        <v/>
      </c>
      <c r="K803" s="94" t="str">
        <f>IFERROR(VLOOKUP(A803,Instruction!A:F,6,0),"")</f>
        <v>• Insert 2 pcs into poly bag, apply FNSKU label.
• Put back to CASE (Cover all existing barcodes on the box/case)</v>
      </c>
      <c r="L803" s="95">
        <f>IFERROR(VLOOKUP(A803,Instruction!A:J,10,0),"No Supplies")</f>
        <v>0</v>
      </c>
      <c r="M803" s="101">
        <f>IFERROR(VLOOKUP(A803,Data1!A:C,3,0),1)</f>
        <v>2</v>
      </c>
      <c r="N803" s="91">
        <f>IFERROR(VLOOKUP(D803,Data2!$A:$D,4,0),"")</f>
        <v>0</v>
      </c>
      <c r="O803" s="90">
        <f>IFERROR(VLOOKUP(D803,Data2!$A:$C,3,0),"")</f>
        <v>6</v>
      </c>
      <c r="P803" s="91">
        <v>3</v>
      </c>
      <c r="Q803" s="90">
        <v>3</v>
      </c>
      <c r="R803" s="90"/>
      <c r="S803" s="90" t="s">
        <v>5152</v>
      </c>
    </row>
    <row r="804" spans="1:19" x14ac:dyDescent="0.25">
      <c r="A804" s="83" t="s">
        <v>5109</v>
      </c>
      <c r="B804" s="84" t="s">
        <v>6355</v>
      </c>
      <c r="C804" s="84"/>
      <c r="D804" s="85">
        <f>IFERROR(VLOOKUP(A804,Data1!A:B,2,0),"")</f>
        <v>1712</v>
      </c>
      <c r="E804" s="86">
        <f t="shared" si="72"/>
        <v>24</v>
      </c>
      <c r="F804" s="86">
        <f t="shared" si="73"/>
        <v>24</v>
      </c>
      <c r="G804" s="85">
        <f t="shared" si="74"/>
        <v>1</v>
      </c>
      <c r="H804" s="85">
        <f t="shared" si="75"/>
        <v>1</v>
      </c>
      <c r="I804" s="86">
        <f t="shared" si="76"/>
        <v>24</v>
      </c>
      <c r="J804" s="87" t="str">
        <f t="shared" si="77"/>
        <v/>
      </c>
      <c r="K804" s="87" t="str">
        <f>IFERROR(VLOOKUP(A804,Instruction!A:F,6,0),"")</f>
        <v>• Put 4 pcs into poly bag, apply FNSKU label. 
• Insert the poly-bagged sets back to CASE. (Cover all existing barcodes on the box/case)
• New box size BX- 13.25 x 10.75 x 12.75</v>
      </c>
      <c r="L804" s="88">
        <f>IFERROR(VLOOKUP(A804,Instruction!A:J,10,0),"No Supplies")</f>
        <v>0</v>
      </c>
      <c r="M804" s="86">
        <f>IFERROR(VLOOKUP(A804,Data1!A:C,3,0),1)</f>
        <v>1</v>
      </c>
      <c r="N804" s="85">
        <f>IFERROR(VLOOKUP(D804,Data2!$A:$D,4,0),"")</f>
        <v>24</v>
      </c>
      <c r="O804" s="84">
        <f>IFERROR(VLOOKUP(D804,Data2!$A:$C,3,0),"")</f>
        <v>144</v>
      </c>
      <c r="P804" s="85">
        <v>3</v>
      </c>
      <c r="Q804" s="84">
        <v>24</v>
      </c>
      <c r="R804" s="84"/>
      <c r="S804" s="84" t="s">
        <v>5151</v>
      </c>
    </row>
    <row r="805" spans="1:19" x14ac:dyDescent="0.25">
      <c r="A805" s="97" t="s">
        <v>919</v>
      </c>
      <c r="B805" s="90" t="s">
        <v>6356</v>
      </c>
      <c r="C805" s="90"/>
      <c r="D805" s="91">
        <f>IFERROR(VLOOKUP(A805,Data1!A:B,2,0),"")</f>
        <v>205</v>
      </c>
      <c r="E805" s="101">
        <f t="shared" si="72"/>
        <v>24</v>
      </c>
      <c r="F805" s="101">
        <f t="shared" si="73"/>
        <v>24</v>
      </c>
      <c r="G805" s="91">
        <f t="shared" si="74"/>
        <v>1</v>
      </c>
      <c r="H805" s="91">
        <f t="shared" si="75"/>
        <v>1</v>
      </c>
      <c r="I805" s="93">
        <f t="shared" si="76"/>
        <v>24</v>
      </c>
      <c r="J805" s="94" t="str">
        <f t="shared" si="77"/>
        <v/>
      </c>
      <c r="K805" s="94" t="s">
        <v>5297</v>
      </c>
      <c r="L805" s="95" t="str">
        <f>IFERROR(VLOOKUP(A805,Instruction!A:J,10,0),"No Supplies")</f>
        <v>No Supplies</v>
      </c>
      <c r="M805" s="101">
        <f>IFERROR(VLOOKUP(A805,Data1!A:C,3,0),1)</f>
        <v>1</v>
      </c>
      <c r="N805" s="91">
        <f>IFERROR(VLOOKUP(D805,Data2!$A:$D,4,0),"")</f>
        <v>24</v>
      </c>
      <c r="O805" s="90">
        <f>IFERROR(VLOOKUP(D805,Data2!$A:$C,3,0),"")</f>
        <v>72</v>
      </c>
      <c r="P805" s="91">
        <v>3</v>
      </c>
      <c r="Q805" s="90">
        <v>24</v>
      </c>
      <c r="R805" s="90"/>
      <c r="S805" s="90" t="s">
        <v>5151</v>
      </c>
    </row>
    <row r="806" spans="1:19" x14ac:dyDescent="0.25">
      <c r="A806" s="83" t="s">
        <v>1522</v>
      </c>
      <c r="B806" s="84" t="s">
        <v>6357</v>
      </c>
      <c r="C806" s="84"/>
      <c r="D806" s="85">
        <f>IFERROR(VLOOKUP(A806,Data1!A:B,2,0),"")</f>
        <v>3157</v>
      </c>
      <c r="E806" s="86">
        <f t="shared" si="72"/>
        <v>144</v>
      </c>
      <c r="F806" s="86">
        <f t="shared" si="73"/>
        <v>3</v>
      </c>
      <c r="G806" s="85" t="str">
        <f t="shared" si="74"/>
        <v/>
      </c>
      <c r="H806" s="85">
        <f t="shared" si="75"/>
        <v>3</v>
      </c>
      <c r="I806" s="86">
        <f t="shared" si="76"/>
        <v>1</v>
      </c>
      <c r="J806" s="87" t="str">
        <f t="shared" si="77"/>
        <v/>
      </c>
      <c r="K806" s="87" t="str">
        <f>IFERROR(VLOOKUP(A806,Instruction!A:F,6,0),"")</f>
        <v>• Prepack. Seal box. Apply FNSKU label on box.
• Pack in BX-191313
• Apply outer case label (Cover all existing barcodes on case)</v>
      </c>
      <c r="L806" s="88">
        <f>IFERROR(VLOOKUP(A806,Instruction!A:J,10,0),"No Supplies")</f>
        <v>0</v>
      </c>
      <c r="M806" s="86">
        <f>IFERROR(VLOOKUP(A806,Data1!A:C,3,0),1)</f>
        <v>48</v>
      </c>
      <c r="N806" s="85">
        <f>IFERROR(VLOOKUP(D806,Data2!$A:$D,4,0),"")</f>
        <v>0</v>
      </c>
      <c r="O806" s="84">
        <f>IFERROR(VLOOKUP(D806,Data2!$A:$C,3,0),"")</f>
        <v>48</v>
      </c>
      <c r="P806" s="85">
        <v>3</v>
      </c>
      <c r="Q806" s="84">
        <v>3</v>
      </c>
      <c r="R806" s="84"/>
      <c r="S806" s="84" t="s">
        <v>5152</v>
      </c>
    </row>
    <row r="807" spans="1:19" x14ac:dyDescent="0.25">
      <c r="A807" s="97" t="s">
        <v>3273</v>
      </c>
      <c r="B807" s="90" t="s">
        <v>6358</v>
      </c>
      <c r="C807" s="90"/>
      <c r="D807" s="91">
        <f>IFERROR(VLOOKUP(A807,Data1!A:B,2,0),"")</f>
        <v>790</v>
      </c>
      <c r="E807" s="101">
        <f t="shared" si="72"/>
        <v>24</v>
      </c>
      <c r="F807" s="101">
        <f t="shared" si="73"/>
        <v>12</v>
      </c>
      <c r="G807" s="91">
        <f t="shared" si="74"/>
        <v>1</v>
      </c>
      <c r="H807" s="91">
        <f t="shared" si="75"/>
        <v>1</v>
      </c>
      <c r="I807" s="93">
        <f t="shared" si="76"/>
        <v>12</v>
      </c>
      <c r="J807" s="94" t="str">
        <f t="shared" si="77"/>
        <v/>
      </c>
      <c r="K807" s="94" t="str">
        <f>IFERROR(VLOOKUP(A807,Instruction!A:F,6,0),"")</f>
        <v>• Insert 2 pcs into poly bag, apply FNSKU label.
• Put back to CASE (Cover all existing barcodes on the box/case)</v>
      </c>
      <c r="L807" s="95">
        <f>IFERROR(VLOOKUP(A807,Instruction!A:J,10,0),"No Supplies")</f>
        <v>0</v>
      </c>
      <c r="M807" s="101">
        <f>IFERROR(VLOOKUP(A807,Data1!A:C,3,0),1)</f>
        <v>2</v>
      </c>
      <c r="N807" s="91">
        <f>IFERROR(VLOOKUP(D807,Data2!$A:$D,4,0),"")</f>
        <v>24</v>
      </c>
      <c r="O807" s="90">
        <f>IFERROR(VLOOKUP(D807,Data2!$A:$C,3,0),"")</f>
        <v>288</v>
      </c>
      <c r="P807" s="91">
        <v>3</v>
      </c>
      <c r="Q807" s="90">
        <v>12</v>
      </c>
      <c r="R807" s="90"/>
      <c r="S807" s="90" t="s">
        <v>5151</v>
      </c>
    </row>
    <row r="808" spans="1:19" x14ac:dyDescent="0.25">
      <c r="A808" s="83" t="s">
        <v>701</v>
      </c>
      <c r="B808" s="84" t="s">
        <v>6359</v>
      </c>
      <c r="C808" s="84"/>
      <c r="D808" s="85">
        <f>IFERROR(VLOOKUP(A808,Data1!A:B,2,0),"")</f>
        <v>1802</v>
      </c>
      <c r="E808" s="86">
        <f t="shared" si="72"/>
        <v>24</v>
      </c>
      <c r="F808" s="86">
        <f t="shared" si="73"/>
        <v>6</v>
      </c>
      <c r="G808" s="85">
        <f t="shared" si="74"/>
        <v>1</v>
      </c>
      <c r="H808" s="85">
        <f t="shared" si="75"/>
        <v>1</v>
      </c>
      <c r="I808" s="86">
        <f t="shared" si="76"/>
        <v>6</v>
      </c>
      <c r="J808" s="87" t="str">
        <f t="shared" si="77"/>
        <v/>
      </c>
      <c r="K808" s="87" t="str">
        <f>IFERROR(VLOOKUP(A808,Instruction!A:F,6,0),"")</f>
        <v>• Put 4 pcs into poly bag, apply FNSKU label. 
• Insert the poly-bagged sets back to CASE. (Cover all existing barcodes on the box/case)
• New box size BX- 13.25 x 10.75 x 12.75</v>
      </c>
      <c r="L808" s="88">
        <f>IFERROR(VLOOKUP(A808,Instruction!A:J,10,0),"No Supplies")</f>
        <v>0</v>
      </c>
      <c r="M808" s="86">
        <f>IFERROR(VLOOKUP(A808,Data1!A:C,3,0),1)</f>
        <v>4</v>
      </c>
      <c r="N808" s="85">
        <f>IFERROR(VLOOKUP(D808,Data2!$A:$D,4,0),"")</f>
        <v>24</v>
      </c>
      <c r="O808" s="84">
        <f>IFERROR(VLOOKUP(D808,Data2!$A:$C,3,0),"")</f>
        <v>72</v>
      </c>
      <c r="P808" s="85">
        <v>3</v>
      </c>
      <c r="Q808" s="84">
        <v>6</v>
      </c>
      <c r="R808" s="84"/>
      <c r="S808" s="84" t="s">
        <v>5151</v>
      </c>
    </row>
    <row r="809" spans="1:19" x14ac:dyDescent="0.25">
      <c r="A809" s="97" t="s">
        <v>2624</v>
      </c>
      <c r="B809" s="90" t="s">
        <v>6360</v>
      </c>
      <c r="C809" s="90"/>
      <c r="D809" s="91">
        <f>IFERROR(VLOOKUP(A809,Data1!A:B,2,0),"")</f>
        <v>5153</v>
      </c>
      <c r="E809" s="101">
        <f t="shared" si="72"/>
        <v>288</v>
      </c>
      <c r="F809" s="101">
        <f t="shared" si="73"/>
        <v>12</v>
      </c>
      <c r="G809" s="91">
        <f t="shared" si="74"/>
        <v>12</v>
      </c>
      <c r="H809" s="91">
        <f t="shared" si="75"/>
        <v>1</v>
      </c>
      <c r="I809" s="93">
        <f t="shared" si="76"/>
        <v>12</v>
      </c>
      <c r="J809" s="94" t="str">
        <f t="shared" si="77"/>
        <v/>
      </c>
      <c r="K809" s="94" t="str">
        <f>IFERROR(VLOOKUP(A809,Instruction!A:F,6,0),"")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09" s="95">
        <f>IFERROR(VLOOKUP(A809,Instruction!A:J,10,0),"No Supplies")</f>
        <v>0</v>
      </c>
      <c r="M809" s="101">
        <f>IFERROR(VLOOKUP(A809,Data1!A:C,3,0),1)</f>
        <v>24</v>
      </c>
      <c r="N809" s="91">
        <f>IFERROR(VLOOKUP(D809,Data2!$A:$D,4,0),"")</f>
        <v>24</v>
      </c>
      <c r="O809" s="90">
        <f>IFERROR(VLOOKUP(D809,Data2!$A:$C,3,0),"")</f>
        <v>288</v>
      </c>
      <c r="P809" s="91">
        <v>3</v>
      </c>
      <c r="Q809" s="90">
        <v>12</v>
      </c>
      <c r="R809" s="90"/>
      <c r="S809" s="90" t="s">
        <v>5152</v>
      </c>
    </row>
    <row r="810" spans="1:19" x14ac:dyDescent="0.25">
      <c r="A810" s="83" t="s">
        <v>2260</v>
      </c>
      <c r="B810" s="84" t="s">
        <v>6361</v>
      </c>
      <c r="C810" s="84"/>
      <c r="D810" s="85">
        <f>IFERROR(VLOOKUP(A810,Data1!A:B,2,0),"")</f>
        <v>4431</v>
      </c>
      <c r="E810" s="86">
        <f t="shared" si="72"/>
        <v>144</v>
      </c>
      <c r="F810" s="86">
        <f t="shared" si="73"/>
        <v>6</v>
      </c>
      <c r="G810" s="85">
        <f t="shared" si="74"/>
        <v>6</v>
      </c>
      <c r="H810" s="85">
        <f t="shared" si="75"/>
        <v>1</v>
      </c>
      <c r="I810" s="86">
        <f t="shared" si="76"/>
        <v>6</v>
      </c>
      <c r="J810" s="87" t="str">
        <f t="shared" si="77"/>
        <v/>
      </c>
      <c r="K810" s="87" t="str">
        <f>IFERROR(VLOOKUP(A810,Instruction!A:F,6,0),"")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10" s="88">
        <f>IFERROR(VLOOKUP(A810,Instruction!A:J,10,0),"No Supplies")</f>
        <v>0</v>
      </c>
      <c r="M810" s="86">
        <f>IFERROR(VLOOKUP(A810,Data1!A:C,3,0),1)</f>
        <v>24</v>
      </c>
      <c r="N810" s="85">
        <f>IFERROR(VLOOKUP(D810,Data2!$A:$D,4,0),"")</f>
        <v>24</v>
      </c>
      <c r="O810" s="84">
        <f>IFERROR(VLOOKUP(D810,Data2!$A:$C,3,0),"")</f>
        <v>144</v>
      </c>
      <c r="P810" s="85">
        <v>3</v>
      </c>
      <c r="Q810" s="84">
        <v>6</v>
      </c>
      <c r="R810" s="84"/>
      <c r="S810" s="84" t="s">
        <v>5152</v>
      </c>
    </row>
    <row r="811" spans="1:19" x14ac:dyDescent="0.25">
      <c r="A811" s="97" t="s">
        <v>5110</v>
      </c>
      <c r="B811" s="90" t="s">
        <v>6362</v>
      </c>
      <c r="C811" s="90"/>
      <c r="D811" s="91">
        <f>IFERROR(VLOOKUP(A811,Data1!A:B,2,0),"")</f>
        <v>465</v>
      </c>
      <c r="E811" s="101">
        <f t="shared" si="72"/>
        <v>48</v>
      </c>
      <c r="F811" s="101">
        <f t="shared" si="73"/>
        <v>48</v>
      </c>
      <c r="G811" s="91" t="str">
        <f t="shared" si="74"/>
        <v/>
      </c>
      <c r="H811" s="91">
        <f t="shared" si="75"/>
        <v>1</v>
      </c>
      <c r="I811" s="93">
        <f t="shared" si="76"/>
        <v>48</v>
      </c>
      <c r="J811" s="94" t="str">
        <f t="shared" si="77"/>
        <v/>
      </c>
      <c r="K811" s="94" t="str">
        <f>IFERROR(VLOOKUP(A811,Instruction!A:F,6,0),"")</f>
        <v>• Insert 2 pcs into poly bag, apply FNSKU label.
• Put back to CASE (Cover all existing barcodes on the box/case)</v>
      </c>
      <c r="L811" s="95">
        <f>IFERROR(VLOOKUP(A811,Instruction!A:J,10,0),"No Supplies")</f>
        <v>0</v>
      </c>
      <c r="M811" s="101">
        <f>IFERROR(VLOOKUP(A811,Data1!A:C,3,0),1)</f>
        <v>1</v>
      </c>
      <c r="N811" s="91">
        <f>IFERROR(VLOOKUP(D811,Data2!$A:$D,4,0),"")</f>
        <v>0</v>
      </c>
      <c r="O811" s="90">
        <f>IFERROR(VLOOKUP(D811,Data2!$A:$C,3,0),"")</f>
        <v>48</v>
      </c>
      <c r="P811" s="91">
        <v>3</v>
      </c>
      <c r="Q811" s="90">
        <v>48</v>
      </c>
      <c r="R811" s="90"/>
      <c r="S811" s="90" t="s">
        <v>5152</v>
      </c>
    </row>
    <row r="812" spans="1:19" x14ac:dyDescent="0.25">
      <c r="A812" s="83" t="s">
        <v>4513</v>
      </c>
      <c r="B812" s="84" t="s">
        <v>6363</v>
      </c>
      <c r="C812" s="84"/>
      <c r="D812" s="85">
        <f>IFERROR(VLOOKUP(A812,Data1!A:B,2,0),"")</f>
        <v>1621</v>
      </c>
      <c r="E812" s="86">
        <f t="shared" si="72"/>
        <v>432</v>
      </c>
      <c r="F812" s="86">
        <f t="shared" si="73"/>
        <v>3</v>
      </c>
      <c r="G812" s="85">
        <f t="shared" si="74"/>
        <v>18</v>
      </c>
      <c r="H812" s="85">
        <f t="shared" si="75"/>
        <v>3</v>
      </c>
      <c r="I812" s="86">
        <f t="shared" si="76"/>
        <v>1</v>
      </c>
      <c r="J812" s="87" t="str">
        <f t="shared" si="77"/>
        <v/>
      </c>
      <c r="K812" s="87" t="str">
        <f>IFERROR(VLOOKUP(A812,Instruction!A:F,6,0),"")</f>
        <v>• Prepack. Seal box. Apply FNSKU label on box.
• Pack in BX-191313
• Apply outer case label (Cover all existing barcodes on case)</v>
      </c>
      <c r="L812" s="88">
        <f>IFERROR(VLOOKUP(A812,Instruction!A:J,10,0),"No Supplies")</f>
        <v>0</v>
      </c>
      <c r="M812" s="86">
        <f>IFERROR(VLOOKUP(A812,Data1!A:C,3,0),1)</f>
        <v>144</v>
      </c>
      <c r="N812" s="85">
        <f>IFERROR(VLOOKUP(D812,Data2!$A:$D,4,0),"")</f>
        <v>24</v>
      </c>
      <c r="O812" s="84">
        <f>IFERROR(VLOOKUP(D812,Data2!$A:$C,3,0),"")</f>
        <v>144</v>
      </c>
      <c r="P812" s="85">
        <v>3</v>
      </c>
      <c r="Q812" s="84">
        <v>3</v>
      </c>
      <c r="R812" s="84"/>
      <c r="S812" s="84" t="s">
        <v>5152</v>
      </c>
    </row>
    <row r="813" spans="1:19" x14ac:dyDescent="0.25">
      <c r="A813" s="97" t="s">
        <v>1446</v>
      </c>
      <c r="B813" s="90" t="s">
        <v>6364</v>
      </c>
      <c r="C813" s="90"/>
      <c r="D813" s="91">
        <f>IFERROR(VLOOKUP(A813,Data1!A:B,2,0),"")</f>
        <v>3124</v>
      </c>
      <c r="E813" s="101">
        <f t="shared" si="72"/>
        <v>72</v>
      </c>
      <c r="F813" s="101">
        <f t="shared" si="73"/>
        <v>3</v>
      </c>
      <c r="G813" s="91" t="str">
        <f t="shared" si="74"/>
        <v/>
      </c>
      <c r="H813" s="91">
        <f t="shared" si="75"/>
        <v>3</v>
      </c>
      <c r="I813" s="93">
        <f t="shared" si="76"/>
        <v>1</v>
      </c>
      <c r="J813" s="94" t="str">
        <f t="shared" si="77"/>
        <v/>
      </c>
      <c r="K813" s="94" t="str">
        <f>IFERROR(VLOOKUP(A813,Instruction!A:F,6,0),"")</f>
        <v>• Prepack. Seal box. Apply FNSKU label on box.
• Pack in BX-191313
• Apply outer case label (Cover all existing barcodes on case)</v>
      </c>
      <c r="L813" s="95">
        <f>IFERROR(VLOOKUP(A813,Instruction!A:J,10,0),"No Supplies")</f>
        <v>0</v>
      </c>
      <c r="M813" s="101">
        <f>IFERROR(VLOOKUP(A813,Data1!A:C,3,0),1)</f>
        <v>24</v>
      </c>
      <c r="N813" s="91">
        <f>IFERROR(VLOOKUP(D813,Data2!$A:$D,4,0),"")</f>
        <v>0</v>
      </c>
      <c r="O813" s="90">
        <f>IFERROR(VLOOKUP(D813,Data2!$A:$C,3,0),"")</f>
        <v>24</v>
      </c>
      <c r="P813" s="91">
        <v>3</v>
      </c>
      <c r="Q813" s="90">
        <v>3</v>
      </c>
      <c r="R813" s="90"/>
      <c r="S813" s="90" t="s">
        <v>5152</v>
      </c>
    </row>
    <row r="814" spans="1:19" x14ac:dyDescent="0.25">
      <c r="A814" s="83" t="s">
        <v>5111</v>
      </c>
      <c r="B814" s="84" t="s">
        <v>6365</v>
      </c>
      <c r="C814" s="84"/>
      <c r="D814" s="85">
        <f>IFERROR(VLOOKUP(A814,Data1!A:B,2,0),"")</f>
        <v>17089</v>
      </c>
      <c r="E814" s="86">
        <f t="shared" si="72"/>
        <v>12</v>
      </c>
      <c r="F814" s="86">
        <f t="shared" si="73"/>
        <v>12</v>
      </c>
      <c r="G814" s="85">
        <f t="shared" si="74"/>
        <v>1</v>
      </c>
      <c r="H814" s="85">
        <f t="shared" si="75"/>
        <v>1</v>
      </c>
      <c r="I814" s="86">
        <f t="shared" si="76"/>
        <v>12</v>
      </c>
      <c r="J814" s="87" t="str">
        <f t="shared" si="77"/>
        <v/>
      </c>
      <c r="K814" s="87" t="str">
        <f>IFERROR(VLOOKUP(A814,Instruction!A:F,6,0),"")</f>
        <v>• Use FNSKU to label each item (cover barcode). 
• Put item back to CASE. Discard inner box
• Apply outer case label accordingly to match item# (Cover all existing barcodes on the case)</v>
      </c>
      <c r="L814" s="88">
        <f>IFERROR(VLOOKUP(A814,Instruction!A:J,10,0),"No Supplies")</f>
        <v>0</v>
      </c>
      <c r="M814" s="86">
        <f>IFERROR(VLOOKUP(A814,Data1!A:C,3,0),1)</f>
        <v>1</v>
      </c>
      <c r="N814" s="85">
        <f>IFERROR(VLOOKUP(D814,Data2!$A:$D,4,0),"")</f>
        <v>12</v>
      </c>
      <c r="O814" s="84">
        <f>IFERROR(VLOOKUP(D814,Data2!$A:$C,3,0),"")</f>
        <v>72</v>
      </c>
      <c r="P814" s="85">
        <v>3</v>
      </c>
      <c r="Q814" s="84">
        <v>12</v>
      </c>
      <c r="R814" s="84"/>
      <c r="S814" s="84" t="s">
        <v>5151</v>
      </c>
    </row>
    <row r="815" spans="1:19" x14ac:dyDescent="0.25">
      <c r="A815" s="97" t="s">
        <v>664</v>
      </c>
      <c r="B815" s="90" t="s">
        <v>6366</v>
      </c>
      <c r="C815" s="90"/>
      <c r="D815" s="91">
        <f>IFERROR(VLOOKUP(A815,Data1!A:B,2,0),"")</f>
        <v>1775</v>
      </c>
      <c r="E815" s="101">
        <f t="shared" si="72"/>
        <v>144</v>
      </c>
      <c r="F815" s="101">
        <f t="shared" si="73"/>
        <v>6</v>
      </c>
      <c r="G815" s="91">
        <f t="shared" si="74"/>
        <v>6</v>
      </c>
      <c r="H815" s="91">
        <f t="shared" si="75"/>
        <v>1</v>
      </c>
      <c r="I815" s="93">
        <f t="shared" si="76"/>
        <v>6</v>
      </c>
      <c r="J815" s="94" t="str">
        <f t="shared" si="77"/>
        <v/>
      </c>
      <c r="K815" s="94" t="str">
        <f>IFERROR(VLOOKUP(A815,Instruction!A:F,6,0),"")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15" s="95">
        <f>IFERROR(VLOOKUP(A815,Instruction!A:J,10,0),"No Supplies")</f>
        <v>0</v>
      </c>
      <c r="M815" s="101">
        <f>IFERROR(VLOOKUP(A815,Data1!A:C,3,0),1)</f>
        <v>24</v>
      </c>
      <c r="N815" s="91">
        <f>IFERROR(VLOOKUP(D815,Data2!$A:$D,4,0),"")</f>
        <v>24</v>
      </c>
      <c r="O815" s="90">
        <f>IFERROR(VLOOKUP(D815,Data2!$A:$C,3,0),"")</f>
        <v>144</v>
      </c>
      <c r="P815" s="91">
        <v>3</v>
      </c>
      <c r="Q815" s="90">
        <v>6</v>
      </c>
      <c r="R815" s="90"/>
      <c r="S815" s="90" t="s">
        <v>5152</v>
      </c>
    </row>
    <row r="816" spans="1:19" x14ac:dyDescent="0.25">
      <c r="A816" s="83" t="s">
        <v>563</v>
      </c>
      <c r="B816" s="84" t="s">
        <v>6367</v>
      </c>
      <c r="C816" s="84"/>
      <c r="D816" s="85">
        <f>IFERROR(VLOOKUP(A816,Data1!A:B,2,0),"")</f>
        <v>1708</v>
      </c>
      <c r="E816" s="86">
        <f t="shared" si="72"/>
        <v>24</v>
      </c>
      <c r="F816" s="86">
        <f t="shared" si="73"/>
        <v>24</v>
      </c>
      <c r="G816" s="85">
        <f t="shared" si="74"/>
        <v>1</v>
      </c>
      <c r="H816" s="85">
        <f t="shared" si="75"/>
        <v>1</v>
      </c>
      <c r="I816" s="86">
        <f t="shared" si="76"/>
        <v>24</v>
      </c>
      <c r="J816" s="87" t="str">
        <f t="shared" si="77"/>
        <v/>
      </c>
      <c r="K816" s="87" t="str">
        <f>IFERROR(VLOOKUP(A816,Instruction!A:F,6,0),"")</f>
        <v>• Use FNSKU to label each item (cover barcode). 
• Put item back to CASE. Discard inner box
• Apply outer case label accordingly to match item# (Cover all existing barcodes on the case)</v>
      </c>
      <c r="L816" s="88">
        <f>IFERROR(VLOOKUP(A816,Instruction!A:J,10,0),"No Supplies")</f>
        <v>0</v>
      </c>
      <c r="M816" s="86">
        <f>IFERROR(VLOOKUP(A816,Data1!A:C,3,0),1)</f>
        <v>1</v>
      </c>
      <c r="N816" s="85">
        <f>IFERROR(VLOOKUP(D816,Data2!$A:$D,4,0),"")</f>
        <v>24</v>
      </c>
      <c r="O816" s="84">
        <f>IFERROR(VLOOKUP(D816,Data2!$A:$C,3,0),"")</f>
        <v>144</v>
      </c>
      <c r="P816" s="85">
        <v>3</v>
      </c>
      <c r="Q816" s="84">
        <v>24</v>
      </c>
      <c r="R816" s="84"/>
      <c r="S816" s="84" t="s">
        <v>5151</v>
      </c>
    </row>
    <row r="817" spans="1:19" x14ac:dyDescent="0.25">
      <c r="A817" s="97" t="s">
        <v>1927</v>
      </c>
      <c r="B817" s="90" t="s">
        <v>6368</v>
      </c>
      <c r="C817" s="90"/>
      <c r="D817" s="91">
        <f>IFERROR(VLOOKUP(A817,Data1!A:B,2,0),"")</f>
        <v>3801</v>
      </c>
      <c r="E817" s="101">
        <f t="shared" si="72"/>
        <v>144</v>
      </c>
      <c r="F817" s="101">
        <f t="shared" si="73"/>
        <v>6</v>
      </c>
      <c r="G817" s="91">
        <f t="shared" si="74"/>
        <v>6</v>
      </c>
      <c r="H817" s="91">
        <f t="shared" si="75"/>
        <v>1</v>
      </c>
      <c r="I817" s="93">
        <f t="shared" si="76"/>
        <v>6</v>
      </c>
      <c r="J817" s="94" t="str">
        <f t="shared" si="77"/>
        <v/>
      </c>
      <c r="K817" s="94" t="str">
        <f>IFERROR(VLOOKUP(A817,Instruction!A:F,6,0),"")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17" s="95">
        <f>IFERROR(VLOOKUP(A817,Instruction!A:J,10,0),"No Supplies")</f>
        <v>0</v>
      </c>
      <c r="M817" s="101">
        <f>IFERROR(VLOOKUP(A817,Data1!A:C,3,0),1)</f>
        <v>24</v>
      </c>
      <c r="N817" s="91">
        <f>IFERROR(VLOOKUP(D817,Data2!$A:$D,4,0),"")</f>
        <v>24</v>
      </c>
      <c r="O817" s="90">
        <f>IFERROR(VLOOKUP(D817,Data2!$A:$C,3,0),"")</f>
        <v>144</v>
      </c>
      <c r="P817" s="91">
        <v>3</v>
      </c>
      <c r="Q817" s="90">
        <v>6</v>
      </c>
      <c r="R817" s="90"/>
      <c r="S817" s="90" t="s">
        <v>5152</v>
      </c>
    </row>
    <row r="818" spans="1:19" x14ac:dyDescent="0.25">
      <c r="A818" s="83" t="s">
        <v>1318</v>
      </c>
      <c r="B818" s="84" t="s">
        <v>6369</v>
      </c>
      <c r="C818" s="84"/>
      <c r="D818" s="85">
        <f>IFERROR(VLOOKUP(A818,Data1!A:B,2,0),"")</f>
        <v>2805</v>
      </c>
      <c r="E818" s="86">
        <f t="shared" si="72"/>
        <v>24</v>
      </c>
      <c r="F818" s="86">
        <f t="shared" si="73"/>
        <v>6</v>
      </c>
      <c r="G818" s="85">
        <f t="shared" si="74"/>
        <v>1</v>
      </c>
      <c r="H818" s="85">
        <f t="shared" si="75"/>
        <v>1</v>
      </c>
      <c r="I818" s="86">
        <f t="shared" si="76"/>
        <v>6</v>
      </c>
      <c r="J818" s="87" t="str">
        <f t="shared" si="77"/>
        <v/>
      </c>
      <c r="K818" s="87" t="str">
        <f>IFERROR(VLOOKUP(A818,Instruction!A:F,6,0),"")</f>
        <v>• Put 4 pcs into poly bag, apply FNSKU label. 
• Insert the poly-bagged sets back to CASE. (Cover all existing barcodes on the box/case)
• New box size BX- 13.25 x 10.75 x 12.75</v>
      </c>
      <c r="L818" s="88">
        <f>IFERROR(VLOOKUP(A818,Instruction!A:J,10,0),"No Supplies")</f>
        <v>0</v>
      </c>
      <c r="M818" s="86">
        <f>IFERROR(VLOOKUP(A818,Data1!A:C,3,0),1)</f>
        <v>4</v>
      </c>
      <c r="N818" s="85">
        <f>IFERROR(VLOOKUP(D818,Data2!$A:$D,4,0),"")</f>
        <v>24</v>
      </c>
      <c r="O818" s="84">
        <f>IFERROR(VLOOKUP(D818,Data2!$A:$C,3,0),"")</f>
        <v>144</v>
      </c>
      <c r="P818" s="85">
        <v>3</v>
      </c>
      <c r="Q818" s="84">
        <v>6</v>
      </c>
      <c r="R818" s="84"/>
      <c r="S818" s="84" t="s">
        <v>5151</v>
      </c>
    </row>
    <row r="819" spans="1:19" x14ac:dyDescent="0.25">
      <c r="A819" s="97" t="s">
        <v>1011</v>
      </c>
      <c r="B819" s="90" t="s">
        <v>6370</v>
      </c>
      <c r="C819" s="90"/>
      <c r="D819" s="91">
        <f>IFERROR(VLOOKUP(A819,Data1!A:B,2,0),"")</f>
        <v>2174</v>
      </c>
      <c r="E819" s="101">
        <f t="shared" si="72"/>
        <v>144</v>
      </c>
      <c r="F819" s="101">
        <f t="shared" si="73"/>
        <v>3</v>
      </c>
      <c r="G819" s="91" t="str">
        <f t="shared" si="74"/>
        <v/>
      </c>
      <c r="H819" s="91">
        <f t="shared" si="75"/>
        <v>3</v>
      </c>
      <c r="I819" s="93">
        <f t="shared" si="76"/>
        <v>1</v>
      </c>
      <c r="J819" s="94" t="str">
        <f t="shared" si="77"/>
        <v/>
      </c>
      <c r="K819" s="94" t="str">
        <f>IFERROR(VLOOKUP(A819,Instruction!A:F,6,0),"")</f>
        <v>• Prepack. Seal box. Apply FNSKU label on box.
• Pack in BX-191313
• Apply outer case label (Cover all existing barcodes on case)</v>
      </c>
      <c r="L819" s="95">
        <f>IFERROR(VLOOKUP(A819,Instruction!A:J,10,0),"No Supplies")</f>
        <v>0</v>
      </c>
      <c r="M819" s="101">
        <f>IFERROR(VLOOKUP(A819,Data1!A:C,3,0),1)</f>
        <v>48</v>
      </c>
      <c r="N819" s="91">
        <f>IFERROR(VLOOKUP(D819,Data2!$A:$D,4,0),"")</f>
        <v>0</v>
      </c>
      <c r="O819" s="90">
        <f>IFERROR(VLOOKUP(D819,Data2!$A:$C,3,0),"")</f>
        <v>48</v>
      </c>
      <c r="P819" s="91">
        <v>3</v>
      </c>
      <c r="Q819" s="90">
        <v>3</v>
      </c>
      <c r="R819" s="90"/>
      <c r="S819" s="90" t="s">
        <v>5152</v>
      </c>
    </row>
    <row r="820" spans="1:19" x14ac:dyDescent="0.25">
      <c r="A820" s="83" t="s">
        <v>2112</v>
      </c>
      <c r="B820" s="84" t="s">
        <v>6371</v>
      </c>
      <c r="C820" s="84"/>
      <c r="D820" s="85">
        <f>IFERROR(VLOOKUP(A820,Data1!A:B,2,0),"")</f>
        <v>3999</v>
      </c>
      <c r="E820" s="86">
        <f t="shared" si="72"/>
        <v>24</v>
      </c>
      <c r="F820" s="86">
        <f t="shared" si="73"/>
        <v>24</v>
      </c>
      <c r="G820" s="85">
        <f t="shared" si="74"/>
        <v>1</v>
      </c>
      <c r="H820" s="85">
        <f t="shared" si="75"/>
        <v>1</v>
      </c>
      <c r="I820" s="86">
        <f t="shared" si="76"/>
        <v>24</v>
      </c>
      <c r="J820" s="87" t="str">
        <f t="shared" si="77"/>
        <v/>
      </c>
      <c r="K820" s="87" t="str">
        <f>IFERROR(VLOOKUP(A820,Instruction!A:F,6,0),"")</f>
        <v>• Use FNSKU to label each item (cover barcode). 
• Put item back to CASE. Discard inner box
• Apply outer case label accordingly to match item# (Cover all existing barcodes on the case)</v>
      </c>
      <c r="L820" s="88">
        <f>IFERROR(VLOOKUP(A820,Instruction!A:J,10,0),"No Supplies")</f>
        <v>0</v>
      </c>
      <c r="M820" s="86">
        <f>IFERROR(VLOOKUP(A820,Data1!A:C,3,0),1)</f>
        <v>1</v>
      </c>
      <c r="N820" s="85">
        <f>IFERROR(VLOOKUP(D820,Data2!$A:$D,4,0),"")</f>
        <v>24</v>
      </c>
      <c r="O820" s="84">
        <f>IFERROR(VLOOKUP(D820,Data2!$A:$C,3,0),"")</f>
        <v>288</v>
      </c>
      <c r="P820" s="85">
        <v>3</v>
      </c>
      <c r="Q820" s="84">
        <v>24</v>
      </c>
      <c r="R820" s="84"/>
      <c r="S820" s="84" t="s">
        <v>5151</v>
      </c>
    </row>
    <row r="821" spans="1:19" x14ac:dyDescent="0.25">
      <c r="A821" s="97" t="s">
        <v>5112</v>
      </c>
      <c r="B821" s="90" t="s">
        <v>6372</v>
      </c>
      <c r="C821" s="90"/>
      <c r="D821" s="91">
        <f>IFERROR(VLOOKUP(A821,Data1!A:B,2,0),"")</f>
        <v>2155</v>
      </c>
      <c r="E821" s="101">
        <f t="shared" si="72"/>
        <v>50</v>
      </c>
      <c r="F821" s="101">
        <f t="shared" si="73"/>
        <v>50</v>
      </c>
      <c r="G821" s="91" t="str">
        <f t="shared" si="74"/>
        <v/>
      </c>
      <c r="H821" s="91">
        <f t="shared" si="75"/>
        <v>1</v>
      </c>
      <c r="I821" s="93">
        <f t="shared" si="76"/>
        <v>50</v>
      </c>
      <c r="J821" s="94" t="str">
        <f t="shared" si="77"/>
        <v/>
      </c>
      <c r="K821" s="94" t="str">
        <f>IFERROR(VLOOKUP(A821,Instruction!A:F,6,0),"")</f>
        <v>• Put 10 pcs into polybag and apply FNSKU labels on each of the poly bags.
• Insert the poly-bagged sets back to CASE (Cover all existing barcodes on the box/case)</v>
      </c>
      <c r="L821" s="95">
        <f>IFERROR(VLOOKUP(A821,Instruction!A:J,10,0),"No Supplies")</f>
        <v>0</v>
      </c>
      <c r="M821" s="101">
        <f>IFERROR(VLOOKUP(A821,Data1!A:C,3,0),1)</f>
        <v>1</v>
      </c>
      <c r="N821" s="91">
        <f>IFERROR(VLOOKUP(D821,Data2!$A:$D,4,0),"")</f>
        <v>0</v>
      </c>
      <c r="O821" s="90">
        <f>IFERROR(VLOOKUP(D821,Data2!$A:$C,3,0),"")</f>
        <v>50</v>
      </c>
      <c r="P821" s="91">
        <v>3</v>
      </c>
      <c r="Q821" s="90">
        <v>50</v>
      </c>
      <c r="R821" s="90"/>
      <c r="S821" s="90" t="s">
        <v>5152</v>
      </c>
    </row>
    <row r="822" spans="1:19" x14ac:dyDescent="0.25">
      <c r="A822" s="83" t="s">
        <v>2746</v>
      </c>
      <c r="B822" s="84" t="s">
        <v>6373</v>
      </c>
      <c r="C822" s="84"/>
      <c r="D822" s="85">
        <f>IFERROR(VLOOKUP(A822,Data1!A:B,2,0),"")</f>
        <v>5408</v>
      </c>
      <c r="E822" s="86">
        <f t="shared" si="72"/>
        <v>75</v>
      </c>
      <c r="F822" s="86">
        <f t="shared" si="73"/>
        <v>3</v>
      </c>
      <c r="G822" s="85" t="str">
        <f t="shared" si="74"/>
        <v/>
      </c>
      <c r="H822" s="85">
        <f t="shared" si="75"/>
        <v>3</v>
      </c>
      <c r="I822" s="86">
        <f t="shared" si="76"/>
        <v>1</v>
      </c>
      <c r="J822" s="87" t="str">
        <f t="shared" si="77"/>
        <v/>
      </c>
      <c r="K822" s="87" t="str">
        <f>IFERROR(VLOOKUP(A822,Instruction!A:F,6,0),"")</f>
        <v>• Prepack. Seal box. Apply FNSKU label on box.
• Pack in BX-191313
• Apply outer case label (Cover all existing barcodes on case)</v>
      </c>
      <c r="L822" s="88">
        <f>IFERROR(VLOOKUP(A822,Instruction!A:J,10,0),"No Supplies")</f>
        <v>0</v>
      </c>
      <c r="M822" s="86">
        <f>IFERROR(VLOOKUP(A822,Data1!A:C,3,0),1)</f>
        <v>25</v>
      </c>
      <c r="N822" s="85">
        <f>IFERROR(VLOOKUP(D822,Data2!$A:$D,4,0),"")</f>
        <v>0</v>
      </c>
      <c r="O822" s="84">
        <f>IFERROR(VLOOKUP(D822,Data2!$A:$C,3,0),"")</f>
        <v>25</v>
      </c>
      <c r="P822" s="85">
        <v>3</v>
      </c>
      <c r="Q822" s="84">
        <v>3</v>
      </c>
      <c r="R822" s="84"/>
      <c r="S822" s="84" t="s">
        <v>5152</v>
      </c>
    </row>
    <row r="823" spans="1:19" x14ac:dyDescent="0.25">
      <c r="A823" s="90" t="s">
        <v>3838</v>
      </c>
      <c r="B823" s="90" t="s">
        <v>6374</v>
      </c>
      <c r="C823" s="90"/>
      <c r="D823" s="90">
        <f>IFERROR(VLOOKUP(A823,Data1!A:B,2,0),"")</f>
        <v>1040</v>
      </c>
      <c r="E823" s="90">
        <f t="shared" si="72"/>
        <v>12</v>
      </c>
      <c r="F823" s="90">
        <f t="shared" si="73"/>
        <v>12</v>
      </c>
      <c r="G823" s="90" t="str">
        <f t="shared" si="74"/>
        <v/>
      </c>
      <c r="H823" s="90">
        <f t="shared" si="75"/>
        <v>1</v>
      </c>
      <c r="I823" s="90">
        <f t="shared" si="76"/>
        <v>12</v>
      </c>
      <c r="J823" s="94" t="str">
        <f t="shared" si="77"/>
        <v/>
      </c>
      <c r="K823" s="94" t="str">
        <f>IFERROR(VLOOKUP(A823,Instruction!A:F,6,0),"")</f>
        <v>• Use FNSKU to label each item (cover barcode). 
• Put item back to CASE. Discard inner box
• Apply outer case label accordingly to match item# (Cover all existing barcodes on the case)</v>
      </c>
      <c r="L823" s="95">
        <f>IFERROR(VLOOKUP(A823,Instruction!A:J,10,0),"No Supplies")</f>
        <v>0</v>
      </c>
      <c r="M823" s="108">
        <f>IFERROR(VLOOKUP(A823,Data1!A:C,3,0),1)</f>
        <v>1</v>
      </c>
      <c r="N823" s="90">
        <f>IFERROR(VLOOKUP(D823,Data2!$A:$D,4,0),"")</f>
        <v>0</v>
      </c>
      <c r="O823" s="90">
        <f>IFERROR(VLOOKUP(D823,Data2!$A:$C,3,0),"")</f>
        <v>12</v>
      </c>
      <c r="P823" s="90">
        <v>3</v>
      </c>
      <c r="Q823" s="90">
        <v>12</v>
      </c>
      <c r="R823" s="90"/>
      <c r="S823" s="90" t="s">
        <v>5152</v>
      </c>
    </row>
    <row r="824" spans="1:19" x14ac:dyDescent="0.25">
      <c r="A824" s="84" t="s">
        <v>4597</v>
      </c>
      <c r="B824" s="84" t="s">
        <v>6375</v>
      </c>
      <c r="C824" s="84"/>
      <c r="D824" s="84">
        <f>IFERROR(VLOOKUP(A824,Data1!A:B,2,0),"")</f>
        <v>315</v>
      </c>
      <c r="E824" s="84">
        <f t="shared" si="72"/>
        <v>864</v>
      </c>
      <c r="F824" s="84">
        <f t="shared" si="73"/>
        <v>3</v>
      </c>
      <c r="G824" s="84">
        <f t="shared" si="74"/>
        <v>36</v>
      </c>
      <c r="H824" s="84">
        <f t="shared" si="75"/>
        <v>3</v>
      </c>
      <c r="I824" s="84">
        <f t="shared" si="76"/>
        <v>1</v>
      </c>
      <c r="J824" s="84" t="str">
        <f t="shared" si="77"/>
        <v/>
      </c>
      <c r="K824" s="84" t="str">
        <f>IFERROR(VLOOKUP(A824,Instruction!A:F,6,0),"")</f>
        <v>• Prepack. Seal box. Apply FNSKU label on box.
• Pack in BX-191313
• Apply outer case label (Cover all existing barcodes on case)</v>
      </c>
      <c r="L824" s="84">
        <f>IFERROR(VLOOKUP(A824,Instruction!A:J,10,0),"No Supplies")</f>
        <v>0</v>
      </c>
      <c r="M824" s="84">
        <f>IFERROR(VLOOKUP(A824,Data1!A:C,3,0),1)</f>
        <v>288</v>
      </c>
      <c r="N824" s="84">
        <f>IFERROR(VLOOKUP(D824,Data2!$A:$D,4,0),"")</f>
        <v>24</v>
      </c>
      <c r="O824" s="84">
        <f>IFERROR(VLOOKUP(D824,Data2!$A:$C,3,0),"")</f>
        <v>288</v>
      </c>
      <c r="P824" s="84">
        <v>3</v>
      </c>
      <c r="Q824" s="84">
        <v>3</v>
      </c>
      <c r="R824" s="84"/>
      <c r="S824" s="84" t="s">
        <v>5152</v>
      </c>
    </row>
    <row r="825" spans="1:19" x14ac:dyDescent="0.25">
      <c r="A825" s="90" t="s">
        <v>1456</v>
      </c>
      <c r="B825" s="90" t="s">
        <v>6376</v>
      </c>
      <c r="C825" s="90"/>
      <c r="D825" s="90">
        <f>IFERROR(VLOOKUP(A825,Data1!A:B,2,0),"")</f>
        <v>3129</v>
      </c>
      <c r="E825" s="90">
        <f t="shared" si="72"/>
        <v>24</v>
      </c>
      <c r="F825" s="90">
        <f t="shared" si="73"/>
        <v>12</v>
      </c>
      <c r="G825" s="90">
        <f t="shared" si="74"/>
        <v>1</v>
      </c>
      <c r="H825" s="90">
        <f t="shared" si="75"/>
        <v>1</v>
      </c>
      <c r="I825" s="90">
        <f t="shared" si="76"/>
        <v>12</v>
      </c>
      <c r="J825" s="90" t="str">
        <f t="shared" si="77"/>
        <v/>
      </c>
      <c r="K825" s="90"/>
      <c r="L825" s="90" t="str">
        <f>IFERROR(VLOOKUP(A825,Instruction!A:J,10,0),"No Supplies")</f>
        <v>No Supplies</v>
      </c>
      <c r="M825" s="90">
        <f>IFERROR(VLOOKUP(A825,Data1!A:C,3,0),1)</f>
        <v>2</v>
      </c>
      <c r="N825" s="90">
        <f>IFERROR(VLOOKUP(D825,Data2!$A:$D,4,0),"")</f>
        <v>24</v>
      </c>
      <c r="O825" s="90">
        <f>IFERROR(VLOOKUP(D825,Data2!$A:$C,3,0),"")</f>
        <v>144</v>
      </c>
      <c r="P825" s="90">
        <v>3</v>
      </c>
      <c r="Q825" s="90">
        <v>12</v>
      </c>
      <c r="R825" s="90"/>
      <c r="S825" s="90" t="s">
        <v>5151</v>
      </c>
    </row>
    <row r="826" spans="1:19" x14ac:dyDescent="0.25">
      <c r="A826" s="84" t="s">
        <v>5052</v>
      </c>
      <c r="B826" s="84" t="s">
        <v>6377</v>
      </c>
      <c r="C826" s="84" t="s">
        <v>6377</v>
      </c>
      <c r="D826" s="84">
        <f>IFERROR(VLOOKUP(A826,Data1!A:B,2,0),"")</f>
        <v>8258</v>
      </c>
      <c r="E826" s="84">
        <f t="shared" si="72"/>
        <v>25</v>
      </c>
      <c r="F826" s="84">
        <f t="shared" si="73"/>
        <v>1</v>
      </c>
      <c r="G826" s="84" t="str">
        <f t="shared" si="74"/>
        <v/>
      </c>
      <c r="H826" s="84">
        <f t="shared" si="75"/>
        <v>1</v>
      </c>
      <c r="I826" s="84">
        <f t="shared" si="76"/>
        <v>1</v>
      </c>
      <c r="J826" s="84" t="str">
        <f t="shared" si="77"/>
        <v/>
      </c>
      <c r="K826" s="84" t="str">
        <f>IFERROR(VLOOKUP(A826,Instruction!A:F,6,0),"")</f>
        <v>• Apply label “THIS IS A SET” **DO NOT COVER CASE BARCODE**
• Apply outer case label accordingly to match item#</v>
      </c>
      <c r="L826" s="84">
        <f>IFERROR(VLOOKUP(A826,Instruction!A:J,10,0),"No Supplies")</f>
        <v>0</v>
      </c>
      <c r="M826" s="84">
        <f>IFERROR(VLOOKUP(A826,Data1!A:C,3,0),1)</f>
        <v>25</v>
      </c>
      <c r="N826" s="84">
        <f>IFERROR(VLOOKUP(D826,Data2!$A:$D,4,0),"")</f>
        <v>0</v>
      </c>
      <c r="O826" s="84">
        <f>IFERROR(VLOOKUP(D826,Data2!$A:$C,3,0),"")</f>
        <v>25</v>
      </c>
      <c r="P826" s="84">
        <v>1</v>
      </c>
      <c r="Q826" s="84">
        <v>1</v>
      </c>
      <c r="R826" s="84"/>
      <c r="S826" s="84" t="s">
        <v>5152</v>
      </c>
    </row>
    <row r="827" spans="1:19" x14ac:dyDescent="0.25">
      <c r="A827" s="90" t="s">
        <v>5113</v>
      </c>
      <c r="B827" s="90" t="s">
        <v>6378</v>
      </c>
      <c r="C827" s="90"/>
      <c r="D827" s="90">
        <f>IFERROR(VLOOKUP(A827,Data1!A:B,2,0),"")</f>
        <v>1201</v>
      </c>
      <c r="E827" s="90">
        <f t="shared" si="72"/>
        <v>24</v>
      </c>
      <c r="F827" s="90">
        <f t="shared" si="73"/>
        <v>24</v>
      </c>
      <c r="G827" s="90">
        <f t="shared" si="74"/>
        <v>1</v>
      </c>
      <c r="H827" s="90">
        <f t="shared" si="75"/>
        <v>1</v>
      </c>
      <c r="I827" s="90">
        <f t="shared" si="76"/>
        <v>24</v>
      </c>
      <c r="J827" s="90" t="str">
        <f t="shared" si="77"/>
        <v/>
      </c>
      <c r="K827" s="90" t="str">
        <f>IFERROR(VLOOKUP(A827,Instruction!A:F,6,0),"")</f>
        <v>• Use FNSKU to label each item (cover barcode). 
• Put item back to CASE. Discard inner box
• Apply outer case label accordingly to match item# (Cover all existing barcodes on the case)</v>
      </c>
      <c r="L827" s="90">
        <f>IFERROR(VLOOKUP(A827,Instruction!A:J,10,0),"No Supplies")</f>
        <v>0</v>
      </c>
      <c r="M827" s="90">
        <f>IFERROR(VLOOKUP(A827,Data1!A:C,3,0),1)</f>
        <v>1</v>
      </c>
      <c r="N827" s="90">
        <f>IFERROR(VLOOKUP(D827,Data2!$A:$D,4,0),"")</f>
        <v>24</v>
      </c>
      <c r="O827" s="90">
        <f>IFERROR(VLOOKUP(D827,Data2!$A:$C,3,0),"")</f>
        <v>144</v>
      </c>
      <c r="P827" s="90">
        <v>3</v>
      </c>
      <c r="Q827" s="90">
        <v>24</v>
      </c>
      <c r="R827" s="90"/>
      <c r="S827" s="90" t="s">
        <v>5151</v>
      </c>
    </row>
    <row r="828" spans="1:19" x14ac:dyDescent="0.25">
      <c r="A828" s="84" t="s">
        <v>2844</v>
      </c>
      <c r="B828" s="84" t="s">
        <v>6379</v>
      </c>
      <c r="C828" s="84"/>
      <c r="D828" s="84">
        <f>IFERROR(VLOOKUP(A828,Data1!A:B,2,0),"")</f>
        <v>556</v>
      </c>
      <c r="E828" s="84">
        <f t="shared" si="72"/>
        <v>24</v>
      </c>
      <c r="F828" s="84">
        <f t="shared" si="73"/>
        <v>4</v>
      </c>
      <c r="G828" s="84" t="str">
        <f t="shared" si="74"/>
        <v/>
      </c>
      <c r="H828" s="84">
        <f t="shared" si="75"/>
        <v>1</v>
      </c>
      <c r="I828" s="84">
        <f t="shared" si="76"/>
        <v>4</v>
      </c>
      <c r="J828" s="84" t="str">
        <f t="shared" si="77"/>
        <v/>
      </c>
      <c r="K828" s="84" t="str">
        <f>IFERROR(VLOOKUP(A828,Instruction!A:F,6,0),"")</f>
        <v xml:space="preserve">• Put 6 pcs into polybag and apply FNSKU labels on each of the poly bags.
• Insert the poly-bagged sets back to CASE (Cover all existing barcodes on the box/case) </v>
      </c>
      <c r="L828" s="84">
        <f>IFERROR(VLOOKUP(A828,Instruction!A:J,10,0),"No Supplies")</f>
        <v>0</v>
      </c>
      <c r="M828" s="84">
        <f>IFERROR(VLOOKUP(A828,Data1!A:C,3,0),1)</f>
        <v>6</v>
      </c>
      <c r="N828" s="84">
        <f>IFERROR(VLOOKUP(D828,Data2!$A:$D,4,0),"")</f>
        <v>0</v>
      </c>
      <c r="O828" s="84">
        <f>IFERROR(VLOOKUP(D828,Data2!$A:$C,3,0),"")</f>
        <v>24</v>
      </c>
      <c r="P828" s="84">
        <v>3</v>
      </c>
      <c r="Q828" s="84">
        <v>4</v>
      </c>
      <c r="R828" s="84"/>
      <c r="S828" s="84" t="s">
        <v>5152</v>
      </c>
    </row>
    <row r="829" spans="1:19" x14ac:dyDescent="0.25">
      <c r="A829" s="90" t="s">
        <v>1445</v>
      </c>
      <c r="B829" s="90" t="s">
        <v>6380</v>
      </c>
      <c r="C829" s="90"/>
      <c r="D829" s="90">
        <f>IFERROR(VLOOKUP(A829,Data1!A:B,2,0),"")</f>
        <v>3123</v>
      </c>
      <c r="E829" s="90">
        <f t="shared" si="72"/>
        <v>24</v>
      </c>
      <c r="F829" s="90">
        <f t="shared" si="73"/>
        <v>6</v>
      </c>
      <c r="G829" s="90" t="str">
        <f t="shared" si="74"/>
        <v/>
      </c>
      <c r="H829" s="90">
        <f t="shared" si="75"/>
        <v>1</v>
      </c>
      <c r="I829" s="90">
        <f t="shared" si="76"/>
        <v>6</v>
      </c>
      <c r="J829" s="90" t="str">
        <f t="shared" si="77"/>
        <v/>
      </c>
      <c r="K829" s="90" t="str">
        <f>IFERROR(VLOOKUP(A829,Instruction!A:F,6,0),"")</f>
        <v>• Insert 4 pcs per poly bag (Blue, Purple, Green, Pink). Apply FNSKU labels on each of the poly bags.
• Insert the poly-bagged sets back to BX-191313</v>
      </c>
      <c r="L829" s="90">
        <f>IFERROR(VLOOKUP(A829,Instruction!A:J,10,0),"No Supplies")</f>
        <v>0</v>
      </c>
      <c r="M829" s="90">
        <f>IFERROR(VLOOKUP(A829,Data1!A:C,3,0),1)</f>
        <v>4</v>
      </c>
      <c r="N829" s="90">
        <f>IFERROR(VLOOKUP(D829,Data2!$A:$D,4,0),"")</f>
        <v>0</v>
      </c>
      <c r="O829" s="90">
        <f>IFERROR(VLOOKUP(D829,Data2!$A:$C,3,0),"")</f>
        <v>24</v>
      </c>
      <c r="P829" s="90">
        <v>3</v>
      </c>
      <c r="Q829" s="90">
        <v>6</v>
      </c>
      <c r="R829" s="90"/>
      <c r="S829" s="90" t="s">
        <v>5152</v>
      </c>
    </row>
    <row r="830" spans="1:19" x14ac:dyDescent="0.25">
      <c r="A830" s="84" t="s">
        <v>5114</v>
      </c>
      <c r="B830" s="84" t="s">
        <v>6381</v>
      </c>
      <c r="C830" s="84"/>
      <c r="D830" s="84">
        <f>IFERROR(VLOOKUP(A830,Data1!A:B,2,0),"")</f>
        <v>17001</v>
      </c>
      <c r="E830" s="84">
        <f t="shared" si="72"/>
        <v>24</v>
      </c>
      <c r="F830" s="84">
        <f t="shared" si="73"/>
        <v>24</v>
      </c>
      <c r="G830" s="84">
        <f t="shared" si="74"/>
        <v>1</v>
      </c>
      <c r="H830" s="84">
        <f t="shared" si="75"/>
        <v>1</v>
      </c>
      <c r="I830" s="84">
        <f t="shared" si="76"/>
        <v>24</v>
      </c>
      <c r="J830" s="84" t="str">
        <f t="shared" si="77"/>
        <v/>
      </c>
      <c r="K830" s="84" t="s">
        <v>6382</v>
      </c>
      <c r="L830" s="84">
        <f>IFERROR(VLOOKUP(A830,Instruction!A:J,10,0),"No Supplies")</f>
        <v>0</v>
      </c>
      <c r="M830" s="84">
        <f>IFERROR(VLOOKUP(A830,Data1!A:C,3,0),1)</f>
        <v>1</v>
      </c>
      <c r="N830" s="84">
        <f>IFERROR(VLOOKUP(D830,Data2!$A:$D,4,0),"")</f>
        <v>24</v>
      </c>
      <c r="O830" s="84">
        <f>IFERROR(VLOOKUP(D830,Data2!$A:$C,3,0),"")</f>
        <v>144</v>
      </c>
      <c r="P830" s="84">
        <v>3</v>
      </c>
      <c r="Q830" s="84">
        <v>24</v>
      </c>
      <c r="R830" s="84"/>
      <c r="S830" s="84" t="s">
        <v>5151</v>
      </c>
    </row>
    <row r="831" spans="1:19" x14ac:dyDescent="0.25">
      <c r="A831" s="90" t="s">
        <v>4230</v>
      </c>
      <c r="B831" s="90" t="s">
        <v>6383</v>
      </c>
      <c r="C831" s="90"/>
      <c r="D831" s="90">
        <f>IFERROR(VLOOKUP(A831,Data1!A:B,2,0),"")</f>
        <v>3129</v>
      </c>
      <c r="E831" s="90">
        <f t="shared" si="72"/>
        <v>432</v>
      </c>
      <c r="F831" s="90">
        <f t="shared" si="73"/>
        <v>3</v>
      </c>
      <c r="G831" s="90">
        <f t="shared" si="74"/>
        <v>18</v>
      </c>
      <c r="H831" s="90">
        <f t="shared" si="75"/>
        <v>3</v>
      </c>
      <c r="I831" s="90">
        <f t="shared" si="76"/>
        <v>1</v>
      </c>
      <c r="J831" s="90" t="str">
        <f t="shared" si="77"/>
        <v/>
      </c>
      <c r="K831" s="90" t="str">
        <f>IFERROR(VLOOKUP(A831,Instruction!A:F,6,0),"")</f>
        <v>• Prepack. Seal box. Apply FNSKU label on box.
• Pack in BX-191313
• Apply outer case label (Cover all existing barcodes on case)</v>
      </c>
      <c r="L831" s="90">
        <f>IFERROR(VLOOKUP(A831,Instruction!A:J,10,0),"No Supplies")</f>
        <v>0</v>
      </c>
      <c r="M831" s="90">
        <f>IFERROR(VLOOKUP(A831,Data1!A:C,3,0),1)</f>
        <v>144</v>
      </c>
      <c r="N831" s="90">
        <f>IFERROR(VLOOKUP(D831,Data2!$A:$D,4,0),"")</f>
        <v>24</v>
      </c>
      <c r="O831" s="90">
        <f>IFERROR(VLOOKUP(D831,Data2!$A:$C,3,0),"")</f>
        <v>144</v>
      </c>
      <c r="P831" s="90">
        <v>3</v>
      </c>
      <c r="Q831" s="90">
        <v>3</v>
      </c>
      <c r="R831" s="90"/>
      <c r="S831" s="90" t="s">
        <v>5152</v>
      </c>
    </row>
    <row r="832" spans="1:19" x14ac:dyDescent="0.25">
      <c r="A832" s="84" t="s">
        <v>1516</v>
      </c>
      <c r="B832" s="84" t="s">
        <v>6384</v>
      </c>
      <c r="C832" s="84"/>
      <c r="D832" s="84">
        <f>IFERROR(VLOOKUP(A832,Data1!A:B,2,0),"")</f>
        <v>3151</v>
      </c>
      <c r="E832" s="84">
        <f t="shared" si="72"/>
        <v>12</v>
      </c>
      <c r="F832" s="84">
        <f t="shared" si="73"/>
        <v>12</v>
      </c>
      <c r="G832" s="84" t="str">
        <f t="shared" si="74"/>
        <v/>
      </c>
      <c r="H832" s="84">
        <f t="shared" si="75"/>
        <v>1</v>
      </c>
      <c r="I832" s="84">
        <f t="shared" si="76"/>
        <v>12</v>
      </c>
      <c r="J832" s="84" t="str">
        <f t="shared" si="77"/>
        <v/>
      </c>
      <c r="K832" s="84" t="str">
        <f>IFERROR(VLOOKUP(A832,Instruction!A:F,6,0),"")</f>
        <v>• Use FNSKU to label each item (cover barcode). 
• Put item back to CASE. Discard inner box
• Apply outer case label accordingly to match item# (Cover all existing barcodes on the case)</v>
      </c>
      <c r="L832" s="84">
        <f>IFERROR(VLOOKUP(A832,Instruction!A:J,10,0),"No Supplies")</f>
        <v>0</v>
      </c>
      <c r="M832" s="84">
        <f>IFERROR(VLOOKUP(A832,Data1!A:C,3,0),1)</f>
        <v>1</v>
      </c>
      <c r="N832" s="84">
        <f>IFERROR(VLOOKUP(D832,Data2!$A:$D,4,0),"")</f>
        <v>0</v>
      </c>
      <c r="O832" s="84">
        <f>IFERROR(VLOOKUP(D832,Data2!$A:$C,3,0),"")</f>
        <v>12</v>
      </c>
      <c r="P832" s="84">
        <v>3</v>
      </c>
      <c r="Q832" s="84">
        <v>12</v>
      </c>
      <c r="R832" s="84"/>
      <c r="S832" s="84" t="s">
        <v>5152</v>
      </c>
    </row>
    <row r="833" spans="1:19" x14ac:dyDescent="0.25">
      <c r="A833" s="90" t="s">
        <v>474</v>
      </c>
      <c r="B833" s="90" t="s">
        <v>6385</v>
      </c>
      <c r="C833" s="90"/>
      <c r="D833" s="90">
        <f>IFERROR(VLOOKUP(A833,Data1!A:B,2,0),"")</f>
        <v>1703</v>
      </c>
      <c r="E833" s="90">
        <f t="shared" si="72"/>
        <v>24</v>
      </c>
      <c r="F833" s="90">
        <f t="shared" si="73"/>
        <v>24</v>
      </c>
      <c r="G833" s="90">
        <f t="shared" si="74"/>
        <v>1</v>
      </c>
      <c r="H833" s="90">
        <f t="shared" si="75"/>
        <v>1</v>
      </c>
      <c r="I833" s="90">
        <f t="shared" si="76"/>
        <v>24</v>
      </c>
      <c r="J833" s="90" t="str">
        <f t="shared" si="77"/>
        <v/>
      </c>
      <c r="K833" s="90" t="str">
        <f>IFERROR(VLOOKUP(A833,Instruction!A:F,6,0),"")</f>
        <v>• Use FNSKU to label each item (cover barcode). 
• Put item back to CASE. Discard inner box
• Apply outer case label accordingly to match item# (Cover all existing barcodes on the case)</v>
      </c>
      <c r="L833" s="90">
        <f>IFERROR(VLOOKUP(A833,Instruction!A:J,10,0),"No Supplies")</f>
        <v>0</v>
      </c>
      <c r="M833" s="90">
        <f>IFERROR(VLOOKUP(A833,Data1!A:C,3,0),1)</f>
        <v>1</v>
      </c>
      <c r="N833" s="90">
        <f>IFERROR(VLOOKUP(D833,Data2!$A:$D,4,0),"")</f>
        <v>24</v>
      </c>
      <c r="O833" s="90">
        <f>IFERROR(VLOOKUP(D833,Data2!$A:$C,3,0),"")</f>
        <v>144</v>
      </c>
      <c r="P833" s="90">
        <v>3</v>
      </c>
      <c r="Q833" s="90">
        <v>24</v>
      </c>
      <c r="R833" s="90"/>
      <c r="S833" s="90" t="s">
        <v>5151</v>
      </c>
    </row>
    <row r="834" spans="1:19" x14ac:dyDescent="0.25">
      <c r="A834" s="84" t="s">
        <v>3226</v>
      </c>
      <c r="B834" s="84" t="s">
        <v>6386</v>
      </c>
      <c r="C834" s="84"/>
      <c r="D834" s="84">
        <f>IFERROR(VLOOKUP(A834,Data1!A:B,2,0),"")</f>
        <v>765</v>
      </c>
      <c r="E834" s="84">
        <f t="shared" ref="E834:E897" si="78">M834*Q834</f>
        <v>24</v>
      </c>
      <c r="F834" s="84">
        <f t="shared" ref="F834:F897" si="79">E834/M834</f>
        <v>24</v>
      </c>
      <c r="G834" s="84">
        <f t="shared" ref="G834:G897" si="80">IFERROR(ROUNDUP(E834/N834,0),"")</f>
        <v>1</v>
      </c>
      <c r="H834" s="84">
        <f t="shared" ref="H834:H897" si="81">IFERROR(ROUNDUP(E834/O834,0),"")</f>
        <v>1</v>
      </c>
      <c r="I834" s="84">
        <f t="shared" ref="I834:I897" si="82">IFERROR(IF(S834="CASE",F834/H834,F834/G834),"")</f>
        <v>24</v>
      </c>
      <c r="J834" s="84" t="str">
        <f t="shared" ref="J834:J897" si="83">IF(ISNUMBER(SEARCH("FNSKU",C834)),"Labeling","")</f>
        <v/>
      </c>
      <c r="K834" s="84" t="str">
        <f>IFERROR(VLOOKUP(A834,Instruction!A:F,6,0),"")</f>
        <v>• Use FNSKU to label each item (cover barcode). 
• Put item back to CASE. Discard inner box
• Apply outer case label accordingly to match item# (Cover all existing barcodes on the case)</v>
      </c>
      <c r="L834" s="84">
        <f>IFERROR(VLOOKUP(A834,Instruction!A:J,10,0),"No Supplies")</f>
        <v>0</v>
      </c>
      <c r="M834" s="84">
        <f>IFERROR(VLOOKUP(A834,Data1!A:C,3,0),1)</f>
        <v>1</v>
      </c>
      <c r="N834" s="84">
        <f>IFERROR(VLOOKUP(D834,Data2!$A:$D,4,0),"")</f>
        <v>24</v>
      </c>
      <c r="O834" s="84">
        <f>IFERROR(VLOOKUP(D834,Data2!$A:$C,3,0),"")</f>
        <v>144</v>
      </c>
      <c r="P834" s="84">
        <v>3</v>
      </c>
      <c r="Q834" s="84">
        <v>24</v>
      </c>
      <c r="R834" s="84"/>
      <c r="S834" s="84" t="s">
        <v>5151</v>
      </c>
    </row>
    <row r="835" spans="1:19" x14ac:dyDescent="0.25">
      <c r="A835" s="90" t="s">
        <v>29</v>
      </c>
      <c r="B835" s="90" t="s">
        <v>6387</v>
      </c>
      <c r="C835" s="90"/>
      <c r="D835" s="90">
        <f>IFERROR(VLOOKUP(A835,Data1!A:B,2,0),"")</f>
        <v>1034</v>
      </c>
      <c r="E835" s="90">
        <f t="shared" si="78"/>
        <v>36</v>
      </c>
      <c r="F835" s="90">
        <f t="shared" si="79"/>
        <v>3</v>
      </c>
      <c r="G835" s="90" t="str">
        <f t="shared" si="80"/>
        <v/>
      </c>
      <c r="H835" s="90">
        <f t="shared" si="81"/>
        <v>3</v>
      </c>
      <c r="I835" s="90">
        <f t="shared" si="82"/>
        <v>1</v>
      </c>
      <c r="J835" s="90" t="str">
        <f t="shared" si="83"/>
        <v/>
      </c>
      <c r="K835" s="90" t="str">
        <f>IFERROR(VLOOKUP(A835,Instruction!A:F,6,0),"")</f>
        <v>• Prepack. Seal box. Apply FNSKU label on box.
• Pack in BX-191313
• Apply outer case label (Cover all existing barcodes on case)</v>
      </c>
      <c r="L835" s="90">
        <f>IFERROR(VLOOKUP(A835,Instruction!A:J,10,0),"No Supplies")</f>
        <v>0</v>
      </c>
      <c r="M835" s="90">
        <f>IFERROR(VLOOKUP(A835,Data1!A:C,3,0),1)</f>
        <v>12</v>
      </c>
      <c r="N835" s="90">
        <f>IFERROR(VLOOKUP(D835,Data2!$A:$D,4,0),"")</f>
        <v>0</v>
      </c>
      <c r="O835" s="90">
        <f>IFERROR(VLOOKUP(D835,Data2!$A:$C,3,0),"")</f>
        <v>12</v>
      </c>
      <c r="P835" s="90">
        <v>3</v>
      </c>
      <c r="Q835" s="90">
        <v>3</v>
      </c>
      <c r="R835" s="90"/>
      <c r="S835" s="90" t="s">
        <v>5152</v>
      </c>
    </row>
    <row r="836" spans="1:19" x14ac:dyDescent="0.25">
      <c r="A836" s="84" t="s">
        <v>1623</v>
      </c>
      <c r="B836" s="84" t="s">
        <v>6388</v>
      </c>
      <c r="C836" s="84"/>
      <c r="D836" s="84">
        <f>IFERROR(VLOOKUP(A836,Data1!A:B,2,0),"")</f>
        <v>3202</v>
      </c>
      <c r="E836" s="84">
        <f t="shared" si="78"/>
        <v>72</v>
      </c>
      <c r="F836" s="84">
        <f t="shared" si="79"/>
        <v>6</v>
      </c>
      <c r="G836" s="84">
        <f t="shared" si="80"/>
        <v>6</v>
      </c>
      <c r="H836" s="84">
        <f t="shared" si="81"/>
        <v>1</v>
      </c>
      <c r="I836" s="84">
        <f t="shared" si="82"/>
        <v>6</v>
      </c>
      <c r="J836" s="84" t="str">
        <f t="shared" si="83"/>
        <v/>
      </c>
      <c r="K836" s="84" t="str">
        <f>IFERROR(VLOOKUP(A836,Instruction!A:F,6,0),"")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36" s="84">
        <f>IFERROR(VLOOKUP(A836,Instruction!A:J,10,0),"No Supplies")</f>
        <v>0</v>
      </c>
      <c r="M836" s="84">
        <f>IFERROR(VLOOKUP(A836,Data1!A:C,3,0),1)</f>
        <v>12</v>
      </c>
      <c r="N836" s="84">
        <f>IFERROR(VLOOKUP(D836,Data2!$A:$D,4,0),"")</f>
        <v>12</v>
      </c>
      <c r="O836" s="84">
        <f>IFERROR(VLOOKUP(D836,Data2!$A:$C,3,0),"")</f>
        <v>72</v>
      </c>
      <c r="P836" s="84">
        <v>3</v>
      </c>
      <c r="Q836" s="84">
        <v>6</v>
      </c>
      <c r="R836" s="84"/>
      <c r="S836" s="84" t="s">
        <v>5152</v>
      </c>
    </row>
    <row r="837" spans="1:19" x14ac:dyDescent="0.25">
      <c r="A837" s="90" t="s">
        <v>120</v>
      </c>
      <c r="B837" s="90" t="s">
        <v>6389</v>
      </c>
      <c r="C837" s="90"/>
      <c r="D837" s="90">
        <f>IFERROR(VLOOKUP(A837,Data1!A:B,2,0),"")</f>
        <v>1202</v>
      </c>
      <c r="E837" s="90">
        <f t="shared" si="78"/>
        <v>12</v>
      </c>
      <c r="F837" s="90">
        <f t="shared" si="79"/>
        <v>6</v>
      </c>
      <c r="G837" s="90">
        <f t="shared" si="80"/>
        <v>1</v>
      </c>
      <c r="H837" s="90">
        <f t="shared" si="81"/>
        <v>1</v>
      </c>
      <c r="I837" s="90">
        <f t="shared" si="82"/>
        <v>6</v>
      </c>
      <c r="J837" s="90" t="str">
        <f t="shared" si="83"/>
        <v/>
      </c>
      <c r="K837" s="90" t="str">
        <f>IFERROR(VLOOKUP(A837,Instruction!A:F,6,0),"")</f>
        <v>• Insert 2 pcs into poly bag, apply FNSKU label.
• Put back to CASE (Cover all existing barcodes on the box/case)</v>
      </c>
      <c r="L837" s="90">
        <f>IFERROR(VLOOKUP(A837,Instruction!A:J,10,0),"No Supplies")</f>
        <v>0</v>
      </c>
      <c r="M837" s="90">
        <f>IFERROR(VLOOKUP(A837,Data1!A:C,3,0),1)</f>
        <v>2</v>
      </c>
      <c r="N837" s="90">
        <f>IFERROR(VLOOKUP(D837,Data2!$A:$D,4,0),"")</f>
        <v>12</v>
      </c>
      <c r="O837" s="90">
        <f>IFERROR(VLOOKUP(D837,Data2!$A:$C,3,0),"")</f>
        <v>72</v>
      </c>
      <c r="P837" s="90">
        <v>3</v>
      </c>
      <c r="Q837" s="90">
        <v>6</v>
      </c>
      <c r="R837" s="90"/>
      <c r="S837" s="90" t="s">
        <v>5151</v>
      </c>
    </row>
    <row r="838" spans="1:19" x14ac:dyDescent="0.25">
      <c r="A838" s="84" t="s">
        <v>1187</v>
      </c>
      <c r="B838" s="84" t="s">
        <v>6390</v>
      </c>
      <c r="C838" s="84"/>
      <c r="D838" s="84">
        <f>IFERROR(VLOOKUP(A838,Data1!A:B,2,0),"")</f>
        <v>2346</v>
      </c>
      <c r="E838" s="84">
        <f t="shared" si="78"/>
        <v>24</v>
      </c>
      <c r="F838" s="84">
        <f t="shared" si="79"/>
        <v>24</v>
      </c>
      <c r="G838" s="84">
        <f t="shared" si="80"/>
        <v>1</v>
      </c>
      <c r="H838" s="84">
        <f t="shared" si="81"/>
        <v>1</v>
      </c>
      <c r="I838" s="84">
        <f t="shared" si="82"/>
        <v>24</v>
      </c>
      <c r="J838" s="84" t="str">
        <f t="shared" si="83"/>
        <v/>
      </c>
      <c r="K838" s="84" t="str">
        <f>IFERROR(VLOOKUP(A838,Instruction!A:F,6,0),"")</f>
        <v>• Use FNSKU to label each item (cover barcode). 
• Put item back to CASE. Discard inner box
• Apply outer case label accordingly to match item# (Cover all existing barcodes on the case)</v>
      </c>
      <c r="L838" s="84">
        <f>IFERROR(VLOOKUP(A838,Instruction!A:J,10,0),"No Supplies")</f>
        <v>0</v>
      </c>
      <c r="M838" s="84">
        <f>IFERROR(VLOOKUP(A838,Data1!A:C,3,0),1)</f>
        <v>1</v>
      </c>
      <c r="N838" s="84">
        <f>IFERROR(VLOOKUP(D838,Data2!$A:$D,4,0),"")</f>
        <v>24</v>
      </c>
      <c r="O838" s="84">
        <f>IFERROR(VLOOKUP(D838,Data2!$A:$C,3,0),"")</f>
        <v>144</v>
      </c>
      <c r="P838" s="84">
        <v>3</v>
      </c>
      <c r="Q838" s="84">
        <v>24</v>
      </c>
      <c r="R838" s="84"/>
      <c r="S838" s="84" t="s">
        <v>5151</v>
      </c>
    </row>
    <row r="839" spans="1:19" x14ac:dyDescent="0.25">
      <c r="A839" s="90" t="s">
        <v>1339</v>
      </c>
      <c r="B839" s="90" t="s">
        <v>6391</v>
      </c>
      <c r="C839" s="90" t="s">
        <v>6391</v>
      </c>
      <c r="D839" s="90">
        <f>IFERROR(VLOOKUP(A839,Data1!A:B,2,0),"")</f>
        <v>3003</v>
      </c>
      <c r="E839" s="90">
        <f t="shared" si="78"/>
        <v>12</v>
      </c>
      <c r="F839" s="90">
        <f t="shared" si="79"/>
        <v>12</v>
      </c>
      <c r="G839" s="90">
        <f t="shared" si="80"/>
        <v>1</v>
      </c>
      <c r="H839" s="90">
        <f t="shared" si="81"/>
        <v>1</v>
      </c>
      <c r="I839" s="90">
        <f t="shared" si="82"/>
        <v>12</v>
      </c>
      <c r="J839" s="90" t="str">
        <f t="shared" si="83"/>
        <v/>
      </c>
      <c r="K839" s="90" t="str">
        <f>IFERROR(VLOOKUP(A839,Instruction!A:F,6,0),"")</f>
        <v xml:space="preserve">Apply outer box/case label accordingly to match item# (Cover all existing barcodes on the box/case) </v>
      </c>
      <c r="L839" s="90" t="str">
        <f>IFERROR(VLOOKUP(A839,Instruction!A:J,10,0),"No Supplies")</f>
        <v>No Supplies</v>
      </c>
      <c r="M839" s="90">
        <f>IFERROR(VLOOKUP(A839,Data1!A:C,3,0),1)</f>
        <v>1</v>
      </c>
      <c r="N839" s="90">
        <f>IFERROR(VLOOKUP(D839,Data2!$A:$D,4,0),"")</f>
        <v>12</v>
      </c>
      <c r="O839" s="90">
        <f>IFERROR(VLOOKUP(D839,Data2!$A:$C,3,0),"")</f>
        <v>72</v>
      </c>
      <c r="P839" s="90">
        <v>0</v>
      </c>
      <c r="Q839" s="90">
        <v>12</v>
      </c>
      <c r="R839" s="90"/>
      <c r="S839" s="90" t="s">
        <v>5151</v>
      </c>
    </row>
    <row r="840" spans="1:19" x14ac:dyDescent="0.25">
      <c r="A840" s="84" t="s">
        <v>2437</v>
      </c>
      <c r="B840" s="84" t="s">
        <v>6392</v>
      </c>
      <c r="C840" s="84" t="s">
        <v>6392</v>
      </c>
      <c r="D840" s="84">
        <f>IFERROR(VLOOKUP(A840,Data1!A:B,2,0),"")</f>
        <v>5043</v>
      </c>
      <c r="E840" s="84">
        <f t="shared" si="78"/>
        <v>48</v>
      </c>
      <c r="F840" s="84">
        <f t="shared" si="79"/>
        <v>1</v>
      </c>
      <c r="G840" s="84" t="str">
        <f t="shared" si="80"/>
        <v/>
      </c>
      <c r="H840" s="84">
        <f t="shared" si="81"/>
        <v>1</v>
      </c>
      <c r="I840" s="84">
        <f t="shared" si="82"/>
        <v>1</v>
      </c>
      <c r="J840" s="84" t="str">
        <f t="shared" si="83"/>
        <v/>
      </c>
      <c r="K840" s="84" t="str">
        <f>IFERROR(VLOOKUP(A840,Instruction!A:F,6,0),"")</f>
        <v>• Apply label “THIS IS A SET”. Apply FNSKU to each case.
• *Make sure all labels stick securely on the case*. Apply outer case label. Cover all visible barcodes on case</v>
      </c>
      <c r="L840" s="84" t="str">
        <f>IFERROR(VLOOKUP(A840,Instruction!A:J,10,0),"No Supplies")</f>
        <v>No Supplies</v>
      </c>
      <c r="M840" s="84">
        <f>IFERROR(VLOOKUP(A840,Data1!A:C,3,0),1)</f>
        <v>48</v>
      </c>
      <c r="N840" s="84">
        <f>IFERROR(VLOOKUP(D840,Data2!$A:$D,4,0),"")</f>
        <v>0</v>
      </c>
      <c r="O840" s="84">
        <f>IFERROR(VLOOKUP(D840,Data2!$A:$C,3,0),"")</f>
        <v>48</v>
      </c>
      <c r="P840" s="84">
        <v>0</v>
      </c>
      <c r="Q840" s="84">
        <v>1</v>
      </c>
      <c r="R840" s="84"/>
      <c r="S840" s="84" t="s">
        <v>5152</v>
      </c>
    </row>
    <row r="841" spans="1:19" x14ac:dyDescent="0.25">
      <c r="A841" s="90" t="s">
        <v>5045</v>
      </c>
      <c r="B841" s="90" t="s">
        <v>6393</v>
      </c>
      <c r="C841" s="90" t="s">
        <v>6394</v>
      </c>
      <c r="D841" s="90">
        <f>IFERROR(VLOOKUP(A841,Data1!A:B,2,0),"")</f>
        <v>1731</v>
      </c>
      <c r="E841" s="90">
        <f t="shared" si="78"/>
        <v>24</v>
      </c>
      <c r="F841" s="90">
        <f t="shared" si="79"/>
        <v>24</v>
      </c>
      <c r="G841" s="90">
        <f t="shared" si="80"/>
        <v>1</v>
      </c>
      <c r="H841" s="90">
        <f t="shared" si="81"/>
        <v>1</v>
      </c>
      <c r="I841" s="90">
        <f t="shared" si="82"/>
        <v>24</v>
      </c>
      <c r="J841" s="90" t="str">
        <f t="shared" si="83"/>
        <v/>
      </c>
      <c r="K841" s="90" t="str">
        <f>IFERROR(VLOOKUP(A841,Instruction!A:F,6,0),"")</f>
        <v xml:space="preserve">• Use FNSKU to label each item (cover barcode). Apply outer box/case label accordingly to match item# (Cover all existing barcodes on the box/case) </v>
      </c>
      <c r="L841" s="90">
        <f>IFERROR(VLOOKUP(A841,Instruction!A:J,10,0),"No Supplies")</f>
        <v>0</v>
      </c>
      <c r="M841" s="90">
        <f>IFERROR(VLOOKUP(A841,Data1!A:C,3,0),1)</f>
        <v>1</v>
      </c>
      <c r="N841" s="90">
        <f>IFERROR(VLOOKUP(D841,Data2!$A:$D,4,0),"")</f>
        <v>24</v>
      </c>
      <c r="O841" s="90">
        <f>IFERROR(VLOOKUP(D841,Data2!$A:$C,3,0),"")</f>
        <v>144</v>
      </c>
      <c r="P841" s="90">
        <v>0</v>
      </c>
      <c r="Q841" s="90">
        <v>24</v>
      </c>
      <c r="R841" s="90"/>
      <c r="S841" s="90" t="s">
        <v>5151</v>
      </c>
    </row>
    <row r="842" spans="1:19" x14ac:dyDescent="0.25">
      <c r="A842" s="84" t="s">
        <v>1014</v>
      </c>
      <c r="B842" s="84" t="s">
        <v>6395</v>
      </c>
      <c r="C842" s="84"/>
      <c r="D842" s="84">
        <f>IFERROR(VLOOKUP(A842,Data1!A:B,2,0),"")</f>
        <v>2176</v>
      </c>
      <c r="E842" s="84">
        <f t="shared" si="78"/>
        <v>48</v>
      </c>
      <c r="F842" s="84">
        <f t="shared" si="79"/>
        <v>6</v>
      </c>
      <c r="G842" s="84" t="str">
        <f t="shared" si="80"/>
        <v/>
      </c>
      <c r="H842" s="84">
        <f t="shared" si="81"/>
        <v>1</v>
      </c>
      <c r="I842" s="84">
        <f t="shared" si="82"/>
        <v>6</v>
      </c>
      <c r="J842" s="84" t="str">
        <f t="shared" si="83"/>
        <v/>
      </c>
      <c r="K842" s="84" t="s">
        <v>6332</v>
      </c>
      <c r="L842" s="84" t="str">
        <f>IFERROR(VLOOKUP(A842,Instruction!A:J,10,0),"No Supplies")</f>
        <v>Poly Bag 12 x 15.5</v>
      </c>
      <c r="M842" s="84">
        <f>IFERROR(VLOOKUP(A842,Data1!A:C,3,0),1)</f>
        <v>8</v>
      </c>
      <c r="N842" s="84">
        <f>IFERROR(VLOOKUP(D842,Data2!$A:$D,4,0),"")</f>
        <v>0</v>
      </c>
      <c r="O842" s="84">
        <f>IFERROR(VLOOKUP(D842,Data2!$A:$C,3,0),"")</f>
        <v>48</v>
      </c>
      <c r="P842" s="84">
        <v>2</v>
      </c>
      <c r="Q842" s="84">
        <v>6</v>
      </c>
      <c r="R842" s="84"/>
      <c r="S842" s="84" t="s">
        <v>5152</v>
      </c>
    </row>
    <row r="843" spans="1:19" x14ac:dyDescent="0.25">
      <c r="A843" s="90" t="s">
        <v>3165</v>
      </c>
      <c r="B843" s="90" t="s">
        <v>6396</v>
      </c>
      <c r="C843" s="90"/>
      <c r="D843" s="90">
        <f>IFERROR(VLOOKUP(A843,Data1!A:B,2,0),"")</f>
        <v>730</v>
      </c>
      <c r="E843" s="90">
        <f t="shared" si="78"/>
        <v>24</v>
      </c>
      <c r="F843" s="90">
        <f t="shared" si="79"/>
        <v>24</v>
      </c>
      <c r="G843" s="90">
        <f t="shared" si="80"/>
        <v>1</v>
      </c>
      <c r="H843" s="90">
        <f t="shared" si="81"/>
        <v>1</v>
      </c>
      <c r="I843" s="90">
        <f t="shared" si="82"/>
        <v>24</v>
      </c>
      <c r="J843" s="90" t="str">
        <f t="shared" si="83"/>
        <v/>
      </c>
      <c r="K843" s="90" t="str">
        <f>IFERROR(VLOOKUP(A843,Instruction!A:F,6,0),"")</f>
        <v>• Use FNSKU to label each item (cover barcode). 
• Put item back to CASE. Discard inner box
• Apply outer case label accordingly to match item# (Cover all existing barcodes on the case)</v>
      </c>
      <c r="L843" s="90">
        <f>IFERROR(VLOOKUP(A843,Instruction!A:J,10,0),"No Supplies")</f>
        <v>0</v>
      </c>
      <c r="M843" s="90">
        <f>IFERROR(VLOOKUP(A843,Data1!A:C,3,0),1)</f>
        <v>1</v>
      </c>
      <c r="N843" s="90">
        <f>IFERROR(VLOOKUP(D843,Data2!$A:$D,4,0),"")</f>
        <v>24</v>
      </c>
      <c r="O843" s="90">
        <f>IFERROR(VLOOKUP(D843,Data2!$A:$C,3,0),"")</f>
        <v>144</v>
      </c>
      <c r="P843" s="90">
        <v>2</v>
      </c>
      <c r="Q843" s="90">
        <v>24</v>
      </c>
      <c r="R843" s="90"/>
      <c r="S843" s="90" t="s">
        <v>5151</v>
      </c>
    </row>
    <row r="844" spans="1:19" x14ac:dyDescent="0.25">
      <c r="A844" s="84" t="s">
        <v>1551</v>
      </c>
      <c r="B844" s="84" t="s">
        <v>6397</v>
      </c>
      <c r="C844" s="84"/>
      <c r="D844" s="84">
        <f>IFERROR(VLOOKUP(A844,Data1!A:B,2,0),"")</f>
        <v>3170</v>
      </c>
      <c r="E844" s="84">
        <f t="shared" si="78"/>
        <v>96</v>
      </c>
      <c r="F844" s="84">
        <f t="shared" si="79"/>
        <v>2</v>
      </c>
      <c r="G844" s="84" t="str">
        <f t="shared" si="80"/>
        <v/>
      </c>
      <c r="H844" s="84">
        <f t="shared" si="81"/>
        <v>2</v>
      </c>
      <c r="I844" s="84">
        <f t="shared" si="82"/>
        <v>1</v>
      </c>
      <c r="J844" s="84" t="str">
        <f t="shared" si="83"/>
        <v/>
      </c>
      <c r="K844" s="84" t="str">
        <f>IFERROR(VLOOKUP(A844,Instruction!A:F,6,0),"")</f>
        <v>• Prepack. Seal box. Apply FNSKU label on box.
• Pack in BX-191313
• Apply outer case label (Cover all existing barcodes on case)</v>
      </c>
      <c r="L844" s="84">
        <f>IFERROR(VLOOKUP(A844,Instruction!A:J,10,0),"No Supplies")</f>
        <v>0</v>
      </c>
      <c r="M844" s="84">
        <f>IFERROR(VLOOKUP(A844,Data1!A:C,3,0),1)</f>
        <v>48</v>
      </c>
      <c r="N844" s="84">
        <f>IFERROR(VLOOKUP(D844,Data2!$A:$D,4,0),"")</f>
        <v>0</v>
      </c>
      <c r="O844" s="84">
        <f>IFERROR(VLOOKUP(D844,Data2!$A:$C,3,0),"")</f>
        <v>48</v>
      </c>
      <c r="P844" s="84">
        <v>2</v>
      </c>
      <c r="Q844" s="84">
        <v>2</v>
      </c>
      <c r="R844" s="84"/>
      <c r="S844" s="84" t="s">
        <v>5152</v>
      </c>
    </row>
    <row r="845" spans="1:19" x14ac:dyDescent="0.25">
      <c r="A845" s="90" t="s">
        <v>1567</v>
      </c>
      <c r="B845" s="90" t="s">
        <v>6398</v>
      </c>
      <c r="C845" s="90"/>
      <c r="D845" s="90">
        <f>IFERROR(VLOOKUP(A845,Data1!A:B,2,0),"")</f>
        <v>3179</v>
      </c>
      <c r="E845" s="90">
        <f t="shared" si="78"/>
        <v>72</v>
      </c>
      <c r="F845" s="90">
        <f t="shared" si="79"/>
        <v>3</v>
      </c>
      <c r="G845" s="90">
        <f t="shared" si="80"/>
        <v>3</v>
      </c>
      <c r="H845" s="90">
        <f t="shared" si="81"/>
        <v>1</v>
      </c>
      <c r="I845" s="90">
        <f t="shared" si="82"/>
        <v>3</v>
      </c>
      <c r="J845" s="90" t="str">
        <f t="shared" si="83"/>
        <v/>
      </c>
      <c r="K845" s="90" t="str">
        <f>IFERROR(VLOOKUP(A845,Instruction!A:F,6,0),"")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45" s="90">
        <f>IFERROR(VLOOKUP(A845,Instruction!A:J,10,0),"No Supplies")</f>
        <v>0</v>
      </c>
      <c r="M845" s="90">
        <f>IFERROR(VLOOKUP(A845,Data1!A:C,3,0),1)</f>
        <v>24</v>
      </c>
      <c r="N845" s="90">
        <f>IFERROR(VLOOKUP(D845,Data2!$A:$D,4,0),"")</f>
        <v>24</v>
      </c>
      <c r="O845" s="90">
        <f>IFERROR(VLOOKUP(D845,Data2!$A:$C,3,0),"")</f>
        <v>72</v>
      </c>
      <c r="P845" s="90">
        <v>2</v>
      </c>
      <c r="Q845" s="90">
        <v>3</v>
      </c>
      <c r="R845" s="90"/>
      <c r="S845" s="90" t="s">
        <v>5152</v>
      </c>
    </row>
    <row r="846" spans="1:19" x14ac:dyDescent="0.25">
      <c r="A846" s="84" t="s">
        <v>5115</v>
      </c>
      <c r="B846" s="84" t="s">
        <v>6399</v>
      </c>
      <c r="C846" s="84"/>
      <c r="D846" s="84">
        <f>IFERROR(VLOOKUP(A846,Data1!A:B,2,0),"")</f>
        <v>1728</v>
      </c>
      <c r="E846" s="84">
        <f t="shared" si="78"/>
        <v>24</v>
      </c>
      <c r="F846" s="84">
        <f t="shared" si="79"/>
        <v>24</v>
      </c>
      <c r="G846" s="84">
        <f t="shared" si="80"/>
        <v>1</v>
      </c>
      <c r="H846" s="84">
        <f t="shared" si="81"/>
        <v>1</v>
      </c>
      <c r="I846" s="84">
        <f t="shared" si="82"/>
        <v>24</v>
      </c>
      <c r="J846" s="84" t="str">
        <f t="shared" si="83"/>
        <v/>
      </c>
      <c r="K846" s="84" t="str">
        <f>IFERROR(VLOOKUP(A846,Instruction!A:F,6,0),"")</f>
        <v>• Use FNSKU to label each item (cover barcode). 
• Put item back to CASE. Discard inner box
• Apply outer case label accordingly to match item# (Cover all existing barcodes on the case)</v>
      </c>
      <c r="L846" s="84">
        <f>IFERROR(VLOOKUP(A846,Instruction!A:J,10,0),"No Supplies")</f>
        <v>0</v>
      </c>
      <c r="M846" s="84">
        <f>IFERROR(VLOOKUP(A846,Data1!A:C,3,0),1)</f>
        <v>1</v>
      </c>
      <c r="N846" s="84">
        <f>IFERROR(VLOOKUP(D846,Data2!$A:$D,4,0),"")</f>
        <v>24</v>
      </c>
      <c r="O846" s="84">
        <f>IFERROR(VLOOKUP(D846,Data2!$A:$C,3,0),"")</f>
        <v>144</v>
      </c>
      <c r="P846" s="84">
        <v>2</v>
      </c>
      <c r="Q846" s="84">
        <v>24</v>
      </c>
      <c r="R846" s="84"/>
      <c r="S846" s="84" t="s">
        <v>5151</v>
      </c>
    </row>
    <row r="847" spans="1:19" x14ac:dyDescent="0.25">
      <c r="A847" s="90" t="s">
        <v>5116</v>
      </c>
      <c r="B847" s="90" t="s">
        <v>6400</v>
      </c>
      <c r="C847" s="90"/>
      <c r="D847" s="90">
        <f>IFERROR(VLOOKUP(A847,Data1!A:B,2,0),"")</f>
        <v>4403</v>
      </c>
      <c r="E847" s="90">
        <f t="shared" si="78"/>
        <v>144</v>
      </c>
      <c r="F847" s="90">
        <f t="shared" si="79"/>
        <v>6</v>
      </c>
      <c r="G847" s="90">
        <f t="shared" si="80"/>
        <v>6</v>
      </c>
      <c r="H847" s="90">
        <f t="shared" si="81"/>
        <v>1</v>
      </c>
      <c r="I847" s="90">
        <f t="shared" si="82"/>
        <v>6</v>
      </c>
      <c r="J847" s="90" t="str">
        <f t="shared" si="83"/>
        <v/>
      </c>
      <c r="K847" s="90" t="str">
        <f>IFERROR(VLOOKUP(A847,Instruction!A:F,6,0),"")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47" s="90">
        <f>IFERROR(VLOOKUP(A847,Instruction!A:J,10,0),"No Supplies")</f>
        <v>0</v>
      </c>
      <c r="M847" s="90">
        <f>IFERROR(VLOOKUP(A847,Data1!A:C,3,0),1)</f>
        <v>24</v>
      </c>
      <c r="N847" s="90">
        <f>IFERROR(VLOOKUP(D847,Data2!$A:$D,4,0),"")</f>
        <v>24</v>
      </c>
      <c r="O847" s="90">
        <f>IFERROR(VLOOKUP(D847,Data2!$A:$C,3,0),"")</f>
        <v>144</v>
      </c>
      <c r="P847" s="90">
        <v>2</v>
      </c>
      <c r="Q847" s="90">
        <v>6</v>
      </c>
      <c r="R847" s="90"/>
      <c r="S847" s="90" t="s">
        <v>5152</v>
      </c>
    </row>
    <row r="848" spans="1:19" x14ac:dyDescent="0.25">
      <c r="A848" s="84" t="s">
        <v>5117</v>
      </c>
      <c r="B848" s="84" t="s">
        <v>6401</v>
      </c>
      <c r="C848" s="84"/>
      <c r="D848" s="84">
        <f>IFERROR(VLOOKUP(A848,Data1!A:B,2,0),"")</f>
        <v>1712</v>
      </c>
      <c r="E848" s="84">
        <f t="shared" si="78"/>
        <v>24</v>
      </c>
      <c r="F848" s="84">
        <f t="shared" si="79"/>
        <v>24</v>
      </c>
      <c r="G848" s="84">
        <f t="shared" si="80"/>
        <v>1</v>
      </c>
      <c r="H848" s="84">
        <f t="shared" si="81"/>
        <v>1</v>
      </c>
      <c r="I848" s="84">
        <f t="shared" si="82"/>
        <v>24</v>
      </c>
      <c r="J848" s="84" t="str">
        <f t="shared" si="83"/>
        <v/>
      </c>
      <c r="K848" s="84" t="str">
        <f>IFERROR(VLOOKUP(A848,Instruction!A:F,6,0),"")</f>
        <v>• Use FNSKU to label each item (cover barcode). 
• Put item back to CASE. Discard inner box
• Apply outer case label accordingly to match item# (Cover all existing barcodes on the case)</v>
      </c>
      <c r="L848" s="84">
        <f>IFERROR(VLOOKUP(A848,Instruction!A:J,10,0),"No Supplies")</f>
        <v>0</v>
      </c>
      <c r="M848" s="84">
        <f>IFERROR(VLOOKUP(A848,Data1!A:C,3,0),1)</f>
        <v>1</v>
      </c>
      <c r="N848" s="84">
        <f>IFERROR(VLOOKUP(D848,Data2!$A:$D,4,0),"")</f>
        <v>24</v>
      </c>
      <c r="O848" s="84">
        <f>IFERROR(VLOOKUP(D848,Data2!$A:$C,3,0),"")</f>
        <v>144</v>
      </c>
      <c r="P848" s="84">
        <v>2</v>
      </c>
      <c r="Q848" s="84">
        <v>24</v>
      </c>
      <c r="R848" s="84"/>
      <c r="S848" s="84" t="s">
        <v>5151</v>
      </c>
    </row>
    <row r="849" spans="1:19" x14ac:dyDescent="0.25">
      <c r="A849" s="90" t="s">
        <v>2421</v>
      </c>
      <c r="B849" s="90" t="s">
        <v>6402</v>
      </c>
      <c r="C849" s="90" t="s">
        <v>6403</v>
      </c>
      <c r="D849" s="90">
        <f>IFERROR(VLOOKUP(A849,Data1!A:B,2,0),"")</f>
        <v>5034</v>
      </c>
      <c r="E849" s="90">
        <f t="shared" si="78"/>
        <v>24</v>
      </c>
      <c r="F849" s="90">
        <f t="shared" si="79"/>
        <v>12</v>
      </c>
      <c r="G849" s="90" t="str">
        <f t="shared" si="80"/>
        <v/>
      </c>
      <c r="H849" s="90">
        <f t="shared" si="81"/>
        <v>1</v>
      </c>
      <c r="I849" s="90">
        <f t="shared" si="82"/>
        <v>12</v>
      </c>
      <c r="J849" s="90" t="str">
        <f t="shared" si="83"/>
        <v/>
      </c>
      <c r="K849" s="90" t="str">
        <f>IFERROR(VLOOKUP(A849,Instruction!A:F,6,0),"")</f>
        <v>• Insert 2 pcs into poly bag, apply FNSKU label.
• Put back to CASE (Cover all existing barcodes on the box/case)</v>
      </c>
      <c r="L849" s="90" t="str">
        <f>IFERROR(VLOOKUP(A849,Instruction!A:J,10,0),"No Supplies")</f>
        <v>Clear bag 28 x 40</v>
      </c>
      <c r="M849" s="90">
        <f>IFERROR(VLOOKUP(A849,Data1!A:C,3,0),1)</f>
        <v>2</v>
      </c>
      <c r="N849" s="90">
        <f>IFERROR(VLOOKUP(D849,Data2!$A:$D,4,0),"")</f>
        <v>0</v>
      </c>
      <c r="O849" s="90">
        <f>IFERROR(VLOOKUP(D849,Data2!$A:$C,3,0),"")</f>
        <v>24</v>
      </c>
      <c r="P849" s="90">
        <v>0</v>
      </c>
      <c r="Q849" s="90">
        <v>12</v>
      </c>
      <c r="R849" s="90"/>
      <c r="S849" s="90" t="s">
        <v>5152</v>
      </c>
    </row>
    <row r="850" spans="1:19" x14ac:dyDescent="0.25">
      <c r="A850" s="84" t="s">
        <v>2748</v>
      </c>
      <c r="B850" s="84" t="s">
        <v>6404</v>
      </c>
      <c r="C850" s="84"/>
      <c r="D850" s="84">
        <f>IFERROR(VLOOKUP(A850,Data1!A:B,2,0),"")</f>
        <v>5412</v>
      </c>
      <c r="E850" s="84">
        <f t="shared" si="78"/>
        <v>96</v>
      </c>
      <c r="F850" s="84">
        <f t="shared" si="79"/>
        <v>2</v>
      </c>
      <c r="G850" s="84" t="str">
        <f t="shared" si="80"/>
        <v/>
      </c>
      <c r="H850" s="84">
        <f t="shared" si="81"/>
        <v>2</v>
      </c>
      <c r="I850" s="84">
        <f t="shared" si="82"/>
        <v>1</v>
      </c>
      <c r="J850" s="84" t="str">
        <f t="shared" si="83"/>
        <v/>
      </c>
      <c r="K850" s="84" t="str">
        <f>IFERROR(VLOOKUP(A850,Instruction!A:F,6,0),"")</f>
        <v>• Prepack. Seal box. Apply FNSKU label on box.
• Pack in BX-191313
• Apply outer case label (Cover all existing barcodes on case)</v>
      </c>
      <c r="L850" s="84">
        <f>IFERROR(VLOOKUP(A850,Instruction!A:J,10,0),"No Supplies")</f>
        <v>0</v>
      </c>
      <c r="M850" s="84">
        <f>IFERROR(VLOOKUP(A850,Data1!A:C,3,0),1)</f>
        <v>48</v>
      </c>
      <c r="N850" s="84">
        <f>IFERROR(VLOOKUP(D850,Data2!$A:$D,4,0),"")</f>
        <v>0</v>
      </c>
      <c r="O850" s="84">
        <f>IFERROR(VLOOKUP(D850,Data2!$A:$C,3,0),"")</f>
        <v>48</v>
      </c>
      <c r="P850" s="84">
        <v>2</v>
      </c>
      <c r="Q850" s="84">
        <v>2</v>
      </c>
      <c r="R850" s="84"/>
      <c r="S850" s="84" t="s">
        <v>5152</v>
      </c>
    </row>
    <row r="851" spans="1:19" x14ac:dyDescent="0.25">
      <c r="A851" s="90" t="s">
        <v>3001</v>
      </c>
      <c r="B851" s="90" t="s">
        <v>6405</v>
      </c>
      <c r="C851" s="90"/>
      <c r="D851" s="90">
        <f>IFERROR(VLOOKUP(A851,Data1!A:B,2,0),"")</f>
        <v>608</v>
      </c>
      <c r="E851" s="90">
        <f t="shared" si="78"/>
        <v>72</v>
      </c>
      <c r="F851" s="90">
        <f t="shared" si="79"/>
        <v>3</v>
      </c>
      <c r="G851" s="90">
        <f t="shared" si="80"/>
        <v>3</v>
      </c>
      <c r="H851" s="90">
        <f t="shared" si="81"/>
        <v>1</v>
      </c>
      <c r="I851" s="90">
        <f t="shared" si="82"/>
        <v>3</v>
      </c>
      <c r="J851" s="90" t="str">
        <f t="shared" si="83"/>
        <v/>
      </c>
      <c r="K851" s="90" t="str">
        <f>IFERROR(VLOOKUP(A851,Instruction!A:F,6,0),"")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51" s="90">
        <f>IFERROR(VLOOKUP(A851,Instruction!A:J,10,0),"No Supplies")</f>
        <v>0</v>
      </c>
      <c r="M851" s="90">
        <f>IFERROR(VLOOKUP(A851,Data1!A:C,3,0),1)</f>
        <v>24</v>
      </c>
      <c r="N851" s="90">
        <f>IFERROR(VLOOKUP(D851,Data2!$A:$D,4,0),"")</f>
        <v>24</v>
      </c>
      <c r="O851" s="90">
        <f>IFERROR(VLOOKUP(D851,Data2!$A:$C,3,0),"")</f>
        <v>72</v>
      </c>
      <c r="P851" s="90">
        <v>2</v>
      </c>
      <c r="Q851" s="90">
        <v>3</v>
      </c>
      <c r="R851" s="90"/>
      <c r="S851" s="90" t="s">
        <v>5152</v>
      </c>
    </row>
    <row r="852" spans="1:19" x14ac:dyDescent="0.25">
      <c r="A852" s="84" t="s">
        <v>3444</v>
      </c>
      <c r="B852" s="84" t="s">
        <v>6406</v>
      </c>
      <c r="C852" s="84"/>
      <c r="D852" s="84">
        <f>IFERROR(VLOOKUP(A852,Data1!A:B,2,0),"")</f>
        <v>925</v>
      </c>
      <c r="E852" s="84">
        <f t="shared" si="78"/>
        <v>72</v>
      </c>
      <c r="F852" s="84">
        <f t="shared" si="79"/>
        <v>3</v>
      </c>
      <c r="G852" s="84">
        <f t="shared" si="80"/>
        <v>3</v>
      </c>
      <c r="H852" s="84">
        <f t="shared" si="81"/>
        <v>1</v>
      </c>
      <c r="I852" s="84">
        <f t="shared" si="82"/>
        <v>3</v>
      </c>
      <c r="J852" s="84" t="str">
        <f t="shared" si="83"/>
        <v/>
      </c>
      <c r="K852" s="84" t="str">
        <f>IFERROR(VLOOKUP(A852,Instruction!A:F,6,0),"")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52" s="84">
        <f>IFERROR(VLOOKUP(A852,Instruction!A:J,10,0),"No Supplies")</f>
        <v>0</v>
      </c>
      <c r="M852" s="84">
        <f>IFERROR(VLOOKUP(A852,Data1!A:C,3,0),1)</f>
        <v>24</v>
      </c>
      <c r="N852" s="84">
        <f>IFERROR(VLOOKUP(D852,Data2!$A:$D,4,0),"")</f>
        <v>24</v>
      </c>
      <c r="O852" s="84">
        <f>IFERROR(VLOOKUP(D852,Data2!$A:$C,3,0),"")</f>
        <v>72</v>
      </c>
      <c r="P852" s="84">
        <v>2</v>
      </c>
      <c r="Q852" s="84">
        <v>3</v>
      </c>
      <c r="R852" s="84"/>
      <c r="S852" s="84" t="s">
        <v>5152</v>
      </c>
    </row>
    <row r="853" spans="1:19" x14ac:dyDescent="0.25">
      <c r="A853" s="90" t="s">
        <v>3089</v>
      </c>
      <c r="B853" s="90" t="s">
        <v>6407</v>
      </c>
      <c r="C853" s="90"/>
      <c r="D853" s="90">
        <f>IFERROR(VLOOKUP(A853,Data1!A:B,2,0),"")</f>
        <v>701</v>
      </c>
      <c r="E853" s="90">
        <f t="shared" si="78"/>
        <v>24</v>
      </c>
      <c r="F853" s="90">
        <f t="shared" si="79"/>
        <v>12</v>
      </c>
      <c r="G853" s="90">
        <f t="shared" si="80"/>
        <v>1</v>
      </c>
      <c r="H853" s="90">
        <f t="shared" si="81"/>
        <v>1</v>
      </c>
      <c r="I853" s="90">
        <f t="shared" si="82"/>
        <v>12</v>
      </c>
      <c r="J853" s="90" t="str">
        <f t="shared" si="83"/>
        <v/>
      </c>
      <c r="K853" s="90" t="str">
        <f>IFERROR(VLOOKUP(A853,Instruction!A:F,6,0),"")</f>
        <v>• Insert 2 pcs into poly bag, apply FNSKU label.
• Put back to CASE (Cover all existing barcodes on the box/case)</v>
      </c>
      <c r="L853" s="90">
        <f>IFERROR(VLOOKUP(A853,Instruction!A:J,10,0),"No Supplies")</f>
        <v>0</v>
      </c>
      <c r="M853" s="90">
        <f>IFERROR(VLOOKUP(A853,Data1!A:C,3,0),1)</f>
        <v>2</v>
      </c>
      <c r="N853" s="90">
        <f>IFERROR(VLOOKUP(D853,Data2!$A:$D,4,0),"")</f>
        <v>24</v>
      </c>
      <c r="O853" s="90">
        <f>IFERROR(VLOOKUP(D853,Data2!$A:$C,3,0),"")</f>
        <v>144</v>
      </c>
      <c r="P853" s="90">
        <v>2</v>
      </c>
      <c r="Q853" s="90">
        <v>12</v>
      </c>
      <c r="R853" s="90"/>
      <c r="S853" s="90" t="s">
        <v>5151</v>
      </c>
    </row>
    <row r="854" spans="1:19" x14ac:dyDescent="0.25">
      <c r="A854" s="84" t="s">
        <v>3407</v>
      </c>
      <c r="B854" s="84" t="s">
        <v>6408</v>
      </c>
      <c r="C854" s="84"/>
      <c r="D854" s="84">
        <f>IFERROR(VLOOKUP(A854,Data1!A:B,2,0),"")</f>
        <v>907</v>
      </c>
      <c r="E854" s="84">
        <f t="shared" si="78"/>
        <v>12</v>
      </c>
      <c r="F854" s="84">
        <f t="shared" si="79"/>
        <v>3</v>
      </c>
      <c r="G854" s="84" t="str">
        <f t="shared" si="80"/>
        <v/>
      </c>
      <c r="H854" s="84">
        <f t="shared" si="81"/>
        <v>1</v>
      </c>
      <c r="I854" s="84">
        <f t="shared" si="82"/>
        <v>3</v>
      </c>
      <c r="J854" s="84" t="str">
        <f t="shared" si="83"/>
        <v/>
      </c>
      <c r="K854" s="84" t="str">
        <f>IFERROR(VLOOKUP(A854,Instruction!A:F,6,0),"")</f>
        <v>• Put 4 pcs into poly bag, apply FNSKU label. 
• Insert the poly-bagged sets back to CASE. (Cover all existing barcodes on the box/case)
• New box size BX- 13.25 x 10.75 x 12.75</v>
      </c>
      <c r="L854" s="84">
        <f>IFERROR(VLOOKUP(A854,Instruction!A:J,10,0),"No Supplies")</f>
        <v>0</v>
      </c>
      <c r="M854" s="84">
        <f>IFERROR(VLOOKUP(A854,Data1!A:C,3,0),1)</f>
        <v>4</v>
      </c>
      <c r="N854" s="84">
        <f>IFERROR(VLOOKUP(D854,Data2!$A:$D,4,0),"")</f>
        <v>0</v>
      </c>
      <c r="O854" s="84">
        <f>IFERROR(VLOOKUP(D854,Data2!$A:$C,3,0),"")</f>
        <v>12</v>
      </c>
      <c r="P854" s="84">
        <v>2</v>
      </c>
      <c r="Q854" s="84">
        <v>3</v>
      </c>
      <c r="R854" s="84"/>
      <c r="S854" s="84" t="s">
        <v>5152</v>
      </c>
    </row>
    <row r="855" spans="1:19" x14ac:dyDescent="0.25">
      <c r="A855" s="90" t="s">
        <v>1664</v>
      </c>
      <c r="B855" s="90" t="s">
        <v>6409</v>
      </c>
      <c r="C855" s="90"/>
      <c r="D855" s="90">
        <f>IFERROR(VLOOKUP(A855,Data1!A:B,2,0),"")</f>
        <v>3334</v>
      </c>
      <c r="E855" s="90">
        <f t="shared" si="78"/>
        <v>48</v>
      </c>
      <c r="F855" s="90">
        <f t="shared" si="79"/>
        <v>2</v>
      </c>
      <c r="G855" s="90" t="str">
        <f t="shared" si="80"/>
        <v/>
      </c>
      <c r="H855" s="90">
        <f t="shared" si="81"/>
        <v>2</v>
      </c>
      <c r="I855" s="90">
        <f t="shared" si="82"/>
        <v>1</v>
      </c>
      <c r="J855" s="90" t="str">
        <f t="shared" si="83"/>
        <v/>
      </c>
      <c r="K855" s="90" t="str">
        <f>IFERROR(VLOOKUP(A855,Instruction!A:F,6,0),"")</f>
        <v>• Prepack. Seal box. Apply FNSKU label on box.
• Pack in BX-191313
• Apply outer case label (Cover all existing barcodes on case)</v>
      </c>
      <c r="L855" s="90">
        <f>IFERROR(VLOOKUP(A855,Instruction!A:J,10,0),"No Supplies")</f>
        <v>0</v>
      </c>
      <c r="M855" s="90">
        <f>IFERROR(VLOOKUP(A855,Data1!A:C,3,0),1)</f>
        <v>24</v>
      </c>
      <c r="N855" s="90">
        <f>IFERROR(VLOOKUP(D855,Data2!$A:$D,4,0),"")</f>
        <v>0</v>
      </c>
      <c r="O855" s="90">
        <f>IFERROR(VLOOKUP(D855,Data2!$A:$C,3,0),"")</f>
        <v>24</v>
      </c>
      <c r="P855" s="90">
        <v>2</v>
      </c>
      <c r="Q855" s="90">
        <v>2</v>
      </c>
      <c r="R855" s="90"/>
      <c r="S855" s="90" t="s">
        <v>5152</v>
      </c>
    </row>
    <row r="856" spans="1:19" x14ac:dyDescent="0.25">
      <c r="A856" s="84" t="s">
        <v>287</v>
      </c>
      <c r="B856" s="84" t="s">
        <v>6410</v>
      </c>
      <c r="C856" s="84"/>
      <c r="D856" s="84">
        <f>IFERROR(VLOOKUP(A856,Data1!A:B,2,0),"")</f>
        <v>1285</v>
      </c>
      <c r="E856" s="84">
        <f t="shared" si="78"/>
        <v>144</v>
      </c>
      <c r="F856" s="84">
        <f t="shared" si="79"/>
        <v>6</v>
      </c>
      <c r="G856" s="84">
        <f t="shared" si="80"/>
        <v>6</v>
      </c>
      <c r="H856" s="84">
        <f t="shared" si="81"/>
        <v>1</v>
      </c>
      <c r="I856" s="84">
        <f t="shared" si="82"/>
        <v>6</v>
      </c>
      <c r="J856" s="84" t="str">
        <f t="shared" si="83"/>
        <v/>
      </c>
      <c r="K856" s="84" t="str">
        <f>IFERROR(VLOOKUP(A856,Instruction!A:F,6,0),"")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56" s="84">
        <f>IFERROR(VLOOKUP(A856,Instruction!A:J,10,0),"No Supplies")</f>
        <v>0</v>
      </c>
      <c r="M856" s="84">
        <f>IFERROR(VLOOKUP(A856,Data1!A:C,3,0),1)</f>
        <v>24</v>
      </c>
      <c r="N856" s="84">
        <f>IFERROR(VLOOKUP(D856,Data2!$A:$D,4,0),"")</f>
        <v>24</v>
      </c>
      <c r="O856" s="84">
        <f>IFERROR(VLOOKUP(D856,Data2!$A:$C,3,0),"")</f>
        <v>144</v>
      </c>
      <c r="P856" s="84">
        <v>2</v>
      </c>
      <c r="Q856" s="84">
        <v>6</v>
      </c>
      <c r="R856" s="84"/>
      <c r="S856" s="84" t="s">
        <v>5152</v>
      </c>
    </row>
    <row r="857" spans="1:19" x14ac:dyDescent="0.25">
      <c r="A857" s="90" t="s">
        <v>1712</v>
      </c>
      <c r="B857" s="90" t="s">
        <v>6411</v>
      </c>
      <c r="C857" s="90"/>
      <c r="D857" s="90">
        <f>IFERROR(VLOOKUP(A857,Data1!A:B,2,0),"")</f>
        <v>335</v>
      </c>
      <c r="E857" s="90">
        <f t="shared" si="78"/>
        <v>24</v>
      </c>
      <c r="F857" s="90">
        <f t="shared" si="79"/>
        <v>12</v>
      </c>
      <c r="G857" s="90">
        <f t="shared" si="80"/>
        <v>1</v>
      </c>
      <c r="H857" s="90">
        <f t="shared" si="81"/>
        <v>1</v>
      </c>
      <c r="I857" s="90">
        <f t="shared" si="82"/>
        <v>12</v>
      </c>
      <c r="J857" s="90" t="str">
        <f t="shared" si="83"/>
        <v/>
      </c>
      <c r="K857" s="90" t="s">
        <v>5494</v>
      </c>
      <c r="L857" s="90">
        <f>IFERROR(VLOOKUP(A857,Instruction!A:J,10,0),"No Supplies")</f>
        <v>0</v>
      </c>
      <c r="M857" s="90">
        <f>IFERROR(VLOOKUP(A857,Data1!A:C,3,0),1)</f>
        <v>2</v>
      </c>
      <c r="N857" s="90">
        <f>IFERROR(VLOOKUP(D857,Data2!$A:$D,4,0),"")</f>
        <v>24</v>
      </c>
      <c r="O857" s="90">
        <f>IFERROR(VLOOKUP(D857,Data2!$A:$C,3,0),"")</f>
        <v>144</v>
      </c>
      <c r="P857" s="90">
        <v>2</v>
      </c>
      <c r="Q857" s="90">
        <v>12</v>
      </c>
      <c r="R857" s="90"/>
      <c r="S857" s="90" t="s">
        <v>5151</v>
      </c>
    </row>
    <row r="858" spans="1:19" x14ac:dyDescent="0.25">
      <c r="A858" s="84" t="s">
        <v>4067</v>
      </c>
      <c r="B858" s="84" t="s">
        <v>6412</v>
      </c>
      <c r="C858" s="84"/>
      <c r="D858" s="84">
        <f>IFERROR(VLOOKUP(A858,Data1!A:B,2,0),"")</f>
        <v>989</v>
      </c>
      <c r="E858" s="84">
        <f t="shared" si="78"/>
        <v>24</v>
      </c>
      <c r="F858" s="84">
        <f t="shared" si="79"/>
        <v>12</v>
      </c>
      <c r="G858" s="84">
        <f t="shared" si="80"/>
        <v>1</v>
      </c>
      <c r="H858" s="84">
        <f t="shared" si="81"/>
        <v>1</v>
      </c>
      <c r="I858" s="84">
        <f t="shared" si="82"/>
        <v>12</v>
      </c>
      <c r="J858" s="84" t="str">
        <f t="shared" si="83"/>
        <v/>
      </c>
      <c r="K858" s="84" t="str">
        <f>IFERROR(VLOOKUP(A858,Instruction!A:F,6,0),"")</f>
        <v>• Insert 2 pcs into poly bag, apply FNSKU label.
• Put back to CASE (Cover all existing barcodes on the box/case)</v>
      </c>
      <c r="L858" s="84">
        <f>IFERROR(VLOOKUP(A858,Instruction!A:J,10,0),"No Supplies")</f>
        <v>0</v>
      </c>
      <c r="M858" s="84">
        <f>IFERROR(VLOOKUP(A858,Data1!A:C,3,0),1)</f>
        <v>2</v>
      </c>
      <c r="N858" s="84">
        <f>IFERROR(VLOOKUP(D858,Data2!$A:$D,4,0),"")</f>
        <v>24</v>
      </c>
      <c r="O858" s="84">
        <f>IFERROR(VLOOKUP(D858,Data2!$A:$C,3,0),"")</f>
        <v>144</v>
      </c>
      <c r="P858" s="84">
        <v>2</v>
      </c>
      <c r="Q858" s="84">
        <v>12</v>
      </c>
      <c r="R858" s="84"/>
      <c r="S858" s="84" t="s">
        <v>5151</v>
      </c>
    </row>
    <row r="859" spans="1:19" x14ac:dyDescent="0.25">
      <c r="A859" s="90" t="s">
        <v>5118</v>
      </c>
      <c r="B859" s="90" t="s">
        <v>6413</v>
      </c>
      <c r="C859" s="90"/>
      <c r="D859" s="90">
        <f>IFERROR(VLOOKUP(A859,Data1!A:B,2,0),"")</f>
        <v>105</v>
      </c>
      <c r="E859" s="90">
        <f t="shared" si="78"/>
        <v>48</v>
      </c>
      <c r="F859" s="90">
        <f t="shared" si="79"/>
        <v>2</v>
      </c>
      <c r="G859" s="90" t="str">
        <f t="shared" si="80"/>
        <v/>
      </c>
      <c r="H859" s="90">
        <f t="shared" si="81"/>
        <v>2</v>
      </c>
      <c r="I859" s="90">
        <f t="shared" si="82"/>
        <v>1</v>
      </c>
      <c r="J859" s="90" t="str">
        <f t="shared" si="83"/>
        <v/>
      </c>
      <c r="K859" s="90" t="str">
        <f>IFERROR(VLOOKUP(A859,Instruction!A:F,6,0),"")</f>
        <v>• Prepack. Seal box. Apply FNSKU label on box.
• Pack in BX-191313
• Apply outer case label (Cover all existing barcodes on case)</v>
      </c>
      <c r="L859" s="90">
        <f>IFERROR(VLOOKUP(A859,Instruction!A:J,10,0),"No Supplies")</f>
        <v>0</v>
      </c>
      <c r="M859" s="90">
        <f>IFERROR(VLOOKUP(A859,Data1!A:C,3,0),1)</f>
        <v>24</v>
      </c>
      <c r="N859" s="90">
        <f>IFERROR(VLOOKUP(D859,Data2!$A:$D,4,0),"")</f>
        <v>0</v>
      </c>
      <c r="O859" s="90">
        <f>IFERROR(VLOOKUP(D859,Data2!$A:$C,3,0),"")</f>
        <v>24</v>
      </c>
      <c r="P859" s="90">
        <v>2</v>
      </c>
      <c r="Q859" s="90">
        <v>2</v>
      </c>
      <c r="R859" s="90"/>
      <c r="S859" s="90" t="s">
        <v>5152</v>
      </c>
    </row>
    <row r="860" spans="1:19" x14ac:dyDescent="0.25">
      <c r="A860" s="84" t="s">
        <v>5119</v>
      </c>
      <c r="B860" s="84" t="s">
        <v>6414</v>
      </c>
      <c r="C860" s="84"/>
      <c r="D860" s="84">
        <f>IFERROR(VLOOKUP(A860,Data1!A:B,2,0),"")</f>
        <v>2322</v>
      </c>
      <c r="E860" s="84">
        <f t="shared" si="78"/>
        <v>24</v>
      </c>
      <c r="F860" s="84">
        <f t="shared" si="79"/>
        <v>24</v>
      </c>
      <c r="G860" s="84">
        <f t="shared" si="80"/>
        <v>1</v>
      </c>
      <c r="H860" s="84">
        <f t="shared" si="81"/>
        <v>1</v>
      </c>
      <c r="I860" s="84">
        <f t="shared" si="82"/>
        <v>24</v>
      </c>
      <c r="J860" s="84" t="str">
        <f t="shared" si="83"/>
        <v/>
      </c>
      <c r="K860" s="84" t="str">
        <f>IFERROR(VLOOKUP(A860,Instruction!A:F,6,0),"")</f>
        <v>• Use FNSKU to label each item (cover barcode). 
• Put item back to CASE. Discard inner box
• Apply outer case label accordingly to match item# (Cover all existing barcodes on the case)</v>
      </c>
      <c r="L860" s="84">
        <f>IFERROR(VLOOKUP(A860,Instruction!A:J,10,0),"No Supplies")</f>
        <v>0</v>
      </c>
      <c r="M860" s="84">
        <f>IFERROR(VLOOKUP(A860,Data1!A:C,3,0),1)</f>
        <v>1</v>
      </c>
      <c r="N860" s="84">
        <f>IFERROR(VLOOKUP(D860,Data2!$A:$D,4,0),"")</f>
        <v>24</v>
      </c>
      <c r="O860" s="84">
        <f>IFERROR(VLOOKUP(D860,Data2!$A:$C,3,0),"")</f>
        <v>144</v>
      </c>
      <c r="P860" s="84">
        <v>2</v>
      </c>
      <c r="Q860" s="84">
        <v>24</v>
      </c>
      <c r="R860" s="84"/>
      <c r="S860" s="84" t="s">
        <v>5151</v>
      </c>
    </row>
    <row r="861" spans="1:19" x14ac:dyDescent="0.25">
      <c r="A861" s="90" t="s">
        <v>2167</v>
      </c>
      <c r="B861" s="90" t="s">
        <v>6415</v>
      </c>
      <c r="C861" s="90" t="s">
        <v>6416</v>
      </c>
      <c r="D861" s="90">
        <f>IFERROR(VLOOKUP(A861,Data1!A:B,2,0),"")</f>
        <v>4125</v>
      </c>
      <c r="E861" s="90">
        <f t="shared" si="78"/>
        <v>12</v>
      </c>
      <c r="F861" s="90">
        <f t="shared" si="79"/>
        <v>1</v>
      </c>
      <c r="G861" s="90" t="str">
        <f t="shared" si="80"/>
        <v/>
      </c>
      <c r="H861" s="90">
        <f t="shared" si="81"/>
        <v>1</v>
      </c>
      <c r="I861" s="90">
        <f t="shared" si="82"/>
        <v>1</v>
      </c>
      <c r="J861" s="90" t="str">
        <f t="shared" si="83"/>
        <v/>
      </c>
      <c r="K861" s="90" t="str">
        <f>IFERROR(VLOOKUP(A861,Instruction!A:F,6,0),"")</f>
        <v>• Apply label “THIS IS A SET”. Apply FNSKU to each case.
• *Make sure all labels stick securely on the case*. Apply outer case label. Cover all visible barcodes on case</v>
      </c>
      <c r="L861" s="90" t="str">
        <f>IFERROR(VLOOKUP(A861,Instruction!A:J,10,0),"No Supplies")</f>
        <v>No Supplies</v>
      </c>
      <c r="M861" s="90">
        <f>IFERROR(VLOOKUP(A861,Data1!A:C,3,0),1)</f>
        <v>12</v>
      </c>
      <c r="N861" s="90">
        <f>IFERROR(VLOOKUP(D861,Data2!$A:$D,4,0),"")</f>
        <v>0</v>
      </c>
      <c r="O861" s="90">
        <f>IFERROR(VLOOKUP(D861,Data2!$A:$C,3,0),"")</f>
        <v>12</v>
      </c>
      <c r="P861" s="90">
        <v>0</v>
      </c>
      <c r="Q861" s="90">
        <v>1</v>
      </c>
      <c r="R861" s="90"/>
      <c r="S861" s="90" t="s">
        <v>5152</v>
      </c>
    </row>
    <row r="862" spans="1:19" x14ac:dyDescent="0.25">
      <c r="A862" s="84" t="s">
        <v>59</v>
      </c>
      <c r="B862" s="84" t="s">
        <v>6417</v>
      </c>
      <c r="C862" s="84"/>
      <c r="D862" s="84">
        <f>IFERROR(VLOOKUP(A862,Data1!A:B,2,0),"")</f>
        <v>1053</v>
      </c>
      <c r="E862" s="84">
        <f t="shared" si="78"/>
        <v>12</v>
      </c>
      <c r="F862" s="84">
        <f t="shared" si="79"/>
        <v>12</v>
      </c>
      <c r="G862" s="84" t="str">
        <f t="shared" si="80"/>
        <v/>
      </c>
      <c r="H862" s="84">
        <f t="shared" si="81"/>
        <v>1</v>
      </c>
      <c r="I862" s="84">
        <f t="shared" si="82"/>
        <v>12</v>
      </c>
      <c r="J862" s="84" t="str">
        <f t="shared" si="83"/>
        <v/>
      </c>
      <c r="K862" s="84" t="str">
        <f>IFERROR(VLOOKUP(A862,Instruction!A:F,6,0),"")</f>
        <v>• Use FNSKU to label each item (cover barcode). 
• Put item back to CASE. Discard inner box
• Apply outer case label accordingly to match item# (Cover all existing barcodes on the case)</v>
      </c>
      <c r="L862" s="84">
        <f>IFERROR(VLOOKUP(A862,Instruction!A:J,10,0),"No Supplies")</f>
        <v>0</v>
      </c>
      <c r="M862" s="84">
        <f>IFERROR(VLOOKUP(A862,Data1!A:C,3,0),1)</f>
        <v>1</v>
      </c>
      <c r="N862" s="84">
        <f>IFERROR(VLOOKUP(D862,Data2!$A:$D,4,0),"")</f>
        <v>0</v>
      </c>
      <c r="O862" s="84">
        <f>IFERROR(VLOOKUP(D862,Data2!$A:$C,3,0),"")</f>
        <v>12</v>
      </c>
      <c r="P862" s="84">
        <v>2</v>
      </c>
      <c r="Q862" s="84">
        <v>12</v>
      </c>
      <c r="R862" s="84"/>
      <c r="S862" s="84" t="s">
        <v>5152</v>
      </c>
    </row>
    <row r="863" spans="1:19" x14ac:dyDescent="0.25">
      <c r="A863" s="90" t="s">
        <v>1614</v>
      </c>
      <c r="B863" s="90" t="s">
        <v>6418</v>
      </c>
      <c r="C863" s="90"/>
      <c r="D863" s="90">
        <f>IFERROR(VLOOKUP(A863,Data1!A:B,2,0),"")</f>
        <v>3197</v>
      </c>
      <c r="E863" s="90">
        <f t="shared" si="78"/>
        <v>24</v>
      </c>
      <c r="F863" s="90">
        <f t="shared" si="79"/>
        <v>8</v>
      </c>
      <c r="G863" s="90">
        <f t="shared" si="80"/>
        <v>1</v>
      </c>
      <c r="H863" s="90">
        <f t="shared" si="81"/>
        <v>1</v>
      </c>
      <c r="I863" s="90">
        <f t="shared" si="82"/>
        <v>8</v>
      </c>
      <c r="J863" s="90" t="str">
        <f t="shared" si="83"/>
        <v/>
      </c>
      <c r="K863" s="90" t="s">
        <v>6140</v>
      </c>
      <c r="L863" s="90" t="str">
        <f>IFERROR(VLOOKUP(A863,Instruction!A:J,10,0),"No Supplies")</f>
        <v>Poly Bag 12 x 15.5</v>
      </c>
      <c r="M863" s="90">
        <f>IFERROR(VLOOKUP(A863,Data1!A:C,3,0),1)</f>
        <v>3</v>
      </c>
      <c r="N863" s="90">
        <f>IFERROR(VLOOKUP(D863,Data2!$A:$D,4,0),"")</f>
        <v>24</v>
      </c>
      <c r="O863" s="90">
        <f>IFERROR(VLOOKUP(D863,Data2!$A:$C,3,0),"")</f>
        <v>144</v>
      </c>
      <c r="P863" s="90">
        <v>2</v>
      </c>
      <c r="Q863" s="90">
        <v>8</v>
      </c>
      <c r="R863" s="90"/>
      <c r="S863" s="90" t="s">
        <v>5151</v>
      </c>
    </row>
    <row r="864" spans="1:19" x14ac:dyDescent="0.25">
      <c r="A864" s="84" t="s">
        <v>1413</v>
      </c>
      <c r="B864" s="84" t="s">
        <v>6419</v>
      </c>
      <c r="C864" s="84"/>
      <c r="D864" s="84">
        <f>IFERROR(VLOOKUP(A864,Data1!A:B,2,0),"")</f>
        <v>3112</v>
      </c>
      <c r="E864" s="84">
        <f t="shared" si="78"/>
        <v>24</v>
      </c>
      <c r="F864" s="84">
        <f t="shared" si="79"/>
        <v>4</v>
      </c>
      <c r="G864" s="84">
        <f t="shared" si="80"/>
        <v>1</v>
      </c>
      <c r="H864" s="84">
        <f t="shared" si="81"/>
        <v>1</v>
      </c>
      <c r="I864" s="84">
        <f t="shared" si="82"/>
        <v>4</v>
      </c>
      <c r="J864" s="84" t="str">
        <f t="shared" si="83"/>
        <v/>
      </c>
      <c r="K864" s="84" t="str">
        <f>IFERROR(VLOOKUP(A864,Instruction!A:F,6,0),"")</f>
        <v>• Insert 6 pcs per poly bag (6 different color). Apply FNSKU labels on each of the poly bags.
• Put the poly-bagged sets back to BX-191313</v>
      </c>
      <c r="L864" s="84">
        <f>IFERROR(VLOOKUP(A864,Instruction!A:J,10,0),"No Supplies")</f>
        <v>0</v>
      </c>
      <c r="M864" s="84">
        <f>IFERROR(VLOOKUP(A864,Data1!A:C,3,0),1)</f>
        <v>6</v>
      </c>
      <c r="N864" s="84">
        <f>IFERROR(VLOOKUP(D864,Data2!$A:$D,4,0),"")</f>
        <v>24</v>
      </c>
      <c r="O864" s="84">
        <f>IFERROR(VLOOKUP(D864,Data2!$A:$C,3,0),"")</f>
        <v>72</v>
      </c>
      <c r="P864" s="84">
        <v>2</v>
      </c>
      <c r="Q864" s="84">
        <v>4</v>
      </c>
      <c r="R864" s="84"/>
      <c r="S864" s="84" t="s">
        <v>5151</v>
      </c>
    </row>
    <row r="865" spans="1:19" x14ac:dyDescent="0.25">
      <c r="A865" s="90" t="s">
        <v>3209</v>
      </c>
      <c r="B865" s="90" t="s">
        <v>6420</v>
      </c>
      <c r="C865" s="90"/>
      <c r="D865" s="90">
        <f>IFERROR(VLOOKUP(A865,Data1!A:B,2,0),"")</f>
        <v>751</v>
      </c>
      <c r="E865" s="90">
        <f t="shared" si="78"/>
        <v>24</v>
      </c>
      <c r="F865" s="90">
        <f t="shared" si="79"/>
        <v>6</v>
      </c>
      <c r="G865" s="90">
        <f t="shared" si="80"/>
        <v>1</v>
      </c>
      <c r="H865" s="90">
        <f t="shared" si="81"/>
        <v>1</v>
      </c>
      <c r="I865" s="90">
        <f t="shared" si="82"/>
        <v>6</v>
      </c>
      <c r="J865" s="90" t="str">
        <f t="shared" si="83"/>
        <v/>
      </c>
      <c r="K865" s="90" t="str">
        <f>IFERROR(VLOOKUP(A865,Instruction!A:F,6,0),"")</f>
        <v>• Insert 4 pcs per poly bag (Blue, Purple, Green, Pink). Apply FNSKU labels on each of the poly bags.
• Insert the poly-bagged sets back to BX-191313</v>
      </c>
      <c r="L865" s="90">
        <f>IFERROR(VLOOKUP(A865,Instruction!A:J,10,0),"No Supplies")</f>
        <v>0</v>
      </c>
      <c r="M865" s="90">
        <f>IFERROR(VLOOKUP(A865,Data1!A:C,3,0),1)</f>
        <v>4</v>
      </c>
      <c r="N865" s="90">
        <f>IFERROR(VLOOKUP(D865,Data2!$A:$D,4,0),"")</f>
        <v>24</v>
      </c>
      <c r="O865" s="90">
        <f>IFERROR(VLOOKUP(D865,Data2!$A:$C,3,0),"")</f>
        <v>144</v>
      </c>
      <c r="P865" s="90">
        <v>2</v>
      </c>
      <c r="Q865" s="90">
        <v>6</v>
      </c>
      <c r="R865" s="90"/>
      <c r="S865" s="90" t="s">
        <v>5151</v>
      </c>
    </row>
    <row r="866" spans="1:19" x14ac:dyDescent="0.25">
      <c r="A866" s="84" t="s">
        <v>3485</v>
      </c>
      <c r="B866" s="84" t="s">
        <v>6421</v>
      </c>
      <c r="C866" s="84"/>
      <c r="D866" s="84">
        <f>IFERROR(VLOOKUP(A866,Data1!A:B,2,0),"")</f>
        <v>945</v>
      </c>
      <c r="E866" s="84">
        <f t="shared" si="78"/>
        <v>48</v>
      </c>
      <c r="F866" s="84">
        <f t="shared" si="79"/>
        <v>6</v>
      </c>
      <c r="G866" s="84" t="str">
        <f t="shared" si="80"/>
        <v/>
      </c>
      <c r="H866" s="84">
        <f t="shared" si="81"/>
        <v>1</v>
      </c>
      <c r="I866" s="84">
        <f t="shared" si="82"/>
        <v>6</v>
      </c>
      <c r="J866" s="84" t="str">
        <f t="shared" si="83"/>
        <v/>
      </c>
      <c r="K866" s="84" t="str">
        <f>IFERROR(VLOOKUP(A866,Instruction!A:F,6,0),"")</f>
        <v>• Insert 8 pcs per poly bag (8 different color). Apply FNSKU labels on each of the poly bags.
• Insert the poly-bagged sets back to CASE (Cover all existing barcodes on the box/case)
• New box size BX- 13.25 x 10.75 x 12.75</v>
      </c>
      <c r="L866" s="84">
        <f>IFERROR(VLOOKUP(A866,Instruction!A:J,10,0),"No Supplies")</f>
        <v>0</v>
      </c>
      <c r="M866" s="84">
        <f>IFERROR(VLOOKUP(A866,Data1!A:C,3,0),1)</f>
        <v>8</v>
      </c>
      <c r="N866" s="84">
        <f>IFERROR(VLOOKUP(D866,Data2!$A:$D,4,0),"")</f>
        <v>0</v>
      </c>
      <c r="O866" s="84">
        <f>IFERROR(VLOOKUP(D866,Data2!$A:$C,3,0),"")</f>
        <v>48</v>
      </c>
      <c r="P866" s="84">
        <v>2</v>
      </c>
      <c r="Q866" s="84">
        <v>6</v>
      </c>
      <c r="R866" s="84"/>
      <c r="S866" s="84" t="s">
        <v>5152</v>
      </c>
    </row>
    <row r="867" spans="1:19" x14ac:dyDescent="0.25">
      <c r="A867" s="90" t="s">
        <v>2473</v>
      </c>
      <c r="B867" s="90" t="s">
        <v>6422</v>
      </c>
      <c r="C867" s="90"/>
      <c r="D867" s="90">
        <f>IFERROR(VLOOKUP(A867,Data1!A:B,2,0),"")</f>
        <v>5054</v>
      </c>
      <c r="E867" s="90">
        <f t="shared" si="78"/>
        <v>72</v>
      </c>
      <c r="F867" s="90">
        <f t="shared" si="79"/>
        <v>3</v>
      </c>
      <c r="G867" s="90">
        <f t="shared" si="80"/>
        <v>3</v>
      </c>
      <c r="H867" s="90">
        <f t="shared" si="81"/>
        <v>1</v>
      </c>
      <c r="I867" s="90">
        <f t="shared" si="82"/>
        <v>3</v>
      </c>
      <c r="J867" s="90" t="str">
        <f t="shared" si="83"/>
        <v/>
      </c>
      <c r="K867" s="90" t="str">
        <f>IFERROR(VLOOKUP(A867,Instruction!A:F,6,0),"")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67" s="90">
        <f>IFERROR(VLOOKUP(A867,Instruction!A:J,10,0),"No Supplies")</f>
        <v>0</v>
      </c>
      <c r="M867" s="90">
        <f>IFERROR(VLOOKUP(A867,Data1!A:C,3,0),1)</f>
        <v>24</v>
      </c>
      <c r="N867" s="90">
        <f>IFERROR(VLOOKUP(D867,Data2!$A:$D,4,0),"")</f>
        <v>24</v>
      </c>
      <c r="O867" s="90">
        <f>IFERROR(VLOOKUP(D867,Data2!$A:$C,3,0),"")</f>
        <v>72</v>
      </c>
      <c r="P867" s="90">
        <v>2</v>
      </c>
      <c r="Q867" s="90">
        <v>3</v>
      </c>
      <c r="R867" s="90"/>
      <c r="S867" s="90" t="s">
        <v>5152</v>
      </c>
    </row>
    <row r="868" spans="1:19" x14ac:dyDescent="0.25">
      <c r="A868" s="84" t="s">
        <v>1112</v>
      </c>
      <c r="B868" s="84" t="s">
        <v>6423</v>
      </c>
      <c r="C868" s="84"/>
      <c r="D868" s="84">
        <f>IFERROR(VLOOKUP(A868,Data1!A:B,2,0),"")</f>
        <v>229</v>
      </c>
      <c r="E868" s="84">
        <f t="shared" si="78"/>
        <v>144</v>
      </c>
      <c r="F868" s="84">
        <f t="shared" si="79"/>
        <v>6</v>
      </c>
      <c r="G868" s="84">
        <f t="shared" si="80"/>
        <v>6</v>
      </c>
      <c r="H868" s="84">
        <f t="shared" si="81"/>
        <v>1</v>
      </c>
      <c r="I868" s="84">
        <f t="shared" si="82"/>
        <v>6</v>
      </c>
      <c r="J868" s="84" t="str">
        <f t="shared" si="83"/>
        <v/>
      </c>
      <c r="K868" s="84" t="str">
        <f>IFERROR(VLOOKUP(A868,Instruction!A:F,6,0),"")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68" s="84">
        <f>IFERROR(VLOOKUP(A868,Instruction!A:J,10,0),"No Supplies")</f>
        <v>0</v>
      </c>
      <c r="M868" s="84">
        <f>IFERROR(VLOOKUP(A868,Data1!A:C,3,0),1)</f>
        <v>24</v>
      </c>
      <c r="N868" s="84">
        <f>IFERROR(VLOOKUP(D868,Data2!$A:$D,4,0),"")</f>
        <v>24</v>
      </c>
      <c r="O868" s="84">
        <f>IFERROR(VLOOKUP(D868,Data2!$A:$C,3,0),"")</f>
        <v>144</v>
      </c>
      <c r="P868" s="84">
        <v>2</v>
      </c>
      <c r="Q868" s="84">
        <v>6</v>
      </c>
      <c r="R868" s="84"/>
      <c r="S868" s="84" t="s">
        <v>5152</v>
      </c>
    </row>
    <row r="869" spans="1:19" x14ac:dyDescent="0.25">
      <c r="A869" s="90" t="s">
        <v>1007</v>
      </c>
      <c r="B869" s="90" t="s">
        <v>6424</v>
      </c>
      <c r="C869" s="90"/>
      <c r="D869" s="90">
        <f>IFERROR(VLOOKUP(A869,Data1!A:B,2,0),"")</f>
        <v>2172</v>
      </c>
      <c r="E869" s="90">
        <f t="shared" si="78"/>
        <v>96</v>
      </c>
      <c r="F869" s="90">
        <f t="shared" si="79"/>
        <v>2</v>
      </c>
      <c r="G869" s="90" t="str">
        <f t="shared" si="80"/>
        <v/>
      </c>
      <c r="H869" s="90">
        <f t="shared" si="81"/>
        <v>2</v>
      </c>
      <c r="I869" s="90">
        <f t="shared" si="82"/>
        <v>1</v>
      </c>
      <c r="J869" s="90" t="str">
        <f t="shared" si="83"/>
        <v/>
      </c>
      <c r="K869" s="90" t="str">
        <f>IFERROR(VLOOKUP(A869,Instruction!A:F,6,0),"")</f>
        <v>• Prepack. Seal box. Apply FNSKU label on box.
• Pack in BX-191313
• Apply outer case label (Cover all existing barcodes on case)</v>
      </c>
      <c r="L869" s="90">
        <f>IFERROR(VLOOKUP(A869,Instruction!A:J,10,0),"No Supplies")</f>
        <v>0</v>
      </c>
      <c r="M869" s="90">
        <f>IFERROR(VLOOKUP(A869,Data1!A:C,3,0),1)</f>
        <v>48</v>
      </c>
      <c r="N869" s="90">
        <f>IFERROR(VLOOKUP(D869,Data2!$A:$D,4,0),"")</f>
        <v>0</v>
      </c>
      <c r="O869" s="90">
        <f>IFERROR(VLOOKUP(D869,Data2!$A:$C,3,0),"")</f>
        <v>48</v>
      </c>
      <c r="P869" s="90">
        <v>2</v>
      </c>
      <c r="Q869" s="90">
        <v>2</v>
      </c>
      <c r="R869" s="90"/>
      <c r="S869" s="90" t="s">
        <v>5152</v>
      </c>
    </row>
    <row r="870" spans="1:19" x14ac:dyDescent="0.25">
      <c r="A870" s="84" t="s">
        <v>1724</v>
      </c>
      <c r="B870" s="84" t="s">
        <v>6425</v>
      </c>
      <c r="C870" s="84"/>
      <c r="D870" s="84">
        <f>IFERROR(VLOOKUP(A870,Data1!A:B,2,0),"")</f>
        <v>338</v>
      </c>
      <c r="E870" s="84">
        <f t="shared" si="78"/>
        <v>288</v>
      </c>
      <c r="F870" s="84">
        <f t="shared" si="79"/>
        <v>12</v>
      </c>
      <c r="G870" s="84">
        <f t="shared" si="80"/>
        <v>12</v>
      </c>
      <c r="H870" s="84">
        <f t="shared" si="81"/>
        <v>1</v>
      </c>
      <c r="I870" s="84">
        <f t="shared" si="82"/>
        <v>12</v>
      </c>
      <c r="J870" s="84" t="str">
        <f t="shared" si="83"/>
        <v/>
      </c>
      <c r="K870" s="84" t="str">
        <f>IFERROR(VLOOKUP(A870,Instruction!A:F,6,0),"")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70" s="84">
        <f>IFERROR(VLOOKUP(A870,Instruction!A:J,10,0),"No Supplies")</f>
        <v>0</v>
      </c>
      <c r="M870" s="84">
        <f>IFERROR(VLOOKUP(A870,Data1!A:C,3,0),1)</f>
        <v>24</v>
      </c>
      <c r="N870" s="84">
        <f>IFERROR(VLOOKUP(D870,Data2!$A:$D,4,0),"")</f>
        <v>24</v>
      </c>
      <c r="O870" s="84">
        <f>IFERROR(VLOOKUP(D870,Data2!$A:$C,3,0),"")</f>
        <v>288</v>
      </c>
      <c r="P870" s="84">
        <v>2</v>
      </c>
      <c r="Q870" s="84">
        <v>12</v>
      </c>
      <c r="R870" s="84"/>
      <c r="S870" s="84" t="s">
        <v>5152</v>
      </c>
    </row>
    <row r="871" spans="1:19" x14ac:dyDescent="0.25">
      <c r="A871" s="90" t="s">
        <v>2283</v>
      </c>
      <c r="B871" s="90" t="s">
        <v>6426</v>
      </c>
      <c r="C871" s="90"/>
      <c r="D871" s="90">
        <f>IFERROR(VLOOKUP(A871,Data1!A:B,2,0),"")</f>
        <v>4475636</v>
      </c>
      <c r="E871" s="90">
        <f t="shared" si="78"/>
        <v>36</v>
      </c>
      <c r="F871" s="90">
        <f t="shared" si="79"/>
        <v>36</v>
      </c>
      <c r="G871" s="90" t="str">
        <f t="shared" si="80"/>
        <v/>
      </c>
      <c r="H871" s="90">
        <f t="shared" si="81"/>
        <v>1</v>
      </c>
      <c r="I871" s="90">
        <f t="shared" si="82"/>
        <v>36</v>
      </c>
      <c r="J871" s="90" t="str">
        <f t="shared" si="83"/>
        <v/>
      </c>
      <c r="K871" s="90" t="str">
        <f>IFERROR(VLOOKUP(A871,Instruction!A:F,6,0),"")</f>
        <v>• Use FNSKU to label each item (cover barcode). 
• Put item back to CASE. Discard inner box
• Apply outer case label accordingly to match item# (Cover all existing barcodes on the case)</v>
      </c>
      <c r="L871" s="90">
        <f>IFERROR(VLOOKUP(A871,Instruction!A:J,10,0),"No Supplies")</f>
        <v>0</v>
      </c>
      <c r="M871" s="90">
        <f>IFERROR(VLOOKUP(A871,Data1!A:C,3,0),1)</f>
        <v>1</v>
      </c>
      <c r="N871" s="90">
        <f>IFERROR(VLOOKUP(D871,Data2!$A:$D,4,0),"")</f>
        <v>0</v>
      </c>
      <c r="O871" s="90">
        <f>IFERROR(VLOOKUP(D871,Data2!$A:$C,3,0),"")</f>
        <v>36</v>
      </c>
      <c r="P871" s="90">
        <v>2</v>
      </c>
      <c r="Q871" s="90">
        <v>36</v>
      </c>
      <c r="R871" s="90"/>
      <c r="S871" s="90" t="s">
        <v>5152</v>
      </c>
    </row>
    <row r="872" spans="1:19" x14ac:dyDescent="0.25">
      <c r="A872" s="84" t="s">
        <v>3061</v>
      </c>
      <c r="B872" s="84" t="s">
        <v>6427</v>
      </c>
      <c r="C872" s="84"/>
      <c r="D872" s="84">
        <f>IFERROR(VLOOKUP(A872,Data1!A:B,2,0),"")</f>
        <v>660</v>
      </c>
      <c r="E872" s="84">
        <f t="shared" si="78"/>
        <v>24</v>
      </c>
      <c r="F872" s="84">
        <f t="shared" si="79"/>
        <v>12</v>
      </c>
      <c r="G872" s="84" t="str">
        <f t="shared" si="80"/>
        <v/>
      </c>
      <c r="H872" s="84">
        <f t="shared" si="81"/>
        <v>1</v>
      </c>
      <c r="I872" s="84">
        <f t="shared" si="82"/>
        <v>12</v>
      </c>
      <c r="J872" s="84" t="str">
        <f t="shared" si="83"/>
        <v/>
      </c>
      <c r="K872" s="84"/>
      <c r="L872" s="84" t="str">
        <f>IFERROR(VLOOKUP(A872,Instruction!A:J,10,0),"No Supplies")</f>
        <v>No Supplies</v>
      </c>
      <c r="M872" s="84">
        <f>IFERROR(VLOOKUP(A872,Data1!A:C,3,0),1)</f>
        <v>2</v>
      </c>
      <c r="N872" s="84">
        <f>IFERROR(VLOOKUP(D872,Data2!$A:$D,4,0),"")</f>
        <v>0</v>
      </c>
      <c r="O872" s="84">
        <f>IFERROR(VLOOKUP(D872,Data2!$A:$C,3,0),"")</f>
        <v>24</v>
      </c>
      <c r="P872" s="84">
        <v>2</v>
      </c>
      <c r="Q872" s="84">
        <v>12</v>
      </c>
      <c r="R872" s="84"/>
      <c r="S872" s="84" t="s">
        <v>5152</v>
      </c>
    </row>
    <row r="873" spans="1:19" x14ac:dyDescent="0.25">
      <c r="A873" s="90" t="s">
        <v>161</v>
      </c>
      <c r="B873" s="90" t="s">
        <v>6428</v>
      </c>
      <c r="C873" s="90"/>
      <c r="D873" s="90">
        <f>IFERROR(VLOOKUP(A873,Data1!A:B,2,0),"")</f>
        <v>1217</v>
      </c>
      <c r="E873" s="90">
        <f t="shared" si="78"/>
        <v>24</v>
      </c>
      <c r="F873" s="90">
        <f t="shared" si="79"/>
        <v>12</v>
      </c>
      <c r="G873" s="90">
        <f t="shared" si="80"/>
        <v>1</v>
      </c>
      <c r="H873" s="90">
        <f t="shared" si="81"/>
        <v>1</v>
      </c>
      <c r="I873" s="90">
        <f t="shared" si="82"/>
        <v>12</v>
      </c>
      <c r="J873" s="90" t="str">
        <f t="shared" si="83"/>
        <v/>
      </c>
      <c r="K873" s="90" t="s">
        <v>5494</v>
      </c>
      <c r="L873" s="90">
        <f>IFERROR(VLOOKUP(A873,Instruction!A:J,10,0),"No Supplies")</f>
        <v>0</v>
      </c>
      <c r="M873" s="90">
        <f>IFERROR(VLOOKUP(A873,Data1!A:C,3,0),1)</f>
        <v>2</v>
      </c>
      <c r="N873" s="90">
        <f>IFERROR(VLOOKUP(D873,Data2!$A:$D,4,0),"")</f>
        <v>24</v>
      </c>
      <c r="O873" s="90">
        <f>IFERROR(VLOOKUP(D873,Data2!$A:$C,3,0),"")</f>
        <v>144</v>
      </c>
      <c r="P873" s="90">
        <v>2</v>
      </c>
      <c r="Q873" s="90">
        <v>12</v>
      </c>
      <c r="R873" s="90"/>
      <c r="S873" s="90" t="s">
        <v>5151</v>
      </c>
    </row>
    <row r="874" spans="1:19" x14ac:dyDescent="0.25">
      <c r="A874" s="84" t="s">
        <v>843</v>
      </c>
      <c r="B874" s="84" t="s">
        <v>6429</v>
      </c>
      <c r="C874" s="84"/>
      <c r="D874" s="84">
        <f>IFERROR(VLOOKUP(A874,Data1!A:B,2,0),"")</f>
        <v>2013</v>
      </c>
      <c r="E874" s="84">
        <f t="shared" si="78"/>
        <v>24</v>
      </c>
      <c r="F874" s="84">
        <f t="shared" si="79"/>
        <v>6</v>
      </c>
      <c r="G874" s="84" t="str">
        <f t="shared" si="80"/>
        <v/>
      </c>
      <c r="H874" s="84">
        <f t="shared" si="81"/>
        <v>1</v>
      </c>
      <c r="I874" s="84">
        <f t="shared" si="82"/>
        <v>6</v>
      </c>
      <c r="J874" s="84" t="str">
        <f t="shared" si="83"/>
        <v/>
      </c>
      <c r="K874" s="84" t="str">
        <f>IFERROR(VLOOKUP(A874,Instruction!A:F,6,0),"")</f>
        <v>• Put 4 pcs into poly bag, apply FNSKU label. 
• Insert the poly-bagged sets back to CASE. (Cover all existing barcodes on the box/case)
• New box size BX- 13.25 x 10.75 x 12.75</v>
      </c>
      <c r="L874" s="84">
        <f>IFERROR(VLOOKUP(A874,Instruction!A:J,10,0),"No Supplies")</f>
        <v>0</v>
      </c>
      <c r="M874" s="84">
        <f>IFERROR(VLOOKUP(A874,Data1!A:C,3,0),1)</f>
        <v>4</v>
      </c>
      <c r="N874" s="84">
        <f>IFERROR(VLOOKUP(D874,Data2!$A:$D,4,0),"")</f>
        <v>0</v>
      </c>
      <c r="O874" s="84">
        <f>IFERROR(VLOOKUP(D874,Data2!$A:$C,3,0),"")</f>
        <v>24</v>
      </c>
      <c r="P874" s="84">
        <v>2</v>
      </c>
      <c r="Q874" s="84">
        <v>6</v>
      </c>
      <c r="R874" s="84"/>
      <c r="S874" s="84" t="s">
        <v>5152</v>
      </c>
    </row>
    <row r="875" spans="1:19" x14ac:dyDescent="0.25">
      <c r="A875" s="90" t="s">
        <v>1188</v>
      </c>
      <c r="B875" s="90" t="s">
        <v>6430</v>
      </c>
      <c r="C875" s="90"/>
      <c r="D875" s="90">
        <f>IFERROR(VLOOKUP(A875,Data1!A:B,2,0),"")</f>
        <v>2346</v>
      </c>
      <c r="E875" s="90">
        <f t="shared" si="78"/>
        <v>24</v>
      </c>
      <c r="F875" s="90">
        <f t="shared" si="79"/>
        <v>12</v>
      </c>
      <c r="G875" s="90">
        <f t="shared" si="80"/>
        <v>1</v>
      </c>
      <c r="H875" s="90">
        <f t="shared" si="81"/>
        <v>1</v>
      </c>
      <c r="I875" s="90">
        <f t="shared" si="82"/>
        <v>12</v>
      </c>
      <c r="J875" s="90" t="str">
        <f t="shared" si="83"/>
        <v/>
      </c>
      <c r="K875" s="90" t="str">
        <f>IFERROR(VLOOKUP(A875,Instruction!A:F,6,0),"")</f>
        <v>• Insert 2 pcs into poly bag, apply FNSKU label.
• Put back to CASE (Cover all existing barcodes on the box/case)</v>
      </c>
      <c r="L875" s="90">
        <f>IFERROR(VLOOKUP(A875,Instruction!A:J,10,0),"No Supplies")</f>
        <v>0</v>
      </c>
      <c r="M875" s="90">
        <f>IFERROR(VLOOKUP(A875,Data1!A:C,3,0),1)</f>
        <v>2</v>
      </c>
      <c r="N875" s="90">
        <f>IFERROR(VLOOKUP(D875,Data2!$A:$D,4,0),"")</f>
        <v>24</v>
      </c>
      <c r="O875" s="90">
        <f>IFERROR(VLOOKUP(D875,Data2!$A:$C,3,0),"")</f>
        <v>144</v>
      </c>
      <c r="P875" s="90">
        <v>2</v>
      </c>
      <c r="Q875" s="90">
        <v>12</v>
      </c>
      <c r="R875" s="90"/>
      <c r="S875" s="90" t="s">
        <v>5151</v>
      </c>
    </row>
    <row r="876" spans="1:19" x14ac:dyDescent="0.25">
      <c r="A876" s="84" t="s">
        <v>4873</v>
      </c>
      <c r="B876" s="84" t="s">
        <v>6431</v>
      </c>
      <c r="C876" s="84"/>
      <c r="D876" s="84">
        <f>IFERROR(VLOOKUP(A876,Data1!A:B,2,0),"")</f>
        <v>1241</v>
      </c>
      <c r="E876" s="84">
        <f t="shared" si="78"/>
        <v>24</v>
      </c>
      <c r="F876" s="84">
        <f t="shared" si="79"/>
        <v>24</v>
      </c>
      <c r="G876" s="84">
        <f t="shared" si="80"/>
        <v>1</v>
      </c>
      <c r="H876" s="84">
        <f t="shared" si="81"/>
        <v>1</v>
      </c>
      <c r="I876" s="84">
        <f t="shared" si="82"/>
        <v>24</v>
      </c>
      <c r="J876" s="84" t="str">
        <f t="shared" si="83"/>
        <v/>
      </c>
      <c r="K876" s="84" t="str">
        <f>IFERROR(VLOOKUP(A876,Instruction!A:F,6,0),"")</f>
        <v>• Use FNSKU to label each item (cover barcode). 
• Put item back to CASE. Discard inner box
• Apply outer case label accordingly to match item# (Cover all existing barcodes on the case)</v>
      </c>
      <c r="L876" s="84">
        <f>IFERROR(VLOOKUP(A876,Instruction!A:J,10,0),"No Supplies")</f>
        <v>0</v>
      </c>
      <c r="M876" s="84">
        <f>IFERROR(VLOOKUP(A876,Data1!A:C,3,0),1)</f>
        <v>1</v>
      </c>
      <c r="N876" s="84">
        <f>IFERROR(VLOOKUP(D876,Data2!$A:$D,4,0),"")</f>
        <v>24</v>
      </c>
      <c r="O876" s="84">
        <f>IFERROR(VLOOKUP(D876,Data2!$A:$C,3,0),"")</f>
        <v>144</v>
      </c>
      <c r="P876" s="84">
        <v>2</v>
      </c>
      <c r="Q876" s="84">
        <v>24</v>
      </c>
      <c r="R876" s="84"/>
      <c r="S876" s="84" t="s">
        <v>5151</v>
      </c>
    </row>
    <row r="877" spans="1:19" x14ac:dyDescent="0.25">
      <c r="A877" s="90" t="s">
        <v>5120</v>
      </c>
      <c r="B877" s="90" t="s">
        <v>6432</v>
      </c>
      <c r="C877" s="90"/>
      <c r="D877" s="90">
        <f>IFERROR(VLOOKUP(A877,Data1!A:B,2,0),"")</f>
        <v>641</v>
      </c>
      <c r="E877" s="90">
        <f t="shared" si="78"/>
        <v>48</v>
      </c>
      <c r="F877" s="90">
        <f t="shared" si="79"/>
        <v>2</v>
      </c>
      <c r="G877" s="90" t="str">
        <f t="shared" si="80"/>
        <v/>
      </c>
      <c r="H877" s="90">
        <f t="shared" si="81"/>
        <v>2</v>
      </c>
      <c r="I877" s="90">
        <f t="shared" si="82"/>
        <v>1</v>
      </c>
      <c r="J877" s="90" t="str">
        <f t="shared" si="83"/>
        <v/>
      </c>
      <c r="K877" s="90" t="str">
        <f>IFERROR(VLOOKUP(A877,Instruction!A:F,6,0),"")</f>
        <v>• Prepack. Seal box. Apply FNSKU label on box.
• Pack in BX-191313
• Apply outer case label (Cover all existing barcodes on case)</v>
      </c>
      <c r="L877" s="90">
        <f>IFERROR(VLOOKUP(A877,Instruction!A:J,10,0),"No Supplies")</f>
        <v>0</v>
      </c>
      <c r="M877" s="90">
        <f>IFERROR(VLOOKUP(A877,Data1!A:C,3,0),1)</f>
        <v>24</v>
      </c>
      <c r="N877" s="90">
        <f>IFERROR(VLOOKUP(D877,Data2!$A:$D,4,0),"")</f>
        <v>0</v>
      </c>
      <c r="O877" s="90">
        <f>IFERROR(VLOOKUP(D877,Data2!$A:$C,3,0),"")</f>
        <v>24</v>
      </c>
      <c r="P877" s="90">
        <v>2</v>
      </c>
      <c r="Q877" s="90">
        <v>2</v>
      </c>
      <c r="R877" s="90"/>
      <c r="S877" s="90" t="s">
        <v>5152</v>
      </c>
    </row>
    <row r="878" spans="1:19" x14ac:dyDescent="0.25">
      <c r="A878" s="84" t="s">
        <v>2542</v>
      </c>
      <c r="B878" s="84" t="s">
        <v>6433</v>
      </c>
      <c r="C878" s="84"/>
      <c r="D878" s="84">
        <f>IFERROR(VLOOKUP(A878,Data1!A:B,2,0),"")</f>
        <v>5089</v>
      </c>
      <c r="E878" s="84">
        <f t="shared" si="78"/>
        <v>48</v>
      </c>
      <c r="F878" s="84">
        <f t="shared" si="79"/>
        <v>6</v>
      </c>
      <c r="G878" s="84" t="str">
        <f t="shared" si="80"/>
        <v/>
      </c>
      <c r="H878" s="84">
        <f t="shared" si="81"/>
        <v>1</v>
      </c>
      <c r="I878" s="84">
        <f t="shared" si="82"/>
        <v>6</v>
      </c>
      <c r="J878" s="84" t="str">
        <f t="shared" si="83"/>
        <v/>
      </c>
      <c r="K878" s="84" t="str">
        <f>IFERROR(VLOOKUP(A878,Instruction!A:F,6,0),"")</f>
        <v>• Insert 8 pcs per poly bag (8 different color). Apply FNSKU labels on each of the poly bags.
• Insert the poly-bagged sets back to CASE (Cover all existing barcodes on the box/case)
• New box size BX- 13.25 x 10.75 x 12.75</v>
      </c>
      <c r="L878" s="84">
        <f>IFERROR(VLOOKUP(A878,Instruction!A:J,10,0),"No Supplies")</f>
        <v>0</v>
      </c>
      <c r="M878" s="84">
        <f>IFERROR(VLOOKUP(A878,Data1!A:C,3,0),1)</f>
        <v>8</v>
      </c>
      <c r="N878" s="84">
        <f>IFERROR(VLOOKUP(D878,Data2!$A:$D,4,0),"")</f>
        <v>0</v>
      </c>
      <c r="O878" s="84">
        <f>IFERROR(VLOOKUP(D878,Data2!$A:$C,3,0),"")</f>
        <v>48</v>
      </c>
      <c r="P878" s="84">
        <v>2</v>
      </c>
      <c r="Q878" s="84">
        <v>6</v>
      </c>
      <c r="R878" s="84"/>
      <c r="S878" s="84" t="s">
        <v>5152</v>
      </c>
    </row>
    <row r="879" spans="1:19" x14ac:dyDescent="0.25">
      <c r="A879" s="90" t="s">
        <v>3482</v>
      </c>
      <c r="B879" s="90" t="s">
        <v>6434</v>
      </c>
      <c r="C879" s="90"/>
      <c r="D879" s="90">
        <f>IFERROR(VLOOKUP(A879,Data1!A:B,2,0),"")</f>
        <v>943</v>
      </c>
      <c r="E879" s="90">
        <f t="shared" si="78"/>
        <v>48</v>
      </c>
      <c r="F879" s="90">
        <f t="shared" si="79"/>
        <v>2</v>
      </c>
      <c r="G879" s="90" t="str">
        <f t="shared" si="80"/>
        <v/>
      </c>
      <c r="H879" s="90">
        <f t="shared" si="81"/>
        <v>2</v>
      </c>
      <c r="I879" s="90">
        <f t="shared" si="82"/>
        <v>1</v>
      </c>
      <c r="J879" s="90" t="str">
        <f t="shared" si="83"/>
        <v/>
      </c>
      <c r="K879" s="90" t="str">
        <f>IFERROR(VLOOKUP(A879,Instruction!A:F,6,0),"")</f>
        <v>• Prepack. Seal box. Apply FNSKU label on box.
• Pack in BX-191313
• Apply outer case label (Cover all existing barcodes on case)</v>
      </c>
      <c r="L879" s="90">
        <f>IFERROR(VLOOKUP(A879,Instruction!A:J,10,0),"No Supplies")</f>
        <v>0</v>
      </c>
      <c r="M879" s="90">
        <f>IFERROR(VLOOKUP(A879,Data1!A:C,3,0),1)</f>
        <v>24</v>
      </c>
      <c r="N879" s="90">
        <f>IFERROR(VLOOKUP(D879,Data2!$A:$D,4,0),"")</f>
        <v>0</v>
      </c>
      <c r="O879" s="90">
        <f>IFERROR(VLOOKUP(D879,Data2!$A:$C,3,0),"")</f>
        <v>24</v>
      </c>
      <c r="P879" s="90">
        <v>2</v>
      </c>
      <c r="Q879" s="90">
        <v>2</v>
      </c>
      <c r="R879" s="90"/>
      <c r="S879" s="90" t="s">
        <v>5152</v>
      </c>
    </row>
    <row r="880" spans="1:19" x14ac:dyDescent="0.25">
      <c r="A880" s="84" t="s">
        <v>1727</v>
      </c>
      <c r="B880" s="84" t="s">
        <v>6435</v>
      </c>
      <c r="C880" s="84"/>
      <c r="D880" s="84">
        <f>IFERROR(VLOOKUP(A880,Data1!A:B,2,0),"")</f>
        <v>3390</v>
      </c>
      <c r="E880" s="84">
        <f t="shared" si="78"/>
        <v>96</v>
      </c>
      <c r="F880" s="84">
        <f t="shared" si="79"/>
        <v>2</v>
      </c>
      <c r="G880" s="84" t="str">
        <f t="shared" si="80"/>
        <v/>
      </c>
      <c r="H880" s="84">
        <f t="shared" si="81"/>
        <v>2</v>
      </c>
      <c r="I880" s="84">
        <f t="shared" si="82"/>
        <v>1</v>
      </c>
      <c r="J880" s="84" t="str">
        <f t="shared" si="83"/>
        <v/>
      </c>
      <c r="K880" s="84" t="str">
        <f>IFERROR(VLOOKUP(A880,Instruction!A:F,6,0),"")</f>
        <v>• Prepack. Seal box. Apply FNSKU label on box.
• Pack in BX-191313
• Apply outer case label (Cover all existing barcodes on case)</v>
      </c>
      <c r="L880" s="84">
        <f>IFERROR(VLOOKUP(A880,Instruction!A:J,10,0),"No Supplies")</f>
        <v>0</v>
      </c>
      <c r="M880" s="84">
        <f>IFERROR(VLOOKUP(A880,Data1!A:C,3,0),1)</f>
        <v>48</v>
      </c>
      <c r="N880" s="84">
        <f>IFERROR(VLOOKUP(D880,Data2!$A:$D,4,0),"")</f>
        <v>0</v>
      </c>
      <c r="O880" s="84">
        <f>IFERROR(VLOOKUP(D880,Data2!$A:$C,3,0),"")</f>
        <v>48</v>
      </c>
      <c r="P880" s="84">
        <v>2</v>
      </c>
      <c r="Q880" s="84">
        <v>2</v>
      </c>
      <c r="R880" s="84"/>
      <c r="S880" s="84" t="s">
        <v>5152</v>
      </c>
    </row>
    <row r="881" spans="1:19" x14ac:dyDescent="0.25">
      <c r="A881" s="90" t="s">
        <v>4355</v>
      </c>
      <c r="B881" s="90" t="s">
        <v>6436</v>
      </c>
      <c r="C881" s="90"/>
      <c r="D881" s="90">
        <f>IFERROR(VLOOKUP(A881,Data1!A:B,2,0),"")</f>
        <v>926</v>
      </c>
      <c r="E881" s="90">
        <f t="shared" si="78"/>
        <v>144</v>
      </c>
      <c r="F881" s="90">
        <f t="shared" si="79"/>
        <v>2</v>
      </c>
      <c r="G881" s="90">
        <f t="shared" si="80"/>
        <v>6</v>
      </c>
      <c r="H881" s="90">
        <f t="shared" si="81"/>
        <v>2</v>
      </c>
      <c r="I881" s="90">
        <f t="shared" si="82"/>
        <v>1</v>
      </c>
      <c r="J881" s="90" t="str">
        <f t="shared" si="83"/>
        <v/>
      </c>
      <c r="K881" s="90" t="str">
        <f>IFERROR(VLOOKUP(A881,Instruction!A:F,6,0),"")</f>
        <v>• Prepack. Seal box. Apply FNSKU label on box.
• Pack in BX-191313
• Apply outer case label (Cover all existing barcodes on case)</v>
      </c>
      <c r="L881" s="90">
        <f>IFERROR(VLOOKUP(A881,Instruction!A:J,10,0),"No Supplies")</f>
        <v>0</v>
      </c>
      <c r="M881" s="90">
        <f>IFERROR(VLOOKUP(A881,Data1!A:C,3,0),1)</f>
        <v>72</v>
      </c>
      <c r="N881" s="90">
        <f>IFERROR(VLOOKUP(D881,Data2!$A:$D,4,0),"")</f>
        <v>24</v>
      </c>
      <c r="O881" s="90">
        <f>IFERROR(VLOOKUP(D881,Data2!$A:$C,3,0),"")</f>
        <v>72</v>
      </c>
      <c r="P881" s="90">
        <v>2</v>
      </c>
      <c r="Q881" s="90">
        <v>2</v>
      </c>
      <c r="R881" s="90"/>
      <c r="S881" s="90" t="s">
        <v>5152</v>
      </c>
    </row>
    <row r="882" spans="1:19" x14ac:dyDescent="0.25">
      <c r="A882" s="84" t="s">
        <v>40</v>
      </c>
      <c r="B882" s="84" t="s">
        <v>6437</v>
      </c>
      <c r="C882" s="84"/>
      <c r="D882" s="84">
        <f>IFERROR(VLOOKUP(A882,Data1!A:B,2,0),"")</f>
        <v>1037</v>
      </c>
      <c r="E882" s="84">
        <f t="shared" si="78"/>
        <v>12</v>
      </c>
      <c r="F882" s="84">
        <f t="shared" si="79"/>
        <v>12</v>
      </c>
      <c r="G882" s="84" t="str">
        <f t="shared" si="80"/>
        <v/>
      </c>
      <c r="H882" s="84">
        <f t="shared" si="81"/>
        <v>1</v>
      </c>
      <c r="I882" s="84">
        <f t="shared" si="82"/>
        <v>12</v>
      </c>
      <c r="J882" s="84" t="str">
        <f t="shared" si="83"/>
        <v/>
      </c>
      <c r="K882" s="84" t="str">
        <f>IFERROR(VLOOKUP(A882,Instruction!A:F,6,0),"")</f>
        <v>• Use FNSKU to label each item (cover barcode). 
• Put item back to CASE. Discard inner box
• Apply outer case label accordingly to match item# (Cover all existing barcodes on the case)</v>
      </c>
      <c r="L882" s="84">
        <f>IFERROR(VLOOKUP(A882,Instruction!A:J,10,0),"No Supplies")</f>
        <v>0</v>
      </c>
      <c r="M882" s="84">
        <f>IFERROR(VLOOKUP(A882,Data1!A:C,3,0),1)</f>
        <v>1</v>
      </c>
      <c r="N882" s="84">
        <f>IFERROR(VLOOKUP(D882,Data2!$A:$D,4,0),"")</f>
        <v>0</v>
      </c>
      <c r="O882" s="84">
        <f>IFERROR(VLOOKUP(D882,Data2!$A:$C,3,0),"")</f>
        <v>12</v>
      </c>
      <c r="P882" s="84">
        <v>2</v>
      </c>
      <c r="Q882" s="84">
        <v>12</v>
      </c>
      <c r="R882" s="84"/>
      <c r="S882" s="84" t="s">
        <v>5152</v>
      </c>
    </row>
    <row r="883" spans="1:19" x14ac:dyDescent="0.25">
      <c r="A883" s="90" t="s">
        <v>2768</v>
      </c>
      <c r="B883" s="90" t="s">
        <v>6438</v>
      </c>
      <c r="C883" s="90"/>
      <c r="D883" s="90">
        <f>IFERROR(VLOOKUP(A883,Data1!A:B,2,0),"")</f>
        <v>5426</v>
      </c>
      <c r="E883" s="90">
        <f t="shared" si="78"/>
        <v>48</v>
      </c>
      <c r="F883" s="90">
        <f t="shared" si="79"/>
        <v>2</v>
      </c>
      <c r="G883" s="90" t="str">
        <f t="shared" si="80"/>
        <v/>
      </c>
      <c r="H883" s="90">
        <f t="shared" si="81"/>
        <v>2</v>
      </c>
      <c r="I883" s="90">
        <f t="shared" si="82"/>
        <v>1</v>
      </c>
      <c r="J883" s="90" t="str">
        <f t="shared" si="83"/>
        <v/>
      </c>
      <c r="K883" s="90" t="str">
        <f>IFERROR(VLOOKUP(A883,Instruction!A:F,6,0),"")</f>
        <v>• Prepack. Seal box. Apply FNSKU label on box.
• Pack in BX-191313
• Apply outer case label (Cover all existing barcodes on case)</v>
      </c>
      <c r="L883" s="90">
        <f>IFERROR(VLOOKUP(A883,Instruction!A:J,10,0),"No Supplies")</f>
        <v>0</v>
      </c>
      <c r="M883" s="90">
        <f>IFERROR(VLOOKUP(A883,Data1!A:C,3,0),1)</f>
        <v>24</v>
      </c>
      <c r="N883" s="90">
        <f>IFERROR(VLOOKUP(D883,Data2!$A:$D,4,0),"")</f>
        <v>0</v>
      </c>
      <c r="O883" s="90">
        <f>IFERROR(VLOOKUP(D883,Data2!$A:$C,3,0),"")</f>
        <v>24</v>
      </c>
      <c r="P883" s="90">
        <v>2</v>
      </c>
      <c r="Q883" s="90">
        <v>2</v>
      </c>
      <c r="R883" s="90"/>
      <c r="S883" s="90" t="s">
        <v>5152</v>
      </c>
    </row>
    <row r="884" spans="1:19" x14ac:dyDescent="0.25">
      <c r="A884" s="84" t="s">
        <v>2108</v>
      </c>
      <c r="B884" s="84" t="s">
        <v>6439</v>
      </c>
      <c r="C884" s="84"/>
      <c r="D884" s="84">
        <f>IFERROR(VLOOKUP(A884,Data1!A:B,2,0),"")</f>
        <v>3998</v>
      </c>
      <c r="E884" s="84">
        <f t="shared" si="78"/>
        <v>24</v>
      </c>
      <c r="F884" s="84">
        <f t="shared" si="79"/>
        <v>24</v>
      </c>
      <c r="G884" s="84">
        <f t="shared" si="80"/>
        <v>1</v>
      </c>
      <c r="H884" s="84">
        <f t="shared" si="81"/>
        <v>1</v>
      </c>
      <c r="I884" s="84">
        <f t="shared" si="82"/>
        <v>24</v>
      </c>
      <c r="J884" s="84" t="str">
        <f t="shared" si="83"/>
        <v/>
      </c>
      <c r="K884" s="84" t="s">
        <v>5297</v>
      </c>
      <c r="L884" s="84" t="str">
        <f>IFERROR(VLOOKUP(A884,Instruction!A:J,10,0),"No Supplies")</f>
        <v>No Supplies</v>
      </c>
      <c r="M884" s="84">
        <f>IFERROR(VLOOKUP(A884,Data1!A:C,3,0),1)</f>
        <v>1</v>
      </c>
      <c r="N884" s="84">
        <f>IFERROR(VLOOKUP(D884,Data2!$A:$D,4,0),"")</f>
        <v>24</v>
      </c>
      <c r="O884" s="84">
        <f>IFERROR(VLOOKUP(D884,Data2!$A:$C,3,0),"")</f>
        <v>288</v>
      </c>
      <c r="P884" s="84">
        <v>2</v>
      </c>
      <c r="Q884" s="84">
        <v>24</v>
      </c>
      <c r="R884" s="84"/>
      <c r="S884" s="84" t="s">
        <v>5151</v>
      </c>
    </row>
    <row r="885" spans="1:19" x14ac:dyDescent="0.25">
      <c r="A885" s="90" t="s">
        <v>129</v>
      </c>
      <c r="B885" s="90" t="s">
        <v>6440</v>
      </c>
      <c r="C885" s="90"/>
      <c r="D885" s="90">
        <f>IFERROR(VLOOKUP(A885,Data1!A:B,2,0),"")</f>
        <v>1206</v>
      </c>
      <c r="E885" s="90">
        <f t="shared" si="78"/>
        <v>24</v>
      </c>
      <c r="F885" s="90">
        <f t="shared" si="79"/>
        <v>12</v>
      </c>
      <c r="G885" s="90">
        <f t="shared" si="80"/>
        <v>1</v>
      </c>
      <c r="H885" s="90">
        <f t="shared" si="81"/>
        <v>1</v>
      </c>
      <c r="I885" s="90">
        <f t="shared" si="82"/>
        <v>12</v>
      </c>
      <c r="J885" s="90" t="str">
        <f t="shared" si="83"/>
        <v/>
      </c>
      <c r="K885" s="90" t="str">
        <f>IFERROR(VLOOKUP(A885,Instruction!A:F,6,0),"")</f>
        <v>• Insert 2 pcs into poly bag, apply FNSKU label.
• Put back to CASE (Cover all existing barcodes on the box/case)</v>
      </c>
      <c r="L885" s="90">
        <f>IFERROR(VLOOKUP(A885,Instruction!A:J,10,0),"No Supplies")</f>
        <v>0</v>
      </c>
      <c r="M885" s="90">
        <f>IFERROR(VLOOKUP(A885,Data1!A:C,3,0),1)</f>
        <v>2</v>
      </c>
      <c r="N885" s="90">
        <f>IFERROR(VLOOKUP(D885,Data2!$A:$D,4,0),"")</f>
        <v>24</v>
      </c>
      <c r="O885" s="90">
        <f>IFERROR(VLOOKUP(D885,Data2!$A:$C,3,0),"")</f>
        <v>144</v>
      </c>
      <c r="P885" s="90">
        <v>2</v>
      </c>
      <c r="Q885" s="90">
        <v>12</v>
      </c>
      <c r="R885" s="90"/>
      <c r="S885" s="90" t="s">
        <v>5151</v>
      </c>
    </row>
    <row r="886" spans="1:19" x14ac:dyDescent="0.25">
      <c r="A886" s="84" t="s">
        <v>330</v>
      </c>
      <c r="B886" s="84" t="s">
        <v>6441</v>
      </c>
      <c r="C886" s="84"/>
      <c r="D886" s="84">
        <f>IFERROR(VLOOKUP(A886,Data1!A:B,2,0),"")</f>
        <v>13800</v>
      </c>
      <c r="E886" s="84">
        <f t="shared" si="78"/>
        <v>48</v>
      </c>
      <c r="F886" s="84">
        <f t="shared" si="79"/>
        <v>24</v>
      </c>
      <c r="G886" s="84" t="str">
        <f t="shared" si="80"/>
        <v/>
      </c>
      <c r="H886" s="84">
        <f t="shared" si="81"/>
        <v>1</v>
      </c>
      <c r="I886" s="84">
        <f t="shared" si="82"/>
        <v>24</v>
      </c>
      <c r="J886" s="84" t="str">
        <f t="shared" si="83"/>
        <v/>
      </c>
      <c r="K886" s="84"/>
      <c r="L886" s="84" t="str">
        <f>IFERROR(VLOOKUP(A886,Instruction!A:J,10,0),"No Supplies")</f>
        <v>No Supplies</v>
      </c>
      <c r="M886" s="84">
        <f>IFERROR(VLOOKUP(A886,Data1!A:C,3,0),1)</f>
        <v>2</v>
      </c>
      <c r="N886" s="84">
        <f>IFERROR(VLOOKUP(D886,Data2!$A:$D,4,0),"")</f>
        <v>0</v>
      </c>
      <c r="O886" s="84">
        <f>IFERROR(VLOOKUP(D886,Data2!$A:$C,3,0),"")</f>
        <v>48</v>
      </c>
      <c r="P886" s="84">
        <v>2</v>
      </c>
      <c r="Q886" s="84">
        <v>24</v>
      </c>
      <c r="R886" s="84"/>
      <c r="S886" s="84" t="s">
        <v>5152</v>
      </c>
    </row>
    <row r="887" spans="1:19" x14ac:dyDescent="0.25">
      <c r="A887" s="90" t="s">
        <v>5121</v>
      </c>
      <c r="B887" s="90" t="s">
        <v>6442</v>
      </c>
      <c r="C887" s="90"/>
      <c r="D887" s="90">
        <f>IFERROR(VLOOKUP(A887,Data1!A:B,2,0),"")</f>
        <v>5082</v>
      </c>
      <c r="E887" s="90">
        <f t="shared" si="78"/>
        <v>144</v>
      </c>
      <c r="F887" s="90">
        <f t="shared" si="79"/>
        <v>6</v>
      </c>
      <c r="G887" s="90">
        <f t="shared" si="80"/>
        <v>6</v>
      </c>
      <c r="H887" s="90">
        <f t="shared" si="81"/>
        <v>1</v>
      </c>
      <c r="I887" s="90">
        <f t="shared" si="82"/>
        <v>6</v>
      </c>
      <c r="J887" s="90" t="str">
        <f t="shared" si="83"/>
        <v/>
      </c>
      <c r="K887" s="90" t="str">
        <f>IFERROR(VLOOKUP(A887,Instruction!A:F,6,0),"")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87" s="90">
        <f>IFERROR(VLOOKUP(A887,Instruction!A:J,10,0),"No Supplies")</f>
        <v>0</v>
      </c>
      <c r="M887" s="90">
        <f>IFERROR(VLOOKUP(A887,Data1!A:C,3,0),1)</f>
        <v>24</v>
      </c>
      <c r="N887" s="90">
        <f>IFERROR(VLOOKUP(D887,Data2!$A:$D,4,0),"")</f>
        <v>24</v>
      </c>
      <c r="O887" s="90">
        <f>IFERROR(VLOOKUP(D887,Data2!$A:$C,3,0),"")</f>
        <v>144</v>
      </c>
      <c r="P887" s="90">
        <v>2</v>
      </c>
      <c r="Q887" s="90">
        <v>6</v>
      </c>
      <c r="R887" s="90"/>
      <c r="S887" s="90" t="s">
        <v>5152</v>
      </c>
    </row>
    <row r="888" spans="1:19" x14ac:dyDescent="0.25">
      <c r="A888" s="84" t="s">
        <v>3976</v>
      </c>
      <c r="B888" s="84" t="s">
        <v>6443</v>
      </c>
      <c r="C888" s="84"/>
      <c r="D888" s="84">
        <f>IFERROR(VLOOKUP(A888,Data1!A:B,2,0),"")</f>
        <v>31741</v>
      </c>
      <c r="E888" s="84">
        <f t="shared" si="78"/>
        <v>96</v>
      </c>
      <c r="F888" s="84">
        <f t="shared" si="79"/>
        <v>2</v>
      </c>
      <c r="G888" s="84" t="str">
        <f t="shared" si="80"/>
        <v/>
      </c>
      <c r="H888" s="84">
        <f t="shared" si="81"/>
        <v>2</v>
      </c>
      <c r="I888" s="84">
        <f t="shared" si="82"/>
        <v>1</v>
      </c>
      <c r="J888" s="84" t="str">
        <f t="shared" si="83"/>
        <v/>
      </c>
      <c r="K888" s="84" t="str">
        <f>IFERROR(VLOOKUP(A888,Instruction!A:F,6,0),"")</f>
        <v>• Prepack. Seal box. Apply FNSKU label on box.
• Pack in BX-191313
• Apply outer case label (Cover all existing barcodes on case)</v>
      </c>
      <c r="L888" s="84">
        <f>IFERROR(VLOOKUP(A888,Instruction!A:J,10,0),"No Supplies")</f>
        <v>0</v>
      </c>
      <c r="M888" s="84">
        <f>IFERROR(VLOOKUP(A888,Data1!A:C,3,0),1)</f>
        <v>48</v>
      </c>
      <c r="N888" s="84">
        <f>IFERROR(VLOOKUP(D888,Data2!$A:$D,4,0),"")</f>
        <v>0</v>
      </c>
      <c r="O888" s="84">
        <f>IFERROR(VLOOKUP(D888,Data2!$A:$C,3,0),"")</f>
        <v>48</v>
      </c>
      <c r="P888" s="84">
        <v>2</v>
      </c>
      <c r="Q888" s="84">
        <v>2</v>
      </c>
      <c r="R888" s="84"/>
      <c r="S888" s="84" t="s">
        <v>5152</v>
      </c>
    </row>
    <row r="889" spans="1:19" x14ac:dyDescent="0.25">
      <c r="A889" s="90" t="s">
        <v>4038</v>
      </c>
      <c r="B889" s="90" t="s">
        <v>6444</v>
      </c>
      <c r="C889" s="90"/>
      <c r="D889" s="90">
        <f>IFERROR(VLOOKUP(A889,Data1!A:B,2,0),"")</f>
        <v>1268</v>
      </c>
      <c r="E889" s="90">
        <f t="shared" si="78"/>
        <v>24</v>
      </c>
      <c r="F889" s="90">
        <f t="shared" si="79"/>
        <v>12</v>
      </c>
      <c r="G889" s="90">
        <f t="shared" si="80"/>
        <v>1</v>
      </c>
      <c r="H889" s="90">
        <f t="shared" si="81"/>
        <v>1</v>
      </c>
      <c r="I889" s="90">
        <f t="shared" si="82"/>
        <v>12</v>
      </c>
      <c r="J889" s="90" t="str">
        <f t="shared" si="83"/>
        <v/>
      </c>
      <c r="K889" s="90" t="str">
        <f>IFERROR(VLOOKUP(A889,Instruction!A:F,6,0),"")</f>
        <v>• Insert 2 pcs into poly bag, apply FNSKU label.
• Put back to CASE (Cover all existing barcodes on the box/case)</v>
      </c>
      <c r="L889" s="90">
        <f>IFERROR(VLOOKUP(A889,Instruction!A:J,10,0),"No Supplies")</f>
        <v>0</v>
      </c>
      <c r="M889" s="90">
        <f>IFERROR(VLOOKUP(A889,Data1!A:C,3,0),1)</f>
        <v>2</v>
      </c>
      <c r="N889" s="90">
        <f>IFERROR(VLOOKUP(D889,Data2!$A:$D,4,0),"")</f>
        <v>24</v>
      </c>
      <c r="O889" s="90">
        <f>IFERROR(VLOOKUP(D889,Data2!$A:$C,3,0),"")</f>
        <v>288</v>
      </c>
      <c r="P889" s="90">
        <v>2</v>
      </c>
      <c r="Q889" s="90">
        <v>12</v>
      </c>
      <c r="R889" s="90"/>
      <c r="S889" s="90" t="s">
        <v>5151</v>
      </c>
    </row>
    <row r="890" spans="1:19" x14ac:dyDescent="0.25">
      <c r="A890" s="84" t="s">
        <v>3088</v>
      </c>
      <c r="B890" s="84" t="s">
        <v>6445</v>
      </c>
      <c r="C890" s="84"/>
      <c r="D890" s="84">
        <f>IFERROR(VLOOKUP(A890,Data1!A:B,2,0),"")</f>
        <v>701</v>
      </c>
      <c r="E890" s="84">
        <f t="shared" si="78"/>
        <v>24</v>
      </c>
      <c r="F890" s="84">
        <f t="shared" si="79"/>
        <v>24</v>
      </c>
      <c r="G890" s="84">
        <f t="shared" si="80"/>
        <v>1</v>
      </c>
      <c r="H890" s="84">
        <f t="shared" si="81"/>
        <v>1</v>
      </c>
      <c r="I890" s="84">
        <f t="shared" si="82"/>
        <v>24</v>
      </c>
      <c r="J890" s="84" t="str">
        <f t="shared" si="83"/>
        <v/>
      </c>
      <c r="K890" s="84" t="str">
        <f>IFERROR(VLOOKUP(A890,Instruction!A:F,6,0),"")</f>
        <v>• Use FNSKU to label each item (cover barcode). 
• Put item back to CASE. Discard inner box
• Apply outer case label accordingly to match item# (Cover all existing barcodes on the case)</v>
      </c>
      <c r="L890" s="84">
        <f>IFERROR(VLOOKUP(A890,Instruction!A:J,10,0),"No Supplies")</f>
        <v>0</v>
      </c>
      <c r="M890" s="84">
        <f>IFERROR(VLOOKUP(A890,Data1!A:C,3,0),1)</f>
        <v>1</v>
      </c>
      <c r="N890" s="84">
        <f>IFERROR(VLOOKUP(D890,Data2!$A:$D,4,0),"")</f>
        <v>24</v>
      </c>
      <c r="O890" s="84">
        <f>IFERROR(VLOOKUP(D890,Data2!$A:$C,3,0),"")</f>
        <v>144</v>
      </c>
      <c r="P890" s="84">
        <v>2</v>
      </c>
      <c r="Q890" s="84">
        <v>24</v>
      </c>
      <c r="R890" s="84"/>
      <c r="S890" s="84" t="s">
        <v>5151</v>
      </c>
    </row>
    <row r="891" spans="1:19" x14ac:dyDescent="0.25">
      <c r="A891" s="90" t="s">
        <v>1824</v>
      </c>
      <c r="B891" s="90" t="s">
        <v>6446</v>
      </c>
      <c r="C891" s="90"/>
      <c r="D891" s="90" t="str">
        <f>IFERROR(VLOOKUP(A891,Data1!A:B,2,0),"")</f>
        <v>3459-A</v>
      </c>
      <c r="E891" s="90">
        <f t="shared" si="78"/>
        <v>48</v>
      </c>
      <c r="F891" s="90">
        <f t="shared" si="79"/>
        <v>2</v>
      </c>
      <c r="G891" s="90" t="str">
        <f t="shared" si="80"/>
        <v/>
      </c>
      <c r="H891" s="90">
        <f t="shared" si="81"/>
        <v>2</v>
      </c>
      <c r="I891" s="90">
        <f t="shared" si="82"/>
        <v>1</v>
      </c>
      <c r="J891" s="90" t="str">
        <f t="shared" si="83"/>
        <v/>
      </c>
      <c r="K891" s="90" t="str">
        <f>IFERROR(VLOOKUP(A891,Instruction!A:F,6,0),"")</f>
        <v>• Prepack. Seal box. Apply FNSKU label on box.
• Pack in BX-191313
• Apply outer case label (Cover all existing barcodes on case)</v>
      </c>
      <c r="L891" s="90">
        <f>IFERROR(VLOOKUP(A891,Instruction!A:J,10,0),"No Supplies")</f>
        <v>0</v>
      </c>
      <c r="M891" s="90">
        <f>IFERROR(VLOOKUP(A891,Data1!A:C,3,0),1)</f>
        <v>24</v>
      </c>
      <c r="N891" s="90">
        <f>IFERROR(VLOOKUP(D891,Data2!$A:$D,4,0),"")</f>
        <v>0</v>
      </c>
      <c r="O891" s="90">
        <f>IFERROR(VLOOKUP(D891,Data2!$A:$C,3,0),"")</f>
        <v>24</v>
      </c>
      <c r="P891" s="90">
        <v>2</v>
      </c>
      <c r="Q891" s="90">
        <v>2</v>
      </c>
      <c r="R891" s="90"/>
      <c r="S891" s="90" t="s">
        <v>5152</v>
      </c>
    </row>
    <row r="892" spans="1:19" x14ac:dyDescent="0.25">
      <c r="A892" s="84" t="s">
        <v>5122</v>
      </c>
      <c r="B892" s="84" t="s">
        <v>6447</v>
      </c>
      <c r="C892" s="84"/>
      <c r="D892" s="84">
        <f>IFERROR(VLOOKUP(A892,Data1!A:B,2,0),"")</f>
        <v>8241</v>
      </c>
      <c r="E892" s="84">
        <f t="shared" si="78"/>
        <v>48</v>
      </c>
      <c r="F892" s="84">
        <f t="shared" si="79"/>
        <v>48</v>
      </c>
      <c r="G892" s="84" t="str">
        <f t="shared" si="80"/>
        <v/>
      </c>
      <c r="H892" s="84">
        <f t="shared" si="81"/>
        <v>1</v>
      </c>
      <c r="I892" s="84">
        <f t="shared" si="82"/>
        <v>48</v>
      </c>
      <c r="J892" s="84" t="str">
        <f t="shared" si="83"/>
        <v/>
      </c>
      <c r="K892" s="84" t="s">
        <v>5297</v>
      </c>
      <c r="L892" s="84">
        <f>IFERROR(VLOOKUP(A892,Instruction!A:J,10,0),"No Supplies")</f>
        <v>0</v>
      </c>
      <c r="M892" s="84">
        <f>IFERROR(VLOOKUP(A892,Data1!A:C,3,0),1)</f>
        <v>1</v>
      </c>
      <c r="N892" s="84">
        <f>IFERROR(VLOOKUP(D892,Data2!$A:$D,4,0),"")</f>
        <v>0</v>
      </c>
      <c r="O892" s="84">
        <f>IFERROR(VLOOKUP(D892,Data2!$A:$C,3,0),"")</f>
        <v>48</v>
      </c>
      <c r="P892" s="84">
        <v>2</v>
      </c>
      <c r="Q892" s="84">
        <v>48</v>
      </c>
      <c r="R892" s="84"/>
      <c r="S892" s="84" t="s">
        <v>5152</v>
      </c>
    </row>
    <row r="893" spans="1:19" x14ac:dyDescent="0.25">
      <c r="A893" s="90" t="s">
        <v>489</v>
      </c>
      <c r="B893" s="90" t="s">
        <v>6448</v>
      </c>
      <c r="C893" s="90"/>
      <c r="D893" s="90">
        <f>IFERROR(VLOOKUP(A893,Data1!A:B,2,0),"")</f>
        <v>1704</v>
      </c>
      <c r="E893" s="90">
        <f t="shared" si="78"/>
        <v>24</v>
      </c>
      <c r="F893" s="90">
        <f t="shared" si="79"/>
        <v>24</v>
      </c>
      <c r="G893" s="90">
        <f t="shared" si="80"/>
        <v>1</v>
      </c>
      <c r="H893" s="90">
        <f t="shared" si="81"/>
        <v>1</v>
      </c>
      <c r="I893" s="90">
        <f t="shared" si="82"/>
        <v>24</v>
      </c>
      <c r="J893" s="90" t="str">
        <f t="shared" si="83"/>
        <v/>
      </c>
      <c r="K893" s="90" t="str">
        <f>IFERROR(VLOOKUP(A893,Instruction!A:F,6,0),"")</f>
        <v>• Use FNSKU to label each item (cover barcode). 
• Put item back to CASE. Discard inner box
• Apply outer case label accordingly to match item# (Cover all existing barcodes on the case)</v>
      </c>
      <c r="L893" s="90">
        <f>IFERROR(VLOOKUP(A893,Instruction!A:J,10,0),"No Supplies")</f>
        <v>0</v>
      </c>
      <c r="M893" s="90">
        <f>IFERROR(VLOOKUP(A893,Data1!A:C,3,0),1)</f>
        <v>1</v>
      </c>
      <c r="N893" s="90">
        <f>IFERROR(VLOOKUP(D893,Data2!$A:$D,4,0),"")</f>
        <v>24</v>
      </c>
      <c r="O893" s="90">
        <f>IFERROR(VLOOKUP(D893,Data2!$A:$C,3,0),"")</f>
        <v>144</v>
      </c>
      <c r="P893" s="90">
        <v>2</v>
      </c>
      <c r="Q893" s="90">
        <v>24</v>
      </c>
      <c r="R893" s="90"/>
      <c r="S893" s="90" t="s">
        <v>5151</v>
      </c>
    </row>
    <row r="894" spans="1:19" x14ac:dyDescent="0.25">
      <c r="A894" s="84" t="s">
        <v>1519</v>
      </c>
      <c r="B894" s="84" t="s">
        <v>6449</v>
      </c>
      <c r="C894" s="84"/>
      <c r="D894" s="84">
        <f>IFERROR(VLOOKUP(A894,Data1!A:B,2,0),"")</f>
        <v>3152</v>
      </c>
      <c r="E894" s="84">
        <f t="shared" si="78"/>
        <v>24</v>
      </c>
      <c r="F894" s="84">
        <f t="shared" si="79"/>
        <v>4</v>
      </c>
      <c r="G894" s="84">
        <f t="shared" si="80"/>
        <v>1</v>
      </c>
      <c r="H894" s="84">
        <f t="shared" si="81"/>
        <v>1</v>
      </c>
      <c r="I894" s="84">
        <f t="shared" si="82"/>
        <v>4</v>
      </c>
      <c r="J894" s="84" t="str">
        <f t="shared" si="83"/>
        <v/>
      </c>
      <c r="K894" s="84" t="str">
        <f>IFERROR(VLOOKUP(A894,Instruction!A:F,6,0),"")</f>
        <v>• Insert 6 pcs per poly bag (6 different color). Apply FNSKU labels on each of the poly bags.
• Put the poly-bagged sets back to BX-191313</v>
      </c>
      <c r="L894" s="84">
        <f>IFERROR(VLOOKUP(A894,Instruction!A:J,10,0),"No Supplies")</f>
        <v>0</v>
      </c>
      <c r="M894" s="84">
        <f>IFERROR(VLOOKUP(A894,Data1!A:C,3,0),1)</f>
        <v>6</v>
      </c>
      <c r="N894" s="84">
        <f>IFERROR(VLOOKUP(D894,Data2!$A:$D,4,0),"")</f>
        <v>24</v>
      </c>
      <c r="O894" s="84">
        <f>IFERROR(VLOOKUP(D894,Data2!$A:$C,3,0),"")</f>
        <v>144</v>
      </c>
      <c r="P894" s="84">
        <v>2</v>
      </c>
      <c r="Q894" s="84">
        <v>4</v>
      </c>
      <c r="R894" s="84"/>
      <c r="S894" s="84" t="s">
        <v>5151</v>
      </c>
    </row>
    <row r="895" spans="1:19" x14ac:dyDescent="0.25">
      <c r="A895" s="90" t="s">
        <v>1363</v>
      </c>
      <c r="B895" s="90" t="s">
        <v>6450</v>
      </c>
      <c r="C895" s="90"/>
      <c r="D895" s="90">
        <f>IFERROR(VLOOKUP(A895,Data1!A:B,2,0),"")</f>
        <v>3021</v>
      </c>
      <c r="E895" s="90">
        <f t="shared" si="78"/>
        <v>12</v>
      </c>
      <c r="F895" s="90">
        <f t="shared" si="79"/>
        <v>4</v>
      </c>
      <c r="G895" s="90">
        <f t="shared" si="80"/>
        <v>1</v>
      </c>
      <c r="H895" s="90">
        <f t="shared" si="81"/>
        <v>1</v>
      </c>
      <c r="I895" s="90">
        <f t="shared" si="82"/>
        <v>4</v>
      </c>
      <c r="J895" s="90" t="str">
        <f t="shared" si="83"/>
        <v/>
      </c>
      <c r="K895" s="90" t="str">
        <f>IFERROR(VLOOKUP(A895,Instruction!A:F,6,0),"")</f>
        <v>• Put 3 pcs into polybag (different color) and apply FNSKU labels on each of the poly bags.
• Insert the poly-bagged sets back to CASE. Discard inner box (Cover all existing barcodes on the box/case)</v>
      </c>
      <c r="L895" s="90">
        <f>IFERROR(VLOOKUP(A895,Instruction!A:J,10,0),"No Supplies")</f>
        <v>0</v>
      </c>
      <c r="M895" s="90">
        <f>IFERROR(VLOOKUP(A895,Data1!A:C,3,0),1)</f>
        <v>3</v>
      </c>
      <c r="N895" s="90">
        <f>IFERROR(VLOOKUP(D895,Data2!$A:$D,4,0),"")</f>
        <v>12</v>
      </c>
      <c r="O895" s="90">
        <f>IFERROR(VLOOKUP(D895,Data2!$A:$C,3,0),"")</f>
        <v>72</v>
      </c>
      <c r="P895" s="90">
        <v>2</v>
      </c>
      <c r="Q895" s="90">
        <v>4</v>
      </c>
      <c r="R895" s="90"/>
      <c r="S895" s="90" t="s">
        <v>5151</v>
      </c>
    </row>
    <row r="896" spans="1:19" x14ac:dyDescent="0.25">
      <c r="A896" s="84" t="s">
        <v>2741</v>
      </c>
      <c r="B896" s="84" t="s">
        <v>6451</v>
      </c>
      <c r="C896" s="84"/>
      <c r="D896" s="84">
        <f>IFERROR(VLOOKUP(A896,Data1!A:B,2,0),"")</f>
        <v>5400</v>
      </c>
      <c r="E896" s="84">
        <f t="shared" si="78"/>
        <v>50</v>
      </c>
      <c r="F896" s="84">
        <f t="shared" si="79"/>
        <v>2</v>
      </c>
      <c r="G896" s="84" t="str">
        <f t="shared" si="80"/>
        <v/>
      </c>
      <c r="H896" s="84">
        <f t="shared" si="81"/>
        <v>2</v>
      </c>
      <c r="I896" s="84">
        <f t="shared" si="82"/>
        <v>1</v>
      </c>
      <c r="J896" s="84" t="str">
        <f t="shared" si="83"/>
        <v/>
      </c>
      <c r="K896" s="84" t="str">
        <f>IFERROR(VLOOKUP(A896,Instruction!A:F,6,0),"")</f>
        <v>• Prepack. Seal box. Apply FNSKU label on box.
• Pack in BX-191313
• Apply outer case label (Cover all existing barcodes on case)</v>
      </c>
      <c r="L896" s="84">
        <f>IFERROR(VLOOKUP(A896,Instruction!A:J,10,0),"No Supplies")</f>
        <v>0</v>
      </c>
      <c r="M896" s="84">
        <f>IFERROR(VLOOKUP(A896,Data1!A:C,3,0),1)</f>
        <v>25</v>
      </c>
      <c r="N896" s="84">
        <f>IFERROR(VLOOKUP(D896,Data2!$A:$D,4,0),"")</f>
        <v>0</v>
      </c>
      <c r="O896" s="84">
        <f>IFERROR(VLOOKUP(D896,Data2!$A:$C,3,0),"")</f>
        <v>25</v>
      </c>
      <c r="P896" s="84">
        <v>2</v>
      </c>
      <c r="Q896" s="84">
        <v>2</v>
      </c>
      <c r="R896" s="84"/>
      <c r="S896" s="84" t="s">
        <v>5152</v>
      </c>
    </row>
    <row r="897" spans="1:19" x14ac:dyDescent="0.25">
      <c r="A897" s="90" t="s">
        <v>3230</v>
      </c>
      <c r="B897" s="90" t="s">
        <v>6452</v>
      </c>
      <c r="C897" s="90"/>
      <c r="D897" s="90">
        <f>IFERROR(VLOOKUP(A897,Data1!A:B,2,0),"")</f>
        <v>767</v>
      </c>
      <c r="E897" s="90">
        <f t="shared" si="78"/>
        <v>144</v>
      </c>
      <c r="F897" s="90">
        <f t="shared" si="79"/>
        <v>6</v>
      </c>
      <c r="G897" s="90">
        <f t="shared" si="80"/>
        <v>6</v>
      </c>
      <c r="H897" s="90">
        <f t="shared" si="81"/>
        <v>1</v>
      </c>
      <c r="I897" s="90">
        <f t="shared" si="82"/>
        <v>6</v>
      </c>
      <c r="J897" s="90" t="str">
        <f t="shared" si="83"/>
        <v/>
      </c>
      <c r="K897" s="90" t="str">
        <f>IFERROR(VLOOKUP(A897,Instruction!A:F,6,0),"")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897" s="90">
        <f>IFERROR(VLOOKUP(A897,Instruction!A:J,10,0),"No Supplies")</f>
        <v>0</v>
      </c>
      <c r="M897" s="90">
        <f>IFERROR(VLOOKUP(A897,Data1!A:C,3,0),1)</f>
        <v>24</v>
      </c>
      <c r="N897" s="90">
        <f>IFERROR(VLOOKUP(D897,Data2!$A:$D,4,0),"")</f>
        <v>24</v>
      </c>
      <c r="O897" s="90">
        <f>IFERROR(VLOOKUP(D897,Data2!$A:$C,3,0),"")</f>
        <v>144</v>
      </c>
      <c r="P897" s="90">
        <v>2</v>
      </c>
      <c r="Q897" s="90">
        <v>6</v>
      </c>
      <c r="R897" s="90"/>
      <c r="S897" s="90" t="s">
        <v>5152</v>
      </c>
    </row>
    <row r="898" spans="1:19" x14ac:dyDescent="0.25">
      <c r="A898" s="84" t="s">
        <v>2829</v>
      </c>
      <c r="B898" s="84" t="s">
        <v>6453</v>
      </c>
      <c r="C898" s="84"/>
      <c r="D898" s="84">
        <f>IFERROR(VLOOKUP(A898,Data1!A:B,2,0),"")</f>
        <v>550</v>
      </c>
      <c r="E898" s="84">
        <f t="shared" ref="E898:E961" si="84">M898*Q898</f>
        <v>48</v>
      </c>
      <c r="F898" s="84">
        <f t="shared" ref="F898:F961" si="85">E898/M898</f>
        <v>12</v>
      </c>
      <c r="G898" s="84" t="str">
        <f t="shared" ref="G898:G961" si="86">IFERROR(ROUNDUP(E898/N898,0),"")</f>
        <v/>
      </c>
      <c r="H898" s="84">
        <f t="shared" ref="H898:H961" si="87">IFERROR(ROUNDUP(E898/O898,0),"")</f>
        <v>1</v>
      </c>
      <c r="I898" s="84">
        <f t="shared" ref="I898:I961" si="88">IFERROR(IF(S898="CASE",F898/H898,F898/G898),"")</f>
        <v>12</v>
      </c>
      <c r="J898" s="84" t="str">
        <f t="shared" ref="J898:J961" si="89">IF(ISNUMBER(SEARCH("FNSKU",C898)),"Labeling","")</f>
        <v/>
      </c>
      <c r="K898" s="84" t="str">
        <f>IFERROR(VLOOKUP(A898,Instruction!A:F,6,0),"")</f>
        <v>• Put 4 pcs into poly bag, apply FNSKU label. 
• Insert the poly-bagged sets back to CASE. (Cover all existing barcodes on the box/case)
• New box size BX- 13.25 x 10.75 x 12.75</v>
      </c>
      <c r="L898" s="84">
        <f>IFERROR(VLOOKUP(A898,Instruction!A:J,10,0),"No Supplies")</f>
        <v>0</v>
      </c>
      <c r="M898" s="84">
        <f>IFERROR(VLOOKUP(A898,Data1!A:C,3,0),1)</f>
        <v>4</v>
      </c>
      <c r="N898" s="84">
        <f>IFERROR(VLOOKUP(D898,Data2!$A:$D,4,0),"")</f>
        <v>0</v>
      </c>
      <c r="O898" s="84">
        <f>IFERROR(VLOOKUP(D898,Data2!$A:$C,3,0),"")</f>
        <v>48</v>
      </c>
      <c r="P898" s="84">
        <v>2</v>
      </c>
      <c r="Q898" s="84">
        <v>12</v>
      </c>
      <c r="R898" s="84"/>
      <c r="S898" s="84" t="s">
        <v>5152</v>
      </c>
    </row>
    <row r="899" spans="1:19" x14ac:dyDescent="0.25">
      <c r="A899" s="90" t="s">
        <v>5123</v>
      </c>
      <c r="B899" s="90" t="s">
        <v>6454</v>
      </c>
      <c r="C899" s="90"/>
      <c r="D899" s="90">
        <f>IFERROR(VLOOKUP(A899,Data1!A:B,2,0),"")</f>
        <v>1292</v>
      </c>
      <c r="E899" s="90">
        <f t="shared" si="84"/>
        <v>24</v>
      </c>
      <c r="F899" s="90">
        <f t="shared" si="85"/>
        <v>24</v>
      </c>
      <c r="G899" s="90">
        <f t="shared" si="86"/>
        <v>1</v>
      </c>
      <c r="H899" s="90">
        <f t="shared" si="87"/>
        <v>1</v>
      </c>
      <c r="I899" s="90">
        <f t="shared" si="88"/>
        <v>24</v>
      </c>
      <c r="J899" s="90" t="str">
        <f t="shared" si="89"/>
        <v/>
      </c>
      <c r="K899" s="90" t="str">
        <f>IFERROR(VLOOKUP(A899,Instruction!A:F,6,0),"")</f>
        <v>• Insert 2 pcs into poly bag, apply FNSKU label.
• Put back to CASE (Cover all existing barcodes on the box/case)</v>
      </c>
      <c r="L899" s="90">
        <f>IFERROR(VLOOKUP(A899,Instruction!A:J,10,0),"No Supplies")</f>
        <v>0</v>
      </c>
      <c r="M899" s="90">
        <f>IFERROR(VLOOKUP(A899,Data1!A:C,3,0),1)</f>
        <v>1</v>
      </c>
      <c r="N899" s="90">
        <f>IFERROR(VLOOKUP(D899,Data2!$A:$D,4,0),"")</f>
        <v>24</v>
      </c>
      <c r="O899" s="90">
        <f>IFERROR(VLOOKUP(D899,Data2!$A:$C,3,0),"")</f>
        <v>144</v>
      </c>
      <c r="P899" s="90">
        <v>2</v>
      </c>
      <c r="Q899" s="90">
        <v>24</v>
      </c>
      <c r="R899" s="90"/>
      <c r="S899" s="90" t="s">
        <v>5151</v>
      </c>
    </row>
    <row r="900" spans="1:19" x14ac:dyDescent="0.25">
      <c r="A900" s="84" t="s">
        <v>5124</v>
      </c>
      <c r="B900" s="84" t="s">
        <v>6455</v>
      </c>
      <c r="C900" s="84"/>
      <c r="D900" s="84">
        <f>IFERROR(VLOOKUP(A900,Data1!A:B,2,0),"")</f>
        <v>2177</v>
      </c>
      <c r="E900" s="84">
        <f t="shared" si="84"/>
        <v>48</v>
      </c>
      <c r="F900" s="84">
        <f t="shared" si="85"/>
        <v>48</v>
      </c>
      <c r="G900" s="84" t="str">
        <f t="shared" si="86"/>
        <v/>
      </c>
      <c r="H900" s="84">
        <f t="shared" si="87"/>
        <v>1</v>
      </c>
      <c r="I900" s="84">
        <f t="shared" si="88"/>
        <v>48</v>
      </c>
      <c r="J900" s="84" t="str">
        <f t="shared" si="89"/>
        <v/>
      </c>
      <c r="K900" s="84" t="str">
        <f>IFERROR(VLOOKUP(A900,Instruction!A:F,6,0),"")</f>
        <v>• Insert 4 pcs per poly bag (Blue, Purple, Green, Pink). Apply FNSKU labels on each of the poly bags.
• Insert the poly-bagged sets back to BX-191313</v>
      </c>
      <c r="L900" s="84">
        <f>IFERROR(VLOOKUP(A900,Instruction!A:J,10,0),"No Supplies")</f>
        <v>0</v>
      </c>
      <c r="M900" s="84">
        <f>IFERROR(VLOOKUP(A900,Data1!A:C,3,0),1)</f>
        <v>1</v>
      </c>
      <c r="N900" s="84">
        <f>IFERROR(VLOOKUP(D900,Data2!$A:$D,4,0),"")</f>
        <v>0</v>
      </c>
      <c r="O900" s="84">
        <f>IFERROR(VLOOKUP(D900,Data2!$A:$C,3,0),"")</f>
        <v>48</v>
      </c>
      <c r="P900" s="84">
        <v>2</v>
      </c>
      <c r="Q900" s="84">
        <v>48</v>
      </c>
      <c r="R900" s="84"/>
      <c r="S900" s="84" t="s">
        <v>5152</v>
      </c>
    </row>
    <row r="901" spans="1:19" x14ac:dyDescent="0.25">
      <c r="A901" s="90" t="s">
        <v>5125</v>
      </c>
      <c r="B901" s="90" t="s">
        <v>6456</v>
      </c>
      <c r="C901" s="90"/>
      <c r="D901" s="90">
        <f>IFERROR(VLOOKUP(A901,Data1!A:B,2,0),"")</f>
        <v>2251</v>
      </c>
      <c r="E901" s="90">
        <f t="shared" si="84"/>
        <v>24</v>
      </c>
      <c r="F901" s="90">
        <f t="shared" si="85"/>
        <v>24</v>
      </c>
      <c r="G901" s="90">
        <f t="shared" si="86"/>
        <v>1</v>
      </c>
      <c r="H901" s="90">
        <f t="shared" si="87"/>
        <v>1</v>
      </c>
      <c r="I901" s="90">
        <f t="shared" si="88"/>
        <v>24</v>
      </c>
      <c r="J901" s="90" t="str">
        <f t="shared" si="89"/>
        <v/>
      </c>
      <c r="K901" s="90" t="s">
        <v>6197</v>
      </c>
      <c r="L901" s="90">
        <f>IFERROR(VLOOKUP(A901,Instruction!A:J,10,0),"No Supplies")</f>
        <v>0</v>
      </c>
      <c r="M901" s="90">
        <f>IFERROR(VLOOKUP(A901,Data1!A:C,3,0),1)</f>
        <v>1</v>
      </c>
      <c r="N901" s="90">
        <f>IFERROR(VLOOKUP(D901,Data2!$A:$D,4,0),"")</f>
        <v>24</v>
      </c>
      <c r="O901" s="90">
        <f>IFERROR(VLOOKUP(D901,Data2!$A:$C,3,0),"")</f>
        <v>144</v>
      </c>
      <c r="P901" s="90">
        <v>2</v>
      </c>
      <c r="Q901" s="90">
        <v>24</v>
      </c>
      <c r="R901" s="90"/>
      <c r="S901" s="90" t="s">
        <v>5151</v>
      </c>
    </row>
    <row r="902" spans="1:19" x14ac:dyDescent="0.25">
      <c r="A902" s="84" t="s">
        <v>612</v>
      </c>
      <c r="B902" s="84" t="s">
        <v>6457</v>
      </c>
      <c r="C902" s="84"/>
      <c r="D902" s="84">
        <f>IFERROR(VLOOKUP(A902,Data1!A:B,2,0),"")</f>
        <v>1736</v>
      </c>
      <c r="E902" s="84">
        <f t="shared" si="84"/>
        <v>24</v>
      </c>
      <c r="F902" s="84">
        <f t="shared" si="85"/>
        <v>24</v>
      </c>
      <c r="G902" s="84">
        <f t="shared" si="86"/>
        <v>1</v>
      </c>
      <c r="H902" s="84">
        <f t="shared" si="87"/>
        <v>1</v>
      </c>
      <c r="I902" s="84">
        <f t="shared" si="88"/>
        <v>24</v>
      </c>
      <c r="J902" s="84" t="str">
        <f t="shared" si="89"/>
        <v/>
      </c>
      <c r="K902" s="84" t="str">
        <f>IFERROR(VLOOKUP(A902,Instruction!A:F,6,0),"")</f>
        <v>• Use FNSKU to label each item (cover barcode). 
• Put item back to CASE. Discard inner box
• Apply outer case label accordingly to match item# (Cover all existing barcodes on the case)</v>
      </c>
      <c r="L902" s="84">
        <f>IFERROR(VLOOKUP(A902,Instruction!A:J,10,0),"No Supplies")</f>
        <v>0</v>
      </c>
      <c r="M902" s="84">
        <f>IFERROR(VLOOKUP(A902,Data1!A:C,3,0),1)</f>
        <v>1</v>
      </c>
      <c r="N902" s="84">
        <f>IFERROR(VLOOKUP(D902,Data2!$A:$D,4,0),"")</f>
        <v>24</v>
      </c>
      <c r="O902" s="84">
        <f>IFERROR(VLOOKUP(D902,Data2!$A:$C,3,0),"")</f>
        <v>144</v>
      </c>
      <c r="P902" s="84">
        <v>2</v>
      </c>
      <c r="Q902" s="84">
        <v>24</v>
      </c>
      <c r="R902" s="84"/>
      <c r="S902" s="84" t="s">
        <v>5151</v>
      </c>
    </row>
    <row r="903" spans="1:19" x14ac:dyDescent="0.25">
      <c r="A903" s="90" t="s">
        <v>1609</v>
      </c>
      <c r="B903" s="90" t="s">
        <v>6458</v>
      </c>
      <c r="C903" s="90"/>
      <c r="D903" s="90">
        <f>IFERROR(VLOOKUP(A903,Data1!A:B,2,0),"")</f>
        <v>3194</v>
      </c>
      <c r="E903" s="90">
        <f t="shared" si="84"/>
        <v>12</v>
      </c>
      <c r="F903" s="90">
        <f t="shared" si="85"/>
        <v>12</v>
      </c>
      <c r="G903" s="90" t="str">
        <f t="shared" si="86"/>
        <v/>
      </c>
      <c r="H903" s="90">
        <f t="shared" si="87"/>
        <v>1</v>
      </c>
      <c r="I903" s="90">
        <f t="shared" si="88"/>
        <v>12</v>
      </c>
      <c r="J903" s="90" t="str">
        <f t="shared" si="89"/>
        <v/>
      </c>
      <c r="K903" s="90" t="str">
        <f>IFERROR(VLOOKUP(A903,Instruction!A:F,6,0),"")</f>
        <v>• Use FNSKU to label each item (cover barcode). 
• Put item back to CASE. Discard inner box
• Apply outer case label accordingly to match item# (Cover all existing barcodes on the case)</v>
      </c>
      <c r="L903" s="90">
        <f>IFERROR(VLOOKUP(A903,Instruction!A:J,10,0),"No Supplies")</f>
        <v>0</v>
      </c>
      <c r="M903" s="90">
        <f>IFERROR(VLOOKUP(A903,Data1!A:C,3,0),1)</f>
        <v>1</v>
      </c>
      <c r="N903" s="90">
        <f>IFERROR(VLOOKUP(D903,Data2!$A:$D,4,0),"")</f>
        <v>0</v>
      </c>
      <c r="O903" s="90">
        <f>IFERROR(VLOOKUP(D903,Data2!$A:$C,3,0),"")</f>
        <v>12</v>
      </c>
      <c r="P903" s="90">
        <v>2</v>
      </c>
      <c r="Q903" s="90">
        <v>12</v>
      </c>
      <c r="R903" s="90"/>
      <c r="S903" s="90" t="s">
        <v>5152</v>
      </c>
    </row>
    <row r="904" spans="1:19" x14ac:dyDescent="0.25">
      <c r="A904" s="84" t="s">
        <v>2428</v>
      </c>
      <c r="B904" s="84" t="s">
        <v>6459</v>
      </c>
      <c r="C904" s="84"/>
      <c r="D904" s="84">
        <f>IFERROR(VLOOKUP(A904,Data1!A:B,2,0),"")</f>
        <v>5039</v>
      </c>
      <c r="E904" s="84">
        <f t="shared" si="84"/>
        <v>6</v>
      </c>
      <c r="F904" s="84">
        <f t="shared" si="85"/>
        <v>6</v>
      </c>
      <c r="G904" s="84" t="str">
        <f t="shared" si="86"/>
        <v/>
      </c>
      <c r="H904" s="84">
        <f t="shared" si="87"/>
        <v>1</v>
      </c>
      <c r="I904" s="84">
        <f t="shared" si="88"/>
        <v>6</v>
      </c>
      <c r="J904" s="84" t="str">
        <f t="shared" si="89"/>
        <v/>
      </c>
      <c r="K904" s="84" t="s">
        <v>5297</v>
      </c>
      <c r="L904" s="84" t="str">
        <f>IFERROR(VLOOKUP(A904,Instruction!A:J,10,0),"No Supplies")</f>
        <v>No Supplies</v>
      </c>
      <c r="M904" s="84">
        <f>IFERROR(VLOOKUP(A904,Data1!A:C,3,0),1)</f>
        <v>1</v>
      </c>
      <c r="N904" s="84">
        <f>IFERROR(VLOOKUP(D904,Data2!$A:$D,4,0),"")</f>
        <v>0</v>
      </c>
      <c r="O904" s="84">
        <f>IFERROR(VLOOKUP(D904,Data2!$A:$C,3,0),"")</f>
        <v>6</v>
      </c>
      <c r="P904" s="84">
        <v>2</v>
      </c>
      <c r="Q904" s="84">
        <v>6</v>
      </c>
      <c r="R904" s="84"/>
      <c r="S904" s="84" t="s">
        <v>5152</v>
      </c>
    </row>
    <row r="905" spans="1:19" x14ac:dyDescent="0.25">
      <c r="A905" s="90" t="s">
        <v>2967</v>
      </c>
      <c r="B905" s="90" t="s">
        <v>6460</v>
      </c>
      <c r="C905" s="90"/>
      <c r="D905" s="90">
        <f>IFERROR(VLOOKUP(A905,Data1!A:B,2,0),"")</f>
        <v>6016</v>
      </c>
      <c r="E905" s="90">
        <f t="shared" si="84"/>
        <v>24</v>
      </c>
      <c r="F905" s="90">
        <f t="shared" si="85"/>
        <v>4</v>
      </c>
      <c r="G905" s="90">
        <f t="shared" si="86"/>
        <v>1</v>
      </c>
      <c r="H905" s="90">
        <f t="shared" si="87"/>
        <v>1</v>
      </c>
      <c r="I905" s="90">
        <f t="shared" si="88"/>
        <v>4</v>
      </c>
      <c r="J905" s="90" t="str">
        <f t="shared" si="89"/>
        <v/>
      </c>
      <c r="K905" s="90" t="str">
        <f>IFERROR(VLOOKUP(A905,Instruction!A:F,6,0),"")</f>
        <v>• Insert 6 pcs per poly bag (6 different color). Apply FNSKU labels on each of the poly bags.
• Put the poly-bagged sets back to BX-191313</v>
      </c>
      <c r="L905" s="90">
        <f>IFERROR(VLOOKUP(A905,Instruction!A:J,10,0),"No Supplies")</f>
        <v>0</v>
      </c>
      <c r="M905" s="90">
        <f>IFERROR(VLOOKUP(A905,Data1!A:C,3,0),1)</f>
        <v>6</v>
      </c>
      <c r="N905" s="90">
        <f>IFERROR(VLOOKUP(D905,Data2!$A:$D,4,0),"")</f>
        <v>24</v>
      </c>
      <c r="O905" s="90">
        <f>IFERROR(VLOOKUP(D905,Data2!$A:$C,3,0),"")</f>
        <v>72</v>
      </c>
      <c r="P905" s="90">
        <v>2</v>
      </c>
      <c r="Q905" s="90">
        <v>4</v>
      </c>
      <c r="R905" s="90"/>
      <c r="S905" s="90" t="s">
        <v>5151</v>
      </c>
    </row>
    <row r="906" spans="1:19" x14ac:dyDescent="0.25">
      <c r="A906" s="84" t="s">
        <v>3206</v>
      </c>
      <c r="B906" s="84" t="s">
        <v>6461</v>
      </c>
      <c r="C906" s="84"/>
      <c r="D906" s="84">
        <f>IFERROR(VLOOKUP(A906,Data1!A:B,2,0),"")</f>
        <v>747</v>
      </c>
      <c r="E906" s="84">
        <f t="shared" si="84"/>
        <v>24</v>
      </c>
      <c r="F906" s="84">
        <f t="shared" si="85"/>
        <v>24</v>
      </c>
      <c r="G906" s="84">
        <f t="shared" si="86"/>
        <v>1</v>
      </c>
      <c r="H906" s="84">
        <f t="shared" si="87"/>
        <v>1</v>
      </c>
      <c r="I906" s="84">
        <f t="shared" si="88"/>
        <v>24</v>
      </c>
      <c r="J906" s="84" t="str">
        <f t="shared" si="89"/>
        <v/>
      </c>
      <c r="K906" s="84" t="str">
        <f>IFERROR(VLOOKUP(A906,Instruction!A:F,6,0),"")</f>
        <v>• Use FNSKU to label each item (cover barcode). 
• Put item back to CASE. Discard inner box
• Apply outer case label accordingly to match item# (Cover all existing barcodes on the case)</v>
      </c>
      <c r="L906" s="84">
        <f>IFERROR(VLOOKUP(A906,Instruction!A:J,10,0),"No Supplies")</f>
        <v>0</v>
      </c>
      <c r="M906" s="84">
        <f>IFERROR(VLOOKUP(A906,Data1!A:C,3,0),1)</f>
        <v>1</v>
      </c>
      <c r="N906" s="84">
        <f>IFERROR(VLOOKUP(D906,Data2!$A:$D,4,0),"")</f>
        <v>24</v>
      </c>
      <c r="O906" s="84">
        <f>IFERROR(VLOOKUP(D906,Data2!$A:$C,3,0),"")</f>
        <v>144</v>
      </c>
      <c r="P906" s="84">
        <v>2</v>
      </c>
      <c r="Q906" s="84">
        <v>24</v>
      </c>
      <c r="R906" s="84"/>
      <c r="S906" s="84" t="s">
        <v>5151</v>
      </c>
    </row>
    <row r="907" spans="1:19" x14ac:dyDescent="0.25">
      <c r="A907" s="90" t="s">
        <v>1576</v>
      </c>
      <c r="B907" s="90" t="s">
        <v>6462</v>
      </c>
      <c r="C907" s="90"/>
      <c r="D907" s="90">
        <f>IFERROR(VLOOKUP(A907,Data1!A:B,2,0),"")</f>
        <v>3183</v>
      </c>
      <c r="E907" s="90">
        <f t="shared" si="84"/>
        <v>96</v>
      </c>
      <c r="F907" s="90">
        <f t="shared" si="85"/>
        <v>2</v>
      </c>
      <c r="G907" s="90" t="str">
        <f t="shared" si="86"/>
        <v/>
      </c>
      <c r="H907" s="90">
        <f t="shared" si="87"/>
        <v>2</v>
      </c>
      <c r="I907" s="90">
        <f t="shared" si="88"/>
        <v>1</v>
      </c>
      <c r="J907" s="90" t="str">
        <f t="shared" si="89"/>
        <v/>
      </c>
      <c r="K907" s="90" t="str">
        <f>IFERROR(VLOOKUP(A907,Instruction!A:F,6,0),"")</f>
        <v>• Prepack. Seal box. Apply FNSKU label on box.
• Pack in BX-191313
• Apply outer case label (Cover all existing barcodes on case)</v>
      </c>
      <c r="L907" s="90">
        <f>IFERROR(VLOOKUP(A907,Instruction!A:J,10,0),"No Supplies")</f>
        <v>0</v>
      </c>
      <c r="M907" s="90">
        <f>IFERROR(VLOOKUP(A907,Data1!A:C,3,0),1)</f>
        <v>48</v>
      </c>
      <c r="N907" s="90">
        <f>IFERROR(VLOOKUP(D907,Data2!$A:$D,4,0),"")</f>
        <v>0</v>
      </c>
      <c r="O907" s="90">
        <f>IFERROR(VLOOKUP(D907,Data2!$A:$C,3,0),"")</f>
        <v>48</v>
      </c>
      <c r="P907" s="90">
        <v>2</v>
      </c>
      <c r="Q907" s="90">
        <v>2</v>
      </c>
      <c r="R907" s="90"/>
      <c r="S907" s="90" t="s">
        <v>5152</v>
      </c>
    </row>
    <row r="908" spans="1:19" x14ac:dyDescent="0.25">
      <c r="A908" s="84" t="s">
        <v>832</v>
      </c>
      <c r="B908" s="84" t="s">
        <v>6463</v>
      </c>
      <c r="C908" s="84"/>
      <c r="D908" s="84">
        <f>IFERROR(VLOOKUP(A908,Data1!A:B,2,0),"")</f>
        <v>2010</v>
      </c>
      <c r="E908" s="84">
        <f t="shared" si="84"/>
        <v>144</v>
      </c>
      <c r="F908" s="84">
        <f t="shared" si="85"/>
        <v>6</v>
      </c>
      <c r="G908" s="84">
        <f t="shared" si="86"/>
        <v>6</v>
      </c>
      <c r="H908" s="84">
        <f t="shared" si="87"/>
        <v>1</v>
      </c>
      <c r="I908" s="84">
        <f t="shared" si="88"/>
        <v>6</v>
      </c>
      <c r="J908" s="84" t="str">
        <f t="shared" si="89"/>
        <v/>
      </c>
      <c r="K908" s="84" t="str">
        <f>IFERROR(VLOOKUP(A908,Instruction!A:F,6,0),"")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08" s="84">
        <f>IFERROR(VLOOKUP(A908,Instruction!A:J,10,0),"No Supplies")</f>
        <v>0</v>
      </c>
      <c r="M908" s="84">
        <f>IFERROR(VLOOKUP(A908,Data1!A:C,3,0),1)</f>
        <v>24</v>
      </c>
      <c r="N908" s="84">
        <f>IFERROR(VLOOKUP(D908,Data2!$A:$D,4,0),"")</f>
        <v>24</v>
      </c>
      <c r="O908" s="84">
        <f>IFERROR(VLOOKUP(D908,Data2!$A:$C,3,0),"")</f>
        <v>144</v>
      </c>
      <c r="P908" s="84">
        <v>2</v>
      </c>
      <c r="Q908" s="84">
        <v>6</v>
      </c>
      <c r="R908" s="84"/>
      <c r="S908" s="84" t="s">
        <v>5152</v>
      </c>
    </row>
    <row r="909" spans="1:19" x14ac:dyDescent="0.25">
      <c r="A909" s="90" t="s">
        <v>1443</v>
      </c>
      <c r="B909" s="90" t="s">
        <v>6464</v>
      </c>
      <c r="C909" s="90"/>
      <c r="D909" s="90">
        <f>IFERROR(VLOOKUP(A909,Data1!A:B,2,0),"")</f>
        <v>3122</v>
      </c>
      <c r="E909" s="90">
        <f t="shared" si="84"/>
        <v>12</v>
      </c>
      <c r="F909" s="90">
        <f t="shared" si="85"/>
        <v>6</v>
      </c>
      <c r="G909" s="90" t="str">
        <f t="shared" si="86"/>
        <v/>
      </c>
      <c r="H909" s="90">
        <f t="shared" si="87"/>
        <v>1</v>
      </c>
      <c r="I909" s="90">
        <f t="shared" si="88"/>
        <v>6</v>
      </c>
      <c r="J909" s="90" t="str">
        <f t="shared" si="89"/>
        <v/>
      </c>
      <c r="K909" s="90" t="str">
        <f>IFERROR(VLOOKUP(A909,Instruction!A:F,6,0),"")</f>
        <v>• Insert 2 pcs into poly bag, apply FNSKU label.
• Put back to CASE (Cover all existing barcodes on the box/case)</v>
      </c>
      <c r="L909" s="90">
        <f>IFERROR(VLOOKUP(A909,Instruction!A:J,10,0),"No Supplies")</f>
        <v>0</v>
      </c>
      <c r="M909" s="90">
        <f>IFERROR(VLOOKUP(A909,Data1!A:C,3,0),1)</f>
        <v>2</v>
      </c>
      <c r="N909" s="90">
        <f>IFERROR(VLOOKUP(D909,Data2!$A:$D,4,0),"")</f>
        <v>0</v>
      </c>
      <c r="O909" s="90">
        <f>IFERROR(VLOOKUP(D909,Data2!$A:$C,3,0),"")</f>
        <v>12</v>
      </c>
      <c r="P909" s="90">
        <v>2</v>
      </c>
      <c r="Q909" s="90">
        <v>6</v>
      </c>
      <c r="R909" s="90"/>
      <c r="S909" s="90" t="s">
        <v>5152</v>
      </c>
    </row>
    <row r="910" spans="1:19" x14ac:dyDescent="0.25">
      <c r="A910" s="84" t="s">
        <v>1601</v>
      </c>
      <c r="B910" s="84" t="s">
        <v>6465</v>
      </c>
      <c r="C910" s="84"/>
      <c r="D910" s="84">
        <f>IFERROR(VLOOKUP(A910,Data1!A:B,2,0),"")</f>
        <v>3191</v>
      </c>
      <c r="E910" s="84">
        <f t="shared" si="84"/>
        <v>12</v>
      </c>
      <c r="F910" s="84">
        <f t="shared" si="85"/>
        <v>6</v>
      </c>
      <c r="G910" s="84" t="str">
        <f t="shared" si="86"/>
        <v/>
      </c>
      <c r="H910" s="84">
        <f t="shared" si="87"/>
        <v>1</v>
      </c>
      <c r="I910" s="84">
        <f t="shared" si="88"/>
        <v>6</v>
      </c>
      <c r="J910" s="84" t="str">
        <f t="shared" si="89"/>
        <v/>
      </c>
      <c r="K910" s="84" t="str">
        <f>IFERROR(VLOOKUP(A910,Instruction!A:F,6,0),"")</f>
        <v>• Insert 2 pcs into poly bag, apply FNSKU label.
• Put back to CASE (Cover all existing barcodes on the box/case)</v>
      </c>
      <c r="L910" s="84">
        <f>IFERROR(VLOOKUP(A910,Instruction!A:J,10,0),"No Supplies")</f>
        <v>0</v>
      </c>
      <c r="M910" s="84">
        <f>IFERROR(VLOOKUP(A910,Data1!A:C,3,0),1)</f>
        <v>2</v>
      </c>
      <c r="N910" s="84">
        <f>IFERROR(VLOOKUP(D910,Data2!$A:$D,4,0),"")</f>
        <v>0</v>
      </c>
      <c r="O910" s="84">
        <f>IFERROR(VLOOKUP(D910,Data2!$A:$C,3,0),"")</f>
        <v>12</v>
      </c>
      <c r="P910" s="84">
        <v>2</v>
      </c>
      <c r="Q910" s="84">
        <v>6</v>
      </c>
      <c r="R910" s="84"/>
      <c r="S910" s="84" t="s">
        <v>5152</v>
      </c>
    </row>
    <row r="911" spans="1:19" x14ac:dyDescent="0.25">
      <c r="A911" s="90" t="s">
        <v>4249</v>
      </c>
      <c r="B911" s="90" t="s">
        <v>6466</v>
      </c>
      <c r="C911" s="90"/>
      <c r="D911" s="90">
        <f>IFERROR(VLOOKUP(A911,Data1!A:B,2,0),"")</f>
        <v>609</v>
      </c>
      <c r="E911" s="90">
        <f t="shared" si="84"/>
        <v>144</v>
      </c>
      <c r="F911" s="90">
        <f t="shared" si="85"/>
        <v>2</v>
      </c>
      <c r="G911" s="90">
        <f t="shared" si="86"/>
        <v>6</v>
      </c>
      <c r="H911" s="90">
        <f t="shared" si="87"/>
        <v>2</v>
      </c>
      <c r="I911" s="90">
        <f t="shared" si="88"/>
        <v>1</v>
      </c>
      <c r="J911" s="90" t="str">
        <f t="shared" si="89"/>
        <v/>
      </c>
      <c r="K911" s="90" t="str">
        <f>IFERROR(VLOOKUP(A911,Instruction!A:F,6,0),"")</f>
        <v>• Prepack. Seal box. Apply FNSKU label on box.
• Pack in BX-191313
• Apply outer case label (Cover all existing barcodes on case)</v>
      </c>
      <c r="L911" s="90">
        <f>IFERROR(VLOOKUP(A911,Instruction!A:J,10,0),"No Supplies")</f>
        <v>0</v>
      </c>
      <c r="M911" s="90">
        <f>IFERROR(VLOOKUP(A911,Data1!A:C,3,0),1)</f>
        <v>72</v>
      </c>
      <c r="N911" s="90">
        <f>IFERROR(VLOOKUP(D911,Data2!$A:$D,4,0),"")</f>
        <v>24</v>
      </c>
      <c r="O911" s="90">
        <f>IFERROR(VLOOKUP(D911,Data2!$A:$C,3,0),"")</f>
        <v>72</v>
      </c>
      <c r="P911" s="90">
        <v>2</v>
      </c>
      <c r="Q911" s="90">
        <v>2</v>
      </c>
      <c r="R911" s="90"/>
      <c r="S911" s="90" t="s">
        <v>5152</v>
      </c>
    </row>
    <row r="912" spans="1:19" x14ac:dyDescent="0.25">
      <c r="A912" s="84" t="s">
        <v>1511</v>
      </c>
      <c r="B912" s="84" t="s">
        <v>6467</v>
      </c>
      <c r="C912" s="84"/>
      <c r="D912" s="84">
        <f>IFERROR(VLOOKUP(A912,Data1!A:B,2,0),"")</f>
        <v>3150</v>
      </c>
      <c r="E912" s="84">
        <f t="shared" si="84"/>
        <v>12</v>
      </c>
      <c r="F912" s="84">
        <f t="shared" si="85"/>
        <v>12</v>
      </c>
      <c r="G912" s="84" t="str">
        <f t="shared" si="86"/>
        <v/>
      </c>
      <c r="H912" s="84">
        <f t="shared" si="87"/>
        <v>1</v>
      </c>
      <c r="I912" s="84">
        <f t="shared" si="88"/>
        <v>12</v>
      </c>
      <c r="J912" s="84" t="str">
        <f t="shared" si="89"/>
        <v/>
      </c>
      <c r="K912" s="84" t="str">
        <f>IFERROR(VLOOKUP(A912,Instruction!A:F,6,0),"")</f>
        <v>• Use FNSKU to label each item (cover barcode). 
• Put item back to CASE. Discard inner box
• Apply outer case label accordingly to match item# (Cover all existing barcodes on the case)</v>
      </c>
      <c r="L912" s="84">
        <f>IFERROR(VLOOKUP(A912,Instruction!A:J,10,0),"No Supplies")</f>
        <v>0</v>
      </c>
      <c r="M912" s="84">
        <f>IFERROR(VLOOKUP(A912,Data1!A:C,3,0),1)</f>
        <v>1</v>
      </c>
      <c r="N912" s="84">
        <f>IFERROR(VLOOKUP(D912,Data2!$A:$D,4,0),"")</f>
        <v>0</v>
      </c>
      <c r="O912" s="84">
        <f>IFERROR(VLOOKUP(D912,Data2!$A:$C,3,0),"")</f>
        <v>12</v>
      </c>
      <c r="P912" s="84">
        <v>2</v>
      </c>
      <c r="Q912" s="84">
        <v>12</v>
      </c>
      <c r="R912" s="84"/>
      <c r="S912" s="84" t="s">
        <v>5152</v>
      </c>
    </row>
    <row r="913" spans="1:19" x14ac:dyDescent="0.25">
      <c r="A913" s="90" t="s">
        <v>385</v>
      </c>
      <c r="B913" s="90" t="s">
        <v>6468</v>
      </c>
      <c r="C913" s="90"/>
      <c r="D913" s="90">
        <f>IFERROR(VLOOKUP(A913,Data1!A:B,2,0),"")</f>
        <v>1630</v>
      </c>
      <c r="E913" s="90">
        <f t="shared" si="84"/>
        <v>24</v>
      </c>
      <c r="F913" s="90">
        <f t="shared" si="85"/>
        <v>8</v>
      </c>
      <c r="G913" s="90">
        <f t="shared" si="86"/>
        <v>1</v>
      </c>
      <c r="H913" s="90">
        <f t="shared" si="87"/>
        <v>1</v>
      </c>
      <c r="I913" s="90">
        <f t="shared" si="88"/>
        <v>8</v>
      </c>
      <c r="J913" s="90" t="str">
        <f t="shared" si="89"/>
        <v/>
      </c>
      <c r="K913" s="90" t="str">
        <f>IFERROR(VLOOKUP(A913,Instruction!A:F,6,0),"")</f>
        <v>• Put 3 pcs into polybag (different color) and apply FNSKU labels on each of the poly bags.
• Insert the poly-bagged sets back to CASE. Discard inner box (Cover all existing barcodes on the box/case)</v>
      </c>
      <c r="L913" s="90">
        <f>IFERROR(VLOOKUP(A913,Instruction!A:J,10,0),"No Supplies")</f>
        <v>0</v>
      </c>
      <c r="M913" s="90">
        <f>IFERROR(VLOOKUP(A913,Data1!A:C,3,0),1)</f>
        <v>3</v>
      </c>
      <c r="N913" s="90">
        <f>IFERROR(VLOOKUP(D913,Data2!$A:$D,4,0),"")</f>
        <v>24</v>
      </c>
      <c r="O913" s="90">
        <f>IFERROR(VLOOKUP(D913,Data2!$A:$C,3,0),"")</f>
        <v>144</v>
      </c>
      <c r="P913" s="90">
        <v>2</v>
      </c>
      <c r="Q913" s="90">
        <v>8</v>
      </c>
      <c r="R913" s="90"/>
      <c r="S913" s="90" t="s">
        <v>5151</v>
      </c>
    </row>
    <row r="914" spans="1:19" x14ac:dyDescent="0.25">
      <c r="A914" s="84" t="s">
        <v>2936</v>
      </c>
      <c r="B914" s="84" t="s">
        <v>6469</v>
      </c>
      <c r="C914" s="84"/>
      <c r="D914" s="84">
        <f>IFERROR(VLOOKUP(A914,Data1!A:B,2,0),"")</f>
        <v>6002</v>
      </c>
      <c r="E914" s="84">
        <f t="shared" si="84"/>
        <v>24</v>
      </c>
      <c r="F914" s="84">
        <f t="shared" si="85"/>
        <v>24</v>
      </c>
      <c r="G914" s="84">
        <f t="shared" si="86"/>
        <v>1</v>
      </c>
      <c r="H914" s="84">
        <f t="shared" si="87"/>
        <v>1</v>
      </c>
      <c r="I914" s="84">
        <f t="shared" si="88"/>
        <v>24</v>
      </c>
      <c r="J914" s="84" t="str">
        <f t="shared" si="89"/>
        <v/>
      </c>
      <c r="K914" s="84" t="s">
        <v>5297</v>
      </c>
      <c r="L914" s="84" t="str">
        <f>IFERROR(VLOOKUP(A914,Instruction!A:J,10,0),"No Supplies")</f>
        <v>No Supplies</v>
      </c>
      <c r="M914" s="84">
        <f>IFERROR(VLOOKUP(A914,Data1!A:C,3,0),1)</f>
        <v>1</v>
      </c>
      <c r="N914" s="84">
        <f>IFERROR(VLOOKUP(D914,Data2!$A:$D,4,0),"")</f>
        <v>24</v>
      </c>
      <c r="O914" s="84">
        <f>IFERROR(VLOOKUP(D914,Data2!$A:$C,3,0),"")</f>
        <v>72</v>
      </c>
      <c r="P914" s="84">
        <v>2</v>
      </c>
      <c r="Q914" s="84">
        <v>24</v>
      </c>
      <c r="R914" s="84"/>
      <c r="S914" s="84" t="s">
        <v>5151</v>
      </c>
    </row>
    <row r="915" spans="1:19" x14ac:dyDescent="0.25">
      <c r="A915" s="90" t="s">
        <v>1392</v>
      </c>
      <c r="B915" s="90" t="s">
        <v>6470</v>
      </c>
      <c r="C915" s="90"/>
      <c r="D915" s="90">
        <f>IFERROR(VLOOKUP(A915,Data1!A:B,2,0),"")</f>
        <v>3104</v>
      </c>
      <c r="E915" s="90">
        <f t="shared" si="84"/>
        <v>72</v>
      </c>
      <c r="F915" s="90">
        <f t="shared" si="85"/>
        <v>3</v>
      </c>
      <c r="G915" s="90">
        <f t="shared" si="86"/>
        <v>3</v>
      </c>
      <c r="H915" s="90">
        <f t="shared" si="87"/>
        <v>1</v>
      </c>
      <c r="I915" s="90">
        <f t="shared" si="88"/>
        <v>3</v>
      </c>
      <c r="J915" s="90" t="str">
        <f t="shared" si="89"/>
        <v/>
      </c>
      <c r="K915" s="90" t="str">
        <f>IFERROR(VLOOKUP(A915,Instruction!A:F,6,0),"")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15" s="90">
        <f>IFERROR(VLOOKUP(A915,Instruction!A:J,10,0),"No Supplies")</f>
        <v>0</v>
      </c>
      <c r="M915" s="90">
        <f>IFERROR(VLOOKUP(A915,Data1!A:C,3,0),1)</f>
        <v>24</v>
      </c>
      <c r="N915" s="90">
        <f>IFERROR(VLOOKUP(D915,Data2!$A:$D,4,0),"")</f>
        <v>24</v>
      </c>
      <c r="O915" s="90">
        <f>IFERROR(VLOOKUP(D915,Data2!$A:$C,3,0),"")</f>
        <v>72</v>
      </c>
      <c r="P915" s="90">
        <v>2</v>
      </c>
      <c r="Q915" s="90">
        <v>3</v>
      </c>
      <c r="R915" s="90"/>
      <c r="S915" s="90" t="s">
        <v>5152</v>
      </c>
    </row>
    <row r="916" spans="1:19" x14ac:dyDescent="0.25">
      <c r="A916" s="84" t="s">
        <v>1311</v>
      </c>
      <c r="B916" s="84" t="s">
        <v>6471</v>
      </c>
      <c r="C916" s="84"/>
      <c r="D916" s="84">
        <f>IFERROR(VLOOKUP(A916,Data1!A:B,2,0),"")</f>
        <v>274</v>
      </c>
      <c r="E916" s="84">
        <f t="shared" si="84"/>
        <v>144</v>
      </c>
      <c r="F916" s="84">
        <f t="shared" si="85"/>
        <v>6</v>
      </c>
      <c r="G916" s="84">
        <f t="shared" si="86"/>
        <v>6</v>
      </c>
      <c r="H916" s="84">
        <f t="shared" si="87"/>
        <v>1</v>
      </c>
      <c r="I916" s="84">
        <f t="shared" si="88"/>
        <v>6</v>
      </c>
      <c r="J916" s="84" t="str">
        <f t="shared" si="89"/>
        <v/>
      </c>
      <c r="K916" s="84" t="str">
        <f>IFERROR(VLOOKUP(A916,Instruction!A:F,6,0),"")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16" s="84">
        <f>IFERROR(VLOOKUP(A916,Instruction!A:J,10,0),"No Supplies")</f>
        <v>0</v>
      </c>
      <c r="M916" s="84">
        <f>IFERROR(VLOOKUP(A916,Data1!A:C,3,0),1)</f>
        <v>24</v>
      </c>
      <c r="N916" s="84">
        <f>IFERROR(VLOOKUP(D916,Data2!$A:$D,4,0),"")</f>
        <v>24</v>
      </c>
      <c r="O916" s="84">
        <f>IFERROR(VLOOKUP(D916,Data2!$A:$C,3,0),"")</f>
        <v>144</v>
      </c>
      <c r="P916" s="84">
        <v>2</v>
      </c>
      <c r="Q916" s="84">
        <v>6</v>
      </c>
      <c r="R916" s="84"/>
      <c r="S916" s="84" t="s">
        <v>5152</v>
      </c>
    </row>
    <row r="917" spans="1:19" x14ac:dyDescent="0.25">
      <c r="A917" s="90" t="s">
        <v>1323</v>
      </c>
      <c r="B917" s="90" t="s">
        <v>6472</v>
      </c>
      <c r="C917" s="90"/>
      <c r="D917" s="90">
        <f>IFERROR(VLOOKUP(A917,Data1!A:B,2,0),"")</f>
        <v>2808</v>
      </c>
      <c r="E917" s="90">
        <f t="shared" si="84"/>
        <v>144</v>
      </c>
      <c r="F917" s="90">
        <f t="shared" si="85"/>
        <v>6</v>
      </c>
      <c r="G917" s="90">
        <f t="shared" si="86"/>
        <v>6</v>
      </c>
      <c r="H917" s="90">
        <f t="shared" si="87"/>
        <v>1</v>
      </c>
      <c r="I917" s="90">
        <f t="shared" si="88"/>
        <v>6</v>
      </c>
      <c r="J917" s="90" t="str">
        <f t="shared" si="89"/>
        <v/>
      </c>
      <c r="K917" s="90" t="str">
        <f>IFERROR(VLOOKUP(A917,Instruction!A:F,6,0),"")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17" s="90">
        <f>IFERROR(VLOOKUP(A917,Instruction!A:J,10,0),"No Supplies")</f>
        <v>0</v>
      </c>
      <c r="M917" s="90">
        <f>IFERROR(VLOOKUP(A917,Data1!A:C,3,0),1)</f>
        <v>24</v>
      </c>
      <c r="N917" s="90">
        <f>IFERROR(VLOOKUP(D917,Data2!$A:$D,4,0),"")</f>
        <v>24</v>
      </c>
      <c r="O917" s="90">
        <f>IFERROR(VLOOKUP(D917,Data2!$A:$C,3,0),"")</f>
        <v>144</v>
      </c>
      <c r="P917" s="90">
        <v>2</v>
      </c>
      <c r="Q917" s="90">
        <v>6</v>
      </c>
      <c r="R917" s="90"/>
      <c r="S917" s="90" t="s">
        <v>5152</v>
      </c>
    </row>
    <row r="918" spans="1:19" x14ac:dyDescent="0.25">
      <c r="A918" s="84" t="s">
        <v>752</v>
      </c>
      <c r="B918" s="84" t="s">
        <v>6473</v>
      </c>
      <c r="C918" s="84"/>
      <c r="D918" s="84">
        <f>IFERROR(VLOOKUP(A918,Data1!A:B,2,0),"")</f>
        <v>1910</v>
      </c>
      <c r="E918" s="84">
        <f t="shared" si="84"/>
        <v>144</v>
      </c>
      <c r="F918" s="84">
        <f t="shared" si="85"/>
        <v>6</v>
      </c>
      <c r="G918" s="84">
        <f t="shared" si="86"/>
        <v>6</v>
      </c>
      <c r="H918" s="84">
        <f t="shared" si="87"/>
        <v>1</v>
      </c>
      <c r="I918" s="84">
        <f t="shared" si="88"/>
        <v>6</v>
      </c>
      <c r="J918" s="84" t="str">
        <f t="shared" si="89"/>
        <v/>
      </c>
      <c r="K918" s="84" t="str">
        <f>IFERROR(VLOOKUP(A918,Instruction!A:F,6,0),"")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18" s="84">
        <f>IFERROR(VLOOKUP(A918,Instruction!A:J,10,0),"No Supplies")</f>
        <v>0</v>
      </c>
      <c r="M918" s="84">
        <f>IFERROR(VLOOKUP(A918,Data1!A:C,3,0),1)</f>
        <v>24</v>
      </c>
      <c r="N918" s="84">
        <f>IFERROR(VLOOKUP(D918,Data2!$A:$D,4,0),"")</f>
        <v>24</v>
      </c>
      <c r="O918" s="84">
        <f>IFERROR(VLOOKUP(D918,Data2!$A:$C,3,0),"")</f>
        <v>144</v>
      </c>
      <c r="P918" s="84">
        <v>2</v>
      </c>
      <c r="Q918" s="84">
        <v>6</v>
      </c>
      <c r="R918" s="84"/>
      <c r="S918" s="84" t="s">
        <v>5152</v>
      </c>
    </row>
    <row r="919" spans="1:19" x14ac:dyDescent="0.25">
      <c r="A919" s="90" t="s">
        <v>3124</v>
      </c>
      <c r="B919" s="90" t="s">
        <v>6474</v>
      </c>
      <c r="C919" s="90"/>
      <c r="D919" s="90">
        <f>IFERROR(VLOOKUP(A919,Data1!A:B,2,0),"")</f>
        <v>713</v>
      </c>
      <c r="E919" s="90">
        <f t="shared" si="84"/>
        <v>144</v>
      </c>
      <c r="F919" s="90">
        <f t="shared" si="85"/>
        <v>6</v>
      </c>
      <c r="G919" s="90">
        <f t="shared" si="86"/>
        <v>6</v>
      </c>
      <c r="H919" s="90">
        <f t="shared" si="87"/>
        <v>1</v>
      </c>
      <c r="I919" s="90">
        <f t="shared" si="88"/>
        <v>6</v>
      </c>
      <c r="J919" s="90" t="str">
        <f t="shared" si="89"/>
        <v/>
      </c>
      <c r="K919" s="90" t="str">
        <f>IFERROR(VLOOKUP(A919,Instruction!A:F,6,0),"")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19" s="90">
        <f>IFERROR(VLOOKUP(A919,Instruction!A:J,10,0),"No Supplies")</f>
        <v>0</v>
      </c>
      <c r="M919" s="90">
        <f>IFERROR(VLOOKUP(A919,Data1!A:C,3,0),1)</f>
        <v>24</v>
      </c>
      <c r="N919" s="90">
        <f>IFERROR(VLOOKUP(D919,Data2!$A:$D,4,0),"")</f>
        <v>24</v>
      </c>
      <c r="O919" s="90">
        <f>IFERROR(VLOOKUP(D919,Data2!$A:$C,3,0),"")</f>
        <v>144</v>
      </c>
      <c r="P919" s="90">
        <v>2</v>
      </c>
      <c r="Q919" s="90">
        <v>6</v>
      </c>
      <c r="R919" s="90"/>
      <c r="S919" s="90" t="s">
        <v>5152</v>
      </c>
    </row>
    <row r="920" spans="1:19" x14ac:dyDescent="0.25">
      <c r="A920" s="84" t="s">
        <v>2769</v>
      </c>
      <c r="B920" s="84" t="s">
        <v>6475</v>
      </c>
      <c r="C920" s="84"/>
      <c r="D920" s="84">
        <f>IFERROR(VLOOKUP(A920,Data1!A:B,2,0),"")</f>
        <v>5426</v>
      </c>
      <c r="E920" s="84">
        <f t="shared" si="84"/>
        <v>24</v>
      </c>
      <c r="F920" s="84">
        <f t="shared" si="85"/>
        <v>6</v>
      </c>
      <c r="G920" s="84" t="str">
        <f t="shared" si="86"/>
        <v/>
      </c>
      <c r="H920" s="84">
        <f t="shared" si="87"/>
        <v>1</v>
      </c>
      <c r="I920" s="84">
        <f t="shared" si="88"/>
        <v>6</v>
      </c>
      <c r="J920" s="84" t="str">
        <f t="shared" si="89"/>
        <v/>
      </c>
      <c r="K920" s="84" t="str">
        <f>IFERROR(VLOOKUP(A920,Instruction!A:F,6,0),"")</f>
        <v>• Insert 4 pcs per poly bag (Blue, Purple, Green, Pink). Apply FNSKU labels on each of the poly bags.
• Insert the poly-bagged sets back to BX-191313</v>
      </c>
      <c r="L920" s="84">
        <f>IFERROR(VLOOKUP(A920,Instruction!A:J,10,0),"No Supplies")</f>
        <v>0</v>
      </c>
      <c r="M920" s="84">
        <f>IFERROR(VLOOKUP(A920,Data1!A:C,3,0),1)</f>
        <v>4</v>
      </c>
      <c r="N920" s="84">
        <f>IFERROR(VLOOKUP(D920,Data2!$A:$D,4,0),"")</f>
        <v>0</v>
      </c>
      <c r="O920" s="84">
        <f>IFERROR(VLOOKUP(D920,Data2!$A:$C,3,0),"")</f>
        <v>24</v>
      </c>
      <c r="P920" s="84">
        <v>2</v>
      </c>
      <c r="Q920" s="84">
        <v>6</v>
      </c>
      <c r="R920" s="84"/>
      <c r="S920" s="84" t="s">
        <v>5152</v>
      </c>
    </row>
    <row r="921" spans="1:19" x14ac:dyDescent="0.25">
      <c r="A921" s="90" t="s">
        <v>1541</v>
      </c>
      <c r="B921" s="90" t="s">
        <v>6476</v>
      </c>
      <c r="C921" s="90"/>
      <c r="D921" s="90">
        <f>IFERROR(VLOOKUP(A921,Data1!A:B,2,0),"")</f>
        <v>3166</v>
      </c>
      <c r="E921" s="90">
        <f t="shared" si="84"/>
        <v>24</v>
      </c>
      <c r="F921" s="90">
        <f t="shared" si="85"/>
        <v>6</v>
      </c>
      <c r="G921" s="90">
        <f t="shared" si="86"/>
        <v>1</v>
      </c>
      <c r="H921" s="90">
        <f t="shared" si="87"/>
        <v>1</v>
      </c>
      <c r="I921" s="90">
        <f t="shared" si="88"/>
        <v>6</v>
      </c>
      <c r="J921" s="90" t="str">
        <f t="shared" si="89"/>
        <v/>
      </c>
      <c r="K921" s="90" t="str">
        <f>IFERROR(VLOOKUP(A921,Instruction!A:F,6,0),"")</f>
        <v>• Insert 4 pcs per poly bag (Blue, Purple, Green, Pink). Apply FNSKU labels on each of the poly bags.
• Insert the poly-bagged sets back to BX-191313</v>
      </c>
      <c r="L921" s="90">
        <f>IFERROR(VLOOKUP(A921,Instruction!A:J,10,0),"No Supplies")</f>
        <v>0</v>
      </c>
      <c r="M921" s="90">
        <f>IFERROR(VLOOKUP(A921,Data1!A:C,3,0),1)</f>
        <v>4</v>
      </c>
      <c r="N921" s="90">
        <f>IFERROR(VLOOKUP(D921,Data2!$A:$D,4,0),"")</f>
        <v>24</v>
      </c>
      <c r="O921" s="90">
        <f>IFERROR(VLOOKUP(D921,Data2!$A:$C,3,0),"")</f>
        <v>72</v>
      </c>
      <c r="P921" s="90">
        <v>2</v>
      </c>
      <c r="Q921" s="90">
        <v>6</v>
      </c>
      <c r="R921" s="90"/>
      <c r="S921" s="90" t="s">
        <v>5151</v>
      </c>
    </row>
    <row r="922" spans="1:19" x14ac:dyDescent="0.25">
      <c r="A922" s="84" t="s">
        <v>5126</v>
      </c>
      <c r="B922" s="84" t="s">
        <v>6477</v>
      </c>
      <c r="C922" s="84"/>
      <c r="D922" s="84">
        <f>IFERROR(VLOOKUP(A922,Data1!A:B,2,0),"")</f>
        <v>5496</v>
      </c>
      <c r="E922" s="84">
        <f t="shared" si="84"/>
        <v>48</v>
      </c>
      <c r="F922" s="84">
        <f t="shared" si="85"/>
        <v>48</v>
      </c>
      <c r="G922" s="84" t="str">
        <f t="shared" si="86"/>
        <v/>
      </c>
      <c r="H922" s="84">
        <f t="shared" si="87"/>
        <v>1</v>
      </c>
      <c r="I922" s="84">
        <f t="shared" si="88"/>
        <v>48</v>
      </c>
      <c r="J922" s="84" t="str">
        <f t="shared" si="89"/>
        <v/>
      </c>
      <c r="K922" s="84" t="str">
        <f>IFERROR(VLOOKUP(A922,Instruction!A:F,6,0),"")</f>
        <v>• Insert 8 pcs per poly bag (8 different color). Apply FNSKU labels on each of the poly bags.
• Insert the poly-bagged sets back to CASE (Cover all existing barcodes on the box/case)
• New box size BX- 13.25 x 10.75 x 12.75</v>
      </c>
      <c r="L922" s="84">
        <f>IFERROR(VLOOKUP(A922,Instruction!A:J,10,0),"No Supplies")</f>
        <v>0</v>
      </c>
      <c r="M922" s="84">
        <f>IFERROR(VLOOKUP(A922,Data1!A:C,3,0),1)</f>
        <v>1</v>
      </c>
      <c r="N922" s="84">
        <f>IFERROR(VLOOKUP(D922,Data2!$A:$D,4,0),"")</f>
        <v>0</v>
      </c>
      <c r="O922" s="84">
        <f>IFERROR(VLOOKUP(D922,Data2!$A:$C,3,0),"")</f>
        <v>48</v>
      </c>
      <c r="P922" s="84">
        <v>2</v>
      </c>
      <c r="Q922" s="84">
        <v>48</v>
      </c>
      <c r="R922" s="84"/>
      <c r="S922" s="84" t="s">
        <v>5152</v>
      </c>
    </row>
    <row r="923" spans="1:19" x14ac:dyDescent="0.25">
      <c r="A923" s="90" t="s">
        <v>2120</v>
      </c>
      <c r="B923" s="90" t="s">
        <v>6478</v>
      </c>
      <c r="C923" s="90"/>
      <c r="D923" s="90">
        <f>IFERROR(VLOOKUP(A923,Data1!A:B,2,0),"")</f>
        <v>4003</v>
      </c>
      <c r="E923" s="90">
        <f t="shared" si="84"/>
        <v>144</v>
      </c>
      <c r="F923" s="90">
        <f t="shared" si="85"/>
        <v>6</v>
      </c>
      <c r="G923" s="90">
        <f t="shared" si="86"/>
        <v>6</v>
      </c>
      <c r="H923" s="90">
        <f t="shared" si="87"/>
        <v>1</v>
      </c>
      <c r="I923" s="90">
        <f t="shared" si="88"/>
        <v>6</v>
      </c>
      <c r="J923" s="90" t="str">
        <f t="shared" si="89"/>
        <v/>
      </c>
      <c r="K923" s="90" t="str">
        <f>IFERROR(VLOOKUP(A923,Instruction!A:F,6,0),"")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23" s="90">
        <f>IFERROR(VLOOKUP(A923,Instruction!A:J,10,0),"No Supplies")</f>
        <v>0</v>
      </c>
      <c r="M923" s="90">
        <f>IFERROR(VLOOKUP(A923,Data1!A:C,3,0),1)</f>
        <v>24</v>
      </c>
      <c r="N923" s="90">
        <f>IFERROR(VLOOKUP(D923,Data2!$A:$D,4,0),"")</f>
        <v>24</v>
      </c>
      <c r="O923" s="90">
        <f>IFERROR(VLOOKUP(D923,Data2!$A:$C,3,0),"")</f>
        <v>144</v>
      </c>
      <c r="P923" s="90">
        <v>2</v>
      </c>
      <c r="Q923" s="90">
        <v>6</v>
      </c>
      <c r="R923" s="90"/>
      <c r="S923" s="90" t="s">
        <v>5152</v>
      </c>
    </row>
    <row r="924" spans="1:19" x14ac:dyDescent="0.25">
      <c r="A924" s="84" t="s">
        <v>221</v>
      </c>
      <c r="B924" s="84" t="s">
        <v>6479</v>
      </c>
      <c r="C924" s="84"/>
      <c r="D924" s="84">
        <f>IFERROR(VLOOKUP(A924,Data1!A:B,2,0),"")</f>
        <v>1249</v>
      </c>
      <c r="E924" s="84">
        <f t="shared" si="84"/>
        <v>24</v>
      </c>
      <c r="F924" s="84">
        <f t="shared" si="85"/>
        <v>24</v>
      </c>
      <c r="G924" s="84">
        <f t="shared" si="86"/>
        <v>1</v>
      </c>
      <c r="H924" s="84">
        <f t="shared" si="87"/>
        <v>1</v>
      </c>
      <c r="I924" s="84">
        <f t="shared" si="88"/>
        <v>24</v>
      </c>
      <c r="J924" s="84" t="str">
        <f t="shared" si="89"/>
        <v/>
      </c>
      <c r="K924" s="84" t="str">
        <f>IFERROR(VLOOKUP(A924,Instruction!A:F,6,0),"")</f>
        <v>• Use FNSKU to label each item (cover barcode). 
• Put item back to CASE. Discard inner box
• Apply outer case label accordingly to match item# (Cover all existing barcodes on the case)</v>
      </c>
      <c r="L924" s="84">
        <f>IFERROR(VLOOKUP(A924,Instruction!A:J,10,0),"No Supplies")</f>
        <v>0</v>
      </c>
      <c r="M924" s="84">
        <f>IFERROR(VLOOKUP(A924,Data1!A:C,3,0),1)</f>
        <v>1</v>
      </c>
      <c r="N924" s="84">
        <f>IFERROR(VLOOKUP(D924,Data2!$A:$D,4,0),"")</f>
        <v>24</v>
      </c>
      <c r="O924" s="84">
        <f>IFERROR(VLOOKUP(D924,Data2!$A:$C,3,0),"")</f>
        <v>144</v>
      </c>
      <c r="P924" s="84">
        <v>2</v>
      </c>
      <c r="Q924" s="84">
        <v>24</v>
      </c>
      <c r="R924" s="84"/>
      <c r="S924" s="84" t="s">
        <v>5151</v>
      </c>
    </row>
    <row r="925" spans="1:19" x14ac:dyDescent="0.25">
      <c r="A925" s="90" t="s">
        <v>2166</v>
      </c>
      <c r="B925" s="90" t="s">
        <v>6480</v>
      </c>
      <c r="C925" s="90"/>
      <c r="D925" s="90">
        <f>IFERROR(VLOOKUP(A925,Data1!A:B,2,0),"")</f>
        <v>4124</v>
      </c>
      <c r="E925" s="90">
        <f t="shared" si="84"/>
        <v>12</v>
      </c>
      <c r="F925" s="90">
        <f t="shared" si="85"/>
        <v>6</v>
      </c>
      <c r="G925" s="90" t="str">
        <f t="shared" si="86"/>
        <v/>
      </c>
      <c r="H925" s="90">
        <f t="shared" si="87"/>
        <v>1</v>
      </c>
      <c r="I925" s="90">
        <f t="shared" si="88"/>
        <v>6</v>
      </c>
      <c r="J925" s="90" t="str">
        <f t="shared" si="89"/>
        <v/>
      </c>
      <c r="K925" s="90" t="str">
        <f>IFERROR(VLOOKUP(A925,Instruction!A:F,6,0),"")</f>
        <v>• Insert 2 pcs into poly bag, apply FNSKU label.
• Put back to CASE (Cover all existing barcodes on the box/case)</v>
      </c>
      <c r="L925" s="90">
        <f>IFERROR(VLOOKUP(A925,Instruction!A:J,10,0),"No Supplies")</f>
        <v>0</v>
      </c>
      <c r="M925" s="90">
        <f>IFERROR(VLOOKUP(A925,Data1!A:C,3,0),1)</f>
        <v>2</v>
      </c>
      <c r="N925" s="90">
        <f>IFERROR(VLOOKUP(D925,Data2!$A:$D,4,0),"")</f>
        <v>0</v>
      </c>
      <c r="O925" s="90">
        <f>IFERROR(VLOOKUP(D925,Data2!$A:$C,3,0),"")</f>
        <v>12</v>
      </c>
      <c r="P925" s="90">
        <v>2</v>
      </c>
      <c r="Q925" s="90">
        <v>6</v>
      </c>
      <c r="R925" s="90"/>
      <c r="S925" s="90" t="s">
        <v>5152</v>
      </c>
    </row>
    <row r="926" spans="1:19" x14ac:dyDescent="0.25">
      <c r="A926" s="84" t="s">
        <v>3190</v>
      </c>
      <c r="B926" s="84" t="s">
        <v>6481</v>
      </c>
      <c r="C926" s="84"/>
      <c r="D926" s="84">
        <f>IFERROR(VLOOKUP(A926,Data1!A:B,2,0),"")</f>
        <v>741</v>
      </c>
      <c r="E926" s="84">
        <f t="shared" si="84"/>
        <v>24</v>
      </c>
      <c r="F926" s="84">
        <f t="shared" si="85"/>
        <v>12</v>
      </c>
      <c r="G926" s="84">
        <f t="shared" si="86"/>
        <v>1</v>
      </c>
      <c r="H926" s="84">
        <f t="shared" si="87"/>
        <v>1</v>
      </c>
      <c r="I926" s="84">
        <f t="shared" si="88"/>
        <v>12</v>
      </c>
      <c r="J926" s="84" t="str">
        <f t="shared" si="89"/>
        <v/>
      </c>
      <c r="K926" s="84" t="s">
        <v>5494</v>
      </c>
      <c r="L926" s="84" t="str">
        <f>IFERROR(VLOOKUP(A926,Instruction!A:J,10,0),"No Supplies")</f>
        <v>Poly Bag 7.5 x 10.5</v>
      </c>
      <c r="M926" s="84">
        <f>IFERROR(VLOOKUP(A926,Data1!A:C,3,0),1)</f>
        <v>2</v>
      </c>
      <c r="N926" s="84">
        <f>IFERROR(VLOOKUP(D926,Data2!$A:$D,4,0),"")</f>
        <v>24</v>
      </c>
      <c r="O926" s="84">
        <f>IFERROR(VLOOKUP(D926,Data2!$A:$C,3,0),"")</f>
        <v>144</v>
      </c>
      <c r="P926" s="84">
        <v>2</v>
      </c>
      <c r="Q926" s="84">
        <v>12</v>
      </c>
      <c r="R926" s="84"/>
      <c r="S926" s="84" t="s">
        <v>5151</v>
      </c>
    </row>
    <row r="927" spans="1:19" x14ac:dyDescent="0.25">
      <c r="A927" s="90" t="s">
        <v>2841</v>
      </c>
      <c r="B927" s="90" t="s">
        <v>6482</v>
      </c>
      <c r="C927" s="90"/>
      <c r="D927" s="90">
        <f>IFERROR(VLOOKUP(A927,Data1!A:B,2,0),"")</f>
        <v>555</v>
      </c>
      <c r="E927" s="90">
        <f t="shared" si="84"/>
        <v>24</v>
      </c>
      <c r="F927" s="90">
        <f t="shared" si="85"/>
        <v>4</v>
      </c>
      <c r="G927" s="90" t="str">
        <f t="shared" si="86"/>
        <v/>
      </c>
      <c r="H927" s="90">
        <f t="shared" si="87"/>
        <v>1</v>
      </c>
      <c r="I927" s="90">
        <f t="shared" si="88"/>
        <v>4</v>
      </c>
      <c r="J927" s="90" t="str">
        <f t="shared" si="89"/>
        <v/>
      </c>
      <c r="K927" s="90" t="str">
        <f>IFERROR(VLOOKUP(A927,Instruction!A:F,6,0),"")</f>
        <v xml:space="preserve">• Put 6 pcs into polybag and apply FNSKU labels on each of the poly bags.
• Insert the poly-bagged sets back to CASE (Cover all existing barcodes on the box/case) </v>
      </c>
      <c r="L927" s="90">
        <f>IFERROR(VLOOKUP(A927,Instruction!A:J,10,0),"No Supplies")</f>
        <v>0</v>
      </c>
      <c r="M927" s="90">
        <f>IFERROR(VLOOKUP(A927,Data1!A:C,3,0),1)</f>
        <v>6</v>
      </c>
      <c r="N927" s="90">
        <f>IFERROR(VLOOKUP(D927,Data2!$A:$D,4,0),"")</f>
        <v>0</v>
      </c>
      <c r="O927" s="90">
        <f>IFERROR(VLOOKUP(D927,Data2!$A:$C,3,0),"")</f>
        <v>24</v>
      </c>
      <c r="P927" s="90">
        <v>2</v>
      </c>
      <c r="Q927" s="90">
        <v>4</v>
      </c>
      <c r="R927" s="90"/>
      <c r="S927" s="90" t="s">
        <v>5152</v>
      </c>
    </row>
    <row r="928" spans="1:19" x14ac:dyDescent="0.25">
      <c r="A928" s="84" t="s">
        <v>3404</v>
      </c>
      <c r="B928" s="84" t="s">
        <v>6483</v>
      </c>
      <c r="C928" s="84"/>
      <c r="D928" s="84">
        <f>IFERROR(VLOOKUP(A928,Data1!A:B,2,0),"")</f>
        <v>906</v>
      </c>
      <c r="E928" s="84">
        <f t="shared" si="84"/>
        <v>12</v>
      </c>
      <c r="F928" s="84">
        <f t="shared" si="85"/>
        <v>3</v>
      </c>
      <c r="G928" s="84" t="str">
        <f t="shared" si="86"/>
        <v/>
      </c>
      <c r="H928" s="84">
        <f t="shared" si="87"/>
        <v>1</v>
      </c>
      <c r="I928" s="84">
        <f t="shared" si="88"/>
        <v>3</v>
      </c>
      <c r="J928" s="84" t="str">
        <f t="shared" si="89"/>
        <v/>
      </c>
      <c r="K928" s="84" t="str">
        <f>IFERROR(VLOOKUP(A928,Instruction!A:F,6,0),"")</f>
        <v>• Put 4 pcs into poly bag, apply FNSKU label. 
• Insert the poly-bagged sets back to CASE. (Cover all existing barcodes on the box/case)
• New box size BX- 13.25 x 10.75 x 12.75</v>
      </c>
      <c r="L928" s="84">
        <f>IFERROR(VLOOKUP(A928,Instruction!A:J,10,0),"No Supplies")</f>
        <v>0</v>
      </c>
      <c r="M928" s="84">
        <f>IFERROR(VLOOKUP(A928,Data1!A:C,3,0),1)</f>
        <v>4</v>
      </c>
      <c r="N928" s="84">
        <f>IFERROR(VLOOKUP(D928,Data2!$A:$D,4,0),"")</f>
        <v>0</v>
      </c>
      <c r="O928" s="84">
        <f>IFERROR(VLOOKUP(D928,Data2!$A:$C,3,0),"")</f>
        <v>12</v>
      </c>
      <c r="P928" s="84">
        <v>2</v>
      </c>
      <c r="Q928" s="84">
        <v>3</v>
      </c>
      <c r="R928" s="84"/>
      <c r="S928" s="84" t="s">
        <v>5152</v>
      </c>
    </row>
    <row r="929" spans="1:19" x14ac:dyDescent="0.25">
      <c r="A929" s="90" t="s">
        <v>2902</v>
      </c>
      <c r="B929" s="90" t="s">
        <v>6484</v>
      </c>
      <c r="C929" s="90"/>
      <c r="D929" s="90">
        <f>IFERROR(VLOOKUP(A929,Data1!A:B,2,0),"")</f>
        <v>579</v>
      </c>
      <c r="E929" s="90">
        <f t="shared" si="84"/>
        <v>24</v>
      </c>
      <c r="F929" s="90">
        <f t="shared" si="85"/>
        <v>4</v>
      </c>
      <c r="G929" s="90" t="str">
        <f t="shared" si="86"/>
        <v/>
      </c>
      <c r="H929" s="90">
        <f t="shared" si="87"/>
        <v>1</v>
      </c>
      <c r="I929" s="90">
        <f t="shared" si="88"/>
        <v>4</v>
      </c>
      <c r="J929" s="90" t="str">
        <f t="shared" si="89"/>
        <v/>
      </c>
      <c r="K929" s="90" t="str">
        <f>IFERROR(VLOOKUP(A929,Instruction!A:F,6,0),"")</f>
        <v>• Insert 6 pcs per poly bag (6 different color). Apply FNSKU labels on each of the poly bags.
• Put the poly-bagged sets back to BX-191313</v>
      </c>
      <c r="L929" s="90">
        <f>IFERROR(VLOOKUP(A929,Instruction!A:J,10,0),"No Supplies")</f>
        <v>0</v>
      </c>
      <c r="M929" s="90">
        <f>IFERROR(VLOOKUP(A929,Data1!A:C,3,0),1)</f>
        <v>6</v>
      </c>
      <c r="N929" s="90">
        <f>IFERROR(VLOOKUP(D929,Data2!$A:$D,4,0),"")</f>
        <v>0</v>
      </c>
      <c r="O929" s="90">
        <f>IFERROR(VLOOKUP(D929,Data2!$A:$C,3,0),"")</f>
        <v>24</v>
      </c>
      <c r="P929" s="90">
        <v>2</v>
      </c>
      <c r="Q929" s="90">
        <v>4</v>
      </c>
      <c r="R929" s="90"/>
      <c r="S929" s="90" t="s">
        <v>5152</v>
      </c>
    </row>
    <row r="930" spans="1:19" x14ac:dyDescent="0.25">
      <c r="A930" s="84" t="s">
        <v>903</v>
      </c>
      <c r="B930" s="84" t="s">
        <v>6485</v>
      </c>
      <c r="C930" s="84"/>
      <c r="D930" s="84">
        <f>IFERROR(VLOOKUP(A930,Data1!A:B,2,0),"")</f>
        <v>2050</v>
      </c>
      <c r="E930" s="84">
        <f t="shared" si="84"/>
        <v>144</v>
      </c>
      <c r="F930" s="84">
        <f t="shared" si="85"/>
        <v>6</v>
      </c>
      <c r="G930" s="84">
        <f t="shared" si="86"/>
        <v>6</v>
      </c>
      <c r="H930" s="84">
        <f t="shared" si="87"/>
        <v>1</v>
      </c>
      <c r="I930" s="84">
        <f t="shared" si="88"/>
        <v>6</v>
      </c>
      <c r="J930" s="84" t="str">
        <f t="shared" si="89"/>
        <v/>
      </c>
      <c r="K930" s="84" t="str">
        <f>IFERROR(VLOOKUP(A930,Instruction!A:F,6,0),"")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30" s="84">
        <f>IFERROR(VLOOKUP(A930,Instruction!A:J,10,0),"No Supplies")</f>
        <v>0</v>
      </c>
      <c r="M930" s="84">
        <f>IFERROR(VLOOKUP(A930,Data1!A:C,3,0),1)</f>
        <v>24</v>
      </c>
      <c r="N930" s="84">
        <f>IFERROR(VLOOKUP(D930,Data2!$A:$D,4,0),"")</f>
        <v>24</v>
      </c>
      <c r="O930" s="84">
        <f>IFERROR(VLOOKUP(D930,Data2!$A:$C,3,0),"")</f>
        <v>144</v>
      </c>
      <c r="P930" s="84">
        <v>2</v>
      </c>
      <c r="Q930" s="84">
        <v>6</v>
      </c>
      <c r="R930" s="84"/>
      <c r="S930" s="84" t="s">
        <v>5152</v>
      </c>
    </row>
    <row r="931" spans="1:19" x14ac:dyDescent="0.25">
      <c r="A931" s="90" t="s">
        <v>355</v>
      </c>
      <c r="B931" s="90" t="s">
        <v>6486</v>
      </c>
      <c r="C931" s="90"/>
      <c r="D931" s="90">
        <f>IFERROR(VLOOKUP(A931,Data1!A:B,2,0),"")</f>
        <v>1502</v>
      </c>
      <c r="E931" s="90">
        <f t="shared" si="84"/>
        <v>144</v>
      </c>
      <c r="F931" s="90">
        <f t="shared" si="85"/>
        <v>6</v>
      </c>
      <c r="G931" s="90">
        <f t="shared" si="86"/>
        <v>6</v>
      </c>
      <c r="H931" s="90">
        <f t="shared" si="87"/>
        <v>1</v>
      </c>
      <c r="I931" s="90">
        <f t="shared" si="88"/>
        <v>6</v>
      </c>
      <c r="J931" s="90" t="str">
        <f t="shared" si="89"/>
        <v/>
      </c>
      <c r="K931" s="90" t="str">
        <f>IFERROR(VLOOKUP(A931,Instruction!A:F,6,0),"")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31" s="90">
        <f>IFERROR(VLOOKUP(A931,Instruction!A:J,10,0),"No Supplies")</f>
        <v>0</v>
      </c>
      <c r="M931" s="90">
        <f>IFERROR(VLOOKUP(A931,Data1!A:C,3,0),1)</f>
        <v>24</v>
      </c>
      <c r="N931" s="90">
        <f>IFERROR(VLOOKUP(D931,Data2!$A:$D,4,0),"")</f>
        <v>24</v>
      </c>
      <c r="O931" s="90">
        <f>IFERROR(VLOOKUP(D931,Data2!$A:$C,3,0),"")</f>
        <v>144</v>
      </c>
      <c r="P931" s="90">
        <v>2</v>
      </c>
      <c r="Q931" s="90">
        <v>6</v>
      </c>
      <c r="R931" s="90"/>
      <c r="S931" s="90" t="s">
        <v>5152</v>
      </c>
    </row>
    <row r="932" spans="1:19" x14ac:dyDescent="0.25">
      <c r="A932" s="84" t="s">
        <v>1515</v>
      </c>
      <c r="B932" s="84" t="s">
        <v>6487</v>
      </c>
      <c r="C932" s="84"/>
      <c r="D932" s="84">
        <f>IFERROR(VLOOKUP(A932,Data1!A:B,2,0),"")</f>
        <v>3151</v>
      </c>
      <c r="E932" s="84">
        <f t="shared" si="84"/>
        <v>12</v>
      </c>
      <c r="F932" s="84">
        <f t="shared" si="85"/>
        <v>1</v>
      </c>
      <c r="G932" s="84" t="str">
        <f t="shared" si="86"/>
        <v/>
      </c>
      <c r="H932" s="84">
        <f t="shared" si="87"/>
        <v>1</v>
      </c>
      <c r="I932" s="84">
        <f t="shared" si="88"/>
        <v>1</v>
      </c>
      <c r="J932" s="84" t="str">
        <f t="shared" si="89"/>
        <v/>
      </c>
      <c r="K932" s="84" t="str">
        <f>IFERROR(VLOOKUP(A932,Instruction!A:F,6,0),"")</f>
        <v>• Prepack. Seal box. Apply FNSKU label on box.
• Pack in BX-191313
• Apply outer case label (Cover all existing barcodes on case)</v>
      </c>
      <c r="L932" s="84">
        <f>IFERROR(VLOOKUP(A932,Instruction!A:J,10,0),"No Supplies")</f>
        <v>0</v>
      </c>
      <c r="M932" s="84">
        <f>IFERROR(VLOOKUP(A932,Data1!A:C,3,0),1)</f>
        <v>12</v>
      </c>
      <c r="N932" s="84">
        <f>IFERROR(VLOOKUP(D932,Data2!$A:$D,4,0),"")</f>
        <v>0</v>
      </c>
      <c r="O932" s="84">
        <f>IFERROR(VLOOKUP(D932,Data2!$A:$C,3,0),"")</f>
        <v>12</v>
      </c>
      <c r="P932" s="84">
        <v>1</v>
      </c>
      <c r="Q932" s="84">
        <v>1</v>
      </c>
      <c r="R932" s="84"/>
      <c r="S932" s="84" t="s">
        <v>5152</v>
      </c>
    </row>
    <row r="933" spans="1:19" x14ac:dyDescent="0.25">
      <c r="A933" s="90" t="s">
        <v>1155</v>
      </c>
      <c r="B933" s="90" t="s">
        <v>6488</v>
      </c>
      <c r="C933" s="90"/>
      <c r="D933" s="90">
        <f>IFERROR(VLOOKUP(A933,Data1!A:B,2,0),"")</f>
        <v>2323</v>
      </c>
      <c r="E933" s="90">
        <f t="shared" si="84"/>
        <v>24</v>
      </c>
      <c r="F933" s="90">
        <f t="shared" si="85"/>
        <v>8</v>
      </c>
      <c r="G933" s="90">
        <f t="shared" si="86"/>
        <v>1</v>
      </c>
      <c r="H933" s="90">
        <f t="shared" si="87"/>
        <v>1</v>
      </c>
      <c r="I933" s="90">
        <f t="shared" si="88"/>
        <v>8</v>
      </c>
      <c r="J933" s="90" t="str">
        <f t="shared" si="89"/>
        <v/>
      </c>
      <c r="K933" s="90" t="str">
        <f>IFERROR(VLOOKUP(A933,Instruction!A:F,6,0),"")</f>
        <v>• Put 3 pcs into polybag (different color) and apply FNSKU labels on each of the poly bags.
• Insert the poly-bagged sets back to CASE. Discard inner box (Cover all existing barcodes on the box/case)</v>
      </c>
      <c r="L933" s="90">
        <f>IFERROR(VLOOKUP(A933,Instruction!A:J,10,0),"No Supplies")</f>
        <v>0</v>
      </c>
      <c r="M933" s="90">
        <f>IFERROR(VLOOKUP(A933,Data1!A:C,3,0),1)</f>
        <v>3</v>
      </c>
      <c r="N933" s="90">
        <f>IFERROR(VLOOKUP(D933,Data2!$A:$D,4,0),"")</f>
        <v>24</v>
      </c>
      <c r="O933" s="90">
        <f>IFERROR(VLOOKUP(D933,Data2!$A:$C,3,0),"")</f>
        <v>144</v>
      </c>
      <c r="P933" s="90">
        <v>1</v>
      </c>
      <c r="Q933" s="90">
        <v>8</v>
      </c>
      <c r="R933" s="90"/>
      <c r="S933" s="90" t="s">
        <v>5151</v>
      </c>
    </row>
    <row r="934" spans="1:19" x14ac:dyDescent="0.25">
      <c r="A934" s="84" t="s">
        <v>3310</v>
      </c>
      <c r="B934" s="84" t="s">
        <v>6489</v>
      </c>
      <c r="C934" s="84"/>
      <c r="D934" s="84">
        <f>IFERROR(VLOOKUP(A934,Data1!A:B,2,0),"")</f>
        <v>806</v>
      </c>
      <c r="E934" s="84">
        <f t="shared" si="84"/>
        <v>24</v>
      </c>
      <c r="F934" s="84">
        <f t="shared" si="85"/>
        <v>4</v>
      </c>
      <c r="G934" s="84">
        <f t="shared" si="86"/>
        <v>1</v>
      </c>
      <c r="H934" s="84">
        <f t="shared" si="87"/>
        <v>1</v>
      </c>
      <c r="I934" s="84">
        <f t="shared" si="88"/>
        <v>4</v>
      </c>
      <c r="J934" s="84" t="str">
        <f t="shared" si="89"/>
        <v/>
      </c>
      <c r="K934" s="84" t="str">
        <f>IFERROR(VLOOKUP(A934,Instruction!A:F,6,0),"")</f>
        <v>• Insert 6 pcs per poly bag (6 different color). Apply FNSKU labels on each of the poly bags.
• Put the poly-bagged sets back to BX-191313</v>
      </c>
      <c r="L934" s="84">
        <f>IFERROR(VLOOKUP(A934,Instruction!A:J,10,0),"No Supplies")</f>
        <v>0</v>
      </c>
      <c r="M934" s="84">
        <f>IFERROR(VLOOKUP(A934,Data1!A:C,3,0),1)</f>
        <v>6</v>
      </c>
      <c r="N934" s="84">
        <f>IFERROR(VLOOKUP(D934,Data2!$A:$D,4,0),"")</f>
        <v>24</v>
      </c>
      <c r="O934" s="84">
        <f>IFERROR(VLOOKUP(D934,Data2!$A:$C,3,0),"")</f>
        <v>144</v>
      </c>
      <c r="P934" s="84">
        <v>1</v>
      </c>
      <c r="Q934" s="84">
        <v>4</v>
      </c>
      <c r="R934" s="84"/>
      <c r="S934" s="84" t="s">
        <v>5151</v>
      </c>
    </row>
    <row r="935" spans="1:19" x14ac:dyDescent="0.25">
      <c r="A935" s="90" t="s">
        <v>1067</v>
      </c>
      <c r="B935" s="90" t="s">
        <v>6490</v>
      </c>
      <c r="C935" s="90"/>
      <c r="D935" s="90">
        <f>IFERROR(VLOOKUP(A935,Data1!A:B,2,0),"")</f>
        <v>2216</v>
      </c>
      <c r="E935" s="90">
        <f t="shared" si="84"/>
        <v>24</v>
      </c>
      <c r="F935" s="90">
        <f t="shared" si="85"/>
        <v>4</v>
      </c>
      <c r="G935" s="90">
        <f t="shared" si="86"/>
        <v>1</v>
      </c>
      <c r="H935" s="90">
        <f t="shared" si="87"/>
        <v>1</v>
      </c>
      <c r="I935" s="90">
        <f t="shared" si="88"/>
        <v>4</v>
      </c>
      <c r="J935" s="90" t="str">
        <f t="shared" si="89"/>
        <v/>
      </c>
      <c r="K935" s="90" t="s">
        <v>6382</v>
      </c>
      <c r="L935" s="90" t="str">
        <f>IFERROR(VLOOKUP(A935,Instruction!A:J,10,0),"No Supplies")</f>
        <v>Poly Bag 9 x 12</v>
      </c>
      <c r="M935" s="90">
        <f>IFERROR(VLOOKUP(A935,Data1!A:C,3,0),1)</f>
        <v>6</v>
      </c>
      <c r="N935" s="90">
        <f>IFERROR(VLOOKUP(D935,Data2!$A:$D,4,0),"")</f>
        <v>24</v>
      </c>
      <c r="O935" s="90">
        <f>IFERROR(VLOOKUP(D935,Data2!$A:$C,3,0),"")</f>
        <v>144</v>
      </c>
      <c r="P935" s="90">
        <v>1</v>
      </c>
      <c r="Q935" s="90">
        <v>4</v>
      </c>
      <c r="R935" s="90"/>
      <c r="S935" s="90" t="s">
        <v>5151</v>
      </c>
    </row>
    <row r="936" spans="1:19" x14ac:dyDescent="0.25">
      <c r="A936" s="84" t="s">
        <v>2913</v>
      </c>
      <c r="B936" s="84" t="s">
        <v>6491</v>
      </c>
      <c r="C936" s="84"/>
      <c r="D936" s="84">
        <f>IFERROR(VLOOKUP(A936,Data1!A:B,2,0),"")</f>
        <v>588</v>
      </c>
      <c r="E936" s="84">
        <f t="shared" si="84"/>
        <v>24</v>
      </c>
      <c r="F936" s="84">
        <f t="shared" si="85"/>
        <v>12</v>
      </c>
      <c r="G936" s="84" t="str">
        <f t="shared" si="86"/>
        <v/>
      </c>
      <c r="H936" s="84">
        <f t="shared" si="87"/>
        <v>1</v>
      </c>
      <c r="I936" s="84">
        <f t="shared" si="88"/>
        <v>12</v>
      </c>
      <c r="J936" s="84" t="str">
        <f t="shared" si="89"/>
        <v/>
      </c>
      <c r="K936" s="84"/>
      <c r="L936" s="84" t="str">
        <f>IFERROR(VLOOKUP(A936,Instruction!A:J,10,0),"No Supplies")</f>
        <v>No Supplies</v>
      </c>
      <c r="M936" s="84">
        <f>IFERROR(VLOOKUP(A936,Data1!A:C,3,0),1)</f>
        <v>2</v>
      </c>
      <c r="N936" s="84">
        <f>IFERROR(VLOOKUP(D936,Data2!$A:$D,4,0),"")</f>
        <v>0</v>
      </c>
      <c r="O936" s="84">
        <f>IFERROR(VLOOKUP(D936,Data2!$A:$C,3,0),"")</f>
        <v>24</v>
      </c>
      <c r="P936" s="84">
        <v>1</v>
      </c>
      <c r="Q936" s="84">
        <v>12</v>
      </c>
      <c r="R936" s="84"/>
      <c r="S936" s="84" t="s">
        <v>5152</v>
      </c>
    </row>
    <row r="937" spans="1:19" x14ac:dyDescent="0.25">
      <c r="A937" s="90" t="s">
        <v>372</v>
      </c>
      <c r="B937" s="90" t="s">
        <v>6492</v>
      </c>
      <c r="C937" s="90"/>
      <c r="D937" s="90">
        <f>IFERROR(VLOOKUP(A937,Data1!A:B,2,0),"")</f>
        <v>1616</v>
      </c>
      <c r="E937" s="90">
        <f t="shared" si="84"/>
        <v>144</v>
      </c>
      <c r="F937" s="90">
        <f t="shared" si="85"/>
        <v>6</v>
      </c>
      <c r="G937" s="90">
        <f t="shared" si="86"/>
        <v>6</v>
      </c>
      <c r="H937" s="90">
        <f t="shared" si="87"/>
        <v>1</v>
      </c>
      <c r="I937" s="90">
        <f t="shared" si="88"/>
        <v>6</v>
      </c>
      <c r="J937" s="90" t="str">
        <f t="shared" si="89"/>
        <v/>
      </c>
      <c r="K937" s="90" t="str">
        <f>IFERROR(VLOOKUP(A937,Instruction!A:F,6,0),"")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37" s="90">
        <f>IFERROR(VLOOKUP(A937,Instruction!A:J,10,0),"No Supplies")</f>
        <v>0</v>
      </c>
      <c r="M937" s="90">
        <f>IFERROR(VLOOKUP(A937,Data1!A:C,3,0),1)</f>
        <v>24</v>
      </c>
      <c r="N937" s="90">
        <f>IFERROR(VLOOKUP(D937,Data2!$A:$D,4,0),"")</f>
        <v>24</v>
      </c>
      <c r="O937" s="90">
        <f>IFERROR(VLOOKUP(D937,Data2!$A:$C,3,0),"")</f>
        <v>144</v>
      </c>
      <c r="P937" s="90">
        <v>1</v>
      </c>
      <c r="Q937" s="90">
        <v>6</v>
      </c>
      <c r="R937" s="90"/>
      <c r="S937" s="90" t="s">
        <v>5152</v>
      </c>
    </row>
    <row r="938" spans="1:19" x14ac:dyDescent="0.25">
      <c r="A938" s="84" t="s">
        <v>1064</v>
      </c>
      <c r="B938" s="84" t="s">
        <v>6493</v>
      </c>
      <c r="C938" s="84"/>
      <c r="D938" s="84">
        <f>IFERROR(VLOOKUP(A938,Data1!A:B,2,0),"")</f>
        <v>2211</v>
      </c>
      <c r="E938" s="84">
        <f t="shared" si="84"/>
        <v>144</v>
      </c>
      <c r="F938" s="84">
        <f t="shared" si="85"/>
        <v>6</v>
      </c>
      <c r="G938" s="84">
        <f t="shared" si="86"/>
        <v>6</v>
      </c>
      <c r="H938" s="84">
        <f t="shared" si="87"/>
        <v>1</v>
      </c>
      <c r="I938" s="84">
        <f t="shared" si="88"/>
        <v>6</v>
      </c>
      <c r="J938" s="84" t="str">
        <f t="shared" si="89"/>
        <v/>
      </c>
      <c r="K938" s="84" t="str">
        <f>IFERROR(VLOOKUP(A938,Instruction!A:F,6,0),"")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38" s="84">
        <f>IFERROR(VLOOKUP(A938,Instruction!A:J,10,0),"No Supplies")</f>
        <v>0</v>
      </c>
      <c r="M938" s="84">
        <f>IFERROR(VLOOKUP(A938,Data1!A:C,3,0),1)</f>
        <v>24</v>
      </c>
      <c r="N938" s="84">
        <f>IFERROR(VLOOKUP(D938,Data2!$A:$D,4,0),"")</f>
        <v>24</v>
      </c>
      <c r="O938" s="84">
        <f>IFERROR(VLOOKUP(D938,Data2!$A:$C,3,0),"")</f>
        <v>144</v>
      </c>
      <c r="P938" s="84">
        <v>1</v>
      </c>
      <c r="Q938" s="84">
        <v>6</v>
      </c>
      <c r="R938" s="84"/>
      <c r="S938" s="84" t="s">
        <v>5152</v>
      </c>
    </row>
    <row r="939" spans="1:19" x14ac:dyDescent="0.25">
      <c r="A939" s="90" t="s">
        <v>2852</v>
      </c>
      <c r="B939" s="90" t="s">
        <v>6494</v>
      </c>
      <c r="C939" s="90"/>
      <c r="D939" s="90">
        <f>IFERROR(VLOOKUP(A939,Data1!A:B,2,0),"")</f>
        <v>560</v>
      </c>
      <c r="E939" s="90">
        <f t="shared" si="84"/>
        <v>48</v>
      </c>
      <c r="F939" s="90">
        <f t="shared" si="85"/>
        <v>1</v>
      </c>
      <c r="G939" s="90" t="str">
        <f t="shared" si="86"/>
        <v/>
      </c>
      <c r="H939" s="90">
        <f t="shared" si="87"/>
        <v>1</v>
      </c>
      <c r="I939" s="90">
        <f t="shared" si="88"/>
        <v>1</v>
      </c>
      <c r="J939" s="90" t="str">
        <f t="shared" si="89"/>
        <v/>
      </c>
      <c r="K939" s="90" t="str">
        <f>IFERROR(VLOOKUP(A939,Instruction!A:F,6,0),"")</f>
        <v>• Prepack. Seal box. Apply FNSKU label on box.
• Pack in BX-191313
• Apply outer case label (Cover all existing barcodes on case)</v>
      </c>
      <c r="L939" s="90">
        <f>IFERROR(VLOOKUP(A939,Instruction!A:J,10,0),"No Supplies")</f>
        <v>0</v>
      </c>
      <c r="M939" s="90">
        <f>IFERROR(VLOOKUP(A939,Data1!A:C,3,0),1)</f>
        <v>48</v>
      </c>
      <c r="N939" s="90">
        <f>IFERROR(VLOOKUP(D939,Data2!$A:$D,4,0),"")</f>
        <v>0</v>
      </c>
      <c r="O939" s="90">
        <f>IFERROR(VLOOKUP(D939,Data2!$A:$C,3,0),"")</f>
        <v>48</v>
      </c>
      <c r="P939" s="90">
        <v>1</v>
      </c>
      <c r="Q939" s="90">
        <v>1</v>
      </c>
      <c r="R939" s="90"/>
      <c r="S939" s="90" t="s">
        <v>5152</v>
      </c>
    </row>
    <row r="940" spans="1:19" x14ac:dyDescent="0.25">
      <c r="A940" s="84" t="s">
        <v>572</v>
      </c>
      <c r="B940" s="84" t="s">
        <v>6495</v>
      </c>
      <c r="C940" s="84"/>
      <c r="D940" s="84">
        <f>IFERROR(VLOOKUP(A940,Data1!A:B,2,0),"")</f>
        <v>17091</v>
      </c>
      <c r="E940" s="84">
        <f t="shared" si="84"/>
        <v>144</v>
      </c>
      <c r="F940" s="84">
        <f t="shared" si="85"/>
        <v>6</v>
      </c>
      <c r="G940" s="84">
        <f t="shared" si="86"/>
        <v>6</v>
      </c>
      <c r="H940" s="84">
        <f t="shared" si="87"/>
        <v>1</v>
      </c>
      <c r="I940" s="84">
        <f t="shared" si="88"/>
        <v>6</v>
      </c>
      <c r="J940" s="84" t="str">
        <f t="shared" si="89"/>
        <v/>
      </c>
      <c r="K940" s="84" t="str">
        <f>IFERROR(VLOOKUP(A940,Instruction!A:F,6,0),"")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40" s="84">
        <f>IFERROR(VLOOKUP(A940,Instruction!A:J,10,0),"No Supplies")</f>
        <v>0</v>
      </c>
      <c r="M940" s="84">
        <f>IFERROR(VLOOKUP(A940,Data1!A:C,3,0),1)</f>
        <v>24</v>
      </c>
      <c r="N940" s="84">
        <f>IFERROR(VLOOKUP(D940,Data2!$A:$D,4,0),"")</f>
        <v>24</v>
      </c>
      <c r="O940" s="84">
        <f>IFERROR(VLOOKUP(D940,Data2!$A:$C,3,0),"")</f>
        <v>144</v>
      </c>
      <c r="P940" s="84">
        <v>1</v>
      </c>
      <c r="Q940" s="84">
        <v>6</v>
      </c>
      <c r="R940" s="84"/>
      <c r="S940" s="84" t="s">
        <v>5152</v>
      </c>
    </row>
    <row r="941" spans="1:19" x14ac:dyDescent="0.25">
      <c r="A941" s="90" t="s">
        <v>3335</v>
      </c>
      <c r="B941" s="90" t="s">
        <v>6496</v>
      </c>
      <c r="C941" s="90"/>
      <c r="D941" s="90">
        <f>IFERROR(VLOOKUP(A941,Data1!A:B,2,0),"")</f>
        <v>84200</v>
      </c>
      <c r="E941" s="90">
        <f t="shared" si="84"/>
        <v>48</v>
      </c>
      <c r="F941" s="90">
        <f t="shared" si="85"/>
        <v>1</v>
      </c>
      <c r="G941" s="90" t="str">
        <f t="shared" si="86"/>
        <v/>
      </c>
      <c r="H941" s="90">
        <f t="shared" si="87"/>
        <v>1</v>
      </c>
      <c r="I941" s="90">
        <f t="shared" si="88"/>
        <v>1</v>
      </c>
      <c r="J941" s="90" t="str">
        <f t="shared" si="89"/>
        <v/>
      </c>
      <c r="K941" s="90" t="str">
        <f>IFERROR(VLOOKUP(A941,Instruction!A:F,6,0),"")</f>
        <v>• Prepack. Seal box. Apply FNSKU label on box.
• Pack in BX-191313
• Apply outer case label (Cover all existing barcodes on case)</v>
      </c>
      <c r="L941" s="90">
        <f>IFERROR(VLOOKUP(A941,Instruction!A:J,10,0),"No Supplies")</f>
        <v>0</v>
      </c>
      <c r="M941" s="90">
        <f>IFERROR(VLOOKUP(A941,Data1!A:C,3,0),1)</f>
        <v>48</v>
      </c>
      <c r="N941" s="90">
        <f>IFERROR(VLOOKUP(D941,Data2!$A:$D,4,0),"")</f>
        <v>0</v>
      </c>
      <c r="O941" s="90">
        <f>IFERROR(VLOOKUP(D941,Data2!$A:$C,3,0),"")</f>
        <v>48</v>
      </c>
      <c r="P941" s="90">
        <v>1</v>
      </c>
      <c r="Q941" s="90">
        <v>1</v>
      </c>
      <c r="R941" s="90"/>
      <c r="S941" s="90" t="s">
        <v>5152</v>
      </c>
    </row>
    <row r="942" spans="1:19" x14ac:dyDescent="0.25">
      <c r="A942" s="84" t="s">
        <v>3277</v>
      </c>
      <c r="B942" s="84" t="s">
        <v>6497</v>
      </c>
      <c r="C942" s="84"/>
      <c r="D942" s="84">
        <f>IFERROR(VLOOKUP(A942,Data1!A:B,2,0),"")</f>
        <v>791</v>
      </c>
      <c r="E942" s="84">
        <f t="shared" si="84"/>
        <v>24</v>
      </c>
      <c r="F942" s="84">
        <f t="shared" si="85"/>
        <v>12</v>
      </c>
      <c r="G942" s="84">
        <f t="shared" si="86"/>
        <v>1</v>
      </c>
      <c r="H942" s="84">
        <f t="shared" si="87"/>
        <v>1</v>
      </c>
      <c r="I942" s="84">
        <f t="shared" si="88"/>
        <v>12</v>
      </c>
      <c r="J942" s="84" t="str">
        <f t="shared" si="89"/>
        <v/>
      </c>
      <c r="K942" s="84" t="str">
        <f>IFERROR(VLOOKUP(A942,Instruction!A:F,6,0),"")</f>
        <v>• Insert 2 pcs into poly bag, apply FNSKU label.
• Put back to CASE (Cover all existing barcodes on the box/case)</v>
      </c>
      <c r="L942" s="84">
        <f>IFERROR(VLOOKUP(A942,Instruction!A:J,10,0),"No Supplies")</f>
        <v>0</v>
      </c>
      <c r="M942" s="84">
        <f>IFERROR(VLOOKUP(A942,Data1!A:C,3,0),1)</f>
        <v>2</v>
      </c>
      <c r="N942" s="84">
        <f>IFERROR(VLOOKUP(D942,Data2!$A:$D,4,0),"")</f>
        <v>24</v>
      </c>
      <c r="O942" s="84">
        <f>IFERROR(VLOOKUP(D942,Data2!$A:$C,3,0),"")</f>
        <v>288</v>
      </c>
      <c r="P942" s="84">
        <v>1</v>
      </c>
      <c r="Q942" s="84">
        <v>12</v>
      </c>
      <c r="R942" s="84"/>
      <c r="S942" s="84" t="s">
        <v>5151</v>
      </c>
    </row>
    <row r="943" spans="1:19" x14ac:dyDescent="0.25">
      <c r="A943" s="90" t="s">
        <v>295</v>
      </c>
      <c r="B943" s="90" t="s">
        <v>6498</v>
      </c>
      <c r="C943" s="90"/>
      <c r="D943" s="90">
        <f>IFERROR(VLOOKUP(A943,Data1!A:B,2,0),"")</f>
        <v>1290</v>
      </c>
      <c r="E943" s="90">
        <f t="shared" si="84"/>
        <v>24</v>
      </c>
      <c r="F943" s="90">
        <f t="shared" si="85"/>
        <v>12</v>
      </c>
      <c r="G943" s="90">
        <f t="shared" si="86"/>
        <v>1</v>
      </c>
      <c r="H943" s="90">
        <f t="shared" si="87"/>
        <v>1</v>
      </c>
      <c r="I943" s="90">
        <f t="shared" si="88"/>
        <v>12</v>
      </c>
      <c r="J943" s="90" t="str">
        <f t="shared" si="89"/>
        <v/>
      </c>
      <c r="K943" s="90" t="str">
        <f>IFERROR(VLOOKUP(A943,Instruction!A:F,6,0),"")</f>
        <v>• Insert 2 pcs into poly bag, apply FNSKU label.
• Put back to CASE (Cover all existing barcodes on the box/case)</v>
      </c>
      <c r="L943" s="90">
        <f>IFERROR(VLOOKUP(A943,Instruction!A:J,10,0),"No Supplies")</f>
        <v>0</v>
      </c>
      <c r="M943" s="90">
        <f>IFERROR(VLOOKUP(A943,Data1!A:C,3,0),1)</f>
        <v>2</v>
      </c>
      <c r="N943" s="90">
        <f>IFERROR(VLOOKUP(D943,Data2!$A:$D,4,0),"")</f>
        <v>24</v>
      </c>
      <c r="O943" s="90">
        <f>IFERROR(VLOOKUP(D943,Data2!$A:$C,3,0),"")</f>
        <v>144</v>
      </c>
      <c r="P943" s="90">
        <v>1</v>
      </c>
      <c r="Q943" s="90">
        <v>12</v>
      </c>
      <c r="R943" s="90"/>
      <c r="S943" s="90" t="s">
        <v>5151</v>
      </c>
    </row>
    <row r="944" spans="1:19" x14ac:dyDescent="0.25">
      <c r="A944" s="84" t="s">
        <v>3401</v>
      </c>
      <c r="B944" s="84" t="s">
        <v>6499</v>
      </c>
      <c r="C944" s="84"/>
      <c r="D944" s="84">
        <f>IFERROR(VLOOKUP(A944,Data1!A:B,2,0),"")</f>
        <v>905</v>
      </c>
      <c r="E944" s="84">
        <f t="shared" si="84"/>
        <v>24</v>
      </c>
      <c r="F944" s="84">
        <f t="shared" si="85"/>
        <v>12</v>
      </c>
      <c r="G944" s="84">
        <f t="shared" si="86"/>
        <v>1</v>
      </c>
      <c r="H944" s="84">
        <f t="shared" si="87"/>
        <v>1</v>
      </c>
      <c r="I944" s="84">
        <f t="shared" si="88"/>
        <v>12</v>
      </c>
      <c r="J944" s="84" t="str">
        <f t="shared" si="89"/>
        <v/>
      </c>
      <c r="K944" s="84" t="s">
        <v>5494</v>
      </c>
      <c r="L944" s="84">
        <f>IFERROR(VLOOKUP(A944,Instruction!A:J,10,0),"No Supplies")</f>
        <v>0</v>
      </c>
      <c r="M944" s="84">
        <f>IFERROR(VLOOKUP(A944,Data1!A:C,3,0),1)</f>
        <v>2</v>
      </c>
      <c r="N944" s="84">
        <f>IFERROR(VLOOKUP(D944,Data2!$A:$D,4,0),"")</f>
        <v>24</v>
      </c>
      <c r="O944" s="84">
        <f>IFERROR(VLOOKUP(D944,Data2!$A:$C,3,0),"")</f>
        <v>144</v>
      </c>
      <c r="P944" s="84">
        <v>1</v>
      </c>
      <c r="Q944" s="84">
        <v>12</v>
      </c>
      <c r="R944" s="84"/>
      <c r="S944" s="84" t="s">
        <v>5151</v>
      </c>
    </row>
    <row r="945" spans="1:19" x14ac:dyDescent="0.25">
      <c r="A945" s="90" t="s">
        <v>812</v>
      </c>
      <c r="B945" s="90" t="s">
        <v>6500</v>
      </c>
      <c r="C945" s="90"/>
      <c r="D945" s="90">
        <f>IFERROR(VLOOKUP(A945,Data1!A:B,2,0),"")</f>
        <v>2001</v>
      </c>
      <c r="E945" s="90">
        <f t="shared" si="84"/>
        <v>24</v>
      </c>
      <c r="F945" s="90">
        <f t="shared" si="85"/>
        <v>12</v>
      </c>
      <c r="G945" s="90">
        <f t="shared" si="86"/>
        <v>1</v>
      </c>
      <c r="H945" s="90">
        <f t="shared" si="87"/>
        <v>1</v>
      </c>
      <c r="I945" s="90">
        <f t="shared" si="88"/>
        <v>12</v>
      </c>
      <c r="J945" s="90" t="str">
        <f t="shared" si="89"/>
        <v/>
      </c>
      <c r="K945" s="90" t="str">
        <f>IFERROR(VLOOKUP(A945,Instruction!A:F,6,0),"")</f>
        <v>• Insert 2 pcs into poly bag, apply FNSKU label.
• Put back to CASE (Cover all existing barcodes on the box/case)</v>
      </c>
      <c r="L945" s="90">
        <f>IFERROR(VLOOKUP(A945,Instruction!A:J,10,0),"No Supplies")</f>
        <v>0</v>
      </c>
      <c r="M945" s="90">
        <f>IFERROR(VLOOKUP(A945,Data1!A:C,3,0),1)</f>
        <v>2</v>
      </c>
      <c r="N945" s="90">
        <f>IFERROR(VLOOKUP(D945,Data2!$A:$D,4,0),"")</f>
        <v>24</v>
      </c>
      <c r="O945" s="90">
        <f>IFERROR(VLOOKUP(D945,Data2!$A:$C,3,0),"")</f>
        <v>144</v>
      </c>
      <c r="P945" s="90">
        <v>1</v>
      </c>
      <c r="Q945" s="90">
        <v>12</v>
      </c>
      <c r="R945" s="90"/>
      <c r="S945" s="90" t="s">
        <v>5151</v>
      </c>
    </row>
    <row r="946" spans="1:19" x14ac:dyDescent="0.25">
      <c r="A946" s="84" t="s">
        <v>5127</v>
      </c>
      <c r="B946" s="84" t="s">
        <v>6501</v>
      </c>
      <c r="C946" s="84"/>
      <c r="D946" s="84">
        <f>IFERROR(VLOOKUP(A946,Data1!A:B,2,0),"")</f>
        <v>1231</v>
      </c>
      <c r="E946" s="84">
        <f t="shared" si="84"/>
        <v>12</v>
      </c>
      <c r="F946" s="84">
        <f t="shared" si="85"/>
        <v>12</v>
      </c>
      <c r="G946" s="84">
        <f t="shared" si="86"/>
        <v>1</v>
      </c>
      <c r="H946" s="84">
        <f t="shared" si="87"/>
        <v>1</v>
      </c>
      <c r="I946" s="84">
        <f t="shared" si="88"/>
        <v>12</v>
      </c>
      <c r="J946" s="84" t="str">
        <f t="shared" si="89"/>
        <v/>
      </c>
      <c r="K946" s="84" t="str">
        <f>IFERROR(VLOOKUP(A946,Instruction!A:F,6,0),"")</f>
        <v>• Use FNSKU to label each item (cover barcode). 
• Put item back to CASE. Discard inner box
• Apply outer case label accordingly to match item# (Cover all existing barcodes on the case)</v>
      </c>
      <c r="L946" s="84">
        <f>IFERROR(VLOOKUP(A946,Instruction!A:J,10,0),"No Supplies")</f>
        <v>0</v>
      </c>
      <c r="M946" s="84">
        <f>IFERROR(VLOOKUP(A946,Data1!A:C,3,0),1)</f>
        <v>1</v>
      </c>
      <c r="N946" s="84">
        <f>IFERROR(VLOOKUP(D946,Data2!$A:$D,4,0),"")</f>
        <v>12</v>
      </c>
      <c r="O946" s="84">
        <f>IFERROR(VLOOKUP(D946,Data2!$A:$C,3,0),"")</f>
        <v>144</v>
      </c>
      <c r="P946" s="84">
        <v>1</v>
      </c>
      <c r="Q946" s="84">
        <v>12</v>
      </c>
      <c r="R946" s="84"/>
      <c r="S946" s="84" t="s">
        <v>5151</v>
      </c>
    </row>
    <row r="947" spans="1:19" x14ac:dyDescent="0.25">
      <c r="A947" s="90" t="s">
        <v>5128</v>
      </c>
      <c r="B947" s="90" t="s">
        <v>6502</v>
      </c>
      <c r="C947" s="90"/>
      <c r="D947" s="90">
        <f>IFERROR(VLOOKUP(A947,Data1!A:B,2,0),"")</f>
        <v>1293</v>
      </c>
      <c r="E947" s="90">
        <f t="shared" si="84"/>
        <v>12</v>
      </c>
      <c r="F947" s="90">
        <f t="shared" si="85"/>
        <v>12</v>
      </c>
      <c r="G947" s="90">
        <f t="shared" si="86"/>
        <v>1</v>
      </c>
      <c r="H947" s="90">
        <f t="shared" si="87"/>
        <v>1</v>
      </c>
      <c r="I947" s="90">
        <f t="shared" si="88"/>
        <v>12</v>
      </c>
      <c r="J947" s="90" t="str">
        <f t="shared" si="89"/>
        <v/>
      </c>
      <c r="K947" s="90" t="str">
        <f>IFERROR(VLOOKUP(A947,Instruction!A:F,6,0),"")</f>
        <v>• Insert 2 pcs into poly bag, apply FNSKU label.
• Put back to CASE (Cover all existing barcodes on the box/case)</v>
      </c>
      <c r="L947" s="90">
        <f>IFERROR(VLOOKUP(A947,Instruction!A:J,10,0),"No Supplies")</f>
        <v>0</v>
      </c>
      <c r="M947" s="90">
        <f>IFERROR(VLOOKUP(A947,Data1!A:C,3,0),1)</f>
        <v>1</v>
      </c>
      <c r="N947" s="90">
        <f>IFERROR(VLOOKUP(D947,Data2!$A:$D,4,0),"")</f>
        <v>12</v>
      </c>
      <c r="O947" s="90">
        <f>IFERROR(VLOOKUP(D947,Data2!$A:$C,3,0),"")</f>
        <v>72</v>
      </c>
      <c r="P947" s="90">
        <v>1</v>
      </c>
      <c r="Q947" s="90">
        <v>12</v>
      </c>
      <c r="R947" s="90"/>
      <c r="S947" s="90" t="s">
        <v>5151</v>
      </c>
    </row>
    <row r="948" spans="1:19" x14ac:dyDescent="0.25">
      <c r="A948" s="84" t="s">
        <v>5129</v>
      </c>
      <c r="B948" s="84" t="s">
        <v>6503</v>
      </c>
      <c r="C948" s="84"/>
      <c r="D948" s="84">
        <f>IFERROR(VLOOKUP(A948,Data1!A:B,2,0),"")</f>
        <v>2308</v>
      </c>
      <c r="E948" s="84">
        <f t="shared" si="84"/>
        <v>144</v>
      </c>
      <c r="F948" s="84">
        <f t="shared" si="85"/>
        <v>6</v>
      </c>
      <c r="G948" s="84">
        <f t="shared" si="86"/>
        <v>6</v>
      </c>
      <c r="H948" s="84">
        <f t="shared" si="87"/>
        <v>1</v>
      </c>
      <c r="I948" s="84">
        <f t="shared" si="88"/>
        <v>6</v>
      </c>
      <c r="J948" s="84" t="str">
        <f t="shared" si="89"/>
        <v/>
      </c>
      <c r="K948" s="84" t="str">
        <f>IFERROR(VLOOKUP(A948,Instruction!A:F,6,0),"")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48" s="84">
        <f>IFERROR(VLOOKUP(A948,Instruction!A:J,10,0),"No Supplies")</f>
        <v>0</v>
      </c>
      <c r="M948" s="84">
        <f>IFERROR(VLOOKUP(A948,Data1!A:C,3,0),1)</f>
        <v>24</v>
      </c>
      <c r="N948" s="84">
        <f>IFERROR(VLOOKUP(D948,Data2!$A:$D,4,0),"")</f>
        <v>24</v>
      </c>
      <c r="O948" s="84">
        <f>IFERROR(VLOOKUP(D948,Data2!$A:$C,3,0),"")</f>
        <v>144</v>
      </c>
      <c r="P948" s="84">
        <v>1</v>
      </c>
      <c r="Q948" s="84">
        <v>6</v>
      </c>
      <c r="R948" s="84"/>
      <c r="S948" s="84" t="s">
        <v>5152</v>
      </c>
    </row>
    <row r="949" spans="1:19" x14ac:dyDescent="0.25">
      <c r="A949" s="90" t="s">
        <v>5130</v>
      </c>
      <c r="B949" s="90" t="s">
        <v>6504</v>
      </c>
      <c r="C949" s="90"/>
      <c r="D949" s="90">
        <f>IFERROR(VLOOKUP(A949,Data1!A:B,2,0),"")</f>
        <v>1930</v>
      </c>
      <c r="E949" s="90">
        <f t="shared" si="84"/>
        <v>24</v>
      </c>
      <c r="F949" s="90">
        <f t="shared" si="85"/>
        <v>24</v>
      </c>
      <c r="G949" s="90">
        <f t="shared" si="86"/>
        <v>1</v>
      </c>
      <c r="H949" s="90">
        <f t="shared" si="87"/>
        <v>1</v>
      </c>
      <c r="I949" s="90">
        <f t="shared" si="88"/>
        <v>24</v>
      </c>
      <c r="J949" s="90" t="str">
        <f t="shared" si="89"/>
        <v/>
      </c>
      <c r="K949" s="90" t="str">
        <f>IFERROR(VLOOKUP(A949,Instruction!A:F,6,0),"")</f>
        <v>• Use FNSKU to label each item (cover barcode). 
• Put item back to CASE. Discard inner box
• Apply outer case label accordingly to match item# (Cover all existing barcodes on the case)</v>
      </c>
      <c r="L949" s="90">
        <f>IFERROR(VLOOKUP(A949,Instruction!A:J,10,0),"No Supplies")</f>
        <v>0</v>
      </c>
      <c r="M949" s="90">
        <f>IFERROR(VLOOKUP(A949,Data1!A:C,3,0),1)</f>
        <v>1</v>
      </c>
      <c r="N949" s="90">
        <f>IFERROR(VLOOKUP(D949,Data2!$A:$D,4,0),"")</f>
        <v>24</v>
      </c>
      <c r="O949" s="90">
        <f>IFERROR(VLOOKUP(D949,Data2!$A:$C,3,0),"")</f>
        <v>144</v>
      </c>
      <c r="P949" s="90">
        <v>1</v>
      </c>
      <c r="Q949" s="90">
        <v>24</v>
      </c>
      <c r="R949" s="90"/>
      <c r="S949" s="90" t="s">
        <v>5151</v>
      </c>
    </row>
    <row r="950" spans="1:19" x14ac:dyDescent="0.25">
      <c r="A950" s="84" t="s">
        <v>5131</v>
      </c>
      <c r="B950" s="84" t="s">
        <v>6505</v>
      </c>
      <c r="C950" s="84"/>
      <c r="D950" s="84">
        <f>IFERROR(VLOOKUP(A950,Data1!A:B,2,0),"")</f>
        <v>250</v>
      </c>
      <c r="E950" s="84">
        <f t="shared" si="84"/>
        <v>24</v>
      </c>
      <c r="F950" s="84">
        <f t="shared" si="85"/>
        <v>24</v>
      </c>
      <c r="G950" s="84">
        <f t="shared" si="86"/>
        <v>1</v>
      </c>
      <c r="H950" s="84">
        <f t="shared" si="87"/>
        <v>1</v>
      </c>
      <c r="I950" s="84">
        <f t="shared" si="88"/>
        <v>24</v>
      </c>
      <c r="J950" s="84" t="str">
        <f t="shared" si="89"/>
        <v/>
      </c>
      <c r="K950" s="84" t="str">
        <f>IFERROR(VLOOKUP(A950,Instruction!A:F,6,0),"")</f>
        <v>• Insert 2 pcs into poly bag, apply FNSKU label.
• Put back to CASE (Cover all existing barcodes on the box/case)</v>
      </c>
      <c r="L950" s="84">
        <f>IFERROR(VLOOKUP(A950,Instruction!A:J,10,0),"No Supplies")</f>
        <v>0</v>
      </c>
      <c r="M950" s="84">
        <f>IFERROR(VLOOKUP(A950,Data1!A:C,3,0),1)</f>
        <v>1</v>
      </c>
      <c r="N950" s="84">
        <f>IFERROR(VLOOKUP(D950,Data2!$A:$D,4,0),"")</f>
        <v>24</v>
      </c>
      <c r="O950" s="84">
        <f>IFERROR(VLOOKUP(D950,Data2!$A:$C,3,0),"")</f>
        <v>144</v>
      </c>
      <c r="P950" s="84">
        <v>1</v>
      </c>
      <c r="Q950" s="84">
        <v>24</v>
      </c>
      <c r="R950" s="84"/>
      <c r="S950" s="84" t="s">
        <v>5151</v>
      </c>
    </row>
    <row r="951" spans="1:19" x14ac:dyDescent="0.25">
      <c r="A951" s="90" t="s">
        <v>1441</v>
      </c>
      <c r="B951" s="90" t="s">
        <v>6506</v>
      </c>
      <c r="C951" s="90"/>
      <c r="D951" s="90">
        <f>IFERROR(VLOOKUP(A951,Data1!A:B,2,0),"")</f>
        <v>3122</v>
      </c>
      <c r="E951" s="90">
        <f t="shared" si="84"/>
        <v>12</v>
      </c>
      <c r="F951" s="90">
        <f t="shared" si="85"/>
        <v>1</v>
      </c>
      <c r="G951" s="90" t="str">
        <f t="shared" si="86"/>
        <v/>
      </c>
      <c r="H951" s="90">
        <f t="shared" si="87"/>
        <v>1</v>
      </c>
      <c r="I951" s="90">
        <f t="shared" si="88"/>
        <v>1</v>
      </c>
      <c r="J951" s="90" t="str">
        <f t="shared" si="89"/>
        <v/>
      </c>
      <c r="K951" s="90" t="str">
        <f>IFERROR(VLOOKUP(A951,Instruction!A:F,6,0),"")</f>
        <v>• Prepack. Seal box. Apply FNSKU label on box.
• Pack in BX-191313
• Apply outer case label (Cover all existing barcodes on case)</v>
      </c>
      <c r="L951" s="90">
        <f>IFERROR(VLOOKUP(A951,Instruction!A:J,10,0),"No Supplies")</f>
        <v>0</v>
      </c>
      <c r="M951" s="90">
        <f>IFERROR(VLOOKUP(A951,Data1!A:C,3,0),1)</f>
        <v>12</v>
      </c>
      <c r="N951" s="90">
        <f>IFERROR(VLOOKUP(D951,Data2!$A:$D,4,0),"")</f>
        <v>0</v>
      </c>
      <c r="O951" s="90">
        <f>IFERROR(VLOOKUP(D951,Data2!$A:$C,3,0),"")</f>
        <v>12</v>
      </c>
      <c r="P951" s="90">
        <v>1</v>
      </c>
      <c r="Q951" s="90">
        <v>1</v>
      </c>
      <c r="R951" s="90"/>
      <c r="S951" s="90" t="s">
        <v>5152</v>
      </c>
    </row>
    <row r="952" spans="1:19" x14ac:dyDescent="0.25">
      <c r="A952" s="84" t="s">
        <v>1577</v>
      </c>
      <c r="B952" s="84" t="s">
        <v>6507</v>
      </c>
      <c r="C952" s="84"/>
      <c r="D952" s="84">
        <f>IFERROR(VLOOKUP(A952,Data1!A:B,2,0),"")</f>
        <v>3183</v>
      </c>
      <c r="E952" s="84">
        <f t="shared" si="84"/>
        <v>48</v>
      </c>
      <c r="F952" s="84">
        <f t="shared" si="85"/>
        <v>8</v>
      </c>
      <c r="G952" s="84" t="str">
        <f t="shared" si="86"/>
        <v/>
      </c>
      <c r="H952" s="84">
        <f t="shared" si="87"/>
        <v>1</v>
      </c>
      <c r="I952" s="84">
        <f t="shared" si="88"/>
        <v>8</v>
      </c>
      <c r="J952" s="84" t="str">
        <f t="shared" si="89"/>
        <v/>
      </c>
      <c r="K952" s="84" t="s">
        <v>6382</v>
      </c>
      <c r="L952" s="84" t="str">
        <f>IFERROR(VLOOKUP(A952,Instruction!A:J,10,0),"No Supplies")</f>
        <v>Poly Bag 12 x 15.5</v>
      </c>
      <c r="M952" s="84">
        <f>IFERROR(VLOOKUP(A952,Data1!A:C,3,0),1)</f>
        <v>6</v>
      </c>
      <c r="N952" s="84">
        <f>IFERROR(VLOOKUP(D952,Data2!$A:$D,4,0),"")</f>
        <v>0</v>
      </c>
      <c r="O952" s="84">
        <f>IFERROR(VLOOKUP(D952,Data2!$A:$C,3,0),"")</f>
        <v>48</v>
      </c>
      <c r="P952" s="84">
        <v>1</v>
      </c>
      <c r="Q952" s="84">
        <v>8</v>
      </c>
      <c r="R952" s="84"/>
      <c r="S952" s="84" t="s">
        <v>5152</v>
      </c>
    </row>
    <row r="953" spans="1:19" x14ac:dyDescent="0.25">
      <c r="A953" s="90" t="s">
        <v>2744</v>
      </c>
      <c r="B953" s="90" t="s">
        <v>6508</v>
      </c>
      <c r="C953" s="90"/>
      <c r="D953" s="90">
        <f>IFERROR(VLOOKUP(A953,Data1!A:B,2,0),"")</f>
        <v>5403</v>
      </c>
      <c r="E953" s="90">
        <f t="shared" si="84"/>
        <v>25</v>
      </c>
      <c r="F953" s="90">
        <f t="shared" si="85"/>
        <v>1</v>
      </c>
      <c r="G953" s="90" t="str">
        <f t="shared" si="86"/>
        <v/>
      </c>
      <c r="H953" s="90">
        <f t="shared" si="87"/>
        <v>1</v>
      </c>
      <c r="I953" s="90">
        <f t="shared" si="88"/>
        <v>1</v>
      </c>
      <c r="J953" s="90" t="str">
        <f t="shared" si="89"/>
        <v/>
      </c>
      <c r="K953" s="90" t="str">
        <f>IFERROR(VLOOKUP(A953,Instruction!A:F,6,0),"")</f>
        <v>• Prepack. Seal box. Apply FNSKU label on box.
• Pack in BX-191313
• Apply outer case label (Cover all existing barcodes on case)</v>
      </c>
      <c r="L953" s="90">
        <f>IFERROR(VLOOKUP(A953,Instruction!A:J,10,0),"No Supplies")</f>
        <v>0</v>
      </c>
      <c r="M953" s="90">
        <f>IFERROR(VLOOKUP(A953,Data1!A:C,3,0),1)</f>
        <v>25</v>
      </c>
      <c r="N953" s="90">
        <f>IFERROR(VLOOKUP(D953,Data2!$A:$D,4,0),"")</f>
        <v>0</v>
      </c>
      <c r="O953" s="90">
        <f>IFERROR(VLOOKUP(D953,Data2!$A:$C,3,0),"")</f>
        <v>25</v>
      </c>
      <c r="P953" s="90">
        <v>1</v>
      </c>
      <c r="Q953" s="90">
        <v>1</v>
      </c>
      <c r="R953" s="90"/>
      <c r="S953" s="90" t="s">
        <v>5152</v>
      </c>
    </row>
    <row r="954" spans="1:19" x14ac:dyDescent="0.25">
      <c r="A954" s="84" t="s">
        <v>2770</v>
      </c>
      <c r="B954" s="84" t="s">
        <v>6509</v>
      </c>
      <c r="C954" s="84"/>
      <c r="D954" s="84">
        <f>IFERROR(VLOOKUP(A954,Data1!A:B,2,0),"")</f>
        <v>5427</v>
      </c>
      <c r="E954" s="84">
        <f t="shared" si="84"/>
        <v>24</v>
      </c>
      <c r="F954" s="84">
        <f t="shared" si="85"/>
        <v>1</v>
      </c>
      <c r="G954" s="84" t="str">
        <f t="shared" si="86"/>
        <v/>
      </c>
      <c r="H954" s="84">
        <f t="shared" si="87"/>
        <v>1</v>
      </c>
      <c r="I954" s="84">
        <f t="shared" si="88"/>
        <v>1</v>
      </c>
      <c r="J954" s="84" t="str">
        <f t="shared" si="89"/>
        <v/>
      </c>
      <c r="K954" s="84" t="str">
        <f>IFERROR(VLOOKUP(A954,Instruction!A:F,6,0),"")</f>
        <v>• Prepack. Seal box. Apply FNSKU label on box.
• Pack in BX-191313
• Apply outer case label (Cover all existing barcodes on case)</v>
      </c>
      <c r="L954" s="84">
        <f>IFERROR(VLOOKUP(A954,Instruction!A:J,10,0),"No Supplies")</f>
        <v>0</v>
      </c>
      <c r="M954" s="84">
        <f>IFERROR(VLOOKUP(A954,Data1!A:C,3,0),1)</f>
        <v>24</v>
      </c>
      <c r="N954" s="84">
        <f>IFERROR(VLOOKUP(D954,Data2!$A:$D,4,0),"")</f>
        <v>0</v>
      </c>
      <c r="O954" s="84">
        <f>IFERROR(VLOOKUP(D954,Data2!$A:$C,3,0),"")</f>
        <v>24</v>
      </c>
      <c r="P954" s="84">
        <v>1</v>
      </c>
      <c r="Q954" s="84">
        <v>1</v>
      </c>
      <c r="R954" s="84"/>
      <c r="S954" s="84" t="s">
        <v>5152</v>
      </c>
    </row>
    <row r="955" spans="1:19" x14ac:dyDescent="0.25">
      <c r="A955" s="90" t="s">
        <v>139</v>
      </c>
      <c r="B955" s="90" t="s">
        <v>6510</v>
      </c>
      <c r="C955" s="90"/>
      <c r="D955" s="90">
        <f>IFERROR(VLOOKUP(A955,Data1!A:B,2,0),"")</f>
        <v>120</v>
      </c>
      <c r="E955" s="90">
        <f t="shared" si="84"/>
        <v>144</v>
      </c>
      <c r="F955" s="90">
        <f t="shared" si="85"/>
        <v>6</v>
      </c>
      <c r="G955" s="90">
        <f t="shared" si="86"/>
        <v>6</v>
      </c>
      <c r="H955" s="90">
        <f t="shared" si="87"/>
        <v>1</v>
      </c>
      <c r="I955" s="90">
        <f t="shared" si="88"/>
        <v>6</v>
      </c>
      <c r="J955" s="90" t="str">
        <f t="shared" si="89"/>
        <v/>
      </c>
      <c r="K955" s="90" t="str">
        <f>IFERROR(VLOOKUP(A955,Instruction!A:F,6,0),"")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55" s="90">
        <f>IFERROR(VLOOKUP(A955,Instruction!A:J,10,0),"No Supplies")</f>
        <v>0</v>
      </c>
      <c r="M955" s="90">
        <f>IFERROR(VLOOKUP(A955,Data1!A:C,3,0),1)</f>
        <v>24</v>
      </c>
      <c r="N955" s="90">
        <f>IFERROR(VLOOKUP(D955,Data2!$A:$D,4,0),"")</f>
        <v>24</v>
      </c>
      <c r="O955" s="90">
        <f>IFERROR(VLOOKUP(D955,Data2!$A:$C,3,0),"")</f>
        <v>144</v>
      </c>
      <c r="P955" s="90">
        <v>1</v>
      </c>
      <c r="Q955" s="90">
        <v>6</v>
      </c>
      <c r="R955" s="90"/>
      <c r="S955" s="90" t="s">
        <v>5152</v>
      </c>
    </row>
    <row r="956" spans="1:19" x14ac:dyDescent="0.25">
      <c r="A956" s="84" t="s">
        <v>1951</v>
      </c>
      <c r="B956" s="84" t="s">
        <v>6511</v>
      </c>
      <c r="C956" s="84"/>
      <c r="D956" s="84">
        <f>IFERROR(VLOOKUP(A956,Data1!A:B,2,0),"")</f>
        <v>3809</v>
      </c>
      <c r="E956" s="84">
        <f t="shared" si="84"/>
        <v>144</v>
      </c>
      <c r="F956" s="84">
        <f t="shared" si="85"/>
        <v>6</v>
      </c>
      <c r="G956" s="84">
        <f t="shared" si="86"/>
        <v>6</v>
      </c>
      <c r="H956" s="84">
        <f t="shared" si="87"/>
        <v>1</v>
      </c>
      <c r="I956" s="84">
        <f t="shared" si="88"/>
        <v>6</v>
      </c>
      <c r="J956" s="84" t="str">
        <f t="shared" si="89"/>
        <v/>
      </c>
      <c r="K956" s="84" t="str">
        <f>IFERROR(VLOOKUP(A956,Instruction!A:F,6,0),"")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56" s="84">
        <f>IFERROR(VLOOKUP(A956,Instruction!A:J,10,0),"No Supplies")</f>
        <v>0</v>
      </c>
      <c r="M956" s="84">
        <f>IFERROR(VLOOKUP(A956,Data1!A:C,3,0),1)</f>
        <v>24</v>
      </c>
      <c r="N956" s="84">
        <f>IFERROR(VLOOKUP(D956,Data2!$A:$D,4,0),"")</f>
        <v>24</v>
      </c>
      <c r="O956" s="84">
        <f>IFERROR(VLOOKUP(D956,Data2!$A:$C,3,0),"")</f>
        <v>144</v>
      </c>
      <c r="P956" s="84">
        <v>1</v>
      </c>
      <c r="Q956" s="84">
        <v>6</v>
      </c>
      <c r="R956" s="84"/>
      <c r="S956" s="84" t="s">
        <v>5152</v>
      </c>
    </row>
    <row r="957" spans="1:19" x14ac:dyDescent="0.25">
      <c r="A957" s="90" t="s">
        <v>944</v>
      </c>
      <c r="B957" s="90" t="s">
        <v>6512</v>
      </c>
      <c r="C957" s="90"/>
      <c r="D957" s="90">
        <f>IFERROR(VLOOKUP(A957,Data1!A:B,2,0),"")</f>
        <v>2090</v>
      </c>
      <c r="E957" s="90">
        <f t="shared" si="84"/>
        <v>24</v>
      </c>
      <c r="F957" s="90">
        <f t="shared" si="85"/>
        <v>12</v>
      </c>
      <c r="G957" s="90">
        <f t="shared" si="86"/>
        <v>1</v>
      </c>
      <c r="H957" s="90">
        <f t="shared" si="87"/>
        <v>1</v>
      </c>
      <c r="I957" s="90">
        <f t="shared" si="88"/>
        <v>12</v>
      </c>
      <c r="J957" s="90" t="str">
        <f t="shared" si="89"/>
        <v/>
      </c>
      <c r="K957" s="90" t="str">
        <f>IFERROR(VLOOKUP(A957,Instruction!A:F,6,0),"")</f>
        <v>• Insert 2 pcs into poly bag, apply FNSKU label.
• Put back to CASE (Cover all existing barcodes on the box/case)</v>
      </c>
      <c r="L957" s="90">
        <f>IFERROR(VLOOKUP(A957,Instruction!A:J,10,0),"No Supplies")</f>
        <v>0</v>
      </c>
      <c r="M957" s="90">
        <f>IFERROR(VLOOKUP(A957,Data1!A:C,3,0),1)</f>
        <v>2</v>
      </c>
      <c r="N957" s="90">
        <f>IFERROR(VLOOKUP(D957,Data2!$A:$D,4,0),"")</f>
        <v>24</v>
      </c>
      <c r="O957" s="90">
        <f>IFERROR(VLOOKUP(D957,Data2!$A:$C,3,0),"")</f>
        <v>144</v>
      </c>
      <c r="P957" s="90">
        <v>1</v>
      </c>
      <c r="Q957" s="90">
        <v>12</v>
      </c>
      <c r="R957" s="90"/>
      <c r="S957" s="90" t="s">
        <v>5151</v>
      </c>
    </row>
    <row r="958" spans="1:19" x14ac:dyDescent="0.25">
      <c r="A958" s="84" t="s">
        <v>2626</v>
      </c>
      <c r="B958" s="84" t="s">
        <v>6513</v>
      </c>
      <c r="C958" s="84"/>
      <c r="D958" s="84">
        <f>IFERROR(VLOOKUP(A958,Data1!A:B,2,0),"")</f>
        <v>5153</v>
      </c>
      <c r="E958" s="84">
        <f t="shared" si="84"/>
        <v>24</v>
      </c>
      <c r="F958" s="84">
        <f t="shared" si="85"/>
        <v>12</v>
      </c>
      <c r="G958" s="84">
        <f t="shared" si="86"/>
        <v>1</v>
      </c>
      <c r="H958" s="84">
        <f t="shared" si="87"/>
        <v>1</v>
      </c>
      <c r="I958" s="84">
        <f t="shared" si="88"/>
        <v>12</v>
      </c>
      <c r="J958" s="84" t="str">
        <f t="shared" si="89"/>
        <v/>
      </c>
      <c r="K958" s="84" t="str">
        <f>IFERROR(VLOOKUP(A958,Instruction!A:F,6,0),"")</f>
        <v>• Insert 2 pcs into poly bag, apply FNSKU label.
• Put back to CASE (Cover all existing barcodes on the box/case)</v>
      </c>
      <c r="L958" s="84">
        <f>IFERROR(VLOOKUP(A958,Instruction!A:J,10,0),"No Supplies")</f>
        <v>0</v>
      </c>
      <c r="M958" s="84">
        <f>IFERROR(VLOOKUP(A958,Data1!A:C,3,0),1)</f>
        <v>2</v>
      </c>
      <c r="N958" s="84">
        <f>IFERROR(VLOOKUP(D958,Data2!$A:$D,4,0),"")</f>
        <v>24</v>
      </c>
      <c r="O958" s="84">
        <f>IFERROR(VLOOKUP(D958,Data2!$A:$C,3,0),"")</f>
        <v>288</v>
      </c>
      <c r="P958" s="84">
        <v>1</v>
      </c>
      <c r="Q958" s="84">
        <v>12</v>
      </c>
      <c r="R958" s="84"/>
      <c r="S958" s="84" t="s">
        <v>5151</v>
      </c>
    </row>
    <row r="959" spans="1:19" x14ac:dyDescent="0.25">
      <c r="A959" s="90" t="s">
        <v>3988</v>
      </c>
      <c r="B959" s="90" t="s">
        <v>6514</v>
      </c>
      <c r="C959" s="90"/>
      <c r="D959" s="90">
        <f>IFERROR(VLOOKUP(A959,Data1!A:B,2,0),"")</f>
        <v>6800</v>
      </c>
      <c r="E959" s="90">
        <f t="shared" si="84"/>
        <v>24</v>
      </c>
      <c r="F959" s="90">
        <f t="shared" si="85"/>
        <v>24</v>
      </c>
      <c r="G959" s="90">
        <f t="shared" si="86"/>
        <v>1</v>
      </c>
      <c r="H959" s="90">
        <f t="shared" si="87"/>
        <v>1</v>
      </c>
      <c r="I959" s="90">
        <f t="shared" si="88"/>
        <v>24</v>
      </c>
      <c r="J959" s="90" t="str">
        <f t="shared" si="89"/>
        <v/>
      </c>
      <c r="K959" s="90" t="s">
        <v>5297</v>
      </c>
      <c r="L959" s="90" t="str">
        <f>IFERROR(VLOOKUP(A959,Instruction!A:J,10,0),"No Supplies")</f>
        <v>No Supplies</v>
      </c>
      <c r="M959" s="90">
        <f>IFERROR(VLOOKUP(A959,Data1!A:C,3,0),1)</f>
        <v>1</v>
      </c>
      <c r="N959" s="90">
        <f>IFERROR(VLOOKUP(D959,Data2!$A:$D,4,0),"")</f>
        <v>24</v>
      </c>
      <c r="O959" s="90">
        <f>IFERROR(VLOOKUP(D959,Data2!$A:$C,3,0),"")</f>
        <v>72</v>
      </c>
      <c r="P959" s="90">
        <v>1</v>
      </c>
      <c r="Q959" s="90">
        <v>24</v>
      </c>
      <c r="R959" s="90"/>
      <c r="S959" s="90" t="s">
        <v>5151</v>
      </c>
    </row>
    <row r="960" spans="1:19" x14ac:dyDescent="0.25">
      <c r="A960" s="84" t="s">
        <v>3899</v>
      </c>
      <c r="B960" s="84" t="s">
        <v>6515</v>
      </c>
      <c r="C960" s="84"/>
      <c r="D960" s="84">
        <f>IFERROR(VLOOKUP(A960,Data1!A:B,2,0),"")</f>
        <v>5052</v>
      </c>
      <c r="E960" s="84">
        <f t="shared" si="84"/>
        <v>48</v>
      </c>
      <c r="F960" s="84">
        <f t="shared" si="85"/>
        <v>24</v>
      </c>
      <c r="G960" s="84" t="str">
        <f t="shared" si="86"/>
        <v/>
      </c>
      <c r="H960" s="84">
        <f t="shared" si="87"/>
        <v>1</v>
      </c>
      <c r="I960" s="84">
        <f t="shared" si="88"/>
        <v>24</v>
      </c>
      <c r="J960" s="84" t="str">
        <f t="shared" si="89"/>
        <v/>
      </c>
      <c r="K960" s="84" t="str">
        <f>IFERROR(VLOOKUP(A960,Instruction!A:F,6,0),"")</f>
        <v>• Insert 2 pcs into poly bag, apply FNSKU label.
• Put back to CASE (Cover all existing barcodes on the box/case)</v>
      </c>
      <c r="L960" s="84">
        <f>IFERROR(VLOOKUP(A960,Instruction!A:J,10,0),"No Supplies")</f>
        <v>0</v>
      </c>
      <c r="M960" s="84">
        <f>IFERROR(VLOOKUP(A960,Data1!A:C,3,0),1)</f>
        <v>2</v>
      </c>
      <c r="N960" s="84">
        <f>IFERROR(VLOOKUP(D960,Data2!$A:$D,4,0),"")</f>
        <v>0</v>
      </c>
      <c r="O960" s="84">
        <f>IFERROR(VLOOKUP(D960,Data2!$A:$C,3,0),"")</f>
        <v>48</v>
      </c>
      <c r="P960" s="84">
        <v>1</v>
      </c>
      <c r="Q960" s="84">
        <v>24</v>
      </c>
      <c r="R960" s="84"/>
      <c r="S960" s="84" t="s">
        <v>5152</v>
      </c>
    </row>
    <row r="961" spans="1:19" x14ac:dyDescent="0.25">
      <c r="A961" s="90" t="s">
        <v>5132</v>
      </c>
      <c r="B961" s="90" t="s">
        <v>6516</v>
      </c>
      <c r="C961" s="90"/>
      <c r="D961" s="90">
        <f>IFERROR(VLOOKUP(A961,Data1!A:B,2,0),"")</f>
        <v>861</v>
      </c>
      <c r="E961" s="90">
        <f t="shared" si="84"/>
        <v>6</v>
      </c>
      <c r="F961" s="90">
        <f t="shared" si="85"/>
        <v>1</v>
      </c>
      <c r="G961" s="90" t="str">
        <f t="shared" si="86"/>
        <v/>
      </c>
      <c r="H961" s="90">
        <f t="shared" si="87"/>
        <v>1</v>
      </c>
      <c r="I961" s="90">
        <f t="shared" si="88"/>
        <v>1</v>
      </c>
      <c r="J961" s="90" t="str">
        <f t="shared" si="89"/>
        <v/>
      </c>
      <c r="K961" s="90" t="s">
        <v>6165</v>
      </c>
      <c r="L961" s="90" t="str">
        <f>IFERROR(VLOOKUP(A961,Instruction!A:J,10,0),"No Supplies")</f>
        <v>No Supplies</v>
      </c>
      <c r="M961" s="90">
        <f>IFERROR(VLOOKUP(A961,Data1!A:C,3,0),1)</f>
        <v>6</v>
      </c>
      <c r="N961" s="90">
        <f>IFERROR(VLOOKUP(D961,Data2!$A:$D,4,0),"")</f>
        <v>0</v>
      </c>
      <c r="O961" s="90">
        <f>IFERROR(VLOOKUP(D961,Data2!$A:$C,3,0),"")</f>
        <v>6</v>
      </c>
      <c r="P961" s="90">
        <v>1</v>
      </c>
      <c r="Q961" s="90">
        <v>1</v>
      </c>
      <c r="R961" s="90"/>
      <c r="S961" s="90" t="s">
        <v>5152</v>
      </c>
    </row>
    <row r="962" spans="1:19" x14ac:dyDescent="0.25">
      <c r="A962" s="84" t="s">
        <v>27</v>
      </c>
      <c r="B962" s="84" t="s">
        <v>6517</v>
      </c>
      <c r="C962" s="84"/>
      <c r="D962" s="84">
        <f>IFERROR(VLOOKUP(A962,Data1!A:B,2,0),"")</f>
        <v>1033</v>
      </c>
      <c r="E962" s="84">
        <f t="shared" ref="E962:E991" si="90">M962*Q962</f>
        <v>12</v>
      </c>
      <c r="F962" s="84">
        <f t="shared" ref="F962:F1025" si="91">E962/M962</f>
        <v>12</v>
      </c>
      <c r="G962" s="84" t="str">
        <f t="shared" ref="G962:G991" si="92">IFERROR(ROUNDUP(E962/N962,0),"")</f>
        <v/>
      </c>
      <c r="H962" s="84">
        <f t="shared" ref="H962:H991" si="93">IFERROR(ROUNDUP(E962/O962,0),"")</f>
        <v>1</v>
      </c>
      <c r="I962" s="84">
        <f t="shared" ref="I962:I1025" si="94">IFERROR(IF(S962="CASE",F962/H962,F962/G962),"")</f>
        <v>12</v>
      </c>
      <c r="J962" s="84" t="str">
        <f t="shared" ref="J962:J991" si="95">IF(ISNUMBER(SEARCH("FNSKU",C962)),"Labeling","")</f>
        <v/>
      </c>
      <c r="K962" s="84" t="str">
        <f>IFERROR(VLOOKUP(A962,Instruction!A:F,6,0),"")</f>
        <v>• Use FNSKU to label each item (cover barcode). 
• Put item back to CASE. Discard inner box
• Apply outer case label accordingly to match item# (Cover all existing barcodes on the case)</v>
      </c>
      <c r="L962" s="84">
        <f>IFERROR(VLOOKUP(A962,Instruction!A:J,10,0),"No Supplies")</f>
        <v>0</v>
      </c>
      <c r="M962" s="84">
        <f>IFERROR(VLOOKUP(A962,Data1!A:C,3,0),1)</f>
        <v>1</v>
      </c>
      <c r="N962" s="84">
        <f>IFERROR(VLOOKUP(D962,Data2!$A:$D,4,0),"")</f>
        <v>0</v>
      </c>
      <c r="O962" s="84">
        <f>IFERROR(VLOOKUP(D962,Data2!$A:$C,3,0),"")</f>
        <v>12</v>
      </c>
      <c r="P962" s="84">
        <v>1</v>
      </c>
      <c r="Q962" s="84">
        <v>12</v>
      </c>
      <c r="R962" s="84"/>
      <c r="S962" s="84" t="s">
        <v>5152</v>
      </c>
    </row>
    <row r="963" spans="1:19" x14ac:dyDescent="0.25">
      <c r="A963" s="90" t="s">
        <v>3451</v>
      </c>
      <c r="B963" s="90" t="s">
        <v>6518</v>
      </c>
      <c r="C963" s="90"/>
      <c r="D963" s="90">
        <f>IFERROR(VLOOKUP(A963,Data1!A:B,2,0),"")</f>
        <v>927</v>
      </c>
      <c r="E963" s="90">
        <f t="shared" si="90"/>
        <v>144</v>
      </c>
      <c r="F963" s="90">
        <f t="shared" si="91"/>
        <v>6</v>
      </c>
      <c r="G963" s="90">
        <f t="shared" si="92"/>
        <v>6</v>
      </c>
      <c r="H963" s="90">
        <f t="shared" si="93"/>
        <v>1</v>
      </c>
      <c r="I963" s="90">
        <f t="shared" si="94"/>
        <v>6</v>
      </c>
      <c r="J963" s="90" t="str">
        <f t="shared" si="95"/>
        <v/>
      </c>
      <c r="K963" s="90" t="str">
        <f>IFERROR(VLOOKUP(A963,Instruction!A:F,6,0),"")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63" s="90">
        <f>IFERROR(VLOOKUP(A963,Instruction!A:J,10,0),"No Supplies")</f>
        <v>0</v>
      </c>
      <c r="M963" s="90">
        <f>IFERROR(VLOOKUP(A963,Data1!A:C,3,0),1)</f>
        <v>24</v>
      </c>
      <c r="N963" s="90">
        <f>IFERROR(VLOOKUP(D963,Data2!$A:$D,4,0),"")</f>
        <v>24</v>
      </c>
      <c r="O963" s="90">
        <f>IFERROR(VLOOKUP(D963,Data2!$A:$C,3,0),"")</f>
        <v>144</v>
      </c>
      <c r="P963" s="90">
        <v>1</v>
      </c>
      <c r="Q963" s="90">
        <v>6</v>
      </c>
      <c r="R963" s="90"/>
      <c r="S963" s="90" t="s">
        <v>5152</v>
      </c>
    </row>
    <row r="964" spans="1:19" x14ac:dyDescent="0.25">
      <c r="A964" s="84" t="s">
        <v>835</v>
      </c>
      <c r="B964" s="84" t="s">
        <v>6519</v>
      </c>
      <c r="C964" s="84"/>
      <c r="D964" s="84">
        <f>IFERROR(VLOOKUP(A964,Data1!A:B,2,0),"")</f>
        <v>2011</v>
      </c>
      <c r="E964" s="84">
        <f t="shared" si="90"/>
        <v>144</v>
      </c>
      <c r="F964" s="84">
        <f t="shared" si="91"/>
        <v>6</v>
      </c>
      <c r="G964" s="84">
        <f t="shared" si="92"/>
        <v>6</v>
      </c>
      <c r="H964" s="84">
        <f t="shared" si="93"/>
        <v>1</v>
      </c>
      <c r="I964" s="84">
        <f t="shared" si="94"/>
        <v>6</v>
      </c>
      <c r="J964" s="84" t="str">
        <f t="shared" si="95"/>
        <v/>
      </c>
      <c r="K964" s="84" t="str">
        <f>IFERROR(VLOOKUP(A964,Instruction!A:F,6,0),"")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64" s="84">
        <f>IFERROR(VLOOKUP(A964,Instruction!A:J,10,0),"No Supplies")</f>
        <v>0</v>
      </c>
      <c r="M964" s="84">
        <f>IFERROR(VLOOKUP(A964,Data1!A:C,3,0),1)</f>
        <v>24</v>
      </c>
      <c r="N964" s="84">
        <f>IFERROR(VLOOKUP(D964,Data2!$A:$D,4,0),"")</f>
        <v>24</v>
      </c>
      <c r="O964" s="84">
        <f>IFERROR(VLOOKUP(D964,Data2!$A:$C,3,0),"")</f>
        <v>144</v>
      </c>
      <c r="P964" s="84">
        <v>1</v>
      </c>
      <c r="Q964" s="84">
        <v>6</v>
      </c>
      <c r="R964" s="84"/>
      <c r="S964" s="84" t="s">
        <v>5152</v>
      </c>
    </row>
    <row r="965" spans="1:19" x14ac:dyDescent="0.25">
      <c r="A965" s="90" t="s">
        <v>4372</v>
      </c>
      <c r="B965" s="90" t="s">
        <v>6520</v>
      </c>
      <c r="C965" s="90"/>
      <c r="D965" s="90">
        <f>IFERROR(VLOOKUP(A965,Data1!A:B,2,0),"")</f>
        <v>3112</v>
      </c>
      <c r="E965" s="90">
        <f t="shared" si="90"/>
        <v>72</v>
      </c>
      <c r="F965" s="90">
        <f t="shared" si="91"/>
        <v>1</v>
      </c>
      <c r="G965" s="90">
        <f t="shared" si="92"/>
        <v>3</v>
      </c>
      <c r="H965" s="90">
        <f t="shared" si="93"/>
        <v>1</v>
      </c>
      <c r="I965" s="90">
        <f t="shared" si="94"/>
        <v>1</v>
      </c>
      <c r="J965" s="90" t="str">
        <f t="shared" si="95"/>
        <v/>
      </c>
      <c r="K965" s="90" t="str">
        <f>IFERROR(VLOOKUP(A965,Instruction!A:F,6,0),"")</f>
        <v>• Prepack. Seal box. Apply FNSKU label on box.
• Pack in BX-191313
• Apply outer case label (Cover all existing barcodes on case)</v>
      </c>
      <c r="L965" s="90">
        <f>IFERROR(VLOOKUP(A965,Instruction!A:J,10,0),"No Supplies")</f>
        <v>0</v>
      </c>
      <c r="M965" s="90">
        <f>IFERROR(VLOOKUP(A965,Data1!A:C,3,0),1)</f>
        <v>72</v>
      </c>
      <c r="N965" s="90">
        <f>IFERROR(VLOOKUP(D965,Data2!$A:$D,4,0),"")</f>
        <v>24</v>
      </c>
      <c r="O965" s="90">
        <f>IFERROR(VLOOKUP(D965,Data2!$A:$C,3,0),"")</f>
        <v>72</v>
      </c>
      <c r="P965" s="90">
        <v>1</v>
      </c>
      <c r="Q965" s="90">
        <v>1</v>
      </c>
      <c r="R965" s="90"/>
      <c r="S965" s="90" t="s">
        <v>5152</v>
      </c>
    </row>
    <row r="966" spans="1:19" x14ac:dyDescent="0.25">
      <c r="A966" s="84" t="s">
        <v>5133</v>
      </c>
      <c r="B966" s="84" t="s">
        <v>6521</v>
      </c>
      <c r="C966" s="84"/>
      <c r="D966" s="84">
        <f>IFERROR(VLOOKUP(A966,Data1!A:B,2,0),"")</f>
        <v>521</v>
      </c>
      <c r="E966" s="84">
        <f t="shared" si="90"/>
        <v>36</v>
      </c>
      <c r="F966" s="84">
        <f t="shared" si="91"/>
        <v>36</v>
      </c>
      <c r="G966" s="84" t="str">
        <f t="shared" si="92"/>
        <v/>
      </c>
      <c r="H966" s="84">
        <f t="shared" si="93"/>
        <v>1</v>
      </c>
      <c r="I966" s="84">
        <f t="shared" si="94"/>
        <v>36</v>
      </c>
      <c r="J966" s="84" t="str">
        <f t="shared" si="95"/>
        <v/>
      </c>
      <c r="K966" s="84" t="s">
        <v>5297</v>
      </c>
      <c r="L966" s="84" t="str">
        <f>IFERROR(VLOOKUP(A966,Instruction!A:J,10,0),"No Supplies")</f>
        <v>No Supplies</v>
      </c>
      <c r="M966" s="84">
        <f>IFERROR(VLOOKUP(A966,Data1!A:C,3,0),1)</f>
        <v>1</v>
      </c>
      <c r="N966" s="84">
        <f>IFERROR(VLOOKUP(D966,Data2!$A:$D,4,0),"")</f>
        <v>0</v>
      </c>
      <c r="O966" s="84">
        <f>IFERROR(VLOOKUP(D966,Data2!$A:$C,3,0),"")</f>
        <v>36</v>
      </c>
      <c r="P966" s="84">
        <v>1</v>
      </c>
      <c r="Q966" s="84">
        <v>36</v>
      </c>
      <c r="R966" s="84"/>
      <c r="S966" s="84" t="s">
        <v>5152</v>
      </c>
    </row>
    <row r="967" spans="1:19" x14ac:dyDescent="0.25">
      <c r="A967" s="90" t="s">
        <v>5134</v>
      </c>
      <c r="B967" s="90" t="s">
        <v>6522</v>
      </c>
      <c r="C967" s="90"/>
      <c r="D967" s="90">
        <f>IFERROR(VLOOKUP(A967,Data1!A:B,2,0),"")</f>
        <v>2347</v>
      </c>
      <c r="E967" s="90">
        <f t="shared" si="90"/>
        <v>12</v>
      </c>
      <c r="F967" s="90">
        <f t="shared" si="91"/>
        <v>12</v>
      </c>
      <c r="G967" s="90">
        <f t="shared" si="92"/>
        <v>1</v>
      </c>
      <c r="H967" s="90">
        <f t="shared" si="93"/>
        <v>1</v>
      </c>
      <c r="I967" s="90">
        <f t="shared" si="94"/>
        <v>12</v>
      </c>
      <c r="J967" s="90" t="str">
        <f t="shared" si="95"/>
        <v/>
      </c>
      <c r="K967" s="90" t="s">
        <v>5494</v>
      </c>
      <c r="L967" s="90">
        <f>IFERROR(VLOOKUP(A967,Instruction!A:J,10,0),"No Supplies")</f>
        <v>0</v>
      </c>
      <c r="M967" s="90">
        <f>IFERROR(VLOOKUP(A967,Data1!A:C,3,0),1)</f>
        <v>1</v>
      </c>
      <c r="N967" s="90">
        <f>IFERROR(VLOOKUP(D967,Data2!$A:$D,4,0),"")</f>
        <v>12</v>
      </c>
      <c r="O967" s="90">
        <f>IFERROR(VLOOKUP(D967,Data2!$A:$C,3,0),"")</f>
        <v>144</v>
      </c>
      <c r="P967" s="90">
        <v>1</v>
      </c>
      <c r="Q967" s="90">
        <v>12</v>
      </c>
      <c r="R967" s="90"/>
      <c r="S967" s="90" t="s">
        <v>5151</v>
      </c>
    </row>
    <row r="968" spans="1:19" x14ac:dyDescent="0.25">
      <c r="A968" s="84" t="s">
        <v>5135</v>
      </c>
      <c r="B968" s="84" t="s">
        <v>6523</v>
      </c>
      <c r="C968" s="84"/>
      <c r="D968" s="84">
        <f>IFERROR(VLOOKUP(A968,Data1!A:B,2,0),"")</f>
        <v>2260</v>
      </c>
      <c r="E968" s="84">
        <f t="shared" si="90"/>
        <v>576</v>
      </c>
      <c r="F968" s="84">
        <f t="shared" si="91"/>
        <v>16</v>
      </c>
      <c r="G968" s="84">
        <f t="shared" si="92"/>
        <v>16</v>
      </c>
      <c r="H968" s="84">
        <f t="shared" si="93"/>
        <v>1</v>
      </c>
      <c r="I968" s="84">
        <f t="shared" si="94"/>
        <v>16</v>
      </c>
      <c r="J968" s="84" t="str">
        <f t="shared" si="95"/>
        <v/>
      </c>
      <c r="K968" s="84" t="str">
        <f>IFERROR(VLOOKUP(A968,Instruction!A:F,6,0),"")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68" s="84">
        <f>IFERROR(VLOOKUP(A968,Instruction!A:J,10,0),"No Supplies")</f>
        <v>0</v>
      </c>
      <c r="M968" s="84">
        <f>IFERROR(VLOOKUP(A968,Data1!A:C,3,0),1)</f>
        <v>36</v>
      </c>
      <c r="N968" s="84">
        <f>IFERROR(VLOOKUP(D968,Data2!$A:$D,4,0),"")</f>
        <v>36</v>
      </c>
      <c r="O968" s="84">
        <f>IFERROR(VLOOKUP(D968,Data2!$A:$C,3,0),"")</f>
        <v>576</v>
      </c>
      <c r="P968" s="84">
        <v>1</v>
      </c>
      <c r="Q968" s="84">
        <v>16</v>
      </c>
      <c r="R968" s="84"/>
      <c r="S968" s="84" t="s">
        <v>5152</v>
      </c>
    </row>
    <row r="969" spans="1:19" x14ac:dyDescent="0.25">
      <c r="A969" s="90" t="s">
        <v>3421</v>
      </c>
      <c r="B969" s="90" t="s">
        <v>6524</v>
      </c>
      <c r="C969" s="90"/>
      <c r="D969" s="90">
        <f>IFERROR(VLOOKUP(A969,Data1!A:B,2,0),"")</f>
        <v>915</v>
      </c>
      <c r="E969" s="90">
        <f t="shared" si="90"/>
        <v>36</v>
      </c>
      <c r="F969" s="90">
        <f t="shared" si="91"/>
        <v>36</v>
      </c>
      <c r="G969" s="90" t="str">
        <f t="shared" si="92"/>
        <v/>
      </c>
      <c r="H969" s="90">
        <f t="shared" si="93"/>
        <v>1</v>
      </c>
      <c r="I969" s="90">
        <f t="shared" si="94"/>
        <v>36</v>
      </c>
      <c r="J969" s="90" t="str">
        <f t="shared" si="95"/>
        <v/>
      </c>
      <c r="K969" s="90" t="str">
        <f>IFERROR(VLOOKUP(A969,Instruction!A:F,6,0),"")</f>
        <v>• Use FNSKU to label each item (cover barcode). 
• Put item back to CASE. Discard inner box
• Apply outer case label accordingly to match item# (Cover all existing barcodes on the case)</v>
      </c>
      <c r="L969" s="90">
        <f>IFERROR(VLOOKUP(A969,Instruction!A:J,10,0),"No Supplies")</f>
        <v>0</v>
      </c>
      <c r="M969" s="90">
        <f>IFERROR(VLOOKUP(A969,Data1!A:C,3,0),1)</f>
        <v>1</v>
      </c>
      <c r="N969" s="90">
        <f>IFERROR(VLOOKUP(D969,Data2!$A:$D,4,0),"")</f>
        <v>0</v>
      </c>
      <c r="O969" s="90">
        <f>IFERROR(VLOOKUP(D969,Data2!$A:$C,3,0),"")</f>
        <v>36</v>
      </c>
      <c r="P969" s="90">
        <v>1</v>
      </c>
      <c r="Q969" s="90">
        <v>36</v>
      </c>
      <c r="R969" s="90"/>
      <c r="S969" s="90" t="s">
        <v>5152</v>
      </c>
    </row>
    <row r="970" spans="1:19" x14ac:dyDescent="0.25">
      <c r="A970" s="84" t="s">
        <v>56</v>
      </c>
      <c r="B970" s="84" t="s">
        <v>6525</v>
      </c>
      <c r="C970" s="84"/>
      <c r="D970" s="84">
        <f>IFERROR(VLOOKUP(A970,Data1!A:B,2,0),"")</f>
        <v>1052</v>
      </c>
      <c r="E970" s="84">
        <f t="shared" si="90"/>
        <v>12</v>
      </c>
      <c r="F970" s="84">
        <f t="shared" si="91"/>
        <v>12</v>
      </c>
      <c r="G970" s="84" t="str">
        <f t="shared" si="92"/>
        <v/>
      </c>
      <c r="H970" s="84">
        <f t="shared" si="93"/>
        <v>1</v>
      </c>
      <c r="I970" s="84">
        <f t="shared" si="94"/>
        <v>12</v>
      </c>
      <c r="J970" s="84" t="str">
        <f t="shared" si="95"/>
        <v/>
      </c>
      <c r="K970" s="84" t="str">
        <f>IFERROR(VLOOKUP(A970,Instruction!A:F,6,0),"")</f>
        <v>• Use FNSKU to label each item (cover barcode). 
• Put item back to CASE. Discard inner box
• Apply outer case label accordingly to match item# (Cover all existing barcodes on the case)</v>
      </c>
      <c r="L970" s="84">
        <f>IFERROR(VLOOKUP(A970,Instruction!A:J,10,0),"No Supplies")</f>
        <v>0</v>
      </c>
      <c r="M970" s="84">
        <f>IFERROR(VLOOKUP(A970,Data1!A:C,3,0),1)</f>
        <v>1</v>
      </c>
      <c r="N970" s="84">
        <f>IFERROR(VLOOKUP(D970,Data2!$A:$D,4,0),"")</f>
        <v>0</v>
      </c>
      <c r="O970" s="84">
        <f>IFERROR(VLOOKUP(D970,Data2!$A:$C,3,0),"")</f>
        <v>12</v>
      </c>
      <c r="P970" s="84">
        <v>1</v>
      </c>
      <c r="Q970" s="84">
        <v>12</v>
      </c>
      <c r="R970" s="84"/>
      <c r="S970" s="84" t="s">
        <v>5152</v>
      </c>
    </row>
    <row r="971" spans="1:19" x14ac:dyDescent="0.25">
      <c r="A971" s="90" t="s">
        <v>1249</v>
      </c>
      <c r="B971" s="90" t="s">
        <v>6526</v>
      </c>
      <c r="C971" s="90"/>
      <c r="D971" s="90">
        <f>IFERROR(VLOOKUP(A971,Data1!A:B,2,0),"")</f>
        <v>2516</v>
      </c>
      <c r="E971" s="90">
        <f t="shared" si="90"/>
        <v>144</v>
      </c>
      <c r="F971" s="90">
        <f t="shared" si="91"/>
        <v>6</v>
      </c>
      <c r="G971" s="90">
        <f t="shared" si="92"/>
        <v>6</v>
      </c>
      <c r="H971" s="90">
        <f t="shared" si="93"/>
        <v>1</v>
      </c>
      <c r="I971" s="90">
        <f t="shared" si="94"/>
        <v>6</v>
      </c>
      <c r="J971" s="90" t="str">
        <f t="shared" si="95"/>
        <v/>
      </c>
      <c r="K971" s="90" t="str">
        <f>IFERROR(VLOOKUP(A971,Instruction!A:F,6,0),"")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71" s="90">
        <f>IFERROR(VLOOKUP(A971,Instruction!A:J,10,0),"No Supplies")</f>
        <v>0</v>
      </c>
      <c r="M971" s="90">
        <f>IFERROR(VLOOKUP(A971,Data1!A:C,3,0),1)</f>
        <v>24</v>
      </c>
      <c r="N971" s="90">
        <f>IFERROR(VLOOKUP(D971,Data2!$A:$D,4,0),"")</f>
        <v>24</v>
      </c>
      <c r="O971" s="90">
        <f>IFERROR(VLOOKUP(D971,Data2!$A:$C,3,0),"")</f>
        <v>144</v>
      </c>
      <c r="P971" s="90">
        <v>1</v>
      </c>
      <c r="Q971" s="90">
        <v>6</v>
      </c>
      <c r="R971" s="90"/>
      <c r="S971" s="90" t="s">
        <v>5152</v>
      </c>
    </row>
    <row r="972" spans="1:19" x14ac:dyDescent="0.25">
      <c r="A972" s="84" t="s">
        <v>107</v>
      </c>
      <c r="B972" s="84" t="s">
        <v>6527</v>
      </c>
      <c r="C972" s="84"/>
      <c r="D972" s="84">
        <f>IFERROR(VLOOKUP(A972,Data1!A:B,2,0),"")</f>
        <v>117</v>
      </c>
      <c r="E972" s="84">
        <f t="shared" si="90"/>
        <v>24</v>
      </c>
      <c r="F972" s="84">
        <f t="shared" si="91"/>
        <v>24</v>
      </c>
      <c r="G972" s="84">
        <f t="shared" si="92"/>
        <v>1</v>
      </c>
      <c r="H972" s="84">
        <f t="shared" si="93"/>
        <v>1</v>
      </c>
      <c r="I972" s="84">
        <f t="shared" si="94"/>
        <v>24</v>
      </c>
      <c r="J972" s="84" t="str">
        <f t="shared" si="95"/>
        <v/>
      </c>
      <c r="K972" s="84" t="str">
        <f>IFERROR(VLOOKUP(A972,Instruction!A:F,6,0),"")</f>
        <v>• Use FNSKU to label each item (cover barcode). 
• Put item back to CASE. Discard inner box
• Apply outer case label accordingly to match item# (Cover all existing barcodes on the case)</v>
      </c>
      <c r="L972" s="84">
        <f>IFERROR(VLOOKUP(A972,Instruction!A:J,10,0),"No Supplies")</f>
        <v>0</v>
      </c>
      <c r="M972" s="84">
        <f>IFERROR(VLOOKUP(A972,Data1!A:C,3,0),1)</f>
        <v>1</v>
      </c>
      <c r="N972" s="84">
        <f>IFERROR(VLOOKUP(D972,Data2!$A:$D,4,0),"")</f>
        <v>24</v>
      </c>
      <c r="O972" s="84">
        <f>IFERROR(VLOOKUP(D972,Data2!$A:$C,3,0),"")</f>
        <v>360</v>
      </c>
      <c r="P972" s="84">
        <v>1</v>
      </c>
      <c r="Q972" s="84">
        <v>24</v>
      </c>
      <c r="R972" s="84"/>
      <c r="S972" s="84" t="s">
        <v>5151</v>
      </c>
    </row>
    <row r="973" spans="1:19" x14ac:dyDescent="0.25">
      <c r="A973" s="90" t="s">
        <v>818</v>
      </c>
      <c r="B973" s="90" t="s">
        <v>6528</v>
      </c>
      <c r="C973" s="90"/>
      <c r="D973" s="90">
        <f>IFERROR(VLOOKUP(A973,Data1!A:B,2,0),"")</f>
        <v>2006</v>
      </c>
      <c r="E973" s="90">
        <f t="shared" si="90"/>
        <v>24</v>
      </c>
      <c r="F973" s="90">
        <f t="shared" si="91"/>
        <v>24</v>
      </c>
      <c r="G973" s="90">
        <f t="shared" si="92"/>
        <v>1</v>
      </c>
      <c r="H973" s="90">
        <f t="shared" si="93"/>
        <v>1</v>
      </c>
      <c r="I973" s="90">
        <f t="shared" si="94"/>
        <v>24</v>
      </c>
      <c r="J973" s="90" t="str">
        <f t="shared" si="95"/>
        <v/>
      </c>
      <c r="K973" s="90" t="s">
        <v>5297</v>
      </c>
      <c r="L973" s="90" t="str">
        <f>IFERROR(VLOOKUP(A973,Instruction!A:J,10,0),"No Supplies")</f>
        <v>No Supplies</v>
      </c>
      <c r="M973" s="90">
        <f>IFERROR(VLOOKUP(A973,Data1!A:C,3,0),1)</f>
        <v>1</v>
      </c>
      <c r="N973" s="90">
        <f>IFERROR(VLOOKUP(D973,Data2!$A:$D,4,0),"")</f>
        <v>24</v>
      </c>
      <c r="O973" s="90">
        <f>IFERROR(VLOOKUP(D973,Data2!$A:$C,3,0),"")</f>
        <v>144</v>
      </c>
      <c r="P973" s="90">
        <v>1</v>
      </c>
      <c r="Q973" s="90">
        <v>24</v>
      </c>
      <c r="R973" s="90"/>
      <c r="S973" s="90" t="s">
        <v>5151</v>
      </c>
    </row>
    <row r="974" spans="1:19" x14ac:dyDescent="0.25">
      <c r="A974" s="84" t="s">
        <v>1930</v>
      </c>
      <c r="B974" s="84" t="s">
        <v>6529</v>
      </c>
      <c r="C974" s="84"/>
      <c r="D974" s="84">
        <f>IFERROR(VLOOKUP(A974,Data1!A:B,2,0),"")</f>
        <v>3802</v>
      </c>
      <c r="E974" s="84">
        <f t="shared" si="90"/>
        <v>144</v>
      </c>
      <c r="F974" s="84">
        <f t="shared" si="91"/>
        <v>6</v>
      </c>
      <c r="G974" s="84">
        <f t="shared" si="92"/>
        <v>6</v>
      </c>
      <c r="H974" s="84">
        <f t="shared" si="93"/>
        <v>1</v>
      </c>
      <c r="I974" s="84">
        <f t="shared" si="94"/>
        <v>6</v>
      </c>
      <c r="J974" s="84" t="str">
        <f t="shared" si="95"/>
        <v/>
      </c>
      <c r="K974" s="84" t="str">
        <f>IFERROR(VLOOKUP(A974,Instruction!A:F,6,0),"")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74" s="84">
        <f>IFERROR(VLOOKUP(A974,Instruction!A:J,10,0),"No Supplies")</f>
        <v>0</v>
      </c>
      <c r="M974" s="84">
        <f>IFERROR(VLOOKUP(A974,Data1!A:C,3,0),1)</f>
        <v>24</v>
      </c>
      <c r="N974" s="84">
        <f>IFERROR(VLOOKUP(D974,Data2!$A:$D,4,0),"")</f>
        <v>24</v>
      </c>
      <c r="O974" s="84">
        <f>IFERROR(VLOOKUP(D974,Data2!$A:$C,3,0),"")</f>
        <v>144</v>
      </c>
      <c r="P974" s="84">
        <v>1</v>
      </c>
      <c r="Q974" s="84">
        <v>6</v>
      </c>
      <c r="R974" s="84"/>
      <c r="S974" s="84" t="s">
        <v>5152</v>
      </c>
    </row>
    <row r="975" spans="1:19" x14ac:dyDescent="0.25">
      <c r="A975" s="90" t="s">
        <v>5136</v>
      </c>
      <c r="B975" s="90" t="s">
        <v>6530</v>
      </c>
      <c r="C975" s="90"/>
      <c r="D975" s="90">
        <f>IFERROR(VLOOKUP(A975,Data1!A:B,2,0),"")</f>
        <v>714</v>
      </c>
      <c r="E975" s="90">
        <f t="shared" si="90"/>
        <v>24</v>
      </c>
      <c r="F975" s="90">
        <f t="shared" si="91"/>
        <v>24</v>
      </c>
      <c r="G975" s="90">
        <f t="shared" si="92"/>
        <v>1</v>
      </c>
      <c r="H975" s="90">
        <f t="shared" si="93"/>
        <v>1</v>
      </c>
      <c r="I975" s="90">
        <f t="shared" si="94"/>
        <v>24</v>
      </c>
      <c r="J975" s="90" t="str">
        <f t="shared" si="95"/>
        <v/>
      </c>
      <c r="K975" s="90" t="str">
        <f>IFERROR(VLOOKUP(A975,Instruction!A:F,6,0),"")</f>
        <v>• Insert 2 pcs into poly bag, apply FNSKU label.
• Put back to CASE (Cover all existing barcodes on the box/case)</v>
      </c>
      <c r="L975" s="90">
        <f>IFERROR(VLOOKUP(A975,Instruction!A:J,10,0),"No Supplies")</f>
        <v>0</v>
      </c>
      <c r="M975" s="90">
        <f>IFERROR(VLOOKUP(A975,Data1!A:C,3,0),1)</f>
        <v>1</v>
      </c>
      <c r="N975" s="90">
        <f>IFERROR(VLOOKUP(D975,Data2!$A:$D,4,0),"")</f>
        <v>24</v>
      </c>
      <c r="O975" s="90">
        <f>IFERROR(VLOOKUP(D975,Data2!$A:$C,3,0),"")</f>
        <v>144</v>
      </c>
      <c r="P975" s="90">
        <v>1</v>
      </c>
      <c r="Q975" s="90">
        <v>24</v>
      </c>
      <c r="R975" s="90"/>
      <c r="S975" s="90" t="s">
        <v>5151</v>
      </c>
    </row>
    <row r="976" spans="1:19" x14ac:dyDescent="0.25">
      <c r="A976" s="84" t="s">
        <v>485</v>
      </c>
      <c r="B976" s="84" t="s">
        <v>6531</v>
      </c>
      <c r="C976" s="84"/>
      <c r="D976" s="84">
        <f>IFERROR(VLOOKUP(A976,Data1!A:B,2,0),"")</f>
        <v>17049</v>
      </c>
      <c r="E976" s="84">
        <f t="shared" si="90"/>
        <v>144</v>
      </c>
      <c r="F976" s="84">
        <f t="shared" si="91"/>
        <v>6</v>
      </c>
      <c r="G976" s="84">
        <f t="shared" si="92"/>
        <v>6</v>
      </c>
      <c r="H976" s="84">
        <f t="shared" si="93"/>
        <v>1</v>
      </c>
      <c r="I976" s="84">
        <f t="shared" si="94"/>
        <v>6</v>
      </c>
      <c r="J976" s="84" t="str">
        <f t="shared" si="95"/>
        <v/>
      </c>
      <c r="K976" s="84" t="str">
        <f>IFERROR(VLOOKUP(A976,Instruction!A:F,6,0),"")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76" s="84">
        <f>IFERROR(VLOOKUP(A976,Instruction!A:J,10,0),"No Supplies")</f>
        <v>0</v>
      </c>
      <c r="M976" s="84">
        <f>IFERROR(VLOOKUP(A976,Data1!A:C,3,0),1)</f>
        <v>24</v>
      </c>
      <c r="N976" s="84">
        <f>IFERROR(VLOOKUP(D976,Data2!$A:$D,4,0),"")</f>
        <v>24</v>
      </c>
      <c r="O976" s="84">
        <f>IFERROR(VLOOKUP(D976,Data2!$A:$C,3,0),"")</f>
        <v>144</v>
      </c>
      <c r="P976" s="84">
        <v>1</v>
      </c>
      <c r="Q976" s="84">
        <v>6</v>
      </c>
      <c r="R976" s="84"/>
      <c r="S976" s="84" t="s">
        <v>5152</v>
      </c>
    </row>
    <row r="977" spans="1:19" x14ac:dyDescent="0.25">
      <c r="A977" s="90" t="s">
        <v>766</v>
      </c>
      <c r="B977" s="90" t="s">
        <v>6532</v>
      </c>
      <c r="C977" s="90"/>
      <c r="D977" s="90">
        <f>IFERROR(VLOOKUP(A977,Data1!A:B,2,0),"")</f>
        <v>1916</v>
      </c>
      <c r="E977" s="90">
        <f t="shared" si="90"/>
        <v>144</v>
      </c>
      <c r="F977" s="90">
        <f t="shared" si="91"/>
        <v>6</v>
      </c>
      <c r="G977" s="90">
        <f t="shared" si="92"/>
        <v>6</v>
      </c>
      <c r="H977" s="90">
        <f t="shared" si="93"/>
        <v>1</v>
      </c>
      <c r="I977" s="90">
        <f t="shared" si="94"/>
        <v>6</v>
      </c>
      <c r="J977" s="90" t="str">
        <f t="shared" si="95"/>
        <v/>
      </c>
      <c r="K977" s="90" t="str">
        <f>IFERROR(VLOOKUP(A977,Instruction!A:F,6,0),"")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77" s="90">
        <f>IFERROR(VLOOKUP(A977,Instruction!A:J,10,0),"No Supplies")</f>
        <v>0</v>
      </c>
      <c r="M977" s="90">
        <f>IFERROR(VLOOKUP(A977,Data1!A:C,3,0),1)</f>
        <v>24</v>
      </c>
      <c r="N977" s="90">
        <f>IFERROR(VLOOKUP(D977,Data2!$A:$D,4,0),"")</f>
        <v>24</v>
      </c>
      <c r="O977" s="90">
        <f>IFERROR(VLOOKUP(D977,Data2!$A:$C,3,0),"")</f>
        <v>144</v>
      </c>
      <c r="P977" s="90">
        <v>1</v>
      </c>
      <c r="Q977" s="90">
        <v>6</v>
      </c>
      <c r="R977" s="90"/>
      <c r="S977" s="90" t="s">
        <v>5152</v>
      </c>
    </row>
    <row r="978" spans="1:19" x14ac:dyDescent="0.25">
      <c r="A978" s="84" t="s">
        <v>3121</v>
      </c>
      <c r="B978" s="84" t="s">
        <v>6533</v>
      </c>
      <c r="C978" s="84"/>
      <c r="D978" s="84">
        <f>IFERROR(VLOOKUP(A978,Data1!A:B,2,0),"")</f>
        <v>712</v>
      </c>
      <c r="E978" s="84">
        <f t="shared" si="90"/>
        <v>144</v>
      </c>
      <c r="F978" s="84">
        <f t="shared" si="91"/>
        <v>6</v>
      </c>
      <c r="G978" s="84">
        <f t="shared" si="92"/>
        <v>6</v>
      </c>
      <c r="H978" s="84">
        <f t="shared" si="93"/>
        <v>1</v>
      </c>
      <c r="I978" s="84">
        <f t="shared" si="94"/>
        <v>6</v>
      </c>
      <c r="J978" s="84" t="str">
        <f t="shared" si="95"/>
        <v/>
      </c>
      <c r="K978" s="84" t="str">
        <f>IFERROR(VLOOKUP(A978,Instruction!A:F,6,0),"")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78" s="84">
        <f>IFERROR(VLOOKUP(A978,Instruction!A:J,10,0),"No Supplies")</f>
        <v>0</v>
      </c>
      <c r="M978" s="84">
        <f>IFERROR(VLOOKUP(A978,Data1!A:C,3,0),1)</f>
        <v>24</v>
      </c>
      <c r="N978" s="84">
        <f>IFERROR(VLOOKUP(D978,Data2!$A:$D,4,0),"")</f>
        <v>24</v>
      </c>
      <c r="O978" s="84">
        <f>IFERROR(VLOOKUP(D978,Data2!$A:$C,3,0),"")</f>
        <v>144</v>
      </c>
      <c r="P978" s="84">
        <v>1</v>
      </c>
      <c r="Q978" s="84">
        <v>6</v>
      </c>
      <c r="R978" s="84"/>
      <c r="S978" s="84" t="s">
        <v>5152</v>
      </c>
    </row>
    <row r="979" spans="1:19" x14ac:dyDescent="0.25">
      <c r="A979" s="90" t="s">
        <v>3477</v>
      </c>
      <c r="B979" s="90" t="s">
        <v>6534</v>
      </c>
      <c r="C979" s="90"/>
      <c r="D979" s="90" t="str">
        <f>IFERROR(VLOOKUP(A979,Data1!A:B,2,0),"")</f>
        <v>942-A</v>
      </c>
      <c r="E979" s="90">
        <f t="shared" si="90"/>
        <v>12</v>
      </c>
      <c r="F979" s="90">
        <f t="shared" si="91"/>
        <v>1</v>
      </c>
      <c r="G979" s="90" t="str">
        <f t="shared" si="92"/>
        <v/>
      </c>
      <c r="H979" s="90">
        <f t="shared" si="93"/>
        <v>1</v>
      </c>
      <c r="I979" s="90">
        <f t="shared" si="94"/>
        <v>1</v>
      </c>
      <c r="J979" s="90" t="str">
        <f t="shared" si="95"/>
        <v/>
      </c>
      <c r="K979" s="90" t="str">
        <f>IFERROR(VLOOKUP(A979,Instruction!A:F,6,0),"")</f>
        <v>• Prepack. Seal box. Apply FNSKU label on box.
• Pack in BX-191313
• Apply outer case label (Cover all existing barcodes on case)</v>
      </c>
      <c r="L979" s="90">
        <f>IFERROR(VLOOKUP(A979,Instruction!A:J,10,0),"No Supplies")</f>
        <v>0</v>
      </c>
      <c r="M979" s="90">
        <f>IFERROR(VLOOKUP(A979,Data1!A:C,3,0),1)</f>
        <v>12</v>
      </c>
      <c r="N979" s="90">
        <f>IFERROR(VLOOKUP(D979,Data2!$A:$D,4,0),"")</f>
        <v>0</v>
      </c>
      <c r="O979" s="90">
        <f>IFERROR(VLOOKUP(D979,Data2!$A:$C,3,0),"")</f>
        <v>12</v>
      </c>
      <c r="P979" s="90">
        <v>1</v>
      </c>
      <c r="Q979" s="90">
        <v>1</v>
      </c>
      <c r="R979" s="90"/>
      <c r="S979" s="90" t="s">
        <v>5152</v>
      </c>
    </row>
    <row r="980" spans="1:19" x14ac:dyDescent="0.25">
      <c r="A980" s="84" t="s">
        <v>1561</v>
      </c>
      <c r="B980" s="84" t="s">
        <v>6535</v>
      </c>
      <c r="C980" s="84"/>
      <c r="D980" s="84">
        <f>IFERROR(VLOOKUP(A980,Data1!A:B,2,0),"")</f>
        <v>3176</v>
      </c>
      <c r="E980" s="84">
        <f t="shared" si="90"/>
        <v>12</v>
      </c>
      <c r="F980" s="84">
        <f t="shared" si="91"/>
        <v>1</v>
      </c>
      <c r="G980" s="84" t="str">
        <f t="shared" si="92"/>
        <v/>
      </c>
      <c r="H980" s="84">
        <f t="shared" si="93"/>
        <v>1</v>
      </c>
      <c r="I980" s="84">
        <f t="shared" si="94"/>
        <v>1</v>
      </c>
      <c r="J980" s="84" t="str">
        <f t="shared" si="95"/>
        <v/>
      </c>
      <c r="K980" s="84" t="str">
        <f>IFERROR(VLOOKUP(A980,Instruction!A:F,6,0),"")</f>
        <v>• Prepack. Seal box. Apply FNSKU label on box.
• Pack in BX-191313
• Apply outer case label (Cover all existing barcodes on case)</v>
      </c>
      <c r="L980" s="84">
        <f>IFERROR(VLOOKUP(A980,Instruction!A:J,10,0),"No Supplies")</f>
        <v>0</v>
      </c>
      <c r="M980" s="84">
        <f>IFERROR(VLOOKUP(A980,Data1!A:C,3,0),1)</f>
        <v>12</v>
      </c>
      <c r="N980" s="84">
        <f>IFERROR(VLOOKUP(D980,Data2!$A:$D,4,0),"")</f>
        <v>0</v>
      </c>
      <c r="O980" s="84">
        <f>IFERROR(VLOOKUP(D980,Data2!$A:$C,3,0),"")</f>
        <v>12</v>
      </c>
      <c r="P980" s="84">
        <v>1</v>
      </c>
      <c r="Q980" s="84">
        <v>1</v>
      </c>
      <c r="R980" s="84"/>
      <c r="S980" s="84" t="s">
        <v>5152</v>
      </c>
    </row>
    <row r="981" spans="1:19" x14ac:dyDescent="0.25">
      <c r="A981" s="90" t="s">
        <v>3004</v>
      </c>
      <c r="B981" s="90" t="s">
        <v>6536</v>
      </c>
      <c r="C981" s="90"/>
      <c r="D981" s="90">
        <f>IFERROR(VLOOKUP(A981,Data1!A:B,2,0),"")</f>
        <v>6090</v>
      </c>
      <c r="E981" s="90">
        <f t="shared" si="90"/>
        <v>6</v>
      </c>
      <c r="F981" s="90">
        <f t="shared" si="91"/>
        <v>1</v>
      </c>
      <c r="G981" s="90" t="str">
        <f t="shared" si="92"/>
        <v/>
      </c>
      <c r="H981" s="90">
        <f t="shared" si="93"/>
        <v>1</v>
      </c>
      <c r="I981" s="90">
        <f t="shared" si="94"/>
        <v>1</v>
      </c>
      <c r="J981" s="90" t="str">
        <f t="shared" si="95"/>
        <v/>
      </c>
      <c r="K981" s="90" t="str">
        <f>IFERROR(VLOOKUP(A981,Instruction!A:F,6,0),"")</f>
        <v>• Prepack. Seal box. Apply FNSKU label on box.
• Pack in BX-191313
• Apply outer case label (Cover all existing barcodes on case)</v>
      </c>
      <c r="L981" s="90">
        <f>IFERROR(VLOOKUP(A981,Instruction!A:J,10,0),"No Supplies")</f>
        <v>0</v>
      </c>
      <c r="M981" s="90">
        <f>IFERROR(VLOOKUP(A981,Data1!A:C,3,0),1)</f>
        <v>6</v>
      </c>
      <c r="N981" s="90">
        <f>IFERROR(VLOOKUP(D981,Data2!$A:$D,4,0),"")</f>
        <v>0</v>
      </c>
      <c r="O981" s="90">
        <f>IFERROR(VLOOKUP(D981,Data2!$A:$C,3,0),"")</f>
        <v>6</v>
      </c>
      <c r="P981" s="90">
        <v>1</v>
      </c>
      <c r="Q981" s="90">
        <v>1</v>
      </c>
      <c r="R981" s="90"/>
      <c r="S981" s="90" t="s">
        <v>5152</v>
      </c>
    </row>
    <row r="982" spans="1:19" x14ac:dyDescent="0.25">
      <c r="A982" s="84" t="s">
        <v>1328</v>
      </c>
      <c r="B982" s="84" t="s">
        <v>6537</v>
      </c>
      <c r="C982" s="84"/>
      <c r="D982" s="84">
        <f>IFERROR(VLOOKUP(A982,Data1!A:B,2,0),"")</f>
        <v>290</v>
      </c>
      <c r="E982" s="84">
        <f t="shared" si="90"/>
        <v>12</v>
      </c>
      <c r="F982" s="84">
        <f t="shared" si="91"/>
        <v>1</v>
      </c>
      <c r="G982" s="84" t="str">
        <f t="shared" si="92"/>
        <v/>
      </c>
      <c r="H982" s="84">
        <f t="shared" si="93"/>
        <v>1</v>
      </c>
      <c r="I982" s="84">
        <f t="shared" si="94"/>
        <v>1</v>
      </c>
      <c r="J982" s="84" t="str">
        <f t="shared" si="95"/>
        <v/>
      </c>
      <c r="K982" s="84" t="str">
        <f>IFERROR(VLOOKUP(A982,Instruction!A:F,6,0),"")</f>
        <v>• Prepack. Seal box. Apply FNSKU label on box.
• Pack in BX-191313
• Apply outer case label (Cover all existing barcodes on case)</v>
      </c>
      <c r="L982" s="84">
        <f>IFERROR(VLOOKUP(A982,Instruction!A:J,10,0),"No Supplies")</f>
        <v>0</v>
      </c>
      <c r="M982" s="84">
        <f>IFERROR(VLOOKUP(A982,Data1!A:C,3,0),1)</f>
        <v>12</v>
      </c>
      <c r="N982" s="84">
        <f>IFERROR(VLOOKUP(D982,Data2!$A:$D,4,0),"")</f>
        <v>0</v>
      </c>
      <c r="O982" s="84">
        <f>IFERROR(VLOOKUP(D982,Data2!$A:$C,3,0),"")</f>
        <v>12</v>
      </c>
      <c r="P982" s="84">
        <v>1</v>
      </c>
      <c r="Q982" s="84">
        <v>1</v>
      </c>
      <c r="R982" s="84"/>
      <c r="S982" s="84" t="s">
        <v>5152</v>
      </c>
    </row>
    <row r="983" spans="1:19" x14ac:dyDescent="0.25">
      <c r="A983" s="90" t="s">
        <v>2771</v>
      </c>
      <c r="B983" s="90" t="s">
        <v>6538</v>
      </c>
      <c r="C983" s="90"/>
      <c r="D983" s="90">
        <f>IFERROR(VLOOKUP(A983,Data1!A:B,2,0),"")</f>
        <v>5427</v>
      </c>
      <c r="E983" s="90">
        <f t="shared" si="90"/>
        <v>24</v>
      </c>
      <c r="F983" s="90">
        <f t="shared" si="91"/>
        <v>6</v>
      </c>
      <c r="G983" s="90" t="str">
        <f t="shared" si="92"/>
        <v/>
      </c>
      <c r="H983" s="90">
        <f t="shared" si="93"/>
        <v>1</v>
      </c>
      <c r="I983" s="90">
        <f t="shared" si="94"/>
        <v>6</v>
      </c>
      <c r="J983" s="90" t="str">
        <f t="shared" si="95"/>
        <v/>
      </c>
      <c r="K983" s="90" t="str">
        <f>IFERROR(VLOOKUP(A983,Instruction!A:F,6,0),"")</f>
        <v>• Insert 4 pcs per poly bag (Blue, Purple, Green, Pink). Apply FNSKU labels on each of the poly bags.
• Insert the poly-bagged sets back to BX-191313</v>
      </c>
      <c r="L983" s="90">
        <f>IFERROR(VLOOKUP(A983,Instruction!A:J,10,0),"No Supplies")</f>
        <v>0</v>
      </c>
      <c r="M983" s="90">
        <f>IFERROR(VLOOKUP(A983,Data1!A:C,3,0),1)</f>
        <v>4</v>
      </c>
      <c r="N983" s="90">
        <f>IFERROR(VLOOKUP(D983,Data2!$A:$D,4,0),"")</f>
        <v>0</v>
      </c>
      <c r="O983" s="90">
        <f>IFERROR(VLOOKUP(D983,Data2!$A:$C,3,0),"")</f>
        <v>24</v>
      </c>
      <c r="P983" s="90">
        <v>1</v>
      </c>
      <c r="Q983" s="90">
        <v>6</v>
      </c>
      <c r="R983" s="90"/>
      <c r="S983" s="90" t="s">
        <v>5152</v>
      </c>
    </row>
    <row r="984" spans="1:19" x14ac:dyDescent="0.25">
      <c r="A984" s="84" t="s">
        <v>997</v>
      </c>
      <c r="B984" s="84" t="s">
        <v>6539</v>
      </c>
      <c r="C984" s="84"/>
      <c r="D984" s="84">
        <f>IFERROR(VLOOKUP(A984,Data1!A:B,2,0),"")</f>
        <v>215</v>
      </c>
      <c r="E984" s="84">
        <f t="shared" si="90"/>
        <v>24</v>
      </c>
      <c r="F984" s="84">
        <f t="shared" si="91"/>
        <v>8</v>
      </c>
      <c r="G984" s="84">
        <f t="shared" si="92"/>
        <v>1</v>
      </c>
      <c r="H984" s="84">
        <f t="shared" si="93"/>
        <v>1</v>
      </c>
      <c r="I984" s="84">
        <f t="shared" si="94"/>
        <v>8</v>
      </c>
      <c r="J984" s="84" t="str">
        <f t="shared" si="95"/>
        <v/>
      </c>
      <c r="K984" s="84" t="str">
        <f>IFERROR(VLOOKUP(A984,Instruction!A:F,6,0),"")</f>
        <v>• Put 3 pcs into polybag and apply FNSKU labels on each of the poly bags.
• Insert the poly-bagged sets back to CASE (Cover all existing barcodes on the box/case)
• New box size BX- 13.25 x 10.75 x 12.75</v>
      </c>
      <c r="L984" s="84">
        <f>IFERROR(VLOOKUP(A984,Instruction!A:J,10,0),"No Supplies")</f>
        <v>0</v>
      </c>
      <c r="M984" s="84">
        <f>IFERROR(VLOOKUP(A984,Data1!A:C,3,0),1)</f>
        <v>3</v>
      </c>
      <c r="N984" s="84">
        <f>IFERROR(VLOOKUP(D984,Data2!$A:$D,4,0),"")</f>
        <v>24</v>
      </c>
      <c r="O984" s="84">
        <f>IFERROR(VLOOKUP(D984,Data2!$A:$C,3,0),"")</f>
        <v>144</v>
      </c>
      <c r="P984" s="84">
        <v>1</v>
      </c>
      <c r="Q984" s="84">
        <v>8</v>
      </c>
      <c r="R984" s="84"/>
      <c r="S984" s="84" t="s">
        <v>5151</v>
      </c>
    </row>
    <row r="985" spans="1:19" x14ac:dyDescent="0.25">
      <c r="A985" s="90" t="s">
        <v>1103</v>
      </c>
      <c r="B985" s="90" t="s">
        <v>6540</v>
      </c>
      <c r="C985" s="90"/>
      <c r="D985" s="90">
        <f>IFERROR(VLOOKUP(A985,Data1!A:B,2,0),"")</f>
        <v>2235</v>
      </c>
      <c r="E985" s="90">
        <f t="shared" si="90"/>
        <v>288</v>
      </c>
      <c r="F985" s="90">
        <f t="shared" si="91"/>
        <v>1</v>
      </c>
      <c r="G985" s="90">
        <f t="shared" si="92"/>
        <v>12</v>
      </c>
      <c r="H985" s="90">
        <f t="shared" si="93"/>
        <v>1</v>
      </c>
      <c r="I985" s="90">
        <f t="shared" si="94"/>
        <v>1</v>
      </c>
      <c r="J985" s="90" t="str">
        <f t="shared" si="95"/>
        <v/>
      </c>
      <c r="K985" s="90" t="str">
        <f>IFERROR(VLOOKUP(A985,Instruction!A:F,6,0),"")</f>
        <v>• Prepack. Seal box. Apply FNSKU label on box.
• Pack in BX-191313
• Apply outer case label (Cover all existing barcodes on case)</v>
      </c>
      <c r="L985" s="90">
        <f>IFERROR(VLOOKUP(A985,Instruction!A:J,10,0),"No Supplies")</f>
        <v>0</v>
      </c>
      <c r="M985" s="90">
        <f>IFERROR(VLOOKUP(A985,Data1!A:C,3,0),1)</f>
        <v>288</v>
      </c>
      <c r="N985" s="90">
        <f>IFERROR(VLOOKUP(D985,Data2!$A:$D,4,0),"")</f>
        <v>24</v>
      </c>
      <c r="O985" s="90">
        <f>IFERROR(VLOOKUP(D985,Data2!$A:$C,3,0),"")</f>
        <v>288</v>
      </c>
      <c r="P985" s="90">
        <v>1</v>
      </c>
      <c r="Q985" s="90">
        <v>1</v>
      </c>
      <c r="R985" s="90"/>
      <c r="S985" s="90" t="s">
        <v>5152</v>
      </c>
    </row>
    <row r="986" spans="1:19" x14ac:dyDescent="0.25">
      <c r="A986" s="84" t="s">
        <v>3542</v>
      </c>
      <c r="B986" s="84" t="s">
        <v>6541</v>
      </c>
      <c r="C986" s="84"/>
      <c r="D986" s="84">
        <f>IFERROR(VLOOKUP(A986,Data1!A:B,2,0),"")</f>
        <v>980</v>
      </c>
      <c r="E986" s="84">
        <f t="shared" si="90"/>
        <v>24</v>
      </c>
      <c r="F986" s="84">
        <f t="shared" si="91"/>
        <v>12</v>
      </c>
      <c r="G986" s="84">
        <f t="shared" si="92"/>
        <v>1</v>
      </c>
      <c r="H986" s="84">
        <f t="shared" si="93"/>
        <v>1</v>
      </c>
      <c r="I986" s="84">
        <f t="shared" si="94"/>
        <v>12</v>
      </c>
      <c r="J986" s="84" t="str">
        <f t="shared" si="95"/>
        <v/>
      </c>
      <c r="K986" s="84" t="str">
        <f>IFERROR(VLOOKUP(A986,Instruction!A:F,6,0),"")</f>
        <v>• Insert 2 pcs into poly bag, apply FNSKU label.
• Put back to CASE (Cover all existing barcodes on the box/case)</v>
      </c>
      <c r="L986" s="84">
        <f>IFERROR(VLOOKUP(A986,Instruction!A:J,10,0),"No Supplies")</f>
        <v>0</v>
      </c>
      <c r="M986" s="84">
        <f>IFERROR(VLOOKUP(A986,Data1!A:C,3,0),1)</f>
        <v>2</v>
      </c>
      <c r="N986" s="84">
        <f>IFERROR(VLOOKUP(D986,Data2!$A:$D,4,0),"")</f>
        <v>24</v>
      </c>
      <c r="O986" s="84">
        <f>IFERROR(VLOOKUP(D986,Data2!$A:$C,3,0),"")</f>
        <v>144</v>
      </c>
      <c r="P986" s="84">
        <v>1</v>
      </c>
      <c r="Q986" s="84">
        <v>12</v>
      </c>
      <c r="R986" s="84"/>
      <c r="S986" s="84" t="s">
        <v>5151</v>
      </c>
    </row>
    <row r="987" spans="1:19" x14ac:dyDescent="0.25">
      <c r="A987" s="90" t="s">
        <v>4259</v>
      </c>
      <c r="B987" s="90" t="s">
        <v>6542</v>
      </c>
      <c r="C987" s="90"/>
      <c r="D987" s="90">
        <f>IFERROR(VLOOKUP(A987,Data1!A:B,2,0),"")</f>
        <v>2216</v>
      </c>
      <c r="E987" s="90">
        <f t="shared" si="90"/>
        <v>144</v>
      </c>
      <c r="F987" s="90">
        <f t="shared" si="91"/>
        <v>1</v>
      </c>
      <c r="G987" s="90">
        <f t="shared" si="92"/>
        <v>6</v>
      </c>
      <c r="H987" s="90">
        <f t="shared" si="93"/>
        <v>1</v>
      </c>
      <c r="I987" s="90">
        <f t="shared" si="94"/>
        <v>1</v>
      </c>
      <c r="J987" s="90" t="str">
        <f t="shared" si="95"/>
        <v/>
      </c>
      <c r="K987" s="90" t="str">
        <f>IFERROR(VLOOKUP(A987,Instruction!A:F,6,0),"")</f>
        <v>• Prepack. Seal box. Apply FNSKU label on box.
• Pack in BX-191313
• Apply outer case label (Cover all existing barcodes on case)</v>
      </c>
      <c r="L987" s="90">
        <f>IFERROR(VLOOKUP(A987,Instruction!A:J,10,0),"No Supplies")</f>
        <v>0</v>
      </c>
      <c r="M987" s="90">
        <f>IFERROR(VLOOKUP(A987,Data1!A:C,3,0),1)</f>
        <v>144</v>
      </c>
      <c r="N987" s="90">
        <f>IFERROR(VLOOKUP(D987,Data2!$A:$D,4,0),"")</f>
        <v>24</v>
      </c>
      <c r="O987" s="90">
        <f>IFERROR(VLOOKUP(D987,Data2!$A:$C,3,0),"")</f>
        <v>144</v>
      </c>
      <c r="P987" s="90">
        <v>1</v>
      </c>
      <c r="Q987" s="90">
        <v>1</v>
      </c>
      <c r="R987" s="90"/>
      <c r="S987" s="90" t="s">
        <v>5152</v>
      </c>
    </row>
    <row r="988" spans="1:19" x14ac:dyDescent="0.25">
      <c r="A988" s="84" t="s">
        <v>4849</v>
      </c>
      <c r="B988" s="84" t="s">
        <v>6543</v>
      </c>
      <c r="C988" s="84"/>
      <c r="D988" s="84">
        <f>IFERROR(VLOOKUP(A988,Data1!A:B,2,0),"")</f>
        <v>2569</v>
      </c>
      <c r="E988" s="84">
        <f t="shared" si="90"/>
        <v>12</v>
      </c>
      <c r="F988" s="84">
        <f t="shared" si="91"/>
        <v>6</v>
      </c>
      <c r="G988" s="84">
        <f t="shared" si="92"/>
        <v>1</v>
      </c>
      <c r="H988" s="84">
        <f t="shared" si="93"/>
        <v>1</v>
      </c>
      <c r="I988" s="84">
        <f t="shared" si="94"/>
        <v>6</v>
      </c>
      <c r="J988" s="84" t="str">
        <f t="shared" si="95"/>
        <v/>
      </c>
      <c r="K988" s="84" t="str">
        <f>IFERROR(VLOOKUP(A988,Instruction!A:F,6,0),"")</f>
        <v>• Insert 2 pcs into poly bag, apply FNSKU label.
• Put back to CASE (Cover all existing barcodes on the box/case)</v>
      </c>
      <c r="L988" s="84">
        <f>IFERROR(VLOOKUP(A988,Instruction!A:J,10,0),"No Supplies")</f>
        <v>0</v>
      </c>
      <c r="M988" s="84">
        <f>IFERROR(VLOOKUP(A988,Data1!A:C,3,0),1)</f>
        <v>2</v>
      </c>
      <c r="N988" s="84">
        <f>IFERROR(VLOOKUP(D988,Data2!$A:$D,4,0),"")</f>
        <v>12</v>
      </c>
      <c r="O988" s="84">
        <f>IFERROR(VLOOKUP(D988,Data2!$A:$C,3,0),"")</f>
        <v>72</v>
      </c>
      <c r="P988" s="84">
        <v>1</v>
      </c>
      <c r="Q988" s="84">
        <v>6</v>
      </c>
      <c r="R988" s="84"/>
      <c r="S988" s="84" t="s">
        <v>5151</v>
      </c>
    </row>
    <row r="989" spans="1:19" x14ac:dyDescent="0.25">
      <c r="A989" s="90" t="s">
        <v>4090</v>
      </c>
      <c r="B989" s="90" t="s">
        <v>6544</v>
      </c>
      <c r="C989" s="90"/>
      <c r="D989" s="90">
        <f>IFERROR(VLOOKUP(A989,Data1!A:B,2,0),"")</f>
        <v>1267</v>
      </c>
      <c r="E989" s="90">
        <f t="shared" si="90"/>
        <v>288</v>
      </c>
      <c r="F989" s="90">
        <f t="shared" si="91"/>
        <v>12</v>
      </c>
      <c r="G989" s="90">
        <f t="shared" si="92"/>
        <v>12</v>
      </c>
      <c r="H989" s="90">
        <f t="shared" si="93"/>
        <v>1</v>
      </c>
      <c r="I989" s="90">
        <f t="shared" si="94"/>
        <v>12</v>
      </c>
      <c r="J989" s="90" t="str">
        <f t="shared" si="95"/>
        <v/>
      </c>
      <c r="K989" s="90" t="str">
        <f>IFERROR(VLOOKUP(A989,Instruction!A:F,6,0),"")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89" s="90">
        <f>IFERROR(VLOOKUP(A989,Instruction!A:J,10,0),"No Supplies")</f>
        <v>0</v>
      </c>
      <c r="M989" s="90">
        <f>IFERROR(VLOOKUP(A989,Data1!A:C,3,0),1)</f>
        <v>24</v>
      </c>
      <c r="N989" s="90">
        <f>IFERROR(VLOOKUP(D989,Data2!$A:$D,4,0),"")</f>
        <v>24</v>
      </c>
      <c r="O989" s="90">
        <f>IFERROR(VLOOKUP(D989,Data2!$A:$C,3,0),"")</f>
        <v>288</v>
      </c>
      <c r="P989" s="90">
        <v>1</v>
      </c>
      <c r="Q989" s="90">
        <v>12</v>
      </c>
      <c r="R989" s="90"/>
      <c r="S989" s="90" t="s">
        <v>5152</v>
      </c>
    </row>
    <row r="990" spans="1:19" x14ac:dyDescent="0.25">
      <c r="A990" s="84" t="s">
        <v>5137</v>
      </c>
      <c r="B990" s="84" t="s">
        <v>6545</v>
      </c>
      <c r="C990" s="84"/>
      <c r="D990" s="84">
        <f>IFERROR(VLOOKUP(A990,Data1!A:B,2,0),"")</f>
        <v>4443</v>
      </c>
      <c r="E990" s="84">
        <f t="shared" si="90"/>
        <v>24</v>
      </c>
      <c r="F990" s="84">
        <f t="shared" si="91"/>
        <v>24</v>
      </c>
      <c r="G990" s="84">
        <f t="shared" si="92"/>
        <v>1</v>
      </c>
      <c r="H990" s="84">
        <f t="shared" si="93"/>
        <v>1</v>
      </c>
      <c r="I990" s="84">
        <f t="shared" si="94"/>
        <v>24</v>
      </c>
      <c r="J990" s="84" t="str">
        <f t="shared" si="95"/>
        <v/>
      </c>
      <c r="K990" s="84" t="str">
        <f>IFERROR(VLOOKUP(A990,Instruction!A:F,6,0),"")</f>
        <v>• Insert 4 pcs per poly bag (Blue, Purple, Green, Pink). Apply FNSKU labels on each of the poly bags.
• Insert the poly-bagged sets back to BX-191313</v>
      </c>
      <c r="L990" s="84">
        <f>IFERROR(VLOOKUP(A990,Instruction!A:J,10,0),"No Supplies")</f>
        <v>0</v>
      </c>
      <c r="M990" s="84">
        <f>IFERROR(VLOOKUP(A990,Data1!A:C,3,0),1)</f>
        <v>1</v>
      </c>
      <c r="N990" s="84">
        <f>IFERROR(VLOOKUP(D990,Data2!$A:$D,4,0),"")</f>
        <v>24</v>
      </c>
      <c r="O990" s="84">
        <f>IFERROR(VLOOKUP(D990,Data2!$A:$C,3,0),"")</f>
        <v>144</v>
      </c>
      <c r="P990" s="84">
        <v>1</v>
      </c>
      <c r="Q990" s="84">
        <v>24</v>
      </c>
      <c r="R990" s="84"/>
      <c r="S990" s="84" t="s">
        <v>5151</v>
      </c>
    </row>
    <row r="991" spans="1:19" x14ac:dyDescent="0.25">
      <c r="A991" s="90" t="s">
        <v>5138</v>
      </c>
      <c r="B991" s="90" t="s">
        <v>6546</v>
      </c>
      <c r="C991" s="90"/>
      <c r="D991" s="90">
        <f>IFERROR(VLOOKUP(A991,Data1!A:B,2,0),"")</f>
        <v>2156</v>
      </c>
      <c r="E991" s="90">
        <f t="shared" si="90"/>
        <v>50</v>
      </c>
      <c r="F991" s="90">
        <f t="shared" si="91"/>
        <v>50</v>
      </c>
      <c r="G991" s="90" t="str">
        <f t="shared" si="92"/>
        <v/>
      </c>
      <c r="H991" s="90">
        <f t="shared" si="93"/>
        <v>1</v>
      </c>
      <c r="I991" s="90">
        <f t="shared" si="94"/>
        <v>50</v>
      </c>
      <c r="J991" s="90" t="str">
        <f t="shared" si="95"/>
        <v/>
      </c>
      <c r="K991" s="90" t="str">
        <f>IFERROR(VLOOKUP(A991,Instruction!A:F,6,0),"")</f>
        <v>• Insert 25 pcs per poly bag (X5 pc - black, purple, blue, green, pink). Apply FNSKU labels on each of the poly bags.
• Insert the poly-bagged sets back to CASE. (Cover all existing barcodes on the box/case)</v>
      </c>
      <c r="L991" s="90">
        <f>IFERROR(VLOOKUP(A991,Instruction!A:J,10,0),"No Supplies")</f>
        <v>0</v>
      </c>
      <c r="M991" s="90">
        <f>IFERROR(VLOOKUP(A991,Data1!A:C,3,0),1)</f>
        <v>1</v>
      </c>
      <c r="N991" s="90">
        <f>IFERROR(VLOOKUP(D991,Data2!$A:$D,4,0),"")</f>
        <v>0</v>
      </c>
      <c r="O991" s="90">
        <f>IFERROR(VLOOKUP(D991,Data2!$A:$C,3,0),"")</f>
        <v>50</v>
      </c>
      <c r="P991" s="90">
        <v>1</v>
      </c>
      <c r="Q991" s="90">
        <v>50</v>
      </c>
      <c r="R991" s="90"/>
      <c r="S991" s="90" t="s">
        <v>5152</v>
      </c>
    </row>
    <row r="992" spans="1:19" x14ac:dyDescent="0.25">
      <c r="A992" s="84" t="s">
        <v>2727</v>
      </c>
      <c r="B992" s="84" t="s">
        <v>6547</v>
      </c>
      <c r="C992" s="84" t="s">
        <v>6548</v>
      </c>
      <c r="D992" s="84" t="s">
        <v>6549</v>
      </c>
      <c r="E992" s="84">
        <v>2016</v>
      </c>
      <c r="F992" s="84">
        <v>1008</v>
      </c>
      <c r="G992" s="84"/>
      <c r="H992" s="84">
        <v>28</v>
      </c>
      <c r="I992" s="84"/>
      <c r="J992" s="84"/>
      <c r="K992" s="90" t="str">
        <f>IFERROR(VLOOKUP(A992,Instruction!A:F,6,0),"")</f>
        <v>• Insert 1 of each 534&amp;535 to poly bag. Apply FNSKU labels on each of the poly bags.
• Insert the poly-bagged sets back to CASE.</v>
      </c>
      <c r="L992" s="84"/>
      <c r="M992" s="84">
        <v>2</v>
      </c>
      <c r="N992" s="84" t="str">
        <f>IFERROR(VLOOKUP(D992,Data2!$A:$D,4,0),"")</f>
        <v/>
      </c>
      <c r="O992" s="84" t="str">
        <f>IFERROR(VLOOKUP(D992,Data2!$A:$C,3,0),"")</f>
        <v/>
      </c>
      <c r="P992" s="84">
        <v>1017</v>
      </c>
      <c r="Q992" s="84">
        <v>1008</v>
      </c>
      <c r="R992" s="84"/>
      <c r="S992" s="84" t="s">
        <v>5152</v>
      </c>
    </row>
    <row r="993" spans="1:19" x14ac:dyDescent="0.25">
      <c r="A993" s="90" t="s">
        <v>2719</v>
      </c>
      <c r="B993" s="90" t="s">
        <v>6550</v>
      </c>
      <c r="C993" s="90" t="s">
        <v>6551</v>
      </c>
      <c r="D993" s="90" t="s">
        <v>6552</v>
      </c>
      <c r="E993" s="90">
        <v>288</v>
      </c>
      <c r="F993" s="90">
        <v>72</v>
      </c>
      <c r="G993" s="90"/>
      <c r="H993" s="90">
        <v>4</v>
      </c>
      <c r="I993" s="90"/>
      <c r="J993" s="90"/>
      <c r="K993" s="90" t="str">
        <f>IFERROR(VLOOKUP(A993,Instruction!A:F,6,0),"")</f>
        <v>• Put 1 of each (532+533+534+535) to poly bag. Apply FNSKU labels on each of the poly bags.
• Put the poly-bagged sets back to CASE.</v>
      </c>
      <c r="L993" s="90"/>
      <c r="M993" s="90">
        <v>4</v>
      </c>
      <c r="N993" s="90" t="str">
        <f>IFERROR(VLOOKUP(D993,Data2!$A:$D,4,0),"")</f>
        <v/>
      </c>
      <c r="O993" s="90" t="str">
        <f>IFERROR(VLOOKUP(D993,Data2!$A:$C,3,0),"")</f>
        <v/>
      </c>
      <c r="P993" s="90">
        <v>61</v>
      </c>
      <c r="Q993" s="90">
        <v>72</v>
      </c>
      <c r="R993" s="90"/>
      <c r="S993" s="90" t="s">
        <v>5152</v>
      </c>
    </row>
    <row r="994" spans="1:19" x14ac:dyDescent="0.25">
      <c r="A994" s="84" t="s">
        <v>2717</v>
      </c>
      <c r="B994" s="84" t="s">
        <v>6553</v>
      </c>
      <c r="C994" s="84"/>
      <c r="D994" s="84" t="s">
        <v>6554</v>
      </c>
      <c r="E994" s="84">
        <v>144</v>
      </c>
      <c r="F994" s="84">
        <v>72</v>
      </c>
      <c r="G994" s="84"/>
      <c r="H994" s="84">
        <v>2</v>
      </c>
      <c r="I994" s="84"/>
      <c r="J994" s="84"/>
      <c r="K994" s="90" t="str">
        <f>IFERROR(VLOOKUP(A994,Instruction!A:F,6,0),"")</f>
        <v>• Put 2 pcs (532+533) into polybag and apply Item label on each of the poly bags.
• Insert the poly-bagged sets to original BOX (Cover all existing barcodes on the box/case)</v>
      </c>
      <c r="L994" s="84"/>
      <c r="M994" s="84">
        <v>2</v>
      </c>
      <c r="N994" s="84" t="str">
        <f>IFERROR(VLOOKUP(D994,Data2!$A:$D,4,0),"")</f>
        <v/>
      </c>
      <c r="O994" s="84" t="str">
        <f>IFERROR(VLOOKUP(D994,Data2!$A:$C,3,0),"")</f>
        <v/>
      </c>
      <c r="P994" s="84">
        <v>63</v>
      </c>
      <c r="Q994" s="84">
        <v>72</v>
      </c>
      <c r="R994" s="84"/>
      <c r="S994" s="84" t="s">
        <v>5152</v>
      </c>
    </row>
    <row r="995" spans="1:19" x14ac:dyDescent="0.25">
      <c r="A995" s="90" t="s">
        <v>3300</v>
      </c>
      <c r="B995" s="90" t="s">
        <v>6555</v>
      </c>
      <c r="C995" s="90" t="s">
        <v>6556</v>
      </c>
      <c r="D995" s="90" t="s">
        <v>6557</v>
      </c>
      <c r="E995" s="90">
        <v>720</v>
      </c>
      <c r="F995" s="90">
        <v>72</v>
      </c>
      <c r="G995" s="90"/>
      <c r="H995" s="90">
        <v>5</v>
      </c>
      <c r="I995" s="90"/>
      <c r="J995" s="90"/>
      <c r="K995" s="90" t="str">
        <f>IFERROR(VLOOKUP(A995,Instruction!A:F,6,0),"")</f>
        <v>• Put 4 pcs of #803 + 6pcs of #804 into polybag (different color) and apply FNSKU labels on each of the poly bags.
• Insert the poly-bagged sets back to CASE. Discard inner box. Cover Barcode on the outer Box/Case</v>
      </c>
      <c r="L995" s="90"/>
      <c r="M995" s="90">
        <v>10</v>
      </c>
      <c r="N995" s="90" t="str">
        <f>IFERROR(VLOOKUP(D995,Data2!$A:$D,4,0),"")</f>
        <v/>
      </c>
      <c r="O995" s="90" t="str">
        <f>IFERROR(VLOOKUP(D995,Data2!$A:$C,3,0),"")</f>
        <v/>
      </c>
      <c r="P995" s="90">
        <v>29</v>
      </c>
      <c r="Q995" s="90">
        <v>72</v>
      </c>
      <c r="R995" s="90"/>
      <c r="S995" s="90" t="s">
        <v>5152</v>
      </c>
    </row>
    <row r="996" spans="1:19" x14ac:dyDescent="0.25">
      <c r="A996" s="84" t="s">
        <v>3891</v>
      </c>
      <c r="B996" s="84" t="s">
        <v>6558</v>
      </c>
      <c r="C996" s="84" t="s">
        <v>6559</v>
      </c>
      <c r="D996" s="84" t="s">
        <v>6557</v>
      </c>
      <c r="E996" s="84">
        <v>48</v>
      </c>
      <c r="F996" s="84">
        <v>24</v>
      </c>
      <c r="G996" s="84">
        <v>2</v>
      </c>
      <c r="H996" s="84"/>
      <c r="I996" s="84"/>
      <c r="J996" s="84"/>
      <c r="K996" s="90" t="str">
        <f>IFERROR(VLOOKUP(A996,Instruction!A:F,6,0),"")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996" s="84"/>
      <c r="M996" s="84">
        <v>2</v>
      </c>
      <c r="N996" s="84" t="str">
        <f>IFERROR(VLOOKUP(D996,Data2!$A:$D,4,0),"")</f>
        <v/>
      </c>
      <c r="O996" s="84" t="str">
        <f>IFERROR(VLOOKUP(D996,Data2!$A:$C,3,0),"")</f>
        <v/>
      </c>
      <c r="P996" s="84">
        <v>9</v>
      </c>
      <c r="Q996" s="84">
        <v>24</v>
      </c>
      <c r="R996" s="84"/>
      <c r="S996" s="84" t="s">
        <v>5151</v>
      </c>
    </row>
    <row r="997" spans="1:19" x14ac:dyDescent="0.25">
      <c r="A997" s="82" t="s">
        <v>6560</v>
      </c>
      <c r="E997" s="82">
        <f>SUM(E2:E996)</f>
        <v>294567</v>
      </c>
      <c r="F997" s="82">
        <f>SUM(F2:F996)</f>
        <v>82411</v>
      </c>
      <c r="G997" s="82">
        <f>SUM(G2:G996)</f>
        <v>4913</v>
      </c>
      <c r="H997" s="82">
        <f>SUM(H2:H996)</f>
        <v>8931</v>
      </c>
    </row>
  </sheetData>
  <conditionalFormatting sqref="A1:A1048576">
    <cfRule type="duplicateValues" dxfId="25" priority="2"/>
  </conditionalFormatting>
  <conditionalFormatting sqref="A2:A822">
    <cfRule type="duplicateValues" dxfId="24" priority="105"/>
  </conditionalFormatting>
  <conditionalFormatting sqref="C1:C1048576">
    <cfRule type="duplicateValues" dxfId="23" priority="1"/>
  </conditionalFormatting>
  <conditionalFormatting sqref="K1:K1048576">
    <cfRule type="containsText" dxfId="22" priority="3" operator="containsText" text="BX-">
      <formula>NOT(ISERROR(SEARCH("BX-",K1)))</formula>
    </cfRule>
  </conditionalFormatting>
  <pageMargins left="0.7" right="0.7" top="0.75" bottom="0.75" header="0.3" footer="0.3"/>
  <pageSetup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4"/>
  <sheetViews>
    <sheetView zoomScale="130" zoomScaleNormal="130" workbookViewId="0">
      <selection activeCell="H3" sqref="H3"/>
    </sheetView>
  </sheetViews>
  <sheetFormatPr defaultRowHeight="15" x14ac:dyDescent="0.25"/>
  <cols>
    <col min="2" max="4" width="10" customWidth="1"/>
    <col min="6" max="6" width="23.7109375" customWidth="1"/>
  </cols>
  <sheetData>
    <row r="1" spans="2:8" x14ac:dyDescent="0.25">
      <c r="F1" s="47" t="s">
        <v>6561</v>
      </c>
      <c r="G1" t="s">
        <v>6562</v>
      </c>
      <c r="H1" t="s">
        <v>6563</v>
      </c>
    </row>
    <row r="2" spans="2:8" x14ac:dyDescent="0.25">
      <c r="B2" t="s">
        <v>6564</v>
      </c>
      <c r="C2" t="s">
        <v>5151</v>
      </c>
      <c r="D2" t="s">
        <v>5152</v>
      </c>
      <c r="F2" t="s">
        <v>2408</v>
      </c>
      <c r="G2">
        <v>10</v>
      </c>
      <c r="H2">
        <v>1</v>
      </c>
    </row>
    <row r="3" spans="2:8" x14ac:dyDescent="0.25">
      <c r="B3">
        <v>203</v>
      </c>
      <c r="C3">
        <v>1</v>
      </c>
    </row>
    <row r="4" spans="2:8" x14ac:dyDescent="0.25">
      <c r="B4">
        <v>534</v>
      </c>
      <c r="C4">
        <v>1</v>
      </c>
    </row>
    <row r="5" spans="2:8" x14ac:dyDescent="0.25">
      <c r="B5">
        <v>713</v>
      </c>
      <c r="C5">
        <v>1</v>
      </c>
    </row>
    <row r="6" spans="2:8" x14ac:dyDescent="0.25">
      <c r="B6">
        <v>2012</v>
      </c>
      <c r="C6">
        <v>1</v>
      </c>
    </row>
    <row r="7" spans="2:8" x14ac:dyDescent="0.25">
      <c r="B7">
        <v>2225</v>
      </c>
      <c r="C7">
        <v>1</v>
      </c>
    </row>
    <row r="8" spans="2:8" x14ac:dyDescent="0.25">
      <c r="B8">
        <v>609</v>
      </c>
      <c r="C8">
        <v>2</v>
      </c>
    </row>
    <row r="9" spans="2:8" x14ac:dyDescent="0.25">
      <c r="B9">
        <v>767</v>
      </c>
      <c r="C9">
        <v>2</v>
      </c>
    </row>
    <row r="10" spans="2:8" x14ac:dyDescent="0.25">
      <c r="B10">
        <v>1293</v>
      </c>
      <c r="C10">
        <v>2</v>
      </c>
    </row>
    <row r="11" spans="2:8" x14ac:dyDescent="0.25">
      <c r="B11">
        <v>2204</v>
      </c>
      <c r="C11">
        <v>2</v>
      </c>
    </row>
    <row r="12" spans="2:8" x14ac:dyDescent="0.25">
      <c r="B12">
        <v>2043</v>
      </c>
      <c r="C12">
        <v>3</v>
      </c>
    </row>
    <row r="13" spans="2:8" x14ac:dyDescent="0.25">
      <c r="B13">
        <v>5074</v>
      </c>
      <c r="C13">
        <v>3</v>
      </c>
    </row>
    <row r="14" spans="2:8" x14ac:dyDescent="0.25">
      <c r="B14" t="s">
        <v>3737</v>
      </c>
      <c r="C14">
        <v>4</v>
      </c>
    </row>
    <row r="15" spans="2:8" x14ac:dyDescent="0.25">
      <c r="B15">
        <v>837</v>
      </c>
      <c r="C15">
        <v>5</v>
      </c>
    </row>
    <row r="16" spans="2:8" x14ac:dyDescent="0.25">
      <c r="B16">
        <v>508</v>
      </c>
      <c r="D16">
        <v>1</v>
      </c>
    </row>
    <row r="17" spans="2:4" x14ac:dyDescent="0.25">
      <c r="B17">
        <v>530</v>
      </c>
      <c r="D17">
        <v>1</v>
      </c>
    </row>
    <row r="18" spans="2:4" x14ac:dyDescent="0.25">
      <c r="B18">
        <v>569</v>
      </c>
      <c r="D18">
        <v>1</v>
      </c>
    </row>
    <row r="19" spans="2:4" x14ac:dyDescent="0.25">
      <c r="B19">
        <v>1286</v>
      </c>
      <c r="D19">
        <v>1</v>
      </c>
    </row>
    <row r="20" spans="2:4" x14ac:dyDescent="0.25">
      <c r="B20">
        <v>2405</v>
      </c>
      <c r="D20">
        <v>1</v>
      </c>
    </row>
    <row r="21" spans="2:4" x14ac:dyDescent="0.25">
      <c r="B21">
        <v>4151</v>
      </c>
      <c r="D21">
        <v>1</v>
      </c>
    </row>
    <row r="22" spans="2:4" x14ac:dyDescent="0.25">
      <c r="B22">
        <v>5053</v>
      </c>
      <c r="D22">
        <v>1</v>
      </c>
    </row>
    <row r="23" spans="2:4" x14ac:dyDescent="0.25">
      <c r="B23">
        <v>5087</v>
      </c>
      <c r="D23">
        <v>1</v>
      </c>
    </row>
    <row r="24" spans="2:4" x14ac:dyDescent="0.25">
      <c r="B24">
        <v>5173</v>
      </c>
      <c r="D24">
        <v>1</v>
      </c>
    </row>
    <row r="25" spans="2:4" x14ac:dyDescent="0.25">
      <c r="B25">
        <v>6303</v>
      </c>
      <c r="D25">
        <v>1</v>
      </c>
    </row>
    <row r="26" spans="2:4" x14ac:dyDescent="0.25">
      <c r="B26">
        <v>533</v>
      </c>
      <c r="D26">
        <v>2</v>
      </c>
    </row>
    <row r="27" spans="2:4" x14ac:dyDescent="0.25">
      <c r="B27">
        <v>608</v>
      </c>
      <c r="D27">
        <v>2</v>
      </c>
    </row>
    <row r="28" spans="2:4" x14ac:dyDescent="0.25">
      <c r="B28">
        <v>812</v>
      </c>
      <c r="D28">
        <v>2</v>
      </c>
    </row>
    <row r="29" spans="2:4" x14ac:dyDescent="0.25">
      <c r="B29">
        <v>1753</v>
      </c>
      <c r="D29">
        <v>2</v>
      </c>
    </row>
    <row r="30" spans="2:4" x14ac:dyDescent="0.25">
      <c r="B30">
        <v>2044</v>
      </c>
      <c r="D30">
        <v>2</v>
      </c>
    </row>
    <row r="31" spans="2:4" x14ac:dyDescent="0.25">
      <c r="B31">
        <v>2227</v>
      </c>
      <c r="D31">
        <v>2</v>
      </c>
    </row>
    <row r="32" spans="2:4" x14ac:dyDescent="0.25">
      <c r="B32">
        <v>3107</v>
      </c>
      <c r="D32">
        <v>2</v>
      </c>
    </row>
    <row r="33" spans="2:4" x14ac:dyDescent="0.25">
      <c r="B33">
        <v>5414</v>
      </c>
      <c r="D33">
        <v>2</v>
      </c>
    </row>
    <row r="34" spans="2:4" x14ac:dyDescent="0.25">
      <c r="B34">
        <v>4577036</v>
      </c>
      <c r="D34">
        <v>2</v>
      </c>
    </row>
    <row r="35" spans="2:4" x14ac:dyDescent="0.25">
      <c r="B35">
        <v>4569945741</v>
      </c>
      <c r="D35">
        <v>2</v>
      </c>
    </row>
    <row r="36" spans="2:4" x14ac:dyDescent="0.25">
      <c r="B36">
        <v>465</v>
      </c>
      <c r="D36">
        <v>3</v>
      </c>
    </row>
    <row r="37" spans="2:4" x14ac:dyDescent="0.25">
      <c r="B37">
        <v>552</v>
      </c>
      <c r="D37">
        <v>3</v>
      </c>
    </row>
    <row r="38" spans="2:4" x14ac:dyDescent="0.25">
      <c r="B38">
        <v>1301</v>
      </c>
      <c r="D38">
        <v>3</v>
      </c>
    </row>
    <row r="39" spans="2:4" x14ac:dyDescent="0.25">
      <c r="B39">
        <v>3190</v>
      </c>
      <c r="D39">
        <v>3</v>
      </c>
    </row>
    <row r="40" spans="2:4" x14ac:dyDescent="0.25">
      <c r="B40">
        <v>4103</v>
      </c>
      <c r="D40">
        <v>3</v>
      </c>
    </row>
    <row r="41" spans="2:4" x14ac:dyDescent="0.25">
      <c r="B41">
        <v>5075</v>
      </c>
      <c r="D41">
        <v>3</v>
      </c>
    </row>
    <row r="42" spans="2:4" x14ac:dyDescent="0.25">
      <c r="B42">
        <v>5190</v>
      </c>
      <c r="D42">
        <v>3</v>
      </c>
    </row>
    <row r="43" spans="2:4" x14ac:dyDescent="0.25">
      <c r="B43">
        <v>835</v>
      </c>
      <c r="D43">
        <v>4</v>
      </c>
    </row>
    <row r="44" spans="2:4" x14ac:dyDescent="0.25">
      <c r="B44">
        <v>2028</v>
      </c>
      <c r="D44">
        <v>4</v>
      </c>
    </row>
    <row r="45" spans="2:4" x14ac:dyDescent="0.25">
      <c r="B45">
        <v>4102</v>
      </c>
      <c r="D45">
        <v>4</v>
      </c>
    </row>
    <row r="46" spans="2:4" x14ac:dyDescent="0.25">
      <c r="B46">
        <v>4122</v>
      </c>
      <c r="D46">
        <v>4</v>
      </c>
    </row>
    <row r="47" spans="2:4" x14ac:dyDescent="0.25">
      <c r="B47" t="s">
        <v>3478</v>
      </c>
      <c r="D47">
        <v>4</v>
      </c>
    </row>
    <row r="48" spans="2:4" x14ac:dyDescent="0.25">
      <c r="B48">
        <v>560</v>
      </c>
      <c r="D48">
        <v>5</v>
      </c>
    </row>
    <row r="49" spans="2:4" x14ac:dyDescent="0.25">
      <c r="B49">
        <v>609</v>
      </c>
      <c r="D49">
        <v>5</v>
      </c>
    </row>
    <row r="50" spans="2:4" x14ac:dyDescent="0.25">
      <c r="B50">
        <v>5027</v>
      </c>
      <c r="D50">
        <v>5</v>
      </c>
    </row>
    <row r="51" spans="2:4" x14ac:dyDescent="0.25">
      <c r="B51">
        <v>5043</v>
      </c>
      <c r="D51">
        <v>5</v>
      </c>
    </row>
    <row r="52" spans="2:4" x14ac:dyDescent="0.25">
      <c r="B52">
        <v>4576436</v>
      </c>
      <c r="D52">
        <v>5</v>
      </c>
    </row>
    <row r="53" spans="2:4" x14ac:dyDescent="0.25">
      <c r="B53" t="s">
        <v>1825</v>
      </c>
      <c r="D53">
        <v>5</v>
      </c>
    </row>
    <row r="54" spans="2:4" x14ac:dyDescent="0.25">
      <c r="B54">
        <v>532</v>
      </c>
      <c r="D54">
        <v>6</v>
      </c>
    </row>
    <row r="55" spans="2:4" x14ac:dyDescent="0.25">
      <c r="B55">
        <v>39200</v>
      </c>
      <c r="D55">
        <v>6</v>
      </c>
    </row>
    <row r="56" spans="2:4" x14ac:dyDescent="0.25">
      <c r="B56">
        <v>3451</v>
      </c>
      <c r="D56">
        <v>8</v>
      </c>
    </row>
    <row r="57" spans="2:4" x14ac:dyDescent="0.25">
      <c r="B57">
        <v>3191</v>
      </c>
      <c r="D57">
        <v>9</v>
      </c>
    </row>
    <row r="58" spans="2:4" x14ac:dyDescent="0.25">
      <c r="B58">
        <v>3467</v>
      </c>
      <c r="D58">
        <v>9</v>
      </c>
    </row>
    <row r="59" spans="2:4" x14ac:dyDescent="0.25">
      <c r="B59">
        <v>847</v>
      </c>
      <c r="D59">
        <v>10</v>
      </c>
    </row>
    <row r="60" spans="2:4" x14ac:dyDescent="0.25">
      <c r="B60">
        <v>5066</v>
      </c>
      <c r="D60">
        <v>10</v>
      </c>
    </row>
    <row r="61" spans="2:4" x14ac:dyDescent="0.25">
      <c r="B61">
        <v>41166</v>
      </c>
      <c r="D61">
        <v>10</v>
      </c>
    </row>
    <row r="62" spans="2:4" x14ac:dyDescent="0.25">
      <c r="B62">
        <v>3163</v>
      </c>
      <c r="D62">
        <v>12</v>
      </c>
    </row>
    <row r="63" spans="2:4" x14ac:dyDescent="0.25">
      <c r="B63">
        <v>3167</v>
      </c>
      <c r="D63">
        <v>17</v>
      </c>
    </row>
    <row r="64" spans="2:4" x14ac:dyDescent="0.25">
      <c r="B64">
        <v>582</v>
      </c>
      <c r="D64">
        <v>20</v>
      </c>
    </row>
  </sheetData>
  <conditionalFormatting sqref="B1:B1048576">
    <cfRule type="duplicateValues" dxfId="21" priority="1"/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2"/>
  <sheetViews>
    <sheetView workbookViewId="0">
      <selection activeCell="M12" sqref="M12"/>
    </sheetView>
  </sheetViews>
  <sheetFormatPr defaultColWidth="8.85546875" defaultRowHeight="15" x14ac:dyDescent="0.25"/>
  <cols>
    <col min="1" max="1" width="11.28515625" customWidth="1"/>
  </cols>
  <sheetData>
    <row r="1" spans="1:17" x14ac:dyDescent="0.25">
      <c r="A1" t="s">
        <v>6565</v>
      </c>
      <c r="B1" t="s">
        <v>6566</v>
      </c>
    </row>
    <row r="2" spans="1:17" x14ac:dyDescent="0.25">
      <c r="A2" t="s">
        <v>6567</v>
      </c>
      <c r="B2" t="s">
        <v>6568</v>
      </c>
    </row>
    <row r="3" spans="1:17" x14ac:dyDescent="0.25">
      <c r="A3" t="s">
        <v>6569</v>
      </c>
      <c r="B3" t="s">
        <v>6570</v>
      </c>
    </row>
    <row r="4" spans="1:17" x14ac:dyDescent="0.25">
      <c r="A4" t="s">
        <v>6571</v>
      </c>
      <c r="B4" t="s">
        <v>6572</v>
      </c>
    </row>
    <row r="5" spans="1:17" x14ac:dyDescent="0.25">
      <c r="A5" t="s">
        <v>6573</v>
      </c>
      <c r="B5">
        <v>241</v>
      </c>
    </row>
    <row r="6" spans="1:17" x14ac:dyDescent="0.25">
      <c r="A6" t="s">
        <v>6574</v>
      </c>
      <c r="B6">
        <v>72</v>
      </c>
    </row>
    <row r="7" spans="1:17" x14ac:dyDescent="0.25">
      <c r="A7" t="s">
        <v>6575</v>
      </c>
      <c r="B7">
        <v>4352</v>
      </c>
    </row>
    <row r="9" spans="1:17" x14ac:dyDescent="0.25">
      <c r="A9" t="s">
        <v>6576</v>
      </c>
    </row>
    <row r="10" spans="1:17" x14ac:dyDescent="0.25">
      <c r="A10" t="s">
        <v>0</v>
      </c>
      <c r="B10" t="s">
        <v>6577</v>
      </c>
      <c r="C10" t="s">
        <v>5139</v>
      </c>
      <c r="D10" t="s">
        <v>5140</v>
      </c>
      <c r="E10" t="s">
        <v>6578</v>
      </c>
      <c r="F10" t="s">
        <v>6579</v>
      </c>
      <c r="G10" t="s">
        <v>6580</v>
      </c>
      <c r="H10" t="s">
        <v>6581</v>
      </c>
      <c r="I10" t="s">
        <v>6582</v>
      </c>
      <c r="J10" t="s">
        <v>6583</v>
      </c>
      <c r="K10" t="s">
        <v>6584</v>
      </c>
      <c r="L10" t="s">
        <v>6585</v>
      </c>
      <c r="M10" t="s">
        <v>6586</v>
      </c>
      <c r="N10" t="s">
        <v>6587</v>
      </c>
      <c r="O10" t="s">
        <v>6588</v>
      </c>
      <c r="P10" t="s">
        <v>6589</v>
      </c>
      <c r="Q10" t="s">
        <v>6590</v>
      </c>
    </row>
    <row r="11" spans="1:17" x14ac:dyDescent="0.25">
      <c r="A11" t="s">
        <v>6591</v>
      </c>
      <c r="B11" t="s">
        <v>6592</v>
      </c>
      <c r="C11" t="s">
        <v>5449</v>
      </c>
      <c r="D11" t="s">
        <v>5450</v>
      </c>
      <c r="E11" t="s">
        <v>6593</v>
      </c>
      <c r="F11" t="s">
        <v>6594</v>
      </c>
      <c r="G11" t="s">
        <v>6595</v>
      </c>
      <c r="H11" t="s">
        <v>6595</v>
      </c>
      <c r="I11" t="s">
        <v>6596</v>
      </c>
      <c r="J11">
        <v>16.399999999999999</v>
      </c>
      <c r="K11">
        <v>7</v>
      </c>
      <c r="L11">
        <v>12</v>
      </c>
      <c r="M11">
        <v>11</v>
      </c>
      <c r="N11">
        <v>3</v>
      </c>
      <c r="O11">
        <v>2</v>
      </c>
      <c r="P11">
        <v>6</v>
      </c>
      <c r="Q11" t="s">
        <v>6570</v>
      </c>
    </row>
    <row r="12" spans="1:17" x14ac:dyDescent="0.25">
      <c r="A12" t="s">
        <v>6597</v>
      </c>
      <c r="B12" t="s">
        <v>6598</v>
      </c>
      <c r="C12" t="s">
        <v>5215</v>
      </c>
      <c r="D12" t="s">
        <v>5215</v>
      </c>
      <c r="E12" t="s">
        <v>6599</v>
      </c>
      <c r="F12" t="s">
        <v>6594</v>
      </c>
      <c r="G12" t="s">
        <v>6595</v>
      </c>
      <c r="H12" t="s">
        <v>6600</v>
      </c>
      <c r="I12" t="s">
        <v>6596</v>
      </c>
      <c r="J12">
        <v>31.8</v>
      </c>
      <c r="K12">
        <v>15.5</v>
      </c>
      <c r="L12">
        <v>10</v>
      </c>
      <c r="M12">
        <v>8.5</v>
      </c>
      <c r="N12">
        <v>48</v>
      </c>
      <c r="O12">
        <v>1</v>
      </c>
      <c r="P12">
        <v>48</v>
      </c>
      <c r="Q12" t="s">
        <v>6570</v>
      </c>
    </row>
    <row r="13" spans="1:17" x14ac:dyDescent="0.25">
      <c r="A13" t="s">
        <v>6601</v>
      </c>
      <c r="B13" t="s">
        <v>6602</v>
      </c>
      <c r="C13" t="s">
        <v>5665</v>
      </c>
      <c r="D13" t="s">
        <v>5666</v>
      </c>
      <c r="E13" t="s">
        <v>6603</v>
      </c>
      <c r="F13" t="s">
        <v>6594</v>
      </c>
      <c r="G13" t="s">
        <v>6595</v>
      </c>
      <c r="H13" t="s">
        <v>6595</v>
      </c>
      <c r="I13" t="s">
        <v>6596</v>
      </c>
      <c r="J13">
        <v>37.6</v>
      </c>
      <c r="K13">
        <v>10</v>
      </c>
      <c r="L13">
        <v>15</v>
      </c>
      <c r="M13">
        <v>13</v>
      </c>
      <c r="N13">
        <v>6</v>
      </c>
      <c r="O13">
        <v>2</v>
      </c>
      <c r="P13">
        <v>12</v>
      </c>
      <c r="Q13" t="s">
        <v>6570</v>
      </c>
    </row>
    <row r="14" spans="1:17" x14ac:dyDescent="0.25">
      <c r="A14" t="s">
        <v>6604</v>
      </c>
      <c r="B14" t="s">
        <v>6605</v>
      </c>
      <c r="C14" t="s">
        <v>6169</v>
      </c>
      <c r="D14" t="s">
        <v>6170</v>
      </c>
      <c r="E14" t="s">
        <v>6606</v>
      </c>
      <c r="F14" t="s">
        <v>6594</v>
      </c>
      <c r="G14" t="s">
        <v>6595</v>
      </c>
      <c r="H14" t="s">
        <v>6595</v>
      </c>
      <c r="I14" t="s">
        <v>6596</v>
      </c>
      <c r="J14">
        <v>20</v>
      </c>
      <c r="K14">
        <v>8</v>
      </c>
      <c r="L14">
        <v>12</v>
      </c>
      <c r="M14">
        <v>11</v>
      </c>
      <c r="N14">
        <v>12</v>
      </c>
      <c r="O14">
        <v>1</v>
      </c>
      <c r="P14">
        <v>12</v>
      </c>
      <c r="Q14" t="s">
        <v>6570</v>
      </c>
    </row>
    <row r="15" spans="1:17" x14ac:dyDescent="0.25">
      <c r="A15" t="s">
        <v>6607</v>
      </c>
      <c r="B15" t="s">
        <v>6608</v>
      </c>
      <c r="C15" t="s">
        <v>6609</v>
      </c>
      <c r="D15" t="s">
        <v>6610</v>
      </c>
      <c r="E15" t="s">
        <v>6611</v>
      </c>
      <c r="F15" t="s">
        <v>6594</v>
      </c>
      <c r="G15" t="s">
        <v>6595</v>
      </c>
      <c r="H15" t="s">
        <v>6595</v>
      </c>
      <c r="I15" t="s">
        <v>6596</v>
      </c>
      <c r="J15">
        <v>8.64</v>
      </c>
      <c r="K15">
        <v>6</v>
      </c>
      <c r="L15">
        <v>13.25</v>
      </c>
      <c r="M15">
        <v>12.25</v>
      </c>
      <c r="N15">
        <v>1</v>
      </c>
      <c r="O15">
        <v>9</v>
      </c>
      <c r="P15">
        <v>9</v>
      </c>
      <c r="Q15" t="s">
        <v>6570</v>
      </c>
    </row>
    <row r="16" spans="1:17" x14ac:dyDescent="0.25">
      <c r="A16" t="s">
        <v>6612</v>
      </c>
      <c r="B16" t="s">
        <v>6613</v>
      </c>
      <c r="C16" t="s">
        <v>6614</v>
      </c>
      <c r="D16" t="s">
        <v>6614</v>
      </c>
      <c r="E16" t="s">
        <v>6615</v>
      </c>
      <c r="F16" t="s">
        <v>6594</v>
      </c>
      <c r="G16" t="s">
        <v>6595</v>
      </c>
      <c r="H16" t="s">
        <v>6600</v>
      </c>
      <c r="I16" t="s">
        <v>6596</v>
      </c>
      <c r="J16">
        <v>30.58</v>
      </c>
      <c r="K16">
        <v>12</v>
      </c>
      <c r="L16">
        <v>13.5</v>
      </c>
      <c r="M16">
        <v>13.25</v>
      </c>
      <c r="N16">
        <v>72</v>
      </c>
      <c r="O16">
        <v>4</v>
      </c>
      <c r="P16">
        <v>288</v>
      </c>
      <c r="Q16" t="s">
        <v>6570</v>
      </c>
    </row>
    <row r="17" spans="1:17" x14ac:dyDescent="0.25">
      <c r="A17" t="s">
        <v>6616</v>
      </c>
      <c r="B17" t="s">
        <v>6617</v>
      </c>
      <c r="C17" t="s">
        <v>5209</v>
      </c>
      <c r="D17" t="s">
        <v>5210</v>
      </c>
      <c r="E17" t="s">
        <v>6618</v>
      </c>
      <c r="F17" t="s">
        <v>6594</v>
      </c>
      <c r="G17" t="s">
        <v>6600</v>
      </c>
      <c r="H17" t="s">
        <v>6595</v>
      </c>
      <c r="I17" t="s">
        <v>6596</v>
      </c>
      <c r="J17">
        <v>28</v>
      </c>
      <c r="K17">
        <v>13</v>
      </c>
      <c r="L17">
        <v>19</v>
      </c>
      <c r="M17">
        <v>13</v>
      </c>
      <c r="N17">
        <v>10</v>
      </c>
      <c r="O17">
        <v>10</v>
      </c>
      <c r="P17">
        <v>100</v>
      </c>
      <c r="Q17" t="s">
        <v>6570</v>
      </c>
    </row>
    <row r="18" spans="1:17" x14ac:dyDescent="0.25">
      <c r="A18" t="s">
        <v>6619</v>
      </c>
      <c r="B18" t="s">
        <v>6620</v>
      </c>
      <c r="C18" t="s">
        <v>5412</v>
      </c>
      <c r="D18" t="s">
        <v>5413</v>
      </c>
      <c r="E18" t="s">
        <v>6621</v>
      </c>
      <c r="F18" t="s">
        <v>6594</v>
      </c>
      <c r="G18" t="s">
        <v>6595</v>
      </c>
      <c r="H18" t="s">
        <v>6595</v>
      </c>
      <c r="I18" t="s">
        <v>6596</v>
      </c>
      <c r="J18">
        <v>17.079999999999998</v>
      </c>
      <c r="K18">
        <v>5</v>
      </c>
      <c r="L18">
        <v>14</v>
      </c>
      <c r="M18">
        <v>8</v>
      </c>
      <c r="N18">
        <v>18</v>
      </c>
      <c r="O18">
        <v>3</v>
      </c>
      <c r="P18">
        <v>54</v>
      </c>
      <c r="Q18" t="s">
        <v>6570</v>
      </c>
    </row>
    <row r="19" spans="1:17" x14ac:dyDescent="0.25">
      <c r="A19" t="s">
        <v>6622</v>
      </c>
      <c r="B19" t="s">
        <v>6623</v>
      </c>
      <c r="C19" t="s">
        <v>6624</v>
      </c>
      <c r="D19" t="s">
        <v>6625</v>
      </c>
      <c r="E19" t="s">
        <v>6599</v>
      </c>
      <c r="F19" t="s">
        <v>6594</v>
      </c>
      <c r="G19" t="s">
        <v>6595</v>
      </c>
      <c r="H19" t="s">
        <v>6595</v>
      </c>
      <c r="I19" t="s">
        <v>6596</v>
      </c>
      <c r="J19">
        <v>19</v>
      </c>
      <c r="K19">
        <v>16</v>
      </c>
      <c r="L19">
        <v>15</v>
      </c>
      <c r="M19">
        <v>6</v>
      </c>
      <c r="N19">
        <v>16</v>
      </c>
      <c r="O19">
        <v>2</v>
      </c>
      <c r="P19">
        <v>32</v>
      </c>
      <c r="Q19" t="s">
        <v>6570</v>
      </c>
    </row>
    <row r="20" spans="1:17" x14ac:dyDescent="0.25">
      <c r="A20" t="s">
        <v>6626</v>
      </c>
      <c r="B20" t="s">
        <v>6627</v>
      </c>
      <c r="C20" t="s">
        <v>5685</v>
      </c>
      <c r="D20" t="s">
        <v>6628</v>
      </c>
      <c r="E20" t="s">
        <v>6629</v>
      </c>
      <c r="F20" t="s">
        <v>6594</v>
      </c>
      <c r="G20" t="s">
        <v>6600</v>
      </c>
      <c r="H20" t="s">
        <v>6595</v>
      </c>
      <c r="I20" t="s">
        <v>6596</v>
      </c>
      <c r="J20">
        <v>10.6</v>
      </c>
      <c r="K20">
        <v>4</v>
      </c>
      <c r="L20">
        <v>16</v>
      </c>
      <c r="M20">
        <v>11</v>
      </c>
      <c r="N20">
        <v>18</v>
      </c>
      <c r="O20">
        <v>2</v>
      </c>
      <c r="P20">
        <v>36</v>
      </c>
      <c r="Q20" t="s">
        <v>6570</v>
      </c>
    </row>
    <row r="21" spans="1:17" x14ac:dyDescent="0.25">
      <c r="A21" t="s">
        <v>6630</v>
      </c>
      <c r="B21" t="s">
        <v>6631</v>
      </c>
      <c r="C21" t="s">
        <v>6632</v>
      </c>
      <c r="D21" t="s">
        <v>6633</v>
      </c>
      <c r="E21" t="s">
        <v>6634</v>
      </c>
      <c r="F21" t="s">
        <v>6594</v>
      </c>
      <c r="G21" t="s">
        <v>6595</v>
      </c>
      <c r="H21" t="s">
        <v>6595</v>
      </c>
      <c r="I21" t="s">
        <v>6596</v>
      </c>
      <c r="J21">
        <v>22</v>
      </c>
      <c r="K21">
        <v>9.75</v>
      </c>
      <c r="L21">
        <v>12.75</v>
      </c>
      <c r="M21">
        <v>10</v>
      </c>
      <c r="N21">
        <v>24</v>
      </c>
      <c r="O21">
        <v>3</v>
      </c>
      <c r="P21">
        <v>72</v>
      </c>
      <c r="Q21" t="s">
        <v>6570</v>
      </c>
    </row>
    <row r="22" spans="1:17" x14ac:dyDescent="0.25">
      <c r="A22" t="s">
        <v>6635</v>
      </c>
      <c r="B22" t="s">
        <v>6636</v>
      </c>
      <c r="C22" t="s">
        <v>6637</v>
      </c>
      <c r="D22" t="s">
        <v>6637</v>
      </c>
      <c r="E22" t="s">
        <v>6599</v>
      </c>
      <c r="F22" t="s">
        <v>6594</v>
      </c>
      <c r="G22" t="s">
        <v>6595</v>
      </c>
      <c r="H22" t="s">
        <v>6600</v>
      </c>
      <c r="I22" t="s">
        <v>6596</v>
      </c>
      <c r="J22">
        <v>15</v>
      </c>
      <c r="K22">
        <v>8</v>
      </c>
      <c r="L22">
        <v>6</v>
      </c>
      <c r="M22">
        <v>4</v>
      </c>
      <c r="N22">
        <v>24</v>
      </c>
      <c r="O22">
        <v>1</v>
      </c>
      <c r="P22">
        <v>24</v>
      </c>
      <c r="Q22" t="s">
        <v>6570</v>
      </c>
    </row>
    <row r="23" spans="1:17" x14ac:dyDescent="0.25">
      <c r="A23" t="s">
        <v>6638</v>
      </c>
      <c r="B23" t="s">
        <v>6639</v>
      </c>
      <c r="C23" t="s">
        <v>5195</v>
      </c>
      <c r="D23" t="s">
        <v>5195</v>
      </c>
      <c r="E23" t="s">
        <v>6599</v>
      </c>
      <c r="F23" t="s">
        <v>6594</v>
      </c>
      <c r="G23" t="s">
        <v>6595</v>
      </c>
      <c r="H23" t="s">
        <v>6595</v>
      </c>
      <c r="I23" t="s">
        <v>6640</v>
      </c>
      <c r="J23">
        <v>35</v>
      </c>
      <c r="K23">
        <v>17</v>
      </c>
      <c r="L23">
        <v>12</v>
      </c>
      <c r="M23">
        <v>15</v>
      </c>
      <c r="N23">
        <v>72</v>
      </c>
      <c r="O23">
        <v>5</v>
      </c>
      <c r="P23">
        <v>360</v>
      </c>
      <c r="Q23" t="s">
        <v>6570</v>
      </c>
    </row>
    <row r="24" spans="1:17" x14ac:dyDescent="0.25">
      <c r="A24" t="s">
        <v>6641</v>
      </c>
      <c r="B24" t="s">
        <v>6642</v>
      </c>
      <c r="C24" t="s">
        <v>5307</v>
      </c>
      <c r="D24" t="s">
        <v>5308</v>
      </c>
      <c r="E24" t="s">
        <v>6599</v>
      </c>
      <c r="F24" t="s">
        <v>6594</v>
      </c>
      <c r="G24" t="s">
        <v>6595</v>
      </c>
      <c r="H24" t="s">
        <v>6595</v>
      </c>
      <c r="I24" t="s">
        <v>6596</v>
      </c>
      <c r="J24">
        <v>10</v>
      </c>
      <c r="K24">
        <v>13.5</v>
      </c>
      <c r="L24">
        <v>6</v>
      </c>
      <c r="M24">
        <v>12</v>
      </c>
      <c r="N24">
        <v>12</v>
      </c>
      <c r="O24">
        <v>4</v>
      </c>
      <c r="P24">
        <v>48</v>
      </c>
      <c r="Q24" t="s">
        <v>6570</v>
      </c>
    </row>
    <row r="25" spans="1:17" x14ac:dyDescent="0.25">
      <c r="A25" t="s">
        <v>6643</v>
      </c>
      <c r="B25" t="s">
        <v>6644</v>
      </c>
      <c r="C25" t="s">
        <v>5509</v>
      </c>
      <c r="D25" t="s">
        <v>5510</v>
      </c>
      <c r="E25" t="s">
        <v>6645</v>
      </c>
      <c r="F25" t="s">
        <v>6594</v>
      </c>
      <c r="G25" t="s">
        <v>6600</v>
      </c>
      <c r="H25" t="s">
        <v>6595</v>
      </c>
      <c r="I25" t="s">
        <v>6596</v>
      </c>
      <c r="J25">
        <v>18.5</v>
      </c>
      <c r="K25">
        <v>2.5</v>
      </c>
      <c r="L25">
        <v>22</v>
      </c>
      <c r="M25">
        <v>14</v>
      </c>
      <c r="N25">
        <v>48</v>
      </c>
      <c r="O25">
        <v>1</v>
      </c>
      <c r="P25">
        <v>48</v>
      </c>
      <c r="Q25" t="s">
        <v>6570</v>
      </c>
    </row>
    <row r="26" spans="1:17" x14ac:dyDescent="0.25">
      <c r="A26" t="s">
        <v>6646</v>
      </c>
      <c r="B26" t="s">
        <v>6647</v>
      </c>
      <c r="C26" t="s">
        <v>6181</v>
      </c>
      <c r="D26" t="s">
        <v>6182</v>
      </c>
      <c r="E26" t="s">
        <v>6606</v>
      </c>
      <c r="F26" t="s">
        <v>6594</v>
      </c>
      <c r="G26" t="s">
        <v>6595</v>
      </c>
      <c r="H26" t="s">
        <v>6595</v>
      </c>
      <c r="I26" t="s">
        <v>6596</v>
      </c>
      <c r="J26">
        <v>20</v>
      </c>
      <c r="K26">
        <v>11</v>
      </c>
      <c r="L26">
        <v>12</v>
      </c>
      <c r="M26">
        <v>8</v>
      </c>
      <c r="N26">
        <v>12</v>
      </c>
      <c r="O26">
        <v>1</v>
      </c>
      <c r="P26">
        <v>12</v>
      </c>
      <c r="Q26" t="s">
        <v>6570</v>
      </c>
    </row>
    <row r="27" spans="1:17" x14ac:dyDescent="0.25">
      <c r="A27" t="s">
        <v>6648</v>
      </c>
      <c r="B27" t="s">
        <v>6649</v>
      </c>
      <c r="C27" t="s">
        <v>5162</v>
      </c>
      <c r="D27" t="s">
        <v>5162</v>
      </c>
      <c r="E27" t="s">
        <v>6645</v>
      </c>
      <c r="F27" t="s">
        <v>6594</v>
      </c>
      <c r="G27" t="s">
        <v>6600</v>
      </c>
      <c r="H27" t="s">
        <v>6600</v>
      </c>
      <c r="I27" t="s">
        <v>6596</v>
      </c>
      <c r="J27">
        <v>16.96</v>
      </c>
      <c r="K27">
        <v>6.9</v>
      </c>
      <c r="L27">
        <v>12.5</v>
      </c>
      <c r="M27">
        <v>9.8000000000000007</v>
      </c>
      <c r="N27">
        <v>48</v>
      </c>
      <c r="O27">
        <v>2</v>
      </c>
      <c r="P27">
        <v>96</v>
      </c>
      <c r="Q27" t="s">
        <v>6570</v>
      </c>
    </row>
    <row r="28" spans="1:17" x14ac:dyDescent="0.25">
      <c r="A28" t="s">
        <v>6650</v>
      </c>
      <c r="B28" t="s">
        <v>6651</v>
      </c>
      <c r="C28" t="s">
        <v>5359</v>
      </c>
      <c r="D28" t="s">
        <v>5360</v>
      </c>
      <c r="E28" t="s">
        <v>6599</v>
      </c>
      <c r="F28" t="s">
        <v>6594</v>
      </c>
      <c r="G28" t="s">
        <v>6595</v>
      </c>
      <c r="H28" t="s">
        <v>6595</v>
      </c>
      <c r="I28" t="s">
        <v>6596</v>
      </c>
      <c r="J28">
        <v>15.1</v>
      </c>
      <c r="K28">
        <v>11.65</v>
      </c>
      <c r="L28">
        <v>12.71</v>
      </c>
      <c r="M28">
        <v>7.63</v>
      </c>
      <c r="N28">
        <v>3</v>
      </c>
      <c r="O28">
        <v>6</v>
      </c>
      <c r="P28">
        <v>18</v>
      </c>
      <c r="Q28" t="s">
        <v>6570</v>
      </c>
    </row>
    <row r="29" spans="1:17" x14ac:dyDescent="0.25">
      <c r="A29" t="s">
        <v>6652</v>
      </c>
      <c r="B29" t="s">
        <v>6653</v>
      </c>
      <c r="C29" t="s">
        <v>5229</v>
      </c>
      <c r="D29" t="s">
        <v>5230</v>
      </c>
      <c r="E29" t="s">
        <v>6599</v>
      </c>
      <c r="F29" t="s">
        <v>6594</v>
      </c>
      <c r="G29" t="s">
        <v>6595</v>
      </c>
      <c r="H29" t="s">
        <v>6595</v>
      </c>
      <c r="I29" t="s">
        <v>6596</v>
      </c>
      <c r="J29">
        <v>7.8</v>
      </c>
      <c r="K29">
        <v>13</v>
      </c>
      <c r="L29">
        <v>5</v>
      </c>
      <c r="M29">
        <v>18</v>
      </c>
      <c r="N29">
        <v>12</v>
      </c>
      <c r="O29">
        <v>3</v>
      </c>
      <c r="P29">
        <v>36</v>
      </c>
      <c r="Q29" t="s">
        <v>6570</v>
      </c>
    </row>
    <row r="30" spans="1:17" x14ac:dyDescent="0.25">
      <c r="A30" t="s">
        <v>6654</v>
      </c>
      <c r="B30" t="s">
        <v>6655</v>
      </c>
      <c r="C30" t="s">
        <v>5276</v>
      </c>
      <c r="D30" t="s">
        <v>5276</v>
      </c>
      <c r="E30" t="s">
        <v>6656</v>
      </c>
      <c r="F30" t="s">
        <v>6594</v>
      </c>
      <c r="G30" t="s">
        <v>6600</v>
      </c>
      <c r="H30" t="s">
        <v>6600</v>
      </c>
      <c r="I30" t="s">
        <v>6596</v>
      </c>
      <c r="J30">
        <v>16.84</v>
      </c>
      <c r="K30">
        <v>5.25</v>
      </c>
      <c r="L30">
        <v>14.75</v>
      </c>
      <c r="M30">
        <v>8.75</v>
      </c>
      <c r="N30">
        <v>72</v>
      </c>
      <c r="O30">
        <v>2</v>
      </c>
      <c r="P30">
        <v>144</v>
      </c>
      <c r="Q30" t="s">
        <v>6570</v>
      </c>
    </row>
    <row r="31" spans="1:17" x14ac:dyDescent="0.25">
      <c r="A31" t="s">
        <v>6657</v>
      </c>
      <c r="B31" t="s">
        <v>6658</v>
      </c>
      <c r="C31" t="s">
        <v>5328</v>
      </c>
      <c r="D31" t="s">
        <v>5329</v>
      </c>
      <c r="E31" t="s">
        <v>6615</v>
      </c>
      <c r="F31" t="s">
        <v>6594</v>
      </c>
      <c r="G31" t="s">
        <v>6595</v>
      </c>
      <c r="H31" t="s">
        <v>6595</v>
      </c>
      <c r="I31" t="s">
        <v>6596</v>
      </c>
      <c r="J31">
        <v>24.52</v>
      </c>
      <c r="K31">
        <v>7</v>
      </c>
      <c r="L31">
        <v>15</v>
      </c>
      <c r="M31">
        <v>9.75</v>
      </c>
      <c r="N31">
        <v>72</v>
      </c>
      <c r="O31">
        <v>2</v>
      </c>
      <c r="P31">
        <v>144</v>
      </c>
      <c r="Q31" t="s">
        <v>6570</v>
      </c>
    </row>
    <row r="32" spans="1:17" x14ac:dyDescent="0.25">
      <c r="A32" t="s">
        <v>6659</v>
      </c>
      <c r="B32" t="s">
        <v>6660</v>
      </c>
      <c r="C32" t="s">
        <v>6661</v>
      </c>
      <c r="D32" t="s">
        <v>6662</v>
      </c>
      <c r="E32" t="s">
        <v>6629</v>
      </c>
      <c r="F32" t="s">
        <v>6594</v>
      </c>
      <c r="G32" t="s">
        <v>6600</v>
      </c>
      <c r="H32" t="s">
        <v>6595</v>
      </c>
      <c r="I32" t="s">
        <v>6596</v>
      </c>
      <c r="J32">
        <v>12.02</v>
      </c>
      <c r="K32">
        <v>4</v>
      </c>
      <c r="L32">
        <v>13</v>
      </c>
      <c r="M32">
        <v>10</v>
      </c>
      <c r="N32">
        <v>18</v>
      </c>
      <c r="O32">
        <v>3</v>
      </c>
      <c r="P32">
        <v>54</v>
      </c>
      <c r="Q32" t="s">
        <v>6570</v>
      </c>
    </row>
    <row r="33" spans="1:17" x14ac:dyDescent="0.25">
      <c r="A33" t="s">
        <v>6663</v>
      </c>
      <c r="B33" t="s">
        <v>6664</v>
      </c>
      <c r="C33" t="s">
        <v>5301</v>
      </c>
      <c r="D33" t="s">
        <v>5302</v>
      </c>
      <c r="E33" t="s">
        <v>6665</v>
      </c>
      <c r="F33" t="s">
        <v>6594</v>
      </c>
      <c r="G33" t="s">
        <v>6595</v>
      </c>
      <c r="H33" t="s">
        <v>6595</v>
      </c>
      <c r="I33" t="s">
        <v>6596</v>
      </c>
      <c r="J33">
        <v>5.46</v>
      </c>
      <c r="K33">
        <v>4</v>
      </c>
      <c r="L33">
        <v>8</v>
      </c>
      <c r="M33">
        <v>4</v>
      </c>
      <c r="N33">
        <v>12</v>
      </c>
      <c r="O33">
        <v>2</v>
      </c>
      <c r="P33">
        <v>24</v>
      </c>
      <c r="Q33" t="s">
        <v>6570</v>
      </c>
    </row>
    <row r="34" spans="1:17" x14ac:dyDescent="0.25">
      <c r="A34" t="s">
        <v>6666</v>
      </c>
      <c r="B34" t="s">
        <v>6667</v>
      </c>
      <c r="C34" t="s">
        <v>6668</v>
      </c>
      <c r="D34" t="s">
        <v>6669</v>
      </c>
      <c r="E34" t="s">
        <v>6599</v>
      </c>
      <c r="F34" t="s">
        <v>6594</v>
      </c>
      <c r="G34" t="s">
        <v>6595</v>
      </c>
      <c r="H34" t="s">
        <v>6595</v>
      </c>
      <c r="I34" t="s">
        <v>6596</v>
      </c>
      <c r="J34">
        <v>4.8</v>
      </c>
      <c r="K34">
        <v>12.5</v>
      </c>
      <c r="L34">
        <v>9</v>
      </c>
      <c r="M34">
        <v>3</v>
      </c>
      <c r="N34">
        <v>24</v>
      </c>
      <c r="O34">
        <v>1</v>
      </c>
      <c r="P34">
        <v>24</v>
      </c>
      <c r="Q34" t="s">
        <v>6570</v>
      </c>
    </row>
    <row r="35" spans="1:17" x14ac:dyDescent="0.25">
      <c r="A35" t="s">
        <v>6670</v>
      </c>
      <c r="B35" t="s">
        <v>6671</v>
      </c>
      <c r="C35" t="s">
        <v>5760</v>
      </c>
      <c r="D35" t="s">
        <v>5760</v>
      </c>
      <c r="E35" t="s">
        <v>6672</v>
      </c>
      <c r="F35" t="s">
        <v>6594</v>
      </c>
      <c r="G35" t="s">
        <v>6595</v>
      </c>
      <c r="H35" t="s">
        <v>6595</v>
      </c>
      <c r="I35" t="s">
        <v>6640</v>
      </c>
      <c r="J35">
        <v>11.28</v>
      </c>
      <c r="K35">
        <v>12</v>
      </c>
      <c r="L35">
        <v>13</v>
      </c>
      <c r="M35">
        <v>13</v>
      </c>
      <c r="N35">
        <v>48</v>
      </c>
      <c r="O35">
        <v>2</v>
      </c>
      <c r="P35">
        <v>96</v>
      </c>
      <c r="Q35" t="s">
        <v>6570</v>
      </c>
    </row>
    <row r="36" spans="1:17" x14ac:dyDescent="0.25">
      <c r="A36" t="s">
        <v>6673</v>
      </c>
      <c r="B36" t="s">
        <v>6674</v>
      </c>
      <c r="C36" t="s">
        <v>6675</v>
      </c>
      <c r="D36" t="s">
        <v>6676</v>
      </c>
      <c r="E36" t="s">
        <v>6677</v>
      </c>
      <c r="F36" t="s">
        <v>6594</v>
      </c>
      <c r="G36" t="s">
        <v>6595</v>
      </c>
      <c r="H36" t="s">
        <v>6595</v>
      </c>
      <c r="I36" t="s">
        <v>6596</v>
      </c>
      <c r="J36">
        <v>6.28</v>
      </c>
      <c r="K36">
        <v>6.5</v>
      </c>
      <c r="L36">
        <v>12.75</v>
      </c>
      <c r="M36">
        <v>8.25</v>
      </c>
      <c r="N36">
        <v>12</v>
      </c>
      <c r="O36">
        <v>1</v>
      </c>
      <c r="P36">
        <v>12</v>
      </c>
      <c r="Q36" t="s">
        <v>6570</v>
      </c>
    </row>
    <row r="37" spans="1:17" x14ac:dyDescent="0.25">
      <c r="A37" t="s">
        <v>6678</v>
      </c>
      <c r="B37" t="s">
        <v>6679</v>
      </c>
      <c r="C37" t="s">
        <v>5243</v>
      </c>
      <c r="D37" t="s">
        <v>5244</v>
      </c>
      <c r="E37" t="s">
        <v>6680</v>
      </c>
      <c r="F37" t="s">
        <v>6594</v>
      </c>
      <c r="G37" t="s">
        <v>6595</v>
      </c>
      <c r="H37" t="s">
        <v>6595</v>
      </c>
      <c r="I37" t="s">
        <v>6596</v>
      </c>
      <c r="J37">
        <v>3.86</v>
      </c>
      <c r="K37">
        <v>8</v>
      </c>
      <c r="L37">
        <v>20</v>
      </c>
      <c r="M37">
        <v>8</v>
      </c>
      <c r="N37">
        <v>6</v>
      </c>
      <c r="O37">
        <v>2</v>
      </c>
      <c r="P37">
        <v>12</v>
      </c>
      <c r="Q37" t="s">
        <v>6570</v>
      </c>
    </row>
    <row r="38" spans="1:17" x14ac:dyDescent="0.25">
      <c r="A38" t="s">
        <v>6681</v>
      </c>
      <c r="B38" t="s">
        <v>6682</v>
      </c>
      <c r="C38" t="s">
        <v>5790</v>
      </c>
      <c r="D38" t="s">
        <v>5791</v>
      </c>
      <c r="E38" t="s">
        <v>6683</v>
      </c>
      <c r="F38" t="s">
        <v>6594</v>
      </c>
      <c r="G38" t="s">
        <v>6600</v>
      </c>
      <c r="H38" t="s">
        <v>6595</v>
      </c>
      <c r="I38" t="s">
        <v>6596</v>
      </c>
      <c r="J38">
        <v>12.04</v>
      </c>
      <c r="K38">
        <v>7</v>
      </c>
      <c r="L38">
        <v>11</v>
      </c>
      <c r="M38">
        <v>9</v>
      </c>
      <c r="N38">
        <v>8</v>
      </c>
      <c r="O38">
        <v>5</v>
      </c>
      <c r="P38">
        <v>40</v>
      </c>
      <c r="Q38" t="s">
        <v>6570</v>
      </c>
    </row>
    <row r="39" spans="1:17" x14ac:dyDescent="0.25">
      <c r="A39" t="s">
        <v>6684</v>
      </c>
      <c r="B39" t="s">
        <v>6685</v>
      </c>
      <c r="C39" t="s">
        <v>5394</v>
      </c>
      <c r="D39" t="s">
        <v>5395</v>
      </c>
      <c r="E39" t="s">
        <v>6665</v>
      </c>
      <c r="F39" t="s">
        <v>6594</v>
      </c>
      <c r="G39" t="s">
        <v>6595</v>
      </c>
      <c r="H39" t="s">
        <v>6595</v>
      </c>
      <c r="I39" t="s">
        <v>6596</v>
      </c>
      <c r="J39">
        <v>4.68</v>
      </c>
      <c r="K39">
        <v>5</v>
      </c>
      <c r="L39">
        <v>8</v>
      </c>
      <c r="M39">
        <v>8</v>
      </c>
      <c r="N39">
        <v>12</v>
      </c>
      <c r="O39">
        <v>2</v>
      </c>
      <c r="P39">
        <v>24</v>
      </c>
      <c r="Q39" t="s">
        <v>6570</v>
      </c>
    </row>
    <row r="40" spans="1:17" x14ac:dyDescent="0.25">
      <c r="A40" t="s">
        <v>6686</v>
      </c>
      <c r="B40" t="s">
        <v>6687</v>
      </c>
      <c r="C40" t="s">
        <v>6072</v>
      </c>
      <c r="D40" t="s">
        <v>6073</v>
      </c>
      <c r="E40" t="s">
        <v>6606</v>
      </c>
      <c r="F40" t="s">
        <v>6594</v>
      </c>
      <c r="G40" t="s">
        <v>6595</v>
      </c>
      <c r="H40" t="s">
        <v>6595</v>
      </c>
      <c r="I40" t="s">
        <v>6596</v>
      </c>
      <c r="J40">
        <v>20</v>
      </c>
      <c r="K40">
        <v>8</v>
      </c>
      <c r="L40">
        <v>12</v>
      </c>
      <c r="M40">
        <v>11</v>
      </c>
      <c r="N40">
        <v>12</v>
      </c>
      <c r="O40">
        <v>1</v>
      </c>
      <c r="P40">
        <v>12</v>
      </c>
      <c r="Q40" t="s">
        <v>6570</v>
      </c>
    </row>
    <row r="41" spans="1:17" x14ac:dyDescent="0.25">
      <c r="A41" t="s">
        <v>6688</v>
      </c>
      <c r="B41" t="s">
        <v>6689</v>
      </c>
      <c r="C41" t="s">
        <v>6690</v>
      </c>
      <c r="D41" t="s">
        <v>6690</v>
      </c>
      <c r="E41" t="s">
        <v>6599</v>
      </c>
      <c r="F41" t="s">
        <v>6594</v>
      </c>
      <c r="G41" t="s">
        <v>6600</v>
      </c>
      <c r="H41" t="s">
        <v>6600</v>
      </c>
      <c r="I41" t="s">
        <v>6596</v>
      </c>
      <c r="J41">
        <v>23</v>
      </c>
      <c r="K41">
        <v>16</v>
      </c>
      <c r="L41">
        <v>13</v>
      </c>
      <c r="M41">
        <v>10</v>
      </c>
      <c r="N41">
        <v>36</v>
      </c>
      <c r="O41">
        <v>1</v>
      </c>
      <c r="P41">
        <v>36</v>
      </c>
      <c r="Q41" t="s">
        <v>6570</v>
      </c>
    </row>
    <row r="42" spans="1:17" x14ac:dyDescent="0.25">
      <c r="A42" t="s">
        <v>6691</v>
      </c>
      <c r="B42" t="s">
        <v>6692</v>
      </c>
      <c r="C42" t="s">
        <v>5802</v>
      </c>
      <c r="D42" t="s">
        <v>5803</v>
      </c>
      <c r="E42" t="s">
        <v>6693</v>
      </c>
      <c r="F42" t="s">
        <v>6594</v>
      </c>
      <c r="G42" t="s">
        <v>6595</v>
      </c>
      <c r="H42" t="s">
        <v>6595</v>
      </c>
      <c r="I42" t="s">
        <v>6596</v>
      </c>
      <c r="J42">
        <v>18.059999999999999</v>
      </c>
      <c r="K42">
        <v>8</v>
      </c>
      <c r="L42">
        <v>16</v>
      </c>
      <c r="M42">
        <v>16</v>
      </c>
      <c r="N42">
        <v>3</v>
      </c>
      <c r="O42">
        <v>3</v>
      </c>
      <c r="P42">
        <v>9</v>
      </c>
      <c r="Q42" t="s">
        <v>6570</v>
      </c>
    </row>
    <row r="43" spans="1:17" x14ac:dyDescent="0.25">
      <c r="A43" t="s">
        <v>6694</v>
      </c>
      <c r="B43" t="s">
        <v>6695</v>
      </c>
      <c r="C43" t="s">
        <v>6696</v>
      </c>
      <c r="D43" t="s">
        <v>6696</v>
      </c>
      <c r="E43" t="s">
        <v>6599</v>
      </c>
      <c r="F43" t="s">
        <v>6594</v>
      </c>
      <c r="G43" t="s">
        <v>6595</v>
      </c>
      <c r="H43" t="s">
        <v>6600</v>
      </c>
      <c r="I43" t="s">
        <v>6596</v>
      </c>
      <c r="J43">
        <v>9.92</v>
      </c>
      <c r="K43">
        <v>14.01</v>
      </c>
      <c r="L43">
        <v>8.74</v>
      </c>
      <c r="M43">
        <v>7.95</v>
      </c>
      <c r="N43">
        <v>24</v>
      </c>
      <c r="O43">
        <v>10</v>
      </c>
      <c r="P43">
        <v>240</v>
      </c>
      <c r="Q43" t="s">
        <v>6570</v>
      </c>
    </row>
    <row r="44" spans="1:17" x14ac:dyDescent="0.25">
      <c r="A44" t="s">
        <v>6697</v>
      </c>
      <c r="B44" t="s">
        <v>6698</v>
      </c>
      <c r="C44" t="s">
        <v>5646</v>
      </c>
      <c r="D44" t="s">
        <v>6699</v>
      </c>
      <c r="E44" t="s">
        <v>6611</v>
      </c>
      <c r="F44" t="s">
        <v>6594</v>
      </c>
      <c r="G44" t="s">
        <v>6600</v>
      </c>
      <c r="H44" t="s">
        <v>6595</v>
      </c>
      <c r="I44" t="s">
        <v>6596</v>
      </c>
      <c r="J44">
        <v>4.3</v>
      </c>
      <c r="K44">
        <v>3</v>
      </c>
      <c r="L44">
        <v>10</v>
      </c>
      <c r="M44">
        <v>8</v>
      </c>
      <c r="N44">
        <v>1</v>
      </c>
      <c r="O44">
        <v>6</v>
      </c>
      <c r="P44">
        <v>6</v>
      </c>
      <c r="Q44" t="s">
        <v>6570</v>
      </c>
    </row>
    <row r="45" spans="1:17" x14ac:dyDescent="0.25">
      <c r="A45" t="s">
        <v>6700</v>
      </c>
      <c r="B45" t="s">
        <v>6701</v>
      </c>
      <c r="C45" t="s">
        <v>5611</v>
      </c>
      <c r="D45" t="s">
        <v>5612</v>
      </c>
      <c r="E45" t="s">
        <v>6599</v>
      </c>
      <c r="F45" t="s">
        <v>6594</v>
      </c>
      <c r="G45" t="s">
        <v>6595</v>
      </c>
      <c r="H45" t="s">
        <v>6595</v>
      </c>
      <c r="I45" t="s">
        <v>6596</v>
      </c>
      <c r="J45">
        <v>5.0199999999999996</v>
      </c>
      <c r="K45">
        <v>10.76</v>
      </c>
      <c r="L45">
        <v>7.09</v>
      </c>
      <c r="M45">
        <v>3.9</v>
      </c>
      <c r="N45">
        <v>24</v>
      </c>
      <c r="O45">
        <v>1</v>
      </c>
      <c r="P45">
        <v>24</v>
      </c>
      <c r="Q45" t="s">
        <v>6570</v>
      </c>
    </row>
    <row r="46" spans="1:17" x14ac:dyDescent="0.25">
      <c r="A46" t="s">
        <v>6702</v>
      </c>
      <c r="B46" t="s">
        <v>6703</v>
      </c>
      <c r="C46" t="s">
        <v>6704</v>
      </c>
      <c r="D46" t="s">
        <v>6705</v>
      </c>
      <c r="E46" t="s">
        <v>6599</v>
      </c>
      <c r="F46" t="s">
        <v>6594</v>
      </c>
      <c r="G46" t="s">
        <v>6595</v>
      </c>
      <c r="H46" t="s">
        <v>6595</v>
      </c>
      <c r="I46" t="s">
        <v>6596</v>
      </c>
      <c r="J46">
        <v>10.029999999999999</v>
      </c>
      <c r="K46">
        <v>13.03</v>
      </c>
      <c r="L46">
        <v>17.79</v>
      </c>
      <c r="M46">
        <v>7.04</v>
      </c>
      <c r="N46">
        <v>24</v>
      </c>
      <c r="O46">
        <v>1</v>
      </c>
      <c r="P46">
        <v>24</v>
      </c>
      <c r="Q46" t="s">
        <v>6570</v>
      </c>
    </row>
    <row r="47" spans="1:17" x14ac:dyDescent="0.25">
      <c r="A47" t="s">
        <v>6706</v>
      </c>
      <c r="B47" t="s">
        <v>6707</v>
      </c>
      <c r="C47" t="s">
        <v>6708</v>
      </c>
      <c r="D47" t="s">
        <v>6709</v>
      </c>
      <c r="E47" t="s">
        <v>6710</v>
      </c>
      <c r="F47" t="s">
        <v>6594</v>
      </c>
      <c r="G47" t="s">
        <v>6595</v>
      </c>
      <c r="H47" t="s">
        <v>6595</v>
      </c>
      <c r="I47" t="s">
        <v>6596</v>
      </c>
      <c r="J47">
        <v>1.36</v>
      </c>
      <c r="K47">
        <v>0.25</v>
      </c>
      <c r="L47">
        <v>12</v>
      </c>
      <c r="M47">
        <v>9</v>
      </c>
      <c r="N47">
        <v>6</v>
      </c>
      <c r="O47">
        <v>4</v>
      </c>
      <c r="P47">
        <v>24</v>
      </c>
      <c r="Q47" t="s">
        <v>6570</v>
      </c>
    </row>
    <row r="48" spans="1:17" x14ac:dyDescent="0.25">
      <c r="A48" t="s">
        <v>6711</v>
      </c>
      <c r="B48" t="s">
        <v>6712</v>
      </c>
      <c r="C48" t="s">
        <v>5253</v>
      </c>
      <c r="D48" t="s">
        <v>5254</v>
      </c>
      <c r="E48" t="s">
        <v>6672</v>
      </c>
      <c r="F48" t="s">
        <v>6594</v>
      </c>
      <c r="G48" t="s">
        <v>6595</v>
      </c>
      <c r="H48" t="s">
        <v>6595</v>
      </c>
      <c r="I48" t="s">
        <v>6596</v>
      </c>
      <c r="J48">
        <v>11.16</v>
      </c>
      <c r="K48">
        <v>3</v>
      </c>
      <c r="L48">
        <v>14</v>
      </c>
      <c r="M48">
        <v>11</v>
      </c>
      <c r="N48">
        <v>48</v>
      </c>
      <c r="O48">
        <v>5</v>
      </c>
      <c r="P48">
        <v>240</v>
      </c>
      <c r="Q48" t="s">
        <v>6570</v>
      </c>
    </row>
    <row r="49" spans="1:17" x14ac:dyDescent="0.25">
      <c r="A49" t="s">
        <v>6713</v>
      </c>
      <c r="B49" t="s">
        <v>6685</v>
      </c>
      <c r="C49" t="s">
        <v>5422</v>
      </c>
      <c r="D49" t="s">
        <v>5423</v>
      </c>
      <c r="E49" t="s">
        <v>6599</v>
      </c>
      <c r="F49" t="s">
        <v>6594</v>
      </c>
      <c r="G49" t="s">
        <v>6600</v>
      </c>
      <c r="H49" t="s">
        <v>6595</v>
      </c>
      <c r="I49" t="s">
        <v>6596</v>
      </c>
      <c r="J49">
        <v>5</v>
      </c>
      <c r="K49">
        <v>9</v>
      </c>
      <c r="L49">
        <v>9</v>
      </c>
      <c r="M49">
        <v>6</v>
      </c>
      <c r="N49">
        <v>24</v>
      </c>
      <c r="O49">
        <v>1</v>
      </c>
      <c r="P49">
        <v>24</v>
      </c>
      <c r="Q49" t="s">
        <v>6570</v>
      </c>
    </row>
    <row r="50" spans="1:17" x14ac:dyDescent="0.25">
      <c r="A50" t="s">
        <v>6714</v>
      </c>
      <c r="B50" t="s">
        <v>6715</v>
      </c>
      <c r="C50" t="s">
        <v>5167</v>
      </c>
      <c r="D50" t="s">
        <v>5168</v>
      </c>
      <c r="E50" t="s">
        <v>6599</v>
      </c>
      <c r="F50" t="s">
        <v>6594</v>
      </c>
      <c r="G50" t="s">
        <v>6600</v>
      </c>
      <c r="H50" t="s">
        <v>6595</v>
      </c>
      <c r="I50" t="s">
        <v>6596</v>
      </c>
      <c r="J50">
        <v>37.4</v>
      </c>
      <c r="K50">
        <v>12</v>
      </c>
      <c r="L50">
        <v>15</v>
      </c>
      <c r="M50">
        <v>14</v>
      </c>
      <c r="N50">
        <v>24</v>
      </c>
      <c r="O50">
        <v>1</v>
      </c>
      <c r="P50">
        <v>24</v>
      </c>
      <c r="Q50" t="s">
        <v>6570</v>
      </c>
    </row>
    <row r="51" spans="1:17" x14ac:dyDescent="0.25">
      <c r="A51" t="s">
        <v>6716</v>
      </c>
      <c r="B51" t="s">
        <v>6717</v>
      </c>
      <c r="C51" t="s">
        <v>5159</v>
      </c>
      <c r="D51" t="s">
        <v>5159</v>
      </c>
      <c r="E51" t="s">
        <v>6615</v>
      </c>
      <c r="F51" t="s">
        <v>6594</v>
      </c>
      <c r="G51" t="s">
        <v>6595</v>
      </c>
      <c r="H51" t="s">
        <v>6600</v>
      </c>
      <c r="I51" t="s">
        <v>6596</v>
      </c>
      <c r="J51">
        <v>15.2</v>
      </c>
      <c r="K51">
        <v>6</v>
      </c>
      <c r="L51">
        <v>20</v>
      </c>
      <c r="M51">
        <v>7</v>
      </c>
      <c r="N51">
        <v>72</v>
      </c>
      <c r="O51">
        <v>2</v>
      </c>
      <c r="P51">
        <v>144</v>
      </c>
      <c r="Q51" t="s">
        <v>6570</v>
      </c>
    </row>
    <row r="52" spans="1:17" x14ac:dyDescent="0.25">
      <c r="A52" t="s">
        <v>6718</v>
      </c>
      <c r="B52" t="s">
        <v>6719</v>
      </c>
      <c r="C52" t="s">
        <v>5202</v>
      </c>
      <c r="D52" t="s">
        <v>5202</v>
      </c>
      <c r="E52" t="s">
        <v>6672</v>
      </c>
      <c r="F52" t="s">
        <v>6594</v>
      </c>
      <c r="G52" t="s">
        <v>6595</v>
      </c>
      <c r="H52" t="s">
        <v>6600</v>
      </c>
      <c r="I52" t="s">
        <v>6596</v>
      </c>
      <c r="J52">
        <v>19.399999999999999</v>
      </c>
      <c r="K52">
        <v>6.5</v>
      </c>
      <c r="L52">
        <v>16.5</v>
      </c>
      <c r="M52">
        <v>11.5</v>
      </c>
      <c r="N52">
        <v>48</v>
      </c>
      <c r="O52">
        <v>2</v>
      </c>
      <c r="P52">
        <v>96</v>
      </c>
      <c r="Q52" t="s">
        <v>6570</v>
      </c>
    </row>
    <row r="53" spans="1:17" x14ac:dyDescent="0.25">
      <c r="A53" t="s">
        <v>6720</v>
      </c>
      <c r="B53" t="s">
        <v>6721</v>
      </c>
      <c r="C53" t="s">
        <v>5324</v>
      </c>
      <c r="D53" t="s">
        <v>5325</v>
      </c>
      <c r="E53" t="s">
        <v>6722</v>
      </c>
      <c r="F53" t="s">
        <v>6594</v>
      </c>
      <c r="G53" t="s">
        <v>6600</v>
      </c>
      <c r="H53" t="s">
        <v>6595</v>
      </c>
      <c r="I53" t="s">
        <v>6596</v>
      </c>
      <c r="J53">
        <v>3.96</v>
      </c>
      <c r="K53">
        <v>8</v>
      </c>
      <c r="L53">
        <v>17</v>
      </c>
      <c r="M53">
        <v>10</v>
      </c>
      <c r="N53">
        <v>6</v>
      </c>
      <c r="O53">
        <v>4</v>
      </c>
      <c r="P53">
        <v>24</v>
      </c>
      <c r="Q53" t="s">
        <v>6570</v>
      </c>
    </row>
    <row r="54" spans="1:17" x14ac:dyDescent="0.25">
      <c r="A54" t="s">
        <v>6723</v>
      </c>
      <c r="B54" t="s">
        <v>6724</v>
      </c>
      <c r="C54" t="s">
        <v>5318</v>
      </c>
      <c r="D54" t="s">
        <v>5319</v>
      </c>
      <c r="E54" t="s">
        <v>6725</v>
      </c>
      <c r="F54" t="s">
        <v>6594</v>
      </c>
      <c r="G54" t="s">
        <v>6595</v>
      </c>
      <c r="H54" t="s">
        <v>6595</v>
      </c>
      <c r="I54" t="s">
        <v>6596</v>
      </c>
      <c r="J54">
        <v>11.96</v>
      </c>
      <c r="K54">
        <v>7.25</v>
      </c>
      <c r="L54">
        <v>11</v>
      </c>
      <c r="M54">
        <v>9.75</v>
      </c>
      <c r="N54">
        <v>4</v>
      </c>
      <c r="O54">
        <v>8</v>
      </c>
      <c r="P54">
        <v>32</v>
      </c>
      <c r="Q54" t="s">
        <v>6570</v>
      </c>
    </row>
    <row r="55" spans="1:17" x14ac:dyDescent="0.25">
      <c r="A55" t="s">
        <v>6726</v>
      </c>
      <c r="B55" t="s">
        <v>6727</v>
      </c>
      <c r="C55" t="s">
        <v>5275</v>
      </c>
      <c r="D55" t="s">
        <v>5275</v>
      </c>
      <c r="E55" t="s">
        <v>6615</v>
      </c>
      <c r="F55" t="s">
        <v>6594</v>
      </c>
      <c r="G55" t="s">
        <v>6595</v>
      </c>
      <c r="H55" t="s">
        <v>6600</v>
      </c>
      <c r="I55" t="s">
        <v>6596</v>
      </c>
      <c r="J55">
        <v>26</v>
      </c>
      <c r="K55">
        <v>10</v>
      </c>
      <c r="L55">
        <v>15</v>
      </c>
      <c r="M55">
        <v>15</v>
      </c>
      <c r="N55">
        <v>72</v>
      </c>
      <c r="O55">
        <v>2</v>
      </c>
      <c r="P55">
        <v>144</v>
      </c>
      <c r="Q55" t="s">
        <v>6570</v>
      </c>
    </row>
    <row r="56" spans="1:17" x14ac:dyDescent="0.25">
      <c r="A56" t="s">
        <v>6728</v>
      </c>
      <c r="B56" t="s">
        <v>6729</v>
      </c>
      <c r="C56" t="s">
        <v>5880</v>
      </c>
      <c r="D56" t="s">
        <v>5881</v>
      </c>
      <c r="E56" t="s">
        <v>6665</v>
      </c>
      <c r="F56" t="s">
        <v>6594</v>
      </c>
      <c r="G56" t="s">
        <v>6595</v>
      </c>
      <c r="H56" t="s">
        <v>6595</v>
      </c>
      <c r="I56" t="s">
        <v>6596</v>
      </c>
      <c r="J56">
        <v>3.9</v>
      </c>
      <c r="K56">
        <v>5</v>
      </c>
      <c r="L56">
        <v>7</v>
      </c>
      <c r="M56">
        <v>7</v>
      </c>
      <c r="N56">
        <v>12</v>
      </c>
      <c r="O56">
        <v>2</v>
      </c>
      <c r="P56">
        <v>24</v>
      </c>
      <c r="Q56" t="s">
        <v>6570</v>
      </c>
    </row>
    <row r="57" spans="1:17" x14ac:dyDescent="0.25">
      <c r="A57" t="s">
        <v>6730</v>
      </c>
      <c r="B57" t="s">
        <v>6731</v>
      </c>
      <c r="C57" t="s">
        <v>6732</v>
      </c>
      <c r="D57" t="s">
        <v>6733</v>
      </c>
      <c r="E57" t="s">
        <v>6734</v>
      </c>
      <c r="F57" t="s">
        <v>6594</v>
      </c>
      <c r="G57" t="s">
        <v>6600</v>
      </c>
      <c r="H57" t="s">
        <v>6595</v>
      </c>
      <c r="I57" t="s">
        <v>6596</v>
      </c>
      <c r="J57">
        <v>11</v>
      </c>
      <c r="K57">
        <v>4</v>
      </c>
      <c r="L57">
        <v>16</v>
      </c>
      <c r="M57">
        <v>11</v>
      </c>
      <c r="N57">
        <v>36</v>
      </c>
      <c r="O57">
        <v>2</v>
      </c>
      <c r="P57">
        <v>72</v>
      </c>
      <c r="Q57" t="s">
        <v>6570</v>
      </c>
    </row>
    <row r="58" spans="1:17" x14ac:dyDescent="0.25">
      <c r="A58" t="s">
        <v>6735</v>
      </c>
      <c r="B58" t="s">
        <v>6736</v>
      </c>
      <c r="C58" t="s">
        <v>5369</v>
      </c>
      <c r="D58" t="s">
        <v>5369</v>
      </c>
      <c r="E58" t="s">
        <v>6599</v>
      </c>
      <c r="F58" t="s">
        <v>6594</v>
      </c>
      <c r="G58" t="s">
        <v>6600</v>
      </c>
      <c r="H58" t="s">
        <v>6600</v>
      </c>
      <c r="I58" t="s">
        <v>6596</v>
      </c>
      <c r="J58">
        <v>6.4</v>
      </c>
      <c r="K58">
        <v>8</v>
      </c>
      <c r="L58">
        <v>6.5</v>
      </c>
      <c r="M58">
        <v>12.8</v>
      </c>
      <c r="N58">
        <v>24</v>
      </c>
      <c r="O58">
        <v>1</v>
      </c>
      <c r="P58">
        <v>24</v>
      </c>
      <c r="Q58" t="s">
        <v>6570</v>
      </c>
    </row>
    <row r="59" spans="1:17" x14ac:dyDescent="0.25">
      <c r="A59" t="s">
        <v>6737</v>
      </c>
      <c r="B59" t="s">
        <v>6738</v>
      </c>
      <c r="C59" t="s">
        <v>5173</v>
      </c>
      <c r="D59" t="s">
        <v>5174</v>
      </c>
      <c r="E59" t="s">
        <v>6739</v>
      </c>
      <c r="F59" t="s">
        <v>6594</v>
      </c>
      <c r="G59" t="s">
        <v>6595</v>
      </c>
      <c r="H59" t="s">
        <v>6595</v>
      </c>
      <c r="I59" t="s">
        <v>6596</v>
      </c>
      <c r="J59">
        <v>15.82</v>
      </c>
      <c r="K59">
        <v>7.25</v>
      </c>
      <c r="L59">
        <v>11</v>
      </c>
      <c r="M59">
        <v>8.5</v>
      </c>
      <c r="N59">
        <v>4</v>
      </c>
      <c r="O59">
        <v>20</v>
      </c>
      <c r="P59">
        <v>80</v>
      </c>
      <c r="Q59" t="s">
        <v>6570</v>
      </c>
    </row>
    <row r="60" spans="1:17" x14ac:dyDescent="0.25">
      <c r="A60" t="s">
        <v>6740</v>
      </c>
      <c r="B60" t="s">
        <v>6741</v>
      </c>
      <c r="C60" t="s">
        <v>6742</v>
      </c>
      <c r="D60" t="s">
        <v>6742</v>
      </c>
      <c r="E60" t="s">
        <v>6599</v>
      </c>
      <c r="F60" t="s">
        <v>6594</v>
      </c>
      <c r="G60" t="s">
        <v>6595</v>
      </c>
      <c r="H60" t="s">
        <v>6600</v>
      </c>
      <c r="I60" t="s">
        <v>6596</v>
      </c>
      <c r="J60">
        <v>26</v>
      </c>
      <c r="K60">
        <v>17</v>
      </c>
      <c r="L60">
        <v>13</v>
      </c>
      <c r="M60">
        <v>10</v>
      </c>
      <c r="N60">
        <v>48</v>
      </c>
      <c r="O60">
        <v>3</v>
      </c>
      <c r="P60">
        <v>144</v>
      </c>
      <c r="Q60" t="s">
        <v>6570</v>
      </c>
    </row>
    <row r="61" spans="1:17" x14ac:dyDescent="0.25">
      <c r="A61" t="s">
        <v>6743</v>
      </c>
      <c r="B61" t="s">
        <v>6744</v>
      </c>
      <c r="C61" t="s">
        <v>5216</v>
      </c>
      <c r="D61" t="s">
        <v>5216</v>
      </c>
      <c r="E61" t="s">
        <v>6745</v>
      </c>
      <c r="F61" t="s">
        <v>6594</v>
      </c>
      <c r="G61" t="s">
        <v>6595</v>
      </c>
      <c r="H61" t="s">
        <v>6600</v>
      </c>
      <c r="I61" t="s">
        <v>6596</v>
      </c>
      <c r="J61">
        <v>4.58</v>
      </c>
      <c r="K61">
        <v>4.5</v>
      </c>
      <c r="L61">
        <v>8.5</v>
      </c>
      <c r="M61">
        <v>6.25</v>
      </c>
      <c r="N61">
        <v>24</v>
      </c>
      <c r="O61">
        <v>3</v>
      </c>
      <c r="P61">
        <v>72</v>
      </c>
      <c r="Q61" t="s">
        <v>6570</v>
      </c>
    </row>
    <row r="62" spans="1:17" x14ac:dyDescent="0.25">
      <c r="A62" t="s">
        <v>6746</v>
      </c>
      <c r="B62" t="s">
        <v>6747</v>
      </c>
      <c r="C62" t="s">
        <v>5698</v>
      </c>
      <c r="D62" t="s">
        <v>6748</v>
      </c>
      <c r="E62" t="s">
        <v>6629</v>
      </c>
      <c r="F62" t="s">
        <v>6594</v>
      </c>
      <c r="G62" t="s">
        <v>6600</v>
      </c>
      <c r="H62" t="s">
        <v>6595</v>
      </c>
      <c r="I62" t="s">
        <v>6596</v>
      </c>
      <c r="J62">
        <v>10.64</v>
      </c>
      <c r="K62">
        <v>4</v>
      </c>
      <c r="L62">
        <v>16</v>
      </c>
      <c r="M62">
        <v>11</v>
      </c>
      <c r="N62">
        <v>18</v>
      </c>
      <c r="O62">
        <v>5</v>
      </c>
      <c r="P62">
        <v>90</v>
      </c>
      <c r="Q62" t="s">
        <v>6570</v>
      </c>
    </row>
    <row r="63" spans="1:17" x14ac:dyDescent="0.25">
      <c r="A63" t="s">
        <v>6749</v>
      </c>
      <c r="B63" t="s">
        <v>6750</v>
      </c>
      <c r="C63" t="s">
        <v>5402</v>
      </c>
      <c r="D63" t="s">
        <v>5403</v>
      </c>
      <c r="E63" t="s">
        <v>6751</v>
      </c>
      <c r="F63" t="s">
        <v>6594</v>
      </c>
      <c r="G63" t="s">
        <v>6595</v>
      </c>
      <c r="H63" t="s">
        <v>6595</v>
      </c>
      <c r="I63" t="s">
        <v>6596</v>
      </c>
      <c r="J63">
        <v>5</v>
      </c>
      <c r="K63">
        <v>10.75</v>
      </c>
      <c r="L63">
        <v>16.5</v>
      </c>
      <c r="M63">
        <v>13.5</v>
      </c>
      <c r="N63">
        <v>6</v>
      </c>
      <c r="O63">
        <v>10</v>
      </c>
      <c r="P63">
        <v>60</v>
      </c>
      <c r="Q63" t="s">
        <v>6570</v>
      </c>
    </row>
    <row r="64" spans="1:17" x14ac:dyDescent="0.25">
      <c r="A64" t="s">
        <v>6752</v>
      </c>
      <c r="B64" t="s">
        <v>6753</v>
      </c>
      <c r="C64" t="s">
        <v>5245</v>
      </c>
      <c r="D64" t="s">
        <v>5245</v>
      </c>
      <c r="E64" t="s">
        <v>6599</v>
      </c>
      <c r="F64" t="s">
        <v>6594</v>
      </c>
      <c r="G64" t="s">
        <v>6595</v>
      </c>
      <c r="H64" t="s">
        <v>6600</v>
      </c>
      <c r="I64" t="s">
        <v>6596</v>
      </c>
      <c r="J64">
        <v>48</v>
      </c>
      <c r="K64">
        <v>12.5</v>
      </c>
      <c r="L64">
        <v>9</v>
      </c>
      <c r="M64">
        <v>18</v>
      </c>
      <c r="N64">
        <v>9</v>
      </c>
      <c r="O64">
        <v>10</v>
      </c>
      <c r="P64">
        <v>90</v>
      </c>
      <c r="Q64" t="s">
        <v>6570</v>
      </c>
    </row>
    <row r="65" spans="1:17" x14ac:dyDescent="0.25">
      <c r="A65" t="s">
        <v>6754</v>
      </c>
      <c r="B65" t="s">
        <v>6755</v>
      </c>
      <c r="C65" t="s">
        <v>5451</v>
      </c>
      <c r="D65" t="s">
        <v>5452</v>
      </c>
      <c r="E65" t="s">
        <v>6756</v>
      </c>
      <c r="F65" t="s">
        <v>6594</v>
      </c>
      <c r="G65" t="s">
        <v>6595</v>
      </c>
      <c r="H65" t="s">
        <v>6595</v>
      </c>
      <c r="I65" t="s">
        <v>6596</v>
      </c>
      <c r="J65">
        <v>8.6999999999999993</v>
      </c>
      <c r="K65">
        <v>5</v>
      </c>
      <c r="L65">
        <v>13</v>
      </c>
      <c r="M65">
        <v>12</v>
      </c>
      <c r="N65">
        <v>3</v>
      </c>
      <c r="O65">
        <v>4</v>
      </c>
      <c r="P65">
        <v>12</v>
      </c>
      <c r="Q65" t="s">
        <v>6570</v>
      </c>
    </row>
    <row r="66" spans="1:17" x14ac:dyDescent="0.25">
      <c r="A66" t="s">
        <v>6757</v>
      </c>
      <c r="B66" t="s">
        <v>6758</v>
      </c>
      <c r="C66" t="s">
        <v>6233</v>
      </c>
      <c r="D66" t="s">
        <v>6234</v>
      </c>
      <c r="E66" t="s">
        <v>6759</v>
      </c>
      <c r="F66" t="s">
        <v>6594</v>
      </c>
      <c r="G66" t="s">
        <v>6595</v>
      </c>
      <c r="H66" t="s">
        <v>6595</v>
      </c>
      <c r="I66" t="s">
        <v>6596</v>
      </c>
      <c r="J66">
        <v>15.66</v>
      </c>
      <c r="K66">
        <v>9</v>
      </c>
      <c r="L66">
        <v>16</v>
      </c>
      <c r="M66">
        <v>14</v>
      </c>
      <c r="N66">
        <v>6</v>
      </c>
      <c r="O66">
        <v>1</v>
      </c>
      <c r="P66">
        <v>6</v>
      </c>
      <c r="Q66" t="s">
        <v>6570</v>
      </c>
    </row>
    <row r="67" spans="1:17" x14ac:dyDescent="0.25">
      <c r="A67" t="s">
        <v>6760</v>
      </c>
      <c r="B67" t="s">
        <v>6761</v>
      </c>
      <c r="C67" t="s">
        <v>6762</v>
      </c>
      <c r="D67" t="s">
        <v>6762</v>
      </c>
      <c r="E67" t="s">
        <v>6665</v>
      </c>
      <c r="F67" t="s">
        <v>6594</v>
      </c>
      <c r="G67" t="s">
        <v>6595</v>
      </c>
      <c r="H67" t="s">
        <v>6600</v>
      </c>
      <c r="I67" t="s">
        <v>6596</v>
      </c>
      <c r="J67">
        <v>3.42</v>
      </c>
      <c r="K67">
        <v>5</v>
      </c>
      <c r="L67">
        <v>8</v>
      </c>
      <c r="M67">
        <v>7</v>
      </c>
      <c r="N67">
        <v>12</v>
      </c>
      <c r="O67">
        <v>2</v>
      </c>
      <c r="P67">
        <v>24</v>
      </c>
      <c r="Q67" t="s">
        <v>6570</v>
      </c>
    </row>
    <row r="68" spans="1:17" x14ac:dyDescent="0.25">
      <c r="A68" t="s">
        <v>6763</v>
      </c>
      <c r="B68" t="s">
        <v>6764</v>
      </c>
      <c r="C68" t="s">
        <v>5601</v>
      </c>
      <c r="D68" t="s">
        <v>5602</v>
      </c>
      <c r="E68" t="s">
        <v>6599</v>
      </c>
      <c r="F68" t="s">
        <v>6594</v>
      </c>
      <c r="G68" t="s">
        <v>6595</v>
      </c>
      <c r="H68" t="s">
        <v>6595</v>
      </c>
      <c r="I68" t="s">
        <v>6596</v>
      </c>
      <c r="J68">
        <v>30.75</v>
      </c>
      <c r="K68">
        <v>19.29</v>
      </c>
      <c r="L68">
        <v>15.55</v>
      </c>
      <c r="M68">
        <v>11.85</v>
      </c>
      <c r="N68">
        <v>3</v>
      </c>
      <c r="O68">
        <v>3</v>
      </c>
      <c r="P68">
        <v>9</v>
      </c>
      <c r="Q68" t="s">
        <v>6570</v>
      </c>
    </row>
    <row r="69" spans="1:17" x14ac:dyDescent="0.25">
      <c r="A69" t="s">
        <v>6765</v>
      </c>
      <c r="B69" t="s">
        <v>6766</v>
      </c>
      <c r="C69" t="s">
        <v>5814</v>
      </c>
      <c r="D69" t="s">
        <v>5815</v>
      </c>
      <c r="E69" t="s">
        <v>6767</v>
      </c>
      <c r="F69" t="s">
        <v>6594</v>
      </c>
      <c r="G69" t="s">
        <v>6595</v>
      </c>
      <c r="H69" t="s">
        <v>6595</v>
      </c>
      <c r="I69" t="s">
        <v>6596</v>
      </c>
      <c r="J69">
        <v>12.4</v>
      </c>
      <c r="K69">
        <v>12</v>
      </c>
      <c r="L69">
        <v>16</v>
      </c>
      <c r="M69">
        <v>8</v>
      </c>
      <c r="N69">
        <v>48</v>
      </c>
      <c r="O69">
        <v>1</v>
      </c>
      <c r="P69">
        <v>48</v>
      </c>
      <c r="Q69" t="s">
        <v>6570</v>
      </c>
    </row>
    <row r="70" spans="1:17" x14ac:dyDescent="0.25">
      <c r="A70" t="s">
        <v>6768</v>
      </c>
      <c r="B70" t="s">
        <v>6769</v>
      </c>
      <c r="C70" t="s">
        <v>6770</v>
      </c>
      <c r="D70" t="s">
        <v>6771</v>
      </c>
      <c r="E70" t="s">
        <v>6772</v>
      </c>
      <c r="F70" t="s">
        <v>6594</v>
      </c>
      <c r="G70" t="s">
        <v>6600</v>
      </c>
      <c r="H70" t="s">
        <v>6595</v>
      </c>
      <c r="I70" t="s">
        <v>6596</v>
      </c>
      <c r="J70">
        <v>35</v>
      </c>
      <c r="K70">
        <v>8</v>
      </c>
      <c r="L70">
        <v>15</v>
      </c>
      <c r="M70">
        <v>10</v>
      </c>
      <c r="N70">
        <v>48</v>
      </c>
      <c r="O70">
        <v>1</v>
      </c>
      <c r="P70">
        <v>48</v>
      </c>
      <c r="Q70" t="s">
        <v>6570</v>
      </c>
    </row>
    <row r="71" spans="1:17" x14ac:dyDescent="0.25">
      <c r="A71" t="s">
        <v>6773</v>
      </c>
      <c r="B71" t="s">
        <v>6774</v>
      </c>
      <c r="C71" t="s">
        <v>5200</v>
      </c>
      <c r="D71" t="s">
        <v>5201</v>
      </c>
      <c r="E71" t="s">
        <v>6599</v>
      </c>
      <c r="F71" t="s">
        <v>6594</v>
      </c>
      <c r="G71" t="s">
        <v>6595</v>
      </c>
      <c r="H71" t="s">
        <v>6595</v>
      </c>
      <c r="I71" t="s">
        <v>6596</v>
      </c>
      <c r="J71">
        <v>8.1999999999999993</v>
      </c>
      <c r="K71">
        <v>13</v>
      </c>
      <c r="L71">
        <v>5.3</v>
      </c>
      <c r="M71">
        <v>12</v>
      </c>
      <c r="N71">
        <v>12</v>
      </c>
      <c r="O71">
        <v>3</v>
      </c>
      <c r="P71">
        <v>36</v>
      </c>
      <c r="Q71" t="s">
        <v>6570</v>
      </c>
    </row>
    <row r="72" spans="1:17" x14ac:dyDescent="0.25">
      <c r="A72" t="s">
        <v>6775</v>
      </c>
      <c r="B72" t="s">
        <v>6776</v>
      </c>
      <c r="C72" t="s">
        <v>5457</v>
      </c>
      <c r="D72" t="s">
        <v>5458</v>
      </c>
      <c r="E72" t="s">
        <v>6777</v>
      </c>
      <c r="F72" t="s">
        <v>6594</v>
      </c>
      <c r="G72" t="s">
        <v>6595</v>
      </c>
      <c r="H72" t="s">
        <v>6595</v>
      </c>
      <c r="I72" t="s">
        <v>6596</v>
      </c>
      <c r="J72">
        <v>26.2</v>
      </c>
      <c r="K72">
        <v>10</v>
      </c>
      <c r="L72">
        <v>15</v>
      </c>
      <c r="M72">
        <v>15</v>
      </c>
      <c r="N72">
        <v>36</v>
      </c>
      <c r="O72">
        <v>2</v>
      </c>
      <c r="P72">
        <v>72</v>
      </c>
      <c r="Q72" t="s">
        <v>6570</v>
      </c>
    </row>
    <row r="73" spans="1:17" x14ac:dyDescent="0.25">
      <c r="A73" t="s">
        <v>6778</v>
      </c>
      <c r="B73" t="s">
        <v>6779</v>
      </c>
      <c r="C73" t="s">
        <v>5187</v>
      </c>
      <c r="D73" t="s">
        <v>5188</v>
      </c>
      <c r="E73" t="s">
        <v>6656</v>
      </c>
      <c r="F73" t="s">
        <v>6594</v>
      </c>
      <c r="G73" t="s">
        <v>6595</v>
      </c>
      <c r="H73" t="s">
        <v>6595</v>
      </c>
      <c r="I73" t="s">
        <v>6596</v>
      </c>
      <c r="J73">
        <v>41.52</v>
      </c>
      <c r="K73">
        <v>10.5</v>
      </c>
      <c r="L73">
        <v>18.5</v>
      </c>
      <c r="M73">
        <v>12.5</v>
      </c>
      <c r="N73">
        <v>72</v>
      </c>
      <c r="O73">
        <v>3</v>
      </c>
      <c r="P73">
        <v>216</v>
      </c>
      <c r="Q73" t="s">
        <v>6570</v>
      </c>
    </row>
    <row r="74" spans="1:17" x14ac:dyDescent="0.25">
      <c r="A74" t="s">
        <v>6780</v>
      </c>
      <c r="B74" t="s">
        <v>6781</v>
      </c>
      <c r="C74" t="s">
        <v>6782</v>
      </c>
      <c r="D74" t="s">
        <v>6782</v>
      </c>
      <c r="E74" t="s">
        <v>6599</v>
      </c>
      <c r="F74" t="s">
        <v>6594</v>
      </c>
      <c r="G74" t="s">
        <v>6595</v>
      </c>
      <c r="H74" t="s">
        <v>6600</v>
      </c>
      <c r="I74" t="s">
        <v>6596</v>
      </c>
      <c r="J74">
        <v>9.6999999999999993</v>
      </c>
      <c r="K74">
        <v>11</v>
      </c>
      <c r="L74">
        <v>7</v>
      </c>
      <c r="M74">
        <v>11.5</v>
      </c>
      <c r="N74">
        <v>24</v>
      </c>
      <c r="O74">
        <v>1</v>
      </c>
      <c r="P74">
        <v>24</v>
      </c>
      <c r="Q74" t="s">
        <v>6570</v>
      </c>
    </row>
    <row r="75" spans="1:17" x14ac:dyDescent="0.25">
      <c r="A75" t="s">
        <v>6783</v>
      </c>
      <c r="B75" t="s">
        <v>6784</v>
      </c>
      <c r="C75" t="s">
        <v>6785</v>
      </c>
      <c r="D75" t="s">
        <v>6786</v>
      </c>
      <c r="E75" t="s">
        <v>6599</v>
      </c>
      <c r="F75" t="s">
        <v>6594</v>
      </c>
      <c r="G75" t="s">
        <v>6595</v>
      </c>
      <c r="H75" t="s">
        <v>6595</v>
      </c>
      <c r="I75" t="s">
        <v>6596</v>
      </c>
      <c r="J75">
        <v>10.82</v>
      </c>
      <c r="K75">
        <v>18.05</v>
      </c>
      <c r="L75">
        <v>14.46</v>
      </c>
      <c r="M75">
        <v>5</v>
      </c>
      <c r="N75">
        <v>18</v>
      </c>
      <c r="O75">
        <v>2</v>
      </c>
      <c r="P75">
        <v>36</v>
      </c>
      <c r="Q75" t="s">
        <v>6570</v>
      </c>
    </row>
    <row r="76" spans="1:17" x14ac:dyDescent="0.25">
      <c r="A76" t="s">
        <v>6787</v>
      </c>
      <c r="B76" t="s">
        <v>6788</v>
      </c>
      <c r="C76" t="s">
        <v>5970</v>
      </c>
      <c r="D76" t="s">
        <v>5971</v>
      </c>
      <c r="E76" t="s">
        <v>6606</v>
      </c>
      <c r="F76" t="s">
        <v>6594</v>
      </c>
      <c r="G76" t="s">
        <v>6595</v>
      </c>
      <c r="H76" t="s">
        <v>6595</v>
      </c>
      <c r="I76" t="s">
        <v>6596</v>
      </c>
      <c r="J76">
        <v>14</v>
      </c>
      <c r="K76">
        <v>9</v>
      </c>
      <c r="L76">
        <v>16</v>
      </c>
      <c r="M76">
        <v>12</v>
      </c>
      <c r="N76">
        <v>12</v>
      </c>
      <c r="O76">
        <v>1</v>
      </c>
      <c r="P76">
        <v>12</v>
      </c>
      <c r="Q76" t="s">
        <v>6570</v>
      </c>
    </row>
    <row r="77" spans="1:17" x14ac:dyDescent="0.25">
      <c r="A77" t="s">
        <v>6789</v>
      </c>
      <c r="B77" t="s">
        <v>6790</v>
      </c>
      <c r="C77" t="s">
        <v>5569</v>
      </c>
      <c r="D77" t="s">
        <v>5570</v>
      </c>
      <c r="E77" t="s">
        <v>6791</v>
      </c>
      <c r="F77" t="s">
        <v>6594</v>
      </c>
      <c r="G77" t="s">
        <v>6595</v>
      </c>
      <c r="H77" t="s">
        <v>6595</v>
      </c>
      <c r="I77" t="s">
        <v>6596</v>
      </c>
      <c r="J77">
        <v>2.76</v>
      </c>
      <c r="K77">
        <v>3.8</v>
      </c>
      <c r="L77">
        <v>7.8</v>
      </c>
      <c r="M77">
        <v>5.9</v>
      </c>
      <c r="N77">
        <v>24</v>
      </c>
      <c r="O77">
        <v>1</v>
      </c>
      <c r="P77">
        <v>24</v>
      </c>
      <c r="Q77" t="s">
        <v>6570</v>
      </c>
    </row>
    <row r="78" spans="1:17" x14ac:dyDescent="0.25">
      <c r="A78" t="s">
        <v>6792</v>
      </c>
      <c r="B78" t="s">
        <v>6793</v>
      </c>
      <c r="C78" t="s">
        <v>6084</v>
      </c>
      <c r="D78" t="s">
        <v>6085</v>
      </c>
      <c r="E78" t="s">
        <v>6606</v>
      </c>
      <c r="F78" t="s">
        <v>6594</v>
      </c>
      <c r="G78" t="s">
        <v>6595</v>
      </c>
      <c r="H78" t="s">
        <v>6595</v>
      </c>
      <c r="I78" t="s">
        <v>6596</v>
      </c>
      <c r="J78">
        <v>20</v>
      </c>
      <c r="K78">
        <v>8</v>
      </c>
      <c r="L78">
        <v>12</v>
      </c>
      <c r="M78">
        <v>11</v>
      </c>
      <c r="N78">
        <v>12</v>
      </c>
      <c r="O78">
        <v>1</v>
      </c>
      <c r="P78">
        <v>12</v>
      </c>
      <c r="Q78" t="s">
        <v>6570</v>
      </c>
    </row>
    <row r="79" spans="1:17" x14ac:dyDescent="0.25">
      <c r="A79" t="s">
        <v>6794</v>
      </c>
      <c r="B79" t="s">
        <v>6795</v>
      </c>
      <c r="C79" t="s">
        <v>5521</v>
      </c>
      <c r="D79" t="s">
        <v>5522</v>
      </c>
      <c r="E79" t="s">
        <v>6611</v>
      </c>
      <c r="F79" t="s">
        <v>6594</v>
      </c>
      <c r="G79" t="s">
        <v>6595</v>
      </c>
      <c r="H79" t="s">
        <v>6595</v>
      </c>
      <c r="I79" t="s">
        <v>6596</v>
      </c>
      <c r="J79">
        <v>7.26</v>
      </c>
      <c r="K79">
        <v>6.5</v>
      </c>
      <c r="L79">
        <v>12.5</v>
      </c>
      <c r="M79">
        <v>11.5</v>
      </c>
      <c r="N79">
        <v>1</v>
      </c>
      <c r="O79">
        <v>12</v>
      </c>
      <c r="P79">
        <v>12</v>
      </c>
      <c r="Q79" t="s">
        <v>6570</v>
      </c>
    </row>
    <row r="80" spans="1:17" x14ac:dyDescent="0.25">
      <c r="A80" t="s">
        <v>6796</v>
      </c>
      <c r="B80" t="s">
        <v>6797</v>
      </c>
      <c r="C80" t="s">
        <v>5968</v>
      </c>
      <c r="D80" t="s">
        <v>5968</v>
      </c>
      <c r="E80" t="s">
        <v>6798</v>
      </c>
      <c r="F80" t="s">
        <v>6594</v>
      </c>
      <c r="G80" t="s">
        <v>6595</v>
      </c>
      <c r="H80" t="s">
        <v>6600</v>
      </c>
      <c r="I80" t="s">
        <v>6596</v>
      </c>
      <c r="J80">
        <v>5.6</v>
      </c>
      <c r="K80">
        <v>8</v>
      </c>
      <c r="L80">
        <v>14</v>
      </c>
      <c r="M80">
        <v>9</v>
      </c>
      <c r="N80">
        <v>1</v>
      </c>
      <c r="O80">
        <v>5</v>
      </c>
      <c r="P80">
        <v>5</v>
      </c>
      <c r="Q80" t="s">
        <v>6570</v>
      </c>
    </row>
    <row r="81" spans="1:17" x14ac:dyDescent="0.25">
      <c r="A81" t="s">
        <v>6799</v>
      </c>
      <c r="B81" t="s">
        <v>6800</v>
      </c>
      <c r="C81" t="s">
        <v>5580</v>
      </c>
      <c r="D81" t="s">
        <v>5581</v>
      </c>
      <c r="E81" t="s">
        <v>6599</v>
      </c>
      <c r="F81" t="s">
        <v>6594</v>
      </c>
      <c r="G81" t="s">
        <v>6595</v>
      </c>
      <c r="H81" t="s">
        <v>6595</v>
      </c>
      <c r="I81" t="s">
        <v>6596</v>
      </c>
      <c r="J81">
        <v>49.999899751999997</v>
      </c>
      <c r="K81">
        <v>11.000005939999999</v>
      </c>
      <c r="L81">
        <v>23.000012420000001</v>
      </c>
      <c r="M81">
        <v>20.000010799999998</v>
      </c>
      <c r="N81">
        <v>72</v>
      </c>
      <c r="O81">
        <v>1</v>
      </c>
      <c r="P81">
        <v>72</v>
      </c>
      <c r="Q81" t="s">
        <v>6570</v>
      </c>
    </row>
    <row r="82" spans="1:17" x14ac:dyDescent="0.25">
      <c r="A82" t="s">
        <v>6801</v>
      </c>
      <c r="B82" t="s">
        <v>6802</v>
      </c>
      <c r="C82" t="s">
        <v>5377</v>
      </c>
      <c r="D82" t="s">
        <v>5378</v>
      </c>
      <c r="E82" t="s">
        <v>6599</v>
      </c>
      <c r="F82" t="s">
        <v>6594</v>
      </c>
      <c r="G82" t="s">
        <v>6595</v>
      </c>
      <c r="H82" t="s">
        <v>6595</v>
      </c>
      <c r="I82" t="s">
        <v>6596</v>
      </c>
      <c r="J82">
        <v>30</v>
      </c>
      <c r="K82">
        <v>12</v>
      </c>
      <c r="L82">
        <v>13</v>
      </c>
      <c r="M82">
        <v>16</v>
      </c>
      <c r="N82">
        <v>8</v>
      </c>
      <c r="O82">
        <v>5</v>
      </c>
      <c r="P82">
        <v>40</v>
      </c>
      <c r="Q82" t="s">
        <v>6570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="160" zoomScaleNormal="16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0.28515625" customWidth="1"/>
    <col min="2" max="3" width="10.7109375" customWidth="1"/>
    <col min="4" max="4" width="18.5703125" customWidth="1"/>
  </cols>
  <sheetData>
    <row r="1" spans="1:3" s="18" customFormat="1" x14ac:dyDescent="0.25">
      <c r="A1" s="18" t="s">
        <v>0</v>
      </c>
      <c r="B1" s="18" t="s">
        <v>6803</v>
      </c>
      <c r="C1" s="18" t="s">
        <v>6804</v>
      </c>
    </row>
    <row r="2" spans="1:3" x14ac:dyDescent="0.25">
      <c r="A2" t="s">
        <v>2409</v>
      </c>
      <c r="B2">
        <v>5027</v>
      </c>
      <c r="C2">
        <v>480</v>
      </c>
    </row>
    <row r="3" spans="1:3" x14ac:dyDescent="0.25">
      <c r="A3" t="s">
        <v>2853</v>
      </c>
      <c r="B3">
        <v>560</v>
      </c>
      <c r="C3">
        <f>263-96</f>
        <v>167</v>
      </c>
    </row>
    <row r="4" spans="1:3" x14ac:dyDescent="0.25">
      <c r="A4" t="s">
        <v>1334</v>
      </c>
      <c r="B4">
        <v>3001</v>
      </c>
      <c r="C4">
        <v>24</v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"/>
  <sheetViews>
    <sheetView zoomScaleNormal="100" workbookViewId="0">
      <pane ySplit="1" topLeftCell="A2" activePane="bottomLeft" state="frozen"/>
      <selection pane="bottomLeft" activeCell="G6" sqref="G6"/>
    </sheetView>
  </sheetViews>
  <sheetFormatPr defaultColWidth="9.140625" defaultRowHeight="15" x14ac:dyDescent="0.25"/>
  <cols>
    <col min="1" max="1" width="17" customWidth="1"/>
    <col min="2" max="3" width="15.28515625" customWidth="1"/>
    <col min="4" max="4" width="10.28515625" customWidth="1"/>
    <col min="5" max="5" width="15.85546875" customWidth="1"/>
    <col min="6" max="6" width="14.5703125" customWidth="1"/>
    <col min="7" max="8" width="12.7109375" customWidth="1"/>
    <col min="9" max="9" width="12.28515625" customWidth="1"/>
    <col min="10" max="10" width="54.28515625" customWidth="1"/>
    <col min="11" max="11" width="11.28515625" style="8" customWidth="1"/>
    <col min="12" max="12" width="8.5703125" style="10" customWidth="1"/>
    <col min="13" max="13" width="10.140625" style="10" customWidth="1"/>
    <col min="14" max="14" width="9.85546875" customWidth="1"/>
    <col min="15" max="15" width="14.5703125" customWidth="1"/>
    <col min="16" max="16" width="13.28515625" customWidth="1"/>
    <col min="17" max="18" width="19" customWidth="1"/>
    <col min="19" max="19" width="14" customWidth="1"/>
  </cols>
  <sheetData>
    <row r="1" spans="1:16" ht="46.5" customHeight="1" x14ac:dyDescent="0.25">
      <c r="A1" s="25" t="s">
        <v>0</v>
      </c>
      <c r="B1" s="25" t="s">
        <v>5139</v>
      </c>
      <c r="C1" s="25" t="s">
        <v>5140</v>
      </c>
      <c r="D1" s="25" t="s">
        <v>6803</v>
      </c>
      <c r="E1" s="24" t="s">
        <v>5142</v>
      </c>
      <c r="F1" s="24" t="s">
        <v>5143</v>
      </c>
      <c r="G1" t="s">
        <v>6805</v>
      </c>
      <c r="H1" s="8" t="s">
        <v>6806</v>
      </c>
      <c r="I1" s="8" t="s">
        <v>5147</v>
      </c>
      <c r="J1" t="s">
        <v>5148</v>
      </c>
      <c r="K1" t="s">
        <v>5149</v>
      </c>
      <c r="L1" s="26" t="s">
        <v>5150</v>
      </c>
      <c r="M1" s="27" t="s">
        <v>6807</v>
      </c>
      <c r="N1" s="27" t="s">
        <v>6808</v>
      </c>
      <c r="O1" s="26" t="s">
        <v>5153</v>
      </c>
      <c r="P1" s="26" t="s">
        <v>5155</v>
      </c>
    </row>
    <row r="2" spans="1:16" x14ac:dyDescent="0.25">
      <c r="A2" t="s">
        <v>4988</v>
      </c>
      <c r="B2" t="s">
        <v>6173</v>
      </c>
      <c r="C2" t="s">
        <v>6174</v>
      </c>
      <c r="D2">
        <f>VLOOKUP(A2,Data1!A:B,2,0)</f>
        <v>4403</v>
      </c>
      <c r="E2" s="22">
        <f t="shared" ref="E2:E19" si="0">L2*O2</f>
        <v>12</v>
      </c>
      <c r="F2" s="22">
        <f t="shared" ref="F2:F19" si="1">O2</f>
        <v>2</v>
      </c>
      <c r="G2" s="22">
        <v>2</v>
      </c>
      <c r="H2" s="22"/>
      <c r="I2" s="8" t="s">
        <v>6809</v>
      </c>
      <c r="J2" t="e">
        <f>VLOOKUP(A2,Instruction!A:F,7,0)</f>
        <v>#REF!</v>
      </c>
      <c r="L2" s="22">
        <f>VLOOKUP(A2,Data1!A:C,3,0)</f>
        <v>6</v>
      </c>
      <c r="M2" s="22"/>
      <c r="N2" s="22"/>
      <c r="O2" s="22">
        <v>2</v>
      </c>
      <c r="P2" s="22">
        <f>VLOOKUP(D2,[1]Sheet1!$B:$D,3,0)</f>
        <v>10343</v>
      </c>
    </row>
    <row r="3" spans="1:16" x14ac:dyDescent="0.25">
      <c r="A3" t="s">
        <v>2241</v>
      </c>
      <c r="B3" t="s">
        <v>6810</v>
      </c>
      <c r="C3" t="s">
        <v>6811</v>
      </c>
      <c r="D3">
        <f>VLOOKUP(A3,Data1!A:B,2,0)</f>
        <v>4400</v>
      </c>
      <c r="E3" s="22">
        <f t="shared" si="0"/>
        <v>8</v>
      </c>
      <c r="F3" s="22">
        <f t="shared" si="1"/>
        <v>4</v>
      </c>
      <c r="G3" s="22">
        <v>4</v>
      </c>
      <c r="H3" s="22"/>
      <c r="I3" s="8" t="s">
        <v>6809</v>
      </c>
      <c r="J3" t="e">
        <f>VLOOKUP(A3,Instruction!A:F,7,0)</f>
        <v>#REF!</v>
      </c>
      <c r="L3" s="22">
        <f>VLOOKUP(A3,Data1!A:C,3,0)</f>
        <v>2</v>
      </c>
      <c r="M3" s="22"/>
      <c r="N3" s="22"/>
      <c r="O3" s="22">
        <v>4</v>
      </c>
      <c r="P3" s="22">
        <f>VLOOKUP(D3,[1]Sheet1!$B:$D,3,0)</f>
        <v>28720</v>
      </c>
    </row>
    <row r="4" spans="1:16" x14ac:dyDescent="0.25">
      <c r="A4" t="s">
        <v>4987</v>
      </c>
      <c r="B4" t="s">
        <v>6039</v>
      </c>
      <c r="C4" t="s">
        <v>6040</v>
      </c>
      <c r="D4">
        <f>VLOOKUP(A4,Data1!A:B,2,0)</f>
        <v>17036</v>
      </c>
      <c r="E4" s="22">
        <f t="shared" si="0"/>
        <v>6</v>
      </c>
      <c r="F4" s="22">
        <f t="shared" si="1"/>
        <v>6</v>
      </c>
      <c r="G4" s="22">
        <v>6</v>
      </c>
      <c r="H4" s="22"/>
      <c r="I4" s="8" t="s">
        <v>6809</v>
      </c>
      <c r="J4" t="e">
        <f>VLOOKUP(A4,Instruction!A:F,7,0)</f>
        <v>#REF!</v>
      </c>
      <c r="L4" s="22">
        <f>VLOOKUP(A4,Data1!A:C,3,0)</f>
        <v>1</v>
      </c>
      <c r="M4" s="22"/>
      <c r="N4" s="22"/>
      <c r="O4" s="22">
        <v>6</v>
      </c>
      <c r="P4" s="22">
        <f>VLOOKUP(D4,[1]Sheet1!$B:$D,3,0)</f>
        <v>19554</v>
      </c>
    </row>
    <row r="5" spans="1:16" x14ac:dyDescent="0.25">
      <c r="A5" t="s">
        <v>4989</v>
      </c>
      <c r="B5" t="s">
        <v>6096</v>
      </c>
      <c r="C5" t="s">
        <v>6097</v>
      </c>
      <c r="D5">
        <f>VLOOKUP(A5,Data1!A:B,2,0)</f>
        <v>709</v>
      </c>
      <c r="E5" s="22">
        <f t="shared" si="0"/>
        <v>6</v>
      </c>
      <c r="F5" s="22">
        <f t="shared" si="1"/>
        <v>6</v>
      </c>
      <c r="G5" s="22">
        <v>6</v>
      </c>
      <c r="H5" s="22"/>
      <c r="I5" s="8" t="s">
        <v>6809</v>
      </c>
      <c r="J5" t="e">
        <f>VLOOKUP(A5,Instruction!A:F,7,0)</f>
        <v>#REF!</v>
      </c>
      <c r="L5" s="22">
        <f>VLOOKUP(A5,Data1!A:C,3,0)</f>
        <v>1</v>
      </c>
      <c r="M5" s="22"/>
      <c r="N5" s="22"/>
      <c r="O5" s="22">
        <v>6</v>
      </c>
      <c r="P5" s="22">
        <f>VLOOKUP(D5,[1]Sheet1!$B:$D,3,0)</f>
        <v>2396</v>
      </c>
    </row>
    <row r="6" spans="1:16" x14ac:dyDescent="0.25">
      <c r="A6" t="s">
        <v>4991</v>
      </c>
      <c r="B6" t="s">
        <v>5752</v>
      </c>
      <c r="C6" t="s">
        <v>5753</v>
      </c>
      <c r="D6">
        <f>VLOOKUP(A6,Data1!A:B,2,0)</f>
        <v>17035</v>
      </c>
      <c r="E6" s="22">
        <f t="shared" si="0"/>
        <v>6</v>
      </c>
      <c r="F6" s="22">
        <f t="shared" si="1"/>
        <v>6</v>
      </c>
      <c r="G6" s="22">
        <v>6</v>
      </c>
      <c r="H6" s="22"/>
      <c r="I6" s="8" t="s">
        <v>6809</v>
      </c>
      <c r="J6" t="e">
        <f>VLOOKUP(A6,Instruction!A:F,7,0)</f>
        <v>#REF!</v>
      </c>
      <c r="L6" s="22">
        <f>VLOOKUP(A6,Data1!A:C,3,0)</f>
        <v>1</v>
      </c>
      <c r="M6" s="22"/>
      <c r="N6" s="22"/>
      <c r="O6" s="22">
        <v>6</v>
      </c>
      <c r="P6" s="22">
        <f>VLOOKUP(D6,[1]Sheet1!$B:$D,3,0)</f>
        <v>33166</v>
      </c>
    </row>
    <row r="7" spans="1:16" x14ac:dyDescent="0.25">
      <c r="A7" t="s">
        <v>3418</v>
      </c>
      <c r="B7" t="s">
        <v>5903</v>
      </c>
      <c r="C7" t="s">
        <v>5904</v>
      </c>
      <c r="D7">
        <f>VLOOKUP(A7,Data1!A:B,2,0)</f>
        <v>914</v>
      </c>
      <c r="E7" s="22">
        <f t="shared" si="0"/>
        <v>4</v>
      </c>
      <c r="F7" s="22">
        <f t="shared" si="1"/>
        <v>4</v>
      </c>
      <c r="G7" s="22"/>
      <c r="H7" s="22">
        <v>4</v>
      </c>
      <c r="I7" s="8" t="s">
        <v>6809</v>
      </c>
      <c r="J7" t="e">
        <f>VLOOKUP(A7,Instruction!A:F,7,0)</f>
        <v>#REF!</v>
      </c>
      <c r="L7" s="22">
        <f>VLOOKUP(A7,Data1!A:C,3,0)</f>
        <v>1</v>
      </c>
      <c r="M7" s="22"/>
      <c r="N7" s="22"/>
      <c r="O7" s="22">
        <v>4</v>
      </c>
      <c r="P7" s="22">
        <f>VLOOKUP(D7,[1]Sheet1!$B:$D,3,0)</f>
        <v>32063</v>
      </c>
    </row>
    <row r="8" spans="1:16" x14ac:dyDescent="0.25">
      <c r="A8" t="s">
        <v>3400</v>
      </c>
      <c r="B8" t="s">
        <v>6812</v>
      </c>
      <c r="C8" t="s">
        <v>6813</v>
      </c>
      <c r="D8">
        <f>VLOOKUP(A8,Data1!A:B,2,0)</f>
        <v>905</v>
      </c>
      <c r="E8" s="22">
        <f t="shared" si="0"/>
        <v>4</v>
      </c>
      <c r="F8" s="22">
        <f t="shared" si="1"/>
        <v>4</v>
      </c>
      <c r="G8" s="22"/>
      <c r="H8" s="22">
        <v>4</v>
      </c>
      <c r="I8" s="8" t="s">
        <v>6809</v>
      </c>
      <c r="J8" t="e">
        <f>VLOOKUP(A8,Instruction!A:F,7,0)</f>
        <v>#REF!</v>
      </c>
      <c r="L8" s="22">
        <f>VLOOKUP(A8,Data1!A:C,3,0)</f>
        <v>1</v>
      </c>
      <c r="M8" s="22"/>
      <c r="N8" s="22"/>
      <c r="O8" s="22">
        <v>4</v>
      </c>
      <c r="P8" s="22">
        <f>VLOOKUP(D8,[1]Sheet1!$B:$D,3,0)</f>
        <v>86003</v>
      </c>
    </row>
    <row r="9" spans="1:16" x14ac:dyDescent="0.25">
      <c r="A9" t="s">
        <v>4992</v>
      </c>
      <c r="B9" t="s">
        <v>6814</v>
      </c>
      <c r="C9" t="s">
        <v>6815</v>
      </c>
      <c r="D9">
        <f>VLOOKUP(A9,Data1!A:B,2,0)</f>
        <v>1215</v>
      </c>
      <c r="E9" s="22">
        <f t="shared" si="0"/>
        <v>6</v>
      </c>
      <c r="F9" s="22">
        <f t="shared" si="1"/>
        <v>6</v>
      </c>
      <c r="G9" s="22"/>
      <c r="H9" s="22">
        <v>6</v>
      </c>
      <c r="I9" s="8" t="s">
        <v>6809</v>
      </c>
      <c r="J9" t="e">
        <f>VLOOKUP(A9,Instruction!A:F,7,0)</f>
        <v>#REF!</v>
      </c>
      <c r="L9" s="22">
        <f>VLOOKUP(A9,Data1!A:C,3,0)</f>
        <v>1</v>
      </c>
      <c r="M9" s="22"/>
      <c r="N9" s="22"/>
      <c r="O9" s="22">
        <v>6</v>
      </c>
      <c r="P9" s="22">
        <f>VLOOKUP(D9,[1]Sheet1!$B:$D,3,0)</f>
        <v>10438</v>
      </c>
    </row>
    <row r="10" spans="1:16" x14ac:dyDescent="0.25">
      <c r="A10" t="s">
        <v>178</v>
      </c>
      <c r="B10" t="s">
        <v>6816</v>
      </c>
      <c r="C10" t="s">
        <v>6817</v>
      </c>
      <c r="D10">
        <f>VLOOKUP(A10,Data1!A:B,2,0)</f>
        <v>1227</v>
      </c>
      <c r="E10" s="22">
        <f t="shared" si="0"/>
        <v>6</v>
      </c>
      <c r="F10" s="22">
        <f t="shared" si="1"/>
        <v>6</v>
      </c>
      <c r="G10" s="22"/>
      <c r="H10" s="22">
        <v>6</v>
      </c>
      <c r="I10" s="8" t="s">
        <v>6809</v>
      </c>
      <c r="J10" t="e">
        <f>VLOOKUP(A10,Instruction!A:F,7,0)</f>
        <v>#REF!</v>
      </c>
      <c r="L10" s="22">
        <f>VLOOKUP(A10,Data1!A:C,3,0)</f>
        <v>1</v>
      </c>
      <c r="M10" s="22"/>
      <c r="N10" s="22"/>
      <c r="O10" s="22">
        <v>6</v>
      </c>
      <c r="P10" s="22">
        <f>VLOOKUP(D10,[1]Sheet1!$B:$D,3,0)</f>
        <v>4391</v>
      </c>
    </row>
    <row r="11" spans="1:16" x14ac:dyDescent="0.25">
      <c r="A11" t="s">
        <v>3550</v>
      </c>
      <c r="B11" t="s">
        <v>6818</v>
      </c>
      <c r="C11" t="s">
        <v>6819</v>
      </c>
      <c r="D11">
        <f>VLOOKUP(A11,Data1!A:B,2,0)</f>
        <v>992</v>
      </c>
      <c r="E11" s="22">
        <f t="shared" si="0"/>
        <v>4</v>
      </c>
      <c r="F11" s="22">
        <f t="shared" si="1"/>
        <v>4</v>
      </c>
      <c r="G11" s="22"/>
      <c r="H11" s="22">
        <v>4</v>
      </c>
      <c r="I11" s="8" t="s">
        <v>6809</v>
      </c>
      <c r="J11" t="e">
        <f>VLOOKUP(A11,Instruction!A:F,7,0)</f>
        <v>#REF!</v>
      </c>
      <c r="L11" s="22">
        <f>VLOOKUP(A11,Data1!A:C,3,0)</f>
        <v>1</v>
      </c>
      <c r="M11" s="22"/>
      <c r="N11" s="22"/>
      <c r="O11" s="22">
        <v>4</v>
      </c>
      <c r="P11" s="22">
        <f>VLOOKUP(D11,[1]Sheet1!$B:$D,3,0)</f>
        <v>3003</v>
      </c>
    </row>
    <row r="12" spans="1:16" x14ac:dyDescent="0.25">
      <c r="A12" t="s">
        <v>2986</v>
      </c>
      <c r="B12" t="s">
        <v>6329</v>
      </c>
      <c r="C12" t="s">
        <v>6329</v>
      </c>
      <c r="D12">
        <f>VLOOKUP(A12,Data1!A:B,2,0)</f>
        <v>6041</v>
      </c>
      <c r="E12" s="22">
        <f t="shared" si="0"/>
        <v>4</v>
      </c>
      <c r="F12" s="22">
        <f t="shared" si="1"/>
        <v>4</v>
      </c>
      <c r="G12" s="22">
        <v>4</v>
      </c>
      <c r="H12" s="22"/>
      <c r="I12" s="8"/>
      <c r="J12" t="e">
        <f>VLOOKUP(A12,Instruction!A:F,7,0)</f>
        <v>#REF!</v>
      </c>
      <c r="L12" s="22">
        <f>VLOOKUP(A12,Data1!A:C,3,0)</f>
        <v>1</v>
      </c>
      <c r="M12" s="22"/>
      <c r="N12" s="22"/>
      <c r="O12" s="22">
        <v>4</v>
      </c>
      <c r="P12" s="22">
        <f>VLOOKUP(D12,[1]Sheet1!$B:$D,3,0)</f>
        <v>4235</v>
      </c>
    </row>
    <row r="13" spans="1:16" x14ac:dyDescent="0.25">
      <c r="A13" t="s">
        <v>4004</v>
      </c>
      <c r="B13" t="s">
        <v>6820</v>
      </c>
      <c r="C13" t="s">
        <v>6820</v>
      </c>
      <c r="D13">
        <f>VLOOKUP(A13,Data1!A:B,2,0)</f>
        <v>2561</v>
      </c>
      <c r="E13" s="22">
        <f t="shared" si="0"/>
        <v>6</v>
      </c>
      <c r="F13" s="22">
        <f t="shared" si="1"/>
        <v>6</v>
      </c>
      <c r="G13" s="22">
        <v>6</v>
      </c>
      <c r="H13" s="22"/>
      <c r="I13" s="8"/>
      <c r="J13" t="e">
        <f>VLOOKUP(A13,Instruction!A:F,7,0)</f>
        <v>#REF!</v>
      </c>
      <c r="L13" s="22">
        <f>VLOOKUP(A13,Data1!A:C,3,0)</f>
        <v>1</v>
      </c>
      <c r="M13" s="22"/>
      <c r="N13" s="22"/>
      <c r="O13" s="22">
        <v>6</v>
      </c>
      <c r="P13" s="22">
        <f>VLOOKUP(D13,[1]Sheet1!$B:$D,3,0)</f>
        <v>30774</v>
      </c>
    </row>
    <row r="14" spans="1:16" x14ac:dyDescent="0.25">
      <c r="A14" t="s">
        <v>3234</v>
      </c>
      <c r="B14" t="s">
        <v>6177</v>
      </c>
      <c r="C14" t="s">
        <v>6177</v>
      </c>
      <c r="D14">
        <f>VLOOKUP(A14,Data1!A:B,2,0)</f>
        <v>768</v>
      </c>
      <c r="E14" s="22">
        <f t="shared" si="0"/>
        <v>4</v>
      </c>
      <c r="F14" s="22">
        <f t="shared" si="1"/>
        <v>4</v>
      </c>
      <c r="G14" s="22">
        <v>4</v>
      </c>
      <c r="H14" s="22"/>
      <c r="I14" s="8"/>
      <c r="J14" t="e">
        <f>VLOOKUP(A14,Instruction!A:F,7,0)</f>
        <v>#REF!</v>
      </c>
      <c r="L14" s="22">
        <f>VLOOKUP(A14,Data1!A:C,3,0)</f>
        <v>1</v>
      </c>
      <c r="M14" s="22"/>
      <c r="N14" s="22"/>
      <c r="O14" s="22">
        <v>4</v>
      </c>
      <c r="P14" s="22">
        <f>VLOOKUP(D14,[1]Sheet1!$B:$D,3,0)</f>
        <v>22194</v>
      </c>
    </row>
    <row r="15" spans="1:16" x14ac:dyDescent="0.25">
      <c r="A15" t="s">
        <v>4990</v>
      </c>
      <c r="B15" t="s">
        <v>6821</v>
      </c>
      <c r="C15" t="s">
        <v>6821</v>
      </c>
      <c r="D15">
        <f>VLOOKUP(A15,Data1!A:B,2,0)</f>
        <v>1277</v>
      </c>
      <c r="E15" s="22">
        <f t="shared" si="0"/>
        <v>6</v>
      </c>
      <c r="F15" s="22">
        <f t="shared" si="1"/>
        <v>6</v>
      </c>
      <c r="G15" s="22">
        <v>6</v>
      </c>
      <c r="H15" s="22"/>
      <c r="I15" s="8"/>
      <c r="J15" t="e">
        <f>VLOOKUP(A15,Instruction!A:F,7,0)</f>
        <v>#REF!</v>
      </c>
      <c r="L15" s="22">
        <f>VLOOKUP(A15,Data1!A:C,3,0)</f>
        <v>1</v>
      </c>
      <c r="M15" s="22"/>
      <c r="N15" s="22"/>
      <c r="O15" s="22">
        <v>6</v>
      </c>
      <c r="P15" s="22">
        <f>VLOOKUP(D15,[1]Sheet1!$B:$D,3,0)</f>
        <v>10417</v>
      </c>
    </row>
    <row r="16" spans="1:16" x14ac:dyDescent="0.25">
      <c r="A16" t="s">
        <v>140</v>
      </c>
      <c r="B16" t="s">
        <v>6822</v>
      </c>
      <c r="C16" t="s">
        <v>6822</v>
      </c>
      <c r="D16">
        <f>VLOOKUP(A16,Data1!A:B,2,0)</f>
        <v>120</v>
      </c>
      <c r="E16" s="22">
        <f t="shared" si="0"/>
        <v>6</v>
      </c>
      <c r="F16" s="22">
        <f t="shared" si="1"/>
        <v>6</v>
      </c>
      <c r="G16" s="22"/>
      <c r="H16" s="22">
        <v>6</v>
      </c>
      <c r="I16" s="8"/>
      <c r="J16" t="e">
        <f>VLOOKUP(A16,Instruction!A:F,7,0)</f>
        <v>#REF!</v>
      </c>
      <c r="L16" s="22">
        <f>VLOOKUP(A16,Data1!A:C,3,0)</f>
        <v>1</v>
      </c>
      <c r="M16" s="22"/>
      <c r="N16" s="22"/>
      <c r="O16" s="22">
        <v>6</v>
      </c>
      <c r="P16" s="22">
        <f>VLOOKUP(D16,[1]Sheet1!$B:$D,3,0)</f>
        <v>22529</v>
      </c>
    </row>
    <row r="17" spans="1:16" x14ac:dyDescent="0.25">
      <c r="A17" t="s">
        <v>4993</v>
      </c>
      <c r="B17" t="s">
        <v>6823</v>
      </c>
      <c r="C17" t="s">
        <v>6823</v>
      </c>
      <c r="D17">
        <f>VLOOKUP(A17,Data1!A:B,2,0)</f>
        <v>3301</v>
      </c>
      <c r="E17" s="22">
        <f t="shared" si="0"/>
        <v>4</v>
      </c>
      <c r="F17" s="22">
        <f t="shared" si="1"/>
        <v>4</v>
      </c>
      <c r="G17" s="22"/>
      <c r="H17" s="22">
        <v>4</v>
      </c>
      <c r="I17" s="8"/>
      <c r="J17" t="e">
        <f>VLOOKUP(A17,Instruction!A:F,7,0)</f>
        <v>#REF!</v>
      </c>
      <c r="L17" s="22">
        <f>VLOOKUP(A17,Data1!A:C,3,0)</f>
        <v>1</v>
      </c>
      <c r="M17" s="22"/>
      <c r="N17" s="22"/>
      <c r="O17" s="22">
        <v>4</v>
      </c>
      <c r="P17" s="22">
        <f>VLOOKUP(D17,[1]Sheet1!$B:$D,3,0)</f>
        <v>281</v>
      </c>
    </row>
    <row r="18" spans="1:16" x14ac:dyDescent="0.25">
      <c r="A18" t="s">
        <v>3131</v>
      </c>
      <c r="B18" t="s">
        <v>6824</v>
      </c>
      <c r="C18" t="s">
        <v>6824</v>
      </c>
      <c r="D18">
        <f>VLOOKUP(A18,Data1!A:B,2,0)</f>
        <v>715</v>
      </c>
      <c r="E18" s="22">
        <f t="shared" si="0"/>
        <v>3</v>
      </c>
      <c r="F18" s="22">
        <f t="shared" si="1"/>
        <v>3</v>
      </c>
      <c r="G18" s="22"/>
      <c r="H18" s="22">
        <v>3</v>
      </c>
      <c r="I18" s="8"/>
      <c r="J18" t="e">
        <f>VLOOKUP(A18,Instruction!A:F,7,0)</f>
        <v>#REF!</v>
      </c>
      <c r="L18" s="22">
        <f>VLOOKUP(A18,Data1!A:C,3,0)</f>
        <v>1</v>
      </c>
      <c r="M18" s="22"/>
      <c r="N18" s="22"/>
      <c r="O18" s="22">
        <v>3</v>
      </c>
      <c r="P18" s="22">
        <f>VLOOKUP(D18,[1]Sheet1!$B:$D,3,0)</f>
        <v>1789</v>
      </c>
    </row>
    <row r="19" spans="1:16" x14ac:dyDescent="0.25">
      <c r="A19" t="s">
        <v>4994</v>
      </c>
      <c r="B19" t="s">
        <v>6227</v>
      </c>
      <c r="C19" t="s">
        <v>6227</v>
      </c>
      <c r="D19">
        <f>VLOOKUP(A19,Data1!A:B,2,0)</f>
        <v>3300</v>
      </c>
      <c r="E19" s="22">
        <f t="shared" si="0"/>
        <v>4</v>
      </c>
      <c r="F19" s="22">
        <f t="shared" si="1"/>
        <v>4</v>
      </c>
      <c r="G19" s="22"/>
      <c r="H19" s="22">
        <v>4</v>
      </c>
      <c r="I19" s="8"/>
      <c r="J19" t="e">
        <f>VLOOKUP(A19,Instruction!A:F,7,0)</f>
        <v>#REF!</v>
      </c>
      <c r="L19" s="22">
        <f>VLOOKUP(A19,Data1!A:C,3,0)</f>
        <v>1</v>
      </c>
      <c r="M19" s="22"/>
      <c r="N19" s="22"/>
      <c r="O19" s="22">
        <v>4</v>
      </c>
      <c r="P19" s="22">
        <f>VLOOKUP(D19,[1]Sheet1!$B:$D,3,0)</f>
        <v>832</v>
      </c>
    </row>
    <row r="20" spans="1:16" x14ac:dyDescent="0.25">
      <c r="E20" s="22"/>
      <c r="F20" s="22"/>
      <c r="G20" s="22"/>
      <c r="H20" s="22"/>
      <c r="L20" s="23"/>
      <c r="M20" s="23"/>
      <c r="N20" s="22"/>
      <c r="O20" s="22"/>
      <c r="P20" s="22"/>
    </row>
  </sheetData>
  <pageMargins left="0.7" right="0.7" top="0.75" bottom="0.75" header="0.3" footer="0.3"/>
  <pageSetup orientation="portrait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79"/>
  <sheetViews>
    <sheetView workbookViewId="0">
      <selection activeCell="B12" sqref="B12:J14"/>
    </sheetView>
  </sheetViews>
  <sheetFormatPr defaultRowHeight="15" x14ac:dyDescent="0.25"/>
  <cols>
    <col min="2" max="2" width="29" style="24" customWidth="1"/>
    <col min="3" max="3" width="23.140625" style="22" customWidth="1"/>
    <col min="4" max="4" width="15.85546875" style="22" customWidth="1"/>
    <col min="5" max="5" width="27.140625" style="22" customWidth="1"/>
    <col min="6" max="7" width="10" style="22" customWidth="1"/>
    <col min="8" max="8" width="10.28515625" style="22" hidden="1" customWidth="1"/>
    <col min="9" max="9" width="11" style="22" hidden="1" customWidth="1"/>
  </cols>
  <sheetData>
    <row r="1" spans="2:10" s="73" customFormat="1" x14ac:dyDescent="0.25">
      <c r="B1" s="69" t="s">
        <v>0</v>
      </c>
      <c r="C1" s="70" t="s">
        <v>6825</v>
      </c>
      <c r="D1" s="71" t="s">
        <v>6564</v>
      </c>
      <c r="E1" s="70" t="s">
        <v>6826</v>
      </c>
      <c r="F1" s="71" t="s">
        <v>6827</v>
      </c>
      <c r="G1" s="71" t="s">
        <v>6828</v>
      </c>
      <c r="H1" s="71" t="s">
        <v>6829</v>
      </c>
      <c r="I1" s="72" t="s">
        <v>6830</v>
      </c>
      <c r="J1" s="71" t="s">
        <v>6831</v>
      </c>
    </row>
    <row r="2" spans="2:10" x14ac:dyDescent="0.25">
      <c r="B2" s="74" t="s">
        <v>2719</v>
      </c>
      <c r="C2" s="1">
        <v>24</v>
      </c>
      <c r="D2" s="1">
        <v>532</v>
      </c>
      <c r="E2" s="1">
        <f>$C$2</f>
        <v>24</v>
      </c>
      <c r="F2" s="1">
        <v>1</v>
      </c>
      <c r="G2" s="1"/>
      <c r="H2" s="1">
        <f>VLOOKUP(D2,[2]Data2!A:D,4,0)</f>
        <v>24</v>
      </c>
      <c r="I2" s="75">
        <f>VLOOKUP(D2,[2]Data2!A:D,3,0)</f>
        <v>72</v>
      </c>
      <c r="J2" s="76">
        <f>VLOOKUP(Table33[[#This Row],[Item'#]],[3]Sheet1!$B:$D,3,0)</f>
        <v>14369</v>
      </c>
    </row>
    <row r="3" spans="2:10" x14ac:dyDescent="0.25">
      <c r="B3" s="74"/>
      <c r="C3" s="1"/>
      <c r="D3" s="1">
        <v>533</v>
      </c>
      <c r="E3" s="1">
        <f>$C$2</f>
        <v>24</v>
      </c>
      <c r="F3" s="1">
        <v>1</v>
      </c>
      <c r="G3" s="1"/>
      <c r="H3" s="1">
        <f>VLOOKUP(D3,[2]Data2!A:D,4,0)</f>
        <v>24</v>
      </c>
      <c r="I3" s="75">
        <f>VLOOKUP(D3,[2]Data2!A:D,3,0)</f>
        <v>72</v>
      </c>
      <c r="J3" s="1">
        <f>VLOOKUP(Table33[[#This Row],[Item'#]],[3]Sheet1!$B:$D,3,0)</f>
        <v>25958</v>
      </c>
    </row>
    <row r="4" spans="2:10" x14ac:dyDescent="0.25">
      <c r="B4" s="74"/>
      <c r="C4" s="1"/>
      <c r="D4" s="1">
        <v>534</v>
      </c>
      <c r="E4" s="1">
        <f>$C$2</f>
        <v>24</v>
      </c>
      <c r="F4" s="1">
        <v>1</v>
      </c>
      <c r="G4" s="1"/>
      <c r="H4" s="1">
        <f>VLOOKUP(D4,[2]Data2!A:D,4,0)</f>
        <v>24</v>
      </c>
      <c r="I4" s="75">
        <f>VLOOKUP(D4,[2]Data2!A:D,3,0)</f>
        <v>72</v>
      </c>
      <c r="J4" s="1">
        <f>VLOOKUP(Table33[[#This Row],[Item'#]],[3]Sheet1!$B:$D,3,0)</f>
        <v>35701</v>
      </c>
    </row>
    <row r="5" spans="2:10" x14ac:dyDescent="0.25">
      <c r="B5" s="77"/>
      <c r="C5" s="78"/>
      <c r="D5" s="78">
        <v>535</v>
      </c>
      <c r="E5" s="78">
        <f>$C$2</f>
        <v>24</v>
      </c>
      <c r="F5" s="78">
        <v>1</v>
      </c>
      <c r="G5" s="78"/>
      <c r="H5" s="78">
        <f>VLOOKUP(D5,[2]Data2!A:D,4,0)</f>
        <v>24</v>
      </c>
      <c r="I5" s="79">
        <f>VLOOKUP(D5,[2]Data2!A:D,3,0)</f>
        <v>72</v>
      </c>
      <c r="J5" s="78">
        <f>VLOOKUP(Table33[[#This Row],[Item'#]],[3]Sheet1!$B:$D,3,0)</f>
        <v>3669</v>
      </c>
    </row>
    <row r="7" spans="2:10" x14ac:dyDescent="0.25">
      <c r="B7" s="69" t="s">
        <v>0</v>
      </c>
      <c r="C7" s="70" t="s">
        <v>6825</v>
      </c>
      <c r="D7" s="71" t="s">
        <v>6564</v>
      </c>
      <c r="E7" s="70" t="s">
        <v>6826</v>
      </c>
      <c r="F7" s="71" t="s">
        <v>6827</v>
      </c>
      <c r="G7" s="71" t="s">
        <v>6828</v>
      </c>
      <c r="H7" s="71" t="s">
        <v>6829</v>
      </c>
      <c r="I7" s="72" t="s">
        <v>6830</v>
      </c>
      <c r="J7" s="71" t="s">
        <v>6831</v>
      </c>
    </row>
    <row r="8" spans="2:10" x14ac:dyDescent="0.25">
      <c r="B8" s="74" t="s">
        <v>4024</v>
      </c>
      <c r="C8" s="1">
        <v>24</v>
      </c>
      <c r="D8" s="1">
        <v>544</v>
      </c>
      <c r="E8" s="1">
        <f>$C$8</f>
        <v>24</v>
      </c>
      <c r="F8" s="1">
        <v>1</v>
      </c>
      <c r="G8" s="1"/>
      <c r="H8" s="1">
        <f>VLOOKUP(D8,[2]Data2!A:D,4,0)</f>
        <v>24</v>
      </c>
      <c r="I8" s="75">
        <f>VLOOKUP(D8,[2]Data2!A:D,3,0)</f>
        <v>72</v>
      </c>
      <c r="J8" s="76">
        <f>VLOOKUP(Table415[[#This Row],[Item'#]],[3]Sheet1!$B:$D,3,0)</f>
        <v>24437</v>
      </c>
    </row>
    <row r="9" spans="2:10" x14ac:dyDescent="0.25">
      <c r="B9" s="74"/>
      <c r="C9" s="1"/>
      <c r="D9" s="1">
        <v>548</v>
      </c>
      <c r="E9" s="1">
        <f>$C$8</f>
        <v>24</v>
      </c>
      <c r="F9" s="1">
        <v>1</v>
      </c>
      <c r="G9" s="1"/>
      <c r="H9" s="1">
        <f>VLOOKUP(D9,[2]Data2!A:D,4,0)</f>
        <v>24</v>
      </c>
      <c r="I9" s="75">
        <f>VLOOKUP(D9,[2]Data2!A:D,3,0)</f>
        <v>72</v>
      </c>
      <c r="J9" s="76">
        <f>VLOOKUP(Table415[[#This Row],[Item'#]],[3]Sheet1!$B:$D,3,0)</f>
        <v>26224</v>
      </c>
    </row>
    <row r="10" spans="2:10" x14ac:dyDescent="0.25">
      <c r="B10" s="77"/>
      <c r="C10" s="78"/>
      <c r="D10" s="78">
        <v>549</v>
      </c>
      <c r="E10" s="78">
        <f>$C$8</f>
        <v>24</v>
      </c>
      <c r="F10" s="78">
        <v>1</v>
      </c>
      <c r="G10" s="78"/>
      <c r="H10" s="78">
        <f>VLOOKUP(D10,[2]Data2!A:D,4,0)</f>
        <v>24</v>
      </c>
      <c r="I10" s="79">
        <f>VLOOKUP(D10,[2]Data2!A:D,3,0)</f>
        <v>72</v>
      </c>
      <c r="J10" s="76">
        <f>VLOOKUP(Table415[[#This Row],[Item'#]],[3]Sheet1!$B:$D,3,0)</f>
        <v>2697</v>
      </c>
    </row>
    <row r="12" spans="2:10" x14ac:dyDescent="0.25">
      <c r="B12" s="69" t="s">
        <v>0</v>
      </c>
      <c r="C12" s="70" t="s">
        <v>6825</v>
      </c>
      <c r="D12" s="71" t="s">
        <v>6564</v>
      </c>
      <c r="E12" s="70" t="s">
        <v>6826</v>
      </c>
      <c r="F12" s="71" t="s">
        <v>6827</v>
      </c>
      <c r="G12" s="71" t="s">
        <v>6828</v>
      </c>
      <c r="H12" s="71" t="s">
        <v>6829</v>
      </c>
      <c r="I12" s="72" t="s">
        <v>6830</v>
      </c>
      <c r="J12" s="71" t="s">
        <v>6831</v>
      </c>
    </row>
    <row r="13" spans="2:10" x14ac:dyDescent="0.25">
      <c r="B13" s="74" t="s">
        <v>2727</v>
      </c>
      <c r="C13" s="1">
        <v>48</v>
      </c>
      <c r="D13" s="1">
        <v>534</v>
      </c>
      <c r="E13" s="1">
        <v>48</v>
      </c>
      <c r="F13" s="1">
        <v>2</v>
      </c>
      <c r="G13" s="1"/>
      <c r="H13" s="1">
        <f>VLOOKUP(D13,[2]Data2!A:D,4,0)</f>
        <v>24</v>
      </c>
      <c r="I13" s="75">
        <f>VLOOKUP(D13,[2]Data2!A:D,3,0)</f>
        <v>72</v>
      </c>
      <c r="J13" s="76">
        <f>VLOOKUP(Table516[[#This Row],[Item'#]],[3]Sheet1!$B:$D,3,0)</f>
        <v>35701</v>
      </c>
    </row>
    <row r="14" spans="2:10" x14ac:dyDescent="0.25">
      <c r="B14" s="77"/>
      <c r="C14" s="78"/>
      <c r="D14" s="78">
        <v>535</v>
      </c>
      <c r="E14" s="78">
        <v>48</v>
      </c>
      <c r="F14" s="78">
        <v>2</v>
      </c>
      <c r="G14" s="78"/>
      <c r="H14" s="78">
        <f>VLOOKUP(D14,[2]Data2!A:D,4,0)</f>
        <v>24</v>
      </c>
      <c r="I14" s="79">
        <f>VLOOKUP(D14,[2]Data2!A:D,3,0)</f>
        <v>72</v>
      </c>
      <c r="J14" s="78">
        <f>VLOOKUP(Table516[[#This Row],[Item'#]],[3]Sheet1!$B:$D,3,0)</f>
        <v>3669</v>
      </c>
    </row>
    <row r="15" spans="2:10" x14ac:dyDescent="0.25">
      <c r="J15" s="22"/>
    </row>
    <row r="16" spans="2:10" x14ac:dyDescent="0.25">
      <c r="B16" s="69" t="s">
        <v>0</v>
      </c>
      <c r="C16" s="70" t="s">
        <v>6825</v>
      </c>
      <c r="D16" s="71" t="s">
        <v>6564</v>
      </c>
      <c r="E16" s="70" t="s">
        <v>6826</v>
      </c>
      <c r="F16" s="71" t="s">
        <v>6827</v>
      </c>
      <c r="G16" s="71" t="s">
        <v>6828</v>
      </c>
      <c r="H16" s="71" t="s">
        <v>6829</v>
      </c>
      <c r="I16" s="72" t="s">
        <v>6830</v>
      </c>
      <c r="J16" s="71" t="s">
        <v>6831</v>
      </c>
    </row>
    <row r="17" spans="2:10" x14ac:dyDescent="0.25">
      <c r="B17" s="74" t="s">
        <v>6832</v>
      </c>
      <c r="C17" s="1">
        <v>24</v>
      </c>
      <c r="D17" s="1">
        <v>5600</v>
      </c>
      <c r="E17" s="1">
        <f>$C$8</f>
        <v>24</v>
      </c>
      <c r="F17" s="1">
        <v>1</v>
      </c>
      <c r="G17" s="1"/>
      <c r="H17" s="1" t="e">
        <f>VLOOKUP(D17,[2]Data2!A:D,4,0)</f>
        <v>#N/A</v>
      </c>
      <c r="I17" s="75" t="e">
        <f>VLOOKUP(D17,[2]Data2!A:D,3,0)</f>
        <v>#N/A</v>
      </c>
      <c r="J17" s="76">
        <f>VLOOKUP(Table4159[[#This Row],[Item'#]],[3]Sheet1!$B:$D,3,0)</f>
        <v>8088</v>
      </c>
    </row>
    <row r="18" spans="2:10" x14ac:dyDescent="0.25">
      <c r="B18" s="74"/>
      <c r="C18" s="1"/>
      <c r="D18" s="1">
        <v>5601</v>
      </c>
      <c r="E18" s="1">
        <f>$C$8</f>
        <v>24</v>
      </c>
      <c r="F18" s="1">
        <v>1</v>
      </c>
      <c r="G18" s="1"/>
      <c r="H18" s="1" t="e">
        <f>VLOOKUP(D18,[2]Data2!A:D,4,0)</f>
        <v>#N/A</v>
      </c>
      <c r="I18" s="75" t="e">
        <f>VLOOKUP(D18,[2]Data2!A:D,3,0)</f>
        <v>#N/A</v>
      </c>
      <c r="J18" s="76">
        <f>VLOOKUP(Table4159[[#This Row],[Item'#]],[3]Sheet1!$B:$D,3,0)</f>
        <v>6773</v>
      </c>
    </row>
    <row r="19" spans="2:10" x14ac:dyDescent="0.25">
      <c r="B19" s="77"/>
      <c r="C19" s="78"/>
      <c r="D19" s="78">
        <v>5602</v>
      </c>
      <c r="E19" s="78">
        <f>$C$8</f>
        <v>24</v>
      </c>
      <c r="F19" s="78">
        <v>1</v>
      </c>
      <c r="G19" s="78"/>
      <c r="H19" s="78" t="e">
        <f>VLOOKUP(D19,[2]Data2!A:D,4,0)</f>
        <v>#N/A</v>
      </c>
      <c r="I19" s="79" t="e">
        <f>VLOOKUP(D19,[2]Data2!A:D,3,0)</f>
        <v>#N/A</v>
      </c>
      <c r="J19" s="76">
        <f>VLOOKUP(Table4159[[#This Row],[Item'#]],[3]Sheet1!$B:$D,3,0)</f>
        <v>7538</v>
      </c>
    </row>
    <row r="20" spans="2:10" x14ac:dyDescent="0.25">
      <c r="J20" s="22"/>
    </row>
    <row r="21" spans="2:10" x14ac:dyDescent="0.25">
      <c r="B21" s="69" t="s">
        <v>0</v>
      </c>
      <c r="C21" s="70" t="s">
        <v>6825</v>
      </c>
      <c r="D21" s="71" t="s">
        <v>6564</v>
      </c>
      <c r="E21" s="70" t="s">
        <v>6826</v>
      </c>
      <c r="F21" s="71" t="s">
        <v>6827</v>
      </c>
      <c r="G21" s="71" t="s">
        <v>6828</v>
      </c>
      <c r="H21" s="71" t="s">
        <v>6829</v>
      </c>
      <c r="I21" s="72" t="s">
        <v>6830</v>
      </c>
      <c r="J21" s="71" t="s">
        <v>6831</v>
      </c>
    </row>
    <row r="22" spans="2:10" x14ac:dyDescent="0.25">
      <c r="B22" s="74" t="s">
        <v>2972</v>
      </c>
      <c r="C22" s="1">
        <v>24</v>
      </c>
      <c r="D22" s="1">
        <v>6018</v>
      </c>
      <c r="E22" s="1">
        <v>24</v>
      </c>
      <c r="F22" s="1">
        <v>1</v>
      </c>
      <c r="G22" s="1"/>
      <c r="H22" s="1" t="e">
        <f>VLOOKUP(D22,[2]Data2!A:D,4,0)</f>
        <v>#REF!</v>
      </c>
      <c r="I22" s="75">
        <f>VLOOKUP(D22,[2]Data2!A:D,3,0)</f>
        <v>24</v>
      </c>
      <c r="J22" s="76">
        <f>VLOOKUP(Table5165[[#This Row],[Item'#]],[3]Sheet1!$B:$D,3,0)</f>
        <v>14836</v>
      </c>
    </row>
    <row r="23" spans="2:10" x14ac:dyDescent="0.25">
      <c r="B23" s="77"/>
      <c r="C23" s="78"/>
      <c r="D23" s="78">
        <v>1201</v>
      </c>
      <c r="E23" s="78">
        <v>24</v>
      </c>
      <c r="F23" s="78">
        <v>1</v>
      </c>
      <c r="G23" s="78"/>
      <c r="H23" s="78">
        <f>VLOOKUP(D23,[2]Data2!A:D,4,0)</f>
        <v>24</v>
      </c>
      <c r="I23" s="79">
        <f>VLOOKUP(D23,[2]Data2!A:D,3,0)</f>
        <v>144</v>
      </c>
      <c r="J23" s="78">
        <f>VLOOKUP(Table5165[[#This Row],[Item'#]],[3]Sheet1!$B:$D,3,0)</f>
        <v>65392</v>
      </c>
    </row>
    <row r="25" spans="2:10" x14ac:dyDescent="0.25">
      <c r="B25" s="69" t="s">
        <v>0</v>
      </c>
      <c r="C25" s="70" t="s">
        <v>6825</v>
      </c>
      <c r="D25" s="71" t="s">
        <v>6564</v>
      </c>
      <c r="E25" s="70" t="s">
        <v>6826</v>
      </c>
      <c r="F25" s="71" t="s">
        <v>6827</v>
      </c>
      <c r="G25" s="71" t="s">
        <v>6828</v>
      </c>
      <c r="H25" s="71" t="s">
        <v>6829</v>
      </c>
      <c r="I25" s="72" t="s">
        <v>6830</v>
      </c>
      <c r="J25" s="71" t="s">
        <v>6831</v>
      </c>
    </row>
    <row r="26" spans="2:10" x14ac:dyDescent="0.25">
      <c r="B26" s="74" t="s">
        <v>6833</v>
      </c>
      <c r="C26" s="1">
        <v>36</v>
      </c>
      <c r="D26" s="1">
        <v>4575936</v>
      </c>
      <c r="E26" s="1">
        <v>72</v>
      </c>
      <c r="F26" s="1"/>
      <c r="G26" s="1">
        <v>2</v>
      </c>
      <c r="H26" s="1" t="e">
        <f>VLOOKUP(D26,[2]Data2!A:D,4,0)</f>
        <v>#REF!</v>
      </c>
      <c r="I26" s="75">
        <f>VLOOKUP(D26,[2]Data2!A:D,3,0)</f>
        <v>36</v>
      </c>
      <c r="J26" s="76">
        <f>VLOOKUP(Table617[[#This Row],[Item'#]],[3]Sheet1!$B:$D,3,0)</f>
        <v>3475</v>
      </c>
    </row>
    <row r="27" spans="2:10" x14ac:dyDescent="0.25">
      <c r="B27" s="74"/>
      <c r="C27" s="1"/>
      <c r="D27" s="1">
        <v>765</v>
      </c>
      <c r="E27" s="1">
        <v>36</v>
      </c>
      <c r="F27" s="1">
        <v>1.5</v>
      </c>
      <c r="G27" s="1"/>
      <c r="H27" s="1">
        <f>VLOOKUP(D27,[2]Data2!A:D,4,0)</f>
        <v>24</v>
      </c>
      <c r="I27" s="75">
        <f>VLOOKUP(D27,[2]Data2!A:D,3,0)</f>
        <v>144</v>
      </c>
      <c r="J27" s="1">
        <f>VLOOKUP(Table617[[#This Row],[Item'#]],[3]Sheet1!$B:$D,3,0)</f>
        <v>218604</v>
      </c>
    </row>
    <row r="28" spans="2:10" x14ac:dyDescent="0.25">
      <c r="B28" s="77"/>
      <c r="C28" s="78"/>
      <c r="D28" s="78">
        <v>3860</v>
      </c>
      <c r="E28" s="78">
        <v>36</v>
      </c>
      <c r="F28" s="78"/>
      <c r="G28" s="78">
        <v>1.5</v>
      </c>
      <c r="H28" s="78" t="e">
        <f>VLOOKUP(D28,[2]Data2!A:D,4,0)</f>
        <v>#REF!</v>
      </c>
      <c r="I28" s="79">
        <f>VLOOKUP(D28,[2]Data2!A:D,3,0)</f>
        <v>24</v>
      </c>
      <c r="J28" s="78">
        <f>VLOOKUP(Table617[[#This Row],[Item'#]],[3]Sheet1!$B:$D,3,0)</f>
        <v>1204</v>
      </c>
    </row>
    <row r="29" spans="2:10" x14ac:dyDescent="0.25">
      <c r="J29" s="22"/>
    </row>
    <row r="30" spans="2:10" x14ac:dyDescent="0.25">
      <c r="B30" s="69" t="s">
        <v>0</v>
      </c>
      <c r="C30" s="70" t="s">
        <v>6825</v>
      </c>
      <c r="D30" s="71" t="s">
        <v>6564</v>
      </c>
      <c r="E30" s="70" t="s">
        <v>6826</v>
      </c>
      <c r="F30" s="71" t="s">
        <v>6827</v>
      </c>
      <c r="G30" s="71" t="s">
        <v>6828</v>
      </c>
      <c r="H30" s="71" t="s">
        <v>6829</v>
      </c>
      <c r="I30" s="72" t="s">
        <v>6830</v>
      </c>
      <c r="J30" s="71" t="s">
        <v>6831</v>
      </c>
    </row>
    <row r="31" spans="2:10" ht="30" customHeight="1" x14ac:dyDescent="0.25">
      <c r="B31" s="74" t="s">
        <v>6834</v>
      </c>
      <c r="C31" s="1">
        <v>36</v>
      </c>
      <c r="D31" s="1">
        <v>4577036</v>
      </c>
      <c r="E31" s="1">
        <v>72</v>
      </c>
      <c r="F31" s="1"/>
      <c r="G31" s="1">
        <v>2</v>
      </c>
      <c r="H31" s="1" t="e">
        <f>VLOOKUP(D31,[2]Data2!A:D,4,0)</f>
        <v>#REF!</v>
      </c>
      <c r="I31" s="75">
        <f>VLOOKUP(D31,[2]Data2!A:D,3,0)</f>
        <v>36</v>
      </c>
      <c r="J31" s="76">
        <f>VLOOKUP(Table6176[[#This Row],[Item'#]],[3]Sheet1!$B:$D,3,0)</f>
        <v>2</v>
      </c>
    </row>
    <row r="32" spans="2:10" x14ac:dyDescent="0.25">
      <c r="B32" s="74"/>
      <c r="C32" s="1"/>
      <c r="D32" s="1">
        <v>4881536</v>
      </c>
      <c r="E32" s="1">
        <v>36</v>
      </c>
      <c r="F32" s="1"/>
      <c r="G32" s="1">
        <v>1</v>
      </c>
      <c r="H32" s="1" t="e">
        <f>VLOOKUP(D32,[2]Data2!A:D,4,0)</f>
        <v>#REF!</v>
      </c>
      <c r="I32" s="75">
        <f>VLOOKUP(D32,[2]Data2!A:D,3,0)</f>
        <v>36</v>
      </c>
      <c r="J32" s="1">
        <f>VLOOKUP(Table6176[[#This Row],[Item'#]],[3]Sheet1!$B:$D,3,0)</f>
        <v>9</v>
      </c>
    </row>
    <row r="33" spans="2:11" x14ac:dyDescent="0.25">
      <c r="B33" s="74"/>
      <c r="C33" s="1"/>
      <c r="D33" s="1">
        <v>3863</v>
      </c>
      <c r="E33" s="1">
        <v>36</v>
      </c>
      <c r="F33" s="1">
        <v>1.5</v>
      </c>
      <c r="G33" s="1"/>
      <c r="H33" s="1" t="e">
        <f>VLOOKUP(D33,[2]Data2!A:D,4,0)</f>
        <v>#REF!</v>
      </c>
      <c r="I33" s="75">
        <f>VLOOKUP(D33,[2]Data2!A:D,3,0)</f>
        <v>24</v>
      </c>
      <c r="J33" s="1">
        <f>VLOOKUP(Table6176[[#This Row],[Item'#]],[3]Sheet1!$B:$D,3,0)</f>
        <v>1450</v>
      </c>
    </row>
    <row r="34" spans="2:11" x14ac:dyDescent="0.25">
      <c r="B34" s="77"/>
      <c r="C34" s="78"/>
      <c r="D34" s="78">
        <v>765</v>
      </c>
      <c r="E34" s="78">
        <v>36</v>
      </c>
      <c r="F34" s="78">
        <v>1.5</v>
      </c>
      <c r="G34" s="78"/>
      <c r="H34" s="78">
        <f>VLOOKUP(D34,[2]Data2!A:D,4,0)</f>
        <v>24</v>
      </c>
      <c r="I34" s="79">
        <f>VLOOKUP(D34,[2]Data2!A:D,3,0)</f>
        <v>144</v>
      </c>
      <c r="J34" s="78">
        <f>VLOOKUP(Table6176[[#This Row],[Item'#]],[3]Sheet1!$B:$D,3,0)</f>
        <v>218604</v>
      </c>
    </row>
    <row r="35" spans="2:11" x14ac:dyDescent="0.25">
      <c r="J35" s="22"/>
    </row>
    <row r="36" spans="2:11" x14ac:dyDescent="0.25">
      <c r="B36" s="69" t="s">
        <v>0</v>
      </c>
      <c r="C36" s="70" t="s">
        <v>6825</v>
      </c>
      <c r="D36" s="71" t="s">
        <v>6564</v>
      </c>
      <c r="E36" s="70" t="s">
        <v>6826</v>
      </c>
      <c r="F36" s="71" t="s">
        <v>6827</v>
      </c>
      <c r="G36" s="71" t="s">
        <v>6828</v>
      </c>
      <c r="H36" s="71" t="s">
        <v>6829</v>
      </c>
      <c r="I36" s="72" t="s">
        <v>6830</v>
      </c>
      <c r="J36" s="71" t="s">
        <v>6831</v>
      </c>
    </row>
    <row r="37" spans="2:11" x14ac:dyDescent="0.25">
      <c r="B37" s="74" t="s">
        <v>6835</v>
      </c>
      <c r="C37" s="1">
        <v>72</v>
      </c>
      <c r="D37" s="1">
        <v>4569945741</v>
      </c>
      <c r="E37" s="1">
        <v>144</v>
      </c>
      <c r="F37" s="1"/>
      <c r="G37" s="1">
        <v>4</v>
      </c>
      <c r="H37" s="1" t="e">
        <f>VLOOKUP(D37,[2]Data2!A:D,4,0)</f>
        <v>#N/A</v>
      </c>
      <c r="I37" s="75" t="e">
        <f>VLOOKUP(D37,[2]Data2!A:D,3,0)</f>
        <v>#N/A</v>
      </c>
      <c r="J37" s="76">
        <f>VLOOKUP(Table61767[[#This Row],[Item'#]],[3]Sheet1!$B:$D,3,0)</f>
        <v>420</v>
      </c>
      <c r="K37" t="s">
        <v>6836</v>
      </c>
    </row>
    <row r="38" spans="2:11" x14ac:dyDescent="0.25">
      <c r="B38" s="74"/>
      <c r="C38" s="1"/>
      <c r="D38" s="1">
        <v>2520</v>
      </c>
      <c r="E38" s="1">
        <v>72</v>
      </c>
      <c r="F38" s="1"/>
      <c r="G38" s="1">
        <v>1</v>
      </c>
      <c r="H38" s="1">
        <f>VLOOKUP(D38,[2]Data2!A:D,4,0)</f>
        <v>24</v>
      </c>
      <c r="I38" s="75">
        <f>VLOOKUP(D38,[2]Data2!A:D,3,0)</f>
        <v>72</v>
      </c>
      <c r="J38" s="1">
        <f>VLOOKUP(Table61767[[#This Row],[Item'#]],[3]Sheet1!$B:$D,3,0)</f>
        <v>16383</v>
      </c>
      <c r="K38" t="s">
        <v>6837</v>
      </c>
    </row>
    <row r="40" spans="2:11" x14ac:dyDescent="0.25">
      <c r="B40" s="69" t="s">
        <v>0</v>
      </c>
      <c r="C40" s="70" t="s">
        <v>6825</v>
      </c>
      <c r="D40" s="71" t="s">
        <v>6564</v>
      </c>
      <c r="E40" s="70" t="s">
        <v>6826</v>
      </c>
      <c r="F40" s="71" t="s">
        <v>6827</v>
      </c>
      <c r="G40" s="71" t="s">
        <v>6828</v>
      </c>
      <c r="H40" s="71" t="s">
        <v>6829</v>
      </c>
      <c r="I40" s="72" t="s">
        <v>6830</v>
      </c>
      <c r="J40" s="71" t="s">
        <v>6831</v>
      </c>
    </row>
    <row r="41" spans="2:11" x14ac:dyDescent="0.25">
      <c r="B41" s="74" t="s">
        <v>6838</v>
      </c>
      <c r="C41" s="1">
        <v>36</v>
      </c>
      <c r="D41" s="1">
        <v>60756</v>
      </c>
      <c r="E41" s="1">
        <v>72</v>
      </c>
      <c r="F41" s="1"/>
      <c r="G41" s="1">
        <v>2</v>
      </c>
      <c r="H41" s="1" t="e">
        <f>VLOOKUP(D41,[2]Data2!A:D,4,0)</f>
        <v>#REF!</v>
      </c>
      <c r="I41" s="75">
        <f>VLOOKUP(D41,[2]Data2!A:D,3,0)</f>
        <v>36</v>
      </c>
      <c r="J41" s="76">
        <f>VLOOKUP(Table718[[#This Row],[Item'#]],[3]Sheet1!$B:$D,3,0)</f>
        <v>2022</v>
      </c>
    </row>
    <row r="42" spans="2:11" x14ac:dyDescent="0.25">
      <c r="B42" s="77"/>
      <c r="C42" s="78"/>
      <c r="D42" s="78">
        <v>1224</v>
      </c>
      <c r="E42" s="78">
        <v>36</v>
      </c>
      <c r="F42" s="78">
        <v>1</v>
      </c>
      <c r="G42" s="78"/>
      <c r="H42" s="78">
        <f>VLOOKUP(D42,[2]Data2!A:D,4,0)</f>
        <v>24</v>
      </c>
      <c r="I42" s="79">
        <f>VLOOKUP(D42,[2]Data2!A:D,3,0)</f>
        <v>144</v>
      </c>
      <c r="J42" s="78">
        <f>VLOOKUP(Table718[[#This Row],[Item'#]],[3]Sheet1!$B:$D,3,0)</f>
        <v>68267</v>
      </c>
    </row>
    <row r="44" spans="2:11" x14ac:dyDescent="0.25">
      <c r="B44" s="69" t="s">
        <v>0</v>
      </c>
      <c r="C44" s="70" t="s">
        <v>6825</v>
      </c>
      <c r="D44" s="71" t="s">
        <v>6564</v>
      </c>
      <c r="E44" s="70" t="s">
        <v>6826</v>
      </c>
      <c r="F44" s="71" t="s">
        <v>6827</v>
      </c>
      <c r="G44" s="71" t="s">
        <v>6828</v>
      </c>
      <c r="H44" s="71" t="s">
        <v>6829</v>
      </c>
      <c r="I44" s="72" t="s">
        <v>6830</v>
      </c>
      <c r="J44" s="71" t="s">
        <v>6831</v>
      </c>
    </row>
    <row r="45" spans="2:11" x14ac:dyDescent="0.25">
      <c r="B45" s="74" t="s">
        <v>6839</v>
      </c>
      <c r="C45" s="1">
        <v>36</v>
      </c>
      <c r="D45" s="1">
        <v>49923</v>
      </c>
      <c r="E45" s="1">
        <v>36</v>
      </c>
      <c r="F45" s="1"/>
      <c r="G45" s="1">
        <v>1</v>
      </c>
      <c r="H45" s="1" t="e">
        <f>VLOOKUP(D45,[2]Data2!A:D,4,0)</f>
        <v>#REF!</v>
      </c>
      <c r="I45" s="75">
        <f>VLOOKUP(D45,[2]Data2!A:D,3,0)</f>
        <v>36</v>
      </c>
      <c r="J45" s="76">
        <f>VLOOKUP(Table1223[[#This Row],[Item'#]],[3]Sheet1!$B:$D,3,0)</f>
        <v>168</v>
      </c>
    </row>
    <row r="46" spans="2:11" x14ac:dyDescent="0.25">
      <c r="B46" s="74"/>
      <c r="C46" s="1"/>
      <c r="D46" s="1">
        <v>734</v>
      </c>
      <c r="E46" s="1">
        <v>72</v>
      </c>
      <c r="F46" s="1"/>
      <c r="G46" s="1">
        <v>2</v>
      </c>
      <c r="H46" s="1" t="e">
        <f>VLOOKUP(D46,[2]Data2!A:D,4,0)</f>
        <v>#REF!</v>
      </c>
      <c r="I46" s="75">
        <f>VLOOKUP(D46,[2]Data2!A:D,3,0)</f>
        <v>48</v>
      </c>
      <c r="J46" s="1" t="e">
        <f>VLOOKUP(Table1223[[#This Row],[Item'#]],[3]Sheet1!$B:$D,3,0)</f>
        <v>#N/A</v>
      </c>
    </row>
    <row r="47" spans="2:11" x14ac:dyDescent="0.25">
      <c r="B47" s="77"/>
      <c r="C47" s="78"/>
      <c r="D47" s="78">
        <v>2520</v>
      </c>
      <c r="E47" s="78">
        <v>36</v>
      </c>
      <c r="F47" s="78">
        <v>1.5</v>
      </c>
      <c r="G47" s="78"/>
      <c r="H47" s="78">
        <f>VLOOKUP(D47,[2]Data2!A:D,4,0)</f>
        <v>24</v>
      </c>
      <c r="I47" s="79">
        <f>VLOOKUP(D47,[2]Data2!A:D,3,0)</f>
        <v>72</v>
      </c>
      <c r="J47" s="78">
        <f>VLOOKUP(Table1223[[#This Row],[Item'#]],[3]Sheet1!$B:$D,3,0)</f>
        <v>16383</v>
      </c>
    </row>
    <row r="49" spans="2:10" x14ac:dyDescent="0.25">
      <c r="B49" s="69" t="s">
        <v>0</v>
      </c>
      <c r="C49" s="70" t="s">
        <v>6825</v>
      </c>
      <c r="D49" s="71" t="s">
        <v>6564</v>
      </c>
      <c r="E49" s="70" t="s">
        <v>6826</v>
      </c>
      <c r="F49" s="71" t="s">
        <v>6827</v>
      </c>
      <c r="G49" s="71" t="s">
        <v>6828</v>
      </c>
      <c r="H49" s="71" t="s">
        <v>6829</v>
      </c>
      <c r="I49" s="72" t="s">
        <v>6830</v>
      </c>
      <c r="J49" s="71" t="s">
        <v>6831</v>
      </c>
    </row>
    <row r="50" spans="2:10" ht="30" customHeight="1" x14ac:dyDescent="0.25">
      <c r="B50" s="74" t="s">
        <v>6840</v>
      </c>
      <c r="C50" s="1">
        <v>36</v>
      </c>
      <c r="D50" s="1">
        <v>4577036</v>
      </c>
      <c r="E50" s="1">
        <v>36</v>
      </c>
      <c r="F50" s="1"/>
      <c r="G50" s="1">
        <v>1</v>
      </c>
      <c r="H50" s="1" t="e">
        <f>VLOOKUP(D50,[2]Data2!A:D,4,0)</f>
        <v>#REF!</v>
      </c>
      <c r="I50" s="75">
        <f>VLOOKUP(D50,[2]Data2!A:D,3,0)</f>
        <v>36</v>
      </c>
      <c r="J50" s="76">
        <f>VLOOKUP(Table1122[[#This Row],[Item'#]],[3]Sheet1!$B:$D,3,0)</f>
        <v>2</v>
      </c>
    </row>
    <row r="51" spans="2:10" x14ac:dyDescent="0.25">
      <c r="B51" s="74"/>
      <c r="C51" s="1"/>
      <c r="D51" s="1">
        <v>4881536</v>
      </c>
      <c r="E51" s="1">
        <v>36</v>
      </c>
      <c r="F51" s="1"/>
      <c r="G51" s="1">
        <v>1</v>
      </c>
      <c r="H51" s="1" t="e">
        <f>VLOOKUP(D51,[2]Data2!A:D,4,0)</f>
        <v>#REF!</v>
      </c>
      <c r="I51" s="75">
        <f>VLOOKUP(D51,[2]Data2!A:D,3,0)</f>
        <v>36</v>
      </c>
      <c r="J51" s="1">
        <f>VLOOKUP(Table1122[[#This Row],[Item'#]],[3]Sheet1!$B:$D,3,0)</f>
        <v>9</v>
      </c>
    </row>
    <row r="52" spans="2:10" x14ac:dyDescent="0.25">
      <c r="B52" s="74"/>
      <c r="C52" s="1"/>
      <c r="D52" s="1">
        <v>765</v>
      </c>
      <c r="E52" s="1">
        <v>36</v>
      </c>
      <c r="F52" s="1">
        <v>1.5</v>
      </c>
      <c r="G52" s="1"/>
      <c r="H52" s="1">
        <f>VLOOKUP(D52,[2]Data2!A:D,4,0)</f>
        <v>24</v>
      </c>
      <c r="I52" s="75">
        <f>VLOOKUP(D52,[2]Data2!A:D,3,0)</f>
        <v>144</v>
      </c>
      <c r="J52" s="1">
        <f>VLOOKUP(Table1122[[#This Row],[Item'#]],[3]Sheet1!$B:$D,3,0)</f>
        <v>218604</v>
      </c>
    </row>
    <row r="53" spans="2:10" x14ac:dyDescent="0.25">
      <c r="B53" s="77"/>
      <c r="C53" s="78"/>
      <c r="D53" s="78">
        <v>3863</v>
      </c>
      <c r="E53" s="78">
        <v>36</v>
      </c>
      <c r="F53" s="78">
        <v>1.5</v>
      </c>
      <c r="G53" s="78"/>
      <c r="H53" s="78" t="e">
        <f>VLOOKUP(D53,[2]Data2!A:D,4,0)</f>
        <v>#REF!</v>
      </c>
      <c r="I53" s="79">
        <f>VLOOKUP(D53,[2]Data2!A:D,3,0)</f>
        <v>24</v>
      </c>
      <c r="J53" s="78">
        <f>VLOOKUP(Table1122[[#This Row],[Item'#]],[3]Sheet1!$B:$D,3,0)</f>
        <v>1450</v>
      </c>
    </row>
    <row r="55" spans="2:10" x14ac:dyDescent="0.25">
      <c r="B55" s="69" t="s">
        <v>0</v>
      </c>
      <c r="C55" s="70" t="s">
        <v>6825</v>
      </c>
      <c r="D55" s="71" t="s">
        <v>6564</v>
      </c>
      <c r="E55" s="70" t="s">
        <v>6826</v>
      </c>
      <c r="F55" s="71" t="s">
        <v>6827</v>
      </c>
      <c r="G55" s="71" t="s">
        <v>6828</v>
      </c>
      <c r="H55" s="71" t="s">
        <v>6829</v>
      </c>
      <c r="I55" s="72" t="s">
        <v>6830</v>
      </c>
      <c r="J55" s="71" t="s">
        <v>6831</v>
      </c>
    </row>
    <row r="56" spans="2:10" x14ac:dyDescent="0.25">
      <c r="B56" s="74" t="s">
        <v>6841</v>
      </c>
      <c r="C56" s="1">
        <v>48</v>
      </c>
      <c r="D56" s="1">
        <v>80169</v>
      </c>
      <c r="E56" s="1">
        <v>48</v>
      </c>
      <c r="F56" s="1"/>
      <c r="G56" s="1">
        <v>1</v>
      </c>
      <c r="H56" s="1" t="e">
        <f>VLOOKUP(D56,[2]Data2!A:D,4,0)</f>
        <v>#REF!</v>
      </c>
      <c r="I56" s="75">
        <f>VLOOKUP(D56,[2]Data2!A:D,3,0)</f>
        <v>48</v>
      </c>
      <c r="J56" s="76" t="e">
        <f>VLOOKUP(Table1021[[#This Row],[Item'#]],[3]Sheet1!$B:$D,3,0)</f>
        <v>#N/A</v>
      </c>
    </row>
    <row r="57" spans="2:10" x14ac:dyDescent="0.25">
      <c r="B57" s="77"/>
      <c r="C57" s="78"/>
      <c r="D57" s="78">
        <v>765</v>
      </c>
      <c r="E57" s="78">
        <v>48</v>
      </c>
      <c r="F57" s="78">
        <v>2</v>
      </c>
      <c r="G57" s="78"/>
      <c r="H57" s="78">
        <f>VLOOKUP(D57,[2]Data2!A:D,4,0)</f>
        <v>24</v>
      </c>
      <c r="I57" s="79">
        <f>VLOOKUP(D57,[2]Data2!A:D,3,0)</f>
        <v>144</v>
      </c>
      <c r="J57" s="78">
        <f>VLOOKUP(Table1021[[#This Row],[Item'#]],[3]Sheet1!$B:$D,3,0)</f>
        <v>218604</v>
      </c>
    </row>
    <row r="59" spans="2:10" x14ac:dyDescent="0.25">
      <c r="B59" s="80" t="s">
        <v>0</v>
      </c>
      <c r="C59" s="70" t="s">
        <v>6825</v>
      </c>
      <c r="D59" s="73" t="s">
        <v>6564</v>
      </c>
      <c r="E59" s="80" t="s">
        <v>6826</v>
      </c>
      <c r="F59" s="73" t="s">
        <v>6827</v>
      </c>
      <c r="G59" s="73" t="s">
        <v>6828</v>
      </c>
      <c r="H59" s="73" t="s">
        <v>6829</v>
      </c>
      <c r="I59" s="73" t="s">
        <v>6830</v>
      </c>
      <c r="J59" s="71" t="s">
        <v>6831</v>
      </c>
    </row>
    <row r="60" spans="2:10" x14ac:dyDescent="0.25">
      <c r="B60" s="24" t="s">
        <v>6842</v>
      </c>
      <c r="C60" s="22">
        <v>48</v>
      </c>
      <c r="D60" s="22">
        <v>12627</v>
      </c>
      <c r="E60" s="22">
        <v>96</v>
      </c>
      <c r="G60" s="22">
        <v>2</v>
      </c>
      <c r="H60" s="22" t="e">
        <f>VLOOKUP(D60,[2]Data2!A:D,4,0)</f>
        <v>#REF!</v>
      </c>
      <c r="I60" s="22">
        <f>VLOOKUP(D60,[2]Data2!A:D,3,0)</f>
        <v>48</v>
      </c>
      <c r="J60" s="22">
        <f>VLOOKUP(Table920[[#This Row],[Item'#]],[3]Sheet1!$B:$D,3,0)</f>
        <v>4903</v>
      </c>
    </row>
    <row r="61" spans="2:10" x14ac:dyDescent="0.25">
      <c r="D61" s="22">
        <v>2517</v>
      </c>
      <c r="E61" s="22">
        <v>48</v>
      </c>
      <c r="F61" s="22">
        <v>2</v>
      </c>
      <c r="H61" s="22">
        <f>VLOOKUP(D61,[2]Data2!A:D,4,0)</f>
        <v>24</v>
      </c>
      <c r="I61" s="22">
        <f>VLOOKUP(D61,[2]Data2!A:D,3,0)</f>
        <v>144</v>
      </c>
      <c r="J61" s="22">
        <f>VLOOKUP(Table920[[#This Row],[Item'#]],[3]Sheet1!$B:$D,3,0)</f>
        <v>9</v>
      </c>
    </row>
    <row r="62" spans="2:10" x14ac:dyDescent="0.25">
      <c r="D62" s="22">
        <v>3862</v>
      </c>
      <c r="E62" s="22">
        <v>48</v>
      </c>
      <c r="G62" s="22">
        <v>2</v>
      </c>
      <c r="H62" s="22" t="e">
        <f>VLOOKUP(D62,[2]Data2!A:D,4,0)</f>
        <v>#REF!</v>
      </c>
      <c r="I62" s="22">
        <f>VLOOKUP(D62,[2]Data2!A:D,3,0)</f>
        <v>24</v>
      </c>
      <c r="J62" s="22">
        <f>VLOOKUP(Table920[[#This Row],[Item'#]],[3]Sheet1!$B:$D,3,0)</f>
        <v>1152</v>
      </c>
    </row>
    <row r="64" spans="2:10" x14ac:dyDescent="0.25">
      <c r="B64" s="80" t="s">
        <v>0</v>
      </c>
      <c r="C64" s="70" t="s">
        <v>6825</v>
      </c>
      <c r="D64" s="73" t="s">
        <v>6564</v>
      </c>
      <c r="E64" s="80" t="s">
        <v>6826</v>
      </c>
      <c r="F64" s="73" t="s">
        <v>6827</v>
      </c>
      <c r="G64" s="73" t="s">
        <v>6828</v>
      </c>
      <c r="H64" s="73" t="s">
        <v>6829</v>
      </c>
      <c r="I64" s="73" t="s">
        <v>6830</v>
      </c>
      <c r="J64" s="71" t="s">
        <v>6831</v>
      </c>
    </row>
    <row r="65" spans="2:10" x14ac:dyDescent="0.25">
      <c r="B65" s="24" t="s">
        <v>6843</v>
      </c>
      <c r="C65" s="22">
        <v>36</v>
      </c>
      <c r="D65" s="22">
        <v>62133</v>
      </c>
      <c r="E65" s="22">
        <v>36</v>
      </c>
      <c r="G65" s="22">
        <v>1</v>
      </c>
      <c r="H65" s="22" t="e">
        <f>VLOOKUP(D65,[2]Data2!A:D,4,0)</f>
        <v>#N/A</v>
      </c>
      <c r="I65" s="22" t="e">
        <f>VLOOKUP(D65,[2]Data2!A:D,3,0)</f>
        <v>#N/A</v>
      </c>
      <c r="J65" s="22">
        <f>VLOOKUP(Table819[[#This Row],[Item'#]],[3]Sheet1!$B:$D,3,0)</f>
        <v>6</v>
      </c>
    </row>
    <row r="66" spans="2:10" x14ac:dyDescent="0.25">
      <c r="D66" s="22">
        <v>2520</v>
      </c>
      <c r="E66" s="22">
        <v>36</v>
      </c>
      <c r="F66" s="22">
        <v>1.5</v>
      </c>
      <c r="H66" s="22">
        <f>VLOOKUP(D66,[2]Data2!A:D,4,0)</f>
        <v>24</v>
      </c>
      <c r="I66" s="22">
        <f>VLOOKUP(D66,[2]Data2!A:D,3,0)</f>
        <v>72</v>
      </c>
      <c r="J66" s="22">
        <f>VLOOKUP(Table819[[#This Row],[Item'#]],[3]Sheet1!$B:$D,3,0)</f>
        <v>16383</v>
      </c>
    </row>
    <row r="68" spans="2:10" x14ac:dyDescent="0.25">
      <c r="B68" s="80" t="s">
        <v>0</v>
      </c>
      <c r="C68" s="70" t="s">
        <v>6825</v>
      </c>
      <c r="D68" s="73" t="s">
        <v>6564</v>
      </c>
      <c r="E68" s="80" t="s">
        <v>6826</v>
      </c>
      <c r="F68" s="73" t="s">
        <v>6827</v>
      </c>
      <c r="G68" s="73" t="s">
        <v>6828</v>
      </c>
      <c r="H68" s="73" t="s">
        <v>6829</v>
      </c>
      <c r="I68" s="73" t="s">
        <v>6830</v>
      </c>
      <c r="J68" s="71" t="s">
        <v>6831</v>
      </c>
    </row>
    <row r="69" spans="2:10" x14ac:dyDescent="0.25">
      <c r="B69" s="24" t="s">
        <v>4968</v>
      </c>
      <c r="C69" s="22">
        <v>24</v>
      </c>
      <c r="D69" s="22">
        <v>3167</v>
      </c>
      <c r="E69" s="22">
        <f>24*6</f>
        <v>144</v>
      </c>
      <c r="G69" s="22">
        <v>6</v>
      </c>
      <c r="H69" s="22" t="e">
        <f>VLOOKUP(D69,[2]Data2!A:D,4,0)</f>
        <v>#REF!</v>
      </c>
      <c r="I69" s="22">
        <f>VLOOKUP(D69,[2]Data2!A:D,3,0)</f>
        <v>24</v>
      </c>
      <c r="J69" s="22">
        <f>VLOOKUP(Table81424[[#This Row],[Item'#]],[3]Sheet1!$B:$D,3,0)</f>
        <v>32731</v>
      </c>
    </row>
    <row r="70" spans="2:10" x14ac:dyDescent="0.25">
      <c r="D70" s="22">
        <v>810</v>
      </c>
      <c r="E70" s="22">
        <f>24*4</f>
        <v>96</v>
      </c>
      <c r="F70" s="22">
        <v>4</v>
      </c>
      <c r="H70" s="22">
        <f>VLOOKUP(D70,[2]Data2!A:D,4,0)</f>
        <v>24</v>
      </c>
      <c r="I70" s="22">
        <f>VLOOKUP(D70,[2]Data2!A:D,3,0)</f>
        <v>144</v>
      </c>
      <c r="J70" s="22">
        <f>VLOOKUP(Table81424[[#This Row],[Item'#]],[3]Sheet1!$B:$D,3,0)</f>
        <v>55191</v>
      </c>
    </row>
    <row r="72" spans="2:10" x14ac:dyDescent="0.25">
      <c r="B72" s="80" t="s">
        <v>0</v>
      </c>
      <c r="C72" s="70" t="s">
        <v>6825</v>
      </c>
      <c r="D72" s="73" t="s">
        <v>6564</v>
      </c>
      <c r="E72" s="80" t="s">
        <v>6826</v>
      </c>
      <c r="F72" s="73" t="s">
        <v>6827</v>
      </c>
      <c r="G72" s="73" t="s">
        <v>6828</v>
      </c>
      <c r="H72" s="73" t="s">
        <v>6829</v>
      </c>
      <c r="I72" s="73" t="s">
        <v>6830</v>
      </c>
      <c r="J72" s="71" t="s">
        <v>6831</v>
      </c>
    </row>
    <row r="73" spans="2:10" x14ac:dyDescent="0.25">
      <c r="B73" s="24" t="s">
        <v>6844</v>
      </c>
      <c r="C73" s="22">
        <v>48</v>
      </c>
      <c r="D73" s="22">
        <v>5044</v>
      </c>
      <c r="E73" s="22">
        <v>144</v>
      </c>
      <c r="G73" s="22">
        <v>3</v>
      </c>
      <c r="H73" s="22" t="e">
        <f>VLOOKUP(D73,[2]Data2!A:D,4,0)</f>
        <v>#REF!</v>
      </c>
      <c r="I73" s="22">
        <f>VLOOKUP(D73,[2]Data2!A:D,3,0)</f>
        <v>48</v>
      </c>
      <c r="J73" s="22">
        <f>VLOOKUP(Table814244[[#This Row],[Item'#]],[3]Sheet1!$B:$D,3,0)</f>
        <v>5</v>
      </c>
    </row>
    <row r="74" spans="2:10" x14ac:dyDescent="0.25">
      <c r="D74" s="22">
        <v>744</v>
      </c>
      <c r="E74" s="22">
        <v>144</v>
      </c>
      <c r="G74" s="22">
        <v>1</v>
      </c>
      <c r="H74" s="22">
        <f>VLOOKUP(D74,[2]Data2!A:D,4,0)</f>
        <v>24</v>
      </c>
      <c r="I74" s="22">
        <f>VLOOKUP(D74,[2]Data2!A:D,3,0)</f>
        <v>144</v>
      </c>
      <c r="J74" s="22">
        <f>VLOOKUP(Table814244[[#This Row],[Item'#]],[3]Sheet1!$B:$D,3,0)</f>
        <v>14098</v>
      </c>
    </row>
    <row r="75" spans="2:10" x14ac:dyDescent="0.25">
      <c r="D75" s="22">
        <v>768</v>
      </c>
      <c r="E75" s="22">
        <v>144</v>
      </c>
      <c r="G75" s="22">
        <v>2</v>
      </c>
      <c r="H75" s="22">
        <f>VLOOKUP(D75,[2]Data2!A:D,4,0)</f>
        <v>12</v>
      </c>
      <c r="I75" s="22">
        <f>VLOOKUP(D75,[2]Data2!A:D,3,0)</f>
        <v>72</v>
      </c>
      <c r="J75" s="22">
        <f>VLOOKUP(Table814244[[#This Row],[Item'#]],[3]Sheet1!$B:$D,3,0)</f>
        <v>36125</v>
      </c>
    </row>
    <row r="77" spans="2:10" x14ac:dyDescent="0.25">
      <c r="B77" s="69" t="s">
        <v>0</v>
      </c>
      <c r="C77" s="70" t="s">
        <v>6825</v>
      </c>
      <c r="D77" s="71" t="s">
        <v>6564</v>
      </c>
      <c r="E77" s="70" t="s">
        <v>6826</v>
      </c>
      <c r="F77" s="71" t="s">
        <v>6827</v>
      </c>
      <c r="G77" s="71" t="s">
        <v>6828</v>
      </c>
      <c r="H77" s="71" t="s">
        <v>6829</v>
      </c>
      <c r="I77" s="72" t="s">
        <v>6830</v>
      </c>
      <c r="J77" s="71" t="s">
        <v>6831</v>
      </c>
    </row>
    <row r="78" spans="2:10" x14ac:dyDescent="0.25">
      <c r="B78" s="74" t="s">
        <v>2717</v>
      </c>
      <c r="C78" s="1">
        <v>24</v>
      </c>
      <c r="D78" s="1">
        <v>532</v>
      </c>
      <c r="E78" s="1">
        <f>$C$2</f>
        <v>24</v>
      </c>
      <c r="F78" s="1">
        <v>1</v>
      </c>
      <c r="G78" s="1"/>
      <c r="H78" s="1">
        <f>VLOOKUP(D78,[2]Data2!A:D,4,0)</f>
        <v>24</v>
      </c>
      <c r="I78" s="75">
        <f>VLOOKUP(D78,[2]Data2!A:D,3,0)</f>
        <v>72</v>
      </c>
      <c r="J78" s="76">
        <f>VLOOKUP(Table3312[[#This Row],[Item'#]],[3]Sheet1!$B:$D,3,0)</f>
        <v>14369</v>
      </c>
    </row>
    <row r="79" spans="2:10" x14ac:dyDescent="0.25">
      <c r="B79" s="74"/>
      <c r="C79" s="1"/>
      <c r="D79" s="1">
        <v>533</v>
      </c>
      <c r="E79" s="1">
        <f>$C$2</f>
        <v>24</v>
      </c>
      <c r="F79" s="1">
        <v>1</v>
      </c>
      <c r="G79" s="1"/>
      <c r="H79" s="1">
        <f>VLOOKUP(D79,[2]Data2!A:D,4,0)</f>
        <v>24</v>
      </c>
      <c r="I79" s="75">
        <f>VLOOKUP(D79,[2]Data2!A:D,3,0)</f>
        <v>72</v>
      </c>
      <c r="J79" s="76">
        <f>VLOOKUP(Table3312[[#This Row],[Item'#]],[3]Sheet1!$B:$D,3,0)</f>
        <v>25958</v>
      </c>
    </row>
  </sheetData>
  <pageMargins left="0.7" right="0.7" top="0.75" bottom="0.75" header="0.3" footer="0.3"/>
  <tableParts count="1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1"/>
  <sheetViews>
    <sheetView zoomScaleNormal="100" workbookViewId="0">
      <pane ySplit="1" topLeftCell="A2" activePane="bottomLeft" state="frozen"/>
      <selection pane="bottomLeft" activeCell="C7" sqref="C7"/>
    </sheetView>
  </sheetViews>
  <sheetFormatPr defaultColWidth="9.140625" defaultRowHeight="15" x14ac:dyDescent="0.25"/>
  <cols>
    <col min="1" max="1" width="17" customWidth="1"/>
    <col min="2" max="3" width="15.28515625" customWidth="1"/>
    <col min="4" max="4" width="10.28515625" customWidth="1"/>
    <col min="5" max="5" width="13.28515625" customWidth="1"/>
    <col min="6" max="6" width="11.5703125" customWidth="1"/>
    <col min="7" max="7" width="11.7109375" customWidth="1"/>
    <col min="8" max="10" width="12.28515625" customWidth="1"/>
    <col min="11" max="11" width="90" customWidth="1"/>
    <col min="12" max="12" width="28.5703125" customWidth="1"/>
    <col min="13" max="13" width="15.28515625" style="8" customWidth="1"/>
    <col min="14" max="14" width="8.5703125" style="10" customWidth="1"/>
    <col min="15" max="15" width="10.140625" style="10" customWidth="1"/>
    <col min="16" max="16" width="9.85546875" customWidth="1"/>
    <col min="17" max="17" width="14.7109375" customWidth="1"/>
    <col min="18" max="18" width="10.7109375" customWidth="1"/>
    <col min="19" max="20" width="19" customWidth="1"/>
    <col min="21" max="21" width="14" customWidth="1"/>
  </cols>
  <sheetData>
    <row r="1" spans="1:18" ht="44.25" customHeight="1" x14ac:dyDescent="0.25">
      <c r="A1" s="11" t="s">
        <v>0</v>
      </c>
      <c r="B1" s="11" t="s">
        <v>5139</v>
      </c>
      <c r="C1" s="11" t="s">
        <v>5140</v>
      </c>
      <c r="D1" s="11" t="s">
        <v>5141</v>
      </c>
      <c r="E1" s="13" t="s">
        <v>5142</v>
      </c>
      <c r="F1" s="13" t="s">
        <v>5143</v>
      </c>
      <c r="G1" s="13" t="s">
        <v>5144</v>
      </c>
      <c r="H1" s="13" t="s">
        <v>5145</v>
      </c>
      <c r="I1" s="32" t="s">
        <v>5146</v>
      </c>
      <c r="J1" s="12" t="s">
        <v>5147</v>
      </c>
      <c r="K1" s="12" t="s">
        <v>5148</v>
      </c>
      <c r="L1" s="35" t="s">
        <v>6845</v>
      </c>
      <c r="M1" s="13" t="s">
        <v>5149</v>
      </c>
      <c r="N1" s="14" t="s">
        <v>5150</v>
      </c>
      <c r="O1" s="15" t="s">
        <v>5151</v>
      </c>
      <c r="P1" s="15" t="s">
        <v>5152</v>
      </c>
      <c r="Q1" s="16" t="s">
        <v>5153</v>
      </c>
      <c r="R1" s="16" t="s">
        <v>5155</v>
      </c>
    </row>
    <row r="2" spans="1:18" s="24" customFormat="1" ht="47.25" customHeight="1" x14ac:dyDescent="0.25">
      <c r="A2" s="39" t="s">
        <v>2208</v>
      </c>
      <c r="B2" s="2" t="s">
        <v>6846</v>
      </c>
      <c r="C2" s="2" t="s">
        <v>6847</v>
      </c>
      <c r="D2" s="1">
        <f>VLOOKUP(Table13[[#This Row],[SKU]],Data1!A:B,2,0)</f>
        <v>4147</v>
      </c>
      <c r="E2" s="40">
        <f>Table13[[#This Row],[UoM]]*Table13[[#This Row],[Recommended Replenishment Qty]]</f>
        <v>156</v>
      </c>
      <c r="F2" s="40">
        <f>Table13[[#This Row],[Total EA (Transfer to WH06)]]/Table13[[#This Row],[UoM]]</f>
        <v>156</v>
      </c>
      <c r="G2" s="1"/>
      <c r="H2" s="40">
        <f>Table13[[#This Row],[Total EA (Transfer to WH06)]]/Table13[[#This Row],[CASE]]</f>
        <v>13</v>
      </c>
      <c r="I2" s="41">
        <f>Table13[[#This Row],[Sellable Unit/Set/box to ship]]/Table13[[#This Row],[Case to pull]]</f>
        <v>12</v>
      </c>
      <c r="J2" s="7" t="str">
        <f t="shared" ref="J2:J33" si="0">IF(ISNUMBER(SEARCH("FNSKU",K2)),"Labeling","")</f>
        <v>Labeling</v>
      </c>
      <c r="K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" s="9">
        <f>VLOOKUP(Table13[[#This Row],[SKU]],Instruction!A:G,7,0)</f>
        <v>0</v>
      </c>
      <c r="M2" s="9" t="str">
        <f>VLOOKUP(Table13[[#This Row],[ASIN]],'[4]2024'!$A:$AB,28,0)</f>
        <v>No Supplies</v>
      </c>
      <c r="N2" s="40">
        <f>VLOOKUP(Table13[[#This Row],[SKU]],Data1!A:C,3,0)</f>
        <v>1</v>
      </c>
      <c r="O2" s="28">
        <f>VLOOKUP(Table13[[#This Row],[Item '#]],Data2!A:D,4,0)</f>
        <v>0</v>
      </c>
      <c r="P2" s="2">
        <f>VLOOKUP(Table13[[#This Row],[Item '#]],Data2!A:D,3,0)</f>
        <v>12</v>
      </c>
      <c r="Q2" s="1">
        <v>156</v>
      </c>
      <c r="R2" s="2">
        <f>VLOOKUP(Table13[[#This Row],[Item '#]],[3]Sheet1!$B:$D,3,0)</f>
        <v>5414</v>
      </c>
    </row>
    <row r="3" spans="1:18" ht="30" customHeight="1" x14ac:dyDescent="0.25">
      <c r="A3" s="39" t="s">
        <v>4944</v>
      </c>
      <c r="B3" s="2" t="s">
        <v>5170</v>
      </c>
      <c r="C3" s="2" t="s">
        <v>5170</v>
      </c>
      <c r="D3" s="1">
        <f>VLOOKUP(Table13[[#This Row],[SKU]],Data1!A:B,2,0)</f>
        <v>2306</v>
      </c>
      <c r="E3" s="40">
        <f>Table13[[#This Row],[UoM]]*Table13[[#This Row],[Recommended Replenishment Qty]]</f>
        <v>1440</v>
      </c>
      <c r="F3" s="40">
        <f>Table13[[#This Row],[Total EA (Transfer to WH06)]]/Table13[[#This Row],[UoM]]</f>
        <v>1440</v>
      </c>
      <c r="G3" s="1"/>
      <c r="H3" s="40">
        <f>Table13[[#This Row],[Total EA (Transfer to WH06)]]/Table13[[#This Row],[CASE]]</f>
        <v>10</v>
      </c>
      <c r="I3" s="41">
        <f>Table13[[#This Row],[Sellable Unit/Set/box to ship]]/Table13[[#This Row],[Case to pull]]</f>
        <v>144</v>
      </c>
      <c r="J3" s="7" t="str">
        <f t="shared" si="0"/>
        <v/>
      </c>
      <c r="K3" s="9" t="str">
        <f>VLOOKUP(Table13[[#This Row],[SKU]],Instruction!A:F,6,0)</f>
        <v xml:space="preserve">Cover inner box barcode. Apply outer case label accordingly to match item# (Cover barcodes on the case) </v>
      </c>
      <c r="L3" s="9">
        <f>VLOOKUP(Table13[[#This Row],[SKU]],Instruction!A:G,7,0)</f>
        <v>0</v>
      </c>
      <c r="M3" s="9" t="str">
        <f>VLOOKUP(Table13[[#This Row],[ASIN]],'[4]2024'!$A:$AB,28,0)</f>
        <v>No Supplies</v>
      </c>
      <c r="N3" s="40">
        <f>VLOOKUP(Table13[[#This Row],[SKU]],Data1!A:C,3,0)</f>
        <v>1</v>
      </c>
      <c r="O3" s="28">
        <f>VLOOKUP(Table13[[#This Row],[Item '#]],Data2!A:D,4,0)</f>
        <v>24</v>
      </c>
      <c r="P3" s="2">
        <f>VLOOKUP(Table13[[#This Row],[Item '#]],Data2!A:D,3,0)</f>
        <v>144</v>
      </c>
      <c r="Q3" s="1">
        <v>1440</v>
      </c>
      <c r="R3" s="2">
        <f>VLOOKUP(Table13[[#This Row],[Item '#]],[3]Sheet1!$B:$D,3,0)</f>
        <v>10791</v>
      </c>
    </row>
    <row r="4" spans="1:18" ht="30" customHeight="1" x14ac:dyDescent="0.25">
      <c r="A4" s="39" t="s">
        <v>3921</v>
      </c>
      <c r="B4" s="2" t="s">
        <v>5389</v>
      </c>
      <c r="C4" s="2" t="s">
        <v>5389</v>
      </c>
      <c r="D4" s="1">
        <f>VLOOKUP(Table13[[#This Row],[SKU]],Data1!A:B,2,0)</f>
        <v>6810</v>
      </c>
      <c r="E4" s="40">
        <f>Table13[[#This Row],[UoM]]*Table13[[#This Row],[Recommended Replenishment Qty]]</f>
        <v>144</v>
      </c>
      <c r="F4" s="40">
        <f>Table13[[#This Row],[Total EA (Transfer to WH06)]]/Table13[[#This Row],[UoM]]</f>
        <v>144</v>
      </c>
      <c r="G4" s="1"/>
      <c r="H4" s="40">
        <f>Table13[[#This Row],[Total EA (Transfer to WH06)]]/Table13[[#This Row],[CASE]]</f>
        <v>1</v>
      </c>
      <c r="I4" s="41">
        <f>Table13[[#This Row],[Sellable Unit/Set/box to ship]]/Table13[[#This Row],[Case to pull]]</f>
        <v>144</v>
      </c>
      <c r="J4" s="7" t="str">
        <f t="shared" si="0"/>
        <v/>
      </c>
      <c r="K4" s="9" t="str">
        <f>VLOOKUP(Table13[[#This Row],[SKU]],Instruction!A:F,6,0)</f>
        <v xml:space="preserve">Apply outer box/case label accordingly to match item# (Cover all existing barcodes on the box/case) </v>
      </c>
      <c r="L4" s="9">
        <f>VLOOKUP(Table13[[#This Row],[SKU]],Instruction!A:G,7,0)</f>
        <v>0</v>
      </c>
      <c r="M4" s="9" t="str">
        <f>VLOOKUP(Table13[[#This Row],[ASIN]],'[4]2024'!$A:$AB,28,0)</f>
        <v>No Supplies</v>
      </c>
      <c r="N4" s="40">
        <f>VLOOKUP(Table13[[#This Row],[SKU]],Data1!A:C,3,0)</f>
        <v>1</v>
      </c>
      <c r="O4" s="28">
        <f>VLOOKUP(Table13[[#This Row],[Item '#]],Data2!A:D,4,0)</f>
        <v>24</v>
      </c>
      <c r="P4" s="2">
        <f>VLOOKUP(Table13[[#This Row],[Item '#]],Data2!A:D,3,0)</f>
        <v>144</v>
      </c>
      <c r="Q4" s="1">
        <v>144</v>
      </c>
      <c r="R4" s="2">
        <f>VLOOKUP(Table13[[#This Row],[Item '#]],[3]Sheet1!$B:$D,3,0)</f>
        <v>21276</v>
      </c>
    </row>
    <row r="5" spans="1:18" ht="30" customHeight="1" x14ac:dyDescent="0.25">
      <c r="A5" s="19" t="s">
        <v>5023</v>
      </c>
      <c r="B5" s="2" t="s">
        <v>5253</v>
      </c>
      <c r="C5" s="2" t="s">
        <v>5254</v>
      </c>
      <c r="D5" s="1">
        <f>VLOOKUP(Table13[[#This Row],[SKU]],Data1!A:B,2,0)</f>
        <v>5027</v>
      </c>
      <c r="E5" s="31">
        <f>Table13[[#This Row],[UoM]]*Table13[[#This Row],[Recommended Replenishment Qty]]</f>
        <v>480</v>
      </c>
      <c r="F5" s="31">
        <f>Table13[[#This Row],[Total EA (Transfer to WH06)]]/Table13[[#This Row],[UoM]]</f>
        <v>480</v>
      </c>
      <c r="G5" s="1"/>
      <c r="H5" s="40">
        <f>Table13[[#This Row],[Total EA (Transfer to WH06)]]/Table13[[#This Row],[CASE]]</f>
        <v>10</v>
      </c>
      <c r="I5" s="41">
        <f>Table13[[#This Row],[Sellable Unit/Set/box to ship]]/Table13[[#This Row],[Case to pull]]</f>
        <v>48</v>
      </c>
      <c r="J5" s="7" t="str">
        <f t="shared" si="0"/>
        <v>Labeling</v>
      </c>
      <c r="K5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5" s="9">
        <f>VLOOKUP(Table13[[#This Row],[SKU]],Instruction!A:G,7,0)</f>
        <v>0</v>
      </c>
      <c r="M5" s="9" t="str">
        <f>VLOOKUP(Table13[[#This Row],[ASIN]],'[4]2024'!$A:$AB,28,0)</f>
        <v>No Supplies</v>
      </c>
      <c r="N5" s="40">
        <f>VLOOKUP(Table13[[#This Row],[SKU]],Data1!A:C,3,0)</f>
        <v>1</v>
      </c>
      <c r="O5" s="28">
        <f>VLOOKUP(Table13[[#This Row],[Item '#]],Data2!A:D,4,0)</f>
        <v>0</v>
      </c>
      <c r="P5" s="2">
        <f>VLOOKUP(Table13[[#This Row],[Item '#]],Data2!A:D,3,0)</f>
        <v>48</v>
      </c>
      <c r="Q5" s="1">
        <v>480</v>
      </c>
      <c r="R5" s="2">
        <f>VLOOKUP(Table13[[#This Row],[Item '#]],[3]Sheet1!$B:$D,3,0)</f>
        <v>4137</v>
      </c>
    </row>
    <row r="6" spans="1:18" ht="30" customHeight="1" x14ac:dyDescent="0.25">
      <c r="A6" s="39" t="s">
        <v>1053</v>
      </c>
      <c r="B6" s="2" t="s">
        <v>6848</v>
      </c>
      <c r="C6" s="2" t="s">
        <v>6848</v>
      </c>
      <c r="D6" s="1">
        <f>VLOOKUP(Table13[[#This Row],[SKU]],Data1!A:B,2,0)</f>
        <v>2205</v>
      </c>
      <c r="E6" s="40">
        <f>Table13[[#This Row],[UoM]]*Table13[[#This Row],[Recommended Replenishment Qty]]</f>
        <v>216</v>
      </c>
      <c r="F6" s="40">
        <f>Table13[[#This Row],[Total EA (Transfer to WH06)]]/Table13[[#This Row],[UoM]]</f>
        <v>216</v>
      </c>
      <c r="G6" s="1"/>
      <c r="H6" s="40">
        <f>Table13[[#This Row],[Total EA (Transfer to WH06)]]/Table13[[#This Row],[CASE]]</f>
        <v>3</v>
      </c>
      <c r="I6" s="41">
        <f>Table13[[#This Row],[Sellable Unit/Set/box to ship]]/Table13[[#This Row],[Case to pull]]</f>
        <v>72</v>
      </c>
      <c r="J6" s="7" t="str">
        <f t="shared" si="0"/>
        <v/>
      </c>
      <c r="K6" s="9" t="str">
        <f>VLOOKUP(Table13[[#This Row],[SKU]],Instruction!A:F,6,0)</f>
        <v xml:space="preserve">Apply outer box/case label accordingly to match item# (Cover all existing barcodes on the box/case) </v>
      </c>
      <c r="L6" s="9">
        <f>VLOOKUP(Table13[[#This Row],[SKU]],Instruction!A:G,7,0)</f>
        <v>0</v>
      </c>
      <c r="M6" s="9" t="str">
        <f>VLOOKUP(Table13[[#This Row],[ASIN]],'[4]2024'!$A:$AB,28,0)</f>
        <v>No Supplies</v>
      </c>
      <c r="N6" s="40">
        <f>VLOOKUP(Table13[[#This Row],[SKU]],Data1!A:C,3,0)</f>
        <v>1</v>
      </c>
      <c r="O6" s="28">
        <f>VLOOKUP(Table13[[#This Row],[Item '#]],Data2!A:D,4,0)</f>
        <v>24</v>
      </c>
      <c r="P6" s="2">
        <f>VLOOKUP(Table13[[#This Row],[Item '#]],Data2!A:D,3,0)</f>
        <v>72</v>
      </c>
      <c r="Q6" s="1">
        <v>216</v>
      </c>
      <c r="R6" s="2">
        <f>VLOOKUP(Table13[[#This Row],[Item '#]],[3]Sheet1!$B:$D,3,0)</f>
        <v>15609</v>
      </c>
    </row>
    <row r="7" spans="1:18" ht="30" customHeight="1" x14ac:dyDescent="0.25">
      <c r="A7" s="33" t="s">
        <v>2143</v>
      </c>
      <c r="B7" s="2" t="s">
        <v>5224</v>
      </c>
      <c r="C7" s="2" t="s">
        <v>5225</v>
      </c>
      <c r="D7" s="1">
        <f>VLOOKUP(Table13[[#This Row],[SKU]],Data1!A:B,2,0)</f>
        <v>4105</v>
      </c>
      <c r="E7" s="34">
        <f>Table13[[#This Row],[UoM]]*Table13[[#This Row],[Recommended Replenishment Qty]]</f>
        <v>396</v>
      </c>
      <c r="F7" s="34">
        <f>Table13[[#This Row],[Total EA (Transfer to WH06)]]/Table13[[#This Row],[UoM]]</f>
        <v>396</v>
      </c>
      <c r="G7" s="1"/>
      <c r="H7" s="40">
        <f>Table13[[#This Row],[Total EA (Transfer to WH06)]]/Table13[[#This Row],[CASE]]</f>
        <v>33</v>
      </c>
      <c r="I7" s="41">
        <f>Table13[[#This Row],[Sellable Unit/Set/box to ship]]/Table13[[#This Row],[Case to pull]]</f>
        <v>12</v>
      </c>
      <c r="J7" s="7" t="str">
        <f t="shared" si="0"/>
        <v>Labeling</v>
      </c>
      <c r="K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7" s="9">
        <f>VLOOKUP(Table13[[#This Row],[SKU]],Instruction!A:G,7,0)</f>
        <v>0</v>
      </c>
      <c r="M7" s="9" t="str">
        <f>VLOOKUP(Table13[[#This Row],[ASIN]],'[4]2024'!$A:$AB,28,0)</f>
        <v>No Supplies</v>
      </c>
      <c r="N7" s="40">
        <f>VLOOKUP(Table13[[#This Row],[SKU]],Data1!A:C,3,0)</f>
        <v>1</v>
      </c>
      <c r="O7" s="28">
        <f>VLOOKUP(Table13[[#This Row],[Item '#]],Data2!A:D,4,0)</f>
        <v>0</v>
      </c>
      <c r="P7" s="2">
        <f>VLOOKUP(Table13[[#This Row],[Item '#]],Data2!A:D,3,0)</f>
        <v>12</v>
      </c>
      <c r="Q7" s="1">
        <v>396</v>
      </c>
      <c r="R7" s="2">
        <f>VLOOKUP(Table13[[#This Row],[Item '#]],[3]Sheet1!$B:$D,3,0)</f>
        <v>5407</v>
      </c>
    </row>
    <row r="8" spans="1:18" ht="30" customHeight="1" x14ac:dyDescent="0.25">
      <c r="A8" s="39" t="s">
        <v>824</v>
      </c>
      <c r="B8" s="2" t="s">
        <v>6849</v>
      </c>
      <c r="C8" s="2" t="s">
        <v>6849</v>
      </c>
      <c r="D8" s="1">
        <f>VLOOKUP(Table13[[#This Row],[SKU]],Data1!A:B,2,0)</f>
        <v>2007</v>
      </c>
      <c r="E8" s="40">
        <f>Table13[[#This Row],[UoM]]*Table13[[#This Row],[Recommended Replenishment Qty]]</f>
        <v>72</v>
      </c>
      <c r="F8" s="40">
        <f>Table13[[#This Row],[Total EA (Transfer to WH06)]]/Table13[[#This Row],[UoM]]</f>
        <v>72</v>
      </c>
      <c r="G8" s="1">
        <f>Table13[[#This Row],[Total EA (Transfer to WH06)]]/Table13[[#This Row],[BOX]]</f>
        <v>3</v>
      </c>
      <c r="H8" s="40"/>
      <c r="I8" s="41">
        <f>Table13[[#This Row],[Sellable Unit/Set/box to ship]]/Table13[[#This Row],[Box to pull]]</f>
        <v>24</v>
      </c>
      <c r="J8" s="7" t="str">
        <f t="shared" si="0"/>
        <v/>
      </c>
      <c r="K8" s="9" t="str">
        <f>VLOOKUP(Table13[[#This Row],[SKU]],Instruction!A:F,6,0)</f>
        <v xml:space="preserve">Apply outer box/case label accordingly to match item# (Cover all existing barcodes on the box/case) </v>
      </c>
      <c r="L8" s="9">
        <f>VLOOKUP(Table13[[#This Row],[SKU]],Instruction!A:G,7,0)</f>
        <v>0</v>
      </c>
      <c r="M8" s="9" t="str">
        <f>VLOOKUP(Table13[[#This Row],[ASIN]],'[4]2024'!$A:$AB,28,0)</f>
        <v>No Supplies</v>
      </c>
      <c r="N8" s="40">
        <f>VLOOKUP(Table13[[#This Row],[SKU]],Data1!A:C,3,0)</f>
        <v>1</v>
      </c>
      <c r="O8" s="28">
        <f>VLOOKUP(Table13[[#This Row],[Item '#]],Data2!A:D,4,0)</f>
        <v>24</v>
      </c>
      <c r="P8" s="2">
        <f>VLOOKUP(Table13[[#This Row],[Item '#]],Data2!A:D,3,0)</f>
        <v>144</v>
      </c>
      <c r="Q8" s="1">
        <v>72</v>
      </c>
      <c r="R8" s="2">
        <f>VLOOKUP(Table13[[#This Row],[Item '#]],[3]Sheet1!$B:$D,3,0)</f>
        <v>6342</v>
      </c>
    </row>
    <row r="9" spans="1:18" ht="30" customHeight="1" x14ac:dyDescent="0.25">
      <c r="A9" s="39" t="s">
        <v>1376</v>
      </c>
      <c r="B9" s="2" t="s">
        <v>6850</v>
      </c>
      <c r="C9" s="2" t="s">
        <v>6850</v>
      </c>
      <c r="D9" s="1">
        <f>VLOOKUP(Table13[[#This Row],[SKU]],Data1!A:B,2,0)</f>
        <v>306</v>
      </c>
      <c r="E9" s="40">
        <f>Table13[[#This Row],[UoM]]*Table13[[#This Row],[Recommended Replenishment Qty]]</f>
        <v>720</v>
      </c>
      <c r="F9" s="40">
        <f>Table13[[#This Row],[Total EA (Transfer to WH06)]]/Table13[[#This Row],[UoM]]</f>
        <v>720</v>
      </c>
      <c r="G9" s="1"/>
      <c r="H9" s="40">
        <f>Table13[[#This Row],[Total EA (Transfer to WH06)]]/Table13[[#This Row],[CASE]]</f>
        <v>5</v>
      </c>
      <c r="I9" s="41">
        <f>Table13[[#This Row],[Sellable Unit/Set/box to ship]]/Table13[[#This Row],[Case to pull]]</f>
        <v>144</v>
      </c>
      <c r="J9" s="7" t="str">
        <f t="shared" si="0"/>
        <v/>
      </c>
      <c r="K9" s="9" t="str">
        <f>VLOOKUP(Table13[[#This Row],[SKU]],Instruction!A:F,6,0)</f>
        <v xml:space="preserve">Apply outer box/case label accordingly to match item# (Cover all existing barcodes on box and case) </v>
      </c>
      <c r="L9" s="9">
        <f>VLOOKUP(Table13[[#This Row],[SKU]],Instruction!A:G,7,0)</f>
        <v>0</v>
      </c>
      <c r="M9" s="9" t="str">
        <f>VLOOKUP(Table13[[#This Row],[ASIN]],'[4]2024'!$A:$AB,28,0)</f>
        <v>No Supplies</v>
      </c>
      <c r="N9" s="40">
        <f>VLOOKUP(Table13[[#This Row],[SKU]],Data1!A:C,3,0)</f>
        <v>1</v>
      </c>
      <c r="O9" s="28">
        <f>VLOOKUP(Table13[[#This Row],[Item '#]],Data2!A:D,4,0)</f>
        <v>24</v>
      </c>
      <c r="P9" s="2">
        <f>VLOOKUP(Table13[[#This Row],[Item '#]],Data2!A:D,3,0)</f>
        <v>144</v>
      </c>
      <c r="Q9" s="1">
        <v>720</v>
      </c>
      <c r="R9" s="2">
        <f>VLOOKUP(Table13[[#This Row],[Item '#]],[3]Sheet1!$B:$D,3,0)</f>
        <v>30269</v>
      </c>
    </row>
    <row r="10" spans="1:18" ht="30" customHeight="1" x14ac:dyDescent="0.25">
      <c r="A10" s="39" t="s">
        <v>3125</v>
      </c>
      <c r="B10" s="2" t="s">
        <v>5569</v>
      </c>
      <c r="C10" s="2" t="s">
        <v>5570</v>
      </c>
      <c r="D10" s="1">
        <f>VLOOKUP(Table13[[#This Row],[SKU]],Data1!A:B,2,0)</f>
        <v>713</v>
      </c>
      <c r="E10" s="40">
        <f>Table13[[#This Row],[UoM]]*Table13[[#This Row],[Recommended Replenishment Qty]]</f>
        <v>72</v>
      </c>
      <c r="F10" s="40">
        <f>Table13[[#This Row],[Total EA (Transfer to WH06)]]/Table13[[#This Row],[UoM]]</f>
        <v>72</v>
      </c>
      <c r="G10" s="1">
        <f>Table13[[#This Row],[Total EA (Transfer to WH06)]]/Table13[[#This Row],[BOX]]</f>
        <v>3</v>
      </c>
      <c r="H10" s="40"/>
      <c r="I10" s="41">
        <f>Table13[[#This Row],[Sellable Unit/Set/box to ship]]/Table13[[#This Row],[Box to pull]]</f>
        <v>24</v>
      </c>
      <c r="J10" s="7" t="str">
        <f t="shared" si="0"/>
        <v>Labeling</v>
      </c>
      <c r="K10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0" s="9">
        <f>VLOOKUP(Table13[[#This Row],[SKU]],Instruction!A:G,7,0)</f>
        <v>0</v>
      </c>
      <c r="M10" s="9" t="str">
        <f>VLOOKUP(Table13[[#This Row],[ASIN]],'[4]2024'!$A:$AB,28,0)</f>
        <v>No Supplies</v>
      </c>
      <c r="N10" s="40">
        <f>VLOOKUP(Table13[[#This Row],[SKU]],Data1!A:C,3,0)</f>
        <v>1</v>
      </c>
      <c r="O10" s="28">
        <f>VLOOKUP(Table13[[#This Row],[Item '#]],Data2!A:D,4,0)</f>
        <v>24</v>
      </c>
      <c r="P10" s="2">
        <f>VLOOKUP(Table13[[#This Row],[Item '#]],Data2!A:D,3,0)</f>
        <v>144</v>
      </c>
      <c r="Q10" s="1">
        <v>72</v>
      </c>
      <c r="R10" s="2">
        <f>VLOOKUP(Table13[[#This Row],[Item '#]],[3]Sheet1!$B:$D,3,0)</f>
        <v>20946</v>
      </c>
    </row>
    <row r="11" spans="1:18" ht="30" customHeight="1" x14ac:dyDescent="0.25">
      <c r="A11" s="48" t="s">
        <v>2379</v>
      </c>
      <c r="B11" s="2" t="s">
        <v>5444</v>
      </c>
      <c r="C11" s="2" t="s">
        <v>5444</v>
      </c>
      <c r="D11" s="1">
        <f>VLOOKUP(Table13[[#This Row],[SKU]],Data1!A:B,2,0)</f>
        <v>5012</v>
      </c>
      <c r="E11" s="49">
        <f>Table13[[#This Row],[UoM]]*Table13[[#This Row],[Recommended Replenishment Qty]]</f>
        <v>250</v>
      </c>
      <c r="F11" s="49">
        <f>Table13[[#This Row],[Total EA (Transfer to WH06)]]/Table13[[#This Row],[UoM]]</f>
        <v>250</v>
      </c>
      <c r="G11" s="1"/>
      <c r="H11" s="40">
        <f>Table13[[#This Row],[Total EA (Transfer to WH06)]]/Table13[[#This Row],[CASE]]</f>
        <v>5</v>
      </c>
      <c r="I11" s="50">
        <f>Table13[[#This Row],[Sellable Unit/Set/box to ship]]/Table13[[#This Row],[Case to pull]]</f>
        <v>50</v>
      </c>
      <c r="J11" s="7" t="str">
        <f t="shared" si="0"/>
        <v/>
      </c>
      <c r="K11" s="9" t="str">
        <f>VLOOKUP(Table13[[#This Row],[SKU]],Instruction!A:F,6,0)</f>
        <v xml:space="preserve">Apply outer box/case label accordingly to match item# (Cover all existing barcodes on the box/case) </v>
      </c>
      <c r="L11" s="9">
        <f>VLOOKUP(Table13[[#This Row],[SKU]],Instruction!A:G,7,0)</f>
        <v>0</v>
      </c>
      <c r="M11" s="9" t="str">
        <f>VLOOKUP(Table13[[#This Row],[ASIN]],'[4]2024'!$A:$AB,28,0)</f>
        <v>No Supplies</v>
      </c>
      <c r="N11" s="40">
        <f>VLOOKUP(Table13[[#This Row],[SKU]],Data1!A:C,3,0)</f>
        <v>1</v>
      </c>
      <c r="O11" s="28">
        <f>VLOOKUP(Table13[[#This Row],[Item '#]],Data2!A:D,4,0)</f>
        <v>0</v>
      </c>
      <c r="P11" s="2">
        <f>VLOOKUP(Table13[[#This Row],[Item '#]],Data2!A:D,3,0)</f>
        <v>50</v>
      </c>
      <c r="Q11" s="1">
        <v>250</v>
      </c>
      <c r="R11" s="2">
        <f>VLOOKUP(Table13[[#This Row],[Item '#]],[3]Sheet1!$B:$D,3,0)</f>
        <v>12032</v>
      </c>
    </row>
    <row r="12" spans="1:18" ht="30" customHeight="1" x14ac:dyDescent="0.25">
      <c r="A12" s="48" t="s">
        <v>1397</v>
      </c>
      <c r="B12" s="2" t="s">
        <v>5164</v>
      </c>
      <c r="C12" s="2" t="s">
        <v>5165</v>
      </c>
      <c r="D12" s="1">
        <f>VLOOKUP(Table13[[#This Row],[SKU]],Data1!A:B,2,0)</f>
        <v>3107</v>
      </c>
      <c r="E12" s="49">
        <f>Table13[[#This Row],[UoM]]*Table13[[#This Row],[Recommended Replenishment Qty]]</f>
        <v>1008</v>
      </c>
      <c r="F12" s="49">
        <f>Table13[[#This Row],[Total EA (Transfer to WH06)]]/Table13[[#This Row],[UoM]]</f>
        <v>1008</v>
      </c>
      <c r="G12" s="1"/>
      <c r="H12" s="40">
        <f>Table13[[#This Row],[Total EA (Transfer to WH06)]]/Table13[[#This Row],[CASE]]</f>
        <v>7</v>
      </c>
      <c r="I12" s="50">
        <f>Table13[[#This Row],[Sellable Unit/Set/box to ship]]/Table13[[#This Row],[Case to pull]]</f>
        <v>144</v>
      </c>
      <c r="J12" s="7" t="str">
        <f t="shared" si="0"/>
        <v>Labeling</v>
      </c>
      <c r="K1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" s="9">
        <f>VLOOKUP(Table13[[#This Row],[SKU]],Instruction!A:G,7,0)</f>
        <v>0</v>
      </c>
      <c r="M12" s="9" t="str">
        <f>VLOOKUP(Table13[[#This Row],[ASIN]],'[4]2024'!$A:$AB,28,0)</f>
        <v>No Supplies</v>
      </c>
      <c r="N12" s="40">
        <f>VLOOKUP(Table13[[#This Row],[SKU]],Data1!A:C,3,0)</f>
        <v>1</v>
      </c>
      <c r="O12" s="28">
        <f>VLOOKUP(Table13[[#This Row],[Item '#]],Data2!A:D,4,0)</f>
        <v>24</v>
      </c>
      <c r="P12" s="2">
        <f>VLOOKUP(Table13[[#This Row],[Item '#]],Data2!A:D,3,0)</f>
        <v>144</v>
      </c>
      <c r="Q12" s="1">
        <v>1008</v>
      </c>
      <c r="R12" s="2">
        <f>VLOOKUP(Table13[[#This Row],[Item '#]],[3]Sheet1!$B:$D,3,0)</f>
        <v>27595</v>
      </c>
    </row>
    <row r="13" spans="1:18" ht="30" customHeight="1" x14ac:dyDescent="0.25">
      <c r="A13" s="48" t="s">
        <v>3135</v>
      </c>
      <c r="B13" s="2" t="s">
        <v>6851</v>
      </c>
      <c r="C13" s="2" t="s">
        <v>6851</v>
      </c>
      <c r="D13" s="1">
        <f>VLOOKUP(Table13[[#This Row],[SKU]],Data1!A:B,2,0)</f>
        <v>716</v>
      </c>
      <c r="E13" s="49">
        <f>Table13[[#This Row],[UoM]]*Table13[[#This Row],[Recommended Replenishment Qty]]</f>
        <v>288</v>
      </c>
      <c r="F13" s="49">
        <f>Table13[[#This Row],[Total EA (Transfer to WH06)]]/Table13[[#This Row],[UoM]]</f>
        <v>288</v>
      </c>
      <c r="G13" s="1"/>
      <c r="H13" s="40">
        <f>Table13[[#This Row],[Total EA (Transfer to WH06)]]/Table13[[#This Row],[CASE]]</f>
        <v>2</v>
      </c>
      <c r="I13" s="50">
        <f>Table13[[#This Row],[Sellable Unit/Set/box to ship]]/Table13[[#This Row],[Case to pull]]</f>
        <v>144</v>
      </c>
      <c r="J13" s="7" t="str">
        <f t="shared" si="0"/>
        <v>Labeling</v>
      </c>
      <c r="K1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" s="9">
        <f>VLOOKUP(Table13[[#This Row],[SKU]],Instruction!A:G,7,0)</f>
        <v>0</v>
      </c>
      <c r="M13" s="9" t="str">
        <f>VLOOKUP(Table13[[#This Row],[ASIN]],'[4]2024'!$A:$AB,28,0)</f>
        <v>No Supplies</v>
      </c>
      <c r="N13" s="40">
        <f>VLOOKUP(Table13[[#This Row],[SKU]],Data1!A:C,3,0)</f>
        <v>1</v>
      </c>
      <c r="O13" s="28">
        <f>VLOOKUP(Table13[[#This Row],[Item '#]],Data2!A:D,4,0)</f>
        <v>24</v>
      </c>
      <c r="P13" s="2">
        <f>VLOOKUP(Table13[[#This Row],[Item '#]],Data2!A:D,3,0)</f>
        <v>144</v>
      </c>
      <c r="Q13" s="1">
        <v>288</v>
      </c>
      <c r="R13" s="2">
        <f>VLOOKUP(Table13[[#This Row],[Item '#]],[3]Sheet1!$B:$D,3,0)</f>
        <v>57945</v>
      </c>
    </row>
    <row r="14" spans="1:18" ht="30" customHeight="1" x14ac:dyDescent="0.25">
      <c r="A14" s="48" t="s">
        <v>2171</v>
      </c>
      <c r="B14" s="2" t="s">
        <v>5226</v>
      </c>
      <c r="C14" s="2" t="s">
        <v>5227</v>
      </c>
      <c r="D14" s="1">
        <f>VLOOKUP(Table13[[#This Row],[SKU]],Data1!A:B,2,0)</f>
        <v>4126</v>
      </c>
      <c r="E14" s="49">
        <f>Table13[[#This Row],[UoM]]*Table13[[#This Row],[Recommended Replenishment Qty]]</f>
        <v>372</v>
      </c>
      <c r="F14" s="49">
        <f>Table13[[#This Row],[Total EA (Transfer to WH06)]]/Table13[[#This Row],[UoM]]</f>
        <v>372</v>
      </c>
      <c r="G14" s="1"/>
      <c r="H14" s="40">
        <f>Table13[[#This Row],[Total EA (Transfer to WH06)]]/Table13[[#This Row],[CASE]]</f>
        <v>31</v>
      </c>
      <c r="I14" s="50">
        <f>Table13[[#This Row],[Sellable Unit/Set/box to ship]]/Table13[[#This Row],[Case to pull]]</f>
        <v>12</v>
      </c>
      <c r="J14" s="7" t="str">
        <f t="shared" si="0"/>
        <v>Labeling</v>
      </c>
      <c r="K1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4" s="9">
        <f>VLOOKUP(Table13[[#This Row],[SKU]],Instruction!A:G,7,0)</f>
        <v>0</v>
      </c>
      <c r="M14" s="9" t="str">
        <f>VLOOKUP(Table13[[#This Row],[ASIN]],'[4]2024'!$A:$AB,28,0)</f>
        <v>No Supplies</v>
      </c>
      <c r="N14" s="40">
        <f>VLOOKUP(Table13[[#This Row],[SKU]],Data1!A:C,3,0)</f>
        <v>1</v>
      </c>
      <c r="O14" s="28">
        <f>VLOOKUP(Table13[[#This Row],[Item '#]],Data2!A:D,4,0)</f>
        <v>0</v>
      </c>
      <c r="P14" s="2">
        <f>VLOOKUP(Table13[[#This Row],[Item '#]],Data2!A:D,3,0)</f>
        <v>12</v>
      </c>
      <c r="Q14" s="1">
        <v>372</v>
      </c>
      <c r="R14" s="2">
        <f>VLOOKUP(Table13[[#This Row],[Item '#]],[3]Sheet1!$B:$D,3,0)</f>
        <v>10580</v>
      </c>
    </row>
    <row r="15" spans="1:18" ht="30" customHeight="1" x14ac:dyDescent="0.25">
      <c r="A15" s="48" t="s">
        <v>2187</v>
      </c>
      <c r="B15" s="2" t="s">
        <v>5453</v>
      </c>
      <c r="C15" s="2" t="s">
        <v>5454</v>
      </c>
      <c r="D15" s="1">
        <f>VLOOKUP(Table13[[#This Row],[SKU]],Data1!A:B,2,0)</f>
        <v>4140</v>
      </c>
      <c r="E15" s="49">
        <f>Table13[[#This Row],[UoM]]*Table13[[#This Row],[Recommended Replenishment Qty]]</f>
        <v>96</v>
      </c>
      <c r="F15" s="49">
        <f>Table13[[#This Row],[Total EA (Transfer to WH06)]]/Table13[[#This Row],[UoM]]</f>
        <v>96</v>
      </c>
      <c r="G15" s="1"/>
      <c r="H15" s="40">
        <f>Table13[[#This Row],[Total EA (Transfer to WH06)]]/Table13[[#This Row],[CASE]]</f>
        <v>8</v>
      </c>
      <c r="I15" s="50">
        <f>Table13[[#This Row],[Sellable Unit/Set/box to ship]]/Table13[[#This Row],[Case to pull]]</f>
        <v>12</v>
      </c>
      <c r="J15" s="7" t="str">
        <f t="shared" si="0"/>
        <v>Labeling</v>
      </c>
      <c r="K1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5" s="9">
        <f>VLOOKUP(Table13[[#This Row],[SKU]],Instruction!A:G,7,0)</f>
        <v>0</v>
      </c>
      <c r="M15" s="9" t="str">
        <f>VLOOKUP(Table13[[#This Row],[ASIN]],'[4]2024'!$A:$AB,28,0)</f>
        <v>No Supplies</v>
      </c>
      <c r="N15" s="40">
        <f>VLOOKUP(Table13[[#This Row],[SKU]],Data1!A:C,3,0)</f>
        <v>1</v>
      </c>
      <c r="O15" s="28">
        <f>VLOOKUP(Table13[[#This Row],[Item '#]],Data2!A:D,4,0)</f>
        <v>0</v>
      </c>
      <c r="P15" s="2">
        <f>VLOOKUP(Table13[[#This Row],[Item '#]],Data2!A:D,3,0)</f>
        <v>12</v>
      </c>
      <c r="Q15" s="1">
        <v>96</v>
      </c>
      <c r="R15" s="2">
        <f>VLOOKUP(Table13[[#This Row],[Item '#]],[3]Sheet1!$B:$D,3,0)</f>
        <v>1130</v>
      </c>
    </row>
    <row r="16" spans="1:18" ht="30" customHeight="1" x14ac:dyDescent="0.25">
      <c r="A16" s="48" t="s">
        <v>2516</v>
      </c>
      <c r="B16" s="2" t="s">
        <v>5718</v>
      </c>
      <c r="C16" s="2" t="s">
        <v>5718</v>
      </c>
      <c r="D16" s="1">
        <f>VLOOKUP(Table13[[#This Row],[SKU]],Data1!A:B,2,0)</f>
        <v>5076</v>
      </c>
      <c r="E16" s="49">
        <f>Table13[[#This Row],[UoM]]*Table13[[#This Row],[Recommended Replenishment Qty]]</f>
        <v>144</v>
      </c>
      <c r="F16" s="49">
        <f>Table13[[#This Row],[Total EA (Transfer to WH06)]]/Table13[[#This Row],[UoM]]</f>
        <v>144</v>
      </c>
      <c r="G16" s="1"/>
      <c r="H16" s="40">
        <f>Table13[[#This Row],[Total EA (Transfer to WH06)]]/Table13[[#This Row],[CASE]]</f>
        <v>2</v>
      </c>
      <c r="I16" s="50">
        <f>Table13[[#This Row],[Sellable Unit/Set/box to ship]]/Table13[[#This Row],[Case to pull]]</f>
        <v>72</v>
      </c>
      <c r="J16" s="7" t="str">
        <f t="shared" si="0"/>
        <v/>
      </c>
      <c r="K16" s="9" t="str">
        <f>VLOOKUP(Table13[[#This Row],[SKU]],Instruction!A:F,6,0)</f>
        <v xml:space="preserve">Apply outer box/case label accordingly to match item# (Cover all existing barcodes on the box/case) </v>
      </c>
      <c r="L16" s="9">
        <f>VLOOKUP(Table13[[#This Row],[SKU]],Instruction!A:G,7,0)</f>
        <v>0</v>
      </c>
      <c r="M16" s="9" t="str">
        <f>VLOOKUP(Table13[[#This Row],[ASIN]],'[4]2024'!$A:$AB,28,0)</f>
        <v>No Supplies</v>
      </c>
      <c r="N16" s="40">
        <f>VLOOKUP(Table13[[#This Row],[SKU]],Data1!A:C,3,0)</f>
        <v>1</v>
      </c>
      <c r="O16" s="28">
        <f>VLOOKUP(Table13[[#This Row],[Item '#]],Data2!A:D,4,0)</f>
        <v>24</v>
      </c>
      <c r="P16" s="2">
        <f>VLOOKUP(Table13[[#This Row],[Item '#]],Data2!A:D,3,0)</f>
        <v>72</v>
      </c>
      <c r="Q16" s="1">
        <v>144</v>
      </c>
      <c r="R16" s="2">
        <f>VLOOKUP(Table13[[#This Row],[Item '#]],[3]Sheet1!$B:$D,3,0)</f>
        <v>58280</v>
      </c>
    </row>
    <row r="17" spans="1:18" ht="30" customHeight="1" x14ac:dyDescent="0.25">
      <c r="A17" s="48" t="s">
        <v>1094</v>
      </c>
      <c r="B17" s="2" t="s">
        <v>6852</v>
      </c>
      <c r="C17" s="2" t="s">
        <v>6853</v>
      </c>
      <c r="D17" s="1">
        <f>VLOOKUP(Table13[[#This Row],[SKU]],Data1!A:B,2,0)</f>
        <v>2232</v>
      </c>
      <c r="E17" s="49">
        <f>Table13[[#This Row],[UoM]]*Table13[[#This Row],[Recommended Replenishment Qty]]</f>
        <v>144</v>
      </c>
      <c r="F17" s="49">
        <f>Table13[[#This Row],[Total EA (Transfer to WH06)]]/Table13[[#This Row],[UoM]]</f>
        <v>144</v>
      </c>
      <c r="G17" s="1"/>
      <c r="H17" s="40">
        <f>Table13[[#This Row],[Total EA (Transfer to WH06)]]/Table13[[#This Row],[CASE]]</f>
        <v>2</v>
      </c>
      <c r="I17" s="50">
        <f>Table13[[#This Row],[Sellable Unit/Set/box to ship]]/Table13[[#This Row],[Case to pull]]</f>
        <v>72</v>
      </c>
      <c r="J17" s="7" t="str">
        <f t="shared" si="0"/>
        <v>Labeling</v>
      </c>
      <c r="K1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7" s="9">
        <f>VLOOKUP(Table13[[#This Row],[SKU]],Instruction!A:G,7,0)</f>
        <v>0</v>
      </c>
      <c r="M17" s="9" t="str">
        <f>VLOOKUP(Table13[[#This Row],[ASIN]],'[4]2024'!$A:$AB,28,0)</f>
        <v>No Supplies</v>
      </c>
      <c r="N17" s="40">
        <f>VLOOKUP(Table13[[#This Row],[SKU]],Data1!A:C,3,0)</f>
        <v>1</v>
      </c>
      <c r="O17" s="28">
        <f>VLOOKUP(Table13[[#This Row],[Item '#]],Data2!A:D,4,0)</f>
        <v>24</v>
      </c>
      <c r="P17" s="2">
        <f>VLOOKUP(Table13[[#This Row],[Item '#]],Data2!A:D,3,0)</f>
        <v>72</v>
      </c>
      <c r="Q17" s="1">
        <v>144</v>
      </c>
      <c r="R17" s="2">
        <f>VLOOKUP(Table13[[#This Row],[Item '#]],[3]Sheet1!$B:$D,3,0)</f>
        <v>18189</v>
      </c>
    </row>
    <row r="18" spans="1:18" ht="30" customHeight="1" x14ac:dyDescent="0.25">
      <c r="A18" s="48" t="s">
        <v>1492</v>
      </c>
      <c r="B18" s="2" t="s">
        <v>5459</v>
      </c>
      <c r="C18" s="2" t="s">
        <v>5460</v>
      </c>
      <c r="D18" s="1">
        <f>VLOOKUP(Table13[[#This Row],[SKU]],Data1!A:B,2,0)</f>
        <v>3142</v>
      </c>
      <c r="E18" s="49">
        <f>Table13[[#This Row],[UoM]]*Table13[[#This Row],[Recommended Replenishment Qty]]</f>
        <v>84</v>
      </c>
      <c r="F18" s="49">
        <f>Table13[[#This Row],[Total EA (Transfer to WH06)]]/Table13[[#This Row],[UoM]]</f>
        <v>84</v>
      </c>
      <c r="G18" s="1"/>
      <c r="H18" s="40">
        <f>Table13[[#This Row],[Total EA (Transfer to WH06)]]/Table13[[#This Row],[CASE]]</f>
        <v>7</v>
      </c>
      <c r="I18" s="50">
        <f>Table13[[#This Row],[Sellable Unit/Set/box to ship]]/Table13[[#This Row],[Case to pull]]</f>
        <v>12</v>
      </c>
      <c r="J18" s="7" t="str">
        <f t="shared" si="0"/>
        <v>Labeling</v>
      </c>
      <c r="K1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8" s="9">
        <f>VLOOKUP(Table13[[#This Row],[SKU]],Instruction!A:G,7,0)</f>
        <v>0</v>
      </c>
      <c r="M18" s="9" t="str">
        <f>VLOOKUP(Table13[[#This Row],[ASIN]],'[4]2024'!$A:$AB,28,0)</f>
        <v>No Supplies</v>
      </c>
      <c r="N18" s="40">
        <f>VLOOKUP(Table13[[#This Row],[SKU]],Data1!A:C,3,0)</f>
        <v>1</v>
      </c>
      <c r="O18" s="28">
        <f>VLOOKUP(Table13[[#This Row],[Item '#]],Data2!A:D,4,0)</f>
        <v>0</v>
      </c>
      <c r="P18" s="2">
        <f>VLOOKUP(Table13[[#This Row],[Item '#]],Data2!A:D,3,0)</f>
        <v>12</v>
      </c>
      <c r="Q18" s="1">
        <v>84</v>
      </c>
      <c r="R18" s="2">
        <f>VLOOKUP(Table13[[#This Row],[Item '#]],[3]Sheet1!$B:$D,3,0)</f>
        <v>22860</v>
      </c>
    </row>
    <row r="19" spans="1:18" ht="30" customHeight="1" x14ac:dyDescent="0.25">
      <c r="A19" s="19" t="s">
        <v>1062</v>
      </c>
      <c r="B19" s="2" t="s">
        <v>5353</v>
      </c>
      <c r="C19" s="2" t="s">
        <v>5354</v>
      </c>
      <c r="D19" s="1">
        <f>VLOOKUP(Table13[[#This Row],[SKU]],Data1!A:B,2,0)</f>
        <v>2209</v>
      </c>
      <c r="E19" s="49">
        <f>Table13[[#This Row],[UoM]]*Table13[[#This Row],[Recommended Replenishment Qty]]</f>
        <v>144</v>
      </c>
      <c r="F19" s="49">
        <f>Table13[[#This Row],[Total EA (Transfer to WH06)]]/Table13[[#This Row],[UoM]]</f>
        <v>144</v>
      </c>
      <c r="G19" s="1"/>
      <c r="H19" s="40">
        <f>Table13[[#This Row],[Total EA (Transfer to WH06)]]/Table13[[#This Row],[CASE]]</f>
        <v>2</v>
      </c>
      <c r="I19" s="50">
        <f>Table13[[#This Row],[Sellable Unit/Set/box to ship]]/Table13[[#This Row],[Case to pull]]</f>
        <v>72</v>
      </c>
      <c r="J19" s="7" t="str">
        <f t="shared" si="0"/>
        <v>Labeling</v>
      </c>
      <c r="K19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9" s="9">
        <f>VLOOKUP(Table13[[#This Row],[SKU]],Instruction!A:G,7,0)</f>
        <v>0</v>
      </c>
      <c r="M19" s="9" t="str">
        <f>VLOOKUP(Table13[[#This Row],[ASIN]],'[4]2024'!$A:$AB,28,0)</f>
        <v>No Supplies</v>
      </c>
      <c r="N19" s="40">
        <f>VLOOKUP(Table13[[#This Row],[SKU]],Data1!A:C,3,0)</f>
        <v>1</v>
      </c>
      <c r="O19" s="28">
        <f>VLOOKUP(Table13[[#This Row],[Item '#]],Data2!A:D,4,0)</f>
        <v>24</v>
      </c>
      <c r="P19" s="2">
        <f>VLOOKUP(Table13[[#This Row],[Item '#]],Data2!A:D,3,0)</f>
        <v>72</v>
      </c>
      <c r="Q19" s="1">
        <v>144</v>
      </c>
      <c r="R19" s="2">
        <f>VLOOKUP(Table13[[#This Row],[Item '#]],[3]Sheet1!$B:$D,3,0)</f>
        <v>24264</v>
      </c>
    </row>
    <row r="20" spans="1:18" ht="30" customHeight="1" x14ac:dyDescent="0.25">
      <c r="A20" s="48" t="s">
        <v>291</v>
      </c>
      <c r="B20" s="2" t="s">
        <v>5407</v>
      </c>
      <c r="C20" s="2" t="s">
        <v>5407</v>
      </c>
      <c r="D20" s="1">
        <f>VLOOKUP(Table13[[#This Row],[SKU]],Data1!A:B,2,0)</f>
        <v>1286</v>
      </c>
      <c r="E20" s="49">
        <f>Table13[[#This Row],[UoM]]*Table13[[#This Row],[Recommended Replenishment Qty]]</f>
        <v>120</v>
      </c>
      <c r="F20" s="49">
        <f>Table13[[#This Row],[Total EA (Transfer to WH06)]]/Table13[[#This Row],[UoM]]</f>
        <v>120</v>
      </c>
      <c r="G20" s="1">
        <f>Table13[[#This Row],[Total EA (Transfer to WH06)]]/Table13[[#This Row],[BOX]]</f>
        <v>5</v>
      </c>
      <c r="H20" s="40"/>
      <c r="I20" s="41">
        <f>Table13[[#This Row],[Sellable Unit/Set/box to ship]]/Table13[[#This Row],[Box to pull]]</f>
        <v>24</v>
      </c>
      <c r="J20" s="7" t="str">
        <f t="shared" si="0"/>
        <v/>
      </c>
      <c r="K20" s="9" t="str">
        <f>VLOOKUP(Table13[[#This Row],[SKU]],Instruction!A:F,6,0)</f>
        <v xml:space="preserve">Apply outer box/case label accordingly to match item# (Cover all existing barcodes on the box/case) </v>
      </c>
      <c r="L20" s="9">
        <f>VLOOKUP(Table13[[#This Row],[SKU]],Instruction!A:G,7,0)</f>
        <v>0</v>
      </c>
      <c r="M20" s="9" t="str">
        <f>VLOOKUP(Table13[[#This Row],[ASIN]],'[4]2024'!$A:$AB,28,0)</f>
        <v>No Supplies</v>
      </c>
      <c r="N20" s="40">
        <f>VLOOKUP(Table13[[#This Row],[SKU]],Data1!A:C,3,0)</f>
        <v>1</v>
      </c>
      <c r="O20" s="28">
        <f>VLOOKUP(Table13[[#This Row],[Item '#]],Data2!A:D,4,0)</f>
        <v>24</v>
      </c>
      <c r="P20" s="2">
        <f>VLOOKUP(Table13[[#This Row],[Item '#]],Data2!A:D,3,0)</f>
        <v>144</v>
      </c>
      <c r="Q20" s="1">
        <v>120</v>
      </c>
      <c r="R20" s="2">
        <f>VLOOKUP(Table13[[#This Row],[Item '#]],[3]Sheet1!$B:$D,3,0)</f>
        <v>9435</v>
      </c>
    </row>
    <row r="21" spans="1:18" ht="26.25" customHeight="1" x14ac:dyDescent="0.25">
      <c r="A21" s="48" t="s">
        <v>2732</v>
      </c>
      <c r="B21" s="2" t="s">
        <v>6854</v>
      </c>
      <c r="C21" s="2" t="s">
        <v>6854</v>
      </c>
      <c r="D21" s="1">
        <f>VLOOKUP(Table13[[#This Row],[SKU]],Data1!A:B,2,0)</f>
        <v>535</v>
      </c>
      <c r="E21" s="49">
        <f>Table13[[#This Row],[UoM]]*Table13[[#This Row],[Recommended Replenishment Qty]]</f>
        <v>144</v>
      </c>
      <c r="F21" s="49">
        <f>Table13[[#This Row],[Total EA (Transfer to WH06)]]/Table13[[#This Row],[UoM]]</f>
        <v>144</v>
      </c>
      <c r="G21" s="1"/>
      <c r="H21" s="40">
        <f>Table13[[#This Row],[Total EA (Transfer to WH06)]]/Table13[[#This Row],[CASE]]</f>
        <v>2</v>
      </c>
      <c r="I21" s="50">
        <f>Table13[[#This Row],[Sellable Unit/Set/box to ship]]/Table13[[#This Row],[Case to pull]]</f>
        <v>72</v>
      </c>
      <c r="J21" s="7" t="str">
        <f t="shared" si="0"/>
        <v/>
      </c>
      <c r="K21" s="9" t="str">
        <f>VLOOKUP(Table13[[#This Row],[SKU]],Instruction!A:F,6,0)</f>
        <v xml:space="preserve">Apply outer case label accordingly to match item# (Cover all existing barcodes on the case) </v>
      </c>
      <c r="L21" s="9">
        <f>VLOOKUP(Table13[[#This Row],[SKU]],Instruction!A:G,7,0)</f>
        <v>0</v>
      </c>
      <c r="M21" s="9" t="str">
        <f>VLOOKUP(Table13[[#This Row],[ASIN]],'[4]2024'!$A:$AB,28,0)</f>
        <v>No Supplies</v>
      </c>
      <c r="N21" s="40">
        <f>VLOOKUP(Table13[[#This Row],[SKU]],Data1!A:C,3,0)</f>
        <v>1</v>
      </c>
      <c r="O21" s="28">
        <f>VLOOKUP(Table13[[#This Row],[Item '#]],Data2!A:D,4,0)</f>
        <v>24</v>
      </c>
      <c r="P21" s="2">
        <f>VLOOKUP(Table13[[#This Row],[Item '#]],Data2!A:D,3,0)</f>
        <v>72</v>
      </c>
      <c r="Q21" s="1">
        <v>144</v>
      </c>
      <c r="R21" s="2">
        <f>VLOOKUP(Table13[[#This Row],[Item '#]],[3]Sheet1!$B:$D,3,0)</f>
        <v>3669</v>
      </c>
    </row>
    <row r="22" spans="1:18" ht="30" customHeight="1" x14ac:dyDescent="0.25">
      <c r="A22" s="48" t="s">
        <v>862</v>
      </c>
      <c r="B22" s="2" t="s">
        <v>5374</v>
      </c>
      <c r="C22" s="2" t="s">
        <v>5374</v>
      </c>
      <c r="D22" s="1">
        <f>VLOOKUP(Table13[[#This Row],[SKU]],Data1!A:B,2,0)</f>
        <v>2024</v>
      </c>
      <c r="E22" s="49">
        <f>Table13[[#This Row],[UoM]]*Table13[[#This Row],[Recommended Replenishment Qty]]</f>
        <v>96</v>
      </c>
      <c r="F22" s="49">
        <f>Table13[[#This Row],[Total EA (Transfer to WH06)]]/Table13[[#This Row],[UoM]]</f>
        <v>96</v>
      </c>
      <c r="G22" s="1">
        <f>Table13[[#This Row],[Total EA (Transfer to WH06)]]/Table13[[#This Row],[BOX]]</f>
        <v>4</v>
      </c>
      <c r="H22" s="40"/>
      <c r="I22" s="41">
        <f>Table13[[#This Row],[Sellable Unit/Set/box to ship]]/Table13[[#This Row],[Box to pull]]</f>
        <v>24</v>
      </c>
      <c r="J22" s="7" t="str">
        <f t="shared" si="0"/>
        <v/>
      </c>
      <c r="K22" s="9" t="str">
        <f>VLOOKUP(Table13[[#This Row],[SKU]],Instruction!A:F,6,0)</f>
        <v xml:space="preserve">Apply outer box/case label accordingly to match item# (Cover all existing barcodes on the box/case) </v>
      </c>
      <c r="L22" s="9">
        <f>VLOOKUP(Table13[[#This Row],[SKU]],Instruction!A:G,7,0)</f>
        <v>0</v>
      </c>
      <c r="M22" s="9" t="str">
        <f>VLOOKUP(Table13[[#This Row],[ASIN]],'[4]2024'!$A:$AB,28,0)</f>
        <v>No Supplies</v>
      </c>
      <c r="N22" s="40">
        <f>VLOOKUP(Table13[[#This Row],[SKU]],Data1!A:C,3,0)</f>
        <v>1</v>
      </c>
      <c r="O22" s="28">
        <f>VLOOKUP(Table13[[#This Row],[Item '#]],Data2!A:D,4,0)</f>
        <v>24</v>
      </c>
      <c r="P22" s="2">
        <f>VLOOKUP(Table13[[#This Row],[Item '#]],Data2!A:D,3,0)</f>
        <v>144</v>
      </c>
      <c r="Q22" s="1">
        <v>96</v>
      </c>
      <c r="R22" s="2">
        <f>VLOOKUP(Table13[[#This Row],[Item '#]],[3]Sheet1!$B:$D,3,0)</f>
        <v>31005</v>
      </c>
    </row>
    <row r="23" spans="1:18" ht="30" customHeight="1" x14ac:dyDescent="0.25">
      <c r="A23" s="48" t="s">
        <v>1597</v>
      </c>
      <c r="B23" s="2" t="s">
        <v>5200</v>
      </c>
      <c r="C23" s="2" t="s">
        <v>5201</v>
      </c>
      <c r="D23" s="1">
        <f>VLOOKUP(Table13[[#This Row],[SKU]],Data1!A:B,2,0)</f>
        <v>3190</v>
      </c>
      <c r="E23" s="49">
        <f>Table13[[#This Row],[UoM]]*Table13[[#This Row],[Recommended Replenishment Qty]]</f>
        <v>564</v>
      </c>
      <c r="F23" s="49">
        <f>Table13[[#This Row],[Total EA (Transfer to WH06)]]/Table13[[#This Row],[UoM]]</f>
        <v>564</v>
      </c>
      <c r="G23" s="1"/>
      <c r="H23" s="40">
        <f>Table13[[#This Row],[Total EA (Transfer to WH06)]]/Table13[[#This Row],[CASE]]</f>
        <v>47</v>
      </c>
      <c r="I23" s="50">
        <f>Table13[[#This Row],[Sellable Unit/Set/box to ship]]/Table13[[#This Row],[Case to pull]]</f>
        <v>12</v>
      </c>
      <c r="J23" s="7" t="str">
        <f t="shared" si="0"/>
        <v>Labeling</v>
      </c>
      <c r="K2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3" s="9">
        <f>VLOOKUP(Table13[[#This Row],[SKU]],Instruction!A:G,7,0)</f>
        <v>0</v>
      </c>
      <c r="M23" s="9" t="str">
        <f>VLOOKUP(Table13[[#This Row],[ASIN]],'[4]2024'!$A:$AB,28,0)</f>
        <v>No Supplies</v>
      </c>
      <c r="N23" s="40">
        <f>VLOOKUP(Table13[[#This Row],[SKU]],Data1!A:C,3,0)</f>
        <v>1</v>
      </c>
      <c r="O23" s="28">
        <f>VLOOKUP(Table13[[#This Row],[Item '#]],Data2!A:D,4,0)</f>
        <v>0</v>
      </c>
      <c r="P23" s="2">
        <f>VLOOKUP(Table13[[#This Row],[Item '#]],Data2!A:D,3,0)</f>
        <v>12</v>
      </c>
      <c r="Q23" s="1">
        <v>564</v>
      </c>
      <c r="R23" s="2">
        <f>VLOOKUP(Table13[[#This Row],[Item '#]],[3]Sheet1!$B:$D,3,0)</f>
        <v>3245</v>
      </c>
    </row>
    <row r="24" spans="1:18" ht="30" customHeight="1" x14ac:dyDescent="0.25">
      <c r="A24" s="39" t="s">
        <v>256</v>
      </c>
      <c r="B24" s="2" t="s">
        <v>6855</v>
      </c>
      <c r="C24" s="2" t="s">
        <v>6856</v>
      </c>
      <c r="D24" s="1">
        <f>VLOOKUP(Table13[[#This Row],[SKU]],Data1!A:B,2,0)</f>
        <v>1263</v>
      </c>
      <c r="E24" s="40">
        <f>Table13[[#This Row],[UoM]]*Table13[[#This Row],[Recommended Replenishment Qty]]</f>
        <v>96</v>
      </c>
      <c r="F24" s="40">
        <f>Table13[[#This Row],[Total EA (Transfer to WH06)]]/Table13[[#This Row],[UoM]]</f>
        <v>96</v>
      </c>
      <c r="G24" s="1">
        <f>Table13[[#This Row],[Total EA (Transfer to WH06)]]/Table13[[#This Row],[BOX]]</f>
        <v>4</v>
      </c>
      <c r="H24" s="40"/>
      <c r="I24" s="41">
        <f>Table13[[#This Row],[Sellable Unit/Set/box to ship]]/Table13[[#This Row],[Box to pull]]</f>
        <v>24</v>
      </c>
      <c r="J24" s="7" t="str">
        <f t="shared" si="0"/>
        <v>Labeling</v>
      </c>
      <c r="K2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4" s="9">
        <f>VLOOKUP(Table13[[#This Row],[SKU]],Instruction!A:G,7,0)</f>
        <v>0</v>
      </c>
      <c r="M24" s="9" t="str">
        <f>VLOOKUP(Table13[[#This Row],[ASIN]],'[4]2024'!$A:$AB,28,0)</f>
        <v>No Supplies</v>
      </c>
      <c r="N24" s="40">
        <f>VLOOKUP(Table13[[#This Row],[SKU]],Data1!A:C,3,0)</f>
        <v>1</v>
      </c>
      <c r="O24" s="28">
        <f>VLOOKUP(Table13[[#This Row],[Item '#]],Data2!A:D,4,0)</f>
        <v>24</v>
      </c>
      <c r="P24" s="2">
        <f>VLOOKUP(Table13[[#This Row],[Item '#]],Data2!A:D,3,0)</f>
        <v>144</v>
      </c>
      <c r="Q24" s="1">
        <v>96</v>
      </c>
      <c r="R24" s="2">
        <f>VLOOKUP(Table13[[#This Row],[Item '#]],[3]Sheet1!$B:$D,3,0)</f>
        <v>5699</v>
      </c>
    </row>
    <row r="25" spans="1:18" ht="30" customHeight="1" x14ac:dyDescent="0.25">
      <c r="A25" s="39" t="s">
        <v>2211</v>
      </c>
      <c r="B25" s="2" t="s">
        <v>5503</v>
      </c>
      <c r="C25" s="2" t="s">
        <v>5504</v>
      </c>
      <c r="D25" s="1">
        <f>VLOOKUP(Table13[[#This Row],[SKU]],Data1!A:B,2,0)</f>
        <v>4150</v>
      </c>
      <c r="E25" s="40">
        <f>Table13[[#This Row],[UoM]]*Table13[[#This Row],[Recommended Replenishment Qty]]</f>
        <v>72</v>
      </c>
      <c r="F25" s="40">
        <f>Table13[[#This Row],[Total EA (Transfer to WH06)]]/Table13[[#This Row],[UoM]]</f>
        <v>72</v>
      </c>
      <c r="G25" s="1"/>
      <c r="H25" s="40">
        <f>Table13[[#This Row],[Total EA (Transfer to WH06)]]/Table13[[#This Row],[CASE]]</f>
        <v>6</v>
      </c>
      <c r="I25" s="41">
        <f>Table13[[#This Row],[Sellable Unit/Set/box to ship]]/Table13[[#This Row],[Case to pull]]</f>
        <v>12</v>
      </c>
      <c r="J25" s="7" t="str">
        <f t="shared" si="0"/>
        <v>Labeling</v>
      </c>
      <c r="K2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5" s="9">
        <f>VLOOKUP(Table13[[#This Row],[SKU]],Instruction!A:G,7,0)</f>
        <v>0</v>
      </c>
      <c r="M25" s="9" t="str">
        <f>VLOOKUP(Table13[[#This Row],[ASIN]],'[4]2024'!$A:$AB,28,0)</f>
        <v>No Supplies</v>
      </c>
      <c r="N25" s="40">
        <f>VLOOKUP(Table13[[#This Row],[SKU]],Data1!A:C,3,0)</f>
        <v>1</v>
      </c>
      <c r="O25" s="28">
        <f>VLOOKUP(Table13[[#This Row],[Item '#]],Data2!A:D,4,0)</f>
        <v>0</v>
      </c>
      <c r="P25" s="2">
        <f>VLOOKUP(Table13[[#This Row],[Item '#]],Data2!A:D,3,0)</f>
        <v>12</v>
      </c>
      <c r="Q25" s="1">
        <v>72</v>
      </c>
      <c r="R25" s="2">
        <f>VLOOKUP(Table13[[#This Row],[Item '#]],[3]Sheet1!$B:$D,3,0)</f>
        <v>1282</v>
      </c>
    </row>
    <row r="26" spans="1:18" ht="30" customHeight="1" x14ac:dyDescent="0.25">
      <c r="A26" s="39" t="s">
        <v>1138</v>
      </c>
      <c r="B26" s="2" t="s">
        <v>5363</v>
      </c>
      <c r="C26" s="2" t="s">
        <v>5364</v>
      </c>
      <c r="D26" s="1">
        <f>VLOOKUP(Table13[[#This Row],[SKU]],Data1!A:B,2,0)</f>
        <v>2315</v>
      </c>
      <c r="E26" s="40">
        <f>Table13[[#This Row],[UoM]]*Table13[[#This Row],[Recommended Replenishment Qty]]</f>
        <v>144</v>
      </c>
      <c r="F26" s="40">
        <f>Table13[[#This Row],[Total EA (Transfer to WH06)]]/Table13[[#This Row],[UoM]]</f>
        <v>144</v>
      </c>
      <c r="G26" s="1"/>
      <c r="H26" s="40">
        <f>Table13[[#This Row],[Total EA (Transfer to WH06)]]/Table13[[#This Row],[CASE]]</f>
        <v>1</v>
      </c>
      <c r="I26" s="41">
        <f>Table13[[#This Row],[Sellable Unit/Set/box to ship]]/Table13[[#This Row],[Case to pull]]</f>
        <v>144</v>
      </c>
      <c r="J26" s="7" t="str">
        <f t="shared" si="0"/>
        <v>Labeling</v>
      </c>
      <c r="K2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6" s="9">
        <f>VLOOKUP(Table13[[#This Row],[SKU]],Instruction!A:G,7,0)</f>
        <v>0</v>
      </c>
      <c r="M26" s="9" t="str">
        <f>VLOOKUP(Table13[[#This Row],[ASIN]],'[4]2024'!$A:$AB,28,0)</f>
        <v>No Supplies</v>
      </c>
      <c r="N26" s="40">
        <f>VLOOKUP(Table13[[#This Row],[SKU]],Data1!A:C,3,0)</f>
        <v>1</v>
      </c>
      <c r="O26" s="28">
        <f>VLOOKUP(Table13[[#This Row],[Item '#]],Data2!A:D,4,0)</f>
        <v>24</v>
      </c>
      <c r="P26" s="2">
        <f>VLOOKUP(Table13[[#This Row],[Item '#]],Data2!A:D,3,0)</f>
        <v>144</v>
      </c>
      <c r="Q26" s="1">
        <v>144</v>
      </c>
      <c r="R26" s="2">
        <f>VLOOKUP(Table13[[#This Row],[Item '#]],[3]Sheet1!$B:$D,3,0)</f>
        <v>41622</v>
      </c>
    </row>
    <row r="27" spans="1:18" ht="30" customHeight="1" x14ac:dyDescent="0.25">
      <c r="A27" s="39" t="s">
        <v>743</v>
      </c>
      <c r="B27" s="2" t="s">
        <v>5531</v>
      </c>
      <c r="C27" s="2" t="s">
        <v>5531</v>
      </c>
      <c r="D27" s="1">
        <f>VLOOKUP(Table13[[#This Row],[SKU]],Data1!A:B,2,0)</f>
        <v>1906</v>
      </c>
      <c r="E27" s="40">
        <f>Table13[[#This Row],[UoM]]*Table13[[#This Row],[Recommended Replenishment Qty]]</f>
        <v>96</v>
      </c>
      <c r="F27" s="40">
        <f>Table13[[#This Row],[Total EA (Transfer to WH06)]]/Table13[[#This Row],[UoM]]</f>
        <v>96</v>
      </c>
      <c r="G27" s="1">
        <f>Table13[[#This Row],[Total EA (Transfer to WH06)]]/Table13[[#This Row],[BOX]]</f>
        <v>4</v>
      </c>
      <c r="H27" s="40"/>
      <c r="I27" s="41">
        <f>Table13[[#This Row],[Sellable Unit/Set/box to ship]]/Table13[[#This Row],[Box to pull]]</f>
        <v>24</v>
      </c>
      <c r="J27" s="7" t="str">
        <f t="shared" si="0"/>
        <v/>
      </c>
      <c r="K27" s="9" t="str">
        <f>VLOOKUP(Table13[[#This Row],[SKU]],Instruction!A:F,6,0)</f>
        <v xml:space="preserve">Apply outer box/case label accordingly to match item# (Cover all existing barcodes on the box/case) </v>
      </c>
      <c r="L27" s="9">
        <f>VLOOKUP(Table13[[#This Row],[SKU]],Instruction!A:G,7,0)</f>
        <v>0</v>
      </c>
      <c r="M27" s="9" t="str">
        <f>VLOOKUP(Table13[[#This Row],[ASIN]],'[4]2024'!$A:$AB,28,0)</f>
        <v>No Supplies</v>
      </c>
      <c r="N27" s="40">
        <f>VLOOKUP(Table13[[#This Row],[SKU]],Data1!A:C,3,0)</f>
        <v>1</v>
      </c>
      <c r="O27" s="28">
        <f>VLOOKUP(Table13[[#This Row],[Item '#]],Data2!A:D,4,0)</f>
        <v>24</v>
      </c>
      <c r="P27" s="2">
        <f>VLOOKUP(Table13[[#This Row],[Item '#]],Data2!A:D,3,0)</f>
        <v>144</v>
      </c>
      <c r="Q27" s="1">
        <v>96</v>
      </c>
      <c r="R27" s="2">
        <f>VLOOKUP(Table13[[#This Row],[Item '#]],[3]Sheet1!$B:$D,3,0)</f>
        <v>13179</v>
      </c>
    </row>
    <row r="28" spans="1:18" ht="30" customHeight="1" x14ac:dyDescent="0.25">
      <c r="A28" s="39" t="s">
        <v>881</v>
      </c>
      <c r="B28" s="2" t="s">
        <v>6668</v>
      </c>
      <c r="C28" s="2" t="s">
        <v>6669</v>
      </c>
      <c r="D28" s="1">
        <f>VLOOKUP(Table13[[#This Row],[SKU]],Data1!A:B,2,0)</f>
        <v>203</v>
      </c>
      <c r="E28" s="40">
        <f>Table13[[#This Row],[UoM]]*Table13[[#This Row],[Recommended Replenishment Qty]]</f>
        <v>72</v>
      </c>
      <c r="F28" s="40">
        <f>Table13[[#This Row],[Total EA (Transfer to WH06)]]/Table13[[#This Row],[UoM]]</f>
        <v>72</v>
      </c>
      <c r="G28" s="1">
        <f>Table13[[#This Row],[Total EA (Transfer to WH06)]]/Table13[[#This Row],[BOX]]</f>
        <v>3</v>
      </c>
      <c r="H28" s="40"/>
      <c r="I28" s="41">
        <f>Table13[[#This Row],[Sellable Unit/Set/box to ship]]/Table13[[#This Row],[Box to pull]]</f>
        <v>24</v>
      </c>
      <c r="J28" s="7" t="str">
        <f t="shared" si="0"/>
        <v>Labeling</v>
      </c>
      <c r="K28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28" s="9">
        <f>VLOOKUP(Table13[[#This Row],[SKU]],Instruction!A:G,7,0)</f>
        <v>0</v>
      </c>
      <c r="M28" s="9" t="str">
        <f>VLOOKUP(Table13[[#This Row],[ASIN]],'[4]2024'!$A:$AB,28,0)</f>
        <v>No Supplies</v>
      </c>
      <c r="N28" s="40">
        <f>VLOOKUP(Table13[[#This Row],[SKU]],Data1!A:C,3,0)</f>
        <v>1</v>
      </c>
      <c r="O28" s="28">
        <f>VLOOKUP(Table13[[#This Row],[Item '#]],Data2!A:D,4,0)</f>
        <v>24</v>
      </c>
      <c r="P28" s="2">
        <f>VLOOKUP(Table13[[#This Row],[Item '#]],Data2!A:D,3,0)</f>
        <v>144</v>
      </c>
      <c r="Q28" s="1">
        <v>72</v>
      </c>
      <c r="R28" s="2">
        <f>VLOOKUP(Table13[[#This Row],[Item '#]],[3]Sheet1!$B:$D,3,0)</f>
        <v>16774</v>
      </c>
    </row>
    <row r="29" spans="1:18" ht="30" customHeight="1" x14ac:dyDescent="0.25">
      <c r="A29" s="39" t="s">
        <v>2510</v>
      </c>
      <c r="B29" s="2" t="s">
        <v>5216</v>
      </c>
      <c r="C29" s="2" t="s">
        <v>5216</v>
      </c>
      <c r="D29" s="1">
        <f>VLOOKUP(Table13[[#This Row],[SKU]],Data1!A:B,2,0)</f>
        <v>5074</v>
      </c>
      <c r="E29" s="40">
        <f>Table13[[#This Row],[UoM]]*Table13[[#This Row],[Recommended Replenishment Qty]]</f>
        <v>288</v>
      </c>
      <c r="F29" s="40">
        <f>Table13[[#This Row],[Total EA (Transfer to WH06)]]/Table13[[#This Row],[UoM]]</f>
        <v>288</v>
      </c>
      <c r="G29" s="1"/>
      <c r="H29" s="40">
        <f>Table13[[#This Row],[Total EA (Transfer to WH06)]]/Table13[[#This Row],[CASE]]</f>
        <v>2</v>
      </c>
      <c r="I29" s="41">
        <f>Table13[[#This Row],[Sellable Unit/Set/box to ship]]/Table13[[#This Row],[Case to pull]]</f>
        <v>144</v>
      </c>
      <c r="J29" s="7" t="str">
        <f t="shared" si="0"/>
        <v/>
      </c>
      <c r="K29" s="9" t="str">
        <f>VLOOKUP(Table13[[#This Row],[SKU]],Instruction!A:F,6,0)</f>
        <v xml:space="preserve">Apply outer box/case label accordingly to match item# (Cover all existing barcodes on the box/case) </v>
      </c>
      <c r="L29" s="9">
        <f>VLOOKUP(Table13[[#This Row],[SKU]],Instruction!A:G,7,0)</f>
        <v>0</v>
      </c>
      <c r="M29" s="9" t="str">
        <f>VLOOKUP(Table13[[#This Row],[ASIN]],'[4]2024'!$A:$AB,28,0)</f>
        <v>No Supplies</v>
      </c>
      <c r="N29" s="40">
        <f>VLOOKUP(Table13[[#This Row],[SKU]],Data1!A:C,3,0)</f>
        <v>1</v>
      </c>
      <c r="O29" s="28">
        <f>VLOOKUP(Table13[[#This Row],[Item '#]],Data2!A:D,4,0)</f>
        <v>24</v>
      </c>
      <c r="P29" s="2">
        <f>VLOOKUP(Table13[[#This Row],[Item '#]],Data2!A:D,3,0)</f>
        <v>144</v>
      </c>
      <c r="Q29" s="1">
        <v>288</v>
      </c>
      <c r="R29" s="2">
        <f>VLOOKUP(Table13[[#This Row],[Item '#]],[3]Sheet1!$B:$D,3,0)</f>
        <v>51817</v>
      </c>
    </row>
    <row r="30" spans="1:18" ht="30" customHeight="1" x14ac:dyDescent="0.25">
      <c r="A30" s="39" t="s">
        <v>3933</v>
      </c>
      <c r="B30" s="2" t="s">
        <v>5190</v>
      </c>
      <c r="C30" s="2" t="s">
        <v>5190</v>
      </c>
      <c r="D30" s="1">
        <f>VLOOKUP(Table13[[#This Row],[SKU]],Data1!A:B,2,0)</f>
        <v>6120</v>
      </c>
      <c r="E30" s="40">
        <f>Table13[[#This Row],[UoM]]*Table13[[#This Row],[Recommended Replenishment Qty]]</f>
        <v>1044</v>
      </c>
      <c r="F30" s="40">
        <f>Table13[[#This Row],[Total EA (Transfer to WH06)]]/Table13[[#This Row],[UoM]]</f>
        <v>1044</v>
      </c>
      <c r="G30" s="1"/>
      <c r="H30" s="40">
        <f>Table13[[#This Row],[Total EA (Transfer to WH06)]]/Table13[[#This Row],[CASE]]</f>
        <v>29</v>
      </c>
      <c r="I30" s="41">
        <f>Table13[[#This Row],[Sellable Unit/Set/box to ship]]/Table13[[#This Row],[Case to pull]]</f>
        <v>36</v>
      </c>
      <c r="J30" s="7" t="str">
        <f t="shared" si="0"/>
        <v/>
      </c>
      <c r="K30" s="9" t="str">
        <f>VLOOKUP(Table13[[#This Row],[SKU]],Instruction!A:F,6,0)</f>
        <v xml:space="preserve">Apply outer box/case label accordingly to match item# (Cover all existing barcodes on the box/case) </v>
      </c>
      <c r="L30" s="9">
        <f>VLOOKUP(Table13[[#This Row],[SKU]],Instruction!A:G,7,0)</f>
        <v>0</v>
      </c>
      <c r="M30" s="9" t="str">
        <f>VLOOKUP(Table13[[#This Row],[ASIN]],'[4]2024'!$A:$AB,28,0)</f>
        <v>No Supplies</v>
      </c>
      <c r="N30" s="40">
        <f>VLOOKUP(Table13[[#This Row],[SKU]],Data1!A:C,3,0)</f>
        <v>1</v>
      </c>
      <c r="O30" s="28">
        <f>VLOOKUP(Table13[[#This Row],[Item '#]],Data2!A:D,4,0)</f>
        <v>0</v>
      </c>
      <c r="P30" s="2">
        <f>VLOOKUP(Table13[[#This Row],[Item '#]],Data2!A:D,3,0)</f>
        <v>36</v>
      </c>
      <c r="Q30" s="1">
        <v>1044</v>
      </c>
      <c r="R30" s="2">
        <f>VLOOKUP(Table13[[#This Row],[Item '#]],[3]Sheet1!$B:$D,3,0)</f>
        <v>9474</v>
      </c>
    </row>
    <row r="31" spans="1:18" ht="30" customHeight="1" x14ac:dyDescent="0.25">
      <c r="A31" s="39" t="s">
        <v>1047</v>
      </c>
      <c r="B31" s="2" t="s">
        <v>5160</v>
      </c>
      <c r="C31" s="2" t="s">
        <v>5160</v>
      </c>
      <c r="D31" s="1">
        <f>VLOOKUP(Table13[[#This Row],[SKU]],Data1!A:B,2,0)</f>
        <v>2202</v>
      </c>
      <c r="E31" s="40">
        <f>Table13[[#This Row],[UoM]]*Table13[[#This Row],[Recommended Replenishment Qty]]</f>
        <v>1872</v>
      </c>
      <c r="F31" s="40">
        <f>Table13[[#This Row],[Total EA (Transfer to WH06)]]/Table13[[#This Row],[UoM]]</f>
        <v>1872</v>
      </c>
      <c r="G31" s="1"/>
      <c r="H31" s="40">
        <f>Table13[[#This Row],[Total EA (Transfer to WH06)]]/Table13[[#This Row],[CASE]]</f>
        <v>13</v>
      </c>
      <c r="I31" s="41">
        <f>Table13[[#This Row],[Sellable Unit/Set/box to ship]]/Table13[[#This Row],[Case to pull]]</f>
        <v>144</v>
      </c>
      <c r="J31" s="7" t="str">
        <f t="shared" si="0"/>
        <v/>
      </c>
      <c r="K31" s="9" t="str">
        <f>VLOOKUP(Table13[[#This Row],[SKU]],Instruction!A:F,6,0)</f>
        <v xml:space="preserve">Apply outer box/case label accordingly to match item# (Cover all existing barcodes on the box/case) </v>
      </c>
      <c r="L31" s="9">
        <f>VLOOKUP(Table13[[#This Row],[SKU]],Instruction!A:G,7,0)</f>
        <v>0</v>
      </c>
      <c r="M31" s="9" t="str">
        <f>VLOOKUP(Table13[[#This Row],[ASIN]],'[4]2024'!$A:$AB,28,0)</f>
        <v>No Supplies</v>
      </c>
      <c r="N31" s="40">
        <f>VLOOKUP(Table13[[#This Row],[SKU]],Data1!A:C,3,0)</f>
        <v>1</v>
      </c>
      <c r="O31" s="28">
        <f>VLOOKUP(Table13[[#This Row],[Item '#]],Data2!A:D,4,0)</f>
        <v>24</v>
      </c>
      <c r="P31" s="2">
        <f>VLOOKUP(Table13[[#This Row],[Item '#]],Data2!A:D,3,0)</f>
        <v>144</v>
      </c>
      <c r="Q31" s="1">
        <v>1872</v>
      </c>
      <c r="R31" s="2">
        <f>VLOOKUP(Table13[[#This Row],[Item '#]],[3]Sheet1!$B:$D,3,0)</f>
        <v>21489</v>
      </c>
    </row>
    <row r="32" spans="1:18" ht="30" customHeight="1" x14ac:dyDescent="0.25">
      <c r="A32" s="39" t="s">
        <v>2939</v>
      </c>
      <c r="B32" s="2" t="s">
        <v>5278</v>
      </c>
      <c r="C32" s="2" t="s">
        <v>5278</v>
      </c>
      <c r="D32" s="1">
        <f>VLOOKUP(Table13[[#This Row],[SKU]],Data1!A:B,2,0)</f>
        <v>6003</v>
      </c>
      <c r="E32" s="40">
        <f>Table13[[#This Row],[UoM]]*Table13[[#This Row],[Recommended Replenishment Qty]]</f>
        <v>576</v>
      </c>
      <c r="F32" s="40">
        <f>Table13[[#This Row],[Total EA (Transfer to WH06)]]/Table13[[#This Row],[UoM]]</f>
        <v>576</v>
      </c>
      <c r="G32" s="1"/>
      <c r="H32" s="40">
        <f>Table13[[#This Row],[Total EA (Transfer to WH06)]]/Table13[[#This Row],[CASE]]</f>
        <v>4</v>
      </c>
      <c r="I32" s="41">
        <f>Table13[[#This Row],[Sellable Unit/Set/box to ship]]/Table13[[#This Row],[Case to pull]]</f>
        <v>144</v>
      </c>
      <c r="J32" s="7" t="str">
        <f t="shared" si="0"/>
        <v>Labeling</v>
      </c>
      <c r="K3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2" s="9">
        <f>VLOOKUP(Table13[[#This Row],[SKU]],Instruction!A:G,7,0)</f>
        <v>0</v>
      </c>
      <c r="M32" s="9" t="str">
        <f>VLOOKUP(Table13[[#This Row],[ASIN]],'[4]2024'!$A:$AB,28,0)</f>
        <v>No Supplies</v>
      </c>
      <c r="N32" s="40">
        <f>VLOOKUP(Table13[[#This Row],[SKU]],Data1!A:C,3,0)</f>
        <v>1</v>
      </c>
      <c r="O32" s="28">
        <f>VLOOKUP(Table13[[#This Row],[Item '#]],Data2!A:D,4,0)</f>
        <v>24</v>
      </c>
      <c r="P32" s="2">
        <f>VLOOKUP(Table13[[#This Row],[Item '#]],Data2!A:D,3,0)</f>
        <v>144</v>
      </c>
      <c r="Q32" s="1">
        <v>576</v>
      </c>
      <c r="R32" s="2">
        <f>VLOOKUP(Table13[[#This Row],[Item '#]],[3]Sheet1!$B:$D,3,0)</f>
        <v>12353</v>
      </c>
    </row>
    <row r="33" spans="1:18" ht="30" customHeight="1" x14ac:dyDescent="0.25">
      <c r="A33" s="39" t="s">
        <v>3349</v>
      </c>
      <c r="B33" s="2" t="s">
        <v>5355</v>
      </c>
      <c r="C33" s="2" t="s">
        <v>5355</v>
      </c>
      <c r="D33" s="1">
        <f>VLOOKUP(Table13[[#This Row],[SKU]],Data1!A:B,2,0)</f>
        <v>847</v>
      </c>
      <c r="E33" s="40">
        <f>Table13[[#This Row],[UoM]]*Table13[[#This Row],[Recommended Replenishment Qty]]</f>
        <v>144</v>
      </c>
      <c r="F33" s="40">
        <f>Table13[[#This Row],[Total EA (Transfer to WH06)]]/Table13[[#This Row],[UoM]]</f>
        <v>144</v>
      </c>
      <c r="G33" s="1"/>
      <c r="H33" s="40">
        <f>Table13[[#This Row],[Total EA (Transfer to WH06)]]/Table13[[#This Row],[CASE]]</f>
        <v>6</v>
      </c>
      <c r="I33" s="41">
        <f>Table13[[#This Row],[Sellable Unit/Set/box to ship]]/Table13[[#This Row],[Case to pull]]</f>
        <v>24</v>
      </c>
      <c r="J33" s="7" t="str">
        <f t="shared" si="0"/>
        <v/>
      </c>
      <c r="K33" s="9" t="str">
        <f>VLOOKUP(Table13[[#This Row],[SKU]],Instruction!A:F,6,0)</f>
        <v xml:space="preserve">Apply outer box/case label accordingly to match item# (Cover all existing barcodes on the box/case) </v>
      </c>
      <c r="L33" s="9">
        <f>VLOOKUP(Table13[[#This Row],[SKU]],Instruction!A:G,7,0)</f>
        <v>0</v>
      </c>
      <c r="M33" s="9" t="str">
        <f>VLOOKUP(Table13[[#This Row],[ASIN]],'[4]2024'!$A:$AB,28,0)</f>
        <v>No Supplies</v>
      </c>
      <c r="N33" s="40">
        <f>VLOOKUP(Table13[[#This Row],[SKU]],Data1!A:C,3,0)</f>
        <v>1</v>
      </c>
      <c r="O33" s="28">
        <f>VLOOKUP(Table13[[#This Row],[Item '#]],Data2!A:D,4,0)</f>
        <v>0</v>
      </c>
      <c r="P33" s="2">
        <f>VLOOKUP(Table13[[#This Row],[Item '#]],Data2!A:D,3,0)</f>
        <v>24</v>
      </c>
      <c r="Q33" s="1">
        <v>144</v>
      </c>
      <c r="R33" s="2">
        <f>VLOOKUP(Table13[[#This Row],[Item '#]],[3]Sheet1!$B:$D,3,0)</f>
        <v>20841</v>
      </c>
    </row>
    <row r="34" spans="1:18" x14ac:dyDescent="0.25">
      <c r="A34" s="39" t="s">
        <v>4956</v>
      </c>
      <c r="B34" s="2" t="s">
        <v>5264</v>
      </c>
      <c r="C34" s="2" t="s">
        <v>5264</v>
      </c>
      <c r="D34" s="1">
        <f>VLOOKUP(Table13[[#This Row],[SKU]],Data1!A:B,2,0)</f>
        <v>2309</v>
      </c>
      <c r="E34" s="40">
        <f>Table13[[#This Row],[UoM]]*Table13[[#This Row],[Recommended Replenishment Qty]]</f>
        <v>288</v>
      </c>
      <c r="F34" s="40">
        <f>Table13[[#This Row],[Total EA (Transfer to WH06)]]/Table13[[#This Row],[UoM]]</f>
        <v>288</v>
      </c>
      <c r="G34" s="1"/>
      <c r="H34" s="40">
        <f>Table13[[#This Row],[Total EA (Transfer to WH06)]]/Table13[[#This Row],[CASE]]</f>
        <v>2</v>
      </c>
      <c r="I34" s="41">
        <f>Table13[[#This Row],[Sellable Unit/Set/box to ship]]/Table13[[#This Row],[Case to pull]]</f>
        <v>144</v>
      </c>
      <c r="J34" s="7" t="str">
        <f t="shared" ref="J34:J65" si="1">IF(ISNUMBER(SEARCH("FNSKU",K34)),"Labeling","")</f>
        <v/>
      </c>
      <c r="K34" s="9" t="str">
        <f>VLOOKUP(Table13[[#This Row],[SKU]],Instruction!A:F,6,0)</f>
        <v xml:space="preserve">Apply outer case label accordingly to match item# (Cover all existing barcodes on the case) </v>
      </c>
      <c r="L34" s="9">
        <f>VLOOKUP(Table13[[#This Row],[SKU]],Instruction!A:G,7,0)</f>
        <v>0</v>
      </c>
      <c r="M34" s="9" t="str">
        <f>VLOOKUP(Table13[[#This Row],[ASIN]],'[4]2024'!$A:$AB,28,0)</f>
        <v>No Supplies</v>
      </c>
      <c r="N34" s="40">
        <f>VLOOKUP(Table13[[#This Row],[SKU]],Data1!A:C,3,0)</f>
        <v>1</v>
      </c>
      <c r="O34" s="28">
        <f>VLOOKUP(Table13[[#This Row],[Item '#]],Data2!A:D,4,0)</f>
        <v>24</v>
      </c>
      <c r="P34" s="2">
        <f>VLOOKUP(Table13[[#This Row],[Item '#]],Data2!A:D,3,0)</f>
        <v>144</v>
      </c>
      <c r="Q34" s="1">
        <v>288</v>
      </c>
      <c r="R34" s="2">
        <f>VLOOKUP(Table13[[#This Row],[Item '#]],[3]Sheet1!$B:$D,3,0)</f>
        <v>6246</v>
      </c>
    </row>
    <row r="35" spans="1:18" ht="30" customHeight="1" x14ac:dyDescent="0.25">
      <c r="A35" s="48" t="s">
        <v>2544</v>
      </c>
      <c r="B35" s="2" t="s">
        <v>5215</v>
      </c>
      <c r="C35" s="2" t="s">
        <v>5215</v>
      </c>
      <c r="D35" s="1">
        <f>VLOOKUP(Table13[[#This Row],[SKU]],Data1!A:B,2,0)</f>
        <v>508</v>
      </c>
      <c r="E35" s="49">
        <f>Table13[[#This Row],[UoM]]*Table13[[#This Row],[Recommended Replenishment Qty]]</f>
        <v>672</v>
      </c>
      <c r="F35" s="49">
        <f>Table13[[#This Row],[Total EA (Transfer to WH06)]]/Table13[[#This Row],[UoM]]</f>
        <v>672</v>
      </c>
      <c r="G35" s="1"/>
      <c r="H35" s="40">
        <f>Table13[[#This Row],[Total EA (Transfer to WH06)]]/Table13[[#This Row],[CASE]]</f>
        <v>14</v>
      </c>
      <c r="I35" s="50">
        <f>Table13[[#This Row],[Sellable Unit/Set/box to ship]]/Table13[[#This Row],[Case to pull]]</f>
        <v>48</v>
      </c>
      <c r="J35" s="7" t="str">
        <f t="shared" si="1"/>
        <v/>
      </c>
      <c r="K35" s="9" t="str">
        <f>VLOOKUP(Table13[[#This Row],[SKU]],Instruction!A:F,6,0)</f>
        <v xml:space="preserve">Apply outer box/case label accordingly to match item# (Cover all existing barcodes on the box/case) </v>
      </c>
      <c r="L35" s="9">
        <f>VLOOKUP(Table13[[#This Row],[SKU]],Instruction!A:G,7,0)</f>
        <v>0</v>
      </c>
      <c r="M35" s="9" t="str">
        <f>VLOOKUP(Table13[[#This Row],[ASIN]],'[4]2024'!$A:$AB,28,0)</f>
        <v>No Supplies</v>
      </c>
      <c r="N35" s="40">
        <f>VLOOKUP(Table13[[#This Row],[SKU]],Data1!A:C,3,0)</f>
        <v>1</v>
      </c>
      <c r="O35" s="28">
        <f>VLOOKUP(Table13[[#This Row],[Item '#]],Data2!A:D,4,0)</f>
        <v>0</v>
      </c>
      <c r="P35" s="2">
        <f>VLOOKUP(Table13[[#This Row],[Item '#]],Data2!A:D,3,0)</f>
        <v>48</v>
      </c>
      <c r="Q35" s="1">
        <v>672</v>
      </c>
      <c r="R35" s="2">
        <f>VLOOKUP(Table13[[#This Row],[Item '#]],[3]Sheet1!$B:$D,3,0)</f>
        <v>123928</v>
      </c>
    </row>
    <row r="36" spans="1:18" ht="30" customHeight="1" x14ac:dyDescent="0.25">
      <c r="A36" s="48" t="s">
        <v>3022</v>
      </c>
      <c r="B36" s="2" t="s">
        <v>6857</v>
      </c>
      <c r="C36" s="2" t="s">
        <v>6858</v>
      </c>
      <c r="D36" s="1">
        <f>VLOOKUP(Table13[[#This Row],[SKU]],Data1!A:B,2,0)</f>
        <v>6110</v>
      </c>
      <c r="E36" s="49">
        <f>Table13[[#This Row],[UoM]]*Table13[[#This Row],[Recommended Replenishment Qty]]</f>
        <v>972</v>
      </c>
      <c r="F36" s="49">
        <f>Table13[[#This Row],[Total EA (Transfer to WH06)]]/Table13[[#This Row],[UoM]]</f>
        <v>972</v>
      </c>
      <c r="G36" s="1"/>
      <c r="H36" s="40">
        <f>Table13[[#This Row],[Total EA (Transfer to WH06)]]/Table13[[#This Row],[CASE]]</f>
        <v>27</v>
      </c>
      <c r="I36" s="50">
        <f>Table13[[#This Row],[Sellable Unit/Set/box to ship]]/Table13[[#This Row],[Case to pull]]</f>
        <v>36</v>
      </c>
      <c r="J36" s="7" t="str">
        <f t="shared" si="1"/>
        <v>Labeling</v>
      </c>
      <c r="K3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6" s="9">
        <f>VLOOKUP(Table13[[#This Row],[SKU]],Instruction!A:G,7,0)</f>
        <v>0</v>
      </c>
      <c r="M36" s="9" t="str">
        <f>VLOOKUP(Table13[[#This Row],[ASIN]],'[4]2024'!$A:$AB,28,0)</f>
        <v>No Supplies</v>
      </c>
      <c r="N36" s="40">
        <f>VLOOKUP(Table13[[#This Row],[SKU]],Data1!A:C,3,0)</f>
        <v>1</v>
      </c>
      <c r="O36" s="28">
        <f>VLOOKUP(Table13[[#This Row],[Item '#]],Data2!A:D,4,0)</f>
        <v>0</v>
      </c>
      <c r="P36" s="2">
        <f>VLOOKUP(Table13[[#This Row],[Item '#]],Data2!A:D,3,0)</f>
        <v>36</v>
      </c>
      <c r="Q36" s="1">
        <v>972</v>
      </c>
      <c r="R36" s="2">
        <f>VLOOKUP(Table13[[#This Row],[Item '#]],[3]Sheet1!$B:$D,3,0)</f>
        <v>15948</v>
      </c>
    </row>
    <row r="37" spans="1:18" ht="30" customHeight="1" x14ac:dyDescent="0.25">
      <c r="A37" s="48" t="s">
        <v>3013</v>
      </c>
      <c r="B37" s="2" t="s">
        <v>6859</v>
      </c>
      <c r="C37" s="2" t="s">
        <v>6859</v>
      </c>
      <c r="D37" s="1">
        <f>VLOOKUP(Table13[[#This Row],[SKU]],Data1!A:B,2,0)</f>
        <v>6100</v>
      </c>
      <c r="E37" s="49">
        <f>Table13[[#This Row],[UoM]]*Table13[[#This Row],[Recommended Replenishment Qty]]</f>
        <v>1692</v>
      </c>
      <c r="F37" s="49">
        <f>Table13[[#This Row],[Total EA (Transfer to WH06)]]/Table13[[#This Row],[UoM]]</f>
        <v>1692</v>
      </c>
      <c r="G37" s="1"/>
      <c r="H37" s="40">
        <f>Table13[[#This Row],[Total EA (Transfer to WH06)]]/Table13[[#This Row],[CASE]]</f>
        <v>47</v>
      </c>
      <c r="I37" s="50">
        <f>Table13[[#This Row],[Sellable Unit/Set/box to ship]]/Table13[[#This Row],[Case to pull]]</f>
        <v>36</v>
      </c>
      <c r="J37" s="7" t="str">
        <f t="shared" si="1"/>
        <v/>
      </c>
      <c r="K37" s="9" t="str">
        <f>VLOOKUP(Table13[[#This Row],[SKU]],Instruction!A:F,6,0)</f>
        <v xml:space="preserve">Apply outer box/case label accordingly to match item# (Cover all existing barcodes on box and case) </v>
      </c>
      <c r="L37" s="9">
        <f>VLOOKUP(Table13[[#This Row],[SKU]],Instruction!A:G,7,0)</f>
        <v>0</v>
      </c>
      <c r="M37" s="9" t="str">
        <f>VLOOKUP(Table13[[#This Row],[ASIN]],'[4]2024'!$A:$AB,28,0)</f>
        <v>No Supplies</v>
      </c>
      <c r="N37" s="40">
        <f>VLOOKUP(Table13[[#This Row],[SKU]],Data1!A:C,3,0)</f>
        <v>1</v>
      </c>
      <c r="O37" s="28">
        <f>VLOOKUP(Table13[[#This Row],[Item '#]],Data2!A:D,4,0)</f>
        <v>0</v>
      </c>
      <c r="P37" s="2">
        <f>VLOOKUP(Table13[[#This Row],[Item '#]],Data2!A:D,3,0)</f>
        <v>36</v>
      </c>
      <c r="Q37" s="1">
        <v>1692</v>
      </c>
      <c r="R37" s="2">
        <f>VLOOKUP(Table13[[#This Row],[Item '#]],[3]Sheet1!$B:$D,3,0)</f>
        <v>9563</v>
      </c>
    </row>
    <row r="38" spans="1:18" ht="30" customHeight="1" x14ac:dyDescent="0.25">
      <c r="A38" s="48" t="s">
        <v>1718</v>
      </c>
      <c r="B38" s="2" t="s">
        <v>5175</v>
      </c>
      <c r="C38" s="2" t="s">
        <v>5176</v>
      </c>
      <c r="D38" s="1">
        <f>VLOOKUP(Table13[[#This Row],[SKU]],Data1!A:B,2,0)</f>
        <v>336</v>
      </c>
      <c r="E38" s="49">
        <f>Table13[[#This Row],[UoM]]*Table13[[#This Row],[Recommended Replenishment Qty]]</f>
        <v>1152</v>
      </c>
      <c r="F38" s="49">
        <f>Table13[[#This Row],[Total EA (Transfer to WH06)]]/Table13[[#This Row],[UoM]]</f>
        <v>1152</v>
      </c>
      <c r="G38" s="1"/>
      <c r="H38" s="40">
        <f>Table13[[#This Row],[Total EA (Transfer to WH06)]]/Table13[[#This Row],[CASE]]</f>
        <v>8</v>
      </c>
      <c r="I38" s="50">
        <f>Table13[[#This Row],[Sellable Unit/Set/box to ship]]/Table13[[#This Row],[Case to pull]]</f>
        <v>144</v>
      </c>
      <c r="J38" s="7" t="str">
        <f t="shared" si="1"/>
        <v>Labeling</v>
      </c>
      <c r="K3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8" s="9">
        <f>VLOOKUP(Table13[[#This Row],[SKU]],Instruction!A:G,7,0)</f>
        <v>0</v>
      </c>
      <c r="M38" s="9" t="str">
        <f>VLOOKUP(Table13[[#This Row],[ASIN]],'[4]2024'!$A:$AB,28,0)</f>
        <v>No Supplies</v>
      </c>
      <c r="N38" s="40">
        <f>VLOOKUP(Table13[[#This Row],[SKU]],Data1!A:C,3,0)</f>
        <v>1</v>
      </c>
      <c r="O38" s="28">
        <f>VLOOKUP(Table13[[#This Row],[Item '#]],Data2!A:D,4,0)</f>
        <v>24</v>
      </c>
      <c r="P38" s="2">
        <f>VLOOKUP(Table13[[#This Row],[Item '#]],Data2!A:D,3,0)</f>
        <v>144</v>
      </c>
      <c r="Q38" s="1">
        <v>1152</v>
      </c>
      <c r="R38" s="2">
        <f>VLOOKUP(Table13[[#This Row],[Item '#]],[3]Sheet1!$B:$D,3,0)</f>
        <v>41716</v>
      </c>
    </row>
    <row r="39" spans="1:18" ht="30" customHeight="1" x14ac:dyDescent="0.25">
      <c r="A39" s="48" t="s">
        <v>1390</v>
      </c>
      <c r="B39" s="2" t="s">
        <v>6860</v>
      </c>
      <c r="C39" s="2" t="s">
        <v>6860</v>
      </c>
      <c r="D39" s="1">
        <f>VLOOKUP(Table13[[#This Row],[SKU]],Data1!A:B,2,0)</f>
        <v>3103</v>
      </c>
      <c r="E39" s="49">
        <f>Table13[[#This Row],[UoM]]*Table13[[#This Row],[Recommended Replenishment Qty]]</f>
        <v>240</v>
      </c>
      <c r="F39" s="49">
        <f>Table13[[#This Row],[Total EA (Transfer to WH06)]]/Table13[[#This Row],[UoM]]</f>
        <v>240</v>
      </c>
      <c r="G39" s="1"/>
      <c r="H39" s="40">
        <f>Table13[[#This Row],[Total EA (Transfer to WH06)]]/Table13[[#This Row],[CASE]]</f>
        <v>5</v>
      </c>
      <c r="I39" s="50">
        <f>Table13[[#This Row],[Sellable Unit/Set/box to ship]]/Table13[[#This Row],[Case to pull]]</f>
        <v>48</v>
      </c>
      <c r="J39" s="7" t="str">
        <f t="shared" si="1"/>
        <v/>
      </c>
      <c r="K39" s="9" t="str">
        <f>VLOOKUP(Table13[[#This Row],[SKU]],Instruction!A:F,6,0)</f>
        <v xml:space="preserve">Apply outer box/case label accordingly to match item# (Cover all existing barcodes on the box/case) </v>
      </c>
      <c r="L39" s="9">
        <f>VLOOKUP(Table13[[#This Row],[SKU]],Instruction!A:G,7,0)</f>
        <v>0</v>
      </c>
      <c r="M39" s="9" t="str">
        <f>VLOOKUP(Table13[[#This Row],[ASIN]],'[4]2024'!$A:$AB,28,0)</f>
        <v>No Supplies</v>
      </c>
      <c r="N39" s="40">
        <f>VLOOKUP(Table13[[#This Row],[SKU]],Data1!A:C,3,0)</f>
        <v>1</v>
      </c>
      <c r="O39" s="28">
        <f>VLOOKUP(Table13[[#This Row],[Item '#]],Data2!A:D,4,0)</f>
        <v>0</v>
      </c>
      <c r="P39" s="2">
        <f>VLOOKUP(Table13[[#This Row],[Item '#]],Data2!A:D,3,0)</f>
        <v>48</v>
      </c>
      <c r="Q39" s="1">
        <v>240</v>
      </c>
      <c r="R39" s="2">
        <f>VLOOKUP(Table13[[#This Row],[Item '#]],[3]Sheet1!$B:$D,3,0)</f>
        <v>6337</v>
      </c>
    </row>
    <row r="40" spans="1:18" ht="30" customHeight="1" x14ac:dyDescent="0.25">
      <c r="A40" s="48" t="s">
        <v>2235</v>
      </c>
      <c r="B40" s="2" t="s">
        <v>5185</v>
      </c>
      <c r="C40" s="2" t="s">
        <v>5186</v>
      </c>
      <c r="D40" s="1">
        <f>VLOOKUP(Table13[[#This Row],[SKU]],Data1!A:B,2,0)</f>
        <v>4398</v>
      </c>
      <c r="E40" s="49">
        <f>Table13[[#This Row],[UoM]]*Table13[[#This Row],[Recommended Replenishment Qty]]</f>
        <v>1008</v>
      </c>
      <c r="F40" s="49">
        <f>Table13[[#This Row],[Total EA (Transfer to WH06)]]/Table13[[#This Row],[UoM]]</f>
        <v>1008</v>
      </c>
      <c r="G40" s="1"/>
      <c r="H40" s="40">
        <f>Table13[[#This Row],[Total EA (Transfer to WH06)]]/Table13[[#This Row],[CASE]]</f>
        <v>7</v>
      </c>
      <c r="I40" s="50">
        <f>Table13[[#This Row],[Sellable Unit/Set/box to ship]]/Table13[[#This Row],[Case to pull]]</f>
        <v>144</v>
      </c>
      <c r="J40" s="7" t="str">
        <f t="shared" si="1"/>
        <v>Labeling</v>
      </c>
      <c r="K4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40" s="9">
        <f>VLOOKUP(Table13[[#This Row],[SKU]],Instruction!A:G,7,0)</f>
        <v>0</v>
      </c>
      <c r="M40" s="9" t="str">
        <f>VLOOKUP(Table13[[#This Row],[ASIN]],'[4]2024'!$A:$AB,28,0)</f>
        <v>No Supplies</v>
      </c>
      <c r="N40" s="40">
        <f>VLOOKUP(Table13[[#This Row],[SKU]],Data1!A:C,3,0)</f>
        <v>1</v>
      </c>
      <c r="O40" s="28">
        <f>VLOOKUP(Table13[[#This Row],[Item '#]],Data2!A:D,4,0)</f>
        <v>24</v>
      </c>
      <c r="P40" s="2">
        <f>VLOOKUP(Table13[[#This Row],[Item '#]],Data2!A:D,3,0)</f>
        <v>144</v>
      </c>
      <c r="Q40" s="1">
        <v>1008</v>
      </c>
      <c r="R40" s="2">
        <f>VLOOKUP(Table13[[#This Row],[Item '#]],[3]Sheet1!$B:$D,3,0)</f>
        <v>18572</v>
      </c>
    </row>
    <row r="41" spans="1:18" ht="30" customHeight="1" x14ac:dyDescent="0.25">
      <c r="A41" s="48" t="s">
        <v>1162</v>
      </c>
      <c r="B41" s="2" t="s">
        <v>5502</v>
      </c>
      <c r="C41" s="2" t="s">
        <v>5502</v>
      </c>
      <c r="D41" s="1">
        <f>VLOOKUP(Table13[[#This Row],[SKU]],Data1!A:B,2,0)</f>
        <v>2330</v>
      </c>
      <c r="E41" s="49">
        <f>Table13[[#This Row],[UoM]]*Table13[[#This Row],[Recommended Replenishment Qty]]</f>
        <v>120</v>
      </c>
      <c r="F41" s="49">
        <f>Table13[[#This Row],[Total EA (Transfer to WH06)]]/Table13[[#This Row],[UoM]]</f>
        <v>120</v>
      </c>
      <c r="G41" s="1">
        <f>Table13[[#This Row],[Total EA (Transfer to WH06)]]/Table13[[#This Row],[BOX]]</f>
        <v>5</v>
      </c>
      <c r="H41" s="40"/>
      <c r="I41" s="50">
        <f>Table13[[#This Row],[Sellable Unit/Set/box to ship]]/Table13[[#This Row],[Box to pull]]</f>
        <v>24</v>
      </c>
      <c r="J41" s="7" t="str">
        <f t="shared" si="1"/>
        <v/>
      </c>
      <c r="K41" s="9" t="str">
        <f>VLOOKUP(Table13[[#This Row],[SKU]],Instruction!A:F,6,0)</f>
        <v xml:space="preserve">Apply outer box/case label accordingly to match item# (Cover all existing barcodes on the box/case) </v>
      </c>
      <c r="L41" s="9">
        <f>VLOOKUP(Table13[[#This Row],[SKU]],Instruction!A:G,7,0)</f>
        <v>0</v>
      </c>
      <c r="M41" s="9" t="str">
        <f>VLOOKUP(Table13[[#This Row],[ASIN]],'[4]2024'!$A:$AB,28,0)</f>
        <v>No Supplies</v>
      </c>
      <c r="N41" s="40">
        <f>VLOOKUP(Table13[[#This Row],[SKU]],Data1!A:C,3,0)</f>
        <v>1</v>
      </c>
      <c r="O41" s="28">
        <f>VLOOKUP(Table13[[#This Row],[Item '#]],Data2!A:D,4,0)</f>
        <v>24</v>
      </c>
      <c r="P41" s="2">
        <f>VLOOKUP(Table13[[#This Row],[Item '#]],Data2!A:D,3,0)</f>
        <v>144</v>
      </c>
      <c r="Q41" s="1">
        <v>120</v>
      </c>
      <c r="R41" s="2">
        <f>VLOOKUP(Table13[[#This Row],[Item '#]],[3]Sheet1!$B:$D,3,0)</f>
        <v>10800</v>
      </c>
    </row>
    <row r="42" spans="1:18" x14ac:dyDescent="0.25">
      <c r="A42" s="48" t="s">
        <v>3458</v>
      </c>
      <c r="B42" s="2" t="s">
        <v>5351</v>
      </c>
      <c r="C42" s="2" t="s">
        <v>5351</v>
      </c>
      <c r="D42" s="1">
        <f>VLOOKUP(Table13[[#This Row],[SKU]],Data1!A:B,2,0)</f>
        <v>929</v>
      </c>
      <c r="E42" s="49">
        <f>Table13[[#This Row],[UoM]]*Table13[[#This Row],[Recommended Replenishment Qty]]</f>
        <v>576</v>
      </c>
      <c r="F42" s="49">
        <f>Table13[[#This Row],[Total EA (Transfer to WH06)]]/Table13[[#This Row],[UoM]]</f>
        <v>576</v>
      </c>
      <c r="G42" s="1"/>
      <c r="H42" s="40">
        <f>Table13[[#This Row],[Total EA (Transfer to WH06)]]/Table13[[#This Row],[CASE]]</f>
        <v>4</v>
      </c>
      <c r="I42" s="50">
        <f>Table13[[#This Row],[Sellable Unit/Set/box to ship]]/Table13[[#This Row],[Case to pull]]</f>
        <v>144</v>
      </c>
      <c r="J42" s="7" t="str">
        <f t="shared" si="1"/>
        <v/>
      </c>
      <c r="K42" s="9" t="str">
        <f>VLOOKUP(Table13[[#This Row],[SKU]],Instruction!A:F,6,0)</f>
        <v xml:space="preserve">Apply outer case label accordingly to match item# (Cover all existing barcodes on the case) </v>
      </c>
      <c r="L42" s="9">
        <f>VLOOKUP(Table13[[#This Row],[SKU]],Instruction!A:G,7,0)</f>
        <v>0</v>
      </c>
      <c r="M42" s="9" t="str">
        <f>VLOOKUP(Table13[[#This Row],[ASIN]],'[4]2024'!$A:$AB,28,0)</f>
        <v>No Supplies</v>
      </c>
      <c r="N42" s="40">
        <f>VLOOKUP(Table13[[#This Row],[SKU]],Data1!A:C,3,0)</f>
        <v>1</v>
      </c>
      <c r="O42" s="28">
        <f>VLOOKUP(Table13[[#This Row],[Item '#]],Data2!A:D,4,0)</f>
        <v>24</v>
      </c>
      <c r="P42" s="2">
        <f>VLOOKUP(Table13[[#This Row],[Item '#]],Data2!A:D,3,0)</f>
        <v>144</v>
      </c>
      <c r="Q42" s="1">
        <v>576</v>
      </c>
      <c r="R42" s="2">
        <f>VLOOKUP(Table13[[#This Row],[Item '#]],[3]Sheet1!$B:$D,3,0)</f>
        <v>40085</v>
      </c>
    </row>
    <row r="43" spans="1:18" ht="30" customHeight="1" x14ac:dyDescent="0.25">
      <c r="A43" s="48" t="s">
        <v>2686</v>
      </c>
      <c r="B43" s="2" t="s">
        <v>5309</v>
      </c>
      <c r="C43" s="2" t="s">
        <v>5310</v>
      </c>
      <c r="D43" s="1">
        <f>VLOOKUP(Table13[[#This Row],[SKU]],Data1!A:B,2,0)</f>
        <v>520</v>
      </c>
      <c r="E43" s="49">
        <f>Table13[[#This Row],[UoM]]*Table13[[#This Row],[Recommended Replenishment Qty]]</f>
        <v>432</v>
      </c>
      <c r="F43" s="49">
        <f>Table13[[#This Row],[Total EA (Transfer to WH06)]]/Table13[[#This Row],[UoM]]</f>
        <v>432</v>
      </c>
      <c r="G43" s="1"/>
      <c r="H43" s="40">
        <f>Table13[[#This Row],[Total EA (Transfer to WH06)]]/Table13[[#This Row],[CASE]]</f>
        <v>12</v>
      </c>
      <c r="I43" s="50">
        <f>Table13[[#This Row],[Sellable Unit/Set/box to ship]]/Table13[[#This Row],[Case to pull]]</f>
        <v>36</v>
      </c>
      <c r="J43" s="7" t="str">
        <f t="shared" si="1"/>
        <v>Labeling</v>
      </c>
      <c r="K43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43" s="9">
        <f>VLOOKUP(Table13[[#This Row],[SKU]],Instruction!A:G,7,0)</f>
        <v>0</v>
      </c>
      <c r="M43" s="9" t="str">
        <f>VLOOKUP(Table13[[#This Row],[ASIN]],'[4]2024'!$A:$AB,28,0)</f>
        <v>No Supplies</v>
      </c>
      <c r="N43" s="40">
        <f>VLOOKUP(Table13[[#This Row],[SKU]],Data1!A:C,3,0)</f>
        <v>1</v>
      </c>
      <c r="O43" s="28">
        <f>VLOOKUP(Table13[[#This Row],[Item '#]],Data2!A:D,4,0)</f>
        <v>0</v>
      </c>
      <c r="P43" s="2">
        <f>VLOOKUP(Table13[[#This Row],[Item '#]],Data2!A:D,3,0)</f>
        <v>36</v>
      </c>
      <c r="Q43" s="1">
        <v>432</v>
      </c>
      <c r="R43" s="2">
        <f>VLOOKUP(Table13[[#This Row],[Item '#]],[3]Sheet1!$B:$D,3,0)</f>
        <v>13641</v>
      </c>
    </row>
    <row r="44" spans="1:18" ht="30" customHeight="1" x14ac:dyDescent="0.25">
      <c r="A44" s="39" t="s">
        <v>5017</v>
      </c>
      <c r="B44" s="2" t="s">
        <v>6219</v>
      </c>
      <c r="C44" s="2" t="s">
        <v>6219</v>
      </c>
      <c r="D44" s="1">
        <f>VLOOKUP(Table13[[#This Row],[SKU]],Data1!A:B,2,0)</f>
        <v>1292</v>
      </c>
      <c r="E44" s="40">
        <f>Table13[[#This Row],[UoM]]*Table13[[#This Row],[Recommended Replenishment Qty]]</f>
        <v>24</v>
      </c>
      <c r="F44" s="40">
        <f>Table13[[#This Row],[Total EA (Transfer to WH06)]]/Table13[[#This Row],[UoM]]</f>
        <v>24</v>
      </c>
      <c r="G44" s="1">
        <f>Table13[[#This Row],[Total EA (Transfer to WH06)]]/Table13[[#This Row],[BOX]]</f>
        <v>1</v>
      </c>
      <c r="H44" s="40"/>
      <c r="I44" s="50">
        <f>Table13[[#This Row],[Sellable Unit/Set/box to ship]]/Table13[[#This Row],[Box to pull]]</f>
        <v>24</v>
      </c>
      <c r="J44" s="7" t="str">
        <f t="shared" si="1"/>
        <v/>
      </c>
      <c r="K44" s="9" t="str">
        <f>VLOOKUP(Table13[[#This Row],[SKU]],Instruction!A:F,6,0)</f>
        <v xml:space="preserve">Apply outer box/case label accordingly to match item# (Cover all existing barcodes on the box/case) </v>
      </c>
      <c r="L44" s="9">
        <f>VLOOKUP(Table13[[#This Row],[SKU]],Instruction!A:G,7,0)</f>
        <v>0</v>
      </c>
      <c r="M44" s="9" t="str">
        <f>VLOOKUP(Table13[[#This Row],[ASIN]],'[4]2024'!$A:$AB,28,0)</f>
        <v>No Supplies</v>
      </c>
      <c r="N44" s="40">
        <f>VLOOKUP(Table13[[#This Row],[SKU]],Data1!A:C,3,0)</f>
        <v>1</v>
      </c>
      <c r="O44" s="28">
        <f>VLOOKUP(Table13[[#This Row],[Item '#]],Data2!A:D,4,0)</f>
        <v>24</v>
      </c>
      <c r="P44" s="2">
        <f>VLOOKUP(Table13[[#This Row],[Item '#]],Data2!A:D,3,0)</f>
        <v>144</v>
      </c>
      <c r="Q44" s="1">
        <v>24</v>
      </c>
      <c r="R44" s="2">
        <f>VLOOKUP(Table13[[#This Row],[Item '#]],[3]Sheet1!$B:$D,3,0)</f>
        <v>17500</v>
      </c>
    </row>
    <row r="45" spans="1:18" ht="30" customHeight="1" x14ac:dyDescent="0.25">
      <c r="A45" s="39" t="s">
        <v>1056</v>
      </c>
      <c r="B45" s="2" t="s">
        <v>5191</v>
      </c>
      <c r="C45" s="2" t="s">
        <v>5192</v>
      </c>
      <c r="D45" s="1">
        <f>VLOOKUP(Table13[[#This Row],[SKU]],Data1!A:B,2,0)</f>
        <v>2206</v>
      </c>
      <c r="E45" s="40">
        <f>Table13[[#This Row],[UoM]]*Table13[[#This Row],[Recommended Replenishment Qty]]</f>
        <v>720</v>
      </c>
      <c r="F45" s="40">
        <f>Table13[[#This Row],[Total EA (Transfer to WH06)]]/Table13[[#This Row],[UoM]]</f>
        <v>720</v>
      </c>
      <c r="G45" s="1"/>
      <c r="H45" s="40">
        <f>Table13[[#This Row],[Total EA (Transfer to WH06)]]/Table13[[#This Row],[CASE]]</f>
        <v>5</v>
      </c>
      <c r="I45" s="41">
        <f>Table13[[#This Row],[Sellable Unit/Set/box to ship]]/Table13[[#This Row],[Case to pull]]</f>
        <v>144</v>
      </c>
      <c r="J45" s="7" t="str">
        <f t="shared" si="1"/>
        <v>Labeling</v>
      </c>
      <c r="K4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45" s="9">
        <f>VLOOKUP(Table13[[#This Row],[SKU]],Instruction!A:G,7,0)</f>
        <v>0</v>
      </c>
      <c r="M45" s="9" t="str">
        <f>VLOOKUP(Table13[[#This Row],[ASIN]],'[4]2024'!$A:$AB,28,0)</f>
        <v>No Supplies</v>
      </c>
      <c r="N45" s="40">
        <f>VLOOKUP(Table13[[#This Row],[SKU]],Data1!A:C,3,0)</f>
        <v>1</v>
      </c>
      <c r="O45" s="28">
        <f>VLOOKUP(Table13[[#This Row],[Item '#]],Data2!A:D,4,0)</f>
        <v>24</v>
      </c>
      <c r="P45" s="2">
        <f>VLOOKUP(Table13[[#This Row],[Item '#]],Data2!A:D,3,0)</f>
        <v>144</v>
      </c>
      <c r="Q45" s="1">
        <v>720</v>
      </c>
      <c r="R45" s="2">
        <f>VLOOKUP(Table13[[#This Row],[Item '#]],[3]Sheet1!$B:$D,3,0)</f>
        <v>26109</v>
      </c>
    </row>
    <row r="46" spans="1:18" ht="30" customHeight="1" x14ac:dyDescent="0.25">
      <c r="A46" s="39" t="s">
        <v>2165</v>
      </c>
      <c r="B46" s="2" t="s">
        <v>6861</v>
      </c>
      <c r="C46" s="2" t="s">
        <v>6861</v>
      </c>
      <c r="D46" s="1">
        <f>VLOOKUP(Table13[[#This Row],[SKU]],Data1!A:B,2,0)</f>
        <v>4124</v>
      </c>
      <c r="E46" s="40">
        <f>Table13[[#This Row],[UoM]]*Table13[[#This Row],[Recommended Replenishment Qty]]</f>
        <v>132</v>
      </c>
      <c r="F46" s="40">
        <f>Table13[[#This Row],[Total EA (Transfer to WH06)]]/Table13[[#This Row],[UoM]]</f>
        <v>132</v>
      </c>
      <c r="G46" s="1"/>
      <c r="H46" s="40">
        <f>Table13[[#This Row],[Total EA (Transfer to WH06)]]/Table13[[#This Row],[CASE]]</f>
        <v>11</v>
      </c>
      <c r="I46" s="41">
        <f>Table13[[#This Row],[Sellable Unit/Set/box to ship]]/Table13[[#This Row],[Case to pull]]</f>
        <v>12</v>
      </c>
      <c r="J46" s="7" t="str">
        <f t="shared" si="1"/>
        <v/>
      </c>
      <c r="K46" s="9" t="str">
        <f>VLOOKUP(Table13[[#This Row],[SKU]],Instruction!A:F,6,0)</f>
        <v xml:space="preserve">Apply outer box/case label accordingly to match item# (Cover all existing barcodes on the box/case) </v>
      </c>
      <c r="L46" s="9">
        <f>VLOOKUP(Table13[[#This Row],[SKU]],Instruction!A:G,7,0)</f>
        <v>0</v>
      </c>
      <c r="M46" s="9" t="str">
        <f>VLOOKUP(Table13[[#This Row],[ASIN]],'[4]2024'!$A:$AB,28,0)</f>
        <v>No Supplies</v>
      </c>
      <c r="N46" s="40">
        <f>VLOOKUP(Table13[[#This Row],[SKU]],Data1!A:C,3,0)</f>
        <v>1</v>
      </c>
      <c r="O46" s="28">
        <f>VLOOKUP(Table13[[#This Row],[Item '#]],Data2!A:D,4,0)</f>
        <v>0</v>
      </c>
      <c r="P46" s="2">
        <f>VLOOKUP(Table13[[#This Row],[Item '#]],Data2!A:D,3,0)</f>
        <v>12</v>
      </c>
      <c r="Q46" s="1">
        <v>132</v>
      </c>
      <c r="R46" s="2">
        <f>VLOOKUP(Table13[[#This Row],[Item '#]],[3]Sheet1!$B:$D,3,0)</f>
        <v>17484</v>
      </c>
    </row>
    <row r="47" spans="1:18" ht="30" customHeight="1" x14ac:dyDescent="0.25">
      <c r="A47" s="39" t="s">
        <v>1403</v>
      </c>
      <c r="B47" s="2" t="s">
        <v>5246</v>
      </c>
      <c r="C47" s="2" t="s">
        <v>5246</v>
      </c>
      <c r="D47" s="1">
        <f>VLOOKUP(Table13[[#This Row],[SKU]],Data1!A:B,2,0)</f>
        <v>3109</v>
      </c>
      <c r="E47" s="40">
        <f>Table13[[#This Row],[UoM]]*Table13[[#This Row],[Recommended Replenishment Qty]]</f>
        <v>192</v>
      </c>
      <c r="F47" s="40">
        <f>Table13[[#This Row],[Total EA (Transfer to WH06)]]/Table13[[#This Row],[UoM]]</f>
        <v>192</v>
      </c>
      <c r="G47" s="1"/>
      <c r="H47" s="40">
        <f>Table13[[#This Row],[Total EA (Transfer to WH06)]]/Table13[[#This Row],[CASE]]</f>
        <v>4</v>
      </c>
      <c r="I47" s="41">
        <f>Table13[[#This Row],[Sellable Unit/Set/box to ship]]/Table13[[#This Row],[Case to pull]]</f>
        <v>48</v>
      </c>
      <c r="J47" s="7" t="str">
        <f t="shared" si="1"/>
        <v/>
      </c>
      <c r="K47" s="9" t="str">
        <f>VLOOKUP(Table13[[#This Row],[SKU]],Instruction!A:F,6,0)</f>
        <v xml:space="preserve">Apply outer box/case label accordingly to match item# (Cover all existing barcodes on the box/case) </v>
      </c>
      <c r="L47" s="9">
        <f>VLOOKUP(Table13[[#This Row],[SKU]],Instruction!A:G,7,0)</f>
        <v>0</v>
      </c>
      <c r="M47" s="9" t="str">
        <f>VLOOKUP(Table13[[#This Row],[ASIN]],'[4]2024'!$A:$AB,28,0)</f>
        <v>No Supplies</v>
      </c>
      <c r="N47" s="40">
        <f>VLOOKUP(Table13[[#This Row],[SKU]],Data1!A:C,3,0)</f>
        <v>1</v>
      </c>
      <c r="O47" s="28">
        <f>VLOOKUP(Table13[[#This Row],[Item '#]],Data2!A:D,4,0)</f>
        <v>0</v>
      </c>
      <c r="P47" s="2">
        <f>VLOOKUP(Table13[[#This Row],[Item '#]],Data2!A:D,3,0)</f>
        <v>48</v>
      </c>
      <c r="Q47" s="1">
        <v>192</v>
      </c>
      <c r="R47" s="2">
        <f>VLOOKUP(Table13[[#This Row],[Item '#]],[3]Sheet1!$B:$D,3,0)</f>
        <v>60345</v>
      </c>
    </row>
    <row r="48" spans="1:18" ht="30" customHeight="1" x14ac:dyDescent="0.25">
      <c r="A48" s="39" t="s">
        <v>4895</v>
      </c>
      <c r="B48" s="2" t="s">
        <v>5214</v>
      </c>
      <c r="C48" s="2" t="s">
        <v>5214</v>
      </c>
      <c r="D48" s="1">
        <f>VLOOKUP(Table13[[#This Row],[SKU]],Data1!A:B,2,0)</f>
        <v>1502</v>
      </c>
      <c r="E48" s="40">
        <f>Table13[[#This Row],[UoM]]*Table13[[#This Row],[Recommended Replenishment Qty]]</f>
        <v>1152</v>
      </c>
      <c r="F48" s="40">
        <f>Table13[[#This Row],[Total EA (Transfer to WH06)]]/Table13[[#This Row],[UoM]]</f>
        <v>1152</v>
      </c>
      <c r="G48" s="1"/>
      <c r="H48" s="40">
        <f>Table13[[#This Row],[Total EA (Transfer to WH06)]]/Table13[[#This Row],[CASE]]</f>
        <v>8</v>
      </c>
      <c r="I48" s="41">
        <f>Table13[[#This Row],[Sellable Unit/Set/box to ship]]/Table13[[#This Row],[Case to pull]]</f>
        <v>144</v>
      </c>
      <c r="J48" s="7" t="str">
        <f t="shared" si="1"/>
        <v/>
      </c>
      <c r="K48" s="9" t="str">
        <f>VLOOKUP(Table13[[#This Row],[SKU]],Instruction!A:F,6,0)</f>
        <v xml:space="preserve">Cover inner box barcode. Apply outer case label accordingly to match item# (Cover barcodes on the case) </v>
      </c>
      <c r="L48" s="9">
        <f>VLOOKUP(Table13[[#This Row],[SKU]],Instruction!A:G,7,0)</f>
        <v>0</v>
      </c>
      <c r="M48" s="9" t="str">
        <f>VLOOKUP(Table13[[#This Row],[ASIN]],'[4]2024'!$A:$AB,28,0)</f>
        <v>No Supplies</v>
      </c>
      <c r="N48" s="40">
        <f>VLOOKUP(Table13[[#This Row],[SKU]],Data1!A:C,3,0)</f>
        <v>1</v>
      </c>
      <c r="O48" s="28">
        <f>VLOOKUP(Table13[[#This Row],[Item '#]],Data2!A:D,4,0)</f>
        <v>24</v>
      </c>
      <c r="P48" s="2">
        <f>VLOOKUP(Table13[[#This Row],[Item '#]],Data2!A:D,3,0)</f>
        <v>144</v>
      </c>
      <c r="Q48" s="1">
        <v>1152</v>
      </c>
      <c r="R48" s="2">
        <f>VLOOKUP(Table13[[#This Row],[Item '#]],[3]Sheet1!$B:$D,3,0)</f>
        <v>5441</v>
      </c>
    </row>
    <row r="49" spans="1:18" ht="30" customHeight="1" x14ac:dyDescent="0.25">
      <c r="A49" s="39" t="s">
        <v>3051</v>
      </c>
      <c r="B49" s="2" t="s">
        <v>5514</v>
      </c>
      <c r="C49" s="2" t="s">
        <v>5514</v>
      </c>
      <c r="D49" s="1">
        <f>VLOOKUP(Table13[[#This Row],[SKU]],Data1!A:B,2,0)</f>
        <v>6303</v>
      </c>
      <c r="E49" s="40">
        <f>Table13[[#This Row],[UoM]]*Table13[[#This Row],[Recommended Replenishment Qty]]</f>
        <v>72</v>
      </c>
      <c r="F49" s="40">
        <f>Table13[[#This Row],[Total EA (Transfer to WH06)]]/Table13[[#This Row],[UoM]]</f>
        <v>72</v>
      </c>
      <c r="G49" s="1">
        <f>Table13[[#This Row],[Total EA (Transfer to WH06)]]/Table13[[#This Row],[BOX]]</f>
        <v>3</v>
      </c>
      <c r="H49" s="40"/>
      <c r="I49" s="41">
        <f>Table13[[#This Row],[Sellable Unit/Set/box to ship]]/Table13[[#This Row],[Box to pull]]</f>
        <v>24</v>
      </c>
      <c r="J49" s="7" t="str">
        <f t="shared" si="1"/>
        <v/>
      </c>
      <c r="K49" s="9" t="str">
        <f>VLOOKUP(Table13[[#This Row],[SKU]],Instruction!A:F,6,0)</f>
        <v xml:space="preserve">Cover inner box barcode. Apply outer case label accordingly to match item# (Cover barcodes on the case) </v>
      </c>
      <c r="L49" s="9">
        <f>VLOOKUP(Table13[[#This Row],[SKU]],Instruction!A:G,7,0)</f>
        <v>0</v>
      </c>
      <c r="M49" s="9" t="str">
        <f>VLOOKUP(Table13[[#This Row],[ASIN]],'[4]2024'!$A:$AB,28,0)</f>
        <v>No Supplies</v>
      </c>
      <c r="N49" s="40">
        <f>VLOOKUP(Table13[[#This Row],[SKU]],Data1!A:C,3,0)</f>
        <v>1</v>
      </c>
      <c r="O49" s="28">
        <f>VLOOKUP(Table13[[#This Row],[Item '#]],Data2!A:D,4,0)</f>
        <v>24</v>
      </c>
      <c r="P49" s="2">
        <f>VLOOKUP(Table13[[#This Row],[Item '#]],Data2!A:D,3,0)</f>
        <v>144</v>
      </c>
      <c r="Q49" s="1">
        <v>72</v>
      </c>
      <c r="R49" s="2">
        <f>VLOOKUP(Table13[[#This Row],[Item '#]],[3]Sheet1!$B:$D,3,0)</f>
        <v>-131</v>
      </c>
    </row>
    <row r="50" spans="1:18" ht="30" customHeight="1" x14ac:dyDescent="0.25">
      <c r="A50" s="48" t="s">
        <v>1371</v>
      </c>
      <c r="B50" s="2" t="s">
        <v>5468</v>
      </c>
      <c r="C50" s="2" t="s">
        <v>5468</v>
      </c>
      <c r="D50" s="1">
        <f>VLOOKUP(Table13[[#This Row],[SKU]],Data1!A:B,2,0)</f>
        <v>304</v>
      </c>
      <c r="E50" s="49">
        <f>Table13[[#This Row],[UoM]]*Table13[[#This Row],[Recommended Replenishment Qty]]</f>
        <v>120</v>
      </c>
      <c r="F50" s="49">
        <f>Table13[[#This Row],[Total EA (Transfer to WH06)]]/Table13[[#This Row],[UoM]]</f>
        <v>120</v>
      </c>
      <c r="G50" s="1">
        <f>Table13[[#This Row],[Total EA (Transfer to WH06)]]/Table13[[#This Row],[BOX]]</f>
        <v>5</v>
      </c>
      <c r="H50" s="40"/>
      <c r="I50" s="41">
        <f>Table13[[#This Row],[Sellable Unit/Set/box to ship]]/Table13[[#This Row],[Box to pull]]</f>
        <v>24</v>
      </c>
      <c r="J50" s="7" t="str">
        <f t="shared" si="1"/>
        <v/>
      </c>
      <c r="K50" s="9" t="str">
        <f>VLOOKUP(Table13[[#This Row],[SKU]],Instruction!A:F,6,0)</f>
        <v xml:space="preserve">Apply outer box/case label accordingly to match item# (Cover all existing barcodes on the box/case) </v>
      </c>
      <c r="L50" s="9">
        <f>VLOOKUP(Table13[[#This Row],[SKU]],Instruction!A:G,7,0)</f>
        <v>0</v>
      </c>
      <c r="M50" s="9" t="str">
        <f>VLOOKUP(Table13[[#This Row],[ASIN]],'[4]2024'!$A:$AB,28,0)</f>
        <v>No Supplies</v>
      </c>
      <c r="N50" s="40">
        <f>VLOOKUP(Table13[[#This Row],[SKU]],Data1!A:C,3,0)</f>
        <v>1</v>
      </c>
      <c r="O50" s="28">
        <f>VLOOKUP(Table13[[#This Row],[Item '#]],Data2!A:D,4,0)</f>
        <v>24</v>
      </c>
      <c r="P50" s="2">
        <f>VLOOKUP(Table13[[#This Row],[Item '#]],Data2!A:D,3,0)</f>
        <v>288</v>
      </c>
      <c r="Q50" s="1">
        <v>120</v>
      </c>
      <c r="R50" s="2">
        <f>VLOOKUP(Table13[[#This Row],[Item '#]],[3]Sheet1!$B:$D,3,0)</f>
        <v>24371</v>
      </c>
    </row>
    <row r="51" spans="1:18" ht="30" customHeight="1" x14ac:dyDescent="0.25">
      <c r="A51" s="48" t="s">
        <v>4921</v>
      </c>
      <c r="B51" s="2" t="s">
        <v>5699</v>
      </c>
      <c r="C51" s="2" t="s">
        <v>5700</v>
      </c>
      <c r="D51" s="1">
        <f>VLOOKUP(Table13[[#This Row],[SKU]],Data1!A:B,2,0)</f>
        <v>540</v>
      </c>
      <c r="E51" s="49">
        <f>Table13[[#This Row],[UoM]]*Table13[[#This Row],[Recommended Replenishment Qty]]</f>
        <v>48</v>
      </c>
      <c r="F51" s="49">
        <f>Table13[[#This Row],[Total EA (Transfer to WH06)]]/Table13[[#This Row],[UoM]]</f>
        <v>48</v>
      </c>
      <c r="G51" s="1"/>
      <c r="H51" s="40">
        <f>Table13[[#This Row],[Total EA (Transfer to WH06)]]/Table13[[#This Row],[CASE]]</f>
        <v>1</v>
      </c>
      <c r="I51" s="50">
        <f>Table13[[#This Row],[Sellable Unit/Set/box to ship]]/Table13[[#This Row],[Case to pull]]</f>
        <v>48</v>
      </c>
      <c r="J51" s="7" t="str">
        <f t="shared" si="1"/>
        <v>Labeling</v>
      </c>
      <c r="K5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1" s="9">
        <f>VLOOKUP(Table13[[#This Row],[SKU]],Instruction!A:G,7,0)</f>
        <v>0</v>
      </c>
      <c r="M51" s="9" t="str">
        <f>VLOOKUP(Table13[[#This Row],[ASIN]],'[4]2024'!$A:$AB,28,0)</f>
        <v>No Supplies</v>
      </c>
      <c r="N51" s="40">
        <f>VLOOKUP(Table13[[#This Row],[SKU]],Data1!A:C,3,0)</f>
        <v>1</v>
      </c>
      <c r="O51" s="28">
        <f>VLOOKUP(Table13[[#This Row],[Item '#]],Data2!A:D,4,0)</f>
        <v>0</v>
      </c>
      <c r="P51" s="2">
        <f>VLOOKUP(Table13[[#This Row],[Item '#]],Data2!A:D,3,0)</f>
        <v>48</v>
      </c>
      <c r="Q51" s="1">
        <v>48</v>
      </c>
      <c r="R51" s="2">
        <f>VLOOKUP(Table13[[#This Row],[Item '#]],[3]Sheet1!$B:$D,3,0)</f>
        <v>9965</v>
      </c>
    </row>
    <row r="52" spans="1:18" ht="30" customHeight="1" x14ac:dyDescent="0.25">
      <c r="A52" s="48" t="s">
        <v>1113</v>
      </c>
      <c r="B52" s="2" t="s">
        <v>5348</v>
      </c>
      <c r="C52" s="2" t="s">
        <v>5348</v>
      </c>
      <c r="D52" s="1">
        <f>VLOOKUP(Table13[[#This Row],[SKU]],Data1!A:B,2,0)</f>
        <v>229</v>
      </c>
      <c r="E52" s="49">
        <f>Table13[[#This Row],[UoM]]*Table13[[#This Row],[Recommended Replenishment Qty]]</f>
        <v>144</v>
      </c>
      <c r="F52" s="49">
        <f>Table13[[#This Row],[Total EA (Transfer to WH06)]]/Table13[[#This Row],[UoM]]</f>
        <v>144</v>
      </c>
      <c r="G52" s="1"/>
      <c r="H52" s="40">
        <f>Table13[[#This Row],[Total EA (Transfer to WH06)]]/Table13[[#This Row],[CASE]]</f>
        <v>1</v>
      </c>
      <c r="I52" s="50">
        <f>Table13[[#This Row],[Sellable Unit/Set/box to ship]]/Table13[[#This Row],[Case to pull]]</f>
        <v>144</v>
      </c>
      <c r="J52" s="7" t="str">
        <f t="shared" si="1"/>
        <v/>
      </c>
      <c r="K52" s="9" t="str">
        <f>VLOOKUP(Table13[[#This Row],[SKU]],Instruction!A:F,6,0)</f>
        <v xml:space="preserve">Apply outer box/case label accordingly to match item# (Cover all existing barcodes on the box/case) </v>
      </c>
      <c r="L52" s="9">
        <f>VLOOKUP(Table13[[#This Row],[SKU]],Instruction!A:G,7,0)</f>
        <v>0</v>
      </c>
      <c r="M52" s="9" t="str">
        <f>VLOOKUP(Table13[[#This Row],[ASIN]],'[4]2024'!$A:$AB,28,0)</f>
        <v>No Supplies</v>
      </c>
      <c r="N52" s="40">
        <f>VLOOKUP(Table13[[#This Row],[SKU]],Data1!A:C,3,0)</f>
        <v>1</v>
      </c>
      <c r="O52" s="28">
        <f>VLOOKUP(Table13[[#This Row],[Item '#]],Data2!A:D,4,0)</f>
        <v>24</v>
      </c>
      <c r="P52" s="2">
        <f>VLOOKUP(Table13[[#This Row],[Item '#]],Data2!A:D,3,0)</f>
        <v>144</v>
      </c>
      <c r="Q52" s="1">
        <v>144</v>
      </c>
      <c r="R52" s="2">
        <f>VLOOKUP(Table13[[#This Row],[Item '#]],[3]Sheet1!$B:$D,3,0)</f>
        <v>24531</v>
      </c>
    </row>
    <row r="53" spans="1:18" ht="30" customHeight="1" x14ac:dyDescent="0.25">
      <c r="A53" s="48" t="s">
        <v>5029</v>
      </c>
      <c r="B53" s="2" t="s">
        <v>5396</v>
      </c>
      <c r="C53" s="2" t="s">
        <v>5396</v>
      </c>
      <c r="D53" s="1">
        <f>VLOOKUP(Table13[[#This Row],[SKU]],Data1!A:B,2,0)</f>
        <v>834</v>
      </c>
      <c r="E53" s="49">
        <f>Table13[[#This Row],[UoM]]*Table13[[#This Row],[Recommended Replenishment Qty]]</f>
        <v>72</v>
      </c>
      <c r="F53" s="49">
        <f>Table13[[#This Row],[Total EA (Transfer to WH06)]]/Table13[[#This Row],[UoM]]</f>
        <v>72</v>
      </c>
      <c r="G53" s="1"/>
      <c r="H53" s="40">
        <f>Table13[[#This Row],[Total EA (Transfer to WH06)]]/Table13[[#This Row],[CASE]]</f>
        <v>3</v>
      </c>
      <c r="I53" s="50">
        <f>Table13[[#This Row],[Sellable Unit/Set/box to ship]]/Table13[[#This Row],[Case to pull]]</f>
        <v>24</v>
      </c>
      <c r="J53" s="7" t="str">
        <f t="shared" si="1"/>
        <v/>
      </c>
      <c r="K53" s="9" t="str">
        <f>VLOOKUP(Table13[[#This Row],[SKU]],Instruction!A:F,6,0)</f>
        <v xml:space="preserve">Apply outer box/case label accordingly to match item# (Cover all existing barcodes on the box/case) </v>
      </c>
      <c r="L53" s="9">
        <f>VLOOKUP(Table13[[#This Row],[SKU]],Instruction!A:G,7,0)</f>
        <v>0</v>
      </c>
      <c r="M53" s="9" t="e">
        <f>VLOOKUP(Table13[[#This Row],[ASIN]],'[4]2024'!$A:$AB,28,0)</f>
        <v>#N/A</v>
      </c>
      <c r="N53" s="40">
        <f>VLOOKUP(Table13[[#This Row],[SKU]],Data1!A:C,3,0)</f>
        <v>1</v>
      </c>
      <c r="O53" s="28">
        <f>VLOOKUP(Table13[[#This Row],[Item '#]],Data2!A:D,4,0)</f>
        <v>0</v>
      </c>
      <c r="P53" s="2">
        <f>VLOOKUP(Table13[[#This Row],[Item '#]],Data2!A:D,3,0)</f>
        <v>24</v>
      </c>
      <c r="Q53" s="1">
        <v>72</v>
      </c>
      <c r="R53" s="2">
        <f>VLOOKUP(Table13[[#This Row],[Item '#]],[3]Sheet1!$B:$D,3,0)</f>
        <v>17524</v>
      </c>
    </row>
    <row r="54" spans="1:18" ht="30" customHeight="1" x14ac:dyDescent="0.25">
      <c r="A54" s="48" t="s">
        <v>2155</v>
      </c>
      <c r="B54" s="2" t="s">
        <v>5236</v>
      </c>
      <c r="C54" s="2" t="s">
        <v>5237</v>
      </c>
      <c r="D54" s="1">
        <f>VLOOKUP(Table13[[#This Row],[SKU]],Data1!A:B,2,0)</f>
        <v>4121</v>
      </c>
      <c r="E54" s="49">
        <f>Table13[[#This Row],[UoM]]*Table13[[#This Row],[Recommended Replenishment Qty]]</f>
        <v>276</v>
      </c>
      <c r="F54" s="49">
        <f>Table13[[#This Row],[Total EA (Transfer to WH06)]]/Table13[[#This Row],[UoM]]</f>
        <v>276</v>
      </c>
      <c r="G54" s="1"/>
      <c r="H54" s="40">
        <f>Table13[[#This Row],[Total EA (Transfer to WH06)]]/Table13[[#This Row],[CASE]]</f>
        <v>23</v>
      </c>
      <c r="I54" s="50">
        <f>Table13[[#This Row],[Sellable Unit/Set/box to ship]]/Table13[[#This Row],[Case to pull]]</f>
        <v>12</v>
      </c>
      <c r="J54" s="7" t="str">
        <f t="shared" si="1"/>
        <v>Labeling</v>
      </c>
      <c r="K5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4" s="9">
        <f>VLOOKUP(Table13[[#This Row],[SKU]],Instruction!A:G,7,0)</f>
        <v>0</v>
      </c>
      <c r="M54" s="9" t="str">
        <f>VLOOKUP(Table13[[#This Row],[ASIN]],'[4]2024'!$A:$AB,28,0)</f>
        <v>No Supplies</v>
      </c>
      <c r="N54" s="40">
        <f>VLOOKUP(Table13[[#This Row],[SKU]],Data1!A:C,3,0)</f>
        <v>1</v>
      </c>
      <c r="O54" s="28">
        <f>VLOOKUP(Table13[[#This Row],[Item '#]],Data2!A:D,4,0)</f>
        <v>0</v>
      </c>
      <c r="P54" s="2">
        <f>VLOOKUP(Table13[[#This Row],[Item '#]],Data2!A:D,3,0)</f>
        <v>12</v>
      </c>
      <c r="Q54" s="1">
        <v>276</v>
      </c>
      <c r="R54" s="2">
        <f>VLOOKUP(Table13[[#This Row],[Item '#]],[3]Sheet1!$B:$D,3,0)</f>
        <v>4113</v>
      </c>
    </row>
    <row r="55" spans="1:18" ht="30" customHeight="1" x14ac:dyDescent="0.25">
      <c r="A55" s="48" t="s">
        <v>2373</v>
      </c>
      <c r="B55" s="2" t="s">
        <v>6862</v>
      </c>
      <c r="C55" s="2" t="s">
        <v>6862</v>
      </c>
      <c r="D55" s="1">
        <f>VLOOKUP(Table13[[#This Row],[SKU]],Data1!A:B,2,0)</f>
        <v>5011</v>
      </c>
      <c r="E55" s="49">
        <f>Table13[[#This Row],[UoM]]*Table13[[#This Row],[Recommended Replenishment Qty]]</f>
        <v>300</v>
      </c>
      <c r="F55" s="49">
        <f>Table13[[#This Row],[Total EA (Transfer to WH06)]]/Table13[[#This Row],[UoM]]</f>
        <v>300</v>
      </c>
      <c r="G55" s="1"/>
      <c r="H55" s="40">
        <f>Table13[[#This Row],[Total EA (Transfer to WH06)]]/Table13[[#This Row],[CASE]]</f>
        <v>6</v>
      </c>
      <c r="I55" s="50">
        <f>Table13[[#This Row],[Sellable Unit/Set/box to ship]]/Table13[[#This Row],[Case to pull]]</f>
        <v>50</v>
      </c>
      <c r="J55" s="7" t="str">
        <f t="shared" si="1"/>
        <v>Labeling</v>
      </c>
      <c r="K5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5" s="9">
        <f>VLOOKUP(Table13[[#This Row],[SKU]],Instruction!A:G,7,0)</f>
        <v>0</v>
      </c>
      <c r="M55" s="9" t="str">
        <f>VLOOKUP(Table13[[#This Row],[ASIN]],'[4]2024'!$A:$AB,28,0)</f>
        <v>No Supplies</v>
      </c>
      <c r="N55" s="40">
        <f>VLOOKUP(Table13[[#This Row],[SKU]],Data1!A:C,3,0)</f>
        <v>1</v>
      </c>
      <c r="O55" s="28">
        <f>VLOOKUP(Table13[[#This Row],[Item '#]],Data2!A:D,4,0)</f>
        <v>0</v>
      </c>
      <c r="P55" s="2">
        <f>VLOOKUP(Table13[[#This Row],[Item '#]],Data2!A:D,3,0)</f>
        <v>50</v>
      </c>
      <c r="Q55" s="1">
        <v>300</v>
      </c>
      <c r="R55" s="2">
        <f>VLOOKUP(Table13[[#This Row],[Item '#]],[3]Sheet1!$B:$D,3,0)</f>
        <v>13663</v>
      </c>
    </row>
    <row r="56" spans="1:18" ht="30" customHeight="1" x14ac:dyDescent="0.25">
      <c r="A56" s="48" t="s">
        <v>1105</v>
      </c>
      <c r="B56" s="2" t="s">
        <v>6863</v>
      </c>
      <c r="C56" s="2" t="s">
        <v>6863</v>
      </c>
      <c r="D56" s="1">
        <f>VLOOKUP(Table13[[#This Row],[SKU]],Data1!A:B,2,0)</f>
        <v>2236</v>
      </c>
      <c r="E56" s="49">
        <f>Table13[[#This Row],[UoM]]*Table13[[#This Row],[Recommended Replenishment Qty]]</f>
        <v>288</v>
      </c>
      <c r="F56" s="49">
        <f>Table13[[#This Row],[Total EA (Transfer to WH06)]]/Table13[[#This Row],[UoM]]</f>
        <v>288</v>
      </c>
      <c r="G56" s="1"/>
      <c r="H56" s="40">
        <f>Table13[[#This Row],[Total EA (Transfer to WH06)]]/Table13[[#This Row],[CASE]]</f>
        <v>12</v>
      </c>
      <c r="I56" s="50">
        <f>Table13[[#This Row],[Sellable Unit/Set/box to ship]]/Table13[[#This Row],[Case to pull]]</f>
        <v>24</v>
      </c>
      <c r="J56" s="7" t="str">
        <f t="shared" si="1"/>
        <v/>
      </c>
      <c r="K56" s="9" t="str">
        <f>VLOOKUP(Table13[[#This Row],[SKU]],Instruction!A:F,6,0)</f>
        <v xml:space="preserve">Apply outer box/case label accordingly to match item# (Cover all existing barcodes on the box/case) </v>
      </c>
      <c r="L56" s="9">
        <f>VLOOKUP(Table13[[#This Row],[SKU]],Instruction!A:G,7,0)</f>
        <v>0</v>
      </c>
      <c r="M56" s="9" t="str">
        <f>VLOOKUP(Table13[[#This Row],[ASIN]],'[4]2024'!$A:$AB,28,0)</f>
        <v>No Supplies</v>
      </c>
      <c r="N56" s="40">
        <f>VLOOKUP(Table13[[#This Row],[SKU]],Data1!A:C,3,0)</f>
        <v>1</v>
      </c>
      <c r="O56" s="28">
        <f>VLOOKUP(Table13[[#This Row],[Item '#]],Data2!A:D,4,0)</f>
        <v>0</v>
      </c>
      <c r="P56" s="2">
        <f>VLOOKUP(Table13[[#This Row],[Item '#]],Data2!A:D,3,0)</f>
        <v>24</v>
      </c>
      <c r="Q56" s="1">
        <v>288</v>
      </c>
      <c r="R56" s="2">
        <f>VLOOKUP(Table13[[#This Row],[Item '#]],[3]Sheet1!$B:$D,3,0)</f>
        <v>10509</v>
      </c>
    </row>
    <row r="57" spans="1:18" ht="30" customHeight="1" x14ac:dyDescent="0.25">
      <c r="A57" s="39" t="s">
        <v>2834</v>
      </c>
      <c r="B57" s="2" t="s">
        <v>6864</v>
      </c>
      <c r="C57" s="2" t="s">
        <v>6864</v>
      </c>
      <c r="D57" s="1">
        <f>VLOOKUP(Table13[[#This Row],[SKU]],Data1!A:B,2,0)</f>
        <v>552</v>
      </c>
      <c r="E57" s="40">
        <f>Table13[[#This Row],[UoM]]*Table13[[#This Row],[Recommended Replenishment Qty]]</f>
        <v>180</v>
      </c>
      <c r="F57" s="40">
        <f>Table13[[#This Row],[Total EA (Transfer to WH06)]]/Table13[[#This Row],[UoM]]</f>
        <v>180</v>
      </c>
      <c r="G57" s="1"/>
      <c r="H57" s="40">
        <f>Table13[[#This Row],[Total EA (Transfer to WH06)]]/Table13[[#This Row],[CASE]]</f>
        <v>5</v>
      </c>
      <c r="I57" s="41">
        <f>Table13[[#This Row],[Sellable Unit/Set/box to ship]]/Table13[[#This Row],[Case to pull]]</f>
        <v>36</v>
      </c>
      <c r="J57" s="7" t="str">
        <f t="shared" si="1"/>
        <v/>
      </c>
      <c r="K57" s="9" t="str">
        <f>VLOOKUP(Table13[[#This Row],[SKU]],Instruction!A:F,6,0)</f>
        <v xml:space="preserve">Apply outer box/case label accordingly to match item# (Cover all existing barcodes on the box/case) </v>
      </c>
      <c r="L57" s="9">
        <f>VLOOKUP(Table13[[#This Row],[SKU]],Instruction!A:G,7,0)</f>
        <v>0</v>
      </c>
      <c r="M57" s="9" t="str">
        <f>VLOOKUP(Table13[[#This Row],[ASIN]],'[4]2024'!$A:$AB,28,0)</f>
        <v>No Supplies</v>
      </c>
      <c r="N57" s="40">
        <f>VLOOKUP(Table13[[#This Row],[SKU]],Data1!A:C,3,0)</f>
        <v>1</v>
      </c>
      <c r="O57" s="28">
        <f>VLOOKUP(Table13[[#This Row],[Item '#]],Data2!A:D,4,0)</f>
        <v>0</v>
      </c>
      <c r="P57" s="2">
        <f>VLOOKUP(Table13[[#This Row],[Item '#]],Data2!A:D,3,0)</f>
        <v>36</v>
      </c>
      <c r="Q57" s="1">
        <v>180</v>
      </c>
      <c r="R57" s="2">
        <f>VLOOKUP(Table13[[#This Row],[Item '#]],[3]Sheet1!$B:$D,3,0)</f>
        <v>17493</v>
      </c>
    </row>
    <row r="58" spans="1:18" ht="30" customHeight="1" x14ac:dyDescent="0.25">
      <c r="A58" s="53" t="s">
        <v>4953</v>
      </c>
      <c r="B58" s="2" t="s">
        <v>5245</v>
      </c>
      <c r="C58" s="2" t="s">
        <v>5245</v>
      </c>
      <c r="D58" s="1">
        <f>VLOOKUP(Table13[[#This Row],[SKU]],Data1!A:B,2,0)</f>
        <v>41166</v>
      </c>
      <c r="E58" s="49">
        <f>Table13[[#This Row],[UoM]]*Table13[[#This Row],[Recommended Replenishment Qty]]</f>
        <v>513</v>
      </c>
      <c r="F58" s="49">
        <f>Table13[[#This Row],[Total EA (Transfer to WH06)]]/Table13[[#This Row],[UoM]]</f>
        <v>513</v>
      </c>
      <c r="G58" s="1"/>
      <c r="H58" s="40">
        <f>Table13[[#This Row],[Total EA (Transfer to WH06)]]/Table13[[#This Row],[CASE]]</f>
        <v>57</v>
      </c>
      <c r="I58" s="50">
        <f>Table13[[#This Row],[Sellable Unit/Set/box to ship]]/Table13[[#This Row],[Case to pull]]</f>
        <v>9</v>
      </c>
      <c r="J58" s="7" t="str">
        <f t="shared" si="1"/>
        <v/>
      </c>
      <c r="K58" s="9" t="str">
        <f>VLOOKUP(Table13[[#This Row],[SKU]],Instruction!A:F,6,0)</f>
        <v xml:space="preserve">• 9 UNITS PER CASE (take out 1 unit from original case)
• Apply outer case label accordingly to match item# (Cover all existing barcodes on the case) </v>
      </c>
      <c r="L58" s="9">
        <f>VLOOKUP(Table13[[#This Row],[SKU]],Instruction!A:G,7,0)</f>
        <v>0</v>
      </c>
      <c r="M58" s="9" t="str">
        <f>VLOOKUP(Table13[[#This Row],[ASIN]],'[4]2024'!$A:$AB,28,0)</f>
        <v>No Supplies</v>
      </c>
      <c r="N58" s="40">
        <f>VLOOKUP(Table13[[#This Row],[SKU]],Data1!A:C,3,0)</f>
        <v>1</v>
      </c>
      <c r="O58" s="28">
        <f>VLOOKUP(Table13[[#This Row],[Item '#]],Data2!A:D,4,0)</f>
        <v>0</v>
      </c>
      <c r="P58" s="2">
        <v>9</v>
      </c>
      <c r="Q58" s="1">
        <v>513</v>
      </c>
      <c r="R58" s="2">
        <f>VLOOKUP(Table13[[#This Row],[Item '#]],[3]Sheet1!$B:$D,3,0)</f>
        <v>1441</v>
      </c>
    </row>
    <row r="59" spans="1:18" ht="30" customHeight="1" x14ac:dyDescent="0.25">
      <c r="A59" s="48" t="s">
        <v>4917</v>
      </c>
      <c r="B59" s="2" t="s">
        <v>6742</v>
      </c>
      <c r="C59" s="2" t="s">
        <v>6742</v>
      </c>
      <c r="D59" s="1">
        <f>VLOOKUP(Table13[[#This Row],[SKU]],Data1!A:B,2,0)</f>
        <v>465</v>
      </c>
      <c r="E59" s="49">
        <f>Table13[[#This Row],[UoM]]*Table13[[#This Row],[Recommended Replenishment Qty]]</f>
        <v>336</v>
      </c>
      <c r="F59" s="49">
        <f>Table13[[#This Row],[Total EA (Transfer to WH06)]]/Table13[[#This Row],[UoM]]</f>
        <v>336</v>
      </c>
      <c r="G59" s="1"/>
      <c r="H59" s="40">
        <f>Table13[[#This Row],[Total EA (Transfer to WH06)]]/Table13[[#This Row],[CASE]]</f>
        <v>7</v>
      </c>
      <c r="I59" s="50">
        <f>Table13[[#This Row],[Sellable Unit/Set/box to ship]]/Table13[[#This Row],[Case to pull]]</f>
        <v>48</v>
      </c>
      <c r="J59" s="7" t="str">
        <f t="shared" si="1"/>
        <v/>
      </c>
      <c r="K59" s="9" t="str">
        <f>VLOOKUP(Table13[[#This Row],[SKU]],Instruction!A:F,6,0)</f>
        <v xml:space="preserve">Apply outer box/case label accordingly to match item# (Cover all existing barcodes on the box/case) </v>
      </c>
      <c r="L59" s="9">
        <f>VLOOKUP(Table13[[#This Row],[SKU]],Instruction!A:G,7,0)</f>
        <v>0</v>
      </c>
      <c r="M59" s="9" t="str">
        <f>VLOOKUP(Table13[[#This Row],[ASIN]],'[4]2024'!$A:$AB,28,0)</f>
        <v>No Supplies</v>
      </c>
      <c r="N59" s="40">
        <f>VLOOKUP(Table13[[#This Row],[SKU]],Data1!A:C,3,0)</f>
        <v>1</v>
      </c>
      <c r="O59" s="28">
        <f>VLOOKUP(Table13[[#This Row],[Item '#]],Data2!A:D,4,0)</f>
        <v>0</v>
      </c>
      <c r="P59" s="2">
        <f>VLOOKUP(Table13[[#This Row],[Item '#]],Data2!A:D,3,0)</f>
        <v>48</v>
      </c>
      <c r="Q59" s="1">
        <v>336</v>
      </c>
      <c r="R59" s="2">
        <f>VLOOKUP(Table13[[#This Row],[Item '#]],[3]Sheet1!$B:$D,3,0)</f>
        <v>99911</v>
      </c>
    </row>
    <row r="60" spans="1:18" ht="30" customHeight="1" x14ac:dyDescent="0.25">
      <c r="A60" s="48" t="s">
        <v>2448</v>
      </c>
      <c r="B60" s="2" t="s">
        <v>5179</v>
      </c>
      <c r="C60" s="2" t="s">
        <v>5180</v>
      </c>
      <c r="D60" s="1">
        <f>VLOOKUP(Table13[[#This Row],[SKU]],Data1!A:B,2,0)</f>
        <v>5045</v>
      </c>
      <c r="E60" s="49">
        <f>Table13[[#This Row],[UoM]]*Table13[[#This Row],[Recommended Replenishment Qty]]</f>
        <v>1008</v>
      </c>
      <c r="F60" s="49">
        <f>Table13[[#This Row],[Total EA (Transfer to WH06)]]/Table13[[#This Row],[UoM]]</f>
        <v>1008</v>
      </c>
      <c r="G60" s="1"/>
      <c r="H60" s="40">
        <f>Table13[[#This Row],[Total EA (Transfer to WH06)]]/Table13[[#This Row],[CASE]]</f>
        <v>21</v>
      </c>
      <c r="I60" s="50">
        <f>Table13[[#This Row],[Sellable Unit/Set/box to ship]]/Table13[[#This Row],[Case to pull]]</f>
        <v>48</v>
      </c>
      <c r="J60" s="7" t="str">
        <f t="shared" si="1"/>
        <v>Labeling</v>
      </c>
      <c r="K6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0" s="9">
        <f>VLOOKUP(Table13[[#This Row],[SKU]],Instruction!A:G,7,0)</f>
        <v>0</v>
      </c>
      <c r="M60" s="9" t="str">
        <f>VLOOKUP(Table13[[#This Row],[ASIN]],'[4]2024'!$A:$AB,28,0)</f>
        <v>No Supplies</v>
      </c>
      <c r="N60" s="40">
        <f>VLOOKUP(Table13[[#This Row],[SKU]],Data1!A:C,3,0)</f>
        <v>1</v>
      </c>
      <c r="O60" s="28">
        <f>VLOOKUP(Table13[[#This Row],[Item '#]],Data2!A:D,4,0)</f>
        <v>0</v>
      </c>
      <c r="P60" s="2">
        <f>VLOOKUP(Table13[[#This Row],[Item '#]],Data2!A:D,3,0)</f>
        <v>48</v>
      </c>
      <c r="Q60" s="1">
        <v>1008</v>
      </c>
      <c r="R60" s="2">
        <f>VLOOKUP(Table13[[#This Row],[Item '#]],[3]Sheet1!$B:$D,3,0)</f>
        <v>27</v>
      </c>
    </row>
    <row r="61" spans="1:18" ht="30" customHeight="1" x14ac:dyDescent="0.25">
      <c r="A61" s="48" t="s">
        <v>2140</v>
      </c>
      <c r="B61" s="2" t="s">
        <v>5313</v>
      </c>
      <c r="C61" s="2" t="s">
        <v>5314</v>
      </c>
      <c r="D61" s="1">
        <f>VLOOKUP(Table13[[#This Row],[SKU]],Data1!A:B,2,0)</f>
        <v>4104</v>
      </c>
      <c r="E61" s="49">
        <f>Table13[[#This Row],[UoM]]*Table13[[#This Row],[Recommended Replenishment Qty]]</f>
        <v>204</v>
      </c>
      <c r="F61" s="49">
        <f>Table13[[#This Row],[Total EA (Transfer to WH06)]]/Table13[[#This Row],[UoM]]</f>
        <v>204</v>
      </c>
      <c r="G61" s="1"/>
      <c r="H61" s="40">
        <f>Table13[[#This Row],[Total EA (Transfer to WH06)]]/Table13[[#This Row],[CASE]]</f>
        <v>17</v>
      </c>
      <c r="I61" s="50">
        <f>Table13[[#This Row],[Sellable Unit/Set/box to ship]]/Table13[[#This Row],[Case to pull]]</f>
        <v>12</v>
      </c>
      <c r="J61" s="7" t="str">
        <f t="shared" si="1"/>
        <v>Labeling</v>
      </c>
      <c r="K6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1" s="9">
        <f>VLOOKUP(Table13[[#This Row],[SKU]],Instruction!A:G,7,0)</f>
        <v>0</v>
      </c>
      <c r="M61" s="9" t="str">
        <f>VLOOKUP(Table13[[#This Row],[ASIN]],'[4]2024'!$A:$AB,28,0)</f>
        <v>No Supplies</v>
      </c>
      <c r="N61" s="40">
        <f>VLOOKUP(Table13[[#This Row],[SKU]],Data1!A:C,3,0)</f>
        <v>1</v>
      </c>
      <c r="O61" s="28">
        <f>VLOOKUP(Table13[[#This Row],[Item '#]],Data2!A:D,4,0)</f>
        <v>0</v>
      </c>
      <c r="P61" s="2">
        <f>VLOOKUP(Table13[[#This Row],[Item '#]],Data2!A:D,3,0)</f>
        <v>12</v>
      </c>
      <c r="Q61" s="1">
        <v>204</v>
      </c>
      <c r="R61" s="2">
        <f>VLOOKUP(Table13[[#This Row],[Item '#]],[3]Sheet1!$B:$D,3,0)</f>
        <v>7097</v>
      </c>
    </row>
    <row r="62" spans="1:18" ht="30" customHeight="1" x14ac:dyDescent="0.25">
      <c r="A62" s="48" t="s">
        <v>2152</v>
      </c>
      <c r="B62" s="2" t="s">
        <v>5375</v>
      </c>
      <c r="C62" s="2" t="s">
        <v>5376</v>
      </c>
      <c r="D62" s="1">
        <f>VLOOKUP(Table13[[#This Row],[SKU]],Data1!A:B,2,0)</f>
        <v>4120</v>
      </c>
      <c r="E62" s="49">
        <f>Table13[[#This Row],[UoM]]*Table13[[#This Row],[Recommended Replenishment Qty]]</f>
        <v>120</v>
      </c>
      <c r="F62" s="49">
        <f>Table13[[#This Row],[Total EA (Transfer to WH06)]]/Table13[[#This Row],[UoM]]</f>
        <v>120</v>
      </c>
      <c r="G62" s="1"/>
      <c r="H62" s="40">
        <f>Table13[[#This Row],[Total EA (Transfer to WH06)]]/Table13[[#This Row],[CASE]]</f>
        <v>10</v>
      </c>
      <c r="I62" s="50">
        <f>Table13[[#This Row],[Sellable Unit/Set/box to ship]]/Table13[[#This Row],[Case to pull]]</f>
        <v>12</v>
      </c>
      <c r="J62" s="7" t="str">
        <f t="shared" si="1"/>
        <v>Labeling</v>
      </c>
      <c r="K6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2" s="9">
        <f>VLOOKUP(Table13[[#This Row],[SKU]],Instruction!A:G,7,0)</f>
        <v>0</v>
      </c>
      <c r="M62" s="9" t="str">
        <f>VLOOKUP(Table13[[#This Row],[ASIN]],'[4]2024'!$A:$AB,28,0)</f>
        <v>No Supplies</v>
      </c>
      <c r="N62" s="40">
        <f>VLOOKUP(Table13[[#This Row],[SKU]],Data1!A:C,3,0)</f>
        <v>1</v>
      </c>
      <c r="O62" s="28">
        <f>VLOOKUP(Table13[[#This Row],[Item '#]],Data2!A:D,4,0)</f>
        <v>0</v>
      </c>
      <c r="P62" s="2">
        <f>VLOOKUP(Table13[[#This Row],[Item '#]],Data2!A:D,3,0)</f>
        <v>12</v>
      </c>
      <c r="Q62" s="1">
        <v>120</v>
      </c>
      <c r="R62" s="2">
        <f>VLOOKUP(Table13[[#This Row],[Item '#]],[3]Sheet1!$B:$D,3,0)</f>
        <v>3798</v>
      </c>
    </row>
    <row r="63" spans="1:18" ht="30" customHeight="1" x14ac:dyDescent="0.25">
      <c r="A63" s="48" t="s">
        <v>969</v>
      </c>
      <c r="B63" s="2" t="s">
        <v>6865</v>
      </c>
      <c r="C63" s="2" t="s">
        <v>6866</v>
      </c>
      <c r="D63" s="1">
        <f>VLOOKUP(Table13[[#This Row],[SKU]],Data1!A:B,2,0)</f>
        <v>212</v>
      </c>
      <c r="E63" s="49">
        <f>Table13[[#This Row],[UoM]]*Table13[[#This Row],[Recommended Replenishment Qty]]</f>
        <v>720</v>
      </c>
      <c r="F63" s="49">
        <f>Table13[[#This Row],[Total EA (Transfer to WH06)]]/Table13[[#This Row],[UoM]]</f>
        <v>720</v>
      </c>
      <c r="G63" s="1"/>
      <c r="H63" s="40">
        <f>Table13[[#This Row],[Total EA (Transfer to WH06)]]/Table13[[#This Row],[CASE]]</f>
        <v>5</v>
      </c>
      <c r="I63" s="50">
        <f>Table13[[#This Row],[Sellable Unit/Set/box to ship]]/Table13[[#This Row],[Case to pull]]</f>
        <v>144</v>
      </c>
      <c r="J63" s="7" t="str">
        <f t="shared" si="1"/>
        <v>Labeling</v>
      </c>
      <c r="K6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3" s="9">
        <f>VLOOKUP(Table13[[#This Row],[SKU]],Instruction!A:G,7,0)</f>
        <v>0</v>
      </c>
      <c r="M63" s="9" t="str">
        <f>VLOOKUP(Table13[[#This Row],[ASIN]],'[4]2024'!$A:$AB,28,0)</f>
        <v>No Supplies</v>
      </c>
      <c r="N63" s="40">
        <f>VLOOKUP(Table13[[#This Row],[SKU]],Data1!A:C,3,0)</f>
        <v>1</v>
      </c>
      <c r="O63" s="28">
        <f>VLOOKUP(Table13[[#This Row],[Item '#]],Data2!A:D,4,0)</f>
        <v>24</v>
      </c>
      <c r="P63" s="2">
        <f>VLOOKUP(Table13[[#This Row],[Item '#]],Data2!A:D,3,0)</f>
        <v>144</v>
      </c>
      <c r="Q63" s="1">
        <v>720</v>
      </c>
      <c r="R63" s="2">
        <f>VLOOKUP(Table13[[#This Row],[Item '#]],[3]Sheet1!$B:$D,3,0)</f>
        <v>12261</v>
      </c>
    </row>
    <row r="64" spans="1:18" ht="30" customHeight="1" x14ac:dyDescent="0.25">
      <c r="A64" s="67" t="s">
        <v>3394</v>
      </c>
      <c r="B64" s="54" t="s">
        <v>6867</v>
      </c>
      <c r="C64" s="54" t="s">
        <v>6867</v>
      </c>
      <c r="D64" s="28">
        <f>VLOOKUP(Table13[[#This Row],[SKU]],Data1!A:B,2,0)</f>
        <v>903</v>
      </c>
      <c r="E64" s="55">
        <f>Table13[[#This Row],[UoM]]*Table13[[#This Row],[Recommended Replenishment Qty]]</f>
        <v>48</v>
      </c>
      <c r="F64" s="55">
        <f>Table13[[#This Row],[Total EA (Transfer to WH06)]]/Table13[[#This Row],[UoM]]</f>
        <v>48</v>
      </c>
      <c r="G64" s="1">
        <f>Table13[[#This Row],[Total EA (Transfer to WH06)]]/Table13[[#This Row],[BOX]]</f>
        <v>2</v>
      </c>
      <c r="H64" s="40"/>
      <c r="I64" s="56">
        <f>Table13[[#This Row],[Sellable Unit/Set/box to ship]]/Table13[[#This Row],[Box to pull]]</f>
        <v>24</v>
      </c>
      <c r="J64" s="7" t="str">
        <f t="shared" si="1"/>
        <v/>
      </c>
      <c r="K64" s="9" t="str">
        <f>VLOOKUP(Table13[[#This Row],[SKU]],Instruction!A:F,6,0)</f>
        <v xml:space="preserve">Apply outer box/case label accordingly to match item# (Cover all existing barcodes on the box/case) </v>
      </c>
      <c r="L64" s="9">
        <f>VLOOKUP(Table13[[#This Row],[SKU]],Instruction!A:G,7,0)</f>
        <v>0</v>
      </c>
      <c r="M64" s="9" t="str">
        <f>VLOOKUP(Table13[[#This Row],[ASIN]],'[4]2024'!$A:$AB,28,0)</f>
        <v>No Supplies</v>
      </c>
      <c r="N64" s="40">
        <f>VLOOKUP(Table13[[#This Row],[SKU]],Data1!A:C,3,0)</f>
        <v>1</v>
      </c>
      <c r="O64" s="28">
        <f>VLOOKUP(Table13[[#This Row],[Item '#]],Data2!A:D,4,0)</f>
        <v>24</v>
      </c>
      <c r="P64" s="2">
        <f>VLOOKUP(Table13[[#This Row],[Item '#]],Data2!A:D,3,0)</f>
        <v>144</v>
      </c>
      <c r="Q64" s="28">
        <v>48</v>
      </c>
      <c r="R64" s="2">
        <f>VLOOKUP(Table13[[#This Row],[Item '#]],[3]Sheet1!$B:$D,3,0)</f>
        <v>27644</v>
      </c>
    </row>
    <row r="65" spans="1:18" ht="30" customHeight="1" x14ac:dyDescent="0.25">
      <c r="A65" s="39" t="s">
        <v>1531</v>
      </c>
      <c r="B65" s="2" t="s">
        <v>5197</v>
      </c>
      <c r="C65" s="2" t="s">
        <v>5198</v>
      </c>
      <c r="D65" s="1">
        <f>VLOOKUP(Table13[[#This Row],[SKU]],Data1!A:B,2,0)</f>
        <v>3161</v>
      </c>
      <c r="E65" s="40">
        <f>Table13[[#This Row],[UoM]]*Table13[[#This Row],[Recommended Replenishment Qty]]</f>
        <v>108</v>
      </c>
      <c r="F65" s="40">
        <f>Table13[[#This Row],[Total EA (Transfer to WH06)]]/Table13[[#This Row],[UoM]]</f>
        <v>108</v>
      </c>
      <c r="G65" s="1"/>
      <c r="H65" s="40">
        <f>Table13[[#This Row],[Total EA (Transfer to WH06)]]/Table13[[#This Row],[CASE]]</f>
        <v>9</v>
      </c>
      <c r="I65" s="41">
        <f>Table13[[#This Row],[Sellable Unit/Set/box to ship]]/Table13[[#This Row],[Case to pull]]</f>
        <v>12</v>
      </c>
      <c r="J65" s="7" t="str">
        <f t="shared" si="1"/>
        <v>Labeling</v>
      </c>
      <c r="K6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5" s="9">
        <f>VLOOKUP(Table13[[#This Row],[SKU]],Instruction!A:G,7,0)</f>
        <v>0</v>
      </c>
      <c r="M65" s="9" t="str">
        <f>VLOOKUP(Table13[[#This Row],[ASIN]],'[4]2024'!$A:$AB,28,0)</f>
        <v>No Supplies</v>
      </c>
      <c r="N65" s="40">
        <f>VLOOKUP(Table13[[#This Row],[SKU]],Data1!A:C,3,0)</f>
        <v>1</v>
      </c>
      <c r="O65" s="28">
        <f>VLOOKUP(Table13[[#This Row],[Item '#]],Data2!A:D,4,0)</f>
        <v>0</v>
      </c>
      <c r="P65" s="2">
        <f>VLOOKUP(Table13[[#This Row],[Item '#]],Data2!A:D,3,0)</f>
        <v>12</v>
      </c>
      <c r="Q65" s="1">
        <v>108</v>
      </c>
      <c r="R65" s="2">
        <f>VLOOKUP(Table13[[#This Row],[Item '#]],[3]Sheet1!$B:$D,3,0)</f>
        <v>20459</v>
      </c>
    </row>
    <row r="66" spans="1:18" ht="30" customHeight="1" x14ac:dyDescent="0.25">
      <c r="A66" s="39" t="s">
        <v>4920</v>
      </c>
      <c r="B66" s="2" t="s">
        <v>6035</v>
      </c>
      <c r="C66" s="2" t="s">
        <v>6036</v>
      </c>
      <c r="D66" s="1">
        <f>VLOOKUP(Table13[[#This Row],[SKU]],Data1!A:B,2,0)</f>
        <v>465</v>
      </c>
      <c r="E66" s="40">
        <f>Table13[[#This Row],[UoM]]*Table13[[#This Row],[Recommended Replenishment Qty]]</f>
        <v>144</v>
      </c>
      <c r="F66" s="40">
        <f>Table13[[#This Row],[Total EA (Transfer to WH06)]]/Table13[[#This Row],[UoM]]</f>
        <v>144</v>
      </c>
      <c r="G66" s="1"/>
      <c r="H66" s="40">
        <f>Table13[[#This Row],[Total EA (Transfer to WH06)]]/Table13[[#This Row],[CASE]]</f>
        <v>3</v>
      </c>
      <c r="I66" s="41">
        <f>Table13[[#This Row],[Sellable Unit/Set/box to ship]]/Table13[[#This Row],[Case to pull]]</f>
        <v>48</v>
      </c>
      <c r="J66" s="7" t="str">
        <f t="shared" ref="J66:J97" si="2">IF(ISNUMBER(SEARCH("FNSKU",K66)),"Labeling","")</f>
        <v>Labeling</v>
      </c>
      <c r="K6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6" s="9">
        <f>VLOOKUP(Table13[[#This Row],[SKU]],Instruction!A:G,7,0)</f>
        <v>0</v>
      </c>
      <c r="M66" s="9" t="str">
        <f>VLOOKUP(Table13[[#This Row],[ASIN]],'[4]2024'!$A:$AB,28,0)</f>
        <v>No Supplies</v>
      </c>
      <c r="N66" s="40">
        <f>VLOOKUP(Table13[[#This Row],[SKU]],Data1!A:C,3,0)</f>
        <v>1</v>
      </c>
      <c r="O66" s="28">
        <f>VLOOKUP(Table13[[#This Row],[Item '#]],Data2!A:D,4,0)</f>
        <v>0</v>
      </c>
      <c r="P66" s="2">
        <f>VLOOKUP(Table13[[#This Row],[Item '#]],Data2!A:D,3,0)</f>
        <v>48</v>
      </c>
      <c r="Q66" s="1">
        <v>144</v>
      </c>
      <c r="R66" s="2">
        <f>VLOOKUP(Table13[[#This Row],[Item '#]],[3]Sheet1!$B:$D,3,0)</f>
        <v>99911</v>
      </c>
    </row>
    <row r="67" spans="1:18" ht="38.25" customHeight="1" x14ac:dyDescent="0.25">
      <c r="A67" s="30" t="s">
        <v>5018</v>
      </c>
      <c r="B67" s="2" t="s">
        <v>5422</v>
      </c>
      <c r="C67" s="2" t="s">
        <v>5423</v>
      </c>
      <c r="D67" s="1">
        <f>VLOOKUP(Table13[[#This Row],[SKU]],Data1!A:B,2,0)</f>
        <v>2043</v>
      </c>
      <c r="E67" s="31">
        <f>Table13[[#This Row],[UoM]]*Table13[[#This Row],[Recommended Replenishment Qty]]</f>
        <v>96</v>
      </c>
      <c r="F67" s="31">
        <f>Table13[[#This Row],[Total EA (Transfer to WH06)]]/Table13[[#This Row],[UoM]]</f>
        <v>96</v>
      </c>
      <c r="G67" s="1">
        <f>Table13[[#This Row],[Total EA (Transfer to WH06)]]/Table13[[#This Row],[BOX]]</f>
        <v>4</v>
      </c>
      <c r="H67" s="40"/>
      <c r="I67" s="56">
        <f>Table13[[#This Row],[Sellable Unit/Set/box to ship]]/Table13[[#This Row],[Box to pull]]</f>
        <v>24</v>
      </c>
      <c r="J67" s="7" t="str">
        <f t="shared" si="2"/>
        <v>Labeling</v>
      </c>
      <c r="K6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67" s="9">
        <f>VLOOKUP(Table13[[#This Row],[SKU]],Instruction!A:G,7,0)</f>
        <v>0</v>
      </c>
      <c r="M67" s="9" t="str">
        <f>VLOOKUP(Table13[[#This Row],[ASIN]],'[4]2024'!$A:$AB,28,0)</f>
        <v>No Supplies</v>
      </c>
      <c r="N67" s="40">
        <f>VLOOKUP(Table13[[#This Row],[SKU]],Data1!A:C,3,0)</f>
        <v>1</v>
      </c>
      <c r="O67" s="28">
        <f>VLOOKUP(Table13[[#This Row],[Item '#]],Data2!A:D,4,0)</f>
        <v>24</v>
      </c>
      <c r="P67" s="2">
        <f>VLOOKUP(Table13[[#This Row],[Item '#]],Data2!A:D,3,0)</f>
        <v>144</v>
      </c>
      <c r="Q67" s="1">
        <v>96</v>
      </c>
      <c r="R67" s="2">
        <f>VLOOKUP(Table13[[#This Row],[Item '#]],[3]Sheet1!$B:$D,3,0)</f>
        <v>29460</v>
      </c>
    </row>
    <row r="68" spans="1:18" ht="30" customHeight="1" x14ac:dyDescent="0.25">
      <c r="A68" s="39" t="s">
        <v>3804</v>
      </c>
      <c r="B68" s="2" t="s">
        <v>5549</v>
      </c>
      <c r="C68" s="2" t="s">
        <v>5550</v>
      </c>
      <c r="D68" s="1">
        <f>VLOOKUP(Table13[[#This Row],[SKU]],Data1!A:B,2,0)</f>
        <v>5081</v>
      </c>
      <c r="E68" s="40">
        <f>Table13[[#This Row],[UoM]]*Table13[[#This Row],[Recommended Replenishment Qty]]</f>
        <v>96</v>
      </c>
      <c r="F68" s="40">
        <f>Table13[[#This Row],[Total EA (Transfer to WH06)]]/Table13[[#This Row],[UoM]]</f>
        <v>96</v>
      </c>
      <c r="G68" s="1"/>
      <c r="H68" s="40">
        <f>Table13[[#This Row],[Total EA (Transfer to WH06)]]/Table13[[#This Row],[CASE]]</f>
        <v>8</v>
      </c>
      <c r="I68" s="41">
        <f>Table13[[#This Row],[Sellable Unit/Set/box to ship]]/Table13[[#This Row],[Case to pull]]</f>
        <v>12</v>
      </c>
      <c r="J68" s="7" t="str">
        <f t="shared" si="2"/>
        <v>Labeling</v>
      </c>
      <c r="K68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68" s="9">
        <f>VLOOKUP(Table13[[#This Row],[SKU]],Instruction!A:G,7,0)</f>
        <v>0</v>
      </c>
      <c r="M68" s="9" t="str">
        <f>VLOOKUP(Table13[[#This Row],[ASIN]],'[4]2024'!$A:$AB,28,0)</f>
        <v>No Supplies</v>
      </c>
      <c r="N68" s="40">
        <f>VLOOKUP(Table13[[#This Row],[SKU]],Data1!A:C,3,0)</f>
        <v>1</v>
      </c>
      <c r="O68" s="28">
        <f>VLOOKUP(Table13[[#This Row],[Item '#]],Data2!A:D,4,0)</f>
        <v>0</v>
      </c>
      <c r="P68" s="2">
        <f>VLOOKUP(Table13[[#This Row],[Item '#]],Data2!A:D,3,0)</f>
        <v>12</v>
      </c>
      <c r="Q68" s="1">
        <v>96</v>
      </c>
      <c r="R68" s="2">
        <f>VLOOKUP(Table13[[#This Row],[Item '#]],[3]Sheet1!$B:$D,3,0)</f>
        <v>1995</v>
      </c>
    </row>
    <row r="69" spans="1:18" ht="30" customHeight="1" x14ac:dyDescent="0.25">
      <c r="A69" s="48" t="s">
        <v>2174</v>
      </c>
      <c r="B69" s="2" t="s">
        <v>5211</v>
      </c>
      <c r="C69" s="2" t="s">
        <v>5212</v>
      </c>
      <c r="D69" s="1">
        <f>VLOOKUP(Table13[[#This Row],[SKU]],Data1!A:B,2,0)</f>
        <v>4127</v>
      </c>
      <c r="E69" s="49">
        <f>Table13[[#This Row],[UoM]]*Table13[[#This Row],[Recommended Replenishment Qty]]</f>
        <v>504</v>
      </c>
      <c r="F69" s="49">
        <f>Table13[[#This Row],[Total EA (Transfer to WH06)]]/Table13[[#This Row],[UoM]]</f>
        <v>504</v>
      </c>
      <c r="G69" s="1"/>
      <c r="H69" s="40">
        <f>Table13[[#This Row],[Total EA (Transfer to WH06)]]/Table13[[#This Row],[CASE]]</f>
        <v>42</v>
      </c>
      <c r="I69" s="50">
        <f>Table13[[#This Row],[Sellable Unit/Set/box to ship]]/Table13[[#This Row],[Case to pull]]</f>
        <v>12</v>
      </c>
      <c r="J69" s="7" t="str">
        <f t="shared" si="2"/>
        <v>Labeling</v>
      </c>
      <c r="K6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9" s="9">
        <f>VLOOKUP(Table13[[#This Row],[SKU]],Instruction!A:G,7,0)</f>
        <v>0</v>
      </c>
      <c r="M69" s="9" t="str">
        <f>VLOOKUP(Table13[[#This Row],[ASIN]],'[4]2024'!$A:$AB,28,0)</f>
        <v>No Supplies</v>
      </c>
      <c r="N69" s="40">
        <f>VLOOKUP(Table13[[#This Row],[SKU]],Data1!A:C,3,0)</f>
        <v>1</v>
      </c>
      <c r="O69" s="28">
        <f>VLOOKUP(Table13[[#This Row],[Item '#]],Data2!A:D,4,0)</f>
        <v>0</v>
      </c>
      <c r="P69" s="2">
        <f>VLOOKUP(Table13[[#This Row],[Item '#]],Data2!A:D,3,0)</f>
        <v>12</v>
      </c>
      <c r="Q69" s="1">
        <v>504</v>
      </c>
      <c r="R69" s="2">
        <f>VLOOKUP(Table13[[#This Row],[Item '#]],[3]Sheet1!$B:$D,3,0)</f>
        <v>9689</v>
      </c>
    </row>
    <row r="70" spans="1:18" ht="30" customHeight="1" x14ac:dyDescent="0.25">
      <c r="A70" s="30" t="s">
        <v>3010</v>
      </c>
      <c r="B70" s="2" t="s">
        <v>5276</v>
      </c>
      <c r="C70" s="2" t="s">
        <v>5276</v>
      </c>
      <c r="D70" s="1">
        <f>VLOOKUP(Table13[[#This Row],[SKU]],Data1!A:B,2,0)</f>
        <v>609</v>
      </c>
      <c r="E70" s="31">
        <f>Table13[[#This Row],[UoM]]*Table13[[#This Row],[Recommended Replenishment Qty]]</f>
        <v>648</v>
      </c>
      <c r="F70" s="31">
        <f>Table13[[#This Row],[Total EA (Transfer to WH06)]]/Table13[[#This Row],[UoM]]</f>
        <v>648</v>
      </c>
      <c r="G70" s="1"/>
      <c r="H70" s="40">
        <f>Table13[[#This Row],[Total EA (Transfer to WH06)]]/Table13[[#This Row],[CASE]]</f>
        <v>9</v>
      </c>
      <c r="I70" s="41">
        <f>Table13[[#This Row],[Sellable Unit/Set/box to ship]]/Table13[[#This Row],[Case to pull]]</f>
        <v>72</v>
      </c>
      <c r="J70" s="7" t="str">
        <f t="shared" si="2"/>
        <v/>
      </c>
      <c r="K70" s="9" t="str">
        <f>VLOOKUP(Table13[[#This Row],[SKU]],Instruction!A:F,6,0)</f>
        <v xml:space="preserve">Apply outer box/case label accordingly to match item# (Cover all existing barcodes on the box/case) </v>
      </c>
      <c r="L70" s="9">
        <f>VLOOKUP(Table13[[#This Row],[SKU]],Instruction!A:G,7,0)</f>
        <v>0</v>
      </c>
      <c r="M70" s="9" t="str">
        <f>VLOOKUP(Table13[[#This Row],[ASIN]],'[4]2024'!$A:$AB,28,0)</f>
        <v>No Supplies</v>
      </c>
      <c r="N70" s="40">
        <f>VLOOKUP(Table13[[#This Row],[SKU]],Data1!A:C,3,0)</f>
        <v>1</v>
      </c>
      <c r="O70" s="28">
        <f>VLOOKUP(Table13[[#This Row],[Item '#]],Data2!A:D,4,0)</f>
        <v>24</v>
      </c>
      <c r="P70" s="2">
        <f>VLOOKUP(Table13[[#This Row],[Item '#]],Data2!A:D,3,0)</f>
        <v>72</v>
      </c>
      <c r="Q70" s="1">
        <v>648</v>
      </c>
      <c r="R70" s="2">
        <f>VLOOKUP(Table13[[#This Row],[Item '#]],[3]Sheet1!$B:$D,3,0)</f>
        <v>43572</v>
      </c>
    </row>
    <row r="71" spans="1:18" x14ac:dyDescent="0.25">
      <c r="A71" s="48" t="s">
        <v>890</v>
      </c>
      <c r="B71" s="2" t="s">
        <v>5202</v>
      </c>
      <c r="C71" s="2" t="s">
        <v>5202</v>
      </c>
      <c r="D71" s="1">
        <f>VLOOKUP(Table13[[#This Row],[SKU]],Data1!A:B,2,0)</f>
        <v>2044</v>
      </c>
      <c r="E71" s="49">
        <f>Table13[[#This Row],[UoM]]*Table13[[#This Row],[Recommended Replenishment Qty]]</f>
        <v>912</v>
      </c>
      <c r="F71" s="49">
        <f>Table13[[#This Row],[Total EA (Transfer to WH06)]]/Table13[[#This Row],[UoM]]</f>
        <v>912</v>
      </c>
      <c r="G71" s="1"/>
      <c r="H71" s="40">
        <f>Table13[[#This Row],[Total EA (Transfer to WH06)]]/Table13[[#This Row],[CASE]]</f>
        <v>19</v>
      </c>
      <c r="I71" s="50">
        <f>Table13[[#This Row],[Sellable Unit/Set/box to ship]]/Table13[[#This Row],[Case to pull]]</f>
        <v>48</v>
      </c>
      <c r="J71" s="7" t="str">
        <f t="shared" si="2"/>
        <v/>
      </c>
      <c r="K71" s="9" t="str">
        <f>VLOOKUP(Table13[[#This Row],[SKU]],Instruction!A:F,6,0)</f>
        <v xml:space="preserve">Apply outer case label accordingly to match item# (Cover all existing barcodes on the case) </v>
      </c>
      <c r="L71" s="9">
        <f>VLOOKUP(Table13[[#This Row],[SKU]],Instruction!A:G,7,0)</f>
        <v>0</v>
      </c>
      <c r="M71" s="9" t="str">
        <f>VLOOKUP(Table13[[#This Row],[ASIN]],'[4]2024'!$A:$AB,28,0)</f>
        <v>No Supplies</v>
      </c>
      <c r="N71" s="40">
        <f>VLOOKUP(Table13[[#This Row],[SKU]],Data1!A:C,3,0)</f>
        <v>1</v>
      </c>
      <c r="O71" s="28">
        <f>VLOOKUP(Table13[[#This Row],[Item '#]],Data2!A:D,4,0)</f>
        <v>0</v>
      </c>
      <c r="P71" s="2">
        <f>VLOOKUP(Table13[[#This Row],[Item '#]],Data2!A:D,3,0)</f>
        <v>48</v>
      </c>
      <c r="Q71" s="1">
        <v>912</v>
      </c>
      <c r="R71" s="2">
        <f>VLOOKUP(Table13[[#This Row],[Item '#]],[3]Sheet1!$B:$D,3,0)</f>
        <v>6487</v>
      </c>
    </row>
    <row r="72" spans="1:18" ht="30" customHeight="1" x14ac:dyDescent="0.25">
      <c r="A72" s="48" t="s">
        <v>2673</v>
      </c>
      <c r="B72" s="2" t="s">
        <v>5640</v>
      </c>
      <c r="C72" s="2" t="s">
        <v>5640</v>
      </c>
      <c r="D72" s="1">
        <f>VLOOKUP(Table13[[#This Row],[SKU]],Data1!A:B,2,0)</f>
        <v>5174</v>
      </c>
      <c r="E72" s="49">
        <f>Table13[[#This Row],[UoM]]*Table13[[#This Row],[Recommended Replenishment Qty]]</f>
        <v>24</v>
      </c>
      <c r="F72" s="49">
        <f>Table13[[#This Row],[Total EA (Transfer to WH06)]]/Table13[[#This Row],[UoM]]</f>
        <v>24</v>
      </c>
      <c r="G72" s="1">
        <f>Table13[[#This Row],[Total EA (Transfer to WH06)]]/Table13[[#This Row],[BOX]]</f>
        <v>1</v>
      </c>
      <c r="H72" s="40"/>
      <c r="I72" s="56">
        <f>Table13[[#This Row],[Sellable Unit/Set/box to ship]]/Table13[[#This Row],[Box to pull]]</f>
        <v>24</v>
      </c>
      <c r="J72" s="7" t="str">
        <f t="shared" si="2"/>
        <v/>
      </c>
      <c r="K72" s="9" t="str">
        <f>VLOOKUP(Table13[[#This Row],[SKU]],Instruction!A:F,6,0)</f>
        <v xml:space="preserve">Apply outer case label accordingly to match item# (Cover all existing barcodes on the case) </v>
      </c>
      <c r="L72" s="9">
        <f>VLOOKUP(Table13[[#This Row],[SKU]],Instruction!A:G,7,0)</f>
        <v>0</v>
      </c>
      <c r="M72" s="7" t="str">
        <f>VLOOKUP(Table13[[#This Row],[ASIN]],'[4]2024'!$A:$AB,28,0)</f>
        <v>No Supplies</v>
      </c>
      <c r="N72" s="40">
        <f>VLOOKUP(Table13[[#This Row],[SKU]],Data1!A:C,3,0)</f>
        <v>1</v>
      </c>
      <c r="O72" s="28">
        <f>VLOOKUP(Table13[[#This Row],[Item '#]],Data2!A:D,4,0)</f>
        <v>24</v>
      </c>
      <c r="P72" s="2">
        <f>VLOOKUP(Table13[[#This Row],[Item '#]],Data2!A:D,3,0)</f>
        <v>288</v>
      </c>
      <c r="Q72" s="1">
        <v>24</v>
      </c>
      <c r="R72" s="2">
        <f>VLOOKUP(Table13[[#This Row],[Item '#]],[3]Sheet1!$B:$D,3,0)</f>
        <v>12339</v>
      </c>
    </row>
    <row r="73" spans="1:18" x14ac:dyDescent="0.25">
      <c r="A73" s="48" t="s">
        <v>3461</v>
      </c>
      <c r="B73" s="2" t="s">
        <v>6868</v>
      </c>
      <c r="C73" s="2" t="s">
        <v>6868</v>
      </c>
      <c r="D73" s="1">
        <f>VLOOKUP(Table13[[#This Row],[SKU]],Data1!A:B,2,0)</f>
        <v>930</v>
      </c>
      <c r="E73" s="49">
        <f>Table13[[#This Row],[UoM]]*Table13[[#This Row],[Recommended Replenishment Qty]]</f>
        <v>96</v>
      </c>
      <c r="F73" s="49">
        <f>Table13[[#This Row],[Total EA (Transfer to WH06)]]/Table13[[#This Row],[UoM]]</f>
        <v>96</v>
      </c>
      <c r="G73" s="1">
        <f>Table13[[#This Row],[Total EA (Transfer to WH06)]]/Table13[[#This Row],[BOX]]</f>
        <v>4</v>
      </c>
      <c r="H73" s="40"/>
      <c r="I73" s="56">
        <f>Table13[[#This Row],[Sellable Unit/Set/box to ship]]/Table13[[#This Row],[Box to pull]]</f>
        <v>24</v>
      </c>
      <c r="J73" s="7" t="str">
        <f t="shared" si="2"/>
        <v/>
      </c>
      <c r="K73" s="9" t="str">
        <f>VLOOKUP(Table13[[#This Row],[SKU]],Instruction!A:F,6,0)</f>
        <v xml:space="preserve">Apply outer case label accordingly to match item# (Cover all existing barcodes on the case) </v>
      </c>
      <c r="L73" s="9">
        <f>VLOOKUP(Table13[[#This Row],[SKU]],Instruction!A:G,7,0)</f>
        <v>0</v>
      </c>
      <c r="M73" s="9" t="str">
        <f>VLOOKUP(Table13[[#This Row],[ASIN]],'[4]2024'!$A:$AB,28,0)</f>
        <v>No Supplies</v>
      </c>
      <c r="N73" s="40">
        <f>VLOOKUP(Table13[[#This Row],[SKU]],Data1!A:C,3,0)</f>
        <v>1</v>
      </c>
      <c r="O73" s="28">
        <f>VLOOKUP(Table13[[#This Row],[Item '#]],Data2!A:D,4,0)</f>
        <v>24</v>
      </c>
      <c r="P73" s="2">
        <f>VLOOKUP(Table13[[#This Row],[Item '#]],Data2!A:D,3,0)</f>
        <v>144</v>
      </c>
      <c r="Q73" s="1">
        <v>96</v>
      </c>
      <c r="R73" s="2">
        <f>VLOOKUP(Table13[[#This Row],[Item '#]],[3]Sheet1!$B:$D,3,0)</f>
        <v>70212</v>
      </c>
    </row>
    <row r="74" spans="1:18" ht="30" customHeight="1" x14ac:dyDescent="0.25">
      <c r="A74" s="39" t="s">
        <v>2864</v>
      </c>
      <c r="B74" s="2" t="s">
        <v>5446</v>
      </c>
      <c r="C74" s="2" t="s">
        <v>5446</v>
      </c>
      <c r="D74" s="1">
        <f>VLOOKUP(Table13[[#This Row],[SKU]],Data1!A:B,2,0)</f>
        <v>565</v>
      </c>
      <c r="E74" s="40">
        <f>Table13[[#This Row],[UoM]]*Table13[[#This Row],[Recommended Replenishment Qty]]</f>
        <v>36</v>
      </c>
      <c r="F74" s="40">
        <f>Table13[[#This Row],[Total EA (Transfer to WH06)]]/Table13[[#This Row],[UoM]]</f>
        <v>36</v>
      </c>
      <c r="G74" s="1"/>
      <c r="H74" s="40">
        <f>Table13[[#This Row],[Total EA (Transfer to WH06)]]/Table13[[#This Row],[CASE]]</f>
        <v>1</v>
      </c>
      <c r="I74" s="41">
        <f>Table13[[#This Row],[Sellable Unit/Set/box to ship]]/Table13[[#This Row],[Case to pull]]</f>
        <v>36</v>
      </c>
      <c r="J74" s="7" t="str">
        <f t="shared" si="2"/>
        <v/>
      </c>
      <c r="K74" s="9" t="str">
        <f>VLOOKUP(Table13[[#This Row],[SKU]],Instruction!A:F,6,0)</f>
        <v xml:space="preserve">Apply outer box/case label accordingly to match item# (Cover all existing barcodes on the box/case) </v>
      </c>
      <c r="L74" s="9">
        <f>VLOOKUP(Table13[[#This Row],[SKU]],Instruction!A:G,7,0)</f>
        <v>0</v>
      </c>
      <c r="M74" s="9" t="str">
        <f>VLOOKUP(Table13[[#This Row],[ASIN]],'[4]2024'!$A:$AB,28,0)</f>
        <v>No Supplies</v>
      </c>
      <c r="N74" s="40">
        <f>VLOOKUP(Table13[[#This Row],[SKU]],Data1!A:C,3,0)</f>
        <v>1</v>
      </c>
      <c r="O74" s="28">
        <f>VLOOKUP(Table13[[#This Row],[Item '#]],Data2!A:D,4,0)</f>
        <v>0</v>
      </c>
      <c r="P74" s="2">
        <f>VLOOKUP(Table13[[#This Row],[Item '#]],Data2!A:D,3,0)</f>
        <v>36</v>
      </c>
      <c r="Q74" s="1">
        <v>36</v>
      </c>
      <c r="R74" s="2">
        <f>VLOOKUP(Table13[[#This Row],[Item '#]],[3]Sheet1!$B:$D,3,0)</f>
        <v>87511</v>
      </c>
    </row>
    <row r="75" spans="1:18" ht="30" customHeight="1" x14ac:dyDescent="0.25">
      <c r="A75" s="39" t="s">
        <v>4954</v>
      </c>
      <c r="B75" s="2" t="s">
        <v>5303</v>
      </c>
      <c r="C75" s="2" t="s">
        <v>5304</v>
      </c>
      <c r="D75" s="1">
        <f>VLOOKUP(Table13[[#This Row],[SKU]],Data1!A:B,2,0)</f>
        <v>3171</v>
      </c>
      <c r="E75" s="40">
        <f>Table13[[#This Row],[UoM]]*Table13[[#This Row],[Recommended Replenishment Qty]]</f>
        <v>192</v>
      </c>
      <c r="F75" s="40">
        <f>Table13[[#This Row],[Total EA (Transfer to WH06)]]/Table13[[#This Row],[UoM]]</f>
        <v>192</v>
      </c>
      <c r="G75" s="1"/>
      <c r="H75" s="40">
        <f>Table13[[#This Row],[Total EA (Transfer to WH06)]]/Table13[[#This Row],[CASE]]</f>
        <v>16</v>
      </c>
      <c r="I75" s="41">
        <f>Table13[[#This Row],[Sellable Unit/Set/box to ship]]/Table13[[#This Row],[Case to pull]]</f>
        <v>12</v>
      </c>
      <c r="J75" s="7" t="str">
        <f t="shared" si="2"/>
        <v>Labeling</v>
      </c>
      <c r="K75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75" s="9">
        <f>VLOOKUP(Table13[[#This Row],[SKU]],Instruction!A:G,7,0)</f>
        <v>0</v>
      </c>
      <c r="M75" s="9" t="str">
        <f>VLOOKUP(Table13[[#This Row],[ASIN]],'[4]2024'!$A:$AB,28,0)</f>
        <v>No Supplies</v>
      </c>
      <c r="N75" s="40">
        <f>VLOOKUP(Table13[[#This Row],[SKU]],Data1!A:C,3,0)</f>
        <v>1</v>
      </c>
      <c r="O75" s="28">
        <f>VLOOKUP(Table13[[#This Row],[Item '#]],Data2!A:D,4,0)</f>
        <v>0</v>
      </c>
      <c r="P75" s="2">
        <f>VLOOKUP(Table13[[#This Row],[Item '#]],Data2!A:D,3,0)</f>
        <v>12</v>
      </c>
      <c r="Q75" s="1">
        <v>192</v>
      </c>
      <c r="R75" s="2">
        <f>VLOOKUP(Table13[[#This Row],[Item '#]],[3]Sheet1!$B:$D,3,0)</f>
        <v>7351</v>
      </c>
    </row>
    <row r="76" spans="1:18" ht="30" customHeight="1" x14ac:dyDescent="0.25">
      <c r="A76" s="39" t="s">
        <v>3220</v>
      </c>
      <c r="B76" s="2" t="s">
        <v>5473</v>
      </c>
      <c r="C76" s="2" t="s">
        <v>5473</v>
      </c>
      <c r="D76" s="1">
        <f>VLOOKUP(Table13[[#This Row],[SKU]],Data1!A:B,2,0)</f>
        <v>761</v>
      </c>
      <c r="E76" s="40">
        <f>Table13[[#This Row],[UoM]]*Table13[[#This Row],[Recommended Replenishment Qty]]</f>
        <v>96</v>
      </c>
      <c r="F76" s="40">
        <f>Table13[[#This Row],[Total EA (Transfer to WH06)]]/Table13[[#This Row],[UoM]]</f>
        <v>96</v>
      </c>
      <c r="G76" s="1">
        <f>Table13[[#This Row],[Total EA (Transfer to WH06)]]/Table13[[#This Row],[BOX]]</f>
        <v>4</v>
      </c>
      <c r="H76" s="40"/>
      <c r="I76" s="56">
        <f>Table13[[#This Row],[Sellable Unit/Set/box to ship]]/Table13[[#This Row],[Box to pull]]</f>
        <v>24</v>
      </c>
      <c r="J76" s="7" t="str">
        <f t="shared" si="2"/>
        <v/>
      </c>
      <c r="K76" s="9" t="str">
        <f>VLOOKUP(Table13[[#This Row],[SKU]],Instruction!A:F,6,0)</f>
        <v xml:space="preserve">Apply outer box/case label accordingly to match item# (Cover all existing barcodes on the box/case) </v>
      </c>
      <c r="L76" s="9">
        <f>VLOOKUP(Table13[[#This Row],[SKU]],Instruction!A:G,7,0)</f>
        <v>0</v>
      </c>
      <c r="M76" s="9" t="str">
        <f>VLOOKUP(Table13[[#This Row],[ASIN]],'[4]2024'!$A:$AB,28,0)</f>
        <v>No Supplies</v>
      </c>
      <c r="N76" s="40">
        <f>VLOOKUP(Table13[[#This Row],[SKU]],Data1!A:C,3,0)</f>
        <v>1</v>
      </c>
      <c r="O76" s="28">
        <f>VLOOKUP(Table13[[#This Row],[Item '#]],Data2!A:D,4,0)</f>
        <v>24</v>
      </c>
      <c r="P76" s="2">
        <f>VLOOKUP(Table13[[#This Row],[Item '#]],Data2!A:D,3,0)</f>
        <v>144</v>
      </c>
      <c r="Q76" s="1">
        <v>96</v>
      </c>
      <c r="R76" s="2">
        <f>VLOOKUP(Table13[[#This Row],[Item '#]],[3]Sheet1!$B:$D,3,0)</f>
        <v>133780</v>
      </c>
    </row>
    <row r="77" spans="1:18" ht="30" customHeight="1" x14ac:dyDescent="0.25">
      <c r="A77" s="39" t="s">
        <v>5020</v>
      </c>
      <c r="B77" s="2" t="s">
        <v>6770</v>
      </c>
      <c r="C77" s="2" t="s">
        <v>6771</v>
      </c>
      <c r="D77" s="1">
        <f>VLOOKUP(Table13[[#This Row],[SKU]],Data1!A:B,2,0)</f>
        <v>5087</v>
      </c>
      <c r="E77" s="40">
        <f>Table13[[#This Row],[UoM]]*Table13[[#This Row],[Recommended Replenishment Qty]]</f>
        <v>432</v>
      </c>
      <c r="F77" s="40">
        <f>Table13[[#This Row],[Total EA (Transfer to WH06)]]/Table13[[#This Row],[UoM]]</f>
        <v>432</v>
      </c>
      <c r="G77" s="1"/>
      <c r="H77" s="40">
        <f>Table13[[#This Row],[Total EA (Transfer to WH06)]]/Table13[[#This Row],[CASE]]</f>
        <v>9</v>
      </c>
      <c r="I77" s="41">
        <f>Table13[[#This Row],[Sellable Unit/Set/box to ship]]/Table13[[#This Row],[Case to pull]]</f>
        <v>48</v>
      </c>
      <c r="J77" s="7" t="str">
        <f t="shared" si="2"/>
        <v>Labeling</v>
      </c>
      <c r="K7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77" s="9">
        <f>VLOOKUP(Table13[[#This Row],[SKU]],Instruction!A:G,7,0)</f>
        <v>0</v>
      </c>
      <c r="M77" s="9" t="str">
        <f>VLOOKUP(Table13[[#This Row],[ASIN]],'[4]2024'!$A:$AB,28,0)</f>
        <v>No Supplies</v>
      </c>
      <c r="N77" s="40">
        <f>VLOOKUP(Table13[[#This Row],[SKU]],Data1!A:C,3,0)</f>
        <v>1</v>
      </c>
      <c r="O77" s="28">
        <f>VLOOKUP(Table13[[#This Row],[Item '#]],Data2!A:D,4,0)</f>
        <v>0</v>
      </c>
      <c r="P77" s="2">
        <f>VLOOKUP(Table13[[#This Row],[Item '#]],Data2!A:D,3,0)</f>
        <v>48</v>
      </c>
      <c r="Q77" s="1">
        <v>432</v>
      </c>
      <c r="R77" s="2">
        <f>VLOOKUP(Table13[[#This Row],[Item '#]],[3]Sheet1!$B:$D,3,0)</f>
        <v>80914</v>
      </c>
    </row>
    <row r="78" spans="1:18" ht="30" customHeight="1" x14ac:dyDescent="0.25">
      <c r="A78" s="39" t="s">
        <v>4959</v>
      </c>
      <c r="B78" s="2" t="s">
        <v>6869</v>
      </c>
      <c r="C78" s="2" t="s">
        <v>6870</v>
      </c>
      <c r="D78" s="1">
        <f>VLOOKUP(Table13[[#This Row],[SKU]],Data1!A:B,2,0)</f>
        <v>4003</v>
      </c>
      <c r="E78" s="40">
        <f>Table13[[#This Row],[UoM]]*Table13[[#This Row],[Recommended Replenishment Qty]]</f>
        <v>72</v>
      </c>
      <c r="F78" s="40">
        <f>Table13[[#This Row],[Total EA (Transfer to WH06)]]/Table13[[#This Row],[UoM]]</f>
        <v>72</v>
      </c>
      <c r="G78" s="1">
        <f>Table13[[#This Row],[Total EA (Transfer to WH06)]]/Table13[[#This Row],[BOX]]</f>
        <v>3</v>
      </c>
      <c r="H78" s="40"/>
      <c r="I78" s="41">
        <f>Table13[[#This Row],[Sellable Unit/Set/box to ship]]/Table13[[#This Row],[Box to pull]]</f>
        <v>24</v>
      </c>
      <c r="J78" s="7" t="str">
        <f t="shared" si="2"/>
        <v>Labeling</v>
      </c>
      <c r="K7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78" s="9">
        <f>VLOOKUP(Table13[[#This Row],[SKU]],Instruction!A:G,7,0)</f>
        <v>0</v>
      </c>
      <c r="M78" s="9" t="str">
        <f>VLOOKUP(Table13[[#This Row],[ASIN]],'[4]2024'!$A:$AB,28,0)</f>
        <v>No Supplies</v>
      </c>
      <c r="N78" s="40">
        <f>VLOOKUP(Table13[[#This Row],[SKU]],Data1!A:C,3,0)</f>
        <v>1</v>
      </c>
      <c r="O78" s="28">
        <f>VLOOKUP(Table13[[#This Row],[Item '#]],Data2!A:D,4,0)</f>
        <v>24</v>
      </c>
      <c r="P78" s="2">
        <f>VLOOKUP(Table13[[#This Row],[Item '#]],Data2!A:D,3,0)</f>
        <v>144</v>
      </c>
      <c r="Q78" s="1">
        <v>72</v>
      </c>
      <c r="R78" s="2">
        <f>VLOOKUP(Table13[[#This Row],[Item '#]],[3]Sheet1!$B:$D,3,0)</f>
        <v>22670</v>
      </c>
    </row>
    <row r="79" spans="1:18" ht="30" customHeight="1" x14ac:dyDescent="0.25">
      <c r="A79" s="39" t="s">
        <v>1725</v>
      </c>
      <c r="B79" s="2" t="s">
        <v>6871</v>
      </c>
      <c r="C79" s="2" t="s">
        <v>6871</v>
      </c>
      <c r="D79" s="1">
        <f>VLOOKUP(Table13[[#This Row],[SKU]],Data1!A:B,2,0)</f>
        <v>338</v>
      </c>
      <c r="E79" s="40">
        <f>Table13[[#This Row],[UoM]]*Table13[[#This Row],[Recommended Replenishment Qty]]</f>
        <v>576</v>
      </c>
      <c r="F79" s="40">
        <f>Table13[[#This Row],[Total EA (Transfer to WH06)]]/Table13[[#This Row],[UoM]]</f>
        <v>576</v>
      </c>
      <c r="G79" s="1"/>
      <c r="H79" s="40">
        <f>Table13[[#This Row],[Total EA (Transfer to WH06)]]/Table13[[#This Row],[CASE]]</f>
        <v>2</v>
      </c>
      <c r="I79" s="41">
        <f>Table13[[#This Row],[Sellable Unit/Set/box to ship]]/Table13[[#This Row],[Case to pull]]</f>
        <v>288</v>
      </c>
      <c r="J79" s="7" t="str">
        <f t="shared" si="2"/>
        <v/>
      </c>
      <c r="K79" s="9" t="str">
        <f>VLOOKUP(Table13[[#This Row],[SKU]],Instruction!A:F,6,0)</f>
        <v xml:space="preserve">Apply outer box/case label accordingly to match item# (Cover all existing barcodes on the box/case) </v>
      </c>
      <c r="L79" s="9">
        <f>VLOOKUP(Table13[[#This Row],[SKU]],Instruction!A:G,7,0)</f>
        <v>0</v>
      </c>
      <c r="M79" s="9" t="str">
        <f>VLOOKUP(Table13[[#This Row],[ASIN]],'[4]2024'!$A:$AB,28,0)</f>
        <v>No Supplies</v>
      </c>
      <c r="N79" s="40">
        <f>VLOOKUP(Table13[[#This Row],[SKU]],Data1!A:C,3,0)</f>
        <v>1</v>
      </c>
      <c r="O79" s="28">
        <f>VLOOKUP(Table13[[#This Row],[Item '#]],Data2!A:D,4,0)</f>
        <v>24</v>
      </c>
      <c r="P79" s="2">
        <f>VLOOKUP(Table13[[#This Row],[Item '#]],Data2!A:D,3,0)</f>
        <v>288</v>
      </c>
      <c r="Q79" s="1">
        <v>576</v>
      </c>
      <c r="R79" s="2">
        <f>VLOOKUP(Table13[[#This Row],[Item '#]],[3]Sheet1!$B:$D,3,0)</f>
        <v>19973</v>
      </c>
    </row>
    <row r="80" spans="1:18" ht="30" customHeight="1" x14ac:dyDescent="0.25">
      <c r="A80" s="39" t="s">
        <v>1059</v>
      </c>
      <c r="B80" s="2" t="s">
        <v>6872</v>
      </c>
      <c r="C80" s="2" t="s">
        <v>6872</v>
      </c>
      <c r="D80" s="1">
        <f>VLOOKUP(Table13[[#This Row],[SKU]],Data1!A:B,2,0)</f>
        <v>2207</v>
      </c>
      <c r="E80" s="40">
        <f>Table13[[#This Row],[UoM]]*Table13[[#This Row],[Recommended Replenishment Qty]]</f>
        <v>288</v>
      </c>
      <c r="F80" s="40">
        <f>Table13[[#This Row],[Total EA (Transfer to WH06)]]/Table13[[#This Row],[UoM]]</f>
        <v>288</v>
      </c>
      <c r="G80" s="1"/>
      <c r="H80" s="40">
        <f>Table13[[#This Row],[Total EA (Transfer to WH06)]]/Table13[[#This Row],[CASE]]</f>
        <v>4</v>
      </c>
      <c r="I80" s="41">
        <f>Table13[[#This Row],[Sellable Unit/Set/box to ship]]/Table13[[#This Row],[Case to pull]]</f>
        <v>72</v>
      </c>
      <c r="J80" s="7" t="str">
        <f t="shared" si="2"/>
        <v/>
      </c>
      <c r="K80" s="9" t="str">
        <f>VLOOKUP(Table13[[#This Row],[SKU]],Instruction!A:F,6,0)</f>
        <v xml:space="preserve">Apply outer box/case label accordingly to match item# (Cover all existing barcodes on the box/case) </v>
      </c>
      <c r="L80" s="9">
        <f>VLOOKUP(Table13[[#This Row],[SKU]],Instruction!A:G,7,0)</f>
        <v>0</v>
      </c>
      <c r="M80" s="9" t="str">
        <f>VLOOKUP(Table13[[#This Row],[ASIN]],'[4]2024'!$A:$AB,28,0)</f>
        <v>No Supplies</v>
      </c>
      <c r="N80" s="40">
        <f>VLOOKUP(Table13[[#This Row],[SKU]],Data1!A:C,3,0)</f>
        <v>1</v>
      </c>
      <c r="O80" s="28">
        <f>VLOOKUP(Table13[[#This Row],[Item '#]],Data2!A:D,4,0)</f>
        <v>24</v>
      </c>
      <c r="P80" s="2">
        <f>VLOOKUP(Table13[[#This Row],[Item '#]],Data2!A:D,3,0)</f>
        <v>72</v>
      </c>
      <c r="Q80" s="1">
        <v>288</v>
      </c>
      <c r="R80" s="2">
        <f>VLOOKUP(Table13[[#This Row],[Item '#]],[3]Sheet1!$B:$D,3,0)</f>
        <v>28912</v>
      </c>
    </row>
    <row r="81" spans="1:18" ht="30" customHeight="1" x14ac:dyDescent="0.25">
      <c r="A81" s="39" t="s">
        <v>4927</v>
      </c>
      <c r="B81" s="2" t="s">
        <v>5195</v>
      </c>
      <c r="C81" s="2" t="s">
        <v>5195</v>
      </c>
      <c r="D81" s="1">
        <f>VLOOKUP(Table13[[#This Row],[SKU]],Data1!A:B,2,0)</f>
        <v>3467</v>
      </c>
      <c r="E81" s="40">
        <f>Table13[[#This Row],[UoM]]*Table13[[#This Row],[Recommended Replenishment Qty]]</f>
        <v>1512</v>
      </c>
      <c r="F81" s="40">
        <f>Table13[[#This Row],[Total EA (Transfer to WH06)]]/Table13[[#This Row],[UoM]]</f>
        <v>1512</v>
      </c>
      <c r="G81" s="1"/>
      <c r="H81" s="40">
        <f>Table13[[#This Row],[Total EA (Transfer to WH06)]]/Table13[[#This Row],[CASE]]</f>
        <v>21</v>
      </c>
      <c r="I81" s="41">
        <f>Table13[[#This Row],[Sellable Unit/Set/box to ship]]/Table13[[#This Row],[Case to pull]]</f>
        <v>72</v>
      </c>
      <c r="J81" s="7" t="str">
        <f t="shared" si="2"/>
        <v>Labeling</v>
      </c>
      <c r="K8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1" s="9">
        <f>VLOOKUP(Table13[[#This Row],[SKU]],Instruction!A:G,7,0)</f>
        <v>0</v>
      </c>
      <c r="M81" s="9" t="str">
        <f>VLOOKUP(Table13[[#This Row],[ASIN]],'[4]2024'!$A:$AB,28,0)</f>
        <v>No Supplies</v>
      </c>
      <c r="N81" s="40">
        <f>VLOOKUP(Table13[[#This Row],[SKU]],Data1!A:C,3,0)</f>
        <v>1</v>
      </c>
      <c r="O81" s="28">
        <f>VLOOKUP(Table13[[#This Row],[Item '#]],Data2!A:D,4,0)</f>
        <v>24</v>
      </c>
      <c r="P81" s="2">
        <f>VLOOKUP(Table13[[#This Row],[Item '#]],Data2!A:D,3,0)</f>
        <v>72</v>
      </c>
      <c r="Q81" s="1">
        <v>1512</v>
      </c>
      <c r="R81" s="2">
        <f>VLOOKUP(Table13[[#This Row],[Item '#]],[3]Sheet1!$B:$D,3,0)</f>
        <v>31240</v>
      </c>
    </row>
    <row r="82" spans="1:18" x14ac:dyDescent="0.25">
      <c r="A82" s="30" t="s">
        <v>3797</v>
      </c>
      <c r="B82" s="2" t="s">
        <v>5213</v>
      </c>
      <c r="C82" s="2" t="s">
        <v>5213</v>
      </c>
      <c r="D82" s="1">
        <f>VLOOKUP(Table13[[#This Row],[SKU]],Data1!A:B,2,0)</f>
        <v>851</v>
      </c>
      <c r="E82" s="31">
        <f>Table13[[#This Row],[UoM]]*Table13[[#This Row],[Recommended Replenishment Qty]]</f>
        <v>528</v>
      </c>
      <c r="F82" s="31">
        <f>Table13[[#This Row],[Total EA (Transfer to WH06)]]/Table13[[#This Row],[UoM]]</f>
        <v>528</v>
      </c>
      <c r="G82" s="1"/>
      <c r="H82" s="40">
        <f>Table13[[#This Row],[Total EA (Transfer to WH06)]]/Table13[[#This Row],[CASE]]</f>
        <v>44</v>
      </c>
      <c r="I82" s="41">
        <f>Table13[[#This Row],[Sellable Unit/Set/box to ship]]/Table13[[#This Row],[Case to pull]]</f>
        <v>12</v>
      </c>
      <c r="J82" s="7" t="str">
        <f t="shared" si="2"/>
        <v/>
      </c>
      <c r="K82" s="9" t="str">
        <f>VLOOKUP(Table13[[#This Row],[SKU]],Instruction!A:F,6,0)</f>
        <v xml:space="preserve">Apply outer case label accordingly to match item# (Cover all existing barcodes on the case) </v>
      </c>
      <c r="L82" s="9">
        <f>VLOOKUP(Table13[[#This Row],[SKU]],Instruction!A:G,7,0)</f>
        <v>0</v>
      </c>
      <c r="M82" s="9" t="str">
        <f>VLOOKUP(Table13[[#This Row],[ASIN]],'[4]2024'!$A:$AB,28,0)</f>
        <v>No Supplies</v>
      </c>
      <c r="N82" s="40">
        <f>VLOOKUP(Table13[[#This Row],[SKU]],Data1!A:C,3,0)</f>
        <v>1</v>
      </c>
      <c r="O82" s="28">
        <f>VLOOKUP(Table13[[#This Row],[Item '#]],Data2!A:D,4,0)</f>
        <v>0</v>
      </c>
      <c r="P82" s="2">
        <f>VLOOKUP(Table13[[#This Row],[Item '#]],Data2!A:D,3,0)</f>
        <v>12</v>
      </c>
      <c r="Q82" s="1">
        <v>528</v>
      </c>
      <c r="R82" s="2">
        <f>VLOOKUP(Table13[[#This Row],[Item '#]],[3]Sheet1!$B:$D,3,0)</f>
        <v>8303</v>
      </c>
    </row>
    <row r="83" spans="1:18" ht="30" customHeight="1" x14ac:dyDescent="0.25">
      <c r="A83" s="39" t="s">
        <v>2149</v>
      </c>
      <c r="B83" s="2" t="s">
        <v>5181</v>
      </c>
      <c r="C83" s="2" t="s">
        <v>5182</v>
      </c>
      <c r="D83" s="1">
        <f>VLOOKUP(Table13[[#This Row],[SKU]],Data1!A:B,2,0)</f>
        <v>4107</v>
      </c>
      <c r="E83" s="40">
        <f>Table13[[#This Row],[UoM]]*Table13[[#This Row],[Recommended Replenishment Qty]]</f>
        <v>816</v>
      </c>
      <c r="F83" s="40">
        <f>Table13[[#This Row],[Total EA (Transfer to WH06)]]/Table13[[#This Row],[UoM]]</f>
        <v>816</v>
      </c>
      <c r="G83" s="1"/>
      <c r="H83" s="40">
        <f>Table13[[#This Row],[Total EA (Transfer to WH06)]]/Table13[[#This Row],[CASE]]</f>
        <v>68</v>
      </c>
      <c r="I83" s="41">
        <f>Table13[[#This Row],[Sellable Unit/Set/box to ship]]/Table13[[#This Row],[Case to pull]]</f>
        <v>12</v>
      </c>
      <c r="J83" s="7" t="str">
        <f t="shared" si="2"/>
        <v>Labeling</v>
      </c>
      <c r="K8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3" s="9">
        <f>VLOOKUP(Table13[[#This Row],[SKU]],Instruction!A:G,7,0)</f>
        <v>0</v>
      </c>
      <c r="M83" s="9" t="str">
        <f>VLOOKUP(Table13[[#This Row],[ASIN]],'[4]2024'!$A:$AB,28,0)</f>
        <v>No Supplies</v>
      </c>
      <c r="N83" s="40">
        <f>VLOOKUP(Table13[[#This Row],[SKU]],Data1!A:C,3,0)</f>
        <v>1</v>
      </c>
      <c r="O83" s="28">
        <f>VLOOKUP(Table13[[#This Row],[Item '#]],Data2!A:D,4,0)</f>
        <v>0</v>
      </c>
      <c r="P83" s="2">
        <f>VLOOKUP(Table13[[#This Row],[Item '#]],Data2!A:D,3,0)</f>
        <v>12</v>
      </c>
      <c r="Q83" s="1">
        <v>816</v>
      </c>
      <c r="R83" s="2">
        <f>VLOOKUP(Table13[[#This Row],[Item '#]],[3]Sheet1!$B:$D,3,0)</f>
        <v>7627</v>
      </c>
    </row>
    <row r="84" spans="1:18" ht="30" customHeight="1" x14ac:dyDescent="0.25">
      <c r="A84" s="33" t="s">
        <v>1603</v>
      </c>
      <c r="B84" s="2" t="s">
        <v>5420</v>
      </c>
      <c r="C84" s="2" t="s">
        <v>5421</v>
      </c>
      <c r="D84" s="1">
        <f>VLOOKUP(Table13[[#This Row],[SKU]],Data1!A:B,2,0)</f>
        <v>3192</v>
      </c>
      <c r="E84" s="34">
        <f>Table13[[#This Row],[UoM]]*Table13[[#This Row],[Recommended Replenishment Qty]]</f>
        <v>96</v>
      </c>
      <c r="F84" s="34">
        <f>Table13[[#This Row],[Total EA (Transfer to WH06)]]/Table13[[#This Row],[UoM]]</f>
        <v>96</v>
      </c>
      <c r="G84" s="1"/>
      <c r="H84" s="40">
        <f>Table13[[#This Row],[Total EA (Transfer to WH06)]]/Table13[[#This Row],[CASE]]</f>
        <v>8</v>
      </c>
      <c r="I84" s="41">
        <f>Table13[[#This Row],[Sellable Unit/Set/box to ship]]/Table13[[#This Row],[Case to pull]]</f>
        <v>12</v>
      </c>
      <c r="J84" s="7" t="str">
        <f t="shared" si="2"/>
        <v>Labeling</v>
      </c>
      <c r="K8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4" s="9">
        <f>VLOOKUP(Table13[[#This Row],[SKU]],Instruction!A:G,7,0)</f>
        <v>0</v>
      </c>
      <c r="M84" s="9" t="str">
        <f>VLOOKUP(Table13[[#This Row],[ASIN]],'[4]2024'!$A:$AB,28,0)</f>
        <v>No Supplies</v>
      </c>
      <c r="N84" s="40">
        <f>VLOOKUP(Table13[[#This Row],[SKU]],Data1!A:C,3,0)</f>
        <v>1</v>
      </c>
      <c r="O84" s="28">
        <f>VLOOKUP(Table13[[#This Row],[Item '#]],Data2!A:D,4,0)</f>
        <v>0</v>
      </c>
      <c r="P84" s="2">
        <f>VLOOKUP(Table13[[#This Row],[Item '#]],Data2!A:D,3,0)</f>
        <v>12</v>
      </c>
      <c r="Q84" s="1">
        <v>96</v>
      </c>
      <c r="R84" s="2">
        <f>VLOOKUP(Table13[[#This Row],[Item '#]],[3]Sheet1!$B:$D,3,0)</f>
        <v>5653</v>
      </c>
    </row>
    <row r="85" spans="1:18" ht="30" customHeight="1" x14ac:dyDescent="0.25">
      <c r="A85" s="39" t="s">
        <v>2969</v>
      </c>
      <c r="B85" s="2" t="s">
        <v>5277</v>
      </c>
      <c r="C85" s="2" t="s">
        <v>5277</v>
      </c>
      <c r="D85" s="1">
        <f>VLOOKUP(Table13[[#This Row],[SKU]],Data1!A:B,2,0)</f>
        <v>6017</v>
      </c>
      <c r="E85" s="40">
        <f>Table13[[#This Row],[UoM]]*Table13[[#This Row],[Recommended Replenishment Qty]]</f>
        <v>336</v>
      </c>
      <c r="F85" s="40">
        <f>Table13[[#This Row],[Total EA (Transfer to WH06)]]/Table13[[#This Row],[UoM]]</f>
        <v>336</v>
      </c>
      <c r="G85" s="1"/>
      <c r="H85" s="40">
        <f>Table13[[#This Row],[Total EA (Transfer to WH06)]]/Table13[[#This Row],[CASE]]</f>
        <v>14</v>
      </c>
      <c r="I85" s="41">
        <f>Table13[[#This Row],[Sellable Unit/Set/box to ship]]/Table13[[#This Row],[Case to pull]]</f>
        <v>24</v>
      </c>
      <c r="J85" s="7" t="str">
        <f t="shared" si="2"/>
        <v/>
      </c>
      <c r="K85" s="9" t="str">
        <f>VLOOKUP(Table13[[#This Row],[SKU]],Instruction!A:F,6,0)</f>
        <v xml:space="preserve">Apply outer box/case label accordingly to match item# (Cover all existing barcodes on the box/case) </v>
      </c>
      <c r="L85" s="9">
        <f>VLOOKUP(Table13[[#This Row],[SKU]],Instruction!A:G,7,0)</f>
        <v>0</v>
      </c>
      <c r="M85" s="9" t="str">
        <f>VLOOKUP(Table13[[#This Row],[ASIN]],'[4]2024'!$A:$AB,28,0)</f>
        <v>No Supplies</v>
      </c>
      <c r="N85" s="40">
        <f>VLOOKUP(Table13[[#This Row],[SKU]],Data1!A:C,3,0)</f>
        <v>1</v>
      </c>
      <c r="O85" s="28">
        <f>VLOOKUP(Table13[[#This Row],[Item '#]],Data2!A:D,4,0)</f>
        <v>0</v>
      </c>
      <c r="P85" s="2">
        <f>VLOOKUP(Table13[[#This Row],[Item '#]],Data2!A:D,3,0)</f>
        <v>24</v>
      </c>
      <c r="Q85" s="1">
        <v>336</v>
      </c>
      <c r="R85" s="2">
        <f>VLOOKUP(Table13[[#This Row],[Item '#]],[3]Sheet1!$B:$D,3,0)</f>
        <v>18780</v>
      </c>
    </row>
    <row r="86" spans="1:18" ht="30" customHeight="1" x14ac:dyDescent="0.25">
      <c r="A86" s="39" t="s">
        <v>2124</v>
      </c>
      <c r="B86" s="2" t="s">
        <v>5235</v>
      </c>
      <c r="C86" s="2" t="s">
        <v>5235</v>
      </c>
      <c r="D86" s="1">
        <f>VLOOKUP(Table13[[#This Row],[SKU]],Data1!A:B,2,0)</f>
        <v>4004</v>
      </c>
      <c r="E86" s="40">
        <f>Table13[[#This Row],[UoM]]*Table13[[#This Row],[Recommended Replenishment Qty]]</f>
        <v>432</v>
      </c>
      <c r="F86" s="40">
        <f>Table13[[#This Row],[Total EA (Transfer to WH06)]]/Table13[[#This Row],[UoM]]</f>
        <v>432</v>
      </c>
      <c r="G86" s="1"/>
      <c r="H86" s="40">
        <f>Table13[[#This Row],[Total EA (Transfer to WH06)]]/Table13[[#This Row],[CASE]]</f>
        <v>3</v>
      </c>
      <c r="I86" s="41">
        <f>Table13[[#This Row],[Sellable Unit/Set/box to ship]]/Table13[[#This Row],[Case to pull]]</f>
        <v>144</v>
      </c>
      <c r="J86" s="7" t="str">
        <f t="shared" si="2"/>
        <v/>
      </c>
      <c r="K86" s="9" t="str">
        <f>VLOOKUP(Table13[[#This Row],[SKU]],Instruction!A:F,6,0)</f>
        <v xml:space="preserve">Apply outer box/case label accordingly to match item# (Cover all existing barcodes on the box/case) </v>
      </c>
      <c r="L86" s="9">
        <f>VLOOKUP(Table13[[#This Row],[SKU]],Instruction!A:G,7,0)</f>
        <v>0</v>
      </c>
      <c r="M86" s="9" t="str">
        <f>VLOOKUP(Table13[[#This Row],[ASIN]],'[4]2024'!$A:$AB,28,0)</f>
        <v>No Supplies</v>
      </c>
      <c r="N86" s="40">
        <f>VLOOKUP(Table13[[#This Row],[SKU]],Data1!A:C,3,0)</f>
        <v>1</v>
      </c>
      <c r="O86" s="28">
        <f>VLOOKUP(Table13[[#This Row],[Item '#]],Data2!A:D,4,0)</f>
        <v>24</v>
      </c>
      <c r="P86" s="2">
        <f>VLOOKUP(Table13[[#This Row],[Item '#]],Data2!A:D,3,0)</f>
        <v>144</v>
      </c>
      <c r="Q86" s="1">
        <v>432</v>
      </c>
      <c r="R86" s="2">
        <f>VLOOKUP(Table13[[#This Row],[Item '#]],[3]Sheet1!$B:$D,3,0)</f>
        <v>28800</v>
      </c>
    </row>
    <row r="87" spans="1:18" ht="52.5" customHeight="1" x14ac:dyDescent="0.25">
      <c r="A87" s="39" t="s">
        <v>2773</v>
      </c>
      <c r="B87" s="2" t="s">
        <v>5527</v>
      </c>
      <c r="C87" s="2" t="s">
        <v>5527</v>
      </c>
      <c r="D87" s="1">
        <f>VLOOKUP(Table13[[#This Row],[SKU]],Data1!A:B,2,0)</f>
        <v>542</v>
      </c>
      <c r="E87" s="40">
        <f>Table13[[#This Row],[UoM]]*Table13[[#This Row],[Recommended Replenishment Qty]]</f>
        <v>48</v>
      </c>
      <c r="F87" s="40">
        <f>Table13[[#This Row],[Total EA (Transfer to WH06)]]/Table13[[#This Row],[UoM]]</f>
        <v>48</v>
      </c>
      <c r="G87" s="1"/>
      <c r="H87" s="40">
        <f>Table13[[#This Row],[Total EA (Transfer to WH06)]]/Table13[[#This Row],[CASE]]</f>
        <v>1</v>
      </c>
      <c r="I87" s="41">
        <f>Table13[[#This Row],[Sellable Unit/Set/box to ship]]/Table13[[#This Row],[Case to pull]]</f>
        <v>48</v>
      </c>
      <c r="J87" s="7" t="str">
        <f t="shared" si="2"/>
        <v/>
      </c>
      <c r="K87" s="9" t="str">
        <f>VLOOKUP(Table13[[#This Row],[SKU]],Instruction!A:F,6,0)</f>
        <v xml:space="preserve">Apply outer box/case label accordingly to match item# (Cover all existing barcodes on the box/case) </v>
      </c>
      <c r="L87" s="9">
        <f>VLOOKUP(Table13[[#This Row],[SKU]],Instruction!A:G,7,0)</f>
        <v>0</v>
      </c>
      <c r="M87" s="9" t="str">
        <f>VLOOKUP(Table13[[#This Row],[ASIN]],'[4]2024'!$A:$AB,28,0)</f>
        <v>No Supplies</v>
      </c>
      <c r="N87" s="40">
        <f>VLOOKUP(Table13[[#This Row],[SKU]],Data1!A:C,3,0)</f>
        <v>1</v>
      </c>
      <c r="O87" s="28">
        <f>VLOOKUP(Table13[[#This Row],[Item '#]],Data2!A:D,4,0)</f>
        <v>0</v>
      </c>
      <c r="P87" s="2">
        <f>VLOOKUP(Table13[[#This Row],[Item '#]],Data2!A:D,3,0)</f>
        <v>48</v>
      </c>
      <c r="Q87" s="1">
        <v>48</v>
      </c>
      <c r="R87" s="2">
        <f>VLOOKUP(Table13[[#This Row],[Item '#]],[3]Sheet1!$B:$D,3,0)</f>
        <v>23416</v>
      </c>
    </row>
    <row r="88" spans="1:18" ht="30" customHeight="1" x14ac:dyDescent="0.25">
      <c r="A88" s="39" t="s">
        <v>1631</v>
      </c>
      <c r="B88" s="2" t="s">
        <v>5336</v>
      </c>
      <c r="C88" s="2" t="s">
        <v>5336</v>
      </c>
      <c r="D88" s="1">
        <f>VLOOKUP(Table13[[#This Row],[SKU]],Data1!A:B,2,0)</f>
        <v>321</v>
      </c>
      <c r="E88" s="40">
        <f>Table13[[#This Row],[UoM]]*Table13[[#This Row],[Recommended Replenishment Qty]]</f>
        <v>240</v>
      </c>
      <c r="F88" s="40">
        <f>Table13[[#This Row],[Total EA (Transfer to WH06)]]/Table13[[#This Row],[UoM]]</f>
        <v>240</v>
      </c>
      <c r="G88" s="1">
        <f>Table13[[#This Row],[Total EA (Transfer to WH06)]]/Table13[[#This Row],[BOX]]</f>
        <v>10</v>
      </c>
      <c r="H88" s="40"/>
      <c r="I88" s="41">
        <f>Table13[[#This Row],[Sellable Unit/Set/box to ship]]/Table13[[#This Row],[Box to pull]]</f>
        <v>24</v>
      </c>
      <c r="J88" s="7" t="str">
        <f t="shared" si="2"/>
        <v/>
      </c>
      <c r="K88" s="9" t="str">
        <f>VLOOKUP(Table13[[#This Row],[SKU]],Instruction!A:F,6,0)</f>
        <v xml:space="preserve">Apply outer box/case label accordingly to match item# (Cover all existing barcodes on the box/case) </v>
      </c>
      <c r="L88" s="9">
        <f>VLOOKUP(Table13[[#This Row],[SKU]],Instruction!A:G,7,0)</f>
        <v>0</v>
      </c>
      <c r="M88" s="9" t="str">
        <f>VLOOKUP(Table13[[#This Row],[ASIN]],'[4]2024'!$A:$AB,28,0)</f>
        <v>No Supplies</v>
      </c>
      <c r="N88" s="40">
        <f>VLOOKUP(Table13[[#This Row],[SKU]],Data1!A:C,3,0)</f>
        <v>1</v>
      </c>
      <c r="O88" s="28">
        <f>VLOOKUP(Table13[[#This Row],[Item '#]],Data2!A:D,4,0)</f>
        <v>24</v>
      </c>
      <c r="P88" s="2">
        <f>VLOOKUP(Table13[[#This Row],[Item '#]],Data2!A:D,3,0)</f>
        <v>288</v>
      </c>
      <c r="Q88" s="1">
        <v>240</v>
      </c>
      <c r="R88" s="2">
        <f>VLOOKUP(Table13[[#This Row],[Item '#]],[3]Sheet1!$B:$D,3,0)</f>
        <v>94719</v>
      </c>
    </row>
    <row r="89" spans="1:18" ht="30" customHeight="1" x14ac:dyDescent="0.25">
      <c r="A89" s="39" t="s">
        <v>2981</v>
      </c>
      <c r="B89" s="2" t="s">
        <v>5392</v>
      </c>
      <c r="C89" s="2" t="s">
        <v>5393</v>
      </c>
      <c r="D89" s="1">
        <f>VLOOKUP(Table13[[#This Row],[SKU]],Data1!A:B,2,0)</f>
        <v>6030</v>
      </c>
      <c r="E89" s="40">
        <f>Table13[[#This Row],[UoM]]*Table13[[#This Row],[Recommended Replenishment Qty]]</f>
        <v>144</v>
      </c>
      <c r="F89" s="40">
        <f>Table13[[#This Row],[Total EA (Transfer to WH06)]]/Table13[[#This Row],[UoM]]</f>
        <v>144</v>
      </c>
      <c r="G89" s="1"/>
      <c r="H89" s="40">
        <f>Table13[[#This Row],[Total EA (Transfer to WH06)]]/Table13[[#This Row],[CASE]]</f>
        <v>12</v>
      </c>
      <c r="I89" s="41">
        <f>Table13[[#This Row],[Sellable Unit/Set/box to ship]]/Table13[[#This Row],[Case to pull]]</f>
        <v>12</v>
      </c>
      <c r="J89" s="7" t="str">
        <f t="shared" si="2"/>
        <v>Labeling</v>
      </c>
      <c r="K8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9" s="9">
        <f>VLOOKUP(Table13[[#This Row],[SKU]],Instruction!A:G,7,0)</f>
        <v>0</v>
      </c>
      <c r="M89" s="9" t="str">
        <f>VLOOKUP(Table13[[#This Row],[ASIN]],'[4]2024'!$A:$AB,28,0)</f>
        <v>No Supplies</v>
      </c>
      <c r="N89" s="40">
        <f>VLOOKUP(Table13[[#This Row],[SKU]],Data1!A:C,3,0)</f>
        <v>1</v>
      </c>
      <c r="O89" s="28">
        <f>VLOOKUP(Table13[[#This Row],[Item '#]],Data2!A:D,4,0)</f>
        <v>0</v>
      </c>
      <c r="P89" s="2">
        <f>VLOOKUP(Table13[[#This Row],[Item '#]],Data2!A:D,3,0)</f>
        <v>12</v>
      </c>
      <c r="Q89" s="1">
        <v>144</v>
      </c>
      <c r="R89" s="2">
        <f>VLOOKUP(Table13[[#This Row],[Item '#]],[3]Sheet1!$B:$D,3,0)</f>
        <v>4899</v>
      </c>
    </row>
    <row r="90" spans="1:18" ht="75" customHeight="1" x14ac:dyDescent="0.25">
      <c r="A90" s="51" t="s">
        <v>4898</v>
      </c>
      <c r="B90" s="2" t="s">
        <v>5208</v>
      </c>
      <c r="C90" s="2" t="s">
        <v>5208</v>
      </c>
      <c r="D90" s="1">
        <f>VLOOKUP(Table13[[#This Row],[SKU]],Data1!A:B,2,0)</f>
        <v>5191</v>
      </c>
      <c r="E90" s="40">
        <f>Table13[[#This Row],[UoM]]*Table13[[#This Row],[Recommended Replenishment Qty]]</f>
        <v>504</v>
      </c>
      <c r="F90" s="40">
        <f>Table13[[#This Row],[Total EA (Transfer to WH06)]]/Table13[[#This Row],[UoM]]</f>
        <v>504</v>
      </c>
      <c r="G90" s="1"/>
      <c r="H90" s="40">
        <f>Table13[[#This Row],[Total EA (Transfer to WH06)]]/Table13[[#This Row],[CASE]]</f>
        <v>14</v>
      </c>
      <c r="I90" s="41">
        <f>Table13[[#This Row],[Sellable Unit/Set/box to ship]]/Table13[[#This Row],[Case to pull]]</f>
        <v>36</v>
      </c>
      <c r="J90" s="7" t="str">
        <f t="shared" si="2"/>
        <v/>
      </c>
      <c r="K90" s="9" t="str">
        <f>VLOOKUP(Table13[[#This Row],[SKU]],Instruction!A:F,6,0)</f>
        <v xml:space="preserve">Apply outer box/case label accordingly to match item# (Cover all existing barcodes on box and case) </v>
      </c>
      <c r="L90" s="52" t="str">
        <f>VLOOKUP(Table13[[#This Row],[SKU]],Instruction!A:G,7,0)</f>
        <v xml:space="preserve">• Consolidate 3 Cases to 1 case
• Apply outer box/case label accordingly to match item# (Cover all existing barcodes on box/case) </v>
      </c>
      <c r="M90" s="9" t="str">
        <f>VLOOKUP(Table13[[#This Row],[ASIN]],'[4]2024'!$A:$AB,28,0)</f>
        <v>No Supplies</v>
      </c>
      <c r="N90" s="40">
        <f>VLOOKUP(Table13[[#This Row],[SKU]],Data1!A:C,3,0)</f>
        <v>1</v>
      </c>
      <c r="O90" s="28">
        <f>VLOOKUP(Table13[[#This Row],[Item '#]],Data2!A:D,4,0)</f>
        <v>0</v>
      </c>
      <c r="P90" s="2">
        <v>36</v>
      </c>
      <c r="Q90" s="1">
        <v>504</v>
      </c>
      <c r="R90" s="2">
        <f>VLOOKUP(Table13[[#This Row],[Item '#]],[3]Sheet1!$B:$D,3,0)</f>
        <v>27196</v>
      </c>
    </row>
    <row r="91" spans="1:18" ht="30" customHeight="1" x14ac:dyDescent="0.25">
      <c r="A91" s="30" t="s">
        <v>2386</v>
      </c>
      <c r="B91" s="2" t="s">
        <v>5258</v>
      </c>
      <c r="C91" s="2" t="s">
        <v>5258</v>
      </c>
      <c r="D91" s="1">
        <f>VLOOKUP(Table13[[#This Row],[SKU]],Data1!A:B,2,0)</f>
        <v>5013</v>
      </c>
      <c r="E91" s="31">
        <f>Table13[[#This Row],[UoM]]*Table13[[#This Row],[Recommended Replenishment Qty]]</f>
        <v>350</v>
      </c>
      <c r="F91" s="31">
        <f>Table13[[#This Row],[Total EA (Transfer to WH06)]]/Table13[[#This Row],[UoM]]</f>
        <v>350</v>
      </c>
      <c r="G91" s="1"/>
      <c r="H91" s="40">
        <f>Table13[[#This Row],[Total EA (Transfer to WH06)]]/Table13[[#This Row],[CASE]]</f>
        <v>7</v>
      </c>
      <c r="I91" s="41">
        <f>Table13[[#This Row],[Sellable Unit/Set/box to ship]]/Table13[[#This Row],[Case to pull]]</f>
        <v>50</v>
      </c>
      <c r="J91" s="7" t="str">
        <f t="shared" si="2"/>
        <v/>
      </c>
      <c r="K91" s="9" t="str">
        <f>VLOOKUP(Table13[[#This Row],[SKU]],Instruction!A:F,6,0)</f>
        <v xml:space="preserve">Apply outer box/case label accordingly to match item# (Cover all existing barcodes on the box/case) </v>
      </c>
      <c r="L91" s="9">
        <f>VLOOKUP(Table13[[#This Row],[SKU]],Instruction!A:G,7,0)</f>
        <v>0</v>
      </c>
      <c r="M91" s="9" t="str">
        <f>VLOOKUP(Table13[[#This Row],[ASIN]],'[4]2024'!$A:$AB,28,0)</f>
        <v>No Supplies</v>
      </c>
      <c r="N91" s="40">
        <f>VLOOKUP(Table13[[#This Row],[SKU]],Data1!A:C,3,0)</f>
        <v>1</v>
      </c>
      <c r="O91" s="28">
        <f>VLOOKUP(Table13[[#This Row],[Item '#]],Data2!A:D,4,0)</f>
        <v>0</v>
      </c>
      <c r="P91" s="2">
        <f>VLOOKUP(Table13[[#This Row],[Item '#]],Data2!A:D,3,0)</f>
        <v>50</v>
      </c>
      <c r="Q91" s="1">
        <v>350</v>
      </c>
      <c r="R91" s="2">
        <f>VLOOKUP(Table13[[#This Row],[Item '#]],[3]Sheet1!$B:$D,3,0)</f>
        <v>13228</v>
      </c>
    </row>
    <row r="92" spans="1:18" ht="30" customHeight="1" x14ac:dyDescent="0.25">
      <c r="A92" s="39" t="s">
        <v>2190</v>
      </c>
      <c r="B92" s="2" t="s">
        <v>5505</v>
      </c>
      <c r="C92" s="2" t="s">
        <v>5506</v>
      </c>
      <c r="D92" s="1">
        <f>VLOOKUP(Table13[[#This Row],[SKU]],Data1!A:B,2,0)</f>
        <v>4141</v>
      </c>
      <c r="E92" s="40">
        <f>Table13[[#This Row],[UoM]]*Table13[[#This Row],[Recommended Replenishment Qty]]</f>
        <v>24</v>
      </c>
      <c r="F92" s="40">
        <f>Table13[[#This Row],[Total EA (Transfer to WH06)]]/Table13[[#This Row],[UoM]]</f>
        <v>24</v>
      </c>
      <c r="G92" s="1"/>
      <c r="H92" s="40">
        <f>Table13[[#This Row],[Total EA (Transfer to WH06)]]/Table13[[#This Row],[CASE]]</f>
        <v>2</v>
      </c>
      <c r="I92" s="41">
        <f>Table13[[#This Row],[Sellable Unit/Set/box to ship]]/Table13[[#This Row],[Case to pull]]</f>
        <v>12</v>
      </c>
      <c r="J92" s="7" t="str">
        <f t="shared" si="2"/>
        <v>Labeling</v>
      </c>
      <c r="K9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92" s="9">
        <f>VLOOKUP(Table13[[#This Row],[SKU]],Instruction!A:G,7,0)</f>
        <v>0</v>
      </c>
      <c r="M92" s="9" t="str">
        <f>VLOOKUP(Table13[[#This Row],[ASIN]],'[4]2024'!$A:$AB,28,0)</f>
        <v>No Supplies</v>
      </c>
      <c r="N92" s="40">
        <f>VLOOKUP(Table13[[#This Row],[SKU]],Data1!A:C,3,0)</f>
        <v>1</v>
      </c>
      <c r="O92" s="28">
        <f>VLOOKUP(Table13[[#This Row],[Item '#]],Data2!A:D,4,0)</f>
        <v>0</v>
      </c>
      <c r="P92" s="2">
        <f>VLOOKUP(Table13[[#This Row],[Item '#]],Data2!A:D,3,0)</f>
        <v>12</v>
      </c>
      <c r="Q92" s="1">
        <v>24</v>
      </c>
      <c r="R92" s="2">
        <f>VLOOKUP(Table13[[#This Row],[Item '#]],[3]Sheet1!$B:$D,3,0)</f>
        <v>3211</v>
      </c>
    </row>
    <row r="93" spans="1:18" ht="30" customHeight="1" x14ac:dyDescent="0.25">
      <c r="A93" s="48" t="s">
        <v>1044</v>
      </c>
      <c r="B93" s="2" t="s">
        <v>5352</v>
      </c>
      <c r="C93" s="2" t="s">
        <v>5352</v>
      </c>
      <c r="D93" s="1">
        <f>VLOOKUP(Table13[[#This Row],[SKU]],Data1!A:B,2,0)</f>
        <v>2201</v>
      </c>
      <c r="E93" s="49">
        <f>Table13[[#This Row],[UoM]]*Table13[[#This Row],[Recommended Replenishment Qty]]</f>
        <v>120</v>
      </c>
      <c r="F93" s="49">
        <f>Table13[[#This Row],[Total EA (Transfer to WH06)]]/Table13[[#This Row],[UoM]]</f>
        <v>120</v>
      </c>
      <c r="G93" s="1">
        <f>Table13[[#This Row],[Total EA (Transfer to WH06)]]/Table13[[#This Row],[BOX]]</f>
        <v>5</v>
      </c>
      <c r="H93" s="40"/>
      <c r="I93" s="50">
        <f>Table13[[#This Row],[Sellable Unit/Set/box to ship]]/Table13[[#This Row],[Box to pull]]</f>
        <v>24</v>
      </c>
      <c r="J93" s="7" t="str">
        <f t="shared" si="2"/>
        <v/>
      </c>
      <c r="K93" s="9" t="str">
        <f>VLOOKUP(Table13[[#This Row],[SKU]],Instruction!A:F,6,0)</f>
        <v xml:space="preserve">Apply outer box/case label accordingly to match item# (Cover all existing barcodes on the box/case) </v>
      </c>
      <c r="L93" s="9">
        <f>VLOOKUP(Table13[[#This Row],[SKU]],Instruction!A:G,7,0)</f>
        <v>0</v>
      </c>
      <c r="M93" s="9" t="str">
        <f>VLOOKUP(Table13[[#This Row],[ASIN]],'[4]2024'!$A:$AB,28,0)</f>
        <v>No Supplies</v>
      </c>
      <c r="N93" s="40">
        <f>VLOOKUP(Table13[[#This Row],[SKU]],Data1!A:C,3,0)</f>
        <v>1</v>
      </c>
      <c r="O93" s="28">
        <f>VLOOKUP(Table13[[#This Row],[Item '#]],Data2!A:D,4,0)</f>
        <v>24</v>
      </c>
      <c r="P93" s="2">
        <f>VLOOKUP(Table13[[#This Row],[Item '#]],Data2!A:D,3,0)</f>
        <v>72</v>
      </c>
      <c r="Q93" s="1">
        <v>120</v>
      </c>
      <c r="R93" s="2">
        <f>VLOOKUP(Table13[[#This Row],[Item '#]],[3]Sheet1!$B:$D,3,0)</f>
        <v>44149</v>
      </c>
    </row>
    <row r="94" spans="1:18" ht="30" customHeight="1" x14ac:dyDescent="0.25">
      <c r="A94" s="48" t="s">
        <v>1195</v>
      </c>
      <c r="B94" s="2" t="s">
        <v>6873</v>
      </c>
      <c r="C94" s="2" t="s">
        <v>6873</v>
      </c>
      <c r="D94" s="1">
        <f>VLOOKUP(Table13[[#This Row],[SKU]],Data1!A:B,2,0)</f>
        <v>2402</v>
      </c>
      <c r="E94" s="49">
        <f>Table13[[#This Row],[UoM]]*Table13[[#This Row],[Recommended Replenishment Qty]]</f>
        <v>576</v>
      </c>
      <c r="F94" s="49">
        <f>Table13[[#This Row],[Total EA (Transfer to WH06)]]/Table13[[#This Row],[UoM]]</f>
        <v>576</v>
      </c>
      <c r="G94" s="1"/>
      <c r="H94" s="40">
        <f>Table13[[#This Row],[Total EA (Transfer to WH06)]]/Table13[[#This Row],[CASE]]</f>
        <v>8</v>
      </c>
      <c r="I94" s="41">
        <f>Table13[[#This Row],[Sellable Unit/Set/box to ship]]/Table13[[#This Row],[Case to pull]]</f>
        <v>72</v>
      </c>
      <c r="J94" s="7" t="str">
        <f t="shared" si="2"/>
        <v/>
      </c>
      <c r="K94" s="9" t="str">
        <f>VLOOKUP(Table13[[#This Row],[SKU]],Instruction!A:F,6,0)</f>
        <v xml:space="preserve">Cover inner box barcode. Apply outer case label accordingly to match item# (Cover barcodes on the case) </v>
      </c>
      <c r="L94" s="9">
        <f>VLOOKUP(Table13[[#This Row],[SKU]],Instruction!A:G,7,0)</f>
        <v>0</v>
      </c>
      <c r="M94" s="9" t="str">
        <f>VLOOKUP(Table13[[#This Row],[ASIN]],'[4]2024'!$A:$AB,28,0)</f>
        <v>No Supplies</v>
      </c>
      <c r="N94" s="40">
        <f>VLOOKUP(Table13[[#This Row],[SKU]],Data1!A:C,3,0)</f>
        <v>1</v>
      </c>
      <c r="O94" s="28">
        <f>VLOOKUP(Table13[[#This Row],[Item '#]],Data2!A:D,4,0)</f>
        <v>24</v>
      </c>
      <c r="P94" s="2">
        <f>VLOOKUP(Table13[[#This Row],[Item '#]],Data2!A:D,3,0)</f>
        <v>72</v>
      </c>
      <c r="Q94" s="1">
        <v>576</v>
      </c>
      <c r="R94" s="2">
        <f>VLOOKUP(Table13[[#This Row],[Item '#]],[3]Sheet1!$B:$D,3,0)</f>
        <v>14980</v>
      </c>
    </row>
    <row r="95" spans="1:18" ht="30" customHeight="1" x14ac:dyDescent="0.25">
      <c r="A95" s="48" t="s">
        <v>2392</v>
      </c>
      <c r="B95" s="2" t="s">
        <v>5486</v>
      </c>
      <c r="C95" s="2" t="s">
        <v>5486</v>
      </c>
      <c r="D95" s="1">
        <f>VLOOKUP(Table13[[#This Row],[SKU]],Data1!A:B,2,0)</f>
        <v>5014</v>
      </c>
      <c r="E95" s="49">
        <f>Table13[[#This Row],[UoM]]*Table13[[#This Row],[Recommended Replenishment Qty]]</f>
        <v>315</v>
      </c>
      <c r="F95" s="49">
        <f>Table13[[#This Row],[Total EA (Transfer to WH06)]]/Table13[[#This Row],[UoM]]</f>
        <v>315</v>
      </c>
      <c r="G95" s="1"/>
      <c r="H95" s="40">
        <f>Table13[[#This Row],[Total EA (Transfer to WH06)]]/Table13[[#This Row],[CASE]]</f>
        <v>7</v>
      </c>
      <c r="I95" s="50">
        <f>Table13[[#This Row],[Sellable Unit/Set/box to ship]]/Table13[[#This Row],[Case to pull]]</f>
        <v>45</v>
      </c>
      <c r="J95" s="7" t="str">
        <f t="shared" si="2"/>
        <v/>
      </c>
      <c r="K95" s="9" t="str">
        <f>VLOOKUP(Table13[[#This Row],[SKU]],Instruction!A:F,6,0)</f>
        <v xml:space="preserve">Apply outer box/case label accordingly to match item# (Cover all existing barcodes on the box/case) </v>
      </c>
      <c r="L95" s="9">
        <f>VLOOKUP(Table13[[#This Row],[SKU]],Instruction!A:G,7,0)</f>
        <v>0</v>
      </c>
      <c r="M95" s="9" t="str">
        <f>VLOOKUP(Table13[[#This Row],[ASIN]],'[4]2024'!$A:$AB,28,0)</f>
        <v>No Supplies</v>
      </c>
      <c r="N95" s="40">
        <f>VLOOKUP(Table13[[#This Row],[SKU]],Data1!A:C,3,0)</f>
        <v>1</v>
      </c>
      <c r="O95" s="28">
        <f>VLOOKUP(Table13[[#This Row],[Item '#]],Data2!A:D,4,0)</f>
        <v>0</v>
      </c>
      <c r="P95" s="2">
        <f>VLOOKUP(Table13[[#This Row],[Item '#]],Data2!A:D,3,0)</f>
        <v>45</v>
      </c>
      <c r="Q95" s="1">
        <v>315</v>
      </c>
      <c r="R95" s="2">
        <f>VLOOKUP(Table13[[#This Row],[Item '#]],[3]Sheet1!$B:$D,3,0)</f>
        <v>15287</v>
      </c>
    </row>
    <row r="96" spans="1:18" ht="30" customHeight="1" x14ac:dyDescent="0.25">
      <c r="A96" s="48" t="s">
        <v>2714</v>
      </c>
      <c r="B96" s="2" t="s">
        <v>5509</v>
      </c>
      <c r="C96" s="2" t="s">
        <v>5510</v>
      </c>
      <c r="D96" s="1">
        <f>VLOOKUP(Table13[[#This Row],[SKU]],Data1!A:B,2,0)</f>
        <v>530</v>
      </c>
      <c r="E96" s="49">
        <f>Table13[[#This Row],[UoM]]*Table13[[#This Row],[Recommended Replenishment Qty]]</f>
        <v>144</v>
      </c>
      <c r="F96" s="49">
        <f>Table13[[#This Row],[Total EA (Transfer to WH06)]]/Table13[[#This Row],[UoM]]</f>
        <v>144</v>
      </c>
      <c r="G96" s="1"/>
      <c r="H96" s="40">
        <f>Table13[[#This Row],[Total EA (Transfer to WH06)]]/Table13[[#This Row],[CASE]]</f>
        <v>3</v>
      </c>
      <c r="I96" s="50">
        <f>Table13[[#This Row],[Sellable Unit/Set/box to ship]]/Table13[[#This Row],[Case to pull]]</f>
        <v>48</v>
      </c>
      <c r="J96" s="7" t="str">
        <f t="shared" si="2"/>
        <v>Labeling</v>
      </c>
      <c r="K9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96" s="9">
        <f>VLOOKUP(Table13[[#This Row],[SKU]],Instruction!A:G,7,0)</f>
        <v>0</v>
      </c>
      <c r="M96" s="9" t="str">
        <f>VLOOKUP(Table13[[#This Row],[ASIN]],'[4]2024'!$A:$AB,28,0)</f>
        <v>No Supplies</v>
      </c>
      <c r="N96" s="40">
        <f>VLOOKUP(Table13[[#This Row],[SKU]],Data1!A:C,3,0)</f>
        <v>1</v>
      </c>
      <c r="O96" s="28">
        <f>VLOOKUP(Table13[[#This Row],[Item '#]],Data2!A:D,4,0)</f>
        <v>0</v>
      </c>
      <c r="P96" s="2">
        <f>VLOOKUP(Table13[[#This Row],[Item '#]],Data2!A:D,3,0)</f>
        <v>48</v>
      </c>
      <c r="Q96" s="1">
        <v>144</v>
      </c>
      <c r="R96" s="2">
        <f>VLOOKUP(Table13[[#This Row],[Item '#]],[3]Sheet1!$B:$D,3,0)</f>
        <v>7703</v>
      </c>
    </row>
    <row r="97" spans="1:18" ht="30" customHeight="1" x14ac:dyDescent="0.25">
      <c r="A97" s="48" t="s">
        <v>2656</v>
      </c>
      <c r="B97" s="2" t="s">
        <v>5241</v>
      </c>
      <c r="C97" s="2" t="s">
        <v>5241</v>
      </c>
      <c r="D97" s="1">
        <f>VLOOKUP(Table13[[#This Row],[SKU]],Data1!A:B,2,0)</f>
        <v>516</v>
      </c>
      <c r="E97" s="49">
        <f>Table13[[#This Row],[UoM]]*Table13[[#This Row],[Recommended Replenishment Qty]]</f>
        <v>108</v>
      </c>
      <c r="F97" s="49">
        <f>Table13[[#This Row],[Total EA (Transfer to WH06)]]/Table13[[#This Row],[UoM]]</f>
        <v>108</v>
      </c>
      <c r="G97" s="1"/>
      <c r="H97" s="40">
        <f>Table13[[#This Row],[Total EA (Transfer to WH06)]]/Table13[[#This Row],[CASE]]</f>
        <v>3</v>
      </c>
      <c r="I97" s="50">
        <f>Table13[[#This Row],[Sellable Unit/Set/box to ship]]/Table13[[#This Row],[Case to pull]]</f>
        <v>36</v>
      </c>
      <c r="J97" s="7" t="str">
        <f t="shared" si="2"/>
        <v/>
      </c>
      <c r="K97" s="9" t="str">
        <f>VLOOKUP(Table13[[#This Row],[SKU]],Instruction!A:F,6,0)</f>
        <v xml:space="preserve">Apply outer box/case label accordingly to match item# (Cover all existing barcodes on the box/case) </v>
      </c>
      <c r="L97" s="9">
        <f>VLOOKUP(Table13[[#This Row],[SKU]],Instruction!A:G,7,0)</f>
        <v>0</v>
      </c>
      <c r="M97" s="9" t="str">
        <f>VLOOKUP(Table13[[#This Row],[ASIN]],'[4]2024'!$A:$AB,28,0)</f>
        <v>No Supplies</v>
      </c>
      <c r="N97" s="40">
        <f>VLOOKUP(Table13[[#This Row],[SKU]],Data1!A:C,3,0)</f>
        <v>1</v>
      </c>
      <c r="O97" s="28">
        <f>VLOOKUP(Table13[[#This Row],[Item '#]],Data2!A:D,4,0)</f>
        <v>0</v>
      </c>
      <c r="P97" s="2">
        <f>VLOOKUP(Table13[[#This Row],[Item '#]],Data2!A:D,3,0)</f>
        <v>36</v>
      </c>
      <c r="Q97" s="1">
        <v>108</v>
      </c>
      <c r="R97" s="2">
        <f>VLOOKUP(Table13[[#This Row],[Item '#]],[3]Sheet1!$B:$D,3,0)</f>
        <v>90892</v>
      </c>
    </row>
    <row r="98" spans="1:18" ht="30" customHeight="1" x14ac:dyDescent="0.25">
      <c r="A98" s="48" t="s">
        <v>1859</v>
      </c>
      <c r="B98" s="2" t="s">
        <v>6614</v>
      </c>
      <c r="C98" s="2" t="s">
        <v>6614</v>
      </c>
      <c r="D98" s="1">
        <f>VLOOKUP(Table13[[#This Row],[SKU]],Data1!A:B,2,0)</f>
        <v>3467</v>
      </c>
      <c r="E98" s="49">
        <f>Table13[[#This Row],[UoM]]*Table13[[#This Row],[Recommended Replenishment Qty]]</f>
        <v>288</v>
      </c>
      <c r="F98" s="49">
        <f>Table13[[#This Row],[Total EA (Transfer to WH06)]]/Table13[[#This Row],[UoM]]</f>
        <v>288</v>
      </c>
      <c r="G98" s="1"/>
      <c r="H98" s="40">
        <f>Table13[[#This Row],[Total EA (Transfer to WH06)]]/Table13[[#This Row],[CASE]]</f>
        <v>4</v>
      </c>
      <c r="I98" s="50">
        <f>Table13[[#This Row],[Sellable Unit/Set/box to ship]]/Table13[[#This Row],[Case to pull]]</f>
        <v>72</v>
      </c>
      <c r="J98" s="7" t="str">
        <f t="shared" ref="J98:J129" si="3">IF(ISNUMBER(SEARCH("FNSKU",K98)),"Labeling","")</f>
        <v/>
      </c>
      <c r="K98" s="9" t="str">
        <f>VLOOKUP(Table13[[#This Row],[SKU]],Instruction!A:F,6,0)</f>
        <v xml:space="preserve">Apply outer box/case label accordingly to match item# (Cover all existing barcodes on the box/case) </v>
      </c>
      <c r="L98" s="9">
        <f>VLOOKUP(Table13[[#This Row],[SKU]],Instruction!A:G,7,0)</f>
        <v>0</v>
      </c>
      <c r="M98" s="9" t="str">
        <f>VLOOKUP(Table13[[#This Row],[ASIN]],'[4]2024'!$A:$AB,28,0)</f>
        <v>No Supplies</v>
      </c>
      <c r="N98" s="40">
        <f>VLOOKUP(Table13[[#This Row],[SKU]],Data1!A:C,3,0)</f>
        <v>1</v>
      </c>
      <c r="O98" s="28">
        <f>VLOOKUP(Table13[[#This Row],[Item '#]],Data2!A:D,4,0)</f>
        <v>24</v>
      </c>
      <c r="P98" s="2">
        <f>VLOOKUP(Table13[[#This Row],[Item '#]],Data2!A:D,3,0)</f>
        <v>72</v>
      </c>
      <c r="Q98" s="1">
        <v>288</v>
      </c>
      <c r="R98" s="2">
        <f>VLOOKUP(Table13[[#This Row],[Item '#]],[3]Sheet1!$B:$D,3,0)</f>
        <v>31240</v>
      </c>
    </row>
    <row r="99" spans="1:18" ht="30" customHeight="1" x14ac:dyDescent="0.25">
      <c r="A99" s="48" t="s">
        <v>2776</v>
      </c>
      <c r="B99" s="2" t="s">
        <v>5387</v>
      </c>
      <c r="C99" s="2" t="s">
        <v>5387</v>
      </c>
      <c r="D99" s="1">
        <f>VLOOKUP(Table13[[#This Row],[SKU]],Data1!A:B,2,0)</f>
        <v>543</v>
      </c>
      <c r="E99" s="49">
        <f>Table13[[#This Row],[UoM]]*Table13[[#This Row],[Recommended Replenishment Qty]]</f>
        <v>144</v>
      </c>
      <c r="F99" s="49">
        <f>Table13[[#This Row],[Total EA (Transfer to WH06)]]/Table13[[#This Row],[UoM]]</f>
        <v>144</v>
      </c>
      <c r="G99" s="1"/>
      <c r="H99" s="40">
        <f>Table13[[#This Row],[Total EA (Transfer to WH06)]]/Table13[[#This Row],[CASE]]</f>
        <v>3</v>
      </c>
      <c r="I99" s="50">
        <f>Table13[[#This Row],[Sellable Unit/Set/box to ship]]/Table13[[#This Row],[Case to pull]]</f>
        <v>48</v>
      </c>
      <c r="J99" s="7" t="str">
        <f t="shared" si="3"/>
        <v/>
      </c>
      <c r="K99" s="9" t="str">
        <f>VLOOKUP(Table13[[#This Row],[SKU]],Instruction!A:F,6,0)</f>
        <v xml:space="preserve">Apply outer box/case label accordingly to match item# (Cover all existing barcodes on the box/case) </v>
      </c>
      <c r="L99" s="9">
        <f>VLOOKUP(Table13[[#This Row],[SKU]],Instruction!A:G,7,0)</f>
        <v>0</v>
      </c>
      <c r="M99" s="9" t="str">
        <f>VLOOKUP(Table13[[#This Row],[ASIN]],'[4]2024'!$A:$AB,28,0)</f>
        <v>No Supplies</v>
      </c>
      <c r="N99" s="40">
        <f>VLOOKUP(Table13[[#This Row],[SKU]],Data1!A:C,3,0)</f>
        <v>1</v>
      </c>
      <c r="O99" s="28">
        <f>VLOOKUP(Table13[[#This Row],[Item '#]],Data2!A:D,4,0)</f>
        <v>0</v>
      </c>
      <c r="P99" s="2">
        <f>VLOOKUP(Table13[[#This Row],[Item '#]],Data2!A:D,3,0)</f>
        <v>48</v>
      </c>
      <c r="Q99" s="1">
        <v>144</v>
      </c>
      <c r="R99" s="2">
        <f>VLOOKUP(Table13[[#This Row],[Item '#]],[3]Sheet1!$B:$D,3,0)</f>
        <v>29391</v>
      </c>
    </row>
    <row r="100" spans="1:18" ht="30" customHeight="1" x14ac:dyDescent="0.25">
      <c r="A100" s="48" t="s">
        <v>1219</v>
      </c>
      <c r="B100" s="2" t="s">
        <v>6874</v>
      </c>
      <c r="C100" s="2" t="s">
        <v>6874</v>
      </c>
      <c r="D100" s="1">
        <f>VLOOKUP(Table13[[#This Row],[SKU]],Data1!A:B,2,0)</f>
        <v>2501</v>
      </c>
      <c r="E100" s="49">
        <f>Table13[[#This Row],[UoM]]*Table13[[#This Row],[Recommended Replenishment Qty]]</f>
        <v>72</v>
      </c>
      <c r="F100" s="49">
        <f>Table13[[#This Row],[Total EA (Transfer to WH06)]]/Table13[[#This Row],[UoM]]</f>
        <v>72</v>
      </c>
      <c r="G100" s="1"/>
      <c r="H100" s="40">
        <f>Table13[[#This Row],[Total EA (Transfer to WH06)]]/Table13[[#This Row],[CASE]]</f>
        <v>1</v>
      </c>
      <c r="I100" s="50">
        <f>Table13[[#This Row],[Sellable Unit/Set/box to ship]]/Table13[[#This Row],[Case to pull]]</f>
        <v>72</v>
      </c>
      <c r="J100" s="7" t="str">
        <f t="shared" si="3"/>
        <v/>
      </c>
      <c r="K100" s="9" t="str">
        <f>VLOOKUP(Table13[[#This Row],[SKU]],Instruction!A:F,6,0)</f>
        <v xml:space="preserve">Apply outer box/case label accordingly to match item# (Cover all existing barcodes on the box/case) </v>
      </c>
      <c r="L100" s="9">
        <f>VLOOKUP(Table13[[#This Row],[SKU]],Instruction!A:G,7,0)</f>
        <v>0</v>
      </c>
      <c r="M100" s="9" t="str">
        <f>VLOOKUP(Table13[[#This Row],[ASIN]],'[4]2024'!$A:$AB,28,0)</f>
        <v>No Supplies</v>
      </c>
      <c r="N100" s="40">
        <f>VLOOKUP(Table13[[#This Row],[SKU]],Data1!A:C,3,0)</f>
        <v>1</v>
      </c>
      <c r="O100" s="28">
        <f>VLOOKUP(Table13[[#This Row],[Item '#]],Data2!A:D,4,0)</f>
        <v>24</v>
      </c>
      <c r="P100" s="2">
        <f>VLOOKUP(Table13[[#This Row],[Item '#]],Data2!A:D,3,0)</f>
        <v>72</v>
      </c>
      <c r="Q100" s="1">
        <v>72</v>
      </c>
      <c r="R100" s="2">
        <f>VLOOKUP(Table13[[#This Row],[Item '#]],[3]Sheet1!$B:$D,3,0)</f>
        <v>35869</v>
      </c>
    </row>
    <row r="101" spans="1:18" ht="30" customHeight="1" x14ac:dyDescent="0.25">
      <c r="A101" s="48" t="s">
        <v>5013</v>
      </c>
      <c r="B101" s="2" t="s">
        <v>5426</v>
      </c>
      <c r="C101" s="2" t="s">
        <v>5427</v>
      </c>
      <c r="D101" s="1">
        <f>VLOOKUP(Table13[[#This Row],[SKU]],Data1!A:B,2,0)</f>
        <v>5053</v>
      </c>
      <c r="E101" s="49">
        <f>Table13[[#This Row],[UoM]]*Table13[[#This Row],[Recommended Replenishment Qty]]</f>
        <v>192</v>
      </c>
      <c r="F101" s="49">
        <f>Table13[[#This Row],[Total EA (Transfer to WH06)]]/Table13[[#This Row],[UoM]]</f>
        <v>192</v>
      </c>
      <c r="G101" s="1"/>
      <c r="H101" s="40">
        <f>Table13[[#This Row],[Total EA (Transfer to WH06)]]/Table13[[#This Row],[CASE]]</f>
        <v>4</v>
      </c>
      <c r="I101" s="50">
        <f>Table13[[#This Row],[Sellable Unit/Set/box to ship]]/Table13[[#This Row],[Case to pull]]</f>
        <v>48</v>
      </c>
      <c r="J101" s="7" t="str">
        <f t="shared" si="3"/>
        <v>Labeling</v>
      </c>
      <c r="K10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1" s="9">
        <f>VLOOKUP(Table13[[#This Row],[SKU]],Instruction!A:G,7,0)</f>
        <v>0</v>
      </c>
      <c r="M101" s="9" t="e">
        <f>VLOOKUP(Table13[[#This Row],[ASIN]],'[4]2024'!$A:$AB,28,0)</f>
        <v>#N/A</v>
      </c>
      <c r="N101" s="40">
        <f>VLOOKUP(Table13[[#This Row],[SKU]],Data1!A:C,3,0)</f>
        <v>1</v>
      </c>
      <c r="O101" s="28">
        <f>VLOOKUP(Table13[[#This Row],[Item '#]],Data2!A:D,4,0)</f>
        <v>0</v>
      </c>
      <c r="P101" s="2">
        <f>VLOOKUP(Table13[[#This Row],[Item '#]],Data2!A:D,3,0)</f>
        <v>48</v>
      </c>
      <c r="Q101" s="1">
        <v>192</v>
      </c>
      <c r="R101" s="2">
        <f>VLOOKUP(Table13[[#This Row],[Item '#]],[3]Sheet1!$B:$D,3,0)</f>
        <v>146405</v>
      </c>
    </row>
    <row r="102" spans="1:18" ht="30" customHeight="1" x14ac:dyDescent="0.25">
      <c r="A102" s="48" t="s">
        <v>1326</v>
      </c>
      <c r="B102" s="2" t="s">
        <v>5189</v>
      </c>
      <c r="C102" s="2" t="s">
        <v>5189</v>
      </c>
      <c r="D102" s="1">
        <f>VLOOKUP(Table13[[#This Row],[SKU]],Data1!A:B,2,0)</f>
        <v>2901</v>
      </c>
      <c r="E102" s="49">
        <f>Table13[[#This Row],[UoM]]*Table13[[#This Row],[Recommended Replenishment Qty]]</f>
        <v>2880</v>
      </c>
      <c r="F102" s="49">
        <f>Table13[[#This Row],[Total EA (Transfer to WH06)]]/Table13[[#This Row],[UoM]]</f>
        <v>2880</v>
      </c>
      <c r="G102" s="1"/>
      <c r="H102" s="40">
        <f>Table13[[#This Row],[Total EA (Transfer to WH06)]]/Table13[[#This Row],[CASE]]</f>
        <v>60</v>
      </c>
      <c r="I102" s="50">
        <f>Table13[[#This Row],[Sellable Unit/Set/box to ship]]/Table13[[#This Row],[Case to pull]]</f>
        <v>48</v>
      </c>
      <c r="J102" s="7" t="str">
        <f t="shared" si="3"/>
        <v/>
      </c>
      <c r="K102" s="9" t="str">
        <f>VLOOKUP(Table13[[#This Row],[SKU]],Instruction!A:F,6,0)</f>
        <v xml:space="preserve">Apply outer box/case label accordingly to match item# (Cover all existing barcodes on the box/case) </v>
      </c>
      <c r="L102" s="9">
        <f>VLOOKUP(Table13[[#This Row],[SKU]],Instruction!A:G,7,0)</f>
        <v>0</v>
      </c>
      <c r="M102" s="9" t="str">
        <f>VLOOKUP(Table13[[#This Row],[ASIN]],'[4]2024'!$A:$AB,28,0)</f>
        <v>No Supplies</v>
      </c>
      <c r="N102" s="40">
        <f>VLOOKUP(Table13[[#This Row],[SKU]],Data1!A:C,3,0)</f>
        <v>1</v>
      </c>
      <c r="O102" s="28">
        <f>VLOOKUP(Table13[[#This Row],[Item '#]],Data2!A:D,4,0)</f>
        <v>0</v>
      </c>
      <c r="P102" s="2">
        <f>VLOOKUP(Table13[[#This Row],[Item '#]],Data2!A:D,3,0)</f>
        <v>48</v>
      </c>
      <c r="Q102" s="1">
        <v>2880</v>
      </c>
      <c r="R102" s="2">
        <f>VLOOKUP(Table13[[#This Row],[Item '#]],[3]Sheet1!$B:$D,3,0)</f>
        <v>21339</v>
      </c>
    </row>
    <row r="103" spans="1:18" ht="30" customHeight="1" x14ac:dyDescent="0.25">
      <c r="A103" s="48" t="s">
        <v>3144</v>
      </c>
      <c r="B103" s="2" t="s">
        <v>5637</v>
      </c>
      <c r="C103" s="2" t="s">
        <v>5637</v>
      </c>
      <c r="D103" s="1">
        <f>VLOOKUP(Table13[[#This Row],[SKU]],Data1!A:B,2,0)</f>
        <v>720</v>
      </c>
      <c r="E103" s="49">
        <f>Table13[[#This Row],[UoM]]*Table13[[#This Row],[Recommended Replenishment Qty]]</f>
        <v>72</v>
      </c>
      <c r="F103" s="49">
        <f>Table13[[#This Row],[Total EA (Transfer to WH06)]]/Table13[[#This Row],[UoM]]</f>
        <v>72</v>
      </c>
      <c r="G103" s="1">
        <f>Table13[[#This Row],[Total EA (Transfer to WH06)]]/Table13[[#This Row],[BOX]]</f>
        <v>3</v>
      </c>
      <c r="H103" s="40"/>
      <c r="I103" s="50">
        <f>Table13[[#This Row],[Sellable Unit/Set/box to ship]]/Table13[[#This Row],[Box to pull]]</f>
        <v>24</v>
      </c>
      <c r="J103" s="7" t="str">
        <f t="shared" si="3"/>
        <v/>
      </c>
      <c r="K103" s="9" t="str">
        <f>VLOOKUP(Table13[[#This Row],[SKU]],Instruction!A:F,6,0)</f>
        <v xml:space="preserve">Apply outer box/case label accordingly to match item# (Cover all existing barcodes on the box/case) </v>
      </c>
      <c r="L103" s="9">
        <f>VLOOKUP(Table13[[#This Row],[SKU]],Instruction!A:G,7,0)</f>
        <v>0</v>
      </c>
      <c r="M103" s="9" t="str">
        <f>VLOOKUP(Table13[[#This Row],[ASIN]],'[4]2024'!$A:$AB,28,0)</f>
        <v>No Supplies</v>
      </c>
      <c r="N103" s="40">
        <f>VLOOKUP(Table13[[#This Row],[SKU]],Data1!A:C,3,0)</f>
        <v>1</v>
      </c>
      <c r="O103" s="28">
        <f>VLOOKUP(Table13[[#This Row],[Item '#]],Data2!A:D,4,0)</f>
        <v>24</v>
      </c>
      <c r="P103" s="2">
        <f>VLOOKUP(Table13[[#This Row],[Item '#]],Data2!A:D,3,0)</f>
        <v>144</v>
      </c>
      <c r="Q103" s="1">
        <v>72</v>
      </c>
      <c r="R103" s="2">
        <f>VLOOKUP(Table13[[#This Row],[Item '#]],[3]Sheet1!$B:$D,3,0)</f>
        <v>27812</v>
      </c>
    </row>
    <row r="104" spans="1:18" ht="30" customHeight="1" x14ac:dyDescent="0.25">
      <c r="A104" s="48" t="s">
        <v>2146</v>
      </c>
      <c r="B104" s="2" t="s">
        <v>5171</v>
      </c>
      <c r="C104" s="2" t="s">
        <v>5172</v>
      </c>
      <c r="D104" s="1">
        <f>VLOOKUP(Table13[[#This Row],[SKU]],Data1!A:B,2,0)</f>
        <v>4106</v>
      </c>
      <c r="E104" s="49">
        <f>Table13[[#This Row],[UoM]]*Table13[[#This Row],[Recommended Replenishment Qty]]</f>
        <v>1080</v>
      </c>
      <c r="F104" s="49">
        <f>Table13[[#This Row],[Total EA (Transfer to WH06)]]/Table13[[#This Row],[UoM]]</f>
        <v>1080</v>
      </c>
      <c r="G104" s="1"/>
      <c r="H104" s="40">
        <f>Table13[[#This Row],[Total EA (Transfer to WH06)]]/Table13[[#This Row],[CASE]]</f>
        <v>90</v>
      </c>
      <c r="I104" s="50">
        <f>Table13[[#This Row],[Sellable Unit/Set/box to ship]]/Table13[[#This Row],[Case to pull]]</f>
        <v>12</v>
      </c>
      <c r="J104" s="7" t="str">
        <f t="shared" si="3"/>
        <v>Labeling</v>
      </c>
      <c r="K10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4" s="9">
        <f>VLOOKUP(Table13[[#This Row],[SKU]],Instruction!A:G,7,0)</f>
        <v>0</v>
      </c>
      <c r="M104" s="9" t="str">
        <f>VLOOKUP(Table13[[#This Row],[ASIN]],'[4]2024'!$A:$AB,28,0)</f>
        <v>No Supplies</v>
      </c>
      <c r="N104" s="40">
        <f>VLOOKUP(Table13[[#This Row],[SKU]],Data1!A:C,3,0)</f>
        <v>1</v>
      </c>
      <c r="O104" s="28">
        <f>VLOOKUP(Table13[[#This Row],[Item '#]],Data2!A:D,4,0)</f>
        <v>0</v>
      </c>
      <c r="P104" s="2">
        <f>VLOOKUP(Table13[[#This Row],[Item '#]],Data2!A:D,3,0)</f>
        <v>12</v>
      </c>
      <c r="Q104" s="1">
        <v>1080</v>
      </c>
      <c r="R104" s="2">
        <f>VLOOKUP(Table13[[#This Row],[Item '#]],[3]Sheet1!$B:$D,3,0)</f>
        <v>1699</v>
      </c>
    </row>
    <row r="105" spans="1:18" ht="30" customHeight="1" x14ac:dyDescent="0.25">
      <c r="A105" s="48" t="s">
        <v>4947</v>
      </c>
      <c r="B105" s="2" t="s">
        <v>5223</v>
      </c>
      <c r="C105" s="2" t="s">
        <v>5223</v>
      </c>
      <c r="D105" s="1">
        <f>VLOOKUP(Table13[[#This Row],[SKU]],Data1!A:B,2,0)</f>
        <v>302</v>
      </c>
      <c r="E105" s="49">
        <f>Table13[[#This Row],[UoM]]*Table13[[#This Row],[Recommended Replenishment Qty]]</f>
        <v>576</v>
      </c>
      <c r="F105" s="49">
        <f>Table13[[#This Row],[Total EA (Transfer to WH06)]]/Table13[[#This Row],[UoM]]</f>
        <v>576</v>
      </c>
      <c r="G105" s="1"/>
      <c r="H105" s="40">
        <f>Table13[[#This Row],[Total EA (Transfer to WH06)]]/Table13[[#This Row],[CASE]]</f>
        <v>4</v>
      </c>
      <c r="I105" s="50">
        <f>Table13[[#This Row],[Sellable Unit/Set/box to ship]]/Table13[[#This Row],[Case to pull]]</f>
        <v>144</v>
      </c>
      <c r="J105" s="7" t="str">
        <f t="shared" si="3"/>
        <v>Labeling</v>
      </c>
      <c r="K10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5" s="9">
        <f>VLOOKUP(Table13[[#This Row],[SKU]],Instruction!A:G,7,0)</f>
        <v>0</v>
      </c>
      <c r="M105" s="9" t="str">
        <f>VLOOKUP(Table13[[#This Row],[ASIN]],'[4]2024'!$A:$AB,28,0)</f>
        <v>No Supplies</v>
      </c>
      <c r="N105" s="40">
        <f>VLOOKUP(Table13[[#This Row],[SKU]],Data1!A:C,3,0)</f>
        <v>1</v>
      </c>
      <c r="O105" s="28">
        <f>VLOOKUP(Table13[[#This Row],[Item '#]],Data2!A:D,4,0)</f>
        <v>24</v>
      </c>
      <c r="P105" s="2">
        <f>VLOOKUP(Table13[[#This Row],[Item '#]],Data2!A:D,3,0)</f>
        <v>144</v>
      </c>
      <c r="Q105" s="1">
        <v>576</v>
      </c>
      <c r="R105" s="2">
        <f>VLOOKUP(Table13[[#This Row],[Item '#]],[3]Sheet1!$B:$D,3,0)</f>
        <v>18186</v>
      </c>
    </row>
    <row r="106" spans="1:18" ht="30" customHeight="1" x14ac:dyDescent="0.25">
      <c r="A106" s="48" t="s">
        <v>2711</v>
      </c>
      <c r="B106" s="2" t="s">
        <v>5466</v>
      </c>
      <c r="C106" s="2" t="s">
        <v>5467</v>
      </c>
      <c r="D106" s="1">
        <f>VLOOKUP(Table13[[#This Row],[SKU]],Data1!A:B,2,0)</f>
        <v>529</v>
      </c>
      <c r="E106" s="49">
        <f>Table13[[#This Row],[UoM]]*Table13[[#This Row],[Recommended Replenishment Qty]]</f>
        <v>384</v>
      </c>
      <c r="F106" s="49">
        <f>Table13[[#This Row],[Total EA (Transfer to WH06)]]/Table13[[#This Row],[UoM]]</f>
        <v>384</v>
      </c>
      <c r="G106" s="1"/>
      <c r="H106" s="40">
        <f>Table13[[#This Row],[Total EA (Transfer to WH06)]]/Table13[[#This Row],[CASE]]</f>
        <v>8</v>
      </c>
      <c r="I106" s="50">
        <f>Table13[[#This Row],[Sellable Unit/Set/box to ship]]/Table13[[#This Row],[Case to pull]]</f>
        <v>48</v>
      </c>
      <c r="J106" s="7" t="str">
        <f t="shared" si="3"/>
        <v>Labeling</v>
      </c>
      <c r="K106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06" s="9">
        <f>VLOOKUP(Table13[[#This Row],[SKU]],Instruction!A:G,7,0)</f>
        <v>0</v>
      </c>
      <c r="M106" s="9" t="str">
        <f>VLOOKUP(Table13[[#This Row],[ASIN]],'[4]2024'!$A:$AB,28,0)</f>
        <v>No Supplies</v>
      </c>
      <c r="N106" s="40">
        <f>VLOOKUP(Table13[[#This Row],[SKU]],Data1!A:C,3,0)</f>
        <v>1</v>
      </c>
      <c r="O106" s="28">
        <f>VLOOKUP(Table13[[#This Row],[Item '#]],Data2!A:D,4,0)</f>
        <v>0</v>
      </c>
      <c r="P106" s="2">
        <f>VLOOKUP(Table13[[#This Row],[Item '#]],Data2!A:D,3,0)</f>
        <v>48</v>
      </c>
      <c r="Q106" s="1">
        <v>384</v>
      </c>
      <c r="R106" s="2">
        <f>VLOOKUP(Table13[[#This Row],[Item '#]],[3]Sheet1!$B:$D,3,0)</f>
        <v>9998</v>
      </c>
    </row>
    <row r="107" spans="1:18" ht="30" customHeight="1" x14ac:dyDescent="0.25">
      <c r="A107" s="64" t="s">
        <v>1073</v>
      </c>
      <c r="B107" s="2" t="s">
        <v>6782</v>
      </c>
      <c r="C107" s="2" t="s">
        <v>6782</v>
      </c>
      <c r="D107" s="1">
        <f>VLOOKUP(Table13[[#This Row],[SKU]],Data1!A:B,2,0)</f>
        <v>2225</v>
      </c>
      <c r="E107" s="65">
        <f>Table13[[#This Row],[UoM]]*Table13[[#This Row],[Recommended Replenishment Qty]]</f>
        <v>144</v>
      </c>
      <c r="F107" s="65">
        <f>Table13[[#This Row],[Total EA (Transfer to WH06)]]/Table13[[#This Row],[UoM]]</f>
        <v>144</v>
      </c>
      <c r="G107" s="1"/>
      <c r="H107" s="40">
        <f>Table13[[#This Row],[Total EA (Transfer to WH06)]]/Table13[[#This Row],[CASE]]</f>
        <v>2</v>
      </c>
      <c r="I107" s="66">
        <f>Table13[[#This Row],[Sellable Unit/Set/box to ship]]/Table13[[#This Row],[Case to pull]]</f>
        <v>72</v>
      </c>
      <c r="J107" s="7" t="str">
        <f t="shared" si="3"/>
        <v/>
      </c>
      <c r="K107" s="9" t="str">
        <f>VLOOKUP(Table13[[#This Row],[SKU]],Instruction!A:F,6,0)</f>
        <v xml:space="preserve">Apply outer box/case label accordingly to match item# (Cover all existing barcodes on the box/case) </v>
      </c>
      <c r="L107" s="9">
        <f>VLOOKUP(Table13[[#This Row],[SKU]],Instruction!A:G,7,0)</f>
        <v>0</v>
      </c>
      <c r="M107" s="9" t="str">
        <f>VLOOKUP(Table13[[#This Row],[ASIN]],'[4]2024'!$A:$AB,28,0)</f>
        <v>No Supplies</v>
      </c>
      <c r="N107" s="65">
        <f>VLOOKUP(Table13[[#This Row],[SKU]],Data1!A:C,3,0)</f>
        <v>1</v>
      </c>
      <c r="O107" s="28">
        <f>VLOOKUP(Table13[[#This Row],[Item '#]],Data2!A:D,4,0)</f>
        <v>24</v>
      </c>
      <c r="P107" s="2">
        <f>VLOOKUP(Table13[[#This Row],[Item '#]],Data2!A:D,3,0)</f>
        <v>72</v>
      </c>
      <c r="Q107" s="1">
        <v>144</v>
      </c>
      <c r="R107" s="2">
        <f>VLOOKUP(Table13[[#This Row],[Item '#]],[3]Sheet1!$B:$D,3,0)</f>
        <v>22164</v>
      </c>
    </row>
    <row r="108" spans="1:18" ht="30" customHeight="1" x14ac:dyDescent="0.25">
      <c r="A108" s="64" t="s">
        <v>3254</v>
      </c>
      <c r="B108" s="2" t="s">
        <v>6875</v>
      </c>
      <c r="C108" s="2" t="s">
        <v>6875</v>
      </c>
      <c r="D108" s="1">
        <f>VLOOKUP(Table13[[#This Row],[SKU]],Data1!A:B,2,0)</f>
        <v>781</v>
      </c>
      <c r="E108" s="65">
        <f>Table13[[#This Row],[UoM]]*Table13[[#This Row],[Recommended Replenishment Qty]]</f>
        <v>576</v>
      </c>
      <c r="F108" s="65">
        <f>Table13[[#This Row],[Total EA (Transfer to WH06)]]/Table13[[#This Row],[UoM]]</f>
        <v>576</v>
      </c>
      <c r="G108" s="1"/>
      <c r="H108" s="40">
        <f>Table13[[#This Row],[Total EA (Transfer to WH06)]]/Table13[[#This Row],[CASE]]</f>
        <v>2</v>
      </c>
      <c r="I108" s="66">
        <f>Table13[[#This Row],[Sellable Unit/Set/box to ship]]/Table13[[#This Row],[Case to pull]]</f>
        <v>288</v>
      </c>
      <c r="J108" s="7" t="str">
        <f t="shared" si="3"/>
        <v/>
      </c>
      <c r="K108" s="9" t="str">
        <f>VLOOKUP(Table13[[#This Row],[SKU]],Instruction!A:F,6,0)</f>
        <v xml:space="preserve">Apply outer box/case label accordingly to match item# (Cover all existing barcodes on the box/case) </v>
      </c>
      <c r="L108" s="9">
        <f>VLOOKUP(Table13[[#This Row],[SKU]],Instruction!A:G,7,0)</f>
        <v>0</v>
      </c>
      <c r="M108" s="9" t="str">
        <f>VLOOKUP(Table13[[#This Row],[ASIN]],'[4]2024'!$A:$AB,28,0)</f>
        <v>No Supplies</v>
      </c>
      <c r="N108" s="65">
        <f>VLOOKUP(Table13[[#This Row],[SKU]],Data1!A:C,3,0)</f>
        <v>1</v>
      </c>
      <c r="O108" s="28">
        <f>VLOOKUP(Table13[[#This Row],[Item '#]],Data2!A:D,4,0)</f>
        <v>24</v>
      </c>
      <c r="P108" s="2">
        <f>VLOOKUP(Table13[[#This Row],[Item '#]],Data2!A:D,3,0)</f>
        <v>288</v>
      </c>
      <c r="Q108" s="1">
        <v>576</v>
      </c>
      <c r="R108" s="2">
        <f>VLOOKUP(Table13[[#This Row],[Item '#]],[3]Sheet1!$B:$D,3,0)</f>
        <v>18799</v>
      </c>
    </row>
    <row r="109" spans="1:18" ht="30" customHeight="1" x14ac:dyDescent="0.25">
      <c r="A109" s="64" t="s">
        <v>4980</v>
      </c>
      <c r="B109" s="2" t="s">
        <v>5263</v>
      </c>
      <c r="C109" s="2" t="s">
        <v>5263</v>
      </c>
      <c r="D109" s="1">
        <f>VLOOKUP(Table13[[#This Row],[SKU]],Data1!A:B,2,0)</f>
        <v>760</v>
      </c>
      <c r="E109" s="65">
        <f>Table13[[#This Row],[UoM]]*Table13[[#This Row],[Recommended Replenishment Qty]]</f>
        <v>576</v>
      </c>
      <c r="F109" s="65">
        <f>Table13[[#This Row],[Total EA (Transfer to WH06)]]/Table13[[#This Row],[UoM]]</f>
        <v>576</v>
      </c>
      <c r="G109" s="1"/>
      <c r="H109" s="40">
        <f>Table13[[#This Row],[Total EA (Transfer to WH06)]]/Table13[[#This Row],[CASE]]</f>
        <v>4</v>
      </c>
      <c r="I109" s="66">
        <f>Table13[[#This Row],[Sellable Unit/Set/box to ship]]/Table13[[#This Row],[Case to pull]]</f>
        <v>144</v>
      </c>
      <c r="J109" s="7" t="str">
        <f t="shared" si="3"/>
        <v/>
      </c>
      <c r="K109" s="9" t="str">
        <f>VLOOKUP(Table13[[#This Row],[SKU]],Instruction!A:F,6,0)</f>
        <v xml:space="preserve">Apply outer box/case label accordingly to match item# (Cover all existing barcodes on the box/case) </v>
      </c>
      <c r="L109" s="9">
        <f>VLOOKUP(Table13[[#This Row],[SKU]],Instruction!A:G,7,0)</f>
        <v>0</v>
      </c>
      <c r="M109" s="9" t="str">
        <f>VLOOKUP(Table13[[#This Row],[ASIN]],'[4]2024'!$A:$AB,28,0)</f>
        <v>No Supplies</v>
      </c>
      <c r="N109" s="65">
        <f>VLOOKUP(Table13[[#This Row],[SKU]],Data1!A:C,3,0)</f>
        <v>1</v>
      </c>
      <c r="O109" s="28">
        <f>VLOOKUP(Table13[[#This Row],[Item '#]],Data2!A:D,4,0)</f>
        <v>24</v>
      </c>
      <c r="P109" s="2">
        <f>VLOOKUP(Table13[[#This Row],[Item '#]],Data2!A:D,3,0)</f>
        <v>144</v>
      </c>
      <c r="Q109" s="1">
        <v>576</v>
      </c>
      <c r="R109" s="2">
        <f>VLOOKUP(Table13[[#This Row],[Item '#]],[3]Sheet1!$B:$D,3,0)</f>
        <v>19294</v>
      </c>
    </row>
    <row r="110" spans="1:18" ht="30" customHeight="1" x14ac:dyDescent="0.25">
      <c r="A110" s="64" t="s">
        <v>658</v>
      </c>
      <c r="B110" s="2" t="s">
        <v>5816</v>
      </c>
      <c r="C110" s="2" t="s">
        <v>5817</v>
      </c>
      <c r="D110" s="1">
        <f>VLOOKUP(Table13[[#This Row],[SKU]],Data1!A:B,2,0)</f>
        <v>1770</v>
      </c>
      <c r="E110" s="65">
        <f>Table13[[#This Row],[UoM]]*Table13[[#This Row],[Recommended Replenishment Qty]]</f>
        <v>72</v>
      </c>
      <c r="F110" s="65">
        <f>Table13[[#This Row],[Total EA (Transfer to WH06)]]/Table13[[#This Row],[UoM]]</f>
        <v>72</v>
      </c>
      <c r="G110" s="1">
        <f>Table13[[#This Row],[Total EA (Transfer to WH06)]]/Table13[[#This Row],[BOX]]</f>
        <v>3</v>
      </c>
      <c r="H110" s="40"/>
      <c r="I110" s="66">
        <f>Table13[[#This Row],[Sellable Unit/Set/box to ship]]/Table13[[#This Row],[Box to pull]]</f>
        <v>24</v>
      </c>
      <c r="J110" s="7" t="str">
        <f t="shared" si="3"/>
        <v>Labeling</v>
      </c>
      <c r="K11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0" s="9">
        <f>VLOOKUP(Table13[[#This Row],[SKU]],Instruction!A:G,7,0)</f>
        <v>0</v>
      </c>
      <c r="M110" s="9" t="str">
        <f>VLOOKUP(Table13[[#This Row],[ASIN]],'[4]2024'!$A:$AB,28,0)</f>
        <v>No Supplies</v>
      </c>
      <c r="N110" s="65">
        <f>VLOOKUP(Table13[[#This Row],[SKU]],Data1!A:C,3,0)</f>
        <v>1</v>
      </c>
      <c r="O110" s="28">
        <f>VLOOKUP(Table13[[#This Row],[Item '#]],Data2!A:D,4,0)</f>
        <v>24</v>
      </c>
      <c r="P110" s="2">
        <f>VLOOKUP(Table13[[#This Row],[Item '#]],Data2!A:D,3,0)</f>
        <v>144</v>
      </c>
      <c r="Q110" s="1">
        <v>72</v>
      </c>
      <c r="R110" s="2">
        <f>VLOOKUP(Table13[[#This Row],[Item '#]],[3]Sheet1!$B:$D,3,0)</f>
        <v>15367</v>
      </c>
    </row>
    <row r="111" spans="1:18" ht="30" customHeight="1" x14ac:dyDescent="0.25">
      <c r="A111" s="64" t="s">
        <v>3002</v>
      </c>
      <c r="B111" s="2" t="s">
        <v>5328</v>
      </c>
      <c r="C111" s="2" t="s">
        <v>5329</v>
      </c>
      <c r="D111" s="1">
        <f>VLOOKUP(Table13[[#This Row],[SKU]],Data1!A:B,2,0)</f>
        <v>608</v>
      </c>
      <c r="E111" s="65">
        <f>Table13[[#This Row],[UoM]]*Table13[[#This Row],[Recommended Replenishment Qty]]</f>
        <v>2880</v>
      </c>
      <c r="F111" s="65">
        <f>Table13[[#This Row],[Total EA (Transfer to WH06)]]/Table13[[#This Row],[UoM]]</f>
        <v>2880</v>
      </c>
      <c r="G111" s="1"/>
      <c r="H111" s="40">
        <f>Table13[[#This Row],[Total EA (Transfer to WH06)]]/Table13[[#This Row],[CASE]]</f>
        <v>40</v>
      </c>
      <c r="I111" s="66">
        <f>Table13[[#This Row],[Sellable Unit/Set/box to ship]]/Table13[[#This Row],[Case to pull]]</f>
        <v>72</v>
      </c>
      <c r="J111" s="7" t="str">
        <f t="shared" si="3"/>
        <v>Labeling</v>
      </c>
      <c r="K11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1" s="9">
        <f>VLOOKUP(Table13[[#This Row],[SKU]],Instruction!A:G,7,0)</f>
        <v>0</v>
      </c>
      <c r="M111" s="9" t="str">
        <f>VLOOKUP(Table13[[#This Row],[ASIN]],'[4]2024'!$A:$AB,28,0)</f>
        <v>No Supplies</v>
      </c>
      <c r="N111" s="65">
        <f>VLOOKUP(Table13[[#This Row],[SKU]],Data1!A:C,3,0)</f>
        <v>1</v>
      </c>
      <c r="O111" s="28">
        <f>VLOOKUP(Table13[[#This Row],[Item '#]],Data2!A:D,4,0)</f>
        <v>24</v>
      </c>
      <c r="P111" s="2">
        <f>VLOOKUP(Table13[[#This Row],[Item '#]],Data2!A:D,3,0)</f>
        <v>72</v>
      </c>
      <c r="Q111" s="1">
        <v>2880</v>
      </c>
      <c r="R111" s="2">
        <f>VLOOKUP(Table13[[#This Row],[Item '#]],[3]Sheet1!$B:$D,3,0)</f>
        <v>92016</v>
      </c>
    </row>
    <row r="112" spans="1:18" ht="30" customHeight="1" x14ac:dyDescent="0.25">
      <c r="A112" t="s">
        <v>5022</v>
      </c>
      <c r="B112" s="2" t="s">
        <v>5159</v>
      </c>
      <c r="C112" s="2" t="s">
        <v>5159</v>
      </c>
      <c r="D112" s="1">
        <f>VLOOKUP(Table13[[#This Row],[SKU]],Data1!A:B,2,0)</f>
        <v>2227</v>
      </c>
      <c r="E112" s="65">
        <f>Table13[[#This Row],[UoM]]*Table13[[#This Row],[Recommended Replenishment Qty]]</f>
        <v>2592</v>
      </c>
      <c r="F112" s="65">
        <f>Table13[[#This Row],[Total EA (Transfer to WH06)]]/Table13[[#This Row],[UoM]]</f>
        <v>2592</v>
      </c>
      <c r="G112" s="1"/>
      <c r="H112" s="40">
        <f>Table13[[#This Row],[Total EA (Transfer to WH06)]]/Table13[[#This Row],[CASE]]</f>
        <v>36</v>
      </c>
      <c r="I112" s="66">
        <f>Table13[[#This Row],[Sellable Unit/Set/box to ship]]/Table13[[#This Row],[Case to pull]]</f>
        <v>72</v>
      </c>
      <c r="J112" s="7" t="str">
        <f t="shared" si="3"/>
        <v/>
      </c>
      <c r="K112" s="9" t="str">
        <f>VLOOKUP(Table13[[#This Row],[SKU]],Instruction!A:F,6,0)</f>
        <v xml:space="preserve">Apply outer box/case label accordingly to match item# (Cover all existing barcodes on the box/case) </v>
      </c>
      <c r="L112" s="9">
        <f>VLOOKUP(Table13[[#This Row],[SKU]],Instruction!A:G,7,0)</f>
        <v>0</v>
      </c>
      <c r="M112" s="9" t="str">
        <f>VLOOKUP(Table13[[#This Row],[ASIN]],'[4]2024'!$A:$AB,28,0)</f>
        <v>No Supplies</v>
      </c>
      <c r="N112" s="65">
        <f>VLOOKUP(Table13[[#This Row],[SKU]],Data1!A:C,3,0)</f>
        <v>1</v>
      </c>
      <c r="O112" s="28">
        <f>VLOOKUP(Table13[[#This Row],[Item '#]],Data2!A:D,4,0)</f>
        <v>24</v>
      </c>
      <c r="P112" s="2">
        <f>VLOOKUP(Table13[[#This Row],[Item '#]],Data2!A:D,3,0)</f>
        <v>72</v>
      </c>
      <c r="Q112" s="1">
        <v>2592</v>
      </c>
      <c r="R112" s="2">
        <f>VLOOKUP(Table13[[#This Row],[Item '#]],[3]Sheet1!$B:$D,3,0)</f>
        <v>45330</v>
      </c>
    </row>
    <row r="113" spans="1:18" ht="30" customHeight="1" x14ac:dyDescent="0.25">
      <c r="A113" s="64" t="s">
        <v>2205</v>
      </c>
      <c r="B113" s="2" t="s">
        <v>5177</v>
      </c>
      <c r="C113" s="2" t="s">
        <v>5178</v>
      </c>
      <c r="D113" s="1">
        <f>VLOOKUP(Table13[[#This Row],[SKU]],Data1!A:B,2,0)</f>
        <v>4146</v>
      </c>
      <c r="E113" s="65">
        <f>Table13[[#This Row],[UoM]]*Table13[[#This Row],[Recommended Replenishment Qty]]</f>
        <v>1044</v>
      </c>
      <c r="F113" s="65">
        <f>Table13[[#This Row],[Total EA (Transfer to WH06)]]/Table13[[#This Row],[UoM]]</f>
        <v>1044</v>
      </c>
      <c r="G113" s="1"/>
      <c r="H113" s="40">
        <f>Table13[[#This Row],[Total EA (Transfer to WH06)]]/Table13[[#This Row],[CASE]]</f>
        <v>87</v>
      </c>
      <c r="I113" s="66">
        <f>Table13[[#This Row],[Sellable Unit/Set/box to ship]]/Table13[[#This Row],[Case to pull]]</f>
        <v>12</v>
      </c>
      <c r="J113" s="7" t="str">
        <f t="shared" si="3"/>
        <v>Labeling</v>
      </c>
      <c r="K11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3" s="9">
        <f>VLOOKUP(Table13[[#This Row],[SKU]],Instruction!A:G,7,0)</f>
        <v>0</v>
      </c>
      <c r="M113" s="9" t="str">
        <f>VLOOKUP(Table13[[#This Row],[ASIN]],'[4]2024'!$A:$AB,28,0)</f>
        <v>No Supplies</v>
      </c>
      <c r="N113" s="65">
        <f>VLOOKUP(Table13[[#This Row],[SKU]],Data1!A:C,3,0)</f>
        <v>1</v>
      </c>
      <c r="O113" s="28">
        <f>VLOOKUP(Table13[[#This Row],[Item '#]],Data2!A:D,4,0)</f>
        <v>0</v>
      </c>
      <c r="P113" s="2">
        <f>VLOOKUP(Table13[[#This Row],[Item '#]],Data2!A:D,3,0)</f>
        <v>12</v>
      </c>
      <c r="Q113" s="1">
        <v>1044</v>
      </c>
      <c r="R113" s="2">
        <f>VLOOKUP(Table13[[#This Row],[Item '#]],[3]Sheet1!$B:$D,3,0)</f>
        <v>6905</v>
      </c>
    </row>
    <row r="114" spans="1:18" ht="25.5" customHeight="1" x14ac:dyDescent="0.25">
      <c r="A114" s="64" t="s">
        <v>4952</v>
      </c>
      <c r="B114" s="2" t="s">
        <v>5645</v>
      </c>
      <c r="C114" s="2" t="s">
        <v>5645</v>
      </c>
      <c r="D114" s="1">
        <f>VLOOKUP(Table13[[#This Row],[SKU]],Data1!A:B,2,0)</f>
        <v>211</v>
      </c>
      <c r="E114" s="65">
        <f>Table13[[#This Row],[UoM]]*Table13[[#This Row],[Recommended Replenishment Qty]]</f>
        <v>288</v>
      </c>
      <c r="F114" s="65">
        <f>Table13[[#This Row],[Total EA (Transfer to WH06)]]/Table13[[#This Row],[UoM]]</f>
        <v>288</v>
      </c>
      <c r="G114" s="1"/>
      <c r="H114" s="40">
        <f>Table13[[#This Row],[Total EA (Transfer to WH06)]]/Table13[[#This Row],[CASE]]</f>
        <v>2</v>
      </c>
      <c r="I114" s="66">
        <f>Table13[[#This Row],[Sellable Unit/Set/box to ship]]/Table13[[#This Row],[Case to pull]]</f>
        <v>144</v>
      </c>
      <c r="J114" s="7" t="str">
        <f t="shared" si="3"/>
        <v/>
      </c>
      <c r="K114" s="9" t="str">
        <f>VLOOKUP(Table13[[#This Row],[SKU]],Instruction!A:F,6,0)</f>
        <v xml:space="preserve">Apply outer case label accordingly to match item# (Cover all existing barcodes on the case) </v>
      </c>
      <c r="L114" s="9">
        <f>VLOOKUP(Table13[[#This Row],[SKU]],Instruction!A:G,7,0)</f>
        <v>0</v>
      </c>
      <c r="M114" s="9" t="str">
        <f>VLOOKUP(Table13[[#This Row],[ASIN]],'[4]2024'!$A:$AB,28,0)</f>
        <v>No Supplies</v>
      </c>
      <c r="N114" s="65">
        <f>VLOOKUP(Table13[[#This Row],[SKU]],Data1!A:C,3,0)</f>
        <v>1</v>
      </c>
      <c r="O114" s="28">
        <f>VLOOKUP(Table13[[#This Row],[Item '#]],Data2!A:D,4,0)</f>
        <v>24</v>
      </c>
      <c r="P114" s="2">
        <f>VLOOKUP(Table13[[#This Row],[Item '#]],Data2!A:D,3,0)</f>
        <v>144</v>
      </c>
      <c r="Q114" s="1">
        <v>288</v>
      </c>
      <c r="R114" s="2">
        <f>VLOOKUP(Table13[[#This Row],[Item '#]],[3]Sheet1!$B:$D,3,0)</f>
        <v>14010</v>
      </c>
    </row>
    <row r="115" spans="1:18" ht="30" customHeight="1" x14ac:dyDescent="0.25">
      <c r="A115" s="64" t="s">
        <v>3195</v>
      </c>
      <c r="B115" s="2" t="s">
        <v>5404</v>
      </c>
      <c r="C115" s="2" t="s">
        <v>5404</v>
      </c>
      <c r="D115" s="1">
        <f>VLOOKUP(Table13[[#This Row],[SKU]],Data1!A:B,2,0)</f>
        <v>744</v>
      </c>
      <c r="E115" s="65">
        <f>Table13[[#This Row],[UoM]]*Table13[[#This Row],[Recommended Replenishment Qty]]</f>
        <v>72</v>
      </c>
      <c r="F115" s="65">
        <f>Table13[[#This Row],[Total EA (Transfer to WH06)]]/Table13[[#This Row],[UoM]]</f>
        <v>72</v>
      </c>
      <c r="G115" s="1">
        <f>Table13[[#This Row],[Total EA (Transfer to WH06)]]/Table13[[#This Row],[BOX]]</f>
        <v>3</v>
      </c>
      <c r="H115" s="40"/>
      <c r="I115" s="66">
        <f>Table13[[#This Row],[Sellable Unit/Set/box to ship]]/Table13[[#This Row],[Box to pull]]</f>
        <v>24</v>
      </c>
      <c r="J115" s="7" t="str">
        <f t="shared" si="3"/>
        <v/>
      </c>
      <c r="K115" s="9" t="str">
        <f>VLOOKUP(Table13[[#This Row],[SKU]],Instruction!A:F,6,0)</f>
        <v xml:space="preserve">Apply outer box/case label accordingly to match item# (Cover all existing barcodes on the box/case) </v>
      </c>
      <c r="L115" s="9">
        <f>VLOOKUP(Table13[[#This Row],[SKU]],Instruction!A:G,7,0)</f>
        <v>0</v>
      </c>
      <c r="M115" s="9" t="str">
        <f>VLOOKUP(Table13[[#This Row],[ASIN]],'[4]2024'!$A:$AB,28,0)</f>
        <v>No Supplies</v>
      </c>
      <c r="N115" s="65">
        <f>VLOOKUP(Table13[[#This Row],[SKU]],Data1!A:C,3,0)</f>
        <v>1</v>
      </c>
      <c r="O115" s="28">
        <f>VLOOKUP(Table13[[#This Row],[Item '#]],Data2!A:D,4,0)</f>
        <v>24</v>
      </c>
      <c r="P115" s="2">
        <f>VLOOKUP(Table13[[#This Row],[Item '#]],Data2!A:D,3,0)</f>
        <v>144</v>
      </c>
      <c r="Q115" s="1">
        <v>72</v>
      </c>
      <c r="R115" s="2">
        <f>VLOOKUP(Table13[[#This Row],[Item '#]],[3]Sheet1!$B:$D,3,0)</f>
        <v>14098</v>
      </c>
    </row>
    <row r="116" spans="1:18" ht="30" customHeight="1" x14ac:dyDescent="0.25">
      <c r="A116" s="64" t="s">
        <v>3045</v>
      </c>
      <c r="B116" s="2" t="s">
        <v>5228</v>
      </c>
      <c r="C116" s="2" t="s">
        <v>5228</v>
      </c>
      <c r="D116" s="1">
        <f>VLOOKUP(Table13[[#This Row],[SKU]],Data1!A:B,2,0)</f>
        <v>6301</v>
      </c>
      <c r="E116" s="65">
        <f>Table13[[#This Row],[UoM]]*Table13[[#This Row],[Recommended Replenishment Qty]]</f>
        <v>2016</v>
      </c>
      <c r="F116" s="65">
        <f>Table13[[#This Row],[Total EA (Transfer to WH06)]]/Table13[[#This Row],[UoM]]</f>
        <v>2016</v>
      </c>
      <c r="G116" s="1"/>
      <c r="H116" s="40">
        <f>Table13[[#This Row],[Total EA (Transfer to WH06)]]/Table13[[#This Row],[CASE]]</f>
        <v>14</v>
      </c>
      <c r="I116" s="66">
        <f>Table13[[#This Row],[Sellable Unit/Set/box to ship]]/Table13[[#This Row],[Case to pull]]</f>
        <v>144</v>
      </c>
      <c r="J116" s="7" t="str">
        <f t="shared" si="3"/>
        <v/>
      </c>
      <c r="K116" s="9" t="str">
        <f>VLOOKUP(Table13[[#This Row],[SKU]],Instruction!A:F,6,0)</f>
        <v xml:space="preserve">Cover inner box barcode. Apply outer case label accordingly to match item# (Cover barcodes on the case) </v>
      </c>
      <c r="L116" s="9">
        <f>VLOOKUP(Table13[[#This Row],[SKU]],Instruction!A:G,7,0)</f>
        <v>0</v>
      </c>
      <c r="M116" s="9" t="str">
        <f>VLOOKUP(Table13[[#This Row],[ASIN]],'[4]2024'!$A:$AB,28,0)</f>
        <v>No Supplies</v>
      </c>
      <c r="N116" s="65">
        <f>VLOOKUP(Table13[[#This Row],[SKU]],Data1!A:C,3,0)</f>
        <v>1</v>
      </c>
      <c r="O116" s="28">
        <f>VLOOKUP(Table13[[#This Row],[Item '#]],Data2!A:D,4,0)</f>
        <v>24</v>
      </c>
      <c r="P116" s="2">
        <f>VLOOKUP(Table13[[#This Row],[Item '#]],Data2!A:D,3,0)</f>
        <v>144</v>
      </c>
      <c r="Q116" s="1">
        <v>2016</v>
      </c>
      <c r="R116" s="2">
        <f>VLOOKUP(Table13[[#This Row],[Item '#]],[3]Sheet1!$B:$D,3,0)</f>
        <v>217</v>
      </c>
    </row>
    <row r="117" spans="1:18" ht="30" customHeight="1" x14ac:dyDescent="0.25">
      <c r="A117" s="64" t="s">
        <v>1184</v>
      </c>
      <c r="B117" s="2" t="s">
        <v>5399</v>
      </c>
      <c r="C117" s="2" t="s">
        <v>5400</v>
      </c>
      <c r="D117" s="1">
        <f>VLOOKUP(Table13[[#This Row],[SKU]],Data1!A:B,2,0)</f>
        <v>2345</v>
      </c>
      <c r="E117" s="65">
        <f>Table13[[#This Row],[UoM]]*Table13[[#This Row],[Recommended Replenishment Qty]]</f>
        <v>72</v>
      </c>
      <c r="F117" s="65">
        <f>Table13[[#This Row],[Total EA (Transfer to WH06)]]/Table13[[#This Row],[UoM]]</f>
        <v>72</v>
      </c>
      <c r="G117" s="1">
        <f>Table13[[#This Row],[Total EA (Transfer to WH06)]]/Table13[[#This Row],[BOX]]</f>
        <v>3</v>
      </c>
      <c r="H117" s="40"/>
      <c r="I117" s="66">
        <f>Table13[[#This Row],[Sellable Unit/Set/box to ship]]/Table13[[#This Row],[Box to pull]]</f>
        <v>24</v>
      </c>
      <c r="J117" s="7" t="str">
        <f t="shared" si="3"/>
        <v>Labeling</v>
      </c>
      <c r="K11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7" s="9">
        <f>VLOOKUP(Table13[[#This Row],[SKU]],Instruction!A:G,7,0)</f>
        <v>0</v>
      </c>
      <c r="M117" s="9" t="e">
        <f>VLOOKUP(Table13[[#This Row],[ASIN]],'[4]2024'!$A:$AB,28,0)</f>
        <v>#N/A</v>
      </c>
      <c r="N117" s="65">
        <f>VLOOKUP(Table13[[#This Row],[SKU]],Data1!A:C,3,0)</f>
        <v>1</v>
      </c>
      <c r="O117" s="28">
        <f>VLOOKUP(Table13[[#This Row],[Item '#]],Data2!A:D,4,0)</f>
        <v>24</v>
      </c>
      <c r="P117" s="2">
        <f>VLOOKUP(Table13[[#This Row],[Item '#]],Data2!A:D,3,0)</f>
        <v>144</v>
      </c>
      <c r="Q117" s="1">
        <v>72</v>
      </c>
      <c r="R117" s="2">
        <f>VLOOKUP(Table13[[#This Row],[Item '#]],[3]Sheet1!$B:$D,3,0)</f>
        <v>19878</v>
      </c>
    </row>
    <row r="118" spans="1:18" ht="30" customHeight="1" x14ac:dyDescent="0.25">
      <c r="A118" s="64" t="s">
        <v>2755</v>
      </c>
      <c r="B118" s="2" t="s">
        <v>5289</v>
      </c>
      <c r="C118" s="2" t="s">
        <v>5289</v>
      </c>
      <c r="D118" s="1">
        <f>VLOOKUP(Table13[[#This Row],[SKU]],Data1!A:B,2,0)</f>
        <v>5414</v>
      </c>
      <c r="E118" s="65">
        <f>Table13[[#This Row],[UoM]]*Table13[[#This Row],[Recommended Replenishment Qty]]</f>
        <v>384</v>
      </c>
      <c r="F118" s="65">
        <f>Table13[[#This Row],[Total EA (Transfer to WH06)]]/Table13[[#This Row],[UoM]]</f>
        <v>384</v>
      </c>
      <c r="G118" s="1"/>
      <c r="H118" s="40">
        <f>Table13[[#This Row],[Total EA (Transfer to WH06)]]/Table13[[#This Row],[CASE]]</f>
        <v>8</v>
      </c>
      <c r="I118" s="66">
        <f>Table13[[#This Row],[Sellable Unit/Set/box to ship]]/Table13[[#This Row],[Case to pull]]</f>
        <v>48</v>
      </c>
      <c r="J118" s="7" t="str">
        <f t="shared" si="3"/>
        <v/>
      </c>
      <c r="K118" s="9" t="str">
        <f>VLOOKUP(Table13[[#This Row],[SKU]],Instruction!A:F,6,0)</f>
        <v xml:space="preserve">Apply outer box/case label accordingly to match item# (Cover all existing barcodes on the box/case) </v>
      </c>
      <c r="L118" s="9">
        <f>VLOOKUP(Table13[[#This Row],[SKU]],Instruction!A:G,7,0)</f>
        <v>0</v>
      </c>
      <c r="M118" s="9" t="str">
        <f>VLOOKUP(Table13[[#This Row],[ASIN]],'[4]2024'!$A:$AB,28,0)</f>
        <v>No Supplies</v>
      </c>
      <c r="N118" s="65">
        <f>VLOOKUP(Table13[[#This Row],[SKU]],Data1!A:C,3,0)</f>
        <v>1</v>
      </c>
      <c r="O118" s="28">
        <f>VLOOKUP(Table13[[#This Row],[Item '#]],Data2!A:D,4,0)</f>
        <v>0</v>
      </c>
      <c r="P118" s="2">
        <f>VLOOKUP(Table13[[#This Row],[Item '#]],Data2!A:D,3,0)</f>
        <v>48</v>
      </c>
      <c r="Q118" s="1">
        <v>384</v>
      </c>
      <c r="R118" s="2">
        <f>VLOOKUP(Table13[[#This Row],[Item '#]],[3]Sheet1!$B:$D,3,0)</f>
        <v>5544</v>
      </c>
    </row>
    <row r="119" spans="1:18" ht="45" customHeight="1" x14ac:dyDescent="0.25">
      <c r="A119" s="64" t="s">
        <v>4941</v>
      </c>
      <c r="B119" s="2" t="s">
        <v>5311</v>
      </c>
      <c r="C119" s="2" t="s">
        <v>5312</v>
      </c>
      <c r="D119" s="1">
        <f>VLOOKUP(Table13[[#This Row],[SKU]],Data1!A:B,2,0)</f>
        <v>2309</v>
      </c>
      <c r="E119" s="65">
        <f>Table13[[#This Row],[UoM]]*Table13[[#This Row],[Recommended Replenishment Qty]]</f>
        <v>432</v>
      </c>
      <c r="F119" s="65">
        <f>Table13[[#This Row],[Total EA (Transfer to WH06)]]/Table13[[#This Row],[UoM]]</f>
        <v>432</v>
      </c>
      <c r="G119" s="1"/>
      <c r="H119" s="40">
        <f>Table13[[#This Row],[Total EA (Transfer to WH06)]]/Table13[[#This Row],[CASE]]</f>
        <v>3</v>
      </c>
      <c r="I119" s="66">
        <f>Table13[[#This Row],[Sellable Unit/Set/box to ship]]/Table13[[#This Row],[Case to pull]]</f>
        <v>144</v>
      </c>
      <c r="J119" s="7" t="str">
        <f t="shared" si="3"/>
        <v>Labeling</v>
      </c>
      <c r="K119" s="9" t="str">
        <f>VLOOKUP(Table13[[#This Row],[SKU]],Instruction!A:F,6,0)</f>
        <v>• Use FNSKU to label each item (cover barcode). 
• Put item back to CASE. Discard inner box
• Apply outer case label accordingly to match item# (Cover all existing barcodes on the case)</v>
      </c>
      <c r="L119" s="9">
        <f>VLOOKUP(Table13[[#This Row],[SKU]],Instruction!A:G,7,0)</f>
        <v>0</v>
      </c>
      <c r="M119" s="9" t="str">
        <f>VLOOKUP(Table13[[#This Row],[ASIN]],'[4]2024'!$A:$AB,28,0)</f>
        <v>No Supplies</v>
      </c>
      <c r="N119" s="65">
        <f>VLOOKUP(Table13[[#This Row],[SKU]],Data1!A:C,3,0)</f>
        <v>1</v>
      </c>
      <c r="O119" s="28">
        <f>VLOOKUP(Table13[[#This Row],[Item '#]],Data2!A:D,4,0)</f>
        <v>24</v>
      </c>
      <c r="P119" s="2">
        <f>VLOOKUP(Table13[[#This Row],[Item '#]],Data2!A:D,3,0)</f>
        <v>144</v>
      </c>
      <c r="Q119" s="1">
        <v>432</v>
      </c>
      <c r="R119" s="2">
        <f>VLOOKUP(Table13[[#This Row],[Item '#]],[3]Sheet1!$B:$D,3,0)</f>
        <v>6246</v>
      </c>
    </row>
    <row r="120" spans="1:18" ht="30" customHeight="1" x14ac:dyDescent="0.25">
      <c r="A120" s="64" t="s">
        <v>1149</v>
      </c>
      <c r="B120" s="2" t="s">
        <v>5199</v>
      </c>
      <c r="C120" s="2" t="s">
        <v>5199</v>
      </c>
      <c r="D120" s="1">
        <f>VLOOKUP(Table13[[#This Row],[SKU]],Data1!A:B,2,0)</f>
        <v>2320</v>
      </c>
      <c r="E120" s="65">
        <f>Table13[[#This Row],[UoM]]*Table13[[#This Row],[Recommended Replenishment Qty]]</f>
        <v>120</v>
      </c>
      <c r="F120" s="65">
        <f>Table13[[#This Row],[Total EA (Transfer to WH06)]]/Table13[[#This Row],[UoM]]</f>
        <v>120</v>
      </c>
      <c r="G120" s="1">
        <f>Table13[[#This Row],[Total EA (Transfer to WH06)]]/Table13[[#This Row],[BOX]]</f>
        <v>5</v>
      </c>
      <c r="H120" s="40"/>
      <c r="I120" s="66">
        <f>Table13[[#This Row],[Sellable Unit/Set/box to ship]]/Table13[[#This Row],[Box to pull]]</f>
        <v>24</v>
      </c>
      <c r="J120" s="7" t="str">
        <f t="shared" si="3"/>
        <v/>
      </c>
      <c r="K120" s="9" t="str">
        <f>VLOOKUP(Table13[[#This Row],[SKU]],Instruction!A:F,6,0)</f>
        <v xml:space="preserve">Apply outer box/case label accordingly to match item# (Cover all existing barcodes on the box/case) </v>
      </c>
      <c r="L120" s="9">
        <f>VLOOKUP(Table13[[#This Row],[SKU]],Instruction!A:G,7,0)</f>
        <v>0</v>
      </c>
      <c r="M120" s="9" t="str">
        <f>VLOOKUP(Table13[[#This Row],[ASIN]],'[4]2024'!$A:$AB,28,0)</f>
        <v>No Supplies</v>
      </c>
      <c r="N120" s="65">
        <f>VLOOKUP(Table13[[#This Row],[SKU]],Data1!A:C,3,0)</f>
        <v>1</v>
      </c>
      <c r="O120" s="28">
        <f>VLOOKUP(Table13[[#This Row],[Item '#]],Data2!A:D,4,0)</f>
        <v>24</v>
      </c>
      <c r="P120" s="2">
        <f>VLOOKUP(Table13[[#This Row],[Item '#]],Data2!A:D,3,0)</f>
        <v>144</v>
      </c>
      <c r="Q120" s="1">
        <v>120</v>
      </c>
      <c r="R120" s="2">
        <f>VLOOKUP(Table13[[#This Row],[Item '#]],[3]Sheet1!$B:$D,3,0)</f>
        <v>8445</v>
      </c>
    </row>
    <row r="121" spans="1:18" ht="30" customHeight="1" x14ac:dyDescent="0.25">
      <c r="A121" s="64" t="s">
        <v>2137</v>
      </c>
      <c r="B121" s="2" t="s">
        <v>5229</v>
      </c>
      <c r="C121" s="2" t="s">
        <v>5230</v>
      </c>
      <c r="D121" s="1">
        <f>VLOOKUP(Table13[[#This Row],[SKU]],Data1!A:B,2,0)</f>
        <v>4103</v>
      </c>
      <c r="E121" s="65">
        <f>Table13[[#This Row],[UoM]]*Table13[[#This Row],[Recommended Replenishment Qty]]</f>
        <v>792</v>
      </c>
      <c r="F121" s="65">
        <f>Table13[[#This Row],[Total EA (Transfer to WH06)]]/Table13[[#This Row],[UoM]]</f>
        <v>792</v>
      </c>
      <c r="G121" s="1"/>
      <c r="H121" s="40">
        <f>Table13[[#This Row],[Total EA (Transfer to WH06)]]/Table13[[#This Row],[CASE]]</f>
        <v>66</v>
      </c>
      <c r="I121" s="66">
        <f>Table13[[#This Row],[Sellable Unit/Set/box to ship]]/Table13[[#This Row],[Case to pull]]</f>
        <v>12</v>
      </c>
      <c r="J121" s="7" t="str">
        <f t="shared" si="3"/>
        <v>Labeling</v>
      </c>
      <c r="K12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1" s="9">
        <f>VLOOKUP(Table13[[#This Row],[SKU]],Instruction!A:G,7,0)</f>
        <v>0</v>
      </c>
      <c r="M121" s="9" t="str">
        <f>VLOOKUP(Table13[[#This Row],[ASIN]],'[4]2024'!$A:$AB,28,0)</f>
        <v>No Supplies</v>
      </c>
      <c r="N121" s="65">
        <f>VLOOKUP(Table13[[#This Row],[SKU]],Data1!A:C,3,0)</f>
        <v>1</v>
      </c>
      <c r="O121" s="28">
        <f>VLOOKUP(Table13[[#This Row],[Item '#]],Data2!A:D,4,0)</f>
        <v>0</v>
      </c>
      <c r="P121" s="2">
        <f>VLOOKUP(Table13[[#This Row],[Item '#]],Data2!A:D,3,0)</f>
        <v>12</v>
      </c>
      <c r="Q121" s="1">
        <v>792</v>
      </c>
      <c r="R121" s="2">
        <f>VLOOKUP(Table13[[#This Row],[Item '#]],[3]Sheet1!$B:$D,3,0)</f>
        <v>4376</v>
      </c>
    </row>
    <row r="122" spans="1:18" ht="30" customHeight="1" x14ac:dyDescent="0.25">
      <c r="A122" s="64" t="s">
        <v>1097</v>
      </c>
      <c r="B122" s="2" t="s">
        <v>6876</v>
      </c>
      <c r="C122" s="2" t="s">
        <v>6876</v>
      </c>
      <c r="D122" s="1">
        <f>VLOOKUP(Table13[[#This Row],[SKU]],Data1!A:B,2,0)</f>
        <v>2233</v>
      </c>
      <c r="E122" s="65">
        <f>Table13[[#This Row],[UoM]]*Table13[[#This Row],[Recommended Replenishment Qty]]</f>
        <v>792</v>
      </c>
      <c r="F122" s="65">
        <f>Table13[[#This Row],[Total EA (Transfer to WH06)]]/Table13[[#This Row],[UoM]]</f>
        <v>792</v>
      </c>
      <c r="G122" s="1"/>
      <c r="H122" s="40">
        <f>Table13[[#This Row],[Total EA (Transfer to WH06)]]/Table13[[#This Row],[CASE]]</f>
        <v>11</v>
      </c>
      <c r="I122" s="66">
        <f>Table13[[#This Row],[Sellable Unit/Set/box to ship]]/Table13[[#This Row],[Case to pull]]</f>
        <v>72</v>
      </c>
      <c r="J122" s="7" t="str">
        <f t="shared" si="3"/>
        <v/>
      </c>
      <c r="K122" s="9" t="str">
        <f>VLOOKUP(Table13[[#This Row],[SKU]],Instruction!A:F,6,0)</f>
        <v xml:space="preserve">Apply outer box/case label accordingly to match item# (Cover all existing barcodes on the box/case) </v>
      </c>
      <c r="L122" s="9">
        <f>VLOOKUP(Table13[[#This Row],[SKU]],Instruction!A:G,7,0)</f>
        <v>0</v>
      </c>
      <c r="M122" s="9" t="str">
        <f>VLOOKUP(Table13[[#This Row],[ASIN]],'[4]2024'!$A:$AB,28,0)</f>
        <v>No Supplies</v>
      </c>
      <c r="N122" s="65">
        <f>VLOOKUP(Table13[[#This Row],[SKU]],Data1!A:C,3,0)</f>
        <v>1</v>
      </c>
      <c r="O122" s="28">
        <f>VLOOKUP(Table13[[#This Row],[Item '#]],Data2!A:D,4,0)</f>
        <v>24</v>
      </c>
      <c r="P122" s="2">
        <f>VLOOKUP(Table13[[#This Row],[Item '#]],Data2!A:D,3,0)</f>
        <v>72</v>
      </c>
      <c r="Q122" s="1">
        <v>792</v>
      </c>
      <c r="R122" s="2">
        <f>VLOOKUP(Table13[[#This Row],[Item '#]],[3]Sheet1!$B:$D,3,0)</f>
        <v>7033</v>
      </c>
    </row>
    <row r="123" spans="1:18" ht="30" customHeight="1" x14ac:dyDescent="0.25">
      <c r="A123" s="64" t="s">
        <v>1987</v>
      </c>
      <c r="B123" s="2" t="s">
        <v>5358</v>
      </c>
      <c r="C123" s="2" t="s">
        <v>5358</v>
      </c>
      <c r="D123" s="1">
        <f>VLOOKUP(Table13[[#This Row],[SKU]],Data1!A:B,2,0)</f>
        <v>3824</v>
      </c>
      <c r="E123" s="65">
        <f>Table13[[#This Row],[UoM]]*Table13[[#This Row],[Recommended Replenishment Qty]]</f>
        <v>144</v>
      </c>
      <c r="F123" s="65">
        <f>Table13[[#This Row],[Total EA (Transfer to WH06)]]/Table13[[#This Row],[UoM]]</f>
        <v>144</v>
      </c>
      <c r="G123" s="1"/>
      <c r="H123" s="40">
        <f>Table13[[#This Row],[Total EA (Transfer to WH06)]]/Table13[[#This Row],[CASE]]</f>
        <v>1</v>
      </c>
      <c r="I123" s="66">
        <f>Table13[[#This Row],[Sellable Unit/Set/box to ship]]/Table13[[#This Row],[Case to pull]]</f>
        <v>144</v>
      </c>
      <c r="J123" s="7" t="str">
        <f t="shared" si="3"/>
        <v/>
      </c>
      <c r="K123" s="9" t="str">
        <f>VLOOKUP(Table13[[#This Row],[SKU]],Instruction!A:F,6,0)</f>
        <v xml:space="preserve">Apply outer box/case label accordingly to match item# (Cover all existing barcodes on the box/case) </v>
      </c>
      <c r="L123" s="9">
        <f>VLOOKUP(Table13[[#This Row],[SKU]],Instruction!A:G,7,0)</f>
        <v>0</v>
      </c>
      <c r="M123" s="9" t="str">
        <f>VLOOKUP(Table13[[#This Row],[ASIN]],'[4]2024'!$A:$AB,28,0)</f>
        <v>No Supplies</v>
      </c>
      <c r="N123" s="65">
        <f>VLOOKUP(Table13[[#This Row],[SKU]],Data1!A:C,3,0)</f>
        <v>1</v>
      </c>
      <c r="O123" s="28">
        <f>VLOOKUP(Table13[[#This Row],[Item '#]],Data2!A:D,4,0)</f>
        <v>24</v>
      </c>
      <c r="P123" s="2">
        <f>VLOOKUP(Table13[[#This Row],[Item '#]],Data2!A:D,3,0)</f>
        <v>144</v>
      </c>
      <c r="Q123" s="1">
        <v>144</v>
      </c>
      <c r="R123" s="2">
        <f>VLOOKUP(Table13[[#This Row],[Item '#]],[3]Sheet1!$B:$D,3,0)</f>
        <v>28</v>
      </c>
    </row>
    <row r="124" spans="1:18" ht="30" customHeight="1" x14ac:dyDescent="0.25">
      <c r="A124" s="64" t="s">
        <v>964</v>
      </c>
      <c r="B124" s="2" t="s">
        <v>5469</v>
      </c>
      <c r="C124" s="2" t="s">
        <v>5470</v>
      </c>
      <c r="D124" s="1">
        <f>VLOOKUP(Table13[[#This Row],[SKU]],Data1!A:B,2,0)</f>
        <v>210</v>
      </c>
      <c r="E124" s="65">
        <f>Table13[[#This Row],[UoM]]*Table13[[#This Row],[Recommended Replenishment Qty]]</f>
        <v>144</v>
      </c>
      <c r="F124" s="65">
        <f>Table13[[#This Row],[Total EA (Transfer to WH06)]]/Table13[[#This Row],[UoM]]</f>
        <v>144</v>
      </c>
      <c r="G124" s="1"/>
      <c r="H124" s="40">
        <f>Table13[[#This Row],[Total EA (Transfer to WH06)]]/Table13[[#This Row],[CASE]]</f>
        <v>1</v>
      </c>
      <c r="I124" s="66">
        <f>Table13[[#This Row],[Sellable Unit/Set/box to ship]]/Table13[[#This Row],[Case to pull]]</f>
        <v>144</v>
      </c>
      <c r="J124" s="7" t="str">
        <f t="shared" si="3"/>
        <v>Labeling</v>
      </c>
      <c r="K12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4" s="9">
        <f>VLOOKUP(Table13[[#This Row],[SKU]],Instruction!A:G,7,0)</f>
        <v>0</v>
      </c>
      <c r="M124" s="9" t="str">
        <f>VLOOKUP(Table13[[#This Row],[ASIN]],'[4]2024'!$A:$AB,28,0)</f>
        <v>No Supplies</v>
      </c>
      <c r="N124" s="65">
        <f>VLOOKUP(Table13[[#This Row],[SKU]],Data1!A:C,3,0)</f>
        <v>1</v>
      </c>
      <c r="O124" s="28">
        <f>VLOOKUP(Table13[[#This Row],[Item '#]],Data2!A:D,4,0)</f>
        <v>24</v>
      </c>
      <c r="P124" s="2">
        <f>VLOOKUP(Table13[[#This Row],[Item '#]],Data2!A:D,3,0)</f>
        <v>144</v>
      </c>
      <c r="Q124" s="1">
        <v>144</v>
      </c>
      <c r="R124" s="2">
        <f>VLOOKUP(Table13[[#This Row],[Item '#]],[3]Sheet1!$B:$D,3,0)</f>
        <v>12370</v>
      </c>
    </row>
    <row r="125" spans="1:18" ht="30" customHeight="1" x14ac:dyDescent="0.25">
      <c r="A125" s="64" t="s">
        <v>4981</v>
      </c>
      <c r="B125" s="2" t="s">
        <v>5271</v>
      </c>
      <c r="C125" s="2" t="s">
        <v>5272</v>
      </c>
      <c r="D125" s="1">
        <f>VLOOKUP(Table13[[#This Row],[SKU]],Data1!A:B,2,0)</f>
        <v>735</v>
      </c>
      <c r="E125" s="65">
        <f>Table13[[#This Row],[UoM]]*Table13[[#This Row],[Recommended Replenishment Qty]]</f>
        <v>864</v>
      </c>
      <c r="F125" s="65">
        <f>Table13[[#This Row],[Total EA (Transfer to WH06)]]/Table13[[#This Row],[UoM]]</f>
        <v>864</v>
      </c>
      <c r="G125" s="1"/>
      <c r="H125" s="40">
        <f>Table13[[#This Row],[Total EA (Transfer to WH06)]]/Table13[[#This Row],[CASE]]</f>
        <v>6</v>
      </c>
      <c r="I125" s="66">
        <f>Table13[[#This Row],[Sellable Unit/Set/box to ship]]/Table13[[#This Row],[Case to pull]]</f>
        <v>144</v>
      </c>
      <c r="J125" s="7" t="str">
        <f t="shared" si="3"/>
        <v>Labeling</v>
      </c>
      <c r="K12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5" s="9">
        <f>VLOOKUP(Table13[[#This Row],[SKU]],Instruction!A:G,7,0)</f>
        <v>0</v>
      </c>
      <c r="M125" s="9" t="str">
        <f>VLOOKUP(Table13[[#This Row],[ASIN]],'[4]2024'!$A:$AB,28,0)</f>
        <v>No Supplies</v>
      </c>
      <c r="N125" s="65">
        <f>VLOOKUP(Table13[[#This Row],[SKU]],Data1!A:C,3,0)</f>
        <v>1</v>
      </c>
      <c r="O125" s="28">
        <f>VLOOKUP(Table13[[#This Row],[Item '#]],Data2!A:D,4,0)</f>
        <v>12</v>
      </c>
      <c r="P125" s="2">
        <f>VLOOKUP(Table13[[#This Row],[Item '#]],Data2!A:D,3,0)</f>
        <v>144</v>
      </c>
      <c r="Q125" s="1">
        <v>864</v>
      </c>
      <c r="R125" s="2">
        <f>VLOOKUP(Table13[[#This Row],[Item '#]],[3]Sheet1!$B:$D,3,0)</f>
        <v>13033</v>
      </c>
    </row>
    <row r="126" spans="1:18" ht="30" customHeight="1" x14ac:dyDescent="0.25">
      <c r="A126" s="64" t="s">
        <v>4955</v>
      </c>
      <c r="B126" s="2" t="s">
        <v>6877</v>
      </c>
      <c r="C126" s="2" t="s">
        <v>6878</v>
      </c>
      <c r="D126" s="1">
        <f>VLOOKUP(Table13[[#This Row],[SKU]],Data1!A:B,2,0)</f>
        <v>2403</v>
      </c>
      <c r="E126" s="65">
        <f>Table13[[#This Row],[UoM]]*Table13[[#This Row],[Recommended Replenishment Qty]]</f>
        <v>72</v>
      </c>
      <c r="F126" s="65">
        <f>Table13[[#This Row],[Total EA (Transfer to WH06)]]/Table13[[#This Row],[UoM]]</f>
        <v>72</v>
      </c>
      <c r="G126" s="1">
        <v>3</v>
      </c>
      <c r="H126" s="40"/>
      <c r="I126" s="66">
        <f>Table13[[#This Row],[Sellable Unit/Set/box to ship]]/Table13[[#This Row],[Box to pull]]</f>
        <v>24</v>
      </c>
      <c r="J126" s="7" t="str">
        <f t="shared" si="3"/>
        <v>Labeling</v>
      </c>
      <c r="K126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26" s="9">
        <f>VLOOKUP(Table13[[#This Row],[SKU]],Instruction!A:G,7,0)</f>
        <v>0</v>
      </c>
      <c r="M126" s="9" t="str">
        <f>VLOOKUP(Table13[[#This Row],[ASIN]],'[4]2024'!$A:$AB,28,0)</f>
        <v>No Supplies</v>
      </c>
      <c r="N126" s="65">
        <f>VLOOKUP(Table13[[#This Row],[SKU]],Data1!A:C,3,0)</f>
        <v>1</v>
      </c>
      <c r="O126" s="28">
        <f>VLOOKUP(Table13[[#This Row],[Item '#]],Data2!A:D,4,0)</f>
        <v>24</v>
      </c>
      <c r="P126" s="2">
        <f>VLOOKUP(Table13[[#This Row],[Item '#]],Data2!A:D,3,0)</f>
        <v>72</v>
      </c>
      <c r="Q126" s="1">
        <v>72</v>
      </c>
      <c r="R126" s="2">
        <f>VLOOKUP(Table13[[#This Row],[Item '#]],[3]Sheet1!$B:$D,3,0)</f>
        <v>10636</v>
      </c>
    </row>
    <row r="127" spans="1:18" ht="30" customHeight="1" x14ac:dyDescent="0.25">
      <c r="A127" s="64" t="s">
        <v>2134</v>
      </c>
      <c r="B127" s="2" t="s">
        <v>5205</v>
      </c>
      <c r="C127" s="2" t="s">
        <v>5206</v>
      </c>
      <c r="D127" s="1">
        <f>VLOOKUP(Table13[[#This Row],[SKU]],Data1!A:B,2,0)</f>
        <v>4102</v>
      </c>
      <c r="E127" s="65">
        <f>Table13[[#This Row],[UoM]]*Table13[[#This Row],[Recommended Replenishment Qty]]</f>
        <v>564</v>
      </c>
      <c r="F127" s="65">
        <f>Table13[[#This Row],[Total EA (Transfer to WH06)]]/Table13[[#This Row],[UoM]]</f>
        <v>564</v>
      </c>
      <c r="G127" s="1"/>
      <c r="H127" s="40">
        <f>Table13[[#This Row],[Total EA (Transfer to WH06)]]/Table13[[#This Row],[CASE]]</f>
        <v>47</v>
      </c>
      <c r="I127" s="66">
        <f>Table13[[#This Row],[Sellable Unit/Set/box to ship]]/Table13[[#This Row],[Case to pull]]</f>
        <v>12</v>
      </c>
      <c r="J127" s="7" t="str">
        <f t="shared" si="3"/>
        <v>Labeling</v>
      </c>
      <c r="K12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7" s="9">
        <f>VLOOKUP(Table13[[#This Row],[SKU]],Instruction!A:G,7,0)</f>
        <v>0</v>
      </c>
      <c r="M127" s="9" t="str">
        <f>VLOOKUP(Table13[[#This Row],[ASIN]],'[4]2024'!$A:$AB,28,0)</f>
        <v>No Supplies</v>
      </c>
      <c r="N127" s="65">
        <f>VLOOKUP(Table13[[#This Row],[SKU]],Data1!A:C,3,0)</f>
        <v>1</v>
      </c>
      <c r="O127" s="28">
        <f>VLOOKUP(Table13[[#This Row],[Item '#]],Data2!A:D,4,0)</f>
        <v>0</v>
      </c>
      <c r="P127" s="2">
        <f>VLOOKUP(Table13[[#This Row],[Item '#]],Data2!A:D,3,0)</f>
        <v>12</v>
      </c>
      <c r="Q127" s="1">
        <v>564</v>
      </c>
      <c r="R127" s="2">
        <f>VLOOKUP(Table13[[#This Row],[Item '#]],[3]Sheet1!$B:$D,3,0)</f>
        <v>4824</v>
      </c>
    </row>
    <row r="128" spans="1:18" ht="30" customHeight="1" x14ac:dyDescent="0.25">
      <c r="A128" s="64" t="s">
        <v>5053</v>
      </c>
      <c r="B128" s="2" t="s">
        <v>5772</v>
      </c>
      <c r="C128" s="2" t="s">
        <v>5773</v>
      </c>
      <c r="D128" s="1">
        <f>VLOOKUP(Table13[[#This Row],[SKU]],Data1!A:B,2,0)</f>
        <v>6100</v>
      </c>
      <c r="E128" s="65">
        <f>Table13[[#This Row],[UoM]]*Table13[[#This Row],[Recommended Replenishment Qty]]</f>
        <v>36</v>
      </c>
      <c r="F128" s="65">
        <f>Table13[[#This Row],[Total EA (Transfer to WH06)]]/Table13[[#This Row],[UoM]]</f>
        <v>36</v>
      </c>
      <c r="G128" s="1"/>
      <c r="H128" s="40">
        <f>Table13[[#This Row],[Total EA (Transfer to WH06)]]/Table13[[#This Row],[CASE]]</f>
        <v>1</v>
      </c>
      <c r="I128" s="66">
        <f>Table13[[#This Row],[Sellable Unit/Set/box to ship]]/Table13[[#This Row],[Case to pull]]</f>
        <v>36</v>
      </c>
      <c r="J128" s="7" t="str">
        <f t="shared" si="3"/>
        <v>Labeling</v>
      </c>
      <c r="K12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8" s="9">
        <f>VLOOKUP(Table13[[#This Row],[SKU]],Instruction!A:G,7,0)</f>
        <v>0</v>
      </c>
      <c r="M128" s="9" t="e">
        <f>VLOOKUP(Table13[[#This Row],[ASIN]],'[4]2024'!$A:$AB,28,0)</f>
        <v>#N/A</v>
      </c>
      <c r="N128" s="65">
        <f>VLOOKUP(Table13[[#This Row],[SKU]],Data1!A:C,3,0)</f>
        <v>1</v>
      </c>
      <c r="O128" s="28">
        <f>VLOOKUP(Table13[[#This Row],[Item '#]],Data2!A:D,4,0)</f>
        <v>0</v>
      </c>
      <c r="P128" s="2">
        <f>VLOOKUP(Table13[[#This Row],[Item '#]],Data2!A:D,3,0)</f>
        <v>36</v>
      </c>
      <c r="Q128" s="1">
        <v>36</v>
      </c>
      <c r="R128" s="2">
        <f>VLOOKUP(Table13[[#This Row],[Item '#]],[3]Sheet1!$B:$D,3,0)</f>
        <v>9563</v>
      </c>
    </row>
    <row r="129" spans="1:18" ht="30" customHeight="1" x14ac:dyDescent="0.25">
      <c r="A129" s="64" t="s">
        <v>1116</v>
      </c>
      <c r="B129" s="2" t="s">
        <v>5193</v>
      </c>
      <c r="C129" s="2" t="s">
        <v>5194</v>
      </c>
      <c r="D129" s="1">
        <f>VLOOKUP(Table13[[#This Row],[SKU]],Data1!A:B,2,0)</f>
        <v>2300</v>
      </c>
      <c r="E129" s="65">
        <f>Table13[[#This Row],[UoM]]*Table13[[#This Row],[Recommended Replenishment Qty]]</f>
        <v>576</v>
      </c>
      <c r="F129" s="65">
        <f>Table13[[#This Row],[Total EA (Transfer to WH06)]]/Table13[[#This Row],[UoM]]</f>
        <v>576</v>
      </c>
      <c r="G129" s="1"/>
      <c r="H129" s="40">
        <f>Table13[[#This Row],[Total EA (Transfer to WH06)]]/Table13[[#This Row],[CASE]]</f>
        <v>4</v>
      </c>
      <c r="I129" s="66">
        <f>Table13[[#This Row],[Sellable Unit/Set/box to ship]]/Table13[[#This Row],[Case to pull]]</f>
        <v>144</v>
      </c>
      <c r="J129" s="7" t="str">
        <f t="shared" si="3"/>
        <v>Labeling</v>
      </c>
      <c r="K12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9" s="9">
        <f>VLOOKUP(Table13[[#This Row],[SKU]],Instruction!A:G,7,0)</f>
        <v>0</v>
      </c>
      <c r="M129" s="9" t="str">
        <f>VLOOKUP(Table13[[#This Row],[ASIN]],'[4]2024'!$A:$AB,28,0)</f>
        <v>No Supplies</v>
      </c>
      <c r="N129" s="65">
        <f>VLOOKUP(Table13[[#This Row],[SKU]],Data1!A:C,3,0)</f>
        <v>1</v>
      </c>
      <c r="O129" s="28">
        <f>VLOOKUP(Table13[[#This Row],[Item '#]],Data2!A:D,4,0)</f>
        <v>24</v>
      </c>
      <c r="P129" s="2">
        <f>VLOOKUP(Table13[[#This Row],[Item '#]],Data2!A:D,3,0)</f>
        <v>144</v>
      </c>
      <c r="Q129" s="1">
        <v>576</v>
      </c>
      <c r="R129" s="2">
        <f>VLOOKUP(Table13[[#This Row],[Item '#]],[3]Sheet1!$B:$D,3,0)</f>
        <v>31327</v>
      </c>
    </row>
    <row r="130" spans="1:18" ht="30" customHeight="1" x14ac:dyDescent="0.25">
      <c r="A130" s="64" t="s">
        <v>486</v>
      </c>
      <c r="B130" s="2" t="s">
        <v>5196</v>
      </c>
      <c r="C130" s="2" t="s">
        <v>5196</v>
      </c>
      <c r="D130" s="1">
        <f>VLOOKUP(Table13[[#This Row],[SKU]],Data1!A:B,2,0)</f>
        <v>17049</v>
      </c>
      <c r="E130" s="65">
        <f>Table13[[#This Row],[UoM]]*Table13[[#This Row],[Recommended Replenishment Qty]]</f>
        <v>864</v>
      </c>
      <c r="F130" s="65">
        <f>Table13[[#This Row],[Total EA (Transfer to WH06)]]/Table13[[#This Row],[UoM]]</f>
        <v>864</v>
      </c>
      <c r="G130" s="1"/>
      <c r="H130" s="40">
        <f>Table13[[#This Row],[Total EA (Transfer to WH06)]]/Table13[[#This Row],[CASE]]</f>
        <v>6</v>
      </c>
      <c r="I130" s="66">
        <f>Table13[[#This Row],[Sellable Unit/Set/box to ship]]/Table13[[#This Row],[Case to pull]]</f>
        <v>144</v>
      </c>
      <c r="J130" s="7" t="str">
        <f t="shared" ref="J130:J161" si="4">IF(ISNUMBER(SEARCH("FNSKU",K130)),"Labeling","")</f>
        <v/>
      </c>
      <c r="K130" s="9" t="str">
        <f>VLOOKUP(Table13[[#This Row],[SKU]],Instruction!A:F,6,0)</f>
        <v xml:space="preserve">Apply outer box/case label accordingly to match item# (Cover all existing barcodes on the box/case) </v>
      </c>
      <c r="L130" s="9">
        <f>VLOOKUP(Table13[[#This Row],[SKU]],Instruction!A:G,7,0)</f>
        <v>0</v>
      </c>
      <c r="M130" s="9" t="str">
        <f>VLOOKUP(Table13[[#This Row],[ASIN]],'[4]2024'!$A:$AB,28,0)</f>
        <v>No Supplies</v>
      </c>
      <c r="N130" s="65">
        <f>VLOOKUP(Table13[[#This Row],[SKU]],Data1!A:C,3,0)</f>
        <v>1</v>
      </c>
      <c r="O130" s="28">
        <f>VLOOKUP(Table13[[#This Row],[Item '#]],Data2!A:D,4,0)</f>
        <v>24</v>
      </c>
      <c r="P130" s="2">
        <f>VLOOKUP(Table13[[#This Row],[Item '#]],Data2!A:D,3,0)</f>
        <v>144</v>
      </c>
      <c r="Q130" s="1">
        <v>864</v>
      </c>
      <c r="R130" s="2">
        <f>VLOOKUP(Table13[[#This Row],[Item '#]],[3]Sheet1!$B:$D,3,0)</f>
        <v>7699</v>
      </c>
    </row>
    <row r="131" spans="1:18" ht="30" customHeight="1" x14ac:dyDescent="0.25">
      <c r="A131" s="64" t="s">
        <v>531</v>
      </c>
      <c r="B131" s="2" t="s">
        <v>5418</v>
      </c>
      <c r="C131" s="2" t="s">
        <v>5419</v>
      </c>
      <c r="D131" s="1">
        <f>VLOOKUP(Table13[[#This Row],[SKU]],Data1!A:B,2,0)</f>
        <v>1706</v>
      </c>
      <c r="E131" s="65">
        <f>Table13[[#This Row],[UoM]]*Table13[[#This Row],[Recommended Replenishment Qty]]</f>
        <v>72</v>
      </c>
      <c r="F131" s="65">
        <f>Table13[[#This Row],[Total EA (Transfer to WH06)]]/Table13[[#This Row],[UoM]]</f>
        <v>72</v>
      </c>
      <c r="G131" s="1">
        <f>Table13[[#This Row],[Total EA (Transfer to WH06)]]/Table13[[#This Row],[BOX]]</f>
        <v>3</v>
      </c>
      <c r="H131" s="40"/>
      <c r="I131" s="66">
        <f>Table13[[#This Row],[Sellable Unit/Set/box to ship]]/Table13[[#This Row],[Box to pull]]</f>
        <v>24</v>
      </c>
      <c r="J131" s="7" t="str">
        <f t="shared" si="4"/>
        <v>Labeling</v>
      </c>
      <c r="K13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1" s="9">
        <f>VLOOKUP(Table13[[#This Row],[SKU]],Instruction!A:G,7,0)</f>
        <v>0</v>
      </c>
      <c r="M131" s="9" t="str">
        <f>VLOOKUP(Table13[[#This Row],[ASIN]],'[4]2024'!$A:$AB,28,0)</f>
        <v>No Supplies</v>
      </c>
      <c r="N131" s="65">
        <f>VLOOKUP(Table13[[#This Row],[SKU]],Data1!A:C,3,0)</f>
        <v>1</v>
      </c>
      <c r="O131" s="28">
        <f>VLOOKUP(Table13[[#This Row],[Item '#]],Data2!A:D,4,0)</f>
        <v>24</v>
      </c>
      <c r="P131" s="2">
        <f>VLOOKUP(Table13[[#This Row],[Item '#]],Data2!A:D,3,0)</f>
        <v>144</v>
      </c>
      <c r="Q131" s="1">
        <v>72</v>
      </c>
      <c r="R131" s="2">
        <f>VLOOKUP(Table13[[#This Row],[Item '#]],[3]Sheet1!$B:$D,3,0)</f>
        <v>14893</v>
      </c>
    </row>
    <row r="132" spans="1:18" ht="30" customHeight="1" x14ac:dyDescent="0.25">
      <c r="A132" s="64" t="s">
        <v>3936</v>
      </c>
      <c r="B132" s="2" t="s">
        <v>5161</v>
      </c>
      <c r="C132" s="2" t="s">
        <v>5161</v>
      </c>
      <c r="D132" s="1">
        <f>VLOOKUP(Table13[[#This Row],[SKU]],Data1!A:B,2,0)</f>
        <v>808</v>
      </c>
      <c r="E132" s="65">
        <f>Table13[[#This Row],[UoM]]*Table13[[#This Row],[Recommended Replenishment Qty]]</f>
        <v>1584</v>
      </c>
      <c r="F132" s="65">
        <f>Table13[[#This Row],[Total EA (Transfer to WH06)]]/Table13[[#This Row],[UoM]]</f>
        <v>1584</v>
      </c>
      <c r="G132" s="1"/>
      <c r="H132" s="40">
        <f>Table13[[#This Row],[Total EA (Transfer to WH06)]]/Table13[[#This Row],[CASE]]</f>
        <v>11</v>
      </c>
      <c r="I132" s="66">
        <f>Table13[[#This Row],[Sellable Unit/Set/box to ship]]/Table13[[#This Row],[Case to pull]]</f>
        <v>144</v>
      </c>
      <c r="J132" s="7" t="str">
        <f t="shared" si="4"/>
        <v/>
      </c>
      <c r="K132" s="9" t="str">
        <f>VLOOKUP(Table13[[#This Row],[SKU]],Instruction!A:F,6,0)</f>
        <v xml:space="preserve">Apply outer box/case label accordingly to match item# (Cover all existing barcodes on the box/case) </v>
      </c>
      <c r="L132" s="9">
        <f>VLOOKUP(Table13[[#This Row],[SKU]],Instruction!A:G,7,0)</f>
        <v>0</v>
      </c>
      <c r="M132" s="9" t="str">
        <f>VLOOKUP(Table13[[#This Row],[ASIN]],'[4]2024'!$A:$AB,28,0)</f>
        <v>No Supplies</v>
      </c>
      <c r="N132" s="65">
        <f>VLOOKUP(Table13[[#This Row],[SKU]],Data1!A:C,3,0)</f>
        <v>1</v>
      </c>
      <c r="O132" s="28">
        <f>VLOOKUP(Table13[[#This Row],[Item '#]],Data2!A:D,4,0)</f>
        <v>24</v>
      </c>
      <c r="P132" s="2">
        <f>VLOOKUP(Table13[[#This Row],[Item '#]],Data2!A:D,3,0)</f>
        <v>144</v>
      </c>
      <c r="Q132" s="1">
        <v>1584</v>
      </c>
      <c r="R132" s="2">
        <f>VLOOKUP(Table13[[#This Row],[Item '#]],[3]Sheet1!$B:$D,3,0)</f>
        <v>26144</v>
      </c>
    </row>
    <row r="133" spans="1:18" ht="30" customHeight="1" x14ac:dyDescent="0.25">
      <c r="A133" s="64" t="s">
        <v>4918</v>
      </c>
      <c r="B133" s="2" t="s">
        <v>5283</v>
      </c>
      <c r="C133" s="2" t="s">
        <v>5284</v>
      </c>
      <c r="D133" s="1">
        <f>VLOOKUP(Table13[[#This Row],[SKU]],Data1!A:B,2,0)</f>
        <v>5045</v>
      </c>
      <c r="E133" s="65">
        <f>Table13[[#This Row],[UoM]]*Table13[[#This Row],[Recommended Replenishment Qty]]</f>
        <v>288</v>
      </c>
      <c r="F133" s="65">
        <f>Table13[[#This Row],[Total EA (Transfer to WH06)]]/Table13[[#This Row],[UoM]]</f>
        <v>288</v>
      </c>
      <c r="G133" s="1"/>
      <c r="H133" s="40">
        <f>Table13[[#This Row],[Total EA (Transfer to WH06)]]/Table13[[#This Row],[CASE]]</f>
        <v>6</v>
      </c>
      <c r="I133" s="66">
        <f>Table13[[#This Row],[Sellable Unit/Set/box to ship]]/Table13[[#This Row],[Case to pull]]</f>
        <v>48</v>
      </c>
      <c r="J133" s="7" t="str">
        <f t="shared" si="4"/>
        <v>Labeling</v>
      </c>
      <c r="K13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3" s="9">
        <f>VLOOKUP(Table13[[#This Row],[SKU]],Instruction!A:G,7,0)</f>
        <v>0</v>
      </c>
      <c r="M133" s="9" t="str">
        <f>VLOOKUP(Table13[[#This Row],[ASIN]],'[4]2024'!$A:$AB,28,0)</f>
        <v>No Supplies</v>
      </c>
      <c r="N133" s="65">
        <f>VLOOKUP(Table13[[#This Row],[SKU]],Data1!A:C,3,0)</f>
        <v>1</v>
      </c>
      <c r="O133" s="28">
        <f>VLOOKUP(Table13[[#This Row],[Item '#]],Data2!A:D,4,0)</f>
        <v>0</v>
      </c>
      <c r="P133" s="2">
        <f>VLOOKUP(Table13[[#This Row],[Item '#]],Data2!A:D,3,0)</f>
        <v>48</v>
      </c>
      <c r="Q133" s="1">
        <v>288</v>
      </c>
      <c r="R133" s="2">
        <f>VLOOKUP(Table13[[#This Row],[Item '#]],[3]Sheet1!$B:$D,3,0)</f>
        <v>27</v>
      </c>
    </row>
    <row r="134" spans="1:18" ht="30" customHeight="1" x14ac:dyDescent="0.25">
      <c r="A134" s="64" t="s">
        <v>2438</v>
      </c>
      <c r="B134" s="2" t="s">
        <v>5162</v>
      </c>
      <c r="C134" s="2" t="s">
        <v>5162</v>
      </c>
      <c r="D134" s="1">
        <f>VLOOKUP(Table13[[#This Row],[SKU]],Data1!A:B,2,0)</f>
        <v>5043</v>
      </c>
      <c r="E134" s="65">
        <f>Table13[[#This Row],[UoM]]*Table13[[#This Row],[Recommended Replenishment Qty]]</f>
        <v>1920</v>
      </c>
      <c r="F134" s="65">
        <f>Table13[[#This Row],[Total EA (Transfer to WH06)]]/Table13[[#This Row],[UoM]]</f>
        <v>1920</v>
      </c>
      <c r="G134" s="1"/>
      <c r="H134" s="40">
        <f>Table13[[#This Row],[Total EA (Transfer to WH06)]]/Table13[[#This Row],[CASE]]</f>
        <v>40</v>
      </c>
      <c r="I134" s="66">
        <f>Table13[[#This Row],[Sellable Unit/Set/box to ship]]/Table13[[#This Row],[Case to pull]]</f>
        <v>48</v>
      </c>
      <c r="J134" s="7" t="str">
        <f t="shared" si="4"/>
        <v/>
      </c>
      <c r="K134" s="9" t="str">
        <f>VLOOKUP(Table13[[#This Row],[SKU]],Instruction!A:F,6,0)</f>
        <v xml:space="preserve">Apply outer box/case label accordingly to match item# (Cover all existing barcodes on the box/case) </v>
      </c>
      <c r="L134" s="9">
        <f>VLOOKUP(Table13[[#This Row],[SKU]],Instruction!A:G,7,0)</f>
        <v>0</v>
      </c>
      <c r="M134" s="9" t="str">
        <f>VLOOKUP(Table13[[#This Row],[ASIN]],'[4]2024'!$A:$AB,28,0)</f>
        <v>No Supplies</v>
      </c>
      <c r="N134" s="65">
        <f>VLOOKUP(Table13[[#This Row],[SKU]],Data1!A:C,3,0)</f>
        <v>1</v>
      </c>
      <c r="O134" s="28">
        <f>VLOOKUP(Table13[[#This Row],[Item '#]],Data2!A:D,4,0)</f>
        <v>0</v>
      </c>
      <c r="P134" s="2">
        <f>VLOOKUP(Table13[[#This Row],[Item '#]],Data2!A:D,3,0)</f>
        <v>48</v>
      </c>
      <c r="Q134" s="1">
        <v>1920</v>
      </c>
      <c r="R134" s="2">
        <f>VLOOKUP(Table13[[#This Row],[Item '#]],[3]Sheet1!$B:$D,3,0)</f>
        <v>1</v>
      </c>
    </row>
    <row r="135" spans="1:18" ht="30" customHeight="1" x14ac:dyDescent="0.25">
      <c r="A135" s="64" t="s">
        <v>1447</v>
      </c>
      <c r="B135" s="2" t="s">
        <v>5487</v>
      </c>
      <c r="C135" s="2" t="s">
        <v>5488</v>
      </c>
      <c r="D135" s="1">
        <f>VLOOKUP(Table13[[#This Row],[SKU]],Data1!A:B,2,0)</f>
        <v>3124</v>
      </c>
      <c r="E135" s="65">
        <f>Table13[[#This Row],[UoM]]*Table13[[#This Row],[Recommended Replenishment Qty]]</f>
        <v>72</v>
      </c>
      <c r="F135" s="65">
        <f>Table13[[#This Row],[Total EA (Transfer to WH06)]]/Table13[[#This Row],[UoM]]</f>
        <v>72</v>
      </c>
      <c r="G135" s="1"/>
      <c r="H135" s="40">
        <f>Table13[[#This Row],[Total EA (Transfer to WH06)]]/Table13[[#This Row],[CASE]]</f>
        <v>3</v>
      </c>
      <c r="I135" s="66">
        <f>Table13[[#This Row],[Sellable Unit/Set/box to ship]]/Table13[[#This Row],[Case to pull]]</f>
        <v>24</v>
      </c>
      <c r="J135" s="7" t="str">
        <f t="shared" si="4"/>
        <v>Labeling</v>
      </c>
      <c r="K13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5" s="9">
        <f>VLOOKUP(Table13[[#This Row],[SKU]],Instruction!A:G,7,0)</f>
        <v>0</v>
      </c>
      <c r="M135" s="9" t="str">
        <f>VLOOKUP(Table13[[#This Row],[ASIN]],'[4]2024'!$A:$AB,28,0)</f>
        <v>No Supplies</v>
      </c>
      <c r="N135" s="65">
        <f>VLOOKUP(Table13[[#This Row],[SKU]],Data1!A:C,3,0)</f>
        <v>1</v>
      </c>
      <c r="O135" s="28">
        <f>VLOOKUP(Table13[[#This Row],[Item '#]],Data2!A:D,4,0)</f>
        <v>0</v>
      </c>
      <c r="P135" s="2">
        <f>VLOOKUP(Table13[[#This Row],[Item '#]],Data2!A:D,3,0)</f>
        <v>24</v>
      </c>
      <c r="Q135" s="1">
        <v>72</v>
      </c>
      <c r="R135" s="2">
        <f>VLOOKUP(Table13[[#This Row],[Item '#]],[3]Sheet1!$B:$D,3,0)</f>
        <v>15684</v>
      </c>
    </row>
    <row r="136" spans="1:18" ht="30" customHeight="1" x14ac:dyDescent="0.25">
      <c r="A136" s="64" t="s">
        <v>2876</v>
      </c>
      <c r="B136" s="2" t="s">
        <v>6690</v>
      </c>
      <c r="C136" s="2" t="s">
        <v>6690</v>
      </c>
      <c r="D136" s="1">
        <f>VLOOKUP(Table13[[#This Row],[SKU]],Data1!A:B,2,0)</f>
        <v>569</v>
      </c>
      <c r="E136" s="65">
        <f>Table13[[#This Row],[UoM]]*Table13[[#This Row],[Recommended Replenishment Qty]]</f>
        <v>792</v>
      </c>
      <c r="F136" s="65">
        <f>Table13[[#This Row],[Total EA (Transfer to WH06)]]/Table13[[#This Row],[UoM]]</f>
        <v>792</v>
      </c>
      <c r="G136" s="1"/>
      <c r="H136" s="40">
        <f>Table13[[#This Row],[Total EA (Transfer to WH06)]]/Table13[[#This Row],[CASE]]</f>
        <v>22</v>
      </c>
      <c r="I136" s="66">
        <f>Table13[[#This Row],[Sellable Unit/Set/box to ship]]/Table13[[#This Row],[Case to pull]]</f>
        <v>36</v>
      </c>
      <c r="J136" s="7" t="str">
        <f t="shared" si="4"/>
        <v/>
      </c>
      <c r="K136" s="9" t="str">
        <f>VLOOKUP(Table13[[#This Row],[SKU]],Instruction!A:F,6,0)</f>
        <v xml:space="preserve">Apply outer box/case label accordingly to match item# (Cover all existing barcodes on the box/case) </v>
      </c>
      <c r="L136" s="9">
        <f>VLOOKUP(Table13[[#This Row],[SKU]],Instruction!A:G,7,0)</f>
        <v>0</v>
      </c>
      <c r="M136" s="9" t="str">
        <f>VLOOKUP(Table13[[#This Row],[ASIN]],'[4]2024'!$A:$AB,28,0)</f>
        <v>No Supplies</v>
      </c>
      <c r="N136" s="65">
        <f>VLOOKUP(Table13[[#This Row],[SKU]],Data1!A:C,3,0)</f>
        <v>1</v>
      </c>
      <c r="O136" s="28">
        <f>VLOOKUP(Table13[[#This Row],[Item '#]],Data2!A:D,4,0)</f>
        <v>0</v>
      </c>
      <c r="P136" s="2">
        <f>VLOOKUP(Table13[[#This Row],[Item '#]],Data2!A:D,3,0)</f>
        <v>36</v>
      </c>
      <c r="Q136" s="1">
        <v>792</v>
      </c>
      <c r="R136" s="2">
        <f>VLOOKUP(Table13[[#This Row],[Item '#]],[3]Sheet1!$B:$D,3,0)</f>
        <v>103412</v>
      </c>
    </row>
    <row r="137" spans="1:18" ht="30" customHeight="1" x14ac:dyDescent="0.25">
      <c r="A137" s="64" t="s">
        <v>3606</v>
      </c>
      <c r="B137" s="2" t="s">
        <v>6879</v>
      </c>
      <c r="C137" s="2" t="s">
        <v>6879</v>
      </c>
      <c r="D137" s="1" t="str">
        <f>VLOOKUP(Table13[[#This Row],[SKU]],Data1!A:B,2,0)</f>
        <v>L-24</v>
      </c>
      <c r="E137" s="65">
        <f>Table13[[#This Row],[UoM]]*Table13[[#This Row],[Recommended Replenishment Qty]]</f>
        <v>96</v>
      </c>
      <c r="F137" s="65">
        <f>Table13[[#This Row],[Total EA (Transfer to WH06)]]/Table13[[#This Row],[UoM]]</f>
        <v>96</v>
      </c>
      <c r="G137" s="1">
        <f>Table13[[#This Row],[Total EA (Transfer to WH06)]]/Table13[[#This Row],[BOX]]</f>
        <v>4</v>
      </c>
      <c r="H137" s="40"/>
      <c r="I137" s="66">
        <f>Table13[[#This Row],[Sellable Unit/Set/box to ship]]/Table13[[#This Row],[Box to pull]]</f>
        <v>24</v>
      </c>
      <c r="J137" s="7" t="str">
        <f t="shared" si="4"/>
        <v/>
      </c>
      <c r="K137" s="9" t="str">
        <f>VLOOKUP(Table13[[#This Row],[SKU]],Instruction!A:F,6,0)</f>
        <v>• Use a new box to ship
• Apply outer box label accordingly to match item# (Cover all existing barcodes on the box)</v>
      </c>
      <c r="L137" s="9">
        <f>VLOOKUP(Table13[[#This Row],[SKU]],Instruction!A:G,7,0)</f>
        <v>0</v>
      </c>
      <c r="M137" s="9" t="str">
        <f>VLOOKUP(Table13[[#This Row],[ASIN]],'[4]2024'!$A:$AB,28,0)</f>
        <v>No Supplies</v>
      </c>
      <c r="N137" s="65">
        <f>VLOOKUP(Table13[[#This Row],[SKU]],Data1!A:C,3,0)</f>
        <v>1</v>
      </c>
      <c r="O137" s="28">
        <f>VLOOKUP(Table13[[#This Row],[Item '#]],Data2!A:D,4,0)</f>
        <v>24</v>
      </c>
      <c r="P137" s="2">
        <f>VLOOKUP(Table13[[#This Row],[Item '#]],Data2!A:D,3,0)</f>
        <v>360</v>
      </c>
      <c r="Q137" s="1">
        <v>96</v>
      </c>
      <c r="R137" s="2">
        <f>VLOOKUP(Table13[[#This Row],[Item '#]],[3]Sheet1!$B:$D,3,0)</f>
        <v>6232</v>
      </c>
    </row>
    <row r="138" spans="1:18" ht="30" customHeight="1" x14ac:dyDescent="0.25">
      <c r="A138" s="64" t="s">
        <v>2158</v>
      </c>
      <c r="B138" s="2" t="s">
        <v>5307</v>
      </c>
      <c r="C138" s="2" t="s">
        <v>5308</v>
      </c>
      <c r="D138" s="1">
        <f>VLOOKUP(Table13[[#This Row],[SKU]],Data1!A:B,2,0)</f>
        <v>4122</v>
      </c>
      <c r="E138" s="65">
        <f>Table13[[#This Row],[UoM]]*Table13[[#This Row],[Recommended Replenishment Qty]]</f>
        <v>60</v>
      </c>
      <c r="F138" s="65">
        <f>Table13[[#This Row],[Total EA (Transfer to WH06)]]/Table13[[#This Row],[UoM]]</f>
        <v>60</v>
      </c>
      <c r="G138" s="1"/>
      <c r="H138" s="40">
        <f>Table13[[#This Row],[Total EA (Transfer to WH06)]]/Table13[[#This Row],[CASE]]</f>
        <v>5</v>
      </c>
      <c r="I138" s="66">
        <f>Table13[[#This Row],[Sellable Unit/Set/box to ship]]/Table13[[#This Row],[Case to pull]]</f>
        <v>12</v>
      </c>
      <c r="J138" s="7" t="str">
        <f t="shared" si="4"/>
        <v>Labeling</v>
      </c>
      <c r="K13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8" s="9">
        <f>VLOOKUP(Table13[[#This Row],[SKU]],Instruction!A:G,7,0)</f>
        <v>0</v>
      </c>
      <c r="M138" s="9" t="str">
        <f>VLOOKUP(Table13[[#This Row],[ASIN]],'[4]2024'!$A:$AB,28,0)</f>
        <v>No Supplies</v>
      </c>
      <c r="N138" s="65">
        <f>VLOOKUP(Table13[[#This Row],[SKU]],Data1!A:C,3,0)</f>
        <v>1</v>
      </c>
      <c r="O138" s="28">
        <f>VLOOKUP(Table13[[#This Row],[Item '#]],Data2!A:D,4,0)</f>
        <v>0</v>
      </c>
      <c r="P138" s="2">
        <f>VLOOKUP(Table13[[#This Row],[Item '#]],Data2!A:D,3,0)</f>
        <v>12</v>
      </c>
      <c r="Q138" s="1">
        <v>60</v>
      </c>
      <c r="R138" s="2">
        <f>VLOOKUP(Table13[[#This Row],[Item '#]],[3]Sheet1!$B:$D,3,0)</f>
        <v>4106</v>
      </c>
    </row>
    <row r="139" spans="1:18" ht="30" customHeight="1" x14ac:dyDescent="0.25">
      <c r="A139" s="64" t="s">
        <v>1381</v>
      </c>
      <c r="B139" s="2" t="s">
        <v>5166</v>
      </c>
      <c r="C139" s="2" t="s">
        <v>5166</v>
      </c>
      <c r="D139" s="1">
        <f>VLOOKUP(Table13[[#This Row],[SKU]],Data1!A:B,2,0)</f>
        <v>3100</v>
      </c>
      <c r="E139" s="65">
        <f>Table13[[#This Row],[UoM]]*Table13[[#This Row],[Recommended Replenishment Qty]]</f>
        <v>1488</v>
      </c>
      <c r="F139" s="65">
        <f>Table13[[#This Row],[Total EA (Transfer to WH06)]]/Table13[[#This Row],[UoM]]</f>
        <v>1488</v>
      </c>
      <c r="G139" s="1"/>
      <c r="H139" s="40">
        <f>Table13[[#This Row],[Total EA (Transfer to WH06)]]/Table13[[#This Row],[CASE]]</f>
        <v>31</v>
      </c>
      <c r="I139" s="66">
        <f>Table13[[#This Row],[Sellable Unit/Set/box to ship]]/Table13[[#This Row],[Case to pull]]</f>
        <v>48</v>
      </c>
      <c r="J139" s="7" t="str">
        <f t="shared" si="4"/>
        <v/>
      </c>
      <c r="K139" s="9" t="str">
        <f>VLOOKUP(Table13[[#This Row],[SKU]],Instruction!A:F,6,0)</f>
        <v xml:space="preserve">Apply outer box/case label accordingly to match item# (Cover all existing barcodes on the box/case) </v>
      </c>
      <c r="L139" s="9">
        <f>VLOOKUP(Table13[[#This Row],[SKU]],Instruction!A:G,7,0)</f>
        <v>0</v>
      </c>
      <c r="M139" s="9" t="str">
        <f>VLOOKUP(Table13[[#This Row],[ASIN]],'[4]2024'!$A:$AB,28,0)</f>
        <v>No Supplies</v>
      </c>
      <c r="N139" s="65">
        <f>VLOOKUP(Table13[[#This Row],[SKU]],Data1!A:C,3,0)</f>
        <v>1</v>
      </c>
      <c r="O139" s="28">
        <f>VLOOKUP(Table13[[#This Row],[Item '#]],Data2!A:D,4,0)</f>
        <v>0</v>
      </c>
      <c r="P139" s="2">
        <f>VLOOKUP(Table13[[#This Row],[Item '#]],Data2!A:D,3,0)</f>
        <v>48</v>
      </c>
      <c r="Q139" s="1">
        <v>1488</v>
      </c>
      <c r="R139" s="2">
        <f>VLOOKUP(Table13[[#This Row],[Item '#]],[3]Sheet1!$B:$D,3,0)</f>
        <v>16731</v>
      </c>
    </row>
    <row r="140" spans="1:18" ht="30" customHeight="1" x14ac:dyDescent="0.25">
      <c r="A140" s="64" t="s">
        <v>2128</v>
      </c>
      <c r="B140" s="2" t="s">
        <v>5532</v>
      </c>
      <c r="C140" s="2" t="s">
        <v>5532</v>
      </c>
      <c r="D140" s="1">
        <f>VLOOKUP(Table13[[#This Row],[SKU]],Data1!A:B,2,0)</f>
        <v>4100</v>
      </c>
      <c r="E140" s="65">
        <f>Table13[[#This Row],[UoM]]*Table13[[#This Row],[Recommended Replenishment Qty]]</f>
        <v>108</v>
      </c>
      <c r="F140" s="65">
        <f>Table13[[#This Row],[Total EA (Transfer to WH06)]]/Table13[[#This Row],[UoM]]</f>
        <v>108</v>
      </c>
      <c r="G140" s="1"/>
      <c r="H140" s="40">
        <f>Table13[[#This Row],[Total EA (Transfer to WH06)]]/Table13[[#This Row],[CASE]]</f>
        <v>9</v>
      </c>
      <c r="I140" s="66">
        <f>Table13[[#This Row],[Sellable Unit/Set/box to ship]]/Table13[[#This Row],[Case to pull]]</f>
        <v>12</v>
      </c>
      <c r="J140" s="7" t="str">
        <f t="shared" si="4"/>
        <v/>
      </c>
      <c r="K140" s="9" t="str">
        <f>VLOOKUP(Table13[[#This Row],[SKU]],Instruction!A:F,6,0)</f>
        <v xml:space="preserve">Apply outer box/case label accordingly to match item# (Cover all existing barcodes on the box/case) </v>
      </c>
      <c r="L140" s="9">
        <f>VLOOKUP(Table13[[#This Row],[SKU]],Instruction!A:G,7,0)</f>
        <v>0</v>
      </c>
      <c r="M140" s="9" t="str">
        <f>VLOOKUP(Table13[[#This Row],[ASIN]],'[4]2024'!$A:$AB,28,0)</f>
        <v>No Supplies</v>
      </c>
      <c r="N140" s="65">
        <f>VLOOKUP(Table13[[#This Row],[SKU]],Data1!A:C,3,0)</f>
        <v>1</v>
      </c>
      <c r="O140" s="28">
        <f>VLOOKUP(Table13[[#This Row],[Item '#]],Data2!A:D,4,0)</f>
        <v>0</v>
      </c>
      <c r="P140" s="2">
        <f>VLOOKUP(Table13[[#This Row],[Item '#]],Data2!A:D,3,0)</f>
        <v>12</v>
      </c>
      <c r="Q140" s="1">
        <v>108</v>
      </c>
      <c r="R140" s="2">
        <f>VLOOKUP(Table13[[#This Row],[Item '#]],[3]Sheet1!$B:$D,3,0)</f>
        <v>1574</v>
      </c>
    </row>
    <row r="141" spans="1:18" x14ac:dyDescent="0.25">
      <c r="A141" s="2"/>
      <c r="B141" s="2"/>
      <c r="C141" s="2"/>
      <c r="D141" s="2"/>
      <c r="E141" s="2">
        <f>SUM(Table13[Total EA (Transfer to WH06)])</f>
        <v>64272</v>
      </c>
      <c r="F141" s="2">
        <f>SUM(Table13[Sellable Unit/Set/box to ship])</f>
        <v>64272</v>
      </c>
      <c r="G141" s="2">
        <f>SUM(Table13[Box to pull])</f>
        <v>100</v>
      </c>
      <c r="H141" s="2">
        <f>SUM(Table13[Case to pull])</f>
        <v>1552</v>
      </c>
      <c r="I141" s="2"/>
      <c r="J141" s="7"/>
      <c r="K141" s="7"/>
      <c r="L141" s="7"/>
      <c r="M141" s="9"/>
      <c r="N141" s="63"/>
      <c r="O141" s="2"/>
      <c r="P141" s="2"/>
      <c r="Q141" s="2">
        <f>SUM(Table13[Recommended Replenishment Qty])</f>
        <v>64272</v>
      </c>
      <c r="R141" s="3"/>
    </row>
  </sheetData>
  <conditionalFormatting sqref="A2:A140">
    <cfRule type="duplicateValues" dxfId="20" priority="115"/>
  </conditionalFormatting>
  <conditionalFormatting sqref="R1:R140">
    <cfRule type="cellIs" dxfId="19" priority="1" operator="lessThan">
      <formula>200</formula>
    </cfRule>
  </conditionalFormatting>
  <pageMargins left="0.7" right="0.7" top="0.75" bottom="0.75" header="0.3" footer="0.3"/>
  <pageSetup orientation="portrait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036"/>
  <sheetViews>
    <sheetView zoomScale="130" zoomScaleNormal="130" workbookViewId="0">
      <pane ySplit="1" topLeftCell="A4952" activePane="bottomLeft" state="frozen"/>
      <selection pane="bottomLeft" activeCell="F4960" sqref="F4960"/>
    </sheetView>
  </sheetViews>
  <sheetFormatPr defaultRowHeight="15" x14ac:dyDescent="0.25"/>
  <cols>
    <col min="1" max="1" width="19.28515625" customWidth="1"/>
    <col min="2" max="2" width="11" bestFit="1" customWidth="1"/>
  </cols>
  <sheetData>
    <row r="1" spans="1:10" s="6" customFormat="1" ht="21" customHeight="1" x14ac:dyDescent="0.35">
      <c r="A1" s="6" t="s">
        <v>0</v>
      </c>
      <c r="B1" s="6" t="s">
        <v>1</v>
      </c>
      <c r="C1" s="6" t="s">
        <v>2</v>
      </c>
      <c r="F1" s="20" t="s">
        <v>3</v>
      </c>
      <c r="J1" s="20" t="s">
        <v>4</v>
      </c>
    </row>
    <row r="2" spans="1:10" ht="18.75" customHeight="1" x14ac:dyDescent="0.3">
      <c r="A2" t="s">
        <v>5</v>
      </c>
      <c r="B2">
        <v>1011</v>
      </c>
      <c r="C2">
        <v>24</v>
      </c>
      <c r="F2" s="20" t="s">
        <v>6</v>
      </c>
    </row>
    <row r="3" spans="1:10" x14ac:dyDescent="0.25">
      <c r="A3" t="s">
        <v>7</v>
      </c>
      <c r="B3">
        <v>1011</v>
      </c>
      <c r="C3">
        <v>1</v>
      </c>
    </row>
    <row r="4" spans="1:10" x14ac:dyDescent="0.25">
      <c r="A4" t="s">
        <v>8</v>
      </c>
      <c r="B4">
        <v>1011</v>
      </c>
      <c r="C4">
        <v>4</v>
      </c>
    </row>
    <row r="5" spans="1:10" x14ac:dyDescent="0.25">
      <c r="A5" t="s">
        <v>9</v>
      </c>
      <c r="B5">
        <v>102210</v>
      </c>
      <c r="C5">
        <v>10</v>
      </c>
    </row>
    <row r="6" spans="1:10" x14ac:dyDescent="0.25">
      <c r="A6" t="s">
        <v>10</v>
      </c>
      <c r="B6">
        <v>102269</v>
      </c>
      <c r="C6">
        <v>10</v>
      </c>
    </row>
    <row r="7" spans="1:10" x14ac:dyDescent="0.25">
      <c r="A7" t="s">
        <v>11</v>
      </c>
      <c r="B7">
        <v>102863</v>
      </c>
      <c r="C7">
        <v>10</v>
      </c>
    </row>
    <row r="8" spans="1:10" x14ac:dyDescent="0.25">
      <c r="A8" t="s">
        <v>12</v>
      </c>
      <c r="B8">
        <v>102889</v>
      </c>
      <c r="C8">
        <v>10</v>
      </c>
    </row>
    <row r="9" spans="1:10" x14ac:dyDescent="0.25">
      <c r="A9" t="s">
        <v>13</v>
      </c>
      <c r="B9">
        <v>1030</v>
      </c>
      <c r="C9">
        <v>12</v>
      </c>
    </row>
    <row r="10" spans="1:10" x14ac:dyDescent="0.25">
      <c r="A10" t="s">
        <v>14</v>
      </c>
      <c r="B10">
        <v>1030</v>
      </c>
      <c r="C10">
        <v>1</v>
      </c>
    </row>
    <row r="11" spans="1:10" x14ac:dyDescent="0.25">
      <c r="A11" t="s">
        <v>15</v>
      </c>
      <c r="B11">
        <v>1030</v>
      </c>
      <c r="C11">
        <v>6</v>
      </c>
    </row>
    <row r="12" spans="1:10" x14ac:dyDescent="0.25">
      <c r="A12" t="s">
        <v>16</v>
      </c>
      <c r="B12">
        <v>103119</v>
      </c>
      <c r="C12">
        <v>10</v>
      </c>
    </row>
    <row r="13" spans="1:10" x14ac:dyDescent="0.25">
      <c r="A13" t="s">
        <v>17</v>
      </c>
      <c r="B13">
        <v>103176</v>
      </c>
      <c r="C13">
        <v>10</v>
      </c>
    </row>
    <row r="14" spans="1:10" x14ac:dyDescent="0.25">
      <c r="A14" t="s">
        <v>18</v>
      </c>
      <c r="B14">
        <v>1031</v>
      </c>
      <c r="C14">
        <v>12</v>
      </c>
    </row>
    <row r="15" spans="1:10" x14ac:dyDescent="0.25">
      <c r="A15" t="s">
        <v>19</v>
      </c>
      <c r="B15">
        <v>1031</v>
      </c>
      <c r="C15">
        <v>1</v>
      </c>
    </row>
    <row r="16" spans="1:10" x14ac:dyDescent="0.25">
      <c r="A16" t="s">
        <v>20</v>
      </c>
      <c r="B16">
        <v>1031</v>
      </c>
      <c r="C16">
        <v>6</v>
      </c>
    </row>
    <row r="17" spans="1:3" x14ac:dyDescent="0.25">
      <c r="A17" t="s">
        <v>21</v>
      </c>
      <c r="B17">
        <v>1032</v>
      </c>
      <c r="C17">
        <v>12</v>
      </c>
    </row>
    <row r="18" spans="1:3" x14ac:dyDescent="0.25">
      <c r="A18" t="s">
        <v>22</v>
      </c>
      <c r="B18">
        <v>1032</v>
      </c>
      <c r="C18">
        <v>1</v>
      </c>
    </row>
    <row r="19" spans="1:3" x14ac:dyDescent="0.25">
      <c r="A19" t="s">
        <v>23</v>
      </c>
      <c r="B19">
        <v>1032</v>
      </c>
      <c r="C19">
        <v>6</v>
      </c>
    </row>
    <row r="20" spans="1:3" x14ac:dyDescent="0.25">
      <c r="A20" t="s">
        <v>24</v>
      </c>
      <c r="B20">
        <v>103325</v>
      </c>
      <c r="C20">
        <v>10</v>
      </c>
    </row>
    <row r="21" spans="1:3" x14ac:dyDescent="0.25">
      <c r="A21" t="s">
        <v>25</v>
      </c>
      <c r="B21">
        <v>103382</v>
      </c>
      <c r="C21">
        <v>10</v>
      </c>
    </row>
    <row r="22" spans="1:3" x14ac:dyDescent="0.25">
      <c r="A22" t="s">
        <v>26</v>
      </c>
      <c r="B22">
        <v>1033</v>
      </c>
      <c r="C22">
        <v>12</v>
      </c>
    </row>
    <row r="23" spans="1:3" x14ac:dyDescent="0.25">
      <c r="A23" t="s">
        <v>27</v>
      </c>
      <c r="B23">
        <v>1033</v>
      </c>
      <c r="C23">
        <v>1</v>
      </c>
    </row>
    <row r="24" spans="1:3" x14ac:dyDescent="0.25">
      <c r="A24" t="s">
        <v>28</v>
      </c>
      <c r="B24">
        <v>1033</v>
      </c>
      <c r="C24">
        <v>6</v>
      </c>
    </row>
    <row r="25" spans="1:3" x14ac:dyDescent="0.25">
      <c r="A25" t="s">
        <v>29</v>
      </c>
      <c r="B25">
        <v>1034</v>
      </c>
      <c r="C25">
        <v>12</v>
      </c>
    </row>
    <row r="26" spans="1:3" x14ac:dyDescent="0.25">
      <c r="A26" t="s">
        <v>30</v>
      </c>
      <c r="B26">
        <v>1034</v>
      </c>
      <c r="C26">
        <v>1</v>
      </c>
    </row>
    <row r="27" spans="1:3" x14ac:dyDescent="0.25">
      <c r="A27" t="s">
        <v>31</v>
      </c>
      <c r="B27">
        <v>1034</v>
      </c>
      <c r="C27">
        <v>6</v>
      </c>
    </row>
    <row r="28" spans="1:3" x14ac:dyDescent="0.25">
      <c r="A28" t="s">
        <v>32</v>
      </c>
      <c r="B28">
        <v>1035</v>
      </c>
      <c r="C28">
        <v>12</v>
      </c>
    </row>
    <row r="29" spans="1:3" x14ac:dyDescent="0.25">
      <c r="A29" t="s">
        <v>33</v>
      </c>
      <c r="B29">
        <v>1035</v>
      </c>
      <c r="C29">
        <v>1</v>
      </c>
    </row>
    <row r="30" spans="1:3" x14ac:dyDescent="0.25">
      <c r="A30" t="s">
        <v>34</v>
      </c>
      <c r="B30">
        <v>1035</v>
      </c>
      <c r="C30">
        <v>6</v>
      </c>
    </row>
    <row r="31" spans="1:3" x14ac:dyDescent="0.25">
      <c r="A31" t="s">
        <v>35</v>
      </c>
      <c r="B31">
        <v>1036</v>
      </c>
      <c r="C31">
        <v>12</v>
      </c>
    </row>
    <row r="32" spans="1:3" x14ac:dyDescent="0.25">
      <c r="A32" t="s">
        <v>36</v>
      </c>
      <c r="B32">
        <v>1036</v>
      </c>
      <c r="C32">
        <v>1</v>
      </c>
    </row>
    <row r="33" spans="1:3" x14ac:dyDescent="0.25">
      <c r="A33" t="s">
        <v>37</v>
      </c>
      <c r="B33">
        <v>1036</v>
      </c>
      <c r="C33">
        <v>6</v>
      </c>
    </row>
    <row r="34" spans="1:3" x14ac:dyDescent="0.25">
      <c r="A34" t="s">
        <v>38</v>
      </c>
      <c r="B34">
        <v>103770</v>
      </c>
      <c r="C34">
        <v>10</v>
      </c>
    </row>
    <row r="35" spans="1:3" x14ac:dyDescent="0.25">
      <c r="A35" t="s">
        <v>39</v>
      </c>
      <c r="B35">
        <v>1037</v>
      </c>
      <c r="C35">
        <v>12</v>
      </c>
    </row>
    <row r="36" spans="1:3" x14ac:dyDescent="0.25">
      <c r="A36" t="s">
        <v>40</v>
      </c>
      <c r="B36">
        <v>1037</v>
      </c>
      <c r="C36">
        <v>1</v>
      </c>
    </row>
    <row r="37" spans="1:3" x14ac:dyDescent="0.25">
      <c r="A37" t="s">
        <v>41</v>
      </c>
      <c r="B37">
        <v>1037</v>
      </c>
      <c r="C37">
        <v>6</v>
      </c>
    </row>
    <row r="38" spans="1:3" x14ac:dyDescent="0.25">
      <c r="A38" t="s">
        <v>42</v>
      </c>
      <c r="B38">
        <v>103820</v>
      </c>
      <c r="C38">
        <v>10</v>
      </c>
    </row>
    <row r="39" spans="1:3" x14ac:dyDescent="0.25">
      <c r="A39" t="s">
        <v>43</v>
      </c>
      <c r="B39">
        <v>1038</v>
      </c>
      <c r="C39">
        <v>12</v>
      </c>
    </row>
    <row r="40" spans="1:3" x14ac:dyDescent="0.25">
      <c r="A40" t="s">
        <v>44</v>
      </c>
      <c r="B40">
        <v>1038</v>
      </c>
      <c r="C40">
        <v>1</v>
      </c>
    </row>
    <row r="41" spans="1:3" x14ac:dyDescent="0.25">
      <c r="A41" t="s">
        <v>45</v>
      </c>
      <c r="B41">
        <v>1038</v>
      </c>
      <c r="C41">
        <v>6</v>
      </c>
    </row>
    <row r="42" spans="1:3" x14ac:dyDescent="0.25">
      <c r="A42" t="s">
        <v>46</v>
      </c>
      <c r="B42">
        <v>1039</v>
      </c>
      <c r="C42">
        <v>12</v>
      </c>
    </row>
    <row r="43" spans="1:3" x14ac:dyDescent="0.25">
      <c r="A43" t="s">
        <v>47</v>
      </c>
      <c r="B43">
        <v>1039</v>
      </c>
      <c r="C43">
        <v>1</v>
      </c>
    </row>
    <row r="44" spans="1:3" x14ac:dyDescent="0.25">
      <c r="A44" t="s">
        <v>48</v>
      </c>
      <c r="B44">
        <v>1039</v>
      </c>
      <c r="C44">
        <v>6</v>
      </c>
    </row>
    <row r="45" spans="1:3" x14ac:dyDescent="0.25">
      <c r="A45" t="s">
        <v>49</v>
      </c>
      <c r="B45">
        <v>1050</v>
      </c>
      <c r="C45">
        <v>12</v>
      </c>
    </row>
    <row r="46" spans="1:3" x14ac:dyDescent="0.25">
      <c r="A46" t="s">
        <v>50</v>
      </c>
      <c r="B46">
        <v>1050</v>
      </c>
      <c r="C46">
        <v>1</v>
      </c>
    </row>
    <row r="47" spans="1:3" x14ac:dyDescent="0.25">
      <c r="A47" t="s">
        <v>51</v>
      </c>
      <c r="B47">
        <v>1050</v>
      </c>
      <c r="C47">
        <v>4</v>
      </c>
    </row>
    <row r="48" spans="1:3" x14ac:dyDescent="0.25">
      <c r="A48" t="s">
        <v>52</v>
      </c>
      <c r="B48">
        <v>1051</v>
      </c>
      <c r="C48">
        <v>12</v>
      </c>
    </row>
    <row r="49" spans="1:3" x14ac:dyDescent="0.25">
      <c r="A49" t="s">
        <v>53</v>
      </c>
      <c r="B49">
        <v>1051</v>
      </c>
      <c r="C49">
        <v>1</v>
      </c>
    </row>
    <row r="50" spans="1:3" x14ac:dyDescent="0.25">
      <c r="A50" t="s">
        <v>54</v>
      </c>
      <c r="B50">
        <v>1051</v>
      </c>
      <c r="C50">
        <v>4</v>
      </c>
    </row>
    <row r="51" spans="1:3" x14ac:dyDescent="0.25">
      <c r="A51" t="s">
        <v>55</v>
      </c>
      <c r="B51">
        <v>1052</v>
      </c>
      <c r="C51">
        <v>12</v>
      </c>
    </row>
    <row r="52" spans="1:3" x14ac:dyDescent="0.25">
      <c r="A52" t="s">
        <v>56</v>
      </c>
      <c r="B52">
        <v>1052</v>
      </c>
      <c r="C52">
        <v>1</v>
      </c>
    </row>
    <row r="53" spans="1:3" x14ac:dyDescent="0.25">
      <c r="A53" t="s">
        <v>57</v>
      </c>
      <c r="B53">
        <v>1052</v>
      </c>
      <c r="C53">
        <v>4</v>
      </c>
    </row>
    <row r="54" spans="1:3" x14ac:dyDescent="0.25">
      <c r="A54" t="s">
        <v>58</v>
      </c>
      <c r="B54">
        <v>1053</v>
      </c>
      <c r="C54">
        <v>12</v>
      </c>
    </row>
    <row r="55" spans="1:3" x14ac:dyDescent="0.25">
      <c r="A55" t="s">
        <v>59</v>
      </c>
      <c r="B55">
        <v>1053</v>
      </c>
      <c r="C55">
        <v>1</v>
      </c>
    </row>
    <row r="56" spans="1:3" x14ac:dyDescent="0.25">
      <c r="A56" t="s">
        <v>60</v>
      </c>
      <c r="B56">
        <v>1053</v>
      </c>
      <c r="C56">
        <v>4</v>
      </c>
    </row>
    <row r="57" spans="1:3" x14ac:dyDescent="0.25">
      <c r="A57" t="s">
        <v>61</v>
      </c>
      <c r="B57">
        <v>1054</v>
      </c>
      <c r="C57">
        <v>12</v>
      </c>
    </row>
    <row r="58" spans="1:3" x14ac:dyDescent="0.25">
      <c r="A58" t="s">
        <v>62</v>
      </c>
      <c r="B58">
        <v>1054</v>
      </c>
      <c r="C58">
        <v>1</v>
      </c>
    </row>
    <row r="59" spans="1:3" x14ac:dyDescent="0.25">
      <c r="A59" t="s">
        <v>63</v>
      </c>
      <c r="B59">
        <v>1054</v>
      </c>
      <c r="C59">
        <v>4</v>
      </c>
    </row>
    <row r="60" spans="1:3" x14ac:dyDescent="0.25">
      <c r="A60" t="s">
        <v>64</v>
      </c>
      <c r="B60">
        <v>1055</v>
      </c>
      <c r="C60">
        <v>12</v>
      </c>
    </row>
    <row r="61" spans="1:3" x14ac:dyDescent="0.25">
      <c r="A61" t="s">
        <v>65</v>
      </c>
      <c r="B61">
        <v>1055</v>
      </c>
      <c r="C61">
        <v>1</v>
      </c>
    </row>
    <row r="62" spans="1:3" x14ac:dyDescent="0.25">
      <c r="A62" t="s">
        <v>66</v>
      </c>
      <c r="B62">
        <v>1055</v>
      </c>
      <c r="C62">
        <v>4</v>
      </c>
    </row>
    <row r="63" spans="1:3" x14ac:dyDescent="0.25">
      <c r="A63" t="s">
        <v>67</v>
      </c>
      <c r="B63">
        <v>1056</v>
      </c>
      <c r="C63">
        <v>12</v>
      </c>
    </row>
    <row r="64" spans="1:3" x14ac:dyDescent="0.25">
      <c r="A64" t="s">
        <v>68</v>
      </c>
      <c r="B64">
        <v>1056</v>
      </c>
      <c r="C64">
        <v>1</v>
      </c>
    </row>
    <row r="65" spans="1:3" x14ac:dyDescent="0.25">
      <c r="A65" t="s">
        <v>69</v>
      </c>
      <c r="B65">
        <v>1056</v>
      </c>
      <c r="C65">
        <v>4</v>
      </c>
    </row>
    <row r="66" spans="1:3" x14ac:dyDescent="0.25">
      <c r="A66" t="s">
        <v>70</v>
      </c>
      <c r="B66">
        <v>1057</v>
      </c>
      <c r="C66">
        <v>12</v>
      </c>
    </row>
    <row r="67" spans="1:3" x14ac:dyDescent="0.25">
      <c r="A67" t="s">
        <v>71</v>
      </c>
      <c r="B67">
        <v>1057</v>
      </c>
      <c r="C67">
        <v>1</v>
      </c>
    </row>
    <row r="68" spans="1:3" x14ac:dyDescent="0.25">
      <c r="A68" t="s">
        <v>72</v>
      </c>
      <c r="B68">
        <v>1057</v>
      </c>
      <c r="C68">
        <v>4</v>
      </c>
    </row>
    <row r="69" spans="1:3" x14ac:dyDescent="0.25">
      <c r="A69" t="s">
        <v>73</v>
      </c>
      <c r="B69">
        <v>1058</v>
      </c>
      <c r="C69">
        <v>12</v>
      </c>
    </row>
    <row r="70" spans="1:3" x14ac:dyDescent="0.25">
      <c r="A70" t="s">
        <v>74</v>
      </c>
      <c r="B70">
        <v>1058</v>
      </c>
      <c r="C70">
        <v>1</v>
      </c>
    </row>
    <row r="71" spans="1:3" x14ac:dyDescent="0.25">
      <c r="A71" t="s">
        <v>75</v>
      </c>
      <c r="B71">
        <v>1058</v>
      </c>
      <c r="C71">
        <v>4</v>
      </c>
    </row>
    <row r="72" spans="1:3" x14ac:dyDescent="0.25">
      <c r="A72" t="s">
        <v>76</v>
      </c>
      <c r="B72">
        <v>1059</v>
      </c>
      <c r="C72">
        <v>12</v>
      </c>
    </row>
    <row r="73" spans="1:3" x14ac:dyDescent="0.25">
      <c r="A73" t="s">
        <v>77</v>
      </c>
      <c r="B73">
        <v>1059</v>
      </c>
      <c r="C73">
        <v>1</v>
      </c>
    </row>
    <row r="74" spans="1:3" x14ac:dyDescent="0.25">
      <c r="A74" t="s">
        <v>78</v>
      </c>
      <c r="B74">
        <v>1059</v>
      </c>
      <c r="C74">
        <v>4</v>
      </c>
    </row>
    <row r="75" spans="1:3" x14ac:dyDescent="0.25">
      <c r="A75" t="s">
        <v>79</v>
      </c>
      <c r="B75">
        <v>1070</v>
      </c>
      <c r="C75">
        <v>12</v>
      </c>
    </row>
    <row r="76" spans="1:3" x14ac:dyDescent="0.25">
      <c r="A76" t="s">
        <v>80</v>
      </c>
      <c r="B76">
        <v>1070</v>
      </c>
      <c r="C76">
        <v>1</v>
      </c>
    </row>
    <row r="77" spans="1:3" x14ac:dyDescent="0.25">
      <c r="A77" t="s">
        <v>81</v>
      </c>
      <c r="B77">
        <v>1070</v>
      </c>
      <c r="C77">
        <v>2</v>
      </c>
    </row>
    <row r="78" spans="1:3" x14ac:dyDescent="0.25">
      <c r="A78" t="s">
        <v>82</v>
      </c>
      <c r="B78">
        <v>1071</v>
      </c>
      <c r="C78">
        <v>12</v>
      </c>
    </row>
    <row r="79" spans="1:3" x14ac:dyDescent="0.25">
      <c r="A79" t="s">
        <v>83</v>
      </c>
      <c r="B79">
        <v>1071</v>
      </c>
      <c r="C79">
        <v>1</v>
      </c>
    </row>
    <row r="80" spans="1:3" x14ac:dyDescent="0.25">
      <c r="A80" t="s">
        <v>84</v>
      </c>
      <c r="B80">
        <v>1071</v>
      </c>
      <c r="C80">
        <v>2</v>
      </c>
    </row>
    <row r="81" spans="1:3" x14ac:dyDescent="0.25">
      <c r="A81" t="s">
        <v>85</v>
      </c>
      <c r="B81">
        <v>1072</v>
      </c>
      <c r="C81">
        <v>12</v>
      </c>
    </row>
    <row r="82" spans="1:3" x14ac:dyDescent="0.25">
      <c r="A82" t="s">
        <v>86</v>
      </c>
      <c r="B82">
        <v>1072</v>
      </c>
      <c r="C82">
        <v>1</v>
      </c>
    </row>
    <row r="83" spans="1:3" x14ac:dyDescent="0.25">
      <c r="A83" t="s">
        <v>87</v>
      </c>
      <c r="B83">
        <v>1072</v>
      </c>
      <c r="C83">
        <v>2</v>
      </c>
    </row>
    <row r="84" spans="1:3" x14ac:dyDescent="0.25">
      <c r="A84" t="s">
        <v>88</v>
      </c>
      <c r="B84">
        <v>1073</v>
      </c>
      <c r="C84">
        <v>12</v>
      </c>
    </row>
    <row r="85" spans="1:3" x14ac:dyDescent="0.25">
      <c r="A85" t="s">
        <v>89</v>
      </c>
      <c r="B85">
        <v>1073</v>
      </c>
      <c r="C85">
        <v>1</v>
      </c>
    </row>
    <row r="86" spans="1:3" x14ac:dyDescent="0.25">
      <c r="A86" t="s">
        <v>90</v>
      </c>
      <c r="B86">
        <v>1073</v>
      </c>
      <c r="C86">
        <v>2</v>
      </c>
    </row>
    <row r="87" spans="1:3" x14ac:dyDescent="0.25">
      <c r="A87" t="s">
        <v>91</v>
      </c>
      <c r="B87">
        <v>1074</v>
      </c>
      <c r="C87">
        <v>12</v>
      </c>
    </row>
    <row r="88" spans="1:3" x14ac:dyDescent="0.25">
      <c r="A88" t="s">
        <v>92</v>
      </c>
      <c r="B88">
        <v>1074</v>
      </c>
      <c r="C88">
        <v>1</v>
      </c>
    </row>
    <row r="89" spans="1:3" x14ac:dyDescent="0.25">
      <c r="A89" t="s">
        <v>93</v>
      </c>
      <c r="B89">
        <v>1074</v>
      </c>
      <c r="C89">
        <v>2</v>
      </c>
    </row>
    <row r="90" spans="1:3" x14ac:dyDescent="0.25">
      <c r="A90" t="s">
        <v>94</v>
      </c>
      <c r="B90">
        <v>1075</v>
      </c>
      <c r="C90">
        <v>12</v>
      </c>
    </row>
    <row r="91" spans="1:3" x14ac:dyDescent="0.25">
      <c r="A91" t="s">
        <v>95</v>
      </c>
      <c r="B91">
        <v>1075</v>
      </c>
      <c r="C91">
        <v>1</v>
      </c>
    </row>
    <row r="92" spans="1:3" x14ac:dyDescent="0.25">
      <c r="A92" t="s">
        <v>96</v>
      </c>
      <c r="B92">
        <v>1075</v>
      </c>
      <c r="C92">
        <v>2</v>
      </c>
    </row>
    <row r="93" spans="1:3" x14ac:dyDescent="0.25">
      <c r="A93" t="s">
        <v>97</v>
      </c>
      <c r="B93">
        <v>111</v>
      </c>
      <c r="C93">
        <v>24</v>
      </c>
    </row>
    <row r="94" spans="1:3" x14ac:dyDescent="0.25">
      <c r="A94" t="s">
        <v>98</v>
      </c>
      <c r="B94">
        <v>111</v>
      </c>
      <c r="C94">
        <v>1</v>
      </c>
    </row>
    <row r="95" spans="1:3" x14ac:dyDescent="0.25">
      <c r="A95" t="s">
        <v>99</v>
      </c>
      <c r="B95">
        <v>111</v>
      </c>
      <c r="C95">
        <v>2</v>
      </c>
    </row>
    <row r="96" spans="1:3" x14ac:dyDescent="0.25">
      <c r="A96" t="s">
        <v>100</v>
      </c>
      <c r="B96">
        <v>114</v>
      </c>
      <c r="C96">
        <v>24</v>
      </c>
    </row>
    <row r="97" spans="1:3" x14ac:dyDescent="0.25">
      <c r="A97" t="s">
        <v>101</v>
      </c>
      <c r="B97">
        <v>114</v>
      </c>
      <c r="C97">
        <v>1</v>
      </c>
    </row>
    <row r="98" spans="1:3" x14ac:dyDescent="0.25">
      <c r="A98" t="s">
        <v>102</v>
      </c>
      <c r="B98">
        <v>114</v>
      </c>
      <c r="C98">
        <v>2</v>
      </c>
    </row>
    <row r="99" spans="1:3" x14ac:dyDescent="0.25">
      <c r="A99" t="s">
        <v>103</v>
      </c>
      <c r="B99">
        <v>115</v>
      </c>
      <c r="C99">
        <v>24</v>
      </c>
    </row>
    <row r="100" spans="1:3" x14ac:dyDescent="0.25">
      <c r="A100" t="s">
        <v>104</v>
      </c>
      <c r="B100">
        <v>115</v>
      </c>
      <c r="C100">
        <v>1</v>
      </c>
    </row>
    <row r="101" spans="1:3" x14ac:dyDescent="0.25">
      <c r="A101" t="s">
        <v>105</v>
      </c>
      <c r="B101">
        <v>115</v>
      </c>
      <c r="C101">
        <v>4</v>
      </c>
    </row>
    <row r="102" spans="1:3" x14ac:dyDescent="0.25">
      <c r="A102" t="s">
        <v>106</v>
      </c>
      <c r="B102">
        <v>117</v>
      </c>
      <c r="C102">
        <v>24</v>
      </c>
    </row>
    <row r="103" spans="1:3" x14ac:dyDescent="0.25">
      <c r="A103" t="s">
        <v>107</v>
      </c>
      <c r="B103">
        <v>117</v>
      </c>
      <c r="C103">
        <v>1</v>
      </c>
    </row>
    <row r="104" spans="1:3" x14ac:dyDescent="0.25">
      <c r="A104" t="s">
        <v>108</v>
      </c>
      <c r="B104">
        <v>117</v>
      </c>
      <c r="C104">
        <v>4</v>
      </c>
    </row>
    <row r="105" spans="1:3" x14ac:dyDescent="0.25">
      <c r="A105" t="s">
        <v>109</v>
      </c>
      <c r="B105">
        <v>12009</v>
      </c>
      <c r="C105">
        <v>48</v>
      </c>
    </row>
    <row r="106" spans="1:3" x14ac:dyDescent="0.25">
      <c r="A106" t="s">
        <v>110</v>
      </c>
      <c r="B106">
        <v>12009</v>
      </c>
      <c r="C106">
        <v>2</v>
      </c>
    </row>
    <row r="107" spans="1:3" x14ac:dyDescent="0.25">
      <c r="A107" t="s">
        <v>111</v>
      </c>
      <c r="B107">
        <v>1200</v>
      </c>
      <c r="C107">
        <v>24</v>
      </c>
    </row>
    <row r="108" spans="1:3" x14ac:dyDescent="0.25">
      <c r="A108" t="s">
        <v>112</v>
      </c>
      <c r="B108">
        <v>1200</v>
      </c>
      <c r="C108">
        <v>1</v>
      </c>
    </row>
    <row r="109" spans="1:3" x14ac:dyDescent="0.25">
      <c r="A109" t="s">
        <v>113</v>
      </c>
      <c r="B109">
        <v>1200</v>
      </c>
      <c r="C109">
        <v>2</v>
      </c>
    </row>
    <row r="110" spans="1:3" x14ac:dyDescent="0.25">
      <c r="A110" t="s">
        <v>114</v>
      </c>
      <c r="B110">
        <v>1201</v>
      </c>
      <c r="C110">
        <v>24</v>
      </c>
    </row>
    <row r="111" spans="1:3" x14ac:dyDescent="0.25">
      <c r="A111" t="s">
        <v>115</v>
      </c>
      <c r="B111">
        <v>1201</v>
      </c>
      <c r="C111">
        <v>1</v>
      </c>
    </row>
    <row r="112" spans="1:3" x14ac:dyDescent="0.25">
      <c r="A112" t="s">
        <v>116</v>
      </c>
      <c r="B112">
        <v>1201</v>
      </c>
      <c r="C112">
        <v>2</v>
      </c>
    </row>
    <row r="113" spans="1:3" x14ac:dyDescent="0.25">
      <c r="A113" t="s">
        <v>117</v>
      </c>
      <c r="B113">
        <v>12023</v>
      </c>
      <c r="C113">
        <v>2</v>
      </c>
    </row>
    <row r="114" spans="1:3" x14ac:dyDescent="0.25">
      <c r="A114" t="s">
        <v>118</v>
      </c>
      <c r="B114">
        <v>1202</v>
      </c>
      <c r="C114">
        <v>12</v>
      </c>
    </row>
    <row r="115" spans="1:3" x14ac:dyDescent="0.25">
      <c r="A115" t="s">
        <v>119</v>
      </c>
      <c r="B115">
        <v>1202</v>
      </c>
      <c r="C115">
        <v>1</v>
      </c>
    </row>
    <row r="116" spans="1:3" x14ac:dyDescent="0.25">
      <c r="A116" t="s">
        <v>120</v>
      </c>
      <c r="B116">
        <v>1202</v>
      </c>
      <c r="C116">
        <v>2</v>
      </c>
    </row>
    <row r="117" spans="1:3" x14ac:dyDescent="0.25">
      <c r="A117" t="s">
        <v>121</v>
      </c>
      <c r="B117">
        <v>1203</v>
      </c>
      <c r="C117">
        <v>12</v>
      </c>
    </row>
    <row r="118" spans="1:3" x14ac:dyDescent="0.25">
      <c r="A118" t="s">
        <v>122</v>
      </c>
      <c r="B118">
        <v>1203</v>
      </c>
      <c r="C118">
        <v>1</v>
      </c>
    </row>
    <row r="119" spans="1:3" x14ac:dyDescent="0.25">
      <c r="A119" t="s">
        <v>123</v>
      </c>
      <c r="B119">
        <v>1203</v>
      </c>
      <c r="C119">
        <v>2</v>
      </c>
    </row>
    <row r="120" spans="1:3" x14ac:dyDescent="0.25">
      <c r="A120" t="s">
        <v>124</v>
      </c>
      <c r="B120">
        <v>1204</v>
      </c>
      <c r="C120">
        <v>24</v>
      </c>
    </row>
    <row r="121" spans="1:3" x14ac:dyDescent="0.25">
      <c r="A121" t="s">
        <v>125</v>
      </c>
      <c r="B121">
        <v>1204</v>
      </c>
      <c r="C121">
        <v>1</v>
      </c>
    </row>
    <row r="122" spans="1:3" x14ac:dyDescent="0.25">
      <c r="A122" t="s">
        <v>126</v>
      </c>
      <c r="B122">
        <v>1204</v>
      </c>
      <c r="C122">
        <v>2</v>
      </c>
    </row>
    <row r="123" spans="1:3" x14ac:dyDescent="0.25">
      <c r="A123" t="s">
        <v>127</v>
      </c>
      <c r="B123">
        <v>1206</v>
      </c>
      <c r="C123">
        <v>24</v>
      </c>
    </row>
    <row r="124" spans="1:3" x14ac:dyDescent="0.25">
      <c r="A124" t="s">
        <v>128</v>
      </c>
      <c r="B124">
        <v>1206</v>
      </c>
      <c r="C124">
        <v>1</v>
      </c>
    </row>
    <row r="125" spans="1:3" x14ac:dyDescent="0.25">
      <c r="A125" t="s">
        <v>129</v>
      </c>
      <c r="B125">
        <v>1206</v>
      </c>
      <c r="C125">
        <v>2</v>
      </c>
    </row>
    <row r="126" spans="1:3" x14ac:dyDescent="0.25">
      <c r="A126" t="s">
        <v>130</v>
      </c>
      <c r="B126">
        <v>1207</v>
      </c>
      <c r="C126">
        <v>12</v>
      </c>
    </row>
    <row r="127" spans="1:3" x14ac:dyDescent="0.25">
      <c r="A127" t="s">
        <v>131</v>
      </c>
      <c r="B127">
        <v>1207</v>
      </c>
      <c r="C127">
        <v>1</v>
      </c>
    </row>
    <row r="128" spans="1:3" x14ac:dyDescent="0.25">
      <c r="A128" t="s">
        <v>132</v>
      </c>
      <c r="B128">
        <v>1207</v>
      </c>
      <c r="C128">
        <v>2</v>
      </c>
    </row>
    <row r="129" spans="1:3" x14ac:dyDescent="0.25">
      <c r="A129" t="s">
        <v>133</v>
      </c>
      <c r="B129">
        <v>1208</v>
      </c>
      <c r="C129">
        <v>24</v>
      </c>
    </row>
    <row r="130" spans="1:3" x14ac:dyDescent="0.25">
      <c r="A130" t="s">
        <v>134</v>
      </c>
      <c r="B130">
        <v>1208</v>
      </c>
      <c r="C130">
        <v>1</v>
      </c>
    </row>
    <row r="131" spans="1:3" x14ac:dyDescent="0.25">
      <c r="A131" t="s">
        <v>135</v>
      </c>
      <c r="B131">
        <v>1208</v>
      </c>
      <c r="C131">
        <v>2</v>
      </c>
    </row>
    <row r="132" spans="1:3" x14ac:dyDescent="0.25">
      <c r="A132" t="s">
        <v>136</v>
      </c>
      <c r="B132">
        <v>1209</v>
      </c>
      <c r="C132">
        <v>24</v>
      </c>
    </row>
    <row r="133" spans="1:3" x14ac:dyDescent="0.25">
      <c r="A133" t="s">
        <v>137</v>
      </c>
      <c r="B133">
        <v>1209</v>
      </c>
      <c r="C133">
        <v>2</v>
      </c>
    </row>
    <row r="134" spans="1:3" x14ac:dyDescent="0.25">
      <c r="A134" t="s">
        <v>138</v>
      </c>
      <c r="B134">
        <v>1209</v>
      </c>
      <c r="C134">
        <v>3</v>
      </c>
    </row>
    <row r="135" spans="1:3" x14ac:dyDescent="0.25">
      <c r="A135" t="s">
        <v>139</v>
      </c>
      <c r="B135">
        <v>120</v>
      </c>
      <c r="C135">
        <v>24</v>
      </c>
    </row>
    <row r="136" spans="1:3" x14ac:dyDescent="0.25">
      <c r="A136" t="s">
        <v>140</v>
      </c>
      <c r="B136">
        <v>120</v>
      </c>
      <c r="C136">
        <v>1</v>
      </c>
    </row>
    <row r="137" spans="1:3" x14ac:dyDescent="0.25">
      <c r="A137" t="s">
        <v>141</v>
      </c>
      <c r="B137">
        <v>120</v>
      </c>
      <c r="C137">
        <v>2</v>
      </c>
    </row>
    <row r="138" spans="1:3" x14ac:dyDescent="0.25">
      <c r="A138" t="s">
        <v>142</v>
      </c>
      <c r="B138">
        <v>12108</v>
      </c>
      <c r="C138">
        <v>48</v>
      </c>
    </row>
    <row r="139" spans="1:3" x14ac:dyDescent="0.25">
      <c r="A139" t="s">
        <v>143</v>
      </c>
      <c r="B139">
        <v>12108</v>
      </c>
      <c r="C139">
        <v>2</v>
      </c>
    </row>
    <row r="140" spans="1:3" x14ac:dyDescent="0.25">
      <c r="A140" t="s">
        <v>144</v>
      </c>
      <c r="B140">
        <v>1210</v>
      </c>
      <c r="C140">
        <v>24</v>
      </c>
    </row>
    <row r="141" spans="1:3" x14ac:dyDescent="0.25">
      <c r="A141" t="s">
        <v>145</v>
      </c>
      <c r="B141">
        <v>1210</v>
      </c>
      <c r="C141">
        <v>1</v>
      </c>
    </row>
    <row r="142" spans="1:3" x14ac:dyDescent="0.25">
      <c r="A142" t="s">
        <v>146</v>
      </c>
      <c r="B142">
        <v>1210</v>
      </c>
      <c r="C142">
        <v>2</v>
      </c>
    </row>
    <row r="143" spans="1:3" x14ac:dyDescent="0.25">
      <c r="A143" t="s">
        <v>147</v>
      </c>
      <c r="B143">
        <v>12122</v>
      </c>
      <c r="C143">
        <v>48</v>
      </c>
    </row>
    <row r="144" spans="1:3" x14ac:dyDescent="0.25">
      <c r="A144" t="s">
        <v>148</v>
      </c>
      <c r="B144">
        <v>12122</v>
      </c>
      <c r="C144">
        <v>2</v>
      </c>
    </row>
    <row r="145" spans="1:3" x14ac:dyDescent="0.25">
      <c r="A145" t="s">
        <v>149</v>
      </c>
      <c r="B145">
        <v>1213</v>
      </c>
      <c r="C145">
        <v>24</v>
      </c>
    </row>
    <row r="146" spans="1:3" x14ac:dyDescent="0.25">
      <c r="A146" t="s">
        <v>150</v>
      </c>
      <c r="B146">
        <v>1213</v>
      </c>
      <c r="C146">
        <v>1</v>
      </c>
    </row>
    <row r="147" spans="1:3" x14ac:dyDescent="0.25">
      <c r="A147" t="s">
        <v>151</v>
      </c>
      <c r="B147">
        <v>1213</v>
      </c>
      <c r="C147">
        <v>2</v>
      </c>
    </row>
    <row r="148" spans="1:3" x14ac:dyDescent="0.25">
      <c r="A148" t="s">
        <v>152</v>
      </c>
      <c r="B148">
        <v>12146</v>
      </c>
      <c r="C148">
        <v>48</v>
      </c>
    </row>
    <row r="149" spans="1:3" x14ac:dyDescent="0.25">
      <c r="A149" t="s">
        <v>153</v>
      </c>
      <c r="B149">
        <v>12146</v>
      </c>
      <c r="C149">
        <v>2</v>
      </c>
    </row>
    <row r="150" spans="1:3" x14ac:dyDescent="0.25">
      <c r="A150" t="s">
        <v>154</v>
      </c>
      <c r="B150">
        <v>12153</v>
      </c>
      <c r="C150">
        <v>48</v>
      </c>
    </row>
    <row r="151" spans="1:3" x14ac:dyDescent="0.25">
      <c r="A151" t="s">
        <v>155</v>
      </c>
      <c r="B151">
        <v>12153</v>
      </c>
      <c r="C151">
        <v>2</v>
      </c>
    </row>
    <row r="152" spans="1:3" x14ac:dyDescent="0.25">
      <c r="A152" t="s">
        <v>156</v>
      </c>
      <c r="B152">
        <v>1216</v>
      </c>
      <c r="C152">
        <v>24</v>
      </c>
    </row>
    <row r="153" spans="1:3" x14ac:dyDescent="0.25">
      <c r="A153" t="s">
        <v>157</v>
      </c>
      <c r="B153">
        <v>1216</v>
      </c>
      <c r="C153">
        <v>1</v>
      </c>
    </row>
    <row r="154" spans="1:3" x14ac:dyDescent="0.25">
      <c r="A154" t="s">
        <v>158</v>
      </c>
      <c r="B154">
        <v>1216</v>
      </c>
      <c r="C154">
        <v>2</v>
      </c>
    </row>
    <row r="155" spans="1:3" x14ac:dyDescent="0.25">
      <c r="A155" t="s">
        <v>159</v>
      </c>
      <c r="B155">
        <v>1217</v>
      </c>
      <c r="C155">
        <v>24</v>
      </c>
    </row>
    <row r="156" spans="1:3" x14ac:dyDescent="0.25">
      <c r="A156" t="s">
        <v>160</v>
      </c>
      <c r="B156">
        <v>1217</v>
      </c>
      <c r="C156">
        <v>1</v>
      </c>
    </row>
    <row r="157" spans="1:3" x14ac:dyDescent="0.25">
      <c r="A157" t="s">
        <v>161</v>
      </c>
      <c r="B157">
        <v>1217</v>
      </c>
      <c r="C157">
        <v>2</v>
      </c>
    </row>
    <row r="158" spans="1:3" x14ac:dyDescent="0.25">
      <c r="A158" t="s">
        <v>162</v>
      </c>
      <c r="B158">
        <v>1220</v>
      </c>
      <c r="C158">
        <v>24</v>
      </c>
    </row>
    <row r="159" spans="1:3" x14ac:dyDescent="0.25">
      <c r="A159" t="s">
        <v>163</v>
      </c>
      <c r="B159">
        <v>1220</v>
      </c>
      <c r="C159">
        <v>1</v>
      </c>
    </row>
    <row r="160" spans="1:3" x14ac:dyDescent="0.25">
      <c r="A160" t="s">
        <v>164</v>
      </c>
      <c r="B160">
        <v>1220</v>
      </c>
      <c r="C160">
        <v>2</v>
      </c>
    </row>
    <row r="161" spans="1:3" x14ac:dyDescent="0.25">
      <c r="A161" t="s">
        <v>165</v>
      </c>
      <c r="B161">
        <v>1221</v>
      </c>
      <c r="C161">
        <v>2</v>
      </c>
    </row>
    <row r="162" spans="1:3" x14ac:dyDescent="0.25">
      <c r="A162" t="s">
        <v>166</v>
      </c>
      <c r="B162">
        <v>1223</v>
      </c>
      <c r="C162">
        <v>24</v>
      </c>
    </row>
    <row r="163" spans="1:3" x14ac:dyDescent="0.25">
      <c r="A163" t="s">
        <v>167</v>
      </c>
      <c r="B163">
        <v>1223</v>
      </c>
      <c r="C163">
        <v>1</v>
      </c>
    </row>
    <row r="164" spans="1:3" x14ac:dyDescent="0.25">
      <c r="A164" t="s">
        <v>168</v>
      </c>
      <c r="B164">
        <v>1223</v>
      </c>
      <c r="C164">
        <v>2</v>
      </c>
    </row>
    <row r="165" spans="1:3" x14ac:dyDescent="0.25">
      <c r="A165" t="s">
        <v>169</v>
      </c>
      <c r="B165">
        <v>1224</v>
      </c>
      <c r="C165">
        <v>24</v>
      </c>
    </row>
    <row r="166" spans="1:3" x14ac:dyDescent="0.25">
      <c r="A166" t="s">
        <v>170</v>
      </c>
      <c r="B166">
        <v>1224</v>
      </c>
      <c r="C166">
        <v>1</v>
      </c>
    </row>
    <row r="167" spans="1:3" x14ac:dyDescent="0.25">
      <c r="A167" t="s">
        <v>171</v>
      </c>
      <c r="B167">
        <v>1224</v>
      </c>
      <c r="C167">
        <v>2</v>
      </c>
    </row>
    <row r="168" spans="1:3" x14ac:dyDescent="0.25">
      <c r="A168" t="s">
        <v>172</v>
      </c>
      <c r="B168">
        <v>1225</v>
      </c>
      <c r="C168">
        <v>24</v>
      </c>
    </row>
    <row r="169" spans="1:3" x14ac:dyDescent="0.25">
      <c r="A169" t="s">
        <v>173</v>
      </c>
      <c r="B169">
        <v>1225</v>
      </c>
      <c r="C169">
        <v>1</v>
      </c>
    </row>
    <row r="170" spans="1:3" x14ac:dyDescent="0.25">
      <c r="A170" t="s">
        <v>174</v>
      </c>
      <c r="B170">
        <v>1225</v>
      </c>
      <c r="C170">
        <v>2</v>
      </c>
    </row>
    <row r="171" spans="1:3" x14ac:dyDescent="0.25">
      <c r="A171" t="s">
        <v>175</v>
      </c>
      <c r="B171">
        <v>1226</v>
      </c>
      <c r="C171">
        <v>24</v>
      </c>
    </row>
    <row r="172" spans="1:3" x14ac:dyDescent="0.25">
      <c r="A172" t="s">
        <v>176</v>
      </c>
      <c r="B172">
        <v>1226</v>
      </c>
      <c r="C172">
        <v>6</v>
      </c>
    </row>
    <row r="173" spans="1:3" x14ac:dyDescent="0.25">
      <c r="A173" t="s">
        <v>177</v>
      </c>
      <c r="B173">
        <v>1227</v>
      </c>
      <c r="C173">
        <v>12</v>
      </c>
    </row>
    <row r="174" spans="1:3" x14ac:dyDescent="0.25">
      <c r="A174" t="s">
        <v>178</v>
      </c>
      <c r="B174">
        <v>1227</v>
      </c>
      <c r="C174">
        <v>1</v>
      </c>
    </row>
    <row r="175" spans="1:3" x14ac:dyDescent="0.25">
      <c r="A175" t="s">
        <v>179</v>
      </c>
      <c r="B175">
        <v>1227</v>
      </c>
      <c r="C175">
        <v>2</v>
      </c>
    </row>
    <row r="176" spans="1:3" x14ac:dyDescent="0.25">
      <c r="A176" t="s">
        <v>180</v>
      </c>
      <c r="B176">
        <v>1228</v>
      </c>
      <c r="C176">
        <v>24</v>
      </c>
    </row>
    <row r="177" spans="1:3" x14ac:dyDescent="0.25">
      <c r="A177" t="s">
        <v>181</v>
      </c>
      <c r="B177">
        <v>1228</v>
      </c>
      <c r="C177">
        <v>1</v>
      </c>
    </row>
    <row r="178" spans="1:3" x14ac:dyDescent="0.25">
      <c r="A178" t="s">
        <v>182</v>
      </c>
      <c r="B178">
        <v>1228</v>
      </c>
      <c r="C178">
        <v>2</v>
      </c>
    </row>
    <row r="179" spans="1:3" x14ac:dyDescent="0.25">
      <c r="A179" t="s">
        <v>183</v>
      </c>
      <c r="B179">
        <v>12290</v>
      </c>
      <c r="C179">
        <v>48</v>
      </c>
    </row>
    <row r="180" spans="1:3" x14ac:dyDescent="0.25">
      <c r="A180" t="s">
        <v>184</v>
      </c>
      <c r="B180">
        <v>12290</v>
      </c>
      <c r="C180">
        <v>2</v>
      </c>
    </row>
    <row r="181" spans="1:3" x14ac:dyDescent="0.25">
      <c r="A181" t="s">
        <v>185</v>
      </c>
      <c r="B181">
        <v>12313</v>
      </c>
      <c r="C181">
        <v>48</v>
      </c>
    </row>
    <row r="182" spans="1:3" x14ac:dyDescent="0.25">
      <c r="A182" t="s">
        <v>186</v>
      </c>
      <c r="B182">
        <v>12313</v>
      </c>
      <c r="C182">
        <v>2</v>
      </c>
    </row>
    <row r="183" spans="1:3" x14ac:dyDescent="0.25">
      <c r="A183" t="s">
        <v>187</v>
      </c>
      <c r="B183">
        <v>1233</v>
      </c>
      <c r="C183">
        <v>24</v>
      </c>
    </row>
    <row r="184" spans="1:3" x14ac:dyDescent="0.25">
      <c r="A184" t="s">
        <v>188</v>
      </c>
      <c r="B184">
        <v>1233</v>
      </c>
      <c r="C184">
        <v>1</v>
      </c>
    </row>
    <row r="185" spans="1:3" x14ac:dyDescent="0.25">
      <c r="A185" t="s">
        <v>189</v>
      </c>
      <c r="B185">
        <v>1233</v>
      </c>
      <c r="C185">
        <v>2</v>
      </c>
    </row>
    <row r="186" spans="1:3" x14ac:dyDescent="0.25">
      <c r="A186" t="s">
        <v>190</v>
      </c>
      <c r="B186">
        <v>1234</v>
      </c>
      <c r="C186">
        <v>24</v>
      </c>
    </row>
    <row r="187" spans="1:3" x14ac:dyDescent="0.25">
      <c r="A187" t="s">
        <v>191</v>
      </c>
      <c r="B187">
        <v>1234</v>
      </c>
      <c r="C187">
        <v>1</v>
      </c>
    </row>
    <row r="188" spans="1:3" x14ac:dyDescent="0.25">
      <c r="A188" t="s">
        <v>192</v>
      </c>
      <c r="B188">
        <v>1234</v>
      </c>
      <c r="C188">
        <v>2</v>
      </c>
    </row>
    <row r="189" spans="1:3" x14ac:dyDescent="0.25">
      <c r="A189" t="s">
        <v>193</v>
      </c>
      <c r="B189">
        <v>1235</v>
      </c>
      <c r="C189">
        <v>6</v>
      </c>
    </row>
    <row r="190" spans="1:3" x14ac:dyDescent="0.25">
      <c r="A190" t="s">
        <v>194</v>
      </c>
      <c r="B190">
        <v>1235</v>
      </c>
      <c r="C190">
        <v>1</v>
      </c>
    </row>
    <row r="191" spans="1:3" x14ac:dyDescent="0.25">
      <c r="A191" t="s">
        <v>195</v>
      </c>
      <c r="B191">
        <v>1236</v>
      </c>
      <c r="C191">
        <v>12</v>
      </c>
    </row>
    <row r="192" spans="1:3" x14ac:dyDescent="0.25">
      <c r="A192" t="s">
        <v>196</v>
      </c>
      <c r="B192">
        <v>1236</v>
      </c>
      <c r="C192">
        <v>1</v>
      </c>
    </row>
    <row r="193" spans="1:3" x14ac:dyDescent="0.25">
      <c r="A193" t="s">
        <v>197</v>
      </c>
      <c r="B193">
        <v>1236</v>
      </c>
      <c r="C193">
        <v>2</v>
      </c>
    </row>
    <row r="194" spans="1:3" x14ac:dyDescent="0.25">
      <c r="A194" t="s">
        <v>198</v>
      </c>
      <c r="B194">
        <v>1237</v>
      </c>
      <c r="C194">
        <v>24</v>
      </c>
    </row>
    <row r="195" spans="1:3" x14ac:dyDescent="0.25">
      <c r="A195" t="s">
        <v>199</v>
      </c>
      <c r="B195">
        <v>1237</v>
      </c>
      <c r="C195">
        <v>1</v>
      </c>
    </row>
    <row r="196" spans="1:3" x14ac:dyDescent="0.25">
      <c r="A196" t="s">
        <v>200</v>
      </c>
      <c r="B196">
        <v>1237</v>
      </c>
      <c r="C196">
        <v>2</v>
      </c>
    </row>
    <row r="197" spans="1:3" x14ac:dyDescent="0.25">
      <c r="A197" t="s">
        <v>201</v>
      </c>
      <c r="B197">
        <v>12399</v>
      </c>
      <c r="C197">
        <v>48</v>
      </c>
    </row>
    <row r="198" spans="1:3" x14ac:dyDescent="0.25">
      <c r="A198" t="s">
        <v>202</v>
      </c>
      <c r="B198">
        <v>12399</v>
      </c>
      <c r="C198">
        <v>2</v>
      </c>
    </row>
    <row r="199" spans="1:3" x14ac:dyDescent="0.25">
      <c r="A199" t="s">
        <v>203</v>
      </c>
      <c r="B199">
        <v>1240</v>
      </c>
      <c r="C199">
        <v>24</v>
      </c>
    </row>
    <row r="200" spans="1:3" x14ac:dyDescent="0.25">
      <c r="A200" t="s">
        <v>204</v>
      </c>
      <c r="B200">
        <v>1240</v>
      </c>
      <c r="C200">
        <v>8</v>
      </c>
    </row>
    <row r="201" spans="1:3" x14ac:dyDescent="0.25">
      <c r="A201" t="s">
        <v>205</v>
      </c>
      <c r="B201">
        <v>1242</v>
      </c>
      <c r="C201">
        <v>24</v>
      </c>
    </row>
    <row r="202" spans="1:3" x14ac:dyDescent="0.25">
      <c r="A202" t="s">
        <v>206</v>
      </c>
      <c r="B202">
        <v>1242</v>
      </c>
      <c r="C202">
        <v>1</v>
      </c>
    </row>
    <row r="203" spans="1:3" x14ac:dyDescent="0.25">
      <c r="A203" t="s">
        <v>207</v>
      </c>
      <c r="B203">
        <v>1242</v>
      </c>
      <c r="C203">
        <v>2</v>
      </c>
    </row>
    <row r="204" spans="1:3" x14ac:dyDescent="0.25">
      <c r="A204" t="s">
        <v>208</v>
      </c>
      <c r="B204">
        <v>1245</v>
      </c>
      <c r="C204">
        <v>24</v>
      </c>
    </row>
    <row r="205" spans="1:3" x14ac:dyDescent="0.25">
      <c r="A205" t="s">
        <v>209</v>
      </c>
      <c r="B205">
        <v>1245</v>
      </c>
      <c r="C205">
        <v>1</v>
      </c>
    </row>
    <row r="206" spans="1:3" x14ac:dyDescent="0.25">
      <c r="A206" t="s">
        <v>210</v>
      </c>
      <c r="B206">
        <v>1245</v>
      </c>
      <c r="C206">
        <v>2</v>
      </c>
    </row>
    <row r="207" spans="1:3" x14ac:dyDescent="0.25">
      <c r="A207" t="s">
        <v>211</v>
      </c>
      <c r="B207">
        <v>1246</v>
      </c>
      <c r="C207">
        <v>24</v>
      </c>
    </row>
    <row r="208" spans="1:3" x14ac:dyDescent="0.25">
      <c r="A208" t="s">
        <v>212</v>
      </c>
      <c r="B208">
        <v>1246</v>
      </c>
      <c r="C208">
        <v>1</v>
      </c>
    </row>
    <row r="209" spans="1:3" x14ac:dyDescent="0.25">
      <c r="A209" t="s">
        <v>213</v>
      </c>
      <c r="B209">
        <v>1246</v>
      </c>
      <c r="C209">
        <v>2</v>
      </c>
    </row>
    <row r="210" spans="1:3" x14ac:dyDescent="0.25">
      <c r="A210" t="s">
        <v>214</v>
      </c>
      <c r="B210">
        <v>1247</v>
      </c>
      <c r="C210">
        <v>24</v>
      </c>
    </row>
    <row r="211" spans="1:3" x14ac:dyDescent="0.25">
      <c r="A211" t="s">
        <v>215</v>
      </c>
      <c r="B211">
        <v>1247</v>
      </c>
      <c r="C211">
        <v>1</v>
      </c>
    </row>
    <row r="212" spans="1:3" x14ac:dyDescent="0.25">
      <c r="A212" t="s">
        <v>216</v>
      </c>
      <c r="B212">
        <v>1247</v>
      </c>
      <c r="C212">
        <v>2</v>
      </c>
    </row>
    <row r="213" spans="1:3" x14ac:dyDescent="0.25">
      <c r="A213" t="s">
        <v>217</v>
      </c>
      <c r="B213">
        <v>1248</v>
      </c>
      <c r="C213">
        <v>24</v>
      </c>
    </row>
    <row r="214" spans="1:3" x14ac:dyDescent="0.25">
      <c r="A214" t="s">
        <v>218</v>
      </c>
      <c r="B214">
        <v>1248</v>
      </c>
      <c r="C214">
        <v>1</v>
      </c>
    </row>
    <row r="215" spans="1:3" x14ac:dyDescent="0.25">
      <c r="A215" t="s">
        <v>219</v>
      </c>
      <c r="B215">
        <v>1248</v>
      </c>
      <c r="C215">
        <v>2</v>
      </c>
    </row>
    <row r="216" spans="1:3" x14ac:dyDescent="0.25">
      <c r="A216" t="s">
        <v>220</v>
      </c>
      <c r="B216">
        <v>1249</v>
      </c>
      <c r="C216">
        <v>24</v>
      </c>
    </row>
    <row r="217" spans="1:3" x14ac:dyDescent="0.25">
      <c r="A217" t="s">
        <v>221</v>
      </c>
      <c r="B217">
        <v>1249</v>
      </c>
      <c r="C217">
        <v>1</v>
      </c>
    </row>
    <row r="218" spans="1:3" x14ac:dyDescent="0.25">
      <c r="A218" t="s">
        <v>222</v>
      </c>
      <c r="B218">
        <v>12504</v>
      </c>
      <c r="C218">
        <v>48</v>
      </c>
    </row>
    <row r="219" spans="1:3" x14ac:dyDescent="0.25">
      <c r="A219" t="s">
        <v>223</v>
      </c>
      <c r="B219">
        <v>12504</v>
      </c>
      <c r="C219">
        <v>2</v>
      </c>
    </row>
    <row r="220" spans="1:3" x14ac:dyDescent="0.25">
      <c r="A220" t="s">
        <v>224</v>
      </c>
      <c r="B220">
        <v>1250</v>
      </c>
      <c r="C220">
        <v>24</v>
      </c>
    </row>
    <row r="221" spans="1:3" x14ac:dyDescent="0.25">
      <c r="A221" t="s">
        <v>225</v>
      </c>
      <c r="B221">
        <v>1250</v>
      </c>
      <c r="C221">
        <v>1</v>
      </c>
    </row>
    <row r="222" spans="1:3" x14ac:dyDescent="0.25">
      <c r="A222" t="s">
        <v>226</v>
      </c>
      <c r="B222">
        <v>1250</v>
      </c>
      <c r="C222">
        <v>2</v>
      </c>
    </row>
    <row r="223" spans="1:3" x14ac:dyDescent="0.25">
      <c r="A223" t="s">
        <v>227</v>
      </c>
      <c r="B223">
        <v>1251</v>
      </c>
      <c r="C223">
        <v>24</v>
      </c>
    </row>
    <row r="224" spans="1:3" x14ac:dyDescent="0.25">
      <c r="A224" t="s">
        <v>228</v>
      </c>
      <c r="B224">
        <v>1251</v>
      </c>
      <c r="C224">
        <v>1</v>
      </c>
    </row>
    <row r="225" spans="1:3" x14ac:dyDescent="0.25">
      <c r="A225" t="s">
        <v>229</v>
      </c>
      <c r="B225">
        <v>1251</v>
      </c>
      <c r="C225">
        <v>2</v>
      </c>
    </row>
    <row r="226" spans="1:3" x14ac:dyDescent="0.25">
      <c r="A226" t="s">
        <v>230</v>
      </c>
      <c r="B226">
        <v>1254</v>
      </c>
      <c r="C226">
        <v>24</v>
      </c>
    </row>
    <row r="227" spans="1:3" x14ac:dyDescent="0.25">
      <c r="A227" t="s">
        <v>231</v>
      </c>
      <c r="B227">
        <v>1254</v>
      </c>
      <c r="C227">
        <v>1</v>
      </c>
    </row>
    <row r="228" spans="1:3" x14ac:dyDescent="0.25">
      <c r="A228" t="s">
        <v>232</v>
      </c>
      <c r="B228">
        <v>1255</v>
      </c>
      <c r="C228">
        <v>24</v>
      </c>
    </row>
    <row r="229" spans="1:3" x14ac:dyDescent="0.25">
      <c r="A229" t="s">
        <v>233</v>
      </c>
      <c r="B229">
        <v>1255</v>
      </c>
      <c r="C229">
        <v>1</v>
      </c>
    </row>
    <row r="230" spans="1:3" x14ac:dyDescent="0.25">
      <c r="A230" t="s">
        <v>234</v>
      </c>
      <c r="B230">
        <v>1255</v>
      </c>
      <c r="C230">
        <v>2</v>
      </c>
    </row>
    <row r="231" spans="1:3" x14ac:dyDescent="0.25">
      <c r="A231" t="s">
        <v>235</v>
      </c>
      <c r="B231">
        <v>1256</v>
      </c>
      <c r="C231">
        <v>12</v>
      </c>
    </row>
    <row r="232" spans="1:3" x14ac:dyDescent="0.25">
      <c r="A232" t="s">
        <v>236</v>
      </c>
      <c r="B232">
        <v>1256</v>
      </c>
      <c r="C232">
        <v>1</v>
      </c>
    </row>
    <row r="233" spans="1:3" x14ac:dyDescent="0.25">
      <c r="A233" t="s">
        <v>237</v>
      </c>
      <c r="B233">
        <v>1256</v>
      </c>
      <c r="C233">
        <v>2</v>
      </c>
    </row>
    <row r="234" spans="1:3" x14ac:dyDescent="0.25">
      <c r="A234" t="s">
        <v>238</v>
      </c>
      <c r="B234">
        <v>1257</v>
      </c>
      <c r="C234">
        <v>24</v>
      </c>
    </row>
    <row r="235" spans="1:3" x14ac:dyDescent="0.25">
      <c r="A235" t="s">
        <v>239</v>
      </c>
      <c r="B235">
        <v>1257</v>
      </c>
      <c r="C235">
        <v>1</v>
      </c>
    </row>
    <row r="236" spans="1:3" x14ac:dyDescent="0.25">
      <c r="A236" t="s">
        <v>240</v>
      </c>
      <c r="B236">
        <v>1257</v>
      </c>
      <c r="C236">
        <v>2</v>
      </c>
    </row>
    <row r="237" spans="1:3" x14ac:dyDescent="0.25">
      <c r="A237" t="s">
        <v>241</v>
      </c>
      <c r="B237">
        <v>1258</v>
      </c>
      <c r="C237">
        <v>12</v>
      </c>
    </row>
    <row r="238" spans="1:3" x14ac:dyDescent="0.25">
      <c r="A238" t="s">
        <v>242</v>
      </c>
      <c r="B238">
        <v>1258</v>
      </c>
      <c r="C238">
        <v>1</v>
      </c>
    </row>
    <row r="239" spans="1:3" x14ac:dyDescent="0.25">
      <c r="A239" t="s">
        <v>243</v>
      </c>
      <c r="B239">
        <v>1258</v>
      </c>
      <c r="C239">
        <v>2</v>
      </c>
    </row>
    <row r="240" spans="1:3" x14ac:dyDescent="0.25">
      <c r="A240" t="s">
        <v>244</v>
      </c>
      <c r="B240">
        <v>1259</v>
      </c>
      <c r="C240">
        <v>12</v>
      </c>
    </row>
    <row r="241" spans="1:3" x14ac:dyDescent="0.25">
      <c r="A241" t="s">
        <v>245</v>
      </c>
      <c r="B241">
        <v>1259</v>
      </c>
      <c r="C241">
        <v>1</v>
      </c>
    </row>
    <row r="242" spans="1:3" x14ac:dyDescent="0.25">
      <c r="A242" t="s">
        <v>246</v>
      </c>
      <c r="B242">
        <v>1259</v>
      </c>
      <c r="C242">
        <v>2</v>
      </c>
    </row>
    <row r="243" spans="1:3" x14ac:dyDescent="0.25">
      <c r="A243" t="s">
        <v>247</v>
      </c>
      <c r="B243">
        <v>12601</v>
      </c>
      <c r="C243">
        <v>48</v>
      </c>
    </row>
    <row r="244" spans="1:3" x14ac:dyDescent="0.25">
      <c r="A244" t="s">
        <v>248</v>
      </c>
      <c r="B244">
        <v>12601</v>
      </c>
      <c r="C244">
        <v>2</v>
      </c>
    </row>
    <row r="245" spans="1:3" x14ac:dyDescent="0.25">
      <c r="A245" t="s">
        <v>249</v>
      </c>
      <c r="B245">
        <v>12603</v>
      </c>
      <c r="C245">
        <v>2</v>
      </c>
    </row>
    <row r="246" spans="1:3" x14ac:dyDescent="0.25">
      <c r="A246" t="s">
        <v>250</v>
      </c>
      <c r="B246">
        <v>12627</v>
      </c>
      <c r="C246">
        <v>48</v>
      </c>
    </row>
    <row r="247" spans="1:3" x14ac:dyDescent="0.25">
      <c r="A247" t="s">
        <v>251</v>
      </c>
      <c r="B247">
        <v>12627</v>
      </c>
      <c r="C247">
        <v>2</v>
      </c>
    </row>
    <row r="248" spans="1:3" x14ac:dyDescent="0.25">
      <c r="A248" t="s">
        <v>252</v>
      </c>
      <c r="B248">
        <v>1262</v>
      </c>
      <c r="C248">
        <v>24</v>
      </c>
    </row>
    <row r="249" spans="1:3" x14ac:dyDescent="0.25">
      <c r="A249" t="s">
        <v>253</v>
      </c>
      <c r="B249">
        <v>1262</v>
      </c>
      <c r="C249">
        <v>1</v>
      </c>
    </row>
    <row r="250" spans="1:3" x14ac:dyDescent="0.25">
      <c r="A250" t="s">
        <v>254</v>
      </c>
      <c r="B250">
        <v>1262</v>
      </c>
      <c r="C250">
        <v>2</v>
      </c>
    </row>
    <row r="251" spans="1:3" x14ac:dyDescent="0.25">
      <c r="A251" t="s">
        <v>255</v>
      </c>
      <c r="B251">
        <v>1263</v>
      </c>
      <c r="C251">
        <v>24</v>
      </c>
    </row>
    <row r="252" spans="1:3" x14ac:dyDescent="0.25">
      <c r="A252" t="s">
        <v>256</v>
      </c>
      <c r="B252">
        <v>1263</v>
      </c>
      <c r="C252">
        <v>1</v>
      </c>
    </row>
    <row r="253" spans="1:3" x14ac:dyDescent="0.25">
      <c r="A253" t="s">
        <v>257</v>
      </c>
      <c r="B253">
        <v>1263</v>
      </c>
      <c r="C253">
        <v>2</v>
      </c>
    </row>
    <row r="254" spans="1:3" x14ac:dyDescent="0.25">
      <c r="A254" t="s">
        <v>258</v>
      </c>
      <c r="B254">
        <v>1270</v>
      </c>
      <c r="C254">
        <v>12</v>
      </c>
    </row>
    <row r="255" spans="1:3" x14ac:dyDescent="0.25">
      <c r="A255" t="s">
        <v>259</v>
      </c>
      <c r="B255">
        <v>1270</v>
      </c>
      <c r="C255">
        <v>1</v>
      </c>
    </row>
    <row r="256" spans="1:3" x14ac:dyDescent="0.25">
      <c r="A256" t="s">
        <v>260</v>
      </c>
      <c r="B256">
        <v>1270</v>
      </c>
      <c r="C256">
        <v>2</v>
      </c>
    </row>
    <row r="257" spans="1:3" x14ac:dyDescent="0.25">
      <c r="A257" t="s">
        <v>261</v>
      </c>
      <c r="B257">
        <v>1271</v>
      </c>
      <c r="C257">
        <v>12</v>
      </c>
    </row>
    <row r="258" spans="1:3" x14ac:dyDescent="0.25">
      <c r="A258" t="s">
        <v>262</v>
      </c>
      <c r="B258">
        <v>1271</v>
      </c>
      <c r="C258">
        <v>1</v>
      </c>
    </row>
    <row r="259" spans="1:3" x14ac:dyDescent="0.25">
      <c r="A259" t="s">
        <v>263</v>
      </c>
      <c r="B259">
        <v>1272</v>
      </c>
      <c r="C259">
        <v>12</v>
      </c>
    </row>
    <row r="260" spans="1:3" x14ac:dyDescent="0.25">
      <c r="A260" t="s">
        <v>264</v>
      </c>
      <c r="B260">
        <v>1272</v>
      </c>
      <c r="C260">
        <v>1</v>
      </c>
    </row>
    <row r="261" spans="1:3" x14ac:dyDescent="0.25">
      <c r="A261" t="s">
        <v>265</v>
      </c>
      <c r="B261">
        <v>1272</v>
      </c>
      <c r="C261">
        <v>2</v>
      </c>
    </row>
    <row r="262" spans="1:3" x14ac:dyDescent="0.25">
      <c r="A262" t="s">
        <v>266</v>
      </c>
      <c r="B262">
        <v>1273</v>
      </c>
      <c r="C262">
        <v>12</v>
      </c>
    </row>
    <row r="263" spans="1:3" x14ac:dyDescent="0.25">
      <c r="A263" t="s">
        <v>267</v>
      </c>
      <c r="B263">
        <v>1273</v>
      </c>
      <c r="C263">
        <v>1</v>
      </c>
    </row>
    <row r="264" spans="1:3" x14ac:dyDescent="0.25">
      <c r="A264" t="s">
        <v>268</v>
      </c>
      <c r="B264">
        <v>1273</v>
      </c>
      <c r="C264">
        <v>2</v>
      </c>
    </row>
    <row r="265" spans="1:3" x14ac:dyDescent="0.25">
      <c r="A265" t="s">
        <v>269</v>
      </c>
      <c r="B265">
        <v>1274</v>
      </c>
      <c r="C265">
        <v>12</v>
      </c>
    </row>
    <row r="266" spans="1:3" x14ac:dyDescent="0.25">
      <c r="A266" t="s">
        <v>270</v>
      </c>
      <c r="B266">
        <v>1274</v>
      </c>
      <c r="C266">
        <v>1</v>
      </c>
    </row>
    <row r="267" spans="1:3" x14ac:dyDescent="0.25">
      <c r="A267" t="s">
        <v>271</v>
      </c>
      <c r="B267">
        <v>1274</v>
      </c>
      <c r="C267">
        <v>2</v>
      </c>
    </row>
    <row r="268" spans="1:3" x14ac:dyDescent="0.25">
      <c r="A268" t="s">
        <v>272</v>
      </c>
      <c r="B268">
        <v>127</v>
      </c>
      <c r="C268">
        <v>12</v>
      </c>
    </row>
    <row r="269" spans="1:3" x14ac:dyDescent="0.25">
      <c r="A269" t="s">
        <v>273</v>
      </c>
      <c r="B269">
        <v>127</v>
      </c>
      <c r="C269">
        <v>1</v>
      </c>
    </row>
    <row r="270" spans="1:3" x14ac:dyDescent="0.25">
      <c r="A270" t="s">
        <v>274</v>
      </c>
      <c r="B270">
        <v>127</v>
      </c>
      <c r="C270">
        <v>2</v>
      </c>
    </row>
    <row r="271" spans="1:3" x14ac:dyDescent="0.25">
      <c r="A271" t="s">
        <v>275</v>
      </c>
      <c r="B271">
        <v>1280</v>
      </c>
      <c r="C271">
        <v>24</v>
      </c>
    </row>
    <row r="272" spans="1:3" x14ac:dyDescent="0.25">
      <c r="A272" t="s">
        <v>276</v>
      </c>
      <c r="B272">
        <v>1280</v>
      </c>
      <c r="C272">
        <v>1</v>
      </c>
    </row>
    <row r="273" spans="1:3" x14ac:dyDescent="0.25">
      <c r="A273" t="s">
        <v>277</v>
      </c>
      <c r="B273">
        <v>1280</v>
      </c>
      <c r="C273">
        <v>2</v>
      </c>
    </row>
    <row r="274" spans="1:3" x14ac:dyDescent="0.25">
      <c r="A274" t="s">
        <v>278</v>
      </c>
      <c r="B274">
        <v>1281</v>
      </c>
      <c r="C274">
        <v>24</v>
      </c>
    </row>
    <row r="275" spans="1:3" x14ac:dyDescent="0.25">
      <c r="A275" t="s">
        <v>279</v>
      </c>
      <c r="B275">
        <v>1281</v>
      </c>
      <c r="C275">
        <v>1</v>
      </c>
    </row>
    <row r="276" spans="1:3" x14ac:dyDescent="0.25">
      <c r="A276" t="s">
        <v>280</v>
      </c>
      <c r="B276">
        <v>1281</v>
      </c>
      <c r="C276">
        <v>2</v>
      </c>
    </row>
    <row r="277" spans="1:3" x14ac:dyDescent="0.25">
      <c r="A277" t="s">
        <v>281</v>
      </c>
      <c r="B277">
        <v>1282</v>
      </c>
      <c r="C277">
        <v>24</v>
      </c>
    </row>
    <row r="278" spans="1:3" x14ac:dyDescent="0.25">
      <c r="A278" t="s">
        <v>282</v>
      </c>
      <c r="B278">
        <v>1282</v>
      </c>
      <c r="C278">
        <v>1</v>
      </c>
    </row>
    <row r="279" spans="1:3" x14ac:dyDescent="0.25">
      <c r="A279" t="s">
        <v>283</v>
      </c>
      <c r="B279">
        <v>1282</v>
      </c>
      <c r="C279">
        <v>2</v>
      </c>
    </row>
    <row r="280" spans="1:3" x14ac:dyDescent="0.25">
      <c r="A280" t="s">
        <v>284</v>
      </c>
      <c r="B280">
        <v>1283</v>
      </c>
      <c r="C280">
        <v>12</v>
      </c>
    </row>
    <row r="281" spans="1:3" x14ac:dyDescent="0.25">
      <c r="A281" t="s">
        <v>285</v>
      </c>
      <c r="B281">
        <v>1283</v>
      </c>
      <c r="C281">
        <v>1</v>
      </c>
    </row>
    <row r="282" spans="1:3" x14ac:dyDescent="0.25">
      <c r="A282" t="s">
        <v>286</v>
      </c>
      <c r="B282">
        <v>1283</v>
      </c>
      <c r="C282">
        <v>2</v>
      </c>
    </row>
    <row r="283" spans="1:3" x14ac:dyDescent="0.25">
      <c r="A283" t="s">
        <v>287</v>
      </c>
      <c r="B283">
        <v>1285</v>
      </c>
      <c r="C283">
        <v>24</v>
      </c>
    </row>
    <row r="284" spans="1:3" x14ac:dyDescent="0.25">
      <c r="A284" t="s">
        <v>288</v>
      </c>
      <c r="B284">
        <v>1285</v>
      </c>
      <c r="C284">
        <v>1</v>
      </c>
    </row>
    <row r="285" spans="1:3" x14ac:dyDescent="0.25">
      <c r="A285" t="s">
        <v>289</v>
      </c>
      <c r="B285">
        <v>1285</v>
      </c>
      <c r="C285">
        <v>2</v>
      </c>
    </row>
    <row r="286" spans="1:3" x14ac:dyDescent="0.25">
      <c r="A286" t="s">
        <v>290</v>
      </c>
      <c r="B286">
        <v>1286</v>
      </c>
      <c r="C286">
        <v>24</v>
      </c>
    </row>
    <row r="287" spans="1:3" x14ac:dyDescent="0.25">
      <c r="A287" t="s">
        <v>291</v>
      </c>
      <c r="B287">
        <v>1286</v>
      </c>
      <c r="C287">
        <v>1</v>
      </c>
    </row>
    <row r="288" spans="1:3" x14ac:dyDescent="0.25">
      <c r="A288" t="s">
        <v>292</v>
      </c>
      <c r="B288">
        <v>1286</v>
      </c>
      <c r="C288">
        <v>2</v>
      </c>
    </row>
    <row r="289" spans="1:3" x14ac:dyDescent="0.25">
      <c r="A289" t="s">
        <v>293</v>
      </c>
      <c r="B289">
        <v>1290</v>
      </c>
      <c r="C289">
        <v>24</v>
      </c>
    </row>
    <row r="290" spans="1:3" x14ac:dyDescent="0.25">
      <c r="A290" t="s">
        <v>294</v>
      </c>
      <c r="B290">
        <v>1290</v>
      </c>
      <c r="C290">
        <v>1</v>
      </c>
    </row>
    <row r="291" spans="1:3" x14ac:dyDescent="0.25">
      <c r="A291" t="s">
        <v>295</v>
      </c>
      <c r="B291">
        <v>1290</v>
      </c>
      <c r="C291">
        <v>2</v>
      </c>
    </row>
    <row r="292" spans="1:3" x14ac:dyDescent="0.25">
      <c r="A292" t="s">
        <v>296</v>
      </c>
      <c r="B292">
        <v>1291</v>
      </c>
      <c r="C292">
        <v>24</v>
      </c>
    </row>
    <row r="293" spans="1:3" x14ac:dyDescent="0.25">
      <c r="A293" t="s">
        <v>297</v>
      </c>
      <c r="B293">
        <v>1291</v>
      </c>
      <c r="C293">
        <v>1</v>
      </c>
    </row>
    <row r="294" spans="1:3" x14ac:dyDescent="0.25">
      <c r="A294" t="s">
        <v>298</v>
      </c>
      <c r="B294">
        <v>1291</v>
      </c>
      <c r="C294">
        <v>2</v>
      </c>
    </row>
    <row r="295" spans="1:3" x14ac:dyDescent="0.25">
      <c r="A295" t="s">
        <v>299</v>
      </c>
      <c r="B295">
        <v>1295</v>
      </c>
      <c r="C295">
        <v>24</v>
      </c>
    </row>
    <row r="296" spans="1:3" x14ac:dyDescent="0.25">
      <c r="A296" t="s">
        <v>300</v>
      </c>
      <c r="B296">
        <v>1295</v>
      </c>
      <c r="C296">
        <v>1</v>
      </c>
    </row>
    <row r="297" spans="1:3" x14ac:dyDescent="0.25">
      <c r="A297" t="s">
        <v>301</v>
      </c>
      <c r="B297">
        <v>1295</v>
      </c>
      <c r="C297">
        <v>2</v>
      </c>
    </row>
    <row r="298" spans="1:3" x14ac:dyDescent="0.25">
      <c r="A298" t="s">
        <v>302</v>
      </c>
      <c r="B298">
        <v>1301</v>
      </c>
      <c r="C298">
        <v>24</v>
      </c>
    </row>
    <row r="299" spans="1:3" x14ac:dyDescent="0.25">
      <c r="A299" t="s">
        <v>303</v>
      </c>
      <c r="B299">
        <v>1301</v>
      </c>
      <c r="C299">
        <v>4</v>
      </c>
    </row>
    <row r="300" spans="1:3" x14ac:dyDescent="0.25">
      <c r="A300" t="s">
        <v>304</v>
      </c>
      <c r="B300">
        <v>13068</v>
      </c>
      <c r="C300">
        <v>48</v>
      </c>
    </row>
    <row r="301" spans="1:3" x14ac:dyDescent="0.25">
      <c r="A301" t="s">
        <v>305</v>
      </c>
      <c r="B301">
        <v>13068</v>
      </c>
      <c r="C301">
        <v>2</v>
      </c>
    </row>
    <row r="302" spans="1:3" x14ac:dyDescent="0.25">
      <c r="A302" t="s">
        <v>306</v>
      </c>
      <c r="B302">
        <v>13075</v>
      </c>
      <c r="C302">
        <v>48</v>
      </c>
    </row>
    <row r="303" spans="1:3" x14ac:dyDescent="0.25">
      <c r="A303" t="s">
        <v>307</v>
      </c>
      <c r="B303">
        <v>13075</v>
      </c>
      <c r="C303">
        <v>2</v>
      </c>
    </row>
    <row r="304" spans="1:3" x14ac:dyDescent="0.25">
      <c r="A304" t="s">
        <v>308</v>
      </c>
      <c r="B304">
        <v>130</v>
      </c>
      <c r="C304">
        <v>24</v>
      </c>
    </row>
    <row r="305" spans="1:3" x14ac:dyDescent="0.25">
      <c r="A305" t="s">
        <v>309</v>
      </c>
      <c r="B305">
        <v>130</v>
      </c>
      <c r="C305">
        <v>4</v>
      </c>
    </row>
    <row r="306" spans="1:3" x14ac:dyDescent="0.25">
      <c r="A306" t="s">
        <v>310</v>
      </c>
      <c r="B306">
        <v>1320</v>
      </c>
      <c r="C306">
        <v>12</v>
      </c>
    </row>
    <row r="307" spans="1:3" x14ac:dyDescent="0.25">
      <c r="A307" t="s">
        <v>311</v>
      </c>
      <c r="B307">
        <v>1320</v>
      </c>
      <c r="C307">
        <v>6</v>
      </c>
    </row>
    <row r="308" spans="1:3" x14ac:dyDescent="0.25">
      <c r="A308" t="s">
        <v>312</v>
      </c>
      <c r="B308">
        <v>13334</v>
      </c>
      <c r="C308">
        <v>48</v>
      </c>
    </row>
    <row r="309" spans="1:3" x14ac:dyDescent="0.25">
      <c r="A309" t="s">
        <v>313</v>
      </c>
      <c r="B309">
        <v>13334</v>
      </c>
      <c r="C309">
        <v>2</v>
      </c>
    </row>
    <row r="310" spans="1:3" x14ac:dyDescent="0.25">
      <c r="A310" t="s">
        <v>314</v>
      </c>
      <c r="B310">
        <v>13389</v>
      </c>
      <c r="C310">
        <v>48</v>
      </c>
    </row>
    <row r="311" spans="1:3" x14ac:dyDescent="0.25">
      <c r="A311" t="s">
        <v>315</v>
      </c>
      <c r="B311">
        <v>13389</v>
      </c>
      <c r="C311">
        <v>2</v>
      </c>
    </row>
    <row r="312" spans="1:3" x14ac:dyDescent="0.25">
      <c r="A312" t="s">
        <v>316</v>
      </c>
      <c r="B312">
        <v>13921</v>
      </c>
      <c r="C312">
        <v>2</v>
      </c>
    </row>
    <row r="313" spans="1:3" x14ac:dyDescent="0.25">
      <c r="A313" t="s">
        <v>317</v>
      </c>
      <c r="B313">
        <v>13426</v>
      </c>
      <c r="C313">
        <v>48</v>
      </c>
    </row>
    <row r="314" spans="1:3" x14ac:dyDescent="0.25">
      <c r="A314" t="s">
        <v>318</v>
      </c>
      <c r="B314">
        <v>13426</v>
      </c>
      <c r="C314">
        <v>2</v>
      </c>
    </row>
    <row r="315" spans="1:3" x14ac:dyDescent="0.25">
      <c r="A315" t="s">
        <v>319</v>
      </c>
      <c r="B315">
        <v>13501</v>
      </c>
      <c r="C315">
        <v>48</v>
      </c>
    </row>
    <row r="316" spans="1:3" x14ac:dyDescent="0.25">
      <c r="A316" t="s">
        <v>320</v>
      </c>
      <c r="B316">
        <v>13501</v>
      </c>
      <c r="C316">
        <v>2</v>
      </c>
    </row>
    <row r="317" spans="1:3" x14ac:dyDescent="0.25">
      <c r="A317" t="s">
        <v>321</v>
      </c>
      <c r="B317">
        <v>13518</v>
      </c>
      <c r="C317">
        <v>48</v>
      </c>
    </row>
    <row r="318" spans="1:3" x14ac:dyDescent="0.25">
      <c r="A318" t="s">
        <v>322</v>
      </c>
      <c r="B318">
        <v>13518</v>
      </c>
      <c r="C318">
        <v>2</v>
      </c>
    </row>
    <row r="319" spans="1:3" x14ac:dyDescent="0.25">
      <c r="A319" t="s">
        <v>323</v>
      </c>
      <c r="B319">
        <v>13617</v>
      </c>
      <c r="C319">
        <v>48</v>
      </c>
    </row>
    <row r="320" spans="1:3" x14ac:dyDescent="0.25">
      <c r="A320" t="s">
        <v>324</v>
      </c>
      <c r="B320">
        <v>13617</v>
      </c>
      <c r="C320">
        <v>2</v>
      </c>
    </row>
    <row r="321" spans="1:3" x14ac:dyDescent="0.25">
      <c r="A321" t="s">
        <v>325</v>
      </c>
      <c r="B321">
        <v>13624</v>
      </c>
      <c r="C321">
        <v>48</v>
      </c>
    </row>
    <row r="322" spans="1:3" x14ac:dyDescent="0.25">
      <c r="A322" t="s">
        <v>326</v>
      </c>
      <c r="B322">
        <v>13624</v>
      </c>
      <c r="C322">
        <v>2</v>
      </c>
    </row>
    <row r="323" spans="1:3" x14ac:dyDescent="0.25">
      <c r="A323" t="s">
        <v>327</v>
      </c>
      <c r="B323">
        <v>13662</v>
      </c>
      <c r="C323">
        <v>48</v>
      </c>
    </row>
    <row r="324" spans="1:3" x14ac:dyDescent="0.25">
      <c r="A324" t="s">
        <v>328</v>
      </c>
      <c r="B324">
        <v>13662</v>
      </c>
      <c r="C324">
        <v>2</v>
      </c>
    </row>
    <row r="325" spans="1:3" x14ac:dyDescent="0.25">
      <c r="A325" t="s">
        <v>329</v>
      </c>
      <c r="B325">
        <v>13800</v>
      </c>
      <c r="C325">
        <v>48</v>
      </c>
    </row>
    <row r="326" spans="1:3" x14ac:dyDescent="0.25">
      <c r="A326" t="s">
        <v>330</v>
      </c>
      <c r="B326">
        <v>13800</v>
      </c>
      <c r="C326">
        <v>2</v>
      </c>
    </row>
    <row r="327" spans="1:3" x14ac:dyDescent="0.25">
      <c r="A327" t="s">
        <v>331</v>
      </c>
      <c r="B327">
        <v>139</v>
      </c>
      <c r="C327">
        <v>24</v>
      </c>
    </row>
    <row r="328" spans="1:3" x14ac:dyDescent="0.25">
      <c r="A328" t="s">
        <v>332</v>
      </c>
      <c r="B328">
        <v>139</v>
      </c>
      <c r="C328">
        <v>2</v>
      </c>
    </row>
    <row r="329" spans="1:3" x14ac:dyDescent="0.25">
      <c r="A329" t="s">
        <v>333</v>
      </c>
      <c r="B329">
        <v>1402</v>
      </c>
      <c r="C329">
        <v>48</v>
      </c>
    </row>
    <row r="330" spans="1:3" x14ac:dyDescent="0.25">
      <c r="A330" t="s">
        <v>334</v>
      </c>
      <c r="B330">
        <v>1402</v>
      </c>
      <c r="C330">
        <v>3</v>
      </c>
    </row>
    <row r="331" spans="1:3" x14ac:dyDescent="0.25">
      <c r="A331" t="s">
        <v>335</v>
      </c>
      <c r="B331">
        <v>1403</v>
      </c>
      <c r="C331">
        <v>24</v>
      </c>
    </row>
    <row r="332" spans="1:3" x14ac:dyDescent="0.25">
      <c r="A332" t="s">
        <v>336</v>
      </c>
      <c r="B332">
        <v>1403</v>
      </c>
      <c r="C332">
        <v>3</v>
      </c>
    </row>
    <row r="333" spans="1:3" x14ac:dyDescent="0.25">
      <c r="A333" t="s">
        <v>337</v>
      </c>
      <c r="B333">
        <v>1404</v>
      </c>
      <c r="C333">
        <v>24</v>
      </c>
    </row>
    <row r="334" spans="1:3" x14ac:dyDescent="0.25">
      <c r="A334" t="s">
        <v>338</v>
      </c>
      <c r="B334">
        <v>1404</v>
      </c>
      <c r="C334">
        <v>2</v>
      </c>
    </row>
    <row r="335" spans="1:3" x14ac:dyDescent="0.25">
      <c r="A335" t="s">
        <v>339</v>
      </c>
      <c r="B335">
        <v>1405</v>
      </c>
      <c r="C335">
        <v>24</v>
      </c>
    </row>
    <row r="336" spans="1:3" x14ac:dyDescent="0.25">
      <c r="A336" t="s">
        <v>340</v>
      </c>
      <c r="B336">
        <v>1405</v>
      </c>
      <c r="C336">
        <v>3</v>
      </c>
    </row>
    <row r="337" spans="1:3" x14ac:dyDescent="0.25">
      <c r="A337" t="s">
        <v>341</v>
      </c>
      <c r="B337">
        <v>142</v>
      </c>
      <c r="C337">
        <v>24</v>
      </c>
    </row>
    <row r="338" spans="1:3" x14ac:dyDescent="0.25">
      <c r="A338" t="s">
        <v>342</v>
      </c>
      <c r="B338">
        <v>142</v>
      </c>
      <c r="C338">
        <v>1</v>
      </c>
    </row>
    <row r="339" spans="1:3" x14ac:dyDescent="0.25">
      <c r="A339" t="s">
        <v>343</v>
      </c>
      <c r="B339">
        <v>142</v>
      </c>
      <c r="C339">
        <v>2</v>
      </c>
    </row>
    <row r="340" spans="1:3" x14ac:dyDescent="0.25">
      <c r="A340" t="s">
        <v>344</v>
      </c>
      <c r="B340" t="s">
        <v>345</v>
      </c>
      <c r="C340">
        <v>2</v>
      </c>
    </row>
    <row r="341" spans="1:3" x14ac:dyDescent="0.25">
      <c r="A341" t="s">
        <v>346</v>
      </c>
      <c r="B341">
        <v>145</v>
      </c>
      <c r="C341">
        <v>24</v>
      </c>
    </row>
    <row r="342" spans="1:3" x14ac:dyDescent="0.25">
      <c r="A342" t="s">
        <v>347</v>
      </c>
      <c r="B342">
        <v>145</v>
      </c>
      <c r="C342">
        <v>3</v>
      </c>
    </row>
    <row r="343" spans="1:3" x14ac:dyDescent="0.25">
      <c r="A343" t="s">
        <v>348</v>
      </c>
      <c r="B343">
        <v>147</v>
      </c>
      <c r="C343">
        <v>24</v>
      </c>
    </row>
    <row r="344" spans="1:3" x14ac:dyDescent="0.25">
      <c r="A344" t="s">
        <v>349</v>
      </c>
      <c r="B344">
        <v>147</v>
      </c>
      <c r="C344">
        <v>1</v>
      </c>
    </row>
    <row r="345" spans="1:3" x14ac:dyDescent="0.25">
      <c r="A345" t="s">
        <v>350</v>
      </c>
      <c r="B345">
        <v>147</v>
      </c>
      <c r="C345">
        <v>4</v>
      </c>
    </row>
    <row r="346" spans="1:3" x14ac:dyDescent="0.25">
      <c r="A346" t="s">
        <v>351</v>
      </c>
      <c r="B346">
        <v>149</v>
      </c>
      <c r="C346">
        <v>24</v>
      </c>
    </row>
    <row r="347" spans="1:3" x14ac:dyDescent="0.25">
      <c r="A347" t="s">
        <v>352</v>
      </c>
      <c r="B347">
        <v>149</v>
      </c>
      <c r="C347">
        <v>6</v>
      </c>
    </row>
    <row r="348" spans="1:3" x14ac:dyDescent="0.25">
      <c r="A348" t="s">
        <v>353</v>
      </c>
      <c r="B348">
        <v>1501</v>
      </c>
      <c r="C348">
        <v>24</v>
      </c>
    </row>
    <row r="349" spans="1:3" x14ac:dyDescent="0.25">
      <c r="A349" t="s">
        <v>354</v>
      </c>
      <c r="B349">
        <v>1501</v>
      </c>
      <c r="C349">
        <v>2</v>
      </c>
    </row>
    <row r="350" spans="1:3" x14ac:dyDescent="0.25">
      <c r="A350" t="s">
        <v>355</v>
      </c>
      <c r="B350">
        <v>1502</v>
      </c>
      <c r="C350">
        <v>24</v>
      </c>
    </row>
    <row r="351" spans="1:3" x14ac:dyDescent="0.25">
      <c r="A351" t="s">
        <v>356</v>
      </c>
      <c r="B351">
        <v>1502</v>
      </c>
      <c r="C351">
        <v>2</v>
      </c>
    </row>
    <row r="352" spans="1:3" x14ac:dyDescent="0.25">
      <c r="A352" t="s">
        <v>357</v>
      </c>
      <c r="B352">
        <v>1611</v>
      </c>
      <c r="C352">
        <v>24</v>
      </c>
    </row>
    <row r="353" spans="1:3" x14ac:dyDescent="0.25">
      <c r="A353" t="s">
        <v>358</v>
      </c>
      <c r="B353">
        <v>1611</v>
      </c>
      <c r="C353">
        <v>1</v>
      </c>
    </row>
    <row r="354" spans="1:3" x14ac:dyDescent="0.25">
      <c r="A354" t="s">
        <v>359</v>
      </c>
      <c r="B354">
        <v>1611</v>
      </c>
      <c r="C354">
        <v>2</v>
      </c>
    </row>
    <row r="355" spans="1:3" x14ac:dyDescent="0.25">
      <c r="A355" t="s">
        <v>360</v>
      </c>
      <c r="B355">
        <v>1612</v>
      </c>
      <c r="C355">
        <v>24</v>
      </c>
    </row>
    <row r="356" spans="1:3" x14ac:dyDescent="0.25">
      <c r="A356" t="s">
        <v>361</v>
      </c>
      <c r="B356">
        <v>1612</v>
      </c>
      <c r="C356">
        <v>1</v>
      </c>
    </row>
    <row r="357" spans="1:3" x14ac:dyDescent="0.25">
      <c r="A357" t="s">
        <v>362</v>
      </c>
      <c r="B357">
        <v>1612</v>
      </c>
      <c r="C357">
        <v>2</v>
      </c>
    </row>
    <row r="358" spans="1:3" x14ac:dyDescent="0.25">
      <c r="A358" t="s">
        <v>363</v>
      </c>
      <c r="B358">
        <v>1613</v>
      </c>
      <c r="C358">
        <v>24</v>
      </c>
    </row>
    <row r="359" spans="1:3" x14ac:dyDescent="0.25">
      <c r="A359" t="s">
        <v>364</v>
      </c>
      <c r="B359">
        <v>1613</v>
      </c>
      <c r="C359">
        <v>1</v>
      </c>
    </row>
    <row r="360" spans="1:3" x14ac:dyDescent="0.25">
      <c r="A360" t="s">
        <v>365</v>
      </c>
      <c r="B360">
        <v>1613</v>
      </c>
      <c r="C360">
        <v>2</v>
      </c>
    </row>
    <row r="361" spans="1:3" x14ac:dyDescent="0.25">
      <c r="A361" t="s">
        <v>366</v>
      </c>
      <c r="B361">
        <v>1614</v>
      </c>
      <c r="C361">
        <v>24</v>
      </c>
    </row>
    <row r="362" spans="1:3" x14ac:dyDescent="0.25">
      <c r="A362" t="s">
        <v>367</v>
      </c>
      <c r="B362">
        <v>1614</v>
      </c>
      <c r="C362">
        <v>1</v>
      </c>
    </row>
    <row r="363" spans="1:3" x14ac:dyDescent="0.25">
      <c r="A363" t="s">
        <v>368</v>
      </c>
      <c r="B363">
        <v>1614</v>
      </c>
      <c r="C363">
        <v>2</v>
      </c>
    </row>
    <row r="364" spans="1:3" x14ac:dyDescent="0.25">
      <c r="A364" t="s">
        <v>369</v>
      </c>
      <c r="B364">
        <v>1615</v>
      </c>
      <c r="C364">
        <v>24</v>
      </c>
    </row>
    <row r="365" spans="1:3" x14ac:dyDescent="0.25">
      <c r="A365" t="s">
        <v>370</v>
      </c>
      <c r="B365">
        <v>1615</v>
      </c>
      <c r="C365">
        <v>1</v>
      </c>
    </row>
    <row r="366" spans="1:3" x14ac:dyDescent="0.25">
      <c r="A366" t="s">
        <v>371</v>
      </c>
      <c r="B366">
        <v>1615</v>
      </c>
      <c r="C366">
        <v>2</v>
      </c>
    </row>
    <row r="367" spans="1:3" x14ac:dyDescent="0.25">
      <c r="A367" t="s">
        <v>372</v>
      </c>
      <c r="B367">
        <v>1616</v>
      </c>
      <c r="C367">
        <v>24</v>
      </c>
    </row>
    <row r="368" spans="1:3" x14ac:dyDescent="0.25">
      <c r="A368" t="s">
        <v>373</v>
      </c>
      <c r="B368">
        <v>1616</v>
      </c>
      <c r="C368">
        <v>1</v>
      </c>
    </row>
    <row r="369" spans="1:3" x14ac:dyDescent="0.25">
      <c r="A369" t="s">
        <v>374</v>
      </c>
      <c r="B369">
        <v>1616</v>
      </c>
      <c r="C369">
        <v>2</v>
      </c>
    </row>
    <row r="370" spans="1:3" x14ac:dyDescent="0.25">
      <c r="A370" t="s">
        <v>375</v>
      </c>
      <c r="B370" t="s">
        <v>376</v>
      </c>
      <c r="C370">
        <v>12</v>
      </c>
    </row>
    <row r="371" spans="1:3" x14ac:dyDescent="0.25">
      <c r="A371" t="s">
        <v>377</v>
      </c>
      <c r="B371" t="s">
        <v>376</v>
      </c>
      <c r="C371">
        <v>12</v>
      </c>
    </row>
    <row r="372" spans="1:3" x14ac:dyDescent="0.25">
      <c r="A372" t="s">
        <v>378</v>
      </c>
      <c r="B372" t="s">
        <v>376</v>
      </c>
      <c r="C372">
        <v>1</v>
      </c>
    </row>
    <row r="373" spans="1:3" x14ac:dyDescent="0.25">
      <c r="A373" t="s">
        <v>379</v>
      </c>
      <c r="B373">
        <v>1621</v>
      </c>
      <c r="C373">
        <v>24</v>
      </c>
    </row>
    <row r="374" spans="1:3" x14ac:dyDescent="0.25">
      <c r="A374" t="s">
        <v>380</v>
      </c>
      <c r="B374">
        <v>1621</v>
      </c>
      <c r="C374">
        <v>1</v>
      </c>
    </row>
    <row r="375" spans="1:3" x14ac:dyDescent="0.25">
      <c r="A375" t="s">
        <v>381</v>
      </c>
      <c r="B375">
        <v>1621</v>
      </c>
      <c r="C375">
        <v>2</v>
      </c>
    </row>
    <row r="376" spans="1:3" x14ac:dyDescent="0.25">
      <c r="A376" t="s">
        <v>382</v>
      </c>
      <c r="B376">
        <v>16267</v>
      </c>
      <c r="C376">
        <v>48</v>
      </c>
    </row>
    <row r="377" spans="1:3" x14ac:dyDescent="0.25">
      <c r="A377" t="s">
        <v>383</v>
      </c>
      <c r="B377">
        <v>16267</v>
      </c>
      <c r="C377">
        <v>4</v>
      </c>
    </row>
    <row r="378" spans="1:3" x14ac:dyDescent="0.25">
      <c r="A378" t="s">
        <v>384</v>
      </c>
      <c r="B378">
        <v>1630</v>
      </c>
      <c r="C378">
        <v>24</v>
      </c>
    </row>
    <row r="379" spans="1:3" x14ac:dyDescent="0.25">
      <c r="A379" t="s">
        <v>385</v>
      </c>
      <c r="B379">
        <v>1630</v>
      </c>
      <c r="C379">
        <v>3</v>
      </c>
    </row>
    <row r="380" spans="1:3" x14ac:dyDescent="0.25">
      <c r="A380" t="s">
        <v>386</v>
      </c>
      <c r="B380">
        <v>1631</v>
      </c>
      <c r="C380">
        <v>24</v>
      </c>
    </row>
    <row r="381" spans="1:3" x14ac:dyDescent="0.25">
      <c r="A381" t="s">
        <v>387</v>
      </c>
      <c r="B381">
        <v>1631</v>
      </c>
      <c r="C381">
        <v>4</v>
      </c>
    </row>
    <row r="382" spans="1:3" x14ac:dyDescent="0.25">
      <c r="A382" t="s">
        <v>388</v>
      </c>
      <c r="B382">
        <v>1632</v>
      </c>
      <c r="C382">
        <v>24</v>
      </c>
    </row>
    <row r="383" spans="1:3" x14ac:dyDescent="0.25">
      <c r="A383" t="s">
        <v>389</v>
      </c>
      <c r="B383">
        <v>1632</v>
      </c>
      <c r="C383">
        <v>4</v>
      </c>
    </row>
    <row r="384" spans="1:3" x14ac:dyDescent="0.25">
      <c r="A384" t="s">
        <v>390</v>
      </c>
      <c r="B384">
        <v>1633</v>
      </c>
      <c r="C384">
        <v>24</v>
      </c>
    </row>
    <row r="385" spans="1:3" x14ac:dyDescent="0.25">
      <c r="A385" t="s">
        <v>391</v>
      </c>
      <c r="B385">
        <v>1633</v>
      </c>
      <c r="C385">
        <v>4</v>
      </c>
    </row>
    <row r="386" spans="1:3" x14ac:dyDescent="0.25">
      <c r="A386" t="s">
        <v>392</v>
      </c>
      <c r="B386">
        <v>1634</v>
      </c>
      <c r="C386">
        <v>24</v>
      </c>
    </row>
    <row r="387" spans="1:3" x14ac:dyDescent="0.25">
      <c r="A387" t="s">
        <v>393</v>
      </c>
      <c r="B387">
        <v>1634</v>
      </c>
      <c r="C387">
        <v>3</v>
      </c>
    </row>
    <row r="388" spans="1:3" x14ac:dyDescent="0.25">
      <c r="A388" t="s">
        <v>394</v>
      </c>
      <c r="B388">
        <v>1635</v>
      </c>
      <c r="C388">
        <v>24</v>
      </c>
    </row>
    <row r="389" spans="1:3" x14ac:dyDescent="0.25">
      <c r="A389" t="s">
        <v>395</v>
      </c>
      <c r="B389">
        <v>1635</v>
      </c>
      <c r="C389">
        <v>4</v>
      </c>
    </row>
    <row r="390" spans="1:3" x14ac:dyDescent="0.25">
      <c r="A390" t="s">
        <v>396</v>
      </c>
      <c r="B390">
        <v>1636</v>
      </c>
      <c r="C390">
        <v>24</v>
      </c>
    </row>
    <row r="391" spans="1:3" x14ac:dyDescent="0.25">
      <c r="A391" t="s">
        <v>397</v>
      </c>
      <c r="B391">
        <v>1636</v>
      </c>
      <c r="C391">
        <v>4</v>
      </c>
    </row>
    <row r="392" spans="1:3" x14ac:dyDescent="0.25">
      <c r="A392" t="s">
        <v>398</v>
      </c>
      <c r="B392">
        <v>1637</v>
      </c>
      <c r="C392">
        <v>12</v>
      </c>
    </row>
    <row r="393" spans="1:3" x14ac:dyDescent="0.25">
      <c r="A393" t="s">
        <v>399</v>
      </c>
      <c r="B393">
        <v>1637</v>
      </c>
      <c r="C393">
        <v>1</v>
      </c>
    </row>
    <row r="394" spans="1:3" x14ac:dyDescent="0.25">
      <c r="A394" t="s">
        <v>400</v>
      </c>
      <c r="B394">
        <v>1637</v>
      </c>
      <c r="C394">
        <v>4</v>
      </c>
    </row>
    <row r="395" spans="1:3" x14ac:dyDescent="0.25">
      <c r="A395" t="s">
        <v>401</v>
      </c>
      <c r="B395">
        <v>1638</v>
      </c>
      <c r="C395">
        <v>24</v>
      </c>
    </row>
    <row r="396" spans="1:3" x14ac:dyDescent="0.25">
      <c r="A396" t="s">
        <v>402</v>
      </c>
      <c r="B396">
        <v>1638</v>
      </c>
      <c r="C396">
        <v>6</v>
      </c>
    </row>
    <row r="397" spans="1:3" x14ac:dyDescent="0.25">
      <c r="A397" t="s">
        <v>403</v>
      </c>
      <c r="B397">
        <v>16500</v>
      </c>
      <c r="C397">
        <v>48</v>
      </c>
    </row>
    <row r="398" spans="1:3" x14ac:dyDescent="0.25">
      <c r="A398" t="s">
        <v>404</v>
      </c>
      <c r="B398">
        <v>16500</v>
      </c>
      <c r="C398">
        <v>3</v>
      </c>
    </row>
    <row r="399" spans="1:3" x14ac:dyDescent="0.25">
      <c r="A399" t="s">
        <v>405</v>
      </c>
      <c r="B399">
        <v>168030</v>
      </c>
      <c r="C399">
        <v>10</v>
      </c>
    </row>
    <row r="400" spans="1:3" x14ac:dyDescent="0.25">
      <c r="A400" t="s">
        <v>406</v>
      </c>
      <c r="B400">
        <v>17004</v>
      </c>
      <c r="C400">
        <v>12</v>
      </c>
    </row>
    <row r="401" spans="1:3" x14ac:dyDescent="0.25">
      <c r="A401" t="s">
        <v>407</v>
      </c>
      <c r="B401">
        <v>17004</v>
      </c>
      <c r="C401">
        <v>1</v>
      </c>
    </row>
    <row r="402" spans="1:3" x14ac:dyDescent="0.25">
      <c r="A402" t="s">
        <v>408</v>
      </c>
      <c r="B402">
        <v>17004</v>
      </c>
      <c r="C402">
        <v>2</v>
      </c>
    </row>
    <row r="403" spans="1:3" x14ac:dyDescent="0.25">
      <c r="A403" t="s">
        <v>409</v>
      </c>
      <c r="B403">
        <v>17005</v>
      </c>
      <c r="C403">
        <v>12</v>
      </c>
    </row>
    <row r="404" spans="1:3" x14ac:dyDescent="0.25">
      <c r="A404" t="s">
        <v>410</v>
      </c>
      <c r="B404">
        <v>17005</v>
      </c>
      <c r="C404">
        <v>1</v>
      </c>
    </row>
    <row r="405" spans="1:3" x14ac:dyDescent="0.25">
      <c r="A405" t="s">
        <v>411</v>
      </c>
      <c r="B405">
        <v>17005</v>
      </c>
      <c r="C405">
        <v>2</v>
      </c>
    </row>
    <row r="406" spans="1:3" x14ac:dyDescent="0.25">
      <c r="A406" t="s">
        <v>412</v>
      </c>
      <c r="B406">
        <v>17006</v>
      </c>
      <c r="C406">
        <v>12</v>
      </c>
    </row>
    <row r="407" spans="1:3" x14ac:dyDescent="0.25">
      <c r="A407" t="s">
        <v>413</v>
      </c>
      <c r="B407">
        <v>17006</v>
      </c>
      <c r="C407">
        <v>1</v>
      </c>
    </row>
    <row r="408" spans="1:3" x14ac:dyDescent="0.25">
      <c r="A408" t="s">
        <v>414</v>
      </c>
      <c r="B408">
        <v>17006</v>
      </c>
      <c r="C408">
        <v>2</v>
      </c>
    </row>
    <row r="409" spans="1:3" x14ac:dyDescent="0.25">
      <c r="A409" t="s">
        <v>415</v>
      </c>
      <c r="B409">
        <v>17016</v>
      </c>
      <c r="C409">
        <v>24</v>
      </c>
    </row>
    <row r="410" spans="1:3" x14ac:dyDescent="0.25">
      <c r="A410" t="s">
        <v>416</v>
      </c>
      <c r="B410">
        <v>17016</v>
      </c>
      <c r="C410">
        <v>1</v>
      </c>
    </row>
    <row r="411" spans="1:3" x14ac:dyDescent="0.25">
      <c r="A411" t="s">
        <v>417</v>
      </c>
      <c r="B411">
        <v>17016</v>
      </c>
      <c r="C411">
        <v>2</v>
      </c>
    </row>
    <row r="412" spans="1:3" x14ac:dyDescent="0.25">
      <c r="A412" t="s">
        <v>418</v>
      </c>
      <c r="B412">
        <v>17017</v>
      </c>
      <c r="C412">
        <v>24</v>
      </c>
    </row>
    <row r="413" spans="1:3" x14ac:dyDescent="0.25">
      <c r="A413" t="s">
        <v>419</v>
      </c>
      <c r="B413">
        <v>17017</v>
      </c>
      <c r="C413">
        <v>1</v>
      </c>
    </row>
    <row r="414" spans="1:3" x14ac:dyDescent="0.25">
      <c r="A414" t="s">
        <v>420</v>
      </c>
      <c r="B414">
        <v>17017</v>
      </c>
      <c r="C414">
        <v>2</v>
      </c>
    </row>
    <row r="415" spans="1:3" x14ac:dyDescent="0.25">
      <c r="A415" t="s">
        <v>421</v>
      </c>
      <c r="B415" t="s">
        <v>422</v>
      </c>
      <c r="C415">
        <v>24</v>
      </c>
    </row>
    <row r="416" spans="1:3" x14ac:dyDescent="0.25">
      <c r="A416" t="s">
        <v>423</v>
      </c>
      <c r="B416" t="s">
        <v>422</v>
      </c>
      <c r="C416">
        <v>1</v>
      </c>
    </row>
    <row r="417" spans="1:3" x14ac:dyDescent="0.25">
      <c r="A417" t="s">
        <v>424</v>
      </c>
      <c r="B417" t="s">
        <v>425</v>
      </c>
      <c r="C417">
        <v>4</v>
      </c>
    </row>
    <row r="418" spans="1:3" x14ac:dyDescent="0.25">
      <c r="A418" t="s">
        <v>426</v>
      </c>
      <c r="B418" t="s">
        <v>422</v>
      </c>
      <c r="C418">
        <v>24</v>
      </c>
    </row>
    <row r="419" spans="1:3" x14ac:dyDescent="0.25">
      <c r="A419" t="s">
        <v>427</v>
      </c>
      <c r="B419" t="s">
        <v>422</v>
      </c>
      <c r="C419">
        <v>1</v>
      </c>
    </row>
    <row r="420" spans="1:3" x14ac:dyDescent="0.25">
      <c r="A420" t="s">
        <v>428</v>
      </c>
      <c r="B420">
        <v>17019</v>
      </c>
      <c r="C420">
        <v>24</v>
      </c>
    </row>
    <row r="421" spans="1:3" x14ac:dyDescent="0.25">
      <c r="A421" t="s">
        <v>429</v>
      </c>
      <c r="B421">
        <v>17019</v>
      </c>
      <c r="C421">
        <v>1</v>
      </c>
    </row>
    <row r="422" spans="1:3" x14ac:dyDescent="0.25">
      <c r="A422" t="s">
        <v>430</v>
      </c>
      <c r="B422">
        <v>17019</v>
      </c>
      <c r="C422">
        <v>2</v>
      </c>
    </row>
    <row r="423" spans="1:3" x14ac:dyDescent="0.25">
      <c r="A423" t="s">
        <v>431</v>
      </c>
      <c r="B423">
        <v>17020</v>
      </c>
      <c r="C423">
        <v>24</v>
      </c>
    </row>
    <row r="424" spans="1:3" x14ac:dyDescent="0.25">
      <c r="A424" t="s">
        <v>432</v>
      </c>
      <c r="B424">
        <v>17020</v>
      </c>
      <c r="C424">
        <v>1</v>
      </c>
    </row>
    <row r="425" spans="1:3" x14ac:dyDescent="0.25">
      <c r="A425" t="s">
        <v>433</v>
      </c>
      <c r="B425">
        <v>17020</v>
      </c>
      <c r="C425">
        <v>2</v>
      </c>
    </row>
    <row r="426" spans="1:3" x14ac:dyDescent="0.25">
      <c r="A426" t="s">
        <v>434</v>
      </c>
      <c r="B426">
        <v>17021</v>
      </c>
      <c r="C426">
        <v>24</v>
      </c>
    </row>
    <row r="427" spans="1:3" x14ac:dyDescent="0.25">
      <c r="A427" t="s">
        <v>435</v>
      </c>
      <c r="B427">
        <v>17021</v>
      </c>
      <c r="C427">
        <v>1</v>
      </c>
    </row>
    <row r="428" spans="1:3" x14ac:dyDescent="0.25">
      <c r="A428" t="s">
        <v>436</v>
      </c>
      <c r="B428">
        <v>17021</v>
      </c>
      <c r="C428">
        <v>2</v>
      </c>
    </row>
    <row r="429" spans="1:3" x14ac:dyDescent="0.25">
      <c r="A429" t="s">
        <v>437</v>
      </c>
      <c r="B429">
        <v>17022</v>
      </c>
      <c r="C429">
        <v>24</v>
      </c>
    </row>
    <row r="430" spans="1:3" x14ac:dyDescent="0.25">
      <c r="A430" t="s">
        <v>438</v>
      </c>
      <c r="B430">
        <v>17022</v>
      </c>
      <c r="C430">
        <v>1</v>
      </c>
    </row>
    <row r="431" spans="1:3" x14ac:dyDescent="0.25">
      <c r="A431" t="s">
        <v>439</v>
      </c>
      <c r="B431">
        <v>17022</v>
      </c>
      <c r="C431">
        <v>2</v>
      </c>
    </row>
    <row r="432" spans="1:3" x14ac:dyDescent="0.25">
      <c r="A432" t="s">
        <v>440</v>
      </c>
      <c r="B432">
        <v>17023</v>
      </c>
      <c r="C432">
        <v>12</v>
      </c>
    </row>
    <row r="433" spans="1:3" x14ac:dyDescent="0.25">
      <c r="A433" t="s">
        <v>441</v>
      </c>
      <c r="B433">
        <v>17023</v>
      </c>
      <c r="C433">
        <v>1</v>
      </c>
    </row>
    <row r="434" spans="1:3" x14ac:dyDescent="0.25">
      <c r="A434" t="s">
        <v>442</v>
      </c>
      <c r="B434">
        <v>17023</v>
      </c>
      <c r="C434">
        <v>2</v>
      </c>
    </row>
    <row r="435" spans="1:3" x14ac:dyDescent="0.25">
      <c r="A435" t="s">
        <v>443</v>
      </c>
      <c r="B435">
        <v>17024</v>
      </c>
      <c r="C435">
        <v>12</v>
      </c>
    </row>
    <row r="436" spans="1:3" x14ac:dyDescent="0.25">
      <c r="A436" t="s">
        <v>444</v>
      </c>
      <c r="B436">
        <v>17024</v>
      </c>
      <c r="C436">
        <v>1</v>
      </c>
    </row>
    <row r="437" spans="1:3" x14ac:dyDescent="0.25">
      <c r="A437" t="s">
        <v>445</v>
      </c>
      <c r="B437">
        <v>17024</v>
      </c>
      <c r="C437">
        <v>2</v>
      </c>
    </row>
    <row r="438" spans="1:3" x14ac:dyDescent="0.25">
      <c r="A438" t="s">
        <v>446</v>
      </c>
      <c r="B438">
        <v>17025</v>
      </c>
      <c r="C438">
        <v>12</v>
      </c>
    </row>
    <row r="439" spans="1:3" x14ac:dyDescent="0.25">
      <c r="A439" t="s">
        <v>447</v>
      </c>
      <c r="B439">
        <v>17025</v>
      </c>
      <c r="C439">
        <v>1</v>
      </c>
    </row>
    <row r="440" spans="1:3" x14ac:dyDescent="0.25">
      <c r="A440" t="s">
        <v>448</v>
      </c>
      <c r="B440">
        <v>17025</v>
      </c>
      <c r="C440">
        <v>2</v>
      </c>
    </row>
    <row r="441" spans="1:3" x14ac:dyDescent="0.25">
      <c r="A441" t="s">
        <v>449</v>
      </c>
      <c r="B441">
        <v>17026</v>
      </c>
      <c r="C441">
        <v>24</v>
      </c>
    </row>
    <row r="442" spans="1:3" x14ac:dyDescent="0.25">
      <c r="A442" t="s">
        <v>450</v>
      </c>
      <c r="B442">
        <v>17026</v>
      </c>
      <c r="C442">
        <v>1</v>
      </c>
    </row>
    <row r="443" spans="1:3" x14ac:dyDescent="0.25">
      <c r="A443" t="s">
        <v>451</v>
      </c>
      <c r="B443">
        <v>17026</v>
      </c>
      <c r="C443">
        <v>2</v>
      </c>
    </row>
    <row r="444" spans="1:3" x14ac:dyDescent="0.25">
      <c r="A444" t="s">
        <v>452</v>
      </c>
      <c r="B444">
        <v>17027</v>
      </c>
      <c r="C444">
        <v>24</v>
      </c>
    </row>
    <row r="445" spans="1:3" x14ac:dyDescent="0.25">
      <c r="A445" t="s">
        <v>453</v>
      </c>
      <c r="B445">
        <v>17027</v>
      </c>
      <c r="C445">
        <v>1</v>
      </c>
    </row>
    <row r="446" spans="1:3" x14ac:dyDescent="0.25">
      <c r="A446" t="s">
        <v>454</v>
      </c>
      <c r="B446">
        <v>17027</v>
      </c>
      <c r="C446">
        <v>2</v>
      </c>
    </row>
    <row r="447" spans="1:3" x14ac:dyDescent="0.25">
      <c r="A447" t="s">
        <v>455</v>
      </c>
      <c r="B447">
        <v>17028</v>
      </c>
      <c r="C447">
        <v>24</v>
      </c>
    </row>
    <row r="448" spans="1:3" x14ac:dyDescent="0.25">
      <c r="A448" t="s">
        <v>456</v>
      </c>
      <c r="B448">
        <v>17028</v>
      </c>
      <c r="C448">
        <v>1</v>
      </c>
    </row>
    <row r="449" spans="1:3" x14ac:dyDescent="0.25">
      <c r="A449" t="s">
        <v>457</v>
      </c>
      <c r="B449">
        <v>17028</v>
      </c>
      <c r="C449">
        <v>2</v>
      </c>
    </row>
    <row r="450" spans="1:3" x14ac:dyDescent="0.25">
      <c r="A450" t="s">
        <v>458</v>
      </c>
      <c r="B450">
        <v>1702</v>
      </c>
      <c r="C450">
        <v>24</v>
      </c>
    </row>
    <row r="451" spans="1:3" x14ac:dyDescent="0.25">
      <c r="A451" t="s">
        <v>459</v>
      </c>
      <c r="B451">
        <v>1702</v>
      </c>
      <c r="C451">
        <v>1</v>
      </c>
    </row>
    <row r="452" spans="1:3" x14ac:dyDescent="0.25">
      <c r="A452" t="s">
        <v>460</v>
      </c>
      <c r="B452">
        <v>1702</v>
      </c>
      <c r="C452">
        <v>2</v>
      </c>
    </row>
    <row r="453" spans="1:3" x14ac:dyDescent="0.25">
      <c r="A453" t="s">
        <v>461</v>
      </c>
      <c r="B453">
        <v>17030</v>
      </c>
      <c r="C453">
        <v>24</v>
      </c>
    </row>
    <row r="454" spans="1:3" x14ac:dyDescent="0.25">
      <c r="A454" t="s">
        <v>462</v>
      </c>
      <c r="B454">
        <v>17030</v>
      </c>
      <c r="C454">
        <v>1</v>
      </c>
    </row>
    <row r="455" spans="1:3" x14ac:dyDescent="0.25">
      <c r="A455" t="s">
        <v>463</v>
      </c>
      <c r="B455">
        <v>17030</v>
      </c>
      <c r="C455">
        <v>2</v>
      </c>
    </row>
    <row r="456" spans="1:3" x14ac:dyDescent="0.25">
      <c r="A456" t="s">
        <v>464</v>
      </c>
      <c r="B456">
        <v>17037</v>
      </c>
      <c r="C456">
        <v>24</v>
      </c>
    </row>
    <row r="457" spans="1:3" x14ac:dyDescent="0.25">
      <c r="A457" t="s">
        <v>465</v>
      </c>
      <c r="B457">
        <v>17037</v>
      </c>
      <c r="C457">
        <v>1</v>
      </c>
    </row>
    <row r="458" spans="1:3" x14ac:dyDescent="0.25">
      <c r="A458" t="s">
        <v>466</v>
      </c>
      <c r="B458">
        <v>17037</v>
      </c>
      <c r="C458">
        <v>2</v>
      </c>
    </row>
    <row r="459" spans="1:3" x14ac:dyDescent="0.25">
      <c r="A459" t="s">
        <v>467</v>
      </c>
      <c r="B459">
        <v>17038</v>
      </c>
      <c r="C459">
        <v>12</v>
      </c>
    </row>
    <row r="460" spans="1:3" x14ac:dyDescent="0.25">
      <c r="A460" t="s">
        <v>468</v>
      </c>
      <c r="B460">
        <v>17038</v>
      </c>
      <c r="C460">
        <v>1</v>
      </c>
    </row>
    <row r="461" spans="1:3" x14ac:dyDescent="0.25">
      <c r="A461" t="s">
        <v>469</v>
      </c>
      <c r="B461">
        <v>17038</v>
      </c>
      <c r="C461">
        <v>2</v>
      </c>
    </row>
    <row r="462" spans="1:3" x14ac:dyDescent="0.25">
      <c r="A462" t="s">
        <v>470</v>
      </c>
      <c r="B462">
        <v>17039</v>
      </c>
      <c r="C462">
        <v>12</v>
      </c>
    </row>
    <row r="463" spans="1:3" x14ac:dyDescent="0.25">
      <c r="A463" t="s">
        <v>471</v>
      </c>
      <c r="B463">
        <v>17039</v>
      </c>
      <c r="C463">
        <v>1</v>
      </c>
    </row>
    <row r="464" spans="1:3" x14ac:dyDescent="0.25">
      <c r="A464" t="s">
        <v>472</v>
      </c>
      <c r="B464">
        <v>17039</v>
      </c>
      <c r="C464">
        <v>2</v>
      </c>
    </row>
    <row r="465" spans="1:3" x14ac:dyDescent="0.25">
      <c r="A465" t="s">
        <v>473</v>
      </c>
      <c r="B465">
        <v>1703</v>
      </c>
      <c r="C465">
        <v>24</v>
      </c>
    </row>
    <row r="466" spans="1:3" x14ac:dyDescent="0.25">
      <c r="A466" t="s">
        <v>474</v>
      </c>
      <c r="B466">
        <v>1703</v>
      </c>
      <c r="C466">
        <v>1</v>
      </c>
    </row>
    <row r="467" spans="1:3" x14ac:dyDescent="0.25">
      <c r="A467" t="s">
        <v>475</v>
      </c>
      <c r="B467">
        <v>1703</v>
      </c>
      <c r="C467">
        <v>2</v>
      </c>
    </row>
    <row r="468" spans="1:3" x14ac:dyDescent="0.25">
      <c r="A468" t="s">
        <v>476</v>
      </c>
      <c r="B468">
        <v>17041</v>
      </c>
      <c r="C468">
        <v>12</v>
      </c>
    </row>
    <row r="469" spans="1:3" x14ac:dyDescent="0.25">
      <c r="A469" t="s">
        <v>477</v>
      </c>
      <c r="B469">
        <v>17041</v>
      </c>
      <c r="C469">
        <v>1</v>
      </c>
    </row>
    <row r="470" spans="1:3" x14ac:dyDescent="0.25">
      <c r="A470" t="s">
        <v>478</v>
      </c>
      <c r="B470">
        <v>17041</v>
      </c>
      <c r="C470">
        <v>2</v>
      </c>
    </row>
    <row r="471" spans="1:3" x14ac:dyDescent="0.25">
      <c r="A471" t="s">
        <v>479</v>
      </c>
      <c r="B471">
        <v>17047</v>
      </c>
      <c r="C471">
        <v>24</v>
      </c>
    </row>
    <row r="472" spans="1:3" x14ac:dyDescent="0.25">
      <c r="A472" t="s">
        <v>480</v>
      </c>
      <c r="B472">
        <v>17047</v>
      </c>
      <c r="C472">
        <v>1</v>
      </c>
    </row>
    <row r="473" spans="1:3" x14ac:dyDescent="0.25">
      <c r="A473" t="s">
        <v>481</v>
      </c>
      <c r="B473">
        <v>17047</v>
      </c>
      <c r="C473">
        <v>2</v>
      </c>
    </row>
    <row r="474" spans="1:3" x14ac:dyDescent="0.25">
      <c r="A474" t="s">
        <v>482</v>
      </c>
      <c r="B474">
        <v>17048</v>
      </c>
      <c r="C474">
        <v>24</v>
      </c>
    </row>
    <row r="475" spans="1:3" x14ac:dyDescent="0.25">
      <c r="A475" t="s">
        <v>483</v>
      </c>
      <c r="B475">
        <v>17048</v>
      </c>
      <c r="C475">
        <v>1</v>
      </c>
    </row>
    <row r="476" spans="1:3" x14ac:dyDescent="0.25">
      <c r="A476" t="s">
        <v>484</v>
      </c>
      <c r="B476">
        <v>17048</v>
      </c>
      <c r="C476">
        <v>2</v>
      </c>
    </row>
    <row r="477" spans="1:3" x14ac:dyDescent="0.25">
      <c r="A477" t="s">
        <v>485</v>
      </c>
      <c r="B477">
        <v>17049</v>
      </c>
      <c r="C477">
        <v>24</v>
      </c>
    </row>
    <row r="478" spans="1:3" x14ac:dyDescent="0.25">
      <c r="A478" t="s">
        <v>486</v>
      </c>
      <c r="B478">
        <v>17049</v>
      </c>
      <c r="C478">
        <v>1</v>
      </c>
    </row>
    <row r="479" spans="1:3" x14ac:dyDescent="0.25">
      <c r="A479" t="s">
        <v>487</v>
      </c>
      <c r="B479">
        <v>17049</v>
      </c>
      <c r="C479">
        <v>2</v>
      </c>
    </row>
    <row r="480" spans="1:3" x14ac:dyDescent="0.25">
      <c r="A480" t="s">
        <v>488</v>
      </c>
      <c r="B480">
        <v>1704</v>
      </c>
      <c r="C480">
        <v>24</v>
      </c>
    </row>
    <row r="481" spans="1:3" x14ac:dyDescent="0.25">
      <c r="A481" t="s">
        <v>489</v>
      </c>
      <c r="B481">
        <v>1704</v>
      </c>
      <c r="C481">
        <v>1</v>
      </c>
    </row>
    <row r="482" spans="1:3" x14ac:dyDescent="0.25">
      <c r="A482" t="s">
        <v>490</v>
      </c>
      <c r="B482">
        <v>1704</v>
      </c>
      <c r="C482">
        <v>2</v>
      </c>
    </row>
    <row r="483" spans="1:3" x14ac:dyDescent="0.25">
      <c r="A483" t="s">
        <v>491</v>
      </c>
      <c r="B483">
        <v>17050</v>
      </c>
      <c r="C483">
        <v>24</v>
      </c>
    </row>
    <row r="484" spans="1:3" x14ac:dyDescent="0.25">
      <c r="A484" t="s">
        <v>492</v>
      </c>
      <c r="B484">
        <v>17050</v>
      </c>
      <c r="C484">
        <v>1</v>
      </c>
    </row>
    <row r="485" spans="1:3" x14ac:dyDescent="0.25">
      <c r="A485" t="s">
        <v>493</v>
      </c>
      <c r="B485">
        <v>17050</v>
      </c>
      <c r="C485">
        <v>2</v>
      </c>
    </row>
    <row r="486" spans="1:3" x14ac:dyDescent="0.25">
      <c r="A486" t="s">
        <v>494</v>
      </c>
      <c r="B486">
        <v>17052</v>
      </c>
      <c r="C486">
        <v>24</v>
      </c>
    </row>
    <row r="487" spans="1:3" x14ac:dyDescent="0.25">
      <c r="A487" t="s">
        <v>495</v>
      </c>
      <c r="B487">
        <v>17052</v>
      </c>
      <c r="C487">
        <v>1</v>
      </c>
    </row>
    <row r="488" spans="1:3" x14ac:dyDescent="0.25">
      <c r="A488" t="s">
        <v>496</v>
      </c>
      <c r="B488">
        <v>17052</v>
      </c>
      <c r="C488">
        <v>2</v>
      </c>
    </row>
    <row r="489" spans="1:3" x14ac:dyDescent="0.25">
      <c r="A489" t="s">
        <v>497</v>
      </c>
      <c r="B489">
        <v>17053</v>
      </c>
      <c r="C489">
        <v>24</v>
      </c>
    </row>
    <row r="490" spans="1:3" x14ac:dyDescent="0.25">
      <c r="A490" t="s">
        <v>498</v>
      </c>
      <c r="B490">
        <v>17053</v>
      </c>
      <c r="C490">
        <v>1</v>
      </c>
    </row>
    <row r="491" spans="1:3" x14ac:dyDescent="0.25">
      <c r="A491" t="s">
        <v>499</v>
      </c>
      <c r="B491">
        <v>17054</v>
      </c>
      <c r="C491">
        <v>12</v>
      </c>
    </row>
    <row r="492" spans="1:3" x14ac:dyDescent="0.25">
      <c r="A492" t="s">
        <v>500</v>
      </c>
      <c r="B492">
        <v>17054</v>
      </c>
      <c r="C492">
        <v>1</v>
      </c>
    </row>
    <row r="493" spans="1:3" x14ac:dyDescent="0.25">
      <c r="A493" t="s">
        <v>501</v>
      </c>
      <c r="B493">
        <v>17054</v>
      </c>
      <c r="C493">
        <v>2</v>
      </c>
    </row>
    <row r="494" spans="1:3" x14ac:dyDescent="0.25">
      <c r="A494" t="s">
        <v>502</v>
      </c>
      <c r="B494">
        <v>17059</v>
      </c>
      <c r="C494">
        <v>24</v>
      </c>
    </row>
    <row r="495" spans="1:3" x14ac:dyDescent="0.25">
      <c r="A495" t="s">
        <v>503</v>
      </c>
      <c r="B495">
        <v>17059</v>
      </c>
      <c r="C495">
        <v>1</v>
      </c>
    </row>
    <row r="496" spans="1:3" x14ac:dyDescent="0.25">
      <c r="A496" t="s">
        <v>504</v>
      </c>
      <c r="B496">
        <v>17059</v>
      </c>
      <c r="C496">
        <v>2</v>
      </c>
    </row>
    <row r="497" spans="1:3" x14ac:dyDescent="0.25">
      <c r="A497" t="s">
        <v>505</v>
      </c>
      <c r="B497">
        <v>1705</v>
      </c>
      <c r="C497">
        <v>24</v>
      </c>
    </row>
    <row r="498" spans="1:3" x14ac:dyDescent="0.25">
      <c r="A498" t="s">
        <v>506</v>
      </c>
      <c r="B498">
        <v>1705</v>
      </c>
      <c r="C498">
        <v>1</v>
      </c>
    </row>
    <row r="499" spans="1:3" x14ac:dyDescent="0.25">
      <c r="A499" t="s">
        <v>507</v>
      </c>
      <c r="B499">
        <v>1705</v>
      </c>
      <c r="C499">
        <v>2</v>
      </c>
    </row>
    <row r="500" spans="1:3" x14ac:dyDescent="0.25">
      <c r="A500" t="s">
        <v>508</v>
      </c>
      <c r="B500">
        <v>17061</v>
      </c>
      <c r="C500">
        <v>24</v>
      </c>
    </row>
    <row r="501" spans="1:3" x14ac:dyDescent="0.25">
      <c r="A501" t="s">
        <v>509</v>
      </c>
      <c r="B501">
        <v>17061</v>
      </c>
      <c r="C501">
        <v>2</v>
      </c>
    </row>
    <row r="502" spans="1:3" x14ac:dyDescent="0.25">
      <c r="A502" t="s">
        <v>510</v>
      </c>
      <c r="B502">
        <v>17062</v>
      </c>
      <c r="C502">
        <v>24</v>
      </c>
    </row>
    <row r="503" spans="1:3" x14ac:dyDescent="0.25">
      <c r="A503" t="s">
        <v>511</v>
      </c>
      <c r="B503">
        <v>17062</v>
      </c>
      <c r="C503">
        <v>1</v>
      </c>
    </row>
    <row r="504" spans="1:3" x14ac:dyDescent="0.25">
      <c r="A504" t="s">
        <v>512</v>
      </c>
      <c r="B504">
        <v>17062</v>
      </c>
      <c r="C504">
        <v>4</v>
      </c>
    </row>
    <row r="505" spans="1:3" x14ac:dyDescent="0.25">
      <c r="A505" t="s">
        <v>513</v>
      </c>
      <c r="B505">
        <v>17063</v>
      </c>
      <c r="C505">
        <v>24</v>
      </c>
    </row>
    <row r="506" spans="1:3" x14ac:dyDescent="0.25">
      <c r="A506" t="s">
        <v>514</v>
      </c>
      <c r="B506">
        <v>17063</v>
      </c>
      <c r="C506">
        <v>1</v>
      </c>
    </row>
    <row r="507" spans="1:3" x14ac:dyDescent="0.25">
      <c r="A507" t="s">
        <v>515</v>
      </c>
      <c r="B507">
        <v>17063</v>
      </c>
      <c r="C507">
        <v>4</v>
      </c>
    </row>
    <row r="508" spans="1:3" x14ac:dyDescent="0.25">
      <c r="A508" t="s">
        <v>516</v>
      </c>
      <c r="B508">
        <v>17064</v>
      </c>
      <c r="C508">
        <v>24</v>
      </c>
    </row>
    <row r="509" spans="1:3" x14ac:dyDescent="0.25">
      <c r="A509" t="s">
        <v>517</v>
      </c>
      <c r="B509">
        <v>17064</v>
      </c>
      <c r="C509">
        <v>1</v>
      </c>
    </row>
    <row r="510" spans="1:3" x14ac:dyDescent="0.25">
      <c r="A510" t="s">
        <v>518</v>
      </c>
      <c r="B510">
        <v>17064</v>
      </c>
      <c r="C510">
        <v>4</v>
      </c>
    </row>
    <row r="511" spans="1:3" x14ac:dyDescent="0.25">
      <c r="A511" t="s">
        <v>519</v>
      </c>
      <c r="B511">
        <v>17065</v>
      </c>
      <c r="C511">
        <v>24</v>
      </c>
    </row>
    <row r="512" spans="1:3" x14ac:dyDescent="0.25">
      <c r="A512" t="s">
        <v>520</v>
      </c>
      <c r="B512">
        <v>17065</v>
      </c>
      <c r="C512">
        <v>1</v>
      </c>
    </row>
    <row r="513" spans="1:3" x14ac:dyDescent="0.25">
      <c r="A513" t="s">
        <v>521</v>
      </c>
      <c r="B513">
        <v>17065</v>
      </c>
      <c r="C513">
        <v>2</v>
      </c>
    </row>
    <row r="514" spans="1:3" x14ac:dyDescent="0.25">
      <c r="A514" t="s">
        <v>522</v>
      </c>
      <c r="B514">
        <v>17066</v>
      </c>
      <c r="C514">
        <v>24</v>
      </c>
    </row>
    <row r="515" spans="1:3" x14ac:dyDescent="0.25">
      <c r="A515" t="s">
        <v>523</v>
      </c>
      <c r="B515">
        <v>17066</v>
      </c>
      <c r="C515">
        <v>1</v>
      </c>
    </row>
    <row r="516" spans="1:3" x14ac:dyDescent="0.25">
      <c r="A516" t="s">
        <v>524</v>
      </c>
      <c r="B516">
        <v>17066</v>
      </c>
      <c r="C516">
        <v>4</v>
      </c>
    </row>
    <row r="517" spans="1:3" x14ac:dyDescent="0.25">
      <c r="A517" t="s">
        <v>525</v>
      </c>
      <c r="B517">
        <v>17067</v>
      </c>
      <c r="C517">
        <v>24</v>
      </c>
    </row>
    <row r="518" spans="1:3" x14ac:dyDescent="0.25">
      <c r="A518" t="s">
        <v>526</v>
      </c>
      <c r="B518">
        <v>17067</v>
      </c>
      <c r="C518">
        <v>1</v>
      </c>
    </row>
    <row r="519" spans="1:3" x14ac:dyDescent="0.25">
      <c r="A519" t="s">
        <v>527</v>
      </c>
      <c r="B519">
        <v>17067</v>
      </c>
      <c r="C519">
        <v>2</v>
      </c>
    </row>
    <row r="520" spans="1:3" x14ac:dyDescent="0.25">
      <c r="A520" t="s">
        <v>528</v>
      </c>
      <c r="B520">
        <v>17069</v>
      </c>
      <c r="C520">
        <v>1</v>
      </c>
    </row>
    <row r="521" spans="1:3" x14ac:dyDescent="0.25">
      <c r="A521" t="s">
        <v>529</v>
      </c>
      <c r="B521">
        <v>17069</v>
      </c>
      <c r="C521">
        <v>2</v>
      </c>
    </row>
    <row r="522" spans="1:3" x14ac:dyDescent="0.25">
      <c r="A522" t="s">
        <v>530</v>
      </c>
      <c r="B522">
        <v>1706</v>
      </c>
      <c r="C522">
        <v>24</v>
      </c>
    </row>
    <row r="523" spans="1:3" x14ac:dyDescent="0.25">
      <c r="A523" t="s">
        <v>531</v>
      </c>
      <c r="B523">
        <v>1706</v>
      </c>
      <c r="C523">
        <v>1</v>
      </c>
    </row>
    <row r="524" spans="1:3" x14ac:dyDescent="0.25">
      <c r="A524" t="s">
        <v>532</v>
      </c>
      <c r="B524">
        <v>1706</v>
      </c>
      <c r="C524">
        <v>2</v>
      </c>
    </row>
    <row r="525" spans="1:3" x14ac:dyDescent="0.25">
      <c r="A525" t="s">
        <v>533</v>
      </c>
      <c r="B525">
        <v>17070</v>
      </c>
      <c r="C525">
        <v>12</v>
      </c>
    </row>
    <row r="526" spans="1:3" x14ac:dyDescent="0.25">
      <c r="A526" t="s">
        <v>534</v>
      </c>
      <c r="B526">
        <v>17070</v>
      </c>
      <c r="C526">
        <v>1</v>
      </c>
    </row>
    <row r="527" spans="1:3" x14ac:dyDescent="0.25">
      <c r="A527" t="s">
        <v>535</v>
      </c>
      <c r="B527">
        <v>17070</v>
      </c>
      <c r="C527">
        <v>2</v>
      </c>
    </row>
    <row r="528" spans="1:3" x14ac:dyDescent="0.25">
      <c r="A528" t="s">
        <v>536</v>
      </c>
      <c r="B528">
        <v>17071</v>
      </c>
      <c r="C528">
        <v>24</v>
      </c>
    </row>
    <row r="529" spans="1:3" x14ac:dyDescent="0.25">
      <c r="A529" t="s">
        <v>537</v>
      </c>
      <c r="B529">
        <v>17071</v>
      </c>
      <c r="C529">
        <v>1</v>
      </c>
    </row>
    <row r="530" spans="1:3" x14ac:dyDescent="0.25">
      <c r="A530" t="s">
        <v>538</v>
      </c>
      <c r="B530">
        <v>17071</v>
      </c>
      <c r="C530">
        <v>2</v>
      </c>
    </row>
    <row r="531" spans="1:3" x14ac:dyDescent="0.25">
      <c r="A531" t="s">
        <v>539</v>
      </c>
      <c r="B531">
        <v>17075</v>
      </c>
      <c r="C531">
        <v>24</v>
      </c>
    </row>
    <row r="532" spans="1:3" x14ac:dyDescent="0.25">
      <c r="A532" t="s">
        <v>540</v>
      </c>
      <c r="B532">
        <v>17075</v>
      </c>
      <c r="C532">
        <v>5</v>
      </c>
    </row>
    <row r="533" spans="1:3" x14ac:dyDescent="0.25">
      <c r="A533" t="s">
        <v>541</v>
      </c>
      <c r="B533">
        <v>17076</v>
      </c>
      <c r="C533">
        <v>24</v>
      </c>
    </row>
    <row r="534" spans="1:3" x14ac:dyDescent="0.25">
      <c r="A534" t="s">
        <v>542</v>
      </c>
      <c r="B534">
        <v>17076</v>
      </c>
      <c r="C534">
        <v>1</v>
      </c>
    </row>
    <row r="535" spans="1:3" x14ac:dyDescent="0.25">
      <c r="A535" t="s">
        <v>543</v>
      </c>
      <c r="B535">
        <v>17076</v>
      </c>
      <c r="C535">
        <v>2</v>
      </c>
    </row>
    <row r="536" spans="1:3" x14ac:dyDescent="0.25">
      <c r="A536" t="s">
        <v>544</v>
      </c>
      <c r="B536">
        <v>17077</v>
      </c>
      <c r="C536">
        <v>24</v>
      </c>
    </row>
    <row r="537" spans="1:3" x14ac:dyDescent="0.25">
      <c r="A537" t="s">
        <v>545</v>
      </c>
      <c r="B537">
        <v>17077</v>
      </c>
      <c r="C537">
        <v>1</v>
      </c>
    </row>
    <row r="538" spans="1:3" x14ac:dyDescent="0.25">
      <c r="A538" t="s">
        <v>546</v>
      </c>
      <c r="B538">
        <v>17077</v>
      </c>
      <c r="C538">
        <v>2</v>
      </c>
    </row>
    <row r="539" spans="1:3" x14ac:dyDescent="0.25">
      <c r="A539" t="s">
        <v>547</v>
      </c>
      <c r="B539">
        <v>1707</v>
      </c>
      <c r="C539">
        <v>24</v>
      </c>
    </row>
    <row r="540" spans="1:3" x14ac:dyDescent="0.25">
      <c r="A540" t="s">
        <v>548</v>
      </c>
      <c r="B540">
        <v>1707</v>
      </c>
      <c r="C540">
        <v>1</v>
      </c>
    </row>
    <row r="541" spans="1:3" x14ac:dyDescent="0.25">
      <c r="A541" t="s">
        <v>549</v>
      </c>
      <c r="B541">
        <v>1707</v>
      </c>
      <c r="C541">
        <v>2</v>
      </c>
    </row>
    <row r="542" spans="1:3" x14ac:dyDescent="0.25">
      <c r="A542" t="s">
        <v>550</v>
      </c>
      <c r="B542">
        <v>17080</v>
      </c>
      <c r="C542">
        <v>24</v>
      </c>
    </row>
    <row r="543" spans="1:3" x14ac:dyDescent="0.25">
      <c r="A543" t="s">
        <v>551</v>
      </c>
      <c r="B543">
        <v>17080</v>
      </c>
      <c r="C543">
        <v>1</v>
      </c>
    </row>
    <row r="544" spans="1:3" x14ac:dyDescent="0.25">
      <c r="A544" t="s">
        <v>552</v>
      </c>
      <c r="B544">
        <v>17080</v>
      </c>
      <c r="C544">
        <v>2</v>
      </c>
    </row>
    <row r="545" spans="1:3" x14ac:dyDescent="0.25">
      <c r="A545" t="s">
        <v>553</v>
      </c>
      <c r="B545">
        <v>17081</v>
      </c>
      <c r="C545">
        <v>24</v>
      </c>
    </row>
    <row r="546" spans="1:3" x14ac:dyDescent="0.25">
      <c r="A546" t="s">
        <v>554</v>
      </c>
      <c r="B546">
        <v>17081</v>
      </c>
      <c r="C546">
        <v>1</v>
      </c>
    </row>
    <row r="547" spans="1:3" x14ac:dyDescent="0.25">
      <c r="A547" t="s">
        <v>555</v>
      </c>
      <c r="B547">
        <v>17081</v>
      </c>
      <c r="C547">
        <v>2</v>
      </c>
    </row>
    <row r="548" spans="1:3" x14ac:dyDescent="0.25">
      <c r="A548" t="s">
        <v>556</v>
      </c>
      <c r="B548">
        <v>17082</v>
      </c>
      <c r="C548">
        <v>24</v>
      </c>
    </row>
    <row r="549" spans="1:3" x14ac:dyDescent="0.25">
      <c r="A549" t="s">
        <v>557</v>
      </c>
      <c r="B549">
        <v>17082</v>
      </c>
      <c r="C549">
        <v>1</v>
      </c>
    </row>
    <row r="550" spans="1:3" x14ac:dyDescent="0.25">
      <c r="A550" t="s">
        <v>558</v>
      </c>
      <c r="B550">
        <v>17082</v>
      </c>
      <c r="C550">
        <v>2</v>
      </c>
    </row>
    <row r="551" spans="1:3" x14ac:dyDescent="0.25">
      <c r="A551" t="s">
        <v>559</v>
      </c>
      <c r="B551">
        <v>17083</v>
      </c>
      <c r="C551">
        <v>24</v>
      </c>
    </row>
    <row r="552" spans="1:3" x14ac:dyDescent="0.25">
      <c r="A552" t="s">
        <v>560</v>
      </c>
      <c r="B552">
        <v>17083</v>
      </c>
      <c r="C552">
        <v>1</v>
      </c>
    </row>
    <row r="553" spans="1:3" x14ac:dyDescent="0.25">
      <c r="A553" t="s">
        <v>561</v>
      </c>
      <c r="B553">
        <v>17083</v>
      </c>
      <c r="C553">
        <v>2</v>
      </c>
    </row>
    <row r="554" spans="1:3" x14ac:dyDescent="0.25">
      <c r="A554" t="s">
        <v>562</v>
      </c>
      <c r="B554">
        <v>1708</v>
      </c>
      <c r="C554">
        <v>24</v>
      </c>
    </row>
    <row r="555" spans="1:3" x14ac:dyDescent="0.25">
      <c r="A555" t="s">
        <v>563</v>
      </c>
      <c r="B555">
        <v>1708</v>
      </c>
      <c r="C555">
        <v>1</v>
      </c>
    </row>
    <row r="556" spans="1:3" x14ac:dyDescent="0.25">
      <c r="A556" t="s">
        <v>564</v>
      </c>
      <c r="B556">
        <v>1708</v>
      </c>
      <c r="C556">
        <v>2</v>
      </c>
    </row>
    <row r="557" spans="1:3" x14ac:dyDescent="0.25">
      <c r="A557" t="s">
        <v>565</v>
      </c>
      <c r="B557" t="s">
        <v>566</v>
      </c>
      <c r="C557">
        <v>24</v>
      </c>
    </row>
    <row r="558" spans="1:3" x14ac:dyDescent="0.25">
      <c r="A558" t="s">
        <v>567</v>
      </c>
      <c r="B558" t="s">
        <v>566</v>
      </c>
      <c r="C558">
        <v>1</v>
      </c>
    </row>
    <row r="559" spans="1:3" x14ac:dyDescent="0.25">
      <c r="A559" t="s">
        <v>568</v>
      </c>
      <c r="B559" t="s">
        <v>569</v>
      </c>
      <c r="C559">
        <v>2</v>
      </c>
    </row>
    <row r="560" spans="1:3" x14ac:dyDescent="0.25">
      <c r="A560" t="s">
        <v>570</v>
      </c>
      <c r="B560" t="s">
        <v>566</v>
      </c>
      <c r="C560">
        <v>24</v>
      </c>
    </row>
    <row r="561" spans="1:3" x14ac:dyDescent="0.25">
      <c r="A561" t="s">
        <v>571</v>
      </c>
      <c r="B561" t="s">
        <v>566</v>
      </c>
      <c r="C561">
        <v>1</v>
      </c>
    </row>
    <row r="562" spans="1:3" x14ac:dyDescent="0.25">
      <c r="A562" t="s">
        <v>572</v>
      </c>
      <c r="B562">
        <v>17091</v>
      </c>
      <c r="C562">
        <v>24</v>
      </c>
    </row>
    <row r="563" spans="1:3" x14ac:dyDescent="0.25">
      <c r="A563" t="s">
        <v>573</v>
      </c>
      <c r="B563">
        <v>17091</v>
      </c>
      <c r="C563">
        <v>1</v>
      </c>
    </row>
    <row r="564" spans="1:3" x14ac:dyDescent="0.25">
      <c r="A564" t="s">
        <v>574</v>
      </c>
      <c r="B564">
        <v>17091</v>
      </c>
      <c r="C564">
        <v>2</v>
      </c>
    </row>
    <row r="565" spans="1:3" x14ac:dyDescent="0.25">
      <c r="A565" t="s">
        <v>575</v>
      </c>
      <c r="B565">
        <v>17092</v>
      </c>
      <c r="C565">
        <v>24</v>
      </c>
    </row>
    <row r="566" spans="1:3" x14ac:dyDescent="0.25">
      <c r="A566" t="s">
        <v>576</v>
      </c>
      <c r="B566">
        <v>17092</v>
      </c>
      <c r="C566">
        <v>8</v>
      </c>
    </row>
    <row r="567" spans="1:3" x14ac:dyDescent="0.25">
      <c r="A567" t="s">
        <v>577</v>
      </c>
      <c r="B567">
        <v>1711</v>
      </c>
      <c r="C567">
        <v>24</v>
      </c>
    </row>
    <row r="568" spans="1:3" x14ac:dyDescent="0.25">
      <c r="A568" t="s">
        <v>578</v>
      </c>
      <c r="B568">
        <v>1711</v>
      </c>
      <c r="C568">
        <v>4</v>
      </c>
    </row>
    <row r="569" spans="1:3" x14ac:dyDescent="0.25">
      <c r="A569" t="s">
        <v>579</v>
      </c>
      <c r="B569">
        <v>1713</v>
      </c>
      <c r="C569">
        <v>24</v>
      </c>
    </row>
    <row r="570" spans="1:3" x14ac:dyDescent="0.25">
      <c r="A570" t="s">
        <v>580</v>
      </c>
      <c r="B570">
        <v>1713</v>
      </c>
      <c r="C570">
        <v>1</v>
      </c>
    </row>
    <row r="571" spans="1:3" x14ac:dyDescent="0.25">
      <c r="A571" t="s">
        <v>581</v>
      </c>
      <c r="B571">
        <v>1713</v>
      </c>
      <c r="C571">
        <v>2</v>
      </c>
    </row>
    <row r="572" spans="1:3" x14ac:dyDescent="0.25">
      <c r="A572" t="s">
        <v>582</v>
      </c>
      <c r="B572">
        <v>1718</v>
      </c>
      <c r="C572">
        <v>24</v>
      </c>
    </row>
    <row r="573" spans="1:3" x14ac:dyDescent="0.25">
      <c r="A573" t="s">
        <v>583</v>
      </c>
      <c r="B573">
        <v>1718</v>
      </c>
      <c r="C573">
        <v>4</v>
      </c>
    </row>
    <row r="574" spans="1:3" x14ac:dyDescent="0.25">
      <c r="A574" t="s">
        <v>584</v>
      </c>
      <c r="B574">
        <v>1720</v>
      </c>
      <c r="C574">
        <v>24</v>
      </c>
    </row>
    <row r="575" spans="1:3" x14ac:dyDescent="0.25">
      <c r="A575" t="s">
        <v>585</v>
      </c>
      <c r="B575">
        <v>1720</v>
      </c>
      <c r="C575">
        <v>1</v>
      </c>
    </row>
    <row r="576" spans="1:3" x14ac:dyDescent="0.25">
      <c r="A576" t="s">
        <v>586</v>
      </c>
      <c r="B576">
        <v>1720</v>
      </c>
      <c r="C576">
        <v>2</v>
      </c>
    </row>
    <row r="577" spans="1:3" x14ac:dyDescent="0.25">
      <c r="A577" t="s">
        <v>587</v>
      </c>
      <c r="B577">
        <v>1721</v>
      </c>
      <c r="C577">
        <v>24</v>
      </c>
    </row>
    <row r="578" spans="1:3" x14ac:dyDescent="0.25">
      <c r="A578" t="s">
        <v>588</v>
      </c>
      <c r="B578">
        <v>1721</v>
      </c>
      <c r="C578">
        <v>1</v>
      </c>
    </row>
    <row r="579" spans="1:3" x14ac:dyDescent="0.25">
      <c r="A579" t="s">
        <v>589</v>
      </c>
      <c r="B579">
        <v>1721</v>
      </c>
      <c r="C579">
        <v>2</v>
      </c>
    </row>
    <row r="580" spans="1:3" x14ac:dyDescent="0.25">
      <c r="A580" t="s">
        <v>590</v>
      </c>
      <c r="B580">
        <v>1722</v>
      </c>
      <c r="C580">
        <v>24</v>
      </c>
    </row>
    <row r="581" spans="1:3" x14ac:dyDescent="0.25">
      <c r="A581" t="s">
        <v>591</v>
      </c>
      <c r="B581">
        <v>1722</v>
      </c>
      <c r="C581">
        <v>1</v>
      </c>
    </row>
    <row r="582" spans="1:3" x14ac:dyDescent="0.25">
      <c r="A582" t="s">
        <v>592</v>
      </c>
      <c r="B582">
        <v>1722</v>
      </c>
      <c r="C582">
        <v>2</v>
      </c>
    </row>
    <row r="583" spans="1:3" x14ac:dyDescent="0.25">
      <c r="A583" t="s">
        <v>593</v>
      </c>
      <c r="B583">
        <v>1723</v>
      </c>
      <c r="C583">
        <v>24</v>
      </c>
    </row>
    <row r="584" spans="1:3" x14ac:dyDescent="0.25">
      <c r="A584" t="s">
        <v>594</v>
      </c>
      <c r="B584">
        <v>1723</v>
      </c>
      <c r="C584">
        <v>1</v>
      </c>
    </row>
    <row r="585" spans="1:3" x14ac:dyDescent="0.25">
      <c r="A585" t="s">
        <v>595</v>
      </c>
      <c r="B585">
        <v>1723</v>
      </c>
      <c r="C585">
        <v>2</v>
      </c>
    </row>
    <row r="586" spans="1:3" x14ac:dyDescent="0.25">
      <c r="A586" t="s">
        <v>596</v>
      </c>
      <c r="B586">
        <v>1724</v>
      </c>
      <c r="C586">
        <v>24</v>
      </c>
    </row>
    <row r="587" spans="1:3" x14ac:dyDescent="0.25">
      <c r="A587" t="s">
        <v>597</v>
      </c>
      <c r="B587">
        <v>1724</v>
      </c>
      <c r="C587">
        <v>6</v>
      </c>
    </row>
    <row r="588" spans="1:3" x14ac:dyDescent="0.25">
      <c r="A588" t="s">
        <v>598</v>
      </c>
      <c r="B588">
        <v>1725</v>
      </c>
      <c r="C588">
        <v>24</v>
      </c>
    </row>
    <row r="589" spans="1:3" x14ac:dyDescent="0.25">
      <c r="A589" t="s">
        <v>599</v>
      </c>
      <c r="B589">
        <v>1725</v>
      </c>
      <c r="C589">
        <v>3</v>
      </c>
    </row>
    <row r="590" spans="1:3" x14ac:dyDescent="0.25">
      <c r="A590" t="s">
        <v>600</v>
      </c>
      <c r="B590">
        <v>1732</v>
      </c>
      <c r="C590">
        <v>24</v>
      </c>
    </row>
    <row r="591" spans="1:3" x14ac:dyDescent="0.25">
      <c r="A591" t="s">
        <v>601</v>
      </c>
      <c r="B591">
        <v>1732</v>
      </c>
      <c r="C591">
        <v>1</v>
      </c>
    </row>
    <row r="592" spans="1:3" x14ac:dyDescent="0.25">
      <c r="A592" t="s">
        <v>602</v>
      </c>
      <c r="B592">
        <v>1732</v>
      </c>
      <c r="C592">
        <v>2</v>
      </c>
    </row>
    <row r="593" spans="1:3" x14ac:dyDescent="0.25">
      <c r="A593" t="s">
        <v>603</v>
      </c>
      <c r="B593">
        <v>1733</v>
      </c>
      <c r="C593">
        <v>24</v>
      </c>
    </row>
    <row r="594" spans="1:3" x14ac:dyDescent="0.25">
      <c r="A594" t="s">
        <v>604</v>
      </c>
      <c r="B594">
        <v>1733</v>
      </c>
      <c r="C594">
        <v>4</v>
      </c>
    </row>
    <row r="595" spans="1:3" x14ac:dyDescent="0.25">
      <c r="A595" t="s">
        <v>605</v>
      </c>
      <c r="B595">
        <v>1734</v>
      </c>
      <c r="C595">
        <v>24</v>
      </c>
    </row>
    <row r="596" spans="1:3" x14ac:dyDescent="0.25">
      <c r="A596" t="s">
        <v>606</v>
      </c>
      <c r="B596">
        <v>1734</v>
      </c>
      <c r="C596">
        <v>1</v>
      </c>
    </row>
    <row r="597" spans="1:3" x14ac:dyDescent="0.25">
      <c r="A597" t="s">
        <v>607</v>
      </c>
      <c r="B597">
        <v>1734</v>
      </c>
      <c r="C597">
        <v>2</v>
      </c>
    </row>
    <row r="598" spans="1:3" x14ac:dyDescent="0.25">
      <c r="A598" t="s">
        <v>608</v>
      </c>
      <c r="B598">
        <v>1735</v>
      </c>
      <c r="C598">
        <v>24</v>
      </c>
    </row>
    <row r="599" spans="1:3" x14ac:dyDescent="0.25">
      <c r="A599" t="s">
        <v>609</v>
      </c>
      <c r="B599">
        <v>1735</v>
      </c>
      <c r="C599">
        <v>1</v>
      </c>
    </row>
    <row r="600" spans="1:3" x14ac:dyDescent="0.25">
      <c r="A600" t="s">
        <v>610</v>
      </c>
      <c r="B600">
        <v>1735</v>
      </c>
      <c r="C600">
        <v>2</v>
      </c>
    </row>
    <row r="601" spans="1:3" x14ac:dyDescent="0.25">
      <c r="A601" t="s">
        <v>611</v>
      </c>
      <c r="B601">
        <v>1736</v>
      </c>
      <c r="C601">
        <v>24</v>
      </c>
    </row>
    <row r="602" spans="1:3" x14ac:dyDescent="0.25">
      <c r="A602" t="s">
        <v>612</v>
      </c>
      <c r="B602">
        <v>1736</v>
      </c>
      <c r="C602">
        <v>1</v>
      </c>
    </row>
    <row r="603" spans="1:3" x14ac:dyDescent="0.25">
      <c r="A603" t="s">
        <v>613</v>
      </c>
      <c r="B603">
        <v>1736</v>
      </c>
      <c r="C603">
        <v>2</v>
      </c>
    </row>
    <row r="604" spans="1:3" x14ac:dyDescent="0.25">
      <c r="A604" t="s">
        <v>614</v>
      </c>
      <c r="B604">
        <v>1737</v>
      </c>
      <c r="C604">
        <v>24</v>
      </c>
    </row>
    <row r="605" spans="1:3" x14ac:dyDescent="0.25">
      <c r="A605" t="s">
        <v>615</v>
      </c>
      <c r="B605">
        <v>1737</v>
      </c>
      <c r="C605">
        <v>1</v>
      </c>
    </row>
    <row r="606" spans="1:3" x14ac:dyDescent="0.25">
      <c r="A606" t="s">
        <v>616</v>
      </c>
      <c r="B606">
        <v>1737</v>
      </c>
      <c r="C606">
        <v>2</v>
      </c>
    </row>
    <row r="607" spans="1:3" x14ac:dyDescent="0.25">
      <c r="A607" t="s">
        <v>617</v>
      </c>
      <c r="B607">
        <v>1738</v>
      </c>
      <c r="C607">
        <v>24</v>
      </c>
    </row>
    <row r="608" spans="1:3" x14ac:dyDescent="0.25">
      <c r="A608" t="s">
        <v>618</v>
      </c>
      <c r="B608">
        <v>1738</v>
      </c>
      <c r="C608">
        <v>1</v>
      </c>
    </row>
    <row r="609" spans="1:3" x14ac:dyDescent="0.25">
      <c r="A609" t="s">
        <v>619</v>
      </c>
      <c r="B609">
        <v>1738</v>
      </c>
      <c r="C609">
        <v>2</v>
      </c>
    </row>
    <row r="610" spans="1:3" x14ac:dyDescent="0.25">
      <c r="A610" t="s">
        <v>620</v>
      </c>
      <c r="B610">
        <v>1739</v>
      </c>
      <c r="C610">
        <v>24</v>
      </c>
    </row>
    <row r="611" spans="1:3" x14ac:dyDescent="0.25">
      <c r="A611" t="s">
        <v>621</v>
      </c>
      <c r="B611">
        <v>1739</v>
      </c>
      <c r="C611">
        <v>1</v>
      </c>
    </row>
    <row r="612" spans="1:3" x14ac:dyDescent="0.25">
      <c r="A612" t="s">
        <v>622</v>
      </c>
      <c r="B612">
        <v>1739</v>
      </c>
      <c r="C612">
        <v>2</v>
      </c>
    </row>
    <row r="613" spans="1:3" x14ac:dyDescent="0.25">
      <c r="A613" t="s">
        <v>623</v>
      </c>
      <c r="B613">
        <v>1741</v>
      </c>
      <c r="C613">
        <v>24</v>
      </c>
    </row>
    <row r="614" spans="1:3" x14ac:dyDescent="0.25">
      <c r="A614" t="s">
        <v>624</v>
      </c>
      <c r="B614">
        <v>1741</v>
      </c>
      <c r="C614">
        <v>1</v>
      </c>
    </row>
    <row r="615" spans="1:3" x14ac:dyDescent="0.25">
      <c r="A615" t="s">
        <v>625</v>
      </c>
      <c r="B615">
        <v>1741</v>
      </c>
      <c r="C615">
        <v>2</v>
      </c>
    </row>
    <row r="616" spans="1:3" x14ac:dyDescent="0.25">
      <c r="A616" t="s">
        <v>626</v>
      </c>
      <c r="B616">
        <v>1742</v>
      </c>
      <c r="C616">
        <v>24</v>
      </c>
    </row>
    <row r="617" spans="1:3" x14ac:dyDescent="0.25">
      <c r="A617" t="s">
        <v>627</v>
      </c>
      <c r="B617">
        <v>1742</v>
      </c>
      <c r="C617">
        <v>1</v>
      </c>
    </row>
    <row r="618" spans="1:3" x14ac:dyDescent="0.25">
      <c r="A618" t="s">
        <v>628</v>
      </c>
      <c r="B618">
        <v>1742</v>
      </c>
      <c r="C618">
        <v>2</v>
      </c>
    </row>
    <row r="619" spans="1:3" x14ac:dyDescent="0.25">
      <c r="A619" t="s">
        <v>629</v>
      </c>
      <c r="B619">
        <v>1743</v>
      </c>
      <c r="C619">
        <v>24</v>
      </c>
    </row>
    <row r="620" spans="1:3" x14ac:dyDescent="0.25">
      <c r="A620" t="s">
        <v>630</v>
      </c>
      <c r="B620">
        <v>1743</v>
      </c>
      <c r="C620">
        <v>1</v>
      </c>
    </row>
    <row r="621" spans="1:3" x14ac:dyDescent="0.25">
      <c r="A621" t="s">
        <v>631</v>
      </c>
      <c r="B621">
        <v>1743</v>
      </c>
      <c r="C621">
        <v>2</v>
      </c>
    </row>
    <row r="622" spans="1:3" x14ac:dyDescent="0.25">
      <c r="A622" t="s">
        <v>632</v>
      </c>
      <c r="B622">
        <v>1748</v>
      </c>
      <c r="C622">
        <v>24</v>
      </c>
    </row>
    <row r="623" spans="1:3" x14ac:dyDescent="0.25">
      <c r="A623" t="s">
        <v>633</v>
      </c>
      <c r="B623">
        <v>1748</v>
      </c>
      <c r="C623">
        <v>4</v>
      </c>
    </row>
    <row r="624" spans="1:3" x14ac:dyDescent="0.25">
      <c r="A624" t="s">
        <v>634</v>
      </c>
      <c r="B624">
        <v>17526</v>
      </c>
      <c r="C624">
        <v>10</v>
      </c>
    </row>
    <row r="625" spans="1:3" x14ac:dyDescent="0.25">
      <c r="A625" t="s">
        <v>635</v>
      </c>
      <c r="B625">
        <v>1752</v>
      </c>
      <c r="C625">
        <v>24</v>
      </c>
    </row>
    <row r="626" spans="1:3" x14ac:dyDescent="0.25">
      <c r="A626" t="s">
        <v>636</v>
      </c>
      <c r="B626">
        <v>1752</v>
      </c>
      <c r="C626">
        <v>1</v>
      </c>
    </row>
    <row r="627" spans="1:3" x14ac:dyDescent="0.25">
      <c r="A627" t="s">
        <v>637</v>
      </c>
      <c r="B627">
        <v>1752</v>
      </c>
      <c r="C627">
        <v>2</v>
      </c>
    </row>
    <row r="628" spans="1:3" x14ac:dyDescent="0.25">
      <c r="A628" t="s">
        <v>638</v>
      </c>
      <c r="B628">
        <v>1753</v>
      </c>
      <c r="C628">
        <v>24</v>
      </c>
    </row>
    <row r="629" spans="1:3" x14ac:dyDescent="0.25">
      <c r="A629" t="s">
        <v>639</v>
      </c>
      <c r="B629">
        <v>1753</v>
      </c>
      <c r="C629">
        <v>1</v>
      </c>
    </row>
    <row r="630" spans="1:3" x14ac:dyDescent="0.25">
      <c r="A630" t="s">
        <v>640</v>
      </c>
      <c r="B630">
        <v>1753</v>
      </c>
      <c r="C630">
        <v>2</v>
      </c>
    </row>
    <row r="631" spans="1:3" x14ac:dyDescent="0.25">
      <c r="A631" t="s">
        <v>641</v>
      </c>
      <c r="B631">
        <v>1754</v>
      </c>
      <c r="C631">
        <v>24</v>
      </c>
    </row>
    <row r="632" spans="1:3" x14ac:dyDescent="0.25">
      <c r="A632" t="s">
        <v>642</v>
      </c>
      <c r="B632">
        <v>1754</v>
      </c>
      <c r="C632">
        <v>1</v>
      </c>
    </row>
    <row r="633" spans="1:3" x14ac:dyDescent="0.25">
      <c r="A633" t="s">
        <v>643</v>
      </c>
      <c r="B633">
        <v>1754</v>
      </c>
      <c r="C633">
        <v>2</v>
      </c>
    </row>
    <row r="634" spans="1:3" x14ac:dyDescent="0.25">
      <c r="A634" t="s">
        <v>644</v>
      </c>
      <c r="B634">
        <v>1755</v>
      </c>
      <c r="C634">
        <v>24</v>
      </c>
    </row>
    <row r="635" spans="1:3" x14ac:dyDescent="0.25">
      <c r="A635" t="s">
        <v>645</v>
      </c>
      <c r="B635">
        <v>1755</v>
      </c>
      <c r="C635">
        <v>1</v>
      </c>
    </row>
    <row r="636" spans="1:3" x14ac:dyDescent="0.25">
      <c r="A636" t="s">
        <v>646</v>
      </c>
      <c r="B636">
        <v>1755</v>
      </c>
      <c r="C636">
        <v>2</v>
      </c>
    </row>
    <row r="637" spans="1:3" x14ac:dyDescent="0.25">
      <c r="A637" t="s">
        <v>647</v>
      </c>
      <c r="B637">
        <v>1756</v>
      </c>
      <c r="C637">
        <v>24</v>
      </c>
    </row>
    <row r="638" spans="1:3" x14ac:dyDescent="0.25">
      <c r="A638" t="s">
        <v>648</v>
      </c>
      <c r="B638">
        <v>1756</v>
      </c>
      <c r="C638">
        <v>1</v>
      </c>
    </row>
    <row r="639" spans="1:3" x14ac:dyDescent="0.25">
      <c r="A639" t="s">
        <v>649</v>
      </c>
      <c r="B639">
        <v>1756</v>
      </c>
      <c r="C639">
        <v>2</v>
      </c>
    </row>
    <row r="640" spans="1:3" x14ac:dyDescent="0.25">
      <c r="A640" t="s">
        <v>650</v>
      </c>
      <c r="B640">
        <v>1763</v>
      </c>
      <c r="C640">
        <v>24</v>
      </c>
    </row>
    <row r="641" spans="1:3" x14ac:dyDescent="0.25">
      <c r="A641" t="s">
        <v>651</v>
      </c>
      <c r="B641">
        <v>1763</v>
      </c>
      <c r="C641">
        <v>4</v>
      </c>
    </row>
    <row r="642" spans="1:3" x14ac:dyDescent="0.25">
      <c r="A642" t="s">
        <v>652</v>
      </c>
      <c r="B642">
        <v>1769</v>
      </c>
      <c r="C642">
        <v>24</v>
      </c>
    </row>
    <row r="643" spans="1:3" x14ac:dyDescent="0.25">
      <c r="A643" t="s">
        <v>653</v>
      </c>
      <c r="B643">
        <v>1769</v>
      </c>
      <c r="C643">
        <v>1</v>
      </c>
    </row>
    <row r="644" spans="1:3" x14ac:dyDescent="0.25">
      <c r="A644" t="s">
        <v>654</v>
      </c>
      <c r="B644">
        <v>1769</v>
      </c>
      <c r="C644">
        <v>2</v>
      </c>
    </row>
    <row r="645" spans="1:3" x14ac:dyDescent="0.25">
      <c r="A645" t="s">
        <v>655</v>
      </c>
      <c r="B645">
        <v>176</v>
      </c>
      <c r="C645">
        <v>48</v>
      </c>
    </row>
    <row r="646" spans="1:3" x14ac:dyDescent="0.25">
      <c r="A646" t="s">
        <v>656</v>
      </c>
      <c r="B646">
        <v>176</v>
      </c>
      <c r="C646">
        <v>2</v>
      </c>
    </row>
    <row r="647" spans="1:3" x14ac:dyDescent="0.25">
      <c r="A647" t="s">
        <v>657</v>
      </c>
      <c r="B647">
        <v>1770</v>
      </c>
      <c r="C647">
        <v>24</v>
      </c>
    </row>
    <row r="648" spans="1:3" x14ac:dyDescent="0.25">
      <c r="A648" t="s">
        <v>658</v>
      </c>
      <c r="B648">
        <v>1770</v>
      </c>
      <c r="C648">
        <v>1</v>
      </c>
    </row>
    <row r="649" spans="1:3" x14ac:dyDescent="0.25">
      <c r="A649" t="s">
        <v>659</v>
      </c>
      <c r="B649">
        <v>1770</v>
      </c>
      <c r="C649">
        <v>2</v>
      </c>
    </row>
    <row r="650" spans="1:3" x14ac:dyDescent="0.25">
      <c r="A650" t="s">
        <v>660</v>
      </c>
      <c r="B650">
        <v>1771</v>
      </c>
      <c r="C650">
        <v>1</v>
      </c>
    </row>
    <row r="651" spans="1:3" x14ac:dyDescent="0.25">
      <c r="A651" t="s">
        <v>661</v>
      </c>
      <c r="B651">
        <v>1771</v>
      </c>
      <c r="C651">
        <v>2</v>
      </c>
    </row>
    <row r="652" spans="1:3" x14ac:dyDescent="0.25">
      <c r="A652" t="s">
        <v>662</v>
      </c>
      <c r="B652">
        <v>1772</v>
      </c>
      <c r="C652">
        <v>1</v>
      </c>
    </row>
    <row r="653" spans="1:3" x14ac:dyDescent="0.25">
      <c r="A653" t="s">
        <v>663</v>
      </c>
      <c r="B653">
        <v>1772</v>
      </c>
      <c r="C653">
        <v>2</v>
      </c>
    </row>
    <row r="654" spans="1:3" x14ac:dyDescent="0.25">
      <c r="A654" t="s">
        <v>664</v>
      </c>
      <c r="B654">
        <v>1775</v>
      </c>
      <c r="C654">
        <v>24</v>
      </c>
    </row>
    <row r="655" spans="1:3" x14ac:dyDescent="0.25">
      <c r="A655" t="s">
        <v>665</v>
      </c>
      <c r="B655">
        <v>1775</v>
      </c>
      <c r="C655">
        <v>1</v>
      </c>
    </row>
    <row r="656" spans="1:3" x14ac:dyDescent="0.25">
      <c r="A656" t="s">
        <v>666</v>
      </c>
      <c r="B656">
        <v>1775</v>
      </c>
      <c r="C656">
        <v>2</v>
      </c>
    </row>
    <row r="657" spans="1:3" x14ac:dyDescent="0.25">
      <c r="A657" t="s">
        <v>667</v>
      </c>
      <c r="B657">
        <v>1776</v>
      </c>
      <c r="C657">
        <v>24</v>
      </c>
    </row>
    <row r="658" spans="1:3" x14ac:dyDescent="0.25">
      <c r="A658" t="s">
        <v>668</v>
      </c>
      <c r="B658">
        <v>1776</v>
      </c>
      <c r="C658">
        <v>1</v>
      </c>
    </row>
    <row r="659" spans="1:3" x14ac:dyDescent="0.25">
      <c r="A659" t="s">
        <v>669</v>
      </c>
      <c r="B659">
        <v>1776</v>
      </c>
      <c r="C659">
        <v>2</v>
      </c>
    </row>
    <row r="660" spans="1:3" x14ac:dyDescent="0.25">
      <c r="A660" t="s">
        <v>670</v>
      </c>
      <c r="B660">
        <v>1778</v>
      </c>
      <c r="C660">
        <v>24</v>
      </c>
    </row>
    <row r="661" spans="1:3" x14ac:dyDescent="0.25">
      <c r="A661" t="s">
        <v>671</v>
      </c>
      <c r="B661">
        <v>1778</v>
      </c>
      <c r="C661">
        <v>1</v>
      </c>
    </row>
    <row r="662" spans="1:3" x14ac:dyDescent="0.25">
      <c r="A662" t="s">
        <v>672</v>
      </c>
      <c r="B662">
        <v>1778</v>
      </c>
      <c r="C662">
        <v>2</v>
      </c>
    </row>
    <row r="663" spans="1:3" x14ac:dyDescent="0.25">
      <c r="A663" t="s">
        <v>673</v>
      </c>
      <c r="B663">
        <v>1780</v>
      </c>
      <c r="C663">
        <v>24</v>
      </c>
    </row>
    <row r="664" spans="1:3" x14ac:dyDescent="0.25">
      <c r="A664" t="s">
        <v>674</v>
      </c>
      <c r="B664">
        <v>1780</v>
      </c>
      <c r="C664">
        <v>1</v>
      </c>
    </row>
    <row r="665" spans="1:3" x14ac:dyDescent="0.25">
      <c r="A665" t="s">
        <v>675</v>
      </c>
      <c r="B665">
        <v>1780</v>
      </c>
      <c r="C665">
        <v>2</v>
      </c>
    </row>
    <row r="666" spans="1:3" x14ac:dyDescent="0.25">
      <c r="A666" t="s">
        <v>676</v>
      </c>
      <c r="B666">
        <v>1781</v>
      </c>
      <c r="C666">
        <v>24</v>
      </c>
    </row>
    <row r="667" spans="1:3" x14ac:dyDescent="0.25">
      <c r="A667" t="s">
        <v>677</v>
      </c>
      <c r="B667">
        <v>1781</v>
      </c>
      <c r="C667">
        <v>1</v>
      </c>
    </row>
    <row r="668" spans="1:3" x14ac:dyDescent="0.25">
      <c r="A668" t="s">
        <v>678</v>
      </c>
      <c r="B668">
        <v>1781</v>
      </c>
      <c r="C668">
        <v>2</v>
      </c>
    </row>
    <row r="669" spans="1:3" x14ac:dyDescent="0.25">
      <c r="A669" t="s">
        <v>679</v>
      </c>
      <c r="B669">
        <v>1788</v>
      </c>
      <c r="C669">
        <v>24</v>
      </c>
    </row>
    <row r="670" spans="1:3" x14ac:dyDescent="0.25">
      <c r="A670" t="s">
        <v>680</v>
      </c>
      <c r="B670">
        <v>1788</v>
      </c>
      <c r="C670">
        <v>1</v>
      </c>
    </row>
    <row r="671" spans="1:3" x14ac:dyDescent="0.25">
      <c r="A671" t="s">
        <v>681</v>
      </c>
      <c r="B671">
        <v>1788</v>
      </c>
      <c r="C671">
        <v>2</v>
      </c>
    </row>
    <row r="672" spans="1:3" x14ac:dyDescent="0.25">
      <c r="A672" t="s">
        <v>682</v>
      </c>
      <c r="B672">
        <v>1793</v>
      </c>
      <c r="C672">
        <v>24</v>
      </c>
    </row>
    <row r="673" spans="1:3" x14ac:dyDescent="0.25">
      <c r="A673" t="s">
        <v>683</v>
      </c>
      <c r="B673">
        <v>1793</v>
      </c>
      <c r="C673">
        <v>1</v>
      </c>
    </row>
    <row r="674" spans="1:3" x14ac:dyDescent="0.25">
      <c r="A674" t="s">
        <v>684</v>
      </c>
      <c r="B674">
        <v>1793</v>
      </c>
      <c r="C674">
        <v>2</v>
      </c>
    </row>
    <row r="675" spans="1:3" x14ac:dyDescent="0.25">
      <c r="A675" t="s">
        <v>685</v>
      </c>
      <c r="B675">
        <v>1794</v>
      </c>
      <c r="C675">
        <v>24</v>
      </c>
    </row>
    <row r="676" spans="1:3" x14ac:dyDescent="0.25">
      <c r="A676" t="s">
        <v>686</v>
      </c>
      <c r="B676">
        <v>1794</v>
      </c>
      <c r="C676">
        <v>1</v>
      </c>
    </row>
    <row r="677" spans="1:3" x14ac:dyDescent="0.25">
      <c r="A677" t="s">
        <v>687</v>
      </c>
      <c r="B677">
        <v>1794</v>
      </c>
      <c r="C677">
        <v>2</v>
      </c>
    </row>
    <row r="678" spans="1:3" x14ac:dyDescent="0.25">
      <c r="A678" t="s">
        <v>688</v>
      </c>
      <c r="B678">
        <v>1795</v>
      </c>
      <c r="C678">
        <v>24</v>
      </c>
    </row>
    <row r="679" spans="1:3" x14ac:dyDescent="0.25">
      <c r="A679" t="s">
        <v>689</v>
      </c>
      <c r="B679">
        <v>1795</v>
      </c>
      <c r="C679">
        <v>1</v>
      </c>
    </row>
    <row r="680" spans="1:3" x14ac:dyDescent="0.25">
      <c r="A680" t="s">
        <v>690</v>
      </c>
      <c r="B680">
        <v>1795</v>
      </c>
      <c r="C680">
        <v>2</v>
      </c>
    </row>
    <row r="681" spans="1:3" x14ac:dyDescent="0.25">
      <c r="A681" t="s">
        <v>691</v>
      </c>
      <c r="B681">
        <v>1796</v>
      </c>
      <c r="C681">
        <v>24</v>
      </c>
    </row>
    <row r="682" spans="1:3" x14ac:dyDescent="0.25">
      <c r="A682" t="s">
        <v>692</v>
      </c>
      <c r="B682">
        <v>1796</v>
      </c>
      <c r="C682">
        <v>1</v>
      </c>
    </row>
    <row r="683" spans="1:3" x14ac:dyDescent="0.25">
      <c r="A683" t="s">
        <v>693</v>
      </c>
      <c r="B683">
        <v>1796</v>
      </c>
      <c r="C683">
        <v>2</v>
      </c>
    </row>
    <row r="684" spans="1:3" x14ac:dyDescent="0.25">
      <c r="A684" t="s">
        <v>694</v>
      </c>
      <c r="B684">
        <v>1797</v>
      </c>
      <c r="C684">
        <v>24</v>
      </c>
    </row>
    <row r="685" spans="1:3" x14ac:dyDescent="0.25">
      <c r="A685" t="s">
        <v>695</v>
      </c>
      <c r="B685">
        <v>1797</v>
      </c>
      <c r="C685">
        <v>1</v>
      </c>
    </row>
    <row r="686" spans="1:3" x14ac:dyDescent="0.25">
      <c r="A686" t="s">
        <v>696</v>
      </c>
      <c r="B686">
        <v>1797</v>
      </c>
      <c r="C686">
        <v>2</v>
      </c>
    </row>
    <row r="687" spans="1:3" x14ac:dyDescent="0.25">
      <c r="A687" t="s">
        <v>697</v>
      </c>
      <c r="B687">
        <v>1801</v>
      </c>
      <c r="C687">
        <v>24</v>
      </c>
    </row>
    <row r="688" spans="1:3" x14ac:dyDescent="0.25">
      <c r="A688" t="s">
        <v>698</v>
      </c>
      <c r="B688">
        <v>1801</v>
      </c>
      <c r="C688">
        <v>4</v>
      </c>
    </row>
    <row r="689" spans="1:3" x14ac:dyDescent="0.25">
      <c r="A689" t="s">
        <v>699</v>
      </c>
      <c r="B689">
        <v>1802</v>
      </c>
      <c r="C689">
        <v>24</v>
      </c>
    </row>
    <row r="690" spans="1:3" x14ac:dyDescent="0.25">
      <c r="A690" t="s">
        <v>700</v>
      </c>
      <c r="B690">
        <v>1802</v>
      </c>
      <c r="C690">
        <v>1</v>
      </c>
    </row>
    <row r="691" spans="1:3" x14ac:dyDescent="0.25">
      <c r="A691" t="s">
        <v>701</v>
      </c>
      <c r="B691">
        <v>1802</v>
      </c>
      <c r="C691">
        <v>4</v>
      </c>
    </row>
    <row r="692" spans="1:3" x14ac:dyDescent="0.25">
      <c r="A692" t="s">
        <v>702</v>
      </c>
      <c r="B692">
        <v>1803</v>
      </c>
      <c r="C692">
        <v>24</v>
      </c>
    </row>
    <row r="693" spans="1:3" x14ac:dyDescent="0.25">
      <c r="A693" t="s">
        <v>703</v>
      </c>
      <c r="B693">
        <v>1803</v>
      </c>
      <c r="C693">
        <v>1</v>
      </c>
    </row>
    <row r="694" spans="1:3" x14ac:dyDescent="0.25">
      <c r="A694" t="s">
        <v>704</v>
      </c>
      <c r="B694">
        <v>1803</v>
      </c>
      <c r="C694">
        <v>4</v>
      </c>
    </row>
    <row r="695" spans="1:3" x14ac:dyDescent="0.25">
      <c r="A695" t="s">
        <v>705</v>
      </c>
      <c r="B695">
        <v>1804</v>
      </c>
      <c r="C695">
        <v>24</v>
      </c>
    </row>
    <row r="696" spans="1:3" x14ac:dyDescent="0.25">
      <c r="A696" t="s">
        <v>706</v>
      </c>
      <c r="B696">
        <v>1804</v>
      </c>
      <c r="C696">
        <v>1</v>
      </c>
    </row>
    <row r="697" spans="1:3" x14ac:dyDescent="0.25">
      <c r="A697" t="s">
        <v>707</v>
      </c>
      <c r="B697">
        <v>1804</v>
      </c>
      <c r="C697">
        <v>4</v>
      </c>
    </row>
    <row r="698" spans="1:3" x14ac:dyDescent="0.25">
      <c r="A698" t="s">
        <v>708</v>
      </c>
      <c r="B698">
        <v>1805</v>
      </c>
      <c r="C698">
        <v>24</v>
      </c>
    </row>
    <row r="699" spans="1:3" x14ac:dyDescent="0.25">
      <c r="A699" t="s">
        <v>709</v>
      </c>
      <c r="B699">
        <v>1805</v>
      </c>
      <c r="C699">
        <v>1</v>
      </c>
    </row>
    <row r="700" spans="1:3" x14ac:dyDescent="0.25">
      <c r="A700" t="s">
        <v>710</v>
      </c>
      <c r="B700">
        <v>1805</v>
      </c>
      <c r="C700">
        <v>4</v>
      </c>
    </row>
    <row r="701" spans="1:3" x14ac:dyDescent="0.25">
      <c r="A701" t="s">
        <v>711</v>
      </c>
      <c r="B701">
        <v>1806</v>
      </c>
      <c r="C701">
        <v>48</v>
      </c>
    </row>
    <row r="702" spans="1:3" x14ac:dyDescent="0.25">
      <c r="A702" t="s">
        <v>712</v>
      </c>
      <c r="B702">
        <v>1806</v>
      </c>
      <c r="C702">
        <v>4</v>
      </c>
    </row>
    <row r="703" spans="1:3" x14ac:dyDescent="0.25">
      <c r="A703" t="s">
        <v>713</v>
      </c>
      <c r="B703">
        <v>1807</v>
      </c>
      <c r="C703">
        <v>6</v>
      </c>
    </row>
    <row r="704" spans="1:3" x14ac:dyDescent="0.25">
      <c r="A704" t="s">
        <v>714</v>
      </c>
      <c r="B704">
        <v>1809</v>
      </c>
      <c r="C704">
        <v>24</v>
      </c>
    </row>
    <row r="705" spans="1:3" x14ac:dyDescent="0.25">
      <c r="A705" t="s">
        <v>715</v>
      </c>
      <c r="B705">
        <v>1809</v>
      </c>
      <c r="C705">
        <v>4</v>
      </c>
    </row>
    <row r="706" spans="1:3" x14ac:dyDescent="0.25">
      <c r="A706" t="s">
        <v>716</v>
      </c>
      <c r="B706">
        <v>1810</v>
      </c>
      <c r="C706">
        <v>12</v>
      </c>
    </row>
    <row r="707" spans="1:3" x14ac:dyDescent="0.25">
      <c r="A707" t="s">
        <v>717</v>
      </c>
      <c r="B707">
        <v>1810</v>
      </c>
      <c r="C707">
        <v>2</v>
      </c>
    </row>
    <row r="708" spans="1:3" x14ac:dyDescent="0.25">
      <c r="A708" t="s">
        <v>718</v>
      </c>
      <c r="B708">
        <v>1812</v>
      </c>
      <c r="C708">
        <v>48</v>
      </c>
    </row>
    <row r="709" spans="1:3" x14ac:dyDescent="0.25">
      <c r="A709" t="s">
        <v>719</v>
      </c>
      <c r="B709">
        <v>1812</v>
      </c>
      <c r="C709">
        <v>6</v>
      </c>
    </row>
    <row r="710" spans="1:3" x14ac:dyDescent="0.25">
      <c r="A710" t="s">
        <v>720</v>
      </c>
      <c r="B710">
        <v>1812</v>
      </c>
      <c r="C710">
        <v>6</v>
      </c>
    </row>
    <row r="711" spans="1:3" x14ac:dyDescent="0.25">
      <c r="A711" t="s">
        <v>721</v>
      </c>
      <c r="B711">
        <v>1813</v>
      </c>
      <c r="C711">
        <v>48</v>
      </c>
    </row>
    <row r="712" spans="1:3" x14ac:dyDescent="0.25">
      <c r="A712" t="s">
        <v>722</v>
      </c>
      <c r="B712">
        <v>1813</v>
      </c>
      <c r="C712">
        <v>6</v>
      </c>
    </row>
    <row r="713" spans="1:3" x14ac:dyDescent="0.25">
      <c r="A713" t="s">
        <v>723</v>
      </c>
      <c r="B713">
        <v>1814</v>
      </c>
      <c r="C713">
        <v>12</v>
      </c>
    </row>
    <row r="714" spans="1:3" x14ac:dyDescent="0.25">
      <c r="A714" t="s">
        <v>724</v>
      </c>
      <c r="B714">
        <v>1814</v>
      </c>
      <c r="C714">
        <v>6</v>
      </c>
    </row>
    <row r="715" spans="1:3" x14ac:dyDescent="0.25">
      <c r="A715" t="s">
        <v>725</v>
      </c>
      <c r="B715">
        <v>1815</v>
      </c>
      <c r="C715">
        <v>24</v>
      </c>
    </row>
    <row r="716" spans="1:3" x14ac:dyDescent="0.25">
      <c r="A716" t="s">
        <v>726</v>
      </c>
      <c r="B716">
        <v>1815</v>
      </c>
      <c r="C716">
        <v>4</v>
      </c>
    </row>
    <row r="717" spans="1:3" x14ac:dyDescent="0.25">
      <c r="A717" t="s">
        <v>727</v>
      </c>
      <c r="B717">
        <v>1816</v>
      </c>
      <c r="C717">
        <v>24</v>
      </c>
    </row>
    <row r="718" spans="1:3" x14ac:dyDescent="0.25">
      <c r="A718" t="s">
        <v>728</v>
      </c>
      <c r="B718">
        <v>1816</v>
      </c>
      <c r="C718">
        <v>4</v>
      </c>
    </row>
    <row r="719" spans="1:3" x14ac:dyDescent="0.25">
      <c r="A719" t="s">
        <v>729</v>
      </c>
      <c r="B719">
        <v>1828</v>
      </c>
      <c r="C719">
        <v>24</v>
      </c>
    </row>
    <row r="720" spans="1:3" x14ac:dyDescent="0.25">
      <c r="A720" t="s">
        <v>730</v>
      </c>
      <c r="B720">
        <v>1828</v>
      </c>
      <c r="C720">
        <v>6</v>
      </c>
    </row>
    <row r="721" spans="1:3" x14ac:dyDescent="0.25">
      <c r="A721" t="s">
        <v>731</v>
      </c>
      <c r="B721">
        <v>1829</v>
      </c>
      <c r="C721">
        <v>48</v>
      </c>
    </row>
    <row r="722" spans="1:3" x14ac:dyDescent="0.25">
      <c r="A722" t="s">
        <v>732</v>
      </c>
      <c r="B722">
        <v>1829</v>
      </c>
      <c r="C722">
        <v>4</v>
      </c>
    </row>
    <row r="723" spans="1:3" x14ac:dyDescent="0.25">
      <c r="A723" t="s">
        <v>733</v>
      </c>
      <c r="B723">
        <v>18834</v>
      </c>
      <c r="C723">
        <v>48</v>
      </c>
    </row>
    <row r="724" spans="1:3" x14ac:dyDescent="0.25">
      <c r="A724" t="s">
        <v>734</v>
      </c>
      <c r="B724">
        <v>18834</v>
      </c>
      <c r="C724">
        <v>6</v>
      </c>
    </row>
    <row r="725" spans="1:3" x14ac:dyDescent="0.25">
      <c r="A725" t="s">
        <v>735</v>
      </c>
      <c r="B725">
        <v>19008</v>
      </c>
      <c r="C725">
        <v>48</v>
      </c>
    </row>
    <row r="726" spans="1:3" x14ac:dyDescent="0.25">
      <c r="A726" t="s">
        <v>736</v>
      </c>
      <c r="B726">
        <v>19008</v>
      </c>
      <c r="C726">
        <v>1</v>
      </c>
    </row>
    <row r="727" spans="1:3" x14ac:dyDescent="0.25">
      <c r="A727" t="s">
        <v>737</v>
      </c>
      <c r="B727">
        <v>1903</v>
      </c>
      <c r="C727">
        <v>24</v>
      </c>
    </row>
    <row r="728" spans="1:3" x14ac:dyDescent="0.25">
      <c r="A728" t="s">
        <v>738</v>
      </c>
      <c r="B728">
        <v>1903</v>
      </c>
      <c r="C728">
        <v>1</v>
      </c>
    </row>
    <row r="729" spans="1:3" x14ac:dyDescent="0.25">
      <c r="A729" t="s">
        <v>739</v>
      </c>
      <c r="B729">
        <v>1903</v>
      </c>
      <c r="C729">
        <v>2</v>
      </c>
    </row>
    <row r="730" spans="1:3" x14ac:dyDescent="0.25">
      <c r="A730" t="s">
        <v>740</v>
      </c>
      <c r="B730">
        <v>1904</v>
      </c>
      <c r="C730">
        <v>24</v>
      </c>
    </row>
    <row r="731" spans="1:3" x14ac:dyDescent="0.25">
      <c r="A731" t="s">
        <v>741</v>
      </c>
      <c r="B731">
        <v>1904</v>
      </c>
      <c r="C731">
        <v>6</v>
      </c>
    </row>
    <row r="732" spans="1:3" x14ac:dyDescent="0.25">
      <c r="A732" t="s">
        <v>742</v>
      </c>
      <c r="B732">
        <v>1906</v>
      </c>
      <c r="C732">
        <v>24</v>
      </c>
    </row>
    <row r="733" spans="1:3" x14ac:dyDescent="0.25">
      <c r="A733" t="s">
        <v>743</v>
      </c>
      <c r="B733">
        <v>1906</v>
      </c>
      <c r="C733">
        <v>1</v>
      </c>
    </row>
    <row r="734" spans="1:3" x14ac:dyDescent="0.25">
      <c r="A734" t="s">
        <v>744</v>
      </c>
      <c r="B734">
        <v>1906</v>
      </c>
      <c r="C734">
        <v>2</v>
      </c>
    </row>
    <row r="735" spans="1:3" x14ac:dyDescent="0.25">
      <c r="A735" t="s">
        <v>745</v>
      </c>
      <c r="B735">
        <v>1907</v>
      </c>
      <c r="C735">
        <v>24</v>
      </c>
    </row>
    <row r="736" spans="1:3" x14ac:dyDescent="0.25">
      <c r="A736" t="s">
        <v>746</v>
      </c>
      <c r="B736">
        <v>1907</v>
      </c>
      <c r="C736">
        <v>3</v>
      </c>
    </row>
    <row r="737" spans="1:3" x14ac:dyDescent="0.25">
      <c r="A737" t="s">
        <v>747</v>
      </c>
      <c r="B737">
        <v>1908</v>
      </c>
      <c r="C737">
        <v>24</v>
      </c>
    </row>
    <row r="738" spans="1:3" x14ac:dyDescent="0.25">
      <c r="A738" t="s">
        <v>748</v>
      </c>
      <c r="B738">
        <v>1908</v>
      </c>
      <c r="C738">
        <v>6</v>
      </c>
    </row>
    <row r="739" spans="1:3" x14ac:dyDescent="0.25">
      <c r="A739" t="s">
        <v>749</v>
      </c>
      <c r="B739">
        <v>1909</v>
      </c>
      <c r="C739">
        <v>24</v>
      </c>
    </row>
    <row r="740" spans="1:3" x14ac:dyDescent="0.25">
      <c r="A740" t="s">
        <v>750</v>
      </c>
      <c r="B740">
        <v>1909</v>
      </c>
      <c r="C740">
        <v>1</v>
      </c>
    </row>
    <row r="741" spans="1:3" x14ac:dyDescent="0.25">
      <c r="A741" t="s">
        <v>751</v>
      </c>
      <c r="B741">
        <v>1909</v>
      </c>
      <c r="C741">
        <v>2</v>
      </c>
    </row>
    <row r="742" spans="1:3" x14ac:dyDescent="0.25">
      <c r="A742" t="s">
        <v>752</v>
      </c>
      <c r="B742">
        <v>1910</v>
      </c>
      <c r="C742">
        <v>24</v>
      </c>
    </row>
    <row r="743" spans="1:3" x14ac:dyDescent="0.25">
      <c r="A743" t="s">
        <v>753</v>
      </c>
      <c r="B743">
        <v>1910</v>
      </c>
      <c r="C743">
        <v>6</v>
      </c>
    </row>
    <row r="744" spans="1:3" x14ac:dyDescent="0.25">
      <c r="A744" t="s">
        <v>754</v>
      </c>
      <c r="B744">
        <v>1911</v>
      </c>
      <c r="C744">
        <v>24</v>
      </c>
    </row>
    <row r="745" spans="1:3" x14ac:dyDescent="0.25">
      <c r="A745" t="s">
        <v>755</v>
      </c>
      <c r="B745">
        <v>1911</v>
      </c>
      <c r="C745">
        <v>4</v>
      </c>
    </row>
    <row r="746" spans="1:3" x14ac:dyDescent="0.25">
      <c r="A746" t="s">
        <v>756</v>
      </c>
      <c r="B746">
        <v>1911</v>
      </c>
      <c r="C746">
        <v>6</v>
      </c>
    </row>
    <row r="747" spans="1:3" x14ac:dyDescent="0.25">
      <c r="A747" t="s">
        <v>757</v>
      </c>
      <c r="B747">
        <v>1912</v>
      </c>
      <c r="C747">
        <v>24</v>
      </c>
    </row>
    <row r="748" spans="1:3" x14ac:dyDescent="0.25">
      <c r="A748" t="s">
        <v>758</v>
      </c>
      <c r="B748">
        <v>1912</v>
      </c>
      <c r="C748">
        <v>1</v>
      </c>
    </row>
    <row r="749" spans="1:3" x14ac:dyDescent="0.25">
      <c r="A749" t="s">
        <v>759</v>
      </c>
      <c r="B749">
        <v>1912</v>
      </c>
      <c r="C749">
        <v>2</v>
      </c>
    </row>
    <row r="750" spans="1:3" x14ac:dyDescent="0.25">
      <c r="A750" t="s">
        <v>760</v>
      </c>
      <c r="B750">
        <v>1913</v>
      </c>
      <c r="C750">
        <v>24</v>
      </c>
    </row>
    <row r="751" spans="1:3" x14ac:dyDescent="0.25">
      <c r="A751" t="s">
        <v>761</v>
      </c>
      <c r="B751">
        <v>1913</v>
      </c>
      <c r="C751">
        <v>6</v>
      </c>
    </row>
    <row r="752" spans="1:3" x14ac:dyDescent="0.25">
      <c r="A752" t="s">
        <v>762</v>
      </c>
      <c r="B752">
        <v>1914</v>
      </c>
      <c r="C752">
        <v>24</v>
      </c>
    </row>
    <row r="753" spans="1:3" x14ac:dyDescent="0.25">
      <c r="A753" t="s">
        <v>763</v>
      </c>
      <c r="B753">
        <v>1914</v>
      </c>
      <c r="C753">
        <v>6</v>
      </c>
    </row>
    <row r="754" spans="1:3" x14ac:dyDescent="0.25">
      <c r="A754" t="s">
        <v>764</v>
      </c>
      <c r="B754">
        <v>1915</v>
      </c>
      <c r="C754">
        <v>24</v>
      </c>
    </row>
    <row r="755" spans="1:3" x14ac:dyDescent="0.25">
      <c r="A755" t="s">
        <v>765</v>
      </c>
      <c r="B755">
        <v>1915</v>
      </c>
      <c r="C755">
        <v>6</v>
      </c>
    </row>
    <row r="756" spans="1:3" x14ac:dyDescent="0.25">
      <c r="A756" t="s">
        <v>766</v>
      </c>
      <c r="B756">
        <v>1916</v>
      </c>
      <c r="C756">
        <v>24</v>
      </c>
    </row>
    <row r="757" spans="1:3" x14ac:dyDescent="0.25">
      <c r="A757" t="s">
        <v>767</v>
      </c>
      <c r="B757">
        <v>1916</v>
      </c>
      <c r="C757">
        <v>1</v>
      </c>
    </row>
    <row r="758" spans="1:3" x14ac:dyDescent="0.25">
      <c r="A758" t="s">
        <v>768</v>
      </c>
      <c r="B758">
        <v>1916</v>
      </c>
      <c r="C758">
        <v>2</v>
      </c>
    </row>
    <row r="759" spans="1:3" x14ac:dyDescent="0.25">
      <c r="A759" t="s">
        <v>769</v>
      </c>
      <c r="B759">
        <v>1917</v>
      </c>
      <c r="C759">
        <v>24</v>
      </c>
    </row>
    <row r="760" spans="1:3" x14ac:dyDescent="0.25">
      <c r="A760" t="s">
        <v>770</v>
      </c>
      <c r="B760">
        <v>1917</v>
      </c>
      <c r="C760">
        <v>1</v>
      </c>
    </row>
    <row r="761" spans="1:3" x14ac:dyDescent="0.25">
      <c r="A761" t="s">
        <v>771</v>
      </c>
      <c r="B761">
        <v>1917</v>
      </c>
      <c r="C761">
        <v>2</v>
      </c>
    </row>
    <row r="762" spans="1:3" x14ac:dyDescent="0.25">
      <c r="A762" t="s">
        <v>772</v>
      </c>
      <c r="B762">
        <v>1918</v>
      </c>
      <c r="C762">
        <v>24</v>
      </c>
    </row>
    <row r="763" spans="1:3" x14ac:dyDescent="0.25">
      <c r="A763" t="s">
        <v>773</v>
      </c>
      <c r="B763">
        <v>1918</v>
      </c>
      <c r="C763">
        <v>1</v>
      </c>
    </row>
    <row r="764" spans="1:3" x14ac:dyDescent="0.25">
      <c r="A764" t="s">
        <v>774</v>
      </c>
      <c r="B764">
        <v>1918</v>
      </c>
      <c r="C764">
        <v>2</v>
      </c>
    </row>
    <row r="765" spans="1:3" x14ac:dyDescent="0.25">
      <c r="A765" t="s">
        <v>775</v>
      </c>
      <c r="B765">
        <v>1919</v>
      </c>
      <c r="C765">
        <v>24</v>
      </c>
    </row>
    <row r="766" spans="1:3" x14ac:dyDescent="0.25">
      <c r="A766" t="s">
        <v>776</v>
      </c>
      <c r="B766">
        <v>1919</v>
      </c>
      <c r="C766">
        <v>1</v>
      </c>
    </row>
    <row r="767" spans="1:3" x14ac:dyDescent="0.25">
      <c r="A767" t="s">
        <v>777</v>
      </c>
      <c r="B767">
        <v>1919</v>
      </c>
      <c r="C767">
        <v>2</v>
      </c>
    </row>
    <row r="768" spans="1:3" x14ac:dyDescent="0.25">
      <c r="A768" t="s">
        <v>778</v>
      </c>
      <c r="B768">
        <v>1920</v>
      </c>
      <c r="C768">
        <v>24</v>
      </c>
    </row>
    <row r="769" spans="1:3" x14ac:dyDescent="0.25">
      <c r="A769" t="s">
        <v>779</v>
      </c>
      <c r="B769">
        <v>1920</v>
      </c>
      <c r="C769">
        <v>6</v>
      </c>
    </row>
    <row r="770" spans="1:3" x14ac:dyDescent="0.25">
      <c r="A770" t="s">
        <v>780</v>
      </c>
      <c r="B770">
        <v>1921</v>
      </c>
      <c r="C770">
        <v>24</v>
      </c>
    </row>
    <row r="771" spans="1:3" x14ac:dyDescent="0.25">
      <c r="A771" t="s">
        <v>781</v>
      </c>
      <c r="B771">
        <v>1921</v>
      </c>
      <c r="C771">
        <v>1</v>
      </c>
    </row>
    <row r="772" spans="1:3" x14ac:dyDescent="0.25">
      <c r="A772" t="s">
        <v>782</v>
      </c>
      <c r="B772">
        <v>1921</v>
      </c>
      <c r="C772">
        <v>2</v>
      </c>
    </row>
    <row r="773" spans="1:3" x14ac:dyDescent="0.25">
      <c r="A773" t="s">
        <v>783</v>
      </c>
      <c r="B773">
        <v>1925</v>
      </c>
      <c r="C773">
        <v>24</v>
      </c>
    </row>
    <row r="774" spans="1:3" x14ac:dyDescent="0.25">
      <c r="A774" t="s">
        <v>784</v>
      </c>
      <c r="B774">
        <v>1925</v>
      </c>
      <c r="C774">
        <v>3</v>
      </c>
    </row>
    <row r="775" spans="1:3" x14ac:dyDescent="0.25">
      <c r="A775" t="s">
        <v>785</v>
      </c>
      <c r="B775">
        <v>1926</v>
      </c>
      <c r="C775">
        <v>24</v>
      </c>
    </row>
    <row r="776" spans="1:3" x14ac:dyDescent="0.25">
      <c r="A776" t="s">
        <v>786</v>
      </c>
      <c r="B776">
        <v>1926</v>
      </c>
      <c r="C776">
        <v>6</v>
      </c>
    </row>
    <row r="777" spans="1:3" x14ac:dyDescent="0.25">
      <c r="A777" t="s">
        <v>787</v>
      </c>
      <c r="B777">
        <v>1927</v>
      </c>
      <c r="C777">
        <v>24</v>
      </c>
    </row>
    <row r="778" spans="1:3" x14ac:dyDescent="0.25">
      <c r="A778" t="s">
        <v>788</v>
      </c>
      <c r="B778">
        <v>1927</v>
      </c>
      <c r="C778">
        <v>3</v>
      </c>
    </row>
    <row r="779" spans="1:3" x14ac:dyDescent="0.25">
      <c r="A779" t="s">
        <v>789</v>
      </c>
      <c r="B779">
        <v>1928</v>
      </c>
      <c r="C779">
        <v>24</v>
      </c>
    </row>
    <row r="780" spans="1:3" x14ac:dyDescent="0.25">
      <c r="A780" t="s">
        <v>790</v>
      </c>
      <c r="B780">
        <v>1928</v>
      </c>
      <c r="C780">
        <v>3</v>
      </c>
    </row>
    <row r="781" spans="1:3" x14ac:dyDescent="0.25">
      <c r="A781" t="s">
        <v>791</v>
      </c>
      <c r="B781">
        <v>1929</v>
      </c>
      <c r="C781">
        <v>24</v>
      </c>
    </row>
    <row r="782" spans="1:3" x14ac:dyDescent="0.25">
      <c r="A782" t="s">
        <v>792</v>
      </c>
      <c r="B782">
        <v>1929</v>
      </c>
      <c r="C782">
        <v>1</v>
      </c>
    </row>
    <row r="783" spans="1:3" x14ac:dyDescent="0.25">
      <c r="A783" t="s">
        <v>793</v>
      </c>
      <c r="B783">
        <v>1929</v>
      </c>
      <c r="C783">
        <v>2</v>
      </c>
    </row>
    <row r="784" spans="1:3" x14ac:dyDescent="0.25">
      <c r="A784" t="s">
        <v>794</v>
      </c>
      <c r="B784">
        <v>1933</v>
      </c>
      <c r="C784">
        <v>24</v>
      </c>
    </row>
    <row r="785" spans="1:3" x14ac:dyDescent="0.25">
      <c r="A785" t="s">
        <v>795</v>
      </c>
      <c r="B785">
        <v>1933</v>
      </c>
      <c r="C785">
        <v>6</v>
      </c>
    </row>
    <row r="786" spans="1:3" x14ac:dyDescent="0.25">
      <c r="A786" t="s">
        <v>796</v>
      </c>
      <c r="B786">
        <v>1934</v>
      </c>
      <c r="C786">
        <v>24</v>
      </c>
    </row>
    <row r="787" spans="1:3" x14ac:dyDescent="0.25">
      <c r="A787" t="s">
        <v>797</v>
      </c>
      <c r="B787">
        <v>1934</v>
      </c>
      <c r="C787">
        <v>6</v>
      </c>
    </row>
    <row r="788" spans="1:3" x14ac:dyDescent="0.25">
      <c r="A788" t="s">
        <v>798</v>
      </c>
      <c r="B788">
        <v>1939</v>
      </c>
      <c r="C788">
        <v>24</v>
      </c>
    </row>
    <row r="789" spans="1:3" x14ac:dyDescent="0.25">
      <c r="A789" t="s">
        <v>799</v>
      </c>
      <c r="B789">
        <v>1939</v>
      </c>
      <c r="C789">
        <v>1</v>
      </c>
    </row>
    <row r="790" spans="1:3" x14ac:dyDescent="0.25">
      <c r="A790" t="s">
        <v>800</v>
      </c>
      <c r="B790">
        <v>1939</v>
      </c>
      <c r="C790">
        <v>4</v>
      </c>
    </row>
    <row r="791" spans="1:3" x14ac:dyDescent="0.25">
      <c r="A791" t="s">
        <v>801</v>
      </c>
      <c r="B791">
        <v>1940</v>
      </c>
      <c r="C791">
        <v>24</v>
      </c>
    </row>
    <row r="792" spans="1:3" x14ac:dyDescent="0.25">
      <c r="A792" t="s">
        <v>802</v>
      </c>
      <c r="B792">
        <v>1940</v>
      </c>
      <c r="C792">
        <v>288</v>
      </c>
    </row>
    <row r="793" spans="1:3" x14ac:dyDescent="0.25">
      <c r="A793" t="s">
        <v>803</v>
      </c>
      <c r="B793">
        <v>1941</v>
      </c>
      <c r="C793">
        <v>24</v>
      </c>
    </row>
    <row r="794" spans="1:3" x14ac:dyDescent="0.25">
      <c r="A794" t="s">
        <v>804</v>
      </c>
      <c r="B794">
        <v>1941</v>
      </c>
      <c r="C794">
        <v>1</v>
      </c>
    </row>
    <row r="795" spans="1:3" x14ac:dyDescent="0.25">
      <c r="A795" t="s">
        <v>805</v>
      </c>
      <c r="B795">
        <v>2000</v>
      </c>
      <c r="C795">
        <v>24</v>
      </c>
    </row>
    <row r="796" spans="1:3" x14ac:dyDescent="0.25">
      <c r="A796" t="s">
        <v>806</v>
      </c>
      <c r="B796">
        <v>2000</v>
      </c>
      <c r="C796">
        <v>1</v>
      </c>
    </row>
    <row r="797" spans="1:3" x14ac:dyDescent="0.25">
      <c r="A797" t="s">
        <v>807</v>
      </c>
      <c r="B797">
        <v>2000</v>
      </c>
      <c r="C797">
        <v>2</v>
      </c>
    </row>
    <row r="798" spans="1:3" x14ac:dyDescent="0.25">
      <c r="A798" t="s">
        <v>808</v>
      </c>
      <c r="B798">
        <v>20017</v>
      </c>
      <c r="C798">
        <v>1</v>
      </c>
    </row>
    <row r="799" spans="1:3" x14ac:dyDescent="0.25">
      <c r="A799" t="s">
        <v>809</v>
      </c>
      <c r="B799">
        <v>20018</v>
      </c>
      <c r="C799">
        <v>1</v>
      </c>
    </row>
    <row r="800" spans="1:3" x14ac:dyDescent="0.25">
      <c r="A800" t="s">
        <v>810</v>
      </c>
      <c r="B800">
        <v>2001</v>
      </c>
      <c r="C800">
        <v>24</v>
      </c>
    </row>
    <row r="801" spans="1:3" x14ac:dyDescent="0.25">
      <c r="A801" t="s">
        <v>811</v>
      </c>
      <c r="B801">
        <v>2001</v>
      </c>
      <c r="C801">
        <v>1</v>
      </c>
    </row>
    <row r="802" spans="1:3" x14ac:dyDescent="0.25">
      <c r="A802" t="s">
        <v>812</v>
      </c>
      <c r="B802">
        <v>2001</v>
      </c>
      <c r="C802">
        <v>2</v>
      </c>
    </row>
    <row r="803" spans="1:3" x14ac:dyDescent="0.25">
      <c r="A803" t="s">
        <v>813</v>
      </c>
      <c r="B803">
        <v>20050</v>
      </c>
      <c r="C803">
        <v>1</v>
      </c>
    </row>
    <row r="804" spans="1:3" x14ac:dyDescent="0.25">
      <c r="A804" t="s">
        <v>814</v>
      </c>
      <c r="B804">
        <v>2005</v>
      </c>
      <c r="C804">
        <v>24</v>
      </c>
    </row>
    <row r="805" spans="1:3" x14ac:dyDescent="0.25">
      <c r="A805" t="s">
        <v>815</v>
      </c>
      <c r="B805">
        <v>2005</v>
      </c>
      <c r="C805">
        <v>1</v>
      </c>
    </row>
    <row r="806" spans="1:3" x14ac:dyDescent="0.25">
      <c r="A806" t="s">
        <v>816</v>
      </c>
      <c r="B806">
        <v>2005</v>
      </c>
      <c r="C806">
        <v>2</v>
      </c>
    </row>
    <row r="807" spans="1:3" x14ac:dyDescent="0.25">
      <c r="A807" t="s">
        <v>817</v>
      </c>
      <c r="B807">
        <v>2006</v>
      </c>
      <c r="C807">
        <v>24</v>
      </c>
    </row>
    <row r="808" spans="1:3" x14ac:dyDescent="0.25">
      <c r="A808" t="s">
        <v>818</v>
      </c>
      <c r="B808">
        <v>2006</v>
      </c>
      <c r="C808">
        <v>1</v>
      </c>
    </row>
    <row r="809" spans="1:3" x14ac:dyDescent="0.25">
      <c r="A809" t="s">
        <v>819</v>
      </c>
      <c r="B809">
        <v>2006</v>
      </c>
      <c r="C809">
        <v>2</v>
      </c>
    </row>
    <row r="810" spans="1:3" x14ac:dyDescent="0.25">
      <c r="A810" t="s">
        <v>820</v>
      </c>
      <c r="B810">
        <v>20070</v>
      </c>
      <c r="C810">
        <v>1</v>
      </c>
    </row>
    <row r="811" spans="1:3" x14ac:dyDescent="0.25">
      <c r="A811" t="s">
        <v>821</v>
      </c>
      <c r="B811">
        <v>20077</v>
      </c>
      <c r="C811">
        <v>1</v>
      </c>
    </row>
    <row r="812" spans="1:3" x14ac:dyDescent="0.25">
      <c r="A812" t="s">
        <v>822</v>
      </c>
      <c r="B812">
        <v>2007</v>
      </c>
      <c r="C812">
        <v>1</v>
      </c>
    </row>
    <row r="813" spans="1:3" x14ac:dyDescent="0.25">
      <c r="A813" t="s">
        <v>823</v>
      </c>
      <c r="B813">
        <v>2007</v>
      </c>
      <c r="C813">
        <v>24</v>
      </c>
    </row>
    <row r="814" spans="1:3" x14ac:dyDescent="0.25">
      <c r="A814" t="s">
        <v>824</v>
      </c>
      <c r="B814">
        <v>2007</v>
      </c>
      <c r="C814">
        <v>1</v>
      </c>
    </row>
    <row r="815" spans="1:3" x14ac:dyDescent="0.25">
      <c r="A815" t="s">
        <v>825</v>
      </c>
      <c r="B815">
        <v>2007</v>
      </c>
      <c r="C815">
        <v>2</v>
      </c>
    </row>
    <row r="816" spans="1:3" x14ac:dyDescent="0.25">
      <c r="A816" t="s">
        <v>826</v>
      </c>
      <c r="B816">
        <v>20080</v>
      </c>
      <c r="C816">
        <v>1</v>
      </c>
    </row>
    <row r="817" spans="1:3" x14ac:dyDescent="0.25">
      <c r="A817" t="s">
        <v>827</v>
      </c>
      <c r="B817">
        <v>20081</v>
      </c>
      <c r="C817">
        <v>1</v>
      </c>
    </row>
    <row r="818" spans="1:3" x14ac:dyDescent="0.25">
      <c r="A818" t="s">
        <v>828</v>
      </c>
      <c r="B818">
        <v>2008</v>
      </c>
      <c r="C818">
        <v>24</v>
      </c>
    </row>
    <row r="819" spans="1:3" x14ac:dyDescent="0.25">
      <c r="A819" t="s">
        <v>829</v>
      </c>
      <c r="B819">
        <v>2008</v>
      </c>
      <c r="C819">
        <v>1</v>
      </c>
    </row>
    <row r="820" spans="1:3" x14ac:dyDescent="0.25">
      <c r="A820" t="s">
        <v>830</v>
      </c>
      <c r="B820">
        <v>2008</v>
      </c>
      <c r="C820">
        <v>2</v>
      </c>
    </row>
    <row r="821" spans="1:3" x14ac:dyDescent="0.25">
      <c r="A821" t="s">
        <v>831</v>
      </c>
      <c r="B821">
        <v>2009</v>
      </c>
      <c r="C821">
        <v>1</v>
      </c>
    </row>
    <row r="822" spans="1:3" x14ac:dyDescent="0.25">
      <c r="A822" t="s">
        <v>832</v>
      </c>
      <c r="B822">
        <v>2010</v>
      </c>
      <c r="C822">
        <v>24</v>
      </c>
    </row>
    <row r="823" spans="1:3" x14ac:dyDescent="0.25">
      <c r="A823" t="s">
        <v>833</v>
      </c>
      <c r="B823">
        <v>2010</v>
      </c>
      <c r="C823">
        <v>1</v>
      </c>
    </row>
    <row r="824" spans="1:3" x14ac:dyDescent="0.25">
      <c r="A824" t="s">
        <v>834</v>
      </c>
      <c r="B824">
        <v>2010</v>
      </c>
      <c r="C824">
        <v>2</v>
      </c>
    </row>
    <row r="825" spans="1:3" x14ac:dyDescent="0.25">
      <c r="A825" t="s">
        <v>835</v>
      </c>
      <c r="B825">
        <v>2011</v>
      </c>
      <c r="C825">
        <v>24</v>
      </c>
    </row>
    <row r="826" spans="1:3" x14ac:dyDescent="0.25">
      <c r="A826" t="s">
        <v>836</v>
      </c>
      <c r="B826">
        <v>2011</v>
      </c>
      <c r="C826">
        <v>1</v>
      </c>
    </row>
    <row r="827" spans="1:3" x14ac:dyDescent="0.25">
      <c r="A827" t="s">
        <v>837</v>
      </c>
      <c r="B827">
        <v>2011</v>
      </c>
      <c r="C827">
        <v>2</v>
      </c>
    </row>
    <row r="828" spans="1:3" x14ac:dyDescent="0.25">
      <c r="A828" t="s">
        <v>838</v>
      </c>
      <c r="B828">
        <v>2012</v>
      </c>
      <c r="C828">
        <v>24</v>
      </c>
    </row>
    <row r="829" spans="1:3" x14ac:dyDescent="0.25">
      <c r="A829" t="s">
        <v>839</v>
      </c>
      <c r="B829">
        <v>2012</v>
      </c>
      <c r="C829">
        <v>1</v>
      </c>
    </row>
    <row r="830" spans="1:3" x14ac:dyDescent="0.25">
      <c r="A830" t="s">
        <v>840</v>
      </c>
      <c r="B830">
        <v>2012</v>
      </c>
      <c r="C830">
        <v>2</v>
      </c>
    </row>
    <row r="831" spans="1:3" x14ac:dyDescent="0.25">
      <c r="A831" t="s">
        <v>841</v>
      </c>
      <c r="B831">
        <v>2013</v>
      </c>
      <c r="C831">
        <v>24</v>
      </c>
    </row>
    <row r="832" spans="1:3" x14ac:dyDescent="0.25">
      <c r="A832" t="s">
        <v>842</v>
      </c>
      <c r="B832">
        <v>2013</v>
      </c>
      <c r="C832">
        <v>1</v>
      </c>
    </row>
    <row r="833" spans="1:3" x14ac:dyDescent="0.25">
      <c r="A833" t="s">
        <v>843</v>
      </c>
      <c r="B833">
        <v>2013</v>
      </c>
      <c r="C833">
        <v>4</v>
      </c>
    </row>
    <row r="834" spans="1:3" x14ac:dyDescent="0.25">
      <c r="A834" t="s">
        <v>844</v>
      </c>
      <c r="B834">
        <v>2014</v>
      </c>
      <c r="C834">
        <v>48</v>
      </c>
    </row>
    <row r="835" spans="1:3" x14ac:dyDescent="0.25">
      <c r="A835" t="s">
        <v>845</v>
      </c>
      <c r="B835">
        <v>2014</v>
      </c>
      <c r="C835">
        <v>1</v>
      </c>
    </row>
    <row r="836" spans="1:3" x14ac:dyDescent="0.25">
      <c r="A836" t="s">
        <v>846</v>
      </c>
      <c r="B836">
        <v>2014</v>
      </c>
      <c r="C836">
        <v>2</v>
      </c>
    </row>
    <row r="837" spans="1:3" x14ac:dyDescent="0.25">
      <c r="A837" t="s">
        <v>847</v>
      </c>
      <c r="B837">
        <v>2015</v>
      </c>
      <c r="C837">
        <v>24</v>
      </c>
    </row>
    <row r="838" spans="1:3" x14ac:dyDescent="0.25">
      <c r="A838" t="s">
        <v>848</v>
      </c>
      <c r="B838">
        <v>2015</v>
      </c>
      <c r="C838">
        <v>1</v>
      </c>
    </row>
    <row r="839" spans="1:3" x14ac:dyDescent="0.25">
      <c r="A839" t="s">
        <v>849</v>
      </c>
      <c r="B839">
        <v>2015</v>
      </c>
      <c r="C839">
        <v>2</v>
      </c>
    </row>
    <row r="840" spans="1:3" x14ac:dyDescent="0.25">
      <c r="A840" t="s">
        <v>850</v>
      </c>
      <c r="B840">
        <v>2017</v>
      </c>
      <c r="C840">
        <v>24</v>
      </c>
    </row>
    <row r="841" spans="1:3" x14ac:dyDescent="0.25">
      <c r="A841" t="s">
        <v>851</v>
      </c>
      <c r="B841">
        <v>2017</v>
      </c>
      <c r="C841">
        <v>1</v>
      </c>
    </row>
    <row r="842" spans="1:3" x14ac:dyDescent="0.25">
      <c r="A842" t="s">
        <v>852</v>
      </c>
      <c r="B842">
        <v>2017</v>
      </c>
      <c r="C842">
        <v>2</v>
      </c>
    </row>
    <row r="843" spans="1:3" x14ac:dyDescent="0.25">
      <c r="A843" t="s">
        <v>853</v>
      </c>
      <c r="B843">
        <v>2019</v>
      </c>
      <c r="C843">
        <v>2</v>
      </c>
    </row>
    <row r="844" spans="1:3" x14ac:dyDescent="0.25">
      <c r="A844" t="s">
        <v>854</v>
      </c>
      <c r="B844">
        <v>2019</v>
      </c>
      <c r="C844">
        <v>1</v>
      </c>
    </row>
    <row r="845" spans="1:3" x14ac:dyDescent="0.25">
      <c r="A845" t="s">
        <v>855</v>
      </c>
      <c r="B845">
        <v>2022</v>
      </c>
      <c r="C845">
        <v>24</v>
      </c>
    </row>
    <row r="846" spans="1:3" x14ac:dyDescent="0.25">
      <c r="A846" t="s">
        <v>856</v>
      </c>
      <c r="B846">
        <v>2022</v>
      </c>
      <c r="C846">
        <v>1</v>
      </c>
    </row>
    <row r="847" spans="1:3" x14ac:dyDescent="0.25">
      <c r="A847" t="s">
        <v>857</v>
      </c>
      <c r="B847">
        <v>2022</v>
      </c>
      <c r="C847">
        <v>2</v>
      </c>
    </row>
    <row r="848" spans="1:3" x14ac:dyDescent="0.25">
      <c r="A848" t="s">
        <v>858</v>
      </c>
      <c r="B848">
        <v>2023</v>
      </c>
      <c r="C848">
        <v>24</v>
      </c>
    </row>
    <row r="849" spans="1:3" x14ac:dyDescent="0.25">
      <c r="A849" t="s">
        <v>859</v>
      </c>
      <c r="B849">
        <v>2023</v>
      </c>
      <c r="C849">
        <v>1</v>
      </c>
    </row>
    <row r="850" spans="1:3" x14ac:dyDescent="0.25">
      <c r="A850" t="s">
        <v>860</v>
      </c>
      <c r="B850">
        <v>2023</v>
      </c>
      <c r="C850">
        <v>2</v>
      </c>
    </row>
    <row r="851" spans="1:3" x14ac:dyDescent="0.25">
      <c r="A851" t="s">
        <v>861</v>
      </c>
      <c r="B851">
        <v>2024</v>
      </c>
      <c r="C851">
        <v>24</v>
      </c>
    </row>
    <row r="852" spans="1:3" x14ac:dyDescent="0.25">
      <c r="A852" t="s">
        <v>862</v>
      </c>
      <c r="B852">
        <v>2024</v>
      </c>
      <c r="C852">
        <v>1</v>
      </c>
    </row>
    <row r="853" spans="1:3" x14ac:dyDescent="0.25">
      <c r="A853" t="s">
        <v>863</v>
      </c>
      <c r="B853">
        <v>2024</v>
      </c>
      <c r="C853">
        <v>2</v>
      </c>
    </row>
    <row r="854" spans="1:3" x14ac:dyDescent="0.25">
      <c r="A854" t="s">
        <v>864</v>
      </c>
      <c r="B854">
        <v>2025</v>
      </c>
      <c r="C854">
        <v>1</v>
      </c>
    </row>
    <row r="855" spans="1:3" x14ac:dyDescent="0.25">
      <c r="A855" t="s">
        <v>865</v>
      </c>
      <c r="B855">
        <v>2025</v>
      </c>
      <c r="C855">
        <v>24</v>
      </c>
    </row>
    <row r="856" spans="1:3" x14ac:dyDescent="0.25">
      <c r="A856" t="s">
        <v>866</v>
      </c>
      <c r="B856">
        <v>2025</v>
      </c>
      <c r="C856">
        <v>1</v>
      </c>
    </row>
    <row r="857" spans="1:3" x14ac:dyDescent="0.25">
      <c r="A857" t="s">
        <v>867</v>
      </c>
      <c r="B857">
        <v>2025</v>
      </c>
      <c r="C857">
        <v>2</v>
      </c>
    </row>
    <row r="858" spans="1:3" x14ac:dyDescent="0.25">
      <c r="A858" t="s">
        <v>868</v>
      </c>
      <c r="B858">
        <v>2027</v>
      </c>
      <c r="C858">
        <v>24</v>
      </c>
    </row>
    <row r="859" spans="1:3" x14ac:dyDescent="0.25">
      <c r="A859" t="s">
        <v>869</v>
      </c>
      <c r="B859">
        <v>2027</v>
      </c>
      <c r="C859">
        <v>1</v>
      </c>
    </row>
    <row r="860" spans="1:3" x14ac:dyDescent="0.25">
      <c r="A860" t="s">
        <v>870</v>
      </c>
      <c r="B860">
        <v>2027</v>
      </c>
      <c r="C860">
        <v>2</v>
      </c>
    </row>
    <row r="861" spans="1:3" x14ac:dyDescent="0.25">
      <c r="A861" t="s">
        <v>871</v>
      </c>
      <c r="B861">
        <v>2028</v>
      </c>
      <c r="C861">
        <v>24</v>
      </c>
    </row>
    <row r="862" spans="1:3" x14ac:dyDescent="0.25">
      <c r="A862" t="s">
        <v>872</v>
      </c>
      <c r="B862">
        <v>2028</v>
      </c>
      <c r="C862">
        <v>1</v>
      </c>
    </row>
    <row r="863" spans="1:3" x14ac:dyDescent="0.25">
      <c r="A863" t="s">
        <v>873</v>
      </c>
      <c r="B863">
        <v>2028</v>
      </c>
      <c r="C863">
        <v>2</v>
      </c>
    </row>
    <row r="864" spans="1:3" x14ac:dyDescent="0.25">
      <c r="A864" t="s">
        <v>874</v>
      </c>
      <c r="B864">
        <v>2029</v>
      </c>
      <c r="C864">
        <v>24</v>
      </c>
    </row>
    <row r="865" spans="1:3" x14ac:dyDescent="0.25">
      <c r="A865" t="s">
        <v>875</v>
      </c>
      <c r="B865">
        <v>2029</v>
      </c>
      <c r="C865">
        <v>1</v>
      </c>
    </row>
    <row r="866" spans="1:3" x14ac:dyDescent="0.25">
      <c r="A866" t="s">
        <v>876</v>
      </c>
      <c r="B866">
        <v>2029</v>
      </c>
      <c r="C866">
        <v>2</v>
      </c>
    </row>
    <row r="867" spans="1:3" x14ac:dyDescent="0.25">
      <c r="A867" t="s">
        <v>877</v>
      </c>
      <c r="B867">
        <v>2030</v>
      </c>
      <c r="C867">
        <v>12</v>
      </c>
    </row>
    <row r="868" spans="1:3" x14ac:dyDescent="0.25">
      <c r="A868" t="s">
        <v>878</v>
      </c>
      <c r="B868">
        <v>2030</v>
      </c>
      <c r="C868">
        <v>1</v>
      </c>
    </row>
    <row r="869" spans="1:3" x14ac:dyDescent="0.25">
      <c r="A869" t="s">
        <v>879</v>
      </c>
      <c r="B869">
        <v>2030</v>
      </c>
      <c r="C869">
        <v>2</v>
      </c>
    </row>
    <row r="870" spans="1:3" x14ac:dyDescent="0.25">
      <c r="A870" t="s">
        <v>880</v>
      </c>
      <c r="B870">
        <v>203</v>
      </c>
      <c r="C870">
        <v>24</v>
      </c>
    </row>
    <row r="871" spans="1:3" x14ac:dyDescent="0.25">
      <c r="A871" t="s">
        <v>881</v>
      </c>
      <c r="B871">
        <v>203</v>
      </c>
      <c r="C871">
        <v>1</v>
      </c>
    </row>
    <row r="872" spans="1:3" x14ac:dyDescent="0.25">
      <c r="A872" t="s">
        <v>882</v>
      </c>
      <c r="B872">
        <v>203</v>
      </c>
      <c r="C872">
        <v>2</v>
      </c>
    </row>
    <row r="873" spans="1:3" x14ac:dyDescent="0.25">
      <c r="A873" t="s">
        <v>883</v>
      </c>
      <c r="B873">
        <v>2042</v>
      </c>
      <c r="C873">
        <v>24</v>
      </c>
    </row>
    <row r="874" spans="1:3" x14ac:dyDescent="0.25">
      <c r="A874" t="s">
        <v>884</v>
      </c>
      <c r="B874">
        <v>2042</v>
      </c>
      <c r="C874">
        <v>1</v>
      </c>
    </row>
    <row r="875" spans="1:3" x14ac:dyDescent="0.25">
      <c r="A875" t="s">
        <v>885</v>
      </c>
      <c r="B875">
        <v>2042</v>
      </c>
      <c r="C875">
        <v>2</v>
      </c>
    </row>
    <row r="876" spans="1:3" x14ac:dyDescent="0.25">
      <c r="A876" t="s">
        <v>886</v>
      </c>
      <c r="B876">
        <v>2043</v>
      </c>
      <c r="C876">
        <v>24</v>
      </c>
    </row>
    <row r="877" spans="1:3" x14ac:dyDescent="0.25">
      <c r="A877" t="s">
        <v>887</v>
      </c>
      <c r="B877">
        <v>2043</v>
      </c>
      <c r="C877">
        <v>1</v>
      </c>
    </row>
    <row r="878" spans="1:3" x14ac:dyDescent="0.25">
      <c r="A878" t="s">
        <v>888</v>
      </c>
      <c r="B878">
        <v>2043</v>
      </c>
      <c r="C878">
        <v>2</v>
      </c>
    </row>
    <row r="879" spans="1:3" x14ac:dyDescent="0.25">
      <c r="A879" t="s">
        <v>889</v>
      </c>
      <c r="B879">
        <v>2044</v>
      </c>
      <c r="C879">
        <v>48</v>
      </c>
    </row>
    <row r="880" spans="1:3" x14ac:dyDescent="0.25">
      <c r="A880" t="s">
        <v>890</v>
      </c>
      <c r="B880">
        <v>2044</v>
      </c>
      <c r="C880">
        <v>1</v>
      </c>
    </row>
    <row r="881" spans="1:3" x14ac:dyDescent="0.25">
      <c r="A881" t="s">
        <v>891</v>
      </c>
      <c r="B881">
        <v>2044</v>
      </c>
      <c r="C881">
        <v>2</v>
      </c>
    </row>
    <row r="882" spans="1:3" x14ac:dyDescent="0.25">
      <c r="A882" t="s">
        <v>892</v>
      </c>
      <c r="B882">
        <v>2045</v>
      </c>
      <c r="C882">
        <v>2</v>
      </c>
    </row>
    <row r="883" spans="1:3" x14ac:dyDescent="0.25">
      <c r="A883" t="s">
        <v>893</v>
      </c>
      <c r="B883">
        <v>2045</v>
      </c>
      <c r="C883">
        <v>1</v>
      </c>
    </row>
    <row r="884" spans="1:3" x14ac:dyDescent="0.25">
      <c r="A884" t="s">
        <v>894</v>
      </c>
      <c r="B884">
        <v>2046</v>
      </c>
      <c r="C884">
        <v>24</v>
      </c>
    </row>
    <row r="885" spans="1:3" x14ac:dyDescent="0.25">
      <c r="A885" t="s">
        <v>895</v>
      </c>
      <c r="B885">
        <v>2046</v>
      </c>
      <c r="C885">
        <v>4</v>
      </c>
    </row>
    <row r="886" spans="1:3" x14ac:dyDescent="0.25">
      <c r="A886" t="s">
        <v>896</v>
      </c>
      <c r="B886">
        <v>2049</v>
      </c>
      <c r="C886">
        <v>48</v>
      </c>
    </row>
    <row r="887" spans="1:3" x14ac:dyDescent="0.25">
      <c r="A887" t="s">
        <v>897</v>
      </c>
      <c r="B887">
        <v>2049</v>
      </c>
      <c r="C887">
        <v>48</v>
      </c>
    </row>
    <row r="888" spans="1:3" x14ac:dyDescent="0.25">
      <c r="A888" t="s">
        <v>898</v>
      </c>
      <c r="B888">
        <v>2049</v>
      </c>
      <c r="C888">
        <v>3</v>
      </c>
    </row>
    <row r="889" spans="1:3" x14ac:dyDescent="0.25">
      <c r="A889" t="s">
        <v>899</v>
      </c>
      <c r="B889">
        <v>204</v>
      </c>
      <c r="C889">
        <v>1</v>
      </c>
    </row>
    <row r="890" spans="1:3" x14ac:dyDescent="0.25">
      <c r="A890" t="s">
        <v>900</v>
      </c>
      <c r="B890">
        <v>204</v>
      </c>
      <c r="C890">
        <v>24</v>
      </c>
    </row>
    <row r="891" spans="1:3" x14ac:dyDescent="0.25">
      <c r="A891" t="s">
        <v>901</v>
      </c>
      <c r="B891">
        <v>204</v>
      </c>
      <c r="C891">
        <v>1</v>
      </c>
    </row>
    <row r="892" spans="1:3" x14ac:dyDescent="0.25">
      <c r="A892" t="s">
        <v>902</v>
      </c>
      <c r="B892">
        <v>204</v>
      </c>
      <c r="C892">
        <v>2</v>
      </c>
    </row>
    <row r="893" spans="1:3" x14ac:dyDescent="0.25">
      <c r="A893" t="s">
        <v>903</v>
      </c>
      <c r="B893">
        <v>2050</v>
      </c>
      <c r="C893">
        <v>24</v>
      </c>
    </row>
    <row r="894" spans="1:3" x14ac:dyDescent="0.25">
      <c r="A894" t="s">
        <v>904</v>
      </c>
      <c r="B894">
        <v>2050</v>
      </c>
      <c r="C894">
        <v>1</v>
      </c>
    </row>
    <row r="895" spans="1:3" x14ac:dyDescent="0.25">
      <c r="A895" t="s">
        <v>905</v>
      </c>
      <c r="B895">
        <v>2050</v>
      </c>
      <c r="C895">
        <v>2</v>
      </c>
    </row>
    <row r="896" spans="1:3" x14ac:dyDescent="0.25">
      <c r="A896" t="s">
        <v>906</v>
      </c>
      <c r="B896">
        <v>2051</v>
      </c>
      <c r="C896">
        <v>24</v>
      </c>
    </row>
    <row r="897" spans="1:3" x14ac:dyDescent="0.25">
      <c r="A897" t="s">
        <v>907</v>
      </c>
      <c r="B897">
        <v>2051</v>
      </c>
      <c r="C897">
        <v>1</v>
      </c>
    </row>
    <row r="898" spans="1:3" x14ac:dyDescent="0.25">
      <c r="A898" t="s">
        <v>908</v>
      </c>
      <c r="B898">
        <v>2051</v>
      </c>
      <c r="C898">
        <v>2</v>
      </c>
    </row>
    <row r="899" spans="1:3" x14ac:dyDescent="0.25">
      <c r="A899" t="s">
        <v>909</v>
      </c>
      <c r="B899">
        <v>2052</v>
      </c>
      <c r="C899">
        <v>24</v>
      </c>
    </row>
    <row r="900" spans="1:3" x14ac:dyDescent="0.25">
      <c r="A900" t="s">
        <v>910</v>
      </c>
      <c r="B900">
        <v>2052</v>
      </c>
      <c r="C900">
        <v>1</v>
      </c>
    </row>
    <row r="901" spans="1:3" x14ac:dyDescent="0.25">
      <c r="A901" t="s">
        <v>911</v>
      </c>
      <c r="B901">
        <v>2052</v>
      </c>
      <c r="C901">
        <v>2</v>
      </c>
    </row>
    <row r="902" spans="1:3" x14ac:dyDescent="0.25">
      <c r="A902" t="s">
        <v>912</v>
      </c>
      <c r="B902">
        <v>2053</v>
      </c>
      <c r="C902">
        <v>12</v>
      </c>
    </row>
    <row r="903" spans="1:3" x14ac:dyDescent="0.25">
      <c r="A903" t="s">
        <v>913</v>
      </c>
      <c r="B903">
        <v>2053</v>
      </c>
      <c r="C903">
        <v>288</v>
      </c>
    </row>
    <row r="904" spans="1:3" x14ac:dyDescent="0.25">
      <c r="A904" t="s">
        <v>914</v>
      </c>
      <c r="B904">
        <v>2054</v>
      </c>
      <c r="C904">
        <v>12</v>
      </c>
    </row>
    <row r="905" spans="1:3" x14ac:dyDescent="0.25">
      <c r="A905" t="s">
        <v>915</v>
      </c>
      <c r="B905">
        <v>2054</v>
      </c>
      <c r="C905">
        <v>288</v>
      </c>
    </row>
    <row r="906" spans="1:3" x14ac:dyDescent="0.25">
      <c r="A906" t="s">
        <v>916</v>
      </c>
      <c r="B906">
        <v>2055</v>
      </c>
      <c r="C906">
        <v>12</v>
      </c>
    </row>
    <row r="907" spans="1:3" x14ac:dyDescent="0.25">
      <c r="A907" t="s">
        <v>917</v>
      </c>
      <c r="B907">
        <v>2055</v>
      </c>
      <c r="C907">
        <v>288</v>
      </c>
    </row>
    <row r="908" spans="1:3" x14ac:dyDescent="0.25">
      <c r="A908" t="s">
        <v>918</v>
      </c>
      <c r="B908">
        <v>205</v>
      </c>
      <c r="C908">
        <v>24</v>
      </c>
    </row>
    <row r="909" spans="1:3" x14ac:dyDescent="0.25">
      <c r="A909" t="s">
        <v>919</v>
      </c>
      <c r="B909">
        <v>205</v>
      </c>
      <c r="C909">
        <v>1</v>
      </c>
    </row>
    <row r="910" spans="1:3" x14ac:dyDescent="0.25">
      <c r="A910" t="s">
        <v>920</v>
      </c>
      <c r="B910">
        <v>205</v>
      </c>
      <c r="C910">
        <v>2</v>
      </c>
    </row>
    <row r="911" spans="1:3" x14ac:dyDescent="0.25">
      <c r="A911" t="s">
        <v>921</v>
      </c>
      <c r="B911">
        <v>20650</v>
      </c>
      <c r="C911">
        <v>24</v>
      </c>
    </row>
    <row r="912" spans="1:3" x14ac:dyDescent="0.25">
      <c r="A912" t="s">
        <v>922</v>
      </c>
      <c r="B912">
        <v>20650</v>
      </c>
      <c r="C912">
        <v>4</v>
      </c>
    </row>
    <row r="913" spans="1:3" x14ac:dyDescent="0.25">
      <c r="A913" t="s">
        <v>923</v>
      </c>
      <c r="B913">
        <v>206</v>
      </c>
      <c r="C913">
        <v>24</v>
      </c>
    </row>
    <row r="914" spans="1:3" x14ac:dyDescent="0.25">
      <c r="A914" t="s">
        <v>924</v>
      </c>
      <c r="B914">
        <v>206</v>
      </c>
      <c r="C914">
        <v>1</v>
      </c>
    </row>
    <row r="915" spans="1:3" x14ac:dyDescent="0.25">
      <c r="A915" t="s">
        <v>925</v>
      </c>
      <c r="B915">
        <v>206</v>
      </c>
      <c r="C915">
        <v>2</v>
      </c>
    </row>
    <row r="916" spans="1:3" x14ac:dyDescent="0.25">
      <c r="A916" t="s">
        <v>926</v>
      </c>
      <c r="B916">
        <v>2070</v>
      </c>
      <c r="C916">
        <v>12</v>
      </c>
    </row>
    <row r="917" spans="1:3" x14ac:dyDescent="0.25">
      <c r="A917" t="s">
        <v>927</v>
      </c>
      <c r="B917">
        <v>2070</v>
      </c>
      <c r="C917">
        <v>48</v>
      </c>
    </row>
    <row r="918" spans="1:3" x14ac:dyDescent="0.25">
      <c r="A918" t="s">
        <v>928</v>
      </c>
      <c r="B918">
        <v>2070</v>
      </c>
      <c r="C918">
        <v>1</v>
      </c>
    </row>
    <row r="919" spans="1:3" x14ac:dyDescent="0.25">
      <c r="A919" t="s">
        <v>929</v>
      </c>
      <c r="B919">
        <v>2070</v>
      </c>
      <c r="C919">
        <v>2</v>
      </c>
    </row>
    <row r="920" spans="1:3" x14ac:dyDescent="0.25">
      <c r="A920" t="s">
        <v>930</v>
      </c>
      <c r="B920">
        <v>2071</v>
      </c>
      <c r="C920">
        <v>6</v>
      </c>
    </row>
    <row r="921" spans="1:3" x14ac:dyDescent="0.25">
      <c r="A921" t="s">
        <v>931</v>
      </c>
      <c r="B921">
        <v>2071</v>
      </c>
      <c r="C921">
        <v>24</v>
      </c>
    </row>
    <row r="922" spans="1:3" x14ac:dyDescent="0.25">
      <c r="A922" t="s">
        <v>932</v>
      </c>
      <c r="B922">
        <v>2071</v>
      </c>
      <c r="C922">
        <v>1</v>
      </c>
    </row>
    <row r="923" spans="1:3" x14ac:dyDescent="0.25">
      <c r="A923" t="s">
        <v>933</v>
      </c>
      <c r="B923">
        <v>2071</v>
      </c>
      <c r="C923">
        <v>2</v>
      </c>
    </row>
    <row r="924" spans="1:3" x14ac:dyDescent="0.25">
      <c r="A924" t="s">
        <v>934</v>
      </c>
      <c r="B924">
        <v>207</v>
      </c>
      <c r="C924">
        <v>24</v>
      </c>
    </row>
    <row r="925" spans="1:3" x14ac:dyDescent="0.25">
      <c r="A925" t="s">
        <v>935</v>
      </c>
      <c r="B925">
        <v>207</v>
      </c>
      <c r="C925">
        <v>1</v>
      </c>
    </row>
    <row r="926" spans="1:3" x14ac:dyDescent="0.25">
      <c r="A926" t="s">
        <v>936</v>
      </c>
      <c r="B926">
        <v>207</v>
      </c>
      <c r="C926">
        <v>2</v>
      </c>
    </row>
    <row r="927" spans="1:3" x14ac:dyDescent="0.25">
      <c r="A927" t="s">
        <v>937</v>
      </c>
      <c r="B927">
        <v>2080</v>
      </c>
      <c r="C927">
        <v>24</v>
      </c>
    </row>
    <row r="928" spans="1:3" x14ac:dyDescent="0.25">
      <c r="A928" t="s">
        <v>938</v>
      </c>
      <c r="B928">
        <v>2080</v>
      </c>
      <c r="C928">
        <v>3</v>
      </c>
    </row>
    <row r="929" spans="1:3" x14ac:dyDescent="0.25">
      <c r="A929" t="s">
        <v>939</v>
      </c>
      <c r="B929">
        <v>208</v>
      </c>
      <c r="C929">
        <v>24</v>
      </c>
    </row>
    <row r="930" spans="1:3" x14ac:dyDescent="0.25">
      <c r="A930" t="s">
        <v>940</v>
      </c>
      <c r="B930">
        <v>208</v>
      </c>
      <c r="C930">
        <v>1</v>
      </c>
    </row>
    <row r="931" spans="1:3" x14ac:dyDescent="0.25">
      <c r="A931" t="s">
        <v>941</v>
      </c>
      <c r="B931">
        <v>208</v>
      </c>
      <c r="C931">
        <v>2</v>
      </c>
    </row>
    <row r="932" spans="1:3" x14ac:dyDescent="0.25">
      <c r="A932" t="s">
        <v>942</v>
      </c>
      <c r="B932">
        <v>2090</v>
      </c>
      <c r="C932">
        <v>24</v>
      </c>
    </row>
    <row r="933" spans="1:3" x14ac:dyDescent="0.25">
      <c r="A933" t="s">
        <v>943</v>
      </c>
      <c r="B933">
        <v>2090</v>
      </c>
      <c r="C933">
        <v>1</v>
      </c>
    </row>
    <row r="934" spans="1:3" x14ac:dyDescent="0.25">
      <c r="A934" t="s">
        <v>944</v>
      </c>
      <c r="B934">
        <v>2090</v>
      </c>
      <c r="C934">
        <v>2</v>
      </c>
    </row>
    <row r="935" spans="1:3" x14ac:dyDescent="0.25">
      <c r="A935" t="s">
        <v>945</v>
      </c>
      <c r="B935">
        <v>2091</v>
      </c>
      <c r="C935">
        <v>12</v>
      </c>
    </row>
    <row r="936" spans="1:3" x14ac:dyDescent="0.25">
      <c r="A936" t="s">
        <v>946</v>
      </c>
      <c r="B936">
        <v>2091</v>
      </c>
      <c r="C936">
        <v>1</v>
      </c>
    </row>
    <row r="937" spans="1:3" x14ac:dyDescent="0.25">
      <c r="A937" t="s">
        <v>947</v>
      </c>
      <c r="B937">
        <v>2091</v>
      </c>
      <c r="C937">
        <v>2</v>
      </c>
    </row>
    <row r="938" spans="1:3" x14ac:dyDescent="0.25">
      <c r="A938" t="s">
        <v>948</v>
      </c>
      <c r="B938">
        <v>2092</v>
      </c>
      <c r="C938">
        <v>24</v>
      </c>
    </row>
    <row r="939" spans="1:3" x14ac:dyDescent="0.25">
      <c r="A939" t="s">
        <v>949</v>
      </c>
      <c r="B939">
        <v>2092</v>
      </c>
      <c r="C939">
        <v>1</v>
      </c>
    </row>
    <row r="940" spans="1:3" x14ac:dyDescent="0.25">
      <c r="A940" t="s">
        <v>950</v>
      </c>
      <c r="B940">
        <v>2092</v>
      </c>
      <c r="C940">
        <v>2</v>
      </c>
    </row>
    <row r="941" spans="1:3" x14ac:dyDescent="0.25">
      <c r="A941" t="s">
        <v>951</v>
      </c>
      <c r="B941">
        <v>2093</v>
      </c>
      <c r="C941">
        <v>24</v>
      </c>
    </row>
    <row r="942" spans="1:3" x14ac:dyDescent="0.25">
      <c r="A942" t="s">
        <v>952</v>
      </c>
      <c r="B942">
        <v>2093</v>
      </c>
      <c r="C942">
        <v>1</v>
      </c>
    </row>
    <row r="943" spans="1:3" x14ac:dyDescent="0.25">
      <c r="A943" t="s">
        <v>953</v>
      </c>
      <c r="B943">
        <v>2093</v>
      </c>
      <c r="C943">
        <v>2</v>
      </c>
    </row>
    <row r="944" spans="1:3" x14ac:dyDescent="0.25">
      <c r="A944" t="s">
        <v>954</v>
      </c>
      <c r="B944">
        <v>2094</v>
      </c>
      <c r="C944">
        <v>24</v>
      </c>
    </row>
    <row r="945" spans="1:3" x14ac:dyDescent="0.25">
      <c r="A945" t="s">
        <v>955</v>
      </c>
      <c r="B945">
        <v>2094</v>
      </c>
      <c r="C945">
        <v>1</v>
      </c>
    </row>
    <row r="946" spans="1:3" x14ac:dyDescent="0.25">
      <c r="A946" t="s">
        <v>956</v>
      </c>
      <c r="B946">
        <v>2094</v>
      </c>
      <c r="C946">
        <v>2</v>
      </c>
    </row>
    <row r="947" spans="1:3" x14ac:dyDescent="0.25">
      <c r="A947" t="s">
        <v>957</v>
      </c>
      <c r="B947">
        <v>2099</v>
      </c>
      <c r="C947">
        <v>24</v>
      </c>
    </row>
    <row r="948" spans="1:3" x14ac:dyDescent="0.25">
      <c r="A948" t="s">
        <v>958</v>
      </c>
      <c r="B948">
        <v>2099</v>
      </c>
      <c r="C948">
        <v>1</v>
      </c>
    </row>
    <row r="949" spans="1:3" x14ac:dyDescent="0.25">
      <c r="A949" t="s">
        <v>959</v>
      </c>
      <c r="B949">
        <v>2099</v>
      </c>
      <c r="C949">
        <v>4</v>
      </c>
    </row>
    <row r="950" spans="1:3" x14ac:dyDescent="0.25">
      <c r="A950" t="s">
        <v>960</v>
      </c>
      <c r="B950">
        <v>209</v>
      </c>
      <c r="C950">
        <v>24</v>
      </c>
    </row>
    <row r="951" spans="1:3" x14ac:dyDescent="0.25">
      <c r="A951" t="s">
        <v>961</v>
      </c>
      <c r="B951">
        <v>209</v>
      </c>
      <c r="C951">
        <v>1</v>
      </c>
    </row>
    <row r="952" spans="1:3" x14ac:dyDescent="0.25">
      <c r="A952" t="s">
        <v>962</v>
      </c>
      <c r="B952">
        <v>209</v>
      </c>
      <c r="C952">
        <v>2</v>
      </c>
    </row>
    <row r="953" spans="1:3" x14ac:dyDescent="0.25">
      <c r="A953" t="s">
        <v>963</v>
      </c>
      <c r="B953">
        <v>210</v>
      </c>
      <c r="C953">
        <v>24</v>
      </c>
    </row>
    <row r="954" spans="1:3" x14ac:dyDescent="0.25">
      <c r="A954" t="s">
        <v>964</v>
      </c>
      <c r="B954">
        <v>210</v>
      </c>
      <c r="C954">
        <v>1</v>
      </c>
    </row>
    <row r="955" spans="1:3" x14ac:dyDescent="0.25">
      <c r="A955" t="s">
        <v>965</v>
      </c>
      <c r="B955">
        <v>210</v>
      </c>
      <c r="C955">
        <v>2</v>
      </c>
    </row>
    <row r="956" spans="1:3" x14ac:dyDescent="0.25">
      <c r="A956" t="s">
        <v>966</v>
      </c>
      <c r="B956">
        <v>211</v>
      </c>
      <c r="C956">
        <v>24</v>
      </c>
    </row>
    <row r="957" spans="1:3" x14ac:dyDescent="0.25">
      <c r="A957" t="s">
        <v>967</v>
      </c>
      <c r="B957">
        <v>211</v>
      </c>
      <c r="C957">
        <v>1</v>
      </c>
    </row>
    <row r="958" spans="1:3" x14ac:dyDescent="0.25">
      <c r="A958" t="s">
        <v>968</v>
      </c>
      <c r="B958">
        <v>212</v>
      </c>
      <c r="C958">
        <v>24</v>
      </c>
    </row>
    <row r="959" spans="1:3" x14ac:dyDescent="0.25">
      <c r="A959" t="s">
        <v>969</v>
      </c>
      <c r="B959">
        <v>212</v>
      </c>
      <c r="C959">
        <v>1</v>
      </c>
    </row>
    <row r="960" spans="1:3" x14ac:dyDescent="0.25">
      <c r="A960" t="s">
        <v>970</v>
      </c>
      <c r="B960">
        <v>212</v>
      </c>
      <c r="C960">
        <v>2</v>
      </c>
    </row>
    <row r="961" spans="1:3" x14ac:dyDescent="0.25">
      <c r="A961" t="s">
        <v>971</v>
      </c>
      <c r="B961">
        <v>2130</v>
      </c>
      <c r="C961">
        <v>24</v>
      </c>
    </row>
    <row r="962" spans="1:3" x14ac:dyDescent="0.25">
      <c r="A962" t="s">
        <v>972</v>
      </c>
      <c r="B962">
        <v>2130</v>
      </c>
      <c r="C962">
        <v>1</v>
      </c>
    </row>
    <row r="963" spans="1:3" x14ac:dyDescent="0.25">
      <c r="A963" t="s">
        <v>973</v>
      </c>
      <c r="B963">
        <v>2130</v>
      </c>
      <c r="C963">
        <v>4</v>
      </c>
    </row>
    <row r="964" spans="1:3" x14ac:dyDescent="0.25">
      <c r="A964" t="s">
        <v>974</v>
      </c>
      <c r="B964">
        <v>2131</v>
      </c>
      <c r="C964">
        <v>10</v>
      </c>
    </row>
    <row r="965" spans="1:3" x14ac:dyDescent="0.25">
      <c r="A965" t="s">
        <v>975</v>
      </c>
      <c r="B965">
        <v>2131</v>
      </c>
      <c r="C965">
        <v>1</v>
      </c>
    </row>
    <row r="966" spans="1:3" x14ac:dyDescent="0.25">
      <c r="A966" t="s">
        <v>976</v>
      </c>
      <c r="B966">
        <v>2131</v>
      </c>
      <c r="C966">
        <v>2</v>
      </c>
    </row>
    <row r="967" spans="1:3" x14ac:dyDescent="0.25">
      <c r="A967" t="s">
        <v>977</v>
      </c>
      <c r="B967">
        <v>2132</v>
      </c>
      <c r="C967">
        <v>24</v>
      </c>
    </row>
    <row r="968" spans="1:3" x14ac:dyDescent="0.25">
      <c r="A968" t="s">
        <v>978</v>
      </c>
      <c r="B968">
        <v>2132</v>
      </c>
      <c r="C968">
        <v>1</v>
      </c>
    </row>
    <row r="969" spans="1:3" x14ac:dyDescent="0.25">
      <c r="A969" t="s">
        <v>979</v>
      </c>
      <c r="B969">
        <v>2132</v>
      </c>
      <c r="C969">
        <v>4</v>
      </c>
    </row>
    <row r="970" spans="1:3" x14ac:dyDescent="0.25">
      <c r="A970" t="s">
        <v>980</v>
      </c>
      <c r="B970">
        <v>2133</v>
      </c>
      <c r="C970">
        <v>10</v>
      </c>
    </row>
    <row r="971" spans="1:3" x14ac:dyDescent="0.25">
      <c r="A971" t="s">
        <v>981</v>
      </c>
      <c r="B971">
        <v>2133</v>
      </c>
      <c r="C971">
        <v>1</v>
      </c>
    </row>
    <row r="972" spans="1:3" x14ac:dyDescent="0.25">
      <c r="A972" t="s">
        <v>982</v>
      </c>
      <c r="B972">
        <v>2133</v>
      </c>
      <c r="C972">
        <v>2</v>
      </c>
    </row>
    <row r="973" spans="1:3" x14ac:dyDescent="0.25">
      <c r="A973" t="s">
        <v>983</v>
      </c>
      <c r="B973">
        <v>2138</v>
      </c>
      <c r="C973">
        <v>48</v>
      </c>
    </row>
    <row r="974" spans="1:3" x14ac:dyDescent="0.25">
      <c r="A974" t="s">
        <v>984</v>
      </c>
      <c r="B974">
        <v>2138</v>
      </c>
      <c r="C974">
        <v>6</v>
      </c>
    </row>
    <row r="975" spans="1:3" x14ac:dyDescent="0.25">
      <c r="A975" t="s">
        <v>985</v>
      </c>
      <c r="B975">
        <v>2139</v>
      </c>
      <c r="C975">
        <v>48</v>
      </c>
    </row>
    <row r="976" spans="1:3" x14ac:dyDescent="0.25">
      <c r="A976" t="s">
        <v>986</v>
      </c>
      <c r="B976">
        <v>2139</v>
      </c>
      <c r="C976">
        <v>6</v>
      </c>
    </row>
    <row r="977" spans="1:3" x14ac:dyDescent="0.25">
      <c r="A977" t="s">
        <v>987</v>
      </c>
      <c r="B977">
        <v>213</v>
      </c>
      <c r="C977">
        <v>24</v>
      </c>
    </row>
    <row r="978" spans="1:3" x14ac:dyDescent="0.25">
      <c r="A978" t="s">
        <v>988</v>
      </c>
      <c r="B978">
        <v>213</v>
      </c>
      <c r="C978">
        <v>1</v>
      </c>
    </row>
    <row r="979" spans="1:3" x14ac:dyDescent="0.25">
      <c r="A979" t="s">
        <v>989</v>
      </c>
      <c r="B979">
        <v>213</v>
      </c>
      <c r="C979">
        <v>2</v>
      </c>
    </row>
    <row r="980" spans="1:3" x14ac:dyDescent="0.25">
      <c r="A980" t="s">
        <v>990</v>
      </c>
      <c r="B980">
        <v>2140</v>
      </c>
      <c r="C980">
        <v>48</v>
      </c>
    </row>
    <row r="981" spans="1:3" x14ac:dyDescent="0.25">
      <c r="A981" t="s">
        <v>991</v>
      </c>
      <c r="B981">
        <v>2140</v>
      </c>
      <c r="C981">
        <v>6</v>
      </c>
    </row>
    <row r="982" spans="1:3" x14ac:dyDescent="0.25">
      <c r="A982" t="s">
        <v>992</v>
      </c>
      <c r="B982">
        <v>214</v>
      </c>
      <c r="C982">
        <v>24</v>
      </c>
    </row>
    <row r="983" spans="1:3" x14ac:dyDescent="0.25">
      <c r="A983" t="s">
        <v>993</v>
      </c>
      <c r="B983">
        <v>214</v>
      </c>
      <c r="C983">
        <v>1</v>
      </c>
    </row>
    <row r="984" spans="1:3" x14ac:dyDescent="0.25">
      <c r="A984" t="s">
        <v>994</v>
      </c>
      <c r="B984">
        <v>214</v>
      </c>
      <c r="C984">
        <v>2</v>
      </c>
    </row>
    <row r="985" spans="1:3" x14ac:dyDescent="0.25">
      <c r="A985" t="s">
        <v>995</v>
      </c>
      <c r="B985">
        <v>215</v>
      </c>
      <c r="C985">
        <v>24</v>
      </c>
    </row>
    <row r="986" spans="1:3" x14ac:dyDescent="0.25">
      <c r="A986" t="s">
        <v>996</v>
      </c>
      <c r="B986">
        <v>215</v>
      </c>
      <c r="C986">
        <v>1</v>
      </c>
    </row>
    <row r="987" spans="1:3" x14ac:dyDescent="0.25">
      <c r="A987" t="s">
        <v>997</v>
      </c>
      <c r="B987">
        <v>215</v>
      </c>
      <c r="C987">
        <v>3</v>
      </c>
    </row>
    <row r="988" spans="1:3" x14ac:dyDescent="0.25">
      <c r="A988" t="s">
        <v>998</v>
      </c>
      <c r="B988">
        <v>2163</v>
      </c>
      <c r="C988">
        <v>48</v>
      </c>
    </row>
    <row r="989" spans="1:3" x14ac:dyDescent="0.25">
      <c r="A989" t="s">
        <v>999</v>
      </c>
      <c r="B989">
        <v>2163</v>
      </c>
      <c r="C989">
        <v>2</v>
      </c>
    </row>
    <row r="990" spans="1:3" x14ac:dyDescent="0.25">
      <c r="A990" t="s">
        <v>1000</v>
      </c>
      <c r="B990">
        <v>2163</v>
      </c>
      <c r="C990">
        <v>4</v>
      </c>
    </row>
    <row r="991" spans="1:3" x14ac:dyDescent="0.25">
      <c r="A991" t="s">
        <v>1001</v>
      </c>
      <c r="B991">
        <v>2167</v>
      </c>
      <c r="C991">
        <v>48</v>
      </c>
    </row>
    <row r="992" spans="1:3" x14ac:dyDescent="0.25">
      <c r="A992" t="s">
        <v>1002</v>
      </c>
      <c r="B992">
        <v>2167</v>
      </c>
      <c r="C992">
        <v>2</v>
      </c>
    </row>
    <row r="993" spans="1:3" x14ac:dyDescent="0.25">
      <c r="A993" t="s">
        <v>1003</v>
      </c>
      <c r="B993">
        <v>2170</v>
      </c>
      <c r="C993">
        <v>48</v>
      </c>
    </row>
    <row r="994" spans="1:3" x14ac:dyDescent="0.25">
      <c r="A994" t="s">
        <v>1004</v>
      </c>
      <c r="B994">
        <v>2170</v>
      </c>
      <c r="C994">
        <v>6</v>
      </c>
    </row>
    <row r="995" spans="1:3" x14ac:dyDescent="0.25">
      <c r="A995" t="s">
        <v>1005</v>
      </c>
      <c r="B995">
        <v>2171</v>
      </c>
      <c r="C995">
        <v>48</v>
      </c>
    </row>
    <row r="996" spans="1:3" x14ac:dyDescent="0.25">
      <c r="A996" t="s">
        <v>1006</v>
      </c>
      <c r="B996">
        <v>2171</v>
      </c>
      <c r="C996">
        <v>6</v>
      </c>
    </row>
    <row r="997" spans="1:3" x14ac:dyDescent="0.25">
      <c r="A997" t="s">
        <v>1007</v>
      </c>
      <c r="B997">
        <v>2172</v>
      </c>
      <c r="C997">
        <v>48</v>
      </c>
    </row>
    <row r="998" spans="1:3" x14ac:dyDescent="0.25">
      <c r="A998" t="s">
        <v>1008</v>
      </c>
      <c r="B998">
        <v>2172</v>
      </c>
      <c r="C998">
        <v>6</v>
      </c>
    </row>
    <row r="999" spans="1:3" x14ac:dyDescent="0.25">
      <c r="A999" t="s">
        <v>1009</v>
      </c>
      <c r="B999">
        <v>2173</v>
      </c>
      <c r="C999">
        <v>48</v>
      </c>
    </row>
    <row r="1000" spans="1:3" x14ac:dyDescent="0.25">
      <c r="A1000" t="s">
        <v>1010</v>
      </c>
      <c r="B1000">
        <v>2173</v>
      </c>
      <c r="C1000">
        <v>6</v>
      </c>
    </row>
    <row r="1001" spans="1:3" x14ac:dyDescent="0.25">
      <c r="A1001" t="s">
        <v>1011</v>
      </c>
      <c r="B1001">
        <v>2174</v>
      </c>
      <c r="C1001">
        <v>48</v>
      </c>
    </row>
    <row r="1002" spans="1:3" x14ac:dyDescent="0.25">
      <c r="A1002" t="s">
        <v>1012</v>
      </c>
      <c r="B1002">
        <v>2174</v>
      </c>
      <c r="C1002">
        <v>6</v>
      </c>
    </row>
    <row r="1003" spans="1:3" x14ac:dyDescent="0.25">
      <c r="A1003" t="s">
        <v>1013</v>
      </c>
      <c r="B1003">
        <v>2176</v>
      </c>
      <c r="C1003">
        <v>48</v>
      </c>
    </row>
    <row r="1004" spans="1:3" x14ac:dyDescent="0.25">
      <c r="A1004" t="s">
        <v>1014</v>
      </c>
      <c r="B1004">
        <v>2176</v>
      </c>
      <c r="C1004">
        <v>8</v>
      </c>
    </row>
    <row r="1005" spans="1:3" x14ac:dyDescent="0.25">
      <c r="A1005" t="s">
        <v>1015</v>
      </c>
      <c r="B1005">
        <v>2180</v>
      </c>
      <c r="C1005">
        <v>5</v>
      </c>
    </row>
    <row r="1006" spans="1:3" x14ac:dyDescent="0.25">
      <c r="A1006" t="s">
        <v>1016</v>
      </c>
      <c r="B1006">
        <v>2180</v>
      </c>
      <c r="C1006">
        <v>1</v>
      </c>
    </row>
    <row r="1007" spans="1:3" x14ac:dyDescent="0.25">
      <c r="A1007" t="s">
        <v>1017</v>
      </c>
      <c r="B1007">
        <v>2180</v>
      </c>
      <c r="C1007">
        <v>2</v>
      </c>
    </row>
    <row r="1008" spans="1:3" x14ac:dyDescent="0.25">
      <c r="A1008" t="s">
        <v>1018</v>
      </c>
      <c r="B1008">
        <v>2181</v>
      </c>
      <c r="C1008">
        <v>5</v>
      </c>
    </row>
    <row r="1009" spans="1:3" x14ac:dyDescent="0.25">
      <c r="A1009" t="s">
        <v>1019</v>
      </c>
      <c r="B1009">
        <v>2181</v>
      </c>
      <c r="C1009">
        <v>1</v>
      </c>
    </row>
    <row r="1010" spans="1:3" x14ac:dyDescent="0.25">
      <c r="A1010" t="s">
        <v>1020</v>
      </c>
      <c r="B1010">
        <v>2181</v>
      </c>
      <c r="C1010">
        <v>2</v>
      </c>
    </row>
    <row r="1011" spans="1:3" x14ac:dyDescent="0.25">
      <c r="A1011" t="s">
        <v>1021</v>
      </c>
      <c r="B1011">
        <v>2182</v>
      </c>
      <c r="C1011">
        <v>5</v>
      </c>
    </row>
    <row r="1012" spans="1:3" x14ac:dyDescent="0.25">
      <c r="A1012" t="s">
        <v>1022</v>
      </c>
      <c r="B1012">
        <v>2182</v>
      </c>
      <c r="C1012">
        <v>1</v>
      </c>
    </row>
    <row r="1013" spans="1:3" x14ac:dyDescent="0.25">
      <c r="A1013" t="s">
        <v>1023</v>
      </c>
      <c r="B1013">
        <v>2182</v>
      </c>
      <c r="C1013">
        <v>2</v>
      </c>
    </row>
    <row r="1014" spans="1:3" x14ac:dyDescent="0.25">
      <c r="A1014" t="s">
        <v>1024</v>
      </c>
      <c r="B1014">
        <v>2183</v>
      </c>
      <c r="C1014">
        <v>5</v>
      </c>
    </row>
    <row r="1015" spans="1:3" x14ac:dyDescent="0.25">
      <c r="A1015" t="s">
        <v>1025</v>
      </c>
      <c r="B1015">
        <v>2183</v>
      </c>
      <c r="C1015">
        <v>1</v>
      </c>
    </row>
    <row r="1016" spans="1:3" x14ac:dyDescent="0.25">
      <c r="A1016" t="s">
        <v>1026</v>
      </c>
      <c r="B1016">
        <v>2183</v>
      </c>
      <c r="C1016">
        <v>2</v>
      </c>
    </row>
    <row r="1017" spans="1:3" x14ac:dyDescent="0.25">
      <c r="A1017" t="s">
        <v>1027</v>
      </c>
      <c r="B1017">
        <v>2184</v>
      </c>
      <c r="C1017">
        <v>5</v>
      </c>
    </row>
    <row r="1018" spans="1:3" x14ac:dyDescent="0.25">
      <c r="A1018" t="s">
        <v>1028</v>
      </c>
      <c r="B1018">
        <v>2184</v>
      </c>
      <c r="C1018">
        <v>1</v>
      </c>
    </row>
    <row r="1019" spans="1:3" x14ac:dyDescent="0.25">
      <c r="A1019" t="s">
        <v>1029</v>
      </c>
      <c r="B1019">
        <v>2184</v>
      </c>
      <c r="C1019">
        <v>2</v>
      </c>
    </row>
    <row r="1020" spans="1:3" x14ac:dyDescent="0.25">
      <c r="A1020" t="s">
        <v>1030</v>
      </c>
      <c r="B1020">
        <v>2185</v>
      </c>
      <c r="C1020">
        <v>5</v>
      </c>
    </row>
    <row r="1021" spans="1:3" x14ac:dyDescent="0.25">
      <c r="A1021" t="s">
        <v>1031</v>
      </c>
      <c r="B1021">
        <v>2185</v>
      </c>
      <c r="C1021">
        <v>1</v>
      </c>
    </row>
    <row r="1022" spans="1:3" x14ac:dyDescent="0.25">
      <c r="A1022" t="s">
        <v>1032</v>
      </c>
      <c r="B1022">
        <v>2185</v>
      </c>
      <c r="C1022">
        <v>2</v>
      </c>
    </row>
    <row r="1023" spans="1:3" x14ac:dyDescent="0.25">
      <c r="A1023" t="s">
        <v>1033</v>
      </c>
      <c r="B1023">
        <v>2195</v>
      </c>
      <c r="C1023">
        <v>3</v>
      </c>
    </row>
    <row r="1024" spans="1:3" x14ac:dyDescent="0.25">
      <c r="A1024" t="s">
        <v>1034</v>
      </c>
      <c r="B1024">
        <v>2195</v>
      </c>
      <c r="C1024">
        <v>1</v>
      </c>
    </row>
    <row r="1025" spans="1:3" x14ac:dyDescent="0.25">
      <c r="A1025" t="s">
        <v>1035</v>
      </c>
      <c r="B1025">
        <v>2196</v>
      </c>
      <c r="C1025">
        <v>3</v>
      </c>
    </row>
    <row r="1026" spans="1:3" x14ac:dyDescent="0.25">
      <c r="A1026" t="s">
        <v>1036</v>
      </c>
      <c r="B1026">
        <v>2196</v>
      </c>
      <c r="C1026">
        <v>1</v>
      </c>
    </row>
    <row r="1027" spans="1:3" x14ac:dyDescent="0.25">
      <c r="A1027" t="s">
        <v>1037</v>
      </c>
      <c r="B1027">
        <v>2197</v>
      </c>
      <c r="C1027">
        <v>3</v>
      </c>
    </row>
    <row r="1028" spans="1:3" x14ac:dyDescent="0.25">
      <c r="A1028" t="s">
        <v>1038</v>
      </c>
      <c r="B1028">
        <v>2197</v>
      </c>
      <c r="C1028">
        <v>1</v>
      </c>
    </row>
    <row r="1029" spans="1:3" x14ac:dyDescent="0.25">
      <c r="A1029" t="s">
        <v>1039</v>
      </c>
      <c r="B1029">
        <v>2198</v>
      </c>
      <c r="C1029">
        <v>3</v>
      </c>
    </row>
    <row r="1030" spans="1:3" x14ac:dyDescent="0.25">
      <c r="A1030" t="s">
        <v>1040</v>
      </c>
      <c r="B1030">
        <v>2198</v>
      </c>
      <c r="C1030">
        <v>1</v>
      </c>
    </row>
    <row r="1031" spans="1:3" x14ac:dyDescent="0.25">
      <c r="A1031" t="s">
        <v>1041</v>
      </c>
      <c r="B1031">
        <v>2199</v>
      </c>
      <c r="C1031">
        <v>3</v>
      </c>
    </row>
    <row r="1032" spans="1:3" x14ac:dyDescent="0.25">
      <c r="A1032" t="s">
        <v>1042</v>
      </c>
      <c r="B1032">
        <v>2199</v>
      </c>
      <c r="C1032">
        <v>1</v>
      </c>
    </row>
    <row r="1033" spans="1:3" x14ac:dyDescent="0.25">
      <c r="A1033" t="s">
        <v>1043</v>
      </c>
      <c r="B1033">
        <v>2201</v>
      </c>
      <c r="C1033">
        <v>24</v>
      </c>
    </row>
    <row r="1034" spans="1:3" x14ac:dyDescent="0.25">
      <c r="A1034" t="s">
        <v>1044</v>
      </c>
      <c r="B1034">
        <v>2201</v>
      </c>
      <c r="C1034">
        <v>1</v>
      </c>
    </row>
    <row r="1035" spans="1:3" x14ac:dyDescent="0.25">
      <c r="A1035" t="s">
        <v>1045</v>
      </c>
      <c r="B1035">
        <v>2201</v>
      </c>
      <c r="C1035">
        <v>2</v>
      </c>
    </row>
    <row r="1036" spans="1:3" x14ac:dyDescent="0.25">
      <c r="A1036" t="s">
        <v>1046</v>
      </c>
      <c r="B1036">
        <v>2202</v>
      </c>
      <c r="C1036">
        <v>24</v>
      </c>
    </row>
    <row r="1037" spans="1:3" x14ac:dyDescent="0.25">
      <c r="A1037" t="s">
        <v>1047</v>
      </c>
      <c r="B1037">
        <v>2202</v>
      </c>
      <c r="C1037">
        <v>1</v>
      </c>
    </row>
    <row r="1038" spans="1:3" x14ac:dyDescent="0.25">
      <c r="A1038" t="s">
        <v>1048</v>
      </c>
      <c r="B1038">
        <v>2202</v>
      </c>
      <c r="C1038">
        <v>2</v>
      </c>
    </row>
    <row r="1039" spans="1:3" x14ac:dyDescent="0.25">
      <c r="A1039" t="s">
        <v>1049</v>
      </c>
      <c r="B1039">
        <v>2204</v>
      </c>
      <c r="C1039">
        <v>24</v>
      </c>
    </row>
    <row r="1040" spans="1:3" x14ac:dyDescent="0.25">
      <c r="A1040" t="s">
        <v>1050</v>
      </c>
      <c r="B1040">
        <v>2204</v>
      </c>
      <c r="C1040">
        <v>1</v>
      </c>
    </row>
    <row r="1041" spans="1:3" x14ac:dyDescent="0.25">
      <c r="A1041" t="s">
        <v>1051</v>
      </c>
      <c r="B1041">
        <v>2204</v>
      </c>
      <c r="C1041">
        <v>2</v>
      </c>
    </row>
    <row r="1042" spans="1:3" x14ac:dyDescent="0.25">
      <c r="A1042" t="s">
        <v>1052</v>
      </c>
      <c r="B1042">
        <v>2205</v>
      </c>
      <c r="C1042">
        <v>24</v>
      </c>
    </row>
    <row r="1043" spans="1:3" x14ac:dyDescent="0.25">
      <c r="A1043" t="s">
        <v>1053</v>
      </c>
      <c r="B1043">
        <v>2205</v>
      </c>
      <c r="C1043">
        <v>1</v>
      </c>
    </row>
    <row r="1044" spans="1:3" x14ac:dyDescent="0.25">
      <c r="A1044" t="s">
        <v>1054</v>
      </c>
      <c r="B1044">
        <v>2205</v>
      </c>
      <c r="C1044">
        <v>2</v>
      </c>
    </row>
    <row r="1045" spans="1:3" x14ac:dyDescent="0.25">
      <c r="A1045" t="s">
        <v>1055</v>
      </c>
      <c r="B1045">
        <v>2206</v>
      </c>
      <c r="C1045">
        <v>24</v>
      </c>
    </row>
    <row r="1046" spans="1:3" x14ac:dyDescent="0.25">
      <c r="A1046" t="s">
        <v>1056</v>
      </c>
      <c r="B1046">
        <v>2206</v>
      </c>
      <c r="C1046">
        <v>1</v>
      </c>
    </row>
    <row r="1047" spans="1:3" x14ac:dyDescent="0.25">
      <c r="A1047" t="s">
        <v>1057</v>
      </c>
      <c r="B1047">
        <v>2206</v>
      </c>
      <c r="C1047">
        <v>2</v>
      </c>
    </row>
    <row r="1048" spans="1:3" x14ac:dyDescent="0.25">
      <c r="A1048" t="s">
        <v>1058</v>
      </c>
      <c r="B1048">
        <v>2207</v>
      </c>
      <c r="C1048">
        <v>24</v>
      </c>
    </row>
    <row r="1049" spans="1:3" x14ac:dyDescent="0.25">
      <c r="A1049" t="s">
        <v>1059</v>
      </c>
      <c r="B1049">
        <v>2207</v>
      </c>
      <c r="C1049">
        <v>1</v>
      </c>
    </row>
    <row r="1050" spans="1:3" x14ac:dyDescent="0.25">
      <c r="A1050" t="s">
        <v>1060</v>
      </c>
      <c r="B1050">
        <v>2207</v>
      </c>
      <c r="C1050">
        <v>2</v>
      </c>
    </row>
    <row r="1051" spans="1:3" x14ac:dyDescent="0.25">
      <c r="A1051" t="s">
        <v>1061</v>
      </c>
      <c r="B1051">
        <v>2209</v>
      </c>
      <c r="C1051">
        <v>24</v>
      </c>
    </row>
    <row r="1052" spans="1:3" x14ac:dyDescent="0.25">
      <c r="A1052" t="s">
        <v>1062</v>
      </c>
      <c r="B1052">
        <v>2209</v>
      </c>
      <c r="C1052">
        <v>1</v>
      </c>
    </row>
    <row r="1053" spans="1:3" x14ac:dyDescent="0.25">
      <c r="A1053" t="s">
        <v>1063</v>
      </c>
      <c r="B1053">
        <v>2209</v>
      </c>
      <c r="C1053">
        <v>2</v>
      </c>
    </row>
    <row r="1054" spans="1:3" x14ac:dyDescent="0.25">
      <c r="A1054" t="s">
        <v>1064</v>
      </c>
      <c r="B1054">
        <v>2211</v>
      </c>
      <c r="C1054">
        <v>24</v>
      </c>
    </row>
    <row r="1055" spans="1:3" x14ac:dyDescent="0.25">
      <c r="A1055" t="s">
        <v>1065</v>
      </c>
      <c r="B1055">
        <v>2211</v>
      </c>
      <c r="C1055">
        <v>4</v>
      </c>
    </row>
    <row r="1056" spans="1:3" x14ac:dyDescent="0.25">
      <c r="A1056" t="s">
        <v>1066</v>
      </c>
      <c r="B1056">
        <v>2216</v>
      </c>
      <c r="C1056">
        <v>24</v>
      </c>
    </row>
    <row r="1057" spans="1:3" x14ac:dyDescent="0.25">
      <c r="A1057" t="s">
        <v>1067</v>
      </c>
      <c r="B1057">
        <v>2216</v>
      </c>
      <c r="C1057">
        <v>6</v>
      </c>
    </row>
    <row r="1058" spans="1:3" x14ac:dyDescent="0.25">
      <c r="A1058" t="s">
        <v>1068</v>
      </c>
      <c r="B1058">
        <v>2223</v>
      </c>
      <c r="C1058">
        <v>24</v>
      </c>
    </row>
    <row r="1059" spans="1:3" x14ac:dyDescent="0.25">
      <c r="A1059" t="s">
        <v>1069</v>
      </c>
      <c r="B1059">
        <v>2223</v>
      </c>
      <c r="C1059">
        <v>1</v>
      </c>
    </row>
    <row r="1060" spans="1:3" x14ac:dyDescent="0.25">
      <c r="A1060" t="s">
        <v>1070</v>
      </c>
      <c r="B1060">
        <v>2223</v>
      </c>
      <c r="C1060">
        <v>2</v>
      </c>
    </row>
    <row r="1061" spans="1:3" x14ac:dyDescent="0.25">
      <c r="A1061" t="s">
        <v>1071</v>
      </c>
      <c r="B1061">
        <v>2225</v>
      </c>
      <c r="C1061">
        <v>1</v>
      </c>
    </row>
    <row r="1062" spans="1:3" x14ac:dyDescent="0.25">
      <c r="A1062" t="s">
        <v>1072</v>
      </c>
      <c r="B1062">
        <v>2225</v>
      </c>
      <c r="C1062">
        <v>24</v>
      </c>
    </row>
    <row r="1063" spans="1:3" x14ac:dyDescent="0.25">
      <c r="A1063" t="s">
        <v>1073</v>
      </c>
      <c r="B1063">
        <v>2225</v>
      </c>
      <c r="C1063">
        <v>1</v>
      </c>
    </row>
    <row r="1064" spans="1:3" x14ac:dyDescent="0.25">
      <c r="A1064" t="s">
        <v>1074</v>
      </c>
      <c r="B1064">
        <v>2225</v>
      </c>
      <c r="C1064">
        <v>2</v>
      </c>
    </row>
    <row r="1065" spans="1:3" x14ac:dyDescent="0.25">
      <c r="A1065" t="s">
        <v>1075</v>
      </c>
      <c r="B1065">
        <v>2226</v>
      </c>
      <c r="C1065">
        <v>24</v>
      </c>
    </row>
    <row r="1066" spans="1:3" x14ac:dyDescent="0.25">
      <c r="A1066" t="s">
        <v>1076</v>
      </c>
      <c r="B1066">
        <v>2226</v>
      </c>
      <c r="C1066">
        <v>1</v>
      </c>
    </row>
    <row r="1067" spans="1:3" x14ac:dyDescent="0.25">
      <c r="A1067" t="s">
        <v>1077</v>
      </c>
      <c r="B1067">
        <v>2226</v>
      </c>
      <c r="C1067">
        <v>2</v>
      </c>
    </row>
    <row r="1068" spans="1:3" x14ac:dyDescent="0.25">
      <c r="A1068" t="s">
        <v>1078</v>
      </c>
      <c r="B1068">
        <v>2227</v>
      </c>
      <c r="C1068">
        <v>24</v>
      </c>
    </row>
    <row r="1069" spans="1:3" x14ac:dyDescent="0.25">
      <c r="A1069" t="s">
        <v>1079</v>
      </c>
      <c r="B1069">
        <v>2227</v>
      </c>
      <c r="C1069">
        <v>1</v>
      </c>
    </row>
    <row r="1070" spans="1:3" x14ac:dyDescent="0.25">
      <c r="A1070" t="s">
        <v>1080</v>
      </c>
      <c r="B1070">
        <v>2227</v>
      </c>
      <c r="C1070">
        <v>2</v>
      </c>
    </row>
    <row r="1071" spans="1:3" x14ac:dyDescent="0.25">
      <c r="A1071" t="s">
        <v>1081</v>
      </c>
      <c r="B1071">
        <v>6003</v>
      </c>
      <c r="C1071">
        <v>24</v>
      </c>
    </row>
    <row r="1072" spans="1:3" x14ac:dyDescent="0.25">
      <c r="A1072" t="s">
        <v>1082</v>
      </c>
      <c r="B1072">
        <v>6003</v>
      </c>
      <c r="C1072">
        <v>1</v>
      </c>
    </row>
    <row r="1073" spans="1:3" x14ac:dyDescent="0.25">
      <c r="A1073" t="s">
        <v>1083</v>
      </c>
      <c r="B1073">
        <v>6003</v>
      </c>
      <c r="C1073">
        <v>2</v>
      </c>
    </row>
    <row r="1074" spans="1:3" x14ac:dyDescent="0.25">
      <c r="A1074" t="s">
        <v>1084</v>
      </c>
      <c r="B1074">
        <v>6003</v>
      </c>
      <c r="C1074">
        <v>2</v>
      </c>
    </row>
    <row r="1075" spans="1:3" x14ac:dyDescent="0.25">
      <c r="A1075" t="s">
        <v>1085</v>
      </c>
      <c r="B1075">
        <v>2229</v>
      </c>
      <c r="C1075">
        <v>1</v>
      </c>
    </row>
    <row r="1076" spans="1:3" x14ac:dyDescent="0.25">
      <c r="A1076" t="s">
        <v>1086</v>
      </c>
      <c r="B1076">
        <v>2229</v>
      </c>
      <c r="C1076">
        <v>2</v>
      </c>
    </row>
    <row r="1077" spans="1:3" x14ac:dyDescent="0.25">
      <c r="A1077" t="s">
        <v>1087</v>
      </c>
      <c r="B1077">
        <v>222</v>
      </c>
      <c r="C1077">
        <v>24</v>
      </c>
    </row>
    <row r="1078" spans="1:3" x14ac:dyDescent="0.25">
      <c r="A1078" t="s">
        <v>1088</v>
      </c>
      <c r="B1078">
        <v>222</v>
      </c>
      <c r="C1078">
        <v>1</v>
      </c>
    </row>
    <row r="1079" spans="1:3" x14ac:dyDescent="0.25">
      <c r="A1079" t="s">
        <v>1089</v>
      </c>
      <c r="B1079">
        <v>222</v>
      </c>
      <c r="C1079">
        <v>2</v>
      </c>
    </row>
    <row r="1080" spans="1:3" x14ac:dyDescent="0.25">
      <c r="A1080" t="s">
        <v>1090</v>
      </c>
      <c r="B1080">
        <v>2230</v>
      </c>
      <c r="C1080">
        <v>24</v>
      </c>
    </row>
    <row r="1081" spans="1:3" x14ac:dyDescent="0.25">
      <c r="A1081" t="s">
        <v>1091</v>
      </c>
      <c r="B1081">
        <v>2230</v>
      </c>
      <c r="C1081">
        <v>1</v>
      </c>
    </row>
    <row r="1082" spans="1:3" x14ac:dyDescent="0.25">
      <c r="A1082" t="s">
        <v>1092</v>
      </c>
      <c r="B1082">
        <v>2230</v>
      </c>
      <c r="C1082">
        <v>2</v>
      </c>
    </row>
    <row r="1083" spans="1:3" x14ac:dyDescent="0.25">
      <c r="A1083" t="s">
        <v>1093</v>
      </c>
      <c r="B1083">
        <v>2232</v>
      </c>
      <c r="C1083">
        <v>24</v>
      </c>
    </row>
    <row r="1084" spans="1:3" x14ac:dyDescent="0.25">
      <c r="A1084" t="s">
        <v>1094</v>
      </c>
      <c r="B1084">
        <v>2232</v>
      </c>
      <c r="C1084">
        <v>1</v>
      </c>
    </row>
    <row r="1085" spans="1:3" x14ac:dyDescent="0.25">
      <c r="A1085" t="s">
        <v>1095</v>
      </c>
      <c r="B1085">
        <v>2232</v>
      </c>
      <c r="C1085">
        <v>2</v>
      </c>
    </row>
    <row r="1086" spans="1:3" x14ac:dyDescent="0.25">
      <c r="A1086" t="s">
        <v>1096</v>
      </c>
      <c r="B1086">
        <v>2233</v>
      </c>
      <c r="C1086">
        <v>24</v>
      </c>
    </row>
    <row r="1087" spans="1:3" x14ac:dyDescent="0.25">
      <c r="A1087" t="s">
        <v>1097</v>
      </c>
      <c r="B1087">
        <v>2233</v>
      </c>
      <c r="C1087">
        <v>1</v>
      </c>
    </row>
    <row r="1088" spans="1:3" x14ac:dyDescent="0.25">
      <c r="A1088" t="s">
        <v>1098</v>
      </c>
      <c r="B1088">
        <v>2233</v>
      </c>
      <c r="C1088">
        <v>2</v>
      </c>
    </row>
    <row r="1089" spans="1:3" x14ac:dyDescent="0.25">
      <c r="A1089" t="s">
        <v>1099</v>
      </c>
      <c r="B1089">
        <v>2234</v>
      </c>
      <c r="C1089">
        <v>24</v>
      </c>
    </row>
    <row r="1090" spans="1:3" x14ac:dyDescent="0.25">
      <c r="A1090" t="s">
        <v>1100</v>
      </c>
      <c r="B1090">
        <v>2234</v>
      </c>
      <c r="C1090">
        <v>1</v>
      </c>
    </row>
    <row r="1091" spans="1:3" x14ac:dyDescent="0.25">
      <c r="A1091" t="s">
        <v>1101</v>
      </c>
      <c r="B1091">
        <v>2234</v>
      </c>
      <c r="C1091">
        <v>2</v>
      </c>
    </row>
    <row r="1092" spans="1:3" x14ac:dyDescent="0.25">
      <c r="A1092" t="s">
        <v>1102</v>
      </c>
      <c r="B1092">
        <v>2235</v>
      </c>
      <c r="C1092">
        <v>24</v>
      </c>
    </row>
    <row r="1093" spans="1:3" x14ac:dyDescent="0.25">
      <c r="A1093" t="s">
        <v>1103</v>
      </c>
      <c r="B1093">
        <v>2235</v>
      </c>
      <c r="C1093">
        <v>288</v>
      </c>
    </row>
    <row r="1094" spans="1:3" x14ac:dyDescent="0.25">
      <c r="A1094" t="s">
        <v>1104</v>
      </c>
      <c r="B1094">
        <v>2236</v>
      </c>
      <c r="C1094">
        <v>24</v>
      </c>
    </row>
    <row r="1095" spans="1:3" x14ac:dyDescent="0.25">
      <c r="A1095" t="s">
        <v>1105</v>
      </c>
      <c r="B1095">
        <v>2236</v>
      </c>
      <c r="C1095">
        <v>1</v>
      </c>
    </row>
    <row r="1096" spans="1:3" x14ac:dyDescent="0.25">
      <c r="A1096" t="s">
        <v>1106</v>
      </c>
      <c r="B1096">
        <v>223</v>
      </c>
      <c r="C1096">
        <v>24</v>
      </c>
    </row>
    <row r="1097" spans="1:3" x14ac:dyDescent="0.25">
      <c r="A1097" t="s">
        <v>1107</v>
      </c>
      <c r="B1097">
        <v>223</v>
      </c>
      <c r="C1097">
        <v>1</v>
      </c>
    </row>
    <row r="1098" spans="1:3" x14ac:dyDescent="0.25">
      <c r="A1098" t="s">
        <v>1108</v>
      </c>
      <c r="B1098">
        <v>223</v>
      </c>
      <c r="C1098">
        <v>2</v>
      </c>
    </row>
    <row r="1099" spans="1:3" x14ac:dyDescent="0.25">
      <c r="A1099" t="s">
        <v>1109</v>
      </c>
      <c r="B1099">
        <v>2240</v>
      </c>
      <c r="C1099">
        <v>3</v>
      </c>
    </row>
    <row r="1100" spans="1:3" x14ac:dyDescent="0.25">
      <c r="A1100" t="s">
        <v>1110</v>
      </c>
      <c r="B1100">
        <v>2241</v>
      </c>
      <c r="C1100">
        <v>24</v>
      </c>
    </row>
    <row r="1101" spans="1:3" x14ac:dyDescent="0.25">
      <c r="A1101" t="s">
        <v>1111</v>
      </c>
      <c r="B1101">
        <v>2241</v>
      </c>
      <c r="C1101">
        <v>4</v>
      </c>
    </row>
    <row r="1102" spans="1:3" x14ac:dyDescent="0.25">
      <c r="A1102" t="s">
        <v>1112</v>
      </c>
      <c r="B1102">
        <v>229</v>
      </c>
      <c r="C1102">
        <v>24</v>
      </c>
    </row>
    <row r="1103" spans="1:3" x14ac:dyDescent="0.25">
      <c r="A1103" t="s">
        <v>1113</v>
      </c>
      <c r="B1103">
        <v>229</v>
      </c>
      <c r="C1103">
        <v>1</v>
      </c>
    </row>
    <row r="1104" spans="1:3" x14ac:dyDescent="0.25">
      <c r="A1104" t="s">
        <v>1114</v>
      </c>
      <c r="B1104">
        <v>229</v>
      </c>
      <c r="C1104">
        <v>2</v>
      </c>
    </row>
    <row r="1105" spans="1:3" x14ac:dyDescent="0.25">
      <c r="A1105" t="s">
        <v>1115</v>
      </c>
      <c r="B1105">
        <v>2300</v>
      </c>
      <c r="C1105">
        <v>24</v>
      </c>
    </row>
    <row r="1106" spans="1:3" x14ac:dyDescent="0.25">
      <c r="A1106" t="s">
        <v>1116</v>
      </c>
      <c r="B1106">
        <v>2300</v>
      </c>
      <c r="C1106">
        <v>1</v>
      </c>
    </row>
    <row r="1107" spans="1:3" x14ac:dyDescent="0.25">
      <c r="A1107" t="s">
        <v>1117</v>
      </c>
      <c r="B1107">
        <v>2300</v>
      </c>
      <c r="C1107">
        <v>2</v>
      </c>
    </row>
    <row r="1108" spans="1:3" x14ac:dyDescent="0.25">
      <c r="A1108" t="s">
        <v>1118</v>
      </c>
      <c r="B1108">
        <v>2301</v>
      </c>
      <c r="C1108">
        <v>24</v>
      </c>
    </row>
    <row r="1109" spans="1:3" x14ac:dyDescent="0.25">
      <c r="A1109" t="s">
        <v>1119</v>
      </c>
      <c r="B1109">
        <v>2301</v>
      </c>
      <c r="C1109">
        <v>1</v>
      </c>
    </row>
    <row r="1110" spans="1:3" x14ac:dyDescent="0.25">
      <c r="A1110" t="s">
        <v>1120</v>
      </c>
      <c r="B1110">
        <v>2301</v>
      </c>
      <c r="C1110">
        <v>2</v>
      </c>
    </row>
    <row r="1111" spans="1:3" x14ac:dyDescent="0.25">
      <c r="A1111" t="s">
        <v>1121</v>
      </c>
      <c r="B1111">
        <v>2303</v>
      </c>
      <c r="C1111">
        <v>12</v>
      </c>
    </row>
    <row r="1112" spans="1:3" x14ac:dyDescent="0.25">
      <c r="A1112" t="s">
        <v>1122</v>
      </c>
      <c r="B1112">
        <v>2303</v>
      </c>
      <c r="C1112">
        <v>1</v>
      </c>
    </row>
    <row r="1113" spans="1:3" x14ac:dyDescent="0.25">
      <c r="A1113" t="s">
        <v>1123</v>
      </c>
      <c r="B1113">
        <v>2304</v>
      </c>
      <c r="C1113">
        <v>12</v>
      </c>
    </row>
    <row r="1114" spans="1:3" x14ac:dyDescent="0.25">
      <c r="A1114" t="s">
        <v>1124</v>
      </c>
      <c r="B1114">
        <v>2304</v>
      </c>
      <c r="C1114">
        <v>1</v>
      </c>
    </row>
    <row r="1115" spans="1:3" x14ac:dyDescent="0.25">
      <c r="A1115" t="s">
        <v>1125</v>
      </c>
      <c r="B1115">
        <v>2306</v>
      </c>
      <c r="C1115">
        <v>1</v>
      </c>
    </row>
    <row r="1116" spans="1:3" x14ac:dyDescent="0.25">
      <c r="A1116" t="s">
        <v>1126</v>
      </c>
      <c r="B1116">
        <v>2306</v>
      </c>
      <c r="C1116">
        <v>24</v>
      </c>
    </row>
    <row r="1117" spans="1:3" x14ac:dyDescent="0.25">
      <c r="A1117" t="s">
        <v>1127</v>
      </c>
      <c r="B1117">
        <v>2306</v>
      </c>
      <c r="C1117">
        <v>1</v>
      </c>
    </row>
    <row r="1118" spans="1:3" x14ac:dyDescent="0.25">
      <c r="A1118" t="s">
        <v>1128</v>
      </c>
      <c r="B1118">
        <v>2306</v>
      </c>
      <c r="C1118">
        <v>2</v>
      </c>
    </row>
    <row r="1119" spans="1:3" x14ac:dyDescent="0.25">
      <c r="A1119" t="s">
        <v>1129</v>
      </c>
      <c r="B1119">
        <v>2307</v>
      </c>
      <c r="C1119">
        <v>24</v>
      </c>
    </row>
    <row r="1120" spans="1:3" x14ac:dyDescent="0.25">
      <c r="A1120" t="s">
        <v>1130</v>
      </c>
      <c r="B1120">
        <v>2307</v>
      </c>
      <c r="C1120">
        <v>3</v>
      </c>
    </row>
    <row r="1121" spans="1:3" x14ac:dyDescent="0.25">
      <c r="A1121" t="s">
        <v>1131</v>
      </c>
      <c r="B1121">
        <v>230</v>
      </c>
      <c r="C1121">
        <v>1</v>
      </c>
    </row>
    <row r="1122" spans="1:3" x14ac:dyDescent="0.25">
      <c r="A1122" t="s">
        <v>1132</v>
      </c>
      <c r="B1122">
        <v>230</v>
      </c>
      <c r="C1122">
        <v>24</v>
      </c>
    </row>
    <row r="1123" spans="1:3" x14ac:dyDescent="0.25">
      <c r="A1123" t="s">
        <v>1133</v>
      </c>
      <c r="B1123">
        <v>230</v>
      </c>
      <c r="C1123">
        <v>1</v>
      </c>
    </row>
    <row r="1124" spans="1:3" x14ac:dyDescent="0.25">
      <c r="A1124" t="s">
        <v>1134</v>
      </c>
      <c r="B1124">
        <v>230</v>
      </c>
      <c r="C1124">
        <v>2</v>
      </c>
    </row>
    <row r="1125" spans="1:3" x14ac:dyDescent="0.25">
      <c r="A1125" t="s">
        <v>1135</v>
      </c>
      <c r="B1125">
        <v>2314</v>
      </c>
      <c r="C1125">
        <v>24</v>
      </c>
    </row>
    <row r="1126" spans="1:3" x14ac:dyDescent="0.25">
      <c r="A1126" t="s">
        <v>1136</v>
      </c>
      <c r="B1126">
        <v>2314</v>
      </c>
      <c r="C1126">
        <v>4</v>
      </c>
    </row>
    <row r="1127" spans="1:3" x14ac:dyDescent="0.25">
      <c r="A1127" t="s">
        <v>1137</v>
      </c>
      <c r="B1127">
        <v>2315</v>
      </c>
      <c r="C1127">
        <v>24</v>
      </c>
    </row>
    <row r="1128" spans="1:3" x14ac:dyDescent="0.25">
      <c r="A1128" t="s">
        <v>1138</v>
      </c>
      <c r="B1128">
        <v>2315</v>
      </c>
      <c r="C1128">
        <v>1</v>
      </c>
    </row>
    <row r="1129" spans="1:3" x14ac:dyDescent="0.25">
      <c r="A1129" t="s">
        <v>1139</v>
      </c>
      <c r="B1129">
        <v>2315</v>
      </c>
      <c r="C1129">
        <v>2</v>
      </c>
    </row>
    <row r="1130" spans="1:3" x14ac:dyDescent="0.25">
      <c r="A1130" t="s">
        <v>1140</v>
      </c>
      <c r="B1130">
        <v>2317</v>
      </c>
      <c r="C1130">
        <v>24</v>
      </c>
    </row>
    <row r="1131" spans="1:3" x14ac:dyDescent="0.25">
      <c r="A1131" t="s">
        <v>1141</v>
      </c>
      <c r="B1131">
        <v>2317</v>
      </c>
      <c r="C1131">
        <v>1</v>
      </c>
    </row>
    <row r="1132" spans="1:3" x14ac:dyDescent="0.25">
      <c r="A1132" t="s">
        <v>1142</v>
      </c>
      <c r="B1132">
        <v>2317</v>
      </c>
      <c r="C1132">
        <v>2</v>
      </c>
    </row>
    <row r="1133" spans="1:3" x14ac:dyDescent="0.25">
      <c r="A1133" t="s">
        <v>1143</v>
      </c>
      <c r="B1133">
        <v>2319</v>
      </c>
      <c r="C1133">
        <v>24</v>
      </c>
    </row>
    <row r="1134" spans="1:3" x14ac:dyDescent="0.25">
      <c r="A1134" t="s">
        <v>1144</v>
      </c>
      <c r="B1134">
        <v>2319</v>
      </c>
      <c r="C1134">
        <v>2</v>
      </c>
    </row>
    <row r="1135" spans="1:3" x14ac:dyDescent="0.25">
      <c r="A1135" t="s">
        <v>1145</v>
      </c>
      <c r="B1135">
        <v>231</v>
      </c>
      <c r="C1135">
        <v>24</v>
      </c>
    </row>
    <row r="1136" spans="1:3" x14ac:dyDescent="0.25">
      <c r="A1136" t="s">
        <v>1146</v>
      </c>
      <c r="B1136">
        <v>231</v>
      </c>
      <c r="C1136">
        <v>1</v>
      </c>
    </row>
    <row r="1137" spans="1:3" x14ac:dyDescent="0.25">
      <c r="A1137" t="s">
        <v>1147</v>
      </c>
      <c r="B1137">
        <v>231</v>
      </c>
      <c r="C1137">
        <v>2</v>
      </c>
    </row>
    <row r="1138" spans="1:3" x14ac:dyDescent="0.25">
      <c r="A1138" t="s">
        <v>1148</v>
      </c>
      <c r="B1138">
        <v>2320</v>
      </c>
      <c r="C1138">
        <v>24</v>
      </c>
    </row>
    <row r="1139" spans="1:3" x14ac:dyDescent="0.25">
      <c r="A1139" t="s">
        <v>1149</v>
      </c>
      <c r="B1139">
        <v>2320</v>
      </c>
      <c r="C1139">
        <v>1</v>
      </c>
    </row>
    <row r="1140" spans="1:3" x14ac:dyDescent="0.25">
      <c r="A1140" t="s">
        <v>1150</v>
      </c>
      <c r="B1140">
        <v>2320</v>
      </c>
      <c r="C1140">
        <v>2</v>
      </c>
    </row>
    <row r="1141" spans="1:3" x14ac:dyDescent="0.25">
      <c r="A1141" t="s">
        <v>1151</v>
      </c>
      <c r="B1141">
        <v>2321</v>
      </c>
      <c r="C1141">
        <v>24</v>
      </c>
    </row>
    <row r="1142" spans="1:3" x14ac:dyDescent="0.25">
      <c r="A1142" t="s">
        <v>1152</v>
      </c>
      <c r="B1142">
        <v>2321</v>
      </c>
      <c r="C1142">
        <v>1</v>
      </c>
    </row>
    <row r="1143" spans="1:3" x14ac:dyDescent="0.25">
      <c r="A1143" t="s">
        <v>1153</v>
      </c>
      <c r="B1143">
        <v>2321</v>
      </c>
      <c r="C1143">
        <v>2</v>
      </c>
    </row>
    <row r="1144" spans="1:3" x14ac:dyDescent="0.25">
      <c r="A1144" t="s">
        <v>1154</v>
      </c>
      <c r="B1144">
        <v>2323</v>
      </c>
      <c r="C1144">
        <v>24</v>
      </c>
    </row>
    <row r="1145" spans="1:3" x14ac:dyDescent="0.25">
      <c r="A1145" t="s">
        <v>1155</v>
      </c>
      <c r="B1145">
        <v>2323</v>
      </c>
      <c r="C1145">
        <v>3</v>
      </c>
    </row>
    <row r="1146" spans="1:3" x14ac:dyDescent="0.25">
      <c r="A1146" t="s">
        <v>1156</v>
      </c>
      <c r="B1146">
        <v>2325</v>
      </c>
      <c r="C1146">
        <v>24</v>
      </c>
    </row>
    <row r="1147" spans="1:3" x14ac:dyDescent="0.25">
      <c r="A1147" t="s">
        <v>1157</v>
      </c>
      <c r="B1147">
        <v>2325</v>
      </c>
      <c r="C1147">
        <v>2</v>
      </c>
    </row>
    <row r="1148" spans="1:3" x14ac:dyDescent="0.25">
      <c r="A1148" t="s">
        <v>1158</v>
      </c>
      <c r="B1148">
        <v>2326</v>
      </c>
      <c r="C1148">
        <v>24</v>
      </c>
    </row>
    <row r="1149" spans="1:3" x14ac:dyDescent="0.25">
      <c r="A1149" t="s">
        <v>1159</v>
      </c>
      <c r="B1149">
        <v>2326</v>
      </c>
      <c r="C1149">
        <v>1</v>
      </c>
    </row>
    <row r="1150" spans="1:3" x14ac:dyDescent="0.25">
      <c r="A1150" t="s">
        <v>1160</v>
      </c>
      <c r="B1150">
        <v>2326</v>
      </c>
      <c r="C1150">
        <v>2</v>
      </c>
    </row>
    <row r="1151" spans="1:3" x14ac:dyDescent="0.25">
      <c r="A1151" t="s">
        <v>1161</v>
      </c>
      <c r="B1151">
        <v>2330</v>
      </c>
      <c r="C1151">
        <v>24</v>
      </c>
    </row>
    <row r="1152" spans="1:3" x14ac:dyDescent="0.25">
      <c r="A1152" t="s">
        <v>1162</v>
      </c>
      <c r="B1152">
        <v>2330</v>
      </c>
      <c r="C1152">
        <v>1</v>
      </c>
    </row>
    <row r="1153" spans="1:3" x14ac:dyDescent="0.25">
      <c r="A1153" t="s">
        <v>1163</v>
      </c>
      <c r="B1153">
        <v>2330</v>
      </c>
      <c r="C1153">
        <v>2</v>
      </c>
    </row>
    <row r="1154" spans="1:3" x14ac:dyDescent="0.25">
      <c r="A1154" t="s">
        <v>1164</v>
      </c>
      <c r="B1154">
        <v>2331</v>
      </c>
      <c r="C1154">
        <v>12</v>
      </c>
    </row>
    <row r="1155" spans="1:3" x14ac:dyDescent="0.25">
      <c r="A1155" t="s">
        <v>1165</v>
      </c>
      <c r="B1155">
        <v>2331</v>
      </c>
      <c r="C1155">
        <v>1</v>
      </c>
    </row>
    <row r="1156" spans="1:3" x14ac:dyDescent="0.25">
      <c r="A1156" t="s">
        <v>1166</v>
      </c>
      <c r="B1156">
        <v>2331</v>
      </c>
      <c r="C1156">
        <v>2</v>
      </c>
    </row>
    <row r="1157" spans="1:3" x14ac:dyDescent="0.25">
      <c r="A1157" t="s">
        <v>1167</v>
      </c>
      <c r="B1157">
        <v>2332</v>
      </c>
      <c r="C1157">
        <v>12</v>
      </c>
    </row>
    <row r="1158" spans="1:3" x14ac:dyDescent="0.25">
      <c r="A1158" t="s">
        <v>1168</v>
      </c>
      <c r="B1158">
        <v>2332</v>
      </c>
      <c r="C1158">
        <v>1</v>
      </c>
    </row>
    <row r="1159" spans="1:3" x14ac:dyDescent="0.25">
      <c r="A1159" t="s">
        <v>1169</v>
      </c>
      <c r="B1159">
        <v>2332</v>
      </c>
      <c r="C1159">
        <v>2</v>
      </c>
    </row>
    <row r="1160" spans="1:3" x14ac:dyDescent="0.25">
      <c r="A1160" t="s">
        <v>1170</v>
      </c>
      <c r="B1160">
        <v>2333</v>
      </c>
      <c r="C1160">
        <v>24</v>
      </c>
    </row>
    <row r="1161" spans="1:3" x14ac:dyDescent="0.25">
      <c r="A1161" t="s">
        <v>1171</v>
      </c>
      <c r="B1161">
        <v>2333</v>
      </c>
      <c r="C1161">
        <v>1</v>
      </c>
    </row>
    <row r="1162" spans="1:3" x14ac:dyDescent="0.25">
      <c r="A1162" t="s">
        <v>1172</v>
      </c>
      <c r="B1162">
        <v>2333</v>
      </c>
      <c r="C1162">
        <v>2</v>
      </c>
    </row>
    <row r="1163" spans="1:3" x14ac:dyDescent="0.25">
      <c r="A1163" t="s">
        <v>1173</v>
      </c>
      <c r="B1163">
        <v>2339</v>
      </c>
      <c r="C1163">
        <v>24</v>
      </c>
    </row>
    <row r="1164" spans="1:3" x14ac:dyDescent="0.25">
      <c r="A1164" t="s">
        <v>1174</v>
      </c>
      <c r="B1164">
        <v>2339</v>
      </c>
      <c r="C1164">
        <v>2</v>
      </c>
    </row>
    <row r="1165" spans="1:3" x14ac:dyDescent="0.25">
      <c r="A1165" t="s">
        <v>1175</v>
      </c>
      <c r="B1165">
        <v>2341</v>
      </c>
      <c r="C1165">
        <v>12</v>
      </c>
    </row>
    <row r="1166" spans="1:3" x14ac:dyDescent="0.25">
      <c r="A1166" t="s">
        <v>1176</v>
      </c>
      <c r="B1166">
        <v>2341</v>
      </c>
      <c r="C1166">
        <v>1</v>
      </c>
    </row>
    <row r="1167" spans="1:3" x14ac:dyDescent="0.25">
      <c r="A1167" t="s">
        <v>1177</v>
      </c>
      <c r="B1167">
        <v>2341</v>
      </c>
      <c r="C1167">
        <v>2</v>
      </c>
    </row>
    <row r="1168" spans="1:3" x14ac:dyDescent="0.25">
      <c r="A1168" t="s">
        <v>1178</v>
      </c>
      <c r="B1168">
        <v>2343</v>
      </c>
      <c r="C1168">
        <v>24</v>
      </c>
    </row>
    <row r="1169" spans="1:3" x14ac:dyDescent="0.25">
      <c r="A1169" t="s">
        <v>1179</v>
      </c>
      <c r="B1169">
        <v>2343</v>
      </c>
      <c r="C1169">
        <v>2</v>
      </c>
    </row>
    <row r="1170" spans="1:3" x14ac:dyDescent="0.25">
      <c r="A1170" t="s">
        <v>1180</v>
      </c>
      <c r="B1170">
        <v>2344</v>
      </c>
      <c r="C1170">
        <v>24</v>
      </c>
    </row>
    <row r="1171" spans="1:3" x14ac:dyDescent="0.25">
      <c r="A1171" t="s">
        <v>1181</v>
      </c>
      <c r="B1171">
        <v>2344</v>
      </c>
      <c r="C1171">
        <v>1</v>
      </c>
    </row>
    <row r="1172" spans="1:3" x14ac:dyDescent="0.25">
      <c r="A1172" t="s">
        <v>1182</v>
      </c>
      <c r="B1172">
        <v>2344</v>
      </c>
      <c r="C1172">
        <v>2</v>
      </c>
    </row>
    <row r="1173" spans="1:3" x14ac:dyDescent="0.25">
      <c r="A1173" t="s">
        <v>1183</v>
      </c>
      <c r="B1173">
        <v>2345</v>
      </c>
      <c r="C1173">
        <v>24</v>
      </c>
    </row>
    <row r="1174" spans="1:3" x14ac:dyDescent="0.25">
      <c r="A1174" t="s">
        <v>1184</v>
      </c>
      <c r="B1174">
        <v>2345</v>
      </c>
      <c r="C1174">
        <v>1</v>
      </c>
    </row>
    <row r="1175" spans="1:3" x14ac:dyDescent="0.25">
      <c r="A1175" t="s">
        <v>1185</v>
      </c>
      <c r="B1175">
        <v>2345</v>
      </c>
      <c r="C1175">
        <v>2</v>
      </c>
    </row>
    <row r="1176" spans="1:3" x14ac:dyDescent="0.25">
      <c r="A1176" t="s">
        <v>1186</v>
      </c>
      <c r="B1176">
        <v>2346</v>
      </c>
      <c r="C1176">
        <v>24</v>
      </c>
    </row>
    <row r="1177" spans="1:3" x14ac:dyDescent="0.25">
      <c r="A1177" t="s">
        <v>1187</v>
      </c>
      <c r="B1177">
        <v>2346</v>
      </c>
      <c r="C1177">
        <v>1</v>
      </c>
    </row>
    <row r="1178" spans="1:3" x14ac:dyDescent="0.25">
      <c r="A1178" t="s">
        <v>1188</v>
      </c>
      <c r="B1178">
        <v>2346</v>
      </c>
      <c r="C1178">
        <v>2</v>
      </c>
    </row>
    <row r="1179" spans="1:3" x14ac:dyDescent="0.25">
      <c r="A1179" t="s">
        <v>1189</v>
      </c>
      <c r="B1179">
        <v>2401</v>
      </c>
      <c r="C1179">
        <v>24</v>
      </c>
    </row>
    <row r="1180" spans="1:3" x14ac:dyDescent="0.25">
      <c r="A1180" t="s">
        <v>1190</v>
      </c>
      <c r="B1180">
        <v>2401</v>
      </c>
      <c r="C1180">
        <v>1</v>
      </c>
    </row>
    <row r="1181" spans="1:3" x14ac:dyDescent="0.25">
      <c r="A1181" t="s">
        <v>1191</v>
      </c>
      <c r="B1181">
        <v>2401</v>
      </c>
      <c r="C1181">
        <v>4</v>
      </c>
    </row>
    <row r="1182" spans="1:3" x14ac:dyDescent="0.25">
      <c r="A1182" t="s">
        <v>1192</v>
      </c>
      <c r="B1182">
        <v>2401</v>
      </c>
      <c r="C1182">
        <v>4</v>
      </c>
    </row>
    <row r="1183" spans="1:3" x14ac:dyDescent="0.25">
      <c r="A1183" t="s">
        <v>1193</v>
      </c>
      <c r="B1183">
        <v>2402</v>
      </c>
      <c r="C1183">
        <v>1</v>
      </c>
    </row>
    <row r="1184" spans="1:3" x14ac:dyDescent="0.25">
      <c r="A1184" t="s">
        <v>1194</v>
      </c>
      <c r="B1184">
        <v>2402</v>
      </c>
      <c r="C1184">
        <v>24</v>
      </c>
    </row>
    <row r="1185" spans="1:3" x14ac:dyDescent="0.25">
      <c r="A1185" t="s">
        <v>1195</v>
      </c>
      <c r="B1185">
        <v>2402</v>
      </c>
      <c r="C1185">
        <v>1</v>
      </c>
    </row>
    <row r="1186" spans="1:3" x14ac:dyDescent="0.25">
      <c r="A1186" t="s">
        <v>1196</v>
      </c>
      <c r="B1186">
        <v>2402</v>
      </c>
      <c r="C1186">
        <v>2</v>
      </c>
    </row>
    <row r="1187" spans="1:3" x14ac:dyDescent="0.25">
      <c r="A1187" t="s">
        <v>1197</v>
      </c>
      <c r="B1187">
        <v>2402</v>
      </c>
      <c r="C1187">
        <v>3</v>
      </c>
    </row>
    <row r="1188" spans="1:3" x14ac:dyDescent="0.25">
      <c r="A1188" t="s">
        <v>1198</v>
      </c>
      <c r="B1188">
        <v>2402</v>
      </c>
      <c r="C1188">
        <v>4</v>
      </c>
    </row>
    <row r="1189" spans="1:3" x14ac:dyDescent="0.25">
      <c r="A1189" t="s">
        <v>1199</v>
      </c>
      <c r="B1189">
        <v>2402</v>
      </c>
      <c r="C1189">
        <v>2</v>
      </c>
    </row>
    <row r="1190" spans="1:3" x14ac:dyDescent="0.25">
      <c r="A1190" t="s">
        <v>1200</v>
      </c>
      <c r="B1190">
        <v>2402</v>
      </c>
      <c r="C1190">
        <v>2</v>
      </c>
    </row>
    <row r="1191" spans="1:3" x14ac:dyDescent="0.25">
      <c r="A1191" t="s">
        <v>1201</v>
      </c>
      <c r="B1191">
        <v>2402</v>
      </c>
      <c r="C1191">
        <v>2</v>
      </c>
    </row>
    <row r="1192" spans="1:3" x14ac:dyDescent="0.25">
      <c r="A1192" t="s">
        <v>1202</v>
      </c>
      <c r="B1192">
        <v>2402</v>
      </c>
      <c r="C1192">
        <v>3</v>
      </c>
    </row>
    <row r="1193" spans="1:3" x14ac:dyDescent="0.25">
      <c r="A1193" t="s">
        <v>1203</v>
      </c>
      <c r="B1193">
        <v>2405</v>
      </c>
      <c r="C1193">
        <v>24</v>
      </c>
    </row>
    <row r="1194" spans="1:3" x14ac:dyDescent="0.25">
      <c r="A1194" t="s">
        <v>1204</v>
      </c>
      <c r="B1194">
        <v>2405</v>
      </c>
      <c r="C1194">
        <v>1</v>
      </c>
    </row>
    <row r="1195" spans="1:3" x14ac:dyDescent="0.25">
      <c r="A1195" t="s">
        <v>1205</v>
      </c>
      <c r="B1195">
        <v>2405</v>
      </c>
      <c r="C1195">
        <v>4</v>
      </c>
    </row>
    <row r="1196" spans="1:3" x14ac:dyDescent="0.25">
      <c r="A1196" t="s">
        <v>1206</v>
      </c>
      <c r="B1196">
        <v>2406</v>
      </c>
      <c r="C1196">
        <v>24</v>
      </c>
    </row>
    <row r="1197" spans="1:3" x14ac:dyDescent="0.25">
      <c r="A1197" t="s">
        <v>1207</v>
      </c>
      <c r="B1197">
        <v>2406</v>
      </c>
      <c r="C1197">
        <v>1</v>
      </c>
    </row>
    <row r="1198" spans="1:3" x14ac:dyDescent="0.25">
      <c r="A1198" t="s">
        <v>1208</v>
      </c>
      <c r="B1198">
        <v>2406</v>
      </c>
      <c r="C1198">
        <v>3</v>
      </c>
    </row>
    <row r="1199" spans="1:3" x14ac:dyDescent="0.25">
      <c r="A1199" t="s">
        <v>1209</v>
      </c>
      <c r="B1199">
        <v>2406</v>
      </c>
      <c r="C1199">
        <v>4</v>
      </c>
    </row>
    <row r="1200" spans="1:3" x14ac:dyDescent="0.25">
      <c r="A1200" t="s">
        <v>1210</v>
      </c>
      <c r="B1200">
        <v>2406</v>
      </c>
      <c r="C1200">
        <v>3</v>
      </c>
    </row>
    <row r="1201" spans="1:3" x14ac:dyDescent="0.25">
      <c r="A1201" t="s">
        <v>1211</v>
      </c>
      <c r="B1201">
        <v>2406</v>
      </c>
      <c r="C1201">
        <v>4</v>
      </c>
    </row>
    <row r="1202" spans="1:3" x14ac:dyDescent="0.25">
      <c r="A1202" t="s">
        <v>1212</v>
      </c>
      <c r="B1202">
        <v>2409</v>
      </c>
      <c r="C1202">
        <v>24</v>
      </c>
    </row>
    <row r="1203" spans="1:3" x14ac:dyDescent="0.25">
      <c r="A1203" t="s">
        <v>1213</v>
      </c>
      <c r="B1203">
        <v>2409</v>
      </c>
      <c r="C1203">
        <v>1</v>
      </c>
    </row>
    <row r="1204" spans="1:3" x14ac:dyDescent="0.25">
      <c r="A1204" t="s">
        <v>1214</v>
      </c>
      <c r="B1204">
        <v>2409</v>
      </c>
      <c r="C1204">
        <v>4</v>
      </c>
    </row>
    <row r="1205" spans="1:3" x14ac:dyDescent="0.25">
      <c r="A1205" t="s">
        <v>1215</v>
      </c>
      <c r="B1205">
        <v>240</v>
      </c>
      <c r="C1205">
        <v>24</v>
      </c>
    </row>
    <row r="1206" spans="1:3" x14ac:dyDescent="0.25">
      <c r="A1206" t="s">
        <v>1216</v>
      </c>
      <c r="B1206">
        <v>240</v>
      </c>
      <c r="C1206">
        <v>1</v>
      </c>
    </row>
    <row r="1207" spans="1:3" x14ac:dyDescent="0.25">
      <c r="A1207" t="s">
        <v>1217</v>
      </c>
      <c r="B1207">
        <v>240</v>
      </c>
      <c r="C1207">
        <v>6</v>
      </c>
    </row>
    <row r="1208" spans="1:3" x14ac:dyDescent="0.25">
      <c r="A1208" t="s">
        <v>1218</v>
      </c>
      <c r="B1208">
        <v>2501</v>
      </c>
      <c r="C1208">
        <v>24</v>
      </c>
    </row>
    <row r="1209" spans="1:3" x14ac:dyDescent="0.25">
      <c r="A1209" t="s">
        <v>1219</v>
      </c>
      <c r="B1209">
        <v>2501</v>
      </c>
      <c r="C1209">
        <v>1</v>
      </c>
    </row>
    <row r="1210" spans="1:3" x14ac:dyDescent="0.25">
      <c r="A1210" t="s">
        <v>1220</v>
      </c>
      <c r="B1210">
        <v>2501</v>
      </c>
      <c r="C1210">
        <v>2</v>
      </c>
    </row>
    <row r="1211" spans="1:3" x14ac:dyDescent="0.25">
      <c r="A1211" t="s">
        <v>1221</v>
      </c>
      <c r="B1211">
        <v>2504</v>
      </c>
      <c r="C1211">
        <v>2</v>
      </c>
    </row>
    <row r="1212" spans="1:3" x14ac:dyDescent="0.25">
      <c r="A1212" t="s">
        <v>1222</v>
      </c>
      <c r="B1212">
        <v>2505</v>
      </c>
      <c r="C1212">
        <v>24</v>
      </c>
    </row>
    <row r="1213" spans="1:3" x14ac:dyDescent="0.25">
      <c r="A1213" t="s">
        <v>1223</v>
      </c>
      <c r="B1213">
        <v>2505</v>
      </c>
      <c r="C1213">
        <v>1</v>
      </c>
    </row>
    <row r="1214" spans="1:3" x14ac:dyDescent="0.25">
      <c r="A1214" t="s">
        <v>1224</v>
      </c>
      <c r="B1214">
        <v>2505</v>
      </c>
      <c r="C1214">
        <v>2</v>
      </c>
    </row>
    <row r="1215" spans="1:3" x14ac:dyDescent="0.25">
      <c r="A1215" t="s">
        <v>1225</v>
      </c>
      <c r="B1215">
        <v>2506</v>
      </c>
      <c r="C1215">
        <v>24</v>
      </c>
    </row>
    <row r="1216" spans="1:3" x14ac:dyDescent="0.25">
      <c r="A1216" t="s">
        <v>1226</v>
      </c>
      <c r="B1216">
        <v>2506</v>
      </c>
      <c r="C1216">
        <v>1</v>
      </c>
    </row>
    <row r="1217" spans="1:3" x14ac:dyDescent="0.25">
      <c r="A1217" t="s">
        <v>1227</v>
      </c>
      <c r="B1217">
        <v>2506</v>
      </c>
      <c r="C1217">
        <v>2</v>
      </c>
    </row>
    <row r="1218" spans="1:3" x14ac:dyDescent="0.25">
      <c r="A1218" t="s">
        <v>1228</v>
      </c>
      <c r="B1218">
        <v>2507</v>
      </c>
      <c r="C1218">
        <v>12</v>
      </c>
    </row>
    <row r="1219" spans="1:3" x14ac:dyDescent="0.25">
      <c r="A1219" t="s">
        <v>1229</v>
      </c>
      <c r="B1219">
        <v>2507</v>
      </c>
      <c r="C1219">
        <v>1</v>
      </c>
    </row>
    <row r="1220" spans="1:3" x14ac:dyDescent="0.25">
      <c r="A1220" t="s">
        <v>1230</v>
      </c>
      <c r="B1220">
        <v>2507</v>
      </c>
      <c r="C1220">
        <v>2</v>
      </c>
    </row>
    <row r="1221" spans="1:3" x14ac:dyDescent="0.25">
      <c r="A1221" t="s">
        <v>1231</v>
      </c>
      <c r="B1221">
        <v>2510</v>
      </c>
      <c r="C1221">
        <v>24</v>
      </c>
    </row>
    <row r="1222" spans="1:3" x14ac:dyDescent="0.25">
      <c r="A1222" t="s">
        <v>1232</v>
      </c>
      <c r="B1222">
        <v>2510</v>
      </c>
      <c r="C1222">
        <v>1</v>
      </c>
    </row>
    <row r="1223" spans="1:3" x14ac:dyDescent="0.25">
      <c r="A1223" t="s">
        <v>1233</v>
      </c>
      <c r="B1223">
        <v>2510</v>
      </c>
      <c r="C1223">
        <v>4</v>
      </c>
    </row>
    <row r="1224" spans="1:3" x14ac:dyDescent="0.25">
      <c r="A1224" t="s">
        <v>1234</v>
      </c>
      <c r="B1224">
        <v>2511</v>
      </c>
      <c r="C1224">
        <v>24</v>
      </c>
    </row>
    <row r="1225" spans="1:3" x14ac:dyDescent="0.25">
      <c r="A1225" t="s">
        <v>1235</v>
      </c>
      <c r="B1225">
        <v>2511</v>
      </c>
      <c r="C1225">
        <v>1</v>
      </c>
    </row>
    <row r="1226" spans="1:3" x14ac:dyDescent="0.25">
      <c r="A1226" t="s">
        <v>1236</v>
      </c>
      <c r="B1226">
        <v>2511</v>
      </c>
      <c r="C1226">
        <v>2</v>
      </c>
    </row>
    <row r="1227" spans="1:3" x14ac:dyDescent="0.25">
      <c r="A1227" t="s">
        <v>1237</v>
      </c>
      <c r="B1227">
        <v>2512</v>
      </c>
      <c r="C1227">
        <v>24</v>
      </c>
    </row>
    <row r="1228" spans="1:3" x14ac:dyDescent="0.25">
      <c r="A1228" t="s">
        <v>1238</v>
      </c>
      <c r="B1228">
        <v>2512</v>
      </c>
      <c r="C1228">
        <v>1</v>
      </c>
    </row>
    <row r="1229" spans="1:3" x14ac:dyDescent="0.25">
      <c r="A1229" t="s">
        <v>1239</v>
      </c>
      <c r="B1229">
        <v>2512</v>
      </c>
      <c r="C1229">
        <v>2</v>
      </c>
    </row>
    <row r="1230" spans="1:3" x14ac:dyDescent="0.25">
      <c r="A1230" t="s">
        <v>1240</v>
      </c>
      <c r="B1230">
        <v>2513</v>
      </c>
      <c r="C1230">
        <v>24</v>
      </c>
    </row>
    <row r="1231" spans="1:3" x14ac:dyDescent="0.25">
      <c r="A1231" t="s">
        <v>1241</v>
      </c>
      <c r="B1231">
        <v>2513</v>
      </c>
      <c r="C1231">
        <v>1</v>
      </c>
    </row>
    <row r="1232" spans="1:3" x14ac:dyDescent="0.25">
      <c r="A1232" t="s">
        <v>1242</v>
      </c>
      <c r="B1232">
        <v>2513</v>
      </c>
      <c r="C1232">
        <v>2</v>
      </c>
    </row>
    <row r="1233" spans="1:3" x14ac:dyDescent="0.25">
      <c r="A1233" t="s">
        <v>1243</v>
      </c>
      <c r="B1233">
        <v>2514</v>
      </c>
      <c r="C1233">
        <v>24</v>
      </c>
    </row>
    <row r="1234" spans="1:3" x14ac:dyDescent="0.25">
      <c r="A1234" t="s">
        <v>1244</v>
      </c>
      <c r="B1234">
        <v>2514</v>
      </c>
      <c r="C1234">
        <v>1</v>
      </c>
    </row>
    <row r="1235" spans="1:3" x14ac:dyDescent="0.25">
      <c r="A1235" t="s">
        <v>1245</v>
      </c>
      <c r="B1235">
        <v>2514</v>
      </c>
      <c r="C1235">
        <v>2</v>
      </c>
    </row>
    <row r="1236" spans="1:3" x14ac:dyDescent="0.25">
      <c r="A1236" t="s">
        <v>1246</v>
      </c>
      <c r="B1236">
        <v>2515</v>
      </c>
      <c r="C1236">
        <v>24</v>
      </c>
    </row>
    <row r="1237" spans="1:3" x14ac:dyDescent="0.25">
      <c r="A1237" t="s">
        <v>1247</v>
      </c>
      <c r="B1237">
        <v>2515</v>
      </c>
      <c r="C1237">
        <v>1</v>
      </c>
    </row>
    <row r="1238" spans="1:3" x14ac:dyDescent="0.25">
      <c r="A1238" t="s">
        <v>1248</v>
      </c>
      <c r="B1238">
        <v>2515</v>
      </c>
      <c r="C1238">
        <v>2</v>
      </c>
    </row>
    <row r="1239" spans="1:3" x14ac:dyDescent="0.25">
      <c r="A1239" t="s">
        <v>1249</v>
      </c>
      <c r="B1239">
        <v>2516</v>
      </c>
      <c r="C1239">
        <v>24</v>
      </c>
    </row>
    <row r="1240" spans="1:3" x14ac:dyDescent="0.25">
      <c r="A1240" t="s">
        <v>1250</v>
      </c>
      <c r="B1240">
        <v>2516</v>
      </c>
      <c r="C1240">
        <v>1</v>
      </c>
    </row>
    <row r="1241" spans="1:3" x14ac:dyDescent="0.25">
      <c r="A1241" t="s">
        <v>1251</v>
      </c>
      <c r="B1241">
        <v>2516</v>
      </c>
      <c r="C1241">
        <v>2</v>
      </c>
    </row>
    <row r="1242" spans="1:3" x14ac:dyDescent="0.25">
      <c r="A1242" t="s">
        <v>1252</v>
      </c>
      <c r="B1242">
        <v>2517</v>
      </c>
      <c r="C1242">
        <v>24</v>
      </c>
    </row>
    <row r="1243" spans="1:3" x14ac:dyDescent="0.25">
      <c r="A1243" t="s">
        <v>1253</v>
      </c>
      <c r="B1243">
        <v>2517</v>
      </c>
      <c r="C1243">
        <v>1</v>
      </c>
    </row>
    <row r="1244" spans="1:3" x14ac:dyDescent="0.25">
      <c r="A1244" t="s">
        <v>1254</v>
      </c>
      <c r="B1244">
        <v>2517</v>
      </c>
      <c r="C1244">
        <v>2</v>
      </c>
    </row>
    <row r="1245" spans="1:3" x14ac:dyDescent="0.25">
      <c r="A1245" t="s">
        <v>1255</v>
      </c>
      <c r="B1245">
        <v>2518</v>
      </c>
      <c r="C1245">
        <v>24</v>
      </c>
    </row>
    <row r="1246" spans="1:3" x14ac:dyDescent="0.25">
      <c r="A1246" t="s">
        <v>1256</v>
      </c>
      <c r="B1246">
        <v>2518</v>
      </c>
      <c r="C1246">
        <v>1</v>
      </c>
    </row>
    <row r="1247" spans="1:3" x14ac:dyDescent="0.25">
      <c r="A1247" t="s">
        <v>1257</v>
      </c>
      <c r="B1247">
        <v>2518</v>
      </c>
      <c r="C1247">
        <v>2</v>
      </c>
    </row>
    <row r="1248" spans="1:3" x14ac:dyDescent="0.25">
      <c r="A1248" t="s">
        <v>1258</v>
      </c>
      <c r="B1248">
        <v>2519</v>
      </c>
      <c r="C1248">
        <v>24</v>
      </c>
    </row>
    <row r="1249" spans="1:3" x14ac:dyDescent="0.25">
      <c r="A1249" t="s">
        <v>1259</v>
      </c>
      <c r="B1249">
        <v>2519</v>
      </c>
      <c r="C1249">
        <v>1</v>
      </c>
    </row>
    <row r="1250" spans="1:3" x14ac:dyDescent="0.25">
      <c r="A1250" t="s">
        <v>1260</v>
      </c>
      <c r="B1250">
        <v>2519</v>
      </c>
      <c r="C1250">
        <v>2</v>
      </c>
    </row>
    <row r="1251" spans="1:3" x14ac:dyDescent="0.25">
      <c r="A1251" t="s">
        <v>1261</v>
      </c>
      <c r="B1251">
        <v>2530</v>
      </c>
      <c r="C1251">
        <v>24</v>
      </c>
    </row>
    <row r="1252" spans="1:3" x14ac:dyDescent="0.25">
      <c r="A1252" t="s">
        <v>1262</v>
      </c>
      <c r="B1252">
        <v>2530</v>
      </c>
      <c r="C1252">
        <v>1</v>
      </c>
    </row>
    <row r="1253" spans="1:3" x14ac:dyDescent="0.25">
      <c r="A1253" t="s">
        <v>1263</v>
      </c>
      <c r="B1253">
        <v>2530</v>
      </c>
      <c r="C1253">
        <v>2</v>
      </c>
    </row>
    <row r="1254" spans="1:3" x14ac:dyDescent="0.25">
      <c r="A1254" t="s">
        <v>1264</v>
      </c>
      <c r="B1254">
        <v>2539</v>
      </c>
      <c r="C1254">
        <v>24</v>
      </c>
    </row>
    <row r="1255" spans="1:3" x14ac:dyDescent="0.25">
      <c r="A1255" t="s">
        <v>1265</v>
      </c>
      <c r="B1255">
        <v>2539</v>
      </c>
      <c r="C1255">
        <v>1</v>
      </c>
    </row>
    <row r="1256" spans="1:3" x14ac:dyDescent="0.25">
      <c r="A1256" t="s">
        <v>1266</v>
      </c>
      <c r="B1256">
        <v>2539</v>
      </c>
      <c r="C1256">
        <v>2</v>
      </c>
    </row>
    <row r="1257" spans="1:3" x14ac:dyDescent="0.25">
      <c r="A1257" t="s">
        <v>1267</v>
      </c>
      <c r="B1257">
        <v>2550</v>
      </c>
      <c r="C1257">
        <v>24</v>
      </c>
    </row>
    <row r="1258" spans="1:3" x14ac:dyDescent="0.25">
      <c r="A1258" t="s">
        <v>1268</v>
      </c>
      <c r="B1258">
        <v>2550</v>
      </c>
      <c r="C1258">
        <v>1</v>
      </c>
    </row>
    <row r="1259" spans="1:3" x14ac:dyDescent="0.25">
      <c r="A1259" t="s">
        <v>1269</v>
      </c>
      <c r="B1259">
        <v>2550</v>
      </c>
      <c r="C1259">
        <v>2</v>
      </c>
    </row>
    <row r="1260" spans="1:3" x14ac:dyDescent="0.25">
      <c r="A1260" t="s">
        <v>1270</v>
      </c>
      <c r="B1260">
        <v>260</v>
      </c>
      <c r="C1260">
        <v>24</v>
      </c>
    </row>
    <row r="1261" spans="1:3" x14ac:dyDescent="0.25">
      <c r="A1261" t="s">
        <v>1271</v>
      </c>
      <c r="B1261">
        <v>260</v>
      </c>
      <c r="C1261">
        <v>1</v>
      </c>
    </row>
    <row r="1262" spans="1:3" x14ac:dyDescent="0.25">
      <c r="A1262" t="s">
        <v>1272</v>
      </c>
      <c r="B1262">
        <v>260</v>
      </c>
      <c r="C1262">
        <v>3</v>
      </c>
    </row>
    <row r="1263" spans="1:3" x14ac:dyDescent="0.25">
      <c r="A1263" t="s">
        <v>1273</v>
      </c>
      <c r="B1263">
        <v>261</v>
      </c>
      <c r="C1263">
        <v>24</v>
      </c>
    </row>
    <row r="1264" spans="1:3" x14ac:dyDescent="0.25">
      <c r="A1264" t="s">
        <v>1274</v>
      </c>
      <c r="B1264">
        <v>261</v>
      </c>
      <c r="C1264">
        <v>1</v>
      </c>
    </row>
    <row r="1265" spans="1:3" x14ac:dyDescent="0.25">
      <c r="A1265" t="s">
        <v>1275</v>
      </c>
      <c r="B1265">
        <v>261</v>
      </c>
      <c r="C1265">
        <v>2</v>
      </c>
    </row>
    <row r="1266" spans="1:3" x14ac:dyDescent="0.25">
      <c r="A1266" t="s">
        <v>1276</v>
      </c>
      <c r="B1266">
        <v>262</v>
      </c>
      <c r="C1266">
        <v>24</v>
      </c>
    </row>
    <row r="1267" spans="1:3" x14ac:dyDescent="0.25">
      <c r="A1267" t="s">
        <v>1277</v>
      </c>
      <c r="B1267">
        <v>262</v>
      </c>
      <c r="C1267">
        <v>1</v>
      </c>
    </row>
    <row r="1268" spans="1:3" x14ac:dyDescent="0.25">
      <c r="A1268" t="s">
        <v>1278</v>
      </c>
      <c r="B1268">
        <v>262</v>
      </c>
      <c r="C1268">
        <v>2</v>
      </c>
    </row>
    <row r="1269" spans="1:3" x14ac:dyDescent="0.25">
      <c r="A1269" t="s">
        <v>1279</v>
      </c>
      <c r="B1269">
        <v>263</v>
      </c>
      <c r="C1269">
        <v>24</v>
      </c>
    </row>
    <row r="1270" spans="1:3" x14ac:dyDescent="0.25">
      <c r="A1270" t="s">
        <v>1280</v>
      </c>
      <c r="B1270">
        <v>263</v>
      </c>
      <c r="C1270">
        <v>1</v>
      </c>
    </row>
    <row r="1271" spans="1:3" x14ac:dyDescent="0.25">
      <c r="A1271" t="s">
        <v>1281</v>
      </c>
      <c r="B1271">
        <v>263</v>
      </c>
      <c r="C1271">
        <v>3</v>
      </c>
    </row>
    <row r="1272" spans="1:3" x14ac:dyDescent="0.25">
      <c r="A1272" t="s">
        <v>1282</v>
      </c>
      <c r="B1272">
        <v>264</v>
      </c>
      <c r="C1272">
        <v>24</v>
      </c>
    </row>
    <row r="1273" spans="1:3" x14ac:dyDescent="0.25">
      <c r="A1273" t="s">
        <v>1283</v>
      </c>
      <c r="B1273">
        <v>264</v>
      </c>
      <c r="C1273">
        <v>1</v>
      </c>
    </row>
    <row r="1274" spans="1:3" x14ac:dyDescent="0.25">
      <c r="A1274" t="s">
        <v>1284</v>
      </c>
      <c r="B1274">
        <v>264</v>
      </c>
      <c r="C1274">
        <v>2</v>
      </c>
    </row>
    <row r="1275" spans="1:3" x14ac:dyDescent="0.25">
      <c r="A1275" t="s">
        <v>1285</v>
      </c>
      <c r="B1275">
        <v>265</v>
      </c>
      <c r="C1275">
        <v>12</v>
      </c>
    </row>
    <row r="1276" spans="1:3" x14ac:dyDescent="0.25">
      <c r="A1276" t="s">
        <v>1286</v>
      </c>
      <c r="B1276">
        <v>265</v>
      </c>
      <c r="C1276">
        <v>1</v>
      </c>
    </row>
    <row r="1277" spans="1:3" x14ac:dyDescent="0.25">
      <c r="A1277" t="s">
        <v>1287</v>
      </c>
      <c r="B1277">
        <v>265</v>
      </c>
      <c r="C1277">
        <v>2</v>
      </c>
    </row>
    <row r="1278" spans="1:3" x14ac:dyDescent="0.25">
      <c r="A1278" t="s">
        <v>1288</v>
      </c>
      <c r="B1278">
        <v>266</v>
      </c>
      <c r="C1278">
        <v>12</v>
      </c>
    </row>
    <row r="1279" spans="1:3" x14ac:dyDescent="0.25">
      <c r="A1279" t="s">
        <v>1289</v>
      </c>
      <c r="B1279">
        <v>266</v>
      </c>
      <c r="C1279">
        <v>1</v>
      </c>
    </row>
    <row r="1280" spans="1:3" x14ac:dyDescent="0.25">
      <c r="A1280" t="s">
        <v>1290</v>
      </c>
      <c r="B1280">
        <v>266</v>
      </c>
      <c r="C1280">
        <v>2</v>
      </c>
    </row>
    <row r="1281" spans="1:3" x14ac:dyDescent="0.25">
      <c r="A1281" t="s">
        <v>1291</v>
      </c>
      <c r="B1281">
        <v>267</v>
      </c>
      <c r="C1281">
        <v>12</v>
      </c>
    </row>
    <row r="1282" spans="1:3" x14ac:dyDescent="0.25">
      <c r="A1282" t="s">
        <v>1292</v>
      </c>
      <c r="B1282">
        <v>267</v>
      </c>
      <c r="C1282">
        <v>1</v>
      </c>
    </row>
    <row r="1283" spans="1:3" x14ac:dyDescent="0.25">
      <c r="A1283" t="s">
        <v>1293</v>
      </c>
      <c r="B1283">
        <v>267</v>
      </c>
      <c r="C1283">
        <v>4</v>
      </c>
    </row>
    <row r="1284" spans="1:3" x14ac:dyDescent="0.25">
      <c r="A1284" t="s">
        <v>1294</v>
      </c>
      <c r="B1284">
        <v>2705</v>
      </c>
      <c r="C1284">
        <v>24</v>
      </c>
    </row>
    <row r="1285" spans="1:3" x14ac:dyDescent="0.25">
      <c r="A1285" t="s">
        <v>1295</v>
      </c>
      <c r="B1285">
        <v>2705</v>
      </c>
      <c r="C1285">
        <v>1</v>
      </c>
    </row>
    <row r="1286" spans="1:3" x14ac:dyDescent="0.25">
      <c r="A1286" t="s">
        <v>1296</v>
      </c>
      <c r="B1286">
        <v>2705</v>
      </c>
      <c r="C1286">
        <v>2</v>
      </c>
    </row>
    <row r="1287" spans="1:3" x14ac:dyDescent="0.25">
      <c r="A1287" t="s">
        <v>1297</v>
      </c>
      <c r="B1287">
        <v>2707</v>
      </c>
      <c r="C1287">
        <v>24</v>
      </c>
    </row>
    <row r="1288" spans="1:3" x14ac:dyDescent="0.25">
      <c r="A1288" t="s">
        <v>1298</v>
      </c>
      <c r="B1288">
        <v>2707</v>
      </c>
      <c r="C1288">
        <v>1</v>
      </c>
    </row>
    <row r="1289" spans="1:3" x14ac:dyDescent="0.25">
      <c r="A1289" t="s">
        <v>1299</v>
      </c>
      <c r="B1289">
        <v>2707</v>
      </c>
      <c r="C1289">
        <v>2</v>
      </c>
    </row>
    <row r="1290" spans="1:3" x14ac:dyDescent="0.25">
      <c r="A1290" t="s">
        <v>1300</v>
      </c>
      <c r="B1290">
        <v>2711</v>
      </c>
      <c r="C1290">
        <v>24</v>
      </c>
    </row>
    <row r="1291" spans="1:3" x14ac:dyDescent="0.25">
      <c r="A1291" t="s">
        <v>1301</v>
      </c>
      <c r="B1291">
        <v>2711</v>
      </c>
      <c r="C1291">
        <v>1</v>
      </c>
    </row>
    <row r="1292" spans="1:3" x14ac:dyDescent="0.25">
      <c r="A1292" t="s">
        <v>1302</v>
      </c>
      <c r="B1292">
        <v>2711</v>
      </c>
      <c r="C1292">
        <v>2</v>
      </c>
    </row>
    <row r="1293" spans="1:3" x14ac:dyDescent="0.25">
      <c r="A1293" t="s">
        <v>1303</v>
      </c>
      <c r="B1293">
        <v>2713</v>
      </c>
      <c r="C1293">
        <v>24</v>
      </c>
    </row>
    <row r="1294" spans="1:3" x14ac:dyDescent="0.25">
      <c r="A1294" t="s">
        <v>1304</v>
      </c>
      <c r="B1294">
        <v>2713</v>
      </c>
      <c r="C1294">
        <v>6</v>
      </c>
    </row>
    <row r="1295" spans="1:3" x14ac:dyDescent="0.25">
      <c r="A1295" t="s">
        <v>1305</v>
      </c>
      <c r="B1295">
        <v>272</v>
      </c>
      <c r="C1295">
        <v>24</v>
      </c>
    </row>
    <row r="1296" spans="1:3" x14ac:dyDescent="0.25">
      <c r="A1296" t="s">
        <v>1306</v>
      </c>
      <c r="B1296">
        <v>272</v>
      </c>
      <c r="C1296">
        <v>1</v>
      </c>
    </row>
    <row r="1297" spans="1:3" x14ac:dyDescent="0.25">
      <c r="A1297" t="s">
        <v>1307</v>
      </c>
      <c r="B1297">
        <v>272</v>
      </c>
      <c r="C1297">
        <v>2</v>
      </c>
    </row>
    <row r="1298" spans="1:3" x14ac:dyDescent="0.25">
      <c r="A1298" t="s">
        <v>1308</v>
      </c>
      <c r="B1298">
        <v>273</v>
      </c>
      <c r="C1298">
        <v>24</v>
      </c>
    </row>
    <row r="1299" spans="1:3" x14ac:dyDescent="0.25">
      <c r="A1299" t="s">
        <v>1309</v>
      </c>
      <c r="B1299">
        <v>273</v>
      </c>
      <c r="C1299">
        <v>1</v>
      </c>
    </row>
    <row r="1300" spans="1:3" x14ac:dyDescent="0.25">
      <c r="A1300" t="s">
        <v>1310</v>
      </c>
      <c r="B1300">
        <v>273</v>
      </c>
      <c r="C1300">
        <v>2</v>
      </c>
    </row>
    <row r="1301" spans="1:3" x14ac:dyDescent="0.25">
      <c r="A1301" t="s">
        <v>1311</v>
      </c>
      <c r="B1301">
        <v>274</v>
      </c>
      <c r="C1301">
        <v>24</v>
      </c>
    </row>
    <row r="1302" spans="1:3" x14ac:dyDescent="0.25">
      <c r="A1302" t="s">
        <v>1312</v>
      </c>
      <c r="B1302">
        <v>274</v>
      </c>
      <c r="C1302">
        <v>6</v>
      </c>
    </row>
    <row r="1303" spans="1:3" x14ac:dyDescent="0.25">
      <c r="A1303" t="s">
        <v>1313</v>
      </c>
      <c r="B1303">
        <v>275</v>
      </c>
      <c r="C1303">
        <v>24</v>
      </c>
    </row>
    <row r="1304" spans="1:3" x14ac:dyDescent="0.25">
      <c r="A1304" t="s">
        <v>1314</v>
      </c>
      <c r="B1304">
        <v>275</v>
      </c>
      <c r="C1304">
        <v>4</v>
      </c>
    </row>
    <row r="1305" spans="1:3" x14ac:dyDescent="0.25">
      <c r="A1305" t="s">
        <v>1315</v>
      </c>
      <c r="B1305">
        <v>2805</v>
      </c>
      <c r="C1305">
        <v>24</v>
      </c>
    </row>
    <row r="1306" spans="1:3" x14ac:dyDescent="0.25">
      <c r="A1306" t="s">
        <v>1316</v>
      </c>
      <c r="B1306">
        <v>2805</v>
      </c>
      <c r="C1306">
        <v>1</v>
      </c>
    </row>
    <row r="1307" spans="1:3" x14ac:dyDescent="0.25">
      <c r="A1307" t="s">
        <v>1317</v>
      </c>
      <c r="B1307">
        <v>2805</v>
      </c>
      <c r="C1307">
        <v>2</v>
      </c>
    </row>
    <row r="1308" spans="1:3" x14ac:dyDescent="0.25">
      <c r="A1308" t="s">
        <v>1318</v>
      </c>
      <c r="B1308">
        <v>2805</v>
      </c>
      <c r="C1308">
        <v>4</v>
      </c>
    </row>
    <row r="1309" spans="1:3" x14ac:dyDescent="0.25">
      <c r="A1309" t="s">
        <v>1319</v>
      </c>
      <c r="B1309">
        <v>2806</v>
      </c>
      <c r="C1309">
        <v>24</v>
      </c>
    </row>
    <row r="1310" spans="1:3" x14ac:dyDescent="0.25">
      <c r="A1310" t="s">
        <v>1320</v>
      </c>
      <c r="B1310">
        <v>2806</v>
      </c>
      <c r="C1310">
        <v>4</v>
      </c>
    </row>
    <row r="1311" spans="1:3" x14ac:dyDescent="0.25">
      <c r="A1311" t="s">
        <v>1321</v>
      </c>
      <c r="B1311">
        <v>2807</v>
      </c>
      <c r="C1311">
        <v>24</v>
      </c>
    </row>
    <row r="1312" spans="1:3" x14ac:dyDescent="0.25">
      <c r="A1312" t="s">
        <v>1322</v>
      </c>
      <c r="B1312">
        <v>2807</v>
      </c>
      <c r="C1312">
        <v>4</v>
      </c>
    </row>
    <row r="1313" spans="1:3" x14ac:dyDescent="0.25">
      <c r="A1313" t="s">
        <v>1323</v>
      </c>
      <c r="B1313">
        <v>2808</v>
      </c>
      <c r="C1313">
        <v>24</v>
      </c>
    </row>
    <row r="1314" spans="1:3" x14ac:dyDescent="0.25">
      <c r="A1314" t="s">
        <v>1324</v>
      </c>
      <c r="B1314">
        <v>2808</v>
      </c>
      <c r="C1314">
        <v>4</v>
      </c>
    </row>
    <row r="1315" spans="1:3" x14ac:dyDescent="0.25">
      <c r="A1315" t="s">
        <v>1325</v>
      </c>
      <c r="B1315">
        <v>2901</v>
      </c>
      <c r="C1315">
        <v>48</v>
      </c>
    </row>
    <row r="1316" spans="1:3" x14ac:dyDescent="0.25">
      <c r="A1316" t="s">
        <v>1326</v>
      </c>
      <c r="B1316">
        <v>2901</v>
      </c>
      <c r="C1316">
        <v>1</v>
      </c>
    </row>
    <row r="1317" spans="1:3" x14ac:dyDescent="0.25">
      <c r="A1317" t="s">
        <v>1327</v>
      </c>
      <c r="B1317">
        <v>2901</v>
      </c>
      <c r="C1317">
        <v>2</v>
      </c>
    </row>
    <row r="1318" spans="1:3" x14ac:dyDescent="0.25">
      <c r="A1318" t="s">
        <v>1328</v>
      </c>
      <c r="B1318">
        <v>290</v>
      </c>
      <c r="C1318">
        <v>12</v>
      </c>
    </row>
    <row r="1319" spans="1:3" x14ac:dyDescent="0.25">
      <c r="A1319" t="s">
        <v>1329</v>
      </c>
      <c r="B1319">
        <v>290</v>
      </c>
      <c r="C1319">
        <v>1</v>
      </c>
    </row>
    <row r="1320" spans="1:3" x14ac:dyDescent="0.25">
      <c r="A1320" t="s">
        <v>1330</v>
      </c>
      <c r="B1320">
        <v>290</v>
      </c>
      <c r="C1320">
        <v>4</v>
      </c>
    </row>
    <row r="1321" spans="1:3" x14ac:dyDescent="0.25">
      <c r="A1321" t="s">
        <v>1331</v>
      </c>
      <c r="B1321">
        <v>3000</v>
      </c>
      <c r="C1321">
        <v>1</v>
      </c>
    </row>
    <row r="1322" spans="1:3" x14ac:dyDescent="0.25">
      <c r="A1322" t="s">
        <v>1332</v>
      </c>
      <c r="B1322">
        <v>3000</v>
      </c>
      <c r="C1322">
        <v>2</v>
      </c>
    </row>
    <row r="1323" spans="1:3" x14ac:dyDescent="0.25">
      <c r="A1323" t="s">
        <v>1333</v>
      </c>
      <c r="B1323">
        <v>3001</v>
      </c>
      <c r="C1323">
        <v>12</v>
      </c>
    </row>
    <row r="1324" spans="1:3" x14ac:dyDescent="0.25">
      <c r="A1324" t="s">
        <v>1334</v>
      </c>
      <c r="B1324">
        <v>3001</v>
      </c>
      <c r="C1324">
        <v>1</v>
      </c>
    </row>
    <row r="1325" spans="1:3" x14ac:dyDescent="0.25">
      <c r="A1325" t="s">
        <v>1335</v>
      </c>
      <c r="B1325">
        <v>3001</v>
      </c>
      <c r="C1325">
        <v>2</v>
      </c>
    </row>
    <row r="1326" spans="1:3" x14ac:dyDescent="0.25">
      <c r="A1326" t="s">
        <v>1336</v>
      </c>
      <c r="B1326">
        <v>3002</v>
      </c>
      <c r="C1326">
        <v>12</v>
      </c>
    </row>
    <row r="1327" spans="1:3" x14ac:dyDescent="0.25">
      <c r="A1327" t="s">
        <v>1337</v>
      </c>
      <c r="B1327">
        <v>3002</v>
      </c>
      <c r="C1327">
        <v>4</v>
      </c>
    </row>
    <row r="1328" spans="1:3" x14ac:dyDescent="0.25">
      <c r="A1328" t="s">
        <v>1338</v>
      </c>
      <c r="B1328">
        <v>3003</v>
      </c>
      <c r="C1328">
        <v>12</v>
      </c>
    </row>
    <row r="1329" spans="1:3" x14ac:dyDescent="0.25">
      <c r="A1329" t="s">
        <v>1339</v>
      </c>
      <c r="B1329">
        <v>3003</v>
      </c>
      <c r="C1329">
        <v>1</v>
      </c>
    </row>
    <row r="1330" spans="1:3" x14ac:dyDescent="0.25">
      <c r="A1330" t="s">
        <v>1340</v>
      </c>
      <c r="B1330">
        <v>3003</v>
      </c>
      <c r="C1330">
        <v>2</v>
      </c>
    </row>
    <row r="1331" spans="1:3" x14ac:dyDescent="0.25">
      <c r="A1331" t="s">
        <v>1341</v>
      </c>
      <c r="B1331">
        <v>3004</v>
      </c>
      <c r="C1331">
        <v>24</v>
      </c>
    </row>
    <row r="1332" spans="1:3" x14ac:dyDescent="0.25">
      <c r="A1332" t="s">
        <v>1342</v>
      </c>
      <c r="B1332">
        <v>3004</v>
      </c>
      <c r="C1332">
        <v>1</v>
      </c>
    </row>
    <row r="1333" spans="1:3" x14ac:dyDescent="0.25">
      <c r="A1333" t="s">
        <v>1343</v>
      </c>
      <c r="B1333">
        <v>3004</v>
      </c>
      <c r="C1333">
        <v>2</v>
      </c>
    </row>
    <row r="1334" spans="1:3" x14ac:dyDescent="0.25">
      <c r="A1334" t="s">
        <v>1344</v>
      </c>
      <c r="B1334">
        <v>3006</v>
      </c>
      <c r="C1334">
        <v>24</v>
      </c>
    </row>
    <row r="1335" spans="1:3" x14ac:dyDescent="0.25">
      <c r="A1335" t="s">
        <v>1345</v>
      </c>
      <c r="B1335">
        <v>3006</v>
      </c>
      <c r="C1335">
        <v>6</v>
      </c>
    </row>
    <row r="1336" spans="1:3" x14ac:dyDescent="0.25">
      <c r="A1336" t="s">
        <v>1346</v>
      </c>
      <c r="B1336">
        <v>3008</v>
      </c>
      <c r="C1336">
        <v>12</v>
      </c>
    </row>
    <row r="1337" spans="1:3" x14ac:dyDescent="0.25">
      <c r="A1337" t="s">
        <v>1347</v>
      </c>
      <c r="B1337">
        <v>3008</v>
      </c>
      <c r="C1337">
        <v>1</v>
      </c>
    </row>
    <row r="1338" spans="1:3" x14ac:dyDescent="0.25">
      <c r="A1338" t="s">
        <v>1348</v>
      </c>
      <c r="B1338">
        <v>3008</v>
      </c>
      <c r="C1338">
        <v>2</v>
      </c>
    </row>
    <row r="1339" spans="1:3" x14ac:dyDescent="0.25">
      <c r="A1339" t="s">
        <v>1349</v>
      </c>
      <c r="B1339">
        <v>3009</v>
      </c>
      <c r="C1339">
        <v>24</v>
      </c>
    </row>
    <row r="1340" spans="1:3" x14ac:dyDescent="0.25">
      <c r="A1340" t="s">
        <v>1350</v>
      </c>
      <c r="B1340">
        <v>3009</v>
      </c>
      <c r="C1340">
        <v>6</v>
      </c>
    </row>
    <row r="1341" spans="1:3" x14ac:dyDescent="0.25">
      <c r="A1341" t="s">
        <v>1351</v>
      </c>
      <c r="B1341">
        <v>3011</v>
      </c>
      <c r="C1341">
        <v>12</v>
      </c>
    </row>
    <row r="1342" spans="1:3" x14ac:dyDescent="0.25">
      <c r="A1342" t="s">
        <v>1352</v>
      </c>
      <c r="B1342">
        <v>3011</v>
      </c>
      <c r="C1342">
        <v>1</v>
      </c>
    </row>
    <row r="1343" spans="1:3" x14ac:dyDescent="0.25">
      <c r="A1343" t="s">
        <v>1353</v>
      </c>
      <c r="B1343">
        <v>3011</v>
      </c>
      <c r="C1343">
        <v>4</v>
      </c>
    </row>
    <row r="1344" spans="1:3" x14ac:dyDescent="0.25">
      <c r="A1344" t="s">
        <v>1354</v>
      </c>
      <c r="B1344">
        <v>3012</v>
      </c>
      <c r="C1344">
        <v>12</v>
      </c>
    </row>
    <row r="1345" spans="1:3" x14ac:dyDescent="0.25">
      <c r="A1345" t="s">
        <v>1355</v>
      </c>
      <c r="B1345">
        <v>3012</v>
      </c>
      <c r="C1345">
        <v>1</v>
      </c>
    </row>
    <row r="1346" spans="1:3" x14ac:dyDescent="0.25">
      <c r="A1346" t="s">
        <v>1356</v>
      </c>
      <c r="B1346">
        <v>3012</v>
      </c>
      <c r="C1346">
        <v>2</v>
      </c>
    </row>
    <row r="1347" spans="1:3" x14ac:dyDescent="0.25">
      <c r="A1347" t="s">
        <v>1357</v>
      </c>
      <c r="B1347">
        <v>3015</v>
      </c>
      <c r="C1347">
        <v>48</v>
      </c>
    </row>
    <row r="1348" spans="1:3" x14ac:dyDescent="0.25">
      <c r="A1348" t="s">
        <v>1358</v>
      </c>
      <c r="B1348">
        <v>3015</v>
      </c>
      <c r="C1348">
        <v>2</v>
      </c>
    </row>
    <row r="1349" spans="1:3" x14ac:dyDescent="0.25">
      <c r="A1349" t="s">
        <v>1359</v>
      </c>
      <c r="B1349">
        <v>3020</v>
      </c>
      <c r="C1349">
        <v>12</v>
      </c>
    </row>
    <row r="1350" spans="1:3" x14ac:dyDescent="0.25">
      <c r="A1350" t="s">
        <v>1360</v>
      </c>
      <c r="B1350">
        <v>3020</v>
      </c>
      <c r="C1350">
        <v>1</v>
      </c>
    </row>
    <row r="1351" spans="1:3" x14ac:dyDescent="0.25">
      <c r="A1351" t="s">
        <v>1361</v>
      </c>
      <c r="B1351">
        <v>3020</v>
      </c>
      <c r="C1351">
        <v>2</v>
      </c>
    </row>
    <row r="1352" spans="1:3" x14ac:dyDescent="0.25">
      <c r="A1352" t="s">
        <v>1362</v>
      </c>
      <c r="B1352">
        <v>3021</v>
      </c>
      <c r="C1352">
        <v>12</v>
      </c>
    </row>
    <row r="1353" spans="1:3" x14ac:dyDescent="0.25">
      <c r="A1353" t="s">
        <v>1363</v>
      </c>
      <c r="B1353">
        <v>3021</v>
      </c>
      <c r="C1353">
        <v>3</v>
      </c>
    </row>
    <row r="1354" spans="1:3" x14ac:dyDescent="0.25">
      <c r="A1354" t="s">
        <v>1364</v>
      </c>
      <c r="B1354">
        <v>302</v>
      </c>
      <c r="C1354">
        <v>24</v>
      </c>
    </row>
    <row r="1355" spans="1:3" x14ac:dyDescent="0.25">
      <c r="A1355" t="s">
        <v>1365</v>
      </c>
      <c r="B1355">
        <v>302</v>
      </c>
      <c r="C1355">
        <v>6</v>
      </c>
    </row>
    <row r="1356" spans="1:3" x14ac:dyDescent="0.25">
      <c r="A1356" t="s">
        <v>1366</v>
      </c>
      <c r="B1356">
        <v>303</v>
      </c>
      <c r="C1356">
        <v>24</v>
      </c>
    </row>
    <row r="1357" spans="1:3" x14ac:dyDescent="0.25">
      <c r="A1357" t="s">
        <v>1367</v>
      </c>
      <c r="B1357">
        <v>303</v>
      </c>
      <c r="C1357">
        <v>4</v>
      </c>
    </row>
    <row r="1358" spans="1:3" x14ac:dyDescent="0.25">
      <c r="A1358" t="s">
        <v>1368</v>
      </c>
      <c r="B1358">
        <v>30400</v>
      </c>
      <c r="C1358">
        <v>48</v>
      </c>
    </row>
    <row r="1359" spans="1:3" x14ac:dyDescent="0.25">
      <c r="A1359" t="s">
        <v>1369</v>
      </c>
      <c r="B1359">
        <v>30400</v>
      </c>
      <c r="C1359">
        <v>2</v>
      </c>
    </row>
    <row r="1360" spans="1:3" x14ac:dyDescent="0.25">
      <c r="A1360" t="s">
        <v>1370</v>
      </c>
      <c r="B1360">
        <v>304</v>
      </c>
      <c r="C1360">
        <v>24</v>
      </c>
    </row>
    <row r="1361" spans="1:3" x14ac:dyDescent="0.25">
      <c r="A1361" t="s">
        <v>1371</v>
      </c>
      <c r="B1361">
        <v>304</v>
      </c>
      <c r="C1361">
        <v>1</v>
      </c>
    </row>
    <row r="1362" spans="1:3" x14ac:dyDescent="0.25">
      <c r="A1362" t="s">
        <v>1372</v>
      </c>
      <c r="B1362">
        <v>304</v>
      </c>
      <c r="C1362">
        <v>2</v>
      </c>
    </row>
    <row r="1363" spans="1:3" x14ac:dyDescent="0.25">
      <c r="A1363" t="s">
        <v>1373</v>
      </c>
      <c r="B1363">
        <v>305</v>
      </c>
      <c r="C1363">
        <v>24</v>
      </c>
    </row>
    <row r="1364" spans="1:3" x14ac:dyDescent="0.25">
      <c r="A1364" t="s">
        <v>1374</v>
      </c>
      <c r="B1364">
        <v>305</v>
      </c>
      <c r="C1364">
        <v>6</v>
      </c>
    </row>
    <row r="1365" spans="1:3" x14ac:dyDescent="0.25">
      <c r="A1365" t="s">
        <v>1375</v>
      </c>
      <c r="B1365">
        <v>306</v>
      </c>
      <c r="C1365">
        <v>24</v>
      </c>
    </row>
    <row r="1366" spans="1:3" x14ac:dyDescent="0.25">
      <c r="A1366" t="s">
        <v>1376</v>
      </c>
      <c r="B1366">
        <v>306</v>
      </c>
      <c r="C1366">
        <v>1</v>
      </c>
    </row>
    <row r="1367" spans="1:3" x14ac:dyDescent="0.25">
      <c r="A1367" t="s">
        <v>1377</v>
      </c>
      <c r="B1367">
        <v>306</v>
      </c>
      <c r="C1367">
        <v>2</v>
      </c>
    </row>
    <row r="1368" spans="1:3" x14ac:dyDescent="0.25">
      <c r="A1368" t="s">
        <v>1378</v>
      </c>
      <c r="B1368">
        <v>307</v>
      </c>
      <c r="C1368">
        <v>24</v>
      </c>
    </row>
    <row r="1369" spans="1:3" x14ac:dyDescent="0.25">
      <c r="A1369" t="s">
        <v>1379</v>
      </c>
      <c r="B1369">
        <v>307</v>
      </c>
      <c r="C1369">
        <v>6</v>
      </c>
    </row>
    <row r="1370" spans="1:3" x14ac:dyDescent="0.25">
      <c r="A1370" t="s">
        <v>1380</v>
      </c>
      <c r="B1370">
        <v>3100</v>
      </c>
      <c r="C1370">
        <v>48</v>
      </c>
    </row>
    <row r="1371" spans="1:3" x14ac:dyDescent="0.25">
      <c r="A1371" t="s">
        <v>1381</v>
      </c>
      <c r="B1371">
        <v>3100</v>
      </c>
      <c r="C1371">
        <v>1</v>
      </c>
    </row>
    <row r="1372" spans="1:3" x14ac:dyDescent="0.25">
      <c r="A1372" t="s">
        <v>1382</v>
      </c>
      <c r="B1372">
        <v>3100</v>
      </c>
      <c r="C1372">
        <v>4</v>
      </c>
    </row>
    <row r="1373" spans="1:3" x14ac:dyDescent="0.25">
      <c r="A1373" t="s">
        <v>1383</v>
      </c>
      <c r="B1373">
        <v>3101</v>
      </c>
      <c r="C1373">
        <v>12</v>
      </c>
    </row>
    <row r="1374" spans="1:3" x14ac:dyDescent="0.25">
      <c r="A1374" t="s">
        <v>1384</v>
      </c>
      <c r="B1374">
        <v>3101</v>
      </c>
      <c r="C1374">
        <v>1</v>
      </c>
    </row>
    <row r="1375" spans="1:3" x14ac:dyDescent="0.25">
      <c r="A1375" t="s">
        <v>1385</v>
      </c>
      <c r="B1375">
        <v>3101</v>
      </c>
      <c r="C1375">
        <v>2</v>
      </c>
    </row>
    <row r="1376" spans="1:3" x14ac:dyDescent="0.25">
      <c r="A1376" t="s">
        <v>1386</v>
      </c>
      <c r="B1376">
        <v>3102</v>
      </c>
      <c r="C1376">
        <v>36</v>
      </c>
    </row>
    <row r="1377" spans="1:3" x14ac:dyDescent="0.25">
      <c r="A1377" t="s">
        <v>1387</v>
      </c>
      <c r="B1377">
        <v>3102</v>
      </c>
      <c r="C1377">
        <v>1</v>
      </c>
    </row>
    <row r="1378" spans="1:3" x14ac:dyDescent="0.25">
      <c r="A1378" t="s">
        <v>1388</v>
      </c>
      <c r="B1378">
        <v>3102</v>
      </c>
      <c r="C1378">
        <v>4</v>
      </c>
    </row>
    <row r="1379" spans="1:3" x14ac:dyDescent="0.25">
      <c r="A1379" t="s">
        <v>1389</v>
      </c>
      <c r="B1379">
        <v>3103</v>
      </c>
      <c r="C1379">
        <v>48</v>
      </c>
    </row>
    <row r="1380" spans="1:3" x14ac:dyDescent="0.25">
      <c r="A1380" t="s">
        <v>1390</v>
      </c>
      <c r="B1380">
        <v>3103</v>
      </c>
      <c r="C1380">
        <v>1</v>
      </c>
    </row>
    <row r="1381" spans="1:3" x14ac:dyDescent="0.25">
      <c r="A1381" t="s">
        <v>1391</v>
      </c>
      <c r="B1381">
        <v>3103</v>
      </c>
      <c r="C1381">
        <v>4</v>
      </c>
    </row>
    <row r="1382" spans="1:3" x14ac:dyDescent="0.25">
      <c r="A1382" t="s">
        <v>1392</v>
      </c>
      <c r="B1382">
        <v>3104</v>
      </c>
      <c r="C1382">
        <v>24</v>
      </c>
    </row>
    <row r="1383" spans="1:3" x14ac:dyDescent="0.25">
      <c r="A1383" t="s">
        <v>1393</v>
      </c>
      <c r="B1383">
        <v>3104</v>
      </c>
      <c r="C1383">
        <v>6</v>
      </c>
    </row>
    <row r="1384" spans="1:3" x14ac:dyDescent="0.25">
      <c r="A1384" t="s">
        <v>1394</v>
      </c>
      <c r="B1384">
        <v>3105</v>
      </c>
      <c r="C1384">
        <v>24</v>
      </c>
    </row>
    <row r="1385" spans="1:3" x14ac:dyDescent="0.25">
      <c r="A1385" t="s">
        <v>1395</v>
      </c>
      <c r="B1385">
        <v>3105</v>
      </c>
      <c r="C1385">
        <v>6</v>
      </c>
    </row>
    <row r="1386" spans="1:3" x14ac:dyDescent="0.25">
      <c r="A1386" t="s">
        <v>1396</v>
      </c>
      <c r="B1386">
        <v>3107</v>
      </c>
      <c r="C1386">
        <v>24</v>
      </c>
    </row>
    <row r="1387" spans="1:3" x14ac:dyDescent="0.25">
      <c r="A1387" t="s">
        <v>1397</v>
      </c>
      <c r="B1387">
        <v>3107</v>
      </c>
      <c r="C1387">
        <v>1</v>
      </c>
    </row>
    <row r="1388" spans="1:3" x14ac:dyDescent="0.25">
      <c r="A1388" t="s">
        <v>1398</v>
      </c>
      <c r="B1388">
        <v>3107</v>
      </c>
      <c r="C1388">
        <v>4</v>
      </c>
    </row>
    <row r="1389" spans="1:3" x14ac:dyDescent="0.25">
      <c r="A1389" t="s">
        <v>1399</v>
      </c>
      <c r="B1389">
        <v>3108</v>
      </c>
      <c r="C1389">
        <v>24</v>
      </c>
    </row>
    <row r="1390" spans="1:3" x14ac:dyDescent="0.25">
      <c r="A1390" t="s">
        <v>1400</v>
      </c>
      <c r="B1390">
        <v>3108</v>
      </c>
      <c r="C1390">
        <v>1</v>
      </c>
    </row>
    <row r="1391" spans="1:3" x14ac:dyDescent="0.25">
      <c r="A1391" t="s">
        <v>1401</v>
      </c>
      <c r="B1391">
        <v>3108</v>
      </c>
      <c r="C1391">
        <v>4</v>
      </c>
    </row>
    <row r="1392" spans="1:3" x14ac:dyDescent="0.25">
      <c r="A1392" t="s">
        <v>1402</v>
      </c>
      <c r="B1392">
        <v>3109</v>
      </c>
      <c r="C1392">
        <v>48</v>
      </c>
    </row>
    <row r="1393" spans="1:3" x14ac:dyDescent="0.25">
      <c r="A1393" t="s">
        <v>1403</v>
      </c>
      <c r="B1393">
        <v>3109</v>
      </c>
      <c r="C1393">
        <v>1</v>
      </c>
    </row>
    <row r="1394" spans="1:3" x14ac:dyDescent="0.25">
      <c r="A1394" t="s">
        <v>1404</v>
      </c>
      <c r="B1394">
        <v>3109</v>
      </c>
      <c r="C1394">
        <v>4</v>
      </c>
    </row>
    <row r="1395" spans="1:3" x14ac:dyDescent="0.25">
      <c r="A1395" t="s">
        <v>1405</v>
      </c>
      <c r="B1395">
        <v>310</v>
      </c>
      <c r="C1395">
        <v>24</v>
      </c>
    </row>
    <row r="1396" spans="1:3" x14ac:dyDescent="0.25">
      <c r="A1396" t="s">
        <v>1406</v>
      </c>
      <c r="B1396">
        <v>310</v>
      </c>
      <c r="C1396">
        <v>1</v>
      </c>
    </row>
    <row r="1397" spans="1:3" x14ac:dyDescent="0.25">
      <c r="A1397" t="s">
        <v>1407</v>
      </c>
      <c r="B1397">
        <v>310</v>
      </c>
      <c r="C1397">
        <v>2</v>
      </c>
    </row>
    <row r="1398" spans="1:3" x14ac:dyDescent="0.25">
      <c r="A1398" t="s">
        <v>1408</v>
      </c>
      <c r="B1398">
        <v>3110</v>
      </c>
      <c r="C1398">
        <v>48</v>
      </c>
    </row>
    <row r="1399" spans="1:3" x14ac:dyDescent="0.25">
      <c r="A1399" t="s">
        <v>1409</v>
      </c>
      <c r="B1399">
        <v>3110</v>
      </c>
      <c r="C1399">
        <v>6</v>
      </c>
    </row>
    <row r="1400" spans="1:3" x14ac:dyDescent="0.25">
      <c r="A1400" t="s">
        <v>1410</v>
      </c>
      <c r="B1400">
        <v>3111</v>
      </c>
      <c r="C1400">
        <v>24</v>
      </c>
    </row>
    <row r="1401" spans="1:3" x14ac:dyDescent="0.25">
      <c r="A1401" t="s">
        <v>1411</v>
      </c>
      <c r="B1401">
        <v>3111</v>
      </c>
      <c r="C1401">
        <v>4</v>
      </c>
    </row>
    <row r="1402" spans="1:3" x14ac:dyDescent="0.25">
      <c r="A1402" t="s">
        <v>1412</v>
      </c>
      <c r="B1402">
        <v>3112</v>
      </c>
      <c r="C1402">
        <v>24</v>
      </c>
    </row>
    <row r="1403" spans="1:3" x14ac:dyDescent="0.25">
      <c r="A1403" t="s">
        <v>1413</v>
      </c>
      <c r="B1403">
        <v>3112</v>
      </c>
      <c r="C1403">
        <v>6</v>
      </c>
    </row>
    <row r="1404" spans="1:3" x14ac:dyDescent="0.25">
      <c r="A1404" t="s">
        <v>1414</v>
      </c>
      <c r="B1404" t="s">
        <v>1415</v>
      </c>
      <c r="C1404">
        <v>24</v>
      </c>
    </row>
    <row r="1405" spans="1:3" x14ac:dyDescent="0.25">
      <c r="A1405" t="s">
        <v>1416</v>
      </c>
      <c r="B1405" t="s">
        <v>1415</v>
      </c>
      <c r="C1405">
        <v>1</v>
      </c>
    </row>
    <row r="1406" spans="1:3" x14ac:dyDescent="0.25">
      <c r="A1406" t="s">
        <v>1417</v>
      </c>
      <c r="B1406" t="s">
        <v>1415</v>
      </c>
      <c r="C1406">
        <v>4</v>
      </c>
    </row>
    <row r="1407" spans="1:3" x14ac:dyDescent="0.25">
      <c r="A1407" t="s">
        <v>1418</v>
      </c>
      <c r="B1407">
        <v>3114</v>
      </c>
      <c r="C1407">
        <v>24</v>
      </c>
    </row>
    <row r="1408" spans="1:3" x14ac:dyDescent="0.25">
      <c r="A1408" t="s">
        <v>1419</v>
      </c>
      <c r="B1408">
        <v>3114</v>
      </c>
      <c r="C1408">
        <v>1</v>
      </c>
    </row>
    <row r="1409" spans="1:3" x14ac:dyDescent="0.25">
      <c r="A1409" t="s">
        <v>1420</v>
      </c>
      <c r="B1409">
        <v>3114</v>
      </c>
      <c r="C1409">
        <v>4</v>
      </c>
    </row>
    <row r="1410" spans="1:3" x14ac:dyDescent="0.25">
      <c r="A1410" t="s">
        <v>1421</v>
      </c>
      <c r="B1410">
        <v>3115</v>
      </c>
      <c r="C1410">
        <v>48</v>
      </c>
    </row>
    <row r="1411" spans="1:3" x14ac:dyDescent="0.25">
      <c r="A1411" t="s">
        <v>1422</v>
      </c>
      <c r="B1411">
        <v>3115</v>
      </c>
      <c r="C1411">
        <v>6</v>
      </c>
    </row>
    <row r="1412" spans="1:3" x14ac:dyDescent="0.25">
      <c r="A1412" t="s">
        <v>1423</v>
      </c>
      <c r="B1412">
        <v>3115</v>
      </c>
      <c r="C1412">
        <v>6</v>
      </c>
    </row>
    <row r="1413" spans="1:3" x14ac:dyDescent="0.25">
      <c r="A1413" t="s">
        <v>1424</v>
      </c>
      <c r="B1413">
        <v>3116</v>
      </c>
      <c r="C1413">
        <v>24</v>
      </c>
    </row>
    <row r="1414" spans="1:3" x14ac:dyDescent="0.25">
      <c r="A1414" t="s">
        <v>1425</v>
      </c>
      <c r="B1414">
        <v>3116</v>
      </c>
      <c r="C1414">
        <v>6</v>
      </c>
    </row>
    <row r="1415" spans="1:3" x14ac:dyDescent="0.25">
      <c r="A1415" t="s">
        <v>1426</v>
      </c>
      <c r="B1415">
        <v>3117</v>
      </c>
      <c r="C1415">
        <v>24</v>
      </c>
    </row>
    <row r="1416" spans="1:3" x14ac:dyDescent="0.25">
      <c r="A1416" t="s">
        <v>1427</v>
      </c>
      <c r="B1416">
        <v>3117</v>
      </c>
      <c r="C1416">
        <v>1</v>
      </c>
    </row>
    <row r="1417" spans="1:3" x14ac:dyDescent="0.25">
      <c r="A1417" t="s">
        <v>1428</v>
      </c>
      <c r="B1417">
        <v>3117</v>
      </c>
      <c r="C1417">
        <v>4</v>
      </c>
    </row>
    <row r="1418" spans="1:3" x14ac:dyDescent="0.25">
      <c r="A1418" t="s">
        <v>1429</v>
      </c>
      <c r="B1418">
        <v>3118</v>
      </c>
      <c r="C1418">
        <v>24</v>
      </c>
    </row>
    <row r="1419" spans="1:3" x14ac:dyDescent="0.25">
      <c r="A1419" t="s">
        <v>1430</v>
      </c>
      <c r="B1419">
        <v>3118</v>
      </c>
      <c r="C1419">
        <v>1</v>
      </c>
    </row>
    <row r="1420" spans="1:3" x14ac:dyDescent="0.25">
      <c r="A1420" t="s">
        <v>1431</v>
      </c>
      <c r="B1420">
        <v>3118</v>
      </c>
      <c r="C1420">
        <v>4</v>
      </c>
    </row>
    <row r="1421" spans="1:3" x14ac:dyDescent="0.25">
      <c r="A1421" t="s">
        <v>1432</v>
      </c>
      <c r="B1421">
        <v>3119</v>
      </c>
      <c r="C1421">
        <v>24</v>
      </c>
    </row>
    <row r="1422" spans="1:3" x14ac:dyDescent="0.25">
      <c r="A1422" t="s">
        <v>1433</v>
      </c>
      <c r="B1422">
        <v>3119</v>
      </c>
      <c r="C1422">
        <v>6</v>
      </c>
    </row>
    <row r="1423" spans="1:3" x14ac:dyDescent="0.25">
      <c r="A1423" t="s">
        <v>1434</v>
      </c>
      <c r="B1423">
        <v>311</v>
      </c>
      <c r="C1423">
        <v>48</v>
      </c>
    </row>
    <row r="1424" spans="1:3" x14ac:dyDescent="0.25">
      <c r="A1424" t="s">
        <v>1435</v>
      </c>
      <c r="B1424">
        <v>311</v>
      </c>
      <c r="C1424">
        <v>2</v>
      </c>
    </row>
    <row r="1425" spans="1:3" x14ac:dyDescent="0.25">
      <c r="A1425" t="s">
        <v>1436</v>
      </c>
      <c r="B1425">
        <v>3120</v>
      </c>
      <c r="C1425">
        <v>48</v>
      </c>
    </row>
    <row r="1426" spans="1:3" x14ac:dyDescent="0.25">
      <c r="A1426" t="s">
        <v>1437</v>
      </c>
      <c r="B1426">
        <v>3120</v>
      </c>
      <c r="C1426">
        <v>1</v>
      </c>
    </row>
    <row r="1427" spans="1:3" x14ac:dyDescent="0.25">
      <c r="A1427" t="s">
        <v>1438</v>
      </c>
      <c r="B1427">
        <v>3120</v>
      </c>
      <c r="C1427">
        <v>4</v>
      </c>
    </row>
    <row r="1428" spans="1:3" x14ac:dyDescent="0.25">
      <c r="A1428" t="s">
        <v>1439</v>
      </c>
      <c r="B1428">
        <v>3121</v>
      </c>
      <c r="C1428">
        <v>48</v>
      </c>
    </row>
    <row r="1429" spans="1:3" x14ac:dyDescent="0.25">
      <c r="A1429" t="s">
        <v>1440</v>
      </c>
      <c r="B1429">
        <v>3121</v>
      </c>
      <c r="C1429">
        <v>6</v>
      </c>
    </row>
    <row r="1430" spans="1:3" x14ac:dyDescent="0.25">
      <c r="A1430" t="s">
        <v>1441</v>
      </c>
      <c r="B1430">
        <v>3122</v>
      </c>
      <c r="C1430">
        <v>12</v>
      </c>
    </row>
    <row r="1431" spans="1:3" x14ac:dyDescent="0.25">
      <c r="A1431" t="s">
        <v>1442</v>
      </c>
      <c r="B1431">
        <v>3122</v>
      </c>
      <c r="C1431">
        <v>1</v>
      </c>
    </row>
    <row r="1432" spans="1:3" x14ac:dyDescent="0.25">
      <c r="A1432" t="s">
        <v>1443</v>
      </c>
      <c r="B1432">
        <v>3122</v>
      </c>
      <c r="C1432">
        <v>2</v>
      </c>
    </row>
    <row r="1433" spans="1:3" x14ac:dyDescent="0.25">
      <c r="A1433" t="s">
        <v>1444</v>
      </c>
      <c r="B1433">
        <v>3123</v>
      </c>
      <c r="C1433">
        <v>24</v>
      </c>
    </row>
    <row r="1434" spans="1:3" x14ac:dyDescent="0.25">
      <c r="A1434" t="s">
        <v>1445</v>
      </c>
      <c r="B1434">
        <v>3123</v>
      </c>
      <c r="C1434">
        <v>4</v>
      </c>
    </row>
    <row r="1435" spans="1:3" x14ac:dyDescent="0.25">
      <c r="A1435" t="s">
        <v>1446</v>
      </c>
      <c r="B1435">
        <v>3124</v>
      </c>
      <c r="C1435">
        <v>24</v>
      </c>
    </row>
    <row r="1436" spans="1:3" x14ac:dyDescent="0.25">
      <c r="A1436" t="s">
        <v>1447</v>
      </c>
      <c r="B1436">
        <v>3124</v>
      </c>
      <c r="C1436">
        <v>1</v>
      </c>
    </row>
    <row r="1437" spans="1:3" x14ac:dyDescent="0.25">
      <c r="A1437" t="s">
        <v>1448</v>
      </c>
      <c r="B1437">
        <v>3124</v>
      </c>
      <c r="C1437">
        <v>4</v>
      </c>
    </row>
    <row r="1438" spans="1:3" x14ac:dyDescent="0.25">
      <c r="A1438" t="s">
        <v>1449</v>
      </c>
      <c r="B1438">
        <v>3125</v>
      </c>
      <c r="C1438">
        <v>36</v>
      </c>
    </row>
    <row r="1439" spans="1:3" x14ac:dyDescent="0.25">
      <c r="A1439" t="s">
        <v>1450</v>
      </c>
      <c r="B1439">
        <v>3125</v>
      </c>
      <c r="C1439">
        <v>6</v>
      </c>
    </row>
    <row r="1440" spans="1:3" x14ac:dyDescent="0.25">
      <c r="A1440" t="s">
        <v>1451</v>
      </c>
      <c r="B1440">
        <v>3126</v>
      </c>
      <c r="C1440">
        <v>48</v>
      </c>
    </row>
    <row r="1441" spans="1:3" x14ac:dyDescent="0.25">
      <c r="A1441" t="s">
        <v>1452</v>
      </c>
      <c r="B1441">
        <v>3126</v>
      </c>
      <c r="C1441">
        <v>6</v>
      </c>
    </row>
    <row r="1442" spans="1:3" x14ac:dyDescent="0.25">
      <c r="A1442" t="s">
        <v>1453</v>
      </c>
      <c r="B1442">
        <v>3128</v>
      </c>
      <c r="C1442">
        <v>48</v>
      </c>
    </row>
    <row r="1443" spans="1:3" x14ac:dyDescent="0.25">
      <c r="A1443" t="s">
        <v>1454</v>
      </c>
      <c r="B1443">
        <v>3128</v>
      </c>
      <c r="C1443">
        <v>4</v>
      </c>
    </row>
    <row r="1444" spans="1:3" x14ac:dyDescent="0.25">
      <c r="A1444" t="s">
        <v>1455</v>
      </c>
      <c r="B1444">
        <v>3129</v>
      </c>
      <c r="C1444">
        <v>24</v>
      </c>
    </row>
    <row r="1445" spans="1:3" x14ac:dyDescent="0.25">
      <c r="A1445" t="s">
        <v>1456</v>
      </c>
      <c r="B1445">
        <v>3129</v>
      </c>
      <c r="C1445">
        <v>2</v>
      </c>
    </row>
    <row r="1446" spans="1:3" x14ac:dyDescent="0.25">
      <c r="A1446" t="s">
        <v>1457</v>
      </c>
      <c r="B1446">
        <v>3130</v>
      </c>
      <c r="C1446">
        <v>48</v>
      </c>
    </row>
    <row r="1447" spans="1:3" x14ac:dyDescent="0.25">
      <c r="A1447" t="s">
        <v>1458</v>
      </c>
      <c r="B1447">
        <v>3130</v>
      </c>
      <c r="C1447">
        <v>6</v>
      </c>
    </row>
    <row r="1448" spans="1:3" x14ac:dyDescent="0.25">
      <c r="A1448" t="s">
        <v>1459</v>
      </c>
      <c r="B1448">
        <v>3132</v>
      </c>
      <c r="C1448">
        <v>48</v>
      </c>
    </row>
    <row r="1449" spans="1:3" x14ac:dyDescent="0.25">
      <c r="A1449" t="s">
        <v>1460</v>
      </c>
      <c r="B1449">
        <v>3132</v>
      </c>
      <c r="C1449">
        <v>6</v>
      </c>
    </row>
    <row r="1450" spans="1:3" x14ac:dyDescent="0.25">
      <c r="A1450" t="s">
        <v>1461</v>
      </c>
      <c r="B1450" t="s">
        <v>1462</v>
      </c>
      <c r="C1450">
        <v>24</v>
      </c>
    </row>
    <row r="1451" spans="1:3" x14ac:dyDescent="0.25">
      <c r="A1451" t="s">
        <v>1463</v>
      </c>
      <c r="B1451" t="s">
        <v>1462</v>
      </c>
      <c r="C1451">
        <v>1</v>
      </c>
    </row>
    <row r="1452" spans="1:3" x14ac:dyDescent="0.25">
      <c r="A1452" t="s">
        <v>1464</v>
      </c>
      <c r="B1452" t="s">
        <v>1462</v>
      </c>
      <c r="C1452">
        <v>4</v>
      </c>
    </row>
    <row r="1453" spans="1:3" x14ac:dyDescent="0.25">
      <c r="A1453" t="s">
        <v>1465</v>
      </c>
      <c r="B1453" t="s">
        <v>1462</v>
      </c>
      <c r="C1453">
        <v>24</v>
      </c>
    </row>
    <row r="1454" spans="1:3" x14ac:dyDescent="0.25">
      <c r="A1454" t="s">
        <v>1466</v>
      </c>
      <c r="B1454" t="s">
        <v>1462</v>
      </c>
      <c r="C1454">
        <v>1</v>
      </c>
    </row>
    <row r="1455" spans="1:3" x14ac:dyDescent="0.25">
      <c r="A1455" t="s">
        <v>1467</v>
      </c>
      <c r="B1455" t="s">
        <v>1462</v>
      </c>
      <c r="C1455">
        <v>4</v>
      </c>
    </row>
    <row r="1456" spans="1:3" x14ac:dyDescent="0.25">
      <c r="A1456" t="s">
        <v>1468</v>
      </c>
      <c r="B1456" t="s">
        <v>1469</v>
      </c>
      <c r="C1456">
        <v>24</v>
      </c>
    </row>
    <row r="1457" spans="1:3" x14ac:dyDescent="0.25">
      <c r="A1457" t="s">
        <v>1470</v>
      </c>
      <c r="B1457" t="s">
        <v>1469</v>
      </c>
      <c r="C1457">
        <v>1</v>
      </c>
    </row>
    <row r="1458" spans="1:3" x14ac:dyDescent="0.25">
      <c r="A1458" t="s">
        <v>1471</v>
      </c>
      <c r="B1458" t="s">
        <v>1469</v>
      </c>
      <c r="C1458">
        <v>4</v>
      </c>
    </row>
    <row r="1459" spans="1:3" x14ac:dyDescent="0.25">
      <c r="A1459" t="s">
        <v>1472</v>
      </c>
      <c r="B1459" t="s">
        <v>1469</v>
      </c>
      <c r="C1459">
        <v>24</v>
      </c>
    </row>
    <row r="1460" spans="1:3" x14ac:dyDescent="0.25">
      <c r="A1460" t="s">
        <v>1473</v>
      </c>
      <c r="B1460" t="s">
        <v>1469</v>
      </c>
      <c r="C1460">
        <v>1</v>
      </c>
    </row>
    <row r="1461" spans="1:3" x14ac:dyDescent="0.25">
      <c r="A1461" t="s">
        <v>1474</v>
      </c>
      <c r="B1461" t="s">
        <v>1469</v>
      </c>
      <c r="C1461">
        <v>4</v>
      </c>
    </row>
    <row r="1462" spans="1:3" x14ac:dyDescent="0.25">
      <c r="A1462" t="s">
        <v>1475</v>
      </c>
      <c r="B1462">
        <v>3135</v>
      </c>
      <c r="C1462">
        <v>24</v>
      </c>
    </row>
    <row r="1463" spans="1:3" x14ac:dyDescent="0.25">
      <c r="A1463" t="s">
        <v>1476</v>
      </c>
      <c r="B1463">
        <v>3135</v>
      </c>
      <c r="C1463">
        <v>4</v>
      </c>
    </row>
    <row r="1464" spans="1:3" x14ac:dyDescent="0.25">
      <c r="A1464" t="s">
        <v>1477</v>
      </c>
      <c r="B1464">
        <v>3136</v>
      </c>
      <c r="C1464">
        <v>24</v>
      </c>
    </row>
    <row r="1465" spans="1:3" x14ac:dyDescent="0.25">
      <c r="A1465" t="s">
        <v>1478</v>
      </c>
      <c r="B1465">
        <v>3137</v>
      </c>
      <c r="C1465">
        <v>12</v>
      </c>
    </row>
    <row r="1466" spans="1:3" x14ac:dyDescent="0.25">
      <c r="A1466" t="s">
        <v>1479</v>
      </c>
      <c r="B1466">
        <v>3137</v>
      </c>
      <c r="C1466">
        <v>1</v>
      </c>
    </row>
    <row r="1467" spans="1:3" x14ac:dyDescent="0.25">
      <c r="A1467" t="s">
        <v>1480</v>
      </c>
      <c r="B1467">
        <v>3137</v>
      </c>
      <c r="C1467">
        <v>2</v>
      </c>
    </row>
    <row r="1468" spans="1:3" x14ac:dyDescent="0.25">
      <c r="A1468" t="s">
        <v>1481</v>
      </c>
      <c r="B1468">
        <v>3138</v>
      </c>
      <c r="C1468">
        <v>12</v>
      </c>
    </row>
    <row r="1469" spans="1:3" x14ac:dyDescent="0.25">
      <c r="A1469" t="s">
        <v>1482</v>
      </c>
      <c r="B1469" t="s">
        <v>1483</v>
      </c>
      <c r="C1469">
        <v>1</v>
      </c>
    </row>
    <row r="1470" spans="1:3" x14ac:dyDescent="0.25">
      <c r="A1470" t="s">
        <v>1484</v>
      </c>
      <c r="B1470" t="s">
        <v>1483</v>
      </c>
      <c r="C1470">
        <v>4</v>
      </c>
    </row>
    <row r="1471" spans="1:3" x14ac:dyDescent="0.25">
      <c r="A1471" t="s">
        <v>1485</v>
      </c>
      <c r="B1471">
        <v>313</v>
      </c>
      <c r="C1471">
        <v>24</v>
      </c>
    </row>
    <row r="1472" spans="1:3" x14ac:dyDescent="0.25">
      <c r="A1472" t="s">
        <v>1486</v>
      </c>
      <c r="B1472">
        <v>313</v>
      </c>
      <c r="C1472">
        <v>1</v>
      </c>
    </row>
    <row r="1473" spans="1:3" x14ac:dyDescent="0.25">
      <c r="A1473" t="s">
        <v>1487</v>
      </c>
      <c r="B1473">
        <v>313</v>
      </c>
      <c r="C1473">
        <v>2</v>
      </c>
    </row>
    <row r="1474" spans="1:3" x14ac:dyDescent="0.25">
      <c r="A1474" t="s">
        <v>1488</v>
      </c>
      <c r="B1474">
        <v>3141</v>
      </c>
      <c r="C1474">
        <v>12</v>
      </c>
    </row>
    <row r="1475" spans="1:3" x14ac:dyDescent="0.25">
      <c r="A1475" t="s">
        <v>1489</v>
      </c>
      <c r="B1475">
        <v>3141</v>
      </c>
      <c r="C1475">
        <v>1</v>
      </c>
    </row>
    <row r="1476" spans="1:3" x14ac:dyDescent="0.25">
      <c r="A1476" t="s">
        <v>1490</v>
      </c>
      <c r="B1476">
        <v>3141</v>
      </c>
      <c r="C1476">
        <v>4</v>
      </c>
    </row>
    <row r="1477" spans="1:3" x14ac:dyDescent="0.25">
      <c r="A1477" t="s">
        <v>1491</v>
      </c>
      <c r="B1477">
        <v>3142</v>
      </c>
      <c r="C1477">
        <v>12</v>
      </c>
    </row>
    <row r="1478" spans="1:3" x14ac:dyDescent="0.25">
      <c r="A1478" t="s">
        <v>1492</v>
      </c>
      <c r="B1478">
        <v>3142</v>
      </c>
      <c r="C1478">
        <v>1</v>
      </c>
    </row>
    <row r="1479" spans="1:3" x14ac:dyDescent="0.25">
      <c r="A1479" t="s">
        <v>1493</v>
      </c>
      <c r="B1479">
        <v>3142</v>
      </c>
      <c r="C1479">
        <v>4</v>
      </c>
    </row>
    <row r="1480" spans="1:3" x14ac:dyDescent="0.25">
      <c r="A1480" t="s">
        <v>1494</v>
      </c>
      <c r="B1480">
        <v>3143</v>
      </c>
      <c r="C1480">
        <v>48</v>
      </c>
    </row>
    <row r="1481" spans="1:3" x14ac:dyDescent="0.25">
      <c r="A1481" t="s">
        <v>1495</v>
      </c>
      <c r="B1481">
        <v>3143</v>
      </c>
      <c r="C1481">
        <v>6</v>
      </c>
    </row>
    <row r="1482" spans="1:3" x14ac:dyDescent="0.25">
      <c r="A1482" t="s">
        <v>1496</v>
      </c>
      <c r="B1482">
        <v>3144</v>
      </c>
      <c r="C1482">
        <v>100</v>
      </c>
    </row>
    <row r="1483" spans="1:3" x14ac:dyDescent="0.25">
      <c r="A1483" t="s">
        <v>1497</v>
      </c>
      <c r="B1483">
        <v>3144</v>
      </c>
      <c r="C1483">
        <v>6</v>
      </c>
    </row>
    <row r="1484" spans="1:3" x14ac:dyDescent="0.25">
      <c r="A1484" t="s">
        <v>1498</v>
      </c>
      <c r="B1484">
        <v>3145</v>
      </c>
      <c r="C1484">
        <v>100</v>
      </c>
    </row>
    <row r="1485" spans="1:3" x14ac:dyDescent="0.25">
      <c r="A1485" t="s">
        <v>1499</v>
      </c>
      <c r="B1485">
        <v>3145</v>
      </c>
      <c r="C1485">
        <v>6</v>
      </c>
    </row>
    <row r="1486" spans="1:3" x14ac:dyDescent="0.25">
      <c r="A1486" t="s">
        <v>1500</v>
      </c>
      <c r="B1486">
        <v>3146</v>
      </c>
      <c r="C1486">
        <v>48</v>
      </c>
    </row>
    <row r="1487" spans="1:3" x14ac:dyDescent="0.25">
      <c r="A1487" t="s">
        <v>1501</v>
      </c>
      <c r="B1487">
        <v>3146</v>
      </c>
      <c r="C1487">
        <v>6</v>
      </c>
    </row>
    <row r="1488" spans="1:3" x14ac:dyDescent="0.25">
      <c r="A1488" t="s">
        <v>1502</v>
      </c>
      <c r="B1488">
        <v>3147</v>
      </c>
      <c r="C1488">
        <v>12</v>
      </c>
    </row>
    <row r="1489" spans="1:3" x14ac:dyDescent="0.25">
      <c r="A1489" t="s">
        <v>1503</v>
      </c>
      <c r="B1489">
        <v>3147</v>
      </c>
      <c r="C1489">
        <v>1</v>
      </c>
    </row>
    <row r="1490" spans="1:3" x14ac:dyDescent="0.25">
      <c r="A1490" t="s">
        <v>1504</v>
      </c>
      <c r="B1490">
        <v>3147</v>
      </c>
      <c r="C1490">
        <v>2</v>
      </c>
    </row>
    <row r="1491" spans="1:3" x14ac:dyDescent="0.25">
      <c r="A1491" t="s">
        <v>1505</v>
      </c>
      <c r="B1491">
        <v>3148</v>
      </c>
      <c r="C1491">
        <v>12</v>
      </c>
    </row>
    <row r="1492" spans="1:3" x14ac:dyDescent="0.25">
      <c r="A1492" t="s">
        <v>1506</v>
      </c>
      <c r="B1492">
        <v>3148</v>
      </c>
      <c r="C1492">
        <v>1</v>
      </c>
    </row>
    <row r="1493" spans="1:3" x14ac:dyDescent="0.25">
      <c r="A1493" t="s">
        <v>1507</v>
      </c>
      <c r="B1493">
        <v>3148</v>
      </c>
      <c r="C1493">
        <v>2</v>
      </c>
    </row>
    <row r="1494" spans="1:3" x14ac:dyDescent="0.25">
      <c r="A1494" t="s">
        <v>1508</v>
      </c>
      <c r="B1494">
        <v>314</v>
      </c>
      <c r="C1494">
        <v>48</v>
      </c>
    </row>
    <row r="1495" spans="1:3" x14ac:dyDescent="0.25">
      <c r="A1495" t="s">
        <v>1509</v>
      </c>
      <c r="B1495">
        <v>314</v>
      </c>
      <c r="C1495">
        <v>2</v>
      </c>
    </row>
    <row r="1496" spans="1:3" x14ac:dyDescent="0.25">
      <c r="A1496" t="s">
        <v>1510</v>
      </c>
      <c r="B1496">
        <v>3150</v>
      </c>
      <c r="C1496">
        <v>12</v>
      </c>
    </row>
    <row r="1497" spans="1:3" x14ac:dyDescent="0.25">
      <c r="A1497" t="s">
        <v>1511</v>
      </c>
      <c r="B1497">
        <v>3150</v>
      </c>
      <c r="C1497">
        <v>1</v>
      </c>
    </row>
    <row r="1498" spans="1:3" x14ac:dyDescent="0.25">
      <c r="A1498" t="s">
        <v>1512</v>
      </c>
      <c r="B1498">
        <v>3150</v>
      </c>
      <c r="C1498">
        <v>2</v>
      </c>
    </row>
    <row r="1499" spans="1:3" x14ac:dyDescent="0.25">
      <c r="A1499" t="s">
        <v>1513</v>
      </c>
      <c r="B1499">
        <v>31518</v>
      </c>
      <c r="C1499">
        <v>48</v>
      </c>
    </row>
    <row r="1500" spans="1:3" x14ac:dyDescent="0.25">
      <c r="A1500" t="s">
        <v>1514</v>
      </c>
      <c r="B1500">
        <v>31518</v>
      </c>
      <c r="C1500">
        <v>2</v>
      </c>
    </row>
    <row r="1501" spans="1:3" x14ac:dyDescent="0.25">
      <c r="A1501" t="s">
        <v>1515</v>
      </c>
      <c r="B1501">
        <v>3151</v>
      </c>
      <c r="C1501">
        <v>12</v>
      </c>
    </row>
    <row r="1502" spans="1:3" x14ac:dyDescent="0.25">
      <c r="A1502" t="s">
        <v>1516</v>
      </c>
      <c r="B1502">
        <v>3151</v>
      </c>
      <c r="C1502">
        <v>1</v>
      </c>
    </row>
    <row r="1503" spans="1:3" x14ac:dyDescent="0.25">
      <c r="A1503" t="s">
        <v>1517</v>
      </c>
      <c r="B1503">
        <v>3151</v>
      </c>
      <c r="C1503">
        <v>2</v>
      </c>
    </row>
    <row r="1504" spans="1:3" x14ac:dyDescent="0.25">
      <c r="A1504" t="s">
        <v>1518</v>
      </c>
      <c r="B1504">
        <v>3152</v>
      </c>
      <c r="C1504">
        <v>24</v>
      </c>
    </row>
    <row r="1505" spans="1:3" x14ac:dyDescent="0.25">
      <c r="A1505" t="s">
        <v>1519</v>
      </c>
      <c r="B1505">
        <v>3152</v>
      </c>
      <c r="C1505">
        <v>6</v>
      </c>
    </row>
    <row r="1506" spans="1:3" x14ac:dyDescent="0.25">
      <c r="A1506" t="s">
        <v>1520</v>
      </c>
      <c r="B1506">
        <v>3156</v>
      </c>
      <c r="C1506">
        <v>48</v>
      </c>
    </row>
    <row r="1507" spans="1:3" x14ac:dyDescent="0.25">
      <c r="A1507" t="s">
        <v>1521</v>
      </c>
      <c r="B1507">
        <v>3156</v>
      </c>
      <c r="C1507">
        <v>4</v>
      </c>
    </row>
    <row r="1508" spans="1:3" x14ac:dyDescent="0.25">
      <c r="A1508" t="s">
        <v>1522</v>
      </c>
      <c r="B1508">
        <v>3157</v>
      </c>
      <c r="C1508">
        <v>48</v>
      </c>
    </row>
    <row r="1509" spans="1:3" x14ac:dyDescent="0.25">
      <c r="A1509" t="s">
        <v>1523</v>
      </c>
      <c r="B1509">
        <v>3157</v>
      </c>
      <c r="C1509">
        <v>2</v>
      </c>
    </row>
    <row r="1510" spans="1:3" x14ac:dyDescent="0.25">
      <c r="A1510" t="s">
        <v>1524</v>
      </c>
      <c r="B1510">
        <v>3158</v>
      </c>
      <c r="C1510">
        <v>48</v>
      </c>
    </row>
    <row r="1511" spans="1:3" x14ac:dyDescent="0.25">
      <c r="A1511" t="s">
        <v>1525</v>
      </c>
      <c r="B1511">
        <v>3158</v>
      </c>
      <c r="C1511">
        <v>8</v>
      </c>
    </row>
    <row r="1512" spans="1:3" x14ac:dyDescent="0.25">
      <c r="A1512" t="s">
        <v>1526</v>
      </c>
      <c r="B1512">
        <v>3159</v>
      </c>
      <c r="C1512">
        <v>48</v>
      </c>
    </row>
    <row r="1513" spans="1:3" x14ac:dyDescent="0.25">
      <c r="A1513" t="s">
        <v>1527</v>
      </c>
      <c r="B1513">
        <v>3159</v>
      </c>
      <c r="C1513">
        <v>8</v>
      </c>
    </row>
    <row r="1514" spans="1:3" x14ac:dyDescent="0.25">
      <c r="A1514" t="s">
        <v>1528</v>
      </c>
      <c r="B1514">
        <v>315</v>
      </c>
      <c r="C1514">
        <v>24</v>
      </c>
    </row>
    <row r="1515" spans="1:3" x14ac:dyDescent="0.25">
      <c r="A1515" t="s">
        <v>1529</v>
      </c>
      <c r="B1515">
        <v>315</v>
      </c>
      <c r="C1515">
        <v>6</v>
      </c>
    </row>
    <row r="1516" spans="1:3" x14ac:dyDescent="0.25">
      <c r="A1516" t="s">
        <v>1530</v>
      </c>
      <c r="B1516">
        <v>3161</v>
      </c>
      <c r="C1516">
        <v>12</v>
      </c>
    </row>
    <row r="1517" spans="1:3" x14ac:dyDescent="0.25">
      <c r="A1517" t="s">
        <v>1531</v>
      </c>
      <c r="B1517">
        <v>3161</v>
      </c>
      <c r="C1517">
        <v>1</v>
      </c>
    </row>
    <row r="1518" spans="1:3" x14ac:dyDescent="0.25">
      <c r="A1518" t="s">
        <v>1532</v>
      </c>
      <c r="B1518">
        <v>3161</v>
      </c>
      <c r="C1518">
        <v>3</v>
      </c>
    </row>
    <row r="1519" spans="1:3" x14ac:dyDescent="0.25">
      <c r="A1519" t="s">
        <v>1533</v>
      </c>
      <c r="B1519">
        <v>3163</v>
      </c>
      <c r="C1519">
        <v>24</v>
      </c>
    </row>
    <row r="1520" spans="1:3" x14ac:dyDescent="0.25">
      <c r="A1520" t="s">
        <v>1534</v>
      </c>
      <c r="B1520">
        <v>3163</v>
      </c>
      <c r="C1520">
        <v>6</v>
      </c>
    </row>
    <row r="1521" spans="1:3" x14ac:dyDescent="0.25">
      <c r="A1521" t="s">
        <v>1535</v>
      </c>
      <c r="B1521">
        <v>3164</v>
      </c>
      <c r="C1521">
        <v>12</v>
      </c>
    </row>
    <row r="1522" spans="1:3" x14ac:dyDescent="0.25">
      <c r="A1522" t="s">
        <v>1536</v>
      </c>
      <c r="B1522">
        <v>3164</v>
      </c>
      <c r="C1522">
        <v>1</v>
      </c>
    </row>
    <row r="1523" spans="1:3" x14ac:dyDescent="0.25">
      <c r="A1523" t="s">
        <v>1537</v>
      </c>
      <c r="B1523">
        <v>3164</v>
      </c>
      <c r="C1523">
        <v>4</v>
      </c>
    </row>
    <row r="1524" spans="1:3" x14ac:dyDescent="0.25">
      <c r="A1524" t="s">
        <v>1538</v>
      </c>
      <c r="B1524">
        <v>3165</v>
      </c>
      <c r="C1524">
        <v>12</v>
      </c>
    </row>
    <row r="1525" spans="1:3" x14ac:dyDescent="0.25">
      <c r="A1525" t="s">
        <v>1539</v>
      </c>
      <c r="B1525">
        <v>3165</v>
      </c>
      <c r="C1525">
        <v>6</v>
      </c>
    </row>
    <row r="1526" spans="1:3" x14ac:dyDescent="0.25">
      <c r="A1526" t="s">
        <v>1540</v>
      </c>
      <c r="B1526">
        <v>3166</v>
      </c>
      <c r="C1526">
        <v>24</v>
      </c>
    </row>
    <row r="1527" spans="1:3" x14ac:dyDescent="0.25">
      <c r="A1527" t="s">
        <v>1541</v>
      </c>
      <c r="B1527">
        <v>3166</v>
      </c>
      <c r="C1527">
        <v>4</v>
      </c>
    </row>
    <row r="1528" spans="1:3" x14ac:dyDescent="0.25">
      <c r="A1528" t="s">
        <v>1542</v>
      </c>
      <c r="B1528">
        <v>3167</v>
      </c>
      <c r="C1528">
        <v>24</v>
      </c>
    </row>
    <row r="1529" spans="1:3" x14ac:dyDescent="0.25">
      <c r="A1529" t="s">
        <v>1543</v>
      </c>
      <c r="B1529">
        <v>3167</v>
      </c>
      <c r="C1529">
        <v>4</v>
      </c>
    </row>
    <row r="1530" spans="1:3" x14ac:dyDescent="0.25">
      <c r="A1530" t="s">
        <v>1544</v>
      </c>
      <c r="B1530">
        <v>3168</v>
      </c>
      <c r="C1530">
        <v>24</v>
      </c>
    </row>
    <row r="1531" spans="1:3" x14ac:dyDescent="0.25">
      <c r="A1531" t="s">
        <v>1545</v>
      </c>
      <c r="B1531">
        <v>3168</v>
      </c>
      <c r="C1531">
        <v>4</v>
      </c>
    </row>
    <row r="1532" spans="1:3" x14ac:dyDescent="0.25">
      <c r="A1532" t="s">
        <v>1546</v>
      </c>
      <c r="B1532">
        <v>3169</v>
      </c>
      <c r="C1532">
        <v>48</v>
      </c>
    </row>
    <row r="1533" spans="1:3" x14ac:dyDescent="0.25">
      <c r="A1533" t="s">
        <v>1547</v>
      </c>
      <c r="B1533">
        <v>3169</v>
      </c>
      <c r="C1533">
        <v>6</v>
      </c>
    </row>
    <row r="1534" spans="1:3" x14ac:dyDescent="0.25">
      <c r="A1534" t="s">
        <v>1548</v>
      </c>
      <c r="B1534">
        <v>316</v>
      </c>
      <c r="C1534">
        <v>24</v>
      </c>
    </row>
    <row r="1535" spans="1:3" x14ac:dyDescent="0.25">
      <c r="A1535" t="s">
        <v>1549</v>
      </c>
      <c r="B1535">
        <v>316</v>
      </c>
      <c r="C1535">
        <v>1</v>
      </c>
    </row>
    <row r="1536" spans="1:3" x14ac:dyDescent="0.25">
      <c r="A1536" t="s">
        <v>1550</v>
      </c>
      <c r="B1536">
        <v>316</v>
      </c>
      <c r="C1536">
        <v>2</v>
      </c>
    </row>
    <row r="1537" spans="1:3" x14ac:dyDescent="0.25">
      <c r="A1537" t="s">
        <v>1551</v>
      </c>
      <c r="B1537">
        <v>3170</v>
      </c>
      <c r="C1537">
        <v>48</v>
      </c>
    </row>
    <row r="1538" spans="1:3" x14ac:dyDescent="0.25">
      <c r="A1538" t="s">
        <v>1552</v>
      </c>
      <c r="B1538">
        <v>3170</v>
      </c>
      <c r="C1538">
        <v>6</v>
      </c>
    </row>
    <row r="1539" spans="1:3" x14ac:dyDescent="0.25">
      <c r="A1539" t="s">
        <v>1553</v>
      </c>
      <c r="B1539">
        <v>3172</v>
      </c>
      <c r="C1539">
        <v>24</v>
      </c>
    </row>
    <row r="1540" spans="1:3" x14ac:dyDescent="0.25">
      <c r="A1540" t="s">
        <v>1554</v>
      </c>
      <c r="B1540">
        <v>3172</v>
      </c>
      <c r="C1540">
        <v>6</v>
      </c>
    </row>
    <row r="1541" spans="1:3" x14ac:dyDescent="0.25">
      <c r="A1541" t="s">
        <v>1555</v>
      </c>
      <c r="B1541">
        <v>3174</v>
      </c>
      <c r="C1541">
        <v>12</v>
      </c>
    </row>
    <row r="1542" spans="1:3" x14ac:dyDescent="0.25">
      <c r="A1542" t="s">
        <v>1556</v>
      </c>
      <c r="B1542">
        <v>3174</v>
      </c>
      <c r="C1542">
        <v>1</v>
      </c>
    </row>
    <row r="1543" spans="1:3" x14ac:dyDescent="0.25">
      <c r="A1543" t="s">
        <v>1557</v>
      </c>
      <c r="B1543">
        <v>3174</v>
      </c>
      <c r="C1543">
        <v>4</v>
      </c>
    </row>
    <row r="1544" spans="1:3" x14ac:dyDescent="0.25">
      <c r="A1544" t="s">
        <v>1558</v>
      </c>
      <c r="B1544">
        <v>3175</v>
      </c>
      <c r="C1544">
        <v>12</v>
      </c>
    </row>
    <row r="1545" spans="1:3" x14ac:dyDescent="0.25">
      <c r="A1545" t="s">
        <v>1559</v>
      </c>
      <c r="B1545">
        <v>3175</v>
      </c>
      <c r="C1545">
        <v>1</v>
      </c>
    </row>
    <row r="1546" spans="1:3" x14ac:dyDescent="0.25">
      <c r="A1546" t="s">
        <v>1560</v>
      </c>
      <c r="B1546">
        <v>3175</v>
      </c>
      <c r="C1546">
        <v>2</v>
      </c>
    </row>
    <row r="1547" spans="1:3" x14ac:dyDescent="0.25">
      <c r="A1547" t="s">
        <v>1561</v>
      </c>
      <c r="B1547">
        <v>3176</v>
      </c>
      <c r="C1547">
        <v>12</v>
      </c>
    </row>
    <row r="1548" spans="1:3" x14ac:dyDescent="0.25">
      <c r="A1548" t="s">
        <v>1562</v>
      </c>
      <c r="B1548">
        <v>3176</v>
      </c>
      <c r="C1548">
        <v>4</v>
      </c>
    </row>
    <row r="1549" spans="1:3" x14ac:dyDescent="0.25">
      <c r="A1549" t="s">
        <v>1563</v>
      </c>
      <c r="B1549">
        <v>3177</v>
      </c>
      <c r="C1549">
        <v>6</v>
      </c>
    </row>
    <row r="1550" spans="1:3" x14ac:dyDescent="0.25">
      <c r="A1550" t="s">
        <v>1564</v>
      </c>
      <c r="B1550">
        <v>3177</v>
      </c>
      <c r="C1550">
        <v>6</v>
      </c>
    </row>
    <row r="1551" spans="1:3" x14ac:dyDescent="0.25">
      <c r="A1551" t="s">
        <v>1565</v>
      </c>
      <c r="B1551">
        <v>3178</v>
      </c>
      <c r="C1551">
        <v>12</v>
      </c>
    </row>
    <row r="1552" spans="1:3" x14ac:dyDescent="0.25">
      <c r="A1552" t="s">
        <v>1566</v>
      </c>
      <c r="B1552">
        <v>3178</v>
      </c>
      <c r="C1552">
        <v>6</v>
      </c>
    </row>
    <row r="1553" spans="1:3" x14ac:dyDescent="0.25">
      <c r="A1553" t="s">
        <v>1567</v>
      </c>
      <c r="B1553">
        <v>3179</v>
      </c>
      <c r="C1553">
        <v>24</v>
      </c>
    </row>
    <row r="1554" spans="1:3" x14ac:dyDescent="0.25">
      <c r="A1554" t="s">
        <v>1568</v>
      </c>
      <c r="B1554">
        <v>3179</v>
      </c>
      <c r="C1554">
        <v>4</v>
      </c>
    </row>
    <row r="1555" spans="1:3" x14ac:dyDescent="0.25">
      <c r="A1555" t="s">
        <v>1569</v>
      </c>
      <c r="B1555">
        <v>3180</v>
      </c>
      <c r="C1555">
        <v>12</v>
      </c>
    </row>
    <row r="1556" spans="1:3" x14ac:dyDescent="0.25">
      <c r="A1556" t="s">
        <v>1570</v>
      </c>
      <c r="B1556">
        <v>3180</v>
      </c>
      <c r="C1556">
        <v>6</v>
      </c>
    </row>
    <row r="1557" spans="1:3" x14ac:dyDescent="0.25">
      <c r="A1557" t="s">
        <v>1571</v>
      </c>
      <c r="B1557">
        <v>3181</v>
      </c>
      <c r="C1557">
        <v>5</v>
      </c>
    </row>
    <row r="1558" spans="1:3" x14ac:dyDescent="0.25">
      <c r="A1558" t="s">
        <v>1572</v>
      </c>
      <c r="B1558">
        <v>3181</v>
      </c>
      <c r="C1558">
        <v>1</v>
      </c>
    </row>
    <row r="1559" spans="1:3" x14ac:dyDescent="0.25">
      <c r="A1559" t="s">
        <v>1573</v>
      </c>
      <c r="B1559">
        <v>3181</v>
      </c>
      <c r="C1559">
        <v>2</v>
      </c>
    </row>
    <row r="1560" spans="1:3" x14ac:dyDescent="0.25">
      <c r="A1560" t="s">
        <v>1574</v>
      </c>
      <c r="B1560">
        <v>3182</v>
      </c>
      <c r="C1560">
        <v>36</v>
      </c>
    </row>
    <row r="1561" spans="1:3" x14ac:dyDescent="0.25">
      <c r="A1561" t="s">
        <v>1575</v>
      </c>
      <c r="B1561">
        <v>3182</v>
      </c>
      <c r="C1561">
        <v>6</v>
      </c>
    </row>
    <row r="1562" spans="1:3" x14ac:dyDescent="0.25">
      <c r="A1562" t="s">
        <v>1576</v>
      </c>
      <c r="B1562">
        <v>3183</v>
      </c>
      <c r="C1562">
        <v>48</v>
      </c>
    </row>
    <row r="1563" spans="1:3" x14ac:dyDescent="0.25">
      <c r="A1563" t="s">
        <v>1577</v>
      </c>
      <c r="B1563">
        <v>3183</v>
      </c>
      <c r="C1563">
        <v>6</v>
      </c>
    </row>
    <row r="1564" spans="1:3" x14ac:dyDescent="0.25">
      <c r="A1564" t="s">
        <v>1578</v>
      </c>
      <c r="B1564">
        <v>3184</v>
      </c>
      <c r="C1564">
        <v>5</v>
      </c>
    </row>
    <row r="1565" spans="1:3" x14ac:dyDescent="0.25">
      <c r="A1565" t="s">
        <v>1579</v>
      </c>
      <c r="B1565">
        <v>3184</v>
      </c>
      <c r="C1565">
        <v>1</v>
      </c>
    </row>
    <row r="1566" spans="1:3" x14ac:dyDescent="0.25">
      <c r="A1566" t="s">
        <v>1580</v>
      </c>
      <c r="B1566">
        <v>3184</v>
      </c>
      <c r="C1566">
        <v>2</v>
      </c>
    </row>
    <row r="1567" spans="1:3" x14ac:dyDescent="0.25">
      <c r="A1567" t="s">
        <v>1581</v>
      </c>
      <c r="B1567">
        <v>3185</v>
      </c>
      <c r="C1567">
        <v>24</v>
      </c>
    </row>
    <row r="1568" spans="1:3" x14ac:dyDescent="0.25">
      <c r="A1568" t="s">
        <v>1582</v>
      </c>
      <c r="B1568">
        <v>3185</v>
      </c>
      <c r="C1568">
        <v>1</v>
      </c>
    </row>
    <row r="1569" spans="1:3" x14ac:dyDescent="0.25">
      <c r="A1569" t="s">
        <v>1583</v>
      </c>
      <c r="B1569">
        <v>3185</v>
      </c>
      <c r="C1569">
        <v>4</v>
      </c>
    </row>
    <row r="1570" spans="1:3" x14ac:dyDescent="0.25">
      <c r="A1570" t="s">
        <v>1584</v>
      </c>
      <c r="B1570">
        <v>3186</v>
      </c>
      <c r="C1570">
        <v>24</v>
      </c>
    </row>
    <row r="1571" spans="1:3" x14ac:dyDescent="0.25">
      <c r="A1571" t="s">
        <v>1585</v>
      </c>
      <c r="B1571">
        <v>3186</v>
      </c>
      <c r="C1571">
        <v>1</v>
      </c>
    </row>
    <row r="1572" spans="1:3" x14ac:dyDescent="0.25">
      <c r="A1572" t="s">
        <v>1586</v>
      </c>
      <c r="B1572">
        <v>3186</v>
      </c>
      <c r="C1572">
        <v>4</v>
      </c>
    </row>
    <row r="1573" spans="1:3" x14ac:dyDescent="0.25">
      <c r="A1573" t="s">
        <v>1587</v>
      </c>
      <c r="B1573">
        <v>3187</v>
      </c>
      <c r="C1573">
        <v>24</v>
      </c>
    </row>
    <row r="1574" spans="1:3" x14ac:dyDescent="0.25">
      <c r="A1574" t="s">
        <v>1588</v>
      </c>
      <c r="B1574">
        <v>3187</v>
      </c>
      <c r="C1574">
        <v>1</v>
      </c>
    </row>
    <row r="1575" spans="1:3" x14ac:dyDescent="0.25">
      <c r="A1575" t="s">
        <v>1589</v>
      </c>
      <c r="B1575">
        <v>3187</v>
      </c>
      <c r="C1575">
        <v>4</v>
      </c>
    </row>
    <row r="1576" spans="1:3" x14ac:dyDescent="0.25">
      <c r="A1576" t="s">
        <v>1590</v>
      </c>
      <c r="B1576">
        <v>3188</v>
      </c>
      <c r="C1576">
        <v>24</v>
      </c>
    </row>
    <row r="1577" spans="1:3" x14ac:dyDescent="0.25">
      <c r="A1577" t="s">
        <v>1591</v>
      </c>
      <c r="B1577">
        <v>3188</v>
      </c>
      <c r="C1577">
        <v>6</v>
      </c>
    </row>
    <row r="1578" spans="1:3" x14ac:dyDescent="0.25">
      <c r="A1578" t="s">
        <v>1592</v>
      </c>
      <c r="B1578">
        <v>3189</v>
      </c>
      <c r="C1578">
        <v>24</v>
      </c>
    </row>
    <row r="1579" spans="1:3" x14ac:dyDescent="0.25">
      <c r="A1579" t="s">
        <v>1593</v>
      </c>
      <c r="B1579">
        <v>3189</v>
      </c>
      <c r="C1579">
        <v>6</v>
      </c>
    </row>
    <row r="1580" spans="1:3" x14ac:dyDescent="0.25">
      <c r="A1580" t="s">
        <v>1594</v>
      </c>
      <c r="B1580">
        <v>318</v>
      </c>
      <c r="C1580">
        <v>24</v>
      </c>
    </row>
    <row r="1581" spans="1:3" x14ac:dyDescent="0.25">
      <c r="A1581" t="s">
        <v>1595</v>
      </c>
      <c r="B1581">
        <v>318</v>
      </c>
      <c r="C1581">
        <v>6</v>
      </c>
    </row>
    <row r="1582" spans="1:3" x14ac:dyDescent="0.25">
      <c r="A1582" t="s">
        <v>1596</v>
      </c>
      <c r="B1582">
        <v>3190</v>
      </c>
      <c r="C1582">
        <v>12</v>
      </c>
    </row>
    <row r="1583" spans="1:3" x14ac:dyDescent="0.25">
      <c r="A1583" t="s">
        <v>1597</v>
      </c>
      <c r="B1583">
        <v>3190</v>
      </c>
      <c r="C1583">
        <v>1</v>
      </c>
    </row>
    <row r="1584" spans="1:3" x14ac:dyDescent="0.25">
      <c r="A1584" t="s">
        <v>1598</v>
      </c>
      <c r="B1584">
        <v>3190</v>
      </c>
      <c r="C1584">
        <v>4</v>
      </c>
    </row>
    <row r="1585" spans="1:3" x14ac:dyDescent="0.25">
      <c r="A1585" t="s">
        <v>1599</v>
      </c>
      <c r="B1585">
        <v>3191</v>
      </c>
      <c r="C1585">
        <v>12</v>
      </c>
    </row>
    <row r="1586" spans="1:3" x14ac:dyDescent="0.25">
      <c r="A1586" t="s">
        <v>1600</v>
      </c>
      <c r="B1586">
        <v>3191</v>
      </c>
      <c r="C1586">
        <v>1</v>
      </c>
    </row>
    <row r="1587" spans="1:3" x14ac:dyDescent="0.25">
      <c r="A1587" t="s">
        <v>1601</v>
      </c>
      <c r="B1587">
        <v>3191</v>
      </c>
      <c r="C1587">
        <v>2</v>
      </c>
    </row>
    <row r="1588" spans="1:3" x14ac:dyDescent="0.25">
      <c r="A1588" t="s">
        <v>1602</v>
      </c>
      <c r="B1588">
        <v>3192</v>
      </c>
      <c r="C1588">
        <v>12</v>
      </c>
    </row>
    <row r="1589" spans="1:3" x14ac:dyDescent="0.25">
      <c r="A1589" t="s">
        <v>1603</v>
      </c>
      <c r="B1589">
        <v>3192</v>
      </c>
      <c r="C1589">
        <v>1</v>
      </c>
    </row>
    <row r="1590" spans="1:3" x14ac:dyDescent="0.25">
      <c r="A1590" t="s">
        <v>1604</v>
      </c>
      <c r="B1590">
        <v>3192</v>
      </c>
      <c r="C1590">
        <v>2</v>
      </c>
    </row>
    <row r="1591" spans="1:3" x14ac:dyDescent="0.25">
      <c r="A1591" t="s">
        <v>1605</v>
      </c>
      <c r="B1591">
        <v>3193</v>
      </c>
      <c r="C1591">
        <v>12</v>
      </c>
    </row>
    <row r="1592" spans="1:3" x14ac:dyDescent="0.25">
      <c r="A1592" t="s">
        <v>1606</v>
      </c>
      <c r="B1592">
        <v>3193</v>
      </c>
      <c r="C1592">
        <v>1</v>
      </c>
    </row>
    <row r="1593" spans="1:3" x14ac:dyDescent="0.25">
      <c r="A1593" t="s">
        <v>1607</v>
      </c>
      <c r="B1593">
        <v>3193</v>
      </c>
      <c r="C1593">
        <v>2</v>
      </c>
    </row>
    <row r="1594" spans="1:3" x14ac:dyDescent="0.25">
      <c r="A1594" t="s">
        <v>1608</v>
      </c>
      <c r="B1594">
        <v>3194</v>
      </c>
      <c r="C1594">
        <v>12</v>
      </c>
    </row>
    <row r="1595" spans="1:3" x14ac:dyDescent="0.25">
      <c r="A1595" t="s">
        <v>1609</v>
      </c>
      <c r="B1595">
        <v>3194</v>
      </c>
      <c r="C1595">
        <v>1</v>
      </c>
    </row>
    <row r="1596" spans="1:3" x14ac:dyDescent="0.25">
      <c r="A1596" t="s">
        <v>1610</v>
      </c>
      <c r="B1596">
        <v>3194</v>
      </c>
      <c r="C1596">
        <v>2</v>
      </c>
    </row>
    <row r="1597" spans="1:3" x14ac:dyDescent="0.25">
      <c r="A1597" t="s">
        <v>1611</v>
      </c>
      <c r="B1597">
        <v>3196</v>
      </c>
      <c r="C1597">
        <v>24</v>
      </c>
    </row>
    <row r="1598" spans="1:3" x14ac:dyDescent="0.25">
      <c r="A1598" t="s">
        <v>1612</v>
      </c>
      <c r="B1598">
        <v>3196</v>
      </c>
      <c r="C1598">
        <v>6</v>
      </c>
    </row>
    <row r="1599" spans="1:3" x14ac:dyDescent="0.25">
      <c r="A1599" t="s">
        <v>1613</v>
      </c>
      <c r="B1599">
        <v>3197</v>
      </c>
      <c r="C1599">
        <v>24</v>
      </c>
    </row>
    <row r="1600" spans="1:3" x14ac:dyDescent="0.25">
      <c r="A1600" t="s">
        <v>1614</v>
      </c>
      <c r="B1600">
        <v>3197</v>
      </c>
      <c r="C1600">
        <v>3</v>
      </c>
    </row>
    <row r="1601" spans="1:3" x14ac:dyDescent="0.25">
      <c r="A1601" t="s">
        <v>1615</v>
      </c>
      <c r="B1601">
        <v>3198</v>
      </c>
      <c r="C1601">
        <v>24</v>
      </c>
    </row>
    <row r="1602" spans="1:3" x14ac:dyDescent="0.25">
      <c r="A1602" t="s">
        <v>1616</v>
      </c>
      <c r="B1602">
        <v>3198</v>
      </c>
      <c r="C1602">
        <v>1</v>
      </c>
    </row>
    <row r="1603" spans="1:3" x14ac:dyDescent="0.25">
      <c r="A1603" t="s">
        <v>1617</v>
      </c>
      <c r="B1603">
        <v>3198</v>
      </c>
      <c r="C1603">
        <v>4</v>
      </c>
    </row>
    <row r="1604" spans="1:3" x14ac:dyDescent="0.25">
      <c r="A1604" t="s">
        <v>1618</v>
      </c>
      <c r="B1604">
        <v>3200</v>
      </c>
      <c r="C1604">
        <v>24</v>
      </c>
    </row>
    <row r="1605" spans="1:3" x14ac:dyDescent="0.25">
      <c r="A1605" t="s">
        <v>1619</v>
      </c>
      <c r="B1605">
        <v>3200</v>
      </c>
      <c r="C1605">
        <v>6</v>
      </c>
    </row>
    <row r="1606" spans="1:3" x14ac:dyDescent="0.25">
      <c r="A1606" t="s">
        <v>1620</v>
      </c>
      <c r="B1606">
        <v>3201</v>
      </c>
      <c r="C1606">
        <v>24</v>
      </c>
    </row>
    <row r="1607" spans="1:3" x14ac:dyDescent="0.25">
      <c r="A1607" t="s">
        <v>1621</v>
      </c>
      <c r="B1607">
        <v>3201</v>
      </c>
      <c r="C1607">
        <v>1</v>
      </c>
    </row>
    <row r="1608" spans="1:3" x14ac:dyDescent="0.25">
      <c r="A1608" t="s">
        <v>1622</v>
      </c>
      <c r="B1608">
        <v>3201</v>
      </c>
      <c r="C1608">
        <v>2</v>
      </c>
    </row>
    <row r="1609" spans="1:3" x14ac:dyDescent="0.25">
      <c r="A1609" t="s">
        <v>1623</v>
      </c>
      <c r="B1609">
        <v>3202</v>
      </c>
      <c r="C1609">
        <v>12</v>
      </c>
    </row>
    <row r="1610" spans="1:3" x14ac:dyDescent="0.25">
      <c r="A1610" t="s">
        <v>1624</v>
      </c>
      <c r="B1610">
        <v>3202</v>
      </c>
      <c r="C1610">
        <v>3</v>
      </c>
    </row>
    <row r="1611" spans="1:3" x14ac:dyDescent="0.25">
      <c r="A1611" t="s">
        <v>1625</v>
      </c>
      <c r="B1611">
        <v>3203</v>
      </c>
      <c r="C1611">
        <v>12</v>
      </c>
    </row>
    <row r="1612" spans="1:3" x14ac:dyDescent="0.25">
      <c r="A1612" t="s">
        <v>1626</v>
      </c>
      <c r="B1612">
        <v>3203</v>
      </c>
      <c r="C1612">
        <v>1</v>
      </c>
    </row>
    <row r="1613" spans="1:3" x14ac:dyDescent="0.25">
      <c r="A1613" t="s">
        <v>1627</v>
      </c>
      <c r="B1613">
        <v>3203</v>
      </c>
      <c r="C1613">
        <v>2</v>
      </c>
    </row>
    <row r="1614" spans="1:3" x14ac:dyDescent="0.25">
      <c r="A1614" t="s">
        <v>1628</v>
      </c>
      <c r="B1614">
        <v>320</v>
      </c>
      <c r="C1614">
        <v>24</v>
      </c>
    </row>
    <row r="1615" spans="1:3" x14ac:dyDescent="0.25">
      <c r="A1615" t="s">
        <v>1629</v>
      </c>
      <c r="B1615">
        <v>320</v>
      </c>
      <c r="C1615">
        <v>6</v>
      </c>
    </row>
    <row r="1616" spans="1:3" x14ac:dyDescent="0.25">
      <c r="A1616" t="s">
        <v>1630</v>
      </c>
      <c r="B1616">
        <v>321</v>
      </c>
      <c r="C1616">
        <v>24</v>
      </c>
    </row>
    <row r="1617" spans="1:3" x14ac:dyDescent="0.25">
      <c r="A1617" t="s">
        <v>1631</v>
      </c>
      <c r="B1617">
        <v>321</v>
      </c>
      <c r="C1617">
        <v>1</v>
      </c>
    </row>
    <row r="1618" spans="1:3" x14ac:dyDescent="0.25">
      <c r="A1618" t="s">
        <v>1632</v>
      </c>
      <c r="B1618">
        <v>321</v>
      </c>
      <c r="C1618">
        <v>4</v>
      </c>
    </row>
    <row r="1619" spans="1:3" x14ac:dyDescent="0.25">
      <c r="A1619" t="s">
        <v>1633</v>
      </c>
      <c r="B1619">
        <v>322</v>
      </c>
      <c r="C1619">
        <v>24</v>
      </c>
    </row>
    <row r="1620" spans="1:3" x14ac:dyDescent="0.25">
      <c r="A1620" t="s">
        <v>1634</v>
      </c>
      <c r="B1620">
        <v>322</v>
      </c>
      <c r="C1620">
        <v>6</v>
      </c>
    </row>
    <row r="1621" spans="1:3" x14ac:dyDescent="0.25">
      <c r="A1621" t="s">
        <v>1635</v>
      </c>
      <c r="B1621">
        <v>325</v>
      </c>
      <c r="C1621">
        <v>24</v>
      </c>
    </row>
    <row r="1622" spans="1:3" x14ac:dyDescent="0.25">
      <c r="A1622" t="s">
        <v>1636</v>
      </c>
      <c r="B1622">
        <v>325</v>
      </c>
      <c r="C1622">
        <v>1</v>
      </c>
    </row>
    <row r="1623" spans="1:3" x14ac:dyDescent="0.25">
      <c r="A1623" t="s">
        <v>1637</v>
      </c>
      <c r="B1623">
        <v>325</v>
      </c>
      <c r="C1623">
        <v>2</v>
      </c>
    </row>
    <row r="1624" spans="1:3" x14ac:dyDescent="0.25">
      <c r="A1624" t="s">
        <v>1638</v>
      </c>
      <c r="B1624">
        <v>3309</v>
      </c>
      <c r="C1624">
        <v>36</v>
      </c>
    </row>
    <row r="1625" spans="1:3" x14ac:dyDescent="0.25">
      <c r="A1625" t="s">
        <v>1639</v>
      </c>
      <c r="B1625">
        <v>3309</v>
      </c>
      <c r="C1625">
        <v>1</v>
      </c>
    </row>
    <row r="1626" spans="1:3" x14ac:dyDescent="0.25">
      <c r="A1626" t="s">
        <v>1640</v>
      </c>
      <c r="B1626">
        <v>3309</v>
      </c>
      <c r="C1626">
        <v>4</v>
      </c>
    </row>
    <row r="1627" spans="1:3" x14ac:dyDescent="0.25">
      <c r="A1627" t="s">
        <v>1641</v>
      </c>
      <c r="B1627">
        <v>3310</v>
      </c>
      <c r="C1627">
        <v>24</v>
      </c>
    </row>
    <row r="1628" spans="1:3" x14ac:dyDescent="0.25">
      <c r="A1628" t="s">
        <v>1642</v>
      </c>
      <c r="B1628">
        <v>3310</v>
      </c>
      <c r="C1628">
        <v>1</v>
      </c>
    </row>
    <row r="1629" spans="1:3" x14ac:dyDescent="0.25">
      <c r="A1629" t="s">
        <v>1643</v>
      </c>
      <c r="B1629">
        <v>3310</v>
      </c>
      <c r="C1629">
        <v>2</v>
      </c>
    </row>
    <row r="1630" spans="1:3" x14ac:dyDescent="0.25">
      <c r="A1630" t="s">
        <v>1644</v>
      </c>
      <c r="B1630">
        <v>3311</v>
      </c>
      <c r="C1630">
        <v>36</v>
      </c>
    </row>
    <row r="1631" spans="1:3" x14ac:dyDescent="0.25">
      <c r="A1631" t="s">
        <v>1645</v>
      </c>
      <c r="B1631">
        <v>3311</v>
      </c>
      <c r="C1631">
        <v>1</v>
      </c>
    </row>
    <row r="1632" spans="1:3" x14ac:dyDescent="0.25">
      <c r="A1632" t="s">
        <v>1646</v>
      </c>
      <c r="B1632">
        <v>3311</v>
      </c>
      <c r="C1632">
        <v>2</v>
      </c>
    </row>
    <row r="1633" spans="1:3" x14ac:dyDescent="0.25">
      <c r="A1633" t="s">
        <v>1647</v>
      </c>
      <c r="B1633">
        <v>3312</v>
      </c>
      <c r="C1633">
        <v>24</v>
      </c>
    </row>
    <row r="1634" spans="1:3" x14ac:dyDescent="0.25">
      <c r="A1634" t="s">
        <v>1648</v>
      </c>
      <c r="B1634">
        <v>3312</v>
      </c>
      <c r="C1634">
        <v>1</v>
      </c>
    </row>
    <row r="1635" spans="1:3" x14ac:dyDescent="0.25">
      <c r="A1635" t="s">
        <v>1649</v>
      </c>
      <c r="B1635">
        <v>3312</v>
      </c>
      <c r="C1635">
        <v>2</v>
      </c>
    </row>
    <row r="1636" spans="1:3" x14ac:dyDescent="0.25">
      <c r="A1636" t="s">
        <v>1650</v>
      </c>
      <c r="B1636">
        <v>33160</v>
      </c>
      <c r="C1636">
        <v>48</v>
      </c>
    </row>
    <row r="1637" spans="1:3" x14ac:dyDescent="0.25">
      <c r="A1637" t="s">
        <v>1651</v>
      </c>
      <c r="B1637">
        <v>33160</v>
      </c>
      <c r="C1637">
        <v>2</v>
      </c>
    </row>
    <row r="1638" spans="1:3" x14ac:dyDescent="0.25">
      <c r="A1638" t="s">
        <v>1652</v>
      </c>
      <c r="B1638">
        <v>332</v>
      </c>
      <c r="C1638">
        <v>24</v>
      </c>
    </row>
    <row r="1639" spans="1:3" x14ac:dyDescent="0.25">
      <c r="A1639" t="s">
        <v>1653</v>
      </c>
      <c r="B1639">
        <v>332</v>
      </c>
      <c r="C1639">
        <v>1</v>
      </c>
    </row>
    <row r="1640" spans="1:3" x14ac:dyDescent="0.25">
      <c r="A1640" t="s">
        <v>1654</v>
      </c>
      <c r="B1640">
        <v>332</v>
      </c>
      <c r="C1640">
        <v>2</v>
      </c>
    </row>
    <row r="1641" spans="1:3" x14ac:dyDescent="0.25">
      <c r="A1641" t="s">
        <v>1655</v>
      </c>
      <c r="B1641">
        <v>3331</v>
      </c>
      <c r="C1641">
        <v>24</v>
      </c>
    </row>
    <row r="1642" spans="1:3" x14ac:dyDescent="0.25">
      <c r="A1642" t="s">
        <v>1656</v>
      </c>
      <c r="B1642">
        <v>3331</v>
      </c>
      <c r="C1642">
        <v>1</v>
      </c>
    </row>
    <row r="1643" spans="1:3" x14ac:dyDescent="0.25">
      <c r="A1643" t="s">
        <v>1657</v>
      </c>
      <c r="B1643">
        <v>3331</v>
      </c>
      <c r="C1643">
        <v>2</v>
      </c>
    </row>
    <row r="1644" spans="1:3" x14ac:dyDescent="0.25">
      <c r="A1644" t="s">
        <v>1658</v>
      </c>
      <c r="B1644">
        <v>3332</v>
      </c>
      <c r="C1644">
        <v>24</v>
      </c>
    </row>
    <row r="1645" spans="1:3" x14ac:dyDescent="0.25">
      <c r="A1645" t="s">
        <v>1659</v>
      </c>
      <c r="B1645">
        <v>3332</v>
      </c>
      <c r="C1645">
        <v>1</v>
      </c>
    </row>
    <row r="1646" spans="1:3" x14ac:dyDescent="0.25">
      <c r="A1646" t="s">
        <v>1660</v>
      </c>
      <c r="B1646">
        <v>3332</v>
      </c>
      <c r="C1646">
        <v>2</v>
      </c>
    </row>
    <row r="1647" spans="1:3" x14ac:dyDescent="0.25">
      <c r="A1647" t="s">
        <v>1661</v>
      </c>
      <c r="B1647">
        <v>3333</v>
      </c>
      <c r="C1647">
        <v>24</v>
      </c>
    </row>
    <row r="1648" spans="1:3" x14ac:dyDescent="0.25">
      <c r="A1648" t="s">
        <v>1662</v>
      </c>
      <c r="B1648">
        <v>3333</v>
      </c>
      <c r="C1648">
        <v>1</v>
      </c>
    </row>
    <row r="1649" spans="1:3" x14ac:dyDescent="0.25">
      <c r="A1649" t="s">
        <v>1663</v>
      </c>
      <c r="B1649">
        <v>3333</v>
      </c>
      <c r="C1649">
        <v>2</v>
      </c>
    </row>
    <row r="1650" spans="1:3" x14ac:dyDescent="0.25">
      <c r="A1650" t="s">
        <v>1664</v>
      </c>
      <c r="B1650">
        <v>3334</v>
      </c>
      <c r="C1650">
        <v>24</v>
      </c>
    </row>
    <row r="1651" spans="1:3" x14ac:dyDescent="0.25">
      <c r="A1651" t="s">
        <v>1665</v>
      </c>
      <c r="B1651">
        <v>3334</v>
      </c>
      <c r="C1651">
        <v>1</v>
      </c>
    </row>
    <row r="1652" spans="1:3" x14ac:dyDescent="0.25">
      <c r="A1652" t="s">
        <v>1666</v>
      </c>
      <c r="B1652">
        <v>3334</v>
      </c>
      <c r="C1652">
        <v>2</v>
      </c>
    </row>
    <row r="1653" spans="1:3" x14ac:dyDescent="0.25">
      <c r="A1653" t="s">
        <v>1667</v>
      </c>
      <c r="B1653">
        <v>3335</v>
      </c>
      <c r="C1653">
        <v>24</v>
      </c>
    </row>
    <row r="1654" spans="1:3" x14ac:dyDescent="0.25">
      <c r="A1654" t="s">
        <v>1668</v>
      </c>
      <c r="B1654">
        <v>3335</v>
      </c>
      <c r="C1654">
        <v>1</v>
      </c>
    </row>
    <row r="1655" spans="1:3" x14ac:dyDescent="0.25">
      <c r="A1655" t="s">
        <v>1669</v>
      </c>
      <c r="B1655">
        <v>3335</v>
      </c>
      <c r="C1655">
        <v>2</v>
      </c>
    </row>
    <row r="1656" spans="1:3" x14ac:dyDescent="0.25">
      <c r="A1656" t="s">
        <v>1670</v>
      </c>
      <c r="B1656">
        <v>3336</v>
      </c>
      <c r="C1656">
        <v>24</v>
      </c>
    </row>
    <row r="1657" spans="1:3" x14ac:dyDescent="0.25">
      <c r="A1657" t="s">
        <v>1671</v>
      </c>
      <c r="B1657">
        <v>3336</v>
      </c>
      <c r="C1657">
        <v>1</v>
      </c>
    </row>
    <row r="1658" spans="1:3" x14ac:dyDescent="0.25">
      <c r="A1658" t="s">
        <v>1672</v>
      </c>
      <c r="B1658">
        <v>3336</v>
      </c>
      <c r="C1658">
        <v>2</v>
      </c>
    </row>
    <row r="1659" spans="1:3" x14ac:dyDescent="0.25">
      <c r="A1659" t="s">
        <v>1673</v>
      </c>
      <c r="B1659">
        <v>3337</v>
      </c>
      <c r="C1659">
        <v>24</v>
      </c>
    </row>
    <row r="1660" spans="1:3" x14ac:dyDescent="0.25">
      <c r="A1660" t="s">
        <v>1674</v>
      </c>
      <c r="B1660">
        <v>3337</v>
      </c>
      <c r="C1660">
        <v>1</v>
      </c>
    </row>
    <row r="1661" spans="1:3" x14ac:dyDescent="0.25">
      <c r="A1661" t="s">
        <v>1675</v>
      </c>
      <c r="B1661">
        <v>3337</v>
      </c>
      <c r="C1661">
        <v>2</v>
      </c>
    </row>
    <row r="1662" spans="1:3" x14ac:dyDescent="0.25">
      <c r="A1662" t="s">
        <v>1676</v>
      </c>
      <c r="B1662">
        <v>3338</v>
      </c>
      <c r="C1662">
        <v>24</v>
      </c>
    </row>
    <row r="1663" spans="1:3" x14ac:dyDescent="0.25">
      <c r="A1663" t="s">
        <v>1677</v>
      </c>
      <c r="B1663">
        <v>3338</v>
      </c>
      <c r="C1663">
        <v>1</v>
      </c>
    </row>
    <row r="1664" spans="1:3" x14ac:dyDescent="0.25">
      <c r="A1664" t="s">
        <v>1678</v>
      </c>
      <c r="B1664">
        <v>3338</v>
      </c>
      <c r="C1664">
        <v>2</v>
      </c>
    </row>
    <row r="1665" spans="1:3" x14ac:dyDescent="0.25">
      <c r="A1665" t="s">
        <v>1679</v>
      </c>
      <c r="B1665">
        <v>3339</v>
      </c>
      <c r="C1665">
        <v>24</v>
      </c>
    </row>
    <row r="1666" spans="1:3" x14ac:dyDescent="0.25">
      <c r="A1666" t="s">
        <v>1680</v>
      </c>
      <c r="B1666">
        <v>3339</v>
      </c>
      <c r="C1666">
        <v>1</v>
      </c>
    </row>
    <row r="1667" spans="1:3" x14ac:dyDescent="0.25">
      <c r="A1667" t="s">
        <v>1681</v>
      </c>
      <c r="B1667">
        <v>3339</v>
      </c>
      <c r="C1667">
        <v>2</v>
      </c>
    </row>
    <row r="1668" spans="1:3" x14ac:dyDescent="0.25">
      <c r="A1668" t="s">
        <v>1682</v>
      </c>
      <c r="B1668">
        <v>333</v>
      </c>
      <c r="C1668">
        <v>24</v>
      </c>
    </row>
    <row r="1669" spans="1:3" x14ac:dyDescent="0.25">
      <c r="A1669" t="s">
        <v>1683</v>
      </c>
      <c r="B1669">
        <v>333</v>
      </c>
      <c r="C1669">
        <v>6</v>
      </c>
    </row>
    <row r="1670" spans="1:3" x14ac:dyDescent="0.25">
      <c r="A1670" t="s">
        <v>1684</v>
      </c>
      <c r="B1670">
        <v>3340</v>
      </c>
      <c r="C1670">
        <v>24</v>
      </c>
    </row>
    <row r="1671" spans="1:3" x14ac:dyDescent="0.25">
      <c r="A1671" t="s">
        <v>1685</v>
      </c>
      <c r="B1671">
        <v>3340</v>
      </c>
      <c r="C1671">
        <v>1</v>
      </c>
    </row>
    <row r="1672" spans="1:3" x14ac:dyDescent="0.25">
      <c r="A1672" t="s">
        <v>1686</v>
      </c>
      <c r="B1672">
        <v>3340</v>
      </c>
      <c r="C1672">
        <v>2</v>
      </c>
    </row>
    <row r="1673" spans="1:3" x14ac:dyDescent="0.25">
      <c r="A1673" t="s">
        <v>1687</v>
      </c>
      <c r="B1673">
        <v>3342</v>
      </c>
      <c r="C1673">
        <v>24</v>
      </c>
    </row>
    <row r="1674" spans="1:3" x14ac:dyDescent="0.25">
      <c r="A1674" t="s">
        <v>1688</v>
      </c>
      <c r="B1674">
        <v>3342</v>
      </c>
      <c r="C1674">
        <v>1</v>
      </c>
    </row>
    <row r="1675" spans="1:3" x14ac:dyDescent="0.25">
      <c r="A1675" t="s">
        <v>1689</v>
      </c>
      <c r="B1675">
        <v>3342</v>
      </c>
      <c r="C1675">
        <v>2</v>
      </c>
    </row>
    <row r="1676" spans="1:3" x14ac:dyDescent="0.25">
      <c r="A1676" t="s">
        <v>1690</v>
      </c>
      <c r="B1676">
        <v>3343</v>
      </c>
      <c r="C1676">
        <v>24</v>
      </c>
    </row>
    <row r="1677" spans="1:3" x14ac:dyDescent="0.25">
      <c r="A1677" t="s">
        <v>1691</v>
      </c>
      <c r="B1677">
        <v>3343</v>
      </c>
      <c r="C1677">
        <v>1</v>
      </c>
    </row>
    <row r="1678" spans="1:3" x14ac:dyDescent="0.25">
      <c r="A1678" t="s">
        <v>1692</v>
      </c>
      <c r="B1678">
        <v>3343</v>
      </c>
      <c r="C1678">
        <v>4</v>
      </c>
    </row>
    <row r="1679" spans="1:3" x14ac:dyDescent="0.25">
      <c r="A1679" t="s">
        <v>1693</v>
      </c>
      <c r="B1679">
        <v>3344</v>
      </c>
      <c r="C1679">
        <v>24</v>
      </c>
    </row>
    <row r="1680" spans="1:3" x14ac:dyDescent="0.25">
      <c r="A1680" t="s">
        <v>1694</v>
      </c>
      <c r="B1680">
        <v>3344</v>
      </c>
      <c r="C1680">
        <v>1</v>
      </c>
    </row>
    <row r="1681" spans="1:3" x14ac:dyDescent="0.25">
      <c r="A1681" t="s">
        <v>1695</v>
      </c>
      <c r="B1681">
        <v>3344</v>
      </c>
      <c r="C1681">
        <v>4</v>
      </c>
    </row>
    <row r="1682" spans="1:3" x14ac:dyDescent="0.25">
      <c r="A1682" t="s">
        <v>1696</v>
      </c>
      <c r="B1682">
        <v>3345</v>
      </c>
      <c r="C1682">
        <v>24</v>
      </c>
    </row>
    <row r="1683" spans="1:3" x14ac:dyDescent="0.25">
      <c r="A1683" t="s">
        <v>1697</v>
      </c>
      <c r="B1683">
        <v>3345</v>
      </c>
      <c r="C1683">
        <v>1</v>
      </c>
    </row>
    <row r="1684" spans="1:3" x14ac:dyDescent="0.25">
      <c r="A1684" t="s">
        <v>1698</v>
      </c>
      <c r="B1684">
        <v>3345</v>
      </c>
      <c r="C1684">
        <v>2</v>
      </c>
    </row>
    <row r="1685" spans="1:3" x14ac:dyDescent="0.25">
      <c r="A1685" t="s">
        <v>1699</v>
      </c>
      <c r="B1685">
        <v>3350</v>
      </c>
      <c r="C1685">
        <v>48</v>
      </c>
    </row>
    <row r="1686" spans="1:3" x14ac:dyDescent="0.25">
      <c r="A1686" t="s">
        <v>1700</v>
      </c>
      <c r="B1686">
        <v>3350</v>
      </c>
      <c r="C1686">
        <v>6</v>
      </c>
    </row>
    <row r="1687" spans="1:3" x14ac:dyDescent="0.25">
      <c r="A1687" t="s">
        <v>1701</v>
      </c>
      <c r="B1687">
        <v>3351</v>
      </c>
      <c r="C1687">
        <v>48</v>
      </c>
    </row>
    <row r="1688" spans="1:3" x14ac:dyDescent="0.25">
      <c r="A1688" t="s">
        <v>1702</v>
      </c>
      <c r="B1688">
        <v>3351</v>
      </c>
      <c r="C1688">
        <v>1</v>
      </c>
    </row>
    <row r="1689" spans="1:3" x14ac:dyDescent="0.25">
      <c r="A1689" t="s">
        <v>1703</v>
      </c>
      <c r="B1689">
        <v>3351</v>
      </c>
      <c r="C1689">
        <v>6</v>
      </c>
    </row>
    <row r="1690" spans="1:3" x14ac:dyDescent="0.25">
      <c r="A1690" t="s">
        <v>1704</v>
      </c>
      <c r="B1690">
        <v>3352</v>
      </c>
      <c r="C1690">
        <v>24</v>
      </c>
    </row>
    <row r="1691" spans="1:3" x14ac:dyDescent="0.25">
      <c r="A1691" t="s">
        <v>1705</v>
      </c>
      <c r="B1691">
        <v>3352</v>
      </c>
      <c r="C1691">
        <v>1</v>
      </c>
    </row>
    <row r="1692" spans="1:3" x14ac:dyDescent="0.25">
      <c r="A1692" t="s">
        <v>1706</v>
      </c>
      <c r="B1692">
        <v>3352</v>
      </c>
      <c r="C1692">
        <v>2</v>
      </c>
    </row>
    <row r="1693" spans="1:3" x14ac:dyDescent="0.25">
      <c r="A1693" t="s">
        <v>1707</v>
      </c>
      <c r="B1693">
        <v>3353</v>
      </c>
      <c r="C1693">
        <v>24</v>
      </c>
    </row>
    <row r="1694" spans="1:3" x14ac:dyDescent="0.25">
      <c r="A1694" t="s">
        <v>1708</v>
      </c>
      <c r="B1694">
        <v>3353</v>
      </c>
      <c r="C1694">
        <v>1</v>
      </c>
    </row>
    <row r="1695" spans="1:3" x14ac:dyDescent="0.25">
      <c r="A1695" t="s">
        <v>1709</v>
      </c>
      <c r="B1695">
        <v>3353</v>
      </c>
      <c r="C1695">
        <v>2</v>
      </c>
    </row>
    <row r="1696" spans="1:3" x14ac:dyDescent="0.25">
      <c r="A1696" t="s">
        <v>1710</v>
      </c>
      <c r="B1696">
        <v>335</v>
      </c>
      <c r="C1696">
        <v>24</v>
      </c>
    </row>
    <row r="1697" spans="1:3" x14ac:dyDescent="0.25">
      <c r="A1697" t="s">
        <v>1711</v>
      </c>
      <c r="B1697">
        <v>335</v>
      </c>
      <c r="C1697">
        <v>1</v>
      </c>
    </row>
    <row r="1698" spans="1:3" x14ac:dyDescent="0.25">
      <c r="A1698" t="s">
        <v>1712</v>
      </c>
      <c r="B1698">
        <v>335</v>
      </c>
      <c r="C1698">
        <v>2</v>
      </c>
    </row>
    <row r="1699" spans="1:3" x14ac:dyDescent="0.25">
      <c r="A1699" t="s">
        <v>1713</v>
      </c>
      <c r="B1699">
        <v>3364</v>
      </c>
      <c r="C1699">
        <v>48</v>
      </c>
    </row>
    <row r="1700" spans="1:3" x14ac:dyDescent="0.25">
      <c r="A1700" t="s">
        <v>1714</v>
      </c>
      <c r="B1700">
        <v>3364</v>
      </c>
      <c r="C1700">
        <v>2</v>
      </c>
    </row>
    <row r="1701" spans="1:3" x14ac:dyDescent="0.25">
      <c r="A1701" t="s">
        <v>1715</v>
      </c>
      <c r="B1701">
        <v>3364</v>
      </c>
      <c r="C1701">
        <v>2</v>
      </c>
    </row>
    <row r="1702" spans="1:3" x14ac:dyDescent="0.25">
      <c r="A1702" t="s">
        <v>1716</v>
      </c>
      <c r="B1702">
        <v>336</v>
      </c>
      <c r="C1702">
        <v>1</v>
      </c>
    </row>
    <row r="1703" spans="1:3" x14ac:dyDescent="0.25">
      <c r="A1703" t="s">
        <v>1717</v>
      </c>
      <c r="B1703">
        <v>336</v>
      </c>
      <c r="C1703">
        <v>24</v>
      </c>
    </row>
    <row r="1704" spans="1:3" x14ac:dyDescent="0.25">
      <c r="A1704" t="s">
        <v>1718</v>
      </c>
      <c r="B1704">
        <v>336</v>
      </c>
      <c r="C1704">
        <v>1</v>
      </c>
    </row>
    <row r="1705" spans="1:3" x14ac:dyDescent="0.25">
      <c r="A1705" t="s">
        <v>1719</v>
      </c>
      <c r="B1705">
        <v>336</v>
      </c>
      <c r="C1705">
        <v>2</v>
      </c>
    </row>
    <row r="1706" spans="1:3" x14ac:dyDescent="0.25">
      <c r="A1706" t="s">
        <v>1720</v>
      </c>
      <c r="B1706">
        <v>33800</v>
      </c>
      <c r="C1706">
        <v>48</v>
      </c>
    </row>
    <row r="1707" spans="1:3" x14ac:dyDescent="0.25">
      <c r="A1707" t="s">
        <v>1721</v>
      </c>
      <c r="B1707">
        <v>33800</v>
      </c>
      <c r="C1707">
        <v>2</v>
      </c>
    </row>
    <row r="1708" spans="1:3" x14ac:dyDescent="0.25">
      <c r="A1708" t="s">
        <v>1722</v>
      </c>
      <c r="B1708">
        <v>3388</v>
      </c>
      <c r="C1708">
        <v>24</v>
      </c>
    </row>
    <row r="1709" spans="1:3" x14ac:dyDescent="0.25">
      <c r="A1709" t="s">
        <v>1723</v>
      </c>
      <c r="B1709">
        <v>3388</v>
      </c>
      <c r="C1709">
        <v>3</v>
      </c>
    </row>
    <row r="1710" spans="1:3" x14ac:dyDescent="0.25">
      <c r="A1710" t="s">
        <v>1724</v>
      </c>
      <c r="B1710">
        <v>338</v>
      </c>
      <c r="C1710">
        <v>24</v>
      </c>
    </row>
    <row r="1711" spans="1:3" x14ac:dyDescent="0.25">
      <c r="A1711" t="s">
        <v>1725</v>
      </c>
      <c r="B1711">
        <v>338</v>
      </c>
      <c r="C1711">
        <v>1</v>
      </c>
    </row>
    <row r="1712" spans="1:3" x14ac:dyDescent="0.25">
      <c r="A1712" t="s">
        <v>1726</v>
      </c>
      <c r="B1712">
        <v>338</v>
      </c>
      <c r="C1712">
        <v>2</v>
      </c>
    </row>
    <row r="1713" spans="1:3" x14ac:dyDescent="0.25">
      <c r="A1713" t="s">
        <v>1727</v>
      </c>
      <c r="B1713">
        <v>3390</v>
      </c>
      <c r="C1713">
        <v>48</v>
      </c>
    </row>
    <row r="1714" spans="1:3" x14ac:dyDescent="0.25">
      <c r="A1714" t="s">
        <v>1728</v>
      </c>
      <c r="B1714">
        <v>3390</v>
      </c>
      <c r="C1714">
        <v>2</v>
      </c>
    </row>
    <row r="1715" spans="1:3" x14ac:dyDescent="0.25">
      <c r="A1715" t="s">
        <v>1729</v>
      </c>
      <c r="B1715">
        <v>3393</v>
      </c>
      <c r="C1715">
        <v>48</v>
      </c>
    </row>
    <row r="1716" spans="1:3" x14ac:dyDescent="0.25">
      <c r="A1716" t="s">
        <v>1730</v>
      </c>
      <c r="B1716">
        <v>3393</v>
      </c>
      <c r="C1716">
        <v>2</v>
      </c>
    </row>
    <row r="1717" spans="1:3" x14ac:dyDescent="0.25">
      <c r="A1717" t="s">
        <v>1731</v>
      </c>
      <c r="B1717">
        <v>3401</v>
      </c>
      <c r="C1717">
        <v>1</v>
      </c>
    </row>
    <row r="1718" spans="1:3" x14ac:dyDescent="0.25">
      <c r="A1718" t="s">
        <v>1732</v>
      </c>
      <c r="B1718">
        <v>3401</v>
      </c>
      <c r="C1718">
        <v>2</v>
      </c>
    </row>
    <row r="1719" spans="1:3" x14ac:dyDescent="0.25">
      <c r="A1719" t="s">
        <v>1733</v>
      </c>
      <c r="B1719">
        <v>3921</v>
      </c>
      <c r="C1719">
        <v>24</v>
      </c>
    </row>
    <row r="1720" spans="1:3" x14ac:dyDescent="0.25">
      <c r="A1720" t="s">
        <v>1734</v>
      </c>
      <c r="B1720">
        <v>3921</v>
      </c>
      <c r="C1720">
        <v>1</v>
      </c>
    </row>
    <row r="1721" spans="1:3" x14ac:dyDescent="0.25">
      <c r="A1721" t="s">
        <v>1735</v>
      </c>
      <c r="B1721">
        <v>3921</v>
      </c>
      <c r="C1721">
        <v>2</v>
      </c>
    </row>
    <row r="1722" spans="1:3" x14ac:dyDescent="0.25">
      <c r="A1722" t="s">
        <v>1736</v>
      </c>
      <c r="B1722">
        <v>3911</v>
      </c>
      <c r="C1722">
        <v>24</v>
      </c>
    </row>
    <row r="1723" spans="1:3" x14ac:dyDescent="0.25">
      <c r="A1723" t="s">
        <v>1737</v>
      </c>
      <c r="B1723">
        <v>3911</v>
      </c>
      <c r="C1723">
        <v>1</v>
      </c>
    </row>
    <row r="1724" spans="1:3" x14ac:dyDescent="0.25">
      <c r="A1724" t="s">
        <v>1738</v>
      </c>
      <c r="B1724">
        <v>3911</v>
      </c>
      <c r="C1724">
        <v>2</v>
      </c>
    </row>
    <row r="1725" spans="1:3" x14ac:dyDescent="0.25">
      <c r="A1725" t="s">
        <v>1739</v>
      </c>
      <c r="B1725">
        <v>3900</v>
      </c>
      <c r="C1725">
        <v>24</v>
      </c>
    </row>
    <row r="1726" spans="1:3" x14ac:dyDescent="0.25">
      <c r="A1726" t="s">
        <v>1740</v>
      </c>
      <c r="B1726">
        <v>3900</v>
      </c>
      <c r="C1726">
        <v>1</v>
      </c>
    </row>
    <row r="1727" spans="1:3" x14ac:dyDescent="0.25">
      <c r="A1727" t="s">
        <v>1741</v>
      </c>
      <c r="B1727">
        <v>3900</v>
      </c>
      <c r="C1727">
        <v>2</v>
      </c>
    </row>
    <row r="1728" spans="1:3" x14ac:dyDescent="0.25">
      <c r="A1728" t="s">
        <v>1742</v>
      </c>
      <c r="B1728">
        <v>3901</v>
      </c>
      <c r="C1728">
        <v>24</v>
      </c>
    </row>
    <row r="1729" spans="1:3" x14ac:dyDescent="0.25">
      <c r="A1729" t="s">
        <v>1743</v>
      </c>
      <c r="B1729">
        <v>3901</v>
      </c>
      <c r="C1729">
        <v>1</v>
      </c>
    </row>
    <row r="1730" spans="1:3" x14ac:dyDescent="0.25">
      <c r="A1730" t="s">
        <v>1744</v>
      </c>
      <c r="B1730">
        <v>3901</v>
      </c>
      <c r="C1730">
        <v>2</v>
      </c>
    </row>
    <row r="1731" spans="1:3" x14ac:dyDescent="0.25">
      <c r="A1731" t="s">
        <v>1745</v>
      </c>
      <c r="B1731">
        <v>3910</v>
      </c>
      <c r="C1731">
        <v>24</v>
      </c>
    </row>
    <row r="1732" spans="1:3" x14ac:dyDescent="0.25">
      <c r="A1732" t="s">
        <v>1746</v>
      </c>
      <c r="B1732">
        <v>3910</v>
      </c>
      <c r="C1732">
        <v>1</v>
      </c>
    </row>
    <row r="1733" spans="1:3" x14ac:dyDescent="0.25">
      <c r="A1733" t="s">
        <v>1747</v>
      </c>
      <c r="B1733">
        <v>3910</v>
      </c>
      <c r="C1733">
        <v>2</v>
      </c>
    </row>
    <row r="1734" spans="1:3" x14ac:dyDescent="0.25">
      <c r="A1734" t="s">
        <v>1748</v>
      </c>
      <c r="B1734">
        <v>3409</v>
      </c>
      <c r="C1734">
        <v>2</v>
      </c>
    </row>
    <row r="1735" spans="1:3" x14ac:dyDescent="0.25">
      <c r="A1735" t="s">
        <v>1749</v>
      </c>
      <c r="B1735">
        <v>3411</v>
      </c>
      <c r="C1735">
        <v>24</v>
      </c>
    </row>
    <row r="1736" spans="1:3" x14ac:dyDescent="0.25">
      <c r="A1736" t="s">
        <v>1750</v>
      </c>
      <c r="B1736">
        <v>3411</v>
      </c>
      <c r="C1736">
        <v>1</v>
      </c>
    </row>
    <row r="1737" spans="1:3" x14ac:dyDescent="0.25">
      <c r="A1737" t="s">
        <v>1751</v>
      </c>
      <c r="B1737">
        <v>3414</v>
      </c>
      <c r="C1737">
        <v>6</v>
      </c>
    </row>
    <row r="1738" spans="1:3" x14ac:dyDescent="0.25">
      <c r="A1738" t="s">
        <v>1752</v>
      </c>
      <c r="B1738">
        <v>3415</v>
      </c>
      <c r="C1738">
        <v>12</v>
      </c>
    </row>
    <row r="1739" spans="1:3" x14ac:dyDescent="0.25">
      <c r="A1739" t="s">
        <v>1753</v>
      </c>
      <c r="B1739">
        <v>3418</v>
      </c>
      <c r="C1739">
        <v>48</v>
      </c>
    </row>
    <row r="1740" spans="1:3" x14ac:dyDescent="0.25">
      <c r="A1740" t="s">
        <v>1754</v>
      </c>
      <c r="B1740">
        <v>3418</v>
      </c>
      <c r="C1740">
        <v>1</v>
      </c>
    </row>
    <row r="1741" spans="1:3" x14ac:dyDescent="0.25">
      <c r="A1741" t="s">
        <v>1755</v>
      </c>
      <c r="B1741">
        <v>3418</v>
      </c>
      <c r="C1741">
        <v>2</v>
      </c>
    </row>
    <row r="1742" spans="1:3" x14ac:dyDescent="0.25">
      <c r="A1742" t="s">
        <v>1756</v>
      </c>
      <c r="B1742">
        <v>3421</v>
      </c>
      <c r="C1742">
        <v>24</v>
      </c>
    </row>
    <row r="1743" spans="1:3" x14ac:dyDescent="0.25">
      <c r="A1743" t="s">
        <v>1757</v>
      </c>
      <c r="B1743">
        <v>3421</v>
      </c>
      <c r="C1743">
        <v>1</v>
      </c>
    </row>
    <row r="1744" spans="1:3" x14ac:dyDescent="0.25">
      <c r="A1744" t="s">
        <v>1758</v>
      </c>
      <c r="B1744">
        <v>3421</v>
      </c>
      <c r="C1744">
        <v>2</v>
      </c>
    </row>
    <row r="1745" spans="1:3" x14ac:dyDescent="0.25">
      <c r="A1745" t="s">
        <v>1759</v>
      </c>
      <c r="B1745">
        <v>3939</v>
      </c>
      <c r="C1745">
        <v>24</v>
      </c>
    </row>
    <row r="1746" spans="1:3" x14ac:dyDescent="0.25">
      <c r="A1746" t="s">
        <v>1760</v>
      </c>
      <c r="B1746">
        <v>3939</v>
      </c>
      <c r="C1746">
        <v>1</v>
      </c>
    </row>
    <row r="1747" spans="1:3" x14ac:dyDescent="0.25">
      <c r="A1747" t="s">
        <v>1761</v>
      </c>
      <c r="B1747">
        <v>3939</v>
      </c>
      <c r="C1747">
        <v>2</v>
      </c>
    </row>
    <row r="1748" spans="1:3" x14ac:dyDescent="0.25">
      <c r="A1748" t="s">
        <v>1762</v>
      </c>
      <c r="B1748">
        <v>3930</v>
      </c>
      <c r="C1748">
        <v>24</v>
      </c>
    </row>
    <row r="1749" spans="1:3" x14ac:dyDescent="0.25">
      <c r="A1749" t="s">
        <v>1763</v>
      </c>
      <c r="B1749">
        <v>3930</v>
      </c>
      <c r="C1749">
        <v>1</v>
      </c>
    </row>
    <row r="1750" spans="1:3" x14ac:dyDescent="0.25">
      <c r="A1750" t="s">
        <v>1764</v>
      </c>
      <c r="B1750">
        <v>3930</v>
      </c>
      <c r="C1750">
        <v>2</v>
      </c>
    </row>
    <row r="1751" spans="1:3" x14ac:dyDescent="0.25">
      <c r="A1751" t="s">
        <v>1765</v>
      </c>
      <c r="B1751" t="s">
        <v>1766</v>
      </c>
      <c r="C1751">
        <v>2</v>
      </c>
    </row>
    <row r="1752" spans="1:3" x14ac:dyDescent="0.25">
      <c r="A1752" t="s">
        <v>1767</v>
      </c>
      <c r="B1752">
        <v>3941</v>
      </c>
      <c r="C1752">
        <v>24</v>
      </c>
    </row>
    <row r="1753" spans="1:3" x14ac:dyDescent="0.25">
      <c r="A1753" t="s">
        <v>1768</v>
      </c>
      <c r="B1753">
        <v>3941</v>
      </c>
      <c r="C1753">
        <v>1</v>
      </c>
    </row>
    <row r="1754" spans="1:3" x14ac:dyDescent="0.25">
      <c r="A1754" t="s">
        <v>1769</v>
      </c>
      <c r="B1754">
        <v>3941</v>
      </c>
      <c r="C1754">
        <v>4</v>
      </c>
    </row>
    <row r="1755" spans="1:3" x14ac:dyDescent="0.25">
      <c r="A1755" t="s">
        <v>1770</v>
      </c>
      <c r="B1755">
        <v>3431</v>
      </c>
      <c r="C1755">
        <v>24</v>
      </c>
    </row>
    <row r="1756" spans="1:3" x14ac:dyDescent="0.25">
      <c r="A1756" t="s">
        <v>1771</v>
      </c>
      <c r="B1756">
        <v>3431</v>
      </c>
      <c r="C1756">
        <v>1</v>
      </c>
    </row>
    <row r="1757" spans="1:3" x14ac:dyDescent="0.25">
      <c r="A1757" t="s">
        <v>1772</v>
      </c>
      <c r="B1757">
        <v>3432</v>
      </c>
      <c r="C1757">
        <v>24</v>
      </c>
    </row>
    <row r="1758" spans="1:3" x14ac:dyDescent="0.25">
      <c r="A1758" t="s">
        <v>1773</v>
      </c>
      <c r="B1758">
        <v>3432</v>
      </c>
      <c r="C1758">
        <v>1</v>
      </c>
    </row>
    <row r="1759" spans="1:3" x14ac:dyDescent="0.25">
      <c r="A1759" t="s">
        <v>1774</v>
      </c>
      <c r="B1759">
        <v>3433</v>
      </c>
      <c r="C1759">
        <v>1</v>
      </c>
    </row>
    <row r="1760" spans="1:3" x14ac:dyDescent="0.25">
      <c r="A1760" t="s">
        <v>1775</v>
      </c>
      <c r="B1760">
        <v>3433</v>
      </c>
      <c r="C1760">
        <v>24</v>
      </c>
    </row>
    <row r="1761" spans="1:3" x14ac:dyDescent="0.25">
      <c r="A1761" t="s">
        <v>1776</v>
      </c>
      <c r="B1761">
        <v>3433</v>
      </c>
      <c r="C1761">
        <v>1</v>
      </c>
    </row>
    <row r="1762" spans="1:3" x14ac:dyDescent="0.25">
      <c r="A1762" t="s">
        <v>1777</v>
      </c>
      <c r="B1762">
        <v>3434</v>
      </c>
      <c r="C1762">
        <v>1</v>
      </c>
    </row>
    <row r="1763" spans="1:3" x14ac:dyDescent="0.25">
      <c r="A1763" t="s">
        <v>1778</v>
      </c>
      <c r="B1763">
        <v>3434</v>
      </c>
      <c r="C1763">
        <v>24</v>
      </c>
    </row>
    <row r="1764" spans="1:3" x14ac:dyDescent="0.25">
      <c r="A1764" t="s">
        <v>1779</v>
      </c>
      <c r="B1764">
        <v>3434</v>
      </c>
      <c r="C1764">
        <v>1</v>
      </c>
    </row>
    <row r="1765" spans="1:3" x14ac:dyDescent="0.25">
      <c r="A1765" t="s">
        <v>1780</v>
      </c>
      <c r="B1765">
        <v>3435</v>
      </c>
      <c r="C1765">
        <v>10</v>
      </c>
    </row>
    <row r="1766" spans="1:3" x14ac:dyDescent="0.25">
      <c r="A1766" t="s">
        <v>1781</v>
      </c>
      <c r="B1766">
        <v>3435</v>
      </c>
      <c r="C1766">
        <v>1</v>
      </c>
    </row>
    <row r="1767" spans="1:3" x14ac:dyDescent="0.25">
      <c r="A1767" t="s">
        <v>1782</v>
      </c>
      <c r="B1767">
        <v>3435</v>
      </c>
      <c r="C1767">
        <v>2</v>
      </c>
    </row>
    <row r="1768" spans="1:3" x14ac:dyDescent="0.25">
      <c r="A1768" t="s">
        <v>1783</v>
      </c>
      <c r="B1768">
        <v>3436</v>
      </c>
      <c r="C1768">
        <v>10</v>
      </c>
    </row>
    <row r="1769" spans="1:3" x14ac:dyDescent="0.25">
      <c r="A1769" t="s">
        <v>1784</v>
      </c>
      <c r="B1769">
        <v>3436</v>
      </c>
      <c r="C1769">
        <v>1</v>
      </c>
    </row>
    <row r="1770" spans="1:3" x14ac:dyDescent="0.25">
      <c r="A1770" t="s">
        <v>1785</v>
      </c>
      <c r="B1770">
        <v>3436</v>
      </c>
      <c r="C1770">
        <v>2</v>
      </c>
    </row>
    <row r="1771" spans="1:3" x14ac:dyDescent="0.25">
      <c r="A1771" t="s">
        <v>1786</v>
      </c>
      <c r="B1771">
        <v>3438</v>
      </c>
      <c r="C1771">
        <v>1</v>
      </c>
    </row>
    <row r="1772" spans="1:3" x14ac:dyDescent="0.25">
      <c r="A1772" t="s">
        <v>1787</v>
      </c>
      <c r="B1772">
        <v>3438</v>
      </c>
      <c r="C1772">
        <v>24</v>
      </c>
    </row>
    <row r="1773" spans="1:3" x14ac:dyDescent="0.25">
      <c r="A1773" t="s">
        <v>1788</v>
      </c>
      <c r="B1773">
        <v>3438</v>
      </c>
      <c r="C1773">
        <v>1</v>
      </c>
    </row>
    <row r="1774" spans="1:3" x14ac:dyDescent="0.25">
      <c r="A1774" t="s">
        <v>1789</v>
      </c>
      <c r="B1774">
        <v>3438</v>
      </c>
      <c r="C1774">
        <v>3</v>
      </c>
    </row>
    <row r="1775" spans="1:3" x14ac:dyDescent="0.25">
      <c r="A1775" t="s">
        <v>1790</v>
      </c>
      <c r="B1775">
        <v>3439</v>
      </c>
      <c r="C1775">
        <v>24</v>
      </c>
    </row>
    <row r="1776" spans="1:3" x14ac:dyDescent="0.25">
      <c r="A1776" t="s">
        <v>1791</v>
      </c>
      <c r="B1776">
        <v>3439</v>
      </c>
      <c r="C1776">
        <v>1</v>
      </c>
    </row>
    <row r="1777" spans="1:3" x14ac:dyDescent="0.25">
      <c r="A1777" t="s">
        <v>1792</v>
      </c>
      <c r="B1777">
        <v>3440</v>
      </c>
      <c r="C1777">
        <v>24</v>
      </c>
    </row>
    <row r="1778" spans="1:3" x14ac:dyDescent="0.25">
      <c r="A1778" t="s">
        <v>1793</v>
      </c>
      <c r="B1778">
        <v>3440</v>
      </c>
      <c r="C1778">
        <v>1</v>
      </c>
    </row>
    <row r="1779" spans="1:3" x14ac:dyDescent="0.25">
      <c r="A1779" t="s">
        <v>1794</v>
      </c>
      <c r="B1779">
        <v>3441</v>
      </c>
      <c r="C1779">
        <v>24</v>
      </c>
    </row>
    <row r="1780" spans="1:3" x14ac:dyDescent="0.25">
      <c r="A1780" t="s">
        <v>1795</v>
      </c>
      <c r="B1780">
        <v>3441</v>
      </c>
      <c r="C1780">
        <v>2</v>
      </c>
    </row>
    <row r="1781" spans="1:3" x14ac:dyDescent="0.25">
      <c r="A1781" t="s">
        <v>1796</v>
      </c>
      <c r="B1781">
        <v>3442</v>
      </c>
      <c r="C1781">
        <v>24</v>
      </c>
    </row>
    <row r="1782" spans="1:3" x14ac:dyDescent="0.25">
      <c r="A1782" t="s">
        <v>1797</v>
      </c>
      <c r="B1782">
        <v>3442</v>
      </c>
      <c r="C1782">
        <v>2</v>
      </c>
    </row>
    <row r="1783" spans="1:3" x14ac:dyDescent="0.25">
      <c r="A1783" t="s">
        <v>1798</v>
      </c>
      <c r="B1783">
        <v>3443</v>
      </c>
      <c r="C1783">
        <v>24</v>
      </c>
    </row>
    <row r="1784" spans="1:3" x14ac:dyDescent="0.25">
      <c r="A1784" t="s">
        <v>1799</v>
      </c>
      <c r="B1784">
        <v>3443</v>
      </c>
      <c r="C1784">
        <v>6</v>
      </c>
    </row>
    <row r="1785" spans="1:3" x14ac:dyDescent="0.25">
      <c r="A1785" t="s">
        <v>1800</v>
      </c>
      <c r="B1785">
        <v>3444</v>
      </c>
      <c r="C1785">
        <v>24</v>
      </c>
    </row>
    <row r="1786" spans="1:3" x14ac:dyDescent="0.25">
      <c r="A1786" t="s">
        <v>1801</v>
      </c>
      <c r="B1786">
        <v>3444</v>
      </c>
      <c r="C1786">
        <v>6</v>
      </c>
    </row>
    <row r="1787" spans="1:3" x14ac:dyDescent="0.25">
      <c r="A1787" t="s">
        <v>1802</v>
      </c>
      <c r="B1787">
        <v>3445</v>
      </c>
      <c r="C1787">
        <v>12</v>
      </c>
    </row>
    <row r="1788" spans="1:3" x14ac:dyDescent="0.25">
      <c r="A1788" t="s">
        <v>1803</v>
      </c>
      <c r="B1788">
        <v>3445</v>
      </c>
      <c r="C1788">
        <v>6</v>
      </c>
    </row>
    <row r="1789" spans="1:3" x14ac:dyDescent="0.25">
      <c r="A1789" t="s">
        <v>1804</v>
      </c>
      <c r="B1789">
        <v>3446</v>
      </c>
      <c r="C1789">
        <v>12</v>
      </c>
    </row>
    <row r="1790" spans="1:3" x14ac:dyDescent="0.25">
      <c r="A1790" t="s">
        <v>1805</v>
      </c>
      <c r="B1790">
        <v>3448</v>
      </c>
      <c r="C1790">
        <v>6</v>
      </c>
    </row>
    <row r="1791" spans="1:3" x14ac:dyDescent="0.25">
      <c r="A1791" t="s">
        <v>1806</v>
      </c>
      <c r="B1791">
        <v>3448</v>
      </c>
      <c r="C1791">
        <v>1</v>
      </c>
    </row>
    <row r="1792" spans="1:3" x14ac:dyDescent="0.25">
      <c r="A1792" t="s">
        <v>1807</v>
      </c>
      <c r="B1792">
        <v>3449</v>
      </c>
      <c r="C1792">
        <v>12</v>
      </c>
    </row>
    <row r="1793" spans="1:3" x14ac:dyDescent="0.25">
      <c r="A1793" t="s">
        <v>1808</v>
      </c>
      <c r="B1793">
        <v>3449</v>
      </c>
      <c r="C1793">
        <v>3</v>
      </c>
    </row>
    <row r="1794" spans="1:3" x14ac:dyDescent="0.25">
      <c r="A1794" t="s">
        <v>1809</v>
      </c>
      <c r="B1794">
        <v>3450</v>
      </c>
      <c r="C1794">
        <v>36</v>
      </c>
    </row>
    <row r="1795" spans="1:3" x14ac:dyDescent="0.25">
      <c r="A1795" t="s">
        <v>1810</v>
      </c>
      <c r="B1795">
        <v>3450</v>
      </c>
      <c r="C1795">
        <v>36</v>
      </c>
    </row>
    <row r="1796" spans="1:3" x14ac:dyDescent="0.25">
      <c r="A1796" t="s">
        <v>1811</v>
      </c>
      <c r="B1796">
        <v>3450</v>
      </c>
      <c r="C1796">
        <v>6</v>
      </c>
    </row>
    <row r="1797" spans="1:3" x14ac:dyDescent="0.25">
      <c r="A1797" t="s">
        <v>1812</v>
      </c>
      <c r="B1797">
        <v>3451</v>
      </c>
      <c r="C1797">
        <v>24</v>
      </c>
    </row>
    <row r="1798" spans="1:3" x14ac:dyDescent="0.25">
      <c r="A1798" t="s">
        <v>1813</v>
      </c>
      <c r="B1798">
        <v>3451</v>
      </c>
      <c r="C1798">
        <v>24</v>
      </c>
    </row>
    <row r="1799" spans="1:3" x14ac:dyDescent="0.25">
      <c r="A1799" t="s">
        <v>1814</v>
      </c>
      <c r="B1799">
        <v>3451</v>
      </c>
      <c r="C1799">
        <v>6</v>
      </c>
    </row>
    <row r="1800" spans="1:3" x14ac:dyDescent="0.25">
      <c r="A1800" t="s">
        <v>1815</v>
      </c>
      <c r="B1800" t="s">
        <v>1816</v>
      </c>
      <c r="C1800">
        <v>36</v>
      </c>
    </row>
    <row r="1801" spans="1:3" x14ac:dyDescent="0.25">
      <c r="A1801" t="s">
        <v>1817</v>
      </c>
      <c r="B1801" t="s">
        <v>1816</v>
      </c>
      <c r="C1801">
        <v>3</v>
      </c>
    </row>
    <row r="1802" spans="1:3" x14ac:dyDescent="0.25">
      <c r="A1802" t="s">
        <v>1818</v>
      </c>
      <c r="B1802" t="s">
        <v>1819</v>
      </c>
      <c r="C1802">
        <v>36</v>
      </c>
    </row>
    <row r="1803" spans="1:3" x14ac:dyDescent="0.25">
      <c r="A1803" t="s">
        <v>1820</v>
      </c>
      <c r="B1803" t="s">
        <v>1816</v>
      </c>
      <c r="C1803">
        <v>36</v>
      </c>
    </row>
    <row r="1804" spans="1:3" x14ac:dyDescent="0.25">
      <c r="A1804" t="s">
        <v>1821</v>
      </c>
      <c r="B1804" t="s">
        <v>1819</v>
      </c>
      <c r="C1804">
        <v>3</v>
      </c>
    </row>
    <row r="1805" spans="1:3" x14ac:dyDescent="0.25">
      <c r="A1805" t="s">
        <v>1822</v>
      </c>
      <c r="B1805">
        <v>3457</v>
      </c>
      <c r="C1805">
        <v>24</v>
      </c>
    </row>
    <row r="1806" spans="1:3" x14ac:dyDescent="0.25">
      <c r="A1806" t="s">
        <v>1823</v>
      </c>
      <c r="B1806">
        <v>3457</v>
      </c>
      <c r="C1806">
        <v>1</v>
      </c>
    </row>
    <row r="1807" spans="1:3" x14ac:dyDescent="0.25">
      <c r="A1807" t="s">
        <v>1824</v>
      </c>
      <c r="B1807" t="s">
        <v>1825</v>
      </c>
      <c r="C1807">
        <v>24</v>
      </c>
    </row>
    <row r="1808" spans="1:3" x14ac:dyDescent="0.25">
      <c r="A1808" t="s">
        <v>1826</v>
      </c>
      <c r="B1808" t="s">
        <v>1825</v>
      </c>
      <c r="C1808">
        <v>3</v>
      </c>
    </row>
    <row r="1809" spans="1:3" x14ac:dyDescent="0.25">
      <c r="A1809" t="s">
        <v>1827</v>
      </c>
      <c r="B1809" t="s">
        <v>1825</v>
      </c>
      <c r="C1809">
        <v>24</v>
      </c>
    </row>
    <row r="1810" spans="1:3" x14ac:dyDescent="0.25">
      <c r="A1810" t="s">
        <v>1828</v>
      </c>
      <c r="B1810" t="s">
        <v>1825</v>
      </c>
      <c r="C1810">
        <v>24</v>
      </c>
    </row>
    <row r="1811" spans="1:3" x14ac:dyDescent="0.25">
      <c r="A1811" t="s">
        <v>1829</v>
      </c>
      <c r="B1811" t="s">
        <v>1825</v>
      </c>
      <c r="C1811">
        <v>3</v>
      </c>
    </row>
    <row r="1812" spans="1:3" x14ac:dyDescent="0.25">
      <c r="A1812" t="s">
        <v>1830</v>
      </c>
      <c r="B1812">
        <v>3460</v>
      </c>
      <c r="C1812">
        <v>24</v>
      </c>
    </row>
    <row r="1813" spans="1:3" x14ac:dyDescent="0.25">
      <c r="A1813" t="s">
        <v>1831</v>
      </c>
      <c r="B1813">
        <v>3460</v>
      </c>
      <c r="C1813">
        <v>1</v>
      </c>
    </row>
    <row r="1814" spans="1:3" x14ac:dyDescent="0.25">
      <c r="A1814" t="s">
        <v>1832</v>
      </c>
      <c r="B1814">
        <v>3462</v>
      </c>
      <c r="C1814">
        <v>24</v>
      </c>
    </row>
    <row r="1815" spans="1:3" x14ac:dyDescent="0.25">
      <c r="A1815" t="s">
        <v>1833</v>
      </c>
      <c r="B1815">
        <v>3462</v>
      </c>
      <c r="C1815">
        <v>1</v>
      </c>
    </row>
    <row r="1816" spans="1:3" x14ac:dyDescent="0.25">
      <c r="A1816" t="s">
        <v>1834</v>
      </c>
      <c r="B1816" t="s">
        <v>1835</v>
      </c>
      <c r="C1816">
        <v>36</v>
      </c>
    </row>
    <row r="1817" spans="1:3" x14ac:dyDescent="0.25">
      <c r="A1817" t="s">
        <v>1836</v>
      </c>
      <c r="B1817" t="s">
        <v>1835</v>
      </c>
      <c r="C1817">
        <v>6</v>
      </c>
    </row>
    <row r="1818" spans="1:3" x14ac:dyDescent="0.25">
      <c r="A1818" t="s">
        <v>1837</v>
      </c>
      <c r="B1818" t="s">
        <v>1835</v>
      </c>
      <c r="C1818">
        <v>36</v>
      </c>
    </row>
    <row r="1819" spans="1:3" x14ac:dyDescent="0.25">
      <c r="A1819" t="s">
        <v>1838</v>
      </c>
      <c r="B1819" t="s">
        <v>1835</v>
      </c>
      <c r="C1819">
        <v>6</v>
      </c>
    </row>
    <row r="1820" spans="1:3" x14ac:dyDescent="0.25">
      <c r="A1820" t="s">
        <v>1839</v>
      </c>
      <c r="B1820" t="s">
        <v>1840</v>
      </c>
      <c r="C1820">
        <v>36</v>
      </c>
    </row>
    <row r="1821" spans="1:3" x14ac:dyDescent="0.25">
      <c r="A1821" t="s">
        <v>1841</v>
      </c>
      <c r="B1821" t="s">
        <v>1840</v>
      </c>
      <c r="C1821">
        <v>6</v>
      </c>
    </row>
    <row r="1822" spans="1:3" x14ac:dyDescent="0.25">
      <c r="A1822" t="s">
        <v>1842</v>
      </c>
      <c r="B1822" t="s">
        <v>1840</v>
      </c>
      <c r="C1822">
        <v>36</v>
      </c>
    </row>
    <row r="1823" spans="1:3" x14ac:dyDescent="0.25">
      <c r="A1823" t="s">
        <v>1843</v>
      </c>
      <c r="B1823" t="s">
        <v>1840</v>
      </c>
      <c r="C1823">
        <v>36</v>
      </c>
    </row>
    <row r="1824" spans="1:3" x14ac:dyDescent="0.25">
      <c r="A1824" t="s">
        <v>1844</v>
      </c>
      <c r="B1824" t="s">
        <v>1840</v>
      </c>
      <c r="C1824">
        <v>6</v>
      </c>
    </row>
    <row r="1825" spans="1:3" x14ac:dyDescent="0.25">
      <c r="A1825" t="s">
        <v>1845</v>
      </c>
      <c r="B1825" t="s">
        <v>1840</v>
      </c>
      <c r="C1825">
        <v>6</v>
      </c>
    </row>
    <row r="1826" spans="1:3" x14ac:dyDescent="0.25">
      <c r="A1826" t="s">
        <v>1846</v>
      </c>
      <c r="B1826" t="s">
        <v>1847</v>
      </c>
      <c r="C1826">
        <v>24</v>
      </c>
    </row>
    <row r="1827" spans="1:3" x14ac:dyDescent="0.25">
      <c r="A1827" t="s">
        <v>1848</v>
      </c>
      <c r="B1827" t="s">
        <v>1847</v>
      </c>
      <c r="C1827">
        <v>6</v>
      </c>
    </row>
    <row r="1828" spans="1:3" x14ac:dyDescent="0.25">
      <c r="A1828" t="s">
        <v>1849</v>
      </c>
      <c r="B1828" t="s">
        <v>1847</v>
      </c>
      <c r="C1828">
        <v>24</v>
      </c>
    </row>
    <row r="1829" spans="1:3" x14ac:dyDescent="0.25">
      <c r="A1829" t="s">
        <v>1850</v>
      </c>
      <c r="B1829" t="s">
        <v>1847</v>
      </c>
      <c r="C1829">
        <v>6</v>
      </c>
    </row>
    <row r="1830" spans="1:3" x14ac:dyDescent="0.25">
      <c r="A1830" t="s">
        <v>1851</v>
      </c>
      <c r="B1830" t="s">
        <v>1852</v>
      </c>
      <c r="C1830">
        <v>24</v>
      </c>
    </row>
    <row r="1831" spans="1:3" x14ac:dyDescent="0.25">
      <c r="A1831" t="s">
        <v>1853</v>
      </c>
      <c r="B1831" t="s">
        <v>1852</v>
      </c>
      <c r="C1831">
        <v>6</v>
      </c>
    </row>
    <row r="1832" spans="1:3" x14ac:dyDescent="0.25">
      <c r="A1832" t="s">
        <v>1854</v>
      </c>
      <c r="B1832" t="s">
        <v>1852</v>
      </c>
      <c r="C1832">
        <v>24</v>
      </c>
    </row>
    <row r="1833" spans="1:3" x14ac:dyDescent="0.25">
      <c r="A1833" t="s">
        <v>1855</v>
      </c>
      <c r="B1833" t="s">
        <v>1852</v>
      </c>
      <c r="C1833">
        <v>24</v>
      </c>
    </row>
    <row r="1834" spans="1:3" x14ac:dyDescent="0.25">
      <c r="A1834" t="s">
        <v>1856</v>
      </c>
      <c r="B1834" t="s">
        <v>1852</v>
      </c>
      <c r="C1834">
        <v>6</v>
      </c>
    </row>
    <row r="1835" spans="1:3" x14ac:dyDescent="0.25">
      <c r="A1835" t="s">
        <v>1857</v>
      </c>
      <c r="B1835">
        <v>3467</v>
      </c>
      <c r="C1835">
        <v>1</v>
      </c>
    </row>
    <row r="1836" spans="1:3" x14ac:dyDescent="0.25">
      <c r="A1836" t="s">
        <v>1858</v>
      </c>
      <c r="B1836">
        <v>3467</v>
      </c>
      <c r="C1836">
        <v>24</v>
      </c>
    </row>
    <row r="1837" spans="1:3" x14ac:dyDescent="0.25">
      <c r="A1837" t="s">
        <v>1859</v>
      </c>
      <c r="B1837">
        <v>3467</v>
      </c>
      <c r="C1837">
        <v>1</v>
      </c>
    </row>
    <row r="1838" spans="1:3" x14ac:dyDescent="0.25">
      <c r="A1838" t="s">
        <v>1860</v>
      </c>
      <c r="B1838">
        <v>3468</v>
      </c>
      <c r="C1838">
        <v>1</v>
      </c>
    </row>
    <row r="1839" spans="1:3" x14ac:dyDescent="0.25">
      <c r="A1839" t="s">
        <v>1861</v>
      </c>
      <c r="B1839">
        <v>3468</v>
      </c>
      <c r="C1839">
        <v>24</v>
      </c>
    </row>
    <row r="1840" spans="1:3" x14ac:dyDescent="0.25">
      <c r="A1840" t="s">
        <v>1862</v>
      </c>
      <c r="B1840">
        <v>3468</v>
      </c>
      <c r="C1840">
        <v>1</v>
      </c>
    </row>
    <row r="1841" spans="1:3" x14ac:dyDescent="0.25">
      <c r="A1841" t="s">
        <v>1863</v>
      </c>
      <c r="B1841">
        <v>3469</v>
      </c>
      <c r="C1841">
        <v>1</v>
      </c>
    </row>
    <row r="1842" spans="1:3" x14ac:dyDescent="0.25">
      <c r="A1842" t="s">
        <v>1864</v>
      </c>
      <c r="B1842">
        <v>3469</v>
      </c>
      <c r="C1842">
        <v>2</v>
      </c>
    </row>
    <row r="1843" spans="1:3" x14ac:dyDescent="0.25">
      <c r="A1843" t="s">
        <v>1865</v>
      </c>
      <c r="B1843">
        <v>34700</v>
      </c>
      <c r="C1843">
        <v>48</v>
      </c>
    </row>
    <row r="1844" spans="1:3" x14ac:dyDescent="0.25">
      <c r="A1844" t="s">
        <v>1866</v>
      </c>
      <c r="B1844">
        <v>34700</v>
      </c>
      <c r="C1844">
        <v>2</v>
      </c>
    </row>
    <row r="1845" spans="1:3" x14ac:dyDescent="0.25">
      <c r="A1845" t="s">
        <v>1867</v>
      </c>
      <c r="B1845">
        <v>3470</v>
      </c>
      <c r="C1845">
        <v>24</v>
      </c>
    </row>
    <row r="1846" spans="1:3" x14ac:dyDescent="0.25">
      <c r="A1846" t="s">
        <v>1868</v>
      </c>
      <c r="B1846">
        <v>3470</v>
      </c>
      <c r="C1846">
        <v>1</v>
      </c>
    </row>
    <row r="1847" spans="1:3" x14ac:dyDescent="0.25">
      <c r="A1847" t="s">
        <v>1869</v>
      </c>
      <c r="B1847">
        <v>3471</v>
      </c>
      <c r="C1847">
        <v>24</v>
      </c>
    </row>
    <row r="1848" spans="1:3" x14ac:dyDescent="0.25">
      <c r="A1848" t="s">
        <v>1870</v>
      </c>
      <c r="B1848">
        <v>3471</v>
      </c>
      <c r="C1848">
        <v>1</v>
      </c>
    </row>
    <row r="1849" spans="1:3" x14ac:dyDescent="0.25">
      <c r="A1849" t="s">
        <v>1871</v>
      </c>
      <c r="B1849">
        <v>3473</v>
      </c>
      <c r="C1849">
        <v>24</v>
      </c>
    </row>
    <row r="1850" spans="1:3" x14ac:dyDescent="0.25">
      <c r="A1850" t="s">
        <v>1872</v>
      </c>
      <c r="B1850">
        <v>3473</v>
      </c>
      <c r="C1850">
        <v>1</v>
      </c>
    </row>
    <row r="1851" spans="1:3" x14ac:dyDescent="0.25">
      <c r="A1851" t="s">
        <v>1873</v>
      </c>
      <c r="B1851">
        <v>3474</v>
      </c>
      <c r="C1851">
        <v>24</v>
      </c>
    </row>
    <row r="1852" spans="1:3" x14ac:dyDescent="0.25">
      <c r="A1852" t="s">
        <v>1874</v>
      </c>
      <c r="B1852">
        <v>3474</v>
      </c>
      <c r="C1852">
        <v>1</v>
      </c>
    </row>
    <row r="1853" spans="1:3" x14ac:dyDescent="0.25">
      <c r="A1853" t="s">
        <v>1875</v>
      </c>
      <c r="B1853">
        <v>3475</v>
      </c>
      <c r="C1853">
        <v>24</v>
      </c>
    </row>
    <row r="1854" spans="1:3" x14ac:dyDescent="0.25">
      <c r="A1854" t="s">
        <v>1876</v>
      </c>
      <c r="B1854">
        <v>3475</v>
      </c>
      <c r="C1854">
        <v>1</v>
      </c>
    </row>
    <row r="1855" spans="1:3" x14ac:dyDescent="0.25">
      <c r="A1855" t="s">
        <v>1877</v>
      </c>
      <c r="B1855">
        <v>3476</v>
      </c>
      <c r="C1855">
        <v>24</v>
      </c>
    </row>
    <row r="1856" spans="1:3" x14ac:dyDescent="0.25">
      <c r="A1856" t="s">
        <v>1878</v>
      </c>
      <c r="B1856">
        <v>3476</v>
      </c>
      <c r="C1856">
        <v>1</v>
      </c>
    </row>
    <row r="1857" spans="1:3" x14ac:dyDescent="0.25">
      <c r="A1857" t="s">
        <v>1879</v>
      </c>
      <c r="B1857">
        <v>3477</v>
      </c>
      <c r="C1857">
        <v>24</v>
      </c>
    </row>
    <row r="1858" spans="1:3" x14ac:dyDescent="0.25">
      <c r="A1858" t="s">
        <v>1880</v>
      </c>
      <c r="B1858">
        <v>3477</v>
      </c>
      <c r="C1858">
        <v>1</v>
      </c>
    </row>
    <row r="1859" spans="1:3" x14ac:dyDescent="0.25">
      <c r="A1859" t="s">
        <v>1881</v>
      </c>
      <c r="B1859">
        <v>3478</v>
      </c>
      <c r="C1859">
        <v>24</v>
      </c>
    </row>
    <row r="1860" spans="1:3" x14ac:dyDescent="0.25">
      <c r="A1860" t="s">
        <v>1882</v>
      </c>
      <c r="B1860">
        <v>3478</v>
      </c>
      <c r="C1860">
        <v>1</v>
      </c>
    </row>
    <row r="1861" spans="1:3" x14ac:dyDescent="0.25">
      <c r="A1861" t="s">
        <v>1883</v>
      </c>
      <c r="B1861">
        <v>3479</v>
      </c>
      <c r="C1861">
        <v>24</v>
      </c>
    </row>
    <row r="1862" spans="1:3" x14ac:dyDescent="0.25">
      <c r="A1862" t="s">
        <v>1884</v>
      </c>
      <c r="B1862">
        <v>3479</v>
      </c>
      <c r="C1862">
        <v>1</v>
      </c>
    </row>
    <row r="1863" spans="1:3" x14ac:dyDescent="0.25">
      <c r="A1863" t="s">
        <v>1885</v>
      </c>
      <c r="B1863">
        <v>3480</v>
      </c>
      <c r="C1863">
        <v>24</v>
      </c>
    </row>
    <row r="1864" spans="1:3" x14ac:dyDescent="0.25">
      <c r="A1864" t="s">
        <v>1886</v>
      </c>
      <c r="B1864">
        <v>3480</v>
      </c>
      <c r="C1864">
        <v>1</v>
      </c>
    </row>
    <row r="1865" spans="1:3" x14ac:dyDescent="0.25">
      <c r="A1865" t="s">
        <v>1887</v>
      </c>
      <c r="B1865">
        <v>3481</v>
      </c>
      <c r="C1865">
        <v>24</v>
      </c>
    </row>
    <row r="1866" spans="1:3" x14ac:dyDescent="0.25">
      <c r="A1866" t="s">
        <v>1888</v>
      </c>
      <c r="B1866">
        <v>3481</v>
      </c>
      <c r="C1866">
        <v>1</v>
      </c>
    </row>
    <row r="1867" spans="1:3" x14ac:dyDescent="0.25">
      <c r="A1867" t="s">
        <v>1889</v>
      </c>
      <c r="B1867">
        <v>3482</v>
      </c>
      <c r="C1867">
        <v>24</v>
      </c>
    </row>
    <row r="1868" spans="1:3" x14ac:dyDescent="0.25">
      <c r="A1868" t="s">
        <v>1890</v>
      </c>
      <c r="B1868">
        <v>3482</v>
      </c>
      <c r="C1868">
        <v>1</v>
      </c>
    </row>
    <row r="1869" spans="1:3" x14ac:dyDescent="0.25">
      <c r="A1869" t="s">
        <v>1891</v>
      </c>
      <c r="B1869">
        <v>3483</v>
      </c>
      <c r="C1869">
        <v>24</v>
      </c>
    </row>
    <row r="1870" spans="1:3" x14ac:dyDescent="0.25">
      <c r="A1870" t="s">
        <v>1892</v>
      </c>
      <c r="B1870">
        <v>3483</v>
      </c>
      <c r="C1870">
        <v>1</v>
      </c>
    </row>
    <row r="1871" spans="1:3" x14ac:dyDescent="0.25">
      <c r="A1871" t="s">
        <v>1893</v>
      </c>
      <c r="B1871">
        <v>3490</v>
      </c>
      <c r="C1871">
        <v>12</v>
      </c>
    </row>
    <row r="1872" spans="1:3" x14ac:dyDescent="0.25">
      <c r="A1872" t="s">
        <v>1894</v>
      </c>
      <c r="B1872">
        <v>3490</v>
      </c>
      <c r="C1872">
        <v>1</v>
      </c>
    </row>
    <row r="1873" spans="1:3" x14ac:dyDescent="0.25">
      <c r="A1873" t="s">
        <v>1895</v>
      </c>
      <c r="B1873">
        <v>3490</v>
      </c>
      <c r="C1873">
        <v>2</v>
      </c>
    </row>
    <row r="1874" spans="1:3" x14ac:dyDescent="0.25">
      <c r="A1874" t="s">
        <v>1896</v>
      </c>
      <c r="B1874">
        <v>3491</v>
      </c>
      <c r="C1874">
        <v>12</v>
      </c>
    </row>
    <row r="1875" spans="1:3" x14ac:dyDescent="0.25">
      <c r="A1875" t="s">
        <v>1897</v>
      </c>
      <c r="B1875">
        <v>3491</v>
      </c>
      <c r="C1875">
        <v>1</v>
      </c>
    </row>
    <row r="1876" spans="1:3" x14ac:dyDescent="0.25">
      <c r="A1876" t="s">
        <v>1898</v>
      </c>
      <c r="B1876">
        <v>3491</v>
      </c>
      <c r="C1876">
        <v>2</v>
      </c>
    </row>
    <row r="1877" spans="1:3" x14ac:dyDescent="0.25">
      <c r="A1877" t="s">
        <v>1899</v>
      </c>
      <c r="B1877">
        <v>3492</v>
      </c>
      <c r="C1877">
        <v>12</v>
      </c>
    </row>
    <row r="1878" spans="1:3" x14ac:dyDescent="0.25">
      <c r="A1878" t="s">
        <v>1900</v>
      </c>
      <c r="B1878">
        <v>3492</v>
      </c>
      <c r="C1878">
        <v>1</v>
      </c>
    </row>
    <row r="1879" spans="1:3" x14ac:dyDescent="0.25">
      <c r="A1879" t="s">
        <v>1901</v>
      </c>
      <c r="B1879">
        <v>3492</v>
      </c>
      <c r="C1879">
        <v>2</v>
      </c>
    </row>
    <row r="1880" spans="1:3" x14ac:dyDescent="0.25">
      <c r="A1880" t="s">
        <v>1902</v>
      </c>
      <c r="B1880">
        <v>3493</v>
      </c>
      <c r="C1880">
        <v>12</v>
      </c>
    </row>
    <row r="1881" spans="1:3" x14ac:dyDescent="0.25">
      <c r="A1881" t="s">
        <v>1903</v>
      </c>
      <c r="B1881">
        <v>3493</v>
      </c>
      <c r="C1881">
        <v>1</v>
      </c>
    </row>
    <row r="1882" spans="1:3" x14ac:dyDescent="0.25">
      <c r="A1882" t="s">
        <v>1904</v>
      </c>
      <c r="B1882">
        <v>3493</v>
      </c>
      <c r="C1882">
        <v>2</v>
      </c>
    </row>
    <row r="1883" spans="1:3" x14ac:dyDescent="0.25">
      <c r="A1883" t="s">
        <v>1905</v>
      </c>
      <c r="B1883">
        <v>3494</v>
      </c>
      <c r="C1883">
        <v>12</v>
      </c>
    </row>
    <row r="1884" spans="1:3" x14ac:dyDescent="0.25">
      <c r="A1884" t="s">
        <v>1906</v>
      </c>
      <c r="B1884">
        <v>3494</v>
      </c>
      <c r="C1884">
        <v>1</v>
      </c>
    </row>
    <row r="1885" spans="1:3" x14ac:dyDescent="0.25">
      <c r="A1885" t="s">
        <v>1907</v>
      </c>
      <c r="B1885">
        <v>3494</v>
      </c>
      <c r="C1885">
        <v>2</v>
      </c>
    </row>
    <row r="1886" spans="1:3" x14ac:dyDescent="0.25">
      <c r="A1886" t="s">
        <v>1908</v>
      </c>
      <c r="B1886">
        <v>3495</v>
      </c>
      <c r="C1886">
        <v>12</v>
      </c>
    </row>
    <row r="1887" spans="1:3" x14ac:dyDescent="0.25">
      <c r="A1887" t="s">
        <v>1909</v>
      </c>
      <c r="B1887">
        <v>3495</v>
      </c>
      <c r="C1887">
        <v>1</v>
      </c>
    </row>
    <row r="1888" spans="1:3" x14ac:dyDescent="0.25">
      <c r="A1888" t="s">
        <v>1910</v>
      </c>
      <c r="B1888">
        <v>3495</v>
      </c>
      <c r="C1888">
        <v>2</v>
      </c>
    </row>
    <row r="1889" spans="1:3" x14ac:dyDescent="0.25">
      <c r="A1889" t="s">
        <v>1911</v>
      </c>
      <c r="B1889">
        <v>3496</v>
      </c>
      <c r="C1889">
        <v>12</v>
      </c>
    </row>
    <row r="1890" spans="1:3" x14ac:dyDescent="0.25">
      <c r="A1890" t="s">
        <v>1912</v>
      </c>
      <c r="B1890">
        <v>3496</v>
      </c>
      <c r="C1890">
        <v>1</v>
      </c>
    </row>
    <row r="1891" spans="1:3" x14ac:dyDescent="0.25">
      <c r="A1891" t="s">
        <v>1913</v>
      </c>
      <c r="B1891">
        <v>3496</v>
      </c>
      <c r="C1891">
        <v>2</v>
      </c>
    </row>
    <row r="1892" spans="1:3" x14ac:dyDescent="0.25">
      <c r="A1892" t="s">
        <v>1914</v>
      </c>
      <c r="B1892">
        <v>3497</v>
      </c>
      <c r="C1892">
        <v>12</v>
      </c>
    </row>
    <row r="1893" spans="1:3" x14ac:dyDescent="0.25">
      <c r="A1893" t="s">
        <v>1915</v>
      </c>
      <c r="B1893">
        <v>3497</v>
      </c>
      <c r="C1893">
        <v>1</v>
      </c>
    </row>
    <row r="1894" spans="1:3" x14ac:dyDescent="0.25">
      <c r="A1894" t="s">
        <v>1916</v>
      </c>
      <c r="B1894">
        <v>3497</v>
      </c>
      <c r="C1894">
        <v>2</v>
      </c>
    </row>
    <row r="1895" spans="1:3" x14ac:dyDescent="0.25">
      <c r="A1895" t="s">
        <v>1917</v>
      </c>
      <c r="B1895">
        <v>35019</v>
      </c>
      <c r="C1895">
        <v>48</v>
      </c>
    </row>
    <row r="1896" spans="1:3" x14ac:dyDescent="0.25">
      <c r="A1896" t="s">
        <v>1918</v>
      </c>
      <c r="B1896">
        <v>35019</v>
      </c>
      <c r="C1896">
        <v>2</v>
      </c>
    </row>
    <row r="1897" spans="1:3" x14ac:dyDescent="0.25">
      <c r="A1897" t="s">
        <v>1919</v>
      </c>
      <c r="B1897">
        <v>362</v>
      </c>
      <c r="C1897">
        <v>24</v>
      </c>
    </row>
    <row r="1898" spans="1:3" x14ac:dyDescent="0.25">
      <c r="A1898" t="s">
        <v>1920</v>
      </c>
      <c r="B1898">
        <v>362</v>
      </c>
      <c r="C1898">
        <v>2</v>
      </c>
    </row>
    <row r="1899" spans="1:3" x14ac:dyDescent="0.25">
      <c r="A1899" t="s">
        <v>1921</v>
      </c>
      <c r="B1899">
        <v>371</v>
      </c>
      <c r="C1899">
        <v>24</v>
      </c>
    </row>
    <row r="1900" spans="1:3" x14ac:dyDescent="0.25">
      <c r="A1900" t="s">
        <v>1922</v>
      </c>
      <c r="B1900">
        <v>371</v>
      </c>
      <c r="C1900">
        <v>2</v>
      </c>
    </row>
    <row r="1901" spans="1:3" x14ac:dyDescent="0.25">
      <c r="A1901" t="s">
        <v>1923</v>
      </c>
      <c r="B1901">
        <v>375</v>
      </c>
      <c r="C1901">
        <v>24</v>
      </c>
    </row>
    <row r="1902" spans="1:3" x14ac:dyDescent="0.25">
      <c r="A1902" t="s">
        <v>1924</v>
      </c>
      <c r="B1902">
        <v>375</v>
      </c>
      <c r="C1902">
        <v>2</v>
      </c>
    </row>
    <row r="1903" spans="1:3" x14ac:dyDescent="0.25">
      <c r="A1903" t="s">
        <v>1925</v>
      </c>
      <c r="B1903">
        <v>37600</v>
      </c>
      <c r="C1903">
        <v>48</v>
      </c>
    </row>
    <row r="1904" spans="1:3" x14ac:dyDescent="0.25">
      <c r="A1904" t="s">
        <v>1926</v>
      </c>
      <c r="B1904">
        <v>37600</v>
      </c>
      <c r="C1904">
        <v>2</v>
      </c>
    </row>
    <row r="1905" spans="1:3" x14ac:dyDescent="0.25">
      <c r="A1905" t="s">
        <v>1927</v>
      </c>
      <c r="B1905">
        <v>3801</v>
      </c>
      <c r="C1905">
        <v>24</v>
      </c>
    </row>
    <row r="1906" spans="1:3" x14ac:dyDescent="0.25">
      <c r="A1906" t="s">
        <v>1928</v>
      </c>
      <c r="B1906">
        <v>3801</v>
      </c>
      <c r="C1906">
        <v>1</v>
      </c>
    </row>
    <row r="1907" spans="1:3" x14ac:dyDescent="0.25">
      <c r="A1907" t="s">
        <v>1929</v>
      </c>
      <c r="B1907">
        <v>3801</v>
      </c>
      <c r="C1907">
        <v>2</v>
      </c>
    </row>
    <row r="1908" spans="1:3" x14ac:dyDescent="0.25">
      <c r="A1908" t="s">
        <v>1930</v>
      </c>
      <c r="B1908">
        <v>3802</v>
      </c>
      <c r="C1908">
        <v>24</v>
      </c>
    </row>
    <row r="1909" spans="1:3" x14ac:dyDescent="0.25">
      <c r="A1909" t="s">
        <v>1931</v>
      </c>
      <c r="B1909">
        <v>3802</v>
      </c>
      <c r="C1909">
        <v>1</v>
      </c>
    </row>
    <row r="1910" spans="1:3" x14ac:dyDescent="0.25">
      <c r="A1910" t="s">
        <v>1932</v>
      </c>
      <c r="B1910">
        <v>3802</v>
      </c>
      <c r="C1910">
        <v>2</v>
      </c>
    </row>
    <row r="1911" spans="1:3" x14ac:dyDescent="0.25">
      <c r="A1911" t="s">
        <v>1933</v>
      </c>
      <c r="B1911">
        <v>3803</v>
      </c>
      <c r="C1911">
        <v>24</v>
      </c>
    </row>
    <row r="1912" spans="1:3" x14ac:dyDescent="0.25">
      <c r="A1912" t="s">
        <v>1934</v>
      </c>
      <c r="B1912">
        <v>3803</v>
      </c>
      <c r="C1912">
        <v>1</v>
      </c>
    </row>
    <row r="1913" spans="1:3" x14ac:dyDescent="0.25">
      <c r="A1913" t="s">
        <v>1935</v>
      </c>
      <c r="B1913">
        <v>3803</v>
      </c>
      <c r="C1913">
        <v>4</v>
      </c>
    </row>
    <row r="1914" spans="1:3" x14ac:dyDescent="0.25">
      <c r="A1914" t="s">
        <v>1936</v>
      </c>
      <c r="B1914">
        <v>3804</v>
      </c>
      <c r="C1914">
        <v>24</v>
      </c>
    </row>
    <row r="1915" spans="1:3" x14ac:dyDescent="0.25">
      <c r="A1915" t="s">
        <v>1937</v>
      </c>
      <c r="B1915">
        <v>3804</v>
      </c>
      <c r="C1915">
        <v>1</v>
      </c>
    </row>
    <row r="1916" spans="1:3" x14ac:dyDescent="0.25">
      <c r="A1916" t="s">
        <v>1938</v>
      </c>
      <c r="B1916">
        <v>3804</v>
      </c>
      <c r="C1916">
        <v>4</v>
      </c>
    </row>
    <row r="1917" spans="1:3" x14ac:dyDescent="0.25">
      <c r="A1917" t="s">
        <v>1939</v>
      </c>
      <c r="B1917">
        <v>3805</v>
      </c>
      <c r="C1917">
        <v>24</v>
      </c>
    </row>
    <row r="1918" spans="1:3" x14ac:dyDescent="0.25">
      <c r="A1918" t="s">
        <v>1940</v>
      </c>
      <c r="B1918">
        <v>3805</v>
      </c>
      <c r="C1918">
        <v>1</v>
      </c>
    </row>
    <row r="1919" spans="1:3" x14ac:dyDescent="0.25">
      <c r="A1919" t="s">
        <v>1941</v>
      </c>
      <c r="B1919">
        <v>3805</v>
      </c>
      <c r="C1919">
        <v>4</v>
      </c>
    </row>
    <row r="1920" spans="1:3" x14ac:dyDescent="0.25">
      <c r="A1920" t="s">
        <v>1942</v>
      </c>
      <c r="B1920">
        <v>3806</v>
      </c>
      <c r="C1920">
        <v>24</v>
      </c>
    </row>
    <row r="1921" spans="1:3" x14ac:dyDescent="0.25">
      <c r="A1921" t="s">
        <v>1943</v>
      </c>
      <c r="B1921">
        <v>3806</v>
      </c>
      <c r="C1921">
        <v>1</v>
      </c>
    </row>
    <row r="1922" spans="1:3" x14ac:dyDescent="0.25">
      <c r="A1922" t="s">
        <v>1944</v>
      </c>
      <c r="B1922">
        <v>3806</v>
      </c>
      <c r="C1922">
        <v>4</v>
      </c>
    </row>
    <row r="1923" spans="1:3" x14ac:dyDescent="0.25">
      <c r="A1923" t="s">
        <v>1945</v>
      </c>
      <c r="B1923">
        <v>3807</v>
      </c>
      <c r="C1923">
        <v>24</v>
      </c>
    </row>
    <row r="1924" spans="1:3" x14ac:dyDescent="0.25">
      <c r="A1924" t="s">
        <v>1946</v>
      </c>
      <c r="B1924">
        <v>3807</v>
      </c>
      <c r="C1924">
        <v>1</v>
      </c>
    </row>
    <row r="1925" spans="1:3" x14ac:dyDescent="0.25">
      <c r="A1925" t="s">
        <v>1947</v>
      </c>
      <c r="B1925">
        <v>3807</v>
      </c>
      <c r="C1925">
        <v>2</v>
      </c>
    </row>
    <row r="1926" spans="1:3" x14ac:dyDescent="0.25">
      <c r="A1926" t="s">
        <v>1948</v>
      </c>
      <c r="B1926">
        <v>3808</v>
      </c>
      <c r="C1926">
        <v>24</v>
      </c>
    </row>
    <row r="1927" spans="1:3" x14ac:dyDescent="0.25">
      <c r="A1927" t="s">
        <v>1949</v>
      </c>
      <c r="B1927">
        <v>3808</v>
      </c>
      <c r="C1927">
        <v>1</v>
      </c>
    </row>
    <row r="1928" spans="1:3" x14ac:dyDescent="0.25">
      <c r="A1928" t="s">
        <v>1950</v>
      </c>
      <c r="B1928">
        <v>3808</v>
      </c>
      <c r="C1928">
        <v>2</v>
      </c>
    </row>
    <row r="1929" spans="1:3" x14ac:dyDescent="0.25">
      <c r="A1929" t="s">
        <v>1951</v>
      </c>
      <c r="B1929">
        <v>3809</v>
      </c>
      <c r="C1929">
        <v>24</v>
      </c>
    </row>
    <row r="1930" spans="1:3" x14ac:dyDescent="0.25">
      <c r="A1930" t="s">
        <v>1952</v>
      </c>
      <c r="B1930">
        <v>3809</v>
      </c>
      <c r="C1930">
        <v>1</v>
      </c>
    </row>
    <row r="1931" spans="1:3" x14ac:dyDescent="0.25">
      <c r="A1931" t="s">
        <v>1953</v>
      </c>
      <c r="B1931">
        <v>3809</v>
      </c>
      <c r="C1931">
        <v>4</v>
      </c>
    </row>
    <row r="1932" spans="1:3" x14ac:dyDescent="0.25">
      <c r="A1932" t="s">
        <v>1954</v>
      </c>
      <c r="B1932">
        <v>3810</v>
      </c>
      <c r="C1932">
        <v>24</v>
      </c>
    </row>
    <row r="1933" spans="1:3" x14ac:dyDescent="0.25">
      <c r="A1933" t="s">
        <v>1955</v>
      </c>
      <c r="B1933">
        <v>3810</v>
      </c>
      <c r="C1933">
        <v>1</v>
      </c>
    </row>
    <row r="1934" spans="1:3" x14ac:dyDescent="0.25">
      <c r="A1934" t="s">
        <v>1956</v>
      </c>
      <c r="B1934">
        <v>3810</v>
      </c>
      <c r="C1934">
        <v>4</v>
      </c>
    </row>
    <row r="1935" spans="1:3" x14ac:dyDescent="0.25">
      <c r="A1935" t="s">
        <v>1957</v>
      </c>
      <c r="B1935">
        <v>3811</v>
      </c>
      <c r="C1935">
        <v>24</v>
      </c>
    </row>
    <row r="1936" spans="1:3" x14ac:dyDescent="0.25">
      <c r="A1936" t="s">
        <v>1958</v>
      </c>
      <c r="B1936">
        <v>3811</v>
      </c>
      <c r="C1936">
        <v>1</v>
      </c>
    </row>
    <row r="1937" spans="1:3" x14ac:dyDescent="0.25">
      <c r="A1937" t="s">
        <v>1959</v>
      </c>
      <c r="B1937">
        <v>3811</v>
      </c>
      <c r="C1937">
        <v>2</v>
      </c>
    </row>
    <row r="1938" spans="1:3" x14ac:dyDescent="0.25">
      <c r="A1938" t="s">
        <v>1960</v>
      </c>
      <c r="B1938">
        <v>3812</v>
      </c>
      <c r="C1938">
        <v>24</v>
      </c>
    </row>
    <row r="1939" spans="1:3" x14ac:dyDescent="0.25">
      <c r="A1939" t="s">
        <v>1961</v>
      </c>
      <c r="B1939">
        <v>3812</v>
      </c>
      <c r="C1939">
        <v>1</v>
      </c>
    </row>
    <row r="1940" spans="1:3" x14ac:dyDescent="0.25">
      <c r="A1940" t="s">
        <v>1962</v>
      </c>
      <c r="B1940">
        <v>3812</v>
      </c>
      <c r="C1940">
        <v>2</v>
      </c>
    </row>
    <row r="1941" spans="1:3" x14ac:dyDescent="0.25">
      <c r="A1941" t="s">
        <v>1963</v>
      </c>
      <c r="B1941">
        <v>3813</v>
      </c>
      <c r="C1941">
        <v>24</v>
      </c>
    </row>
    <row r="1942" spans="1:3" x14ac:dyDescent="0.25">
      <c r="A1942" t="s">
        <v>1964</v>
      </c>
      <c r="B1942">
        <v>3813</v>
      </c>
      <c r="C1942">
        <v>1</v>
      </c>
    </row>
    <row r="1943" spans="1:3" x14ac:dyDescent="0.25">
      <c r="A1943" t="s">
        <v>1965</v>
      </c>
      <c r="B1943">
        <v>3813</v>
      </c>
      <c r="C1943">
        <v>4</v>
      </c>
    </row>
    <row r="1944" spans="1:3" x14ac:dyDescent="0.25">
      <c r="A1944" t="s">
        <v>1966</v>
      </c>
      <c r="B1944">
        <v>3814</v>
      </c>
      <c r="C1944">
        <v>24</v>
      </c>
    </row>
    <row r="1945" spans="1:3" x14ac:dyDescent="0.25">
      <c r="A1945" t="s">
        <v>1967</v>
      </c>
      <c r="B1945">
        <v>3814</v>
      </c>
      <c r="C1945">
        <v>1</v>
      </c>
    </row>
    <row r="1946" spans="1:3" x14ac:dyDescent="0.25">
      <c r="A1946" t="s">
        <v>1968</v>
      </c>
      <c r="B1946">
        <v>3814</v>
      </c>
      <c r="C1946">
        <v>2</v>
      </c>
    </row>
    <row r="1947" spans="1:3" x14ac:dyDescent="0.25">
      <c r="A1947" t="s">
        <v>1969</v>
      </c>
      <c r="B1947">
        <v>38150</v>
      </c>
      <c r="C1947">
        <v>48</v>
      </c>
    </row>
    <row r="1948" spans="1:3" x14ac:dyDescent="0.25">
      <c r="A1948" t="s">
        <v>1970</v>
      </c>
      <c r="B1948">
        <v>38150</v>
      </c>
      <c r="C1948">
        <v>8</v>
      </c>
    </row>
    <row r="1949" spans="1:3" x14ac:dyDescent="0.25">
      <c r="A1949" t="s">
        <v>1971</v>
      </c>
      <c r="B1949">
        <v>3815</v>
      </c>
      <c r="C1949">
        <v>24</v>
      </c>
    </row>
    <row r="1950" spans="1:3" x14ac:dyDescent="0.25">
      <c r="A1950" t="s">
        <v>1972</v>
      </c>
      <c r="B1950">
        <v>3815</v>
      </c>
      <c r="C1950">
        <v>1</v>
      </c>
    </row>
    <row r="1951" spans="1:3" x14ac:dyDescent="0.25">
      <c r="A1951" t="s">
        <v>1973</v>
      </c>
      <c r="B1951">
        <v>3815</v>
      </c>
      <c r="C1951">
        <v>4</v>
      </c>
    </row>
    <row r="1952" spans="1:3" x14ac:dyDescent="0.25">
      <c r="A1952" t="s">
        <v>1974</v>
      </c>
      <c r="B1952">
        <v>3817</v>
      </c>
      <c r="C1952">
        <v>24</v>
      </c>
    </row>
    <row r="1953" spans="1:3" x14ac:dyDescent="0.25">
      <c r="A1953" t="s">
        <v>1975</v>
      </c>
      <c r="B1953">
        <v>3817</v>
      </c>
      <c r="C1953">
        <v>1</v>
      </c>
    </row>
    <row r="1954" spans="1:3" x14ac:dyDescent="0.25">
      <c r="A1954" t="s">
        <v>1976</v>
      </c>
      <c r="B1954">
        <v>3817</v>
      </c>
      <c r="C1954">
        <v>2</v>
      </c>
    </row>
    <row r="1955" spans="1:3" x14ac:dyDescent="0.25">
      <c r="A1955" t="s">
        <v>1977</v>
      </c>
      <c r="B1955">
        <v>3818</v>
      </c>
      <c r="C1955">
        <v>24</v>
      </c>
    </row>
    <row r="1956" spans="1:3" x14ac:dyDescent="0.25">
      <c r="A1956" t="s">
        <v>1978</v>
      </c>
      <c r="B1956">
        <v>3818</v>
      </c>
      <c r="C1956">
        <v>1</v>
      </c>
    </row>
    <row r="1957" spans="1:3" x14ac:dyDescent="0.25">
      <c r="A1957" t="s">
        <v>1979</v>
      </c>
      <c r="B1957">
        <v>3818</v>
      </c>
      <c r="C1957">
        <v>2</v>
      </c>
    </row>
    <row r="1958" spans="1:3" x14ac:dyDescent="0.25">
      <c r="A1958" t="s">
        <v>1980</v>
      </c>
      <c r="B1958">
        <v>3821</v>
      </c>
      <c r="C1958">
        <v>24</v>
      </c>
    </row>
    <row r="1959" spans="1:3" x14ac:dyDescent="0.25">
      <c r="A1959" t="s">
        <v>1981</v>
      </c>
      <c r="B1959">
        <v>3821</v>
      </c>
      <c r="C1959">
        <v>6</v>
      </c>
    </row>
    <row r="1960" spans="1:3" x14ac:dyDescent="0.25">
      <c r="A1960" t="s">
        <v>1982</v>
      </c>
      <c r="B1960">
        <v>3822</v>
      </c>
      <c r="C1960">
        <v>24</v>
      </c>
    </row>
    <row r="1961" spans="1:3" x14ac:dyDescent="0.25">
      <c r="A1961" t="s">
        <v>1983</v>
      </c>
      <c r="B1961">
        <v>3822</v>
      </c>
      <c r="C1961">
        <v>6</v>
      </c>
    </row>
    <row r="1962" spans="1:3" x14ac:dyDescent="0.25">
      <c r="A1962" t="s">
        <v>1984</v>
      </c>
      <c r="B1962">
        <v>3823</v>
      </c>
      <c r="C1962">
        <v>24</v>
      </c>
    </row>
    <row r="1963" spans="1:3" x14ac:dyDescent="0.25">
      <c r="A1963" t="s">
        <v>1985</v>
      </c>
      <c r="B1963">
        <v>3823</v>
      </c>
      <c r="C1963">
        <v>6</v>
      </c>
    </row>
    <row r="1964" spans="1:3" x14ac:dyDescent="0.25">
      <c r="A1964" t="s">
        <v>1986</v>
      </c>
      <c r="B1964">
        <v>3824</v>
      </c>
      <c r="C1964">
        <v>24</v>
      </c>
    </row>
    <row r="1965" spans="1:3" x14ac:dyDescent="0.25">
      <c r="A1965" t="s">
        <v>1987</v>
      </c>
      <c r="B1965">
        <v>3824</v>
      </c>
      <c r="C1965">
        <v>1</v>
      </c>
    </row>
    <row r="1966" spans="1:3" x14ac:dyDescent="0.25">
      <c r="A1966" t="s">
        <v>1988</v>
      </c>
      <c r="B1966">
        <v>3824</v>
      </c>
      <c r="C1966">
        <v>2</v>
      </c>
    </row>
    <row r="1967" spans="1:3" x14ac:dyDescent="0.25">
      <c r="A1967" t="s">
        <v>1989</v>
      </c>
      <c r="B1967">
        <v>3825</v>
      </c>
      <c r="C1967">
        <v>24</v>
      </c>
    </row>
    <row r="1968" spans="1:3" x14ac:dyDescent="0.25">
      <c r="A1968" t="s">
        <v>1990</v>
      </c>
      <c r="B1968">
        <v>3825</v>
      </c>
      <c r="C1968">
        <v>1</v>
      </c>
    </row>
    <row r="1969" spans="1:3" x14ac:dyDescent="0.25">
      <c r="A1969" t="s">
        <v>1991</v>
      </c>
      <c r="B1969">
        <v>3825</v>
      </c>
      <c r="C1969">
        <v>2</v>
      </c>
    </row>
    <row r="1970" spans="1:3" x14ac:dyDescent="0.25">
      <c r="A1970" t="s">
        <v>1992</v>
      </c>
      <c r="B1970">
        <v>3826</v>
      </c>
      <c r="C1970">
        <v>24</v>
      </c>
    </row>
    <row r="1971" spans="1:3" x14ac:dyDescent="0.25">
      <c r="A1971" t="s">
        <v>1993</v>
      </c>
      <c r="B1971">
        <v>3826</v>
      </c>
      <c r="C1971">
        <v>1</v>
      </c>
    </row>
    <row r="1972" spans="1:3" x14ac:dyDescent="0.25">
      <c r="A1972" t="s">
        <v>1994</v>
      </c>
      <c r="B1972">
        <v>3826</v>
      </c>
      <c r="C1972">
        <v>2</v>
      </c>
    </row>
    <row r="1973" spans="1:3" x14ac:dyDescent="0.25">
      <c r="A1973" t="s">
        <v>1995</v>
      </c>
      <c r="B1973">
        <v>3827</v>
      </c>
      <c r="C1973">
        <v>24</v>
      </c>
    </row>
    <row r="1974" spans="1:3" x14ac:dyDescent="0.25">
      <c r="A1974" t="s">
        <v>1996</v>
      </c>
      <c r="B1974">
        <v>3827</v>
      </c>
      <c r="C1974">
        <v>1</v>
      </c>
    </row>
    <row r="1975" spans="1:3" x14ac:dyDescent="0.25">
      <c r="A1975" t="s">
        <v>1997</v>
      </c>
      <c r="B1975">
        <v>3827</v>
      </c>
      <c r="C1975">
        <v>2</v>
      </c>
    </row>
    <row r="1976" spans="1:3" x14ac:dyDescent="0.25">
      <c r="A1976" t="s">
        <v>1998</v>
      </c>
      <c r="B1976">
        <v>3828</v>
      </c>
      <c r="C1976">
        <v>24</v>
      </c>
    </row>
    <row r="1977" spans="1:3" x14ac:dyDescent="0.25">
      <c r="A1977" t="s">
        <v>1999</v>
      </c>
      <c r="B1977">
        <v>3828</v>
      </c>
      <c r="C1977">
        <v>1</v>
      </c>
    </row>
    <row r="1978" spans="1:3" x14ac:dyDescent="0.25">
      <c r="A1978" t="s">
        <v>2000</v>
      </c>
      <c r="B1978">
        <v>3828</v>
      </c>
      <c r="C1978">
        <v>2</v>
      </c>
    </row>
    <row r="1979" spans="1:3" x14ac:dyDescent="0.25">
      <c r="A1979" t="s">
        <v>2001</v>
      </c>
      <c r="B1979">
        <v>3860</v>
      </c>
      <c r="C1979">
        <v>24</v>
      </c>
    </row>
    <row r="1980" spans="1:3" x14ac:dyDescent="0.25">
      <c r="A1980" t="s">
        <v>2002</v>
      </c>
      <c r="B1980">
        <v>3860</v>
      </c>
      <c r="C1980">
        <v>1</v>
      </c>
    </row>
    <row r="1981" spans="1:3" x14ac:dyDescent="0.25">
      <c r="A1981" t="s">
        <v>2003</v>
      </c>
      <c r="B1981">
        <v>3860</v>
      </c>
      <c r="C1981">
        <v>2</v>
      </c>
    </row>
    <row r="1982" spans="1:3" x14ac:dyDescent="0.25">
      <c r="A1982" t="s">
        <v>2004</v>
      </c>
      <c r="B1982">
        <v>3861</v>
      </c>
      <c r="C1982">
        <v>24</v>
      </c>
    </row>
    <row r="1983" spans="1:3" x14ac:dyDescent="0.25">
      <c r="A1983" t="s">
        <v>2005</v>
      </c>
      <c r="B1983">
        <v>3861</v>
      </c>
      <c r="C1983">
        <v>1</v>
      </c>
    </row>
    <row r="1984" spans="1:3" x14ac:dyDescent="0.25">
      <c r="A1984" t="s">
        <v>2006</v>
      </c>
      <c r="B1984">
        <v>3861</v>
      </c>
      <c r="C1984">
        <v>2</v>
      </c>
    </row>
    <row r="1985" spans="1:3" x14ac:dyDescent="0.25">
      <c r="A1985" t="s">
        <v>2007</v>
      </c>
      <c r="B1985">
        <v>3862</v>
      </c>
      <c r="C1985">
        <v>24</v>
      </c>
    </row>
    <row r="1986" spans="1:3" x14ac:dyDescent="0.25">
      <c r="A1986" t="s">
        <v>2008</v>
      </c>
      <c r="B1986">
        <v>3862</v>
      </c>
      <c r="C1986">
        <v>1</v>
      </c>
    </row>
    <row r="1987" spans="1:3" x14ac:dyDescent="0.25">
      <c r="A1987" t="s">
        <v>2009</v>
      </c>
      <c r="B1987">
        <v>3862</v>
      </c>
      <c r="C1987">
        <v>2</v>
      </c>
    </row>
    <row r="1988" spans="1:3" x14ac:dyDescent="0.25">
      <c r="A1988" t="s">
        <v>2010</v>
      </c>
      <c r="B1988">
        <v>3863</v>
      </c>
      <c r="C1988">
        <v>24</v>
      </c>
    </row>
    <row r="1989" spans="1:3" x14ac:dyDescent="0.25">
      <c r="A1989" t="s">
        <v>2011</v>
      </c>
      <c r="B1989">
        <v>3863</v>
      </c>
      <c r="C1989">
        <v>1</v>
      </c>
    </row>
    <row r="1990" spans="1:3" x14ac:dyDescent="0.25">
      <c r="A1990" t="s">
        <v>2012</v>
      </c>
      <c r="B1990">
        <v>3863</v>
      </c>
      <c r="C1990">
        <v>2</v>
      </c>
    </row>
    <row r="1991" spans="1:3" x14ac:dyDescent="0.25">
      <c r="A1991" t="s">
        <v>2013</v>
      </c>
      <c r="B1991">
        <v>3864</v>
      </c>
      <c r="C1991">
        <v>24</v>
      </c>
    </row>
    <row r="1992" spans="1:3" x14ac:dyDescent="0.25">
      <c r="A1992" t="s">
        <v>2014</v>
      </c>
      <c r="B1992">
        <v>3864</v>
      </c>
      <c r="C1992">
        <v>1</v>
      </c>
    </row>
    <row r="1993" spans="1:3" x14ac:dyDescent="0.25">
      <c r="A1993" t="s">
        <v>2015</v>
      </c>
      <c r="B1993">
        <v>3864</v>
      </c>
      <c r="C1993">
        <v>4</v>
      </c>
    </row>
    <row r="1994" spans="1:3" x14ac:dyDescent="0.25">
      <c r="A1994" t="s">
        <v>2016</v>
      </c>
      <c r="B1994">
        <v>3865</v>
      </c>
      <c r="C1994">
        <v>24</v>
      </c>
    </row>
    <row r="1995" spans="1:3" x14ac:dyDescent="0.25">
      <c r="A1995" t="s">
        <v>2017</v>
      </c>
      <c r="B1995">
        <v>3865</v>
      </c>
      <c r="C1995">
        <v>1</v>
      </c>
    </row>
    <row r="1996" spans="1:3" x14ac:dyDescent="0.25">
      <c r="A1996" t="s">
        <v>2018</v>
      </c>
      <c r="B1996">
        <v>3865</v>
      </c>
      <c r="C1996">
        <v>4</v>
      </c>
    </row>
    <row r="1997" spans="1:3" x14ac:dyDescent="0.25">
      <c r="A1997" t="s">
        <v>2019</v>
      </c>
      <c r="B1997">
        <v>386</v>
      </c>
      <c r="C1997">
        <v>24</v>
      </c>
    </row>
    <row r="1998" spans="1:3" x14ac:dyDescent="0.25">
      <c r="A1998" t="s">
        <v>2020</v>
      </c>
      <c r="B1998">
        <v>386</v>
      </c>
      <c r="C1998">
        <v>2</v>
      </c>
    </row>
    <row r="1999" spans="1:3" x14ac:dyDescent="0.25">
      <c r="A1999" t="s">
        <v>2021</v>
      </c>
      <c r="B1999">
        <v>3870</v>
      </c>
      <c r="C1999">
        <v>24</v>
      </c>
    </row>
    <row r="2000" spans="1:3" x14ac:dyDescent="0.25">
      <c r="A2000" t="s">
        <v>2022</v>
      </c>
      <c r="B2000">
        <v>3870</v>
      </c>
      <c r="C2000">
        <v>1</v>
      </c>
    </row>
    <row r="2001" spans="1:3" x14ac:dyDescent="0.25">
      <c r="A2001" t="s">
        <v>2023</v>
      </c>
      <c r="B2001">
        <v>3870</v>
      </c>
      <c r="C2001">
        <v>2</v>
      </c>
    </row>
    <row r="2002" spans="1:3" x14ac:dyDescent="0.25">
      <c r="A2002" t="s">
        <v>2024</v>
      </c>
      <c r="B2002">
        <v>3871</v>
      </c>
      <c r="C2002">
        <v>24</v>
      </c>
    </row>
    <row r="2003" spans="1:3" x14ac:dyDescent="0.25">
      <c r="A2003" t="s">
        <v>2025</v>
      </c>
      <c r="B2003">
        <v>3871</v>
      </c>
      <c r="C2003">
        <v>1</v>
      </c>
    </row>
    <row r="2004" spans="1:3" x14ac:dyDescent="0.25">
      <c r="A2004" t="s">
        <v>2026</v>
      </c>
      <c r="B2004">
        <v>3871</v>
      </c>
      <c r="C2004">
        <v>2</v>
      </c>
    </row>
    <row r="2005" spans="1:3" x14ac:dyDescent="0.25">
      <c r="A2005" t="s">
        <v>2027</v>
      </c>
      <c r="B2005">
        <v>3872</v>
      </c>
      <c r="C2005">
        <v>24</v>
      </c>
    </row>
    <row r="2006" spans="1:3" x14ac:dyDescent="0.25">
      <c r="A2006" t="s">
        <v>2028</v>
      </c>
      <c r="B2006">
        <v>3872</v>
      </c>
      <c r="C2006">
        <v>1</v>
      </c>
    </row>
    <row r="2007" spans="1:3" x14ac:dyDescent="0.25">
      <c r="A2007" t="s">
        <v>2029</v>
      </c>
      <c r="B2007">
        <v>3872</v>
      </c>
      <c r="C2007">
        <v>2</v>
      </c>
    </row>
    <row r="2008" spans="1:3" x14ac:dyDescent="0.25">
      <c r="A2008" t="s">
        <v>2030</v>
      </c>
      <c r="B2008">
        <v>3873</v>
      </c>
      <c r="C2008">
        <v>24</v>
      </c>
    </row>
    <row r="2009" spans="1:3" x14ac:dyDescent="0.25">
      <c r="A2009" t="s">
        <v>2031</v>
      </c>
      <c r="B2009">
        <v>3873</v>
      </c>
      <c r="C2009">
        <v>1</v>
      </c>
    </row>
    <row r="2010" spans="1:3" x14ac:dyDescent="0.25">
      <c r="A2010" t="s">
        <v>2032</v>
      </c>
      <c r="B2010">
        <v>3873</v>
      </c>
      <c r="C2010">
        <v>2</v>
      </c>
    </row>
    <row r="2011" spans="1:3" x14ac:dyDescent="0.25">
      <c r="A2011" t="s">
        <v>2033</v>
      </c>
      <c r="B2011">
        <v>3874</v>
      </c>
      <c r="C2011">
        <v>24</v>
      </c>
    </row>
    <row r="2012" spans="1:3" x14ac:dyDescent="0.25">
      <c r="A2012" t="s">
        <v>2034</v>
      </c>
      <c r="B2012">
        <v>3874</v>
      </c>
      <c r="C2012">
        <v>1</v>
      </c>
    </row>
    <row r="2013" spans="1:3" x14ac:dyDescent="0.25">
      <c r="A2013" t="s">
        <v>2035</v>
      </c>
      <c r="B2013">
        <v>3874</v>
      </c>
      <c r="C2013">
        <v>2</v>
      </c>
    </row>
    <row r="2014" spans="1:3" x14ac:dyDescent="0.25">
      <c r="A2014" t="s">
        <v>2036</v>
      </c>
      <c r="B2014">
        <v>3900</v>
      </c>
      <c r="C2014">
        <v>24</v>
      </c>
    </row>
    <row r="2015" spans="1:3" x14ac:dyDescent="0.25">
      <c r="A2015" t="s">
        <v>2037</v>
      </c>
      <c r="B2015">
        <v>3900</v>
      </c>
      <c r="C2015">
        <v>1</v>
      </c>
    </row>
    <row r="2016" spans="1:3" x14ac:dyDescent="0.25">
      <c r="A2016" t="s">
        <v>2038</v>
      </c>
      <c r="B2016">
        <v>3900</v>
      </c>
      <c r="C2016">
        <v>2</v>
      </c>
    </row>
    <row r="2017" spans="1:3" x14ac:dyDescent="0.25">
      <c r="A2017" t="s">
        <v>2039</v>
      </c>
      <c r="B2017">
        <v>3901</v>
      </c>
      <c r="C2017">
        <v>24</v>
      </c>
    </row>
    <row r="2018" spans="1:3" x14ac:dyDescent="0.25">
      <c r="A2018" t="s">
        <v>2040</v>
      </c>
      <c r="B2018">
        <v>3901</v>
      </c>
      <c r="C2018">
        <v>1</v>
      </c>
    </row>
    <row r="2019" spans="1:3" x14ac:dyDescent="0.25">
      <c r="A2019" t="s">
        <v>2041</v>
      </c>
      <c r="B2019">
        <v>3901</v>
      </c>
      <c r="C2019">
        <v>2</v>
      </c>
    </row>
    <row r="2020" spans="1:3" x14ac:dyDescent="0.25">
      <c r="A2020" t="s">
        <v>2042</v>
      </c>
      <c r="B2020">
        <v>3910</v>
      </c>
      <c r="C2020">
        <v>24</v>
      </c>
    </row>
    <row r="2021" spans="1:3" x14ac:dyDescent="0.25">
      <c r="A2021" t="s">
        <v>2043</v>
      </c>
      <c r="B2021">
        <v>3910</v>
      </c>
      <c r="C2021">
        <v>1</v>
      </c>
    </row>
    <row r="2022" spans="1:3" x14ac:dyDescent="0.25">
      <c r="A2022" t="s">
        <v>2044</v>
      </c>
      <c r="B2022">
        <v>3910</v>
      </c>
      <c r="C2022">
        <v>2</v>
      </c>
    </row>
    <row r="2023" spans="1:3" x14ac:dyDescent="0.25">
      <c r="A2023" t="s">
        <v>2045</v>
      </c>
      <c r="B2023">
        <v>3911</v>
      </c>
      <c r="C2023">
        <v>24</v>
      </c>
    </row>
    <row r="2024" spans="1:3" x14ac:dyDescent="0.25">
      <c r="A2024" t="s">
        <v>2046</v>
      </c>
      <c r="B2024">
        <v>3911</v>
      </c>
      <c r="C2024">
        <v>1</v>
      </c>
    </row>
    <row r="2025" spans="1:3" x14ac:dyDescent="0.25">
      <c r="A2025" t="s">
        <v>2047</v>
      </c>
      <c r="B2025">
        <v>3911</v>
      </c>
      <c r="C2025">
        <v>2</v>
      </c>
    </row>
    <row r="2026" spans="1:3" x14ac:dyDescent="0.25">
      <c r="A2026" t="s">
        <v>2048</v>
      </c>
      <c r="B2026">
        <v>3912</v>
      </c>
      <c r="C2026">
        <v>24</v>
      </c>
    </row>
    <row r="2027" spans="1:3" x14ac:dyDescent="0.25">
      <c r="A2027" t="s">
        <v>2049</v>
      </c>
      <c r="B2027">
        <v>3912</v>
      </c>
      <c r="C2027">
        <v>1</v>
      </c>
    </row>
    <row r="2028" spans="1:3" x14ac:dyDescent="0.25">
      <c r="A2028" t="s">
        <v>2050</v>
      </c>
      <c r="B2028">
        <v>3912</v>
      </c>
      <c r="C2028">
        <v>2</v>
      </c>
    </row>
    <row r="2029" spans="1:3" x14ac:dyDescent="0.25">
      <c r="A2029" t="s">
        <v>2051</v>
      </c>
      <c r="B2029">
        <v>3913</v>
      </c>
      <c r="C2029">
        <v>12</v>
      </c>
    </row>
    <row r="2030" spans="1:3" x14ac:dyDescent="0.25">
      <c r="A2030" t="s">
        <v>2052</v>
      </c>
      <c r="B2030">
        <v>3913</v>
      </c>
      <c r="C2030">
        <v>1</v>
      </c>
    </row>
    <row r="2031" spans="1:3" x14ac:dyDescent="0.25">
      <c r="A2031" t="s">
        <v>2053</v>
      </c>
      <c r="B2031">
        <v>3913</v>
      </c>
      <c r="C2031">
        <v>2</v>
      </c>
    </row>
    <row r="2032" spans="1:3" x14ac:dyDescent="0.25">
      <c r="A2032" t="s">
        <v>2054</v>
      </c>
      <c r="B2032">
        <v>3914</v>
      </c>
      <c r="C2032">
        <v>12</v>
      </c>
    </row>
    <row r="2033" spans="1:3" x14ac:dyDescent="0.25">
      <c r="A2033" t="s">
        <v>2055</v>
      </c>
      <c r="B2033">
        <v>3914</v>
      </c>
      <c r="C2033">
        <v>1</v>
      </c>
    </row>
    <row r="2034" spans="1:3" x14ac:dyDescent="0.25">
      <c r="A2034" t="s">
        <v>2056</v>
      </c>
      <c r="B2034">
        <v>3914</v>
      </c>
      <c r="C2034">
        <v>2</v>
      </c>
    </row>
    <row r="2035" spans="1:3" x14ac:dyDescent="0.25">
      <c r="A2035" t="s">
        <v>2057</v>
      </c>
      <c r="B2035">
        <v>39200</v>
      </c>
      <c r="C2035">
        <v>24</v>
      </c>
    </row>
    <row r="2036" spans="1:3" x14ac:dyDescent="0.25">
      <c r="A2036" t="s">
        <v>2058</v>
      </c>
      <c r="B2036">
        <v>39200</v>
      </c>
      <c r="C2036">
        <v>2</v>
      </c>
    </row>
    <row r="2037" spans="1:3" x14ac:dyDescent="0.25">
      <c r="A2037" t="s">
        <v>2059</v>
      </c>
      <c r="B2037">
        <v>39200</v>
      </c>
      <c r="C2037">
        <v>3</v>
      </c>
    </row>
    <row r="2038" spans="1:3" x14ac:dyDescent="0.25">
      <c r="A2038" t="s">
        <v>2060</v>
      </c>
      <c r="B2038">
        <v>39200</v>
      </c>
      <c r="C2038">
        <v>4</v>
      </c>
    </row>
    <row r="2039" spans="1:3" x14ac:dyDescent="0.25">
      <c r="A2039" t="s">
        <v>2061</v>
      </c>
      <c r="B2039">
        <v>3920</v>
      </c>
      <c r="C2039">
        <v>24</v>
      </c>
    </row>
    <row r="2040" spans="1:3" x14ac:dyDescent="0.25">
      <c r="A2040" t="s">
        <v>2062</v>
      </c>
      <c r="B2040">
        <v>3920</v>
      </c>
      <c r="C2040">
        <v>1</v>
      </c>
    </row>
    <row r="2041" spans="1:3" x14ac:dyDescent="0.25">
      <c r="A2041" t="s">
        <v>2063</v>
      </c>
      <c r="B2041">
        <v>3920</v>
      </c>
      <c r="C2041">
        <v>2</v>
      </c>
    </row>
    <row r="2042" spans="1:3" x14ac:dyDescent="0.25">
      <c r="A2042" t="s">
        <v>2064</v>
      </c>
      <c r="B2042">
        <v>3921</v>
      </c>
      <c r="C2042">
        <v>24</v>
      </c>
    </row>
    <row r="2043" spans="1:3" x14ac:dyDescent="0.25">
      <c r="A2043" t="s">
        <v>2065</v>
      </c>
      <c r="B2043">
        <v>3921</v>
      </c>
      <c r="C2043">
        <v>72</v>
      </c>
    </row>
    <row r="2044" spans="1:3" x14ac:dyDescent="0.25">
      <c r="A2044" t="s">
        <v>2066</v>
      </c>
      <c r="B2044">
        <v>3921</v>
      </c>
      <c r="C2044">
        <v>1</v>
      </c>
    </row>
    <row r="2045" spans="1:3" x14ac:dyDescent="0.25">
      <c r="A2045" t="s">
        <v>2067</v>
      </c>
      <c r="B2045">
        <v>3921</v>
      </c>
      <c r="C2045">
        <v>2</v>
      </c>
    </row>
    <row r="2046" spans="1:3" x14ac:dyDescent="0.25">
      <c r="A2046" t="s">
        <v>2068</v>
      </c>
      <c r="B2046">
        <v>3930</v>
      </c>
      <c r="C2046">
        <v>24</v>
      </c>
    </row>
    <row r="2047" spans="1:3" x14ac:dyDescent="0.25">
      <c r="A2047" t="s">
        <v>2069</v>
      </c>
      <c r="B2047">
        <v>3930</v>
      </c>
      <c r="C2047">
        <v>1</v>
      </c>
    </row>
    <row r="2048" spans="1:3" x14ac:dyDescent="0.25">
      <c r="A2048" t="s">
        <v>2070</v>
      </c>
      <c r="B2048">
        <v>3930</v>
      </c>
      <c r="C2048">
        <v>2</v>
      </c>
    </row>
    <row r="2049" spans="1:3" x14ac:dyDescent="0.25">
      <c r="A2049" t="s">
        <v>2071</v>
      </c>
      <c r="B2049">
        <v>3939</v>
      </c>
      <c r="C2049">
        <v>24</v>
      </c>
    </row>
    <row r="2050" spans="1:3" x14ac:dyDescent="0.25">
      <c r="A2050" t="s">
        <v>2072</v>
      </c>
      <c r="B2050">
        <v>3939</v>
      </c>
      <c r="C2050">
        <v>1</v>
      </c>
    </row>
    <row r="2051" spans="1:3" x14ac:dyDescent="0.25">
      <c r="A2051" t="s">
        <v>2073</v>
      </c>
      <c r="B2051">
        <v>3939</v>
      </c>
      <c r="C2051">
        <v>2</v>
      </c>
    </row>
    <row r="2052" spans="1:3" x14ac:dyDescent="0.25">
      <c r="A2052" t="s">
        <v>2074</v>
      </c>
      <c r="B2052">
        <v>3940</v>
      </c>
      <c r="C2052">
        <v>48</v>
      </c>
    </row>
    <row r="2053" spans="1:3" x14ac:dyDescent="0.25">
      <c r="A2053" t="s">
        <v>2075</v>
      </c>
      <c r="B2053">
        <v>3940</v>
      </c>
      <c r="C2053">
        <v>1</v>
      </c>
    </row>
    <row r="2054" spans="1:3" x14ac:dyDescent="0.25">
      <c r="A2054" t="s">
        <v>2076</v>
      </c>
      <c r="B2054" t="s">
        <v>1766</v>
      </c>
      <c r="C2054">
        <v>2</v>
      </c>
    </row>
    <row r="2055" spans="1:3" x14ac:dyDescent="0.25">
      <c r="A2055" t="s">
        <v>2077</v>
      </c>
      <c r="B2055">
        <v>3941</v>
      </c>
      <c r="C2055">
        <v>24</v>
      </c>
    </row>
    <row r="2056" spans="1:3" x14ac:dyDescent="0.25">
      <c r="A2056" t="s">
        <v>2078</v>
      </c>
      <c r="B2056">
        <v>3941</v>
      </c>
      <c r="C2056">
        <v>1</v>
      </c>
    </row>
    <row r="2057" spans="1:3" x14ac:dyDescent="0.25">
      <c r="A2057" t="s">
        <v>2079</v>
      </c>
      <c r="B2057">
        <v>3941</v>
      </c>
      <c r="C2057">
        <v>2</v>
      </c>
    </row>
    <row r="2058" spans="1:3" x14ac:dyDescent="0.25">
      <c r="A2058" t="s">
        <v>2080</v>
      </c>
      <c r="B2058">
        <v>3980</v>
      </c>
      <c r="C2058">
        <v>24</v>
      </c>
    </row>
    <row r="2059" spans="1:3" x14ac:dyDescent="0.25">
      <c r="A2059" t="s">
        <v>2081</v>
      </c>
      <c r="B2059">
        <v>3980</v>
      </c>
      <c r="C2059">
        <v>1</v>
      </c>
    </row>
    <row r="2060" spans="1:3" x14ac:dyDescent="0.25">
      <c r="A2060" t="s">
        <v>2082</v>
      </c>
      <c r="B2060">
        <v>3980</v>
      </c>
      <c r="C2060">
        <v>2</v>
      </c>
    </row>
    <row r="2061" spans="1:3" x14ac:dyDescent="0.25">
      <c r="A2061" t="s">
        <v>2083</v>
      </c>
      <c r="B2061">
        <v>3981</v>
      </c>
      <c r="C2061">
        <v>24</v>
      </c>
    </row>
    <row r="2062" spans="1:3" x14ac:dyDescent="0.25">
      <c r="A2062" t="s">
        <v>2084</v>
      </c>
      <c r="B2062">
        <v>3981</v>
      </c>
      <c r="C2062">
        <v>1</v>
      </c>
    </row>
    <row r="2063" spans="1:3" x14ac:dyDescent="0.25">
      <c r="A2063" t="s">
        <v>2085</v>
      </c>
      <c r="B2063">
        <v>3981</v>
      </c>
      <c r="C2063">
        <v>4</v>
      </c>
    </row>
    <row r="2064" spans="1:3" x14ac:dyDescent="0.25">
      <c r="A2064" t="s">
        <v>2086</v>
      </c>
      <c r="B2064">
        <v>3982</v>
      </c>
      <c r="C2064">
        <v>24</v>
      </c>
    </row>
    <row r="2065" spans="1:3" x14ac:dyDescent="0.25">
      <c r="A2065" t="s">
        <v>2087</v>
      </c>
      <c r="B2065">
        <v>3982</v>
      </c>
      <c r="C2065">
        <v>1</v>
      </c>
    </row>
    <row r="2066" spans="1:3" x14ac:dyDescent="0.25">
      <c r="A2066" t="s">
        <v>2088</v>
      </c>
      <c r="B2066">
        <v>3982</v>
      </c>
      <c r="C2066">
        <v>1</v>
      </c>
    </row>
    <row r="2067" spans="1:3" x14ac:dyDescent="0.25">
      <c r="A2067" t="s">
        <v>2089</v>
      </c>
      <c r="B2067">
        <v>3982</v>
      </c>
      <c r="C2067">
        <v>4</v>
      </c>
    </row>
    <row r="2068" spans="1:3" x14ac:dyDescent="0.25">
      <c r="A2068" t="s">
        <v>2090</v>
      </c>
      <c r="B2068">
        <v>3983</v>
      </c>
      <c r="C2068">
        <v>12</v>
      </c>
    </row>
    <row r="2069" spans="1:3" x14ac:dyDescent="0.25">
      <c r="A2069" t="s">
        <v>2091</v>
      </c>
      <c r="B2069">
        <v>3983</v>
      </c>
      <c r="C2069">
        <v>1</v>
      </c>
    </row>
    <row r="2070" spans="1:3" x14ac:dyDescent="0.25">
      <c r="A2070" t="s">
        <v>2092</v>
      </c>
      <c r="B2070">
        <v>3983</v>
      </c>
      <c r="C2070">
        <v>2</v>
      </c>
    </row>
    <row r="2071" spans="1:3" x14ac:dyDescent="0.25">
      <c r="A2071" t="s">
        <v>2093</v>
      </c>
      <c r="B2071">
        <v>3984</v>
      </c>
      <c r="C2071">
        <v>12</v>
      </c>
    </row>
    <row r="2072" spans="1:3" x14ac:dyDescent="0.25">
      <c r="A2072" t="s">
        <v>2094</v>
      </c>
      <c r="B2072">
        <v>3984</v>
      </c>
      <c r="C2072">
        <v>1</v>
      </c>
    </row>
    <row r="2073" spans="1:3" x14ac:dyDescent="0.25">
      <c r="A2073" t="s">
        <v>2095</v>
      </c>
      <c r="B2073">
        <v>3984</v>
      </c>
      <c r="C2073">
        <v>2</v>
      </c>
    </row>
    <row r="2074" spans="1:3" x14ac:dyDescent="0.25">
      <c r="A2074" t="s">
        <v>2096</v>
      </c>
      <c r="B2074">
        <v>3985</v>
      </c>
      <c r="C2074">
        <v>24</v>
      </c>
    </row>
    <row r="2075" spans="1:3" x14ac:dyDescent="0.25">
      <c r="A2075" t="s">
        <v>2097</v>
      </c>
      <c r="B2075">
        <v>3985</v>
      </c>
      <c r="C2075">
        <v>1</v>
      </c>
    </row>
    <row r="2076" spans="1:3" x14ac:dyDescent="0.25">
      <c r="A2076" t="s">
        <v>2098</v>
      </c>
      <c r="B2076">
        <v>3985</v>
      </c>
      <c r="C2076">
        <v>2</v>
      </c>
    </row>
    <row r="2077" spans="1:3" x14ac:dyDescent="0.25">
      <c r="A2077" t="s">
        <v>2099</v>
      </c>
      <c r="B2077">
        <v>3986</v>
      </c>
      <c r="C2077">
        <v>24</v>
      </c>
    </row>
    <row r="2078" spans="1:3" x14ac:dyDescent="0.25">
      <c r="A2078" t="s">
        <v>2100</v>
      </c>
      <c r="B2078">
        <v>3986</v>
      </c>
      <c r="C2078">
        <v>1</v>
      </c>
    </row>
    <row r="2079" spans="1:3" x14ac:dyDescent="0.25">
      <c r="A2079" t="s">
        <v>2101</v>
      </c>
      <c r="B2079">
        <v>3986</v>
      </c>
      <c r="C2079">
        <v>2</v>
      </c>
    </row>
    <row r="2080" spans="1:3" x14ac:dyDescent="0.25">
      <c r="A2080" t="s">
        <v>2102</v>
      </c>
      <c r="B2080">
        <v>3987</v>
      </c>
      <c r="C2080">
        <v>24</v>
      </c>
    </row>
    <row r="2081" spans="1:3" x14ac:dyDescent="0.25">
      <c r="A2081" t="s">
        <v>2103</v>
      </c>
      <c r="B2081">
        <v>3987</v>
      </c>
      <c r="C2081">
        <v>6</v>
      </c>
    </row>
    <row r="2082" spans="1:3" x14ac:dyDescent="0.25">
      <c r="A2082" t="s">
        <v>2104</v>
      </c>
      <c r="B2082">
        <v>3988</v>
      </c>
      <c r="C2082">
        <v>24</v>
      </c>
    </row>
    <row r="2083" spans="1:3" x14ac:dyDescent="0.25">
      <c r="A2083" t="s">
        <v>2105</v>
      </c>
      <c r="B2083">
        <v>3988</v>
      </c>
      <c r="C2083">
        <v>1</v>
      </c>
    </row>
    <row r="2084" spans="1:3" x14ac:dyDescent="0.25">
      <c r="A2084" t="s">
        <v>2106</v>
      </c>
      <c r="B2084">
        <v>3988</v>
      </c>
      <c r="C2084">
        <v>2</v>
      </c>
    </row>
    <row r="2085" spans="1:3" x14ac:dyDescent="0.25">
      <c r="A2085" t="s">
        <v>2107</v>
      </c>
      <c r="B2085">
        <v>3998</v>
      </c>
      <c r="C2085">
        <v>24</v>
      </c>
    </row>
    <row r="2086" spans="1:3" x14ac:dyDescent="0.25">
      <c r="A2086" t="s">
        <v>2108</v>
      </c>
      <c r="B2086">
        <v>3998</v>
      </c>
      <c r="C2086">
        <v>1</v>
      </c>
    </row>
    <row r="2087" spans="1:3" x14ac:dyDescent="0.25">
      <c r="A2087" t="s">
        <v>2109</v>
      </c>
      <c r="B2087">
        <v>3998</v>
      </c>
      <c r="C2087">
        <v>2</v>
      </c>
    </row>
    <row r="2088" spans="1:3" x14ac:dyDescent="0.25">
      <c r="A2088" t="s">
        <v>2110</v>
      </c>
      <c r="B2088">
        <v>3998</v>
      </c>
      <c r="C2088">
        <v>2</v>
      </c>
    </row>
    <row r="2089" spans="1:3" x14ac:dyDescent="0.25">
      <c r="A2089" t="s">
        <v>2111</v>
      </c>
      <c r="B2089">
        <v>3999</v>
      </c>
      <c r="C2089">
        <v>24</v>
      </c>
    </row>
    <row r="2090" spans="1:3" x14ac:dyDescent="0.25">
      <c r="A2090" t="s">
        <v>2112</v>
      </c>
      <c r="B2090">
        <v>3999</v>
      </c>
      <c r="C2090">
        <v>1</v>
      </c>
    </row>
    <row r="2091" spans="1:3" x14ac:dyDescent="0.25">
      <c r="A2091" t="s">
        <v>2113</v>
      </c>
      <c r="B2091">
        <v>3999</v>
      </c>
      <c r="C2091">
        <v>2</v>
      </c>
    </row>
    <row r="2092" spans="1:3" x14ac:dyDescent="0.25">
      <c r="A2092" t="s">
        <v>2114</v>
      </c>
      <c r="B2092">
        <v>3999</v>
      </c>
      <c r="C2092">
        <v>2</v>
      </c>
    </row>
    <row r="2093" spans="1:3" x14ac:dyDescent="0.25">
      <c r="A2093" t="s">
        <v>2115</v>
      </c>
      <c r="B2093">
        <v>4001</v>
      </c>
      <c r="C2093">
        <v>24</v>
      </c>
    </row>
    <row r="2094" spans="1:3" x14ac:dyDescent="0.25">
      <c r="A2094" t="s">
        <v>2116</v>
      </c>
      <c r="B2094">
        <v>4001</v>
      </c>
      <c r="C2094">
        <v>6</v>
      </c>
    </row>
    <row r="2095" spans="1:3" x14ac:dyDescent="0.25">
      <c r="A2095" t="s">
        <v>2117</v>
      </c>
      <c r="B2095">
        <v>4002</v>
      </c>
      <c r="C2095">
        <v>24</v>
      </c>
    </row>
    <row r="2096" spans="1:3" x14ac:dyDescent="0.25">
      <c r="A2096" t="s">
        <v>2118</v>
      </c>
      <c r="B2096">
        <v>4002</v>
      </c>
      <c r="C2096">
        <v>1</v>
      </c>
    </row>
    <row r="2097" spans="1:3" x14ac:dyDescent="0.25">
      <c r="A2097" t="s">
        <v>2119</v>
      </c>
      <c r="B2097">
        <v>4002</v>
      </c>
      <c r="C2097">
        <v>2</v>
      </c>
    </row>
    <row r="2098" spans="1:3" x14ac:dyDescent="0.25">
      <c r="A2098" t="s">
        <v>2120</v>
      </c>
      <c r="B2098">
        <v>4003</v>
      </c>
      <c r="C2098">
        <v>24</v>
      </c>
    </row>
    <row r="2099" spans="1:3" x14ac:dyDescent="0.25">
      <c r="A2099" t="s">
        <v>2121</v>
      </c>
      <c r="B2099">
        <v>4003</v>
      </c>
      <c r="C2099">
        <v>1</v>
      </c>
    </row>
    <row r="2100" spans="1:3" x14ac:dyDescent="0.25">
      <c r="A2100" t="s">
        <v>2122</v>
      </c>
      <c r="B2100">
        <v>4003</v>
      </c>
      <c r="C2100">
        <v>4</v>
      </c>
    </row>
    <row r="2101" spans="1:3" x14ac:dyDescent="0.25">
      <c r="A2101" t="s">
        <v>2123</v>
      </c>
      <c r="B2101">
        <v>4004</v>
      </c>
      <c r="C2101">
        <v>24</v>
      </c>
    </row>
    <row r="2102" spans="1:3" x14ac:dyDescent="0.25">
      <c r="A2102" t="s">
        <v>2124</v>
      </c>
      <c r="B2102">
        <v>4004</v>
      </c>
      <c r="C2102">
        <v>1</v>
      </c>
    </row>
    <row r="2103" spans="1:3" x14ac:dyDescent="0.25">
      <c r="A2103" t="s">
        <v>2125</v>
      </c>
      <c r="B2103">
        <v>4004</v>
      </c>
      <c r="C2103">
        <v>2</v>
      </c>
    </row>
    <row r="2104" spans="1:3" x14ac:dyDescent="0.25">
      <c r="A2104" t="s">
        <v>2126</v>
      </c>
      <c r="B2104">
        <v>41001</v>
      </c>
      <c r="C2104">
        <v>4</v>
      </c>
    </row>
    <row r="2105" spans="1:3" x14ac:dyDescent="0.25">
      <c r="A2105" t="s">
        <v>2127</v>
      </c>
      <c r="B2105">
        <v>4100</v>
      </c>
      <c r="C2105">
        <v>12</v>
      </c>
    </row>
    <row r="2106" spans="1:3" x14ac:dyDescent="0.25">
      <c r="A2106" t="s">
        <v>2128</v>
      </c>
      <c r="B2106">
        <v>4100</v>
      </c>
      <c r="C2106">
        <v>1</v>
      </c>
    </row>
    <row r="2107" spans="1:3" x14ac:dyDescent="0.25">
      <c r="A2107" t="s">
        <v>2129</v>
      </c>
      <c r="B2107">
        <v>4100</v>
      </c>
      <c r="C2107">
        <v>4</v>
      </c>
    </row>
    <row r="2108" spans="1:3" x14ac:dyDescent="0.25">
      <c r="A2108" t="s">
        <v>2130</v>
      </c>
      <c r="B2108">
        <v>4101</v>
      </c>
      <c r="C2108">
        <v>12</v>
      </c>
    </row>
    <row r="2109" spans="1:3" x14ac:dyDescent="0.25">
      <c r="A2109" t="s">
        <v>2131</v>
      </c>
      <c r="B2109">
        <v>4101</v>
      </c>
      <c r="C2109">
        <v>1</v>
      </c>
    </row>
    <row r="2110" spans="1:3" x14ac:dyDescent="0.25">
      <c r="A2110" t="s">
        <v>2132</v>
      </c>
      <c r="B2110">
        <v>4101</v>
      </c>
      <c r="C2110">
        <v>4</v>
      </c>
    </row>
    <row r="2111" spans="1:3" x14ac:dyDescent="0.25">
      <c r="A2111" t="s">
        <v>2133</v>
      </c>
      <c r="B2111">
        <v>4102</v>
      </c>
      <c r="C2111">
        <v>12</v>
      </c>
    </row>
    <row r="2112" spans="1:3" x14ac:dyDescent="0.25">
      <c r="A2112" t="s">
        <v>2134</v>
      </c>
      <c r="B2112">
        <v>4102</v>
      </c>
      <c r="C2112">
        <v>1</v>
      </c>
    </row>
    <row r="2113" spans="1:3" x14ac:dyDescent="0.25">
      <c r="A2113" t="s">
        <v>2135</v>
      </c>
      <c r="B2113">
        <v>4102</v>
      </c>
      <c r="C2113">
        <v>4</v>
      </c>
    </row>
    <row r="2114" spans="1:3" x14ac:dyDescent="0.25">
      <c r="A2114" t="s">
        <v>2136</v>
      </c>
      <c r="B2114">
        <v>4103</v>
      </c>
      <c r="C2114">
        <v>12</v>
      </c>
    </row>
    <row r="2115" spans="1:3" x14ac:dyDescent="0.25">
      <c r="A2115" t="s">
        <v>2137</v>
      </c>
      <c r="B2115">
        <v>4103</v>
      </c>
      <c r="C2115">
        <v>1</v>
      </c>
    </row>
    <row r="2116" spans="1:3" x14ac:dyDescent="0.25">
      <c r="A2116" t="s">
        <v>2138</v>
      </c>
      <c r="B2116">
        <v>4103</v>
      </c>
      <c r="C2116">
        <v>4</v>
      </c>
    </row>
    <row r="2117" spans="1:3" x14ac:dyDescent="0.25">
      <c r="A2117" t="s">
        <v>2139</v>
      </c>
      <c r="B2117">
        <v>4104</v>
      </c>
      <c r="C2117">
        <v>12</v>
      </c>
    </row>
    <row r="2118" spans="1:3" x14ac:dyDescent="0.25">
      <c r="A2118" t="s">
        <v>2140</v>
      </c>
      <c r="B2118">
        <v>4104</v>
      </c>
      <c r="C2118">
        <v>1</v>
      </c>
    </row>
    <row r="2119" spans="1:3" x14ac:dyDescent="0.25">
      <c r="A2119" t="s">
        <v>2141</v>
      </c>
      <c r="B2119">
        <v>4104</v>
      </c>
      <c r="C2119">
        <v>4</v>
      </c>
    </row>
    <row r="2120" spans="1:3" x14ac:dyDescent="0.25">
      <c r="A2120" t="s">
        <v>2142</v>
      </c>
      <c r="B2120">
        <v>4105</v>
      </c>
      <c r="C2120">
        <v>12</v>
      </c>
    </row>
    <row r="2121" spans="1:3" x14ac:dyDescent="0.25">
      <c r="A2121" t="s">
        <v>2143</v>
      </c>
      <c r="B2121">
        <v>4105</v>
      </c>
      <c r="C2121">
        <v>1</v>
      </c>
    </row>
    <row r="2122" spans="1:3" x14ac:dyDescent="0.25">
      <c r="A2122" t="s">
        <v>2144</v>
      </c>
      <c r="B2122">
        <v>4105</v>
      </c>
      <c r="C2122">
        <v>4</v>
      </c>
    </row>
    <row r="2123" spans="1:3" x14ac:dyDescent="0.25">
      <c r="A2123" t="s">
        <v>2145</v>
      </c>
      <c r="B2123">
        <v>4106</v>
      </c>
      <c r="C2123">
        <v>12</v>
      </c>
    </row>
    <row r="2124" spans="1:3" x14ac:dyDescent="0.25">
      <c r="A2124" t="s">
        <v>2146</v>
      </c>
      <c r="B2124">
        <v>4106</v>
      </c>
      <c r="C2124">
        <v>1</v>
      </c>
    </row>
    <row r="2125" spans="1:3" x14ac:dyDescent="0.25">
      <c r="A2125" t="s">
        <v>2147</v>
      </c>
      <c r="B2125">
        <v>4106</v>
      </c>
      <c r="C2125">
        <v>4</v>
      </c>
    </row>
    <row r="2126" spans="1:3" x14ac:dyDescent="0.25">
      <c r="A2126" t="s">
        <v>2148</v>
      </c>
      <c r="B2126">
        <v>4107</v>
      </c>
      <c r="C2126">
        <v>12</v>
      </c>
    </row>
    <row r="2127" spans="1:3" x14ac:dyDescent="0.25">
      <c r="A2127" t="s">
        <v>2149</v>
      </c>
      <c r="B2127">
        <v>4107</v>
      </c>
      <c r="C2127">
        <v>1</v>
      </c>
    </row>
    <row r="2128" spans="1:3" x14ac:dyDescent="0.25">
      <c r="A2128" t="s">
        <v>2150</v>
      </c>
      <c r="B2128">
        <v>4107</v>
      </c>
      <c r="C2128">
        <v>4</v>
      </c>
    </row>
    <row r="2129" spans="1:3" x14ac:dyDescent="0.25">
      <c r="A2129" t="s">
        <v>2151</v>
      </c>
      <c r="B2129">
        <v>4120</v>
      </c>
      <c r="C2129">
        <v>12</v>
      </c>
    </row>
    <row r="2130" spans="1:3" x14ac:dyDescent="0.25">
      <c r="A2130" t="s">
        <v>2152</v>
      </c>
      <c r="B2130">
        <v>4120</v>
      </c>
      <c r="C2130">
        <v>1</v>
      </c>
    </row>
    <row r="2131" spans="1:3" x14ac:dyDescent="0.25">
      <c r="A2131" t="s">
        <v>2153</v>
      </c>
      <c r="B2131">
        <v>4120</v>
      </c>
      <c r="C2131">
        <v>2</v>
      </c>
    </row>
    <row r="2132" spans="1:3" x14ac:dyDescent="0.25">
      <c r="A2132" t="s">
        <v>2154</v>
      </c>
      <c r="B2132">
        <v>4121</v>
      </c>
      <c r="C2132">
        <v>12</v>
      </c>
    </row>
    <row r="2133" spans="1:3" x14ac:dyDescent="0.25">
      <c r="A2133" t="s">
        <v>2155</v>
      </c>
      <c r="B2133">
        <v>4121</v>
      </c>
      <c r="C2133">
        <v>1</v>
      </c>
    </row>
    <row r="2134" spans="1:3" x14ac:dyDescent="0.25">
      <c r="A2134" t="s">
        <v>2156</v>
      </c>
      <c r="B2134">
        <v>4121</v>
      </c>
      <c r="C2134">
        <v>2</v>
      </c>
    </row>
    <row r="2135" spans="1:3" x14ac:dyDescent="0.25">
      <c r="A2135" t="s">
        <v>2157</v>
      </c>
      <c r="B2135">
        <v>4122</v>
      </c>
      <c r="C2135">
        <v>12</v>
      </c>
    </row>
    <row r="2136" spans="1:3" x14ac:dyDescent="0.25">
      <c r="A2136" t="s">
        <v>2158</v>
      </c>
      <c r="B2136">
        <v>4122</v>
      </c>
      <c r="C2136">
        <v>1</v>
      </c>
    </row>
    <row r="2137" spans="1:3" x14ac:dyDescent="0.25">
      <c r="A2137" t="s">
        <v>2159</v>
      </c>
      <c r="B2137">
        <v>4122</v>
      </c>
      <c r="C2137">
        <v>2</v>
      </c>
    </row>
    <row r="2138" spans="1:3" x14ac:dyDescent="0.25">
      <c r="A2138" t="s">
        <v>2160</v>
      </c>
      <c r="B2138">
        <v>4123</v>
      </c>
      <c r="C2138">
        <v>12</v>
      </c>
    </row>
    <row r="2139" spans="1:3" x14ac:dyDescent="0.25">
      <c r="A2139" t="s">
        <v>2161</v>
      </c>
      <c r="B2139">
        <v>4123</v>
      </c>
      <c r="C2139">
        <v>12</v>
      </c>
    </row>
    <row r="2140" spans="1:3" x14ac:dyDescent="0.25">
      <c r="A2140" t="s">
        <v>2162</v>
      </c>
      <c r="B2140">
        <v>4123</v>
      </c>
      <c r="C2140">
        <v>1</v>
      </c>
    </row>
    <row r="2141" spans="1:3" x14ac:dyDescent="0.25">
      <c r="A2141" t="s">
        <v>2163</v>
      </c>
      <c r="B2141">
        <v>4123</v>
      </c>
      <c r="C2141">
        <v>2</v>
      </c>
    </row>
    <row r="2142" spans="1:3" x14ac:dyDescent="0.25">
      <c r="A2142" t="s">
        <v>2164</v>
      </c>
      <c r="B2142">
        <v>4124</v>
      </c>
      <c r="C2142">
        <v>12</v>
      </c>
    </row>
    <row r="2143" spans="1:3" x14ac:dyDescent="0.25">
      <c r="A2143" t="s">
        <v>2165</v>
      </c>
      <c r="B2143">
        <v>4124</v>
      </c>
      <c r="C2143">
        <v>1</v>
      </c>
    </row>
    <row r="2144" spans="1:3" x14ac:dyDescent="0.25">
      <c r="A2144" t="s">
        <v>2166</v>
      </c>
      <c r="B2144">
        <v>4124</v>
      </c>
      <c r="C2144">
        <v>2</v>
      </c>
    </row>
    <row r="2145" spans="1:3" x14ac:dyDescent="0.25">
      <c r="A2145" t="s">
        <v>2167</v>
      </c>
      <c r="B2145">
        <v>4125</v>
      </c>
      <c r="C2145">
        <v>12</v>
      </c>
    </row>
    <row r="2146" spans="1:3" x14ac:dyDescent="0.25">
      <c r="A2146" t="s">
        <v>2168</v>
      </c>
      <c r="B2146">
        <v>4125</v>
      </c>
      <c r="C2146">
        <v>1</v>
      </c>
    </row>
    <row r="2147" spans="1:3" x14ac:dyDescent="0.25">
      <c r="A2147" t="s">
        <v>2169</v>
      </c>
      <c r="B2147">
        <v>4125</v>
      </c>
      <c r="C2147">
        <v>2</v>
      </c>
    </row>
    <row r="2148" spans="1:3" x14ac:dyDescent="0.25">
      <c r="A2148" t="s">
        <v>2170</v>
      </c>
      <c r="B2148">
        <v>4126</v>
      </c>
      <c r="C2148">
        <v>12</v>
      </c>
    </row>
    <row r="2149" spans="1:3" x14ac:dyDescent="0.25">
      <c r="A2149" t="s">
        <v>2171</v>
      </c>
      <c r="B2149">
        <v>4126</v>
      </c>
      <c r="C2149">
        <v>1</v>
      </c>
    </row>
    <row r="2150" spans="1:3" x14ac:dyDescent="0.25">
      <c r="A2150" t="s">
        <v>2172</v>
      </c>
      <c r="B2150">
        <v>4126</v>
      </c>
      <c r="C2150">
        <v>2</v>
      </c>
    </row>
    <row r="2151" spans="1:3" x14ac:dyDescent="0.25">
      <c r="A2151" t="s">
        <v>2173</v>
      </c>
      <c r="B2151">
        <v>4127</v>
      </c>
      <c r="C2151">
        <v>12</v>
      </c>
    </row>
    <row r="2152" spans="1:3" x14ac:dyDescent="0.25">
      <c r="A2152" t="s">
        <v>2174</v>
      </c>
      <c r="B2152">
        <v>4127</v>
      </c>
      <c r="C2152">
        <v>1</v>
      </c>
    </row>
    <row r="2153" spans="1:3" x14ac:dyDescent="0.25">
      <c r="A2153" t="s">
        <v>2175</v>
      </c>
      <c r="B2153">
        <v>4127</v>
      </c>
      <c r="C2153">
        <v>2</v>
      </c>
    </row>
    <row r="2154" spans="1:3" x14ac:dyDescent="0.25">
      <c r="A2154" t="s">
        <v>2176</v>
      </c>
      <c r="B2154">
        <v>4130</v>
      </c>
      <c r="C2154">
        <v>1</v>
      </c>
    </row>
    <row r="2155" spans="1:3" x14ac:dyDescent="0.25">
      <c r="A2155" t="s">
        <v>2177</v>
      </c>
      <c r="B2155">
        <v>4130</v>
      </c>
      <c r="C2155">
        <v>4</v>
      </c>
    </row>
    <row r="2156" spans="1:3" x14ac:dyDescent="0.25">
      <c r="A2156" t="s">
        <v>2178</v>
      </c>
      <c r="B2156">
        <v>4131</v>
      </c>
      <c r="C2156">
        <v>12</v>
      </c>
    </row>
    <row r="2157" spans="1:3" x14ac:dyDescent="0.25">
      <c r="A2157" t="s">
        <v>2179</v>
      </c>
      <c r="B2157">
        <v>4131</v>
      </c>
      <c r="C2157">
        <v>1</v>
      </c>
    </row>
    <row r="2158" spans="1:3" x14ac:dyDescent="0.25">
      <c r="A2158" t="s">
        <v>2180</v>
      </c>
      <c r="B2158">
        <v>4131</v>
      </c>
      <c r="C2158">
        <v>4</v>
      </c>
    </row>
    <row r="2159" spans="1:3" x14ac:dyDescent="0.25">
      <c r="A2159" t="s">
        <v>2181</v>
      </c>
      <c r="B2159">
        <v>4132</v>
      </c>
      <c r="C2159">
        <v>1</v>
      </c>
    </row>
    <row r="2160" spans="1:3" x14ac:dyDescent="0.25">
      <c r="A2160" t="s">
        <v>2182</v>
      </c>
      <c r="B2160">
        <v>4132</v>
      </c>
      <c r="C2160">
        <v>4</v>
      </c>
    </row>
    <row r="2161" spans="1:3" x14ac:dyDescent="0.25">
      <c r="A2161" t="s">
        <v>2183</v>
      </c>
      <c r="B2161">
        <v>4133</v>
      </c>
      <c r="C2161">
        <v>1</v>
      </c>
    </row>
    <row r="2162" spans="1:3" x14ac:dyDescent="0.25">
      <c r="A2162" t="s">
        <v>2184</v>
      </c>
      <c r="B2162">
        <v>4133</v>
      </c>
      <c r="C2162">
        <v>4</v>
      </c>
    </row>
    <row r="2163" spans="1:3" x14ac:dyDescent="0.25">
      <c r="A2163" t="s">
        <v>2185</v>
      </c>
      <c r="B2163">
        <v>4134</v>
      </c>
      <c r="C2163">
        <v>4</v>
      </c>
    </row>
    <row r="2164" spans="1:3" x14ac:dyDescent="0.25">
      <c r="A2164" t="s">
        <v>2186</v>
      </c>
      <c r="B2164">
        <v>4140</v>
      </c>
      <c r="C2164">
        <v>12</v>
      </c>
    </row>
    <row r="2165" spans="1:3" x14ac:dyDescent="0.25">
      <c r="A2165" t="s">
        <v>2187</v>
      </c>
      <c r="B2165">
        <v>4140</v>
      </c>
      <c r="C2165">
        <v>1</v>
      </c>
    </row>
    <row r="2166" spans="1:3" x14ac:dyDescent="0.25">
      <c r="A2166" t="s">
        <v>2188</v>
      </c>
      <c r="B2166">
        <v>4140</v>
      </c>
      <c r="C2166">
        <v>2</v>
      </c>
    </row>
    <row r="2167" spans="1:3" x14ac:dyDescent="0.25">
      <c r="A2167" t="s">
        <v>2189</v>
      </c>
      <c r="B2167">
        <v>4141</v>
      </c>
      <c r="C2167">
        <v>12</v>
      </c>
    </row>
    <row r="2168" spans="1:3" x14ac:dyDescent="0.25">
      <c r="A2168" t="s">
        <v>2190</v>
      </c>
      <c r="B2168">
        <v>4141</v>
      </c>
      <c r="C2168">
        <v>1</v>
      </c>
    </row>
    <row r="2169" spans="1:3" x14ac:dyDescent="0.25">
      <c r="A2169" t="s">
        <v>2191</v>
      </c>
      <c r="B2169">
        <v>4141</v>
      </c>
      <c r="C2169">
        <v>2</v>
      </c>
    </row>
    <row r="2170" spans="1:3" x14ac:dyDescent="0.25">
      <c r="A2170" t="s">
        <v>2192</v>
      </c>
      <c r="B2170">
        <v>4142</v>
      </c>
      <c r="C2170">
        <v>12</v>
      </c>
    </row>
    <row r="2171" spans="1:3" x14ac:dyDescent="0.25">
      <c r="A2171" t="s">
        <v>2193</v>
      </c>
      <c r="B2171">
        <v>4142</v>
      </c>
      <c r="C2171">
        <v>1</v>
      </c>
    </row>
    <row r="2172" spans="1:3" x14ac:dyDescent="0.25">
      <c r="A2172" t="s">
        <v>2194</v>
      </c>
      <c r="B2172">
        <v>4142</v>
      </c>
      <c r="C2172">
        <v>2</v>
      </c>
    </row>
    <row r="2173" spans="1:3" x14ac:dyDescent="0.25">
      <c r="A2173" t="s">
        <v>2195</v>
      </c>
      <c r="B2173">
        <v>4143</v>
      </c>
      <c r="C2173">
        <v>12</v>
      </c>
    </row>
    <row r="2174" spans="1:3" x14ac:dyDescent="0.25">
      <c r="A2174" t="s">
        <v>2196</v>
      </c>
      <c r="B2174">
        <v>4143</v>
      </c>
      <c r="C2174">
        <v>1</v>
      </c>
    </row>
    <row r="2175" spans="1:3" x14ac:dyDescent="0.25">
      <c r="A2175" t="s">
        <v>2197</v>
      </c>
      <c r="B2175">
        <v>4143</v>
      </c>
      <c r="C2175">
        <v>2</v>
      </c>
    </row>
    <row r="2176" spans="1:3" x14ac:dyDescent="0.25">
      <c r="A2176" t="s">
        <v>2198</v>
      </c>
      <c r="B2176">
        <v>4144</v>
      </c>
      <c r="C2176">
        <v>12</v>
      </c>
    </row>
    <row r="2177" spans="1:3" x14ac:dyDescent="0.25">
      <c r="A2177" t="s">
        <v>2199</v>
      </c>
      <c r="B2177">
        <v>4144</v>
      </c>
      <c r="C2177">
        <v>1</v>
      </c>
    </row>
    <row r="2178" spans="1:3" x14ac:dyDescent="0.25">
      <c r="A2178" t="s">
        <v>2200</v>
      </c>
      <c r="B2178">
        <v>4144</v>
      </c>
      <c r="C2178">
        <v>2</v>
      </c>
    </row>
    <row r="2179" spans="1:3" x14ac:dyDescent="0.25">
      <c r="A2179" t="s">
        <v>2201</v>
      </c>
      <c r="B2179">
        <v>4145</v>
      </c>
      <c r="C2179">
        <v>12</v>
      </c>
    </row>
    <row r="2180" spans="1:3" x14ac:dyDescent="0.25">
      <c r="A2180" t="s">
        <v>2202</v>
      </c>
      <c r="B2180">
        <v>4145</v>
      </c>
      <c r="C2180">
        <v>1</v>
      </c>
    </row>
    <row r="2181" spans="1:3" x14ac:dyDescent="0.25">
      <c r="A2181" t="s">
        <v>2203</v>
      </c>
      <c r="B2181">
        <v>4145</v>
      </c>
      <c r="C2181">
        <v>2</v>
      </c>
    </row>
    <row r="2182" spans="1:3" x14ac:dyDescent="0.25">
      <c r="A2182" t="s">
        <v>2204</v>
      </c>
      <c r="B2182">
        <v>4146</v>
      </c>
      <c r="C2182">
        <v>12</v>
      </c>
    </row>
    <row r="2183" spans="1:3" x14ac:dyDescent="0.25">
      <c r="A2183" t="s">
        <v>2205</v>
      </c>
      <c r="B2183">
        <v>4146</v>
      </c>
      <c r="C2183">
        <v>1</v>
      </c>
    </row>
    <row r="2184" spans="1:3" x14ac:dyDescent="0.25">
      <c r="A2184" t="s">
        <v>2206</v>
      </c>
      <c r="B2184">
        <v>4146</v>
      </c>
      <c r="C2184">
        <v>2</v>
      </c>
    </row>
    <row r="2185" spans="1:3" x14ac:dyDescent="0.25">
      <c r="A2185" t="s">
        <v>2207</v>
      </c>
      <c r="B2185">
        <v>4147</v>
      </c>
      <c r="C2185">
        <v>12</v>
      </c>
    </row>
    <row r="2186" spans="1:3" x14ac:dyDescent="0.25">
      <c r="A2186" t="s">
        <v>2208</v>
      </c>
      <c r="B2186">
        <v>4147</v>
      </c>
      <c r="C2186">
        <v>1</v>
      </c>
    </row>
    <row r="2187" spans="1:3" x14ac:dyDescent="0.25">
      <c r="A2187" t="s">
        <v>2209</v>
      </c>
      <c r="B2187">
        <v>4147</v>
      </c>
      <c r="C2187">
        <v>2</v>
      </c>
    </row>
    <row r="2188" spans="1:3" x14ac:dyDescent="0.25">
      <c r="A2188" t="s">
        <v>2210</v>
      </c>
      <c r="B2188">
        <v>4150</v>
      </c>
      <c r="C2188">
        <v>12</v>
      </c>
    </row>
    <row r="2189" spans="1:3" x14ac:dyDescent="0.25">
      <c r="A2189" t="s">
        <v>2211</v>
      </c>
      <c r="B2189">
        <v>4150</v>
      </c>
      <c r="C2189">
        <v>1</v>
      </c>
    </row>
    <row r="2190" spans="1:3" x14ac:dyDescent="0.25">
      <c r="A2190" t="s">
        <v>2212</v>
      </c>
      <c r="B2190">
        <v>4150</v>
      </c>
      <c r="C2190">
        <v>2</v>
      </c>
    </row>
    <row r="2191" spans="1:3" x14ac:dyDescent="0.25">
      <c r="A2191" t="s">
        <v>2213</v>
      </c>
      <c r="B2191">
        <v>4151</v>
      </c>
      <c r="C2191">
        <v>12</v>
      </c>
    </row>
    <row r="2192" spans="1:3" x14ac:dyDescent="0.25">
      <c r="A2192" t="s">
        <v>2214</v>
      </c>
      <c r="B2192">
        <v>4151</v>
      </c>
      <c r="C2192">
        <v>1</v>
      </c>
    </row>
    <row r="2193" spans="1:3" x14ac:dyDescent="0.25">
      <c r="A2193" t="s">
        <v>2215</v>
      </c>
      <c r="B2193">
        <v>4151</v>
      </c>
      <c r="C2193">
        <v>2</v>
      </c>
    </row>
    <row r="2194" spans="1:3" x14ac:dyDescent="0.25">
      <c r="A2194" t="s">
        <v>2216</v>
      </c>
      <c r="B2194">
        <v>4152</v>
      </c>
      <c r="C2194">
        <v>12</v>
      </c>
    </row>
    <row r="2195" spans="1:3" x14ac:dyDescent="0.25">
      <c r="A2195" t="s">
        <v>2217</v>
      </c>
      <c r="B2195">
        <v>4152</v>
      </c>
      <c r="C2195">
        <v>1</v>
      </c>
    </row>
    <row r="2196" spans="1:3" x14ac:dyDescent="0.25">
      <c r="A2196" t="s">
        <v>2218</v>
      </c>
      <c r="B2196">
        <v>4152</v>
      </c>
      <c r="C2196">
        <v>2</v>
      </c>
    </row>
    <row r="2197" spans="1:3" x14ac:dyDescent="0.25">
      <c r="A2197" t="s">
        <v>2219</v>
      </c>
      <c r="B2197">
        <v>4153</v>
      </c>
      <c r="C2197">
        <v>12</v>
      </c>
    </row>
    <row r="2198" spans="1:3" x14ac:dyDescent="0.25">
      <c r="A2198" t="s">
        <v>2220</v>
      </c>
      <c r="B2198">
        <v>4153</v>
      </c>
      <c r="C2198">
        <v>1</v>
      </c>
    </row>
    <row r="2199" spans="1:3" x14ac:dyDescent="0.25">
      <c r="A2199" t="s">
        <v>2221</v>
      </c>
      <c r="B2199">
        <v>4153</v>
      </c>
      <c r="C2199">
        <v>2</v>
      </c>
    </row>
    <row r="2200" spans="1:3" x14ac:dyDescent="0.25">
      <c r="A2200" t="s">
        <v>2222</v>
      </c>
      <c r="B2200">
        <v>4160</v>
      </c>
      <c r="C2200">
        <v>12</v>
      </c>
    </row>
    <row r="2201" spans="1:3" x14ac:dyDescent="0.25">
      <c r="A2201" t="s">
        <v>2223</v>
      </c>
      <c r="B2201">
        <v>4160</v>
      </c>
      <c r="C2201">
        <v>1</v>
      </c>
    </row>
    <row r="2202" spans="1:3" x14ac:dyDescent="0.25">
      <c r="A2202" t="s">
        <v>2224</v>
      </c>
      <c r="B2202">
        <v>4160</v>
      </c>
      <c r="C2202">
        <v>2</v>
      </c>
    </row>
    <row r="2203" spans="1:3" x14ac:dyDescent="0.25">
      <c r="A2203" t="s">
        <v>2225</v>
      </c>
      <c r="B2203">
        <v>4161</v>
      </c>
      <c r="C2203">
        <v>12</v>
      </c>
    </row>
    <row r="2204" spans="1:3" x14ac:dyDescent="0.25">
      <c r="A2204" t="s">
        <v>2226</v>
      </c>
      <c r="B2204">
        <v>4161</v>
      </c>
      <c r="C2204">
        <v>1</v>
      </c>
    </row>
    <row r="2205" spans="1:3" x14ac:dyDescent="0.25">
      <c r="A2205" t="s">
        <v>2227</v>
      </c>
      <c r="B2205">
        <v>4161</v>
      </c>
      <c r="C2205">
        <v>2</v>
      </c>
    </row>
    <row r="2206" spans="1:3" x14ac:dyDescent="0.25">
      <c r="A2206" t="s">
        <v>2228</v>
      </c>
      <c r="B2206">
        <v>4162</v>
      </c>
      <c r="C2206">
        <v>12</v>
      </c>
    </row>
    <row r="2207" spans="1:3" x14ac:dyDescent="0.25">
      <c r="A2207" t="s">
        <v>2229</v>
      </c>
      <c r="B2207">
        <v>4162</v>
      </c>
      <c r="C2207">
        <v>1</v>
      </c>
    </row>
    <row r="2208" spans="1:3" x14ac:dyDescent="0.25">
      <c r="A2208" t="s">
        <v>2230</v>
      </c>
      <c r="B2208">
        <v>4162</v>
      </c>
      <c r="C2208">
        <v>2</v>
      </c>
    </row>
    <row r="2209" spans="1:3" x14ac:dyDescent="0.25">
      <c r="A2209" t="s">
        <v>2231</v>
      </c>
      <c r="B2209">
        <v>4163</v>
      </c>
      <c r="C2209">
        <v>12</v>
      </c>
    </row>
    <row r="2210" spans="1:3" x14ac:dyDescent="0.25">
      <c r="A2210" t="s">
        <v>2232</v>
      </c>
      <c r="B2210">
        <v>4163</v>
      </c>
      <c r="C2210">
        <v>1</v>
      </c>
    </row>
    <row r="2211" spans="1:3" x14ac:dyDescent="0.25">
      <c r="A2211" t="s">
        <v>2233</v>
      </c>
      <c r="B2211">
        <v>4163</v>
      </c>
      <c r="C2211">
        <v>2</v>
      </c>
    </row>
    <row r="2212" spans="1:3" x14ac:dyDescent="0.25">
      <c r="A2212" t="s">
        <v>2234</v>
      </c>
      <c r="B2212">
        <v>4398</v>
      </c>
      <c r="C2212">
        <v>24</v>
      </c>
    </row>
    <row r="2213" spans="1:3" x14ac:dyDescent="0.25">
      <c r="A2213" t="s">
        <v>2235</v>
      </c>
      <c r="B2213">
        <v>4398</v>
      </c>
      <c r="C2213">
        <v>1</v>
      </c>
    </row>
    <row r="2214" spans="1:3" x14ac:dyDescent="0.25">
      <c r="A2214" t="s">
        <v>2236</v>
      </c>
      <c r="B2214">
        <v>4398</v>
      </c>
      <c r="C2214">
        <v>2</v>
      </c>
    </row>
    <row r="2215" spans="1:3" x14ac:dyDescent="0.25">
      <c r="A2215" t="s">
        <v>2237</v>
      </c>
      <c r="B2215">
        <v>4399</v>
      </c>
      <c r="C2215">
        <v>24</v>
      </c>
    </row>
    <row r="2216" spans="1:3" x14ac:dyDescent="0.25">
      <c r="A2216" t="s">
        <v>2238</v>
      </c>
      <c r="B2216">
        <v>4399</v>
      </c>
      <c r="C2216">
        <v>1</v>
      </c>
    </row>
    <row r="2217" spans="1:3" x14ac:dyDescent="0.25">
      <c r="A2217" t="s">
        <v>2239</v>
      </c>
      <c r="B2217">
        <v>4399</v>
      </c>
      <c r="C2217">
        <v>2</v>
      </c>
    </row>
    <row r="2218" spans="1:3" x14ac:dyDescent="0.25">
      <c r="A2218" t="s">
        <v>2240</v>
      </c>
      <c r="B2218">
        <v>4400</v>
      </c>
      <c r="C2218">
        <v>24</v>
      </c>
    </row>
    <row r="2219" spans="1:3" x14ac:dyDescent="0.25">
      <c r="A2219" t="s">
        <v>2241</v>
      </c>
      <c r="B2219">
        <v>4400</v>
      </c>
      <c r="C2219">
        <v>2</v>
      </c>
    </row>
    <row r="2220" spans="1:3" x14ac:dyDescent="0.25">
      <c r="A2220" t="s">
        <v>2242</v>
      </c>
      <c r="B2220">
        <v>4401</v>
      </c>
      <c r="C2220">
        <v>24</v>
      </c>
    </row>
    <row r="2221" spans="1:3" x14ac:dyDescent="0.25">
      <c r="A2221" t="s">
        <v>2243</v>
      </c>
      <c r="B2221">
        <v>4401</v>
      </c>
      <c r="C2221">
        <v>6</v>
      </c>
    </row>
    <row r="2222" spans="1:3" x14ac:dyDescent="0.25">
      <c r="A2222" t="s">
        <v>2244</v>
      </c>
      <c r="B2222">
        <v>4410</v>
      </c>
      <c r="C2222">
        <v>24</v>
      </c>
    </row>
    <row r="2223" spans="1:3" x14ac:dyDescent="0.25">
      <c r="A2223" t="s">
        <v>2245</v>
      </c>
      <c r="B2223">
        <v>4410</v>
      </c>
      <c r="C2223">
        <v>6</v>
      </c>
    </row>
    <row r="2224" spans="1:3" x14ac:dyDescent="0.25">
      <c r="A2224" t="s">
        <v>2246</v>
      </c>
      <c r="B2224">
        <v>4411</v>
      </c>
      <c r="C2224">
        <v>24</v>
      </c>
    </row>
    <row r="2225" spans="1:3" x14ac:dyDescent="0.25">
      <c r="A2225" t="s">
        <v>2247</v>
      </c>
      <c r="B2225">
        <v>4411</v>
      </c>
      <c r="C2225">
        <v>4</v>
      </c>
    </row>
    <row r="2226" spans="1:3" x14ac:dyDescent="0.25">
      <c r="A2226" t="s">
        <v>2248</v>
      </c>
      <c r="B2226">
        <v>4412</v>
      </c>
      <c r="C2226">
        <v>24</v>
      </c>
    </row>
    <row r="2227" spans="1:3" x14ac:dyDescent="0.25">
      <c r="A2227" t="s">
        <v>2249</v>
      </c>
      <c r="B2227">
        <v>4412</v>
      </c>
      <c r="C2227">
        <v>4</v>
      </c>
    </row>
    <row r="2228" spans="1:3" x14ac:dyDescent="0.25">
      <c r="A2228" t="s">
        <v>2250</v>
      </c>
      <c r="B2228">
        <v>4413</v>
      </c>
      <c r="C2228">
        <v>24</v>
      </c>
    </row>
    <row r="2229" spans="1:3" x14ac:dyDescent="0.25">
      <c r="A2229" t="s">
        <v>2251</v>
      </c>
      <c r="B2229">
        <v>4413</v>
      </c>
      <c r="C2229">
        <v>6</v>
      </c>
    </row>
    <row r="2230" spans="1:3" x14ac:dyDescent="0.25">
      <c r="A2230" t="s">
        <v>2252</v>
      </c>
      <c r="B2230">
        <v>4414</v>
      </c>
      <c r="C2230">
        <v>24</v>
      </c>
    </row>
    <row r="2231" spans="1:3" x14ac:dyDescent="0.25">
      <c r="A2231" t="s">
        <v>2253</v>
      </c>
      <c r="B2231">
        <v>4414</v>
      </c>
      <c r="C2231">
        <v>6</v>
      </c>
    </row>
    <row r="2232" spans="1:3" x14ac:dyDescent="0.25">
      <c r="A2232" t="s">
        <v>2254</v>
      </c>
      <c r="B2232">
        <v>4420</v>
      </c>
      <c r="C2232">
        <v>24</v>
      </c>
    </row>
    <row r="2233" spans="1:3" x14ac:dyDescent="0.25">
      <c r="A2233" t="s">
        <v>2255</v>
      </c>
      <c r="B2233">
        <v>4420</v>
      </c>
      <c r="C2233">
        <v>600</v>
      </c>
    </row>
    <row r="2234" spans="1:3" x14ac:dyDescent="0.25">
      <c r="A2234" t="s">
        <v>2256</v>
      </c>
      <c r="B2234">
        <v>4429</v>
      </c>
      <c r="C2234">
        <v>24</v>
      </c>
    </row>
    <row r="2235" spans="1:3" x14ac:dyDescent="0.25">
      <c r="A2235" t="s">
        <v>2257</v>
      </c>
      <c r="B2235">
        <v>4429</v>
      </c>
      <c r="C2235">
        <v>6</v>
      </c>
    </row>
    <row r="2236" spans="1:3" x14ac:dyDescent="0.25">
      <c r="A2236" t="s">
        <v>2258</v>
      </c>
      <c r="B2236">
        <v>4430</v>
      </c>
      <c r="C2236">
        <v>24</v>
      </c>
    </row>
    <row r="2237" spans="1:3" x14ac:dyDescent="0.25">
      <c r="A2237" t="s">
        <v>2259</v>
      </c>
      <c r="B2237">
        <v>4430</v>
      </c>
      <c r="C2237">
        <v>6</v>
      </c>
    </row>
    <row r="2238" spans="1:3" x14ac:dyDescent="0.25">
      <c r="A2238" t="s">
        <v>2260</v>
      </c>
      <c r="B2238">
        <v>4431</v>
      </c>
      <c r="C2238">
        <v>24</v>
      </c>
    </row>
    <row r="2239" spans="1:3" x14ac:dyDescent="0.25">
      <c r="A2239" t="s">
        <v>2261</v>
      </c>
      <c r="B2239">
        <v>4431</v>
      </c>
      <c r="C2239">
        <v>6</v>
      </c>
    </row>
    <row r="2240" spans="1:3" x14ac:dyDescent="0.25">
      <c r="A2240" t="s">
        <v>2262</v>
      </c>
      <c r="B2240">
        <v>4432</v>
      </c>
      <c r="C2240">
        <v>24</v>
      </c>
    </row>
    <row r="2241" spans="1:3" x14ac:dyDescent="0.25">
      <c r="A2241" t="s">
        <v>2263</v>
      </c>
      <c r="B2241">
        <v>4432</v>
      </c>
      <c r="C2241">
        <v>6</v>
      </c>
    </row>
    <row r="2242" spans="1:3" x14ac:dyDescent="0.25">
      <c r="A2242" t="s">
        <v>2264</v>
      </c>
      <c r="B2242">
        <v>4433</v>
      </c>
      <c r="C2242">
        <v>24</v>
      </c>
    </row>
    <row r="2243" spans="1:3" x14ac:dyDescent="0.25">
      <c r="A2243" t="s">
        <v>2265</v>
      </c>
      <c r="B2243">
        <v>4433</v>
      </c>
      <c r="C2243">
        <v>4</v>
      </c>
    </row>
    <row r="2244" spans="1:3" x14ac:dyDescent="0.25">
      <c r="A2244" t="s">
        <v>2266</v>
      </c>
      <c r="B2244">
        <v>4434</v>
      </c>
      <c r="C2244">
        <v>24</v>
      </c>
    </row>
    <row r="2245" spans="1:3" x14ac:dyDescent="0.25">
      <c r="A2245" t="s">
        <v>2267</v>
      </c>
      <c r="B2245">
        <v>4434</v>
      </c>
      <c r="C2245">
        <v>4</v>
      </c>
    </row>
    <row r="2246" spans="1:3" x14ac:dyDescent="0.25">
      <c r="A2246" t="s">
        <v>2268</v>
      </c>
      <c r="B2246">
        <v>4435</v>
      </c>
      <c r="C2246">
        <v>24</v>
      </c>
    </row>
    <row r="2247" spans="1:3" x14ac:dyDescent="0.25">
      <c r="A2247" t="s">
        <v>2269</v>
      </c>
      <c r="B2247">
        <v>4435</v>
      </c>
      <c r="C2247">
        <v>4</v>
      </c>
    </row>
    <row r="2248" spans="1:3" x14ac:dyDescent="0.25">
      <c r="A2248" t="s">
        <v>2270</v>
      </c>
      <c r="B2248">
        <v>4436</v>
      </c>
      <c r="C2248">
        <v>24</v>
      </c>
    </row>
    <row r="2249" spans="1:3" x14ac:dyDescent="0.25">
      <c r="A2249" t="s">
        <v>2271</v>
      </c>
      <c r="B2249">
        <v>4436</v>
      </c>
      <c r="C2249">
        <v>4</v>
      </c>
    </row>
    <row r="2250" spans="1:3" x14ac:dyDescent="0.25">
      <c r="A2250" t="s">
        <v>2272</v>
      </c>
      <c r="B2250">
        <v>4438</v>
      </c>
      <c r="C2250">
        <v>24</v>
      </c>
    </row>
    <row r="2251" spans="1:3" x14ac:dyDescent="0.25">
      <c r="A2251" t="s">
        <v>2273</v>
      </c>
      <c r="B2251">
        <v>4438</v>
      </c>
      <c r="C2251">
        <v>6</v>
      </c>
    </row>
    <row r="2252" spans="1:3" x14ac:dyDescent="0.25">
      <c r="A2252" t="s">
        <v>2274</v>
      </c>
      <c r="B2252">
        <v>4439</v>
      </c>
      <c r="C2252">
        <v>24</v>
      </c>
    </row>
    <row r="2253" spans="1:3" x14ac:dyDescent="0.25">
      <c r="A2253" t="s">
        <v>2275</v>
      </c>
      <c r="B2253">
        <v>4439</v>
      </c>
      <c r="C2253">
        <v>4</v>
      </c>
    </row>
    <row r="2254" spans="1:3" x14ac:dyDescent="0.25">
      <c r="A2254" t="s">
        <v>2276</v>
      </c>
      <c r="B2254">
        <v>4440</v>
      </c>
      <c r="C2254">
        <v>24</v>
      </c>
    </row>
    <row r="2255" spans="1:3" x14ac:dyDescent="0.25">
      <c r="A2255" t="s">
        <v>2277</v>
      </c>
      <c r="B2255">
        <v>4440</v>
      </c>
      <c r="C2255">
        <v>6</v>
      </c>
    </row>
    <row r="2256" spans="1:3" x14ac:dyDescent="0.25">
      <c r="A2256" t="s">
        <v>2278</v>
      </c>
      <c r="B2256">
        <v>4441</v>
      </c>
      <c r="C2256">
        <v>24</v>
      </c>
    </row>
    <row r="2257" spans="1:3" x14ac:dyDescent="0.25">
      <c r="A2257" t="s">
        <v>2279</v>
      </c>
      <c r="B2257">
        <v>4441</v>
      </c>
      <c r="C2257">
        <v>3</v>
      </c>
    </row>
    <row r="2258" spans="1:3" x14ac:dyDescent="0.25">
      <c r="A2258" t="s">
        <v>2280</v>
      </c>
      <c r="B2258">
        <v>4442</v>
      </c>
      <c r="C2258">
        <v>24</v>
      </c>
    </row>
    <row r="2259" spans="1:3" x14ac:dyDescent="0.25">
      <c r="A2259" t="s">
        <v>2281</v>
      </c>
      <c r="B2259">
        <v>4442</v>
      </c>
      <c r="C2259">
        <v>4</v>
      </c>
    </row>
    <row r="2260" spans="1:3" x14ac:dyDescent="0.25">
      <c r="A2260" t="s">
        <v>2282</v>
      </c>
      <c r="B2260">
        <v>4475636</v>
      </c>
      <c r="C2260">
        <v>36</v>
      </c>
    </row>
    <row r="2261" spans="1:3" x14ac:dyDescent="0.25">
      <c r="A2261" t="s">
        <v>2283</v>
      </c>
      <c r="B2261">
        <v>4475636</v>
      </c>
      <c r="C2261">
        <v>1</v>
      </c>
    </row>
    <row r="2262" spans="1:3" x14ac:dyDescent="0.25">
      <c r="A2262" t="s">
        <v>2284</v>
      </c>
      <c r="B2262">
        <v>45089</v>
      </c>
      <c r="C2262">
        <v>36</v>
      </c>
    </row>
    <row r="2263" spans="1:3" x14ac:dyDescent="0.25">
      <c r="A2263" t="s">
        <v>2285</v>
      </c>
      <c r="B2263">
        <v>45089</v>
      </c>
      <c r="C2263">
        <v>1</v>
      </c>
    </row>
    <row r="2264" spans="1:3" x14ac:dyDescent="0.25">
      <c r="A2264" t="s">
        <v>2286</v>
      </c>
      <c r="B2264">
        <v>45090</v>
      </c>
      <c r="C2264">
        <v>36</v>
      </c>
    </row>
    <row r="2265" spans="1:3" x14ac:dyDescent="0.25">
      <c r="A2265" t="s">
        <v>2287</v>
      </c>
      <c r="B2265">
        <v>45090</v>
      </c>
      <c r="C2265">
        <v>1</v>
      </c>
    </row>
    <row r="2266" spans="1:3" x14ac:dyDescent="0.25">
      <c r="A2266" t="s">
        <v>2288</v>
      </c>
      <c r="B2266" t="s">
        <v>2289</v>
      </c>
      <c r="C2266">
        <v>24</v>
      </c>
    </row>
    <row r="2267" spans="1:3" x14ac:dyDescent="0.25">
      <c r="A2267" t="s">
        <v>2290</v>
      </c>
      <c r="B2267" t="s">
        <v>2289</v>
      </c>
      <c r="C2267">
        <v>2</v>
      </c>
    </row>
    <row r="2268" spans="1:3" x14ac:dyDescent="0.25">
      <c r="A2268" t="s">
        <v>2291</v>
      </c>
      <c r="B2268" t="s">
        <v>2289</v>
      </c>
      <c r="C2268">
        <v>24</v>
      </c>
    </row>
    <row r="2269" spans="1:3" x14ac:dyDescent="0.25">
      <c r="A2269" t="s">
        <v>2292</v>
      </c>
      <c r="B2269" t="s">
        <v>2289</v>
      </c>
      <c r="C2269">
        <v>2</v>
      </c>
    </row>
    <row r="2270" spans="1:3" x14ac:dyDescent="0.25">
      <c r="A2270" t="s">
        <v>2293</v>
      </c>
      <c r="B2270">
        <v>451</v>
      </c>
      <c r="C2270">
        <v>24</v>
      </c>
    </row>
    <row r="2271" spans="1:3" x14ac:dyDescent="0.25">
      <c r="A2271" t="s">
        <v>2294</v>
      </c>
      <c r="B2271">
        <v>451</v>
      </c>
      <c r="C2271">
        <v>1</v>
      </c>
    </row>
    <row r="2272" spans="1:3" x14ac:dyDescent="0.25">
      <c r="A2272" t="s">
        <v>2295</v>
      </c>
      <c r="B2272">
        <v>451</v>
      </c>
      <c r="C2272">
        <v>2</v>
      </c>
    </row>
    <row r="2273" spans="1:3" x14ac:dyDescent="0.25">
      <c r="A2273" t="s">
        <v>2296</v>
      </c>
      <c r="B2273">
        <v>452</v>
      </c>
      <c r="C2273">
        <v>24</v>
      </c>
    </row>
    <row r="2274" spans="1:3" x14ac:dyDescent="0.25">
      <c r="A2274" t="s">
        <v>2297</v>
      </c>
      <c r="B2274">
        <v>452</v>
      </c>
      <c r="C2274">
        <v>3</v>
      </c>
    </row>
    <row r="2275" spans="1:3" x14ac:dyDescent="0.25">
      <c r="A2275" t="s">
        <v>2298</v>
      </c>
      <c r="B2275">
        <v>453</v>
      </c>
      <c r="C2275">
        <v>24</v>
      </c>
    </row>
    <row r="2276" spans="1:3" x14ac:dyDescent="0.25">
      <c r="A2276" t="s">
        <v>2299</v>
      </c>
      <c r="B2276">
        <v>453</v>
      </c>
      <c r="C2276">
        <v>4</v>
      </c>
    </row>
    <row r="2277" spans="1:3" x14ac:dyDescent="0.25">
      <c r="A2277" t="s">
        <v>2300</v>
      </c>
      <c r="B2277">
        <v>45723</v>
      </c>
      <c r="C2277">
        <v>36</v>
      </c>
    </row>
    <row r="2278" spans="1:3" x14ac:dyDescent="0.25">
      <c r="A2278" t="s">
        <v>2301</v>
      </c>
      <c r="B2278">
        <v>45723</v>
      </c>
      <c r="C2278">
        <v>1</v>
      </c>
    </row>
    <row r="2279" spans="1:3" x14ac:dyDescent="0.25">
      <c r="A2279" t="s">
        <v>2302</v>
      </c>
      <c r="B2279">
        <v>4575236</v>
      </c>
      <c r="C2279">
        <v>1</v>
      </c>
    </row>
    <row r="2280" spans="1:3" x14ac:dyDescent="0.25">
      <c r="A2280" t="s">
        <v>2303</v>
      </c>
      <c r="B2280">
        <v>4575236</v>
      </c>
      <c r="C2280">
        <v>36</v>
      </c>
    </row>
    <row r="2281" spans="1:3" x14ac:dyDescent="0.25">
      <c r="A2281" t="s">
        <v>2304</v>
      </c>
      <c r="B2281">
        <v>4575236</v>
      </c>
      <c r="C2281">
        <v>1</v>
      </c>
    </row>
    <row r="2282" spans="1:3" x14ac:dyDescent="0.25">
      <c r="A2282" t="s">
        <v>2305</v>
      </c>
      <c r="B2282">
        <v>4575936</v>
      </c>
      <c r="C2282">
        <v>36</v>
      </c>
    </row>
    <row r="2283" spans="1:3" x14ac:dyDescent="0.25">
      <c r="A2283" t="s">
        <v>2306</v>
      </c>
      <c r="B2283">
        <v>4575936</v>
      </c>
      <c r="C2283">
        <v>2</v>
      </c>
    </row>
    <row r="2284" spans="1:3" x14ac:dyDescent="0.25">
      <c r="A2284" t="s">
        <v>2307</v>
      </c>
      <c r="B2284">
        <v>4576136</v>
      </c>
      <c r="C2284">
        <v>36</v>
      </c>
    </row>
    <row r="2285" spans="1:3" x14ac:dyDescent="0.25">
      <c r="A2285" t="s">
        <v>2308</v>
      </c>
      <c r="B2285">
        <v>4576136</v>
      </c>
      <c r="C2285">
        <v>2</v>
      </c>
    </row>
    <row r="2286" spans="1:3" x14ac:dyDescent="0.25">
      <c r="A2286" t="s">
        <v>2309</v>
      </c>
      <c r="B2286">
        <v>4576236</v>
      </c>
      <c r="C2286">
        <v>36</v>
      </c>
    </row>
    <row r="2287" spans="1:3" x14ac:dyDescent="0.25">
      <c r="A2287" t="s">
        <v>2310</v>
      </c>
      <c r="B2287">
        <v>4576236</v>
      </c>
      <c r="C2287">
        <v>1</v>
      </c>
    </row>
    <row r="2288" spans="1:3" x14ac:dyDescent="0.25">
      <c r="A2288" t="s">
        <v>2311</v>
      </c>
      <c r="B2288">
        <v>4576236</v>
      </c>
      <c r="C2288">
        <v>2</v>
      </c>
    </row>
    <row r="2289" spans="1:3" x14ac:dyDescent="0.25">
      <c r="A2289" t="s">
        <v>2312</v>
      </c>
      <c r="B2289">
        <v>4569945741</v>
      </c>
      <c r="C2289">
        <v>36</v>
      </c>
    </row>
    <row r="2290" spans="1:3" x14ac:dyDescent="0.25">
      <c r="A2290" t="s">
        <v>2313</v>
      </c>
      <c r="B2290">
        <v>4569945741</v>
      </c>
      <c r="C2290">
        <v>2</v>
      </c>
    </row>
    <row r="2291" spans="1:3" x14ac:dyDescent="0.25">
      <c r="A2291" t="s">
        <v>2314</v>
      </c>
      <c r="B2291">
        <v>4576436</v>
      </c>
      <c r="C2291">
        <v>36</v>
      </c>
    </row>
    <row r="2292" spans="1:3" x14ac:dyDescent="0.25">
      <c r="A2292" t="s">
        <v>2315</v>
      </c>
      <c r="B2292">
        <v>4576436</v>
      </c>
      <c r="C2292">
        <v>2</v>
      </c>
    </row>
    <row r="2293" spans="1:3" x14ac:dyDescent="0.25">
      <c r="A2293" t="s">
        <v>2316</v>
      </c>
      <c r="B2293">
        <v>4577036</v>
      </c>
      <c r="C2293">
        <v>36</v>
      </c>
    </row>
    <row r="2294" spans="1:3" x14ac:dyDescent="0.25">
      <c r="A2294" t="s">
        <v>2317</v>
      </c>
      <c r="B2294">
        <v>4577036</v>
      </c>
      <c r="C2294">
        <v>2</v>
      </c>
    </row>
    <row r="2295" spans="1:3" x14ac:dyDescent="0.25">
      <c r="A2295" t="s">
        <v>2318</v>
      </c>
      <c r="B2295">
        <v>465</v>
      </c>
      <c r="C2295">
        <v>1</v>
      </c>
    </row>
    <row r="2296" spans="1:3" x14ac:dyDescent="0.25">
      <c r="A2296" t="s">
        <v>2319</v>
      </c>
      <c r="B2296">
        <v>465</v>
      </c>
      <c r="C2296">
        <v>1</v>
      </c>
    </row>
    <row r="2297" spans="1:3" x14ac:dyDescent="0.25">
      <c r="A2297" t="s">
        <v>2320</v>
      </c>
      <c r="B2297">
        <v>465</v>
      </c>
      <c r="C2297">
        <v>48</v>
      </c>
    </row>
    <row r="2298" spans="1:3" x14ac:dyDescent="0.25">
      <c r="A2298" t="s">
        <v>2321</v>
      </c>
      <c r="B2298">
        <v>465</v>
      </c>
      <c r="C2298">
        <v>1</v>
      </c>
    </row>
    <row r="2299" spans="1:3" x14ac:dyDescent="0.25">
      <c r="A2299" t="s">
        <v>2322</v>
      </c>
      <c r="B2299">
        <v>465</v>
      </c>
      <c r="C2299">
        <v>4</v>
      </c>
    </row>
    <row r="2300" spans="1:3" x14ac:dyDescent="0.25">
      <c r="A2300" t="s">
        <v>2323</v>
      </c>
      <c r="B2300">
        <v>465</v>
      </c>
      <c r="C2300">
        <v>2</v>
      </c>
    </row>
    <row r="2301" spans="1:3" x14ac:dyDescent="0.25">
      <c r="A2301" t="s">
        <v>2324</v>
      </c>
      <c r="B2301">
        <v>465</v>
      </c>
      <c r="C2301">
        <v>4</v>
      </c>
    </row>
    <row r="2302" spans="1:3" x14ac:dyDescent="0.25">
      <c r="A2302" t="s">
        <v>2325</v>
      </c>
      <c r="B2302">
        <v>46947</v>
      </c>
      <c r="C2302">
        <v>2</v>
      </c>
    </row>
    <row r="2303" spans="1:3" x14ac:dyDescent="0.25">
      <c r="A2303" t="s">
        <v>2326</v>
      </c>
      <c r="B2303">
        <v>47100</v>
      </c>
      <c r="C2303">
        <v>48</v>
      </c>
    </row>
    <row r="2304" spans="1:3" x14ac:dyDescent="0.25">
      <c r="A2304" t="s">
        <v>2327</v>
      </c>
      <c r="B2304">
        <v>47100</v>
      </c>
      <c r="C2304">
        <v>2</v>
      </c>
    </row>
    <row r="2305" spans="1:3" x14ac:dyDescent="0.25">
      <c r="A2305" t="s">
        <v>2328</v>
      </c>
      <c r="B2305">
        <v>47170</v>
      </c>
      <c r="C2305">
        <v>36</v>
      </c>
    </row>
    <row r="2306" spans="1:3" x14ac:dyDescent="0.25">
      <c r="A2306" t="s">
        <v>2329</v>
      </c>
      <c r="B2306">
        <v>47170</v>
      </c>
      <c r="C2306">
        <v>2</v>
      </c>
    </row>
    <row r="2307" spans="1:3" x14ac:dyDescent="0.25">
      <c r="A2307" t="s">
        <v>2330</v>
      </c>
      <c r="B2307">
        <v>4721636</v>
      </c>
      <c r="C2307">
        <v>36</v>
      </c>
    </row>
    <row r="2308" spans="1:3" x14ac:dyDescent="0.25">
      <c r="A2308" t="s">
        <v>2331</v>
      </c>
      <c r="B2308">
        <v>4721636</v>
      </c>
      <c r="C2308">
        <v>1</v>
      </c>
    </row>
    <row r="2309" spans="1:3" x14ac:dyDescent="0.25">
      <c r="A2309" t="s">
        <v>2332</v>
      </c>
      <c r="B2309">
        <v>4735836</v>
      </c>
      <c r="C2309">
        <v>36</v>
      </c>
    </row>
    <row r="2310" spans="1:3" x14ac:dyDescent="0.25">
      <c r="A2310" t="s">
        <v>2333</v>
      </c>
      <c r="B2310">
        <v>4735836</v>
      </c>
      <c r="C2310">
        <v>1</v>
      </c>
    </row>
    <row r="2311" spans="1:3" x14ac:dyDescent="0.25">
      <c r="A2311" t="s">
        <v>2334</v>
      </c>
      <c r="B2311">
        <v>48503</v>
      </c>
      <c r="C2311">
        <v>48</v>
      </c>
    </row>
    <row r="2312" spans="1:3" x14ac:dyDescent="0.25">
      <c r="A2312" t="s">
        <v>2335</v>
      </c>
      <c r="B2312">
        <v>48503</v>
      </c>
      <c r="C2312">
        <v>2</v>
      </c>
    </row>
    <row r="2313" spans="1:3" x14ac:dyDescent="0.25">
      <c r="A2313" t="s">
        <v>2336</v>
      </c>
      <c r="B2313">
        <v>4881436</v>
      </c>
      <c r="C2313">
        <v>36</v>
      </c>
    </row>
    <row r="2314" spans="1:3" x14ac:dyDescent="0.25">
      <c r="A2314" t="s">
        <v>2337</v>
      </c>
      <c r="B2314">
        <v>4881436</v>
      </c>
      <c r="C2314">
        <v>1</v>
      </c>
    </row>
    <row r="2315" spans="1:3" x14ac:dyDescent="0.25">
      <c r="A2315" t="s">
        <v>2338</v>
      </c>
      <c r="B2315">
        <v>4881536</v>
      </c>
      <c r="C2315">
        <v>36</v>
      </c>
    </row>
    <row r="2316" spans="1:3" x14ac:dyDescent="0.25">
      <c r="A2316" t="s">
        <v>2339</v>
      </c>
      <c r="B2316">
        <v>4881536</v>
      </c>
      <c r="C2316">
        <v>2</v>
      </c>
    </row>
    <row r="2317" spans="1:3" x14ac:dyDescent="0.25">
      <c r="A2317" t="s">
        <v>2340</v>
      </c>
      <c r="B2317">
        <v>48924</v>
      </c>
      <c r="C2317">
        <v>48</v>
      </c>
    </row>
    <row r="2318" spans="1:3" x14ac:dyDescent="0.25">
      <c r="A2318" t="s">
        <v>2341</v>
      </c>
      <c r="B2318">
        <v>48924</v>
      </c>
      <c r="C2318">
        <v>2</v>
      </c>
    </row>
    <row r="2319" spans="1:3" x14ac:dyDescent="0.25">
      <c r="A2319" t="s">
        <v>2342</v>
      </c>
      <c r="B2319">
        <v>48925</v>
      </c>
      <c r="C2319">
        <v>2</v>
      </c>
    </row>
    <row r="2320" spans="1:3" x14ac:dyDescent="0.25">
      <c r="A2320" t="s">
        <v>2343</v>
      </c>
      <c r="B2320">
        <v>49175</v>
      </c>
      <c r="C2320">
        <v>36</v>
      </c>
    </row>
    <row r="2321" spans="1:3" x14ac:dyDescent="0.25">
      <c r="A2321" t="s">
        <v>2344</v>
      </c>
      <c r="B2321">
        <v>49175</v>
      </c>
      <c r="C2321">
        <v>1</v>
      </c>
    </row>
    <row r="2322" spans="1:3" x14ac:dyDescent="0.25">
      <c r="A2322" t="s">
        <v>2345</v>
      </c>
      <c r="B2322">
        <v>5000</v>
      </c>
      <c r="C2322">
        <v>36</v>
      </c>
    </row>
    <row r="2323" spans="1:3" x14ac:dyDescent="0.25">
      <c r="A2323" t="s">
        <v>2346</v>
      </c>
      <c r="B2323">
        <v>5000</v>
      </c>
      <c r="C2323">
        <v>1</v>
      </c>
    </row>
    <row r="2324" spans="1:3" x14ac:dyDescent="0.25">
      <c r="A2324" t="s">
        <v>2347</v>
      </c>
      <c r="B2324">
        <v>5000</v>
      </c>
      <c r="C2324">
        <v>3</v>
      </c>
    </row>
    <row r="2325" spans="1:3" x14ac:dyDescent="0.25">
      <c r="A2325" t="s">
        <v>2348</v>
      </c>
      <c r="B2325">
        <v>5001</v>
      </c>
      <c r="C2325">
        <v>24</v>
      </c>
    </row>
    <row r="2326" spans="1:3" x14ac:dyDescent="0.25">
      <c r="A2326" t="s">
        <v>2349</v>
      </c>
      <c r="B2326">
        <v>5001</v>
      </c>
      <c r="C2326">
        <v>1</v>
      </c>
    </row>
    <row r="2327" spans="1:3" x14ac:dyDescent="0.25">
      <c r="A2327" t="s">
        <v>2350</v>
      </c>
      <c r="B2327">
        <v>5001</v>
      </c>
      <c r="C2327">
        <v>2</v>
      </c>
    </row>
    <row r="2328" spans="1:3" x14ac:dyDescent="0.25">
      <c r="A2328" t="s">
        <v>2351</v>
      </c>
      <c r="B2328">
        <v>5002</v>
      </c>
      <c r="C2328">
        <v>24</v>
      </c>
    </row>
    <row r="2329" spans="1:3" x14ac:dyDescent="0.25">
      <c r="A2329" t="s">
        <v>2352</v>
      </c>
      <c r="B2329">
        <v>5002</v>
      </c>
      <c r="C2329">
        <v>1</v>
      </c>
    </row>
    <row r="2330" spans="1:3" x14ac:dyDescent="0.25">
      <c r="A2330" t="s">
        <v>2353</v>
      </c>
      <c r="B2330">
        <v>5002</v>
      </c>
      <c r="C2330">
        <v>2</v>
      </c>
    </row>
    <row r="2331" spans="1:3" x14ac:dyDescent="0.25">
      <c r="A2331" t="s">
        <v>2354</v>
      </c>
      <c r="B2331">
        <v>5003</v>
      </c>
      <c r="C2331">
        <v>24</v>
      </c>
    </row>
    <row r="2332" spans="1:3" x14ac:dyDescent="0.25">
      <c r="A2332" t="s">
        <v>2355</v>
      </c>
      <c r="B2332">
        <v>5003</v>
      </c>
      <c r="C2332">
        <v>1</v>
      </c>
    </row>
    <row r="2333" spans="1:3" x14ac:dyDescent="0.25">
      <c r="A2333" t="s">
        <v>2356</v>
      </c>
      <c r="B2333">
        <v>5003</v>
      </c>
      <c r="C2333">
        <v>2</v>
      </c>
    </row>
    <row r="2334" spans="1:3" x14ac:dyDescent="0.25">
      <c r="A2334" t="s">
        <v>2357</v>
      </c>
      <c r="B2334">
        <v>5004</v>
      </c>
      <c r="C2334">
        <v>24</v>
      </c>
    </row>
    <row r="2335" spans="1:3" x14ac:dyDescent="0.25">
      <c r="A2335" t="s">
        <v>2358</v>
      </c>
      <c r="B2335">
        <v>5004</v>
      </c>
      <c r="C2335">
        <v>1</v>
      </c>
    </row>
    <row r="2336" spans="1:3" x14ac:dyDescent="0.25">
      <c r="A2336" t="s">
        <v>2359</v>
      </c>
      <c r="B2336">
        <v>5004</v>
      </c>
      <c r="C2336">
        <v>2</v>
      </c>
    </row>
    <row r="2337" spans="1:3" x14ac:dyDescent="0.25">
      <c r="A2337" t="s">
        <v>2360</v>
      </c>
      <c r="B2337">
        <v>5005</v>
      </c>
      <c r="C2337">
        <v>48</v>
      </c>
    </row>
    <row r="2338" spans="1:3" x14ac:dyDescent="0.25">
      <c r="A2338" t="s">
        <v>2361</v>
      </c>
      <c r="B2338">
        <v>5005</v>
      </c>
      <c r="C2338">
        <v>1</v>
      </c>
    </row>
    <row r="2339" spans="1:3" x14ac:dyDescent="0.25">
      <c r="A2339" t="s">
        <v>2362</v>
      </c>
      <c r="B2339">
        <v>5005</v>
      </c>
      <c r="C2339">
        <v>4</v>
      </c>
    </row>
    <row r="2340" spans="1:3" x14ac:dyDescent="0.25">
      <c r="A2340" t="s">
        <v>2363</v>
      </c>
      <c r="B2340">
        <v>5009</v>
      </c>
      <c r="C2340">
        <v>36</v>
      </c>
    </row>
    <row r="2341" spans="1:3" x14ac:dyDescent="0.25">
      <c r="A2341" t="s">
        <v>2364</v>
      </c>
      <c r="B2341">
        <v>5009</v>
      </c>
      <c r="C2341">
        <v>1</v>
      </c>
    </row>
    <row r="2342" spans="1:3" x14ac:dyDescent="0.25">
      <c r="A2342" t="s">
        <v>2365</v>
      </c>
      <c r="B2342">
        <v>5009</v>
      </c>
      <c r="C2342">
        <v>2</v>
      </c>
    </row>
    <row r="2343" spans="1:3" x14ac:dyDescent="0.25">
      <c r="A2343" t="s">
        <v>2366</v>
      </c>
      <c r="B2343">
        <v>5010</v>
      </c>
      <c r="C2343">
        <v>50</v>
      </c>
    </row>
    <row r="2344" spans="1:3" x14ac:dyDescent="0.25">
      <c r="A2344" t="s">
        <v>2367</v>
      </c>
      <c r="B2344">
        <v>5010</v>
      </c>
      <c r="C2344">
        <v>1</v>
      </c>
    </row>
    <row r="2345" spans="1:3" x14ac:dyDescent="0.25">
      <c r="A2345" t="s">
        <v>2368</v>
      </c>
      <c r="B2345">
        <v>5010</v>
      </c>
      <c r="C2345">
        <v>2</v>
      </c>
    </row>
    <row r="2346" spans="1:3" x14ac:dyDescent="0.25">
      <c r="A2346" t="s">
        <v>2369</v>
      </c>
      <c r="B2346">
        <v>5010</v>
      </c>
      <c r="C2346">
        <v>5</v>
      </c>
    </row>
    <row r="2347" spans="1:3" x14ac:dyDescent="0.25">
      <c r="A2347" t="s">
        <v>2370</v>
      </c>
      <c r="B2347">
        <v>5010</v>
      </c>
      <c r="C2347">
        <v>5</v>
      </c>
    </row>
    <row r="2348" spans="1:3" x14ac:dyDescent="0.25">
      <c r="A2348" t="s">
        <v>2371</v>
      </c>
      <c r="B2348">
        <v>5011</v>
      </c>
      <c r="C2348">
        <v>1</v>
      </c>
    </row>
    <row r="2349" spans="1:3" x14ac:dyDescent="0.25">
      <c r="A2349" t="s">
        <v>2372</v>
      </c>
      <c r="B2349">
        <v>5011</v>
      </c>
      <c r="C2349">
        <v>50</v>
      </c>
    </row>
    <row r="2350" spans="1:3" x14ac:dyDescent="0.25">
      <c r="A2350" t="s">
        <v>2373</v>
      </c>
      <c r="B2350">
        <v>5011</v>
      </c>
      <c r="C2350">
        <v>1</v>
      </c>
    </row>
    <row r="2351" spans="1:3" x14ac:dyDescent="0.25">
      <c r="A2351" t="s">
        <v>2374</v>
      </c>
      <c r="B2351">
        <v>5011</v>
      </c>
      <c r="C2351">
        <v>2</v>
      </c>
    </row>
    <row r="2352" spans="1:3" x14ac:dyDescent="0.25">
      <c r="A2352" t="s">
        <v>2375</v>
      </c>
      <c r="B2352">
        <v>5011</v>
      </c>
      <c r="C2352">
        <v>4</v>
      </c>
    </row>
    <row r="2353" spans="1:3" x14ac:dyDescent="0.25">
      <c r="A2353" t="s">
        <v>2376</v>
      </c>
      <c r="B2353">
        <v>5011</v>
      </c>
      <c r="C2353">
        <v>2</v>
      </c>
    </row>
    <row r="2354" spans="1:3" x14ac:dyDescent="0.25">
      <c r="A2354" t="s">
        <v>2377</v>
      </c>
      <c r="B2354">
        <v>5011</v>
      </c>
      <c r="C2354">
        <v>4</v>
      </c>
    </row>
    <row r="2355" spans="1:3" x14ac:dyDescent="0.25">
      <c r="A2355" t="s">
        <v>2378</v>
      </c>
      <c r="B2355">
        <v>5012</v>
      </c>
      <c r="C2355">
        <v>50</v>
      </c>
    </row>
    <row r="2356" spans="1:3" x14ac:dyDescent="0.25">
      <c r="A2356" t="s">
        <v>2379</v>
      </c>
      <c r="B2356">
        <v>5012</v>
      </c>
      <c r="C2356">
        <v>1</v>
      </c>
    </row>
    <row r="2357" spans="1:3" x14ac:dyDescent="0.25">
      <c r="A2357" t="s">
        <v>2380</v>
      </c>
      <c r="B2357">
        <v>5012</v>
      </c>
      <c r="C2357">
        <v>2</v>
      </c>
    </row>
    <row r="2358" spans="1:3" x14ac:dyDescent="0.25">
      <c r="A2358" t="s">
        <v>2381</v>
      </c>
      <c r="B2358">
        <v>5012</v>
      </c>
      <c r="C2358">
        <v>6</v>
      </c>
    </row>
    <row r="2359" spans="1:3" x14ac:dyDescent="0.25">
      <c r="A2359" t="s">
        <v>2382</v>
      </c>
      <c r="B2359">
        <v>5012</v>
      </c>
      <c r="C2359">
        <v>2</v>
      </c>
    </row>
    <row r="2360" spans="1:3" x14ac:dyDescent="0.25">
      <c r="A2360" t="s">
        <v>2383</v>
      </c>
      <c r="B2360">
        <v>5012</v>
      </c>
      <c r="C2360">
        <v>6</v>
      </c>
    </row>
    <row r="2361" spans="1:3" x14ac:dyDescent="0.25">
      <c r="A2361" t="s">
        <v>2384</v>
      </c>
      <c r="B2361">
        <v>5013</v>
      </c>
      <c r="C2361">
        <v>1</v>
      </c>
    </row>
    <row r="2362" spans="1:3" x14ac:dyDescent="0.25">
      <c r="A2362" t="s">
        <v>2385</v>
      </c>
      <c r="B2362">
        <v>5013</v>
      </c>
      <c r="C2362">
        <v>50</v>
      </c>
    </row>
    <row r="2363" spans="1:3" x14ac:dyDescent="0.25">
      <c r="A2363" t="s">
        <v>2386</v>
      </c>
      <c r="B2363">
        <v>5013</v>
      </c>
      <c r="C2363">
        <v>1</v>
      </c>
    </row>
    <row r="2364" spans="1:3" x14ac:dyDescent="0.25">
      <c r="A2364" t="s">
        <v>2387</v>
      </c>
      <c r="B2364">
        <v>5013</v>
      </c>
      <c r="C2364">
        <v>2</v>
      </c>
    </row>
    <row r="2365" spans="1:3" x14ac:dyDescent="0.25">
      <c r="A2365" t="s">
        <v>2388</v>
      </c>
      <c r="B2365">
        <v>5013</v>
      </c>
      <c r="C2365">
        <v>4</v>
      </c>
    </row>
    <row r="2366" spans="1:3" x14ac:dyDescent="0.25">
      <c r="A2366" t="s">
        <v>2389</v>
      </c>
      <c r="B2366">
        <v>5013</v>
      </c>
      <c r="C2366">
        <v>2</v>
      </c>
    </row>
    <row r="2367" spans="1:3" x14ac:dyDescent="0.25">
      <c r="A2367" t="s">
        <v>2390</v>
      </c>
      <c r="B2367">
        <v>5013</v>
      </c>
      <c r="C2367">
        <v>4</v>
      </c>
    </row>
    <row r="2368" spans="1:3" x14ac:dyDescent="0.25">
      <c r="A2368" t="s">
        <v>2391</v>
      </c>
      <c r="B2368">
        <v>5014</v>
      </c>
      <c r="C2368">
        <v>45</v>
      </c>
    </row>
    <row r="2369" spans="1:3" x14ac:dyDescent="0.25">
      <c r="A2369" t="s">
        <v>2392</v>
      </c>
      <c r="B2369">
        <v>5014</v>
      </c>
      <c r="C2369">
        <v>1</v>
      </c>
    </row>
    <row r="2370" spans="1:3" x14ac:dyDescent="0.25">
      <c r="A2370" t="s">
        <v>2393</v>
      </c>
      <c r="B2370">
        <v>5014</v>
      </c>
      <c r="C2370">
        <v>2</v>
      </c>
    </row>
    <row r="2371" spans="1:3" x14ac:dyDescent="0.25">
      <c r="A2371" t="s">
        <v>2394</v>
      </c>
      <c r="B2371">
        <v>5015</v>
      </c>
      <c r="C2371">
        <v>100</v>
      </c>
    </row>
    <row r="2372" spans="1:3" x14ac:dyDescent="0.25">
      <c r="A2372" t="s">
        <v>2395</v>
      </c>
      <c r="B2372">
        <v>5016</v>
      </c>
      <c r="C2372">
        <v>25</v>
      </c>
    </row>
    <row r="2373" spans="1:3" x14ac:dyDescent="0.25">
      <c r="A2373" t="s">
        <v>2396</v>
      </c>
      <c r="B2373">
        <v>5017</v>
      </c>
      <c r="C2373">
        <v>25</v>
      </c>
    </row>
    <row r="2374" spans="1:3" x14ac:dyDescent="0.25">
      <c r="A2374" t="s">
        <v>2397</v>
      </c>
      <c r="B2374">
        <v>5018</v>
      </c>
      <c r="C2374">
        <v>25</v>
      </c>
    </row>
    <row r="2375" spans="1:3" x14ac:dyDescent="0.25">
      <c r="A2375" t="s">
        <v>2398</v>
      </c>
      <c r="B2375">
        <v>5019</v>
      </c>
      <c r="C2375">
        <v>25</v>
      </c>
    </row>
    <row r="2376" spans="1:3" x14ac:dyDescent="0.25">
      <c r="A2376" t="s">
        <v>2399</v>
      </c>
      <c r="B2376">
        <v>501</v>
      </c>
      <c r="C2376">
        <v>24</v>
      </c>
    </row>
    <row r="2377" spans="1:3" x14ac:dyDescent="0.25">
      <c r="A2377" t="s">
        <v>2400</v>
      </c>
      <c r="B2377">
        <v>501</v>
      </c>
      <c r="C2377">
        <v>4</v>
      </c>
    </row>
    <row r="2378" spans="1:3" x14ac:dyDescent="0.25">
      <c r="A2378" t="s">
        <v>2401</v>
      </c>
      <c r="B2378">
        <v>5020</v>
      </c>
      <c r="C2378">
        <v>25</v>
      </c>
    </row>
    <row r="2379" spans="1:3" x14ac:dyDescent="0.25">
      <c r="A2379" t="s">
        <v>2402</v>
      </c>
      <c r="B2379">
        <v>5021</v>
      </c>
      <c r="C2379">
        <v>25</v>
      </c>
    </row>
    <row r="2380" spans="1:3" x14ac:dyDescent="0.25">
      <c r="A2380" t="s">
        <v>2403</v>
      </c>
      <c r="B2380">
        <v>5022</v>
      </c>
      <c r="C2380">
        <v>25</v>
      </c>
    </row>
    <row r="2381" spans="1:3" x14ac:dyDescent="0.25">
      <c r="A2381" t="s">
        <v>2404</v>
      </c>
      <c r="B2381">
        <v>5023</v>
      </c>
      <c r="C2381">
        <v>25</v>
      </c>
    </row>
    <row r="2382" spans="1:3" x14ac:dyDescent="0.25">
      <c r="A2382" t="s">
        <v>2405</v>
      </c>
      <c r="B2382">
        <v>5024</v>
      </c>
      <c r="C2382">
        <v>25</v>
      </c>
    </row>
    <row r="2383" spans="1:3" x14ac:dyDescent="0.25">
      <c r="A2383" t="s">
        <v>2406</v>
      </c>
      <c r="B2383">
        <v>5025</v>
      </c>
      <c r="C2383">
        <v>25</v>
      </c>
    </row>
    <row r="2384" spans="1:3" x14ac:dyDescent="0.25">
      <c r="A2384" t="s">
        <v>2407</v>
      </c>
      <c r="B2384">
        <v>5026</v>
      </c>
      <c r="C2384">
        <v>25</v>
      </c>
    </row>
    <row r="2385" spans="1:3" x14ac:dyDescent="0.25">
      <c r="A2385" t="s">
        <v>2408</v>
      </c>
      <c r="B2385">
        <v>5027</v>
      </c>
      <c r="C2385">
        <v>48</v>
      </c>
    </row>
    <row r="2386" spans="1:3" x14ac:dyDescent="0.25">
      <c r="A2386" t="s">
        <v>2409</v>
      </c>
      <c r="B2386">
        <v>5027</v>
      </c>
      <c r="C2386">
        <v>1</v>
      </c>
    </row>
    <row r="2387" spans="1:3" x14ac:dyDescent="0.25">
      <c r="A2387" t="s">
        <v>2410</v>
      </c>
      <c r="B2387">
        <v>5027</v>
      </c>
      <c r="C2387">
        <v>2</v>
      </c>
    </row>
    <row r="2388" spans="1:3" x14ac:dyDescent="0.25">
      <c r="A2388" t="s">
        <v>2411</v>
      </c>
      <c r="B2388">
        <v>5028</v>
      </c>
      <c r="C2388">
        <v>25</v>
      </c>
    </row>
    <row r="2389" spans="1:3" x14ac:dyDescent="0.25">
      <c r="A2389" t="s">
        <v>2412</v>
      </c>
      <c r="B2389">
        <v>5029</v>
      </c>
      <c r="C2389">
        <v>25</v>
      </c>
    </row>
    <row r="2390" spans="1:3" x14ac:dyDescent="0.25">
      <c r="A2390" t="s">
        <v>2413</v>
      </c>
      <c r="B2390">
        <v>5030</v>
      </c>
      <c r="C2390">
        <v>25</v>
      </c>
    </row>
    <row r="2391" spans="1:3" x14ac:dyDescent="0.25">
      <c r="A2391" t="s">
        <v>2414</v>
      </c>
      <c r="B2391">
        <v>5031</v>
      </c>
      <c r="C2391">
        <v>25</v>
      </c>
    </row>
    <row r="2392" spans="1:3" x14ac:dyDescent="0.25">
      <c r="A2392" t="s">
        <v>2415</v>
      </c>
      <c r="B2392">
        <v>5032</v>
      </c>
      <c r="C2392">
        <v>25</v>
      </c>
    </row>
    <row r="2393" spans="1:3" x14ac:dyDescent="0.25">
      <c r="A2393" t="s">
        <v>2416</v>
      </c>
      <c r="B2393">
        <v>5033</v>
      </c>
      <c r="C2393">
        <v>24</v>
      </c>
    </row>
    <row r="2394" spans="1:3" x14ac:dyDescent="0.25">
      <c r="A2394" t="s">
        <v>2417</v>
      </c>
      <c r="B2394">
        <v>5033</v>
      </c>
      <c r="C2394">
        <v>1</v>
      </c>
    </row>
    <row r="2395" spans="1:3" x14ac:dyDescent="0.25">
      <c r="A2395" t="s">
        <v>2418</v>
      </c>
      <c r="B2395">
        <v>5033</v>
      </c>
      <c r="C2395">
        <v>2</v>
      </c>
    </row>
    <row r="2396" spans="1:3" x14ac:dyDescent="0.25">
      <c r="A2396" t="s">
        <v>2419</v>
      </c>
      <c r="B2396">
        <v>5034</v>
      </c>
      <c r="C2396">
        <v>24</v>
      </c>
    </row>
    <row r="2397" spans="1:3" x14ac:dyDescent="0.25">
      <c r="A2397" t="s">
        <v>2420</v>
      </c>
      <c r="B2397">
        <v>5034</v>
      </c>
      <c r="C2397">
        <v>1</v>
      </c>
    </row>
    <row r="2398" spans="1:3" x14ac:dyDescent="0.25">
      <c r="A2398" t="s">
        <v>2421</v>
      </c>
      <c r="B2398">
        <v>5034</v>
      </c>
      <c r="C2398">
        <v>2</v>
      </c>
    </row>
    <row r="2399" spans="1:3" x14ac:dyDescent="0.25">
      <c r="A2399" t="s">
        <v>2422</v>
      </c>
      <c r="B2399">
        <v>5035</v>
      </c>
      <c r="C2399">
        <v>24</v>
      </c>
    </row>
    <row r="2400" spans="1:3" x14ac:dyDescent="0.25">
      <c r="A2400" t="s">
        <v>2423</v>
      </c>
      <c r="B2400">
        <v>5035</v>
      </c>
      <c r="C2400">
        <v>4</v>
      </c>
    </row>
    <row r="2401" spans="1:3" x14ac:dyDescent="0.25">
      <c r="A2401" t="s">
        <v>2424</v>
      </c>
      <c r="B2401">
        <v>5038</v>
      </c>
      <c r="C2401">
        <v>6</v>
      </c>
    </row>
    <row r="2402" spans="1:3" x14ac:dyDescent="0.25">
      <c r="A2402" t="s">
        <v>2425</v>
      </c>
      <c r="B2402">
        <v>5038</v>
      </c>
      <c r="C2402">
        <v>1</v>
      </c>
    </row>
    <row r="2403" spans="1:3" x14ac:dyDescent="0.25">
      <c r="A2403" t="s">
        <v>2426</v>
      </c>
      <c r="B2403">
        <v>5038</v>
      </c>
      <c r="C2403">
        <v>2</v>
      </c>
    </row>
    <row r="2404" spans="1:3" x14ac:dyDescent="0.25">
      <c r="A2404" t="s">
        <v>2427</v>
      </c>
      <c r="B2404">
        <v>5039</v>
      </c>
      <c r="C2404">
        <v>6</v>
      </c>
    </row>
    <row r="2405" spans="1:3" x14ac:dyDescent="0.25">
      <c r="A2405" t="s">
        <v>2428</v>
      </c>
      <c r="B2405">
        <v>5039</v>
      </c>
      <c r="C2405">
        <v>1</v>
      </c>
    </row>
    <row r="2406" spans="1:3" x14ac:dyDescent="0.25">
      <c r="A2406" t="s">
        <v>2429</v>
      </c>
      <c r="B2406">
        <v>5039</v>
      </c>
      <c r="C2406">
        <v>2</v>
      </c>
    </row>
    <row r="2407" spans="1:3" x14ac:dyDescent="0.25">
      <c r="A2407" t="s">
        <v>2430</v>
      </c>
      <c r="B2407">
        <v>503</v>
      </c>
      <c r="C2407">
        <v>24</v>
      </c>
    </row>
    <row r="2408" spans="1:3" x14ac:dyDescent="0.25">
      <c r="A2408" t="s">
        <v>2431</v>
      </c>
      <c r="B2408">
        <v>503</v>
      </c>
      <c r="C2408">
        <v>4</v>
      </c>
    </row>
    <row r="2409" spans="1:3" x14ac:dyDescent="0.25">
      <c r="A2409" t="s">
        <v>2432</v>
      </c>
      <c r="B2409">
        <v>5040</v>
      </c>
      <c r="C2409">
        <v>48</v>
      </c>
    </row>
    <row r="2410" spans="1:3" x14ac:dyDescent="0.25">
      <c r="A2410" t="s">
        <v>2433</v>
      </c>
      <c r="B2410">
        <v>5040</v>
      </c>
      <c r="C2410">
        <v>1</v>
      </c>
    </row>
    <row r="2411" spans="1:3" x14ac:dyDescent="0.25">
      <c r="A2411" t="s">
        <v>2434</v>
      </c>
      <c r="B2411">
        <v>5040</v>
      </c>
      <c r="C2411">
        <v>4</v>
      </c>
    </row>
    <row r="2412" spans="1:3" x14ac:dyDescent="0.25">
      <c r="A2412" t="s">
        <v>2435</v>
      </c>
      <c r="B2412">
        <v>5042</v>
      </c>
      <c r="C2412">
        <v>48</v>
      </c>
    </row>
    <row r="2413" spans="1:3" x14ac:dyDescent="0.25">
      <c r="A2413" t="s">
        <v>2436</v>
      </c>
      <c r="B2413">
        <v>5042</v>
      </c>
      <c r="C2413">
        <v>2</v>
      </c>
    </row>
    <row r="2414" spans="1:3" x14ac:dyDescent="0.25">
      <c r="A2414" t="s">
        <v>2437</v>
      </c>
      <c r="B2414">
        <v>5043</v>
      </c>
      <c r="C2414">
        <v>48</v>
      </c>
    </row>
    <row r="2415" spans="1:3" x14ac:dyDescent="0.25">
      <c r="A2415" t="s">
        <v>2438</v>
      </c>
      <c r="B2415">
        <v>5043</v>
      </c>
      <c r="C2415">
        <v>1</v>
      </c>
    </row>
    <row r="2416" spans="1:3" x14ac:dyDescent="0.25">
      <c r="A2416" t="s">
        <v>2439</v>
      </c>
      <c r="B2416">
        <v>5043</v>
      </c>
      <c r="C2416">
        <v>12</v>
      </c>
    </row>
    <row r="2417" spans="1:3" x14ac:dyDescent="0.25">
      <c r="A2417" t="s">
        <v>2440</v>
      </c>
      <c r="B2417">
        <v>5043</v>
      </c>
      <c r="C2417">
        <v>12</v>
      </c>
    </row>
    <row r="2418" spans="1:3" x14ac:dyDescent="0.25">
      <c r="A2418" t="s">
        <v>2441</v>
      </c>
      <c r="B2418">
        <v>5043</v>
      </c>
      <c r="C2418">
        <v>2</v>
      </c>
    </row>
    <row r="2419" spans="1:3" x14ac:dyDescent="0.25">
      <c r="A2419" t="s">
        <v>2442</v>
      </c>
      <c r="B2419">
        <v>5044</v>
      </c>
      <c r="C2419">
        <v>48</v>
      </c>
    </row>
    <row r="2420" spans="1:3" x14ac:dyDescent="0.25">
      <c r="A2420" t="s">
        <v>2443</v>
      </c>
      <c r="B2420">
        <v>5044</v>
      </c>
      <c r="C2420">
        <v>1</v>
      </c>
    </row>
    <row r="2421" spans="1:3" x14ac:dyDescent="0.25">
      <c r="A2421" t="s">
        <v>2444</v>
      </c>
      <c r="B2421">
        <v>5044</v>
      </c>
      <c r="C2421">
        <v>2</v>
      </c>
    </row>
    <row r="2422" spans="1:3" x14ac:dyDescent="0.25">
      <c r="A2422" t="s">
        <v>2445</v>
      </c>
      <c r="B2422">
        <v>5044</v>
      </c>
      <c r="C2422">
        <v>3</v>
      </c>
    </row>
    <row r="2423" spans="1:3" x14ac:dyDescent="0.25">
      <c r="A2423" t="s">
        <v>2446</v>
      </c>
      <c r="B2423">
        <v>5045</v>
      </c>
      <c r="C2423">
        <v>1</v>
      </c>
    </row>
    <row r="2424" spans="1:3" x14ac:dyDescent="0.25">
      <c r="A2424" t="s">
        <v>2447</v>
      </c>
      <c r="B2424">
        <v>5045</v>
      </c>
      <c r="C2424">
        <v>48</v>
      </c>
    </row>
    <row r="2425" spans="1:3" x14ac:dyDescent="0.25">
      <c r="A2425" t="s">
        <v>2448</v>
      </c>
      <c r="B2425">
        <v>5045</v>
      </c>
      <c r="C2425">
        <v>1</v>
      </c>
    </row>
    <row r="2426" spans="1:3" x14ac:dyDescent="0.25">
      <c r="A2426" t="s">
        <v>2449</v>
      </c>
      <c r="B2426">
        <v>5045</v>
      </c>
      <c r="C2426">
        <v>2</v>
      </c>
    </row>
    <row r="2427" spans="1:3" x14ac:dyDescent="0.25">
      <c r="A2427" t="s">
        <v>2450</v>
      </c>
      <c r="B2427">
        <v>5046</v>
      </c>
      <c r="C2427">
        <v>24</v>
      </c>
    </row>
    <row r="2428" spans="1:3" x14ac:dyDescent="0.25">
      <c r="A2428" t="s">
        <v>2451</v>
      </c>
      <c r="B2428">
        <v>5046</v>
      </c>
      <c r="C2428">
        <v>1</v>
      </c>
    </row>
    <row r="2429" spans="1:3" x14ac:dyDescent="0.25">
      <c r="A2429" t="s">
        <v>2452</v>
      </c>
      <c r="B2429">
        <v>5046</v>
      </c>
      <c r="C2429">
        <v>4</v>
      </c>
    </row>
    <row r="2430" spans="1:3" x14ac:dyDescent="0.25">
      <c r="A2430" t="s">
        <v>2453</v>
      </c>
      <c r="B2430">
        <v>5047</v>
      </c>
      <c r="C2430">
        <v>24</v>
      </c>
    </row>
    <row r="2431" spans="1:3" x14ac:dyDescent="0.25">
      <c r="A2431" t="s">
        <v>2454</v>
      </c>
      <c r="B2431">
        <v>5047</v>
      </c>
      <c r="C2431">
        <v>1</v>
      </c>
    </row>
    <row r="2432" spans="1:3" x14ac:dyDescent="0.25">
      <c r="A2432" t="s">
        <v>2455</v>
      </c>
      <c r="B2432">
        <v>5047</v>
      </c>
      <c r="C2432">
        <v>4</v>
      </c>
    </row>
    <row r="2433" spans="1:3" x14ac:dyDescent="0.25">
      <c r="A2433" t="s">
        <v>2456</v>
      </c>
      <c r="B2433">
        <v>5048</v>
      </c>
      <c r="C2433">
        <v>24</v>
      </c>
    </row>
    <row r="2434" spans="1:3" x14ac:dyDescent="0.25">
      <c r="A2434" t="s">
        <v>2457</v>
      </c>
      <c r="B2434">
        <v>5048</v>
      </c>
      <c r="C2434">
        <v>1</v>
      </c>
    </row>
    <row r="2435" spans="1:3" x14ac:dyDescent="0.25">
      <c r="A2435" t="s">
        <v>2458</v>
      </c>
      <c r="B2435">
        <v>5048</v>
      </c>
      <c r="C2435">
        <v>4</v>
      </c>
    </row>
    <row r="2436" spans="1:3" x14ac:dyDescent="0.25">
      <c r="A2436" t="s">
        <v>2459</v>
      </c>
      <c r="B2436">
        <v>5049</v>
      </c>
      <c r="C2436">
        <v>24</v>
      </c>
    </row>
    <row r="2437" spans="1:3" x14ac:dyDescent="0.25">
      <c r="A2437" t="s">
        <v>2460</v>
      </c>
      <c r="B2437">
        <v>5049</v>
      </c>
      <c r="C2437">
        <v>1</v>
      </c>
    </row>
    <row r="2438" spans="1:3" x14ac:dyDescent="0.25">
      <c r="A2438" t="s">
        <v>2461</v>
      </c>
      <c r="B2438">
        <v>5049</v>
      </c>
      <c r="C2438">
        <v>4</v>
      </c>
    </row>
    <row r="2439" spans="1:3" x14ac:dyDescent="0.25">
      <c r="A2439" t="s">
        <v>2462</v>
      </c>
      <c r="B2439">
        <v>5050</v>
      </c>
      <c r="C2439">
        <v>48</v>
      </c>
    </row>
    <row r="2440" spans="1:3" x14ac:dyDescent="0.25">
      <c r="A2440" t="s">
        <v>2463</v>
      </c>
      <c r="B2440">
        <v>5050</v>
      </c>
      <c r="C2440">
        <v>1</v>
      </c>
    </row>
    <row r="2441" spans="1:3" x14ac:dyDescent="0.25">
      <c r="A2441" t="s">
        <v>2464</v>
      </c>
      <c r="B2441">
        <v>5050</v>
      </c>
      <c r="C2441">
        <v>4</v>
      </c>
    </row>
    <row r="2442" spans="1:3" x14ac:dyDescent="0.25">
      <c r="A2442" t="s">
        <v>2465</v>
      </c>
      <c r="B2442">
        <v>5051</v>
      </c>
      <c r="C2442">
        <v>48</v>
      </c>
    </row>
    <row r="2443" spans="1:3" x14ac:dyDescent="0.25">
      <c r="A2443" t="s">
        <v>2466</v>
      </c>
      <c r="B2443">
        <v>5051</v>
      </c>
      <c r="C2443">
        <v>1</v>
      </c>
    </row>
    <row r="2444" spans="1:3" x14ac:dyDescent="0.25">
      <c r="A2444" t="s">
        <v>2467</v>
      </c>
      <c r="B2444">
        <v>5051</v>
      </c>
      <c r="C2444">
        <v>4</v>
      </c>
    </row>
    <row r="2445" spans="1:3" x14ac:dyDescent="0.25">
      <c r="A2445" t="s">
        <v>2468</v>
      </c>
      <c r="B2445">
        <v>5052</v>
      </c>
      <c r="C2445">
        <v>48</v>
      </c>
    </row>
    <row r="2446" spans="1:3" x14ac:dyDescent="0.25">
      <c r="A2446" t="s">
        <v>2469</v>
      </c>
      <c r="B2446">
        <v>5052</v>
      </c>
      <c r="C2446">
        <v>1</v>
      </c>
    </row>
    <row r="2447" spans="1:3" x14ac:dyDescent="0.25">
      <c r="A2447" t="s">
        <v>2470</v>
      </c>
      <c r="B2447">
        <v>5052</v>
      </c>
      <c r="C2447">
        <v>4</v>
      </c>
    </row>
    <row r="2448" spans="1:3" x14ac:dyDescent="0.25">
      <c r="A2448" t="s">
        <v>2471</v>
      </c>
      <c r="B2448">
        <v>5053</v>
      </c>
      <c r="C2448">
        <v>48</v>
      </c>
    </row>
    <row r="2449" spans="1:3" x14ac:dyDescent="0.25">
      <c r="A2449" t="s">
        <v>2472</v>
      </c>
      <c r="B2449">
        <v>5053</v>
      </c>
      <c r="C2449">
        <v>2</v>
      </c>
    </row>
    <row r="2450" spans="1:3" x14ac:dyDescent="0.25">
      <c r="A2450" t="s">
        <v>2473</v>
      </c>
      <c r="B2450">
        <v>5054</v>
      </c>
      <c r="C2450">
        <v>24</v>
      </c>
    </row>
    <row r="2451" spans="1:3" x14ac:dyDescent="0.25">
      <c r="A2451" t="s">
        <v>2474</v>
      </c>
      <c r="B2451">
        <v>5054</v>
      </c>
      <c r="C2451">
        <v>5</v>
      </c>
    </row>
    <row r="2452" spans="1:3" x14ac:dyDescent="0.25">
      <c r="A2452" t="s">
        <v>2475</v>
      </c>
      <c r="B2452">
        <v>5055</v>
      </c>
      <c r="C2452">
        <v>25</v>
      </c>
    </row>
    <row r="2453" spans="1:3" x14ac:dyDescent="0.25">
      <c r="A2453" t="s">
        <v>2476</v>
      </c>
      <c r="B2453">
        <v>5056</v>
      </c>
      <c r="C2453">
        <v>25</v>
      </c>
    </row>
    <row r="2454" spans="1:3" x14ac:dyDescent="0.25">
      <c r="A2454" t="s">
        <v>2477</v>
      </c>
      <c r="B2454">
        <v>5057</v>
      </c>
      <c r="C2454">
        <v>25</v>
      </c>
    </row>
    <row r="2455" spans="1:3" x14ac:dyDescent="0.25">
      <c r="A2455" t="s">
        <v>2478</v>
      </c>
      <c r="B2455">
        <v>5059</v>
      </c>
      <c r="C2455">
        <v>48</v>
      </c>
    </row>
    <row r="2456" spans="1:3" x14ac:dyDescent="0.25">
      <c r="A2456" t="s">
        <v>2479</v>
      </c>
      <c r="B2456">
        <v>5059</v>
      </c>
      <c r="C2456">
        <v>1</v>
      </c>
    </row>
    <row r="2457" spans="1:3" x14ac:dyDescent="0.25">
      <c r="A2457" t="s">
        <v>2480</v>
      </c>
      <c r="B2457">
        <v>5059</v>
      </c>
      <c r="C2457">
        <v>2</v>
      </c>
    </row>
    <row r="2458" spans="1:3" x14ac:dyDescent="0.25">
      <c r="A2458" t="s">
        <v>2481</v>
      </c>
      <c r="B2458">
        <v>5064</v>
      </c>
      <c r="C2458">
        <v>5</v>
      </c>
    </row>
    <row r="2459" spans="1:3" x14ac:dyDescent="0.25">
      <c r="A2459" t="s">
        <v>2482</v>
      </c>
      <c r="B2459">
        <v>5064</v>
      </c>
      <c r="C2459">
        <v>1</v>
      </c>
    </row>
    <row r="2460" spans="1:3" x14ac:dyDescent="0.25">
      <c r="A2460" t="s">
        <v>2483</v>
      </c>
      <c r="B2460">
        <v>5064</v>
      </c>
      <c r="C2460">
        <v>4</v>
      </c>
    </row>
    <row r="2461" spans="1:3" x14ac:dyDescent="0.25">
      <c r="A2461" t="s">
        <v>2484</v>
      </c>
      <c r="B2461">
        <v>5065</v>
      </c>
      <c r="C2461">
        <v>24</v>
      </c>
    </row>
    <row r="2462" spans="1:3" x14ac:dyDescent="0.25">
      <c r="A2462" t="s">
        <v>2485</v>
      </c>
      <c r="B2462">
        <v>5065</v>
      </c>
      <c r="C2462">
        <v>1</v>
      </c>
    </row>
    <row r="2463" spans="1:3" x14ac:dyDescent="0.25">
      <c r="A2463" t="s">
        <v>2486</v>
      </c>
      <c r="B2463">
        <v>5065</v>
      </c>
      <c r="C2463">
        <v>4</v>
      </c>
    </row>
    <row r="2464" spans="1:3" x14ac:dyDescent="0.25">
      <c r="A2464" t="s">
        <v>2487</v>
      </c>
      <c r="B2464">
        <v>5066</v>
      </c>
      <c r="C2464">
        <v>24</v>
      </c>
    </row>
    <row r="2465" spans="1:3" x14ac:dyDescent="0.25">
      <c r="A2465" t="s">
        <v>2488</v>
      </c>
      <c r="B2465">
        <v>5066</v>
      </c>
      <c r="C2465">
        <v>1</v>
      </c>
    </row>
    <row r="2466" spans="1:3" x14ac:dyDescent="0.25">
      <c r="A2466" t="s">
        <v>2489</v>
      </c>
      <c r="B2466">
        <v>5066</v>
      </c>
      <c r="C2466">
        <v>4</v>
      </c>
    </row>
    <row r="2467" spans="1:3" x14ac:dyDescent="0.25">
      <c r="A2467" t="s">
        <v>2490</v>
      </c>
      <c r="B2467">
        <v>5067</v>
      </c>
      <c r="C2467">
        <v>24</v>
      </c>
    </row>
    <row r="2468" spans="1:3" x14ac:dyDescent="0.25">
      <c r="A2468" t="s">
        <v>2491</v>
      </c>
      <c r="B2468">
        <v>5067</v>
      </c>
      <c r="C2468">
        <v>1</v>
      </c>
    </row>
    <row r="2469" spans="1:3" x14ac:dyDescent="0.25">
      <c r="A2469" t="s">
        <v>2492</v>
      </c>
      <c r="B2469">
        <v>5067</v>
      </c>
      <c r="C2469">
        <v>4</v>
      </c>
    </row>
    <row r="2470" spans="1:3" x14ac:dyDescent="0.25">
      <c r="A2470" t="s">
        <v>2493</v>
      </c>
      <c r="B2470">
        <v>5068</v>
      </c>
      <c r="C2470">
        <v>24</v>
      </c>
    </row>
    <row r="2471" spans="1:3" x14ac:dyDescent="0.25">
      <c r="A2471" t="s">
        <v>2494</v>
      </c>
      <c r="B2471">
        <v>5068</v>
      </c>
      <c r="C2471">
        <v>1</v>
      </c>
    </row>
    <row r="2472" spans="1:3" x14ac:dyDescent="0.25">
      <c r="A2472" t="s">
        <v>2495</v>
      </c>
      <c r="B2472">
        <v>5068</v>
      </c>
      <c r="C2472">
        <v>2</v>
      </c>
    </row>
    <row r="2473" spans="1:3" x14ac:dyDescent="0.25">
      <c r="A2473" t="s">
        <v>2496</v>
      </c>
      <c r="B2473">
        <v>506</v>
      </c>
      <c r="C2473">
        <v>1</v>
      </c>
    </row>
    <row r="2474" spans="1:3" x14ac:dyDescent="0.25">
      <c r="A2474" t="s">
        <v>2497</v>
      </c>
      <c r="B2474">
        <v>506</v>
      </c>
      <c r="C2474">
        <v>48</v>
      </c>
    </row>
    <row r="2475" spans="1:3" x14ac:dyDescent="0.25">
      <c r="A2475" t="s">
        <v>2498</v>
      </c>
      <c r="B2475">
        <v>506</v>
      </c>
      <c r="C2475">
        <v>1</v>
      </c>
    </row>
    <row r="2476" spans="1:3" x14ac:dyDescent="0.25">
      <c r="A2476" t="s">
        <v>2499</v>
      </c>
      <c r="B2476">
        <v>506</v>
      </c>
      <c r="C2476">
        <v>2</v>
      </c>
    </row>
    <row r="2477" spans="1:3" x14ac:dyDescent="0.25">
      <c r="A2477" t="s">
        <v>2500</v>
      </c>
      <c r="B2477">
        <v>5071</v>
      </c>
      <c r="C2477">
        <v>10</v>
      </c>
    </row>
    <row r="2478" spans="1:3" x14ac:dyDescent="0.25">
      <c r="A2478" t="s">
        <v>2501</v>
      </c>
      <c r="B2478">
        <v>5071</v>
      </c>
      <c r="C2478">
        <v>1</v>
      </c>
    </row>
    <row r="2479" spans="1:3" x14ac:dyDescent="0.25">
      <c r="A2479" t="s">
        <v>2502</v>
      </c>
      <c r="B2479">
        <v>5071</v>
      </c>
      <c r="C2479">
        <v>2</v>
      </c>
    </row>
    <row r="2480" spans="1:3" x14ac:dyDescent="0.25">
      <c r="A2480" t="s">
        <v>2503</v>
      </c>
      <c r="B2480">
        <v>5072</v>
      </c>
      <c r="C2480">
        <v>5</v>
      </c>
    </row>
    <row r="2481" spans="1:3" x14ac:dyDescent="0.25">
      <c r="A2481" t="s">
        <v>2504</v>
      </c>
      <c r="B2481">
        <v>5072</v>
      </c>
      <c r="C2481">
        <v>1</v>
      </c>
    </row>
    <row r="2482" spans="1:3" x14ac:dyDescent="0.25">
      <c r="A2482" t="s">
        <v>2505</v>
      </c>
      <c r="B2482">
        <v>5072</v>
      </c>
      <c r="C2482">
        <v>2</v>
      </c>
    </row>
    <row r="2483" spans="1:3" x14ac:dyDescent="0.25">
      <c r="A2483" t="s">
        <v>2506</v>
      </c>
      <c r="B2483">
        <v>5073</v>
      </c>
      <c r="C2483">
        <v>5</v>
      </c>
    </row>
    <row r="2484" spans="1:3" x14ac:dyDescent="0.25">
      <c r="A2484" t="s">
        <v>2507</v>
      </c>
      <c r="B2484">
        <v>5073</v>
      </c>
      <c r="C2484">
        <v>1</v>
      </c>
    </row>
    <row r="2485" spans="1:3" x14ac:dyDescent="0.25">
      <c r="A2485" t="s">
        <v>2508</v>
      </c>
      <c r="B2485">
        <v>5073</v>
      </c>
      <c r="C2485">
        <v>2</v>
      </c>
    </row>
    <row r="2486" spans="1:3" x14ac:dyDescent="0.25">
      <c r="A2486" t="s">
        <v>2509</v>
      </c>
      <c r="B2486">
        <v>5074</v>
      </c>
      <c r="C2486">
        <v>24</v>
      </c>
    </row>
    <row r="2487" spans="1:3" x14ac:dyDescent="0.25">
      <c r="A2487" t="s">
        <v>2510</v>
      </c>
      <c r="B2487">
        <v>5074</v>
      </c>
      <c r="C2487">
        <v>1</v>
      </c>
    </row>
    <row r="2488" spans="1:3" x14ac:dyDescent="0.25">
      <c r="A2488" t="s">
        <v>2511</v>
      </c>
      <c r="B2488">
        <v>5074</v>
      </c>
      <c r="C2488">
        <v>2</v>
      </c>
    </row>
    <row r="2489" spans="1:3" x14ac:dyDescent="0.25">
      <c r="A2489" t="s">
        <v>2512</v>
      </c>
      <c r="B2489">
        <v>5075</v>
      </c>
      <c r="C2489">
        <v>24</v>
      </c>
    </row>
    <row r="2490" spans="1:3" x14ac:dyDescent="0.25">
      <c r="A2490" t="s">
        <v>2513</v>
      </c>
      <c r="B2490">
        <v>5075</v>
      </c>
      <c r="C2490">
        <v>1</v>
      </c>
    </row>
    <row r="2491" spans="1:3" x14ac:dyDescent="0.25">
      <c r="A2491" t="s">
        <v>2514</v>
      </c>
      <c r="B2491">
        <v>5075</v>
      </c>
      <c r="C2491">
        <v>2</v>
      </c>
    </row>
    <row r="2492" spans="1:3" x14ac:dyDescent="0.25">
      <c r="A2492" t="s">
        <v>2515</v>
      </c>
      <c r="B2492">
        <v>5076</v>
      </c>
      <c r="C2492">
        <v>24</v>
      </c>
    </row>
    <row r="2493" spans="1:3" x14ac:dyDescent="0.25">
      <c r="A2493" t="s">
        <v>2516</v>
      </c>
      <c r="B2493">
        <v>5076</v>
      </c>
      <c r="C2493">
        <v>1</v>
      </c>
    </row>
    <row r="2494" spans="1:3" x14ac:dyDescent="0.25">
      <c r="A2494" t="s">
        <v>2517</v>
      </c>
      <c r="B2494">
        <v>5076</v>
      </c>
      <c r="C2494">
        <v>2</v>
      </c>
    </row>
    <row r="2495" spans="1:3" x14ac:dyDescent="0.25">
      <c r="A2495" t="s">
        <v>2518</v>
      </c>
      <c r="B2495">
        <v>5077</v>
      </c>
      <c r="C2495">
        <v>24</v>
      </c>
    </row>
    <row r="2496" spans="1:3" x14ac:dyDescent="0.25">
      <c r="A2496" t="s">
        <v>2519</v>
      </c>
      <c r="B2496">
        <v>5077</v>
      </c>
      <c r="C2496">
        <v>1</v>
      </c>
    </row>
    <row r="2497" spans="1:3" x14ac:dyDescent="0.25">
      <c r="A2497" t="s">
        <v>2520</v>
      </c>
      <c r="B2497">
        <v>5077</v>
      </c>
      <c r="C2497">
        <v>2</v>
      </c>
    </row>
    <row r="2498" spans="1:3" x14ac:dyDescent="0.25">
      <c r="A2498" t="s">
        <v>2521</v>
      </c>
      <c r="B2498">
        <v>5078</v>
      </c>
      <c r="C2498">
        <v>24</v>
      </c>
    </row>
    <row r="2499" spans="1:3" x14ac:dyDescent="0.25">
      <c r="A2499" t="s">
        <v>2522</v>
      </c>
      <c r="B2499">
        <v>5078</v>
      </c>
      <c r="C2499">
        <v>1</v>
      </c>
    </row>
    <row r="2500" spans="1:3" x14ac:dyDescent="0.25">
      <c r="A2500" t="s">
        <v>2523</v>
      </c>
      <c r="B2500">
        <v>5078</v>
      </c>
      <c r="C2500">
        <v>6</v>
      </c>
    </row>
    <row r="2501" spans="1:3" x14ac:dyDescent="0.25">
      <c r="A2501" t="s">
        <v>2524</v>
      </c>
      <c r="B2501">
        <v>5079</v>
      </c>
      <c r="C2501">
        <v>24</v>
      </c>
    </row>
    <row r="2502" spans="1:3" x14ac:dyDescent="0.25">
      <c r="A2502" t="s">
        <v>2525</v>
      </c>
      <c r="B2502">
        <v>5079</v>
      </c>
      <c r="C2502">
        <v>1</v>
      </c>
    </row>
    <row r="2503" spans="1:3" x14ac:dyDescent="0.25">
      <c r="A2503" t="s">
        <v>2526</v>
      </c>
      <c r="B2503">
        <v>5079</v>
      </c>
      <c r="C2503">
        <v>6</v>
      </c>
    </row>
    <row r="2504" spans="1:3" x14ac:dyDescent="0.25">
      <c r="A2504" t="s">
        <v>2527</v>
      </c>
      <c r="B2504">
        <v>507</v>
      </c>
      <c r="C2504">
        <v>48</v>
      </c>
    </row>
    <row r="2505" spans="1:3" x14ac:dyDescent="0.25">
      <c r="A2505" t="s">
        <v>2528</v>
      </c>
      <c r="B2505">
        <v>507</v>
      </c>
      <c r="C2505">
        <v>6</v>
      </c>
    </row>
    <row r="2506" spans="1:3" x14ac:dyDescent="0.25">
      <c r="A2506" t="s">
        <v>2529</v>
      </c>
      <c r="B2506">
        <v>50810</v>
      </c>
      <c r="C2506">
        <v>48</v>
      </c>
    </row>
    <row r="2507" spans="1:3" x14ac:dyDescent="0.25">
      <c r="A2507" t="s">
        <v>2530</v>
      </c>
      <c r="B2507">
        <v>50810</v>
      </c>
      <c r="C2507">
        <v>4</v>
      </c>
    </row>
    <row r="2508" spans="1:3" x14ac:dyDescent="0.25">
      <c r="A2508" t="s">
        <v>2531</v>
      </c>
      <c r="B2508">
        <v>50827</v>
      </c>
      <c r="C2508">
        <v>48</v>
      </c>
    </row>
    <row r="2509" spans="1:3" x14ac:dyDescent="0.25">
      <c r="A2509" t="s">
        <v>2532</v>
      </c>
      <c r="B2509">
        <v>50827</v>
      </c>
      <c r="C2509">
        <v>4</v>
      </c>
    </row>
    <row r="2510" spans="1:3" x14ac:dyDescent="0.25">
      <c r="A2510" t="s">
        <v>2533</v>
      </c>
      <c r="B2510">
        <v>5086</v>
      </c>
      <c r="C2510">
        <v>30</v>
      </c>
    </row>
    <row r="2511" spans="1:3" x14ac:dyDescent="0.25">
      <c r="A2511" t="s">
        <v>2534</v>
      </c>
      <c r="B2511">
        <v>5086</v>
      </c>
      <c r="C2511">
        <v>1</v>
      </c>
    </row>
    <row r="2512" spans="1:3" x14ac:dyDescent="0.25">
      <c r="A2512" t="s">
        <v>2535</v>
      </c>
      <c r="B2512">
        <v>5086</v>
      </c>
      <c r="C2512">
        <v>2</v>
      </c>
    </row>
    <row r="2513" spans="1:3" x14ac:dyDescent="0.25">
      <c r="A2513" t="s">
        <v>2536</v>
      </c>
      <c r="B2513">
        <v>5087</v>
      </c>
      <c r="C2513">
        <v>48</v>
      </c>
    </row>
    <row r="2514" spans="1:3" x14ac:dyDescent="0.25">
      <c r="A2514" t="s">
        <v>2537</v>
      </c>
      <c r="B2514">
        <v>5087</v>
      </c>
      <c r="C2514">
        <v>1</v>
      </c>
    </row>
    <row r="2515" spans="1:3" x14ac:dyDescent="0.25">
      <c r="A2515" t="s">
        <v>2538</v>
      </c>
      <c r="B2515">
        <v>5087</v>
      </c>
      <c r="C2515">
        <v>4</v>
      </c>
    </row>
    <row r="2516" spans="1:3" x14ac:dyDescent="0.25">
      <c r="A2516" t="s">
        <v>2539</v>
      </c>
      <c r="B2516">
        <v>5088</v>
      </c>
      <c r="C2516">
        <v>48</v>
      </c>
    </row>
    <row r="2517" spans="1:3" x14ac:dyDescent="0.25">
      <c r="A2517" t="s">
        <v>2540</v>
      </c>
      <c r="B2517">
        <v>5088</v>
      </c>
      <c r="C2517">
        <v>8</v>
      </c>
    </row>
    <row r="2518" spans="1:3" x14ac:dyDescent="0.25">
      <c r="A2518" t="s">
        <v>2541</v>
      </c>
      <c r="B2518">
        <v>5089</v>
      </c>
      <c r="C2518">
        <v>48</v>
      </c>
    </row>
    <row r="2519" spans="1:3" x14ac:dyDescent="0.25">
      <c r="A2519" t="s">
        <v>2542</v>
      </c>
      <c r="B2519">
        <v>5089</v>
      </c>
      <c r="C2519">
        <v>8</v>
      </c>
    </row>
    <row r="2520" spans="1:3" x14ac:dyDescent="0.25">
      <c r="A2520" t="s">
        <v>2543</v>
      </c>
      <c r="B2520">
        <v>508</v>
      </c>
      <c r="C2520">
        <v>48</v>
      </c>
    </row>
    <row r="2521" spans="1:3" x14ac:dyDescent="0.25">
      <c r="A2521" t="s">
        <v>2544</v>
      </c>
      <c r="B2521">
        <v>508</v>
      </c>
      <c r="C2521">
        <v>1</v>
      </c>
    </row>
    <row r="2522" spans="1:3" x14ac:dyDescent="0.25">
      <c r="A2522" t="s">
        <v>2545</v>
      </c>
      <c r="B2522">
        <v>508</v>
      </c>
      <c r="C2522">
        <v>4</v>
      </c>
    </row>
    <row r="2523" spans="1:3" x14ac:dyDescent="0.25">
      <c r="A2523" t="s">
        <v>2546</v>
      </c>
      <c r="B2523">
        <v>5090</v>
      </c>
      <c r="C2523">
        <v>48</v>
      </c>
    </row>
    <row r="2524" spans="1:3" x14ac:dyDescent="0.25">
      <c r="A2524" t="s">
        <v>2547</v>
      </c>
      <c r="B2524">
        <v>5090</v>
      </c>
      <c r="C2524">
        <v>1</v>
      </c>
    </row>
    <row r="2525" spans="1:3" x14ac:dyDescent="0.25">
      <c r="A2525" t="s">
        <v>2548</v>
      </c>
      <c r="B2525">
        <v>5090</v>
      </c>
      <c r="C2525">
        <v>4</v>
      </c>
    </row>
    <row r="2526" spans="1:3" x14ac:dyDescent="0.25">
      <c r="A2526" t="s">
        <v>2549</v>
      </c>
      <c r="B2526">
        <v>5091</v>
      </c>
      <c r="C2526">
        <v>48</v>
      </c>
    </row>
    <row r="2527" spans="1:3" x14ac:dyDescent="0.25">
      <c r="A2527" t="s">
        <v>2550</v>
      </c>
      <c r="B2527">
        <v>5091</v>
      </c>
      <c r="C2527">
        <v>1</v>
      </c>
    </row>
    <row r="2528" spans="1:3" x14ac:dyDescent="0.25">
      <c r="A2528" t="s">
        <v>2551</v>
      </c>
      <c r="B2528">
        <v>5091</v>
      </c>
      <c r="C2528">
        <v>4</v>
      </c>
    </row>
    <row r="2529" spans="1:3" x14ac:dyDescent="0.25">
      <c r="A2529" t="s">
        <v>2552</v>
      </c>
      <c r="B2529">
        <v>5093</v>
      </c>
      <c r="C2529">
        <v>24</v>
      </c>
    </row>
    <row r="2530" spans="1:3" x14ac:dyDescent="0.25">
      <c r="A2530" t="s">
        <v>2553</v>
      </c>
      <c r="B2530">
        <v>5093</v>
      </c>
      <c r="C2530">
        <v>1</v>
      </c>
    </row>
    <row r="2531" spans="1:3" x14ac:dyDescent="0.25">
      <c r="A2531" t="s">
        <v>2554</v>
      </c>
      <c r="B2531">
        <v>5093</v>
      </c>
      <c r="C2531">
        <v>2</v>
      </c>
    </row>
    <row r="2532" spans="1:3" x14ac:dyDescent="0.25">
      <c r="A2532" t="s">
        <v>2555</v>
      </c>
      <c r="B2532">
        <v>5094</v>
      </c>
      <c r="C2532">
        <v>24</v>
      </c>
    </row>
    <row r="2533" spans="1:3" x14ac:dyDescent="0.25">
      <c r="A2533" t="s">
        <v>2556</v>
      </c>
      <c r="B2533">
        <v>5094</v>
      </c>
      <c r="C2533">
        <v>1</v>
      </c>
    </row>
    <row r="2534" spans="1:3" x14ac:dyDescent="0.25">
      <c r="A2534" t="s">
        <v>2557</v>
      </c>
      <c r="B2534">
        <v>5094</v>
      </c>
      <c r="C2534">
        <v>2</v>
      </c>
    </row>
    <row r="2535" spans="1:3" x14ac:dyDescent="0.25">
      <c r="A2535" t="s">
        <v>2558</v>
      </c>
      <c r="B2535">
        <v>5095</v>
      </c>
      <c r="C2535">
        <v>24</v>
      </c>
    </row>
    <row r="2536" spans="1:3" x14ac:dyDescent="0.25">
      <c r="A2536" t="s">
        <v>2559</v>
      </c>
      <c r="B2536">
        <v>5095</v>
      </c>
      <c r="C2536">
        <v>1</v>
      </c>
    </row>
    <row r="2537" spans="1:3" x14ac:dyDescent="0.25">
      <c r="A2537" t="s">
        <v>2560</v>
      </c>
      <c r="B2537">
        <v>5095</v>
      </c>
      <c r="C2537">
        <v>2</v>
      </c>
    </row>
    <row r="2538" spans="1:3" x14ac:dyDescent="0.25">
      <c r="A2538" t="s">
        <v>2561</v>
      </c>
      <c r="B2538">
        <v>5096</v>
      </c>
      <c r="C2538">
        <v>24</v>
      </c>
    </row>
    <row r="2539" spans="1:3" x14ac:dyDescent="0.25">
      <c r="A2539" t="s">
        <v>2562</v>
      </c>
      <c r="B2539">
        <v>5096</v>
      </c>
      <c r="C2539">
        <v>1</v>
      </c>
    </row>
    <row r="2540" spans="1:3" x14ac:dyDescent="0.25">
      <c r="A2540" t="s">
        <v>2563</v>
      </c>
      <c r="B2540">
        <v>5096</v>
      </c>
      <c r="C2540">
        <v>2</v>
      </c>
    </row>
    <row r="2541" spans="1:3" x14ac:dyDescent="0.25">
      <c r="A2541" t="s">
        <v>2564</v>
      </c>
      <c r="B2541">
        <v>509</v>
      </c>
      <c r="C2541">
        <v>48</v>
      </c>
    </row>
    <row r="2542" spans="1:3" x14ac:dyDescent="0.25">
      <c r="A2542" t="s">
        <v>2565</v>
      </c>
      <c r="B2542">
        <v>509</v>
      </c>
      <c r="C2542">
        <v>4</v>
      </c>
    </row>
    <row r="2543" spans="1:3" x14ac:dyDescent="0.25">
      <c r="A2543" t="s">
        <v>2566</v>
      </c>
      <c r="B2543">
        <v>5100</v>
      </c>
      <c r="C2543">
        <v>24</v>
      </c>
    </row>
    <row r="2544" spans="1:3" x14ac:dyDescent="0.25">
      <c r="A2544" t="s">
        <v>2567</v>
      </c>
      <c r="B2544">
        <v>5100</v>
      </c>
      <c r="C2544">
        <v>1</v>
      </c>
    </row>
    <row r="2545" spans="1:3" x14ac:dyDescent="0.25">
      <c r="A2545" t="s">
        <v>2568</v>
      </c>
      <c r="B2545">
        <v>5100</v>
      </c>
      <c r="C2545">
        <v>2</v>
      </c>
    </row>
    <row r="2546" spans="1:3" x14ac:dyDescent="0.25">
      <c r="A2546" t="s">
        <v>2569</v>
      </c>
      <c r="B2546">
        <v>5101</v>
      </c>
      <c r="C2546">
        <v>24</v>
      </c>
    </row>
    <row r="2547" spans="1:3" x14ac:dyDescent="0.25">
      <c r="A2547" t="s">
        <v>2570</v>
      </c>
      <c r="B2547">
        <v>5101</v>
      </c>
      <c r="C2547">
        <v>2</v>
      </c>
    </row>
    <row r="2548" spans="1:3" x14ac:dyDescent="0.25">
      <c r="A2548" t="s">
        <v>2571</v>
      </c>
      <c r="B2548">
        <v>5102</v>
      </c>
      <c r="C2548">
        <v>24</v>
      </c>
    </row>
    <row r="2549" spans="1:3" x14ac:dyDescent="0.25">
      <c r="A2549" t="s">
        <v>2572</v>
      </c>
      <c r="B2549">
        <v>5102</v>
      </c>
      <c r="C2549">
        <v>1</v>
      </c>
    </row>
    <row r="2550" spans="1:3" x14ac:dyDescent="0.25">
      <c r="A2550" t="s">
        <v>2573</v>
      </c>
      <c r="B2550">
        <v>5102</v>
      </c>
      <c r="C2550">
        <v>2</v>
      </c>
    </row>
    <row r="2551" spans="1:3" x14ac:dyDescent="0.25">
      <c r="A2551" t="s">
        <v>2574</v>
      </c>
      <c r="B2551">
        <v>5103</v>
      </c>
      <c r="C2551">
        <v>24</v>
      </c>
    </row>
    <row r="2552" spans="1:3" x14ac:dyDescent="0.25">
      <c r="A2552" t="s">
        <v>2575</v>
      </c>
      <c r="B2552">
        <v>5103</v>
      </c>
      <c r="C2552">
        <v>1</v>
      </c>
    </row>
    <row r="2553" spans="1:3" x14ac:dyDescent="0.25">
      <c r="A2553" t="s">
        <v>2576</v>
      </c>
      <c r="B2553">
        <v>5103</v>
      </c>
      <c r="C2553">
        <v>2</v>
      </c>
    </row>
    <row r="2554" spans="1:3" x14ac:dyDescent="0.25">
      <c r="A2554" t="s">
        <v>2577</v>
      </c>
      <c r="B2554">
        <v>5104</v>
      </c>
      <c r="C2554">
        <v>24</v>
      </c>
    </row>
    <row r="2555" spans="1:3" x14ac:dyDescent="0.25">
      <c r="A2555" t="s">
        <v>2578</v>
      </c>
      <c r="B2555">
        <v>5104</v>
      </c>
      <c r="C2555">
        <v>1</v>
      </c>
    </row>
    <row r="2556" spans="1:3" x14ac:dyDescent="0.25">
      <c r="A2556" t="s">
        <v>2579</v>
      </c>
      <c r="B2556">
        <v>5104</v>
      </c>
      <c r="C2556">
        <v>2</v>
      </c>
    </row>
    <row r="2557" spans="1:3" x14ac:dyDescent="0.25">
      <c r="A2557" t="s">
        <v>2580</v>
      </c>
      <c r="B2557">
        <v>5105</v>
      </c>
      <c r="C2557">
        <v>24</v>
      </c>
    </row>
    <row r="2558" spans="1:3" x14ac:dyDescent="0.25">
      <c r="A2558" t="s">
        <v>2581</v>
      </c>
      <c r="B2558">
        <v>5105</v>
      </c>
      <c r="C2558">
        <v>4</v>
      </c>
    </row>
    <row r="2559" spans="1:3" x14ac:dyDescent="0.25">
      <c r="A2559" t="s">
        <v>2582</v>
      </c>
      <c r="B2559">
        <v>5106</v>
      </c>
      <c r="C2559">
        <v>24</v>
      </c>
    </row>
    <row r="2560" spans="1:3" x14ac:dyDescent="0.25">
      <c r="A2560" t="s">
        <v>2583</v>
      </c>
      <c r="B2560">
        <v>5106</v>
      </c>
      <c r="C2560">
        <v>4</v>
      </c>
    </row>
    <row r="2561" spans="1:3" x14ac:dyDescent="0.25">
      <c r="A2561" t="s">
        <v>2584</v>
      </c>
      <c r="B2561">
        <v>5108</v>
      </c>
      <c r="C2561">
        <v>24</v>
      </c>
    </row>
    <row r="2562" spans="1:3" x14ac:dyDescent="0.25">
      <c r="A2562" t="s">
        <v>2585</v>
      </c>
      <c r="B2562">
        <v>5108</v>
      </c>
      <c r="C2562">
        <v>4</v>
      </c>
    </row>
    <row r="2563" spans="1:3" x14ac:dyDescent="0.25">
      <c r="A2563" t="s">
        <v>2586</v>
      </c>
      <c r="B2563">
        <v>510</v>
      </c>
      <c r="C2563">
        <v>50</v>
      </c>
    </row>
    <row r="2564" spans="1:3" x14ac:dyDescent="0.25">
      <c r="A2564" t="s">
        <v>2587</v>
      </c>
      <c r="B2564">
        <v>510</v>
      </c>
      <c r="C2564">
        <v>1</v>
      </c>
    </row>
    <row r="2565" spans="1:3" x14ac:dyDescent="0.25">
      <c r="A2565" t="s">
        <v>2588</v>
      </c>
      <c r="B2565">
        <v>510</v>
      </c>
      <c r="C2565">
        <v>2</v>
      </c>
    </row>
    <row r="2566" spans="1:3" x14ac:dyDescent="0.25">
      <c r="A2566" t="s">
        <v>2589</v>
      </c>
      <c r="B2566">
        <v>5112</v>
      </c>
      <c r="C2566">
        <v>24</v>
      </c>
    </row>
    <row r="2567" spans="1:3" x14ac:dyDescent="0.25">
      <c r="A2567" t="s">
        <v>2590</v>
      </c>
      <c r="B2567">
        <v>5112</v>
      </c>
      <c r="C2567">
        <v>1</v>
      </c>
    </row>
    <row r="2568" spans="1:3" x14ac:dyDescent="0.25">
      <c r="A2568" t="s">
        <v>2591</v>
      </c>
      <c r="B2568">
        <v>5112</v>
      </c>
      <c r="C2568">
        <v>2</v>
      </c>
    </row>
    <row r="2569" spans="1:3" x14ac:dyDescent="0.25">
      <c r="A2569" t="s">
        <v>2592</v>
      </c>
      <c r="B2569">
        <v>5112</v>
      </c>
      <c r="C2569">
        <v>4</v>
      </c>
    </row>
    <row r="2570" spans="1:3" x14ac:dyDescent="0.25">
      <c r="A2570" t="s">
        <v>2593</v>
      </c>
      <c r="B2570">
        <v>5113</v>
      </c>
      <c r="C2570">
        <v>24</v>
      </c>
    </row>
    <row r="2571" spans="1:3" x14ac:dyDescent="0.25">
      <c r="A2571" t="s">
        <v>2594</v>
      </c>
      <c r="B2571">
        <v>5113</v>
      </c>
      <c r="C2571">
        <v>4</v>
      </c>
    </row>
    <row r="2572" spans="1:3" x14ac:dyDescent="0.25">
      <c r="A2572" t="s">
        <v>2595</v>
      </c>
      <c r="B2572">
        <v>5114</v>
      </c>
      <c r="C2572">
        <v>24</v>
      </c>
    </row>
    <row r="2573" spans="1:3" x14ac:dyDescent="0.25">
      <c r="A2573" t="s">
        <v>2596</v>
      </c>
      <c r="B2573">
        <v>5114</v>
      </c>
      <c r="C2573">
        <v>4</v>
      </c>
    </row>
    <row r="2574" spans="1:3" x14ac:dyDescent="0.25">
      <c r="A2574" t="s">
        <v>2597</v>
      </c>
      <c r="B2574">
        <v>511</v>
      </c>
      <c r="C2574">
        <v>36</v>
      </c>
    </row>
    <row r="2575" spans="1:3" x14ac:dyDescent="0.25">
      <c r="A2575" t="s">
        <v>2598</v>
      </c>
      <c r="B2575">
        <v>511</v>
      </c>
      <c r="C2575">
        <v>1</v>
      </c>
    </row>
    <row r="2576" spans="1:3" x14ac:dyDescent="0.25">
      <c r="A2576" t="s">
        <v>2599</v>
      </c>
      <c r="B2576">
        <v>511</v>
      </c>
      <c r="C2576">
        <v>2</v>
      </c>
    </row>
    <row r="2577" spans="1:3" x14ac:dyDescent="0.25">
      <c r="A2577" t="s">
        <v>2600</v>
      </c>
      <c r="B2577">
        <v>5121</v>
      </c>
      <c r="C2577">
        <v>24</v>
      </c>
    </row>
    <row r="2578" spans="1:3" x14ac:dyDescent="0.25">
      <c r="A2578" t="s">
        <v>2601</v>
      </c>
      <c r="B2578">
        <v>5121</v>
      </c>
      <c r="C2578">
        <v>4</v>
      </c>
    </row>
    <row r="2579" spans="1:3" x14ac:dyDescent="0.25">
      <c r="A2579" t="s">
        <v>2602</v>
      </c>
      <c r="B2579">
        <v>5122</v>
      </c>
      <c r="C2579">
        <v>24</v>
      </c>
    </row>
    <row r="2580" spans="1:3" x14ac:dyDescent="0.25">
      <c r="A2580" t="s">
        <v>2603</v>
      </c>
      <c r="B2580">
        <v>5122</v>
      </c>
      <c r="C2580">
        <v>4</v>
      </c>
    </row>
    <row r="2581" spans="1:3" x14ac:dyDescent="0.25">
      <c r="A2581" t="s">
        <v>2604</v>
      </c>
      <c r="B2581">
        <v>512</v>
      </c>
      <c r="C2581">
        <v>48</v>
      </c>
    </row>
    <row r="2582" spans="1:3" x14ac:dyDescent="0.25">
      <c r="A2582" t="s">
        <v>2605</v>
      </c>
      <c r="B2582">
        <v>512</v>
      </c>
      <c r="C2582">
        <v>1</v>
      </c>
    </row>
    <row r="2583" spans="1:3" x14ac:dyDescent="0.25">
      <c r="A2583" t="s">
        <v>2606</v>
      </c>
      <c r="B2583">
        <v>512</v>
      </c>
      <c r="C2583">
        <v>2</v>
      </c>
    </row>
    <row r="2584" spans="1:3" x14ac:dyDescent="0.25">
      <c r="A2584" t="s">
        <v>2607</v>
      </c>
      <c r="B2584">
        <v>5131</v>
      </c>
      <c r="C2584">
        <v>24</v>
      </c>
    </row>
    <row r="2585" spans="1:3" x14ac:dyDescent="0.25">
      <c r="A2585" t="s">
        <v>2608</v>
      </c>
      <c r="B2585">
        <v>5131</v>
      </c>
      <c r="C2585">
        <v>1</v>
      </c>
    </row>
    <row r="2586" spans="1:3" x14ac:dyDescent="0.25">
      <c r="A2586" t="s">
        <v>2609</v>
      </c>
      <c r="B2586">
        <v>5131</v>
      </c>
      <c r="C2586">
        <v>2</v>
      </c>
    </row>
    <row r="2587" spans="1:3" x14ac:dyDescent="0.25">
      <c r="A2587" t="s">
        <v>2610</v>
      </c>
      <c r="B2587">
        <v>5132</v>
      </c>
      <c r="C2587">
        <v>24</v>
      </c>
    </row>
    <row r="2588" spans="1:3" x14ac:dyDescent="0.25">
      <c r="A2588" t="s">
        <v>2611</v>
      </c>
      <c r="B2588">
        <v>5132</v>
      </c>
      <c r="C2588">
        <v>1</v>
      </c>
    </row>
    <row r="2589" spans="1:3" x14ac:dyDescent="0.25">
      <c r="A2589" t="s">
        <v>2612</v>
      </c>
      <c r="B2589">
        <v>5132</v>
      </c>
      <c r="C2589">
        <v>2</v>
      </c>
    </row>
    <row r="2590" spans="1:3" x14ac:dyDescent="0.25">
      <c r="A2590" t="s">
        <v>2613</v>
      </c>
      <c r="B2590">
        <v>513</v>
      </c>
      <c r="C2590">
        <v>36</v>
      </c>
    </row>
    <row r="2591" spans="1:3" x14ac:dyDescent="0.25">
      <c r="A2591" t="s">
        <v>2614</v>
      </c>
      <c r="B2591">
        <v>513</v>
      </c>
      <c r="C2591">
        <v>1</v>
      </c>
    </row>
    <row r="2592" spans="1:3" x14ac:dyDescent="0.25">
      <c r="A2592" t="s">
        <v>2615</v>
      </c>
      <c r="B2592">
        <v>513</v>
      </c>
      <c r="C2592">
        <v>2</v>
      </c>
    </row>
    <row r="2593" spans="1:3" x14ac:dyDescent="0.25">
      <c r="A2593" t="s">
        <v>2616</v>
      </c>
      <c r="B2593">
        <v>5142</v>
      </c>
      <c r="C2593">
        <v>24</v>
      </c>
    </row>
    <row r="2594" spans="1:3" x14ac:dyDescent="0.25">
      <c r="A2594" t="s">
        <v>2617</v>
      </c>
      <c r="B2594">
        <v>5142</v>
      </c>
      <c r="C2594">
        <v>1</v>
      </c>
    </row>
    <row r="2595" spans="1:3" x14ac:dyDescent="0.25">
      <c r="A2595" t="s">
        <v>2618</v>
      </c>
      <c r="B2595">
        <v>5142</v>
      </c>
      <c r="C2595">
        <v>2</v>
      </c>
    </row>
    <row r="2596" spans="1:3" x14ac:dyDescent="0.25">
      <c r="A2596" t="s">
        <v>2619</v>
      </c>
      <c r="B2596">
        <v>5143</v>
      </c>
      <c r="C2596">
        <v>24</v>
      </c>
    </row>
    <row r="2597" spans="1:3" x14ac:dyDescent="0.25">
      <c r="A2597" t="s">
        <v>2620</v>
      </c>
      <c r="B2597">
        <v>5143</v>
      </c>
      <c r="C2597">
        <v>1</v>
      </c>
    </row>
    <row r="2598" spans="1:3" x14ac:dyDescent="0.25">
      <c r="A2598" t="s">
        <v>2621</v>
      </c>
      <c r="B2598">
        <v>5143</v>
      </c>
      <c r="C2598">
        <v>2</v>
      </c>
    </row>
    <row r="2599" spans="1:3" x14ac:dyDescent="0.25">
      <c r="A2599" t="s">
        <v>2622</v>
      </c>
      <c r="B2599">
        <v>514</v>
      </c>
      <c r="C2599">
        <v>24</v>
      </c>
    </row>
    <row r="2600" spans="1:3" x14ac:dyDescent="0.25">
      <c r="A2600" t="s">
        <v>2623</v>
      </c>
      <c r="B2600">
        <v>514</v>
      </c>
      <c r="C2600">
        <v>4</v>
      </c>
    </row>
    <row r="2601" spans="1:3" x14ac:dyDescent="0.25">
      <c r="A2601" t="s">
        <v>2624</v>
      </c>
      <c r="B2601">
        <v>5153</v>
      </c>
      <c r="C2601">
        <v>24</v>
      </c>
    </row>
    <row r="2602" spans="1:3" x14ac:dyDescent="0.25">
      <c r="A2602" t="s">
        <v>2625</v>
      </c>
      <c r="B2602">
        <v>5153</v>
      </c>
      <c r="C2602">
        <v>1</v>
      </c>
    </row>
    <row r="2603" spans="1:3" x14ac:dyDescent="0.25">
      <c r="A2603" t="s">
        <v>2626</v>
      </c>
      <c r="B2603">
        <v>5153</v>
      </c>
      <c r="C2603">
        <v>2</v>
      </c>
    </row>
    <row r="2604" spans="1:3" x14ac:dyDescent="0.25">
      <c r="A2604" t="s">
        <v>2627</v>
      </c>
      <c r="B2604">
        <v>5153</v>
      </c>
      <c r="C2604">
        <v>4</v>
      </c>
    </row>
    <row r="2605" spans="1:3" x14ac:dyDescent="0.25">
      <c r="A2605" t="s">
        <v>2628</v>
      </c>
      <c r="B2605">
        <v>5154</v>
      </c>
      <c r="C2605">
        <v>24</v>
      </c>
    </row>
    <row r="2606" spans="1:3" x14ac:dyDescent="0.25">
      <c r="A2606" t="s">
        <v>2629</v>
      </c>
      <c r="B2606">
        <v>5154</v>
      </c>
      <c r="C2606">
        <v>1</v>
      </c>
    </row>
    <row r="2607" spans="1:3" x14ac:dyDescent="0.25">
      <c r="A2607" t="s">
        <v>2630</v>
      </c>
      <c r="B2607">
        <v>5154</v>
      </c>
      <c r="C2607">
        <v>2</v>
      </c>
    </row>
    <row r="2608" spans="1:3" x14ac:dyDescent="0.25">
      <c r="A2608" t="s">
        <v>2631</v>
      </c>
      <c r="B2608">
        <v>5154</v>
      </c>
      <c r="C2608">
        <v>4</v>
      </c>
    </row>
    <row r="2609" spans="1:3" x14ac:dyDescent="0.25">
      <c r="A2609" t="s">
        <v>2632</v>
      </c>
      <c r="B2609">
        <v>5155</v>
      </c>
      <c r="C2609">
        <v>24</v>
      </c>
    </row>
    <row r="2610" spans="1:3" x14ac:dyDescent="0.25">
      <c r="A2610" t="s">
        <v>2633</v>
      </c>
      <c r="B2610">
        <v>5155</v>
      </c>
      <c r="C2610">
        <v>1</v>
      </c>
    </row>
    <row r="2611" spans="1:3" x14ac:dyDescent="0.25">
      <c r="A2611" t="s">
        <v>2634</v>
      </c>
      <c r="B2611">
        <v>5155</v>
      </c>
      <c r="C2611">
        <v>2</v>
      </c>
    </row>
    <row r="2612" spans="1:3" x14ac:dyDescent="0.25">
      <c r="A2612" t="s">
        <v>2635</v>
      </c>
      <c r="B2612">
        <v>5155</v>
      </c>
      <c r="C2612">
        <v>4</v>
      </c>
    </row>
    <row r="2613" spans="1:3" x14ac:dyDescent="0.25">
      <c r="A2613" t="s">
        <v>2636</v>
      </c>
      <c r="B2613">
        <v>5156</v>
      </c>
      <c r="C2613">
        <v>24</v>
      </c>
    </row>
    <row r="2614" spans="1:3" x14ac:dyDescent="0.25">
      <c r="A2614" t="s">
        <v>2637</v>
      </c>
      <c r="B2614">
        <v>5156</v>
      </c>
      <c r="C2614">
        <v>1</v>
      </c>
    </row>
    <row r="2615" spans="1:3" x14ac:dyDescent="0.25">
      <c r="A2615" t="s">
        <v>2638</v>
      </c>
      <c r="B2615">
        <v>5156</v>
      </c>
      <c r="C2615">
        <v>2</v>
      </c>
    </row>
    <row r="2616" spans="1:3" x14ac:dyDescent="0.25">
      <c r="A2616" t="s">
        <v>2639</v>
      </c>
      <c r="B2616">
        <v>5156</v>
      </c>
      <c r="C2616">
        <v>4</v>
      </c>
    </row>
    <row r="2617" spans="1:3" x14ac:dyDescent="0.25">
      <c r="A2617" t="s">
        <v>2640</v>
      </c>
      <c r="B2617">
        <v>5157</v>
      </c>
      <c r="C2617">
        <v>24</v>
      </c>
    </row>
    <row r="2618" spans="1:3" x14ac:dyDescent="0.25">
      <c r="A2618" t="s">
        <v>2641</v>
      </c>
      <c r="B2618">
        <v>5157</v>
      </c>
      <c r="C2618">
        <v>1</v>
      </c>
    </row>
    <row r="2619" spans="1:3" x14ac:dyDescent="0.25">
      <c r="A2619" t="s">
        <v>2642</v>
      </c>
      <c r="B2619">
        <v>5157</v>
      </c>
      <c r="C2619">
        <v>2</v>
      </c>
    </row>
    <row r="2620" spans="1:3" x14ac:dyDescent="0.25">
      <c r="A2620" t="s">
        <v>2643</v>
      </c>
      <c r="B2620">
        <v>515</v>
      </c>
      <c r="C2620">
        <v>36</v>
      </c>
    </row>
    <row r="2621" spans="1:3" x14ac:dyDescent="0.25">
      <c r="A2621" t="s">
        <v>2644</v>
      </c>
      <c r="B2621">
        <v>515</v>
      </c>
      <c r="C2621">
        <v>1</v>
      </c>
    </row>
    <row r="2622" spans="1:3" x14ac:dyDescent="0.25">
      <c r="A2622" t="s">
        <v>2645</v>
      </c>
      <c r="B2622">
        <v>515</v>
      </c>
      <c r="C2622">
        <v>4</v>
      </c>
    </row>
    <row r="2623" spans="1:3" x14ac:dyDescent="0.25">
      <c r="A2623" t="s">
        <v>2646</v>
      </c>
      <c r="B2623">
        <v>5160</v>
      </c>
      <c r="C2623">
        <v>12</v>
      </c>
    </row>
    <row r="2624" spans="1:3" x14ac:dyDescent="0.25">
      <c r="A2624" t="s">
        <v>2647</v>
      </c>
      <c r="B2624">
        <v>5160</v>
      </c>
      <c r="C2624">
        <v>1</v>
      </c>
    </row>
    <row r="2625" spans="1:3" x14ac:dyDescent="0.25">
      <c r="A2625" t="s">
        <v>2648</v>
      </c>
      <c r="B2625">
        <v>5160</v>
      </c>
      <c r="C2625">
        <v>2</v>
      </c>
    </row>
    <row r="2626" spans="1:3" x14ac:dyDescent="0.25">
      <c r="A2626" t="s">
        <v>2649</v>
      </c>
      <c r="B2626">
        <v>5161</v>
      </c>
      <c r="C2626">
        <v>12</v>
      </c>
    </row>
    <row r="2627" spans="1:3" x14ac:dyDescent="0.25">
      <c r="A2627" t="s">
        <v>2650</v>
      </c>
      <c r="B2627">
        <v>5161</v>
      </c>
      <c r="C2627">
        <v>1</v>
      </c>
    </row>
    <row r="2628" spans="1:3" x14ac:dyDescent="0.25">
      <c r="A2628" t="s">
        <v>2651</v>
      </c>
      <c r="B2628">
        <v>5161</v>
      </c>
      <c r="C2628">
        <v>2</v>
      </c>
    </row>
    <row r="2629" spans="1:3" x14ac:dyDescent="0.25">
      <c r="A2629" t="s">
        <v>2652</v>
      </c>
      <c r="B2629">
        <v>5162</v>
      </c>
      <c r="C2629">
        <v>12</v>
      </c>
    </row>
    <row r="2630" spans="1:3" x14ac:dyDescent="0.25">
      <c r="A2630" t="s">
        <v>2653</v>
      </c>
      <c r="B2630">
        <v>5162</v>
      </c>
      <c r="C2630">
        <v>1</v>
      </c>
    </row>
    <row r="2631" spans="1:3" x14ac:dyDescent="0.25">
      <c r="A2631" t="s">
        <v>2654</v>
      </c>
      <c r="B2631">
        <v>5162</v>
      </c>
      <c r="C2631">
        <v>2</v>
      </c>
    </row>
    <row r="2632" spans="1:3" x14ac:dyDescent="0.25">
      <c r="A2632" t="s">
        <v>2655</v>
      </c>
      <c r="B2632">
        <v>516</v>
      </c>
      <c r="C2632">
        <v>36</v>
      </c>
    </row>
    <row r="2633" spans="1:3" x14ac:dyDescent="0.25">
      <c r="A2633" t="s">
        <v>2656</v>
      </c>
      <c r="B2633">
        <v>516</v>
      </c>
      <c r="C2633">
        <v>1</v>
      </c>
    </row>
    <row r="2634" spans="1:3" x14ac:dyDescent="0.25">
      <c r="A2634" t="s">
        <v>2657</v>
      </c>
      <c r="B2634">
        <v>516</v>
      </c>
      <c r="C2634">
        <v>4</v>
      </c>
    </row>
    <row r="2635" spans="1:3" x14ac:dyDescent="0.25">
      <c r="A2635" t="s">
        <v>2658</v>
      </c>
      <c r="B2635">
        <v>5170</v>
      </c>
      <c r="C2635">
        <v>24</v>
      </c>
    </row>
    <row r="2636" spans="1:3" x14ac:dyDescent="0.25">
      <c r="A2636" t="s">
        <v>2659</v>
      </c>
      <c r="B2636">
        <v>5170</v>
      </c>
      <c r="C2636">
        <v>1</v>
      </c>
    </row>
    <row r="2637" spans="1:3" x14ac:dyDescent="0.25">
      <c r="A2637" t="s">
        <v>2660</v>
      </c>
      <c r="B2637">
        <v>5170</v>
      </c>
      <c r="C2637">
        <v>2</v>
      </c>
    </row>
    <row r="2638" spans="1:3" x14ac:dyDescent="0.25">
      <c r="A2638" t="s">
        <v>2661</v>
      </c>
      <c r="B2638">
        <v>5170</v>
      </c>
      <c r="C2638">
        <v>4</v>
      </c>
    </row>
    <row r="2639" spans="1:3" x14ac:dyDescent="0.25">
      <c r="A2639" t="s">
        <v>2662</v>
      </c>
      <c r="B2639">
        <v>5171</v>
      </c>
      <c r="C2639">
        <v>24</v>
      </c>
    </row>
    <row r="2640" spans="1:3" x14ac:dyDescent="0.25">
      <c r="A2640" t="s">
        <v>2663</v>
      </c>
      <c r="B2640">
        <v>5171</v>
      </c>
      <c r="C2640">
        <v>1</v>
      </c>
    </row>
    <row r="2641" spans="1:3" x14ac:dyDescent="0.25">
      <c r="A2641" t="s">
        <v>2664</v>
      </c>
      <c r="B2641">
        <v>5171</v>
      </c>
      <c r="C2641">
        <v>2</v>
      </c>
    </row>
    <row r="2642" spans="1:3" x14ac:dyDescent="0.25">
      <c r="A2642" t="s">
        <v>2665</v>
      </c>
      <c r="B2642">
        <v>5171</v>
      </c>
      <c r="C2642">
        <v>4</v>
      </c>
    </row>
    <row r="2643" spans="1:3" x14ac:dyDescent="0.25">
      <c r="A2643" t="s">
        <v>2666</v>
      </c>
      <c r="B2643">
        <v>5172</v>
      </c>
      <c r="C2643">
        <v>24</v>
      </c>
    </row>
    <row r="2644" spans="1:3" x14ac:dyDescent="0.25">
      <c r="A2644" t="s">
        <v>2667</v>
      </c>
      <c r="B2644">
        <v>5172</v>
      </c>
      <c r="C2644">
        <v>1</v>
      </c>
    </row>
    <row r="2645" spans="1:3" x14ac:dyDescent="0.25">
      <c r="A2645" t="s">
        <v>2668</v>
      </c>
      <c r="B2645">
        <v>5172</v>
      </c>
      <c r="C2645">
        <v>2</v>
      </c>
    </row>
    <row r="2646" spans="1:3" x14ac:dyDescent="0.25">
      <c r="A2646" t="s">
        <v>2669</v>
      </c>
      <c r="B2646">
        <v>5172</v>
      </c>
      <c r="C2646">
        <v>4</v>
      </c>
    </row>
    <row r="2647" spans="1:3" x14ac:dyDescent="0.25">
      <c r="A2647" t="s">
        <v>2670</v>
      </c>
      <c r="B2647">
        <v>5173</v>
      </c>
      <c r="C2647">
        <v>24</v>
      </c>
    </row>
    <row r="2648" spans="1:3" x14ac:dyDescent="0.25">
      <c r="A2648" t="s">
        <v>2671</v>
      </c>
      <c r="B2648">
        <v>5173</v>
      </c>
      <c r="C2648">
        <v>6</v>
      </c>
    </row>
    <row r="2649" spans="1:3" x14ac:dyDescent="0.25">
      <c r="A2649" t="s">
        <v>2672</v>
      </c>
      <c r="B2649">
        <v>5174</v>
      </c>
      <c r="C2649">
        <v>24</v>
      </c>
    </row>
    <row r="2650" spans="1:3" x14ac:dyDescent="0.25">
      <c r="A2650" t="s">
        <v>2673</v>
      </c>
      <c r="B2650">
        <v>5174</v>
      </c>
      <c r="C2650">
        <v>1</v>
      </c>
    </row>
    <row r="2651" spans="1:3" x14ac:dyDescent="0.25">
      <c r="A2651" t="s">
        <v>2674</v>
      </c>
      <c r="B2651">
        <v>5174</v>
      </c>
      <c r="C2651">
        <v>2</v>
      </c>
    </row>
    <row r="2652" spans="1:3" x14ac:dyDescent="0.25">
      <c r="A2652" t="s">
        <v>2675</v>
      </c>
      <c r="B2652">
        <v>5174</v>
      </c>
      <c r="C2652">
        <v>4</v>
      </c>
    </row>
    <row r="2653" spans="1:3" x14ac:dyDescent="0.25">
      <c r="A2653" t="s">
        <v>2676</v>
      </c>
      <c r="B2653">
        <v>517</v>
      </c>
      <c r="C2653">
        <v>36</v>
      </c>
    </row>
    <row r="2654" spans="1:3" x14ac:dyDescent="0.25">
      <c r="A2654" t="s">
        <v>2677</v>
      </c>
      <c r="B2654">
        <v>517</v>
      </c>
      <c r="C2654">
        <v>1</v>
      </c>
    </row>
    <row r="2655" spans="1:3" x14ac:dyDescent="0.25">
      <c r="A2655" t="s">
        <v>2678</v>
      </c>
      <c r="B2655">
        <v>517</v>
      </c>
      <c r="C2655">
        <v>2</v>
      </c>
    </row>
    <row r="2656" spans="1:3" x14ac:dyDescent="0.25">
      <c r="A2656" t="s">
        <v>2679</v>
      </c>
      <c r="B2656">
        <v>518</v>
      </c>
      <c r="C2656">
        <v>48</v>
      </c>
    </row>
    <row r="2657" spans="1:3" x14ac:dyDescent="0.25">
      <c r="A2657" t="s">
        <v>2680</v>
      </c>
      <c r="B2657">
        <v>518</v>
      </c>
      <c r="C2657">
        <v>4</v>
      </c>
    </row>
    <row r="2658" spans="1:3" x14ac:dyDescent="0.25">
      <c r="A2658" t="s">
        <v>2681</v>
      </c>
      <c r="B2658">
        <v>519</v>
      </c>
      <c r="C2658">
        <v>36</v>
      </c>
    </row>
    <row r="2659" spans="1:3" x14ac:dyDescent="0.25">
      <c r="A2659" t="s">
        <v>2682</v>
      </c>
      <c r="B2659">
        <v>519</v>
      </c>
      <c r="C2659">
        <v>1</v>
      </c>
    </row>
    <row r="2660" spans="1:3" x14ac:dyDescent="0.25">
      <c r="A2660" t="s">
        <v>2683</v>
      </c>
      <c r="B2660">
        <v>519</v>
      </c>
      <c r="C2660">
        <v>2</v>
      </c>
    </row>
    <row r="2661" spans="1:3" x14ac:dyDescent="0.25">
      <c r="A2661" t="s">
        <v>2684</v>
      </c>
      <c r="B2661">
        <v>519</v>
      </c>
      <c r="C2661">
        <v>6</v>
      </c>
    </row>
    <row r="2662" spans="1:3" x14ac:dyDescent="0.25">
      <c r="A2662" t="s">
        <v>2685</v>
      </c>
      <c r="B2662">
        <v>520</v>
      </c>
      <c r="C2662">
        <v>36</v>
      </c>
    </row>
    <row r="2663" spans="1:3" x14ac:dyDescent="0.25">
      <c r="A2663" t="s">
        <v>2686</v>
      </c>
      <c r="B2663">
        <v>520</v>
      </c>
      <c r="C2663">
        <v>1</v>
      </c>
    </row>
    <row r="2664" spans="1:3" x14ac:dyDescent="0.25">
      <c r="A2664" t="s">
        <v>2687</v>
      </c>
      <c r="B2664">
        <v>520</v>
      </c>
      <c r="C2664">
        <v>2</v>
      </c>
    </row>
    <row r="2665" spans="1:3" x14ac:dyDescent="0.25">
      <c r="A2665" t="s">
        <v>2688</v>
      </c>
      <c r="B2665">
        <v>523</v>
      </c>
      <c r="C2665">
        <v>24</v>
      </c>
    </row>
    <row r="2666" spans="1:3" x14ac:dyDescent="0.25">
      <c r="A2666" t="s">
        <v>2689</v>
      </c>
      <c r="B2666">
        <v>523</v>
      </c>
      <c r="C2666">
        <v>1</v>
      </c>
    </row>
    <row r="2667" spans="1:3" x14ac:dyDescent="0.25">
      <c r="A2667" t="s">
        <v>2690</v>
      </c>
      <c r="B2667">
        <v>523</v>
      </c>
      <c r="C2667">
        <v>4</v>
      </c>
    </row>
    <row r="2668" spans="1:3" x14ac:dyDescent="0.25">
      <c r="A2668" t="s">
        <v>2691</v>
      </c>
      <c r="B2668">
        <v>524</v>
      </c>
      <c r="C2668">
        <v>48</v>
      </c>
    </row>
    <row r="2669" spans="1:3" x14ac:dyDescent="0.25">
      <c r="A2669" t="s">
        <v>2692</v>
      </c>
      <c r="B2669">
        <v>524</v>
      </c>
      <c r="C2669">
        <v>1</v>
      </c>
    </row>
    <row r="2670" spans="1:3" x14ac:dyDescent="0.25">
      <c r="A2670" t="s">
        <v>2693</v>
      </c>
      <c r="B2670">
        <v>524</v>
      </c>
      <c r="C2670">
        <v>2</v>
      </c>
    </row>
    <row r="2671" spans="1:3" x14ac:dyDescent="0.25">
      <c r="A2671" t="s">
        <v>2694</v>
      </c>
      <c r="B2671">
        <v>525</v>
      </c>
      <c r="C2671">
        <v>48</v>
      </c>
    </row>
    <row r="2672" spans="1:3" x14ac:dyDescent="0.25">
      <c r="A2672" t="s">
        <v>2695</v>
      </c>
      <c r="B2672">
        <v>525</v>
      </c>
      <c r="C2672">
        <v>1</v>
      </c>
    </row>
    <row r="2673" spans="1:3" x14ac:dyDescent="0.25">
      <c r="A2673" t="s">
        <v>2696</v>
      </c>
      <c r="B2673">
        <v>525</v>
      </c>
      <c r="C2673">
        <v>2</v>
      </c>
    </row>
    <row r="2674" spans="1:3" x14ac:dyDescent="0.25">
      <c r="A2674" t="s">
        <v>2697</v>
      </c>
      <c r="B2674">
        <v>526</v>
      </c>
      <c r="C2674">
        <v>48</v>
      </c>
    </row>
    <row r="2675" spans="1:3" x14ac:dyDescent="0.25">
      <c r="A2675" t="s">
        <v>2698</v>
      </c>
      <c r="B2675">
        <v>526</v>
      </c>
      <c r="C2675">
        <v>1</v>
      </c>
    </row>
    <row r="2676" spans="1:3" x14ac:dyDescent="0.25">
      <c r="A2676" t="s">
        <v>2699</v>
      </c>
      <c r="B2676">
        <v>526</v>
      </c>
      <c r="C2676">
        <v>2</v>
      </c>
    </row>
    <row r="2677" spans="1:3" x14ac:dyDescent="0.25">
      <c r="A2677" t="s">
        <v>2700</v>
      </c>
      <c r="B2677">
        <v>527</v>
      </c>
      <c r="C2677">
        <v>48</v>
      </c>
    </row>
    <row r="2678" spans="1:3" x14ac:dyDescent="0.25">
      <c r="A2678" t="s">
        <v>2701</v>
      </c>
      <c r="B2678">
        <v>527</v>
      </c>
      <c r="C2678">
        <v>1</v>
      </c>
    </row>
    <row r="2679" spans="1:3" x14ac:dyDescent="0.25">
      <c r="A2679" t="s">
        <v>2702</v>
      </c>
      <c r="B2679">
        <v>527</v>
      </c>
      <c r="C2679">
        <v>4</v>
      </c>
    </row>
    <row r="2680" spans="1:3" x14ac:dyDescent="0.25">
      <c r="A2680" t="s">
        <v>2703</v>
      </c>
      <c r="B2680">
        <v>528342</v>
      </c>
      <c r="C2680">
        <v>24</v>
      </c>
    </row>
    <row r="2681" spans="1:3" x14ac:dyDescent="0.25">
      <c r="A2681" t="s">
        <v>2704</v>
      </c>
      <c r="B2681">
        <v>528342</v>
      </c>
      <c r="C2681">
        <v>2</v>
      </c>
    </row>
    <row r="2682" spans="1:3" x14ac:dyDescent="0.25">
      <c r="A2682" t="s">
        <v>2705</v>
      </c>
      <c r="B2682">
        <v>528343</v>
      </c>
      <c r="C2682">
        <v>24</v>
      </c>
    </row>
    <row r="2683" spans="1:3" x14ac:dyDescent="0.25">
      <c r="A2683" t="s">
        <v>2706</v>
      </c>
      <c r="B2683">
        <v>528343</v>
      </c>
      <c r="C2683">
        <v>2</v>
      </c>
    </row>
    <row r="2684" spans="1:3" x14ac:dyDescent="0.25">
      <c r="A2684" t="s">
        <v>2707</v>
      </c>
      <c r="B2684">
        <v>528</v>
      </c>
      <c r="C2684">
        <v>48</v>
      </c>
    </row>
    <row r="2685" spans="1:3" x14ac:dyDescent="0.25">
      <c r="A2685" t="s">
        <v>2708</v>
      </c>
      <c r="B2685">
        <v>528</v>
      </c>
      <c r="C2685">
        <v>1</v>
      </c>
    </row>
    <row r="2686" spans="1:3" x14ac:dyDescent="0.25">
      <c r="A2686" t="s">
        <v>2709</v>
      </c>
      <c r="B2686">
        <v>528</v>
      </c>
      <c r="C2686">
        <v>2</v>
      </c>
    </row>
    <row r="2687" spans="1:3" x14ac:dyDescent="0.25">
      <c r="A2687" t="s">
        <v>2710</v>
      </c>
      <c r="B2687">
        <v>529</v>
      </c>
      <c r="C2687">
        <v>48</v>
      </c>
    </row>
    <row r="2688" spans="1:3" x14ac:dyDescent="0.25">
      <c r="A2688" t="s">
        <v>2711</v>
      </c>
      <c r="B2688">
        <v>529</v>
      </c>
      <c r="C2688">
        <v>1</v>
      </c>
    </row>
    <row r="2689" spans="1:3" x14ac:dyDescent="0.25">
      <c r="A2689" t="s">
        <v>2712</v>
      </c>
      <c r="B2689">
        <v>529</v>
      </c>
      <c r="C2689">
        <v>2</v>
      </c>
    </row>
    <row r="2690" spans="1:3" x14ac:dyDescent="0.25">
      <c r="A2690" t="s">
        <v>2713</v>
      </c>
      <c r="B2690">
        <v>530</v>
      </c>
      <c r="C2690">
        <v>48</v>
      </c>
    </row>
    <row r="2691" spans="1:3" x14ac:dyDescent="0.25">
      <c r="A2691" t="s">
        <v>2714</v>
      </c>
      <c r="B2691">
        <v>530</v>
      </c>
      <c r="C2691">
        <v>1</v>
      </c>
    </row>
    <row r="2692" spans="1:3" x14ac:dyDescent="0.25">
      <c r="A2692" t="s">
        <v>2715</v>
      </c>
      <c r="B2692">
        <v>530</v>
      </c>
      <c r="C2692">
        <v>4</v>
      </c>
    </row>
    <row r="2693" spans="1:3" x14ac:dyDescent="0.25">
      <c r="A2693" t="s">
        <v>2716</v>
      </c>
      <c r="B2693">
        <v>532</v>
      </c>
      <c r="C2693">
        <v>24</v>
      </c>
    </row>
    <row r="2694" spans="1:3" x14ac:dyDescent="0.25">
      <c r="A2694" t="s">
        <v>2717</v>
      </c>
      <c r="B2694" t="s">
        <v>2718</v>
      </c>
      <c r="C2694">
        <v>2</v>
      </c>
    </row>
    <row r="2695" spans="1:3" x14ac:dyDescent="0.25">
      <c r="A2695" t="s">
        <v>2719</v>
      </c>
      <c r="B2695" t="s">
        <v>2720</v>
      </c>
      <c r="C2695">
        <v>4</v>
      </c>
    </row>
    <row r="2696" spans="1:3" x14ac:dyDescent="0.25">
      <c r="A2696" t="s">
        <v>2721</v>
      </c>
      <c r="B2696">
        <v>532</v>
      </c>
      <c r="C2696">
        <v>1</v>
      </c>
    </row>
    <row r="2697" spans="1:3" x14ac:dyDescent="0.25">
      <c r="A2697" t="s">
        <v>2722</v>
      </c>
      <c r="B2697">
        <v>532</v>
      </c>
      <c r="C2697">
        <v>2</v>
      </c>
    </row>
    <row r="2698" spans="1:3" x14ac:dyDescent="0.25">
      <c r="A2698" t="s">
        <v>2723</v>
      </c>
      <c r="B2698">
        <v>533</v>
      </c>
      <c r="C2698">
        <v>24</v>
      </c>
    </row>
    <row r="2699" spans="1:3" x14ac:dyDescent="0.25">
      <c r="A2699" t="s">
        <v>2724</v>
      </c>
      <c r="B2699">
        <v>533</v>
      </c>
      <c r="C2699">
        <v>1</v>
      </c>
    </row>
    <row r="2700" spans="1:3" x14ac:dyDescent="0.25">
      <c r="A2700" t="s">
        <v>2725</v>
      </c>
      <c r="B2700">
        <v>533</v>
      </c>
      <c r="C2700">
        <v>2</v>
      </c>
    </row>
    <row r="2701" spans="1:3" x14ac:dyDescent="0.25">
      <c r="A2701" t="s">
        <v>2726</v>
      </c>
      <c r="B2701">
        <v>534</v>
      </c>
      <c r="C2701">
        <v>24</v>
      </c>
    </row>
    <row r="2702" spans="1:3" x14ac:dyDescent="0.25">
      <c r="A2702" t="s">
        <v>2727</v>
      </c>
      <c r="B2702" t="s">
        <v>2728</v>
      </c>
      <c r="C2702">
        <v>2</v>
      </c>
    </row>
    <row r="2703" spans="1:3" x14ac:dyDescent="0.25">
      <c r="A2703" t="s">
        <v>2729</v>
      </c>
      <c r="B2703">
        <v>534</v>
      </c>
      <c r="C2703">
        <v>1</v>
      </c>
    </row>
    <row r="2704" spans="1:3" x14ac:dyDescent="0.25">
      <c r="A2704" t="s">
        <v>2730</v>
      </c>
      <c r="B2704">
        <v>534</v>
      </c>
      <c r="C2704">
        <v>2</v>
      </c>
    </row>
    <row r="2705" spans="1:3" x14ac:dyDescent="0.25">
      <c r="A2705" t="s">
        <v>2731</v>
      </c>
      <c r="B2705">
        <v>535</v>
      </c>
      <c r="C2705">
        <v>24</v>
      </c>
    </row>
    <row r="2706" spans="1:3" x14ac:dyDescent="0.25">
      <c r="A2706" t="s">
        <v>2732</v>
      </c>
      <c r="B2706">
        <v>535</v>
      </c>
      <c r="C2706">
        <v>1</v>
      </c>
    </row>
    <row r="2707" spans="1:3" x14ac:dyDescent="0.25">
      <c r="A2707" t="s">
        <v>2733</v>
      </c>
      <c r="B2707">
        <v>535</v>
      </c>
      <c r="C2707">
        <v>2</v>
      </c>
    </row>
    <row r="2708" spans="1:3" x14ac:dyDescent="0.25">
      <c r="A2708" t="s">
        <v>2734</v>
      </c>
      <c r="B2708">
        <v>537</v>
      </c>
      <c r="C2708">
        <v>24</v>
      </c>
    </row>
    <row r="2709" spans="1:3" x14ac:dyDescent="0.25">
      <c r="A2709" t="s">
        <v>2735</v>
      </c>
      <c r="B2709">
        <v>537</v>
      </c>
      <c r="C2709">
        <v>8</v>
      </c>
    </row>
    <row r="2710" spans="1:3" x14ac:dyDescent="0.25">
      <c r="A2710" t="s">
        <v>2736</v>
      </c>
      <c r="B2710">
        <v>538</v>
      </c>
      <c r="C2710">
        <v>24</v>
      </c>
    </row>
    <row r="2711" spans="1:3" x14ac:dyDescent="0.25">
      <c r="A2711" t="s">
        <v>2737</v>
      </c>
      <c r="B2711">
        <v>538</v>
      </c>
      <c r="C2711">
        <v>8</v>
      </c>
    </row>
    <row r="2712" spans="1:3" x14ac:dyDescent="0.25">
      <c r="A2712" t="s">
        <v>2738</v>
      </c>
      <c r="B2712">
        <v>539</v>
      </c>
      <c r="C2712">
        <v>36</v>
      </c>
    </row>
    <row r="2713" spans="1:3" x14ac:dyDescent="0.25">
      <c r="A2713" t="s">
        <v>2739</v>
      </c>
      <c r="B2713">
        <v>539</v>
      </c>
      <c r="C2713">
        <v>1</v>
      </c>
    </row>
    <row r="2714" spans="1:3" x14ac:dyDescent="0.25">
      <c r="A2714" t="s">
        <v>2740</v>
      </c>
      <c r="B2714">
        <v>539</v>
      </c>
      <c r="C2714">
        <v>2</v>
      </c>
    </row>
    <row r="2715" spans="1:3" x14ac:dyDescent="0.25">
      <c r="A2715" t="s">
        <v>2741</v>
      </c>
      <c r="B2715">
        <v>5400</v>
      </c>
      <c r="C2715">
        <v>25</v>
      </c>
    </row>
    <row r="2716" spans="1:3" x14ac:dyDescent="0.25">
      <c r="A2716" t="s">
        <v>2742</v>
      </c>
      <c r="B2716">
        <v>5401</v>
      </c>
      <c r="C2716">
        <v>25</v>
      </c>
    </row>
    <row r="2717" spans="1:3" x14ac:dyDescent="0.25">
      <c r="A2717" t="s">
        <v>2743</v>
      </c>
      <c r="B2717">
        <v>5402</v>
      </c>
      <c r="C2717">
        <v>25</v>
      </c>
    </row>
    <row r="2718" spans="1:3" x14ac:dyDescent="0.25">
      <c r="A2718" t="s">
        <v>2744</v>
      </c>
      <c r="B2718">
        <v>5403</v>
      </c>
      <c r="C2718">
        <v>25</v>
      </c>
    </row>
    <row r="2719" spans="1:3" x14ac:dyDescent="0.25">
      <c r="A2719" t="s">
        <v>2745</v>
      </c>
      <c r="B2719">
        <v>5407</v>
      </c>
      <c r="C2719">
        <v>25</v>
      </c>
    </row>
    <row r="2720" spans="1:3" x14ac:dyDescent="0.25">
      <c r="A2720" t="s">
        <v>2746</v>
      </c>
      <c r="B2720">
        <v>5408</v>
      </c>
      <c r="C2720">
        <v>25</v>
      </c>
    </row>
    <row r="2721" spans="1:3" x14ac:dyDescent="0.25">
      <c r="A2721" t="s">
        <v>2747</v>
      </c>
      <c r="B2721">
        <v>5409</v>
      </c>
      <c r="C2721">
        <v>25</v>
      </c>
    </row>
    <row r="2722" spans="1:3" x14ac:dyDescent="0.25">
      <c r="A2722" t="s">
        <v>2748</v>
      </c>
      <c r="B2722">
        <v>5412</v>
      </c>
      <c r="C2722">
        <v>48</v>
      </c>
    </row>
    <row r="2723" spans="1:3" x14ac:dyDescent="0.25">
      <c r="A2723" t="s">
        <v>2749</v>
      </c>
      <c r="B2723">
        <v>5412</v>
      </c>
      <c r="C2723">
        <v>1</v>
      </c>
    </row>
    <row r="2724" spans="1:3" x14ac:dyDescent="0.25">
      <c r="A2724" t="s">
        <v>2750</v>
      </c>
      <c r="B2724">
        <v>5412</v>
      </c>
      <c r="C2724">
        <v>2</v>
      </c>
    </row>
    <row r="2725" spans="1:3" x14ac:dyDescent="0.25">
      <c r="A2725" t="s">
        <v>2751</v>
      </c>
      <c r="B2725">
        <v>5413</v>
      </c>
      <c r="C2725">
        <v>48</v>
      </c>
    </row>
    <row r="2726" spans="1:3" x14ac:dyDescent="0.25">
      <c r="A2726" t="s">
        <v>2752</v>
      </c>
      <c r="B2726">
        <v>5413</v>
      </c>
      <c r="C2726">
        <v>1</v>
      </c>
    </row>
    <row r="2727" spans="1:3" x14ac:dyDescent="0.25">
      <c r="A2727" t="s">
        <v>2753</v>
      </c>
      <c r="B2727">
        <v>5413</v>
      </c>
      <c r="C2727">
        <v>3</v>
      </c>
    </row>
    <row r="2728" spans="1:3" x14ac:dyDescent="0.25">
      <c r="A2728" t="s">
        <v>2754</v>
      </c>
      <c r="B2728">
        <v>5414</v>
      </c>
      <c r="C2728">
        <v>48</v>
      </c>
    </row>
    <row r="2729" spans="1:3" x14ac:dyDescent="0.25">
      <c r="A2729" t="s">
        <v>2755</v>
      </c>
      <c r="B2729">
        <v>5414</v>
      </c>
      <c r="C2729">
        <v>1</v>
      </c>
    </row>
    <row r="2730" spans="1:3" x14ac:dyDescent="0.25">
      <c r="A2730" t="s">
        <v>2756</v>
      </c>
      <c r="B2730">
        <v>5414</v>
      </c>
      <c r="C2730">
        <v>3</v>
      </c>
    </row>
    <row r="2731" spans="1:3" x14ac:dyDescent="0.25">
      <c r="A2731" t="s">
        <v>2757</v>
      </c>
      <c r="B2731">
        <v>5418</v>
      </c>
      <c r="C2731">
        <v>25</v>
      </c>
    </row>
    <row r="2732" spans="1:3" x14ac:dyDescent="0.25">
      <c r="A2732" t="s">
        <v>2758</v>
      </c>
      <c r="B2732">
        <v>5419</v>
      </c>
      <c r="C2732">
        <v>25</v>
      </c>
    </row>
    <row r="2733" spans="1:3" x14ac:dyDescent="0.25">
      <c r="A2733" t="s">
        <v>2759</v>
      </c>
      <c r="B2733">
        <v>541</v>
      </c>
      <c r="C2733">
        <v>48</v>
      </c>
    </row>
    <row r="2734" spans="1:3" x14ac:dyDescent="0.25">
      <c r="A2734" t="s">
        <v>2760</v>
      </c>
      <c r="B2734">
        <v>541</v>
      </c>
      <c r="C2734">
        <v>1</v>
      </c>
    </row>
    <row r="2735" spans="1:3" x14ac:dyDescent="0.25">
      <c r="A2735" t="s">
        <v>2761</v>
      </c>
      <c r="B2735">
        <v>541</v>
      </c>
      <c r="C2735">
        <v>4</v>
      </c>
    </row>
    <row r="2736" spans="1:3" x14ac:dyDescent="0.25">
      <c r="A2736" t="s">
        <v>2762</v>
      </c>
      <c r="B2736">
        <v>5420</v>
      </c>
      <c r="C2736">
        <v>48</v>
      </c>
    </row>
    <row r="2737" spans="1:3" x14ac:dyDescent="0.25">
      <c r="A2737" t="s">
        <v>2763</v>
      </c>
      <c r="B2737">
        <v>5420</v>
      </c>
      <c r="C2737">
        <v>1</v>
      </c>
    </row>
    <row r="2738" spans="1:3" x14ac:dyDescent="0.25">
      <c r="A2738" t="s">
        <v>2764</v>
      </c>
      <c r="B2738">
        <v>5421</v>
      </c>
      <c r="C2738">
        <v>24</v>
      </c>
    </row>
    <row r="2739" spans="1:3" x14ac:dyDescent="0.25">
      <c r="A2739" t="s">
        <v>2765</v>
      </c>
      <c r="B2739">
        <v>5422</v>
      </c>
      <c r="C2739">
        <v>24</v>
      </c>
    </row>
    <row r="2740" spans="1:3" x14ac:dyDescent="0.25">
      <c r="A2740" t="s">
        <v>2766</v>
      </c>
      <c r="B2740">
        <v>5425</v>
      </c>
      <c r="C2740">
        <v>48</v>
      </c>
    </row>
    <row r="2741" spans="1:3" x14ac:dyDescent="0.25">
      <c r="A2741" t="s">
        <v>2767</v>
      </c>
      <c r="B2741">
        <v>5425</v>
      </c>
      <c r="C2741">
        <v>4</v>
      </c>
    </row>
    <row r="2742" spans="1:3" x14ac:dyDescent="0.25">
      <c r="A2742" t="s">
        <v>2768</v>
      </c>
      <c r="B2742">
        <v>5426</v>
      </c>
      <c r="C2742">
        <v>24</v>
      </c>
    </row>
    <row r="2743" spans="1:3" x14ac:dyDescent="0.25">
      <c r="A2743" t="s">
        <v>2769</v>
      </c>
      <c r="B2743">
        <v>5426</v>
      </c>
      <c r="C2743">
        <v>4</v>
      </c>
    </row>
    <row r="2744" spans="1:3" x14ac:dyDescent="0.25">
      <c r="A2744" t="s">
        <v>2770</v>
      </c>
      <c r="B2744">
        <v>5427</v>
      </c>
      <c r="C2744">
        <v>24</v>
      </c>
    </row>
    <row r="2745" spans="1:3" x14ac:dyDescent="0.25">
      <c r="A2745" t="s">
        <v>2771</v>
      </c>
      <c r="B2745">
        <v>5427</v>
      </c>
      <c r="C2745">
        <v>4</v>
      </c>
    </row>
    <row r="2746" spans="1:3" x14ac:dyDescent="0.25">
      <c r="A2746" t="s">
        <v>2772</v>
      </c>
      <c r="B2746">
        <v>542</v>
      </c>
      <c r="C2746">
        <v>48</v>
      </c>
    </row>
    <row r="2747" spans="1:3" x14ac:dyDescent="0.25">
      <c r="A2747" t="s">
        <v>2773</v>
      </c>
      <c r="B2747">
        <v>542</v>
      </c>
      <c r="C2747">
        <v>1</v>
      </c>
    </row>
    <row r="2748" spans="1:3" x14ac:dyDescent="0.25">
      <c r="A2748" t="s">
        <v>2774</v>
      </c>
      <c r="B2748">
        <v>542</v>
      </c>
      <c r="C2748">
        <v>2</v>
      </c>
    </row>
    <row r="2749" spans="1:3" x14ac:dyDescent="0.25">
      <c r="A2749" t="s">
        <v>2775</v>
      </c>
      <c r="B2749">
        <v>543</v>
      </c>
      <c r="C2749">
        <v>48</v>
      </c>
    </row>
    <row r="2750" spans="1:3" x14ac:dyDescent="0.25">
      <c r="A2750" t="s">
        <v>2776</v>
      </c>
      <c r="B2750">
        <v>543</v>
      </c>
      <c r="C2750">
        <v>1</v>
      </c>
    </row>
    <row r="2751" spans="1:3" x14ac:dyDescent="0.25">
      <c r="A2751" t="s">
        <v>2777</v>
      </c>
      <c r="B2751">
        <v>543</v>
      </c>
      <c r="C2751">
        <v>2</v>
      </c>
    </row>
    <row r="2752" spans="1:3" x14ac:dyDescent="0.25">
      <c r="A2752" t="s">
        <v>2778</v>
      </c>
      <c r="B2752">
        <v>544</v>
      </c>
      <c r="C2752">
        <v>24</v>
      </c>
    </row>
    <row r="2753" spans="1:3" x14ac:dyDescent="0.25">
      <c r="A2753" t="s">
        <v>2779</v>
      </c>
      <c r="B2753">
        <v>544</v>
      </c>
      <c r="C2753">
        <v>1</v>
      </c>
    </row>
    <row r="2754" spans="1:3" x14ac:dyDescent="0.25">
      <c r="A2754" t="s">
        <v>2780</v>
      </c>
      <c r="B2754">
        <v>544</v>
      </c>
      <c r="C2754">
        <v>2</v>
      </c>
    </row>
    <row r="2755" spans="1:3" x14ac:dyDescent="0.25">
      <c r="A2755" t="s">
        <v>2781</v>
      </c>
      <c r="B2755">
        <v>5450</v>
      </c>
      <c r="C2755">
        <v>48</v>
      </c>
    </row>
    <row r="2756" spans="1:3" x14ac:dyDescent="0.25">
      <c r="A2756" t="s">
        <v>2782</v>
      </c>
      <c r="B2756">
        <v>5450</v>
      </c>
      <c r="C2756">
        <v>1</v>
      </c>
    </row>
    <row r="2757" spans="1:3" x14ac:dyDescent="0.25">
      <c r="A2757" t="s">
        <v>2783</v>
      </c>
      <c r="B2757">
        <v>5450</v>
      </c>
      <c r="C2757">
        <v>2</v>
      </c>
    </row>
    <row r="2758" spans="1:3" x14ac:dyDescent="0.25">
      <c r="A2758" t="s">
        <v>2784</v>
      </c>
      <c r="B2758">
        <v>5451</v>
      </c>
      <c r="C2758">
        <v>48</v>
      </c>
    </row>
    <row r="2759" spans="1:3" x14ac:dyDescent="0.25">
      <c r="A2759" t="s">
        <v>2785</v>
      </c>
      <c r="B2759">
        <v>5451</v>
      </c>
      <c r="C2759">
        <v>1</v>
      </c>
    </row>
    <row r="2760" spans="1:3" x14ac:dyDescent="0.25">
      <c r="A2760" t="s">
        <v>2786</v>
      </c>
      <c r="B2760">
        <v>5451</v>
      </c>
      <c r="C2760">
        <v>2</v>
      </c>
    </row>
    <row r="2761" spans="1:3" x14ac:dyDescent="0.25">
      <c r="A2761" t="s">
        <v>2787</v>
      </c>
      <c r="B2761">
        <v>5452</v>
      </c>
      <c r="C2761">
        <v>48</v>
      </c>
    </row>
    <row r="2762" spans="1:3" x14ac:dyDescent="0.25">
      <c r="A2762" t="s">
        <v>2788</v>
      </c>
      <c r="B2762">
        <v>5452</v>
      </c>
      <c r="C2762">
        <v>1</v>
      </c>
    </row>
    <row r="2763" spans="1:3" x14ac:dyDescent="0.25">
      <c r="A2763" t="s">
        <v>2789</v>
      </c>
      <c r="B2763">
        <v>5452</v>
      </c>
      <c r="C2763">
        <v>2</v>
      </c>
    </row>
    <row r="2764" spans="1:3" x14ac:dyDescent="0.25">
      <c r="A2764" t="s">
        <v>2790</v>
      </c>
      <c r="B2764">
        <v>5456</v>
      </c>
      <c r="C2764">
        <v>5</v>
      </c>
    </row>
    <row r="2765" spans="1:3" x14ac:dyDescent="0.25">
      <c r="A2765" t="s">
        <v>2791</v>
      </c>
      <c r="B2765">
        <v>5456</v>
      </c>
      <c r="C2765">
        <v>1</v>
      </c>
    </row>
    <row r="2766" spans="1:3" x14ac:dyDescent="0.25">
      <c r="A2766" t="s">
        <v>2792</v>
      </c>
      <c r="B2766">
        <v>5456</v>
      </c>
      <c r="C2766">
        <v>4</v>
      </c>
    </row>
    <row r="2767" spans="1:3" x14ac:dyDescent="0.25">
      <c r="A2767" t="s">
        <v>2793</v>
      </c>
      <c r="B2767">
        <v>5457</v>
      </c>
      <c r="C2767">
        <v>5</v>
      </c>
    </row>
    <row r="2768" spans="1:3" x14ac:dyDescent="0.25">
      <c r="A2768" t="s">
        <v>2794</v>
      </c>
      <c r="B2768">
        <v>5457</v>
      </c>
      <c r="C2768">
        <v>1</v>
      </c>
    </row>
    <row r="2769" spans="1:3" x14ac:dyDescent="0.25">
      <c r="A2769" t="s">
        <v>2795</v>
      </c>
      <c r="B2769">
        <v>5457</v>
      </c>
      <c r="C2769">
        <v>2</v>
      </c>
    </row>
    <row r="2770" spans="1:3" x14ac:dyDescent="0.25">
      <c r="A2770" t="s">
        <v>2796</v>
      </c>
      <c r="B2770">
        <v>545</v>
      </c>
      <c r="C2770">
        <v>24</v>
      </c>
    </row>
    <row r="2771" spans="1:3" x14ac:dyDescent="0.25">
      <c r="A2771" t="s">
        <v>2797</v>
      </c>
      <c r="B2771">
        <v>545</v>
      </c>
      <c r="C2771">
        <v>4</v>
      </c>
    </row>
    <row r="2772" spans="1:3" x14ac:dyDescent="0.25">
      <c r="A2772" t="s">
        <v>2798</v>
      </c>
      <c r="B2772">
        <v>5460</v>
      </c>
      <c r="C2772">
        <v>48</v>
      </c>
    </row>
    <row r="2773" spans="1:3" x14ac:dyDescent="0.25">
      <c r="A2773" t="s">
        <v>2799</v>
      </c>
      <c r="B2773">
        <v>5460</v>
      </c>
      <c r="C2773">
        <v>8</v>
      </c>
    </row>
    <row r="2774" spans="1:3" x14ac:dyDescent="0.25">
      <c r="A2774" t="s">
        <v>2800</v>
      </c>
      <c r="B2774">
        <v>546</v>
      </c>
      <c r="C2774">
        <v>36</v>
      </c>
    </row>
    <row r="2775" spans="1:3" x14ac:dyDescent="0.25">
      <c r="A2775" t="s">
        <v>2801</v>
      </c>
      <c r="B2775">
        <v>546</v>
      </c>
      <c r="C2775">
        <v>4</v>
      </c>
    </row>
    <row r="2776" spans="1:3" x14ac:dyDescent="0.25">
      <c r="A2776" t="s">
        <v>2802</v>
      </c>
      <c r="B2776">
        <v>5470</v>
      </c>
      <c r="C2776">
        <v>48</v>
      </c>
    </row>
    <row r="2777" spans="1:3" x14ac:dyDescent="0.25">
      <c r="A2777" t="s">
        <v>2803</v>
      </c>
      <c r="B2777">
        <v>5470</v>
      </c>
      <c r="C2777">
        <v>6</v>
      </c>
    </row>
    <row r="2778" spans="1:3" x14ac:dyDescent="0.25">
      <c r="A2778" t="s">
        <v>2804</v>
      </c>
      <c r="B2778">
        <v>5471</v>
      </c>
      <c r="C2778">
        <v>48</v>
      </c>
    </row>
    <row r="2779" spans="1:3" x14ac:dyDescent="0.25">
      <c r="A2779" t="s">
        <v>2805</v>
      </c>
      <c r="B2779">
        <v>5471</v>
      </c>
      <c r="C2779">
        <v>6</v>
      </c>
    </row>
    <row r="2780" spans="1:3" x14ac:dyDescent="0.25">
      <c r="A2780" t="s">
        <v>2806</v>
      </c>
      <c r="B2780">
        <v>547</v>
      </c>
      <c r="C2780">
        <v>48</v>
      </c>
    </row>
    <row r="2781" spans="1:3" x14ac:dyDescent="0.25">
      <c r="A2781" t="s">
        <v>2807</v>
      </c>
      <c r="B2781">
        <v>547</v>
      </c>
      <c r="C2781">
        <v>1</v>
      </c>
    </row>
    <row r="2782" spans="1:3" x14ac:dyDescent="0.25">
      <c r="A2782" t="s">
        <v>2808</v>
      </c>
      <c r="B2782">
        <v>547</v>
      </c>
      <c r="C2782">
        <v>2</v>
      </c>
    </row>
    <row r="2783" spans="1:3" x14ac:dyDescent="0.25">
      <c r="A2783" t="s">
        <v>2809</v>
      </c>
      <c r="B2783">
        <v>548</v>
      </c>
      <c r="C2783">
        <v>24</v>
      </c>
    </row>
    <row r="2784" spans="1:3" x14ac:dyDescent="0.25">
      <c r="A2784" t="s">
        <v>2810</v>
      </c>
      <c r="B2784">
        <v>548</v>
      </c>
      <c r="C2784">
        <v>1</v>
      </c>
    </row>
    <row r="2785" spans="1:3" x14ac:dyDescent="0.25">
      <c r="A2785" t="s">
        <v>2811</v>
      </c>
      <c r="B2785">
        <v>548</v>
      </c>
      <c r="C2785">
        <v>2</v>
      </c>
    </row>
    <row r="2786" spans="1:3" x14ac:dyDescent="0.25">
      <c r="A2786" t="s">
        <v>2812</v>
      </c>
      <c r="B2786">
        <v>5490</v>
      </c>
      <c r="C2786">
        <v>48</v>
      </c>
    </row>
    <row r="2787" spans="1:3" x14ac:dyDescent="0.25">
      <c r="A2787" t="s">
        <v>2813</v>
      </c>
      <c r="B2787">
        <v>5490</v>
      </c>
      <c r="C2787">
        <v>6</v>
      </c>
    </row>
    <row r="2788" spans="1:3" x14ac:dyDescent="0.25">
      <c r="A2788" t="s">
        <v>2814</v>
      </c>
      <c r="B2788">
        <v>5492</v>
      </c>
      <c r="C2788">
        <v>48</v>
      </c>
    </row>
    <row r="2789" spans="1:3" x14ac:dyDescent="0.25">
      <c r="A2789" t="s">
        <v>2815</v>
      </c>
      <c r="B2789">
        <v>5492</v>
      </c>
      <c r="C2789">
        <v>6</v>
      </c>
    </row>
    <row r="2790" spans="1:3" x14ac:dyDescent="0.25">
      <c r="A2790" t="s">
        <v>2816</v>
      </c>
      <c r="B2790">
        <v>5493</v>
      </c>
      <c r="C2790">
        <v>48</v>
      </c>
    </row>
    <row r="2791" spans="1:3" x14ac:dyDescent="0.25">
      <c r="A2791" t="s">
        <v>2817</v>
      </c>
      <c r="B2791">
        <v>5493</v>
      </c>
      <c r="C2791">
        <v>6</v>
      </c>
    </row>
    <row r="2792" spans="1:3" x14ac:dyDescent="0.25">
      <c r="A2792" t="s">
        <v>2818</v>
      </c>
      <c r="B2792">
        <v>5494</v>
      </c>
      <c r="C2792">
        <v>48</v>
      </c>
    </row>
    <row r="2793" spans="1:3" x14ac:dyDescent="0.25">
      <c r="A2793" t="s">
        <v>2819</v>
      </c>
      <c r="B2793">
        <v>5494</v>
      </c>
      <c r="C2793">
        <v>6</v>
      </c>
    </row>
    <row r="2794" spans="1:3" x14ac:dyDescent="0.25">
      <c r="A2794" t="s">
        <v>2820</v>
      </c>
      <c r="B2794">
        <v>549</v>
      </c>
      <c r="C2794">
        <v>24</v>
      </c>
    </row>
    <row r="2795" spans="1:3" x14ac:dyDescent="0.25">
      <c r="A2795" t="s">
        <v>2821</v>
      </c>
      <c r="B2795">
        <v>549</v>
      </c>
      <c r="C2795">
        <v>1</v>
      </c>
    </row>
    <row r="2796" spans="1:3" x14ac:dyDescent="0.25">
      <c r="A2796" t="s">
        <v>2822</v>
      </c>
      <c r="B2796">
        <v>549</v>
      </c>
      <c r="C2796">
        <v>2</v>
      </c>
    </row>
    <row r="2797" spans="1:3" x14ac:dyDescent="0.25">
      <c r="A2797" t="s">
        <v>2823</v>
      </c>
      <c r="B2797">
        <v>5500</v>
      </c>
      <c r="C2797">
        <v>8</v>
      </c>
    </row>
    <row r="2798" spans="1:3" x14ac:dyDescent="0.25">
      <c r="A2798" t="s">
        <v>2824</v>
      </c>
      <c r="B2798">
        <v>5500</v>
      </c>
      <c r="C2798">
        <v>4</v>
      </c>
    </row>
    <row r="2799" spans="1:3" x14ac:dyDescent="0.25">
      <c r="A2799" t="s">
        <v>2825</v>
      </c>
      <c r="B2799">
        <v>5502</v>
      </c>
      <c r="C2799">
        <v>8</v>
      </c>
    </row>
    <row r="2800" spans="1:3" x14ac:dyDescent="0.25">
      <c r="A2800" t="s">
        <v>2826</v>
      </c>
      <c r="B2800">
        <v>5502</v>
      </c>
      <c r="C2800">
        <v>4</v>
      </c>
    </row>
    <row r="2801" spans="1:3" x14ac:dyDescent="0.25">
      <c r="A2801" t="s">
        <v>2827</v>
      </c>
      <c r="B2801">
        <v>550</v>
      </c>
      <c r="C2801">
        <v>48</v>
      </c>
    </row>
    <row r="2802" spans="1:3" x14ac:dyDescent="0.25">
      <c r="A2802" t="s">
        <v>2828</v>
      </c>
      <c r="B2802">
        <v>550</v>
      </c>
      <c r="C2802">
        <v>1</v>
      </c>
    </row>
    <row r="2803" spans="1:3" x14ac:dyDescent="0.25">
      <c r="A2803" t="s">
        <v>2829</v>
      </c>
      <c r="B2803">
        <v>550</v>
      </c>
      <c r="C2803">
        <v>4</v>
      </c>
    </row>
    <row r="2804" spans="1:3" x14ac:dyDescent="0.25">
      <c r="A2804" t="s">
        <v>2830</v>
      </c>
      <c r="B2804">
        <v>551</v>
      </c>
      <c r="C2804">
        <v>48</v>
      </c>
    </row>
    <row r="2805" spans="1:3" x14ac:dyDescent="0.25">
      <c r="A2805" t="s">
        <v>2831</v>
      </c>
      <c r="B2805">
        <v>551</v>
      </c>
      <c r="C2805">
        <v>1</v>
      </c>
    </row>
    <row r="2806" spans="1:3" x14ac:dyDescent="0.25">
      <c r="A2806" t="s">
        <v>2832</v>
      </c>
      <c r="B2806">
        <v>551</v>
      </c>
      <c r="C2806">
        <v>2</v>
      </c>
    </row>
    <row r="2807" spans="1:3" x14ac:dyDescent="0.25">
      <c r="A2807" t="s">
        <v>2833</v>
      </c>
      <c r="B2807">
        <v>552</v>
      </c>
      <c r="C2807">
        <v>36</v>
      </c>
    </row>
    <row r="2808" spans="1:3" x14ac:dyDescent="0.25">
      <c r="A2808" t="s">
        <v>2834</v>
      </c>
      <c r="B2808">
        <v>552</v>
      </c>
      <c r="C2808">
        <v>1</v>
      </c>
    </row>
    <row r="2809" spans="1:3" x14ac:dyDescent="0.25">
      <c r="A2809" t="s">
        <v>2835</v>
      </c>
      <c r="B2809">
        <v>552</v>
      </c>
      <c r="C2809">
        <v>2</v>
      </c>
    </row>
    <row r="2810" spans="1:3" x14ac:dyDescent="0.25">
      <c r="A2810" t="s">
        <v>2836</v>
      </c>
      <c r="B2810">
        <v>554</v>
      </c>
      <c r="C2810">
        <v>48</v>
      </c>
    </row>
    <row r="2811" spans="1:3" x14ac:dyDescent="0.25">
      <c r="A2811" t="s">
        <v>2837</v>
      </c>
      <c r="B2811">
        <v>554</v>
      </c>
      <c r="C2811">
        <v>1</v>
      </c>
    </row>
    <row r="2812" spans="1:3" x14ac:dyDescent="0.25">
      <c r="A2812" t="s">
        <v>2838</v>
      </c>
      <c r="B2812">
        <v>554</v>
      </c>
      <c r="C2812">
        <v>4</v>
      </c>
    </row>
    <row r="2813" spans="1:3" x14ac:dyDescent="0.25">
      <c r="A2813" t="s">
        <v>2839</v>
      </c>
      <c r="B2813">
        <v>555</v>
      </c>
      <c r="C2813">
        <v>24</v>
      </c>
    </row>
    <row r="2814" spans="1:3" x14ac:dyDescent="0.25">
      <c r="A2814" t="s">
        <v>2840</v>
      </c>
      <c r="B2814">
        <v>555</v>
      </c>
      <c r="C2814">
        <v>1</v>
      </c>
    </row>
    <row r="2815" spans="1:3" x14ac:dyDescent="0.25">
      <c r="A2815" t="s">
        <v>2841</v>
      </c>
      <c r="B2815">
        <v>555</v>
      </c>
      <c r="C2815">
        <v>6</v>
      </c>
    </row>
    <row r="2816" spans="1:3" x14ac:dyDescent="0.25">
      <c r="A2816" t="s">
        <v>2842</v>
      </c>
      <c r="B2816">
        <v>556</v>
      </c>
      <c r="C2816">
        <v>24</v>
      </c>
    </row>
    <row r="2817" spans="1:3" x14ac:dyDescent="0.25">
      <c r="A2817" t="s">
        <v>2843</v>
      </c>
      <c r="B2817">
        <v>556</v>
      </c>
      <c r="C2817">
        <v>1</v>
      </c>
    </row>
    <row r="2818" spans="1:3" x14ac:dyDescent="0.25">
      <c r="A2818" t="s">
        <v>2844</v>
      </c>
      <c r="B2818">
        <v>556</v>
      </c>
      <c r="C2818">
        <v>6</v>
      </c>
    </row>
    <row r="2819" spans="1:3" x14ac:dyDescent="0.25">
      <c r="A2819" t="s">
        <v>2845</v>
      </c>
      <c r="B2819">
        <v>557</v>
      </c>
      <c r="C2819">
        <v>24</v>
      </c>
    </row>
    <row r="2820" spans="1:3" x14ac:dyDescent="0.25">
      <c r="A2820" t="s">
        <v>2846</v>
      </c>
      <c r="B2820">
        <v>557</v>
      </c>
      <c r="C2820">
        <v>1</v>
      </c>
    </row>
    <row r="2821" spans="1:3" x14ac:dyDescent="0.25">
      <c r="A2821" t="s">
        <v>2847</v>
      </c>
      <c r="B2821">
        <v>557</v>
      </c>
      <c r="C2821">
        <v>2</v>
      </c>
    </row>
    <row r="2822" spans="1:3" x14ac:dyDescent="0.25">
      <c r="A2822" t="s">
        <v>2848</v>
      </c>
      <c r="B2822">
        <v>558</v>
      </c>
      <c r="C2822">
        <v>24</v>
      </c>
    </row>
    <row r="2823" spans="1:3" x14ac:dyDescent="0.25">
      <c r="A2823" t="s">
        <v>2849</v>
      </c>
      <c r="B2823">
        <v>558</v>
      </c>
      <c r="C2823">
        <v>6</v>
      </c>
    </row>
    <row r="2824" spans="1:3" x14ac:dyDescent="0.25">
      <c r="A2824" t="s">
        <v>2850</v>
      </c>
      <c r="B2824">
        <v>559</v>
      </c>
      <c r="C2824">
        <v>24</v>
      </c>
    </row>
    <row r="2825" spans="1:3" x14ac:dyDescent="0.25">
      <c r="A2825" t="s">
        <v>2851</v>
      </c>
      <c r="B2825">
        <v>559</v>
      </c>
      <c r="C2825">
        <v>6</v>
      </c>
    </row>
    <row r="2826" spans="1:3" x14ac:dyDescent="0.25">
      <c r="A2826" t="s">
        <v>2852</v>
      </c>
      <c r="B2826">
        <v>560</v>
      </c>
      <c r="C2826">
        <v>48</v>
      </c>
    </row>
    <row r="2827" spans="1:3" x14ac:dyDescent="0.25">
      <c r="A2827" t="s">
        <v>2853</v>
      </c>
      <c r="B2827">
        <v>560</v>
      </c>
      <c r="C2827">
        <v>1</v>
      </c>
    </row>
    <row r="2828" spans="1:3" x14ac:dyDescent="0.25">
      <c r="A2828" t="s">
        <v>2854</v>
      </c>
      <c r="B2828">
        <v>560</v>
      </c>
      <c r="C2828">
        <v>6</v>
      </c>
    </row>
    <row r="2829" spans="1:3" x14ac:dyDescent="0.25">
      <c r="A2829" t="s">
        <v>2855</v>
      </c>
      <c r="B2829">
        <v>561</v>
      </c>
      <c r="C2829">
        <v>24</v>
      </c>
    </row>
    <row r="2830" spans="1:3" x14ac:dyDescent="0.25">
      <c r="A2830" t="s">
        <v>2856</v>
      </c>
      <c r="B2830">
        <v>561</v>
      </c>
      <c r="C2830">
        <v>6</v>
      </c>
    </row>
    <row r="2831" spans="1:3" x14ac:dyDescent="0.25">
      <c r="A2831" t="s">
        <v>2857</v>
      </c>
      <c r="B2831">
        <v>562</v>
      </c>
      <c r="C2831">
        <v>24</v>
      </c>
    </row>
    <row r="2832" spans="1:3" x14ac:dyDescent="0.25">
      <c r="A2832" t="s">
        <v>2858</v>
      </c>
      <c r="B2832">
        <v>562</v>
      </c>
      <c r="C2832">
        <v>6</v>
      </c>
    </row>
    <row r="2833" spans="1:3" x14ac:dyDescent="0.25">
      <c r="A2833" t="s">
        <v>2859</v>
      </c>
      <c r="B2833">
        <v>563</v>
      </c>
      <c r="C2833">
        <v>24</v>
      </c>
    </row>
    <row r="2834" spans="1:3" x14ac:dyDescent="0.25">
      <c r="A2834" t="s">
        <v>2860</v>
      </c>
      <c r="B2834">
        <v>563</v>
      </c>
      <c r="C2834">
        <v>6</v>
      </c>
    </row>
    <row r="2835" spans="1:3" x14ac:dyDescent="0.25">
      <c r="A2835" t="s">
        <v>2861</v>
      </c>
      <c r="B2835">
        <v>564</v>
      </c>
      <c r="C2835">
        <v>24</v>
      </c>
    </row>
    <row r="2836" spans="1:3" x14ac:dyDescent="0.25">
      <c r="A2836" t="s">
        <v>2862</v>
      </c>
      <c r="B2836">
        <v>564</v>
      </c>
      <c r="C2836">
        <v>6</v>
      </c>
    </row>
    <row r="2837" spans="1:3" x14ac:dyDescent="0.25">
      <c r="A2837" t="s">
        <v>2863</v>
      </c>
      <c r="B2837">
        <v>565</v>
      </c>
      <c r="C2837">
        <v>36</v>
      </c>
    </row>
    <row r="2838" spans="1:3" x14ac:dyDescent="0.25">
      <c r="A2838" t="s">
        <v>2864</v>
      </c>
      <c r="B2838">
        <v>565</v>
      </c>
      <c r="C2838">
        <v>1</v>
      </c>
    </row>
    <row r="2839" spans="1:3" x14ac:dyDescent="0.25">
      <c r="A2839" t="s">
        <v>2865</v>
      </c>
      <c r="B2839">
        <v>565</v>
      </c>
      <c r="C2839">
        <v>6</v>
      </c>
    </row>
    <row r="2840" spans="1:3" x14ac:dyDescent="0.25">
      <c r="A2840" t="s">
        <v>2866</v>
      </c>
      <c r="B2840">
        <v>566</v>
      </c>
      <c r="C2840">
        <v>36</v>
      </c>
    </row>
    <row r="2841" spans="1:3" x14ac:dyDescent="0.25">
      <c r="A2841" t="s">
        <v>2867</v>
      </c>
      <c r="B2841">
        <v>566</v>
      </c>
      <c r="C2841">
        <v>1</v>
      </c>
    </row>
    <row r="2842" spans="1:3" x14ac:dyDescent="0.25">
      <c r="A2842" t="s">
        <v>2868</v>
      </c>
      <c r="B2842">
        <v>566</v>
      </c>
      <c r="C2842">
        <v>6</v>
      </c>
    </row>
    <row r="2843" spans="1:3" x14ac:dyDescent="0.25">
      <c r="A2843" t="s">
        <v>2869</v>
      </c>
      <c r="B2843">
        <v>567</v>
      </c>
      <c r="C2843">
        <v>24</v>
      </c>
    </row>
    <row r="2844" spans="1:3" x14ac:dyDescent="0.25">
      <c r="A2844" t="s">
        <v>2870</v>
      </c>
      <c r="B2844">
        <v>567</v>
      </c>
      <c r="C2844">
        <v>1</v>
      </c>
    </row>
    <row r="2845" spans="1:3" x14ac:dyDescent="0.25">
      <c r="A2845" t="s">
        <v>2871</v>
      </c>
      <c r="B2845">
        <v>567</v>
      </c>
      <c r="C2845">
        <v>6</v>
      </c>
    </row>
    <row r="2846" spans="1:3" x14ac:dyDescent="0.25">
      <c r="A2846" t="s">
        <v>2872</v>
      </c>
      <c r="B2846">
        <v>568</v>
      </c>
      <c r="C2846">
        <v>24</v>
      </c>
    </row>
    <row r="2847" spans="1:3" x14ac:dyDescent="0.25">
      <c r="A2847" t="s">
        <v>2873</v>
      </c>
      <c r="B2847">
        <v>568</v>
      </c>
      <c r="C2847">
        <v>1</v>
      </c>
    </row>
    <row r="2848" spans="1:3" x14ac:dyDescent="0.25">
      <c r="A2848" t="s">
        <v>2874</v>
      </c>
      <c r="B2848">
        <v>568</v>
      </c>
      <c r="C2848">
        <v>6</v>
      </c>
    </row>
    <row r="2849" spans="1:3" x14ac:dyDescent="0.25">
      <c r="A2849" t="s">
        <v>2875</v>
      </c>
      <c r="B2849">
        <v>569</v>
      </c>
      <c r="C2849">
        <v>36</v>
      </c>
    </row>
    <row r="2850" spans="1:3" x14ac:dyDescent="0.25">
      <c r="A2850" t="s">
        <v>2876</v>
      </c>
      <c r="B2850">
        <v>569</v>
      </c>
      <c r="C2850">
        <v>1</v>
      </c>
    </row>
    <row r="2851" spans="1:3" x14ac:dyDescent="0.25">
      <c r="A2851" t="s">
        <v>2877</v>
      </c>
      <c r="B2851">
        <v>569</v>
      </c>
      <c r="C2851">
        <v>6</v>
      </c>
    </row>
    <row r="2852" spans="1:3" x14ac:dyDescent="0.25">
      <c r="A2852" t="s">
        <v>2878</v>
      </c>
      <c r="B2852">
        <v>570</v>
      </c>
      <c r="C2852">
        <v>24</v>
      </c>
    </row>
    <row r="2853" spans="1:3" x14ac:dyDescent="0.25">
      <c r="A2853" t="s">
        <v>2879</v>
      </c>
      <c r="B2853">
        <v>570</v>
      </c>
      <c r="C2853">
        <v>6</v>
      </c>
    </row>
    <row r="2854" spans="1:3" x14ac:dyDescent="0.25">
      <c r="A2854" t="s">
        <v>2880</v>
      </c>
      <c r="B2854">
        <v>571</v>
      </c>
      <c r="C2854">
        <v>48</v>
      </c>
    </row>
    <row r="2855" spans="1:3" x14ac:dyDescent="0.25">
      <c r="A2855" t="s">
        <v>2881</v>
      </c>
      <c r="B2855">
        <v>571</v>
      </c>
      <c r="C2855">
        <v>1</v>
      </c>
    </row>
    <row r="2856" spans="1:3" x14ac:dyDescent="0.25">
      <c r="A2856" t="s">
        <v>2882</v>
      </c>
      <c r="B2856">
        <v>571</v>
      </c>
      <c r="C2856">
        <v>2</v>
      </c>
    </row>
    <row r="2857" spans="1:3" x14ac:dyDescent="0.25">
      <c r="A2857" t="s">
        <v>2883</v>
      </c>
      <c r="B2857">
        <v>572</v>
      </c>
      <c r="C2857">
        <v>24</v>
      </c>
    </row>
    <row r="2858" spans="1:3" x14ac:dyDescent="0.25">
      <c r="A2858" t="s">
        <v>2884</v>
      </c>
      <c r="B2858">
        <v>572</v>
      </c>
      <c r="C2858">
        <v>1</v>
      </c>
    </row>
    <row r="2859" spans="1:3" x14ac:dyDescent="0.25">
      <c r="A2859" t="s">
        <v>2885</v>
      </c>
      <c r="B2859">
        <v>572</v>
      </c>
      <c r="C2859">
        <v>4</v>
      </c>
    </row>
    <row r="2860" spans="1:3" x14ac:dyDescent="0.25">
      <c r="A2860" t="s">
        <v>2886</v>
      </c>
      <c r="B2860">
        <v>573</v>
      </c>
      <c r="C2860">
        <v>24</v>
      </c>
    </row>
    <row r="2861" spans="1:3" x14ac:dyDescent="0.25">
      <c r="A2861" t="s">
        <v>2887</v>
      </c>
      <c r="B2861">
        <v>573</v>
      </c>
      <c r="C2861">
        <v>1</v>
      </c>
    </row>
    <row r="2862" spans="1:3" x14ac:dyDescent="0.25">
      <c r="A2862" t="s">
        <v>2888</v>
      </c>
      <c r="B2862">
        <v>573</v>
      </c>
      <c r="C2862">
        <v>4</v>
      </c>
    </row>
    <row r="2863" spans="1:3" x14ac:dyDescent="0.25">
      <c r="A2863" t="s">
        <v>2889</v>
      </c>
      <c r="B2863">
        <v>573</v>
      </c>
      <c r="C2863">
        <v>4</v>
      </c>
    </row>
    <row r="2864" spans="1:3" x14ac:dyDescent="0.25">
      <c r="A2864" t="s">
        <v>2890</v>
      </c>
      <c r="B2864">
        <v>574</v>
      </c>
      <c r="C2864">
        <v>24</v>
      </c>
    </row>
    <row r="2865" spans="1:3" x14ac:dyDescent="0.25">
      <c r="A2865" t="s">
        <v>2891</v>
      </c>
      <c r="B2865">
        <v>574</v>
      </c>
      <c r="C2865">
        <v>1</v>
      </c>
    </row>
    <row r="2866" spans="1:3" x14ac:dyDescent="0.25">
      <c r="A2866" t="s">
        <v>2892</v>
      </c>
      <c r="B2866">
        <v>574</v>
      </c>
      <c r="C2866">
        <v>4</v>
      </c>
    </row>
    <row r="2867" spans="1:3" x14ac:dyDescent="0.25">
      <c r="A2867" t="s">
        <v>2893</v>
      </c>
      <c r="B2867">
        <v>575</v>
      </c>
      <c r="C2867">
        <v>24</v>
      </c>
    </row>
    <row r="2868" spans="1:3" x14ac:dyDescent="0.25">
      <c r="A2868" t="s">
        <v>2894</v>
      </c>
      <c r="B2868">
        <v>575</v>
      </c>
      <c r="C2868">
        <v>1</v>
      </c>
    </row>
    <row r="2869" spans="1:3" x14ac:dyDescent="0.25">
      <c r="A2869" t="s">
        <v>2895</v>
      </c>
      <c r="B2869">
        <v>575</v>
      </c>
      <c r="C2869">
        <v>4</v>
      </c>
    </row>
    <row r="2870" spans="1:3" x14ac:dyDescent="0.25">
      <c r="A2870" t="s">
        <v>2896</v>
      </c>
      <c r="B2870">
        <v>577</v>
      </c>
      <c r="C2870">
        <v>48</v>
      </c>
    </row>
    <row r="2871" spans="1:3" x14ac:dyDescent="0.25">
      <c r="A2871" t="s">
        <v>2897</v>
      </c>
      <c r="B2871">
        <v>577</v>
      </c>
      <c r="C2871">
        <v>1</v>
      </c>
    </row>
    <row r="2872" spans="1:3" x14ac:dyDescent="0.25">
      <c r="A2872" t="s">
        <v>2898</v>
      </c>
      <c r="B2872">
        <v>577</v>
      </c>
      <c r="C2872">
        <v>2</v>
      </c>
    </row>
    <row r="2873" spans="1:3" x14ac:dyDescent="0.25">
      <c r="A2873" t="s">
        <v>2899</v>
      </c>
      <c r="B2873">
        <v>578</v>
      </c>
      <c r="C2873">
        <v>24</v>
      </c>
    </row>
    <row r="2874" spans="1:3" x14ac:dyDescent="0.25">
      <c r="A2874" t="s">
        <v>2900</v>
      </c>
      <c r="B2874">
        <v>578</v>
      </c>
      <c r="C2874">
        <v>4</v>
      </c>
    </row>
    <row r="2875" spans="1:3" x14ac:dyDescent="0.25">
      <c r="A2875" t="s">
        <v>2901</v>
      </c>
      <c r="B2875">
        <v>579</v>
      </c>
      <c r="C2875">
        <v>24</v>
      </c>
    </row>
    <row r="2876" spans="1:3" x14ac:dyDescent="0.25">
      <c r="A2876" t="s">
        <v>2902</v>
      </c>
      <c r="B2876">
        <v>579</v>
      </c>
      <c r="C2876">
        <v>6</v>
      </c>
    </row>
    <row r="2877" spans="1:3" x14ac:dyDescent="0.25">
      <c r="A2877" t="s">
        <v>2903</v>
      </c>
      <c r="B2877">
        <v>580</v>
      </c>
      <c r="C2877">
        <v>24</v>
      </c>
    </row>
    <row r="2878" spans="1:3" x14ac:dyDescent="0.25">
      <c r="A2878" t="s">
        <v>2904</v>
      </c>
      <c r="B2878">
        <v>580</v>
      </c>
      <c r="C2878">
        <v>6</v>
      </c>
    </row>
    <row r="2879" spans="1:3" x14ac:dyDescent="0.25">
      <c r="A2879" t="s">
        <v>2905</v>
      </c>
      <c r="B2879">
        <v>581</v>
      </c>
      <c r="C2879">
        <v>24</v>
      </c>
    </row>
    <row r="2880" spans="1:3" x14ac:dyDescent="0.25">
      <c r="A2880" t="s">
        <v>2906</v>
      </c>
      <c r="B2880">
        <v>581</v>
      </c>
      <c r="C2880">
        <v>6</v>
      </c>
    </row>
    <row r="2881" spans="1:3" x14ac:dyDescent="0.25">
      <c r="A2881" t="s">
        <v>2907</v>
      </c>
      <c r="B2881">
        <v>582</v>
      </c>
      <c r="C2881">
        <v>24</v>
      </c>
    </row>
    <row r="2882" spans="1:3" x14ac:dyDescent="0.25">
      <c r="A2882" t="s">
        <v>2908</v>
      </c>
      <c r="B2882">
        <v>582</v>
      </c>
      <c r="C2882">
        <v>6</v>
      </c>
    </row>
    <row r="2883" spans="1:3" x14ac:dyDescent="0.25">
      <c r="A2883" t="s">
        <v>2909</v>
      </c>
      <c r="B2883">
        <v>583</v>
      </c>
      <c r="C2883">
        <v>24</v>
      </c>
    </row>
    <row r="2884" spans="1:3" x14ac:dyDescent="0.25">
      <c r="A2884" t="s">
        <v>2910</v>
      </c>
      <c r="B2884">
        <v>583</v>
      </c>
      <c r="C2884">
        <v>1</v>
      </c>
    </row>
    <row r="2885" spans="1:3" x14ac:dyDescent="0.25">
      <c r="A2885" t="s">
        <v>2911</v>
      </c>
      <c r="B2885">
        <v>583</v>
      </c>
      <c r="C2885">
        <v>2</v>
      </c>
    </row>
    <row r="2886" spans="1:3" x14ac:dyDescent="0.25">
      <c r="A2886" t="s">
        <v>2912</v>
      </c>
      <c r="B2886">
        <v>588</v>
      </c>
      <c r="C2886">
        <v>24</v>
      </c>
    </row>
    <row r="2887" spans="1:3" x14ac:dyDescent="0.25">
      <c r="A2887" t="s">
        <v>2913</v>
      </c>
      <c r="B2887">
        <v>588</v>
      </c>
      <c r="C2887">
        <v>2</v>
      </c>
    </row>
    <row r="2888" spans="1:3" x14ac:dyDescent="0.25">
      <c r="A2888" t="s">
        <v>2914</v>
      </c>
      <c r="B2888">
        <v>589</v>
      </c>
      <c r="C2888">
        <v>50</v>
      </c>
    </row>
    <row r="2889" spans="1:3" x14ac:dyDescent="0.25">
      <c r="A2889" t="s">
        <v>2915</v>
      </c>
      <c r="B2889">
        <v>590</v>
      </c>
      <c r="C2889">
        <v>25</v>
      </c>
    </row>
    <row r="2890" spans="1:3" x14ac:dyDescent="0.25">
      <c r="A2890" t="s">
        <v>2916</v>
      </c>
      <c r="B2890">
        <v>591</v>
      </c>
      <c r="C2890">
        <v>25</v>
      </c>
    </row>
    <row r="2891" spans="1:3" x14ac:dyDescent="0.25">
      <c r="A2891" t="s">
        <v>2917</v>
      </c>
      <c r="B2891">
        <v>592</v>
      </c>
      <c r="C2891">
        <v>25</v>
      </c>
    </row>
    <row r="2892" spans="1:3" x14ac:dyDescent="0.25">
      <c r="A2892" t="s">
        <v>2918</v>
      </c>
      <c r="B2892">
        <v>593</v>
      </c>
      <c r="C2892">
        <v>25</v>
      </c>
    </row>
    <row r="2893" spans="1:3" x14ac:dyDescent="0.25">
      <c r="A2893" t="s">
        <v>2919</v>
      </c>
      <c r="B2893">
        <v>594</v>
      </c>
      <c r="C2893">
        <v>25</v>
      </c>
    </row>
    <row r="2894" spans="1:3" x14ac:dyDescent="0.25">
      <c r="A2894" t="s">
        <v>2920</v>
      </c>
      <c r="B2894">
        <v>595</v>
      </c>
      <c r="C2894">
        <v>25</v>
      </c>
    </row>
    <row r="2895" spans="1:3" x14ac:dyDescent="0.25">
      <c r="A2895" t="s">
        <v>2921</v>
      </c>
      <c r="B2895">
        <v>596</v>
      </c>
      <c r="C2895">
        <v>36</v>
      </c>
    </row>
    <row r="2896" spans="1:3" x14ac:dyDescent="0.25">
      <c r="A2896" t="s">
        <v>2922</v>
      </c>
      <c r="B2896">
        <v>596</v>
      </c>
      <c r="C2896">
        <v>1</v>
      </c>
    </row>
    <row r="2897" spans="1:3" x14ac:dyDescent="0.25">
      <c r="A2897" t="s">
        <v>2923</v>
      </c>
      <c r="B2897">
        <v>596</v>
      </c>
      <c r="C2897">
        <v>2</v>
      </c>
    </row>
    <row r="2898" spans="1:3" x14ac:dyDescent="0.25">
      <c r="A2898" t="s">
        <v>2924</v>
      </c>
      <c r="B2898">
        <v>597</v>
      </c>
      <c r="C2898">
        <v>48</v>
      </c>
    </row>
    <row r="2899" spans="1:3" x14ac:dyDescent="0.25">
      <c r="A2899" t="s">
        <v>2925</v>
      </c>
      <c r="B2899">
        <v>597</v>
      </c>
      <c r="C2899">
        <v>1</v>
      </c>
    </row>
    <row r="2900" spans="1:3" x14ac:dyDescent="0.25">
      <c r="A2900" t="s">
        <v>2926</v>
      </c>
      <c r="B2900">
        <v>597</v>
      </c>
      <c r="C2900">
        <v>6</v>
      </c>
    </row>
    <row r="2901" spans="1:3" x14ac:dyDescent="0.25">
      <c r="A2901" t="s">
        <v>2927</v>
      </c>
      <c r="B2901">
        <v>598</v>
      </c>
      <c r="C2901">
        <v>48</v>
      </c>
    </row>
    <row r="2902" spans="1:3" x14ac:dyDescent="0.25">
      <c r="A2902" t="s">
        <v>2928</v>
      </c>
      <c r="B2902">
        <v>598</v>
      </c>
      <c r="C2902">
        <v>1</v>
      </c>
    </row>
    <row r="2903" spans="1:3" x14ac:dyDescent="0.25">
      <c r="A2903" t="s">
        <v>2929</v>
      </c>
      <c r="B2903">
        <v>598</v>
      </c>
      <c r="C2903">
        <v>6</v>
      </c>
    </row>
    <row r="2904" spans="1:3" x14ac:dyDescent="0.25">
      <c r="A2904" t="s">
        <v>2930</v>
      </c>
      <c r="B2904">
        <v>599</v>
      </c>
      <c r="C2904">
        <v>48</v>
      </c>
    </row>
    <row r="2905" spans="1:3" x14ac:dyDescent="0.25">
      <c r="A2905" t="s">
        <v>2931</v>
      </c>
      <c r="B2905">
        <v>599</v>
      </c>
      <c r="C2905">
        <v>2</v>
      </c>
    </row>
    <row r="2906" spans="1:3" x14ac:dyDescent="0.25">
      <c r="A2906" t="s">
        <v>2932</v>
      </c>
      <c r="B2906">
        <v>6001</v>
      </c>
      <c r="C2906">
        <v>12</v>
      </c>
    </row>
    <row r="2907" spans="1:3" x14ac:dyDescent="0.25">
      <c r="A2907" t="s">
        <v>2933</v>
      </c>
      <c r="B2907">
        <v>6001</v>
      </c>
      <c r="C2907">
        <v>1</v>
      </c>
    </row>
    <row r="2908" spans="1:3" x14ac:dyDescent="0.25">
      <c r="A2908" t="s">
        <v>2934</v>
      </c>
      <c r="B2908">
        <v>6001</v>
      </c>
      <c r="C2908">
        <v>4</v>
      </c>
    </row>
    <row r="2909" spans="1:3" x14ac:dyDescent="0.25">
      <c r="A2909" t="s">
        <v>2935</v>
      </c>
      <c r="B2909">
        <v>6002</v>
      </c>
      <c r="C2909">
        <v>24</v>
      </c>
    </row>
    <row r="2910" spans="1:3" x14ac:dyDescent="0.25">
      <c r="A2910" t="s">
        <v>2936</v>
      </c>
      <c r="B2910">
        <v>6002</v>
      </c>
      <c r="C2910">
        <v>1</v>
      </c>
    </row>
    <row r="2911" spans="1:3" x14ac:dyDescent="0.25">
      <c r="A2911" t="s">
        <v>2937</v>
      </c>
      <c r="B2911">
        <v>6002</v>
      </c>
      <c r="C2911">
        <v>2</v>
      </c>
    </row>
    <row r="2912" spans="1:3" x14ac:dyDescent="0.25">
      <c r="A2912" t="s">
        <v>2938</v>
      </c>
      <c r="B2912">
        <v>6003</v>
      </c>
      <c r="C2912">
        <v>24</v>
      </c>
    </row>
    <row r="2913" spans="1:3" x14ac:dyDescent="0.25">
      <c r="A2913" t="s">
        <v>2939</v>
      </c>
      <c r="B2913">
        <v>6003</v>
      </c>
      <c r="C2913">
        <v>1</v>
      </c>
    </row>
    <row r="2914" spans="1:3" x14ac:dyDescent="0.25">
      <c r="A2914" t="s">
        <v>2940</v>
      </c>
      <c r="B2914">
        <v>6003</v>
      </c>
      <c r="C2914">
        <v>2</v>
      </c>
    </row>
    <row r="2915" spans="1:3" x14ac:dyDescent="0.25">
      <c r="A2915" t="s">
        <v>2941</v>
      </c>
      <c r="B2915">
        <v>6003</v>
      </c>
      <c r="C2915">
        <v>4</v>
      </c>
    </row>
    <row r="2916" spans="1:3" x14ac:dyDescent="0.25">
      <c r="A2916" t="s">
        <v>2942</v>
      </c>
      <c r="B2916">
        <v>6004</v>
      </c>
      <c r="C2916">
        <v>24</v>
      </c>
    </row>
    <row r="2917" spans="1:3" x14ac:dyDescent="0.25">
      <c r="A2917" t="s">
        <v>2943</v>
      </c>
      <c r="B2917">
        <v>6004</v>
      </c>
      <c r="C2917">
        <v>1</v>
      </c>
    </row>
    <row r="2918" spans="1:3" x14ac:dyDescent="0.25">
      <c r="A2918" t="s">
        <v>2944</v>
      </c>
      <c r="B2918">
        <v>6004</v>
      </c>
      <c r="C2918">
        <v>2</v>
      </c>
    </row>
    <row r="2919" spans="1:3" x14ac:dyDescent="0.25">
      <c r="A2919" t="s">
        <v>2945</v>
      </c>
      <c r="B2919">
        <v>6005</v>
      </c>
      <c r="C2919">
        <v>24</v>
      </c>
    </row>
    <row r="2920" spans="1:3" x14ac:dyDescent="0.25">
      <c r="A2920" t="s">
        <v>2946</v>
      </c>
      <c r="B2920">
        <v>6005</v>
      </c>
      <c r="C2920">
        <v>1</v>
      </c>
    </row>
    <row r="2921" spans="1:3" x14ac:dyDescent="0.25">
      <c r="A2921" t="s">
        <v>2947</v>
      </c>
      <c r="B2921">
        <v>6005</v>
      </c>
      <c r="C2921">
        <v>4</v>
      </c>
    </row>
    <row r="2922" spans="1:3" x14ac:dyDescent="0.25">
      <c r="A2922" t="s">
        <v>2948</v>
      </c>
      <c r="B2922">
        <v>6007</v>
      </c>
      <c r="C2922">
        <v>24</v>
      </c>
    </row>
    <row r="2923" spans="1:3" x14ac:dyDescent="0.25">
      <c r="A2923" t="s">
        <v>2949</v>
      </c>
      <c r="B2923">
        <v>6007</v>
      </c>
      <c r="C2923">
        <v>3</v>
      </c>
    </row>
    <row r="2924" spans="1:3" x14ac:dyDescent="0.25">
      <c r="A2924" t="s">
        <v>2950</v>
      </c>
      <c r="B2924">
        <v>600</v>
      </c>
      <c r="C2924">
        <v>24</v>
      </c>
    </row>
    <row r="2925" spans="1:3" x14ac:dyDescent="0.25">
      <c r="A2925" t="s">
        <v>2951</v>
      </c>
      <c r="B2925">
        <v>600</v>
      </c>
      <c r="C2925">
        <v>6</v>
      </c>
    </row>
    <row r="2926" spans="1:3" x14ac:dyDescent="0.25">
      <c r="A2926" t="s">
        <v>2952</v>
      </c>
      <c r="B2926">
        <v>6010</v>
      </c>
      <c r="C2926">
        <v>12</v>
      </c>
    </row>
    <row r="2927" spans="1:3" x14ac:dyDescent="0.25">
      <c r="A2927" t="s">
        <v>2953</v>
      </c>
      <c r="B2927">
        <v>6010</v>
      </c>
      <c r="C2927">
        <v>1</v>
      </c>
    </row>
    <row r="2928" spans="1:3" x14ac:dyDescent="0.25">
      <c r="A2928" t="s">
        <v>2954</v>
      </c>
      <c r="B2928">
        <v>6010</v>
      </c>
      <c r="C2928">
        <v>2</v>
      </c>
    </row>
    <row r="2929" spans="1:3" x14ac:dyDescent="0.25">
      <c r="A2929" t="s">
        <v>2955</v>
      </c>
      <c r="B2929">
        <v>6011</v>
      </c>
      <c r="C2929">
        <v>12</v>
      </c>
    </row>
    <row r="2930" spans="1:3" x14ac:dyDescent="0.25">
      <c r="A2930" t="s">
        <v>2956</v>
      </c>
      <c r="B2930">
        <v>6011</v>
      </c>
      <c r="C2930">
        <v>1</v>
      </c>
    </row>
    <row r="2931" spans="1:3" x14ac:dyDescent="0.25">
      <c r="A2931" t="s">
        <v>2957</v>
      </c>
      <c r="B2931">
        <v>6011</v>
      </c>
      <c r="C2931">
        <v>4</v>
      </c>
    </row>
    <row r="2932" spans="1:3" x14ac:dyDescent="0.25">
      <c r="A2932" t="s">
        <v>2958</v>
      </c>
      <c r="B2932">
        <v>6012</v>
      </c>
      <c r="C2932">
        <v>12</v>
      </c>
    </row>
    <row r="2933" spans="1:3" x14ac:dyDescent="0.25">
      <c r="A2933" t="s">
        <v>2959</v>
      </c>
      <c r="B2933">
        <v>6012</v>
      </c>
      <c r="C2933">
        <v>1</v>
      </c>
    </row>
    <row r="2934" spans="1:3" x14ac:dyDescent="0.25">
      <c r="A2934" t="s">
        <v>2960</v>
      </c>
      <c r="B2934">
        <v>6012</v>
      </c>
      <c r="C2934">
        <v>4</v>
      </c>
    </row>
    <row r="2935" spans="1:3" x14ac:dyDescent="0.25">
      <c r="A2935" t="s">
        <v>2961</v>
      </c>
      <c r="B2935">
        <v>6013</v>
      </c>
      <c r="C2935">
        <v>12</v>
      </c>
    </row>
    <row r="2936" spans="1:3" x14ac:dyDescent="0.25">
      <c r="A2936" t="s">
        <v>2962</v>
      </c>
      <c r="B2936">
        <v>6013</v>
      </c>
      <c r="C2936">
        <v>1</v>
      </c>
    </row>
    <row r="2937" spans="1:3" x14ac:dyDescent="0.25">
      <c r="A2937" t="s">
        <v>2963</v>
      </c>
      <c r="B2937">
        <v>6013</v>
      </c>
      <c r="C2937">
        <v>4</v>
      </c>
    </row>
    <row r="2938" spans="1:3" x14ac:dyDescent="0.25">
      <c r="A2938" t="s">
        <v>2964</v>
      </c>
      <c r="B2938">
        <v>6015</v>
      </c>
      <c r="C2938">
        <v>12</v>
      </c>
    </row>
    <row r="2939" spans="1:3" x14ac:dyDescent="0.25">
      <c r="A2939" t="s">
        <v>2965</v>
      </c>
      <c r="B2939">
        <v>6015</v>
      </c>
      <c r="C2939">
        <v>4</v>
      </c>
    </row>
    <row r="2940" spans="1:3" x14ac:dyDescent="0.25">
      <c r="A2940" t="s">
        <v>2966</v>
      </c>
      <c r="B2940">
        <v>6016</v>
      </c>
      <c r="C2940">
        <v>24</v>
      </c>
    </row>
    <row r="2941" spans="1:3" x14ac:dyDescent="0.25">
      <c r="A2941" t="s">
        <v>2967</v>
      </c>
      <c r="B2941">
        <v>6016</v>
      </c>
      <c r="C2941">
        <v>6</v>
      </c>
    </row>
    <row r="2942" spans="1:3" x14ac:dyDescent="0.25">
      <c r="A2942" t="s">
        <v>2968</v>
      </c>
      <c r="B2942">
        <v>6017</v>
      </c>
      <c r="C2942">
        <v>24</v>
      </c>
    </row>
    <row r="2943" spans="1:3" x14ac:dyDescent="0.25">
      <c r="A2943" t="s">
        <v>2969</v>
      </c>
      <c r="B2943">
        <v>6017</v>
      </c>
      <c r="C2943">
        <v>1</v>
      </c>
    </row>
    <row r="2944" spans="1:3" x14ac:dyDescent="0.25">
      <c r="A2944" t="s">
        <v>2970</v>
      </c>
      <c r="B2944">
        <v>6017</v>
      </c>
      <c r="C2944">
        <v>2</v>
      </c>
    </row>
    <row r="2945" spans="1:3" x14ac:dyDescent="0.25">
      <c r="A2945" t="s">
        <v>2971</v>
      </c>
      <c r="B2945">
        <v>6018</v>
      </c>
      <c r="C2945">
        <v>24</v>
      </c>
    </row>
    <row r="2946" spans="1:3" x14ac:dyDescent="0.25">
      <c r="A2946" t="s">
        <v>2972</v>
      </c>
      <c r="B2946" t="s">
        <v>2973</v>
      </c>
      <c r="C2946">
        <v>2</v>
      </c>
    </row>
    <row r="2947" spans="1:3" x14ac:dyDescent="0.25">
      <c r="A2947" t="s">
        <v>2974</v>
      </c>
      <c r="B2947" t="s">
        <v>2975</v>
      </c>
      <c r="C2947">
        <v>2</v>
      </c>
    </row>
    <row r="2948" spans="1:3" x14ac:dyDescent="0.25">
      <c r="A2948" t="s">
        <v>2976</v>
      </c>
      <c r="B2948">
        <v>6018</v>
      </c>
      <c r="C2948">
        <v>1</v>
      </c>
    </row>
    <row r="2949" spans="1:3" x14ac:dyDescent="0.25">
      <c r="A2949" t="s">
        <v>2977</v>
      </c>
      <c r="B2949">
        <v>6018</v>
      </c>
      <c r="C2949">
        <v>2</v>
      </c>
    </row>
    <row r="2950" spans="1:3" x14ac:dyDescent="0.25">
      <c r="A2950" t="s">
        <v>2978</v>
      </c>
      <c r="B2950">
        <v>601</v>
      </c>
      <c r="C2950">
        <v>24</v>
      </c>
    </row>
    <row r="2951" spans="1:3" x14ac:dyDescent="0.25">
      <c r="A2951" t="s">
        <v>2979</v>
      </c>
      <c r="B2951">
        <v>601</v>
      </c>
      <c r="C2951">
        <v>6</v>
      </c>
    </row>
    <row r="2952" spans="1:3" x14ac:dyDescent="0.25">
      <c r="A2952" t="s">
        <v>2980</v>
      </c>
      <c r="B2952">
        <v>6030</v>
      </c>
      <c r="C2952">
        <v>12</v>
      </c>
    </row>
    <row r="2953" spans="1:3" x14ac:dyDescent="0.25">
      <c r="A2953" t="s">
        <v>2981</v>
      </c>
      <c r="B2953">
        <v>6030</v>
      </c>
      <c r="C2953">
        <v>1</v>
      </c>
    </row>
    <row r="2954" spans="1:3" x14ac:dyDescent="0.25">
      <c r="A2954" t="s">
        <v>2982</v>
      </c>
      <c r="B2954">
        <v>6030</v>
      </c>
      <c r="C2954">
        <v>2</v>
      </c>
    </row>
    <row r="2955" spans="1:3" x14ac:dyDescent="0.25">
      <c r="A2955" t="s">
        <v>2983</v>
      </c>
      <c r="B2955">
        <v>6040</v>
      </c>
      <c r="C2955">
        <v>12</v>
      </c>
    </row>
    <row r="2956" spans="1:3" x14ac:dyDescent="0.25">
      <c r="A2956" t="s">
        <v>2984</v>
      </c>
      <c r="B2956">
        <v>6040</v>
      </c>
      <c r="C2956">
        <v>4</v>
      </c>
    </row>
    <row r="2957" spans="1:3" x14ac:dyDescent="0.25">
      <c r="A2957" t="s">
        <v>2985</v>
      </c>
      <c r="B2957">
        <v>6041</v>
      </c>
      <c r="C2957">
        <v>12</v>
      </c>
    </row>
    <row r="2958" spans="1:3" x14ac:dyDescent="0.25">
      <c r="A2958" t="s">
        <v>2986</v>
      </c>
      <c r="B2958">
        <v>6041</v>
      </c>
      <c r="C2958">
        <v>1</v>
      </c>
    </row>
    <row r="2959" spans="1:3" x14ac:dyDescent="0.25">
      <c r="A2959" t="s">
        <v>2987</v>
      </c>
      <c r="B2959">
        <v>6041</v>
      </c>
      <c r="C2959">
        <v>2</v>
      </c>
    </row>
    <row r="2960" spans="1:3" x14ac:dyDescent="0.25">
      <c r="A2960" t="s">
        <v>2988</v>
      </c>
      <c r="B2960">
        <v>6042</v>
      </c>
      <c r="C2960">
        <v>12</v>
      </c>
    </row>
    <row r="2961" spans="1:3" x14ac:dyDescent="0.25">
      <c r="A2961" t="s">
        <v>2989</v>
      </c>
      <c r="B2961">
        <v>6042</v>
      </c>
      <c r="C2961">
        <v>4</v>
      </c>
    </row>
    <row r="2962" spans="1:3" x14ac:dyDescent="0.25">
      <c r="A2962" t="s">
        <v>2990</v>
      </c>
      <c r="B2962">
        <v>604</v>
      </c>
      <c r="C2962">
        <v>24</v>
      </c>
    </row>
    <row r="2963" spans="1:3" x14ac:dyDescent="0.25">
      <c r="A2963" t="s">
        <v>2991</v>
      </c>
      <c r="B2963">
        <v>604</v>
      </c>
      <c r="C2963">
        <v>3</v>
      </c>
    </row>
    <row r="2964" spans="1:3" x14ac:dyDescent="0.25">
      <c r="A2964" t="s">
        <v>2992</v>
      </c>
      <c r="B2964">
        <v>6050</v>
      </c>
      <c r="C2964">
        <v>4</v>
      </c>
    </row>
    <row r="2965" spans="1:3" x14ac:dyDescent="0.25">
      <c r="A2965" t="s">
        <v>2993</v>
      </c>
      <c r="B2965">
        <v>6050</v>
      </c>
      <c r="C2965">
        <v>1</v>
      </c>
    </row>
    <row r="2966" spans="1:3" x14ac:dyDescent="0.25">
      <c r="A2966" t="s">
        <v>2994</v>
      </c>
      <c r="B2966">
        <v>6051</v>
      </c>
      <c r="C2966">
        <v>6</v>
      </c>
    </row>
    <row r="2967" spans="1:3" x14ac:dyDescent="0.25">
      <c r="A2967" t="s">
        <v>2995</v>
      </c>
      <c r="B2967">
        <v>6051</v>
      </c>
      <c r="C2967">
        <v>1</v>
      </c>
    </row>
    <row r="2968" spans="1:3" x14ac:dyDescent="0.25">
      <c r="A2968" t="s">
        <v>2996</v>
      </c>
      <c r="B2968">
        <v>6051</v>
      </c>
      <c r="C2968">
        <v>2</v>
      </c>
    </row>
    <row r="2969" spans="1:3" x14ac:dyDescent="0.25">
      <c r="A2969" t="s">
        <v>2997</v>
      </c>
      <c r="B2969">
        <v>6052</v>
      </c>
      <c r="C2969">
        <v>6</v>
      </c>
    </row>
    <row r="2970" spans="1:3" x14ac:dyDescent="0.25">
      <c r="A2970" t="s">
        <v>2998</v>
      </c>
      <c r="B2970">
        <v>6052</v>
      </c>
      <c r="C2970">
        <v>1</v>
      </c>
    </row>
    <row r="2971" spans="1:3" x14ac:dyDescent="0.25">
      <c r="A2971" t="s">
        <v>2999</v>
      </c>
      <c r="B2971">
        <v>6052</v>
      </c>
      <c r="C2971">
        <v>2</v>
      </c>
    </row>
    <row r="2972" spans="1:3" x14ac:dyDescent="0.25">
      <c r="A2972" t="s">
        <v>3000</v>
      </c>
      <c r="B2972">
        <v>608</v>
      </c>
      <c r="C2972">
        <v>1</v>
      </c>
    </row>
    <row r="2973" spans="1:3" x14ac:dyDescent="0.25">
      <c r="A2973" t="s">
        <v>3001</v>
      </c>
      <c r="B2973">
        <v>608</v>
      </c>
      <c r="C2973">
        <v>24</v>
      </c>
    </row>
    <row r="2974" spans="1:3" x14ac:dyDescent="0.25">
      <c r="A2974" t="s">
        <v>3002</v>
      </c>
      <c r="B2974">
        <v>608</v>
      </c>
      <c r="C2974">
        <v>1</v>
      </c>
    </row>
    <row r="2975" spans="1:3" x14ac:dyDescent="0.25">
      <c r="A2975" t="s">
        <v>3003</v>
      </c>
      <c r="B2975">
        <v>608</v>
      </c>
      <c r="C2975">
        <v>2</v>
      </c>
    </row>
    <row r="2976" spans="1:3" x14ac:dyDescent="0.25">
      <c r="A2976" t="s">
        <v>3004</v>
      </c>
      <c r="B2976">
        <v>6090</v>
      </c>
      <c r="C2976">
        <v>6</v>
      </c>
    </row>
    <row r="2977" spans="1:3" x14ac:dyDescent="0.25">
      <c r="A2977" t="s">
        <v>3005</v>
      </c>
      <c r="B2977">
        <v>6090</v>
      </c>
      <c r="C2977">
        <v>1</v>
      </c>
    </row>
    <row r="2978" spans="1:3" x14ac:dyDescent="0.25">
      <c r="A2978" t="s">
        <v>3006</v>
      </c>
      <c r="B2978">
        <v>6091</v>
      </c>
      <c r="C2978">
        <v>50</v>
      </c>
    </row>
    <row r="2979" spans="1:3" x14ac:dyDescent="0.25">
      <c r="A2979" t="s">
        <v>3007</v>
      </c>
      <c r="B2979">
        <v>6091</v>
      </c>
      <c r="C2979">
        <v>5</v>
      </c>
    </row>
    <row r="2980" spans="1:3" x14ac:dyDescent="0.25">
      <c r="A2980" t="s">
        <v>3008</v>
      </c>
      <c r="B2980">
        <v>609</v>
      </c>
      <c r="C2980">
        <v>1</v>
      </c>
    </row>
    <row r="2981" spans="1:3" x14ac:dyDescent="0.25">
      <c r="A2981" t="s">
        <v>3009</v>
      </c>
      <c r="B2981">
        <v>609</v>
      </c>
      <c r="C2981">
        <v>24</v>
      </c>
    </row>
    <row r="2982" spans="1:3" x14ac:dyDescent="0.25">
      <c r="A2982" t="s">
        <v>3010</v>
      </c>
      <c r="B2982">
        <v>609</v>
      </c>
      <c r="C2982">
        <v>1</v>
      </c>
    </row>
    <row r="2983" spans="1:3" x14ac:dyDescent="0.25">
      <c r="A2983" t="s">
        <v>3011</v>
      </c>
      <c r="B2983">
        <v>609</v>
      </c>
      <c r="C2983">
        <v>2</v>
      </c>
    </row>
    <row r="2984" spans="1:3" x14ac:dyDescent="0.25">
      <c r="A2984" t="s">
        <v>3012</v>
      </c>
      <c r="B2984">
        <v>6100</v>
      </c>
      <c r="C2984">
        <v>36</v>
      </c>
    </row>
    <row r="2985" spans="1:3" x14ac:dyDescent="0.25">
      <c r="A2985" t="s">
        <v>3013</v>
      </c>
      <c r="B2985">
        <v>6100</v>
      </c>
      <c r="C2985">
        <v>1</v>
      </c>
    </row>
    <row r="2986" spans="1:3" x14ac:dyDescent="0.25">
      <c r="A2986" t="s">
        <v>3014</v>
      </c>
      <c r="B2986">
        <v>6100</v>
      </c>
      <c r="C2986">
        <v>2</v>
      </c>
    </row>
    <row r="2987" spans="1:3" x14ac:dyDescent="0.25">
      <c r="A2987" t="s">
        <v>3015</v>
      </c>
      <c r="B2987">
        <v>6101</v>
      </c>
      <c r="C2987">
        <v>36</v>
      </c>
    </row>
    <row r="2988" spans="1:3" x14ac:dyDescent="0.25">
      <c r="A2988" t="s">
        <v>3016</v>
      </c>
      <c r="B2988">
        <v>6101</v>
      </c>
      <c r="C2988">
        <v>1</v>
      </c>
    </row>
    <row r="2989" spans="1:3" x14ac:dyDescent="0.25">
      <c r="A2989" t="s">
        <v>3017</v>
      </c>
      <c r="B2989">
        <v>6101</v>
      </c>
      <c r="C2989">
        <v>2</v>
      </c>
    </row>
    <row r="2990" spans="1:3" x14ac:dyDescent="0.25">
      <c r="A2990" t="s">
        <v>3018</v>
      </c>
      <c r="B2990">
        <v>6102</v>
      </c>
      <c r="C2990">
        <v>36</v>
      </c>
    </row>
    <row r="2991" spans="1:3" x14ac:dyDescent="0.25">
      <c r="A2991" t="s">
        <v>3019</v>
      </c>
      <c r="B2991">
        <v>6102</v>
      </c>
      <c r="C2991">
        <v>1</v>
      </c>
    </row>
    <row r="2992" spans="1:3" x14ac:dyDescent="0.25">
      <c r="A2992" t="s">
        <v>3020</v>
      </c>
      <c r="B2992">
        <v>6102</v>
      </c>
      <c r="C2992">
        <v>2</v>
      </c>
    </row>
    <row r="2993" spans="1:3" x14ac:dyDescent="0.25">
      <c r="A2993" t="s">
        <v>3021</v>
      </c>
      <c r="B2993">
        <v>6110</v>
      </c>
      <c r="C2993">
        <v>36</v>
      </c>
    </row>
    <row r="2994" spans="1:3" x14ac:dyDescent="0.25">
      <c r="A2994" t="s">
        <v>3022</v>
      </c>
      <c r="B2994">
        <v>6110</v>
      </c>
      <c r="C2994">
        <v>1</v>
      </c>
    </row>
    <row r="2995" spans="1:3" x14ac:dyDescent="0.25">
      <c r="A2995" t="s">
        <v>3023</v>
      </c>
      <c r="B2995">
        <v>6110</v>
      </c>
      <c r="C2995">
        <v>2</v>
      </c>
    </row>
    <row r="2996" spans="1:3" x14ac:dyDescent="0.25">
      <c r="A2996" t="s">
        <v>3024</v>
      </c>
      <c r="B2996">
        <v>613</v>
      </c>
      <c r="C2996">
        <v>24</v>
      </c>
    </row>
    <row r="2997" spans="1:3" x14ac:dyDescent="0.25">
      <c r="A2997" t="s">
        <v>3025</v>
      </c>
      <c r="B2997">
        <v>613</v>
      </c>
      <c r="C2997">
        <v>6</v>
      </c>
    </row>
    <row r="2998" spans="1:3" x14ac:dyDescent="0.25">
      <c r="A2998" t="s">
        <v>3026</v>
      </c>
      <c r="B2998">
        <v>61400</v>
      </c>
      <c r="C2998">
        <v>24</v>
      </c>
    </row>
    <row r="2999" spans="1:3" x14ac:dyDescent="0.25">
      <c r="A2999" t="s">
        <v>3027</v>
      </c>
      <c r="B2999">
        <v>61400</v>
      </c>
      <c r="C2999">
        <v>2</v>
      </c>
    </row>
    <row r="3000" spans="1:3" x14ac:dyDescent="0.25">
      <c r="A3000" t="s">
        <v>3028</v>
      </c>
      <c r="B3000">
        <v>619</v>
      </c>
      <c r="C3000">
        <v>24</v>
      </c>
    </row>
    <row r="3001" spans="1:3" x14ac:dyDescent="0.25">
      <c r="A3001" t="s">
        <v>3029</v>
      </c>
      <c r="B3001">
        <v>619</v>
      </c>
      <c r="C3001">
        <v>6</v>
      </c>
    </row>
    <row r="3002" spans="1:3" x14ac:dyDescent="0.25">
      <c r="A3002" t="s">
        <v>3030</v>
      </c>
      <c r="B3002">
        <v>620000</v>
      </c>
      <c r="C3002">
        <v>22</v>
      </c>
    </row>
    <row r="3003" spans="1:3" x14ac:dyDescent="0.25">
      <c r="A3003" t="s">
        <v>3031</v>
      </c>
      <c r="B3003">
        <v>620000</v>
      </c>
      <c r="C3003">
        <v>4</v>
      </c>
    </row>
    <row r="3004" spans="1:3" x14ac:dyDescent="0.25">
      <c r="A3004" t="s">
        <v>3032</v>
      </c>
      <c r="B3004">
        <v>620000</v>
      </c>
      <c r="C3004">
        <v>4</v>
      </c>
    </row>
    <row r="3005" spans="1:3" x14ac:dyDescent="0.25">
      <c r="A3005" t="s">
        <v>3033</v>
      </c>
      <c r="B3005">
        <v>620</v>
      </c>
      <c r="C3005">
        <v>12</v>
      </c>
    </row>
    <row r="3006" spans="1:3" x14ac:dyDescent="0.25">
      <c r="A3006" t="s">
        <v>3034</v>
      </c>
      <c r="B3006">
        <v>620</v>
      </c>
      <c r="C3006">
        <v>4</v>
      </c>
    </row>
    <row r="3007" spans="1:3" x14ac:dyDescent="0.25">
      <c r="A3007" t="s">
        <v>3035</v>
      </c>
      <c r="B3007">
        <v>621</v>
      </c>
      <c r="C3007">
        <v>12</v>
      </c>
    </row>
    <row r="3008" spans="1:3" x14ac:dyDescent="0.25">
      <c r="A3008" t="s">
        <v>3036</v>
      </c>
      <c r="B3008">
        <v>621</v>
      </c>
      <c r="C3008">
        <v>1</v>
      </c>
    </row>
    <row r="3009" spans="1:3" x14ac:dyDescent="0.25">
      <c r="A3009" t="s">
        <v>3037</v>
      </c>
      <c r="B3009">
        <v>621</v>
      </c>
      <c r="C3009">
        <v>4</v>
      </c>
    </row>
    <row r="3010" spans="1:3" x14ac:dyDescent="0.25">
      <c r="A3010" t="s">
        <v>3038</v>
      </c>
      <c r="B3010">
        <v>622</v>
      </c>
      <c r="C3010">
        <v>24</v>
      </c>
    </row>
    <row r="3011" spans="1:3" x14ac:dyDescent="0.25">
      <c r="A3011" t="s">
        <v>3039</v>
      </c>
      <c r="B3011">
        <v>622</v>
      </c>
      <c r="C3011">
        <v>6</v>
      </c>
    </row>
    <row r="3012" spans="1:3" x14ac:dyDescent="0.25">
      <c r="A3012" t="s">
        <v>3040</v>
      </c>
      <c r="B3012">
        <v>623</v>
      </c>
      <c r="C3012">
        <v>24</v>
      </c>
    </row>
    <row r="3013" spans="1:3" x14ac:dyDescent="0.25">
      <c r="A3013" t="s">
        <v>3041</v>
      </c>
      <c r="B3013">
        <v>623</v>
      </c>
      <c r="C3013">
        <v>3</v>
      </c>
    </row>
    <row r="3014" spans="1:3" x14ac:dyDescent="0.25">
      <c r="A3014" t="s">
        <v>3042</v>
      </c>
      <c r="B3014">
        <v>624</v>
      </c>
      <c r="C3014">
        <v>24</v>
      </c>
    </row>
    <row r="3015" spans="1:3" x14ac:dyDescent="0.25">
      <c r="A3015" t="s">
        <v>3043</v>
      </c>
      <c r="B3015">
        <v>624</v>
      </c>
      <c r="C3015">
        <v>4</v>
      </c>
    </row>
    <row r="3016" spans="1:3" x14ac:dyDescent="0.25">
      <c r="A3016" t="s">
        <v>3044</v>
      </c>
      <c r="B3016">
        <v>6301</v>
      </c>
      <c r="C3016">
        <v>24</v>
      </c>
    </row>
    <row r="3017" spans="1:3" x14ac:dyDescent="0.25">
      <c r="A3017" t="s">
        <v>3045</v>
      </c>
      <c r="B3017">
        <v>6301</v>
      </c>
      <c r="C3017">
        <v>1</v>
      </c>
    </row>
    <row r="3018" spans="1:3" x14ac:dyDescent="0.25">
      <c r="A3018" t="s">
        <v>3046</v>
      </c>
      <c r="B3018">
        <v>6301</v>
      </c>
      <c r="C3018">
        <v>2</v>
      </c>
    </row>
    <row r="3019" spans="1:3" x14ac:dyDescent="0.25">
      <c r="A3019" t="s">
        <v>3047</v>
      </c>
      <c r="B3019">
        <v>6302</v>
      </c>
      <c r="C3019">
        <v>24</v>
      </c>
    </row>
    <row r="3020" spans="1:3" x14ac:dyDescent="0.25">
      <c r="A3020" t="s">
        <v>3048</v>
      </c>
      <c r="B3020">
        <v>6302</v>
      </c>
      <c r="C3020">
        <v>1</v>
      </c>
    </row>
    <row r="3021" spans="1:3" x14ac:dyDescent="0.25">
      <c r="A3021" t="s">
        <v>3049</v>
      </c>
      <c r="B3021">
        <v>6302</v>
      </c>
      <c r="C3021">
        <v>2</v>
      </c>
    </row>
    <row r="3022" spans="1:3" x14ac:dyDescent="0.25">
      <c r="A3022" t="s">
        <v>3050</v>
      </c>
      <c r="B3022">
        <v>6303</v>
      </c>
      <c r="C3022">
        <v>24</v>
      </c>
    </row>
    <row r="3023" spans="1:3" x14ac:dyDescent="0.25">
      <c r="A3023" t="s">
        <v>3051</v>
      </c>
      <c r="B3023">
        <v>6303</v>
      </c>
      <c r="C3023">
        <v>1</v>
      </c>
    </row>
    <row r="3024" spans="1:3" x14ac:dyDescent="0.25">
      <c r="A3024" t="s">
        <v>3052</v>
      </c>
      <c r="B3024">
        <v>6303</v>
      </c>
      <c r="C3024">
        <v>2</v>
      </c>
    </row>
    <row r="3025" spans="1:3" x14ac:dyDescent="0.25">
      <c r="A3025" t="s">
        <v>3053</v>
      </c>
      <c r="B3025">
        <v>6326</v>
      </c>
      <c r="C3025">
        <v>4</v>
      </c>
    </row>
    <row r="3026" spans="1:3" x14ac:dyDescent="0.25">
      <c r="A3026" t="s">
        <v>3054</v>
      </c>
      <c r="B3026">
        <v>6328</v>
      </c>
      <c r="C3026">
        <v>48</v>
      </c>
    </row>
    <row r="3027" spans="1:3" x14ac:dyDescent="0.25">
      <c r="A3027" t="s">
        <v>3055</v>
      </c>
      <c r="B3027">
        <v>6328</v>
      </c>
      <c r="C3027">
        <v>8</v>
      </c>
    </row>
    <row r="3028" spans="1:3" x14ac:dyDescent="0.25">
      <c r="A3028" t="s">
        <v>3056</v>
      </c>
      <c r="B3028">
        <v>6367</v>
      </c>
      <c r="C3028">
        <v>24</v>
      </c>
    </row>
    <row r="3029" spans="1:3" x14ac:dyDescent="0.25">
      <c r="A3029" t="s">
        <v>3057</v>
      </c>
      <c r="B3029">
        <v>6367</v>
      </c>
      <c r="C3029">
        <v>8</v>
      </c>
    </row>
    <row r="3030" spans="1:3" x14ac:dyDescent="0.25">
      <c r="A3030" t="s">
        <v>3058</v>
      </c>
      <c r="B3030">
        <v>640000</v>
      </c>
      <c r="C3030">
        <v>24</v>
      </c>
    </row>
    <row r="3031" spans="1:3" x14ac:dyDescent="0.25">
      <c r="A3031" t="s">
        <v>3059</v>
      </c>
      <c r="B3031">
        <v>640000</v>
      </c>
      <c r="C3031">
        <v>4</v>
      </c>
    </row>
    <row r="3032" spans="1:3" x14ac:dyDescent="0.25">
      <c r="A3032" t="s">
        <v>3060</v>
      </c>
      <c r="B3032">
        <v>660</v>
      </c>
      <c r="C3032">
        <v>24</v>
      </c>
    </row>
    <row r="3033" spans="1:3" x14ac:dyDescent="0.25">
      <c r="A3033" t="s">
        <v>3061</v>
      </c>
      <c r="B3033">
        <v>660</v>
      </c>
      <c r="C3033">
        <v>2</v>
      </c>
    </row>
    <row r="3034" spans="1:3" x14ac:dyDescent="0.25">
      <c r="A3034" t="s">
        <v>3062</v>
      </c>
      <c r="B3034">
        <v>6731</v>
      </c>
      <c r="C3034">
        <v>1000</v>
      </c>
    </row>
    <row r="3035" spans="1:3" x14ac:dyDescent="0.25">
      <c r="A3035" t="s">
        <v>3063</v>
      </c>
      <c r="B3035">
        <v>6731</v>
      </c>
      <c r="C3035">
        <v>5</v>
      </c>
    </row>
    <row r="3036" spans="1:3" x14ac:dyDescent="0.25">
      <c r="A3036" t="s">
        <v>3064</v>
      </c>
      <c r="B3036">
        <v>680</v>
      </c>
      <c r="C3036">
        <v>12</v>
      </c>
    </row>
    <row r="3037" spans="1:3" x14ac:dyDescent="0.25">
      <c r="A3037" t="s">
        <v>3065</v>
      </c>
      <c r="B3037">
        <v>680</v>
      </c>
      <c r="C3037">
        <v>1</v>
      </c>
    </row>
    <row r="3038" spans="1:3" x14ac:dyDescent="0.25">
      <c r="A3038" t="s">
        <v>3066</v>
      </c>
      <c r="B3038">
        <v>680</v>
      </c>
      <c r="C3038">
        <v>4</v>
      </c>
    </row>
    <row r="3039" spans="1:3" x14ac:dyDescent="0.25">
      <c r="A3039" t="s">
        <v>3067</v>
      </c>
      <c r="B3039">
        <v>681</v>
      </c>
      <c r="C3039">
        <v>12</v>
      </c>
    </row>
    <row r="3040" spans="1:3" x14ac:dyDescent="0.25">
      <c r="A3040" t="s">
        <v>3068</v>
      </c>
      <c r="B3040">
        <v>681</v>
      </c>
      <c r="C3040">
        <v>1</v>
      </c>
    </row>
    <row r="3041" spans="1:3" x14ac:dyDescent="0.25">
      <c r="A3041" t="s">
        <v>3069</v>
      </c>
      <c r="B3041">
        <v>681</v>
      </c>
      <c r="C3041">
        <v>4</v>
      </c>
    </row>
    <row r="3042" spans="1:3" x14ac:dyDescent="0.25">
      <c r="A3042" t="s">
        <v>3070</v>
      </c>
      <c r="B3042">
        <v>696</v>
      </c>
      <c r="C3042">
        <v>12</v>
      </c>
    </row>
    <row r="3043" spans="1:3" x14ac:dyDescent="0.25">
      <c r="A3043" t="s">
        <v>3071</v>
      </c>
      <c r="B3043">
        <v>696</v>
      </c>
      <c r="C3043">
        <v>3</v>
      </c>
    </row>
    <row r="3044" spans="1:3" x14ac:dyDescent="0.25">
      <c r="A3044" t="s">
        <v>3072</v>
      </c>
      <c r="B3044">
        <v>697</v>
      </c>
      <c r="C3044">
        <v>24</v>
      </c>
    </row>
    <row r="3045" spans="1:3" x14ac:dyDescent="0.25">
      <c r="A3045" t="s">
        <v>3073</v>
      </c>
      <c r="B3045">
        <v>697</v>
      </c>
      <c r="C3045">
        <v>6</v>
      </c>
    </row>
    <row r="3046" spans="1:3" x14ac:dyDescent="0.25">
      <c r="A3046" t="s">
        <v>3074</v>
      </c>
      <c r="B3046">
        <v>698</v>
      </c>
      <c r="C3046">
        <v>12</v>
      </c>
    </row>
    <row r="3047" spans="1:3" x14ac:dyDescent="0.25">
      <c r="A3047" t="s">
        <v>3075</v>
      </c>
      <c r="B3047">
        <v>698</v>
      </c>
      <c r="C3047">
        <v>2</v>
      </c>
    </row>
    <row r="3048" spans="1:3" x14ac:dyDescent="0.25">
      <c r="A3048" t="s">
        <v>3076</v>
      </c>
      <c r="B3048">
        <v>699</v>
      </c>
      <c r="C3048">
        <v>12</v>
      </c>
    </row>
    <row r="3049" spans="1:3" x14ac:dyDescent="0.25">
      <c r="A3049" t="s">
        <v>3077</v>
      </c>
      <c r="B3049">
        <v>699</v>
      </c>
      <c r="C3049">
        <v>3</v>
      </c>
    </row>
    <row r="3050" spans="1:3" x14ac:dyDescent="0.25">
      <c r="A3050" t="s">
        <v>3078</v>
      </c>
      <c r="B3050">
        <v>700</v>
      </c>
      <c r="C3050">
        <v>12</v>
      </c>
    </row>
    <row r="3051" spans="1:3" x14ac:dyDescent="0.25">
      <c r="A3051" t="s">
        <v>3079</v>
      </c>
      <c r="B3051">
        <v>700</v>
      </c>
      <c r="C3051">
        <v>1</v>
      </c>
    </row>
    <row r="3052" spans="1:3" x14ac:dyDescent="0.25">
      <c r="A3052" t="s">
        <v>3080</v>
      </c>
      <c r="B3052">
        <v>700</v>
      </c>
      <c r="C3052">
        <v>4</v>
      </c>
    </row>
    <row r="3053" spans="1:3" x14ac:dyDescent="0.25">
      <c r="A3053" t="s">
        <v>3081</v>
      </c>
      <c r="B3053">
        <v>70115</v>
      </c>
      <c r="C3053">
        <v>48</v>
      </c>
    </row>
    <row r="3054" spans="1:3" x14ac:dyDescent="0.25">
      <c r="A3054" t="s">
        <v>3082</v>
      </c>
      <c r="B3054">
        <v>70115</v>
      </c>
      <c r="C3054">
        <v>4</v>
      </c>
    </row>
    <row r="3055" spans="1:3" x14ac:dyDescent="0.25">
      <c r="A3055" t="s">
        <v>3083</v>
      </c>
      <c r="B3055">
        <v>70122</v>
      </c>
      <c r="C3055">
        <v>48</v>
      </c>
    </row>
    <row r="3056" spans="1:3" x14ac:dyDescent="0.25">
      <c r="A3056" t="s">
        <v>3084</v>
      </c>
      <c r="B3056">
        <v>70122</v>
      </c>
      <c r="C3056">
        <v>4</v>
      </c>
    </row>
    <row r="3057" spans="1:3" x14ac:dyDescent="0.25">
      <c r="A3057" t="s">
        <v>3085</v>
      </c>
      <c r="B3057">
        <v>70146</v>
      </c>
      <c r="C3057">
        <v>48</v>
      </c>
    </row>
    <row r="3058" spans="1:3" x14ac:dyDescent="0.25">
      <c r="A3058" t="s">
        <v>3086</v>
      </c>
      <c r="B3058">
        <v>70146</v>
      </c>
      <c r="C3058">
        <v>4</v>
      </c>
    </row>
    <row r="3059" spans="1:3" x14ac:dyDescent="0.25">
      <c r="A3059" t="s">
        <v>3087</v>
      </c>
      <c r="B3059">
        <v>701</v>
      </c>
      <c r="C3059">
        <v>24</v>
      </c>
    </row>
    <row r="3060" spans="1:3" x14ac:dyDescent="0.25">
      <c r="A3060" t="s">
        <v>3088</v>
      </c>
      <c r="B3060">
        <v>701</v>
      </c>
      <c r="C3060">
        <v>1</v>
      </c>
    </row>
    <row r="3061" spans="1:3" x14ac:dyDescent="0.25">
      <c r="A3061" t="s">
        <v>3089</v>
      </c>
      <c r="B3061">
        <v>701</v>
      </c>
      <c r="C3061">
        <v>2</v>
      </c>
    </row>
    <row r="3062" spans="1:3" x14ac:dyDescent="0.25">
      <c r="A3062" t="s">
        <v>3090</v>
      </c>
      <c r="B3062">
        <v>70283</v>
      </c>
      <c r="C3062">
        <v>48</v>
      </c>
    </row>
    <row r="3063" spans="1:3" x14ac:dyDescent="0.25">
      <c r="A3063" t="s">
        <v>3091</v>
      </c>
      <c r="B3063">
        <v>70283</v>
      </c>
      <c r="C3063">
        <v>4</v>
      </c>
    </row>
    <row r="3064" spans="1:3" x14ac:dyDescent="0.25">
      <c r="A3064" t="s">
        <v>3092</v>
      </c>
      <c r="B3064">
        <v>702</v>
      </c>
      <c r="C3064">
        <v>24</v>
      </c>
    </row>
    <row r="3065" spans="1:3" x14ac:dyDescent="0.25">
      <c r="A3065" t="s">
        <v>3093</v>
      </c>
      <c r="B3065">
        <v>702</v>
      </c>
      <c r="C3065">
        <v>1</v>
      </c>
    </row>
    <row r="3066" spans="1:3" x14ac:dyDescent="0.25">
      <c r="A3066" t="s">
        <v>3094</v>
      </c>
      <c r="B3066">
        <v>702</v>
      </c>
      <c r="C3066">
        <v>2</v>
      </c>
    </row>
    <row r="3067" spans="1:3" x14ac:dyDescent="0.25">
      <c r="A3067" t="s">
        <v>3095</v>
      </c>
      <c r="B3067">
        <v>70375</v>
      </c>
      <c r="C3067">
        <v>48</v>
      </c>
    </row>
    <row r="3068" spans="1:3" x14ac:dyDescent="0.25">
      <c r="A3068" t="s">
        <v>3096</v>
      </c>
      <c r="B3068">
        <v>70375</v>
      </c>
      <c r="C3068">
        <v>3</v>
      </c>
    </row>
    <row r="3069" spans="1:3" x14ac:dyDescent="0.25">
      <c r="A3069" t="s">
        <v>3097</v>
      </c>
      <c r="B3069">
        <v>703</v>
      </c>
      <c r="C3069">
        <v>24</v>
      </c>
    </row>
    <row r="3070" spans="1:3" x14ac:dyDescent="0.25">
      <c r="A3070" t="s">
        <v>3098</v>
      </c>
      <c r="B3070">
        <v>703</v>
      </c>
      <c r="C3070">
        <v>1</v>
      </c>
    </row>
    <row r="3071" spans="1:3" x14ac:dyDescent="0.25">
      <c r="A3071" t="s">
        <v>3099</v>
      </c>
      <c r="B3071">
        <v>703</v>
      </c>
      <c r="C3071">
        <v>2</v>
      </c>
    </row>
    <row r="3072" spans="1:3" x14ac:dyDescent="0.25">
      <c r="A3072" t="s">
        <v>3100</v>
      </c>
      <c r="B3072">
        <v>70405</v>
      </c>
      <c r="C3072">
        <v>48</v>
      </c>
    </row>
    <row r="3073" spans="1:3" x14ac:dyDescent="0.25">
      <c r="A3073" t="s">
        <v>3101</v>
      </c>
      <c r="B3073">
        <v>70405</v>
      </c>
      <c r="C3073">
        <v>4</v>
      </c>
    </row>
    <row r="3074" spans="1:3" x14ac:dyDescent="0.25">
      <c r="A3074" t="s">
        <v>3102</v>
      </c>
      <c r="B3074">
        <v>70443</v>
      </c>
      <c r="C3074">
        <v>48</v>
      </c>
    </row>
    <row r="3075" spans="1:3" x14ac:dyDescent="0.25">
      <c r="A3075" t="s">
        <v>3103</v>
      </c>
      <c r="B3075">
        <v>70443</v>
      </c>
      <c r="C3075">
        <v>4</v>
      </c>
    </row>
    <row r="3076" spans="1:3" x14ac:dyDescent="0.25">
      <c r="A3076" t="s">
        <v>3104</v>
      </c>
      <c r="B3076">
        <v>70559</v>
      </c>
      <c r="C3076">
        <v>48</v>
      </c>
    </row>
    <row r="3077" spans="1:3" x14ac:dyDescent="0.25">
      <c r="A3077" t="s">
        <v>3105</v>
      </c>
      <c r="B3077">
        <v>70559</v>
      </c>
      <c r="C3077">
        <v>8</v>
      </c>
    </row>
    <row r="3078" spans="1:3" x14ac:dyDescent="0.25">
      <c r="A3078" t="s">
        <v>3106</v>
      </c>
      <c r="B3078">
        <v>705</v>
      </c>
      <c r="C3078">
        <v>24</v>
      </c>
    </row>
    <row r="3079" spans="1:3" x14ac:dyDescent="0.25">
      <c r="A3079" t="s">
        <v>3107</v>
      </c>
      <c r="B3079">
        <v>705</v>
      </c>
      <c r="C3079">
        <v>1</v>
      </c>
    </row>
    <row r="3080" spans="1:3" x14ac:dyDescent="0.25">
      <c r="A3080" t="s">
        <v>3108</v>
      </c>
      <c r="B3080">
        <v>705</v>
      </c>
      <c r="C3080">
        <v>2</v>
      </c>
    </row>
    <row r="3081" spans="1:3" x14ac:dyDescent="0.25">
      <c r="A3081" t="s">
        <v>3109</v>
      </c>
      <c r="B3081">
        <v>70702</v>
      </c>
      <c r="C3081">
        <v>48</v>
      </c>
    </row>
    <row r="3082" spans="1:3" x14ac:dyDescent="0.25">
      <c r="A3082" t="s">
        <v>3110</v>
      </c>
      <c r="B3082">
        <v>70702</v>
      </c>
      <c r="C3082">
        <v>2</v>
      </c>
    </row>
    <row r="3083" spans="1:3" x14ac:dyDescent="0.25">
      <c r="A3083" t="s">
        <v>3111</v>
      </c>
      <c r="B3083">
        <v>70719</v>
      </c>
      <c r="C3083">
        <v>48</v>
      </c>
    </row>
    <row r="3084" spans="1:3" x14ac:dyDescent="0.25">
      <c r="A3084" t="s">
        <v>3112</v>
      </c>
      <c r="B3084">
        <v>70719</v>
      </c>
      <c r="C3084">
        <v>2</v>
      </c>
    </row>
    <row r="3085" spans="1:3" x14ac:dyDescent="0.25">
      <c r="A3085" t="s">
        <v>3113</v>
      </c>
      <c r="B3085">
        <v>70726</v>
      </c>
      <c r="C3085">
        <v>48</v>
      </c>
    </row>
    <row r="3086" spans="1:3" x14ac:dyDescent="0.25">
      <c r="A3086" t="s">
        <v>3114</v>
      </c>
      <c r="B3086">
        <v>70726</v>
      </c>
      <c r="C3086">
        <v>2</v>
      </c>
    </row>
    <row r="3087" spans="1:3" x14ac:dyDescent="0.25">
      <c r="A3087" t="s">
        <v>3115</v>
      </c>
      <c r="B3087">
        <v>707</v>
      </c>
      <c r="C3087">
        <v>24</v>
      </c>
    </row>
    <row r="3088" spans="1:3" x14ac:dyDescent="0.25">
      <c r="A3088" t="s">
        <v>3116</v>
      </c>
      <c r="B3088">
        <v>707</v>
      </c>
      <c r="C3088">
        <v>1</v>
      </c>
    </row>
    <row r="3089" spans="1:3" x14ac:dyDescent="0.25">
      <c r="A3089" t="s">
        <v>3117</v>
      </c>
      <c r="B3089">
        <v>707</v>
      </c>
      <c r="C3089">
        <v>2</v>
      </c>
    </row>
    <row r="3090" spans="1:3" x14ac:dyDescent="0.25">
      <c r="A3090" t="s">
        <v>3118</v>
      </c>
      <c r="B3090">
        <v>708</v>
      </c>
      <c r="C3090">
        <v>24</v>
      </c>
    </row>
    <row r="3091" spans="1:3" x14ac:dyDescent="0.25">
      <c r="A3091" t="s">
        <v>3119</v>
      </c>
      <c r="B3091">
        <v>708</v>
      </c>
      <c r="C3091">
        <v>1</v>
      </c>
    </row>
    <row r="3092" spans="1:3" x14ac:dyDescent="0.25">
      <c r="A3092" t="s">
        <v>3120</v>
      </c>
      <c r="B3092">
        <v>708</v>
      </c>
      <c r="C3092">
        <v>2</v>
      </c>
    </row>
    <row r="3093" spans="1:3" x14ac:dyDescent="0.25">
      <c r="A3093" t="s">
        <v>3121</v>
      </c>
      <c r="B3093">
        <v>712</v>
      </c>
      <c r="C3093">
        <v>24</v>
      </c>
    </row>
    <row r="3094" spans="1:3" x14ac:dyDescent="0.25">
      <c r="A3094" t="s">
        <v>3122</v>
      </c>
      <c r="B3094">
        <v>712</v>
      </c>
      <c r="C3094">
        <v>1</v>
      </c>
    </row>
    <row r="3095" spans="1:3" x14ac:dyDescent="0.25">
      <c r="A3095" t="s">
        <v>3123</v>
      </c>
      <c r="B3095">
        <v>712</v>
      </c>
      <c r="C3095">
        <v>2</v>
      </c>
    </row>
    <row r="3096" spans="1:3" x14ac:dyDescent="0.25">
      <c r="A3096" t="s">
        <v>3124</v>
      </c>
      <c r="B3096">
        <v>713</v>
      </c>
      <c r="C3096">
        <v>24</v>
      </c>
    </row>
    <row r="3097" spans="1:3" x14ac:dyDescent="0.25">
      <c r="A3097" t="s">
        <v>3125</v>
      </c>
      <c r="B3097">
        <v>713</v>
      </c>
      <c r="C3097">
        <v>1</v>
      </c>
    </row>
    <row r="3098" spans="1:3" x14ac:dyDescent="0.25">
      <c r="A3098" t="s">
        <v>3126</v>
      </c>
      <c r="B3098">
        <v>713</v>
      </c>
      <c r="C3098">
        <v>2</v>
      </c>
    </row>
    <row r="3099" spans="1:3" x14ac:dyDescent="0.25">
      <c r="A3099" t="s">
        <v>3127</v>
      </c>
      <c r="B3099">
        <v>714</v>
      </c>
      <c r="C3099">
        <v>24</v>
      </c>
    </row>
    <row r="3100" spans="1:3" x14ac:dyDescent="0.25">
      <c r="A3100" t="s">
        <v>3128</v>
      </c>
      <c r="B3100">
        <v>714</v>
      </c>
      <c r="C3100">
        <v>1</v>
      </c>
    </row>
    <row r="3101" spans="1:3" x14ac:dyDescent="0.25">
      <c r="A3101" t="s">
        <v>3129</v>
      </c>
      <c r="B3101">
        <v>714</v>
      </c>
      <c r="C3101">
        <v>2</v>
      </c>
    </row>
    <row r="3102" spans="1:3" x14ac:dyDescent="0.25">
      <c r="A3102" t="s">
        <v>3130</v>
      </c>
      <c r="B3102">
        <v>715</v>
      </c>
      <c r="C3102">
        <v>12</v>
      </c>
    </row>
    <row r="3103" spans="1:3" x14ac:dyDescent="0.25">
      <c r="A3103" t="s">
        <v>3131</v>
      </c>
      <c r="B3103">
        <v>715</v>
      </c>
      <c r="C3103">
        <v>1</v>
      </c>
    </row>
    <row r="3104" spans="1:3" x14ac:dyDescent="0.25">
      <c r="A3104" t="s">
        <v>3132</v>
      </c>
      <c r="B3104">
        <v>715</v>
      </c>
      <c r="C3104">
        <v>2</v>
      </c>
    </row>
    <row r="3105" spans="1:3" x14ac:dyDescent="0.25">
      <c r="A3105" t="s">
        <v>3133</v>
      </c>
      <c r="B3105">
        <v>716</v>
      </c>
      <c r="C3105">
        <v>1</v>
      </c>
    </row>
    <row r="3106" spans="1:3" x14ac:dyDescent="0.25">
      <c r="A3106" t="s">
        <v>3134</v>
      </c>
      <c r="B3106">
        <v>716</v>
      </c>
      <c r="C3106">
        <v>24</v>
      </c>
    </row>
    <row r="3107" spans="1:3" x14ac:dyDescent="0.25">
      <c r="A3107" t="s">
        <v>3135</v>
      </c>
      <c r="B3107">
        <v>716</v>
      </c>
      <c r="C3107">
        <v>1</v>
      </c>
    </row>
    <row r="3108" spans="1:3" x14ac:dyDescent="0.25">
      <c r="A3108" t="s">
        <v>3136</v>
      </c>
      <c r="B3108">
        <v>716</v>
      </c>
      <c r="C3108">
        <v>2</v>
      </c>
    </row>
    <row r="3109" spans="1:3" x14ac:dyDescent="0.25">
      <c r="A3109" t="s">
        <v>3137</v>
      </c>
      <c r="B3109">
        <v>717</v>
      </c>
      <c r="C3109">
        <v>24</v>
      </c>
    </row>
    <row r="3110" spans="1:3" x14ac:dyDescent="0.25">
      <c r="A3110" t="s">
        <v>3138</v>
      </c>
      <c r="B3110">
        <v>717</v>
      </c>
      <c r="C3110">
        <v>1</v>
      </c>
    </row>
    <row r="3111" spans="1:3" x14ac:dyDescent="0.25">
      <c r="A3111" t="s">
        <v>3139</v>
      </c>
      <c r="B3111">
        <v>717</v>
      </c>
      <c r="C3111">
        <v>2</v>
      </c>
    </row>
    <row r="3112" spans="1:3" x14ac:dyDescent="0.25">
      <c r="A3112" t="s">
        <v>3140</v>
      </c>
      <c r="B3112">
        <v>718</v>
      </c>
      <c r="C3112">
        <v>24</v>
      </c>
    </row>
    <row r="3113" spans="1:3" x14ac:dyDescent="0.25">
      <c r="A3113" t="s">
        <v>3141</v>
      </c>
      <c r="B3113">
        <v>718</v>
      </c>
      <c r="C3113">
        <v>1</v>
      </c>
    </row>
    <row r="3114" spans="1:3" x14ac:dyDescent="0.25">
      <c r="A3114" t="s">
        <v>3142</v>
      </c>
      <c r="B3114">
        <v>718</v>
      </c>
      <c r="C3114">
        <v>2</v>
      </c>
    </row>
    <row r="3115" spans="1:3" x14ac:dyDescent="0.25">
      <c r="A3115" t="s">
        <v>3143</v>
      </c>
      <c r="B3115">
        <v>720</v>
      </c>
      <c r="C3115">
        <v>24</v>
      </c>
    </row>
    <row r="3116" spans="1:3" x14ac:dyDescent="0.25">
      <c r="A3116" t="s">
        <v>3144</v>
      </c>
      <c r="B3116">
        <v>720</v>
      </c>
      <c r="C3116">
        <v>1</v>
      </c>
    </row>
    <row r="3117" spans="1:3" x14ac:dyDescent="0.25">
      <c r="A3117" t="s">
        <v>3145</v>
      </c>
      <c r="B3117">
        <v>720</v>
      </c>
      <c r="C3117">
        <v>2</v>
      </c>
    </row>
    <row r="3118" spans="1:3" x14ac:dyDescent="0.25">
      <c r="A3118" t="s">
        <v>3146</v>
      </c>
      <c r="B3118">
        <v>721</v>
      </c>
      <c r="C3118">
        <v>24</v>
      </c>
    </row>
    <row r="3119" spans="1:3" x14ac:dyDescent="0.25">
      <c r="A3119" t="s">
        <v>3147</v>
      </c>
      <c r="B3119">
        <v>721</v>
      </c>
      <c r="C3119">
        <v>1</v>
      </c>
    </row>
    <row r="3120" spans="1:3" x14ac:dyDescent="0.25">
      <c r="A3120" t="s">
        <v>3148</v>
      </c>
      <c r="B3120">
        <v>721</v>
      </c>
      <c r="C3120">
        <v>2</v>
      </c>
    </row>
    <row r="3121" spans="1:3" x14ac:dyDescent="0.25">
      <c r="A3121" t="s">
        <v>3149</v>
      </c>
      <c r="B3121">
        <v>72300</v>
      </c>
      <c r="C3121">
        <v>2</v>
      </c>
    </row>
    <row r="3122" spans="1:3" x14ac:dyDescent="0.25">
      <c r="A3122" t="s">
        <v>3150</v>
      </c>
      <c r="B3122">
        <v>724</v>
      </c>
      <c r="C3122">
        <v>24</v>
      </c>
    </row>
    <row r="3123" spans="1:3" x14ac:dyDescent="0.25">
      <c r="A3123" t="s">
        <v>3151</v>
      </c>
      <c r="B3123">
        <v>724</v>
      </c>
      <c r="C3123">
        <v>2</v>
      </c>
    </row>
    <row r="3124" spans="1:3" x14ac:dyDescent="0.25">
      <c r="A3124" t="s">
        <v>3152</v>
      </c>
      <c r="B3124">
        <v>725</v>
      </c>
      <c r="C3124">
        <v>24</v>
      </c>
    </row>
    <row r="3125" spans="1:3" x14ac:dyDescent="0.25">
      <c r="A3125" t="s">
        <v>3153</v>
      </c>
      <c r="B3125">
        <v>725</v>
      </c>
      <c r="C3125">
        <v>1</v>
      </c>
    </row>
    <row r="3126" spans="1:3" x14ac:dyDescent="0.25">
      <c r="A3126" t="s">
        <v>3154</v>
      </c>
      <c r="B3126">
        <v>725</v>
      </c>
      <c r="C3126">
        <v>2</v>
      </c>
    </row>
    <row r="3127" spans="1:3" x14ac:dyDescent="0.25">
      <c r="A3127" t="s">
        <v>3155</v>
      </c>
      <c r="B3127">
        <v>727</v>
      </c>
      <c r="C3127">
        <v>24</v>
      </c>
    </row>
    <row r="3128" spans="1:3" x14ac:dyDescent="0.25">
      <c r="A3128" t="s">
        <v>3156</v>
      </c>
      <c r="B3128">
        <v>727</v>
      </c>
      <c r="C3128">
        <v>1</v>
      </c>
    </row>
    <row r="3129" spans="1:3" x14ac:dyDescent="0.25">
      <c r="A3129" t="s">
        <v>3157</v>
      </c>
      <c r="B3129">
        <v>727</v>
      </c>
      <c r="C3129">
        <v>2</v>
      </c>
    </row>
    <row r="3130" spans="1:3" x14ac:dyDescent="0.25">
      <c r="A3130" t="s">
        <v>3158</v>
      </c>
      <c r="B3130">
        <v>728</v>
      </c>
      <c r="C3130">
        <v>24</v>
      </c>
    </row>
    <row r="3131" spans="1:3" x14ac:dyDescent="0.25">
      <c r="A3131" t="s">
        <v>3159</v>
      </c>
      <c r="B3131">
        <v>728</v>
      </c>
      <c r="C3131">
        <v>1</v>
      </c>
    </row>
    <row r="3132" spans="1:3" x14ac:dyDescent="0.25">
      <c r="A3132" t="s">
        <v>3160</v>
      </c>
      <c r="B3132">
        <v>728</v>
      </c>
      <c r="C3132">
        <v>2</v>
      </c>
    </row>
    <row r="3133" spans="1:3" x14ac:dyDescent="0.25">
      <c r="A3133" t="s">
        <v>3161</v>
      </c>
      <c r="B3133">
        <v>729</v>
      </c>
      <c r="C3133">
        <v>24</v>
      </c>
    </row>
    <row r="3134" spans="1:3" x14ac:dyDescent="0.25">
      <c r="A3134" t="s">
        <v>3162</v>
      </c>
      <c r="B3134">
        <v>729</v>
      </c>
      <c r="C3134">
        <v>1</v>
      </c>
    </row>
    <row r="3135" spans="1:3" x14ac:dyDescent="0.25">
      <c r="A3135" t="s">
        <v>3163</v>
      </c>
      <c r="B3135">
        <v>729</v>
      </c>
      <c r="C3135">
        <v>2</v>
      </c>
    </row>
    <row r="3136" spans="1:3" x14ac:dyDescent="0.25">
      <c r="A3136" t="s">
        <v>3164</v>
      </c>
      <c r="B3136">
        <v>730</v>
      </c>
      <c r="C3136">
        <v>24</v>
      </c>
    </row>
    <row r="3137" spans="1:3" x14ac:dyDescent="0.25">
      <c r="A3137" t="s">
        <v>3165</v>
      </c>
      <c r="B3137">
        <v>730</v>
      </c>
      <c r="C3137">
        <v>1</v>
      </c>
    </row>
    <row r="3138" spans="1:3" x14ac:dyDescent="0.25">
      <c r="A3138" t="s">
        <v>3166</v>
      </c>
      <c r="B3138">
        <v>730</v>
      </c>
      <c r="C3138">
        <v>2</v>
      </c>
    </row>
    <row r="3139" spans="1:3" x14ac:dyDescent="0.25">
      <c r="A3139" t="s">
        <v>3167</v>
      </c>
      <c r="B3139">
        <v>731</v>
      </c>
      <c r="C3139">
        <v>24</v>
      </c>
    </row>
    <row r="3140" spans="1:3" x14ac:dyDescent="0.25">
      <c r="A3140" t="s">
        <v>3168</v>
      </c>
      <c r="B3140">
        <v>731</v>
      </c>
      <c r="C3140">
        <v>1</v>
      </c>
    </row>
    <row r="3141" spans="1:3" x14ac:dyDescent="0.25">
      <c r="A3141" t="s">
        <v>3169</v>
      </c>
      <c r="B3141">
        <v>731</v>
      </c>
      <c r="C3141">
        <v>2</v>
      </c>
    </row>
    <row r="3142" spans="1:3" x14ac:dyDescent="0.25">
      <c r="A3142" t="s">
        <v>3170</v>
      </c>
      <c r="B3142">
        <v>73300</v>
      </c>
      <c r="C3142">
        <v>2</v>
      </c>
    </row>
    <row r="3143" spans="1:3" x14ac:dyDescent="0.25">
      <c r="A3143" t="s">
        <v>3171</v>
      </c>
      <c r="B3143">
        <v>733</v>
      </c>
      <c r="C3143">
        <v>24</v>
      </c>
    </row>
    <row r="3144" spans="1:3" x14ac:dyDescent="0.25">
      <c r="A3144" t="s">
        <v>3172</v>
      </c>
      <c r="B3144">
        <v>733</v>
      </c>
      <c r="C3144">
        <v>6</v>
      </c>
    </row>
    <row r="3145" spans="1:3" x14ac:dyDescent="0.25">
      <c r="A3145" t="s">
        <v>3173</v>
      </c>
      <c r="B3145">
        <v>734</v>
      </c>
      <c r="C3145">
        <v>48</v>
      </c>
    </row>
    <row r="3146" spans="1:3" x14ac:dyDescent="0.25">
      <c r="A3146" t="s">
        <v>3174</v>
      </c>
      <c r="B3146">
        <v>734</v>
      </c>
      <c r="C3146">
        <v>2</v>
      </c>
    </row>
    <row r="3147" spans="1:3" x14ac:dyDescent="0.25">
      <c r="A3147" t="s">
        <v>3175</v>
      </c>
      <c r="B3147">
        <v>736</v>
      </c>
      <c r="C3147">
        <v>24</v>
      </c>
    </row>
    <row r="3148" spans="1:3" x14ac:dyDescent="0.25">
      <c r="A3148" t="s">
        <v>3176</v>
      </c>
      <c r="B3148">
        <v>736</v>
      </c>
      <c r="C3148">
        <v>1</v>
      </c>
    </row>
    <row r="3149" spans="1:3" x14ac:dyDescent="0.25">
      <c r="A3149" t="s">
        <v>3177</v>
      </c>
      <c r="B3149">
        <v>736</v>
      </c>
      <c r="C3149">
        <v>2</v>
      </c>
    </row>
    <row r="3150" spans="1:3" x14ac:dyDescent="0.25">
      <c r="A3150" t="s">
        <v>3178</v>
      </c>
      <c r="B3150">
        <v>737</v>
      </c>
      <c r="C3150">
        <v>24</v>
      </c>
    </row>
    <row r="3151" spans="1:3" x14ac:dyDescent="0.25">
      <c r="A3151" t="s">
        <v>3179</v>
      </c>
      <c r="B3151">
        <v>737</v>
      </c>
      <c r="C3151">
        <v>2</v>
      </c>
    </row>
    <row r="3152" spans="1:3" x14ac:dyDescent="0.25">
      <c r="A3152" t="s">
        <v>3180</v>
      </c>
      <c r="B3152">
        <v>738</v>
      </c>
      <c r="C3152">
        <v>24</v>
      </c>
    </row>
    <row r="3153" spans="1:3" x14ac:dyDescent="0.25">
      <c r="A3153" t="s">
        <v>3181</v>
      </c>
      <c r="B3153">
        <v>738</v>
      </c>
      <c r="C3153">
        <v>1</v>
      </c>
    </row>
    <row r="3154" spans="1:3" x14ac:dyDescent="0.25">
      <c r="A3154" t="s">
        <v>3182</v>
      </c>
      <c r="B3154">
        <v>738</v>
      </c>
      <c r="C3154">
        <v>2</v>
      </c>
    </row>
    <row r="3155" spans="1:3" x14ac:dyDescent="0.25">
      <c r="A3155" t="s">
        <v>3183</v>
      </c>
      <c r="B3155">
        <v>739</v>
      </c>
      <c r="C3155">
        <v>24</v>
      </c>
    </row>
    <row r="3156" spans="1:3" x14ac:dyDescent="0.25">
      <c r="A3156" t="s">
        <v>3184</v>
      </c>
      <c r="B3156">
        <v>739</v>
      </c>
      <c r="C3156">
        <v>6</v>
      </c>
    </row>
    <row r="3157" spans="1:3" x14ac:dyDescent="0.25">
      <c r="A3157" t="s">
        <v>3185</v>
      </c>
      <c r="B3157">
        <v>740</v>
      </c>
      <c r="C3157">
        <v>24</v>
      </c>
    </row>
    <row r="3158" spans="1:3" x14ac:dyDescent="0.25">
      <c r="A3158" t="s">
        <v>3186</v>
      </c>
      <c r="B3158">
        <v>740</v>
      </c>
      <c r="C3158">
        <v>1</v>
      </c>
    </row>
    <row r="3159" spans="1:3" x14ac:dyDescent="0.25">
      <c r="A3159" t="s">
        <v>3187</v>
      </c>
      <c r="B3159">
        <v>740</v>
      </c>
      <c r="C3159">
        <v>2</v>
      </c>
    </row>
    <row r="3160" spans="1:3" x14ac:dyDescent="0.25">
      <c r="A3160" t="s">
        <v>3188</v>
      </c>
      <c r="B3160">
        <v>741</v>
      </c>
      <c r="C3160">
        <v>24</v>
      </c>
    </row>
    <row r="3161" spans="1:3" x14ac:dyDescent="0.25">
      <c r="A3161" t="s">
        <v>3189</v>
      </c>
      <c r="B3161">
        <v>741</v>
      </c>
      <c r="C3161">
        <v>1</v>
      </c>
    </row>
    <row r="3162" spans="1:3" x14ac:dyDescent="0.25">
      <c r="A3162" t="s">
        <v>3190</v>
      </c>
      <c r="B3162">
        <v>741</v>
      </c>
      <c r="C3162">
        <v>2</v>
      </c>
    </row>
    <row r="3163" spans="1:3" x14ac:dyDescent="0.25">
      <c r="A3163" t="s">
        <v>3191</v>
      </c>
      <c r="B3163">
        <v>742</v>
      </c>
      <c r="C3163">
        <v>24</v>
      </c>
    </row>
    <row r="3164" spans="1:3" x14ac:dyDescent="0.25">
      <c r="A3164" t="s">
        <v>3192</v>
      </c>
      <c r="B3164">
        <v>742</v>
      </c>
      <c r="C3164">
        <v>4</v>
      </c>
    </row>
    <row r="3165" spans="1:3" x14ac:dyDescent="0.25">
      <c r="A3165" t="s">
        <v>3193</v>
      </c>
      <c r="B3165">
        <v>742</v>
      </c>
      <c r="C3165">
        <v>6</v>
      </c>
    </row>
    <row r="3166" spans="1:3" x14ac:dyDescent="0.25">
      <c r="A3166" t="s">
        <v>3194</v>
      </c>
      <c r="B3166">
        <v>744</v>
      </c>
      <c r="C3166">
        <v>24</v>
      </c>
    </row>
    <row r="3167" spans="1:3" x14ac:dyDescent="0.25">
      <c r="A3167" t="s">
        <v>3195</v>
      </c>
      <c r="B3167">
        <v>744</v>
      </c>
      <c r="C3167">
        <v>1</v>
      </c>
    </row>
    <row r="3168" spans="1:3" x14ac:dyDescent="0.25">
      <c r="A3168" t="s">
        <v>3196</v>
      </c>
      <c r="B3168">
        <v>744</v>
      </c>
      <c r="C3168">
        <v>2</v>
      </c>
    </row>
    <row r="3169" spans="1:3" x14ac:dyDescent="0.25">
      <c r="A3169" t="s">
        <v>3197</v>
      </c>
      <c r="B3169">
        <v>745</v>
      </c>
      <c r="C3169">
        <v>24</v>
      </c>
    </row>
    <row r="3170" spans="1:3" x14ac:dyDescent="0.25">
      <c r="A3170" t="s">
        <v>3198</v>
      </c>
      <c r="B3170">
        <v>745</v>
      </c>
      <c r="C3170">
        <v>1</v>
      </c>
    </row>
    <row r="3171" spans="1:3" x14ac:dyDescent="0.25">
      <c r="A3171" t="s">
        <v>3199</v>
      </c>
      <c r="B3171">
        <v>745</v>
      </c>
      <c r="C3171">
        <v>2</v>
      </c>
    </row>
    <row r="3172" spans="1:3" x14ac:dyDescent="0.25">
      <c r="A3172" t="s">
        <v>3200</v>
      </c>
      <c r="B3172">
        <v>746</v>
      </c>
      <c r="C3172">
        <v>24</v>
      </c>
    </row>
    <row r="3173" spans="1:3" x14ac:dyDescent="0.25">
      <c r="A3173" t="s">
        <v>3201</v>
      </c>
      <c r="B3173">
        <v>746</v>
      </c>
      <c r="C3173">
        <v>1</v>
      </c>
    </row>
    <row r="3174" spans="1:3" x14ac:dyDescent="0.25">
      <c r="A3174" t="s">
        <v>3202</v>
      </c>
      <c r="B3174">
        <v>746</v>
      </c>
      <c r="C3174">
        <v>2</v>
      </c>
    </row>
    <row r="3175" spans="1:3" x14ac:dyDescent="0.25">
      <c r="A3175" t="s">
        <v>3203</v>
      </c>
      <c r="B3175">
        <v>74700</v>
      </c>
      <c r="C3175">
        <v>48</v>
      </c>
    </row>
    <row r="3176" spans="1:3" x14ac:dyDescent="0.25">
      <c r="A3176" t="s">
        <v>3204</v>
      </c>
      <c r="B3176">
        <v>74700</v>
      </c>
      <c r="C3176">
        <v>2</v>
      </c>
    </row>
    <row r="3177" spans="1:3" x14ac:dyDescent="0.25">
      <c r="A3177" t="s">
        <v>3205</v>
      </c>
      <c r="B3177">
        <v>747</v>
      </c>
      <c r="C3177">
        <v>24</v>
      </c>
    </row>
    <row r="3178" spans="1:3" x14ac:dyDescent="0.25">
      <c r="A3178" t="s">
        <v>3206</v>
      </c>
      <c r="B3178">
        <v>747</v>
      </c>
      <c r="C3178">
        <v>1</v>
      </c>
    </row>
    <row r="3179" spans="1:3" x14ac:dyDescent="0.25">
      <c r="A3179" t="s">
        <v>3207</v>
      </c>
      <c r="B3179">
        <v>747</v>
      </c>
      <c r="C3179">
        <v>2</v>
      </c>
    </row>
    <row r="3180" spans="1:3" x14ac:dyDescent="0.25">
      <c r="A3180" t="s">
        <v>3208</v>
      </c>
      <c r="B3180">
        <v>751</v>
      </c>
      <c r="C3180">
        <v>24</v>
      </c>
    </row>
    <row r="3181" spans="1:3" x14ac:dyDescent="0.25">
      <c r="A3181" t="s">
        <v>3209</v>
      </c>
      <c r="B3181">
        <v>751</v>
      </c>
      <c r="C3181">
        <v>4</v>
      </c>
    </row>
    <row r="3182" spans="1:3" x14ac:dyDescent="0.25">
      <c r="A3182" t="s">
        <v>3210</v>
      </c>
      <c r="B3182">
        <v>752</v>
      </c>
      <c r="C3182">
        <v>24</v>
      </c>
    </row>
    <row r="3183" spans="1:3" x14ac:dyDescent="0.25">
      <c r="A3183" t="s">
        <v>3211</v>
      </c>
      <c r="B3183">
        <v>752</v>
      </c>
      <c r="C3183">
        <v>1</v>
      </c>
    </row>
    <row r="3184" spans="1:3" x14ac:dyDescent="0.25">
      <c r="A3184" t="s">
        <v>3212</v>
      </c>
      <c r="B3184">
        <v>752</v>
      </c>
      <c r="C3184">
        <v>2</v>
      </c>
    </row>
    <row r="3185" spans="1:3" x14ac:dyDescent="0.25">
      <c r="A3185" t="s">
        <v>3213</v>
      </c>
      <c r="B3185">
        <v>755</v>
      </c>
      <c r="C3185">
        <v>12</v>
      </c>
    </row>
    <row r="3186" spans="1:3" x14ac:dyDescent="0.25">
      <c r="A3186" t="s">
        <v>3214</v>
      </c>
      <c r="B3186">
        <v>755</v>
      </c>
      <c r="C3186">
        <v>1</v>
      </c>
    </row>
    <row r="3187" spans="1:3" x14ac:dyDescent="0.25">
      <c r="A3187" t="s">
        <v>3215</v>
      </c>
      <c r="B3187">
        <v>755</v>
      </c>
      <c r="C3187">
        <v>2</v>
      </c>
    </row>
    <row r="3188" spans="1:3" x14ac:dyDescent="0.25">
      <c r="A3188" t="s">
        <v>3216</v>
      </c>
      <c r="B3188">
        <v>760</v>
      </c>
      <c r="C3188">
        <v>24</v>
      </c>
    </row>
    <row r="3189" spans="1:3" x14ac:dyDescent="0.25">
      <c r="A3189" t="s">
        <v>3217</v>
      </c>
      <c r="B3189">
        <v>760</v>
      </c>
      <c r="C3189">
        <v>1</v>
      </c>
    </row>
    <row r="3190" spans="1:3" x14ac:dyDescent="0.25">
      <c r="A3190" t="s">
        <v>3218</v>
      </c>
      <c r="B3190">
        <v>760</v>
      </c>
      <c r="C3190">
        <v>2</v>
      </c>
    </row>
    <row r="3191" spans="1:3" x14ac:dyDescent="0.25">
      <c r="A3191" t="s">
        <v>3219</v>
      </c>
      <c r="B3191">
        <v>761</v>
      </c>
      <c r="C3191">
        <v>24</v>
      </c>
    </row>
    <row r="3192" spans="1:3" x14ac:dyDescent="0.25">
      <c r="A3192" t="s">
        <v>3220</v>
      </c>
      <c r="B3192">
        <v>761</v>
      </c>
      <c r="C3192">
        <v>1</v>
      </c>
    </row>
    <row r="3193" spans="1:3" x14ac:dyDescent="0.25">
      <c r="A3193" t="s">
        <v>3221</v>
      </c>
      <c r="B3193">
        <v>761</v>
      </c>
      <c r="C3193">
        <v>2</v>
      </c>
    </row>
    <row r="3194" spans="1:3" x14ac:dyDescent="0.25">
      <c r="A3194" t="s">
        <v>3222</v>
      </c>
      <c r="B3194">
        <v>763</v>
      </c>
      <c r="C3194">
        <v>24</v>
      </c>
    </row>
    <row r="3195" spans="1:3" x14ac:dyDescent="0.25">
      <c r="A3195" t="s">
        <v>3223</v>
      </c>
      <c r="B3195">
        <v>763</v>
      </c>
      <c r="C3195">
        <v>1</v>
      </c>
    </row>
    <row r="3196" spans="1:3" x14ac:dyDescent="0.25">
      <c r="A3196" t="s">
        <v>3224</v>
      </c>
      <c r="B3196">
        <v>763</v>
      </c>
      <c r="C3196">
        <v>2</v>
      </c>
    </row>
    <row r="3197" spans="1:3" x14ac:dyDescent="0.25">
      <c r="A3197" t="s">
        <v>3225</v>
      </c>
      <c r="B3197">
        <v>765</v>
      </c>
      <c r="C3197">
        <v>24</v>
      </c>
    </row>
    <row r="3198" spans="1:3" x14ac:dyDescent="0.25">
      <c r="A3198" t="s">
        <v>3226</v>
      </c>
      <c r="B3198">
        <v>765</v>
      </c>
      <c r="C3198">
        <v>1</v>
      </c>
    </row>
    <row r="3199" spans="1:3" x14ac:dyDescent="0.25">
      <c r="A3199" t="s">
        <v>3227</v>
      </c>
      <c r="B3199">
        <v>765</v>
      </c>
      <c r="C3199">
        <v>2</v>
      </c>
    </row>
    <row r="3200" spans="1:3" x14ac:dyDescent="0.25">
      <c r="A3200" t="s">
        <v>3228</v>
      </c>
      <c r="B3200">
        <v>766</v>
      </c>
      <c r="C3200">
        <v>48</v>
      </c>
    </row>
    <row r="3201" spans="1:3" x14ac:dyDescent="0.25">
      <c r="A3201" t="s">
        <v>3229</v>
      </c>
      <c r="B3201">
        <v>766</v>
      </c>
      <c r="C3201">
        <v>1</v>
      </c>
    </row>
    <row r="3202" spans="1:3" x14ac:dyDescent="0.25">
      <c r="A3202" t="s">
        <v>3230</v>
      </c>
      <c r="B3202">
        <v>767</v>
      </c>
      <c r="C3202">
        <v>24</v>
      </c>
    </row>
    <row r="3203" spans="1:3" x14ac:dyDescent="0.25">
      <c r="A3203" t="s">
        <v>3231</v>
      </c>
      <c r="B3203">
        <v>767</v>
      </c>
      <c r="C3203">
        <v>1</v>
      </c>
    </row>
    <row r="3204" spans="1:3" x14ac:dyDescent="0.25">
      <c r="A3204" t="s">
        <v>3232</v>
      </c>
      <c r="B3204">
        <v>767</v>
      </c>
      <c r="C3204">
        <v>2</v>
      </c>
    </row>
    <row r="3205" spans="1:3" x14ac:dyDescent="0.25">
      <c r="A3205" t="s">
        <v>3233</v>
      </c>
      <c r="B3205">
        <v>768</v>
      </c>
      <c r="C3205">
        <v>12</v>
      </c>
    </row>
    <row r="3206" spans="1:3" x14ac:dyDescent="0.25">
      <c r="A3206" t="s">
        <v>3234</v>
      </c>
      <c r="B3206">
        <v>768</v>
      </c>
      <c r="C3206">
        <v>1</v>
      </c>
    </row>
    <row r="3207" spans="1:3" x14ac:dyDescent="0.25">
      <c r="A3207" t="s">
        <v>3235</v>
      </c>
      <c r="B3207">
        <v>768</v>
      </c>
      <c r="C3207">
        <v>2</v>
      </c>
    </row>
    <row r="3208" spans="1:3" x14ac:dyDescent="0.25">
      <c r="A3208" t="s">
        <v>3236</v>
      </c>
      <c r="B3208">
        <v>769</v>
      </c>
      <c r="C3208">
        <v>24</v>
      </c>
    </row>
    <row r="3209" spans="1:3" x14ac:dyDescent="0.25">
      <c r="A3209" t="s">
        <v>3237</v>
      </c>
      <c r="B3209">
        <v>769</v>
      </c>
      <c r="C3209">
        <v>1</v>
      </c>
    </row>
    <row r="3210" spans="1:3" x14ac:dyDescent="0.25">
      <c r="A3210" t="s">
        <v>3238</v>
      </c>
      <c r="B3210">
        <v>769</v>
      </c>
      <c r="C3210">
        <v>2</v>
      </c>
    </row>
    <row r="3211" spans="1:3" x14ac:dyDescent="0.25">
      <c r="A3211" t="s">
        <v>3239</v>
      </c>
      <c r="B3211">
        <v>770</v>
      </c>
      <c r="C3211">
        <v>24</v>
      </c>
    </row>
    <row r="3212" spans="1:3" x14ac:dyDescent="0.25">
      <c r="A3212" t="s">
        <v>3240</v>
      </c>
      <c r="B3212">
        <v>770</v>
      </c>
      <c r="C3212">
        <v>1</v>
      </c>
    </row>
    <row r="3213" spans="1:3" x14ac:dyDescent="0.25">
      <c r="A3213" t="s">
        <v>3241</v>
      </c>
      <c r="B3213">
        <v>770</v>
      </c>
      <c r="C3213">
        <v>2</v>
      </c>
    </row>
    <row r="3214" spans="1:3" x14ac:dyDescent="0.25">
      <c r="A3214" t="s">
        <v>3242</v>
      </c>
      <c r="B3214">
        <v>771</v>
      </c>
      <c r="C3214">
        <v>24</v>
      </c>
    </row>
    <row r="3215" spans="1:3" x14ac:dyDescent="0.25">
      <c r="A3215" t="s">
        <v>3243</v>
      </c>
      <c r="B3215">
        <v>771</v>
      </c>
      <c r="C3215">
        <v>1</v>
      </c>
    </row>
    <row r="3216" spans="1:3" x14ac:dyDescent="0.25">
      <c r="A3216" t="s">
        <v>3244</v>
      </c>
      <c r="B3216">
        <v>771</v>
      </c>
      <c r="C3216">
        <v>2</v>
      </c>
    </row>
    <row r="3217" spans="1:3" x14ac:dyDescent="0.25">
      <c r="A3217" t="s">
        <v>3245</v>
      </c>
      <c r="B3217">
        <v>772</v>
      </c>
      <c r="C3217">
        <v>24</v>
      </c>
    </row>
    <row r="3218" spans="1:3" x14ac:dyDescent="0.25">
      <c r="A3218" t="s">
        <v>3246</v>
      </c>
      <c r="B3218">
        <v>772</v>
      </c>
      <c r="C3218">
        <v>2</v>
      </c>
    </row>
    <row r="3219" spans="1:3" x14ac:dyDescent="0.25">
      <c r="A3219" t="s">
        <v>3247</v>
      </c>
      <c r="B3219">
        <v>776</v>
      </c>
      <c r="C3219">
        <v>24</v>
      </c>
    </row>
    <row r="3220" spans="1:3" x14ac:dyDescent="0.25">
      <c r="A3220" t="s">
        <v>3248</v>
      </c>
      <c r="B3220">
        <v>776</v>
      </c>
      <c r="C3220">
        <v>1</v>
      </c>
    </row>
    <row r="3221" spans="1:3" x14ac:dyDescent="0.25">
      <c r="A3221" t="s">
        <v>3249</v>
      </c>
      <c r="B3221">
        <v>776</v>
      </c>
      <c r="C3221">
        <v>2</v>
      </c>
    </row>
    <row r="3222" spans="1:3" x14ac:dyDescent="0.25">
      <c r="A3222" t="s">
        <v>3250</v>
      </c>
      <c r="B3222">
        <v>780</v>
      </c>
      <c r="C3222">
        <v>24</v>
      </c>
    </row>
    <row r="3223" spans="1:3" x14ac:dyDescent="0.25">
      <c r="A3223" t="s">
        <v>3251</v>
      </c>
      <c r="B3223">
        <v>780</v>
      </c>
      <c r="C3223">
        <v>1</v>
      </c>
    </row>
    <row r="3224" spans="1:3" x14ac:dyDescent="0.25">
      <c r="A3224" t="s">
        <v>3252</v>
      </c>
      <c r="B3224">
        <v>780</v>
      </c>
      <c r="C3224">
        <v>2</v>
      </c>
    </row>
    <row r="3225" spans="1:3" x14ac:dyDescent="0.25">
      <c r="A3225" t="s">
        <v>3253</v>
      </c>
      <c r="B3225">
        <v>781</v>
      </c>
      <c r="C3225">
        <v>24</v>
      </c>
    </row>
    <row r="3226" spans="1:3" x14ac:dyDescent="0.25">
      <c r="A3226" t="s">
        <v>3254</v>
      </c>
      <c r="B3226">
        <v>781</v>
      </c>
      <c r="C3226">
        <v>1</v>
      </c>
    </row>
    <row r="3227" spans="1:3" x14ac:dyDescent="0.25">
      <c r="A3227" t="s">
        <v>3255</v>
      </c>
      <c r="B3227">
        <v>781</v>
      </c>
      <c r="C3227">
        <v>2</v>
      </c>
    </row>
    <row r="3228" spans="1:3" x14ac:dyDescent="0.25">
      <c r="A3228" t="s">
        <v>3256</v>
      </c>
      <c r="B3228">
        <v>782</v>
      </c>
      <c r="C3228">
        <v>24</v>
      </c>
    </row>
    <row r="3229" spans="1:3" x14ac:dyDescent="0.25">
      <c r="A3229" t="s">
        <v>3257</v>
      </c>
      <c r="B3229">
        <v>782</v>
      </c>
      <c r="C3229">
        <v>1</v>
      </c>
    </row>
    <row r="3230" spans="1:3" x14ac:dyDescent="0.25">
      <c r="A3230" t="s">
        <v>3258</v>
      </c>
      <c r="B3230">
        <v>782</v>
      </c>
      <c r="C3230">
        <v>2</v>
      </c>
    </row>
    <row r="3231" spans="1:3" x14ac:dyDescent="0.25">
      <c r="A3231" t="s">
        <v>3259</v>
      </c>
      <c r="B3231">
        <v>784</v>
      </c>
      <c r="C3231">
        <v>24</v>
      </c>
    </row>
    <row r="3232" spans="1:3" x14ac:dyDescent="0.25">
      <c r="A3232" t="s">
        <v>3260</v>
      </c>
      <c r="B3232">
        <v>784</v>
      </c>
      <c r="C3232">
        <v>1</v>
      </c>
    </row>
    <row r="3233" spans="1:3" x14ac:dyDescent="0.25">
      <c r="A3233" t="s">
        <v>3261</v>
      </c>
      <c r="B3233">
        <v>784</v>
      </c>
      <c r="C3233">
        <v>2</v>
      </c>
    </row>
    <row r="3234" spans="1:3" x14ac:dyDescent="0.25">
      <c r="A3234" t="s">
        <v>3262</v>
      </c>
      <c r="B3234">
        <v>785</v>
      </c>
      <c r="C3234">
        <v>24</v>
      </c>
    </row>
    <row r="3235" spans="1:3" x14ac:dyDescent="0.25">
      <c r="A3235" t="s">
        <v>3263</v>
      </c>
      <c r="B3235">
        <v>785</v>
      </c>
      <c r="C3235">
        <v>1</v>
      </c>
    </row>
    <row r="3236" spans="1:3" x14ac:dyDescent="0.25">
      <c r="A3236" t="s">
        <v>3264</v>
      </c>
      <c r="B3236">
        <v>785</v>
      </c>
      <c r="C3236">
        <v>2</v>
      </c>
    </row>
    <row r="3237" spans="1:3" x14ac:dyDescent="0.25">
      <c r="A3237" t="s">
        <v>3265</v>
      </c>
      <c r="B3237">
        <v>786</v>
      </c>
      <c r="C3237">
        <v>24</v>
      </c>
    </row>
    <row r="3238" spans="1:3" x14ac:dyDescent="0.25">
      <c r="A3238" t="s">
        <v>3266</v>
      </c>
      <c r="B3238">
        <v>786</v>
      </c>
      <c r="C3238">
        <v>1</v>
      </c>
    </row>
    <row r="3239" spans="1:3" x14ac:dyDescent="0.25">
      <c r="A3239" t="s">
        <v>3267</v>
      </c>
      <c r="B3239">
        <v>786</v>
      </c>
      <c r="C3239">
        <v>2</v>
      </c>
    </row>
    <row r="3240" spans="1:3" x14ac:dyDescent="0.25">
      <c r="A3240" t="s">
        <v>3268</v>
      </c>
      <c r="B3240">
        <v>787</v>
      </c>
      <c r="C3240">
        <v>24</v>
      </c>
    </row>
    <row r="3241" spans="1:3" x14ac:dyDescent="0.25">
      <c r="A3241" t="s">
        <v>3269</v>
      </c>
      <c r="B3241">
        <v>787</v>
      </c>
      <c r="C3241">
        <v>1</v>
      </c>
    </row>
    <row r="3242" spans="1:3" x14ac:dyDescent="0.25">
      <c r="A3242" t="s">
        <v>3270</v>
      </c>
      <c r="B3242">
        <v>787</v>
      </c>
      <c r="C3242">
        <v>2</v>
      </c>
    </row>
    <row r="3243" spans="1:3" x14ac:dyDescent="0.25">
      <c r="A3243" t="s">
        <v>3271</v>
      </c>
      <c r="B3243">
        <v>790</v>
      </c>
      <c r="C3243">
        <v>24</v>
      </c>
    </row>
    <row r="3244" spans="1:3" x14ac:dyDescent="0.25">
      <c r="A3244" t="s">
        <v>3272</v>
      </c>
      <c r="B3244">
        <v>790</v>
      </c>
      <c r="C3244">
        <v>1</v>
      </c>
    </row>
    <row r="3245" spans="1:3" x14ac:dyDescent="0.25">
      <c r="A3245" t="s">
        <v>3273</v>
      </c>
      <c r="B3245">
        <v>790</v>
      </c>
      <c r="C3245">
        <v>2</v>
      </c>
    </row>
    <row r="3246" spans="1:3" x14ac:dyDescent="0.25">
      <c r="A3246" t="s">
        <v>3274</v>
      </c>
      <c r="B3246">
        <v>790</v>
      </c>
      <c r="C3246">
        <v>2</v>
      </c>
    </row>
    <row r="3247" spans="1:3" x14ac:dyDescent="0.25">
      <c r="A3247" t="s">
        <v>3275</v>
      </c>
      <c r="B3247">
        <v>791</v>
      </c>
      <c r="C3247">
        <v>24</v>
      </c>
    </row>
    <row r="3248" spans="1:3" x14ac:dyDescent="0.25">
      <c r="A3248" t="s">
        <v>3276</v>
      </c>
      <c r="B3248">
        <v>791</v>
      </c>
      <c r="C3248">
        <v>1</v>
      </c>
    </row>
    <row r="3249" spans="1:3" x14ac:dyDescent="0.25">
      <c r="A3249" t="s">
        <v>3277</v>
      </c>
      <c r="B3249">
        <v>791</v>
      </c>
      <c r="C3249">
        <v>2</v>
      </c>
    </row>
    <row r="3250" spans="1:3" x14ac:dyDescent="0.25">
      <c r="A3250" t="s">
        <v>3278</v>
      </c>
      <c r="B3250">
        <v>791</v>
      </c>
      <c r="C3250">
        <v>4</v>
      </c>
    </row>
    <row r="3251" spans="1:3" x14ac:dyDescent="0.25">
      <c r="A3251" t="s">
        <v>3279</v>
      </c>
      <c r="B3251">
        <v>792</v>
      </c>
      <c r="C3251">
        <v>24</v>
      </c>
    </row>
    <row r="3252" spans="1:3" x14ac:dyDescent="0.25">
      <c r="A3252" t="s">
        <v>3280</v>
      </c>
      <c r="B3252">
        <v>792</v>
      </c>
      <c r="C3252">
        <v>1</v>
      </c>
    </row>
    <row r="3253" spans="1:3" x14ac:dyDescent="0.25">
      <c r="A3253" t="s">
        <v>3281</v>
      </c>
      <c r="B3253">
        <v>792</v>
      </c>
      <c r="C3253">
        <v>2</v>
      </c>
    </row>
    <row r="3254" spans="1:3" x14ac:dyDescent="0.25">
      <c r="A3254" t="s">
        <v>3282</v>
      </c>
      <c r="B3254">
        <v>792</v>
      </c>
      <c r="C3254">
        <v>4</v>
      </c>
    </row>
    <row r="3255" spans="1:3" x14ac:dyDescent="0.25">
      <c r="A3255" t="s">
        <v>3283</v>
      </c>
      <c r="B3255">
        <v>793</v>
      </c>
      <c r="C3255">
        <v>24</v>
      </c>
    </row>
    <row r="3256" spans="1:3" x14ac:dyDescent="0.25">
      <c r="A3256" t="s">
        <v>3284</v>
      </c>
      <c r="B3256">
        <v>793</v>
      </c>
      <c r="C3256">
        <v>1</v>
      </c>
    </row>
    <row r="3257" spans="1:3" x14ac:dyDescent="0.25">
      <c r="A3257" t="s">
        <v>3285</v>
      </c>
      <c r="B3257">
        <v>793</v>
      </c>
      <c r="C3257">
        <v>2</v>
      </c>
    </row>
    <row r="3258" spans="1:3" x14ac:dyDescent="0.25">
      <c r="A3258" t="s">
        <v>3286</v>
      </c>
      <c r="B3258">
        <v>793</v>
      </c>
      <c r="C3258">
        <v>4</v>
      </c>
    </row>
    <row r="3259" spans="1:3" x14ac:dyDescent="0.25">
      <c r="A3259" t="s">
        <v>3287</v>
      </c>
      <c r="B3259">
        <v>79513</v>
      </c>
      <c r="C3259">
        <v>48</v>
      </c>
    </row>
    <row r="3260" spans="1:3" x14ac:dyDescent="0.25">
      <c r="A3260" t="s">
        <v>3288</v>
      </c>
      <c r="B3260">
        <v>79513</v>
      </c>
      <c r="C3260">
        <v>1</v>
      </c>
    </row>
    <row r="3261" spans="1:3" x14ac:dyDescent="0.25">
      <c r="A3261" t="s">
        <v>3289</v>
      </c>
      <c r="B3261">
        <v>8004</v>
      </c>
      <c r="C3261">
        <v>1</v>
      </c>
    </row>
    <row r="3262" spans="1:3" x14ac:dyDescent="0.25">
      <c r="A3262" t="s">
        <v>3290</v>
      </c>
      <c r="B3262">
        <v>8005</v>
      </c>
      <c r="C3262">
        <v>1</v>
      </c>
    </row>
    <row r="3263" spans="1:3" x14ac:dyDescent="0.25">
      <c r="A3263" t="s">
        <v>3291</v>
      </c>
      <c r="B3263">
        <v>8006</v>
      </c>
      <c r="C3263">
        <v>1</v>
      </c>
    </row>
    <row r="3264" spans="1:3" x14ac:dyDescent="0.25">
      <c r="A3264" t="s">
        <v>3292</v>
      </c>
      <c r="B3264">
        <v>801</v>
      </c>
      <c r="C3264">
        <v>24</v>
      </c>
    </row>
    <row r="3265" spans="1:3" x14ac:dyDescent="0.25">
      <c r="A3265" t="s">
        <v>3293</v>
      </c>
      <c r="B3265">
        <v>801</v>
      </c>
      <c r="C3265">
        <v>4</v>
      </c>
    </row>
    <row r="3266" spans="1:3" x14ac:dyDescent="0.25">
      <c r="A3266" t="s">
        <v>3294</v>
      </c>
      <c r="B3266">
        <v>80251</v>
      </c>
      <c r="C3266">
        <v>48</v>
      </c>
    </row>
    <row r="3267" spans="1:3" x14ac:dyDescent="0.25">
      <c r="A3267" t="s">
        <v>3295</v>
      </c>
      <c r="B3267">
        <v>80251</v>
      </c>
      <c r="C3267">
        <v>2</v>
      </c>
    </row>
    <row r="3268" spans="1:3" x14ac:dyDescent="0.25">
      <c r="A3268" t="s">
        <v>3296</v>
      </c>
      <c r="B3268">
        <v>802</v>
      </c>
      <c r="C3268">
        <v>24</v>
      </c>
    </row>
    <row r="3269" spans="1:3" x14ac:dyDescent="0.25">
      <c r="A3269" t="s">
        <v>3297</v>
      </c>
      <c r="B3269">
        <v>802</v>
      </c>
      <c r="C3269">
        <v>6</v>
      </c>
    </row>
    <row r="3270" spans="1:3" x14ac:dyDescent="0.25">
      <c r="A3270" t="s">
        <v>3298</v>
      </c>
      <c r="B3270">
        <v>803</v>
      </c>
      <c r="C3270">
        <v>24</v>
      </c>
    </row>
    <row r="3271" spans="1:3" x14ac:dyDescent="0.25">
      <c r="A3271" t="s">
        <v>3299</v>
      </c>
      <c r="B3271">
        <v>803</v>
      </c>
      <c r="C3271">
        <v>4</v>
      </c>
    </row>
    <row r="3272" spans="1:3" x14ac:dyDescent="0.25">
      <c r="A3272" t="s">
        <v>3300</v>
      </c>
      <c r="B3272" t="s">
        <v>3301</v>
      </c>
      <c r="C3272">
        <v>10</v>
      </c>
    </row>
    <row r="3273" spans="1:3" x14ac:dyDescent="0.25">
      <c r="A3273" t="s">
        <v>3302</v>
      </c>
      <c r="B3273">
        <v>804</v>
      </c>
      <c r="C3273">
        <v>24</v>
      </c>
    </row>
    <row r="3274" spans="1:3" x14ac:dyDescent="0.25">
      <c r="A3274" t="s">
        <v>3303</v>
      </c>
      <c r="B3274">
        <v>804</v>
      </c>
      <c r="C3274">
        <v>24</v>
      </c>
    </row>
    <row r="3275" spans="1:3" x14ac:dyDescent="0.25">
      <c r="A3275" t="s">
        <v>3304</v>
      </c>
      <c r="B3275">
        <v>804</v>
      </c>
      <c r="C3275">
        <v>144</v>
      </c>
    </row>
    <row r="3276" spans="1:3" x14ac:dyDescent="0.25">
      <c r="A3276" t="s">
        <v>3305</v>
      </c>
      <c r="B3276">
        <v>804</v>
      </c>
      <c r="C3276">
        <v>6</v>
      </c>
    </row>
    <row r="3277" spans="1:3" x14ac:dyDescent="0.25">
      <c r="A3277" t="s">
        <v>3306</v>
      </c>
      <c r="B3277">
        <v>804</v>
      </c>
      <c r="C3277">
        <v>6</v>
      </c>
    </row>
    <row r="3278" spans="1:3" x14ac:dyDescent="0.25">
      <c r="A3278" t="s">
        <v>3307</v>
      </c>
      <c r="B3278">
        <v>805</v>
      </c>
      <c r="C3278">
        <v>24</v>
      </c>
    </row>
    <row r="3279" spans="1:3" x14ac:dyDescent="0.25">
      <c r="A3279" t="s">
        <v>3308</v>
      </c>
      <c r="B3279">
        <v>805</v>
      </c>
      <c r="C3279">
        <v>6</v>
      </c>
    </row>
    <row r="3280" spans="1:3" x14ac:dyDescent="0.25">
      <c r="A3280" t="s">
        <v>3309</v>
      </c>
      <c r="B3280">
        <v>806</v>
      </c>
      <c r="C3280">
        <v>24</v>
      </c>
    </row>
    <row r="3281" spans="1:3" x14ac:dyDescent="0.25">
      <c r="A3281" t="s">
        <v>3310</v>
      </c>
      <c r="B3281">
        <v>806</v>
      </c>
      <c r="C3281">
        <v>6</v>
      </c>
    </row>
    <row r="3282" spans="1:3" x14ac:dyDescent="0.25">
      <c r="A3282" t="s">
        <v>3311</v>
      </c>
      <c r="B3282">
        <v>807</v>
      </c>
      <c r="C3282">
        <v>24</v>
      </c>
    </row>
    <row r="3283" spans="1:3" x14ac:dyDescent="0.25">
      <c r="A3283" t="s">
        <v>3312</v>
      </c>
      <c r="B3283">
        <v>807</v>
      </c>
      <c r="C3283">
        <v>6</v>
      </c>
    </row>
    <row r="3284" spans="1:3" x14ac:dyDescent="0.25">
      <c r="A3284" t="s">
        <v>3313</v>
      </c>
      <c r="B3284">
        <v>812</v>
      </c>
      <c r="C3284">
        <v>36</v>
      </c>
    </row>
    <row r="3285" spans="1:3" x14ac:dyDescent="0.25">
      <c r="A3285" t="s">
        <v>3314</v>
      </c>
      <c r="B3285">
        <v>812</v>
      </c>
      <c r="C3285">
        <v>6</v>
      </c>
    </row>
    <row r="3286" spans="1:3" x14ac:dyDescent="0.25">
      <c r="A3286" t="s">
        <v>3315</v>
      </c>
      <c r="B3286">
        <v>816</v>
      </c>
      <c r="C3286">
        <v>36</v>
      </c>
    </row>
    <row r="3287" spans="1:3" x14ac:dyDescent="0.25">
      <c r="A3287" t="s">
        <v>3316</v>
      </c>
      <c r="B3287">
        <v>816</v>
      </c>
      <c r="C3287">
        <v>6</v>
      </c>
    </row>
    <row r="3288" spans="1:3" x14ac:dyDescent="0.25">
      <c r="A3288" t="s">
        <v>3317</v>
      </c>
      <c r="B3288">
        <v>825</v>
      </c>
      <c r="C3288">
        <v>48</v>
      </c>
    </row>
    <row r="3289" spans="1:3" x14ac:dyDescent="0.25">
      <c r="A3289" t="s">
        <v>3318</v>
      </c>
      <c r="B3289">
        <v>825</v>
      </c>
      <c r="C3289">
        <v>2</v>
      </c>
    </row>
    <row r="3290" spans="1:3" x14ac:dyDescent="0.25">
      <c r="A3290" t="s">
        <v>3319</v>
      </c>
      <c r="B3290">
        <v>836</v>
      </c>
      <c r="C3290">
        <v>24</v>
      </c>
    </row>
    <row r="3291" spans="1:3" x14ac:dyDescent="0.25">
      <c r="A3291" t="s">
        <v>3320</v>
      </c>
      <c r="B3291">
        <v>836</v>
      </c>
      <c r="C3291">
        <v>24</v>
      </c>
    </row>
    <row r="3292" spans="1:3" x14ac:dyDescent="0.25">
      <c r="A3292" t="s">
        <v>3321</v>
      </c>
      <c r="B3292">
        <v>836</v>
      </c>
      <c r="C3292">
        <v>4</v>
      </c>
    </row>
    <row r="3293" spans="1:3" x14ac:dyDescent="0.25">
      <c r="A3293" t="s">
        <v>3322</v>
      </c>
      <c r="B3293">
        <v>837</v>
      </c>
      <c r="C3293">
        <v>24</v>
      </c>
    </row>
    <row r="3294" spans="1:3" x14ac:dyDescent="0.25">
      <c r="A3294" t="s">
        <v>3323</v>
      </c>
      <c r="B3294">
        <v>837</v>
      </c>
      <c r="C3294">
        <v>4</v>
      </c>
    </row>
    <row r="3295" spans="1:3" x14ac:dyDescent="0.25">
      <c r="A3295" t="s">
        <v>3324</v>
      </c>
      <c r="B3295">
        <v>837</v>
      </c>
      <c r="C3295">
        <v>6</v>
      </c>
    </row>
    <row r="3296" spans="1:3" x14ac:dyDescent="0.25">
      <c r="A3296" t="s">
        <v>3325</v>
      </c>
      <c r="B3296">
        <v>839</v>
      </c>
      <c r="C3296">
        <v>24</v>
      </c>
    </row>
    <row r="3297" spans="1:3" x14ac:dyDescent="0.25">
      <c r="A3297" t="s">
        <v>3326</v>
      </c>
      <c r="B3297">
        <v>839</v>
      </c>
      <c r="C3297">
        <v>3</v>
      </c>
    </row>
    <row r="3298" spans="1:3" x14ac:dyDescent="0.25">
      <c r="A3298" t="s">
        <v>3327</v>
      </c>
      <c r="B3298">
        <v>839</v>
      </c>
      <c r="C3298">
        <v>4</v>
      </c>
    </row>
    <row r="3299" spans="1:3" x14ac:dyDescent="0.25">
      <c r="A3299" t="s">
        <v>3328</v>
      </c>
      <c r="B3299">
        <v>839</v>
      </c>
      <c r="C3299">
        <v>4</v>
      </c>
    </row>
    <row r="3300" spans="1:3" x14ac:dyDescent="0.25">
      <c r="A3300" t="s">
        <v>3329</v>
      </c>
      <c r="B3300">
        <v>840</v>
      </c>
      <c r="C3300">
        <v>24</v>
      </c>
    </row>
    <row r="3301" spans="1:3" x14ac:dyDescent="0.25">
      <c r="A3301" t="s">
        <v>3330</v>
      </c>
      <c r="B3301">
        <v>840</v>
      </c>
      <c r="C3301">
        <v>1</v>
      </c>
    </row>
    <row r="3302" spans="1:3" x14ac:dyDescent="0.25">
      <c r="A3302" t="s">
        <v>3331</v>
      </c>
      <c r="B3302">
        <v>840</v>
      </c>
      <c r="C3302">
        <v>2</v>
      </c>
    </row>
    <row r="3303" spans="1:3" x14ac:dyDescent="0.25">
      <c r="A3303" t="s">
        <v>3332</v>
      </c>
      <c r="B3303">
        <v>840</v>
      </c>
      <c r="C3303">
        <v>4</v>
      </c>
    </row>
    <row r="3304" spans="1:3" x14ac:dyDescent="0.25">
      <c r="A3304" t="s">
        <v>3333</v>
      </c>
      <c r="B3304">
        <v>841</v>
      </c>
      <c r="C3304">
        <v>24</v>
      </c>
    </row>
    <row r="3305" spans="1:3" x14ac:dyDescent="0.25">
      <c r="A3305" t="s">
        <v>3334</v>
      </c>
      <c r="B3305">
        <v>841</v>
      </c>
      <c r="C3305">
        <v>4</v>
      </c>
    </row>
    <row r="3306" spans="1:3" x14ac:dyDescent="0.25">
      <c r="A3306" t="s">
        <v>3335</v>
      </c>
      <c r="B3306">
        <v>84200</v>
      </c>
      <c r="C3306">
        <v>48</v>
      </c>
    </row>
    <row r="3307" spans="1:3" x14ac:dyDescent="0.25">
      <c r="A3307" t="s">
        <v>3336</v>
      </c>
      <c r="B3307">
        <v>84200</v>
      </c>
      <c r="C3307">
        <v>2</v>
      </c>
    </row>
    <row r="3308" spans="1:3" x14ac:dyDescent="0.25">
      <c r="A3308" t="s">
        <v>3337</v>
      </c>
      <c r="B3308">
        <v>842</v>
      </c>
      <c r="C3308">
        <v>24</v>
      </c>
    </row>
    <row r="3309" spans="1:3" x14ac:dyDescent="0.25">
      <c r="A3309" t="s">
        <v>3338</v>
      </c>
      <c r="B3309">
        <v>842</v>
      </c>
      <c r="C3309">
        <v>4</v>
      </c>
    </row>
    <row r="3310" spans="1:3" x14ac:dyDescent="0.25">
      <c r="A3310" t="s">
        <v>3339</v>
      </c>
      <c r="B3310">
        <v>84300</v>
      </c>
      <c r="C3310">
        <v>48</v>
      </c>
    </row>
    <row r="3311" spans="1:3" x14ac:dyDescent="0.25">
      <c r="A3311" t="s">
        <v>3340</v>
      </c>
      <c r="B3311">
        <v>84300</v>
      </c>
      <c r="C3311">
        <v>2</v>
      </c>
    </row>
    <row r="3312" spans="1:3" x14ac:dyDescent="0.25">
      <c r="A3312" t="s">
        <v>3341</v>
      </c>
      <c r="B3312">
        <v>844</v>
      </c>
      <c r="C3312">
        <v>48</v>
      </c>
    </row>
    <row r="3313" spans="1:3" x14ac:dyDescent="0.25">
      <c r="A3313" t="s">
        <v>3342</v>
      </c>
      <c r="B3313">
        <v>844</v>
      </c>
      <c r="C3313">
        <v>2</v>
      </c>
    </row>
    <row r="3314" spans="1:3" x14ac:dyDescent="0.25">
      <c r="A3314" t="s">
        <v>3343</v>
      </c>
      <c r="B3314">
        <v>845</v>
      </c>
      <c r="C3314">
        <v>24</v>
      </c>
    </row>
    <row r="3315" spans="1:3" x14ac:dyDescent="0.25">
      <c r="A3315" t="s">
        <v>3344</v>
      </c>
      <c r="B3315">
        <v>845</v>
      </c>
      <c r="C3315">
        <v>4</v>
      </c>
    </row>
    <row r="3316" spans="1:3" x14ac:dyDescent="0.25">
      <c r="A3316" t="s">
        <v>3345</v>
      </c>
      <c r="B3316">
        <v>845</v>
      </c>
      <c r="C3316">
        <v>6</v>
      </c>
    </row>
    <row r="3317" spans="1:3" x14ac:dyDescent="0.25">
      <c r="A3317" t="s">
        <v>3346</v>
      </c>
      <c r="B3317">
        <v>846</v>
      </c>
      <c r="C3317">
        <v>24</v>
      </c>
    </row>
    <row r="3318" spans="1:3" x14ac:dyDescent="0.25">
      <c r="A3318" t="s">
        <v>3347</v>
      </c>
      <c r="B3318">
        <v>846</v>
      </c>
      <c r="C3318">
        <v>4</v>
      </c>
    </row>
    <row r="3319" spans="1:3" x14ac:dyDescent="0.25">
      <c r="A3319" t="s">
        <v>3348</v>
      </c>
      <c r="B3319">
        <v>847</v>
      </c>
      <c r="C3319">
        <v>24</v>
      </c>
    </row>
    <row r="3320" spans="1:3" x14ac:dyDescent="0.25">
      <c r="A3320" t="s">
        <v>3349</v>
      </c>
      <c r="B3320">
        <v>847</v>
      </c>
      <c r="C3320">
        <v>1</v>
      </c>
    </row>
    <row r="3321" spans="1:3" x14ac:dyDescent="0.25">
      <c r="A3321" t="s">
        <v>3350</v>
      </c>
      <c r="B3321">
        <v>847</v>
      </c>
      <c r="C3321">
        <v>4</v>
      </c>
    </row>
    <row r="3322" spans="1:3" x14ac:dyDescent="0.25">
      <c r="A3322" t="s">
        <v>3351</v>
      </c>
      <c r="B3322">
        <v>84914</v>
      </c>
      <c r="C3322">
        <v>240</v>
      </c>
    </row>
    <row r="3323" spans="1:3" x14ac:dyDescent="0.25">
      <c r="A3323" t="s">
        <v>3352</v>
      </c>
      <c r="B3323">
        <v>84914</v>
      </c>
      <c r="C3323">
        <v>480</v>
      </c>
    </row>
    <row r="3324" spans="1:3" x14ac:dyDescent="0.25">
      <c r="A3324" t="s">
        <v>3353</v>
      </c>
      <c r="B3324">
        <v>84914</v>
      </c>
      <c r="C3324">
        <v>10</v>
      </c>
    </row>
    <row r="3325" spans="1:3" x14ac:dyDescent="0.25">
      <c r="A3325" t="s">
        <v>3354</v>
      </c>
      <c r="B3325">
        <v>84914</v>
      </c>
      <c r="C3325">
        <v>1</v>
      </c>
    </row>
    <row r="3326" spans="1:3" x14ac:dyDescent="0.25">
      <c r="A3326" t="s">
        <v>3355</v>
      </c>
      <c r="B3326">
        <v>84914</v>
      </c>
      <c r="C3326">
        <v>2</v>
      </c>
    </row>
    <row r="3327" spans="1:3" x14ac:dyDescent="0.25">
      <c r="A3327" t="s">
        <v>3356</v>
      </c>
      <c r="B3327">
        <v>84914</v>
      </c>
      <c r="C3327">
        <v>3</v>
      </c>
    </row>
    <row r="3328" spans="1:3" x14ac:dyDescent="0.25">
      <c r="A3328" t="s">
        <v>3357</v>
      </c>
      <c r="B3328">
        <v>850</v>
      </c>
      <c r="C3328">
        <v>12</v>
      </c>
    </row>
    <row r="3329" spans="1:3" x14ac:dyDescent="0.25">
      <c r="A3329" t="s">
        <v>3358</v>
      </c>
      <c r="B3329">
        <v>850</v>
      </c>
      <c r="C3329">
        <v>4</v>
      </c>
    </row>
    <row r="3330" spans="1:3" x14ac:dyDescent="0.25">
      <c r="A3330" t="s">
        <v>3359</v>
      </c>
      <c r="B3330">
        <v>9000</v>
      </c>
      <c r="C3330">
        <v>24</v>
      </c>
    </row>
    <row r="3331" spans="1:3" x14ac:dyDescent="0.25">
      <c r="A3331" t="s">
        <v>3360</v>
      </c>
      <c r="B3331">
        <v>9000</v>
      </c>
      <c r="C3331">
        <v>6</v>
      </c>
    </row>
    <row r="3332" spans="1:3" x14ac:dyDescent="0.25">
      <c r="A3332" t="s">
        <v>3361</v>
      </c>
      <c r="B3332">
        <v>9001</v>
      </c>
      <c r="C3332">
        <v>24</v>
      </c>
    </row>
    <row r="3333" spans="1:3" x14ac:dyDescent="0.25">
      <c r="A3333" t="s">
        <v>3362</v>
      </c>
      <c r="B3333">
        <v>9001</v>
      </c>
      <c r="C3333">
        <v>6</v>
      </c>
    </row>
    <row r="3334" spans="1:3" x14ac:dyDescent="0.25">
      <c r="A3334" t="s">
        <v>3363</v>
      </c>
      <c r="B3334">
        <v>9002</v>
      </c>
      <c r="C3334">
        <v>24</v>
      </c>
    </row>
    <row r="3335" spans="1:3" x14ac:dyDescent="0.25">
      <c r="A3335" t="s">
        <v>3364</v>
      </c>
      <c r="B3335">
        <v>9002</v>
      </c>
      <c r="C3335">
        <v>6</v>
      </c>
    </row>
    <row r="3336" spans="1:3" x14ac:dyDescent="0.25">
      <c r="A3336" t="s">
        <v>3365</v>
      </c>
      <c r="B3336">
        <v>9003</v>
      </c>
      <c r="C3336">
        <v>24</v>
      </c>
    </row>
    <row r="3337" spans="1:3" x14ac:dyDescent="0.25">
      <c r="A3337" t="s">
        <v>3366</v>
      </c>
      <c r="B3337">
        <v>9003</v>
      </c>
      <c r="C3337">
        <v>6</v>
      </c>
    </row>
    <row r="3338" spans="1:3" x14ac:dyDescent="0.25">
      <c r="A3338" t="s">
        <v>3367</v>
      </c>
      <c r="B3338">
        <v>9004</v>
      </c>
      <c r="C3338">
        <v>24</v>
      </c>
    </row>
    <row r="3339" spans="1:3" x14ac:dyDescent="0.25">
      <c r="A3339" t="s">
        <v>3368</v>
      </c>
      <c r="B3339">
        <v>9004</v>
      </c>
      <c r="C3339">
        <v>6</v>
      </c>
    </row>
    <row r="3340" spans="1:3" x14ac:dyDescent="0.25">
      <c r="A3340" t="s">
        <v>3369</v>
      </c>
      <c r="B3340">
        <v>9005</v>
      </c>
      <c r="C3340">
        <v>24</v>
      </c>
    </row>
    <row r="3341" spans="1:3" x14ac:dyDescent="0.25">
      <c r="A3341" t="s">
        <v>3370</v>
      </c>
      <c r="B3341">
        <v>9005</v>
      </c>
      <c r="C3341">
        <v>6</v>
      </c>
    </row>
    <row r="3342" spans="1:3" x14ac:dyDescent="0.25">
      <c r="A3342" t="s">
        <v>3371</v>
      </c>
      <c r="B3342">
        <v>9006</v>
      </c>
      <c r="C3342">
        <v>24</v>
      </c>
    </row>
    <row r="3343" spans="1:3" x14ac:dyDescent="0.25">
      <c r="A3343" t="s">
        <v>3372</v>
      </c>
      <c r="B3343">
        <v>9006</v>
      </c>
      <c r="C3343">
        <v>6</v>
      </c>
    </row>
    <row r="3344" spans="1:3" x14ac:dyDescent="0.25">
      <c r="A3344" t="s">
        <v>3373</v>
      </c>
      <c r="B3344">
        <v>9007</v>
      </c>
      <c r="C3344">
        <v>24</v>
      </c>
    </row>
    <row r="3345" spans="1:3" x14ac:dyDescent="0.25">
      <c r="A3345" t="s">
        <v>3374</v>
      </c>
      <c r="B3345">
        <v>9007</v>
      </c>
      <c r="C3345">
        <v>6</v>
      </c>
    </row>
    <row r="3346" spans="1:3" x14ac:dyDescent="0.25">
      <c r="A3346" t="s">
        <v>3375</v>
      </c>
      <c r="B3346">
        <v>9008</v>
      </c>
      <c r="C3346">
        <v>24</v>
      </c>
    </row>
    <row r="3347" spans="1:3" x14ac:dyDescent="0.25">
      <c r="A3347" t="s">
        <v>3376</v>
      </c>
      <c r="B3347">
        <v>9008</v>
      </c>
      <c r="C3347">
        <v>6</v>
      </c>
    </row>
    <row r="3348" spans="1:3" x14ac:dyDescent="0.25">
      <c r="A3348" t="s">
        <v>3377</v>
      </c>
      <c r="B3348">
        <v>9009</v>
      </c>
      <c r="C3348">
        <v>24</v>
      </c>
    </row>
    <row r="3349" spans="1:3" x14ac:dyDescent="0.25">
      <c r="A3349" t="s">
        <v>3378</v>
      </c>
      <c r="B3349">
        <v>9009</v>
      </c>
      <c r="C3349">
        <v>6</v>
      </c>
    </row>
    <row r="3350" spans="1:3" x14ac:dyDescent="0.25">
      <c r="A3350" t="s">
        <v>3379</v>
      </c>
      <c r="B3350">
        <v>9010</v>
      </c>
      <c r="C3350">
        <v>24</v>
      </c>
    </row>
    <row r="3351" spans="1:3" x14ac:dyDescent="0.25">
      <c r="A3351" t="s">
        <v>3380</v>
      </c>
      <c r="B3351">
        <v>9010</v>
      </c>
      <c r="C3351">
        <v>6</v>
      </c>
    </row>
    <row r="3352" spans="1:3" x14ac:dyDescent="0.25">
      <c r="A3352" t="s">
        <v>3381</v>
      </c>
      <c r="B3352">
        <v>9011</v>
      </c>
      <c r="C3352">
        <v>24</v>
      </c>
    </row>
    <row r="3353" spans="1:3" x14ac:dyDescent="0.25">
      <c r="A3353" t="s">
        <v>3382</v>
      </c>
      <c r="B3353">
        <v>9011</v>
      </c>
      <c r="C3353">
        <v>6</v>
      </c>
    </row>
    <row r="3354" spans="1:3" x14ac:dyDescent="0.25">
      <c r="A3354" t="s">
        <v>3383</v>
      </c>
      <c r="B3354">
        <v>9012</v>
      </c>
      <c r="C3354">
        <v>24</v>
      </c>
    </row>
    <row r="3355" spans="1:3" x14ac:dyDescent="0.25">
      <c r="A3355" t="s">
        <v>3384</v>
      </c>
      <c r="B3355">
        <v>9012</v>
      </c>
      <c r="C3355">
        <v>6</v>
      </c>
    </row>
    <row r="3356" spans="1:3" x14ac:dyDescent="0.25">
      <c r="A3356" t="s">
        <v>3385</v>
      </c>
      <c r="B3356">
        <v>9013</v>
      </c>
      <c r="C3356">
        <v>24</v>
      </c>
    </row>
    <row r="3357" spans="1:3" x14ac:dyDescent="0.25">
      <c r="A3357" t="s">
        <v>3386</v>
      </c>
      <c r="B3357">
        <v>9013</v>
      </c>
      <c r="C3357">
        <v>6</v>
      </c>
    </row>
    <row r="3358" spans="1:3" x14ac:dyDescent="0.25">
      <c r="A3358" t="s">
        <v>3387</v>
      </c>
      <c r="B3358">
        <v>901</v>
      </c>
      <c r="C3358">
        <v>24</v>
      </c>
    </row>
    <row r="3359" spans="1:3" x14ac:dyDescent="0.25">
      <c r="A3359" t="s">
        <v>3388</v>
      </c>
      <c r="B3359">
        <v>901</v>
      </c>
      <c r="C3359">
        <v>1</v>
      </c>
    </row>
    <row r="3360" spans="1:3" x14ac:dyDescent="0.25">
      <c r="A3360" t="s">
        <v>3389</v>
      </c>
      <c r="B3360">
        <v>901</v>
      </c>
      <c r="C3360">
        <v>2</v>
      </c>
    </row>
    <row r="3361" spans="1:3" x14ac:dyDescent="0.25">
      <c r="A3361" t="s">
        <v>3390</v>
      </c>
      <c r="B3361">
        <v>902</v>
      </c>
      <c r="C3361">
        <v>24</v>
      </c>
    </row>
    <row r="3362" spans="1:3" x14ac:dyDescent="0.25">
      <c r="A3362" t="s">
        <v>3391</v>
      </c>
      <c r="B3362">
        <v>902</v>
      </c>
      <c r="C3362">
        <v>1</v>
      </c>
    </row>
    <row r="3363" spans="1:3" x14ac:dyDescent="0.25">
      <c r="A3363" t="s">
        <v>3392</v>
      </c>
      <c r="B3363">
        <v>902</v>
      </c>
      <c r="C3363">
        <v>2</v>
      </c>
    </row>
    <row r="3364" spans="1:3" x14ac:dyDescent="0.25">
      <c r="A3364" t="s">
        <v>3393</v>
      </c>
      <c r="B3364">
        <v>903</v>
      </c>
      <c r="C3364">
        <v>24</v>
      </c>
    </row>
    <row r="3365" spans="1:3" x14ac:dyDescent="0.25">
      <c r="A3365" t="s">
        <v>3394</v>
      </c>
      <c r="B3365">
        <v>903</v>
      </c>
      <c r="C3365">
        <v>1</v>
      </c>
    </row>
    <row r="3366" spans="1:3" x14ac:dyDescent="0.25">
      <c r="A3366" t="s">
        <v>3395</v>
      </c>
      <c r="B3366">
        <v>903</v>
      </c>
      <c r="C3366">
        <v>2</v>
      </c>
    </row>
    <row r="3367" spans="1:3" x14ac:dyDescent="0.25">
      <c r="A3367" t="s">
        <v>3396</v>
      </c>
      <c r="B3367">
        <v>904</v>
      </c>
      <c r="C3367">
        <v>24</v>
      </c>
    </row>
    <row r="3368" spans="1:3" x14ac:dyDescent="0.25">
      <c r="A3368" t="s">
        <v>3397</v>
      </c>
      <c r="B3368">
        <v>904</v>
      </c>
      <c r="C3368">
        <v>1</v>
      </c>
    </row>
    <row r="3369" spans="1:3" x14ac:dyDescent="0.25">
      <c r="A3369" t="s">
        <v>3398</v>
      </c>
      <c r="B3369">
        <v>904</v>
      </c>
      <c r="C3369">
        <v>2</v>
      </c>
    </row>
    <row r="3370" spans="1:3" x14ac:dyDescent="0.25">
      <c r="A3370" t="s">
        <v>3399</v>
      </c>
      <c r="B3370">
        <v>905</v>
      </c>
      <c r="C3370">
        <v>24</v>
      </c>
    </row>
    <row r="3371" spans="1:3" x14ac:dyDescent="0.25">
      <c r="A3371" t="s">
        <v>3400</v>
      </c>
      <c r="B3371">
        <v>905</v>
      </c>
      <c r="C3371">
        <v>1</v>
      </c>
    </row>
    <row r="3372" spans="1:3" x14ac:dyDescent="0.25">
      <c r="A3372" t="s">
        <v>3401</v>
      </c>
      <c r="B3372">
        <v>905</v>
      </c>
      <c r="C3372">
        <v>2</v>
      </c>
    </row>
    <row r="3373" spans="1:3" x14ac:dyDescent="0.25">
      <c r="A3373" t="s">
        <v>3402</v>
      </c>
      <c r="B3373">
        <v>906</v>
      </c>
      <c r="C3373">
        <v>12</v>
      </c>
    </row>
    <row r="3374" spans="1:3" x14ac:dyDescent="0.25">
      <c r="A3374" t="s">
        <v>3403</v>
      </c>
      <c r="B3374">
        <v>906</v>
      </c>
      <c r="C3374">
        <v>1</v>
      </c>
    </row>
    <row r="3375" spans="1:3" x14ac:dyDescent="0.25">
      <c r="A3375" t="s">
        <v>3404</v>
      </c>
      <c r="B3375">
        <v>906</v>
      </c>
      <c r="C3375">
        <v>4</v>
      </c>
    </row>
    <row r="3376" spans="1:3" x14ac:dyDescent="0.25">
      <c r="A3376" t="s">
        <v>3405</v>
      </c>
      <c r="B3376">
        <v>907</v>
      </c>
      <c r="C3376">
        <v>12</v>
      </c>
    </row>
    <row r="3377" spans="1:3" x14ac:dyDescent="0.25">
      <c r="A3377" t="s">
        <v>3406</v>
      </c>
      <c r="B3377">
        <v>907</v>
      </c>
      <c r="C3377">
        <v>1</v>
      </c>
    </row>
    <row r="3378" spans="1:3" x14ac:dyDescent="0.25">
      <c r="A3378" t="s">
        <v>3407</v>
      </c>
      <c r="B3378">
        <v>907</v>
      </c>
      <c r="C3378">
        <v>4</v>
      </c>
    </row>
    <row r="3379" spans="1:3" x14ac:dyDescent="0.25">
      <c r="A3379" t="s">
        <v>3408</v>
      </c>
      <c r="B3379">
        <v>909</v>
      </c>
      <c r="C3379">
        <v>36</v>
      </c>
    </row>
    <row r="3380" spans="1:3" x14ac:dyDescent="0.25">
      <c r="A3380" t="s">
        <v>3409</v>
      </c>
      <c r="B3380">
        <v>909</v>
      </c>
      <c r="C3380">
        <v>1</v>
      </c>
    </row>
    <row r="3381" spans="1:3" x14ac:dyDescent="0.25">
      <c r="A3381" t="s">
        <v>3410</v>
      </c>
      <c r="B3381">
        <v>909</v>
      </c>
      <c r="C3381">
        <v>12</v>
      </c>
    </row>
    <row r="3382" spans="1:3" x14ac:dyDescent="0.25">
      <c r="A3382" t="s">
        <v>3411</v>
      </c>
      <c r="B3382">
        <v>910</v>
      </c>
      <c r="C3382">
        <v>36</v>
      </c>
    </row>
    <row r="3383" spans="1:3" x14ac:dyDescent="0.25">
      <c r="A3383" t="s">
        <v>3412</v>
      </c>
      <c r="B3383">
        <v>910</v>
      </c>
      <c r="C3383">
        <v>6</v>
      </c>
    </row>
    <row r="3384" spans="1:3" x14ac:dyDescent="0.25">
      <c r="A3384" t="s">
        <v>3413</v>
      </c>
      <c r="B3384">
        <v>910</v>
      </c>
      <c r="C3384">
        <v>6</v>
      </c>
    </row>
    <row r="3385" spans="1:3" x14ac:dyDescent="0.25">
      <c r="A3385" t="s">
        <v>3414</v>
      </c>
      <c r="B3385">
        <v>912</v>
      </c>
      <c r="C3385">
        <v>24</v>
      </c>
    </row>
    <row r="3386" spans="1:3" x14ac:dyDescent="0.25">
      <c r="A3386" t="s">
        <v>3415</v>
      </c>
      <c r="B3386">
        <v>912</v>
      </c>
      <c r="C3386">
        <v>1</v>
      </c>
    </row>
    <row r="3387" spans="1:3" x14ac:dyDescent="0.25">
      <c r="A3387" t="s">
        <v>3416</v>
      </c>
      <c r="B3387">
        <v>912</v>
      </c>
      <c r="C3387">
        <v>2</v>
      </c>
    </row>
    <row r="3388" spans="1:3" x14ac:dyDescent="0.25">
      <c r="A3388" t="s">
        <v>3417</v>
      </c>
      <c r="B3388">
        <v>914</v>
      </c>
      <c r="C3388">
        <v>36</v>
      </c>
    </row>
    <row r="3389" spans="1:3" x14ac:dyDescent="0.25">
      <c r="A3389" t="s">
        <v>3418</v>
      </c>
      <c r="B3389">
        <v>914</v>
      </c>
      <c r="C3389">
        <v>1</v>
      </c>
    </row>
    <row r="3390" spans="1:3" x14ac:dyDescent="0.25">
      <c r="A3390" t="s">
        <v>3419</v>
      </c>
      <c r="B3390">
        <v>914</v>
      </c>
      <c r="C3390">
        <v>2</v>
      </c>
    </row>
    <row r="3391" spans="1:3" x14ac:dyDescent="0.25">
      <c r="A3391" t="s">
        <v>3420</v>
      </c>
      <c r="B3391">
        <v>915</v>
      </c>
      <c r="C3391">
        <v>36</v>
      </c>
    </row>
    <row r="3392" spans="1:3" x14ac:dyDescent="0.25">
      <c r="A3392" t="s">
        <v>3421</v>
      </c>
      <c r="B3392">
        <v>915</v>
      </c>
      <c r="C3392">
        <v>1</v>
      </c>
    </row>
    <row r="3393" spans="1:3" x14ac:dyDescent="0.25">
      <c r="A3393" t="s">
        <v>3422</v>
      </c>
      <c r="B3393">
        <v>915</v>
      </c>
      <c r="C3393">
        <v>2</v>
      </c>
    </row>
    <row r="3394" spans="1:3" x14ac:dyDescent="0.25">
      <c r="A3394" t="s">
        <v>3423</v>
      </c>
      <c r="B3394">
        <v>916</v>
      </c>
      <c r="C3394">
        <v>6</v>
      </c>
    </row>
    <row r="3395" spans="1:3" x14ac:dyDescent="0.25">
      <c r="A3395" t="s">
        <v>3424</v>
      </c>
      <c r="B3395">
        <v>916</v>
      </c>
      <c r="C3395">
        <v>1</v>
      </c>
    </row>
    <row r="3396" spans="1:3" x14ac:dyDescent="0.25">
      <c r="A3396" t="s">
        <v>3425</v>
      </c>
      <c r="B3396">
        <v>916</v>
      </c>
      <c r="C3396">
        <v>2</v>
      </c>
    </row>
    <row r="3397" spans="1:3" x14ac:dyDescent="0.25">
      <c r="A3397" t="s">
        <v>3426</v>
      </c>
      <c r="B3397">
        <v>917</v>
      </c>
      <c r="C3397">
        <v>6</v>
      </c>
    </row>
    <row r="3398" spans="1:3" x14ac:dyDescent="0.25">
      <c r="A3398" t="s">
        <v>3427</v>
      </c>
      <c r="B3398">
        <v>917</v>
      </c>
      <c r="C3398">
        <v>1</v>
      </c>
    </row>
    <row r="3399" spans="1:3" x14ac:dyDescent="0.25">
      <c r="A3399" t="s">
        <v>3428</v>
      </c>
      <c r="B3399">
        <v>917</v>
      </c>
      <c r="C3399">
        <v>2</v>
      </c>
    </row>
    <row r="3400" spans="1:3" x14ac:dyDescent="0.25">
      <c r="A3400" t="s">
        <v>3429</v>
      </c>
      <c r="B3400">
        <v>920</v>
      </c>
      <c r="C3400">
        <v>36</v>
      </c>
    </row>
    <row r="3401" spans="1:3" x14ac:dyDescent="0.25">
      <c r="A3401" t="s">
        <v>3430</v>
      </c>
      <c r="B3401">
        <v>920</v>
      </c>
      <c r="C3401">
        <v>1</v>
      </c>
    </row>
    <row r="3402" spans="1:3" x14ac:dyDescent="0.25">
      <c r="A3402" t="s">
        <v>3431</v>
      </c>
      <c r="B3402">
        <v>920</v>
      </c>
      <c r="C3402">
        <v>2</v>
      </c>
    </row>
    <row r="3403" spans="1:3" x14ac:dyDescent="0.25">
      <c r="A3403" t="s">
        <v>3432</v>
      </c>
      <c r="B3403">
        <v>921</v>
      </c>
      <c r="C3403">
        <v>36</v>
      </c>
    </row>
    <row r="3404" spans="1:3" x14ac:dyDescent="0.25">
      <c r="A3404" t="s">
        <v>3433</v>
      </c>
      <c r="B3404">
        <v>921</v>
      </c>
      <c r="C3404">
        <v>1</v>
      </c>
    </row>
    <row r="3405" spans="1:3" x14ac:dyDescent="0.25">
      <c r="A3405" t="s">
        <v>3434</v>
      </c>
      <c r="B3405">
        <v>921</v>
      </c>
      <c r="C3405">
        <v>4</v>
      </c>
    </row>
    <row r="3406" spans="1:3" x14ac:dyDescent="0.25">
      <c r="A3406" t="s">
        <v>3435</v>
      </c>
      <c r="B3406">
        <v>922</v>
      </c>
      <c r="C3406">
        <v>36</v>
      </c>
    </row>
    <row r="3407" spans="1:3" x14ac:dyDescent="0.25">
      <c r="A3407" t="s">
        <v>3436</v>
      </c>
      <c r="B3407">
        <v>922</v>
      </c>
      <c r="C3407">
        <v>1</v>
      </c>
    </row>
    <row r="3408" spans="1:3" x14ac:dyDescent="0.25">
      <c r="A3408" t="s">
        <v>3437</v>
      </c>
      <c r="B3408">
        <v>922</v>
      </c>
      <c r="C3408">
        <v>4</v>
      </c>
    </row>
    <row r="3409" spans="1:3" x14ac:dyDescent="0.25">
      <c r="A3409" t="s">
        <v>3438</v>
      </c>
      <c r="B3409">
        <v>923</v>
      </c>
      <c r="C3409">
        <v>36</v>
      </c>
    </row>
    <row r="3410" spans="1:3" x14ac:dyDescent="0.25">
      <c r="A3410" t="s">
        <v>3439</v>
      </c>
      <c r="B3410">
        <v>923</v>
      </c>
      <c r="C3410">
        <v>1</v>
      </c>
    </row>
    <row r="3411" spans="1:3" x14ac:dyDescent="0.25">
      <c r="A3411" t="s">
        <v>3440</v>
      </c>
      <c r="B3411">
        <v>923</v>
      </c>
      <c r="C3411">
        <v>4</v>
      </c>
    </row>
    <row r="3412" spans="1:3" x14ac:dyDescent="0.25">
      <c r="A3412" t="s">
        <v>3441</v>
      </c>
      <c r="B3412">
        <v>924</v>
      </c>
      <c r="C3412">
        <v>24</v>
      </c>
    </row>
    <row r="3413" spans="1:3" x14ac:dyDescent="0.25">
      <c r="A3413" t="s">
        <v>3442</v>
      </c>
      <c r="B3413">
        <v>924</v>
      </c>
      <c r="C3413">
        <v>1</v>
      </c>
    </row>
    <row r="3414" spans="1:3" x14ac:dyDescent="0.25">
      <c r="A3414" t="s">
        <v>3443</v>
      </c>
      <c r="B3414">
        <v>924</v>
      </c>
      <c r="C3414">
        <v>4</v>
      </c>
    </row>
    <row r="3415" spans="1:3" x14ac:dyDescent="0.25">
      <c r="A3415" t="s">
        <v>3444</v>
      </c>
      <c r="B3415">
        <v>925</v>
      </c>
      <c r="C3415">
        <v>24</v>
      </c>
    </row>
    <row r="3416" spans="1:3" x14ac:dyDescent="0.25">
      <c r="A3416" t="s">
        <v>3445</v>
      </c>
      <c r="B3416">
        <v>925</v>
      </c>
      <c r="C3416">
        <v>1</v>
      </c>
    </row>
    <row r="3417" spans="1:3" x14ac:dyDescent="0.25">
      <c r="A3417" t="s">
        <v>3446</v>
      </c>
      <c r="B3417">
        <v>925</v>
      </c>
      <c r="C3417">
        <v>2</v>
      </c>
    </row>
    <row r="3418" spans="1:3" x14ac:dyDescent="0.25">
      <c r="A3418" t="s">
        <v>3447</v>
      </c>
      <c r="B3418">
        <v>926</v>
      </c>
      <c r="C3418">
        <v>24</v>
      </c>
    </row>
    <row r="3419" spans="1:3" x14ac:dyDescent="0.25">
      <c r="A3419" t="s">
        <v>3448</v>
      </c>
      <c r="B3419">
        <v>926</v>
      </c>
      <c r="C3419">
        <v>1</v>
      </c>
    </row>
    <row r="3420" spans="1:3" x14ac:dyDescent="0.25">
      <c r="A3420" t="s">
        <v>3449</v>
      </c>
      <c r="B3420">
        <v>926</v>
      </c>
      <c r="C3420">
        <v>2</v>
      </c>
    </row>
    <row r="3421" spans="1:3" x14ac:dyDescent="0.25">
      <c r="A3421" t="s">
        <v>3450</v>
      </c>
      <c r="B3421">
        <v>926</v>
      </c>
      <c r="C3421">
        <v>2</v>
      </c>
    </row>
    <row r="3422" spans="1:3" x14ac:dyDescent="0.25">
      <c r="A3422" t="s">
        <v>3451</v>
      </c>
      <c r="B3422">
        <v>927</v>
      </c>
      <c r="C3422">
        <v>24</v>
      </c>
    </row>
    <row r="3423" spans="1:3" x14ac:dyDescent="0.25">
      <c r="A3423" t="s">
        <v>3452</v>
      </c>
      <c r="B3423">
        <v>927</v>
      </c>
      <c r="C3423">
        <v>1</v>
      </c>
    </row>
    <row r="3424" spans="1:3" x14ac:dyDescent="0.25">
      <c r="A3424" t="s">
        <v>3453</v>
      </c>
      <c r="B3424">
        <v>927</v>
      </c>
      <c r="C3424">
        <v>2</v>
      </c>
    </row>
    <row r="3425" spans="1:3" x14ac:dyDescent="0.25">
      <c r="A3425" t="s">
        <v>3454</v>
      </c>
      <c r="B3425">
        <v>928</v>
      </c>
      <c r="C3425">
        <v>24</v>
      </c>
    </row>
    <row r="3426" spans="1:3" x14ac:dyDescent="0.25">
      <c r="A3426" t="s">
        <v>3455</v>
      </c>
      <c r="B3426">
        <v>928</v>
      </c>
      <c r="C3426">
        <v>1</v>
      </c>
    </row>
    <row r="3427" spans="1:3" x14ac:dyDescent="0.25">
      <c r="A3427" t="s">
        <v>3456</v>
      </c>
      <c r="B3427">
        <v>928</v>
      </c>
      <c r="C3427">
        <v>2</v>
      </c>
    </row>
    <row r="3428" spans="1:3" x14ac:dyDescent="0.25">
      <c r="A3428" t="s">
        <v>3457</v>
      </c>
      <c r="B3428">
        <v>929</v>
      </c>
      <c r="C3428">
        <v>24</v>
      </c>
    </row>
    <row r="3429" spans="1:3" x14ac:dyDescent="0.25">
      <c r="A3429" t="s">
        <v>3458</v>
      </c>
      <c r="B3429">
        <v>929</v>
      </c>
      <c r="C3429">
        <v>1</v>
      </c>
    </row>
    <row r="3430" spans="1:3" x14ac:dyDescent="0.25">
      <c r="A3430" t="s">
        <v>3459</v>
      </c>
      <c r="B3430">
        <v>929</v>
      </c>
      <c r="C3430">
        <v>2</v>
      </c>
    </row>
    <row r="3431" spans="1:3" x14ac:dyDescent="0.25">
      <c r="A3431" t="s">
        <v>3460</v>
      </c>
      <c r="B3431">
        <v>930</v>
      </c>
      <c r="C3431">
        <v>24</v>
      </c>
    </row>
    <row r="3432" spans="1:3" x14ac:dyDescent="0.25">
      <c r="A3432" t="s">
        <v>3461</v>
      </c>
      <c r="B3432">
        <v>930</v>
      </c>
      <c r="C3432">
        <v>1</v>
      </c>
    </row>
    <row r="3433" spans="1:3" x14ac:dyDescent="0.25">
      <c r="A3433" t="s">
        <v>3462</v>
      </c>
      <c r="B3433">
        <v>930</v>
      </c>
      <c r="C3433">
        <v>2</v>
      </c>
    </row>
    <row r="3434" spans="1:3" x14ac:dyDescent="0.25">
      <c r="A3434" t="s">
        <v>3463</v>
      </c>
      <c r="B3434">
        <v>932</v>
      </c>
      <c r="C3434">
        <v>24</v>
      </c>
    </row>
    <row r="3435" spans="1:3" x14ac:dyDescent="0.25">
      <c r="A3435" t="s">
        <v>3464</v>
      </c>
      <c r="B3435">
        <v>932</v>
      </c>
      <c r="C3435">
        <v>1</v>
      </c>
    </row>
    <row r="3436" spans="1:3" x14ac:dyDescent="0.25">
      <c r="A3436" t="s">
        <v>3465</v>
      </c>
      <c r="B3436">
        <v>932</v>
      </c>
      <c r="C3436">
        <v>2</v>
      </c>
    </row>
    <row r="3437" spans="1:3" x14ac:dyDescent="0.25">
      <c r="A3437" t="s">
        <v>3466</v>
      </c>
      <c r="B3437">
        <v>936</v>
      </c>
      <c r="C3437">
        <v>24</v>
      </c>
    </row>
    <row r="3438" spans="1:3" x14ac:dyDescent="0.25">
      <c r="A3438" t="s">
        <v>3467</v>
      </c>
      <c r="B3438">
        <v>936</v>
      </c>
      <c r="C3438">
        <v>1</v>
      </c>
    </row>
    <row r="3439" spans="1:3" x14ac:dyDescent="0.25">
      <c r="A3439" t="s">
        <v>3468</v>
      </c>
      <c r="B3439">
        <v>936</v>
      </c>
      <c r="C3439">
        <v>4</v>
      </c>
    </row>
    <row r="3440" spans="1:3" x14ac:dyDescent="0.25">
      <c r="A3440" t="s">
        <v>3469</v>
      </c>
      <c r="B3440">
        <v>937</v>
      </c>
      <c r="C3440">
        <v>24</v>
      </c>
    </row>
    <row r="3441" spans="1:3" x14ac:dyDescent="0.25">
      <c r="A3441" t="s">
        <v>3470</v>
      </c>
      <c r="B3441">
        <v>937</v>
      </c>
      <c r="C3441">
        <v>1</v>
      </c>
    </row>
    <row r="3442" spans="1:3" x14ac:dyDescent="0.25">
      <c r="A3442" t="s">
        <v>3471</v>
      </c>
      <c r="B3442">
        <v>937</v>
      </c>
      <c r="C3442">
        <v>4</v>
      </c>
    </row>
    <row r="3443" spans="1:3" x14ac:dyDescent="0.25">
      <c r="A3443" t="s">
        <v>3472</v>
      </c>
      <c r="B3443">
        <v>938</v>
      </c>
      <c r="C3443">
        <v>144</v>
      </c>
    </row>
    <row r="3444" spans="1:3" x14ac:dyDescent="0.25">
      <c r="A3444" t="s">
        <v>3473</v>
      </c>
      <c r="B3444">
        <v>939</v>
      </c>
      <c r="C3444">
        <v>144</v>
      </c>
    </row>
    <row r="3445" spans="1:3" x14ac:dyDescent="0.25">
      <c r="A3445" t="s">
        <v>3474</v>
      </c>
      <c r="B3445">
        <v>940</v>
      </c>
      <c r="C3445">
        <v>12</v>
      </c>
    </row>
    <row r="3446" spans="1:3" x14ac:dyDescent="0.25">
      <c r="A3446" t="s">
        <v>3475</v>
      </c>
      <c r="B3446">
        <v>940</v>
      </c>
      <c r="C3446">
        <v>1</v>
      </c>
    </row>
    <row r="3447" spans="1:3" x14ac:dyDescent="0.25">
      <c r="A3447" t="s">
        <v>3476</v>
      </c>
      <c r="B3447">
        <v>940</v>
      </c>
      <c r="C3447">
        <v>4</v>
      </c>
    </row>
    <row r="3448" spans="1:3" x14ac:dyDescent="0.25">
      <c r="A3448" t="s">
        <v>3477</v>
      </c>
      <c r="B3448" t="s">
        <v>3478</v>
      </c>
      <c r="C3448">
        <v>12</v>
      </c>
    </row>
    <row r="3449" spans="1:3" x14ac:dyDescent="0.25">
      <c r="A3449" t="s">
        <v>3479</v>
      </c>
      <c r="B3449" t="s">
        <v>3478</v>
      </c>
      <c r="C3449">
        <v>6</v>
      </c>
    </row>
    <row r="3450" spans="1:3" x14ac:dyDescent="0.25">
      <c r="A3450" t="s">
        <v>3480</v>
      </c>
      <c r="B3450" t="s">
        <v>3478</v>
      </c>
      <c r="C3450">
        <v>12</v>
      </c>
    </row>
    <row r="3451" spans="1:3" x14ac:dyDescent="0.25">
      <c r="A3451" t="s">
        <v>3481</v>
      </c>
      <c r="B3451" t="s">
        <v>3478</v>
      </c>
      <c r="C3451">
        <v>6</v>
      </c>
    </row>
    <row r="3452" spans="1:3" x14ac:dyDescent="0.25">
      <c r="A3452" t="s">
        <v>3482</v>
      </c>
      <c r="B3452">
        <v>943</v>
      </c>
      <c r="C3452">
        <v>24</v>
      </c>
    </row>
    <row r="3453" spans="1:3" x14ac:dyDescent="0.25">
      <c r="A3453" t="s">
        <v>3483</v>
      </c>
      <c r="B3453">
        <v>943</v>
      </c>
      <c r="C3453">
        <v>6</v>
      </c>
    </row>
    <row r="3454" spans="1:3" x14ac:dyDescent="0.25">
      <c r="A3454" t="s">
        <v>3484</v>
      </c>
      <c r="B3454">
        <v>945</v>
      </c>
      <c r="C3454">
        <v>48</v>
      </c>
    </row>
    <row r="3455" spans="1:3" x14ac:dyDescent="0.25">
      <c r="A3455" t="s">
        <v>3485</v>
      </c>
      <c r="B3455">
        <v>945</v>
      </c>
      <c r="C3455">
        <v>8</v>
      </c>
    </row>
    <row r="3456" spans="1:3" x14ac:dyDescent="0.25">
      <c r="A3456" t="s">
        <v>3486</v>
      </c>
      <c r="B3456">
        <v>950</v>
      </c>
      <c r="C3456">
        <v>36</v>
      </c>
    </row>
    <row r="3457" spans="1:3" x14ac:dyDescent="0.25">
      <c r="A3457" t="s">
        <v>3487</v>
      </c>
      <c r="B3457">
        <v>950</v>
      </c>
      <c r="C3457">
        <v>1</v>
      </c>
    </row>
    <row r="3458" spans="1:3" x14ac:dyDescent="0.25">
      <c r="A3458" t="s">
        <v>3488</v>
      </c>
      <c r="B3458">
        <v>950</v>
      </c>
      <c r="C3458">
        <v>2</v>
      </c>
    </row>
    <row r="3459" spans="1:3" x14ac:dyDescent="0.25">
      <c r="A3459" t="s">
        <v>3489</v>
      </c>
      <c r="B3459">
        <v>951</v>
      </c>
      <c r="C3459">
        <v>36</v>
      </c>
    </row>
    <row r="3460" spans="1:3" x14ac:dyDescent="0.25">
      <c r="A3460" t="s">
        <v>3490</v>
      </c>
      <c r="B3460">
        <v>951</v>
      </c>
      <c r="C3460">
        <v>1</v>
      </c>
    </row>
    <row r="3461" spans="1:3" x14ac:dyDescent="0.25">
      <c r="A3461" t="s">
        <v>3491</v>
      </c>
      <c r="B3461">
        <v>951</v>
      </c>
      <c r="C3461">
        <v>2</v>
      </c>
    </row>
    <row r="3462" spans="1:3" x14ac:dyDescent="0.25">
      <c r="A3462" t="s">
        <v>3492</v>
      </c>
      <c r="B3462">
        <v>952</v>
      </c>
      <c r="C3462">
        <v>36</v>
      </c>
    </row>
    <row r="3463" spans="1:3" x14ac:dyDescent="0.25">
      <c r="A3463" t="s">
        <v>3493</v>
      </c>
      <c r="B3463">
        <v>952</v>
      </c>
      <c r="C3463">
        <v>1</v>
      </c>
    </row>
    <row r="3464" spans="1:3" x14ac:dyDescent="0.25">
      <c r="A3464" t="s">
        <v>3494</v>
      </c>
      <c r="B3464">
        <v>952</v>
      </c>
      <c r="C3464">
        <v>2</v>
      </c>
    </row>
    <row r="3465" spans="1:3" x14ac:dyDescent="0.25">
      <c r="A3465" t="s">
        <v>3495</v>
      </c>
      <c r="B3465">
        <v>953</v>
      </c>
      <c r="C3465">
        <v>36</v>
      </c>
    </row>
    <row r="3466" spans="1:3" x14ac:dyDescent="0.25">
      <c r="A3466" t="s">
        <v>3496</v>
      </c>
      <c r="B3466">
        <v>953</v>
      </c>
      <c r="C3466">
        <v>1</v>
      </c>
    </row>
    <row r="3467" spans="1:3" x14ac:dyDescent="0.25">
      <c r="A3467" t="s">
        <v>3497</v>
      </c>
      <c r="B3467">
        <v>953</v>
      </c>
      <c r="C3467">
        <v>2</v>
      </c>
    </row>
    <row r="3468" spans="1:3" x14ac:dyDescent="0.25">
      <c r="A3468" t="s">
        <v>3498</v>
      </c>
      <c r="B3468">
        <v>954</v>
      </c>
      <c r="C3468">
        <v>24</v>
      </c>
    </row>
    <row r="3469" spans="1:3" x14ac:dyDescent="0.25">
      <c r="A3469" t="s">
        <v>3499</v>
      </c>
      <c r="B3469">
        <v>954</v>
      </c>
      <c r="C3469">
        <v>1</v>
      </c>
    </row>
    <row r="3470" spans="1:3" x14ac:dyDescent="0.25">
      <c r="A3470" t="s">
        <v>3500</v>
      </c>
      <c r="B3470">
        <v>954</v>
      </c>
      <c r="C3470">
        <v>2</v>
      </c>
    </row>
    <row r="3471" spans="1:3" x14ac:dyDescent="0.25">
      <c r="A3471" t="s">
        <v>3501</v>
      </c>
      <c r="B3471">
        <v>955</v>
      </c>
      <c r="C3471">
        <v>36</v>
      </c>
    </row>
    <row r="3472" spans="1:3" x14ac:dyDescent="0.25">
      <c r="A3472" t="s">
        <v>3502</v>
      </c>
      <c r="B3472">
        <v>955</v>
      </c>
      <c r="C3472">
        <v>1</v>
      </c>
    </row>
    <row r="3473" spans="1:3" x14ac:dyDescent="0.25">
      <c r="A3473" t="s">
        <v>3503</v>
      </c>
      <c r="B3473">
        <v>955</v>
      </c>
      <c r="C3473">
        <v>2</v>
      </c>
    </row>
    <row r="3474" spans="1:3" x14ac:dyDescent="0.25">
      <c r="A3474" t="s">
        <v>3504</v>
      </c>
      <c r="B3474">
        <v>956</v>
      </c>
      <c r="C3474">
        <v>24</v>
      </c>
    </row>
    <row r="3475" spans="1:3" x14ac:dyDescent="0.25">
      <c r="A3475" t="s">
        <v>3505</v>
      </c>
      <c r="B3475">
        <v>956</v>
      </c>
      <c r="C3475">
        <v>1</v>
      </c>
    </row>
    <row r="3476" spans="1:3" x14ac:dyDescent="0.25">
      <c r="A3476" t="s">
        <v>3506</v>
      </c>
      <c r="B3476">
        <v>956</v>
      </c>
      <c r="C3476">
        <v>4</v>
      </c>
    </row>
    <row r="3477" spans="1:3" x14ac:dyDescent="0.25">
      <c r="A3477" t="s">
        <v>3507</v>
      </c>
      <c r="B3477">
        <v>960</v>
      </c>
      <c r="C3477">
        <v>36</v>
      </c>
    </row>
    <row r="3478" spans="1:3" x14ac:dyDescent="0.25">
      <c r="A3478" t="s">
        <v>3508</v>
      </c>
      <c r="B3478">
        <v>960</v>
      </c>
      <c r="C3478">
        <v>6</v>
      </c>
    </row>
    <row r="3479" spans="1:3" x14ac:dyDescent="0.25">
      <c r="A3479" t="s">
        <v>3509</v>
      </c>
      <c r="B3479">
        <v>961</v>
      </c>
      <c r="C3479">
        <v>36</v>
      </c>
    </row>
    <row r="3480" spans="1:3" x14ac:dyDescent="0.25">
      <c r="A3480" t="s">
        <v>3510</v>
      </c>
      <c r="B3480">
        <v>961</v>
      </c>
      <c r="C3480">
        <v>6</v>
      </c>
    </row>
    <row r="3481" spans="1:3" x14ac:dyDescent="0.25">
      <c r="A3481" t="s">
        <v>3511</v>
      </c>
      <c r="B3481">
        <v>970</v>
      </c>
      <c r="C3481">
        <v>12</v>
      </c>
    </row>
    <row r="3482" spans="1:3" x14ac:dyDescent="0.25">
      <c r="A3482" t="s">
        <v>3512</v>
      </c>
      <c r="B3482">
        <v>970</v>
      </c>
      <c r="C3482">
        <v>1</v>
      </c>
    </row>
    <row r="3483" spans="1:3" x14ac:dyDescent="0.25">
      <c r="A3483" t="s">
        <v>3513</v>
      </c>
      <c r="B3483">
        <v>970</v>
      </c>
      <c r="C3483">
        <v>4</v>
      </c>
    </row>
    <row r="3484" spans="1:3" x14ac:dyDescent="0.25">
      <c r="A3484" t="s">
        <v>3514</v>
      </c>
      <c r="B3484">
        <v>971</v>
      </c>
      <c r="C3484">
        <v>12</v>
      </c>
    </row>
    <row r="3485" spans="1:3" x14ac:dyDescent="0.25">
      <c r="A3485" t="s">
        <v>3515</v>
      </c>
      <c r="B3485">
        <v>971</v>
      </c>
      <c r="C3485">
        <v>1</v>
      </c>
    </row>
    <row r="3486" spans="1:3" x14ac:dyDescent="0.25">
      <c r="A3486" t="s">
        <v>3516</v>
      </c>
      <c r="B3486">
        <v>971</v>
      </c>
      <c r="C3486">
        <v>4</v>
      </c>
    </row>
    <row r="3487" spans="1:3" x14ac:dyDescent="0.25">
      <c r="A3487" t="s">
        <v>3517</v>
      </c>
      <c r="B3487">
        <v>972</v>
      </c>
      <c r="C3487">
        <v>12</v>
      </c>
    </row>
    <row r="3488" spans="1:3" x14ac:dyDescent="0.25">
      <c r="A3488" t="s">
        <v>3518</v>
      </c>
      <c r="B3488">
        <v>972</v>
      </c>
      <c r="C3488">
        <v>1</v>
      </c>
    </row>
    <row r="3489" spans="1:3" x14ac:dyDescent="0.25">
      <c r="A3489" t="s">
        <v>3519</v>
      </c>
      <c r="B3489">
        <v>972</v>
      </c>
      <c r="C3489">
        <v>4</v>
      </c>
    </row>
    <row r="3490" spans="1:3" x14ac:dyDescent="0.25">
      <c r="A3490" t="s">
        <v>3520</v>
      </c>
      <c r="B3490">
        <v>973</v>
      </c>
      <c r="C3490">
        <v>12</v>
      </c>
    </row>
    <row r="3491" spans="1:3" x14ac:dyDescent="0.25">
      <c r="A3491" t="s">
        <v>3521</v>
      </c>
      <c r="B3491">
        <v>973</v>
      </c>
      <c r="C3491">
        <v>1</v>
      </c>
    </row>
    <row r="3492" spans="1:3" x14ac:dyDescent="0.25">
      <c r="A3492" t="s">
        <v>3522</v>
      </c>
      <c r="B3492">
        <v>973</v>
      </c>
      <c r="C3492">
        <v>4</v>
      </c>
    </row>
    <row r="3493" spans="1:3" x14ac:dyDescent="0.25">
      <c r="A3493" t="s">
        <v>3523</v>
      </c>
      <c r="B3493">
        <v>974</v>
      </c>
      <c r="C3493">
        <v>12</v>
      </c>
    </row>
    <row r="3494" spans="1:3" x14ac:dyDescent="0.25">
      <c r="A3494" t="s">
        <v>3524</v>
      </c>
      <c r="B3494">
        <v>974</v>
      </c>
      <c r="C3494">
        <v>1</v>
      </c>
    </row>
    <row r="3495" spans="1:3" x14ac:dyDescent="0.25">
      <c r="A3495" t="s">
        <v>3525</v>
      </c>
      <c r="B3495">
        <v>974</v>
      </c>
      <c r="C3495">
        <v>4</v>
      </c>
    </row>
    <row r="3496" spans="1:3" x14ac:dyDescent="0.25">
      <c r="A3496" t="s">
        <v>3526</v>
      </c>
      <c r="B3496">
        <v>975</v>
      </c>
      <c r="C3496">
        <v>12</v>
      </c>
    </row>
    <row r="3497" spans="1:3" x14ac:dyDescent="0.25">
      <c r="A3497" t="s">
        <v>3527</v>
      </c>
      <c r="B3497">
        <v>975</v>
      </c>
      <c r="C3497">
        <v>1</v>
      </c>
    </row>
    <row r="3498" spans="1:3" x14ac:dyDescent="0.25">
      <c r="A3498" t="s">
        <v>3528</v>
      </c>
      <c r="B3498">
        <v>975</v>
      </c>
      <c r="C3498">
        <v>4</v>
      </c>
    </row>
    <row r="3499" spans="1:3" x14ac:dyDescent="0.25">
      <c r="A3499" t="s">
        <v>3529</v>
      </c>
      <c r="B3499">
        <v>976</v>
      </c>
      <c r="C3499">
        <v>12</v>
      </c>
    </row>
    <row r="3500" spans="1:3" x14ac:dyDescent="0.25">
      <c r="A3500" t="s">
        <v>3530</v>
      </c>
      <c r="B3500">
        <v>976</v>
      </c>
      <c r="C3500">
        <v>1</v>
      </c>
    </row>
    <row r="3501" spans="1:3" x14ac:dyDescent="0.25">
      <c r="A3501" t="s">
        <v>3531</v>
      </c>
      <c r="B3501">
        <v>976</v>
      </c>
      <c r="C3501">
        <v>4</v>
      </c>
    </row>
    <row r="3502" spans="1:3" x14ac:dyDescent="0.25">
      <c r="A3502" t="s">
        <v>3532</v>
      </c>
      <c r="B3502">
        <v>977</v>
      </c>
      <c r="C3502">
        <v>24</v>
      </c>
    </row>
    <row r="3503" spans="1:3" x14ac:dyDescent="0.25">
      <c r="A3503" t="s">
        <v>3533</v>
      </c>
      <c r="B3503">
        <v>977</v>
      </c>
      <c r="C3503">
        <v>1</v>
      </c>
    </row>
    <row r="3504" spans="1:3" x14ac:dyDescent="0.25">
      <c r="A3504" t="s">
        <v>3534</v>
      </c>
      <c r="B3504">
        <v>977</v>
      </c>
      <c r="C3504">
        <v>4</v>
      </c>
    </row>
    <row r="3505" spans="1:3" x14ac:dyDescent="0.25">
      <c r="A3505" t="s">
        <v>3535</v>
      </c>
      <c r="B3505">
        <v>978</v>
      </c>
      <c r="C3505">
        <v>36</v>
      </c>
    </row>
    <row r="3506" spans="1:3" x14ac:dyDescent="0.25">
      <c r="A3506" t="s">
        <v>3536</v>
      </c>
      <c r="B3506">
        <v>978</v>
      </c>
      <c r="C3506">
        <v>1</v>
      </c>
    </row>
    <row r="3507" spans="1:3" x14ac:dyDescent="0.25">
      <c r="A3507" t="s">
        <v>3537</v>
      </c>
      <c r="B3507">
        <v>978</v>
      </c>
      <c r="C3507">
        <v>12</v>
      </c>
    </row>
    <row r="3508" spans="1:3" x14ac:dyDescent="0.25">
      <c r="A3508" t="s">
        <v>3538</v>
      </c>
      <c r="B3508">
        <v>979</v>
      </c>
      <c r="C3508">
        <v>36</v>
      </c>
    </row>
    <row r="3509" spans="1:3" x14ac:dyDescent="0.25">
      <c r="A3509" t="s">
        <v>3539</v>
      </c>
      <c r="B3509">
        <v>979</v>
      </c>
      <c r="C3509">
        <v>6</v>
      </c>
    </row>
    <row r="3510" spans="1:3" x14ac:dyDescent="0.25">
      <c r="A3510" t="s">
        <v>3540</v>
      </c>
      <c r="B3510">
        <v>980</v>
      </c>
      <c r="C3510">
        <v>24</v>
      </c>
    </row>
    <row r="3511" spans="1:3" x14ac:dyDescent="0.25">
      <c r="A3511" t="s">
        <v>3541</v>
      </c>
      <c r="B3511">
        <v>980</v>
      </c>
      <c r="C3511">
        <v>1</v>
      </c>
    </row>
    <row r="3512" spans="1:3" x14ac:dyDescent="0.25">
      <c r="A3512" t="s">
        <v>3542</v>
      </c>
      <c r="B3512">
        <v>980</v>
      </c>
      <c r="C3512">
        <v>2</v>
      </c>
    </row>
    <row r="3513" spans="1:3" x14ac:dyDescent="0.25">
      <c r="A3513" t="s">
        <v>3543</v>
      </c>
      <c r="B3513">
        <v>981</v>
      </c>
      <c r="C3513">
        <v>24</v>
      </c>
    </row>
    <row r="3514" spans="1:3" x14ac:dyDescent="0.25">
      <c r="A3514" t="s">
        <v>3544</v>
      </c>
      <c r="B3514">
        <v>981</v>
      </c>
      <c r="C3514">
        <v>1</v>
      </c>
    </row>
    <row r="3515" spans="1:3" x14ac:dyDescent="0.25">
      <c r="A3515" t="s">
        <v>3545</v>
      </c>
      <c r="B3515">
        <v>981</v>
      </c>
      <c r="C3515">
        <v>2</v>
      </c>
    </row>
    <row r="3516" spans="1:3" x14ac:dyDescent="0.25">
      <c r="A3516" t="s">
        <v>3546</v>
      </c>
      <c r="B3516">
        <v>991</v>
      </c>
      <c r="C3516">
        <v>12</v>
      </c>
    </row>
    <row r="3517" spans="1:3" x14ac:dyDescent="0.25">
      <c r="A3517" t="s">
        <v>3547</v>
      </c>
      <c r="B3517">
        <v>991</v>
      </c>
      <c r="C3517">
        <v>1</v>
      </c>
    </row>
    <row r="3518" spans="1:3" x14ac:dyDescent="0.25">
      <c r="A3518" t="s">
        <v>3548</v>
      </c>
      <c r="B3518">
        <v>991</v>
      </c>
      <c r="C3518">
        <v>4</v>
      </c>
    </row>
    <row r="3519" spans="1:3" x14ac:dyDescent="0.25">
      <c r="A3519" t="s">
        <v>3549</v>
      </c>
      <c r="B3519">
        <v>992</v>
      </c>
      <c r="C3519">
        <v>6</v>
      </c>
    </row>
    <row r="3520" spans="1:3" x14ac:dyDescent="0.25">
      <c r="A3520" t="s">
        <v>3550</v>
      </c>
      <c r="B3520">
        <v>992</v>
      </c>
      <c r="C3520">
        <v>1</v>
      </c>
    </row>
    <row r="3521" spans="1:3" x14ac:dyDescent="0.25">
      <c r="A3521" t="s">
        <v>3551</v>
      </c>
      <c r="B3521">
        <v>992</v>
      </c>
      <c r="C3521">
        <v>2</v>
      </c>
    </row>
    <row r="3522" spans="1:3" x14ac:dyDescent="0.25">
      <c r="A3522" t="s">
        <v>3552</v>
      </c>
      <c r="B3522">
        <v>992</v>
      </c>
      <c r="C3522">
        <v>3</v>
      </c>
    </row>
    <row r="3523" spans="1:3" x14ac:dyDescent="0.25">
      <c r="A3523" t="s">
        <v>3553</v>
      </c>
      <c r="B3523" t="s">
        <v>3554</v>
      </c>
      <c r="C3523">
        <v>1</v>
      </c>
    </row>
    <row r="3524" spans="1:3" x14ac:dyDescent="0.25">
      <c r="A3524" t="s">
        <v>3555</v>
      </c>
      <c r="B3524" t="s">
        <v>3556</v>
      </c>
      <c r="C3524">
        <v>24</v>
      </c>
    </row>
    <row r="3525" spans="1:3" x14ac:dyDescent="0.25">
      <c r="A3525" t="s">
        <v>3557</v>
      </c>
      <c r="B3525" t="s">
        <v>3556</v>
      </c>
      <c r="C3525">
        <v>1</v>
      </c>
    </row>
    <row r="3526" spans="1:3" x14ac:dyDescent="0.25">
      <c r="A3526" t="s">
        <v>3558</v>
      </c>
      <c r="B3526" t="s">
        <v>3556</v>
      </c>
      <c r="C3526">
        <v>2</v>
      </c>
    </row>
    <row r="3527" spans="1:3" x14ac:dyDescent="0.25">
      <c r="A3527" t="s">
        <v>3559</v>
      </c>
      <c r="B3527" t="s">
        <v>3560</v>
      </c>
      <c r="C3527">
        <v>24</v>
      </c>
    </row>
    <row r="3528" spans="1:3" x14ac:dyDescent="0.25">
      <c r="A3528" t="s">
        <v>3561</v>
      </c>
      <c r="B3528" t="s">
        <v>3560</v>
      </c>
      <c r="C3528">
        <v>1</v>
      </c>
    </row>
    <row r="3529" spans="1:3" x14ac:dyDescent="0.25">
      <c r="A3529" t="s">
        <v>3562</v>
      </c>
      <c r="B3529" t="s">
        <v>3560</v>
      </c>
      <c r="C3529">
        <v>2</v>
      </c>
    </row>
    <row r="3530" spans="1:3" x14ac:dyDescent="0.25">
      <c r="A3530" t="s">
        <v>3563</v>
      </c>
      <c r="B3530" t="s">
        <v>3564</v>
      </c>
      <c r="C3530">
        <v>24</v>
      </c>
    </row>
    <row r="3531" spans="1:3" x14ac:dyDescent="0.25">
      <c r="A3531" t="s">
        <v>3565</v>
      </c>
      <c r="B3531" t="s">
        <v>3564</v>
      </c>
      <c r="C3531">
        <v>1</v>
      </c>
    </row>
    <row r="3532" spans="1:3" x14ac:dyDescent="0.25">
      <c r="A3532" t="s">
        <v>3566</v>
      </c>
      <c r="B3532" t="s">
        <v>3564</v>
      </c>
      <c r="C3532">
        <v>2</v>
      </c>
    </row>
    <row r="3533" spans="1:3" x14ac:dyDescent="0.25">
      <c r="A3533" t="s">
        <v>3567</v>
      </c>
      <c r="B3533" t="s">
        <v>3568</v>
      </c>
      <c r="C3533">
        <v>24</v>
      </c>
    </row>
    <row r="3534" spans="1:3" x14ac:dyDescent="0.25">
      <c r="A3534" t="s">
        <v>3569</v>
      </c>
      <c r="B3534" t="s">
        <v>3568</v>
      </c>
      <c r="C3534">
        <v>1</v>
      </c>
    </row>
    <row r="3535" spans="1:3" x14ac:dyDescent="0.25">
      <c r="A3535" t="s">
        <v>3570</v>
      </c>
      <c r="B3535" t="s">
        <v>3568</v>
      </c>
      <c r="C3535">
        <v>2</v>
      </c>
    </row>
    <row r="3536" spans="1:3" x14ac:dyDescent="0.25">
      <c r="A3536" t="s">
        <v>3571</v>
      </c>
      <c r="B3536" t="s">
        <v>3572</v>
      </c>
      <c r="C3536">
        <v>24</v>
      </c>
    </row>
    <row r="3537" spans="1:3" x14ac:dyDescent="0.25">
      <c r="A3537" t="s">
        <v>3573</v>
      </c>
      <c r="B3537" t="s">
        <v>3572</v>
      </c>
      <c r="C3537">
        <v>1</v>
      </c>
    </row>
    <row r="3538" spans="1:3" x14ac:dyDescent="0.25">
      <c r="A3538" t="s">
        <v>3574</v>
      </c>
      <c r="B3538" t="s">
        <v>3572</v>
      </c>
      <c r="C3538">
        <v>2</v>
      </c>
    </row>
    <row r="3539" spans="1:3" x14ac:dyDescent="0.25">
      <c r="A3539" t="s">
        <v>3575</v>
      </c>
      <c r="B3539" t="s">
        <v>3576</v>
      </c>
      <c r="C3539">
        <v>24</v>
      </c>
    </row>
    <row r="3540" spans="1:3" x14ac:dyDescent="0.25">
      <c r="A3540" t="s">
        <v>3577</v>
      </c>
      <c r="B3540" t="s">
        <v>3576</v>
      </c>
      <c r="C3540">
        <v>1</v>
      </c>
    </row>
    <row r="3541" spans="1:3" x14ac:dyDescent="0.25">
      <c r="A3541" t="s">
        <v>3578</v>
      </c>
      <c r="B3541" t="s">
        <v>3576</v>
      </c>
      <c r="C3541">
        <v>2</v>
      </c>
    </row>
    <row r="3542" spans="1:3" x14ac:dyDescent="0.25">
      <c r="A3542" t="s">
        <v>3579</v>
      </c>
      <c r="B3542" t="s">
        <v>3580</v>
      </c>
      <c r="C3542">
        <v>24</v>
      </c>
    </row>
    <row r="3543" spans="1:3" x14ac:dyDescent="0.25">
      <c r="A3543" t="s">
        <v>3581</v>
      </c>
      <c r="B3543" t="s">
        <v>3580</v>
      </c>
      <c r="C3543">
        <v>1</v>
      </c>
    </row>
    <row r="3544" spans="1:3" x14ac:dyDescent="0.25">
      <c r="A3544" t="s">
        <v>3582</v>
      </c>
      <c r="B3544" t="s">
        <v>3580</v>
      </c>
      <c r="C3544">
        <v>2</v>
      </c>
    </row>
    <row r="3545" spans="1:3" x14ac:dyDescent="0.25">
      <c r="A3545" t="s">
        <v>3583</v>
      </c>
      <c r="B3545" t="s">
        <v>3584</v>
      </c>
      <c r="C3545">
        <v>24</v>
      </c>
    </row>
    <row r="3546" spans="1:3" x14ac:dyDescent="0.25">
      <c r="A3546" t="s">
        <v>3585</v>
      </c>
      <c r="B3546" t="s">
        <v>3584</v>
      </c>
      <c r="C3546">
        <v>1</v>
      </c>
    </row>
    <row r="3547" spans="1:3" x14ac:dyDescent="0.25">
      <c r="A3547" t="s">
        <v>3586</v>
      </c>
      <c r="B3547" t="s">
        <v>3584</v>
      </c>
      <c r="C3547">
        <v>2</v>
      </c>
    </row>
    <row r="3548" spans="1:3" x14ac:dyDescent="0.25">
      <c r="A3548" t="s">
        <v>3587</v>
      </c>
      <c r="B3548" t="s">
        <v>3588</v>
      </c>
      <c r="C3548">
        <v>24</v>
      </c>
    </row>
    <row r="3549" spans="1:3" x14ac:dyDescent="0.25">
      <c r="A3549" t="s">
        <v>3589</v>
      </c>
      <c r="B3549" t="s">
        <v>3588</v>
      </c>
      <c r="C3549">
        <v>1</v>
      </c>
    </row>
    <row r="3550" spans="1:3" x14ac:dyDescent="0.25">
      <c r="A3550" t="s">
        <v>3590</v>
      </c>
      <c r="B3550" t="s">
        <v>3588</v>
      </c>
      <c r="C3550">
        <v>2</v>
      </c>
    </row>
    <row r="3551" spans="1:3" x14ac:dyDescent="0.25">
      <c r="A3551" t="s">
        <v>3591</v>
      </c>
      <c r="B3551" t="s">
        <v>3592</v>
      </c>
      <c r="C3551">
        <v>24</v>
      </c>
    </row>
    <row r="3552" spans="1:3" x14ac:dyDescent="0.25">
      <c r="A3552" t="s">
        <v>3593</v>
      </c>
      <c r="B3552" t="s">
        <v>3592</v>
      </c>
      <c r="C3552">
        <v>1</v>
      </c>
    </row>
    <row r="3553" spans="1:3" x14ac:dyDescent="0.25">
      <c r="A3553" t="s">
        <v>3594</v>
      </c>
      <c r="B3553" t="s">
        <v>3592</v>
      </c>
      <c r="C3553">
        <v>2</v>
      </c>
    </row>
    <row r="3554" spans="1:3" x14ac:dyDescent="0.25">
      <c r="A3554" t="s">
        <v>3595</v>
      </c>
      <c r="B3554" t="s">
        <v>3596</v>
      </c>
      <c r="C3554">
        <v>1</v>
      </c>
    </row>
    <row r="3555" spans="1:3" x14ac:dyDescent="0.25">
      <c r="A3555" t="s">
        <v>3597</v>
      </c>
      <c r="B3555" t="s">
        <v>3596</v>
      </c>
      <c r="C3555">
        <v>24</v>
      </c>
    </row>
    <row r="3556" spans="1:3" x14ac:dyDescent="0.25">
      <c r="A3556" t="s">
        <v>3598</v>
      </c>
      <c r="B3556" t="s">
        <v>3596</v>
      </c>
      <c r="C3556">
        <v>1</v>
      </c>
    </row>
    <row r="3557" spans="1:3" x14ac:dyDescent="0.25">
      <c r="A3557" t="s">
        <v>3599</v>
      </c>
      <c r="B3557" t="s">
        <v>3596</v>
      </c>
      <c r="C3557">
        <v>2</v>
      </c>
    </row>
    <row r="3558" spans="1:3" x14ac:dyDescent="0.25">
      <c r="A3558" t="s">
        <v>3600</v>
      </c>
      <c r="B3558" t="s">
        <v>3601</v>
      </c>
      <c r="C3558">
        <v>24</v>
      </c>
    </row>
    <row r="3559" spans="1:3" x14ac:dyDescent="0.25">
      <c r="A3559" t="s">
        <v>3602</v>
      </c>
      <c r="B3559" t="s">
        <v>3601</v>
      </c>
      <c r="C3559">
        <v>1</v>
      </c>
    </row>
    <row r="3560" spans="1:3" x14ac:dyDescent="0.25">
      <c r="A3560" t="s">
        <v>3603</v>
      </c>
      <c r="B3560" t="s">
        <v>3601</v>
      </c>
      <c r="C3560">
        <v>2</v>
      </c>
    </row>
    <row r="3561" spans="1:3" x14ac:dyDescent="0.25">
      <c r="A3561" t="s">
        <v>3604</v>
      </c>
      <c r="B3561" t="s">
        <v>3605</v>
      </c>
      <c r="C3561">
        <v>24</v>
      </c>
    </row>
    <row r="3562" spans="1:3" x14ac:dyDescent="0.25">
      <c r="A3562" t="s">
        <v>3606</v>
      </c>
      <c r="B3562" t="s">
        <v>3605</v>
      </c>
      <c r="C3562">
        <v>1</v>
      </c>
    </row>
    <row r="3563" spans="1:3" x14ac:dyDescent="0.25">
      <c r="A3563" t="s">
        <v>3607</v>
      </c>
      <c r="B3563" t="s">
        <v>3605</v>
      </c>
      <c r="C3563">
        <v>2</v>
      </c>
    </row>
    <row r="3564" spans="1:3" x14ac:dyDescent="0.25">
      <c r="A3564" t="s">
        <v>3608</v>
      </c>
      <c r="B3564" t="s">
        <v>3609</v>
      </c>
      <c r="C3564">
        <v>24</v>
      </c>
    </row>
    <row r="3565" spans="1:3" x14ac:dyDescent="0.25">
      <c r="A3565" t="s">
        <v>3610</v>
      </c>
      <c r="B3565" t="s">
        <v>3609</v>
      </c>
      <c r="C3565">
        <v>1</v>
      </c>
    </row>
    <row r="3566" spans="1:3" x14ac:dyDescent="0.25">
      <c r="A3566" t="s">
        <v>3611</v>
      </c>
      <c r="B3566" t="s">
        <v>3609</v>
      </c>
      <c r="C3566">
        <v>2</v>
      </c>
    </row>
    <row r="3567" spans="1:3" x14ac:dyDescent="0.25">
      <c r="A3567" t="s">
        <v>3612</v>
      </c>
      <c r="B3567" t="s">
        <v>3613</v>
      </c>
      <c r="C3567">
        <v>24</v>
      </c>
    </row>
    <row r="3568" spans="1:3" x14ac:dyDescent="0.25">
      <c r="A3568" t="s">
        <v>3614</v>
      </c>
      <c r="B3568" t="s">
        <v>3613</v>
      </c>
      <c r="C3568">
        <v>1</v>
      </c>
    </row>
    <row r="3569" spans="1:3" x14ac:dyDescent="0.25">
      <c r="A3569" t="s">
        <v>3615</v>
      </c>
      <c r="B3569" t="s">
        <v>3613</v>
      </c>
      <c r="C3569">
        <v>2</v>
      </c>
    </row>
    <row r="3570" spans="1:3" x14ac:dyDescent="0.25">
      <c r="A3570" t="s">
        <v>3616</v>
      </c>
      <c r="B3570" t="s">
        <v>3617</v>
      </c>
      <c r="C3570">
        <v>24</v>
      </c>
    </row>
    <row r="3571" spans="1:3" x14ac:dyDescent="0.25">
      <c r="A3571" t="s">
        <v>3618</v>
      </c>
      <c r="B3571" t="s">
        <v>3617</v>
      </c>
      <c r="C3571">
        <v>1</v>
      </c>
    </row>
    <row r="3572" spans="1:3" x14ac:dyDescent="0.25">
      <c r="A3572" t="s">
        <v>3619</v>
      </c>
      <c r="B3572" t="s">
        <v>3617</v>
      </c>
      <c r="C3572">
        <v>2</v>
      </c>
    </row>
    <row r="3573" spans="1:3" x14ac:dyDescent="0.25">
      <c r="A3573" t="s">
        <v>3620</v>
      </c>
      <c r="B3573" t="s">
        <v>3621</v>
      </c>
      <c r="C3573">
        <v>24</v>
      </c>
    </row>
    <row r="3574" spans="1:3" x14ac:dyDescent="0.25">
      <c r="A3574" t="s">
        <v>3622</v>
      </c>
      <c r="B3574" t="s">
        <v>3621</v>
      </c>
      <c r="C3574">
        <v>1</v>
      </c>
    </row>
    <row r="3575" spans="1:3" x14ac:dyDescent="0.25">
      <c r="A3575" t="s">
        <v>3623</v>
      </c>
      <c r="B3575" t="s">
        <v>3621</v>
      </c>
      <c r="C3575">
        <v>2</v>
      </c>
    </row>
    <row r="3576" spans="1:3" x14ac:dyDescent="0.25">
      <c r="A3576" t="s">
        <v>3624</v>
      </c>
      <c r="B3576" t="s">
        <v>3625</v>
      </c>
      <c r="C3576">
        <v>24</v>
      </c>
    </row>
    <row r="3577" spans="1:3" x14ac:dyDescent="0.25">
      <c r="A3577" t="s">
        <v>3626</v>
      </c>
      <c r="B3577" t="s">
        <v>3625</v>
      </c>
      <c r="C3577">
        <v>1</v>
      </c>
    </row>
    <row r="3578" spans="1:3" x14ac:dyDescent="0.25">
      <c r="A3578" t="s">
        <v>3627</v>
      </c>
      <c r="B3578" t="s">
        <v>3625</v>
      </c>
      <c r="C3578">
        <v>2</v>
      </c>
    </row>
    <row r="3579" spans="1:3" x14ac:dyDescent="0.25">
      <c r="A3579" t="s">
        <v>3628</v>
      </c>
      <c r="B3579" t="s">
        <v>3629</v>
      </c>
      <c r="C3579">
        <v>24</v>
      </c>
    </row>
    <row r="3580" spans="1:3" x14ac:dyDescent="0.25">
      <c r="A3580" t="s">
        <v>3630</v>
      </c>
      <c r="B3580" t="s">
        <v>3629</v>
      </c>
      <c r="C3580">
        <v>1</v>
      </c>
    </row>
    <row r="3581" spans="1:3" x14ac:dyDescent="0.25">
      <c r="A3581" t="s">
        <v>3631</v>
      </c>
      <c r="B3581" t="s">
        <v>3629</v>
      </c>
      <c r="C3581">
        <v>2</v>
      </c>
    </row>
    <row r="3582" spans="1:3" x14ac:dyDescent="0.25">
      <c r="A3582" t="s">
        <v>3632</v>
      </c>
      <c r="B3582" t="s">
        <v>3633</v>
      </c>
      <c r="C3582">
        <v>24</v>
      </c>
    </row>
    <row r="3583" spans="1:3" x14ac:dyDescent="0.25">
      <c r="A3583" t="s">
        <v>3634</v>
      </c>
      <c r="B3583" t="s">
        <v>3633</v>
      </c>
      <c r="C3583">
        <v>1</v>
      </c>
    </row>
    <row r="3584" spans="1:3" x14ac:dyDescent="0.25">
      <c r="A3584" t="s">
        <v>3635</v>
      </c>
      <c r="B3584" t="s">
        <v>3633</v>
      </c>
      <c r="C3584">
        <v>2</v>
      </c>
    </row>
    <row r="3585" spans="1:3" x14ac:dyDescent="0.25">
      <c r="A3585" t="s">
        <v>3636</v>
      </c>
      <c r="B3585" t="s">
        <v>3637</v>
      </c>
      <c r="C3585">
        <v>24</v>
      </c>
    </row>
    <row r="3586" spans="1:3" x14ac:dyDescent="0.25">
      <c r="A3586" t="s">
        <v>3638</v>
      </c>
      <c r="B3586" t="s">
        <v>3637</v>
      </c>
      <c r="C3586">
        <v>1</v>
      </c>
    </row>
    <row r="3587" spans="1:3" x14ac:dyDescent="0.25">
      <c r="A3587" t="s">
        <v>3639</v>
      </c>
      <c r="B3587" t="s">
        <v>3637</v>
      </c>
      <c r="C3587">
        <v>2</v>
      </c>
    </row>
    <row r="3588" spans="1:3" x14ac:dyDescent="0.25">
      <c r="A3588" t="s">
        <v>3640</v>
      </c>
      <c r="B3588" t="s">
        <v>3641</v>
      </c>
      <c r="C3588">
        <v>24</v>
      </c>
    </row>
    <row r="3589" spans="1:3" x14ac:dyDescent="0.25">
      <c r="A3589" t="s">
        <v>3642</v>
      </c>
      <c r="B3589" t="s">
        <v>3641</v>
      </c>
      <c r="C3589">
        <v>1</v>
      </c>
    </row>
    <row r="3590" spans="1:3" x14ac:dyDescent="0.25">
      <c r="A3590" t="s">
        <v>3643</v>
      </c>
      <c r="B3590" t="s">
        <v>3641</v>
      </c>
      <c r="C3590">
        <v>2</v>
      </c>
    </row>
    <row r="3591" spans="1:3" x14ac:dyDescent="0.25">
      <c r="A3591" t="s">
        <v>3644</v>
      </c>
      <c r="B3591" t="s">
        <v>3645</v>
      </c>
      <c r="C3591">
        <v>24</v>
      </c>
    </row>
    <row r="3592" spans="1:3" x14ac:dyDescent="0.25">
      <c r="A3592" t="s">
        <v>3646</v>
      </c>
      <c r="B3592" t="s">
        <v>3645</v>
      </c>
      <c r="C3592">
        <v>1</v>
      </c>
    </row>
    <row r="3593" spans="1:3" x14ac:dyDescent="0.25">
      <c r="A3593" t="s">
        <v>3647</v>
      </c>
      <c r="B3593" t="s">
        <v>3645</v>
      </c>
      <c r="C3593">
        <v>2</v>
      </c>
    </row>
    <row r="3594" spans="1:3" x14ac:dyDescent="0.25">
      <c r="A3594" t="s">
        <v>3648</v>
      </c>
      <c r="B3594" t="s">
        <v>3649</v>
      </c>
      <c r="C3594">
        <v>24</v>
      </c>
    </row>
    <row r="3595" spans="1:3" x14ac:dyDescent="0.25">
      <c r="A3595" t="s">
        <v>3650</v>
      </c>
      <c r="B3595" t="s">
        <v>3649</v>
      </c>
      <c r="C3595">
        <v>1</v>
      </c>
    </row>
    <row r="3596" spans="1:3" x14ac:dyDescent="0.25">
      <c r="A3596" t="s">
        <v>3651</v>
      </c>
      <c r="B3596" t="s">
        <v>3649</v>
      </c>
      <c r="C3596">
        <v>2</v>
      </c>
    </row>
    <row r="3597" spans="1:3" x14ac:dyDescent="0.25">
      <c r="A3597" t="s">
        <v>3652</v>
      </c>
      <c r="B3597" t="s">
        <v>3653</v>
      </c>
      <c r="C3597">
        <v>24</v>
      </c>
    </row>
    <row r="3598" spans="1:3" x14ac:dyDescent="0.25">
      <c r="A3598" t="s">
        <v>3654</v>
      </c>
      <c r="B3598" t="s">
        <v>3653</v>
      </c>
      <c r="C3598">
        <v>1</v>
      </c>
    </row>
    <row r="3599" spans="1:3" x14ac:dyDescent="0.25">
      <c r="A3599" t="s">
        <v>3655</v>
      </c>
      <c r="B3599" t="s">
        <v>3653</v>
      </c>
      <c r="C3599">
        <v>2</v>
      </c>
    </row>
    <row r="3600" spans="1:3" x14ac:dyDescent="0.25">
      <c r="A3600" t="s">
        <v>3656</v>
      </c>
      <c r="B3600" t="s">
        <v>3657</v>
      </c>
      <c r="C3600">
        <v>24</v>
      </c>
    </row>
    <row r="3601" spans="1:3" x14ac:dyDescent="0.25">
      <c r="A3601" t="s">
        <v>3658</v>
      </c>
      <c r="B3601" t="s">
        <v>3657</v>
      </c>
      <c r="C3601">
        <v>1</v>
      </c>
    </row>
    <row r="3602" spans="1:3" x14ac:dyDescent="0.25">
      <c r="A3602" t="s">
        <v>3659</v>
      </c>
      <c r="B3602" t="s">
        <v>3657</v>
      </c>
      <c r="C3602">
        <v>2</v>
      </c>
    </row>
    <row r="3603" spans="1:3" x14ac:dyDescent="0.25">
      <c r="A3603" t="s">
        <v>3660</v>
      </c>
      <c r="B3603" t="s">
        <v>3661</v>
      </c>
      <c r="C3603">
        <v>24</v>
      </c>
    </row>
    <row r="3604" spans="1:3" x14ac:dyDescent="0.25">
      <c r="A3604" t="s">
        <v>3662</v>
      </c>
      <c r="B3604" t="s">
        <v>3661</v>
      </c>
      <c r="C3604">
        <v>1</v>
      </c>
    </row>
    <row r="3605" spans="1:3" x14ac:dyDescent="0.25">
      <c r="A3605" t="s">
        <v>3663</v>
      </c>
      <c r="B3605" t="s">
        <v>3661</v>
      </c>
      <c r="C3605">
        <v>2</v>
      </c>
    </row>
    <row r="3606" spans="1:3" x14ac:dyDescent="0.25">
      <c r="A3606" t="s">
        <v>3664</v>
      </c>
      <c r="B3606" t="s">
        <v>3665</v>
      </c>
      <c r="C3606">
        <v>24</v>
      </c>
    </row>
    <row r="3607" spans="1:3" x14ac:dyDescent="0.25">
      <c r="A3607" t="s">
        <v>3666</v>
      </c>
      <c r="B3607" t="s">
        <v>3665</v>
      </c>
      <c r="C3607">
        <v>1</v>
      </c>
    </row>
    <row r="3608" spans="1:3" x14ac:dyDescent="0.25">
      <c r="A3608" t="s">
        <v>3667</v>
      </c>
      <c r="B3608" t="s">
        <v>3665</v>
      </c>
      <c r="C3608">
        <v>2</v>
      </c>
    </row>
    <row r="3609" spans="1:3" x14ac:dyDescent="0.25">
      <c r="A3609" t="s">
        <v>3668</v>
      </c>
      <c r="B3609" t="s">
        <v>3669</v>
      </c>
      <c r="C3609">
        <v>24</v>
      </c>
    </row>
    <row r="3610" spans="1:3" x14ac:dyDescent="0.25">
      <c r="A3610" t="s">
        <v>3670</v>
      </c>
      <c r="B3610" t="s">
        <v>3669</v>
      </c>
      <c r="C3610">
        <v>1</v>
      </c>
    </row>
    <row r="3611" spans="1:3" x14ac:dyDescent="0.25">
      <c r="A3611" t="s">
        <v>3671</v>
      </c>
      <c r="B3611" t="s">
        <v>3669</v>
      </c>
      <c r="C3611">
        <v>2</v>
      </c>
    </row>
    <row r="3612" spans="1:3" x14ac:dyDescent="0.25">
      <c r="A3612" t="s">
        <v>3672</v>
      </c>
      <c r="B3612" t="s">
        <v>3673</v>
      </c>
      <c r="C3612">
        <v>24</v>
      </c>
    </row>
    <row r="3613" spans="1:3" x14ac:dyDescent="0.25">
      <c r="A3613" t="s">
        <v>3674</v>
      </c>
      <c r="B3613" t="s">
        <v>3673</v>
      </c>
      <c r="C3613">
        <v>1</v>
      </c>
    </row>
    <row r="3614" spans="1:3" x14ac:dyDescent="0.25">
      <c r="A3614" t="s">
        <v>3675</v>
      </c>
      <c r="B3614" t="s">
        <v>3673</v>
      </c>
      <c r="C3614">
        <v>2</v>
      </c>
    </row>
    <row r="3615" spans="1:3" x14ac:dyDescent="0.25">
      <c r="A3615" t="s">
        <v>3676</v>
      </c>
      <c r="B3615" t="s">
        <v>3677</v>
      </c>
      <c r="C3615">
        <v>24</v>
      </c>
    </row>
    <row r="3616" spans="1:3" x14ac:dyDescent="0.25">
      <c r="A3616" t="s">
        <v>3678</v>
      </c>
      <c r="B3616" t="s">
        <v>3677</v>
      </c>
      <c r="C3616">
        <v>1</v>
      </c>
    </row>
    <row r="3617" spans="1:3" x14ac:dyDescent="0.25">
      <c r="A3617" t="s">
        <v>3679</v>
      </c>
      <c r="B3617" t="s">
        <v>3677</v>
      </c>
      <c r="C3617">
        <v>4</v>
      </c>
    </row>
    <row r="3618" spans="1:3" x14ac:dyDescent="0.25">
      <c r="A3618" t="s">
        <v>3680</v>
      </c>
      <c r="B3618" t="s">
        <v>3681</v>
      </c>
      <c r="C3618">
        <v>24</v>
      </c>
    </row>
    <row r="3619" spans="1:3" x14ac:dyDescent="0.25">
      <c r="A3619" t="s">
        <v>3682</v>
      </c>
      <c r="B3619" t="s">
        <v>3681</v>
      </c>
      <c r="C3619">
        <v>1</v>
      </c>
    </row>
    <row r="3620" spans="1:3" x14ac:dyDescent="0.25">
      <c r="A3620" t="s">
        <v>3683</v>
      </c>
      <c r="B3620" t="s">
        <v>3681</v>
      </c>
      <c r="C3620">
        <v>4</v>
      </c>
    </row>
    <row r="3621" spans="1:3" x14ac:dyDescent="0.25">
      <c r="A3621" t="s">
        <v>3684</v>
      </c>
      <c r="B3621" t="s">
        <v>3685</v>
      </c>
      <c r="C3621">
        <v>24</v>
      </c>
    </row>
    <row r="3622" spans="1:3" x14ac:dyDescent="0.25">
      <c r="A3622" t="s">
        <v>3686</v>
      </c>
      <c r="B3622" t="s">
        <v>3685</v>
      </c>
      <c r="C3622">
        <v>1</v>
      </c>
    </row>
    <row r="3623" spans="1:3" x14ac:dyDescent="0.25">
      <c r="A3623" t="s">
        <v>3687</v>
      </c>
      <c r="B3623" t="s">
        <v>3685</v>
      </c>
      <c r="C3623">
        <v>4</v>
      </c>
    </row>
    <row r="3624" spans="1:3" x14ac:dyDescent="0.25">
      <c r="A3624" t="s">
        <v>3688</v>
      </c>
      <c r="B3624" t="s">
        <v>3689</v>
      </c>
      <c r="C3624">
        <v>24</v>
      </c>
    </row>
    <row r="3625" spans="1:3" x14ac:dyDescent="0.25">
      <c r="A3625" t="s">
        <v>3690</v>
      </c>
      <c r="B3625" t="s">
        <v>3689</v>
      </c>
      <c r="C3625">
        <v>1</v>
      </c>
    </row>
    <row r="3626" spans="1:3" x14ac:dyDescent="0.25">
      <c r="A3626" t="s">
        <v>3691</v>
      </c>
      <c r="B3626" t="s">
        <v>3689</v>
      </c>
      <c r="C3626">
        <v>4</v>
      </c>
    </row>
    <row r="3627" spans="1:3" x14ac:dyDescent="0.25">
      <c r="A3627" t="s">
        <v>3692</v>
      </c>
      <c r="B3627" t="s">
        <v>3693</v>
      </c>
      <c r="C3627">
        <v>24</v>
      </c>
    </row>
    <row r="3628" spans="1:3" x14ac:dyDescent="0.25">
      <c r="A3628" t="s">
        <v>3694</v>
      </c>
      <c r="B3628" t="s">
        <v>3693</v>
      </c>
      <c r="C3628">
        <v>1</v>
      </c>
    </row>
    <row r="3629" spans="1:3" x14ac:dyDescent="0.25">
      <c r="A3629" t="s">
        <v>3695</v>
      </c>
      <c r="B3629" t="s">
        <v>3693</v>
      </c>
      <c r="C3629">
        <v>4</v>
      </c>
    </row>
    <row r="3630" spans="1:3" x14ac:dyDescent="0.25">
      <c r="A3630" t="s">
        <v>3696</v>
      </c>
      <c r="B3630" t="s">
        <v>3697</v>
      </c>
      <c r="C3630">
        <v>24</v>
      </c>
    </row>
    <row r="3631" spans="1:3" x14ac:dyDescent="0.25">
      <c r="A3631" t="s">
        <v>3698</v>
      </c>
      <c r="B3631" t="s">
        <v>3697</v>
      </c>
      <c r="C3631">
        <v>1</v>
      </c>
    </row>
    <row r="3632" spans="1:3" x14ac:dyDescent="0.25">
      <c r="A3632" t="s">
        <v>3699</v>
      </c>
      <c r="B3632" t="s">
        <v>3697</v>
      </c>
      <c r="C3632">
        <v>4</v>
      </c>
    </row>
    <row r="3633" spans="1:3" x14ac:dyDescent="0.25">
      <c r="A3633" t="s">
        <v>3700</v>
      </c>
      <c r="B3633" t="s">
        <v>3701</v>
      </c>
      <c r="C3633">
        <v>24</v>
      </c>
    </row>
    <row r="3634" spans="1:3" x14ac:dyDescent="0.25">
      <c r="A3634" t="s">
        <v>3702</v>
      </c>
      <c r="B3634" t="s">
        <v>3701</v>
      </c>
      <c r="C3634">
        <v>1</v>
      </c>
    </row>
    <row r="3635" spans="1:3" x14ac:dyDescent="0.25">
      <c r="A3635" t="s">
        <v>3703</v>
      </c>
      <c r="B3635" t="s">
        <v>3701</v>
      </c>
      <c r="C3635">
        <v>4</v>
      </c>
    </row>
    <row r="3636" spans="1:3" x14ac:dyDescent="0.25">
      <c r="A3636" t="s">
        <v>3704</v>
      </c>
      <c r="B3636" t="s">
        <v>3705</v>
      </c>
      <c r="C3636">
        <v>24</v>
      </c>
    </row>
    <row r="3637" spans="1:3" x14ac:dyDescent="0.25">
      <c r="A3637" t="s">
        <v>3706</v>
      </c>
      <c r="B3637" t="s">
        <v>3705</v>
      </c>
      <c r="C3637">
        <v>1</v>
      </c>
    </row>
    <row r="3638" spans="1:3" x14ac:dyDescent="0.25">
      <c r="A3638" t="s">
        <v>3707</v>
      </c>
      <c r="B3638" t="s">
        <v>3705</v>
      </c>
      <c r="C3638">
        <v>4</v>
      </c>
    </row>
    <row r="3639" spans="1:3" x14ac:dyDescent="0.25">
      <c r="A3639" t="s">
        <v>3708</v>
      </c>
      <c r="B3639" t="s">
        <v>3709</v>
      </c>
      <c r="C3639">
        <v>24</v>
      </c>
    </row>
    <row r="3640" spans="1:3" x14ac:dyDescent="0.25">
      <c r="A3640" t="s">
        <v>3710</v>
      </c>
      <c r="B3640" t="s">
        <v>3709</v>
      </c>
      <c r="C3640">
        <v>1</v>
      </c>
    </row>
    <row r="3641" spans="1:3" x14ac:dyDescent="0.25">
      <c r="A3641" t="s">
        <v>3711</v>
      </c>
      <c r="B3641" t="s">
        <v>3709</v>
      </c>
      <c r="C3641">
        <v>4</v>
      </c>
    </row>
    <row r="3642" spans="1:3" x14ac:dyDescent="0.25">
      <c r="A3642" t="s">
        <v>3712</v>
      </c>
      <c r="B3642" t="s">
        <v>3713</v>
      </c>
      <c r="C3642">
        <v>24</v>
      </c>
    </row>
    <row r="3643" spans="1:3" x14ac:dyDescent="0.25">
      <c r="A3643" t="s">
        <v>3714</v>
      </c>
      <c r="B3643" t="s">
        <v>3713</v>
      </c>
      <c r="C3643">
        <v>1</v>
      </c>
    </row>
    <row r="3644" spans="1:3" x14ac:dyDescent="0.25">
      <c r="A3644" t="s">
        <v>3715</v>
      </c>
      <c r="B3644" t="s">
        <v>3713</v>
      </c>
      <c r="C3644">
        <v>4</v>
      </c>
    </row>
    <row r="3645" spans="1:3" x14ac:dyDescent="0.25">
      <c r="A3645" t="s">
        <v>3716</v>
      </c>
      <c r="B3645" t="s">
        <v>3717</v>
      </c>
      <c r="C3645">
        <v>24</v>
      </c>
    </row>
    <row r="3646" spans="1:3" x14ac:dyDescent="0.25">
      <c r="A3646" t="s">
        <v>3718</v>
      </c>
      <c r="B3646" t="s">
        <v>3717</v>
      </c>
      <c r="C3646">
        <v>1</v>
      </c>
    </row>
    <row r="3647" spans="1:3" x14ac:dyDescent="0.25">
      <c r="A3647" t="s">
        <v>3719</v>
      </c>
      <c r="B3647" t="s">
        <v>3717</v>
      </c>
      <c r="C3647">
        <v>4</v>
      </c>
    </row>
    <row r="3648" spans="1:3" x14ac:dyDescent="0.25">
      <c r="A3648" t="s">
        <v>3720</v>
      </c>
      <c r="B3648" t="s">
        <v>3721</v>
      </c>
      <c r="C3648">
        <v>24</v>
      </c>
    </row>
    <row r="3649" spans="1:3" x14ac:dyDescent="0.25">
      <c r="A3649" t="s">
        <v>3722</v>
      </c>
      <c r="B3649" t="s">
        <v>3721</v>
      </c>
      <c r="C3649">
        <v>1</v>
      </c>
    </row>
    <row r="3650" spans="1:3" x14ac:dyDescent="0.25">
      <c r="A3650" t="s">
        <v>3723</v>
      </c>
      <c r="B3650" t="s">
        <v>3721</v>
      </c>
      <c r="C3650">
        <v>4</v>
      </c>
    </row>
    <row r="3651" spans="1:3" x14ac:dyDescent="0.25">
      <c r="A3651" t="s">
        <v>3724</v>
      </c>
      <c r="B3651" t="s">
        <v>3725</v>
      </c>
      <c r="C3651">
        <v>24</v>
      </c>
    </row>
    <row r="3652" spans="1:3" x14ac:dyDescent="0.25">
      <c r="A3652" t="s">
        <v>3726</v>
      </c>
      <c r="B3652" t="s">
        <v>3725</v>
      </c>
      <c r="C3652">
        <v>1</v>
      </c>
    </row>
    <row r="3653" spans="1:3" x14ac:dyDescent="0.25">
      <c r="A3653" t="s">
        <v>3727</v>
      </c>
      <c r="B3653" t="s">
        <v>3725</v>
      </c>
      <c r="C3653">
        <v>4</v>
      </c>
    </row>
    <row r="3654" spans="1:3" x14ac:dyDescent="0.25">
      <c r="A3654" t="s">
        <v>3728</v>
      </c>
      <c r="B3654" t="s">
        <v>3729</v>
      </c>
      <c r="C3654">
        <v>24</v>
      </c>
    </row>
    <row r="3655" spans="1:3" x14ac:dyDescent="0.25">
      <c r="A3655" t="s">
        <v>3730</v>
      </c>
      <c r="B3655" t="s">
        <v>3729</v>
      </c>
      <c r="C3655">
        <v>1</v>
      </c>
    </row>
    <row r="3656" spans="1:3" x14ac:dyDescent="0.25">
      <c r="A3656" t="s">
        <v>3731</v>
      </c>
      <c r="B3656" t="s">
        <v>3729</v>
      </c>
      <c r="C3656">
        <v>4</v>
      </c>
    </row>
    <row r="3657" spans="1:3" x14ac:dyDescent="0.25">
      <c r="A3657" t="s">
        <v>3732</v>
      </c>
      <c r="B3657" t="s">
        <v>3733</v>
      </c>
      <c r="C3657">
        <v>24</v>
      </c>
    </row>
    <row r="3658" spans="1:3" x14ac:dyDescent="0.25">
      <c r="A3658" t="s">
        <v>3734</v>
      </c>
      <c r="B3658" t="s">
        <v>3733</v>
      </c>
      <c r="C3658">
        <v>1</v>
      </c>
    </row>
    <row r="3659" spans="1:3" x14ac:dyDescent="0.25">
      <c r="A3659" t="s">
        <v>3735</v>
      </c>
      <c r="B3659" t="s">
        <v>3733</v>
      </c>
      <c r="C3659">
        <v>4</v>
      </c>
    </row>
    <row r="3660" spans="1:3" x14ac:dyDescent="0.25">
      <c r="A3660" t="s">
        <v>3736</v>
      </c>
      <c r="B3660" t="s">
        <v>3737</v>
      </c>
      <c r="C3660">
        <v>24</v>
      </c>
    </row>
    <row r="3661" spans="1:3" x14ac:dyDescent="0.25">
      <c r="A3661" t="s">
        <v>3738</v>
      </c>
      <c r="B3661" t="s">
        <v>3737</v>
      </c>
      <c r="C3661">
        <v>1</v>
      </c>
    </row>
    <row r="3662" spans="1:3" x14ac:dyDescent="0.25">
      <c r="A3662" t="s">
        <v>3739</v>
      </c>
      <c r="B3662" t="s">
        <v>3737</v>
      </c>
      <c r="C3662">
        <v>4</v>
      </c>
    </row>
    <row r="3663" spans="1:3" x14ac:dyDescent="0.25">
      <c r="A3663" t="s">
        <v>3740</v>
      </c>
      <c r="B3663" t="s">
        <v>3741</v>
      </c>
      <c r="C3663">
        <v>24</v>
      </c>
    </row>
    <row r="3664" spans="1:3" x14ac:dyDescent="0.25">
      <c r="A3664" t="s">
        <v>3742</v>
      </c>
      <c r="B3664" t="s">
        <v>3741</v>
      </c>
      <c r="C3664">
        <v>1</v>
      </c>
    </row>
    <row r="3665" spans="1:3" x14ac:dyDescent="0.25">
      <c r="A3665" t="s">
        <v>3743</v>
      </c>
      <c r="B3665" t="s">
        <v>3741</v>
      </c>
      <c r="C3665">
        <v>4</v>
      </c>
    </row>
    <row r="3666" spans="1:3" x14ac:dyDescent="0.25">
      <c r="A3666" t="s">
        <v>3744</v>
      </c>
      <c r="B3666" t="s">
        <v>3745</v>
      </c>
      <c r="C3666">
        <v>24</v>
      </c>
    </row>
    <row r="3667" spans="1:3" x14ac:dyDescent="0.25">
      <c r="A3667" t="s">
        <v>3746</v>
      </c>
      <c r="B3667" t="s">
        <v>3745</v>
      </c>
      <c r="C3667">
        <v>1</v>
      </c>
    </row>
    <row r="3668" spans="1:3" x14ac:dyDescent="0.25">
      <c r="A3668" t="s">
        <v>3747</v>
      </c>
      <c r="B3668" t="s">
        <v>3745</v>
      </c>
      <c r="C3668">
        <v>4</v>
      </c>
    </row>
    <row r="3669" spans="1:3" x14ac:dyDescent="0.25">
      <c r="A3669" t="s">
        <v>3748</v>
      </c>
      <c r="B3669" t="s">
        <v>3749</v>
      </c>
      <c r="C3669">
        <v>24</v>
      </c>
    </row>
    <row r="3670" spans="1:3" x14ac:dyDescent="0.25">
      <c r="A3670" t="s">
        <v>3750</v>
      </c>
      <c r="B3670" t="s">
        <v>3749</v>
      </c>
      <c r="C3670">
        <v>1</v>
      </c>
    </row>
    <row r="3671" spans="1:3" x14ac:dyDescent="0.25">
      <c r="A3671" t="s">
        <v>3751</v>
      </c>
      <c r="B3671" t="s">
        <v>3749</v>
      </c>
      <c r="C3671">
        <v>4</v>
      </c>
    </row>
    <row r="3672" spans="1:3" x14ac:dyDescent="0.25">
      <c r="A3672" t="s">
        <v>3752</v>
      </c>
      <c r="B3672" t="s">
        <v>3753</v>
      </c>
      <c r="C3672">
        <v>24</v>
      </c>
    </row>
    <row r="3673" spans="1:3" x14ac:dyDescent="0.25">
      <c r="A3673" t="s">
        <v>3754</v>
      </c>
      <c r="B3673" t="s">
        <v>3753</v>
      </c>
      <c r="C3673">
        <v>1</v>
      </c>
    </row>
    <row r="3674" spans="1:3" x14ac:dyDescent="0.25">
      <c r="A3674" t="s">
        <v>3755</v>
      </c>
      <c r="B3674" t="s">
        <v>3753</v>
      </c>
      <c r="C3674">
        <v>4</v>
      </c>
    </row>
    <row r="3675" spans="1:3" x14ac:dyDescent="0.25">
      <c r="A3675" t="s">
        <v>3756</v>
      </c>
      <c r="B3675" t="s">
        <v>3757</v>
      </c>
      <c r="C3675">
        <v>24</v>
      </c>
    </row>
    <row r="3676" spans="1:3" x14ac:dyDescent="0.25">
      <c r="A3676" t="s">
        <v>3758</v>
      </c>
      <c r="B3676" t="s">
        <v>3757</v>
      </c>
      <c r="C3676">
        <v>1</v>
      </c>
    </row>
    <row r="3677" spans="1:3" x14ac:dyDescent="0.25">
      <c r="A3677" t="s">
        <v>3759</v>
      </c>
      <c r="B3677" t="s">
        <v>3757</v>
      </c>
      <c r="C3677">
        <v>4</v>
      </c>
    </row>
    <row r="3678" spans="1:3" x14ac:dyDescent="0.25">
      <c r="A3678" t="s">
        <v>3760</v>
      </c>
      <c r="B3678" t="s">
        <v>3761</v>
      </c>
      <c r="C3678">
        <v>24</v>
      </c>
    </row>
    <row r="3679" spans="1:3" x14ac:dyDescent="0.25">
      <c r="A3679" t="s">
        <v>3762</v>
      </c>
      <c r="B3679" t="s">
        <v>3761</v>
      </c>
      <c r="C3679">
        <v>1</v>
      </c>
    </row>
    <row r="3680" spans="1:3" x14ac:dyDescent="0.25">
      <c r="A3680" t="s">
        <v>3763</v>
      </c>
      <c r="B3680" t="s">
        <v>3761</v>
      </c>
      <c r="C3680">
        <v>4</v>
      </c>
    </row>
    <row r="3681" spans="1:3" x14ac:dyDescent="0.25">
      <c r="A3681" t="s">
        <v>3764</v>
      </c>
      <c r="B3681" t="s">
        <v>3765</v>
      </c>
      <c r="C3681">
        <v>24</v>
      </c>
    </row>
    <row r="3682" spans="1:3" x14ac:dyDescent="0.25">
      <c r="A3682" t="s">
        <v>3766</v>
      </c>
      <c r="B3682" t="s">
        <v>3765</v>
      </c>
      <c r="C3682">
        <v>1</v>
      </c>
    </row>
    <row r="3683" spans="1:3" x14ac:dyDescent="0.25">
      <c r="A3683" t="s">
        <v>3767</v>
      </c>
      <c r="B3683" t="s">
        <v>3765</v>
      </c>
      <c r="C3683">
        <v>4</v>
      </c>
    </row>
    <row r="3684" spans="1:3" x14ac:dyDescent="0.25">
      <c r="A3684" t="s">
        <v>3768</v>
      </c>
      <c r="B3684" t="s">
        <v>3769</v>
      </c>
      <c r="C3684">
        <v>24</v>
      </c>
    </row>
    <row r="3685" spans="1:3" x14ac:dyDescent="0.25">
      <c r="A3685" t="s">
        <v>3770</v>
      </c>
      <c r="B3685" t="s">
        <v>3769</v>
      </c>
      <c r="C3685">
        <v>1</v>
      </c>
    </row>
    <row r="3686" spans="1:3" x14ac:dyDescent="0.25">
      <c r="A3686" t="s">
        <v>3771</v>
      </c>
      <c r="B3686" t="s">
        <v>3769</v>
      </c>
      <c r="C3686">
        <v>4</v>
      </c>
    </row>
    <row r="3687" spans="1:3" x14ac:dyDescent="0.25">
      <c r="A3687" t="s">
        <v>3772</v>
      </c>
      <c r="B3687" t="s">
        <v>3773</v>
      </c>
      <c r="C3687">
        <v>24</v>
      </c>
    </row>
    <row r="3688" spans="1:3" x14ac:dyDescent="0.25">
      <c r="A3688" t="s">
        <v>3774</v>
      </c>
      <c r="B3688" t="s">
        <v>3773</v>
      </c>
      <c r="C3688">
        <v>1</v>
      </c>
    </row>
    <row r="3689" spans="1:3" x14ac:dyDescent="0.25">
      <c r="A3689" t="s">
        <v>3775</v>
      </c>
      <c r="B3689" t="s">
        <v>3773</v>
      </c>
      <c r="C3689">
        <v>4</v>
      </c>
    </row>
    <row r="3690" spans="1:3" x14ac:dyDescent="0.25">
      <c r="A3690" t="s">
        <v>3776</v>
      </c>
      <c r="B3690" t="s">
        <v>3777</v>
      </c>
      <c r="C3690">
        <v>24</v>
      </c>
    </row>
    <row r="3691" spans="1:3" x14ac:dyDescent="0.25">
      <c r="A3691" t="s">
        <v>3778</v>
      </c>
      <c r="B3691" t="s">
        <v>3777</v>
      </c>
      <c r="C3691">
        <v>1</v>
      </c>
    </row>
    <row r="3692" spans="1:3" x14ac:dyDescent="0.25">
      <c r="A3692" t="s">
        <v>3779</v>
      </c>
      <c r="B3692" t="s">
        <v>3777</v>
      </c>
      <c r="C3692">
        <v>4</v>
      </c>
    </row>
    <row r="3693" spans="1:3" x14ac:dyDescent="0.25">
      <c r="A3693" t="s">
        <v>3780</v>
      </c>
      <c r="B3693" t="s">
        <v>3781</v>
      </c>
      <c r="C3693">
        <v>24</v>
      </c>
    </row>
    <row r="3694" spans="1:3" x14ac:dyDescent="0.25">
      <c r="A3694" t="s">
        <v>3782</v>
      </c>
      <c r="B3694" t="s">
        <v>3781</v>
      </c>
      <c r="C3694">
        <v>1</v>
      </c>
    </row>
    <row r="3695" spans="1:3" x14ac:dyDescent="0.25">
      <c r="A3695" t="s">
        <v>3783</v>
      </c>
      <c r="B3695" t="s">
        <v>3781</v>
      </c>
      <c r="C3695">
        <v>4</v>
      </c>
    </row>
    <row r="3696" spans="1:3" x14ac:dyDescent="0.25">
      <c r="A3696" t="s">
        <v>3784</v>
      </c>
      <c r="B3696" t="s">
        <v>3785</v>
      </c>
      <c r="C3696">
        <v>24</v>
      </c>
    </row>
    <row r="3697" spans="1:3" x14ac:dyDescent="0.25">
      <c r="A3697" t="s">
        <v>3786</v>
      </c>
      <c r="B3697" t="s">
        <v>3785</v>
      </c>
      <c r="C3697">
        <v>1</v>
      </c>
    </row>
    <row r="3698" spans="1:3" x14ac:dyDescent="0.25">
      <c r="A3698" t="s">
        <v>3787</v>
      </c>
      <c r="B3698" t="s">
        <v>3785</v>
      </c>
      <c r="C3698">
        <v>4</v>
      </c>
    </row>
    <row r="3699" spans="1:3" x14ac:dyDescent="0.25">
      <c r="A3699" t="s">
        <v>3788</v>
      </c>
      <c r="B3699" t="s">
        <v>3789</v>
      </c>
      <c r="C3699">
        <v>24</v>
      </c>
    </row>
    <row r="3700" spans="1:3" x14ac:dyDescent="0.25">
      <c r="A3700" t="s">
        <v>3790</v>
      </c>
      <c r="B3700" t="s">
        <v>3789</v>
      </c>
      <c r="C3700">
        <v>1</v>
      </c>
    </row>
    <row r="3701" spans="1:3" x14ac:dyDescent="0.25">
      <c r="A3701" t="s">
        <v>3791</v>
      </c>
      <c r="B3701" t="s">
        <v>3789</v>
      </c>
      <c r="C3701">
        <v>4</v>
      </c>
    </row>
    <row r="3702" spans="1:3" x14ac:dyDescent="0.25">
      <c r="A3702" t="s">
        <v>3792</v>
      </c>
      <c r="B3702" t="s">
        <v>3793</v>
      </c>
      <c r="C3702">
        <v>24</v>
      </c>
    </row>
    <row r="3703" spans="1:3" x14ac:dyDescent="0.25">
      <c r="A3703" t="s">
        <v>3794</v>
      </c>
      <c r="B3703" t="s">
        <v>3793</v>
      </c>
      <c r="C3703">
        <v>1</v>
      </c>
    </row>
    <row r="3704" spans="1:3" x14ac:dyDescent="0.25">
      <c r="A3704" t="s">
        <v>3795</v>
      </c>
      <c r="B3704" t="s">
        <v>3793</v>
      </c>
      <c r="C3704">
        <v>4</v>
      </c>
    </row>
    <row r="3705" spans="1:3" x14ac:dyDescent="0.25">
      <c r="A3705" t="s">
        <v>3796</v>
      </c>
      <c r="B3705">
        <v>2901</v>
      </c>
      <c r="C3705">
        <v>4</v>
      </c>
    </row>
    <row r="3706" spans="1:3" x14ac:dyDescent="0.25">
      <c r="A3706" t="s">
        <v>3797</v>
      </c>
      <c r="B3706">
        <v>851</v>
      </c>
      <c r="C3706">
        <v>1</v>
      </c>
    </row>
    <row r="3707" spans="1:3" x14ac:dyDescent="0.25">
      <c r="A3707" t="s">
        <v>3798</v>
      </c>
      <c r="B3707">
        <v>851</v>
      </c>
      <c r="C3707">
        <v>4</v>
      </c>
    </row>
    <row r="3708" spans="1:3" x14ac:dyDescent="0.25">
      <c r="A3708" t="s">
        <v>3799</v>
      </c>
      <c r="B3708">
        <v>3144</v>
      </c>
      <c r="C3708">
        <v>4</v>
      </c>
    </row>
    <row r="3709" spans="1:3" x14ac:dyDescent="0.25">
      <c r="A3709" t="s">
        <v>3800</v>
      </c>
      <c r="B3709">
        <v>3145</v>
      </c>
      <c r="C3709">
        <v>4</v>
      </c>
    </row>
    <row r="3710" spans="1:3" x14ac:dyDescent="0.25">
      <c r="A3710" t="s">
        <v>3801</v>
      </c>
      <c r="B3710">
        <v>5080</v>
      </c>
      <c r="C3710">
        <v>1</v>
      </c>
    </row>
    <row r="3711" spans="1:3" x14ac:dyDescent="0.25">
      <c r="A3711" t="s">
        <v>3802</v>
      </c>
      <c r="B3711">
        <v>5080</v>
      </c>
      <c r="C3711">
        <v>4</v>
      </c>
    </row>
    <row r="3712" spans="1:3" x14ac:dyDescent="0.25">
      <c r="A3712" t="s">
        <v>3803</v>
      </c>
      <c r="B3712">
        <v>5080</v>
      </c>
      <c r="C3712">
        <v>12</v>
      </c>
    </row>
    <row r="3713" spans="1:3" x14ac:dyDescent="0.25">
      <c r="A3713" t="s">
        <v>3804</v>
      </c>
      <c r="B3713">
        <v>5081</v>
      </c>
      <c r="C3713">
        <v>1</v>
      </c>
    </row>
    <row r="3714" spans="1:3" x14ac:dyDescent="0.25">
      <c r="A3714" t="s">
        <v>3805</v>
      </c>
      <c r="B3714">
        <v>5081</v>
      </c>
      <c r="C3714">
        <v>4</v>
      </c>
    </row>
    <row r="3715" spans="1:3" x14ac:dyDescent="0.25">
      <c r="A3715" t="s">
        <v>3806</v>
      </c>
      <c r="B3715">
        <v>5081</v>
      </c>
      <c r="C3715">
        <v>12</v>
      </c>
    </row>
    <row r="3716" spans="1:3" x14ac:dyDescent="0.25">
      <c r="A3716" t="s">
        <v>3807</v>
      </c>
      <c r="B3716">
        <v>72000</v>
      </c>
      <c r="C3716">
        <v>4</v>
      </c>
    </row>
    <row r="3717" spans="1:3" x14ac:dyDescent="0.25">
      <c r="A3717" t="s">
        <v>3808</v>
      </c>
      <c r="B3717">
        <v>72000</v>
      </c>
      <c r="C3717">
        <v>48</v>
      </c>
    </row>
    <row r="3718" spans="1:3" x14ac:dyDescent="0.25">
      <c r="A3718" t="s">
        <v>3809</v>
      </c>
      <c r="B3718">
        <v>72001</v>
      </c>
      <c r="C3718">
        <v>4</v>
      </c>
    </row>
    <row r="3719" spans="1:3" x14ac:dyDescent="0.25">
      <c r="A3719" t="s">
        <v>3810</v>
      </c>
      <c r="B3719">
        <v>72001</v>
      </c>
      <c r="C3719">
        <v>48</v>
      </c>
    </row>
    <row r="3720" spans="1:3" x14ac:dyDescent="0.25">
      <c r="A3720" t="s">
        <v>3811</v>
      </c>
      <c r="B3720">
        <v>71082</v>
      </c>
      <c r="C3720">
        <v>4</v>
      </c>
    </row>
    <row r="3721" spans="1:3" x14ac:dyDescent="0.25">
      <c r="A3721" t="s">
        <v>3812</v>
      </c>
      <c r="B3721">
        <v>71082</v>
      </c>
      <c r="C3721">
        <v>48</v>
      </c>
    </row>
    <row r="3722" spans="1:3" x14ac:dyDescent="0.25">
      <c r="A3722" t="s">
        <v>3813</v>
      </c>
      <c r="B3722">
        <v>80282</v>
      </c>
      <c r="C3722">
        <v>4</v>
      </c>
    </row>
    <row r="3723" spans="1:3" x14ac:dyDescent="0.25">
      <c r="A3723" t="s">
        <v>3814</v>
      </c>
      <c r="B3723">
        <v>80282</v>
      </c>
      <c r="C3723">
        <v>48</v>
      </c>
    </row>
    <row r="3724" spans="1:3" x14ac:dyDescent="0.25">
      <c r="A3724" t="s">
        <v>3815</v>
      </c>
      <c r="B3724">
        <v>3989</v>
      </c>
      <c r="C3724">
        <v>1</v>
      </c>
    </row>
    <row r="3725" spans="1:3" x14ac:dyDescent="0.25">
      <c r="A3725" t="s">
        <v>3816</v>
      </c>
      <c r="B3725">
        <v>3989</v>
      </c>
      <c r="C3725">
        <v>2</v>
      </c>
    </row>
    <row r="3726" spans="1:3" x14ac:dyDescent="0.25">
      <c r="A3726" t="s">
        <v>3817</v>
      </c>
      <c r="B3726">
        <v>3989</v>
      </c>
      <c r="C3726">
        <v>24</v>
      </c>
    </row>
    <row r="3727" spans="1:3" x14ac:dyDescent="0.25">
      <c r="A3727" t="s">
        <v>3818</v>
      </c>
      <c r="B3727">
        <v>3990</v>
      </c>
      <c r="C3727">
        <v>1</v>
      </c>
    </row>
    <row r="3728" spans="1:3" x14ac:dyDescent="0.25">
      <c r="A3728" t="s">
        <v>3819</v>
      </c>
      <c r="B3728">
        <v>3990</v>
      </c>
      <c r="C3728">
        <v>2</v>
      </c>
    </row>
    <row r="3729" spans="1:3" x14ac:dyDescent="0.25">
      <c r="A3729" t="s">
        <v>3820</v>
      </c>
      <c r="B3729">
        <v>3990</v>
      </c>
      <c r="C3729">
        <v>24</v>
      </c>
    </row>
    <row r="3730" spans="1:3" x14ac:dyDescent="0.25">
      <c r="A3730" t="s">
        <v>3821</v>
      </c>
      <c r="B3730">
        <v>17084</v>
      </c>
      <c r="C3730">
        <v>1</v>
      </c>
    </row>
    <row r="3731" spans="1:3" x14ac:dyDescent="0.25">
      <c r="A3731" t="s">
        <v>3822</v>
      </c>
      <c r="B3731">
        <v>17084</v>
      </c>
      <c r="C3731">
        <v>2</v>
      </c>
    </row>
    <row r="3732" spans="1:3" x14ac:dyDescent="0.25">
      <c r="A3732" t="s">
        <v>3823</v>
      </c>
      <c r="B3732">
        <v>17084</v>
      </c>
      <c r="C3732">
        <v>24</v>
      </c>
    </row>
    <row r="3733" spans="1:3" x14ac:dyDescent="0.25">
      <c r="A3733" t="s">
        <v>3824</v>
      </c>
      <c r="B3733">
        <v>17085</v>
      </c>
      <c r="C3733">
        <v>1</v>
      </c>
    </row>
    <row r="3734" spans="1:3" x14ac:dyDescent="0.25">
      <c r="A3734" t="s">
        <v>3825</v>
      </c>
      <c r="B3734">
        <v>17085</v>
      </c>
      <c r="C3734">
        <v>2</v>
      </c>
    </row>
    <row r="3735" spans="1:3" x14ac:dyDescent="0.25">
      <c r="A3735" t="s">
        <v>3826</v>
      </c>
      <c r="B3735">
        <v>17085</v>
      </c>
      <c r="C3735">
        <v>24</v>
      </c>
    </row>
    <row r="3736" spans="1:3" x14ac:dyDescent="0.25">
      <c r="A3736" t="s">
        <v>3827</v>
      </c>
      <c r="B3736">
        <v>17086</v>
      </c>
      <c r="C3736">
        <v>1</v>
      </c>
    </row>
    <row r="3737" spans="1:3" x14ac:dyDescent="0.25">
      <c r="A3737" t="s">
        <v>3828</v>
      </c>
      <c r="B3737">
        <v>17086</v>
      </c>
      <c r="C3737">
        <v>2</v>
      </c>
    </row>
    <row r="3738" spans="1:3" x14ac:dyDescent="0.25">
      <c r="A3738" t="s">
        <v>3829</v>
      </c>
      <c r="B3738">
        <v>17086</v>
      </c>
      <c r="C3738">
        <v>12</v>
      </c>
    </row>
    <row r="3739" spans="1:3" x14ac:dyDescent="0.25">
      <c r="A3739" t="s">
        <v>3830</v>
      </c>
      <c r="B3739" t="s">
        <v>3831</v>
      </c>
      <c r="C3739">
        <v>4</v>
      </c>
    </row>
    <row r="3740" spans="1:3" x14ac:dyDescent="0.25">
      <c r="A3740" t="s">
        <v>3832</v>
      </c>
      <c r="B3740" t="s">
        <v>3831</v>
      </c>
      <c r="C3740">
        <v>1</v>
      </c>
    </row>
    <row r="3741" spans="1:3" x14ac:dyDescent="0.25">
      <c r="A3741" t="s">
        <v>3833</v>
      </c>
      <c r="B3741" t="s">
        <v>3831</v>
      </c>
      <c r="C3741">
        <v>12</v>
      </c>
    </row>
    <row r="3742" spans="1:3" x14ac:dyDescent="0.25">
      <c r="A3742" t="s">
        <v>3834</v>
      </c>
      <c r="B3742">
        <v>5472</v>
      </c>
      <c r="C3742">
        <v>8</v>
      </c>
    </row>
    <row r="3743" spans="1:3" x14ac:dyDescent="0.25">
      <c r="A3743" t="s">
        <v>3835</v>
      </c>
      <c r="B3743">
        <v>5472</v>
      </c>
      <c r="C3743">
        <v>48</v>
      </c>
    </row>
    <row r="3744" spans="1:3" x14ac:dyDescent="0.25">
      <c r="A3744" t="s">
        <v>3836</v>
      </c>
      <c r="B3744">
        <v>5476</v>
      </c>
      <c r="C3744">
        <v>8</v>
      </c>
    </row>
    <row r="3745" spans="1:3" x14ac:dyDescent="0.25">
      <c r="A3745" t="s">
        <v>3837</v>
      </c>
      <c r="B3745">
        <v>5476</v>
      </c>
      <c r="C3745">
        <v>36</v>
      </c>
    </row>
    <row r="3746" spans="1:3" x14ac:dyDescent="0.25">
      <c r="A3746" t="s">
        <v>3838</v>
      </c>
      <c r="B3746">
        <v>1040</v>
      </c>
      <c r="C3746">
        <v>1</v>
      </c>
    </row>
    <row r="3747" spans="1:3" x14ac:dyDescent="0.25">
      <c r="A3747" t="s">
        <v>3839</v>
      </c>
      <c r="B3747">
        <v>1040</v>
      </c>
      <c r="C3747">
        <v>2</v>
      </c>
    </row>
    <row r="3748" spans="1:3" x14ac:dyDescent="0.25">
      <c r="A3748" t="s">
        <v>3840</v>
      </c>
      <c r="B3748">
        <v>1040</v>
      </c>
      <c r="C3748">
        <v>12</v>
      </c>
    </row>
    <row r="3749" spans="1:3" x14ac:dyDescent="0.25">
      <c r="A3749" t="s">
        <v>3841</v>
      </c>
      <c r="B3749">
        <v>1041</v>
      </c>
      <c r="C3749">
        <v>1</v>
      </c>
    </row>
    <row r="3750" spans="1:3" x14ac:dyDescent="0.25">
      <c r="A3750" t="s">
        <v>3842</v>
      </c>
      <c r="B3750">
        <v>1041</v>
      </c>
      <c r="C3750">
        <v>2</v>
      </c>
    </row>
    <row r="3751" spans="1:3" x14ac:dyDescent="0.25">
      <c r="A3751" t="s">
        <v>3843</v>
      </c>
      <c r="B3751">
        <v>1041</v>
      </c>
      <c r="C3751">
        <v>12</v>
      </c>
    </row>
    <row r="3752" spans="1:3" x14ac:dyDescent="0.25">
      <c r="A3752" t="s">
        <v>3844</v>
      </c>
      <c r="B3752">
        <v>1042</v>
      </c>
      <c r="C3752">
        <v>1</v>
      </c>
    </row>
    <row r="3753" spans="1:3" x14ac:dyDescent="0.25">
      <c r="A3753" t="s">
        <v>3845</v>
      </c>
      <c r="B3753">
        <v>1042</v>
      </c>
      <c r="C3753">
        <v>2</v>
      </c>
    </row>
    <row r="3754" spans="1:3" x14ac:dyDescent="0.25">
      <c r="A3754" t="s">
        <v>3846</v>
      </c>
      <c r="B3754">
        <v>1042</v>
      </c>
      <c r="C3754">
        <v>12</v>
      </c>
    </row>
    <row r="3755" spans="1:3" x14ac:dyDescent="0.25">
      <c r="A3755" t="s">
        <v>3847</v>
      </c>
      <c r="B3755">
        <v>1060</v>
      </c>
      <c r="C3755">
        <v>1</v>
      </c>
    </row>
    <row r="3756" spans="1:3" x14ac:dyDescent="0.25">
      <c r="A3756" t="s">
        <v>3848</v>
      </c>
      <c r="B3756">
        <v>1060</v>
      </c>
      <c r="C3756">
        <v>2</v>
      </c>
    </row>
    <row r="3757" spans="1:3" x14ac:dyDescent="0.25">
      <c r="A3757" t="s">
        <v>3849</v>
      </c>
      <c r="B3757">
        <v>1060</v>
      </c>
      <c r="C3757">
        <v>12</v>
      </c>
    </row>
    <row r="3758" spans="1:3" x14ac:dyDescent="0.25">
      <c r="A3758" t="s">
        <v>3850</v>
      </c>
      <c r="B3758">
        <v>1061</v>
      </c>
      <c r="C3758">
        <v>1</v>
      </c>
    </row>
    <row r="3759" spans="1:3" x14ac:dyDescent="0.25">
      <c r="A3759" t="s">
        <v>3851</v>
      </c>
      <c r="B3759">
        <v>1061</v>
      </c>
      <c r="C3759">
        <v>2</v>
      </c>
    </row>
    <row r="3760" spans="1:3" x14ac:dyDescent="0.25">
      <c r="A3760" t="s">
        <v>3852</v>
      </c>
      <c r="B3760">
        <v>1061</v>
      </c>
      <c r="C3760">
        <v>12</v>
      </c>
    </row>
    <row r="3761" spans="1:3" x14ac:dyDescent="0.25">
      <c r="A3761" t="s">
        <v>3853</v>
      </c>
      <c r="B3761">
        <v>1062</v>
      </c>
      <c r="C3761">
        <v>1</v>
      </c>
    </row>
    <row r="3762" spans="1:3" x14ac:dyDescent="0.25">
      <c r="A3762" t="s">
        <v>3854</v>
      </c>
      <c r="B3762">
        <v>1062</v>
      </c>
      <c r="C3762">
        <v>2</v>
      </c>
    </row>
    <row r="3763" spans="1:3" x14ac:dyDescent="0.25">
      <c r="A3763" t="s">
        <v>3855</v>
      </c>
      <c r="B3763">
        <v>1062</v>
      </c>
      <c r="C3763">
        <v>12</v>
      </c>
    </row>
    <row r="3764" spans="1:3" x14ac:dyDescent="0.25">
      <c r="A3764" t="s">
        <v>3856</v>
      </c>
      <c r="B3764">
        <v>2041</v>
      </c>
      <c r="C3764">
        <v>30</v>
      </c>
    </row>
    <row r="3765" spans="1:3" x14ac:dyDescent="0.25">
      <c r="A3765" t="s">
        <v>3857</v>
      </c>
      <c r="B3765">
        <v>5430</v>
      </c>
      <c r="C3765">
        <v>1</v>
      </c>
    </row>
    <row r="3766" spans="1:3" x14ac:dyDescent="0.25">
      <c r="A3766" t="s">
        <v>3858</v>
      </c>
      <c r="B3766">
        <v>5430</v>
      </c>
      <c r="C3766">
        <v>24</v>
      </c>
    </row>
    <row r="3767" spans="1:3" x14ac:dyDescent="0.25">
      <c r="A3767" t="s">
        <v>3859</v>
      </c>
      <c r="B3767">
        <v>5431</v>
      </c>
      <c r="C3767">
        <v>1</v>
      </c>
    </row>
    <row r="3768" spans="1:3" x14ac:dyDescent="0.25">
      <c r="A3768" t="s">
        <v>3860</v>
      </c>
      <c r="B3768">
        <v>5431</v>
      </c>
      <c r="C3768">
        <v>24</v>
      </c>
    </row>
    <row r="3769" spans="1:3" x14ac:dyDescent="0.25">
      <c r="A3769" t="s">
        <v>3861</v>
      </c>
      <c r="B3769">
        <v>5432</v>
      </c>
      <c r="C3769">
        <v>1</v>
      </c>
    </row>
    <row r="3770" spans="1:3" x14ac:dyDescent="0.25">
      <c r="A3770" t="s">
        <v>3862</v>
      </c>
      <c r="B3770">
        <v>5432</v>
      </c>
      <c r="C3770">
        <v>24</v>
      </c>
    </row>
    <row r="3771" spans="1:3" x14ac:dyDescent="0.25">
      <c r="A3771" t="s">
        <v>3863</v>
      </c>
      <c r="B3771">
        <v>5435</v>
      </c>
      <c r="C3771">
        <v>1</v>
      </c>
    </row>
    <row r="3772" spans="1:3" x14ac:dyDescent="0.25">
      <c r="A3772" t="s">
        <v>3864</v>
      </c>
      <c r="B3772">
        <v>5435</v>
      </c>
      <c r="C3772">
        <v>10</v>
      </c>
    </row>
    <row r="3773" spans="1:3" x14ac:dyDescent="0.25">
      <c r="A3773" t="s">
        <v>3865</v>
      </c>
      <c r="B3773">
        <v>5436</v>
      </c>
      <c r="C3773">
        <v>1</v>
      </c>
    </row>
    <row r="3774" spans="1:3" x14ac:dyDescent="0.25">
      <c r="A3774" t="s">
        <v>3866</v>
      </c>
      <c r="B3774">
        <v>5436</v>
      </c>
      <c r="C3774">
        <v>4</v>
      </c>
    </row>
    <row r="3775" spans="1:3" x14ac:dyDescent="0.25">
      <c r="A3775" t="s">
        <v>3867</v>
      </c>
      <c r="B3775">
        <v>5437</v>
      </c>
      <c r="C3775">
        <v>1</v>
      </c>
    </row>
    <row r="3776" spans="1:3" x14ac:dyDescent="0.25">
      <c r="A3776" t="s">
        <v>3868</v>
      </c>
      <c r="B3776">
        <v>5437</v>
      </c>
      <c r="C3776">
        <v>4</v>
      </c>
    </row>
    <row r="3777" spans="1:3" x14ac:dyDescent="0.25">
      <c r="A3777" t="s">
        <v>3869</v>
      </c>
      <c r="B3777">
        <v>530</v>
      </c>
      <c r="C3777">
        <v>2</v>
      </c>
    </row>
    <row r="3778" spans="1:3" x14ac:dyDescent="0.25">
      <c r="A3778" t="s">
        <v>3870</v>
      </c>
      <c r="B3778">
        <v>530</v>
      </c>
      <c r="C3778">
        <v>3</v>
      </c>
    </row>
    <row r="3779" spans="1:3" x14ac:dyDescent="0.25">
      <c r="A3779" t="s">
        <v>3871</v>
      </c>
      <c r="B3779">
        <v>23187</v>
      </c>
      <c r="C3779">
        <v>2</v>
      </c>
    </row>
    <row r="3780" spans="1:3" x14ac:dyDescent="0.25">
      <c r="A3780" t="s">
        <v>3872</v>
      </c>
      <c r="B3780">
        <v>23187</v>
      </c>
      <c r="C3780">
        <v>48</v>
      </c>
    </row>
    <row r="3781" spans="1:3" x14ac:dyDescent="0.25">
      <c r="A3781" t="s">
        <v>3873</v>
      </c>
      <c r="B3781">
        <v>23170</v>
      </c>
      <c r="C3781">
        <v>2</v>
      </c>
    </row>
    <row r="3782" spans="1:3" x14ac:dyDescent="0.25">
      <c r="A3782" t="s">
        <v>3874</v>
      </c>
      <c r="B3782">
        <v>23170</v>
      </c>
      <c r="C3782">
        <v>48</v>
      </c>
    </row>
    <row r="3783" spans="1:3" x14ac:dyDescent="0.25">
      <c r="A3783" t="s">
        <v>3875</v>
      </c>
      <c r="B3783">
        <v>23156</v>
      </c>
      <c r="C3783">
        <v>2</v>
      </c>
    </row>
    <row r="3784" spans="1:3" x14ac:dyDescent="0.25">
      <c r="A3784" t="s">
        <v>3876</v>
      </c>
      <c r="B3784">
        <v>23156</v>
      </c>
      <c r="C3784">
        <v>48</v>
      </c>
    </row>
    <row r="3785" spans="1:3" x14ac:dyDescent="0.25">
      <c r="A3785" t="s">
        <v>3877</v>
      </c>
      <c r="B3785">
        <v>23149</v>
      </c>
      <c r="C3785">
        <v>2</v>
      </c>
    </row>
    <row r="3786" spans="1:3" x14ac:dyDescent="0.25">
      <c r="A3786" t="s">
        <v>3878</v>
      </c>
      <c r="B3786">
        <v>23149</v>
      </c>
      <c r="C3786">
        <v>48</v>
      </c>
    </row>
    <row r="3787" spans="1:3" x14ac:dyDescent="0.25">
      <c r="A3787" t="s">
        <v>3879</v>
      </c>
      <c r="B3787">
        <v>72749</v>
      </c>
      <c r="C3787">
        <v>2</v>
      </c>
    </row>
    <row r="3788" spans="1:3" x14ac:dyDescent="0.25">
      <c r="A3788" t="s">
        <v>3880</v>
      </c>
      <c r="B3788">
        <v>72749</v>
      </c>
      <c r="C3788">
        <v>48</v>
      </c>
    </row>
    <row r="3789" spans="1:3" x14ac:dyDescent="0.25">
      <c r="A3789" t="s">
        <v>3881</v>
      </c>
      <c r="B3789">
        <v>72751</v>
      </c>
      <c r="C3789">
        <v>2</v>
      </c>
    </row>
    <row r="3790" spans="1:3" x14ac:dyDescent="0.25">
      <c r="A3790" t="s">
        <v>3882</v>
      </c>
      <c r="B3790">
        <v>72751</v>
      </c>
      <c r="C3790">
        <v>48</v>
      </c>
    </row>
    <row r="3791" spans="1:3" x14ac:dyDescent="0.25">
      <c r="A3791" t="s">
        <v>3883</v>
      </c>
      <c r="B3791">
        <v>72752</v>
      </c>
      <c r="C3791">
        <v>2</v>
      </c>
    </row>
    <row r="3792" spans="1:3" x14ac:dyDescent="0.25">
      <c r="A3792" t="s">
        <v>3884</v>
      </c>
      <c r="B3792">
        <v>72752</v>
      </c>
      <c r="C3792">
        <v>48</v>
      </c>
    </row>
    <row r="3793" spans="1:3" x14ac:dyDescent="0.25">
      <c r="A3793" t="s">
        <v>3885</v>
      </c>
      <c r="B3793">
        <v>3195</v>
      </c>
      <c r="C3793">
        <v>1</v>
      </c>
    </row>
    <row r="3794" spans="1:3" x14ac:dyDescent="0.25">
      <c r="A3794" t="s">
        <v>3886</v>
      </c>
      <c r="B3794">
        <v>3195</v>
      </c>
      <c r="C3794">
        <v>4</v>
      </c>
    </row>
    <row r="3795" spans="1:3" x14ac:dyDescent="0.25">
      <c r="A3795" t="s">
        <v>3887</v>
      </c>
      <c r="B3795">
        <v>3195</v>
      </c>
      <c r="C3795">
        <v>24</v>
      </c>
    </row>
    <row r="3796" spans="1:3" x14ac:dyDescent="0.25">
      <c r="A3796" t="s">
        <v>3888</v>
      </c>
      <c r="B3796">
        <v>783</v>
      </c>
      <c r="C3796">
        <v>1</v>
      </c>
    </row>
    <row r="3797" spans="1:3" x14ac:dyDescent="0.25">
      <c r="A3797" t="s">
        <v>3889</v>
      </c>
      <c r="B3797">
        <v>783</v>
      </c>
      <c r="C3797">
        <v>2</v>
      </c>
    </row>
    <row r="3798" spans="1:3" x14ac:dyDescent="0.25">
      <c r="A3798" t="s">
        <v>3890</v>
      </c>
      <c r="B3798">
        <v>783</v>
      </c>
      <c r="C3798">
        <v>24</v>
      </c>
    </row>
    <row r="3799" spans="1:3" x14ac:dyDescent="0.25">
      <c r="A3799" t="s">
        <v>3891</v>
      </c>
      <c r="B3799" t="s">
        <v>3301</v>
      </c>
      <c r="C3799">
        <v>48</v>
      </c>
    </row>
    <row r="3800" spans="1:3" x14ac:dyDescent="0.25">
      <c r="A3800" t="s">
        <v>3892</v>
      </c>
      <c r="B3800" t="s">
        <v>1483</v>
      </c>
      <c r="C3800">
        <v>1</v>
      </c>
    </row>
    <row r="3801" spans="1:3" x14ac:dyDescent="0.25">
      <c r="A3801" t="s">
        <v>3893</v>
      </c>
      <c r="B3801">
        <v>519</v>
      </c>
      <c r="C3801">
        <v>6</v>
      </c>
    </row>
    <row r="3802" spans="1:3" x14ac:dyDescent="0.25">
      <c r="A3802" t="s">
        <v>3894</v>
      </c>
      <c r="B3802">
        <v>1753</v>
      </c>
      <c r="C3802">
        <v>4</v>
      </c>
    </row>
    <row r="3803" spans="1:3" x14ac:dyDescent="0.25">
      <c r="A3803" t="s">
        <v>3895</v>
      </c>
      <c r="B3803">
        <v>5087</v>
      </c>
      <c r="C3803">
        <v>2</v>
      </c>
    </row>
    <row r="3804" spans="1:3" x14ac:dyDescent="0.25">
      <c r="A3804" t="s">
        <v>3896</v>
      </c>
      <c r="B3804">
        <v>2306</v>
      </c>
      <c r="C3804">
        <v>4</v>
      </c>
    </row>
    <row r="3805" spans="1:3" x14ac:dyDescent="0.25">
      <c r="A3805" t="s">
        <v>3897</v>
      </c>
      <c r="B3805">
        <v>8000</v>
      </c>
      <c r="C3805">
        <v>1</v>
      </c>
    </row>
    <row r="3806" spans="1:3" x14ac:dyDescent="0.25">
      <c r="A3806" t="s">
        <v>3898</v>
      </c>
      <c r="B3806">
        <v>5051</v>
      </c>
      <c r="C3806">
        <v>2</v>
      </c>
    </row>
    <row r="3807" spans="1:3" x14ac:dyDescent="0.25">
      <c r="A3807" t="s">
        <v>3899</v>
      </c>
      <c r="B3807">
        <v>5052</v>
      </c>
      <c r="C3807">
        <v>2</v>
      </c>
    </row>
    <row r="3808" spans="1:3" x14ac:dyDescent="0.25">
      <c r="A3808" t="s">
        <v>3900</v>
      </c>
      <c r="B3808">
        <v>5079</v>
      </c>
      <c r="C3808">
        <v>2</v>
      </c>
    </row>
    <row r="3809" spans="1:3" x14ac:dyDescent="0.25">
      <c r="A3809" t="s">
        <v>3901</v>
      </c>
      <c r="B3809">
        <v>5090</v>
      </c>
      <c r="C3809">
        <v>2</v>
      </c>
    </row>
    <row r="3810" spans="1:3" x14ac:dyDescent="0.25">
      <c r="A3810" t="s">
        <v>3902</v>
      </c>
      <c r="B3810">
        <v>5091</v>
      </c>
      <c r="C3810">
        <v>2</v>
      </c>
    </row>
    <row r="3811" spans="1:3" x14ac:dyDescent="0.25">
      <c r="A3811" t="s">
        <v>3903</v>
      </c>
      <c r="B3811">
        <v>566</v>
      </c>
      <c r="C3811">
        <v>2</v>
      </c>
    </row>
    <row r="3812" spans="1:3" x14ac:dyDescent="0.25">
      <c r="A3812" t="s">
        <v>3904</v>
      </c>
      <c r="B3812">
        <v>567</v>
      </c>
      <c r="C3812">
        <v>2</v>
      </c>
    </row>
    <row r="3813" spans="1:3" x14ac:dyDescent="0.25">
      <c r="A3813" t="s">
        <v>3905</v>
      </c>
      <c r="B3813">
        <v>568</v>
      </c>
      <c r="C3813">
        <v>2</v>
      </c>
    </row>
    <row r="3814" spans="1:3" x14ac:dyDescent="0.25">
      <c r="A3814" t="s">
        <v>3906</v>
      </c>
      <c r="B3814">
        <v>508</v>
      </c>
      <c r="C3814">
        <v>2</v>
      </c>
    </row>
    <row r="3815" spans="1:3" x14ac:dyDescent="0.25">
      <c r="A3815" t="s">
        <v>3907</v>
      </c>
      <c r="B3815">
        <v>5078</v>
      </c>
      <c r="C3815">
        <v>2</v>
      </c>
    </row>
    <row r="3816" spans="1:3" x14ac:dyDescent="0.25">
      <c r="A3816" t="s">
        <v>3908</v>
      </c>
      <c r="B3816">
        <v>569</v>
      </c>
      <c r="C3816">
        <v>2</v>
      </c>
    </row>
    <row r="3817" spans="1:3" x14ac:dyDescent="0.25">
      <c r="A3817" t="s">
        <v>3909</v>
      </c>
      <c r="B3817">
        <v>565</v>
      </c>
      <c r="C3817">
        <v>2</v>
      </c>
    </row>
    <row r="3818" spans="1:3" x14ac:dyDescent="0.25">
      <c r="A3818" t="s">
        <v>3910</v>
      </c>
      <c r="B3818">
        <v>5050</v>
      </c>
      <c r="C3818">
        <v>2</v>
      </c>
    </row>
    <row r="3819" spans="1:3" x14ac:dyDescent="0.25">
      <c r="A3819" t="s">
        <v>3911</v>
      </c>
      <c r="B3819">
        <v>609</v>
      </c>
      <c r="C3819">
        <v>4</v>
      </c>
    </row>
    <row r="3820" spans="1:3" x14ac:dyDescent="0.25">
      <c r="A3820" t="s">
        <v>3912</v>
      </c>
      <c r="B3820" t="s">
        <v>3913</v>
      </c>
      <c r="C3820">
        <v>1</v>
      </c>
    </row>
    <row r="3821" spans="1:3" x14ac:dyDescent="0.25">
      <c r="A3821" t="s">
        <v>3914</v>
      </c>
      <c r="B3821">
        <v>6726</v>
      </c>
      <c r="C3821">
        <v>1</v>
      </c>
    </row>
    <row r="3822" spans="1:3" x14ac:dyDescent="0.25">
      <c r="A3822" t="s">
        <v>3915</v>
      </c>
      <c r="B3822">
        <v>6790</v>
      </c>
      <c r="C3822">
        <v>1</v>
      </c>
    </row>
    <row r="3823" spans="1:3" x14ac:dyDescent="0.25">
      <c r="A3823" t="s">
        <v>3916</v>
      </c>
      <c r="B3823">
        <v>6789</v>
      </c>
      <c r="C3823">
        <v>20</v>
      </c>
    </row>
    <row r="3824" spans="1:3" x14ac:dyDescent="0.25">
      <c r="A3824" t="s">
        <v>3917</v>
      </c>
      <c r="B3824">
        <v>6718</v>
      </c>
      <c r="C3824">
        <v>25</v>
      </c>
    </row>
    <row r="3825" spans="1:3" x14ac:dyDescent="0.25">
      <c r="A3825" t="s">
        <v>3918</v>
      </c>
      <c r="B3825">
        <v>6727</v>
      </c>
      <c r="C3825">
        <v>25</v>
      </c>
    </row>
    <row r="3826" spans="1:3" x14ac:dyDescent="0.25">
      <c r="A3826" t="s">
        <v>3919</v>
      </c>
      <c r="B3826">
        <v>6798</v>
      </c>
      <c r="C3826">
        <v>10</v>
      </c>
    </row>
    <row r="3827" spans="1:3" x14ac:dyDescent="0.25">
      <c r="A3827" t="s">
        <v>3920</v>
      </c>
      <c r="B3827">
        <v>6731</v>
      </c>
      <c r="C3827">
        <v>25</v>
      </c>
    </row>
    <row r="3828" spans="1:3" x14ac:dyDescent="0.25">
      <c r="A3828" t="s">
        <v>3921</v>
      </c>
      <c r="B3828">
        <v>6810</v>
      </c>
      <c r="C3828">
        <v>1</v>
      </c>
    </row>
    <row r="3829" spans="1:3" x14ac:dyDescent="0.25">
      <c r="A3829" t="s">
        <v>3922</v>
      </c>
      <c r="B3829">
        <v>6810</v>
      </c>
      <c r="C3829">
        <v>2</v>
      </c>
    </row>
    <row r="3830" spans="1:3" x14ac:dyDescent="0.25">
      <c r="A3830" t="s">
        <v>3923</v>
      </c>
      <c r="B3830">
        <v>6810</v>
      </c>
      <c r="C3830">
        <v>24</v>
      </c>
    </row>
    <row r="3831" spans="1:3" x14ac:dyDescent="0.25">
      <c r="A3831" t="s">
        <v>3924</v>
      </c>
      <c r="B3831">
        <v>6811</v>
      </c>
      <c r="C3831">
        <v>1</v>
      </c>
    </row>
    <row r="3832" spans="1:3" x14ac:dyDescent="0.25">
      <c r="A3832" t="s">
        <v>3925</v>
      </c>
      <c r="B3832">
        <v>6811</v>
      </c>
      <c r="C3832">
        <v>2</v>
      </c>
    </row>
    <row r="3833" spans="1:3" x14ac:dyDescent="0.25">
      <c r="A3833" t="s">
        <v>3926</v>
      </c>
      <c r="B3833">
        <v>6811</v>
      </c>
      <c r="C3833">
        <v>24</v>
      </c>
    </row>
    <row r="3834" spans="1:3" x14ac:dyDescent="0.25">
      <c r="A3834" t="s">
        <v>3927</v>
      </c>
      <c r="B3834">
        <v>6812</v>
      </c>
      <c r="C3834">
        <v>1</v>
      </c>
    </row>
    <row r="3835" spans="1:3" x14ac:dyDescent="0.25">
      <c r="A3835" t="s">
        <v>3928</v>
      </c>
      <c r="B3835">
        <v>6812</v>
      </c>
      <c r="C3835">
        <v>2</v>
      </c>
    </row>
    <row r="3836" spans="1:3" x14ac:dyDescent="0.25">
      <c r="A3836" t="s">
        <v>3929</v>
      </c>
      <c r="B3836">
        <v>6812</v>
      </c>
      <c r="C3836">
        <v>24</v>
      </c>
    </row>
    <row r="3837" spans="1:3" x14ac:dyDescent="0.25">
      <c r="A3837" t="s">
        <v>3930</v>
      </c>
      <c r="B3837">
        <v>6813</v>
      </c>
      <c r="C3837">
        <v>1</v>
      </c>
    </row>
    <row r="3838" spans="1:3" x14ac:dyDescent="0.25">
      <c r="A3838" t="s">
        <v>3931</v>
      </c>
      <c r="B3838">
        <v>6813</v>
      </c>
      <c r="C3838">
        <v>2</v>
      </c>
    </row>
    <row r="3839" spans="1:3" x14ac:dyDescent="0.25">
      <c r="A3839" t="s">
        <v>3932</v>
      </c>
      <c r="B3839">
        <v>6813</v>
      </c>
      <c r="C3839">
        <v>24</v>
      </c>
    </row>
    <row r="3840" spans="1:3" x14ac:dyDescent="0.25">
      <c r="A3840" t="s">
        <v>3933</v>
      </c>
      <c r="B3840">
        <v>6120</v>
      </c>
      <c r="C3840">
        <v>1</v>
      </c>
    </row>
    <row r="3841" spans="1:3" x14ac:dyDescent="0.25">
      <c r="A3841" t="s">
        <v>3934</v>
      </c>
      <c r="B3841">
        <v>6120</v>
      </c>
      <c r="C3841">
        <v>2</v>
      </c>
    </row>
    <row r="3842" spans="1:3" x14ac:dyDescent="0.25">
      <c r="A3842" t="s">
        <v>3935</v>
      </c>
      <c r="B3842">
        <v>6120</v>
      </c>
      <c r="C3842">
        <v>36</v>
      </c>
    </row>
    <row r="3843" spans="1:3" x14ac:dyDescent="0.25">
      <c r="A3843" t="s">
        <v>3936</v>
      </c>
      <c r="B3843">
        <v>808</v>
      </c>
      <c r="C3843">
        <v>1</v>
      </c>
    </row>
    <row r="3844" spans="1:3" x14ac:dyDescent="0.25">
      <c r="A3844" t="s">
        <v>3937</v>
      </c>
      <c r="B3844">
        <v>808</v>
      </c>
      <c r="C3844">
        <v>4</v>
      </c>
    </row>
    <row r="3845" spans="1:3" x14ac:dyDescent="0.25">
      <c r="A3845" t="s">
        <v>3938</v>
      </c>
      <c r="B3845">
        <v>808</v>
      </c>
      <c r="C3845">
        <v>12</v>
      </c>
    </row>
    <row r="3846" spans="1:3" x14ac:dyDescent="0.25">
      <c r="A3846" t="s">
        <v>3939</v>
      </c>
      <c r="B3846">
        <v>808</v>
      </c>
      <c r="C3846">
        <v>24</v>
      </c>
    </row>
    <row r="3847" spans="1:3" x14ac:dyDescent="0.25">
      <c r="A3847" t="s">
        <v>3940</v>
      </c>
      <c r="B3847">
        <v>808</v>
      </c>
      <c r="C3847">
        <v>144</v>
      </c>
    </row>
    <row r="3848" spans="1:3" x14ac:dyDescent="0.25">
      <c r="A3848" t="s">
        <v>3941</v>
      </c>
      <c r="B3848">
        <v>809</v>
      </c>
      <c r="C3848">
        <v>6</v>
      </c>
    </row>
    <row r="3849" spans="1:3" x14ac:dyDescent="0.25">
      <c r="A3849" t="s">
        <v>3942</v>
      </c>
      <c r="B3849">
        <v>809</v>
      </c>
      <c r="C3849">
        <v>24</v>
      </c>
    </row>
    <row r="3850" spans="1:3" x14ac:dyDescent="0.25">
      <c r="A3850" t="s">
        <v>3943</v>
      </c>
      <c r="B3850">
        <v>809</v>
      </c>
      <c r="C3850">
        <v>144</v>
      </c>
    </row>
    <row r="3851" spans="1:3" x14ac:dyDescent="0.25">
      <c r="A3851" t="s">
        <v>3944</v>
      </c>
      <c r="B3851">
        <v>810</v>
      </c>
      <c r="C3851">
        <v>6</v>
      </c>
    </row>
    <row r="3852" spans="1:3" x14ac:dyDescent="0.25">
      <c r="A3852" t="s">
        <v>3945</v>
      </c>
      <c r="B3852">
        <v>810</v>
      </c>
      <c r="C3852">
        <v>24</v>
      </c>
    </row>
    <row r="3853" spans="1:3" x14ac:dyDescent="0.25">
      <c r="A3853" t="s">
        <v>3946</v>
      </c>
      <c r="B3853">
        <v>810</v>
      </c>
      <c r="C3853">
        <v>144</v>
      </c>
    </row>
    <row r="3854" spans="1:3" x14ac:dyDescent="0.25">
      <c r="A3854" t="s">
        <v>3947</v>
      </c>
      <c r="B3854">
        <v>811</v>
      </c>
      <c r="C3854">
        <v>4</v>
      </c>
    </row>
    <row r="3855" spans="1:3" x14ac:dyDescent="0.25">
      <c r="A3855" t="s">
        <v>3948</v>
      </c>
      <c r="B3855">
        <v>811</v>
      </c>
      <c r="C3855">
        <v>24</v>
      </c>
    </row>
    <row r="3856" spans="1:3" x14ac:dyDescent="0.25">
      <c r="A3856" t="s">
        <v>3949</v>
      </c>
      <c r="B3856">
        <v>811</v>
      </c>
      <c r="C3856">
        <v>144</v>
      </c>
    </row>
    <row r="3857" spans="1:3" x14ac:dyDescent="0.25">
      <c r="A3857" t="s">
        <v>3950</v>
      </c>
      <c r="B3857">
        <v>6727</v>
      </c>
      <c r="C3857">
        <v>1</v>
      </c>
    </row>
    <row r="3858" spans="1:3" x14ac:dyDescent="0.25">
      <c r="A3858" t="s">
        <v>3951</v>
      </c>
      <c r="B3858">
        <v>541</v>
      </c>
      <c r="C3858">
        <v>2</v>
      </c>
    </row>
    <row r="3859" spans="1:3" x14ac:dyDescent="0.25">
      <c r="A3859" t="s">
        <v>3952</v>
      </c>
      <c r="B3859">
        <v>3173</v>
      </c>
      <c r="C3859">
        <v>1</v>
      </c>
    </row>
    <row r="3860" spans="1:3" x14ac:dyDescent="0.25">
      <c r="A3860" t="s">
        <v>3953</v>
      </c>
      <c r="B3860">
        <v>3173</v>
      </c>
      <c r="C3860">
        <v>2</v>
      </c>
    </row>
    <row r="3861" spans="1:3" x14ac:dyDescent="0.25">
      <c r="A3861" t="s">
        <v>3954</v>
      </c>
      <c r="B3861">
        <v>3173</v>
      </c>
      <c r="C3861">
        <v>6</v>
      </c>
    </row>
    <row r="3862" spans="1:3" x14ac:dyDescent="0.25">
      <c r="A3862" t="s">
        <v>3955</v>
      </c>
      <c r="B3862">
        <v>5496</v>
      </c>
      <c r="C3862">
        <v>4</v>
      </c>
    </row>
    <row r="3863" spans="1:3" x14ac:dyDescent="0.25">
      <c r="A3863" t="s">
        <v>3956</v>
      </c>
      <c r="B3863">
        <v>5496</v>
      </c>
      <c r="C3863">
        <v>48</v>
      </c>
    </row>
    <row r="3864" spans="1:3" x14ac:dyDescent="0.25">
      <c r="A3864" t="s">
        <v>3957</v>
      </c>
      <c r="B3864">
        <v>8000</v>
      </c>
      <c r="C3864">
        <v>20</v>
      </c>
    </row>
    <row r="3865" spans="1:3" x14ac:dyDescent="0.25">
      <c r="A3865" t="s">
        <v>3958</v>
      </c>
      <c r="B3865">
        <v>802</v>
      </c>
      <c r="C3865">
        <v>144</v>
      </c>
    </row>
    <row r="3866" spans="1:3" x14ac:dyDescent="0.25">
      <c r="A3866" t="s">
        <v>3959</v>
      </c>
      <c r="B3866">
        <v>803</v>
      </c>
      <c r="C3866">
        <v>144</v>
      </c>
    </row>
    <row r="3867" spans="1:3" x14ac:dyDescent="0.25">
      <c r="A3867" t="s">
        <v>3960</v>
      </c>
      <c r="B3867">
        <v>804</v>
      </c>
      <c r="C3867">
        <v>144</v>
      </c>
    </row>
    <row r="3868" spans="1:3" x14ac:dyDescent="0.25">
      <c r="A3868" t="s">
        <v>3961</v>
      </c>
      <c r="B3868">
        <v>804</v>
      </c>
      <c r="C3868">
        <v>144</v>
      </c>
    </row>
    <row r="3869" spans="1:3" x14ac:dyDescent="0.25">
      <c r="A3869" t="s">
        <v>3962</v>
      </c>
      <c r="B3869">
        <v>807</v>
      </c>
      <c r="C3869">
        <v>144</v>
      </c>
    </row>
    <row r="3870" spans="1:3" x14ac:dyDescent="0.25">
      <c r="A3870" t="s">
        <v>3963</v>
      </c>
      <c r="B3870">
        <v>808</v>
      </c>
      <c r="C3870">
        <v>10</v>
      </c>
    </row>
    <row r="3871" spans="1:3" x14ac:dyDescent="0.25">
      <c r="A3871" t="s">
        <v>3964</v>
      </c>
      <c r="B3871">
        <v>809</v>
      </c>
      <c r="C3871">
        <v>6</v>
      </c>
    </row>
    <row r="3872" spans="1:3" x14ac:dyDescent="0.25">
      <c r="A3872" t="s">
        <v>3965</v>
      </c>
      <c r="B3872">
        <v>851</v>
      </c>
      <c r="C3872">
        <v>12</v>
      </c>
    </row>
    <row r="3873" spans="1:3" x14ac:dyDescent="0.25">
      <c r="A3873" t="s">
        <v>3966</v>
      </c>
      <c r="B3873">
        <v>1753</v>
      </c>
      <c r="C3873">
        <v>12</v>
      </c>
    </row>
    <row r="3874" spans="1:3" x14ac:dyDescent="0.25">
      <c r="A3874" t="s">
        <v>3967</v>
      </c>
      <c r="B3874">
        <v>808</v>
      </c>
      <c r="C3874">
        <v>2</v>
      </c>
    </row>
    <row r="3875" spans="1:3" x14ac:dyDescent="0.25">
      <c r="A3875" t="s">
        <v>3968</v>
      </c>
      <c r="B3875">
        <v>6802</v>
      </c>
      <c r="C3875">
        <v>1</v>
      </c>
    </row>
    <row r="3876" spans="1:3" x14ac:dyDescent="0.25">
      <c r="A3876" t="s">
        <v>3969</v>
      </c>
      <c r="B3876">
        <v>560</v>
      </c>
      <c r="C3876">
        <v>3</v>
      </c>
    </row>
    <row r="3877" spans="1:3" x14ac:dyDescent="0.25">
      <c r="A3877" t="s">
        <v>3970</v>
      </c>
      <c r="B3877">
        <v>2007</v>
      </c>
      <c r="C3877">
        <v>1</v>
      </c>
    </row>
    <row r="3878" spans="1:3" x14ac:dyDescent="0.25">
      <c r="A3878" t="s">
        <v>3971</v>
      </c>
      <c r="B3878">
        <v>750</v>
      </c>
      <c r="C3878">
        <v>2</v>
      </c>
    </row>
    <row r="3879" spans="1:3" x14ac:dyDescent="0.25">
      <c r="A3879" t="s">
        <v>3972</v>
      </c>
      <c r="B3879">
        <v>750</v>
      </c>
      <c r="C3879">
        <v>48</v>
      </c>
    </row>
    <row r="3880" spans="1:3" x14ac:dyDescent="0.25">
      <c r="A3880" t="s">
        <v>3973</v>
      </c>
      <c r="B3880">
        <v>34280</v>
      </c>
      <c r="C3880">
        <v>2</v>
      </c>
    </row>
    <row r="3881" spans="1:3" x14ac:dyDescent="0.25">
      <c r="A3881" t="s">
        <v>3974</v>
      </c>
      <c r="B3881">
        <v>34280</v>
      </c>
      <c r="C3881">
        <v>24</v>
      </c>
    </row>
    <row r="3882" spans="1:3" x14ac:dyDescent="0.25">
      <c r="A3882" t="s">
        <v>3975</v>
      </c>
      <c r="B3882">
        <v>31741</v>
      </c>
      <c r="C3882">
        <v>2</v>
      </c>
    </row>
    <row r="3883" spans="1:3" x14ac:dyDescent="0.25">
      <c r="A3883" t="s">
        <v>3976</v>
      </c>
      <c r="B3883">
        <v>31741</v>
      </c>
      <c r="C3883">
        <v>48</v>
      </c>
    </row>
    <row r="3884" spans="1:3" x14ac:dyDescent="0.25">
      <c r="A3884" t="s">
        <v>3977</v>
      </c>
      <c r="B3884">
        <v>70513</v>
      </c>
      <c r="C3884">
        <v>2</v>
      </c>
    </row>
    <row r="3885" spans="1:3" x14ac:dyDescent="0.25">
      <c r="A3885" t="s">
        <v>3978</v>
      </c>
      <c r="B3885">
        <v>70513</v>
      </c>
      <c r="C3885">
        <v>48</v>
      </c>
    </row>
    <row r="3886" spans="1:3" x14ac:dyDescent="0.25">
      <c r="A3886" t="s">
        <v>3979</v>
      </c>
      <c r="B3886">
        <v>1264</v>
      </c>
      <c r="C3886">
        <v>1</v>
      </c>
    </row>
    <row r="3887" spans="1:3" x14ac:dyDescent="0.25">
      <c r="A3887" t="s">
        <v>3980</v>
      </c>
      <c r="B3887">
        <v>1264</v>
      </c>
      <c r="C3887">
        <v>2</v>
      </c>
    </row>
    <row r="3888" spans="1:3" x14ac:dyDescent="0.25">
      <c r="A3888" t="s">
        <v>3981</v>
      </c>
      <c r="B3888">
        <v>1264</v>
      </c>
      <c r="C3888">
        <v>24</v>
      </c>
    </row>
    <row r="3889" spans="1:3" x14ac:dyDescent="0.25">
      <c r="A3889" t="s">
        <v>3982</v>
      </c>
      <c r="B3889">
        <v>1265</v>
      </c>
      <c r="C3889">
        <v>1</v>
      </c>
    </row>
    <row r="3890" spans="1:3" x14ac:dyDescent="0.25">
      <c r="A3890" t="s">
        <v>3983</v>
      </c>
      <c r="B3890">
        <v>1265</v>
      </c>
      <c r="C3890">
        <v>2</v>
      </c>
    </row>
    <row r="3891" spans="1:3" x14ac:dyDescent="0.25">
      <c r="A3891" t="s">
        <v>3984</v>
      </c>
      <c r="B3891">
        <v>1265</v>
      </c>
      <c r="C3891">
        <v>24</v>
      </c>
    </row>
    <row r="3892" spans="1:3" x14ac:dyDescent="0.25">
      <c r="A3892" t="s">
        <v>3985</v>
      </c>
      <c r="B3892">
        <v>5476</v>
      </c>
      <c r="C3892">
        <v>2</v>
      </c>
    </row>
    <row r="3893" spans="1:3" x14ac:dyDescent="0.25">
      <c r="A3893" t="s">
        <v>3986</v>
      </c>
      <c r="B3893">
        <v>573</v>
      </c>
      <c r="C3893">
        <v>4</v>
      </c>
    </row>
    <row r="3894" spans="1:3" x14ac:dyDescent="0.25">
      <c r="A3894" t="s">
        <v>3987</v>
      </c>
      <c r="B3894">
        <v>6800</v>
      </c>
      <c r="C3894">
        <v>24</v>
      </c>
    </row>
    <row r="3895" spans="1:3" x14ac:dyDescent="0.25">
      <c r="A3895" t="s">
        <v>3988</v>
      </c>
      <c r="B3895">
        <v>6800</v>
      </c>
      <c r="C3895">
        <v>1</v>
      </c>
    </row>
    <row r="3896" spans="1:3" x14ac:dyDescent="0.25">
      <c r="A3896" t="s">
        <v>3989</v>
      </c>
      <c r="B3896">
        <v>6801</v>
      </c>
      <c r="C3896">
        <v>24</v>
      </c>
    </row>
    <row r="3897" spans="1:3" x14ac:dyDescent="0.25">
      <c r="A3897" t="s">
        <v>3990</v>
      </c>
      <c r="B3897">
        <v>6801</v>
      </c>
      <c r="C3897">
        <v>1</v>
      </c>
    </row>
    <row r="3898" spans="1:3" x14ac:dyDescent="0.25">
      <c r="A3898" t="s">
        <v>3991</v>
      </c>
      <c r="B3898">
        <v>6802</v>
      </c>
      <c r="C3898">
        <v>24</v>
      </c>
    </row>
    <row r="3899" spans="1:3" x14ac:dyDescent="0.25">
      <c r="A3899" t="s">
        <v>3992</v>
      </c>
      <c r="B3899">
        <v>809</v>
      </c>
      <c r="C3899">
        <v>24</v>
      </c>
    </row>
    <row r="3900" spans="1:3" x14ac:dyDescent="0.25">
      <c r="A3900" t="s">
        <v>3993</v>
      </c>
      <c r="B3900">
        <v>6803</v>
      </c>
      <c r="C3900">
        <v>1</v>
      </c>
    </row>
    <row r="3901" spans="1:3" x14ac:dyDescent="0.25">
      <c r="A3901" t="s">
        <v>3994</v>
      </c>
      <c r="B3901">
        <v>6804</v>
      </c>
      <c r="C3901">
        <v>1</v>
      </c>
    </row>
    <row r="3902" spans="1:3" x14ac:dyDescent="0.25">
      <c r="A3902" t="s">
        <v>3995</v>
      </c>
      <c r="B3902">
        <v>809</v>
      </c>
      <c r="C3902">
        <v>24</v>
      </c>
    </row>
    <row r="3903" spans="1:3" x14ac:dyDescent="0.25">
      <c r="A3903" t="s">
        <v>3996</v>
      </c>
      <c r="B3903">
        <v>6006</v>
      </c>
      <c r="C3903">
        <v>4</v>
      </c>
    </row>
    <row r="3904" spans="1:3" x14ac:dyDescent="0.25">
      <c r="A3904" t="s">
        <v>3997</v>
      </c>
      <c r="B3904" t="s">
        <v>1415</v>
      </c>
      <c r="C3904">
        <v>1</v>
      </c>
    </row>
    <row r="3905" spans="1:3" x14ac:dyDescent="0.25">
      <c r="A3905" t="s">
        <v>3998</v>
      </c>
      <c r="B3905">
        <v>41166</v>
      </c>
      <c r="C3905">
        <v>1</v>
      </c>
    </row>
    <row r="3906" spans="1:3" x14ac:dyDescent="0.25">
      <c r="A3906" t="s">
        <v>3999</v>
      </c>
      <c r="B3906">
        <v>3180</v>
      </c>
      <c r="C3906">
        <v>4</v>
      </c>
    </row>
    <row r="3907" spans="1:3" x14ac:dyDescent="0.25">
      <c r="A3907" t="s">
        <v>4000</v>
      </c>
      <c r="B3907">
        <v>6803</v>
      </c>
      <c r="C3907">
        <v>2</v>
      </c>
    </row>
    <row r="3908" spans="1:3" x14ac:dyDescent="0.25">
      <c r="A3908" t="s">
        <v>4001</v>
      </c>
      <c r="B3908">
        <v>41166</v>
      </c>
      <c r="C3908">
        <v>3</v>
      </c>
    </row>
    <row r="3909" spans="1:3" x14ac:dyDescent="0.25">
      <c r="A3909" t="s">
        <v>4002</v>
      </c>
      <c r="B3909">
        <v>2569</v>
      </c>
      <c r="C3909">
        <v>1</v>
      </c>
    </row>
    <row r="3910" spans="1:3" x14ac:dyDescent="0.25">
      <c r="A3910" t="s">
        <v>4003</v>
      </c>
      <c r="B3910">
        <v>6809</v>
      </c>
      <c r="C3910">
        <v>1</v>
      </c>
    </row>
    <row r="3911" spans="1:3" x14ac:dyDescent="0.25">
      <c r="A3911" t="s">
        <v>4004</v>
      </c>
      <c r="B3911">
        <v>2561</v>
      </c>
      <c r="C3911">
        <v>1</v>
      </c>
    </row>
    <row r="3912" spans="1:3" x14ac:dyDescent="0.25">
      <c r="A3912" t="s">
        <v>4005</v>
      </c>
      <c r="B3912">
        <v>1830</v>
      </c>
      <c r="C3912">
        <v>4</v>
      </c>
    </row>
    <row r="3913" spans="1:3" x14ac:dyDescent="0.25">
      <c r="A3913" t="s">
        <v>4006</v>
      </c>
      <c r="B3913">
        <v>93591</v>
      </c>
      <c r="C3913">
        <v>1</v>
      </c>
    </row>
    <row r="3914" spans="1:3" x14ac:dyDescent="0.25">
      <c r="A3914" t="s">
        <v>4007</v>
      </c>
      <c r="B3914">
        <v>93578</v>
      </c>
      <c r="C3914">
        <v>1</v>
      </c>
    </row>
    <row r="3915" spans="1:3" x14ac:dyDescent="0.25">
      <c r="A3915" t="s">
        <v>4008</v>
      </c>
      <c r="B3915">
        <v>3867</v>
      </c>
      <c r="C3915">
        <v>1</v>
      </c>
    </row>
    <row r="3916" spans="1:3" x14ac:dyDescent="0.25">
      <c r="A3916" t="s">
        <v>4009</v>
      </c>
      <c r="B3916">
        <v>4440</v>
      </c>
      <c r="C3916">
        <v>4</v>
      </c>
    </row>
    <row r="3917" spans="1:3" x14ac:dyDescent="0.25">
      <c r="A3917" t="s">
        <v>4010</v>
      </c>
      <c r="B3917">
        <v>6798</v>
      </c>
      <c r="C3917">
        <v>1</v>
      </c>
    </row>
    <row r="3918" spans="1:3" x14ac:dyDescent="0.25">
      <c r="A3918" t="s">
        <v>4011</v>
      </c>
      <c r="B3918" t="s">
        <v>4012</v>
      </c>
      <c r="C3918">
        <v>5</v>
      </c>
    </row>
    <row r="3919" spans="1:3" x14ac:dyDescent="0.25">
      <c r="A3919" t="s">
        <v>4013</v>
      </c>
      <c r="B3919" t="s">
        <v>4014</v>
      </c>
      <c r="C3919">
        <v>4</v>
      </c>
    </row>
    <row r="3920" spans="1:3" x14ac:dyDescent="0.25">
      <c r="A3920" t="s">
        <v>4015</v>
      </c>
      <c r="B3920" t="s">
        <v>4016</v>
      </c>
      <c r="C3920">
        <v>8</v>
      </c>
    </row>
    <row r="3921" spans="1:3" x14ac:dyDescent="0.25">
      <c r="A3921" t="s">
        <v>4017</v>
      </c>
      <c r="B3921">
        <v>6760</v>
      </c>
      <c r="C3921">
        <v>4</v>
      </c>
    </row>
    <row r="3922" spans="1:3" x14ac:dyDescent="0.25">
      <c r="A3922" t="s">
        <v>4018</v>
      </c>
      <c r="B3922">
        <v>2242</v>
      </c>
      <c r="C3922">
        <v>4</v>
      </c>
    </row>
    <row r="3923" spans="1:3" x14ac:dyDescent="0.25">
      <c r="A3923" t="s">
        <v>4019</v>
      </c>
      <c r="B3923">
        <v>2560</v>
      </c>
      <c r="C3923">
        <v>1</v>
      </c>
    </row>
    <row r="3924" spans="1:3" x14ac:dyDescent="0.25">
      <c r="A3924" t="s">
        <v>4020</v>
      </c>
      <c r="B3924">
        <v>3312</v>
      </c>
      <c r="C3924">
        <v>3</v>
      </c>
    </row>
    <row r="3925" spans="1:3" x14ac:dyDescent="0.25">
      <c r="A3925" t="s">
        <v>4021</v>
      </c>
      <c r="B3925">
        <v>1268</v>
      </c>
      <c r="C3925">
        <v>1</v>
      </c>
    </row>
    <row r="3926" spans="1:3" x14ac:dyDescent="0.25">
      <c r="A3926" t="s">
        <v>4022</v>
      </c>
      <c r="B3926">
        <v>1267</v>
      </c>
      <c r="C3926">
        <v>1</v>
      </c>
    </row>
    <row r="3927" spans="1:3" x14ac:dyDescent="0.25">
      <c r="A3927" t="s">
        <v>4023</v>
      </c>
      <c r="B3927">
        <v>2151</v>
      </c>
      <c r="C3927">
        <v>1</v>
      </c>
    </row>
    <row r="3928" spans="1:3" x14ac:dyDescent="0.25">
      <c r="A3928" t="s">
        <v>4024</v>
      </c>
      <c r="B3928" t="s">
        <v>4025</v>
      </c>
      <c r="C3928">
        <v>4</v>
      </c>
    </row>
    <row r="3929" spans="1:3" x14ac:dyDescent="0.25">
      <c r="A3929" t="s">
        <v>4026</v>
      </c>
      <c r="B3929">
        <v>275</v>
      </c>
      <c r="C3929">
        <v>3</v>
      </c>
    </row>
    <row r="3930" spans="1:3" x14ac:dyDescent="0.25">
      <c r="A3930" t="s">
        <v>4027</v>
      </c>
      <c r="B3930">
        <v>1266</v>
      </c>
      <c r="C3930">
        <v>1</v>
      </c>
    </row>
    <row r="3931" spans="1:3" x14ac:dyDescent="0.25">
      <c r="A3931" t="s">
        <v>4028</v>
      </c>
      <c r="B3931">
        <v>37600</v>
      </c>
      <c r="C3931">
        <v>3</v>
      </c>
    </row>
    <row r="3932" spans="1:3" x14ac:dyDescent="0.25">
      <c r="A3932" t="s">
        <v>4029</v>
      </c>
      <c r="B3932">
        <v>2562</v>
      </c>
      <c r="C3932">
        <v>1</v>
      </c>
    </row>
    <row r="3933" spans="1:3" x14ac:dyDescent="0.25">
      <c r="A3933" t="s">
        <v>4030</v>
      </c>
      <c r="B3933">
        <v>30354</v>
      </c>
      <c r="C3933">
        <v>1</v>
      </c>
    </row>
    <row r="3934" spans="1:3" x14ac:dyDescent="0.25">
      <c r="A3934" t="s">
        <v>4031</v>
      </c>
      <c r="B3934">
        <v>719</v>
      </c>
      <c r="C3934">
        <v>1</v>
      </c>
    </row>
    <row r="3935" spans="1:3" x14ac:dyDescent="0.25">
      <c r="A3935" t="s">
        <v>4032</v>
      </c>
      <c r="B3935">
        <v>1922</v>
      </c>
      <c r="C3935">
        <v>1</v>
      </c>
    </row>
    <row r="3936" spans="1:3" x14ac:dyDescent="0.25">
      <c r="A3936" t="s">
        <v>4033</v>
      </c>
      <c r="B3936">
        <v>1922</v>
      </c>
      <c r="C3936">
        <v>2</v>
      </c>
    </row>
    <row r="3937" spans="1:3" x14ac:dyDescent="0.25">
      <c r="A3937" t="s">
        <v>4034</v>
      </c>
      <c r="B3937">
        <v>2150</v>
      </c>
      <c r="C3937">
        <v>1</v>
      </c>
    </row>
    <row r="3938" spans="1:3" x14ac:dyDescent="0.25">
      <c r="A3938" t="s">
        <v>4035</v>
      </c>
      <c r="B3938">
        <v>2150</v>
      </c>
      <c r="C3938">
        <v>2</v>
      </c>
    </row>
    <row r="3939" spans="1:3" x14ac:dyDescent="0.25">
      <c r="A3939" t="s">
        <v>4036</v>
      </c>
      <c r="B3939">
        <v>2151</v>
      </c>
      <c r="C3939">
        <v>2</v>
      </c>
    </row>
    <row r="3940" spans="1:3" x14ac:dyDescent="0.25">
      <c r="A3940" t="s">
        <v>4037</v>
      </c>
      <c r="B3940">
        <v>1267</v>
      </c>
      <c r="C3940">
        <v>2</v>
      </c>
    </row>
    <row r="3941" spans="1:3" x14ac:dyDescent="0.25">
      <c r="A3941" t="s">
        <v>4038</v>
      </c>
      <c r="B3941">
        <v>1268</v>
      </c>
      <c r="C3941">
        <v>2</v>
      </c>
    </row>
    <row r="3942" spans="1:3" x14ac:dyDescent="0.25">
      <c r="A3942" t="s">
        <v>4039</v>
      </c>
      <c r="B3942">
        <v>3816</v>
      </c>
      <c r="C3942">
        <v>1</v>
      </c>
    </row>
    <row r="3943" spans="1:3" x14ac:dyDescent="0.25">
      <c r="A3943" t="s">
        <v>4040</v>
      </c>
      <c r="B3943">
        <v>3816</v>
      </c>
      <c r="C3943">
        <v>2</v>
      </c>
    </row>
    <row r="3944" spans="1:3" x14ac:dyDescent="0.25">
      <c r="A3944" t="s">
        <v>4041</v>
      </c>
      <c r="B3944" t="s">
        <v>4042</v>
      </c>
      <c r="C3944">
        <v>192</v>
      </c>
    </row>
    <row r="3945" spans="1:3" x14ac:dyDescent="0.25">
      <c r="A3945" t="s">
        <v>4043</v>
      </c>
      <c r="B3945" t="s">
        <v>4042</v>
      </c>
      <c r="C3945">
        <v>1152</v>
      </c>
    </row>
    <row r="3946" spans="1:3" x14ac:dyDescent="0.25">
      <c r="A3946" t="s">
        <v>4044</v>
      </c>
      <c r="B3946" t="s">
        <v>4045</v>
      </c>
      <c r="C3946">
        <v>192</v>
      </c>
    </row>
    <row r="3947" spans="1:3" x14ac:dyDescent="0.25">
      <c r="A3947" t="s">
        <v>4046</v>
      </c>
      <c r="B3947" t="s">
        <v>4045</v>
      </c>
      <c r="C3947">
        <v>1152</v>
      </c>
    </row>
    <row r="3948" spans="1:3" x14ac:dyDescent="0.25">
      <c r="A3948" t="s">
        <v>4047</v>
      </c>
      <c r="B3948">
        <v>112</v>
      </c>
      <c r="C3948">
        <v>1</v>
      </c>
    </row>
    <row r="3949" spans="1:3" x14ac:dyDescent="0.25">
      <c r="A3949" t="s">
        <v>4048</v>
      </c>
      <c r="B3949">
        <v>112</v>
      </c>
      <c r="C3949">
        <v>2</v>
      </c>
    </row>
    <row r="3950" spans="1:3" x14ac:dyDescent="0.25">
      <c r="A3950" t="s">
        <v>4049</v>
      </c>
      <c r="B3950">
        <v>112</v>
      </c>
      <c r="C3950">
        <v>24</v>
      </c>
    </row>
    <row r="3951" spans="1:3" x14ac:dyDescent="0.25">
      <c r="A3951" t="s">
        <v>4050</v>
      </c>
      <c r="B3951">
        <v>72780</v>
      </c>
      <c r="C3951">
        <v>4</v>
      </c>
    </row>
    <row r="3952" spans="1:3" x14ac:dyDescent="0.25">
      <c r="A3952" t="s">
        <v>4051</v>
      </c>
      <c r="B3952">
        <v>72780</v>
      </c>
      <c r="C3952">
        <v>48</v>
      </c>
    </row>
    <row r="3953" spans="1:3" x14ac:dyDescent="0.25">
      <c r="A3953" t="s">
        <v>4052</v>
      </c>
      <c r="B3953">
        <v>72781</v>
      </c>
      <c r="C3953">
        <v>4</v>
      </c>
    </row>
    <row r="3954" spans="1:3" x14ac:dyDescent="0.25">
      <c r="A3954" t="s">
        <v>4053</v>
      </c>
      <c r="B3954">
        <v>72781</v>
      </c>
      <c r="C3954">
        <v>48</v>
      </c>
    </row>
    <row r="3955" spans="1:3" x14ac:dyDescent="0.25">
      <c r="A3955" t="s">
        <v>4054</v>
      </c>
      <c r="B3955">
        <v>72786</v>
      </c>
      <c r="C3955">
        <v>4</v>
      </c>
    </row>
    <row r="3956" spans="1:3" x14ac:dyDescent="0.25">
      <c r="A3956" t="s">
        <v>4055</v>
      </c>
      <c r="B3956">
        <v>72786</v>
      </c>
      <c r="C3956">
        <v>48</v>
      </c>
    </row>
    <row r="3957" spans="1:3" x14ac:dyDescent="0.25">
      <c r="A3957" t="s">
        <v>4056</v>
      </c>
      <c r="B3957">
        <v>72822</v>
      </c>
      <c r="C3957">
        <v>4</v>
      </c>
    </row>
    <row r="3958" spans="1:3" x14ac:dyDescent="0.25">
      <c r="A3958" t="s">
        <v>4057</v>
      </c>
      <c r="B3958">
        <v>72822</v>
      </c>
      <c r="C3958">
        <v>48</v>
      </c>
    </row>
    <row r="3959" spans="1:3" x14ac:dyDescent="0.25">
      <c r="A3959" t="s">
        <v>4058</v>
      </c>
      <c r="B3959">
        <v>72321</v>
      </c>
      <c r="C3959">
        <v>2</v>
      </c>
    </row>
    <row r="3960" spans="1:3" x14ac:dyDescent="0.25">
      <c r="A3960" t="s">
        <v>4059</v>
      </c>
      <c r="B3960">
        <v>72321</v>
      </c>
      <c r="C3960">
        <v>48</v>
      </c>
    </row>
    <row r="3961" spans="1:3" x14ac:dyDescent="0.25">
      <c r="A3961" t="s">
        <v>4060</v>
      </c>
      <c r="B3961">
        <v>72322</v>
      </c>
      <c r="C3961">
        <v>2</v>
      </c>
    </row>
    <row r="3962" spans="1:3" x14ac:dyDescent="0.25">
      <c r="A3962" t="s">
        <v>4061</v>
      </c>
      <c r="B3962">
        <v>72322</v>
      </c>
      <c r="C3962">
        <v>48</v>
      </c>
    </row>
    <row r="3963" spans="1:3" x14ac:dyDescent="0.25">
      <c r="A3963" t="s">
        <v>4062</v>
      </c>
      <c r="B3963">
        <v>13556</v>
      </c>
      <c r="C3963">
        <v>2</v>
      </c>
    </row>
    <row r="3964" spans="1:3" x14ac:dyDescent="0.25">
      <c r="A3964" t="s">
        <v>4063</v>
      </c>
      <c r="B3964">
        <v>13556</v>
      </c>
      <c r="C3964">
        <v>48</v>
      </c>
    </row>
    <row r="3965" spans="1:3" x14ac:dyDescent="0.25">
      <c r="A3965" t="s">
        <v>4064</v>
      </c>
      <c r="B3965">
        <v>72823</v>
      </c>
      <c r="C3965">
        <v>4</v>
      </c>
    </row>
    <row r="3966" spans="1:3" x14ac:dyDescent="0.25">
      <c r="A3966" t="s">
        <v>4065</v>
      </c>
      <c r="B3966">
        <v>72823</v>
      </c>
      <c r="C3966">
        <v>48</v>
      </c>
    </row>
    <row r="3967" spans="1:3" x14ac:dyDescent="0.25">
      <c r="A3967" t="s">
        <v>4066</v>
      </c>
      <c r="B3967">
        <v>989</v>
      </c>
      <c r="C3967">
        <v>1</v>
      </c>
    </row>
    <row r="3968" spans="1:3" x14ac:dyDescent="0.25">
      <c r="A3968" t="s">
        <v>4067</v>
      </c>
      <c r="B3968">
        <v>989</v>
      </c>
      <c r="C3968">
        <v>2</v>
      </c>
    </row>
    <row r="3969" spans="1:3" x14ac:dyDescent="0.25">
      <c r="A3969" t="s">
        <v>4068</v>
      </c>
      <c r="B3969">
        <v>989</v>
      </c>
      <c r="C3969">
        <v>24</v>
      </c>
    </row>
    <row r="3970" spans="1:3" x14ac:dyDescent="0.25">
      <c r="A3970" t="s">
        <v>4069</v>
      </c>
      <c r="B3970">
        <v>5512</v>
      </c>
      <c r="C3970">
        <v>1</v>
      </c>
    </row>
    <row r="3971" spans="1:3" x14ac:dyDescent="0.25">
      <c r="A3971" t="s">
        <v>4070</v>
      </c>
      <c r="B3971">
        <v>5512</v>
      </c>
      <c r="C3971">
        <v>4</v>
      </c>
    </row>
    <row r="3972" spans="1:3" x14ac:dyDescent="0.25">
      <c r="A3972" t="s">
        <v>4071</v>
      </c>
      <c r="B3972">
        <v>5512</v>
      </c>
      <c r="C3972">
        <v>48</v>
      </c>
    </row>
    <row r="3973" spans="1:3" x14ac:dyDescent="0.25">
      <c r="A3973" t="s">
        <v>4072</v>
      </c>
      <c r="B3973">
        <v>5513</v>
      </c>
      <c r="C3973">
        <v>1</v>
      </c>
    </row>
    <row r="3974" spans="1:3" x14ac:dyDescent="0.25">
      <c r="A3974" t="s">
        <v>4073</v>
      </c>
      <c r="B3974">
        <v>5513</v>
      </c>
      <c r="C3974">
        <v>4</v>
      </c>
    </row>
    <row r="3975" spans="1:3" x14ac:dyDescent="0.25">
      <c r="A3975" t="s">
        <v>4074</v>
      </c>
      <c r="B3975">
        <v>5513</v>
      </c>
      <c r="C3975">
        <v>48</v>
      </c>
    </row>
    <row r="3976" spans="1:3" x14ac:dyDescent="0.25">
      <c r="A3976" t="s">
        <v>4075</v>
      </c>
      <c r="B3976">
        <v>5514</v>
      </c>
      <c r="C3976">
        <v>4</v>
      </c>
    </row>
    <row r="3977" spans="1:3" x14ac:dyDescent="0.25">
      <c r="A3977" t="s">
        <v>4076</v>
      </c>
      <c r="B3977">
        <v>5514</v>
      </c>
      <c r="C3977">
        <v>48</v>
      </c>
    </row>
    <row r="3978" spans="1:3" x14ac:dyDescent="0.25">
      <c r="A3978" t="s">
        <v>4077</v>
      </c>
      <c r="B3978">
        <v>2561</v>
      </c>
      <c r="C3978">
        <v>12</v>
      </c>
    </row>
    <row r="3979" spans="1:3" x14ac:dyDescent="0.25">
      <c r="A3979" t="s">
        <v>4078</v>
      </c>
      <c r="B3979">
        <v>6808</v>
      </c>
      <c r="C3979">
        <v>1</v>
      </c>
    </row>
    <row r="3980" spans="1:3" x14ac:dyDescent="0.25">
      <c r="A3980" t="s">
        <v>4079</v>
      </c>
      <c r="B3980">
        <v>103820</v>
      </c>
      <c r="C3980">
        <v>1</v>
      </c>
    </row>
    <row r="3981" spans="1:3" x14ac:dyDescent="0.25">
      <c r="A3981" t="s">
        <v>4080</v>
      </c>
      <c r="B3981" t="s">
        <v>4081</v>
      </c>
      <c r="C3981">
        <v>1</v>
      </c>
    </row>
    <row r="3982" spans="1:3" x14ac:dyDescent="0.25">
      <c r="A3982" t="s">
        <v>4082</v>
      </c>
      <c r="B3982">
        <v>38601</v>
      </c>
      <c r="C3982">
        <v>12</v>
      </c>
    </row>
    <row r="3983" spans="1:3" x14ac:dyDescent="0.25">
      <c r="A3983" t="s">
        <v>4083</v>
      </c>
      <c r="B3983">
        <v>71159</v>
      </c>
      <c r="C3983">
        <v>1</v>
      </c>
    </row>
    <row r="3984" spans="1:3" x14ac:dyDescent="0.25">
      <c r="A3984" t="s">
        <v>4084</v>
      </c>
      <c r="B3984" t="s">
        <v>4085</v>
      </c>
      <c r="C3984">
        <v>24</v>
      </c>
    </row>
    <row r="3985" spans="1:3" x14ac:dyDescent="0.25">
      <c r="A3985" t="s">
        <v>4086</v>
      </c>
      <c r="B3985">
        <v>6006</v>
      </c>
      <c r="C3985">
        <v>24</v>
      </c>
    </row>
    <row r="3986" spans="1:3" x14ac:dyDescent="0.25">
      <c r="A3986" t="s">
        <v>4087</v>
      </c>
      <c r="B3986">
        <v>3815</v>
      </c>
      <c r="C3986">
        <v>144</v>
      </c>
    </row>
    <row r="3987" spans="1:3" x14ac:dyDescent="0.25">
      <c r="A3987" t="s">
        <v>4088</v>
      </c>
      <c r="B3987">
        <v>1922</v>
      </c>
      <c r="C3987">
        <v>24</v>
      </c>
    </row>
    <row r="3988" spans="1:3" x14ac:dyDescent="0.25">
      <c r="A3988" t="s">
        <v>4089</v>
      </c>
      <c r="B3988">
        <v>719</v>
      </c>
      <c r="C3988">
        <v>24</v>
      </c>
    </row>
    <row r="3989" spans="1:3" x14ac:dyDescent="0.25">
      <c r="A3989" t="s">
        <v>4090</v>
      </c>
      <c r="B3989">
        <v>1267</v>
      </c>
      <c r="C3989">
        <v>24</v>
      </c>
    </row>
    <row r="3990" spans="1:3" x14ac:dyDescent="0.25">
      <c r="A3990" t="s">
        <v>4091</v>
      </c>
      <c r="B3990">
        <v>1268</v>
      </c>
      <c r="C3990">
        <v>24</v>
      </c>
    </row>
    <row r="3991" spans="1:3" x14ac:dyDescent="0.25">
      <c r="A3991" t="s">
        <v>4092</v>
      </c>
      <c r="B3991">
        <v>803</v>
      </c>
      <c r="C3991">
        <v>24</v>
      </c>
    </row>
    <row r="3992" spans="1:3" x14ac:dyDescent="0.25">
      <c r="A3992" t="s">
        <v>4093</v>
      </c>
      <c r="B3992">
        <v>2151</v>
      </c>
      <c r="C3992">
        <v>24</v>
      </c>
    </row>
    <row r="3993" spans="1:3" x14ac:dyDescent="0.25">
      <c r="A3993" t="s">
        <v>4094</v>
      </c>
      <c r="B3993">
        <v>2150</v>
      </c>
      <c r="C3993">
        <v>24</v>
      </c>
    </row>
    <row r="3994" spans="1:3" x14ac:dyDescent="0.25">
      <c r="A3994" t="s">
        <v>4095</v>
      </c>
      <c r="B3994">
        <v>3311</v>
      </c>
      <c r="C3994">
        <v>3</v>
      </c>
    </row>
    <row r="3995" spans="1:3" x14ac:dyDescent="0.25">
      <c r="A3995" t="s">
        <v>4096</v>
      </c>
      <c r="B3995">
        <v>3816</v>
      </c>
      <c r="C3995">
        <v>24</v>
      </c>
    </row>
    <row r="3996" spans="1:3" x14ac:dyDescent="0.25">
      <c r="A3996" t="s">
        <v>4097</v>
      </c>
      <c r="B3996">
        <v>2242</v>
      </c>
      <c r="C3996">
        <v>48</v>
      </c>
    </row>
    <row r="3997" spans="1:3" x14ac:dyDescent="0.25">
      <c r="A3997" t="s">
        <v>4098</v>
      </c>
      <c r="B3997">
        <v>1913</v>
      </c>
      <c r="C3997">
        <v>144</v>
      </c>
    </row>
    <row r="3998" spans="1:3" x14ac:dyDescent="0.25">
      <c r="A3998" t="s">
        <v>4099</v>
      </c>
      <c r="B3998">
        <v>1904</v>
      </c>
      <c r="C3998">
        <v>144</v>
      </c>
    </row>
    <row r="3999" spans="1:3" x14ac:dyDescent="0.25">
      <c r="A3999" t="s">
        <v>4100</v>
      </c>
      <c r="B3999">
        <v>1910</v>
      </c>
      <c r="C3999">
        <v>144</v>
      </c>
    </row>
    <row r="4000" spans="1:3" x14ac:dyDescent="0.25">
      <c r="A4000" t="s">
        <v>4101</v>
      </c>
      <c r="B4000">
        <v>1926</v>
      </c>
      <c r="C4000">
        <v>144</v>
      </c>
    </row>
    <row r="4001" spans="1:3" x14ac:dyDescent="0.25">
      <c r="A4001" t="s">
        <v>4102</v>
      </c>
      <c r="B4001">
        <v>1934</v>
      </c>
      <c r="C4001">
        <v>144</v>
      </c>
    </row>
    <row r="4002" spans="1:3" x14ac:dyDescent="0.25">
      <c r="A4002" t="s">
        <v>4103</v>
      </c>
      <c r="B4002">
        <v>1933</v>
      </c>
      <c r="C4002">
        <v>144</v>
      </c>
    </row>
    <row r="4003" spans="1:3" x14ac:dyDescent="0.25">
      <c r="A4003" t="s">
        <v>4104</v>
      </c>
      <c r="B4003">
        <v>1908</v>
      </c>
      <c r="C4003">
        <v>144</v>
      </c>
    </row>
    <row r="4004" spans="1:3" x14ac:dyDescent="0.25">
      <c r="A4004" t="s">
        <v>4105</v>
      </c>
      <c r="B4004">
        <v>1914</v>
      </c>
      <c r="C4004">
        <v>144</v>
      </c>
    </row>
    <row r="4005" spans="1:3" x14ac:dyDescent="0.25">
      <c r="A4005" t="s">
        <v>4106</v>
      </c>
      <c r="B4005">
        <v>2562</v>
      </c>
      <c r="C4005">
        <v>12</v>
      </c>
    </row>
    <row r="4006" spans="1:3" x14ac:dyDescent="0.25">
      <c r="A4006" t="s">
        <v>4107</v>
      </c>
      <c r="B4006">
        <v>3986</v>
      </c>
      <c r="C4006">
        <v>72</v>
      </c>
    </row>
    <row r="4007" spans="1:3" x14ac:dyDescent="0.25">
      <c r="A4007" t="s">
        <v>4108</v>
      </c>
      <c r="B4007">
        <v>3152</v>
      </c>
      <c r="C4007">
        <v>144</v>
      </c>
    </row>
    <row r="4008" spans="1:3" x14ac:dyDescent="0.25">
      <c r="A4008" t="s">
        <v>4109</v>
      </c>
      <c r="B4008">
        <v>4001</v>
      </c>
      <c r="C4008">
        <v>144</v>
      </c>
    </row>
    <row r="4009" spans="1:3" x14ac:dyDescent="0.25">
      <c r="A4009" t="s">
        <v>4110</v>
      </c>
      <c r="B4009">
        <v>1501</v>
      </c>
      <c r="C4009">
        <v>144</v>
      </c>
    </row>
    <row r="4010" spans="1:3" x14ac:dyDescent="0.25">
      <c r="A4010" t="s">
        <v>4111</v>
      </c>
      <c r="B4010">
        <v>4003</v>
      </c>
      <c r="C4010">
        <v>144</v>
      </c>
    </row>
    <row r="4011" spans="1:3" x14ac:dyDescent="0.25">
      <c r="A4011" t="s">
        <v>4112</v>
      </c>
      <c r="B4011">
        <v>3105</v>
      </c>
      <c r="C4011">
        <v>72</v>
      </c>
    </row>
    <row r="4012" spans="1:3" x14ac:dyDescent="0.25">
      <c r="A4012" t="s">
        <v>4113</v>
      </c>
      <c r="B4012">
        <v>3166</v>
      </c>
      <c r="C4012">
        <v>72</v>
      </c>
    </row>
    <row r="4013" spans="1:3" x14ac:dyDescent="0.25">
      <c r="A4013" t="s">
        <v>4114</v>
      </c>
      <c r="B4013">
        <v>3188</v>
      </c>
      <c r="C4013">
        <v>144</v>
      </c>
    </row>
    <row r="4014" spans="1:3" x14ac:dyDescent="0.25">
      <c r="A4014" t="s">
        <v>4115</v>
      </c>
      <c r="B4014">
        <v>3187</v>
      </c>
      <c r="C4014">
        <v>144</v>
      </c>
    </row>
    <row r="4015" spans="1:3" x14ac:dyDescent="0.25">
      <c r="A4015" t="s">
        <v>4116</v>
      </c>
      <c r="B4015">
        <v>3179</v>
      </c>
      <c r="C4015">
        <v>72</v>
      </c>
    </row>
    <row r="4016" spans="1:3" x14ac:dyDescent="0.25">
      <c r="A4016" t="s">
        <v>4117</v>
      </c>
      <c r="B4016">
        <v>4429</v>
      </c>
      <c r="C4016">
        <v>144</v>
      </c>
    </row>
    <row r="4017" spans="1:3" x14ac:dyDescent="0.25">
      <c r="A4017" t="s">
        <v>4118</v>
      </c>
      <c r="B4017">
        <v>17063</v>
      </c>
      <c r="C4017">
        <v>144</v>
      </c>
    </row>
    <row r="4018" spans="1:3" x14ac:dyDescent="0.25">
      <c r="A4018" t="s">
        <v>4119</v>
      </c>
      <c r="B4018">
        <v>17062</v>
      </c>
      <c r="C4018">
        <v>144</v>
      </c>
    </row>
    <row r="4019" spans="1:3" x14ac:dyDescent="0.25">
      <c r="A4019" t="s">
        <v>4120</v>
      </c>
      <c r="B4019">
        <v>17064</v>
      </c>
      <c r="C4019">
        <v>144</v>
      </c>
    </row>
    <row r="4020" spans="1:3" x14ac:dyDescent="0.25">
      <c r="A4020" t="s">
        <v>4121</v>
      </c>
      <c r="B4020">
        <v>2806</v>
      </c>
      <c r="C4020">
        <v>144</v>
      </c>
    </row>
    <row r="4021" spans="1:3" x14ac:dyDescent="0.25">
      <c r="A4021" t="s">
        <v>4122</v>
      </c>
      <c r="B4021">
        <v>1906</v>
      </c>
      <c r="C4021">
        <v>144</v>
      </c>
    </row>
    <row r="4022" spans="1:3" x14ac:dyDescent="0.25">
      <c r="A4022" t="s">
        <v>4123</v>
      </c>
      <c r="B4022">
        <v>1927</v>
      </c>
      <c r="C4022">
        <v>144</v>
      </c>
    </row>
    <row r="4023" spans="1:3" x14ac:dyDescent="0.25">
      <c r="A4023" t="s">
        <v>4124</v>
      </c>
      <c r="B4023">
        <v>1928</v>
      </c>
      <c r="C4023">
        <v>144</v>
      </c>
    </row>
    <row r="4024" spans="1:3" x14ac:dyDescent="0.25">
      <c r="A4024" t="s">
        <v>4125</v>
      </c>
      <c r="B4024">
        <v>1915</v>
      </c>
      <c r="C4024">
        <v>144</v>
      </c>
    </row>
    <row r="4025" spans="1:3" x14ac:dyDescent="0.25">
      <c r="A4025" t="s">
        <v>4126</v>
      </c>
      <c r="B4025">
        <v>1909</v>
      </c>
      <c r="C4025">
        <v>144</v>
      </c>
    </row>
    <row r="4026" spans="1:3" x14ac:dyDescent="0.25">
      <c r="A4026" t="s">
        <v>4127</v>
      </c>
      <c r="B4026">
        <v>1636</v>
      </c>
      <c r="C4026">
        <v>144</v>
      </c>
    </row>
    <row r="4027" spans="1:3" x14ac:dyDescent="0.25">
      <c r="A4027" t="s">
        <v>4128</v>
      </c>
      <c r="B4027">
        <v>1907</v>
      </c>
      <c r="C4027">
        <v>144</v>
      </c>
    </row>
    <row r="4028" spans="1:3" x14ac:dyDescent="0.25">
      <c r="A4028" t="s">
        <v>4129</v>
      </c>
      <c r="B4028">
        <v>6006</v>
      </c>
      <c r="C4028">
        <v>144</v>
      </c>
    </row>
    <row r="4029" spans="1:3" x14ac:dyDescent="0.25">
      <c r="A4029" t="s">
        <v>4130</v>
      </c>
      <c r="B4029">
        <v>2008</v>
      </c>
      <c r="C4029">
        <v>144</v>
      </c>
    </row>
    <row r="4030" spans="1:3" x14ac:dyDescent="0.25">
      <c r="A4030" t="s">
        <v>4131</v>
      </c>
      <c r="B4030">
        <v>4002</v>
      </c>
      <c r="C4030">
        <v>144</v>
      </c>
    </row>
    <row r="4031" spans="1:3" x14ac:dyDescent="0.25">
      <c r="A4031" t="s">
        <v>4132</v>
      </c>
      <c r="B4031">
        <v>17075</v>
      </c>
      <c r="C4031">
        <v>144</v>
      </c>
    </row>
    <row r="4032" spans="1:3" x14ac:dyDescent="0.25">
      <c r="A4032" t="s">
        <v>4133</v>
      </c>
      <c r="B4032">
        <v>17066</v>
      </c>
      <c r="C4032">
        <v>144</v>
      </c>
    </row>
    <row r="4033" spans="1:3" x14ac:dyDescent="0.25">
      <c r="A4033" t="s">
        <v>4134</v>
      </c>
      <c r="B4033">
        <v>1635</v>
      </c>
      <c r="C4033">
        <v>144</v>
      </c>
    </row>
    <row r="4034" spans="1:3" x14ac:dyDescent="0.25">
      <c r="A4034" t="s">
        <v>4135</v>
      </c>
      <c r="B4034">
        <v>1630</v>
      </c>
      <c r="C4034">
        <v>144</v>
      </c>
    </row>
    <row r="4035" spans="1:3" x14ac:dyDescent="0.25">
      <c r="A4035" t="s">
        <v>4136</v>
      </c>
      <c r="B4035">
        <v>1638</v>
      </c>
      <c r="C4035">
        <v>144</v>
      </c>
    </row>
    <row r="4036" spans="1:3" x14ac:dyDescent="0.25">
      <c r="A4036" t="s">
        <v>4137</v>
      </c>
      <c r="B4036">
        <v>733</v>
      </c>
      <c r="C4036">
        <v>144</v>
      </c>
    </row>
    <row r="4037" spans="1:3" x14ac:dyDescent="0.25">
      <c r="A4037" t="s">
        <v>4138</v>
      </c>
      <c r="B4037">
        <v>17071</v>
      </c>
      <c r="C4037">
        <v>144</v>
      </c>
    </row>
    <row r="4038" spans="1:3" x14ac:dyDescent="0.25">
      <c r="A4038" t="s">
        <v>4139</v>
      </c>
      <c r="B4038">
        <v>1763</v>
      </c>
      <c r="C4038">
        <v>144</v>
      </c>
    </row>
    <row r="4039" spans="1:3" x14ac:dyDescent="0.25">
      <c r="A4039" t="s">
        <v>4140</v>
      </c>
      <c r="B4039">
        <v>1213</v>
      </c>
      <c r="C4039">
        <v>144</v>
      </c>
    </row>
    <row r="4040" spans="1:3" x14ac:dyDescent="0.25">
      <c r="A4040" t="s">
        <v>4141</v>
      </c>
      <c r="B4040">
        <v>3195</v>
      </c>
      <c r="C4040">
        <v>144</v>
      </c>
    </row>
    <row r="4041" spans="1:3" x14ac:dyDescent="0.25">
      <c r="A4041" t="s">
        <v>4142</v>
      </c>
      <c r="B4041">
        <v>3196</v>
      </c>
      <c r="C4041">
        <v>144</v>
      </c>
    </row>
    <row r="4042" spans="1:3" x14ac:dyDescent="0.25">
      <c r="A4042" t="s">
        <v>4143</v>
      </c>
      <c r="B4042">
        <v>2001</v>
      </c>
      <c r="C4042">
        <v>144</v>
      </c>
    </row>
    <row r="4043" spans="1:3" x14ac:dyDescent="0.25">
      <c r="A4043" t="s">
        <v>4144</v>
      </c>
      <c r="B4043">
        <v>1733</v>
      </c>
      <c r="C4043">
        <v>144</v>
      </c>
    </row>
    <row r="4044" spans="1:3" x14ac:dyDescent="0.25">
      <c r="A4044" t="s">
        <v>4145</v>
      </c>
      <c r="B4044">
        <v>2011</v>
      </c>
      <c r="C4044">
        <v>144</v>
      </c>
    </row>
    <row r="4045" spans="1:3" x14ac:dyDescent="0.25">
      <c r="A4045" t="s">
        <v>4146</v>
      </c>
      <c r="B4045">
        <v>981</v>
      </c>
      <c r="C4045">
        <v>144</v>
      </c>
    </row>
    <row r="4046" spans="1:3" x14ac:dyDescent="0.25">
      <c r="A4046" t="s">
        <v>4147</v>
      </c>
      <c r="B4046">
        <v>1929</v>
      </c>
      <c r="C4046">
        <v>144</v>
      </c>
    </row>
    <row r="4047" spans="1:3" x14ac:dyDescent="0.25">
      <c r="A4047" t="s">
        <v>4148</v>
      </c>
      <c r="B4047">
        <v>980</v>
      </c>
      <c r="C4047">
        <v>144</v>
      </c>
    </row>
    <row r="4048" spans="1:3" x14ac:dyDescent="0.25">
      <c r="A4048" t="s">
        <v>4149</v>
      </c>
      <c r="B4048">
        <v>240</v>
      </c>
      <c r="C4048">
        <v>144</v>
      </c>
    </row>
    <row r="4049" spans="1:3" x14ac:dyDescent="0.25">
      <c r="A4049" t="s">
        <v>4150</v>
      </c>
      <c r="B4049">
        <v>837</v>
      </c>
      <c r="C4049">
        <v>144</v>
      </c>
    </row>
    <row r="4050" spans="1:3" x14ac:dyDescent="0.25">
      <c r="A4050" t="s">
        <v>4151</v>
      </c>
      <c r="B4050">
        <v>836</v>
      </c>
      <c r="C4050">
        <v>144</v>
      </c>
    </row>
    <row r="4051" spans="1:3" x14ac:dyDescent="0.25">
      <c r="A4051" t="s">
        <v>4152</v>
      </c>
      <c r="B4051">
        <v>1920</v>
      </c>
      <c r="C4051">
        <v>144</v>
      </c>
    </row>
    <row r="4052" spans="1:3" x14ac:dyDescent="0.25">
      <c r="A4052" t="s">
        <v>4153</v>
      </c>
      <c r="B4052">
        <v>3998</v>
      </c>
      <c r="C4052">
        <v>288</v>
      </c>
    </row>
    <row r="4053" spans="1:3" x14ac:dyDescent="0.25">
      <c r="A4053" t="s">
        <v>4154</v>
      </c>
      <c r="B4053">
        <v>6004</v>
      </c>
      <c r="C4053">
        <v>144</v>
      </c>
    </row>
    <row r="4054" spans="1:3" x14ac:dyDescent="0.25">
      <c r="A4054" t="s">
        <v>4155</v>
      </c>
      <c r="B4054">
        <v>790</v>
      </c>
      <c r="C4054">
        <v>288</v>
      </c>
    </row>
    <row r="4055" spans="1:3" x14ac:dyDescent="0.25">
      <c r="A4055" t="s">
        <v>4156</v>
      </c>
      <c r="B4055">
        <v>3342</v>
      </c>
      <c r="C4055">
        <v>72</v>
      </c>
    </row>
    <row r="4056" spans="1:3" x14ac:dyDescent="0.25">
      <c r="A4056" t="s">
        <v>4157</v>
      </c>
      <c r="B4056">
        <v>3344</v>
      </c>
      <c r="C4056">
        <v>72</v>
      </c>
    </row>
    <row r="4057" spans="1:3" x14ac:dyDescent="0.25">
      <c r="A4057" t="s">
        <v>4158</v>
      </c>
      <c r="B4057">
        <v>2012</v>
      </c>
      <c r="C4057">
        <v>72</v>
      </c>
    </row>
    <row r="4058" spans="1:3" x14ac:dyDescent="0.25">
      <c r="A4058" t="s">
        <v>4159</v>
      </c>
      <c r="B4058">
        <v>2028</v>
      </c>
      <c r="C4058">
        <v>72</v>
      </c>
    </row>
    <row r="4059" spans="1:3" x14ac:dyDescent="0.25">
      <c r="A4059" t="s">
        <v>4160</v>
      </c>
      <c r="B4059">
        <v>2201</v>
      </c>
      <c r="C4059">
        <v>72</v>
      </c>
    </row>
    <row r="4060" spans="1:3" x14ac:dyDescent="0.25">
      <c r="A4060" t="s">
        <v>4161</v>
      </c>
      <c r="B4060">
        <v>2015</v>
      </c>
      <c r="C4060">
        <v>72</v>
      </c>
    </row>
    <row r="4061" spans="1:3" x14ac:dyDescent="0.25">
      <c r="A4061" t="s">
        <v>4162</v>
      </c>
      <c r="B4061">
        <v>2512</v>
      </c>
      <c r="C4061">
        <v>72</v>
      </c>
    </row>
    <row r="4062" spans="1:3" x14ac:dyDescent="0.25">
      <c r="A4062" t="s">
        <v>4163</v>
      </c>
      <c r="B4062">
        <v>6001</v>
      </c>
      <c r="C4062">
        <v>48</v>
      </c>
    </row>
    <row r="4063" spans="1:3" x14ac:dyDescent="0.25">
      <c r="A4063" t="s">
        <v>4164</v>
      </c>
      <c r="B4063">
        <v>5076</v>
      </c>
      <c r="C4063">
        <v>72</v>
      </c>
    </row>
    <row r="4064" spans="1:3" x14ac:dyDescent="0.25">
      <c r="A4064" t="s">
        <v>4165</v>
      </c>
      <c r="B4064">
        <v>5075</v>
      </c>
      <c r="C4064">
        <v>72</v>
      </c>
    </row>
    <row r="4065" spans="1:3" x14ac:dyDescent="0.25">
      <c r="A4065" t="s">
        <v>4166</v>
      </c>
      <c r="B4065">
        <v>3941</v>
      </c>
      <c r="C4065">
        <v>72</v>
      </c>
    </row>
    <row r="4066" spans="1:3" x14ac:dyDescent="0.25">
      <c r="A4066" t="s">
        <v>4167</v>
      </c>
      <c r="B4066">
        <v>6002</v>
      </c>
      <c r="C4066">
        <v>72</v>
      </c>
    </row>
    <row r="4067" spans="1:3" x14ac:dyDescent="0.25">
      <c r="A4067" t="s">
        <v>4168</v>
      </c>
      <c r="B4067">
        <v>266</v>
      </c>
      <c r="C4067">
        <v>120</v>
      </c>
    </row>
    <row r="4068" spans="1:3" x14ac:dyDescent="0.25">
      <c r="A4068" t="s">
        <v>4169</v>
      </c>
      <c r="B4068">
        <v>3930</v>
      </c>
      <c r="C4068">
        <v>72</v>
      </c>
    </row>
    <row r="4069" spans="1:3" x14ac:dyDescent="0.25">
      <c r="A4069" t="s">
        <v>4170</v>
      </c>
      <c r="B4069">
        <v>2513</v>
      </c>
      <c r="C4069">
        <v>72</v>
      </c>
    </row>
    <row r="4070" spans="1:3" x14ac:dyDescent="0.25">
      <c r="A4070" t="s">
        <v>4171</v>
      </c>
      <c r="B4070">
        <v>6804</v>
      </c>
      <c r="C4070">
        <v>10</v>
      </c>
    </row>
    <row r="4071" spans="1:3" x14ac:dyDescent="0.25">
      <c r="A4071" t="s">
        <v>4172</v>
      </c>
      <c r="B4071">
        <v>784</v>
      </c>
      <c r="C4071">
        <v>72</v>
      </c>
    </row>
    <row r="4072" spans="1:3" x14ac:dyDescent="0.25">
      <c r="A4072" t="s">
        <v>4173</v>
      </c>
      <c r="B4072">
        <v>2517</v>
      </c>
      <c r="C4072">
        <v>144</v>
      </c>
    </row>
    <row r="4073" spans="1:3" x14ac:dyDescent="0.25">
      <c r="A4073" t="s">
        <v>4174</v>
      </c>
      <c r="B4073">
        <v>786</v>
      </c>
      <c r="C4073">
        <v>144</v>
      </c>
    </row>
    <row r="4074" spans="1:3" x14ac:dyDescent="0.25">
      <c r="A4074" t="s">
        <v>4175</v>
      </c>
      <c r="B4074">
        <v>5096</v>
      </c>
      <c r="C4074">
        <v>288</v>
      </c>
    </row>
    <row r="4075" spans="1:3" x14ac:dyDescent="0.25">
      <c r="A4075" t="s">
        <v>4176</v>
      </c>
      <c r="B4075">
        <v>5102</v>
      </c>
      <c r="C4075">
        <v>144</v>
      </c>
    </row>
    <row r="4076" spans="1:3" x14ac:dyDescent="0.25">
      <c r="A4076" t="s">
        <v>4177</v>
      </c>
      <c r="B4076">
        <v>608</v>
      </c>
      <c r="C4076">
        <v>72</v>
      </c>
    </row>
    <row r="4077" spans="1:3" x14ac:dyDescent="0.25">
      <c r="A4077" t="s">
        <v>4178</v>
      </c>
      <c r="B4077">
        <v>5100</v>
      </c>
      <c r="C4077">
        <v>144</v>
      </c>
    </row>
    <row r="4078" spans="1:3" x14ac:dyDescent="0.25">
      <c r="A4078" t="s">
        <v>4179</v>
      </c>
      <c r="B4078">
        <v>925</v>
      </c>
      <c r="C4078">
        <v>72</v>
      </c>
    </row>
    <row r="4079" spans="1:3" x14ac:dyDescent="0.25">
      <c r="A4079" t="s">
        <v>4180</v>
      </c>
      <c r="B4079">
        <v>3467</v>
      </c>
      <c r="C4079">
        <v>72</v>
      </c>
    </row>
    <row r="4080" spans="1:3" x14ac:dyDescent="0.25">
      <c r="A4080" t="s">
        <v>4181</v>
      </c>
      <c r="B4080">
        <v>3468</v>
      </c>
      <c r="C4080">
        <v>72</v>
      </c>
    </row>
    <row r="4081" spans="1:3" x14ac:dyDescent="0.25">
      <c r="A4081" t="s">
        <v>4182</v>
      </c>
      <c r="B4081">
        <v>3457</v>
      </c>
      <c r="C4081">
        <v>72</v>
      </c>
    </row>
    <row r="4082" spans="1:3" x14ac:dyDescent="0.25">
      <c r="A4082" t="s">
        <v>4183</v>
      </c>
      <c r="B4082">
        <v>3910</v>
      </c>
      <c r="C4082">
        <v>72</v>
      </c>
    </row>
    <row r="4083" spans="1:3" x14ac:dyDescent="0.25">
      <c r="A4083" t="s">
        <v>4184</v>
      </c>
      <c r="B4083">
        <v>2514</v>
      </c>
      <c r="C4083">
        <v>72</v>
      </c>
    </row>
    <row r="4084" spans="1:3" x14ac:dyDescent="0.25">
      <c r="A4084" t="s">
        <v>4185</v>
      </c>
      <c r="B4084">
        <v>5104</v>
      </c>
      <c r="C4084">
        <v>288</v>
      </c>
    </row>
    <row r="4085" spans="1:3" x14ac:dyDescent="0.25">
      <c r="A4085" t="s">
        <v>4186</v>
      </c>
      <c r="B4085">
        <v>503</v>
      </c>
      <c r="C4085">
        <v>72</v>
      </c>
    </row>
    <row r="4086" spans="1:3" x14ac:dyDescent="0.25">
      <c r="A4086" t="s">
        <v>4187</v>
      </c>
      <c r="B4086">
        <v>2225</v>
      </c>
      <c r="C4086">
        <v>72</v>
      </c>
    </row>
    <row r="4087" spans="1:3" x14ac:dyDescent="0.25">
      <c r="A4087" t="s">
        <v>4188</v>
      </c>
      <c r="B4087">
        <v>262</v>
      </c>
      <c r="C4087">
        <v>144</v>
      </c>
    </row>
    <row r="4088" spans="1:3" x14ac:dyDescent="0.25">
      <c r="A4088" t="s">
        <v>4189</v>
      </c>
      <c r="B4088">
        <v>2207</v>
      </c>
      <c r="C4088">
        <v>72</v>
      </c>
    </row>
    <row r="4089" spans="1:3" x14ac:dyDescent="0.25">
      <c r="A4089" t="s">
        <v>4190</v>
      </c>
      <c r="B4089">
        <v>2209</v>
      </c>
      <c r="C4089">
        <v>72</v>
      </c>
    </row>
    <row r="4090" spans="1:3" x14ac:dyDescent="0.25">
      <c r="A4090" t="s">
        <v>4191</v>
      </c>
      <c r="B4090">
        <v>5105</v>
      </c>
      <c r="C4090">
        <v>288</v>
      </c>
    </row>
    <row r="4091" spans="1:3" x14ac:dyDescent="0.25">
      <c r="A4091" t="s">
        <v>4192</v>
      </c>
      <c r="B4091">
        <v>2042</v>
      </c>
      <c r="C4091">
        <v>144</v>
      </c>
    </row>
    <row r="4092" spans="1:3" x14ac:dyDescent="0.25">
      <c r="A4092" t="s">
        <v>4193</v>
      </c>
      <c r="B4092">
        <v>3460</v>
      </c>
      <c r="C4092">
        <v>144</v>
      </c>
    </row>
    <row r="4093" spans="1:3" x14ac:dyDescent="0.25">
      <c r="A4093" t="s">
        <v>4194</v>
      </c>
      <c r="B4093">
        <v>203</v>
      </c>
      <c r="C4093">
        <v>144</v>
      </c>
    </row>
    <row r="4094" spans="1:3" x14ac:dyDescent="0.25">
      <c r="A4094" t="s">
        <v>4195</v>
      </c>
      <c r="B4094">
        <v>787</v>
      </c>
      <c r="C4094">
        <v>144</v>
      </c>
    </row>
    <row r="4095" spans="1:3" x14ac:dyDescent="0.25">
      <c r="A4095" t="s">
        <v>4196</v>
      </c>
      <c r="B4095">
        <v>6800</v>
      </c>
      <c r="C4095">
        <v>72</v>
      </c>
    </row>
    <row r="4096" spans="1:3" x14ac:dyDescent="0.25">
      <c r="A4096" t="s">
        <v>4197</v>
      </c>
      <c r="B4096">
        <v>2511</v>
      </c>
      <c r="C4096">
        <v>72</v>
      </c>
    </row>
    <row r="4097" spans="1:3" x14ac:dyDescent="0.25">
      <c r="A4097" t="s">
        <v>4198</v>
      </c>
      <c r="B4097">
        <v>5112</v>
      </c>
      <c r="C4097">
        <v>144</v>
      </c>
    </row>
    <row r="4098" spans="1:3" x14ac:dyDescent="0.25">
      <c r="A4098" t="s">
        <v>4199</v>
      </c>
      <c r="B4098">
        <v>2132</v>
      </c>
      <c r="C4098">
        <v>144</v>
      </c>
    </row>
    <row r="4099" spans="1:3" x14ac:dyDescent="0.25">
      <c r="A4099" t="s">
        <v>4200</v>
      </c>
      <c r="B4099">
        <v>5054</v>
      </c>
      <c r="C4099">
        <v>72</v>
      </c>
    </row>
    <row r="4100" spans="1:3" x14ac:dyDescent="0.25">
      <c r="A4100" t="s">
        <v>4201</v>
      </c>
      <c r="B4100">
        <v>2024</v>
      </c>
      <c r="C4100">
        <v>144</v>
      </c>
    </row>
    <row r="4101" spans="1:3" x14ac:dyDescent="0.25">
      <c r="A4101" t="s">
        <v>4202</v>
      </c>
      <c r="B4101">
        <v>2227</v>
      </c>
      <c r="C4101">
        <v>72</v>
      </c>
    </row>
    <row r="4102" spans="1:3" x14ac:dyDescent="0.25">
      <c r="A4102" t="s">
        <v>4203</v>
      </c>
      <c r="B4102">
        <v>2025</v>
      </c>
      <c r="C4102">
        <v>144</v>
      </c>
    </row>
    <row r="4103" spans="1:3" x14ac:dyDescent="0.25">
      <c r="A4103" t="s">
        <v>4204</v>
      </c>
      <c r="B4103">
        <v>3185</v>
      </c>
      <c r="C4103">
        <v>144</v>
      </c>
    </row>
    <row r="4104" spans="1:3" x14ac:dyDescent="0.25">
      <c r="A4104" t="s">
        <v>4205</v>
      </c>
      <c r="B4104">
        <v>3186</v>
      </c>
      <c r="C4104">
        <v>144</v>
      </c>
    </row>
    <row r="4105" spans="1:3" x14ac:dyDescent="0.25">
      <c r="A4105" t="s">
        <v>4206</v>
      </c>
      <c r="B4105">
        <v>2232</v>
      </c>
      <c r="C4105">
        <v>72</v>
      </c>
    </row>
    <row r="4106" spans="1:3" x14ac:dyDescent="0.25">
      <c r="A4106" t="s">
        <v>4207</v>
      </c>
      <c r="B4106">
        <v>501</v>
      </c>
      <c r="C4106">
        <v>72</v>
      </c>
    </row>
    <row r="4107" spans="1:3" x14ac:dyDescent="0.25">
      <c r="A4107" t="s">
        <v>4208</v>
      </c>
      <c r="B4107">
        <v>2230</v>
      </c>
      <c r="C4107">
        <v>72</v>
      </c>
    </row>
    <row r="4108" spans="1:3" x14ac:dyDescent="0.25">
      <c r="A4108" t="s">
        <v>4209</v>
      </c>
      <c r="B4108">
        <v>5074</v>
      </c>
      <c r="C4108">
        <v>144</v>
      </c>
    </row>
    <row r="4109" spans="1:3" x14ac:dyDescent="0.25">
      <c r="A4109" t="s">
        <v>4210</v>
      </c>
      <c r="B4109">
        <v>785</v>
      </c>
      <c r="C4109">
        <v>144</v>
      </c>
    </row>
    <row r="4110" spans="1:3" x14ac:dyDescent="0.25">
      <c r="A4110" t="s">
        <v>4211</v>
      </c>
      <c r="B4110">
        <v>2550</v>
      </c>
      <c r="C4110">
        <v>144</v>
      </c>
    </row>
    <row r="4111" spans="1:3" x14ac:dyDescent="0.25">
      <c r="A4111" t="s">
        <v>4212</v>
      </c>
      <c r="B4111">
        <v>2205</v>
      </c>
      <c r="C4111">
        <v>72</v>
      </c>
    </row>
    <row r="4112" spans="1:3" x14ac:dyDescent="0.25">
      <c r="A4112" t="s">
        <v>4213</v>
      </c>
      <c r="B4112">
        <v>205</v>
      </c>
      <c r="C4112">
        <v>72</v>
      </c>
    </row>
    <row r="4113" spans="1:3" x14ac:dyDescent="0.25">
      <c r="A4113" t="s">
        <v>4214</v>
      </c>
      <c r="B4113">
        <v>3462</v>
      </c>
      <c r="C4113">
        <v>144</v>
      </c>
    </row>
    <row r="4114" spans="1:3" x14ac:dyDescent="0.25">
      <c r="A4114" t="s">
        <v>4215</v>
      </c>
      <c r="B4114">
        <v>3107</v>
      </c>
      <c r="C4114">
        <v>144</v>
      </c>
    </row>
    <row r="4115" spans="1:3" x14ac:dyDescent="0.25">
      <c r="A4115" t="s">
        <v>4216</v>
      </c>
      <c r="B4115">
        <v>3102</v>
      </c>
      <c r="C4115">
        <v>144</v>
      </c>
    </row>
    <row r="4116" spans="1:3" x14ac:dyDescent="0.25">
      <c r="A4116" t="s">
        <v>4217</v>
      </c>
      <c r="B4116">
        <v>2518</v>
      </c>
      <c r="C4116">
        <v>144</v>
      </c>
    </row>
    <row r="4117" spans="1:3" x14ac:dyDescent="0.25">
      <c r="A4117" t="s">
        <v>4218</v>
      </c>
      <c r="B4117">
        <v>5103</v>
      </c>
      <c r="C4117">
        <v>144</v>
      </c>
    </row>
    <row r="4118" spans="1:3" x14ac:dyDescent="0.25">
      <c r="A4118" t="s">
        <v>4219</v>
      </c>
      <c r="B4118">
        <v>2204</v>
      </c>
      <c r="C4118">
        <v>72</v>
      </c>
    </row>
    <row r="4119" spans="1:3" x14ac:dyDescent="0.25">
      <c r="A4119" t="s">
        <v>4220</v>
      </c>
      <c r="B4119">
        <v>2041</v>
      </c>
      <c r="C4119">
        <v>600</v>
      </c>
    </row>
    <row r="4120" spans="1:3" x14ac:dyDescent="0.25">
      <c r="A4120" t="s">
        <v>4221</v>
      </c>
      <c r="B4120">
        <v>204</v>
      </c>
      <c r="C4120">
        <v>72</v>
      </c>
    </row>
    <row r="4121" spans="1:3" x14ac:dyDescent="0.25">
      <c r="A4121" t="s">
        <v>4222</v>
      </c>
      <c r="B4121">
        <v>335</v>
      </c>
      <c r="C4121">
        <v>144</v>
      </c>
    </row>
    <row r="4122" spans="1:3" x14ac:dyDescent="0.25">
      <c r="A4122" t="s">
        <v>4223</v>
      </c>
      <c r="B4122">
        <v>305</v>
      </c>
      <c r="C4122">
        <v>144</v>
      </c>
    </row>
    <row r="4123" spans="1:3" x14ac:dyDescent="0.25">
      <c r="A4123" t="s">
        <v>4224</v>
      </c>
      <c r="B4123">
        <v>1612</v>
      </c>
      <c r="C4123">
        <v>144</v>
      </c>
    </row>
    <row r="4124" spans="1:3" x14ac:dyDescent="0.25">
      <c r="A4124" t="s">
        <v>4225</v>
      </c>
      <c r="B4124">
        <v>3108</v>
      </c>
      <c r="C4124">
        <v>144</v>
      </c>
    </row>
    <row r="4125" spans="1:3" x14ac:dyDescent="0.25">
      <c r="A4125" t="s">
        <v>4226</v>
      </c>
      <c r="B4125">
        <v>937</v>
      </c>
      <c r="C4125">
        <v>144</v>
      </c>
    </row>
    <row r="4126" spans="1:3" x14ac:dyDescent="0.25">
      <c r="A4126" t="s">
        <v>4227</v>
      </c>
      <c r="B4126">
        <v>261</v>
      </c>
      <c r="C4126">
        <v>144</v>
      </c>
    </row>
    <row r="4127" spans="1:3" x14ac:dyDescent="0.25">
      <c r="A4127" t="s">
        <v>4228</v>
      </c>
      <c r="B4127">
        <v>2516</v>
      </c>
      <c r="C4127">
        <v>144</v>
      </c>
    </row>
    <row r="4128" spans="1:3" x14ac:dyDescent="0.25">
      <c r="A4128" t="s">
        <v>4229</v>
      </c>
      <c r="B4128">
        <v>2223</v>
      </c>
      <c r="C4128">
        <v>72</v>
      </c>
    </row>
    <row r="4129" spans="1:3" x14ac:dyDescent="0.25">
      <c r="A4129" t="s">
        <v>4230</v>
      </c>
      <c r="B4129">
        <v>3129</v>
      </c>
      <c r="C4129">
        <v>144</v>
      </c>
    </row>
    <row r="4130" spans="1:3" x14ac:dyDescent="0.25">
      <c r="A4130" t="s">
        <v>4231</v>
      </c>
      <c r="B4130">
        <v>3120</v>
      </c>
      <c r="C4130">
        <v>288</v>
      </c>
    </row>
    <row r="4131" spans="1:3" x14ac:dyDescent="0.25">
      <c r="A4131" t="s">
        <v>4232</v>
      </c>
      <c r="B4131">
        <v>3197</v>
      </c>
      <c r="C4131">
        <v>144</v>
      </c>
    </row>
    <row r="4132" spans="1:3" x14ac:dyDescent="0.25">
      <c r="A4132" t="s">
        <v>4233</v>
      </c>
      <c r="B4132">
        <v>272</v>
      </c>
      <c r="C4132">
        <v>144</v>
      </c>
    </row>
    <row r="4133" spans="1:3" x14ac:dyDescent="0.25">
      <c r="A4133" t="s">
        <v>4234</v>
      </c>
      <c r="B4133">
        <v>3912</v>
      </c>
      <c r="C4133">
        <v>144</v>
      </c>
    </row>
    <row r="4134" spans="1:3" x14ac:dyDescent="0.25">
      <c r="A4134" t="s">
        <v>4235</v>
      </c>
      <c r="B4134">
        <v>2130</v>
      </c>
      <c r="C4134">
        <v>144</v>
      </c>
    </row>
    <row r="4135" spans="1:3" x14ac:dyDescent="0.25">
      <c r="A4135" t="s">
        <v>4236</v>
      </c>
      <c r="B4135">
        <v>1223</v>
      </c>
      <c r="C4135">
        <v>144</v>
      </c>
    </row>
    <row r="4136" spans="1:3" x14ac:dyDescent="0.25">
      <c r="A4136" t="s">
        <v>4237</v>
      </c>
      <c r="B4136">
        <v>3441</v>
      </c>
      <c r="C4136">
        <v>144</v>
      </c>
    </row>
    <row r="4137" spans="1:3" x14ac:dyDescent="0.25">
      <c r="A4137" t="s">
        <v>4238</v>
      </c>
      <c r="B4137">
        <v>302</v>
      </c>
      <c r="C4137">
        <v>144</v>
      </c>
    </row>
    <row r="4138" spans="1:3" x14ac:dyDescent="0.25">
      <c r="A4138" t="s">
        <v>4239</v>
      </c>
      <c r="B4138">
        <v>936</v>
      </c>
      <c r="C4138">
        <v>144</v>
      </c>
    </row>
    <row r="4139" spans="1:3" x14ac:dyDescent="0.25">
      <c r="A4139" t="s">
        <v>4240</v>
      </c>
      <c r="B4139">
        <v>1613</v>
      </c>
      <c r="C4139">
        <v>144</v>
      </c>
    </row>
    <row r="4140" spans="1:3" x14ac:dyDescent="0.25">
      <c r="A4140" t="s">
        <v>4241</v>
      </c>
      <c r="B4140">
        <v>3442</v>
      </c>
      <c r="C4140">
        <v>144</v>
      </c>
    </row>
    <row r="4141" spans="1:3" x14ac:dyDescent="0.25">
      <c r="A4141" t="s">
        <v>4242</v>
      </c>
      <c r="B4141">
        <v>2233</v>
      </c>
      <c r="C4141">
        <v>72</v>
      </c>
    </row>
    <row r="4142" spans="1:3" x14ac:dyDescent="0.25">
      <c r="A4142" t="s">
        <v>4243</v>
      </c>
      <c r="B4142">
        <v>2234</v>
      </c>
      <c r="C4142">
        <v>72</v>
      </c>
    </row>
    <row r="4143" spans="1:3" x14ac:dyDescent="0.25">
      <c r="A4143" t="s">
        <v>4244</v>
      </c>
      <c r="B4143">
        <v>3114</v>
      </c>
      <c r="C4143">
        <v>144</v>
      </c>
    </row>
    <row r="4144" spans="1:3" x14ac:dyDescent="0.25">
      <c r="A4144" t="s">
        <v>4245</v>
      </c>
      <c r="B4144">
        <v>3818</v>
      </c>
      <c r="C4144">
        <v>144</v>
      </c>
    </row>
    <row r="4145" spans="1:3" x14ac:dyDescent="0.25">
      <c r="A4145" t="s">
        <v>4246</v>
      </c>
      <c r="B4145">
        <v>1228</v>
      </c>
      <c r="C4145">
        <v>144</v>
      </c>
    </row>
    <row r="4146" spans="1:3" x14ac:dyDescent="0.25">
      <c r="A4146" t="s">
        <v>4247</v>
      </c>
      <c r="B4146">
        <v>3817</v>
      </c>
      <c r="C4146">
        <v>144</v>
      </c>
    </row>
    <row r="4147" spans="1:3" x14ac:dyDescent="0.25">
      <c r="A4147" t="s">
        <v>4248</v>
      </c>
      <c r="B4147">
        <v>3870</v>
      </c>
      <c r="C4147">
        <v>144</v>
      </c>
    </row>
    <row r="4148" spans="1:3" x14ac:dyDescent="0.25">
      <c r="A4148" t="s">
        <v>4249</v>
      </c>
      <c r="B4148">
        <v>609</v>
      </c>
      <c r="C4148">
        <v>72</v>
      </c>
    </row>
    <row r="4149" spans="1:3" x14ac:dyDescent="0.25">
      <c r="A4149" t="s">
        <v>4250</v>
      </c>
      <c r="B4149">
        <v>3118</v>
      </c>
      <c r="C4149">
        <v>144</v>
      </c>
    </row>
    <row r="4150" spans="1:3" x14ac:dyDescent="0.25">
      <c r="A4150" t="s">
        <v>4251</v>
      </c>
      <c r="B4150">
        <v>731</v>
      </c>
      <c r="C4150">
        <v>144</v>
      </c>
    </row>
    <row r="4151" spans="1:3" x14ac:dyDescent="0.25">
      <c r="A4151" t="s">
        <v>4252</v>
      </c>
      <c r="B4151">
        <v>2051</v>
      </c>
      <c r="C4151">
        <v>144</v>
      </c>
    </row>
    <row r="4152" spans="1:3" x14ac:dyDescent="0.25">
      <c r="A4152" t="s">
        <v>4253</v>
      </c>
      <c r="B4152">
        <v>2530</v>
      </c>
      <c r="C4152">
        <v>72</v>
      </c>
    </row>
    <row r="4153" spans="1:3" x14ac:dyDescent="0.25">
      <c r="A4153" t="s">
        <v>4254</v>
      </c>
      <c r="B4153">
        <v>1220</v>
      </c>
      <c r="C4153">
        <v>144</v>
      </c>
    </row>
    <row r="4154" spans="1:3" x14ac:dyDescent="0.25">
      <c r="A4154" t="s">
        <v>4255</v>
      </c>
      <c r="B4154">
        <v>2029</v>
      </c>
      <c r="C4154">
        <v>144</v>
      </c>
    </row>
    <row r="4155" spans="1:3" x14ac:dyDescent="0.25">
      <c r="A4155" t="s">
        <v>4256</v>
      </c>
      <c r="B4155">
        <v>307</v>
      </c>
      <c r="C4155">
        <v>144</v>
      </c>
    </row>
    <row r="4156" spans="1:3" x14ac:dyDescent="0.25">
      <c r="A4156" t="s">
        <v>4257</v>
      </c>
      <c r="B4156">
        <v>2050</v>
      </c>
      <c r="C4156">
        <v>144</v>
      </c>
    </row>
    <row r="4157" spans="1:3" x14ac:dyDescent="0.25">
      <c r="A4157" t="s">
        <v>4258</v>
      </c>
      <c r="B4157">
        <v>2211</v>
      </c>
      <c r="C4157">
        <v>144</v>
      </c>
    </row>
    <row r="4158" spans="1:3" x14ac:dyDescent="0.25">
      <c r="A4158" t="s">
        <v>4259</v>
      </c>
      <c r="B4158">
        <v>2216</v>
      </c>
      <c r="C4158">
        <v>144</v>
      </c>
    </row>
    <row r="4159" spans="1:3" x14ac:dyDescent="0.25">
      <c r="A4159" t="s">
        <v>4260</v>
      </c>
      <c r="B4159">
        <v>5106</v>
      </c>
      <c r="C4159">
        <v>288</v>
      </c>
    </row>
    <row r="4160" spans="1:3" x14ac:dyDescent="0.25">
      <c r="A4160" t="s">
        <v>4261</v>
      </c>
      <c r="B4160">
        <v>2519</v>
      </c>
      <c r="C4160">
        <v>72</v>
      </c>
    </row>
    <row r="4161" spans="1:3" x14ac:dyDescent="0.25">
      <c r="A4161" t="s">
        <v>4262</v>
      </c>
      <c r="B4161">
        <v>2092</v>
      </c>
      <c r="C4161">
        <v>144</v>
      </c>
    </row>
    <row r="4162" spans="1:3" x14ac:dyDescent="0.25">
      <c r="A4162" t="s">
        <v>4263</v>
      </c>
      <c r="B4162">
        <v>332</v>
      </c>
      <c r="C4162">
        <v>144</v>
      </c>
    </row>
    <row r="4163" spans="1:3" x14ac:dyDescent="0.25">
      <c r="A4163" t="s">
        <v>4264</v>
      </c>
      <c r="B4163">
        <v>905</v>
      </c>
      <c r="C4163">
        <v>144</v>
      </c>
    </row>
    <row r="4164" spans="1:3" x14ac:dyDescent="0.25">
      <c r="A4164" t="s">
        <v>4265</v>
      </c>
      <c r="B4164">
        <v>763</v>
      </c>
      <c r="C4164">
        <v>144</v>
      </c>
    </row>
    <row r="4165" spans="1:3" x14ac:dyDescent="0.25">
      <c r="A4165" t="s">
        <v>4266</v>
      </c>
      <c r="B4165">
        <v>2539</v>
      </c>
      <c r="C4165">
        <v>144</v>
      </c>
    </row>
    <row r="4166" spans="1:3" x14ac:dyDescent="0.25">
      <c r="A4166" t="s">
        <v>4267</v>
      </c>
      <c r="B4166">
        <v>1225</v>
      </c>
      <c r="C4166">
        <v>144</v>
      </c>
    </row>
    <row r="4167" spans="1:3" x14ac:dyDescent="0.25">
      <c r="A4167" t="s">
        <v>4268</v>
      </c>
      <c r="B4167">
        <v>2094</v>
      </c>
      <c r="C4167">
        <v>144</v>
      </c>
    </row>
    <row r="4168" spans="1:3" x14ac:dyDescent="0.25">
      <c r="A4168" t="s">
        <v>4269</v>
      </c>
      <c r="B4168" t="s">
        <v>1415</v>
      </c>
      <c r="C4168">
        <v>24</v>
      </c>
    </row>
    <row r="4169" spans="1:3" x14ac:dyDescent="0.25">
      <c r="A4169" t="s">
        <v>4270</v>
      </c>
      <c r="B4169" t="s">
        <v>1483</v>
      </c>
      <c r="C4169">
        <v>24</v>
      </c>
    </row>
    <row r="4170" spans="1:3" x14ac:dyDescent="0.25">
      <c r="A4170" t="s">
        <v>4271</v>
      </c>
      <c r="B4170">
        <v>145</v>
      </c>
      <c r="C4170">
        <v>144</v>
      </c>
    </row>
    <row r="4171" spans="1:3" x14ac:dyDescent="0.25">
      <c r="A4171" t="s">
        <v>4272</v>
      </c>
      <c r="B4171">
        <v>222</v>
      </c>
      <c r="C4171">
        <v>72</v>
      </c>
    </row>
    <row r="4172" spans="1:3" x14ac:dyDescent="0.25">
      <c r="A4172" t="s">
        <v>4273</v>
      </c>
      <c r="B4172">
        <v>1802</v>
      </c>
      <c r="C4172">
        <v>72</v>
      </c>
    </row>
    <row r="4173" spans="1:3" x14ac:dyDescent="0.25">
      <c r="A4173" t="s">
        <v>4274</v>
      </c>
      <c r="B4173">
        <v>2030</v>
      </c>
      <c r="C4173">
        <v>72</v>
      </c>
    </row>
    <row r="4174" spans="1:3" x14ac:dyDescent="0.25">
      <c r="A4174" t="s">
        <v>4275</v>
      </c>
      <c r="B4174">
        <v>2027</v>
      </c>
      <c r="C4174">
        <v>72</v>
      </c>
    </row>
    <row r="4175" spans="1:3" x14ac:dyDescent="0.25">
      <c r="A4175" t="s">
        <v>4276</v>
      </c>
      <c r="B4175">
        <v>264</v>
      </c>
      <c r="C4175">
        <v>144</v>
      </c>
    </row>
    <row r="4176" spans="1:3" x14ac:dyDescent="0.25">
      <c r="A4176" t="s">
        <v>4277</v>
      </c>
      <c r="B4176">
        <v>904</v>
      </c>
      <c r="C4176">
        <v>144</v>
      </c>
    </row>
    <row r="4177" spans="1:3" x14ac:dyDescent="0.25">
      <c r="A4177" t="s">
        <v>4278</v>
      </c>
      <c r="B4177">
        <v>120</v>
      </c>
      <c r="C4177">
        <v>144</v>
      </c>
    </row>
    <row r="4178" spans="1:3" x14ac:dyDescent="0.25">
      <c r="A4178" t="s">
        <v>4279</v>
      </c>
      <c r="B4178">
        <v>4440</v>
      </c>
      <c r="C4178">
        <v>144</v>
      </c>
    </row>
    <row r="4179" spans="1:3" x14ac:dyDescent="0.25">
      <c r="A4179" t="s">
        <v>4280</v>
      </c>
      <c r="B4179">
        <v>1226</v>
      </c>
      <c r="C4179">
        <v>144</v>
      </c>
    </row>
    <row r="4180" spans="1:3" x14ac:dyDescent="0.25">
      <c r="A4180" t="s">
        <v>4281</v>
      </c>
      <c r="B4180">
        <v>1224</v>
      </c>
      <c r="C4180">
        <v>144</v>
      </c>
    </row>
    <row r="4181" spans="1:3" x14ac:dyDescent="0.25">
      <c r="A4181" t="s">
        <v>4282</v>
      </c>
      <c r="B4181">
        <v>3939</v>
      </c>
      <c r="C4181">
        <v>72</v>
      </c>
    </row>
    <row r="4182" spans="1:3" x14ac:dyDescent="0.25">
      <c r="A4182" t="s">
        <v>4283</v>
      </c>
      <c r="B4182">
        <v>3920</v>
      </c>
      <c r="C4182">
        <v>72</v>
      </c>
    </row>
    <row r="4183" spans="1:3" x14ac:dyDescent="0.25">
      <c r="A4183" t="s">
        <v>4284</v>
      </c>
      <c r="B4183">
        <v>1285</v>
      </c>
      <c r="C4183">
        <v>144</v>
      </c>
    </row>
    <row r="4184" spans="1:3" x14ac:dyDescent="0.25">
      <c r="A4184" t="s">
        <v>4285</v>
      </c>
      <c r="B4184">
        <v>2023</v>
      </c>
      <c r="C4184">
        <v>144</v>
      </c>
    </row>
    <row r="4185" spans="1:3" x14ac:dyDescent="0.25">
      <c r="A4185" t="s">
        <v>4286</v>
      </c>
      <c r="B4185">
        <v>2022</v>
      </c>
      <c r="C4185">
        <v>144</v>
      </c>
    </row>
    <row r="4186" spans="1:3" x14ac:dyDescent="0.25">
      <c r="A4186" t="s">
        <v>4287</v>
      </c>
      <c r="B4186">
        <v>6007</v>
      </c>
      <c r="C4186">
        <v>144</v>
      </c>
    </row>
    <row r="4187" spans="1:3" x14ac:dyDescent="0.25">
      <c r="A4187" t="s">
        <v>4288</v>
      </c>
      <c r="B4187">
        <v>533</v>
      </c>
      <c r="C4187">
        <v>72</v>
      </c>
    </row>
    <row r="4188" spans="1:3" x14ac:dyDescent="0.25">
      <c r="A4188" t="s">
        <v>4289</v>
      </c>
      <c r="B4188">
        <v>549</v>
      </c>
      <c r="C4188">
        <v>72</v>
      </c>
    </row>
    <row r="4189" spans="1:3" x14ac:dyDescent="0.25">
      <c r="A4189" t="s">
        <v>4290</v>
      </c>
      <c r="B4189">
        <v>544</v>
      </c>
      <c r="C4189">
        <v>72</v>
      </c>
    </row>
    <row r="4190" spans="1:3" x14ac:dyDescent="0.25">
      <c r="A4190" t="s">
        <v>4291</v>
      </c>
      <c r="B4190">
        <v>534</v>
      </c>
      <c r="C4190">
        <v>72</v>
      </c>
    </row>
    <row r="4191" spans="1:3" x14ac:dyDescent="0.25">
      <c r="A4191" t="s">
        <v>4292</v>
      </c>
      <c r="B4191">
        <v>223</v>
      </c>
      <c r="C4191">
        <v>72</v>
      </c>
    </row>
    <row r="4192" spans="1:3" x14ac:dyDescent="0.25">
      <c r="A4192" t="s">
        <v>4293</v>
      </c>
      <c r="B4192">
        <v>545</v>
      </c>
      <c r="C4192">
        <v>72</v>
      </c>
    </row>
    <row r="4193" spans="1:3" x14ac:dyDescent="0.25">
      <c r="A4193" t="s">
        <v>4294</v>
      </c>
      <c r="B4193">
        <v>535</v>
      </c>
      <c r="C4193">
        <v>72</v>
      </c>
    </row>
    <row r="4194" spans="1:3" x14ac:dyDescent="0.25">
      <c r="A4194" t="s">
        <v>4295</v>
      </c>
      <c r="B4194">
        <v>548</v>
      </c>
      <c r="C4194">
        <v>72</v>
      </c>
    </row>
    <row r="4195" spans="1:3" x14ac:dyDescent="0.25">
      <c r="A4195" t="s">
        <v>4296</v>
      </c>
      <c r="B4195">
        <v>532</v>
      </c>
      <c r="C4195">
        <v>72</v>
      </c>
    </row>
    <row r="4196" spans="1:3" x14ac:dyDescent="0.25">
      <c r="A4196" t="s">
        <v>4297</v>
      </c>
      <c r="B4196">
        <v>2226</v>
      </c>
      <c r="C4196">
        <v>72</v>
      </c>
    </row>
    <row r="4197" spans="1:3" x14ac:dyDescent="0.25">
      <c r="A4197" t="s">
        <v>4298</v>
      </c>
      <c r="B4197">
        <v>6802</v>
      </c>
      <c r="C4197">
        <v>72</v>
      </c>
    </row>
    <row r="4198" spans="1:3" x14ac:dyDescent="0.25">
      <c r="A4198" t="s">
        <v>4299</v>
      </c>
      <c r="B4198">
        <v>929</v>
      </c>
      <c r="C4198">
        <v>144</v>
      </c>
    </row>
    <row r="4199" spans="1:3" x14ac:dyDescent="0.25">
      <c r="A4199" t="s">
        <v>4300</v>
      </c>
      <c r="B4199">
        <v>928</v>
      </c>
      <c r="C4199">
        <v>144</v>
      </c>
    </row>
    <row r="4200" spans="1:3" x14ac:dyDescent="0.25">
      <c r="A4200" t="s">
        <v>4301</v>
      </c>
      <c r="B4200">
        <v>2093</v>
      </c>
      <c r="C4200">
        <v>144</v>
      </c>
    </row>
    <row r="4201" spans="1:3" x14ac:dyDescent="0.25">
      <c r="A4201" t="s">
        <v>4302</v>
      </c>
      <c r="B4201">
        <v>4441</v>
      </c>
      <c r="C4201">
        <v>144</v>
      </c>
    </row>
    <row r="4202" spans="1:3" x14ac:dyDescent="0.25">
      <c r="A4202" t="s">
        <v>4303</v>
      </c>
      <c r="B4202">
        <v>3482</v>
      </c>
      <c r="C4202">
        <v>144</v>
      </c>
    </row>
    <row r="4203" spans="1:3" x14ac:dyDescent="0.25">
      <c r="A4203" t="s">
        <v>4304</v>
      </c>
      <c r="B4203">
        <v>3483</v>
      </c>
      <c r="C4203">
        <v>144</v>
      </c>
    </row>
    <row r="4204" spans="1:3" x14ac:dyDescent="0.25">
      <c r="A4204" t="s">
        <v>4305</v>
      </c>
      <c r="B4204">
        <v>903</v>
      </c>
      <c r="C4204">
        <v>144</v>
      </c>
    </row>
    <row r="4205" spans="1:3" x14ac:dyDescent="0.25">
      <c r="A4205" t="s">
        <v>4306</v>
      </c>
      <c r="B4205">
        <v>761</v>
      </c>
      <c r="C4205">
        <v>144</v>
      </c>
    </row>
    <row r="4206" spans="1:3" x14ac:dyDescent="0.25">
      <c r="A4206" t="s">
        <v>4307</v>
      </c>
      <c r="B4206">
        <v>1283</v>
      </c>
      <c r="C4206">
        <v>72</v>
      </c>
    </row>
    <row r="4207" spans="1:3" x14ac:dyDescent="0.25">
      <c r="A4207" t="s">
        <v>4308</v>
      </c>
      <c r="B4207">
        <v>6801</v>
      </c>
      <c r="C4207">
        <v>72</v>
      </c>
    </row>
    <row r="4208" spans="1:3" x14ac:dyDescent="0.25">
      <c r="A4208" t="s">
        <v>4309</v>
      </c>
      <c r="B4208" t="s">
        <v>3568</v>
      </c>
      <c r="C4208">
        <v>360</v>
      </c>
    </row>
    <row r="4209" spans="1:3" x14ac:dyDescent="0.25">
      <c r="A4209" t="s">
        <v>4310</v>
      </c>
      <c r="B4209" t="s">
        <v>3596</v>
      </c>
      <c r="C4209">
        <v>360</v>
      </c>
    </row>
    <row r="4210" spans="1:3" x14ac:dyDescent="0.25">
      <c r="A4210" t="s">
        <v>4311</v>
      </c>
      <c r="B4210" t="s">
        <v>3609</v>
      </c>
      <c r="C4210">
        <v>360</v>
      </c>
    </row>
    <row r="4211" spans="1:3" x14ac:dyDescent="0.25">
      <c r="A4211" t="s">
        <v>4312</v>
      </c>
      <c r="B4211" t="s">
        <v>3641</v>
      </c>
      <c r="C4211">
        <v>360</v>
      </c>
    </row>
    <row r="4212" spans="1:3" x14ac:dyDescent="0.25">
      <c r="A4212" t="s">
        <v>4313</v>
      </c>
      <c r="B4212">
        <v>6803</v>
      </c>
      <c r="C4212">
        <v>72</v>
      </c>
    </row>
    <row r="4213" spans="1:3" x14ac:dyDescent="0.25">
      <c r="A4213" t="s">
        <v>4314</v>
      </c>
      <c r="B4213">
        <v>2090</v>
      </c>
      <c r="C4213">
        <v>144</v>
      </c>
    </row>
    <row r="4214" spans="1:3" x14ac:dyDescent="0.25">
      <c r="A4214" t="s">
        <v>4315</v>
      </c>
      <c r="B4214">
        <v>2043</v>
      </c>
      <c r="C4214">
        <v>144</v>
      </c>
    </row>
    <row r="4215" spans="1:3" x14ac:dyDescent="0.25">
      <c r="A4215" t="s">
        <v>4316</v>
      </c>
      <c r="B4215" t="s">
        <v>3564</v>
      </c>
      <c r="C4215">
        <v>360</v>
      </c>
    </row>
    <row r="4216" spans="1:3" x14ac:dyDescent="0.25">
      <c r="A4216" t="s">
        <v>4317</v>
      </c>
      <c r="B4216" t="s">
        <v>3576</v>
      </c>
      <c r="C4216">
        <v>360</v>
      </c>
    </row>
    <row r="4217" spans="1:3" x14ac:dyDescent="0.25">
      <c r="A4217" t="s">
        <v>4318</v>
      </c>
      <c r="B4217" t="s">
        <v>3584</v>
      </c>
      <c r="C4217">
        <v>360</v>
      </c>
    </row>
    <row r="4218" spans="1:3" x14ac:dyDescent="0.25">
      <c r="A4218" t="s">
        <v>4319</v>
      </c>
      <c r="B4218" t="s">
        <v>3621</v>
      </c>
      <c r="C4218">
        <v>360</v>
      </c>
    </row>
    <row r="4219" spans="1:3" x14ac:dyDescent="0.25">
      <c r="A4219" t="s">
        <v>4320</v>
      </c>
      <c r="B4219" t="s">
        <v>3629</v>
      </c>
      <c r="C4219">
        <v>360</v>
      </c>
    </row>
    <row r="4220" spans="1:3" x14ac:dyDescent="0.25">
      <c r="A4220" t="s">
        <v>4321</v>
      </c>
      <c r="B4220" t="s">
        <v>3657</v>
      </c>
      <c r="C4220">
        <v>360</v>
      </c>
    </row>
    <row r="4221" spans="1:3" x14ac:dyDescent="0.25">
      <c r="A4221" t="s">
        <v>4322</v>
      </c>
      <c r="B4221" t="s">
        <v>3661</v>
      </c>
      <c r="C4221">
        <v>360</v>
      </c>
    </row>
    <row r="4222" spans="1:3" x14ac:dyDescent="0.25">
      <c r="A4222" t="s">
        <v>4323</v>
      </c>
      <c r="B4222" t="s">
        <v>3669</v>
      </c>
      <c r="C4222">
        <v>360</v>
      </c>
    </row>
    <row r="4223" spans="1:3" x14ac:dyDescent="0.25">
      <c r="A4223" t="s">
        <v>4324</v>
      </c>
      <c r="B4223" t="s">
        <v>3592</v>
      </c>
      <c r="C4223">
        <v>360</v>
      </c>
    </row>
    <row r="4224" spans="1:3" x14ac:dyDescent="0.25">
      <c r="A4224" t="s">
        <v>4325</v>
      </c>
      <c r="B4224" t="s">
        <v>3556</v>
      </c>
      <c r="C4224">
        <v>360</v>
      </c>
    </row>
    <row r="4225" spans="1:3" x14ac:dyDescent="0.25">
      <c r="A4225" t="s">
        <v>4326</v>
      </c>
      <c r="B4225" t="s">
        <v>3560</v>
      </c>
      <c r="C4225">
        <v>360</v>
      </c>
    </row>
    <row r="4226" spans="1:3" x14ac:dyDescent="0.25">
      <c r="A4226" t="s">
        <v>4327</v>
      </c>
      <c r="B4226" t="s">
        <v>3572</v>
      </c>
      <c r="C4226">
        <v>360</v>
      </c>
    </row>
    <row r="4227" spans="1:3" x14ac:dyDescent="0.25">
      <c r="A4227" t="s">
        <v>4328</v>
      </c>
      <c r="B4227" t="s">
        <v>3580</v>
      </c>
      <c r="C4227">
        <v>360</v>
      </c>
    </row>
    <row r="4228" spans="1:3" x14ac:dyDescent="0.25">
      <c r="A4228" t="s">
        <v>4329</v>
      </c>
      <c r="B4228" t="s">
        <v>3588</v>
      </c>
      <c r="C4228">
        <v>360</v>
      </c>
    </row>
    <row r="4229" spans="1:3" x14ac:dyDescent="0.25">
      <c r="A4229" t="s">
        <v>4330</v>
      </c>
      <c r="B4229" t="s">
        <v>3601</v>
      </c>
      <c r="C4229">
        <v>360</v>
      </c>
    </row>
    <row r="4230" spans="1:3" x14ac:dyDescent="0.25">
      <c r="A4230" t="s">
        <v>4331</v>
      </c>
      <c r="B4230" t="s">
        <v>3613</v>
      </c>
      <c r="C4230">
        <v>360</v>
      </c>
    </row>
    <row r="4231" spans="1:3" x14ac:dyDescent="0.25">
      <c r="A4231" t="s">
        <v>4332</v>
      </c>
      <c r="B4231" t="s">
        <v>3617</v>
      </c>
      <c r="C4231">
        <v>360</v>
      </c>
    </row>
    <row r="4232" spans="1:3" x14ac:dyDescent="0.25">
      <c r="A4232" t="s">
        <v>4333</v>
      </c>
      <c r="B4232" t="s">
        <v>3625</v>
      </c>
      <c r="C4232">
        <v>360</v>
      </c>
    </row>
    <row r="4233" spans="1:3" x14ac:dyDescent="0.25">
      <c r="A4233" t="s">
        <v>4334</v>
      </c>
      <c r="B4233" t="s">
        <v>3637</v>
      </c>
      <c r="C4233">
        <v>360</v>
      </c>
    </row>
    <row r="4234" spans="1:3" x14ac:dyDescent="0.25">
      <c r="A4234" t="s">
        <v>4335</v>
      </c>
      <c r="B4234" t="s">
        <v>3645</v>
      </c>
      <c r="C4234">
        <v>360</v>
      </c>
    </row>
    <row r="4235" spans="1:3" x14ac:dyDescent="0.25">
      <c r="A4235" t="s">
        <v>4336</v>
      </c>
      <c r="B4235" t="s">
        <v>3665</v>
      </c>
      <c r="C4235">
        <v>360</v>
      </c>
    </row>
    <row r="4236" spans="1:3" x14ac:dyDescent="0.25">
      <c r="A4236" t="s">
        <v>4337</v>
      </c>
      <c r="B4236" t="s">
        <v>3673</v>
      </c>
      <c r="C4236">
        <v>360</v>
      </c>
    </row>
    <row r="4237" spans="1:3" x14ac:dyDescent="0.25">
      <c r="A4237" t="s">
        <v>4338</v>
      </c>
      <c r="B4237">
        <v>730</v>
      </c>
      <c r="C4237">
        <v>144</v>
      </c>
    </row>
    <row r="4238" spans="1:3" x14ac:dyDescent="0.25">
      <c r="A4238" t="s">
        <v>4339</v>
      </c>
      <c r="B4238">
        <v>746</v>
      </c>
      <c r="C4238">
        <v>144</v>
      </c>
    </row>
    <row r="4239" spans="1:3" x14ac:dyDescent="0.25">
      <c r="A4239" t="s">
        <v>4340</v>
      </c>
      <c r="B4239" t="s">
        <v>376</v>
      </c>
      <c r="C4239">
        <v>576</v>
      </c>
    </row>
    <row r="4240" spans="1:3" x14ac:dyDescent="0.25">
      <c r="A4240" t="s">
        <v>4341</v>
      </c>
      <c r="B4240" t="s">
        <v>4014</v>
      </c>
      <c r="C4240">
        <v>32</v>
      </c>
    </row>
    <row r="4241" spans="1:3" x14ac:dyDescent="0.25">
      <c r="A4241" t="s">
        <v>4342</v>
      </c>
      <c r="B4241" t="s">
        <v>3633</v>
      </c>
      <c r="C4241">
        <v>360</v>
      </c>
    </row>
    <row r="4242" spans="1:3" x14ac:dyDescent="0.25">
      <c r="A4242" t="s">
        <v>4343</v>
      </c>
      <c r="B4242" t="s">
        <v>3649</v>
      </c>
      <c r="C4242">
        <v>360</v>
      </c>
    </row>
    <row r="4243" spans="1:3" x14ac:dyDescent="0.25">
      <c r="A4243" t="s">
        <v>4344</v>
      </c>
      <c r="B4243">
        <v>3901</v>
      </c>
      <c r="C4243">
        <v>144</v>
      </c>
    </row>
    <row r="4244" spans="1:3" x14ac:dyDescent="0.25">
      <c r="A4244" t="s">
        <v>4345</v>
      </c>
      <c r="B4244">
        <v>6810</v>
      </c>
      <c r="C4244">
        <v>144</v>
      </c>
    </row>
    <row r="4245" spans="1:3" x14ac:dyDescent="0.25">
      <c r="A4245" t="s">
        <v>4346</v>
      </c>
      <c r="B4245">
        <v>6812</v>
      </c>
      <c r="C4245">
        <v>144</v>
      </c>
    </row>
    <row r="4246" spans="1:3" x14ac:dyDescent="0.25">
      <c r="A4246" t="s">
        <v>4347</v>
      </c>
      <c r="B4246">
        <v>2501</v>
      </c>
      <c r="C4246">
        <v>72</v>
      </c>
    </row>
    <row r="4247" spans="1:3" x14ac:dyDescent="0.25">
      <c r="A4247" t="s">
        <v>4348</v>
      </c>
      <c r="B4247">
        <v>902</v>
      </c>
      <c r="C4247">
        <v>144</v>
      </c>
    </row>
    <row r="4248" spans="1:3" x14ac:dyDescent="0.25">
      <c r="A4248" t="s">
        <v>4349</v>
      </c>
      <c r="B4248">
        <v>2052</v>
      </c>
      <c r="C4248">
        <v>144</v>
      </c>
    </row>
    <row r="4249" spans="1:3" x14ac:dyDescent="0.25">
      <c r="A4249" t="s">
        <v>4350</v>
      </c>
      <c r="B4249">
        <v>765</v>
      </c>
      <c r="C4249">
        <v>144</v>
      </c>
    </row>
    <row r="4250" spans="1:3" x14ac:dyDescent="0.25">
      <c r="A4250" t="s">
        <v>4351</v>
      </c>
      <c r="B4250">
        <v>3449</v>
      </c>
      <c r="C4250">
        <v>144</v>
      </c>
    </row>
    <row r="4251" spans="1:3" x14ac:dyDescent="0.25">
      <c r="A4251" t="s">
        <v>4352</v>
      </c>
      <c r="B4251">
        <v>3445</v>
      </c>
      <c r="C4251">
        <v>144</v>
      </c>
    </row>
    <row r="4252" spans="1:3" x14ac:dyDescent="0.25">
      <c r="A4252" t="s">
        <v>4353</v>
      </c>
      <c r="B4252">
        <v>142</v>
      </c>
      <c r="C4252">
        <v>288</v>
      </c>
    </row>
    <row r="4253" spans="1:3" x14ac:dyDescent="0.25">
      <c r="A4253" t="s">
        <v>4354</v>
      </c>
      <c r="B4253">
        <v>1301</v>
      </c>
      <c r="C4253">
        <v>72</v>
      </c>
    </row>
    <row r="4254" spans="1:3" x14ac:dyDescent="0.25">
      <c r="A4254" t="s">
        <v>4355</v>
      </c>
      <c r="B4254">
        <v>926</v>
      </c>
      <c r="C4254">
        <v>72</v>
      </c>
    </row>
    <row r="4255" spans="1:3" x14ac:dyDescent="0.25">
      <c r="A4255" t="s">
        <v>4356</v>
      </c>
      <c r="B4255">
        <v>1282</v>
      </c>
      <c r="C4255">
        <v>72</v>
      </c>
    </row>
    <row r="4256" spans="1:3" x14ac:dyDescent="0.25">
      <c r="A4256" t="s">
        <v>4357</v>
      </c>
      <c r="B4256">
        <v>783</v>
      </c>
      <c r="C4256">
        <v>72</v>
      </c>
    </row>
    <row r="4257" spans="1:3" x14ac:dyDescent="0.25">
      <c r="A4257" t="s">
        <v>4358</v>
      </c>
      <c r="B4257">
        <v>6813</v>
      </c>
      <c r="C4257">
        <v>144</v>
      </c>
    </row>
    <row r="4258" spans="1:3" x14ac:dyDescent="0.25">
      <c r="A4258" t="s">
        <v>4359</v>
      </c>
      <c r="B4258">
        <v>3119</v>
      </c>
      <c r="C4258">
        <v>144</v>
      </c>
    </row>
    <row r="4259" spans="1:3" x14ac:dyDescent="0.25">
      <c r="A4259" t="s">
        <v>4360</v>
      </c>
      <c r="B4259">
        <v>3198</v>
      </c>
      <c r="C4259">
        <v>144</v>
      </c>
    </row>
    <row r="4260" spans="1:3" x14ac:dyDescent="0.25">
      <c r="A4260" t="s">
        <v>4361</v>
      </c>
      <c r="B4260">
        <v>1266</v>
      </c>
      <c r="C4260">
        <v>72</v>
      </c>
    </row>
    <row r="4261" spans="1:3" x14ac:dyDescent="0.25">
      <c r="A4261" t="s">
        <v>4362</v>
      </c>
      <c r="B4261">
        <v>1801</v>
      </c>
      <c r="C4261">
        <v>72</v>
      </c>
    </row>
    <row r="4262" spans="1:3" x14ac:dyDescent="0.25">
      <c r="A4262" t="s">
        <v>4363</v>
      </c>
      <c r="B4262">
        <v>333</v>
      </c>
      <c r="C4262">
        <v>144</v>
      </c>
    </row>
    <row r="4263" spans="1:3" x14ac:dyDescent="0.25">
      <c r="A4263" t="s">
        <v>4364</v>
      </c>
      <c r="B4263">
        <v>17039</v>
      </c>
      <c r="C4263">
        <v>72</v>
      </c>
    </row>
    <row r="4264" spans="1:3" x14ac:dyDescent="0.25">
      <c r="A4264" t="s">
        <v>4365</v>
      </c>
      <c r="B4264" t="s">
        <v>3605</v>
      </c>
      <c r="C4264">
        <v>360</v>
      </c>
    </row>
    <row r="4265" spans="1:3" x14ac:dyDescent="0.25">
      <c r="A4265" t="s">
        <v>4366</v>
      </c>
      <c r="B4265" t="s">
        <v>3653</v>
      </c>
      <c r="C4265">
        <v>360</v>
      </c>
    </row>
    <row r="4266" spans="1:3" x14ac:dyDescent="0.25">
      <c r="A4266" t="s">
        <v>4367</v>
      </c>
      <c r="B4266">
        <v>3172</v>
      </c>
      <c r="C4266">
        <v>72</v>
      </c>
    </row>
    <row r="4267" spans="1:3" x14ac:dyDescent="0.25">
      <c r="A4267" t="s">
        <v>4368</v>
      </c>
      <c r="B4267">
        <v>17037</v>
      </c>
      <c r="C4267">
        <v>144</v>
      </c>
    </row>
    <row r="4268" spans="1:3" x14ac:dyDescent="0.25">
      <c r="A4268" t="s">
        <v>4369</v>
      </c>
      <c r="B4268">
        <v>1242</v>
      </c>
      <c r="C4268">
        <v>144</v>
      </c>
    </row>
    <row r="4269" spans="1:3" x14ac:dyDescent="0.25">
      <c r="A4269" t="s">
        <v>4370</v>
      </c>
      <c r="B4269">
        <v>4412</v>
      </c>
      <c r="C4269">
        <v>144</v>
      </c>
    </row>
    <row r="4270" spans="1:3" x14ac:dyDescent="0.25">
      <c r="A4270" t="s">
        <v>4371</v>
      </c>
      <c r="B4270">
        <v>1720</v>
      </c>
      <c r="C4270">
        <v>144</v>
      </c>
    </row>
    <row r="4271" spans="1:3" x14ac:dyDescent="0.25">
      <c r="A4271" t="s">
        <v>4372</v>
      </c>
      <c r="B4271">
        <v>3112</v>
      </c>
      <c r="C4271">
        <v>72</v>
      </c>
    </row>
    <row r="4272" spans="1:3" x14ac:dyDescent="0.25">
      <c r="A4272" t="s">
        <v>4373</v>
      </c>
      <c r="B4272">
        <v>5131</v>
      </c>
      <c r="C4272">
        <v>144</v>
      </c>
    </row>
    <row r="4273" spans="1:3" x14ac:dyDescent="0.25">
      <c r="A4273" t="s">
        <v>4374</v>
      </c>
      <c r="B4273">
        <v>604</v>
      </c>
      <c r="C4273">
        <v>144</v>
      </c>
    </row>
    <row r="4274" spans="1:3" x14ac:dyDescent="0.25">
      <c r="A4274" t="s">
        <v>4375</v>
      </c>
      <c r="B4274" t="s">
        <v>2289</v>
      </c>
      <c r="C4274">
        <v>144</v>
      </c>
    </row>
    <row r="4275" spans="1:3" x14ac:dyDescent="0.25">
      <c r="A4275" t="s">
        <v>4376</v>
      </c>
      <c r="B4275">
        <v>5121</v>
      </c>
      <c r="C4275">
        <v>144</v>
      </c>
    </row>
    <row r="4276" spans="1:3" x14ac:dyDescent="0.25">
      <c r="A4276" t="s">
        <v>4377</v>
      </c>
      <c r="B4276">
        <v>1611</v>
      </c>
      <c r="C4276">
        <v>144</v>
      </c>
    </row>
    <row r="4277" spans="1:3" x14ac:dyDescent="0.25">
      <c r="A4277" t="s">
        <v>4378</v>
      </c>
      <c r="B4277">
        <v>3471</v>
      </c>
      <c r="C4277">
        <v>72</v>
      </c>
    </row>
    <row r="4278" spans="1:3" x14ac:dyDescent="0.25">
      <c r="A4278" t="s">
        <v>4379</v>
      </c>
      <c r="B4278">
        <v>767</v>
      </c>
      <c r="C4278">
        <v>144</v>
      </c>
    </row>
    <row r="4279" spans="1:3" x14ac:dyDescent="0.25">
      <c r="A4279" t="s">
        <v>4380</v>
      </c>
      <c r="B4279">
        <v>1217</v>
      </c>
      <c r="C4279">
        <v>144</v>
      </c>
    </row>
    <row r="4280" spans="1:3" x14ac:dyDescent="0.25">
      <c r="A4280" t="s">
        <v>4381</v>
      </c>
      <c r="B4280">
        <v>1216</v>
      </c>
      <c r="C4280">
        <v>144</v>
      </c>
    </row>
    <row r="4281" spans="1:3" x14ac:dyDescent="0.25">
      <c r="A4281" t="s">
        <v>4382</v>
      </c>
      <c r="B4281">
        <v>4438</v>
      </c>
      <c r="C4281">
        <v>144</v>
      </c>
    </row>
    <row r="4282" spans="1:3" x14ac:dyDescent="0.25">
      <c r="A4282" t="s">
        <v>4383</v>
      </c>
      <c r="B4282">
        <v>3446</v>
      </c>
      <c r="C4282">
        <v>144</v>
      </c>
    </row>
    <row r="4283" spans="1:3" x14ac:dyDescent="0.25">
      <c r="A4283" t="s">
        <v>4384</v>
      </c>
      <c r="B4283">
        <v>230</v>
      </c>
      <c r="C4283">
        <v>144</v>
      </c>
    </row>
    <row r="4284" spans="1:3" x14ac:dyDescent="0.25">
      <c r="A4284" t="s">
        <v>4385</v>
      </c>
      <c r="B4284">
        <v>2344</v>
      </c>
      <c r="C4284">
        <v>144</v>
      </c>
    </row>
    <row r="4285" spans="1:3" x14ac:dyDescent="0.25">
      <c r="A4285" t="s">
        <v>4386</v>
      </c>
      <c r="B4285">
        <v>304</v>
      </c>
      <c r="C4285">
        <v>288</v>
      </c>
    </row>
    <row r="4286" spans="1:3" x14ac:dyDescent="0.25">
      <c r="A4286" t="s">
        <v>4387</v>
      </c>
      <c r="B4286">
        <v>303</v>
      </c>
      <c r="C4286">
        <v>288</v>
      </c>
    </row>
    <row r="4287" spans="1:3" x14ac:dyDescent="0.25">
      <c r="A4287" t="s">
        <v>4388</v>
      </c>
      <c r="B4287">
        <v>2206</v>
      </c>
      <c r="C4287">
        <v>144</v>
      </c>
    </row>
    <row r="4288" spans="1:3" x14ac:dyDescent="0.25">
      <c r="A4288" t="s">
        <v>4389</v>
      </c>
      <c r="B4288">
        <v>229</v>
      </c>
      <c r="C4288">
        <v>144</v>
      </c>
    </row>
    <row r="4289" spans="1:3" x14ac:dyDescent="0.25">
      <c r="A4289" t="s">
        <v>4390</v>
      </c>
      <c r="B4289">
        <v>273</v>
      </c>
      <c r="C4289">
        <v>144</v>
      </c>
    </row>
    <row r="4290" spans="1:3" x14ac:dyDescent="0.25">
      <c r="A4290" t="s">
        <v>4391</v>
      </c>
      <c r="B4290">
        <v>3999</v>
      </c>
      <c r="C4290">
        <v>288</v>
      </c>
    </row>
    <row r="4291" spans="1:3" x14ac:dyDescent="0.25">
      <c r="A4291" t="s">
        <v>4392</v>
      </c>
      <c r="B4291">
        <v>1240</v>
      </c>
      <c r="C4291">
        <v>144</v>
      </c>
    </row>
    <row r="4292" spans="1:3" x14ac:dyDescent="0.25">
      <c r="A4292" t="s">
        <v>4393</v>
      </c>
      <c r="B4292">
        <v>5142</v>
      </c>
      <c r="C4292">
        <v>144</v>
      </c>
    </row>
    <row r="4293" spans="1:3" x14ac:dyDescent="0.25">
      <c r="A4293" t="s">
        <v>4394</v>
      </c>
      <c r="B4293">
        <v>3911</v>
      </c>
      <c r="C4293">
        <v>144</v>
      </c>
    </row>
    <row r="4294" spans="1:3" x14ac:dyDescent="0.25">
      <c r="A4294" t="s">
        <v>4395</v>
      </c>
      <c r="B4294">
        <v>3871</v>
      </c>
      <c r="C4294">
        <v>288</v>
      </c>
    </row>
    <row r="4295" spans="1:3" x14ac:dyDescent="0.25">
      <c r="A4295" t="s">
        <v>4396</v>
      </c>
      <c r="B4295">
        <v>6003</v>
      </c>
      <c r="C4295">
        <v>144</v>
      </c>
    </row>
    <row r="4296" spans="1:3" x14ac:dyDescent="0.25">
      <c r="A4296" t="s">
        <v>4397</v>
      </c>
      <c r="B4296">
        <v>2150</v>
      </c>
      <c r="C4296">
        <v>288</v>
      </c>
    </row>
    <row r="4297" spans="1:3" x14ac:dyDescent="0.25">
      <c r="A4297" t="s">
        <v>4398</v>
      </c>
      <c r="B4297">
        <v>1265</v>
      </c>
      <c r="C4297">
        <v>72</v>
      </c>
    </row>
    <row r="4298" spans="1:3" x14ac:dyDescent="0.25">
      <c r="A4298" t="s">
        <v>4399</v>
      </c>
      <c r="B4298">
        <v>2705</v>
      </c>
      <c r="C4298">
        <v>144</v>
      </c>
    </row>
    <row r="4299" spans="1:3" x14ac:dyDescent="0.25">
      <c r="A4299" t="s">
        <v>4400</v>
      </c>
      <c r="B4299">
        <v>3872</v>
      </c>
      <c r="C4299">
        <v>288</v>
      </c>
    </row>
    <row r="4300" spans="1:3" x14ac:dyDescent="0.25">
      <c r="A4300" t="s">
        <v>4401</v>
      </c>
      <c r="B4300">
        <v>5122</v>
      </c>
      <c r="C4300">
        <v>144</v>
      </c>
    </row>
    <row r="4301" spans="1:3" x14ac:dyDescent="0.25">
      <c r="A4301" t="s">
        <v>4402</v>
      </c>
      <c r="B4301">
        <v>2202</v>
      </c>
      <c r="C4301">
        <v>144</v>
      </c>
    </row>
    <row r="4302" spans="1:3" x14ac:dyDescent="0.25">
      <c r="A4302" t="s">
        <v>4403</v>
      </c>
      <c r="B4302">
        <v>215</v>
      </c>
      <c r="C4302">
        <v>144</v>
      </c>
    </row>
    <row r="4303" spans="1:3" x14ac:dyDescent="0.25">
      <c r="A4303" t="s">
        <v>4404</v>
      </c>
      <c r="B4303">
        <v>310</v>
      </c>
      <c r="C4303">
        <v>144</v>
      </c>
    </row>
    <row r="4304" spans="1:3" x14ac:dyDescent="0.25">
      <c r="A4304" t="s">
        <v>4405</v>
      </c>
      <c r="B4304">
        <v>1614</v>
      </c>
      <c r="C4304">
        <v>144</v>
      </c>
    </row>
    <row r="4305" spans="1:3" x14ac:dyDescent="0.25">
      <c r="A4305" t="s">
        <v>4406</v>
      </c>
      <c r="B4305">
        <v>5101</v>
      </c>
      <c r="C4305">
        <v>144</v>
      </c>
    </row>
    <row r="4306" spans="1:3" x14ac:dyDescent="0.25">
      <c r="A4306" t="s">
        <v>4407</v>
      </c>
      <c r="B4306">
        <v>231</v>
      </c>
      <c r="C4306">
        <v>144</v>
      </c>
    </row>
    <row r="4307" spans="1:3" x14ac:dyDescent="0.25">
      <c r="A4307" t="s">
        <v>4408</v>
      </c>
      <c r="B4307">
        <v>2151</v>
      </c>
      <c r="C4307">
        <v>144</v>
      </c>
    </row>
    <row r="4308" spans="1:3" x14ac:dyDescent="0.25">
      <c r="A4308" t="s">
        <v>4409</v>
      </c>
      <c r="B4308">
        <v>3913</v>
      </c>
      <c r="C4308">
        <v>72</v>
      </c>
    </row>
    <row r="4309" spans="1:3" x14ac:dyDescent="0.25">
      <c r="A4309" t="s">
        <v>4410</v>
      </c>
      <c r="B4309" t="s">
        <v>3689</v>
      </c>
      <c r="C4309">
        <v>480</v>
      </c>
    </row>
    <row r="4310" spans="1:3" x14ac:dyDescent="0.25">
      <c r="A4310" t="s">
        <v>4411</v>
      </c>
      <c r="B4310" t="s">
        <v>3709</v>
      </c>
      <c r="C4310">
        <v>480</v>
      </c>
    </row>
    <row r="4311" spans="1:3" x14ac:dyDescent="0.25">
      <c r="A4311" t="s">
        <v>4412</v>
      </c>
      <c r="B4311" t="s">
        <v>3717</v>
      </c>
      <c r="C4311">
        <v>480</v>
      </c>
    </row>
    <row r="4312" spans="1:3" x14ac:dyDescent="0.25">
      <c r="A4312" t="s">
        <v>4413</v>
      </c>
      <c r="B4312" t="s">
        <v>3741</v>
      </c>
      <c r="C4312">
        <v>480</v>
      </c>
    </row>
    <row r="4313" spans="1:3" x14ac:dyDescent="0.25">
      <c r="A4313" t="s">
        <v>4414</v>
      </c>
      <c r="B4313" t="s">
        <v>3749</v>
      </c>
      <c r="C4313">
        <v>480</v>
      </c>
    </row>
    <row r="4314" spans="1:3" x14ac:dyDescent="0.25">
      <c r="A4314" t="s">
        <v>4415</v>
      </c>
      <c r="B4314" t="s">
        <v>3765</v>
      </c>
      <c r="C4314">
        <v>480</v>
      </c>
    </row>
    <row r="4315" spans="1:3" x14ac:dyDescent="0.25">
      <c r="A4315" t="s">
        <v>4416</v>
      </c>
      <c r="B4315" t="s">
        <v>3777</v>
      </c>
      <c r="C4315">
        <v>480</v>
      </c>
    </row>
    <row r="4316" spans="1:3" x14ac:dyDescent="0.25">
      <c r="A4316" t="s">
        <v>4417</v>
      </c>
      <c r="B4316" t="s">
        <v>3789</v>
      </c>
      <c r="C4316">
        <v>480</v>
      </c>
    </row>
    <row r="4317" spans="1:3" x14ac:dyDescent="0.25">
      <c r="A4317" t="s">
        <v>4418</v>
      </c>
      <c r="B4317" t="s">
        <v>3793</v>
      </c>
      <c r="C4317">
        <v>480</v>
      </c>
    </row>
    <row r="4318" spans="1:3" x14ac:dyDescent="0.25">
      <c r="A4318" t="s">
        <v>4419</v>
      </c>
      <c r="B4318" t="s">
        <v>3725</v>
      </c>
      <c r="C4318">
        <v>480</v>
      </c>
    </row>
    <row r="4319" spans="1:3" x14ac:dyDescent="0.25">
      <c r="A4319" t="s">
        <v>4420</v>
      </c>
      <c r="B4319">
        <v>3001</v>
      </c>
      <c r="C4319">
        <v>72</v>
      </c>
    </row>
    <row r="4320" spans="1:3" x14ac:dyDescent="0.25">
      <c r="A4320" t="s">
        <v>4421</v>
      </c>
      <c r="B4320">
        <v>1273</v>
      </c>
      <c r="C4320">
        <v>72</v>
      </c>
    </row>
    <row r="4321" spans="1:3" x14ac:dyDescent="0.25">
      <c r="A4321" t="s">
        <v>4422</v>
      </c>
      <c r="B4321">
        <v>1274</v>
      </c>
      <c r="C4321">
        <v>72</v>
      </c>
    </row>
    <row r="4322" spans="1:3" x14ac:dyDescent="0.25">
      <c r="A4322" t="s">
        <v>4423</v>
      </c>
      <c r="B4322">
        <v>127</v>
      </c>
      <c r="C4322">
        <v>144</v>
      </c>
    </row>
    <row r="4323" spans="1:3" x14ac:dyDescent="0.25">
      <c r="A4323" t="s">
        <v>4424</v>
      </c>
      <c r="B4323">
        <v>213</v>
      </c>
      <c r="C4323">
        <v>144</v>
      </c>
    </row>
    <row r="4324" spans="1:3" x14ac:dyDescent="0.25">
      <c r="A4324" t="s">
        <v>4425</v>
      </c>
      <c r="B4324">
        <v>260</v>
      </c>
      <c r="C4324">
        <v>144</v>
      </c>
    </row>
    <row r="4325" spans="1:3" x14ac:dyDescent="0.25">
      <c r="A4325" t="s">
        <v>4426</v>
      </c>
      <c r="B4325" t="s">
        <v>3677</v>
      </c>
      <c r="C4325">
        <v>480</v>
      </c>
    </row>
    <row r="4326" spans="1:3" x14ac:dyDescent="0.25">
      <c r="A4326" t="s">
        <v>4427</v>
      </c>
      <c r="B4326" t="s">
        <v>3681</v>
      </c>
      <c r="C4326">
        <v>480</v>
      </c>
    </row>
    <row r="4327" spans="1:3" x14ac:dyDescent="0.25">
      <c r="A4327" t="s">
        <v>4428</v>
      </c>
      <c r="B4327" t="s">
        <v>3685</v>
      </c>
      <c r="C4327">
        <v>480</v>
      </c>
    </row>
    <row r="4328" spans="1:3" x14ac:dyDescent="0.25">
      <c r="A4328" t="s">
        <v>4429</v>
      </c>
      <c r="B4328" t="s">
        <v>3693</v>
      </c>
      <c r="C4328">
        <v>480</v>
      </c>
    </row>
    <row r="4329" spans="1:3" x14ac:dyDescent="0.25">
      <c r="A4329" t="s">
        <v>4430</v>
      </c>
      <c r="B4329" t="s">
        <v>3697</v>
      </c>
      <c r="C4329">
        <v>480</v>
      </c>
    </row>
    <row r="4330" spans="1:3" x14ac:dyDescent="0.25">
      <c r="A4330" t="s">
        <v>4431</v>
      </c>
      <c r="B4330" t="s">
        <v>3701</v>
      </c>
      <c r="C4330">
        <v>480</v>
      </c>
    </row>
    <row r="4331" spans="1:3" x14ac:dyDescent="0.25">
      <c r="A4331" t="s">
        <v>4432</v>
      </c>
      <c r="B4331" t="s">
        <v>3705</v>
      </c>
      <c r="C4331">
        <v>480</v>
      </c>
    </row>
    <row r="4332" spans="1:3" x14ac:dyDescent="0.25">
      <c r="A4332" t="s">
        <v>4433</v>
      </c>
      <c r="B4332" t="s">
        <v>3721</v>
      </c>
      <c r="C4332">
        <v>480</v>
      </c>
    </row>
    <row r="4333" spans="1:3" x14ac:dyDescent="0.25">
      <c r="A4333" t="s">
        <v>4434</v>
      </c>
      <c r="B4333" t="s">
        <v>3729</v>
      </c>
      <c r="C4333">
        <v>480</v>
      </c>
    </row>
    <row r="4334" spans="1:3" x14ac:dyDescent="0.25">
      <c r="A4334" t="s">
        <v>4435</v>
      </c>
      <c r="B4334" t="s">
        <v>3737</v>
      </c>
      <c r="C4334">
        <v>480</v>
      </c>
    </row>
    <row r="4335" spans="1:3" x14ac:dyDescent="0.25">
      <c r="A4335" t="s">
        <v>4436</v>
      </c>
      <c r="B4335" t="s">
        <v>3745</v>
      </c>
      <c r="C4335">
        <v>480</v>
      </c>
    </row>
    <row r="4336" spans="1:3" x14ac:dyDescent="0.25">
      <c r="A4336" t="s">
        <v>4437</v>
      </c>
      <c r="B4336" t="s">
        <v>3753</v>
      </c>
      <c r="C4336">
        <v>480</v>
      </c>
    </row>
    <row r="4337" spans="1:3" x14ac:dyDescent="0.25">
      <c r="A4337" t="s">
        <v>4438</v>
      </c>
      <c r="B4337" t="s">
        <v>3769</v>
      </c>
      <c r="C4337">
        <v>480</v>
      </c>
    </row>
    <row r="4338" spans="1:3" x14ac:dyDescent="0.25">
      <c r="A4338" t="s">
        <v>4439</v>
      </c>
      <c r="B4338" t="s">
        <v>3781</v>
      </c>
      <c r="C4338">
        <v>480</v>
      </c>
    </row>
    <row r="4339" spans="1:3" x14ac:dyDescent="0.25">
      <c r="A4339" t="s">
        <v>4440</v>
      </c>
      <c r="B4339">
        <v>17025</v>
      </c>
      <c r="C4339">
        <v>144</v>
      </c>
    </row>
    <row r="4340" spans="1:3" x14ac:dyDescent="0.25">
      <c r="A4340" t="s">
        <v>4441</v>
      </c>
      <c r="B4340">
        <v>621</v>
      </c>
      <c r="C4340">
        <v>48</v>
      </c>
    </row>
    <row r="4341" spans="1:3" x14ac:dyDescent="0.25">
      <c r="A4341" t="s">
        <v>4442</v>
      </c>
      <c r="B4341">
        <v>17023</v>
      </c>
      <c r="C4341">
        <v>144</v>
      </c>
    </row>
    <row r="4342" spans="1:3" x14ac:dyDescent="0.25">
      <c r="A4342" t="s">
        <v>4443</v>
      </c>
      <c r="B4342" t="s">
        <v>3713</v>
      </c>
      <c r="C4342">
        <v>480</v>
      </c>
    </row>
    <row r="4343" spans="1:3" x14ac:dyDescent="0.25">
      <c r="A4343" t="s">
        <v>4444</v>
      </c>
      <c r="B4343">
        <v>17024</v>
      </c>
      <c r="C4343">
        <v>144</v>
      </c>
    </row>
    <row r="4344" spans="1:3" x14ac:dyDescent="0.25">
      <c r="A4344" t="s">
        <v>4445</v>
      </c>
      <c r="B4344">
        <v>6016</v>
      </c>
      <c r="C4344">
        <v>72</v>
      </c>
    </row>
    <row r="4345" spans="1:3" x14ac:dyDescent="0.25">
      <c r="A4345" t="s">
        <v>4446</v>
      </c>
      <c r="B4345">
        <v>1280</v>
      </c>
      <c r="C4345">
        <v>144</v>
      </c>
    </row>
    <row r="4346" spans="1:3" x14ac:dyDescent="0.25">
      <c r="A4346" t="s">
        <v>4447</v>
      </c>
      <c r="B4346">
        <v>5113</v>
      </c>
      <c r="C4346">
        <v>144</v>
      </c>
    </row>
    <row r="4347" spans="1:3" x14ac:dyDescent="0.25">
      <c r="A4347" t="s">
        <v>4448</v>
      </c>
      <c r="B4347">
        <v>3117</v>
      </c>
      <c r="C4347">
        <v>144</v>
      </c>
    </row>
    <row r="4348" spans="1:3" x14ac:dyDescent="0.25">
      <c r="A4348" t="s">
        <v>4449</v>
      </c>
      <c r="B4348">
        <v>274</v>
      </c>
      <c r="C4348">
        <v>144</v>
      </c>
    </row>
    <row r="4349" spans="1:3" x14ac:dyDescent="0.25">
      <c r="A4349" t="s">
        <v>4450</v>
      </c>
      <c r="B4349">
        <v>214</v>
      </c>
      <c r="C4349">
        <v>144</v>
      </c>
    </row>
    <row r="4350" spans="1:3" x14ac:dyDescent="0.25">
      <c r="A4350" t="s">
        <v>4451</v>
      </c>
      <c r="B4350">
        <v>1925</v>
      </c>
      <c r="C4350">
        <v>144</v>
      </c>
    </row>
    <row r="4351" spans="1:3" x14ac:dyDescent="0.25">
      <c r="A4351" t="s">
        <v>4452</v>
      </c>
      <c r="B4351">
        <v>139</v>
      </c>
      <c r="C4351">
        <v>144</v>
      </c>
    </row>
    <row r="4352" spans="1:3" x14ac:dyDescent="0.25">
      <c r="A4352" t="s">
        <v>4453</v>
      </c>
      <c r="B4352">
        <v>3444</v>
      </c>
      <c r="C4352">
        <v>288</v>
      </c>
    </row>
    <row r="4353" spans="1:3" x14ac:dyDescent="0.25">
      <c r="A4353" t="s">
        <v>4454</v>
      </c>
      <c r="B4353">
        <v>322</v>
      </c>
      <c r="C4353">
        <v>288</v>
      </c>
    </row>
    <row r="4354" spans="1:3" x14ac:dyDescent="0.25">
      <c r="A4354" t="s">
        <v>4455</v>
      </c>
      <c r="B4354">
        <v>622</v>
      </c>
      <c r="C4354">
        <v>144</v>
      </c>
    </row>
    <row r="4355" spans="1:3" x14ac:dyDescent="0.25">
      <c r="A4355" t="s">
        <v>4456</v>
      </c>
      <c r="B4355" t="s">
        <v>3773</v>
      </c>
      <c r="C4355">
        <v>480</v>
      </c>
    </row>
    <row r="4356" spans="1:3" x14ac:dyDescent="0.25">
      <c r="A4356" t="s">
        <v>4457</v>
      </c>
      <c r="B4356">
        <v>325</v>
      </c>
      <c r="C4356">
        <v>288</v>
      </c>
    </row>
    <row r="4357" spans="1:3" x14ac:dyDescent="0.25">
      <c r="A4357" t="s">
        <v>4458</v>
      </c>
      <c r="B4357" t="s">
        <v>3733</v>
      </c>
      <c r="C4357">
        <v>480</v>
      </c>
    </row>
    <row r="4358" spans="1:3" x14ac:dyDescent="0.25">
      <c r="A4358" t="s">
        <v>4459</v>
      </c>
      <c r="B4358" t="s">
        <v>3757</v>
      </c>
      <c r="C4358">
        <v>480</v>
      </c>
    </row>
    <row r="4359" spans="1:3" x14ac:dyDescent="0.25">
      <c r="A4359" t="s">
        <v>4460</v>
      </c>
      <c r="B4359" t="s">
        <v>3761</v>
      </c>
      <c r="C4359">
        <v>480</v>
      </c>
    </row>
    <row r="4360" spans="1:3" x14ac:dyDescent="0.25">
      <c r="A4360" t="s">
        <v>4461</v>
      </c>
      <c r="B4360">
        <v>780</v>
      </c>
      <c r="C4360">
        <v>288</v>
      </c>
    </row>
    <row r="4361" spans="1:3" x14ac:dyDescent="0.25">
      <c r="A4361" t="s">
        <v>4462</v>
      </c>
      <c r="B4361">
        <v>2346</v>
      </c>
      <c r="C4361">
        <v>144</v>
      </c>
    </row>
    <row r="4362" spans="1:3" x14ac:dyDescent="0.25">
      <c r="A4362" t="s">
        <v>4463</v>
      </c>
      <c r="B4362">
        <v>2506</v>
      </c>
      <c r="C4362">
        <v>144</v>
      </c>
    </row>
    <row r="4363" spans="1:3" x14ac:dyDescent="0.25">
      <c r="A4363" t="s">
        <v>4464</v>
      </c>
      <c r="B4363">
        <v>452</v>
      </c>
      <c r="C4363">
        <v>144</v>
      </c>
    </row>
    <row r="4364" spans="1:3" x14ac:dyDescent="0.25">
      <c r="A4364" t="s">
        <v>4465</v>
      </c>
      <c r="B4364">
        <v>451</v>
      </c>
      <c r="C4364">
        <v>144</v>
      </c>
    </row>
    <row r="4365" spans="1:3" x14ac:dyDescent="0.25">
      <c r="A4365" t="s">
        <v>4466</v>
      </c>
      <c r="B4365">
        <v>211</v>
      </c>
      <c r="C4365">
        <v>144</v>
      </c>
    </row>
    <row r="4366" spans="1:3" x14ac:dyDescent="0.25">
      <c r="A4366" t="s">
        <v>4467</v>
      </c>
      <c r="B4366">
        <v>927</v>
      </c>
      <c r="C4366">
        <v>144</v>
      </c>
    </row>
    <row r="4367" spans="1:3" x14ac:dyDescent="0.25">
      <c r="A4367" t="s">
        <v>4468</v>
      </c>
      <c r="B4367">
        <v>901</v>
      </c>
      <c r="C4367">
        <v>144</v>
      </c>
    </row>
    <row r="4368" spans="1:3" x14ac:dyDescent="0.25">
      <c r="A4368" t="s">
        <v>4469</v>
      </c>
      <c r="B4368">
        <v>3104</v>
      </c>
      <c r="C4368">
        <v>72</v>
      </c>
    </row>
    <row r="4369" spans="1:3" x14ac:dyDescent="0.25">
      <c r="A4369" t="s">
        <v>4470</v>
      </c>
      <c r="B4369">
        <v>738</v>
      </c>
      <c r="C4369">
        <v>144</v>
      </c>
    </row>
    <row r="4370" spans="1:3" x14ac:dyDescent="0.25">
      <c r="A4370" t="s">
        <v>4471</v>
      </c>
      <c r="B4370">
        <v>3200</v>
      </c>
      <c r="C4370">
        <v>144</v>
      </c>
    </row>
    <row r="4371" spans="1:3" x14ac:dyDescent="0.25">
      <c r="A4371" t="s">
        <v>4472</v>
      </c>
      <c r="B4371">
        <v>17081</v>
      </c>
      <c r="C4371">
        <v>144</v>
      </c>
    </row>
    <row r="4372" spans="1:3" x14ac:dyDescent="0.25">
      <c r="A4372" t="s">
        <v>4473</v>
      </c>
      <c r="B4372">
        <v>17082</v>
      </c>
      <c r="C4372">
        <v>144</v>
      </c>
    </row>
    <row r="4373" spans="1:3" x14ac:dyDescent="0.25">
      <c r="A4373" t="s">
        <v>4474</v>
      </c>
      <c r="B4373">
        <v>17083</v>
      </c>
      <c r="C4373">
        <v>144</v>
      </c>
    </row>
    <row r="4374" spans="1:3" x14ac:dyDescent="0.25">
      <c r="A4374" t="s">
        <v>4475</v>
      </c>
      <c r="B4374">
        <v>2331</v>
      </c>
      <c r="C4374">
        <v>72</v>
      </c>
    </row>
    <row r="4375" spans="1:3" x14ac:dyDescent="0.25">
      <c r="A4375" t="s">
        <v>4476</v>
      </c>
      <c r="B4375">
        <v>2332</v>
      </c>
      <c r="C4375">
        <v>72</v>
      </c>
    </row>
    <row r="4376" spans="1:3" x14ac:dyDescent="0.25">
      <c r="A4376" t="s">
        <v>4477</v>
      </c>
      <c r="B4376">
        <v>5114</v>
      </c>
      <c r="C4376">
        <v>144</v>
      </c>
    </row>
    <row r="4377" spans="1:3" x14ac:dyDescent="0.25">
      <c r="A4377" t="s">
        <v>4478</v>
      </c>
      <c r="B4377">
        <v>912</v>
      </c>
      <c r="C4377">
        <v>144</v>
      </c>
    </row>
    <row r="4378" spans="1:3" x14ac:dyDescent="0.25">
      <c r="A4378" t="s">
        <v>4479</v>
      </c>
      <c r="B4378">
        <v>718</v>
      </c>
      <c r="C4378">
        <v>144</v>
      </c>
    </row>
    <row r="4379" spans="1:3" x14ac:dyDescent="0.25">
      <c r="A4379" t="s">
        <v>4480</v>
      </c>
      <c r="B4379">
        <v>336</v>
      </c>
      <c r="C4379">
        <v>144</v>
      </c>
    </row>
    <row r="4380" spans="1:3" x14ac:dyDescent="0.25">
      <c r="A4380" t="s">
        <v>4481</v>
      </c>
      <c r="B4380">
        <v>697</v>
      </c>
      <c r="C4380">
        <v>72</v>
      </c>
    </row>
    <row r="4381" spans="1:3" x14ac:dyDescent="0.25">
      <c r="A4381" t="s">
        <v>4482</v>
      </c>
      <c r="B4381">
        <v>1917</v>
      </c>
      <c r="C4381">
        <v>144</v>
      </c>
    </row>
    <row r="4382" spans="1:3" x14ac:dyDescent="0.25">
      <c r="A4382" t="s">
        <v>4483</v>
      </c>
      <c r="B4382">
        <v>453</v>
      </c>
      <c r="C4382">
        <v>144</v>
      </c>
    </row>
    <row r="4383" spans="1:3" x14ac:dyDescent="0.25">
      <c r="A4383" t="s">
        <v>4484</v>
      </c>
      <c r="B4383">
        <v>1234</v>
      </c>
      <c r="C4383">
        <v>144</v>
      </c>
    </row>
    <row r="4384" spans="1:3" x14ac:dyDescent="0.25">
      <c r="A4384" t="s">
        <v>4485</v>
      </c>
      <c r="B4384">
        <v>263</v>
      </c>
      <c r="C4384">
        <v>144</v>
      </c>
    </row>
    <row r="4385" spans="1:3" x14ac:dyDescent="0.25">
      <c r="A4385" t="s">
        <v>4486</v>
      </c>
      <c r="B4385">
        <v>624</v>
      </c>
      <c r="C4385">
        <v>144</v>
      </c>
    </row>
    <row r="4386" spans="1:3" x14ac:dyDescent="0.25">
      <c r="A4386" t="s">
        <v>4487</v>
      </c>
      <c r="B4386">
        <v>1257</v>
      </c>
      <c r="C4386">
        <v>144</v>
      </c>
    </row>
    <row r="4387" spans="1:3" x14ac:dyDescent="0.25">
      <c r="A4387" t="s">
        <v>4488</v>
      </c>
      <c r="B4387">
        <v>1290</v>
      </c>
      <c r="C4387">
        <v>144</v>
      </c>
    </row>
    <row r="4388" spans="1:3" x14ac:dyDescent="0.25">
      <c r="A4388" t="s">
        <v>4489</v>
      </c>
      <c r="B4388">
        <v>1291</v>
      </c>
      <c r="C4388">
        <v>144</v>
      </c>
    </row>
    <row r="4389" spans="1:3" x14ac:dyDescent="0.25">
      <c r="A4389" t="s">
        <v>4490</v>
      </c>
      <c r="B4389">
        <v>1295</v>
      </c>
      <c r="C4389">
        <v>144</v>
      </c>
    </row>
    <row r="4390" spans="1:3" x14ac:dyDescent="0.25">
      <c r="A4390" t="s">
        <v>4491</v>
      </c>
      <c r="B4390">
        <v>1286</v>
      </c>
      <c r="C4390">
        <v>144</v>
      </c>
    </row>
    <row r="4391" spans="1:3" x14ac:dyDescent="0.25">
      <c r="A4391" t="s">
        <v>4492</v>
      </c>
      <c r="B4391">
        <v>1830</v>
      </c>
      <c r="C4391">
        <v>48</v>
      </c>
    </row>
    <row r="4392" spans="1:3" x14ac:dyDescent="0.25">
      <c r="A4392" t="s">
        <v>4493</v>
      </c>
      <c r="B4392">
        <v>265</v>
      </c>
      <c r="C4392">
        <v>240</v>
      </c>
    </row>
    <row r="4393" spans="1:3" x14ac:dyDescent="0.25">
      <c r="A4393" t="s">
        <v>4494</v>
      </c>
      <c r="B4393">
        <v>3802</v>
      </c>
      <c r="C4393">
        <v>144</v>
      </c>
    </row>
    <row r="4394" spans="1:3" x14ac:dyDescent="0.25">
      <c r="A4394" t="s">
        <v>4495</v>
      </c>
      <c r="B4394">
        <v>1208</v>
      </c>
      <c r="C4394">
        <v>72</v>
      </c>
    </row>
    <row r="4395" spans="1:3" x14ac:dyDescent="0.25">
      <c r="A4395" t="s">
        <v>4496</v>
      </c>
      <c r="B4395">
        <v>1264</v>
      </c>
      <c r="C4395">
        <v>144</v>
      </c>
    </row>
    <row r="4396" spans="1:3" x14ac:dyDescent="0.25">
      <c r="A4396" t="s">
        <v>4497</v>
      </c>
      <c r="B4396">
        <v>5132</v>
      </c>
      <c r="C4396">
        <v>144</v>
      </c>
    </row>
    <row r="4397" spans="1:3" x14ac:dyDescent="0.25">
      <c r="A4397" t="s">
        <v>4498</v>
      </c>
      <c r="B4397">
        <v>1922</v>
      </c>
      <c r="C4397">
        <v>144</v>
      </c>
    </row>
    <row r="4398" spans="1:3" x14ac:dyDescent="0.25">
      <c r="A4398" t="s">
        <v>4499</v>
      </c>
      <c r="B4398">
        <v>623</v>
      </c>
      <c r="C4398">
        <v>144</v>
      </c>
    </row>
    <row r="4399" spans="1:3" x14ac:dyDescent="0.25">
      <c r="A4399" t="s">
        <v>4500</v>
      </c>
      <c r="B4399">
        <v>209</v>
      </c>
      <c r="C4399">
        <v>144</v>
      </c>
    </row>
    <row r="4400" spans="1:3" x14ac:dyDescent="0.25">
      <c r="A4400" t="s">
        <v>4501</v>
      </c>
      <c r="B4400">
        <v>1706</v>
      </c>
      <c r="C4400">
        <v>144</v>
      </c>
    </row>
    <row r="4401" spans="1:3" x14ac:dyDescent="0.25">
      <c r="A4401" t="s">
        <v>4502</v>
      </c>
      <c r="B4401">
        <v>1903</v>
      </c>
      <c r="C4401">
        <v>144</v>
      </c>
    </row>
    <row r="4402" spans="1:3" x14ac:dyDescent="0.25">
      <c r="A4402" t="s">
        <v>4503</v>
      </c>
      <c r="B4402">
        <v>2343</v>
      </c>
      <c r="C4402">
        <v>144</v>
      </c>
    </row>
    <row r="4403" spans="1:3" x14ac:dyDescent="0.25">
      <c r="A4403" t="s">
        <v>4504</v>
      </c>
      <c r="B4403">
        <v>2345</v>
      </c>
      <c r="C4403">
        <v>144</v>
      </c>
    </row>
    <row r="4404" spans="1:3" x14ac:dyDescent="0.25">
      <c r="A4404" t="s">
        <v>4505</v>
      </c>
      <c r="B4404">
        <v>149</v>
      </c>
      <c r="C4404">
        <v>144</v>
      </c>
    </row>
    <row r="4405" spans="1:3" x14ac:dyDescent="0.25">
      <c r="A4405" t="s">
        <v>4506</v>
      </c>
      <c r="B4405">
        <v>747</v>
      </c>
      <c r="C4405">
        <v>144</v>
      </c>
    </row>
    <row r="4406" spans="1:3" x14ac:dyDescent="0.25">
      <c r="A4406" t="s">
        <v>4507</v>
      </c>
      <c r="B4406">
        <v>801</v>
      </c>
      <c r="C4406">
        <v>144</v>
      </c>
    </row>
    <row r="4407" spans="1:3" x14ac:dyDescent="0.25">
      <c r="A4407" t="s">
        <v>4508</v>
      </c>
      <c r="B4407">
        <v>1266</v>
      </c>
      <c r="C4407">
        <v>12</v>
      </c>
    </row>
    <row r="4408" spans="1:3" x14ac:dyDescent="0.25">
      <c r="A4408" t="s">
        <v>4509</v>
      </c>
      <c r="B4408">
        <v>2561</v>
      </c>
      <c r="C4408">
        <v>72</v>
      </c>
    </row>
    <row r="4409" spans="1:3" x14ac:dyDescent="0.25">
      <c r="A4409" t="s">
        <v>4510</v>
      </c>
      <c r="B4409">
        <v>2707</v>
      </c>
      <c r="C4409">
        <v>144</v>
      </c>
    </row>
    <row r="4410" spans="1:3" x14ac:dyDescent="0.25">
      <c r="A4410" t="s">
        <v>4511</v>
      </c>
      <c r="B4410">
        <v>2560</v>
      </c>
      <c r="C4410">
        <v>144</v>
      </c>
    </row>
    <row r="4411" spans="1:3" x14ac:dyDescent="0.25">
      <c r="A4411" t="s">
        <v>4512</v>
      </c>
      <c r="B4411">
        <v>208</v>
      </c>
      <c r="C4411">
        <v>144</v>
      </c>
    </row>
    <row r="4412" spans="1:3" x14ac:dyDescent="0.25">
      <c r="A4412" t="s">
        <v>4513</v>
      </c>
      <c r="B4412">
        <v>1621</v>
      </c>
      <c r="C4412">
        <v>144</v>
      </c>
    </row>
    <row r="4413" spans="1:3" x14ac:dyDescent="0.25">
      <c r="A4413" t="s">
        <v>4514</v>
      </c>
      <c r="B4413">
        <v>206</v>
      </c>
      <c r="C4413">
        <v>144</v>
      </c>
    </row>
    <row r="4414" spans="1:3" x14ac:dyDescent="0.25">
      <c r="A4414" t="s">
        <v>4515</v>
      </c>
      <c r="B4414">
        <v>3440</v>
      </c>
      <c r="C4414">
        <v>144</v>
      </c>
    </row>
    <row r="4415" spans="1:3" x14ac:dyDescent="0.25">
      <c r="A4415" t="s">
        <v>4516</v>
      </c>
      <c r="B4415">
        <v>3900</v>
      </c>
      <c r="C4415">
        <v>144</v>
      </c>
    </row>
    <row r="4416" spans="1:3" x14ac:dyDescent="0.25">
      <c r="A4416" t="s">
        <v>4517</v>
      </c>
      <c r="B4416">
        <v>2507</v>
      </c>
      <c r="C4416">
        <v>144</v>
      </c>
    </row>
    <row r="4417" spans="1:3" x14ac:dyDescent="0.25">
      <c r="A4417" t="s">
        <v>4518</v>
      </c>
      <c r="B4417">
        <v>111</v>
      </c>
      <c r="C4417">
        <v>144</v>
      </c>
    </row>
    <row r="4418" spans="1:3" x14ac:dyDescent="0.25">
      <c r="A4418" t="s">
        <v>4519</v>
      </c>
      <c r="B4418">
        <v>5108</v>
      </c>
      <c r="C4418">
        <v>288</v>
      </c>
    </row>
    <row r="4419" spans="1:3" x14ac:dyDescent="0.25">
      <c r="A4419" t="s">
        <v>4520</v>
      </c>
      <c r="B4419">
        <v>4436</v>
      </c>
      <c r="C4419">
        <v>144</v>
      </c>
    </row>
    <row r="4420" spans="1:3" x14ac:dyDescent="0.25">
      <c r="A4420" t="s">
        <v>4521</v>
      </c>
      <c r="B4420">
        <v>768</v>
      </c>
      <c r="C4420">
        <v>72</v>
      </c>
    </row>
    <row r="4421" spans="1:3" x14ac:dyDescent="0.25">
      <c r="A4421" t="s">
        <v>4522</v>
      </c>
      <c r="B4421">
        <v>1911</v>
      </c>
      <c r="C4421">
        <v>144</v>
      </c>
    </row>
    <row r="4422" spans="1:3" x14ac:dyDescent="0.25">
      <c r="A4422" t="s">
        <v>4523</v>
      </c>
      <c r="B4422">
        <v>620</v>
      </c>
      <c r="C4422">
        <v>72</v>
      </c>
    </row>
    <row r="4423" spans="1:3" x14ac:dyDescent="0.25">
      <c r="A4423" t="s">
        <v>4524</v>
      </c>
      <c r="B4423">
        <v>4434</v>
      </c>
      <c r="C4423">
        <v>144</v>
      </c>
    </row>
    <row r="4424" spans="1:3" x14ac:dyDescent="0.25">
      <c r="A4424" t="s">
        <v>4525</v>
      </c>
      <c r="B4424">
        <v>1246</v>
      </c>
      <c r="C4424">
        <v>144</v>
      </c>
    </row>
    <row r="4425" spans="1:3" x14ac:dyDescent="0.25">
      <c r="A4425" t="s">
        <v>4526</v>
      </c>
      <c r="B4425">
        <v>17006</v>
      </c>
      <c r="C4425">
        <v>144</v>
      </c>
    </row>
    <row r="4426" spans="1:3" x14ac:dyDescent="0.25">
      <c r="A4426" t="s">
        <v>4527</v>
      </c>
      <c r="B4426">
        <v>2325</v>
      </c>
      <c r="C4426">
        <v>144</v>
      </c>
    </row>
    <row r="4427" spans="1:3" x14ac:dyDescent="0.25">
      <c r="A4427" t="s">
        <v>4528</v>
      </c>
      <c r="B4427">
        <v>1756</v>
      </c>
      <c r="C4427">
        <v>144</v>
      </c>
    </row>
    <row r="4428" spans="1:3" x14ac:dyDescent="0.25">
      <c r="A4428" t="s">
        <v>4529</v>
      </c>
      <c r="B4428">
        <v>2326</v>
      </c>
      <c r="C4428">
        <v>144</v>
      </c>
    </row>
    <row r="4429" spans="1:3" x14ac:dyDescent="0.25">
      <c r="A4429" t="s">
        <v>4530</v>
      </c>
      <c r="B4429">
        <v>1752</v>
      </c>
      <c r="C4429">
        <v>144</v>
      </c>
    </row>
    <row r="4430" spans="1:3" x14ac:dyDescent="0.25">
      <c r="A4430" t="s">
        <v>4531</v>
      </c>
      <c r="B4430">
        <v>1754</v>
      </c>
      <c r="C4430">
        <v>144</v>
      </c>
    </row>
    <row r="4431" spans="1:3" x14ac:dyDescent="0.25">
      <c r="A4431" t="s">
        <v>4532</v>
      </c>
      <c r="B4431">
        <v>17004</v>
      </c>
      <c r="C4431">
        <v>144</v>
      </c>
    </row>
    <row r="4432" spans="1:3" x14ac:dyDescent="0.25">
      <c r="A4432" t="s">
        <v>4533</v>
      </c>
      <c r="B4432">
        <v>1755</v>
      </c>
      <c r="C4432">
        <v>144</v>
      </c>
    </row>
    <row r="4433" spans="1:3" x14ac:dyDescent="0.25">
      <c r="A4433" t="s">
        <v>4534</v>
      </c>
      <c r="B4433">
        <v>776</v>
      </c>
      <c r="C4433">
        <v>144</v>
      </c>
    </row>
    <row r="4434" spans="1:3" x14ac:dyDescent="0.25">
      <c r="A4434" t="s">
        <v>4535</v>
      </c>
      <c r="B4434">
        <v>2323</v>
      </c>
      <c r="C4434">
        <v>144</v>
      </c>
    </row>
    <row r="4435" spans="1:3" x14ac:dyDescent="0.25">
      <c r="A4435" t="s">
        <v>4536</v>
      </c>
      <c r="B4435">
        <v>2314</v>
      </c>
      <c r="C4435">
        <v>144</v>
      </c>
    </row>
    <row r="4436" spans="1:3" x14ac:dyDescent="0.25">
      <c r="A4436" t="s">
        <v>4537</v>
      </c>
      <c r="B4436">
        <v>3443</v>
      </c>
      <c r="C4436">
        <v>288</v>
      </c>
    </row>
    <row r="4437" spans="1:3" x14ac:dyDescent="0.25">
      <c r="A4437" t="s">
        <v>4538</v>
      </c>
      <c r="B4437">
        <v>5143</v>
      </c>
      <c r="C4437">
        <v>144</v>
      </c>
    </row>
    <row r="4438" spans="1:3" x14ac:dyDescent="0.25">
      <c r="A4438" t="s">
        <v>4539</v>
      </c>
      <c r="B4438">
        <v>207</v>
      </c>
      <c r="C4438">
        <v>144</v>
      </c>
    </row>
    <row r="4439" spans="1:3" x14ac:dyDescent="0.25">
      <c r="A4439" t="s">
        <v>4540</v>
      </c>
      <c r="B4439">
        <v>4400</v>
      </c>
      <c r="C4439">
        <v>144</v>
      </c>
    </row>
    <row r="4440" spans="1:3" x14ac:dyDescent="0.25">
      <c r="A4440" t="s">
        <v>4541</v>
      </c>
      <c r="B4440">
        <v>3473</v>
      </c>
      <c r="C4440">
        <v>288</v>
      </c>
    </row>
    <row r="4441" spans="1:3" x14ac:dyDescent="0.25">
      <c r="A4441" t="s">
        <v>4542</v>
      </c>
      <c r="B4441">
        <v>3478</v>
      </c>
      <c r="C4441">
        <v>288</v>
      </c>
    </row>
    <row r="4442" spans="1:3" x14ac:dyDescent="0.25">
      <c r="A4442" t="s">
        <v>4543</v>
      </c>
      <c r="B4442">
        <v>3479</v>
      </c>
      <c r="C4442">
        <v>288</v>
      </c>
    </row>
    <row r="4443" spans="1:3" x14ac:dyDescent="0.25">
      <c r="A4443" t="s">
        <v>4544</v>
      </c>
      <c r="B4443">
        <v>3477</v>
      </c>
      <c r="C4443">
        <v>288</v>
      </c>
    </row>
    <row r="4444" spans="1:3" x14ac:dyDescent="0.25">
      <c r="A4444" t="s">
        <v>4545</v>
      </c>
      <c r="B4444">
        <v>2713</v>
      </c>
      <c r="C4444">
        <v>72</v>
      </c>
    </row>
    <row r="4445" spans="1:3" x14ac:dyDescent="0.25">
      <c r="A4445" t="s">
        <v>4546</v>
      </c>
      <c r="B4445">
        <v>3480</v>
      </c>
      <c r="C4445">
        <v>288</v>
      </c>
    </row>
    <row r="4446" spans="1:3" x14ac:dyDescent="0.25">
      <c r="A4446" t="s">
        <v>4547</v>
      </c>
      <c r="B4446">
        <v>3474</v>
      </c>
      <c r="C4446">
        <v>288</v>
      </c>
    </row>
    <row r="4447" spans="1:3" x14ac:dyDescent="0.25">
      <c r="A4447" t="s">
        <v>4548</v>
      </c>
      <c r="B4447">
        <v>3475</v>
      </c>
      <c r="C4447">
        <v>288</v>
      </c>
    </row>
    <row r="4448" spans="1:3" x14ac:dyDescent="0.25">
      <c r="A4448" t="s">
        <v>4549</v>
      </c>
      <c r="B4448">
        <v>320</v>
      </c>
      <c r="C4448">
        <v>288</v>
      </c>
    </row>
    <row r="4449" spans="1:3" x14ac:dyDescent="0.25">
      <c r="A4449" t="s">
        <v>4550</v>
      </c>
      <c r="B4449">
        <v>4439</v>
      </c>
      <c r="C4449">
        <v>144</v>
      </c>
    </row>
    <row r="4450" spans="1:3" x14ac:dyDescent="0.25">
      <c r="A4450" t="s">
        <v>4551</v>
      </c>
      <c r="B4450">
        <v>3116</v>
      </c>
      <c r="C4450">
        <v>144</v>
      </c>
    </row>
    <row r="4451" spans="1:3" x14ac:dyDescent="0.25">
      <c r="A4451" t="s">
        <v>4552</v>
      </c>
      <c r="B4451">
        <v>4442</v>
      </c>
      <c r="C4451">
        <v>144</v>
      </c>
    </row>
    <row r="4452" spans="1:3" x14ac:dyDescent="0.25">
      <c r="A4452" t="s">
        <v>4553</v>
      </c>
      <c r="B4452">
        <v>1912</v>
      </c>
      <c r="C4452">
        <v>144</v>
      </c>
    </row>
    <row r="4453" spans="1:3" x14ac:dyDescent="0.25">
      <c r="A4453" t="s">
        <v>4554</v>
      </c>
      <c r="B4453">
        <v>1921</v>
      </c>
      <c r="C4453">
        <v>144</v>
      </c>
    </row>
    <row r="4454" spans="1:3" x14ac:dyDescent="0.25">
      <c r="A4454" t="s">
        <v>4555</v>
      </c>
      <c r="B4454">
        <v>1941</v>
      </c>
      <c r="C4454">
        <v>144</v>
      </c>
    </row>
    <row r="4455" spans="1:3" x14ac:dyDescent="0.25">
      <c r="A4455" t="s">
        <v>4556</v>
      </c>
      <c r="B4455">
        <v>1245</v>
      </c>
      <c r="C4455">
        <v>144</v>
      </c>
    </row>
    <row r="4456" spans="1:3" x14ac:dyDescent="0.25">
      <c r="A4456" t="s">
        <v>4557</v>
      </c>
      <c r="B4456">
        <v>17005</v>
      </c>
      <c r="C4456">
        <v>144</v>
      </c>
    </row>
    <row r="4457" spans="1:3" x14ac:dyDescent="0.25">
      <c r="A4457" t="s">
        <v>4558</v>
      </c>
      <c r="B4457">
        <v>2711</v>
      </c>
      <c r="C4457">
        <v>144</v>
      </c>
    </row>
    <row r="4458" spans="1:3" x14ac:dyDescent="0.25">
      <c r="A4458" t="s">
        <v>4559</v>
      </c>
      <c r="B4458">
        <v>2569</v>
      </c>
      <c r="C4458">
        <v>72</v>
      </c>
    </row>
    <row r="4459" spans="1:3" x14ac:dyDescent="0.25">
      <c r="A4459" t="s">
        <v>4560</v>
      </c>
      <c r="B4459">
        <v>4431</v>
      </c>
      <c r="C4459">
        <v>144</v>
      </c>
    </row>
    <row r="4460" spans="1:3" x14ac:dyDescent="0.25">
      <c r="A4460" t="s">
        <v>4561</v>
      </c>
      <c r="B4460">
        <v>4430</v>
      </c>
      <c r="C4460">
        <v>144</v>
      </c>
    </row>
    <row r="4461" spans="1:3" x14ac:dyDescent="0.25">
      <c r="A4461" t="s">
        <v>4562</v>
      </c>
      <c r="B4461">
        <v>1247</v>
      </c>
      <c r="C4461">
        <v>144</v>
      </c>
    </row>
    <row r="4462" spans="1:3" x14ac:dyDescent="0.25">
      <c r="A4462" t="s">
        <v>4563</v>
      </c>
      <c r="B4462">
        <v>1206</v>
      </c>
      <c r="C4462">
        <v>144</v>
      </c>
    </row>
    <row r="4463" spans="1:3" x14ac:dyDescent="0.25">
      <c r="A4463" t="s">
        <v>4564</v>
      </c>
      <c r="B4463">
        <v>1210</v>
      </c>
      <c r="C4463">
        <v>144</v>
      </c>
    </row>
    <row r="4464" spans="1:3" x14ac:dyDescent="0.25">
      <c r="A4464" t="s">
        <v>4565</v>
      </c>
      <c r="B4464">
        <v>1248</v>
      </c>
      <c r="C4464">
        <v>144</v>
      </c>
    </row>
    <row r="4465" spans="1:3" x14ac:dyDescent="0.25">
      <c r="A4465" t="s">
        <v>4566</v>
      </c>
      <c r="B4465">
        <v>3189</v>
      </c>
      <c r="C4465">
        <v>144</v>
      </c>
    </row>
    <row r="4466" spans="1:3" x14ac:dyDescent="0.25">
      <c r="A4466" t="s">
        <v>4567</v>
      </c>
      <c r="B4466">
        <v>4432</v>
      </c>
      <c r="C4466">
        <v>144</v>
      </c>
    </row>
    <row r="4467" spans="1:3" x14ac:dyDescent="0.25">
      <c r="A4467" t="s">
        <v>4568</v>
      </c>
      <c r="B4467">
        <v>716</v>
      </c>
      <c r="C4467">
        <v>144</v>
      </c>
    </row>
    <row r="4468" spans="1:3" x14ac:dyDescent="0.25">
      <c r="A4468" t="s">
        <v>4569</v>
      </c>
      <c r="B4468">
        <v>275</v>
      </c>
      <c r="C4468">
        <v>144</v>
      </c>
    </row>
    <row r="4469" spans="1:3" x14ac:dyDescent="0.25">
      <c r="A4469" t="s">
        <v>4570</v>
      </c>
      <c r="B4469">
        <v>210</v>
      </c>
      <c r="C4469">
        <v>144</v>
      </c>
    </row>
    <row r="4470" spans="1:3" x14ac:dyDescent="0.25">
      <c r="A4470" t="s">
        <v>4571</v>
      </c>
      <c r="B4470">
        <v>712</v>
      </c>
      <c r="C4470">
        <v>144</v>
      </c>
    </row>
    <row r="4471" spans="1:3" x14ac:dyDescent="0.25">
      <c r="A4471" t="s">
        <v>4572</v>
      </c>
      <c r="B4471">
        <v>4414</v>
      </c>
      <c r="C4471">
        <v>144</v>
      </c>
    </row>
    <row r="4472" spans="1:3" x14ac:dyDescent="0.25">
      <c r="A4472" t="s">
        <v>4573</v>
      </c>
      <c r="B4472">
        <v>3824</v>
      </c>
      <c r="C4472">
        <v>144</v>
      </c>
    </row>
    <row r="4473" spans="1:3" x14ac:dyDescent="0.25">
      <c r="A4473" t="s">
        <v>4574</v>
      </c>
      <c r="B4473">
        <v>212</v>
      </c>
      <c r="C4473">
        <v>144</v>
      </c>
    </row>
    <row r="4474" spans="1:3" x14ac:dyDescent="0.25">
      <c r="A4474" t="s">
        <v>4575</v>
      </c>
      <c r="B4474">
        <v>3825</v>
      </c>
      <c r="C4474">
        <v>144</v>
      </c>
    </row>
    <row r="4475" spans="1:3" x14ac:dyDescent="0.25">
      <c r="A4475" t="s">
        <v>4576</v>
      </c>
      <c r="B4475">
        <v>3476</v>
      </c>
      <c r="C4475">
        <v>288</v>
      </c>
    </row>
    <row r="4476" spans="1:3" x14ac:dyDescent="0.25">
      <c r="A4476" t="s">
        <v>4577</v>
      </c>
      <c r="B4476">
        <v>6811</v>
      </c>
      <c r="C4476">
        <v>144</v>
      </c>
    </row>
    <row r="4477" spans="1:3" x14ac:dyDescent="0.25">
      <c r="A4477" t="s">
        <v>4578</v>
      </c>
      <c r="B4477">
        <v>3801</v>
      </c>
      <c r="C4477">
        <v>144</v>
      </c>
    </row>
    <row r="4478" spans="1:3" x14ac:dyDescent="0.25">
      <c r="A4478" t="s">
        <v>4579</v>
      </c>
      <c r="B4478">
        <v>3808</v>
      </c>
      <c r="C4478">
        <v>144</v>
      </c>
    </row>
    <row r="4479" spans="1:3" x14ac:dyDescent="0.25">
      <c r="A4479" t="s">
        <v>4580</v>
      </c>
      <c r="B4479">
        <v>17020</v>
      </c>
      <c r="C4479">
        <v>144</v>
      </c>
    </row>
    <row r="4480" spans="1:3" x14ac:dyDescent="0.25">
      <c r="A4480" t="s">
        <v>4581</v>
      </c>
      <c r="B4480">
        <v>17022</v>
      </c>
      <c r="C4480">
        <v>144</v>
      </c>
    </row>
    <row r="4481" spans="1:3" x14ac:dyDescent="0.25">
      <c r="A4481" t="s">
        <v>4582</v>
      </c>
      <c r="B4481">
        <v>17019</v>
      </c>
      <c r="C4481">
        <v>144</v>
      </c>
    </row>
    <row r="4482" spans="1:3" x14ac:dyDescent="0.25">
      <c r="A4482" t="s">
        <v>4583</v>
      </c>
      <c r="B4482">
        <v>17021</v>
      </c>
      <c r="C4482">
        <v>144</v>
      </c>
    </row>
    <row r="4483" spans="1:3" x14ac:dyDescent="0.25">
      <c r="A4483" t="s">
        <v>4584</v>
      </c>
      <c r="B4483">
        <v>1939</v>
      </c>
      <c r="C4483">
        <v>144</v>
      </c>
    </row>
    <row r="4484" spans="1:3" x14ac:dyDescent="0.25">
      <c r="A4484" t="s">
        <v>4585</v>
      </c>
      <c r="B4484">
        <v>338</v>
      </c>
      <c r="C4484">
        <v>288</v>
      </c>
    </row>
    <row r="4485" spans="1:3" x14ac:dyDescent="0.25">
      <c r="A4485" t="s">
        <v>4586</v>
      </c>
      <c r="B4485">
        <v>1251</v>
      </c>
      <c r="C4485">
        <v>144</v>
      </c>
    </row>
    <row r="4486" spans="1:3" x14ac:dyDescent="0.25">
      <c r="A4486" t="s">
        <v>4587</v>
      </c>
      <c r="B4486">
        <v>1249</v>
      </c>
      <c r="C4486">
        <v>144</v>
      </c>
    </row>
    <row r="4487" spans="1:3" x14ac:dyDescent="0.25">
      <c r="A4487" t="s">
        <v>4588</v>
      </c>
      <c r="B4487">
        <v>760</v>
      </c>
      <c r="C4487">
        <v>144</v>
      </c>
    </row>
    <row r="4488" spans="1:3" x14ac:dyDescent="0.25">
      <c r="A4488" t="s">
        <v>4589</v>
      </c>
      <c r="B4488">
        <v>1250</v>
      </c>
      <c r="C4488">
        <v>144</v>
      </c>
    </row>
    <row r="4489" spans="1:3" x14ac:dyDescent="0.25">
      <c r="A4489" t="s">
        <v>4590</v>
      </c>
      <c r="B4489">
        <v>771</v>
      </c>
      <c r="C4489">
        <v>144</v>
      </c>
    </row>
    <row r="4490" spans="1:3" x14ac:dyDescent="0.25">
      <c r="A4490" t="s">
        <v>4591</v>
      </c>
      <c r="B4490">
        <v>1725</v>
      </c>
      <c r="C4490">
        <v>144</v>
      </c>
    </row>
    <row r="4491" spans="1:3" x14ac:dyDescent="0.25">
      <c r="A4491" t="s">
        <v>4592</v>
      </c>
      <c r="B4491">
        <v>2303</v>
      </c>
      <c r="C4491">
        <v>72</v>
      </c>
    </row>
    <row r="4492" spans="1:3" x14ac:dyDescent="0.25">
      <c r="A4492" t="s">
        <v>4593</v>
      </c>
      <c r="B4492">
        <v>3867</v>
      </c>
      <c r="C4492">
        <v>24</v>
      </c>
    </row>
    <row r="4493" spans="1:3" x14ac:dyDescent="0.25">
      <c r="A4493" t="s">
        <v>4594</v>
      </c>
      <c r="B4493">
        <v>3866</v>
      </c>
      <c r="C4493">
        <v>24</v>
      </c>
    </row>
    <row r="4494" spans="1:3" x14ac:dyDescent="0.25">
      <c r="A4494" t="s">
        <v>4595</v>
      </c>
      <c r="B4494">
        <v>3868</v>
      </c>
      <c r="C4494">
        <v>24</v>
      </c>
    </row>
    <row r="4495" spans="1:3" x14ac:dyDescent="0.25">
      <c r="A4495" t="s">
        <v>4596</v>
      </c>
      <c r="B4495">
        <v>755</v>
      </c>
      <c r="C4495">
        <v>144</v>
      </c>
    </row>
    <row r="4496" spans="1:3" x14ac:dyDescent="0.25">
      <c r="A4496" t="s">
        <v>4597</v>
      </c>
      <c r="B4496">
        <v>315</v>
      </c>
      <c r="C4496">
        <v>288</v>
      </c>
    </row>
    <row r="4497" spans="1:3" x14ac:dyDescent="0.25">
      <c r="A4497" t="s">
        <v>4598</v>
      </c>
      <c r="B4497">
        <v>4410</v>
      </c>
      <c r="C4497">
        <v>144</v>
      </c>
    </row>
    <row r="4498" spans="1:3" x14ac:dyDescent="0.25">
      <c r="A4498" t="s">
        <v>4599</v>
      </c>
      <c r="B4498">
        <v>3823</v>
      </c>
      <c r="C4498">
        <v>144</v>
      </c>
    </row>
    <row r="4499" spans="1:3" x14ac:dyDescent="0.25">
      <c r="A4499" t="s">
        <v>4600</v>
      </c>
      <c r="B4499">
        <v>4413</v>
      </c>
      <c r="C4499">
        <v>144</v>
      </c>
    </row>
    <row r="4500" spans="1:3" x14ac:dyDescent="0.25">
      <c r="A4500" t="s">
        <v>4601</v>
      </c>
      <c r="B4500">
        <v>3821</v>
      </c>
      <c r="C4500">
        <v>144</v>
      </c>
    </row>
    <row r="4501" spans="1:3" x14ac:dyDescent="0.25">
      <c r="A4501" t="s">
        <v>4602</v>
      </c>
      <c r="B4501">
        <v>1616</v>
      </c>
      <c r="C4501">
        <v>144</v>
      </c>
    </row>
    <row r="4502" spans="1:3" x14ac:dyDescent="0.25">
      <c r="A4502" t="s">
        <v>4603</v>
      </c>
      <c r="B4502">
        <v>1272</v>
      </c>
      <c r="C4502">
        <v>72</v>
      </c>
    </row>
    <row r="4503" spans="1:3" x14ac:dyDescent="0.25">
      <c r="A4503" t="s">
        <v>4604</v>
      </c>
      <c r="B4503">
        <v>1270</v>
      </c>
      <c r="C4503">
        <v>72</v>
      </c>
    </row>
    <row r="4504" spans="1:3" x14ac:dyDescent="0.25">
      <c r="A4504" t="s">
        <v>4605</v>
      </c>
      <c r="B4504">
        <v>3201</v>
      </c>
      <c r="C4504">
        <v>144</v>
      </c>
    </row>
    <row r="4505" spans="1:3" x14ac:dyDescent="0.25">
      <c r="A4505" t="s">
        <v>4606</v>
      </c>
      <c r="B4505">
        <v>1271</v>
      </c>
      <c r="C4505">
        <v>72</v>
      </c>
    </row>
    <row r="4506" spans="1:3" x14ac:dyDescent="0.25">
      <c r="A4506" t="s">
        <v>4607</v>
      </c>
      <c r="B4506">
        <v>17047</v>
      </c>
      <c r="C4506">
        <v>144</v>
      </c>
    </row>
    <row r="4507" spans="1:3" x14ac:dyDescent="0.25">
      <c r="A4507" t="s">
        <v>4608</v>
      </c>
      <c r="B4507">
        <v>717</v>
      </c>
      <c r="C4507">
        <v>144</v>
      </c>
    </row>
    <row r="4508" spans="1:3" x14ac:dyDescent="0.25">
      <c r="A4508" t="s">
        <v>4609</v>
      </c>
      <c r="B4508">
        <v>1788</v>
      </c>
      <c r="C4508">
        <v>144</v>
      </c>
    </row>
    <row r="4509" spans="1:3" x14ac:dyDescent="0.25">
      <c r="A4509" t="s">
        <v>4610</v>
      </c>
      <c r="B4509">
        <v>17049</v>
      </c>
      <c r="C4509">
        <v>144</v>
      </c>
    </row>
    <row r="4510" spans="1:3" x14ac:dyDescent="0.25">
      <c r="A4510" t="s">
        <v>4611</v>
      </c>
      <c r="B4510">
        <v>17028</v>
      </c>
      <c r="C4510">
        <v>144</v>
      </c>
    </row>
    <row r="4511" spans="1:3" x14ac:dyDescent="0.25">
      <c r="A4511" t="s">
        <v>4612</v>
      </c>
      <c r="B4511">
        <v>17030</v>
      </c>
      <c r="C4511">
        <v>144</v>
      </c>
    </row>
    <row r="4512" spans="1:3" x14ac:dyDescent="0.25">
      <c r="A4512" t="s">
        <v>4613</v>
      </c>
      <c r="B4512">
        <v>17026</v>
      </c>
      <c r="C4512">
        <v>144</v>
      </c>
    </row>
    <row r="4513" spans="1:3" x14ac:dyDescent="0.25">
      <c r="A4513" t="s">
        <v>4614</v>
      </c>
      <c r="B4513">
        <v>17027</v>
      </c>
      <c r="C4513">
        <v>144</v>
      </c>
    </row>
    <row r="4514" spans="1:3" x14ac:dyDescent="0.25">
      <c r="A4514" t="s">
        <v>4615</v>
      </c>
      <c r="B4514">
        <v>1769</v>
      </c>
      <c r="C4514">
        <v>144</v>
      </c>
    </row>
    <row r="4515" spans="1:3" x14ac:dyDescent="0.25">
      <c r="A4515" t="s">
        <v>4616</v>
      </c>
      <c r="B4515">
        <v>1770</v>
      </c>
      <c r="C4515">
        <v>144</v>
      </c>
    </row>
    <row r="4516" spans="1:3" x14ac:dyDescent="0.25">
      <c r="A4516" t="s">
        <v>4617</v>
      </c>
      <c r="B4516">
        <v>17048</v>
      </c>
      <c r="C4516">
        <v>144</v>
      </c>
    </row>
    <row r="4517" spans="1:3" x14ac:dyDescent="0.25">
      <c r="A4517" t="s">
        <v>4618</v>
      </c>
      <c r="B4517">
        <v>3470</v>
      </c>
      <c r="C4517">
        <v>72</v>
      </c>
    </row>
    <row r="4518" spans="1:3" x14ac:dyDescent="0.25">
      <c r="A4518" t="s">
        <v>4619</v>
      </c>
      <c r="B4518">
        <v>1742</v>
      </c>
      <c r="C4518">
        <v>144</v>
      </c>
    </row>
    <row r="4519" spans="1:3" x14ac:dyDescent="0.25">
      <c r="A4519" t="s">
        <v>4620</v>
      </c>
      <c r="B4519">
        <v>1796</v>
      </c>
      <c r="C4519">
        <v>144</v>
      </c>
    </row>
    <row r="4520" spans="1:3" x14ac:dyDescent="0.25">
      <c r="A4520" t="s">
        <v>4621</v>
      </c>
      <c r="B4520">
        <v>1732</v>
      </c>
      <c r="C4520">
        <v>144</v>
      </c>
    </row>
    <row r="4521" spans="1:3" x14ac:dyDescent="0.25">
      <c r="A4521" t="s">
        <v>4622</v>
      </c>
      <c r="B4521">
        <v>1734</v>
      </c>
      <c r="C4521">
        <v>144</v>
      </c>
    </row>
    <row r="4522" spans="1:3" x14ac:dyDescent="0.25">
      <c r="A4522" t="s">
        <v>4623</v>
      </c>
      <c r="B4522">
        <v>17080</v>
      </c>
      <c r="C4522">
        <v>144</v>
      </c>
    </row>
    <row r="4523" spans="1:3" x14ac:dyDescent="0.25">
      <c r="A4523" t="s">
        <v>4624</v>
      </c>
      <c r="B4523">
        <v>17052</v>
      </c>
      <c r="C4523">
        <v>144</v>
      </c>
    </row>
    <row r="4524" spans="1:3" x14ac:dyDescent="0.25">
      <c r="A4524" t="s">
        <v>4625</v>
      </c>
      <c r="B4524">
        <v>4435</v>
      </c>
      <c r="C4524">
        <v>144</v>
      </c>
    </row>
    <row r="4525" spans="1:3" x14ac:dyDescent="0.25">
      <c r="A4525" t="s">
        <v>4626</v>
      </c>
      <c r="B4525">
        <v>2301</v>
      </c>
      <c r="C4525">
        <v>144</v>
      </c>
    </row>
    <row r="4526" spans="1:3" x14ac:dyDescent="0.25">
      <c r="A4526" t="s">
        <v>4627</v>
      </c>
      <c r="B4526">
        <v>1209</v>
      </c>
      <c r="C4526">
        <v>144</v>
      </c>
    </row>
    <row r="4527" spans="1:3" x14ac:dyDescent="0.25">
      <c r="A4527" t="s">
        <v>4628</v>
      </c>
      <c r="B4527">
        <v>2300</v>
      </c>
      <c r="C4527">
        <v>144</v>
      </c>
    </row>
    <row r="4528" spans="1:3" x14ac:dyDescent="0.25">
      <c r="A4528" t="s">
        <v>4629</v>
      </c>
      <c r="B4528">
        <v>2319</v>
      </c>
      <c r="C4528">
        <v>144</v>
      </c>
    </row>
    <row r="4529" spans="1:3" x14ac:dyDescent="0.25">
      <c r="A4529" t="s">
        <v>4630</v>
      </c>
      <c r="B4529">
        <v>2320</v>
      </c>
      <c r="C4529">
        <v>144</v>
      </c>
    </row>
    <row r="4530" spans="1:3" x14ac:dyDescent="0.25">
      <c r="A4530" t="s">
        <v>4631</v>
      </c>
      <c r="B4530">
        <v>3822</v>
      </c>
      <c r="C4530">
        <v>144</v>
      </c>
    </row>
    <row r="4531" spans="1:3" x14ac:dyDescent="0.25">
      <c r="A4531" t="s">
        <v>4632</v>
      </c>
      <c r="B4531">
        <v>3827</v>
      </c>
      <c r="C4531">
        <v>144</v>
      </c>
    </row>
    <row r="4532" spans="1:3" x14ac:dyDescent="0.25">
      <c r="A4532" t="s">
        <v>4633</v>
      </c>
      <c r="B4532">
        <v>3828</v>
      </c>
      <c r="C4532">
        <v>144</v>
      </c>
    </row>
    <row r="4533" spans="1:3" x14ac:dyDescent="0.25">
      <c r="A4533" t="s">
        <v>4634</v>
      </c>
      <c r="B4533">
        <v>772</v>
      </c>
      <c r="C4533">
        <v>144</v>
      </c>
    </row>
    <row r="4534" spans="1:3" x14ac:dyDescent="0.25">
      <c r="A4534" t="s">
        <v>4635</v>
      </c>
      <c r="B4534">
        <v>4004</v>
      </c>
      <c r="C4534">
        <v>144</v>
      </c>
    </row>
    <row r="4535" spans="1:3" x14ac:dyDescent="0.25">
      <c r="A4535" t="s">
        <v>4636</v>
      </c>
      <c r="B4535">
        <v>2007</v>
      </c>
      <c r="C4535">
        <v>144</v>
      </c>
    </row>
    <row r="4536" spans="1:3" x14ac:dyDescent="0.25">
      <c r="A4536" t="s">
        <v>4637</v>
      </c>
      <c r="B4536">
        <v>2807</v>
      </c>
      <c r="C4536">
        <v>144</v>
      </c>
    </row>
    <row r="4537" spans="1:3" x14ac:dyDescent="0.25">
      <c r="A4537" t="s">
        <v>4638</v>
      </c>
      <c r="B4537">
        <v>2317</v>
      </c>
      <c r="C4537">
        <v>144</v>
      </c>
    </row>
    <row r="4538" spans="1:3" x14ac:dyDescent="0.25">
      <c r="A4538" t="s">
        <v>4639</v>
      </c>
      <c r="B4538">
        <v>3988</v>
      </c>
      <c r="C4538">
        <v>144</v>
      </c>
    </row>
    <row r="4539" spans="1:3" x14ac:dyDescent="0.25">
      <c r="A4539" t="s">
        <v>4640</v>
      </c>
      <c r="B4539">
        <v>2569</v>
      </c>
      <c r="C4539">
        <v>12</v>
      </c>
    </row>
    <row r="4540" spans="1:3" x14ac:dyDescent="0.25">
      <c r="A4540" t="s">
        <v>4641</v>
      </c>
      <c r="B4540">
        <v>3481</v>
      </c>
      <c r="C4540">
        <v>144</v>
      </c>
    </row>
    <row r="4541" spans="1:3" x14ac:dyDescent="0.25">
      <c r="A4541" t="s">
        <v>4642</v>
      </c>
      <c r="B4541">
        <v>708</v>
      </c>
      <c r="C4541">
        <v>144</v>
      </c>
    </row>
    <row r="4542" spans="1:3" x14ac:dyDescent="0.25">
      <c r="A4542" t="s">
        <v>4643</v>
      </c>
      <c r="B4542">
        <v>770</v>
      </c>
      <c r="C4542">
        <v>144</v>
      </c>
    </row>
    <row r="4543" spans="1:3" x14ac:dyDescent="0.25">
      <c r="A4543" t="s">
        <v>4644</v>
      </c>
      <c r="B4543">
        <v>714</v>
      </c>
      <c r="C4543">
        <v>144</v>
      </c>
    </row>
    <row r="4544" spans="1:3" x14ac:dyDescent="0.25">
      <c r="A4544" t="s">
        <v>4645</v>
      </c>
      <c r="B4544">
        <v>4401</v>
      </c>
      <c r="C4544">
        <v>144</v>
      </c>
    </row>
    <row r="4545" spans="1:3" x14ac:dyDescent="0.25">
      <c r="A4545" t="s">
        <v>4646</v>
      </c>
      <c r="B4545">
        <v>2304</v>
      </c>
      <c r="C4545">
        <v>72</v>
      </c>
    </row>
    <row r="4546" spans="1:3" x14ac:dyDescent="0.25">
      <c r="A4546" t="s">
        <v>4647</v>
      </c>
      <c r="B4546">
        <v>741</v>
      </c>
      <c r="C4546">
        <v>144</v>
      </c>
    </row>
    <row r="4547" spans="1:3" x14ac:dyDescent="0.25">
      <c r="A4547" t="s">
        <v>4648</v>
      </c>
      <c r="B4547">
        <v>1743</v>
      </c>
      <c r="C4547">
        <v>144</v>
      </c>
    </row>
    <row r="4548" spans="1:3" x14ac:dyDescent="0.25">
      <c r="A4548" t="s">
        <v>4649</v>
      </c>
      <c r="B4548">
        <v>1741</v>
      </c>
      <c r="C4548">
        <v>144</v>
      </c>
    </row>
    <row r="4549" spans="1:3" x14ac:dyDescent="0.25">
      <c r="A4549" t="s">
        <v>4650</v>
      </c>
      <c r="B4549">
        <v>2805</v>
      </c>
      <c r="C4549">
        <v>144</v>
      </c>
    </row>
    <row r="4550" spans="1:3" x14ac:dyDescent="0.25">
      <c r="A4550" t="s">
        <v>4651</v>
      </c>
      <c r="B4550">
        <v>3826</v>
      </c>
      <c r="C4550">
        <v>144</v>
      </c>
    </row>
    <row r="4551" spans="1:3" x14ac:dyDescent="0.25">
      <c r="A4551" t="s">
        <v>4652</v>
      </c>
      <c r="B4551">
        <v>4398</v>
      </c>
      <c r="C4551">
        <v>144</v>
      </c>
    </row>
    <row r="4552" spans="1:3" x14ac:dyDescent="0.25">
      <c r="A4552" t="s">
        <v>4653</v>
      </c>
      <c r="B4552">
        <v>4399</v>
      </c>
      <c r="C4552">
        <v>144</v>
      </c>
    </row>
    <row r="4553" spans="1:3" x14ac:dyDescent="0.25">
      <c r="A4553" t="s">
        <v>4654</v>
      </c>
      <c r="B4553">
        <v>1203</v>
      </c>
      <c r="C4553">
        <v>72</v>
      </c>
    </row>
    <row r="4554" spans="1:3" x14ac:dyDescent="0.25">
      <c r="A4554" t="s">
        <v>4655</v>
      </c>
      <c r="B4554">
        <v>1202</v>
      </c>
      <c r="C4554">
        <v>72</v>
      </c>
    </row>
    <row r="4555" spans="1:3" x14ac:dyDescent="0.25">
      <c r="A4555" t="s">
        <v>4656</v>
      </c>
      <c r="B4555">
        <v>803</v>
      </c>
      <c r="C4555">
        <v>144</v>
      </c>
    </row>
    <row r="4556" spans="1:3" x14ac:dyDescent="0.25">
      <c r="A4556" t="s">
        <v>4657</v>
      </c>
      <c r="B4556">
        <v>769</v>
      </c>
      <c r="C4556">
        <v>144</v>
      </c>
    </row>
    <row r="4557" spans="1:3" x14ac:dyDescent="0.25">
      <c r="A4557" t="s">
        <v>4658</v>
      </c>
      <c r="B4557">
        <v>1259</v>
      </c>
      <c r="C4557">
        <v>72</v>
      </c>
    </row>
    <row r="4558" spans="1:3" x14ac:dyDescent="0.25">
      <c r="A4558" t="s">
        <v>4659</v>
      </c>
      <c r="B4558">
        <v>6005</v>
      </c>
      <c r="C4558">
        <v>144</v>
      </c>
    </row>
    <row r="4559" spans="1:3" x14ac:dyDescent="0.25">
      <c r="A4559" t="s">
        <v>4660</v>
      </c>
      <c r="B4559">
        <v>1736</v>
      </c>
      <c r="C4559">
        <v>144</v>
      </c>
    </row>
    <row r="4560" spans="1:3" x14ac:dyDescent="0.25">
      <c r="A4560" t="s">
        <v>4661</v>
      </c>
      <c r="B4560">
        <v>1738</v>
      </c>
      <c r="C4560">
        <v>144</v>
      </c>
    </row>
    <row r="4561" spans="1:3" x14ac:dyDescent="0.25">
      <c r="A4561" t="s">
        <v>4662</v>
      </c>
      <c r="B4561">
        <v>1739</v>
      </c>
      <c r="C4561">
        <v>144</v>
      </c>
    </row>
    <row r="4562" spans="1:3" x14ac:dyDescent="0.25">
      <c r="A4562" t="s">
        <v>4663</v>
      </c>
      <c r="B4562">
        <v>1737</v>
      </c>
      <c r="C4562">
        <v>144</v>
      </c>
    </row>
    <row r="4563" spans="1:3" x14ac:dyDescent="0.25">
      <c r="A4563" t="s">
        <v>4664</v>
      </c>
      <c r="B4563">
        <v>1735</v>
      </c>
      <c r="C4563">
        <v>144</v>
      </c>
    </row>
    <row r="4564" spans="1:3" x14ac:dyDescent="0.25">
      <c r="A4564" t="s">
        <v>4665</v>
      </c>
      <c r="B4564">
        <v>2339</v>
      </c>
      <c r="C4564">
        <v>144</v>
      </c>
    </row>
    <row r="4565" spans="1:3" x14ac:dyDescent="0.25">
      <c r="A4565" t="s">
        <v>4666</v>
      </c>
      <c r="B4565">
        <v>6301</v>
      </c>
      <c r="C4565">
        <v>144</v>
      </c>
    </row>
    <row r="4566" spans="1:3" x14ac:dyDescent="0.25">
      <c r="A4566" t="s">
        <v>4667</v>
      </c>
      <c r="B4566">
        <v>17016</v>
      </c>
      <c r="C4566">
        <v>144</v>
      </c>
    </row>
    <row r="4567" spans="1:3" x14ac:dyDescent="0.25">
      <c r="A4567" t="s">
        <v>4668</v>
      </c>
      <c r="B4567">
        <v>4411</v>
      </c>
      <c r="C4567">
        <v>144</v>
      </c>
    </row>
    <row r="4568" spans="1:3" x14ac:dyDescent="0.25">
      <c r="A4568" t="s">
        <v>4669</v>
      </c>
      <c r="B4568">
        <v>713</v>
      </c>
      <c r="C4568">
        <v>144</v>
      </c>
    </row>
    <row r="4569" spans="1:3" x14ac:dyDescent="0.25">
      <c r="A4569" t="s">
        <v>4670</v>
      </c>
      <c r="B4569">
        <v>1263</v>
      </c>
      <c r="C4569">
        <v>144</v>
      </c>
    </row>
    <row r="4570" spans="1:3" x14ac:dyDescent="0.25">
      <c r="A4570" t="s">
        <v>4671</v>
      </c>
      <c r="B4570">
        <v>4433</v>
      </c>
      <c r="C4570">
        <v>144</v>
      </c>
    </row>
    <row r="4571" spans="1:3" x14ac:dyDescent="0.25">
      <c r="A4571" t="s">
        <v>4672</v>
      </c>
      <c r="B4571">
        <v>720</v>
      </c>
      <c r="C4571">
        <v>144</v>
      </c>
    </row>
    <row r="4572" spans="1:3" x14ac:dyDescent="0.25">
      <c r="A4572" t="s">
        <v>4673</v>
      </c>
      <c r="B4572">
        <v>2321</v>
      </c>
      <c r="C4572">
        <v>144</v>
      </c>
    </row>
    <row r="4573" spans="1:3" x14ac:dyDescent="0.25">
      <c r="A4573" t="s">
        <v>4674</v>
      </c>
      <c r="B4573">
        <v>2560</v>
      </c>
      <c r="C4573">
        <v>24</v>
      </c>
    </row>
    <row r="4574" spans="1:3" x14ac:dyDescent="0.25">
      <c r="A4574" t="s">
        <v>4675</v>
      </c>
      <c r="B4574">
        <v>316</v>
      </c>
      <c r="C4574">
        <v>288</v>
      </c>
    </row>
    <row r="4575" spans="1:3" x14ac:dyDescent="0.25">
      <c r="A4575" t="s">
        <v>4676</v>
      </c>
      <c r="B4575">
        <v>2307</v>
      </c>
      <c r="C4575">
        <v>144</v>
      </c>
    </row>
    <row r="4576" spans="1:3" x14ac:dyDescent="0.25">
      <c r="A4576" t="s">
        <v>4677</v>
      </c>
      <c r="B4576">
        <v>740</v>
      </c>
      <c r="C4576">
        <v>144</v>
      </c>
    </row>
    <row r="4577" spans="1:3" x14ac:dyDescent="0.25">
      <c r="A4577" t="s">
        <v>4678</v>
      </c>
      <c r="B4577">
        <v>702</v>
      </c>
      <c r="C4577">
        <v>144</v>
      </c>
    </row>
    <row r="4578" spans="1:3" x14ac:dyDescent="0.25">
      <c r="A4578" t="s">
        <v>4679</v>
      </c>
      <c r="B4578">
        <v>2006</v>
      </c>
      <c r="C4578">
        <v>144</v>
      </c>
    </row>
    <row r="4579" spans="1:3" x14ac:dyDescent="0.25">
      <c r="A4579" t="s">
        <v>4680</v>
      </c>
      <c r="B4579">
        <v>724</v>
      </c>
      <c r="C4579">
        <v>144</v>
      </c>
    </row>
    <row r="4580" spans="1:3" x14ac:dyDescent="0.25">
      <c r="A4580" t="s">
        <v>4681</v>
      </c>
      <c r="B4580">
        <v>1204</v>
      </c>
      <c r="C4580">
        <v>144</v>
      </c>
    </row>
    <row r="4581" spans="1:3" x14ac:dyDescent="0.25">
      <c r="A4581" t="s">
        <v>4682</v>
      </c>
      <c r="B4581">
        <v>1200</v>
      </c>
      <c r="C4581">
        <v>144</v>
      </c>
    </row>
    <row r="4582" spans="1:3" x14ac:dyDescent="0.25">
      <c r="A4582" t="s">
        <v>4683</v>
      </c>
      <c r="B4582">
        <v>727</v>
      </c>
      <c r="C4582">
        <v>144</v>
      </c>
    </row>
    <row r="4583" spans="1:3" x14ac:dyDescent="0.25">
      <c r="A4583" t="s">
        <v>4684</v>
      </c>
      <c r="B4583">
        <v>1201</v>
      </c>
      <c r="C4583">
        <v>144</v>
      </c>
    </row>
    <row r="4584" spans="1:3" x14ac:dyDescent="0.25">
      <c r="A4584" t="s">
        <v>4685</v>
      </c>
      <c r="B4584">
        <v>745</v>
      </c>
      <c r="C4584">
        <v>144</v>
      </c>
    </row>
    <row r="4585" spans="1:3" x14ac:dyDescent="0.25">
      <c r="A4585" t="s">
        <v>4686</v>
      </c>
      <c r="B4585">
        <v>781</v>
      </c>
      <c r="C4585">
        <v>288</v>
      </c>
    </row>
    <row r="4586" spans="1:3" x14ac:dyDescent="0.25">
      <c r="A4586" t="s">
        <v>4687</v>
      </c>
      <c r="B4586">
        <v>3202</v>
      </c>
      <c r="C4586">
        <v>72</v>
      </c>
    </row>
    <row r="4587" spans="1:3" x14ac:dyDescent="0.25">
      <c r="A4587" t="s">
        <v>4688</v>
      </c>
      <c r="B4587">
        <v>1080</v>
      </c>
      <c r="C4587">
        <v>24</v>
      </c>
    </row>
    <row r="4588" spans="1:3" x14ac:dyDescent="0.25">
      <c r="A4588" t="s">
        <v>4689</v>
      </c>
      <c r="B4588">
        <v>2010</v>
      </c>
      <c r="C4588">
        <v>144</v>
      </c>
    </row>
    <row r="4589" spans="1:3" x14ac:dyDescent="0.25">
      <c r="A4589" t="s">
        <v>4690</v>
      </c>
      <c r="B4589">
        <v>737</v>
      </c>
      <c r="C4589">
        <v>144</v>
      </c>
    </row>
    <row r="4590" spans="1:3" x14ac:dyDescent="0.25">
      <c r="A4590" t="s">
        <v>4691</v>
      </c>
      <c r="B4590">
        <v>1615</v>
      </c>
      <c r="C4590">
        <v>144</v>
      </c>
    </row>
    <row r="4591" spans="1:3" x14ac:dyDescent="0.25">
      <c r="A4591" t="s">
        <v>4692</v>
      </c>
      <c r="B4591">
        <v>17085</v>
      </c>
      <c r="C4591">
        <v>144</v>
      </c>
    </row>
    <row r="4592" spans="1:3" x14ac:dyDescent="0.25">
      <c r="A4592" t="s">
        <v>4693</v>
      </c>
      <c r="B4592">
        <v>725</v>
      </c>
      <c r="C4592">
        <v>144</v>
      </c>
    </row>
    <row r="4593" spans="1:3" x14ac:dyDescent="0.25">
      <c r="A4593" t="s">
        <v>4694</v>
      </c>
      <c r="B4593">
        <v>17059</v>
      </c>
      <c r="C4593">
        <v>144</v>
      </c>
    </row>
    <row r="4594" spans="1:3" x14ac:dyDescent="0.25">
      <c r="A4594" t="s">
        <v>4695</v>
      </c>
      <c r="B4594">
        <v>2808</v>
      </c>
      <c r="C4594">
        <v>144</v>
      </c>
    </row>
    <row r="4595" spans="1:3" x14ac:dyDescent="0.25">
      <c r="A4595" t="s">
        <v>4696</v>
      </c>
      <c r="B4595">
        <v>17053</v>
      </c>
      <c r="C4595">
        <v>144</v>
      </c>
    </row>
    <row r="4596" spans="1:3" x14ac:dyDescent="0.25">
      <c r="A4596" t="s">
        <v>4697</v>
      </c>
      <c r="B4596">
        <v>17017</v>
      </c>
      <c r="C4596">
        <v>144</v>
      </c>
    </row>
    <row r="4597" spans="1:3" x14ac:dyDescent="0.25">
      <c r="A4597" t="s">
        <v>4698</v>
      </c>
      <c r="B4597" t="s">
        <v>422</v>
      </c>
      <c r="C4597">
        <v>144</v>
      </c>
    </row>
    <row r="4598" spans="1:3" x14ac:dyDescent="0.25">
      <c r="A4598" t="s">
        <v>4699</v>
      </c>
      <c r="B4598">
        <v>930</v>
      </c>
      <c r="C4598">
        <v>144</v>
      </c>
    </row>
    <row r="4599" spans="1:3" x14ac:dyDescent="0.25">
      <c r="A4599" t="s">
        <v>4700</v>
      </c>
      <c r="B4599">
        <v>2315</v>
      </c>
      <c r="C4599">
        <v>144</v>
      </c>
    </row>
    <row r="4600" spans="1:3" x14ac:dyDescent="0.25">
      <c r="A4600" t="s">
        <v>4701</v>
      </c>
      <c r="B4600">
        <v>1722</v>
      </c>
      <c r="C4600">
        <v>144</v>
      </c>
    </row>
    <row r="4601" spans="1:3" x14ac:dyDescent="0.25">
      <c r="A4601" t="s">
        <v>4702</v>
      </c>
      <c r="B4601">
        <v>1723</v>
      </c>
      <c r="C4601">
        <v>144</v>
      </c>
    </row>
    <row r="4602" spans="1:3" x14ac:dyDescent="0.25">
      <c r="A4602" t="s">
        <v>4703</v>
      </c>
      <c r="B4602">
        <v>613</v>
      </c>
      <c r="C4602">
        <v>144</v>
      </c>
    </row>
    <row r="4603" spans="1:3" x14ac:dyDescent="0.25">
      <c r="A4603" t="s">
        <v>4704</v>
      </c>
      <c r="B4603">
        <v>1721</v>
      </c>
      <c r="C4603">
        <v>144</v>
      </c>
    </row>
    <row r="4604" spans="1:3" x14ac:dyDescent="0.25">
      <c r="A4604" t="s">
        <v>4705</v>
      </c>
      <c r="B4604">
        <v>1080</v>
      </c>
      <c r="C4604">
        <v>6</v>
      </c>
    </row>
    <row r="4605" spans="1:3" x14ac:dyDescent="0.25">
      <c r="A4605" t="s">
        <v>4706</v>
      </c>
      <c r="B4605">
        <v>782</v>
      </c>
      <c r="C4605">
        <v>288</v>
      </c>
    </row>
    <row r="4606" spans="1:3" x14ac:dyDescent="0.25">
      <c r="A4606" t="s">
        <v>4707</v>
      </c>
      <c r="B4606">
        <v>2505</v>
      </c>
      <c r="C4606">
        <v>144</v>
      </c>
    </row>
    <row r="4607" spans="1:3" x14ac:dyDescent="0.25">
      <c r="A4607" t="s">
        <v>4708</v>
      </c>
      <c r="B4607">
        <v>791</v>
      </c>
      <c r="C4607">
        <v>288</v>
      </c>
    </row>
    <row r="4608" spans="1:3" x14ac:dyDescent="0.25">
      <c r="A4608" t="s">
        <v>4709</v>
      </c>
      <c r="B4608">
        <v>3811</v>
      </c>
      <c r="C4608">
        <v>144</v>
      </c>
    </row>
    <row r="4609" spans="1:3" x14ac:dyDescent="0.25">
      <c r="A4609" t="s">
        <v>4710</v>
      </c>
      <c r="B4609">
        <v>3805</v>
      </c>
      <c r="C4609">
        <v>144</v>
      </c>
    </row>
    <row r="4610" spans="1:3" x14ac:dyDescent="0.25">
      <c r="A4610" t="s">
        <v>4711</v>
      </c>
      <c r="B4610">
        <v>3812</v>
      </c>
      <c r="C4610">
        <v>144</v>
      </c>
    </row>
    <row r="4611" spans="1:3" x14ac:dyDescent="0.25">
      <c r="A4611" t="s">
        <v>4712</v>
      </c>
      <c r="B4611">
        <v>1502</v>
      </c>
      <c r="C4611">
        <v>144</v>
      </c>
    </row>
    <row r="4612" spans="1:3" x14ac:dyDescent="0.25">
      <c r="A4612" t="s">
        <v>4713</v>
      </c>
      <c r="B4612">
        <v>721</v>
      </c>
      <c r="C4612">
        <v>144</v>
      </c>
    </row>
    <row r="4613" spans="1:3" x14ac:dyDescent="0.25">
      <c r="A4613" t="s">
        <v>4714</v>
      </c>
      <c r="B4613">
        <v>701</v>
      </c>
      <c r="C4613">
        <v>144</v>
      </c>
    </row>
    <row r="4614" spans="1:3" x14ac:dyDescent="0.25">
      <c r="A4614" t="s">
        <v>4715</v>
      </c>
      <c r="B4614">
        <v>130</v>
      </c>
      <c r="C4614">
        <v>144</v>
      </c>
    </row>
    <row r="4615" spans="1:3" x14ac:dyDescent="0.25">
      <c r="A4615" t="s">
        <v>4716</v>
      </c>
      <c r="B4615">
        <v>306</v>
      </c>
      <c r="C4615">
        <v>144</v>
      </c>
    </row>
    <row r="4616" spans="1:3" x14ac:dyDescent="0.25">
      <c r="A4616" t="s">
        <v>4717</v>
      </c>
      <c r="B4616">
        <v>707</v>
      </c>
      <c r="C4616">
        <v>144</v>
      </c>
    </row>
    <row r="4617" spans="1:3" x14ac:dyDescent="0.25">
      <c r="A4617" t="s">
        <v>4718</v>
      </c>
      <c r="B4617">
        <v>1702</v>
      </c>
      <c r="C4617">
        <v>144</v>
      </c>
    </row>
    <row r="4618" spans="1:3" x14ac:dyDescent="0.25">
      <c r="A4618" t="s">
        <v>4719</v>
      </c>
      <c r="B4618">
        <v>1707</v>
      </c>
      <c r="C4618">
        <v>144</v>
      </c>
    </row>
    <row r="4619" spans="1:3" x14ac:dyDescent="0.25">
      <c r="A4619" t="s">
        <v>4720</v>
      </c>
      <c r="B4619">
        <v>1708</v>
      </c>
      <c r="C4619">
        <v>144</v>
      </c>
    </row>
    <row r="4620" spans="1:3" x14ac:dyDescent="0.25">
      <c r="A4620" t="s">
        <v>4721</v>
      </c>
      <c r="B4620">
        <v>2306</v>
      </c>
      <c r="C4620">
        <v>144</v>
      </c>
    </row>
    <row r="4621" spans="1:3" x14ac:dyDescent="0.25">
      <c r="A4621" t="s">
        <v>4722</v>
      </c>
      <c r="B4621">
        <v>3989</v>
      </c>
      <c r="C4621">
        <v>144</v>
      </c>
    </row>
    <row r="4622" spans="1:3" x14ac:dyDescent="0.25">
      <c r="A4622" t="s">
        <v>4723</v>
      </c>
      <c r="B4622">
        <v>793</v>
      </c>
      <c r="C4622">
        <v>288</v>
      </c>
    </row>
    <row r="4623" spans="1:3" x14ac:dyDescent="0.25">
      <c r="A4623" t="s">
        <v>4724</v>
      </c>
      <c r="B4623">
        <v>792</v>
      </c>
      <c r="C4623">
        <v>288</v>
      </c>
    </row>
    <row r="4624" spans="1:3" x14ac:dyDescent="0.25">
      <c r="A4624" t="s">
        <v>4725</v>
      </c>
      <c r="B4624">
        <v>619</v>
      </c>
      <c r="C4624">
        <v>144</v>
      </c>
    </row>
    <row r="4625" spans="1:3" x14ac:dyDescent="0.25">
      <c r="A4625" t="s">
        <v>4726</v>
      </c>
      <c r="B4625">
        <v>17084</v>
      </c>
      <c r="C4625">
        <v>144</v>
      </c>
    </row>
    <row r="4626" spans="1:3" x14ac:dyDescent="0.25">
      <c r="A4626" t="s">
        <v>4727</v>
      </c>
      <c r="B4626">
        <v>321</v>
      </c>
      <c r="C4626">
        <v>288</v>
      </c>
    </row>
    <row r="4627" spans="1:3" x14ac:dyDescent="0.25">
      <c r="A4627" t="s">
        <v>4728</v>
      </c>
      <c r="B4627">
        <v>736</v>
      </c>
      <c r="C4627">
        <v>144</v>
      </c>
    </row>
    <row r="4628" spans="1:3" x14ac:dyDescent="0.25">
      <c r="A4628" t="s">
        <v>4729</v>
      </c>
      <c r="B4628">
        <v>114</v>
      </c>
      <c r="C4628">
        <v>144</v>
      </c>
    </row>
    <row r="4629" spans="1:3" x14ac:dyDescent="0.25">
      <c r="A4629" t="s">
        <v>4730</v>
      </c>
      <c r="B4629">
        <v>1704</v>
      </c>
      <c r="C4629">
        <v>144</v>
      </c>
    </row>
    <row r="4630" spans="1:3" x14ac:dyDescent="0.25">
      <c r="A4630" t="s">
        <v>4731</v>
      </c>
      <c r="B4630">
        <v>3002</v>
      </c>
      <c r="C4630">
        <v>144</v>
      </c>
    </row>
    <row r="4631" spans="1:3" x14ac:dyDescent="0.25">
      <c r="A4631" t="s">
        <v>4732</v>
      </c>
      <c r="B4631">
        <v>1254</v>
      </c>
      <c r="C4631">
        <v>144</v>
      </c>
    </row>
    <row r="4632" spans="1:3" x14ac:dyDescent="0.25">
      <c r="A4632" t="s">
        <v>4733</v>
      </c>
      <c r="B4632">
        <v>1255</v>
      </c>
      <c r="C4632">
        <v>144</v>
      </c>
    </row>
    <row r="4633" spans="1:3" x14ac:dyDescent="0.25">
      <c r="A4633" t="s">
        <v>4734</v>
      </c>
      <c r="B4633">
        <v>17061</v>
      </c>
      <c r="C4633">
        <v>144</v>
      </c>
    </row>
    <row r="4634" spans="1:3" x14ac:dyDescent="0.25">
      <c r="A4634" t="s">
        <v>4735</v>
      </c>
      <c r="B4634">
        <v>1781</v>
      </c>
      <c r="C4634">
        <v>144</v>
      </c>
    </row>
    <row r="4635" spans="1:3" x14ac:dyDescent="0.25">
      <c r="A4635" t="s">
        <v>4736</v>
      </c>
      <c r="B4635">
        <v>1778</v>
      </c>
      <c r="C4635">
        <v>144</v>
      </c>
    </row>
    <row r="4636" spans="1:3" x14ac:dyDescent="0.25">
      <c r="A4636" t="s">
        <v>4737</v>
      </c>
      <c r="B4636">
        <v>1711</v>
      </c>
      <c r="C4636">
        <v>144</v>
      </c>
    </row>
    <row r="4637" spans="1:3" x14ac:dyDescent="0.25">
      <c r="A4637" t="s">
        <v>4738</v>
      </c>
      <c r="B4637" t="s">
        <v>3785</v>
      </c>
      <c r="C4637">
        <v>480</v>
      </c>
    </row>
    <row r="4638" spans="1:3" x14ac:dyDescent="0.25">
      <c r="A4638" t="s">
        <v>4739</v>
      </c>
      <c r="B4638">
        <v>3874</v>
      </c>
      <c r="C4638">
        <v>288</v>
      </c>
    </row>
    <row r="4639" spans="1:3" x14ac:dyDescent="0.25">
      <c r="A4639" t="s">
        <v>4740</v>
      </c>
      <c r="B4639">
        <v>3873</v>
      </c>
      <c r="C4639">
        <v>288</v>
      </c>
    </row>
    <row r="4640" spans="1:3" x14ac:dyDescent="0.25">
      <c r="A4640" t="s">
        <v>4741</v>
      </c>
      <c r="B4640">
        <v>729</v>
      </c>
      <c r="C4640">
        <v>144</v>
      </c>
    </row>
    <row r="4641" spans="1:3" x14ac:dyDescent="0.25">
      <c r="A4641" t="s">
        <v>4742</v>
      </c>
      <c r="B4641">
        <v>728</v>
      </c>
      <c r="C4641">
        <v>144</v>
      </c>
    </row>
    <row r="4642" spans="1:3" x14ac:dyDescent="0.25">
      <c r="A4642" t="s">
        <v>4743</v>
      </c>
      <c r="B4642">
        <v>1919</v>
      </c>
      <c r="C4642">
        <v>144</v>
      </c>
    </row>
    <row r="4643" spans="1:3" x14ac:dyDescent="0.25">
      <c r="A4643" t="s">
        <v>4744</v>
      </c>
      <c r="B4643">
        <v>1916</v>
      </c>
      <c r="C4643">
        <v>144</v>
      </c>
    </row>
    <row r="4644" spans="1:3" x14ac:dyDescent="0.25">
      <c r="A4644" t="s">
        <v>4745</v>
      </c>
      <c r="B4644">
        <v>2330</v>
      </c>
      <c r="C4644">
        <v>144</v>
      </c>
    </row>
    <row r="4645" spans="1:3" x14ac:dyDescent="0.25">
      <c r="A4645" t="s">
        <v>4746</v>
      </c>
      <c r="B4645">
        <v>6303</v>
      </c>
      <c r="C4645">
        <v>144</v>
      </c>
    </row>
    <row r="4646" spans="1:3" x14ac:dyDescent="0.25">
      <c r="A4646" t="s">
        <v>4747</v>
      </c>
      <c r="B4646">
        <v>6302</v>
      </c>
      <c r="C4646">
        <v>144</v>
      </c>
    </row>
    <row r="4647" spans="1:3" x14ac:dyDescent="0.25">
      <c r="A4647" t="s">
        <v>4748</v>
      </c>
      <c r="B4647">
        <v>1703</v>
      </c>
      <c r="C4647">
        <v>144</v>
      </c>
    </row>
    <row r="4648" spans="1:3" x14ac:dyDescent="0.25">
      <c r="A4648" t="s">
        <v>4749</v>
      </c>
      <c r="B4648">
        <v>3980</v>
      </c>
      <c r="C4648">
        <v>144</v>
      </c>
    </row>
    <row r="4649" spans="1:3" x14ac:dyDescent="0.25">
      <c r="A4649" t="s">
        <v>4750</v>
      </c>
      <c r="B4649">
        <v>17070</v>
      </c>
      <c r="C4649">
        <v>72</v>
      </c>
    </row>
    <row r="4650" spans="1:3" x14ac:dyDescent="0.25">
      <c r="A4650" t="s">
        <v>4751</v>
      </c>
      <c r="B4650">
        <v>3008</v>
      </c>
      <c r="C4650">
        <v>72</v>
      </c>
    </row>
    <row r="4651" spans="1:3" x14ac:dyDescent="0.25">
      <c r="A4651" t="s">
        <v>4752</v>
      </c>
      <c r="B4651">
        <v>17092</v>
      </c>
      <c r="C4651">
        <v>144</v>
      </c>
    </row>
    <row r="4652" spans="1:3" x14ac:dyDescent="0.25">
      <c r="A4652" t="s">
        <v>4753</v>
      </c>
      <c r="B4652">
        <v>17091</v>
      </c>
      <c r="C4652">
        <v>144</v>
      </c>
    </row>
    <row r="4653" spans="1:3" x14ac:dyDescent="0.25">
      <c r="A4653" t="s">
        <v>4754</v>
      </c>
      <c r="B4653" t="s">
        <v>566</v>
      </c>
      <c r="C4653">
        <v>144</v>
      </c>
    </row>
    <row r="4654" spans="1:3" x14ac:dyDescent="0.25">
      <c r="A4654" t="s">
        <v>4755</v>
      </c>
      <c r="B4654">
        <v>3987</v>
      </c>
      <c r="C4654">
        <v>144</v>
      </c>
    </row>
    <row r="4655" spans="1:3" x14ac:dyDescent="0.25">
      <c r="A4655" t="s">
        <v>4756</v>
      </c>
      <c r="B4655">
        <v>1237</v>
      </c>
      <c r="C4655">
        <v>144</v>
      </c>
    </row>
    <row r="4656" spans="1:3" x14ac:dyDescent="0.25">
      <c r="A4656" t="s">
        <v>4757</v>
      </c>
      <c r="B4656">
        <v>3003</v>
      </c>
      <c r="C4656">
        <v>72</v>
      </c>
    </row>
    <row r="4657" spans="1:3" x14ac:dyDescent="0.25">
      <c r="A4657" t="s">
        <v>4758</v>
      </c>
      <c r="B4657">
        <v>719</v>
      </c>
      <c r="C4657">
        <v>144</v>
      </c>
    </row>
    <row r="4658" spans="1:3" x14ac:dyDescent="0.25">
      <c r="A4658" t="s">
        <v>4759</v>
      </c>
      <c r="B4658">
        <v>806</v>
      </c>
      <c r="C4658">
        <v>144</v>
      </c>
    </row>
    <row r="4659" spans="1:3" x14ac:dyDescent="0.25">
      <c r="A4659" t="s">
        <v>4760</v>
      </c>
      <c r="B4659">
        <v>2341</v>
      </c>
      <c r="C4659">
        <v>144</v>
      </c>
    </row>
    <row r="4660" spans="1:3" x14ac:dyDescent="0.25">
      <c r="A4660" t="s">
        <v>4761</v>
      </c>
      <c r="B4660">
        <v>601</v>
      </c>
      <c r="C4660">
        <v>144</v>
      </c>
    </row>
    <row r="4661" spans="1:3" x14ac:dyDescent="0.25">
      <c r="A4661" t="s">
        <v>4762</v>
      </c>
      <c r="B4661">
        <v>1776</v>
      </c>
      <c r="C4661">
        <v>144</v>
      </c>
    </row>
    <row r="4662" spans="1:3" x14ac:dyDescent="0.25">
      <c r="A4662" t="s">
        <v>4763</v>
      </c>
      <c r="B4662">
        <v>1775</v>
      </c>
      <c r="C4662">
        <v>144</v>
      </c>
    </row>
    <row r="4663" spans="1:3" x14ac:dyDescent="0.25">
      <c r="A4663" t="s">
        <v>4764</v>
      </c>
      <c r="B4663">
        <v>1705</v>
      </c>
      <c r="C4663">
        <v>144</v>
      </c>
    </row>
    <row r="4664" spans="1:3" x14ac:dyDescent="0.25">
      <c r="A4664" t="s">
        <v>4765</v>
      </c>
      <c r="B4664">
        <v>1258</v>
      </c>
      <c r="C4664">
        <v>72</v>
      </c>
    </row>
    <row r="4665" spans="1:3" x14ac:dyDescent="0.25">
      <c r="A4665" t="s">
        <v>4766</v>
      </c>
      <c r="B4665">
        <v>1256</v>
      </c>
      <c r="C4665">
        <v>72</v>
      </c>
    </row>
    <row r="4666" spans="1:3" x14ac:dyDescent="0.25">
      <c r="A4666" t="s">
        <v>4767</v>
      </c>
      <c r="B4666">
        <v>1795</v>
      </c>
      <c r="C4666">
        <v>144</v>
      </c>
    </row>
    <row r="4667" spans="1:3" x14ac:dyDescent="0.25">
      <c r="A4667" t="s">
        <v>4768</v>
      </c>
      <c r="B4667">
        <v>1794</v>
      </c>
      <c r="C4667">
        <v>144</v>
      </c>
    </row>
    <row r="4668" spans="1:3" x14ac:dyDescent="0.25">
      <c r="A4668" t="s">
        <v>4769</v>
      </c>
      <c r="B4668">
        <v>1793</v>
      </c>
      <c r="C4668">
        <v>144</v>
      </c>
    </row>
    <row r="4669" spans="1:3" x14ac:dyDescent="0.25">
      <c r="A4669" t="s">
        <v>4770</v>
      </c>
      <c r="B4669">
        <v>1797</v>
      </c>
      <c r="C4669">
        <v>144</v>
      </c>
    </row>
    <row r="4670" spans="1:3" x14ac:dyDescent="0.25">
      <c r="A4670" t="s">
        <v>4771</v>
      </c>
      <c r="B4670">
        <v>1753</v>
      </c>
      <c r="C4670">
        <v>144</v>
      </c>
    </row>
    <row r="4671" spans="1:3" x14ac:dyDescent="0.25">
      <c r="A4671" t="s">
        <v>4772</v>
      </c>
      <c r="B4671">
        <v>744</v>
      </c>
      <c r="C4671">
        <v>144</v>
      </c>
    </row>
    <row r="4672" spans="1:3" x14ac:dyDescent="0.25">
      <c r="A4672" t="s">
        <v>4773</v>
      </c>
      <c r="B4672">
        <v>3985</v>
      </c>
      <c r="C4672">
        <v>144</v>
      </c>
    </row>
    <row r="4673" spans="1:3" x14ac:dyDescent="0.25">
      <c r="A4673" t="s">
        <v>4774</v>
      </c>
      <c r="B4673">
        <v>600</v>
      </c>
      <c r="C4673">
        <v>144</v>
      </c>
    </row>
    <row r="4674" spans="1:3" x14ac:dyDescent="0.25">
      <c r="A4674" t="s">
        <v>4775</v>
      </c>
      <c r="B4674">
        <v>117</v>
      </c>
      <c r="C4674">
        <v>360</v>
      </c>
    </row>
    <row r="4675" spans="1:3" x14ac:dyDescent="0.25">
      <c r="A4675" t="s">
        <v>4776</v>
      </c>
      <c r="B4675">
        <v>739</v>
      </c>
      <c r="C4675">
        <v>144</v>
      </c>
    </row>
    <row r="4676" spans="1:3" x14ac:dyDescent="0.25">
      <c r="A4676" t="s">
        <v>4777</v>
      </c>
      <c r="B4676">
        <v>705</v>
      </c>
      <c r="C4676">
        <v>144</v>
      </c>
    </row>
    <row r="4677" spans="1:3" x14ac:dyDescent="0.25">
      <c r="A4677" t="s">
        <v>4778</v>
      </c>
      <c r="B4677">
        <v>703</v>
      </c>
      <c r="C4677">
        <v>144</v>
      </c>
    </row>
    <row r="4678" spans="1:3" x14ac:dyDescent="0.25">
      <c r="A4678" t="s">
        <v>4779</v>
      </c>
      <c r="B4678">
        <v>3438</v>
      </c>
      <c r="C4678">
        <v>288</v>
      </c>
    </row>
    <row r="4679" spans="1:3" x14ac:dyDescent="0.25">
      <c r="A4679" t="s">
        <v>4780</v>
      </c>
      <c r="B4679">
        <v>2333</v>
      </c>
      <c r="C4679">
        <v>144</v>
      </c>
    </row>
    <row r="4680" spans="1:3" x14ac:dyDescent="0.25">
      <c r="A4680" t="s">
        <v>4781</v>
      </c>
      <c r="B4680">
        <v>1718</v>
      </c>
      <c r="C4680">
        <v>144</v>
      </c>
    </row>
    <row r="4681" spans="1:3" x14ac:dyDescent="0.25">
      <c r="A4681" t="s">
        <v>4782</v>
      </c>
      <c r="B4681">
        <v>17054</v>
      </c>
      <c r="C4681">
        <v>72</v>
      </c>
    </row>
    <row r="4682" spans="1:3" x14ac:dyDescent="0.25">
      <c r="A4682" t="s">
        <v>4783</v>
      </c>
      <c r="B4682">
        <v>3020</v>
      </c>
      <c r="C4682">
        <v>72</v>
      </c>
    </row>
    <row r="4683" spans="1:3" x14ac:dyDescent="0.25">
      <c r="A4683" t="s">
        <v>4784</v>
      </c>
      <c r="B4683">
        <v>1631</v>
      </c>
      <c r="C4683">
        <v>144</v>
      </c>
    </row>
    <row r="4684" spans="1:3" x14ac:dyDescent="0.25">
      <c r="A4684" t="s">
        <v>4785</v>
      </c>
      <c r="B4684">
        <v>115</v>
      </c>
      <c r="C4684">
        <v>360</v>
      </c>
    </row>
    <row r="4685" spans="1:3" x14ac:dyDescent="0.25">
      <c r="A4685" t="s">
        <v>4786</v>
      </c>
      <c r="B4685">
        <v>3004</v>
      </c>
      <c r="C4685">
        <v>144</v>
      </c>
    </row>
    <row r="4686" spans="1:3" x14ac:dyDescent="0.25">
      <c r="A4686" t="s">
        <v>4787</v>
      </c>
      <c r="B4686">
        <v>3990</v>
      </c>
      <c r="C4686">
        <v>144</v>
      </c>
    </row>
    <row r="4687" spans="1:3" x14ac:dyDescent="0.25">
      <c r="A4687" t="s">
        <v>4788</v>
      </c>
      <c r="B4687">
        <v>2005</v>
      </c>
      <c r="C4687">
        <v>144</v>
      </c>
    </row>
    <row r="4688" spans="1:3" x14ac:dyDescent="0.25">
      <c r="A4688" t="s">
        <v>4789</v>
      </c>
      <c r="B4688">
        <v>3981</v>
      </c>
      <c r="C4688">
        <v>144</v>
      </c>
    </row>
    <row r="4689" spans="1:3" x14ac:dyDescent="0.25">
      <c r="A4689" t="s">
        <v>4790</v>
      </c>
      <c r="B4689">
        <v>1724</v>
      </c>
      <c r="C4689">
        <v>144</v>
      </c>
    </row>
    <row r="4690" spans="1:3" x14ac:dyDescent="0.25">
      <c r="A4690" t="s">
        <v>4791</v>
      </c>
      <c r="B4690">
        <v>3982</v>
      </c>
      <c r="C4690">
        <v>144</v>
      </c>
    </row>
    <row r="4691" spans="1:3" x14ac:dyDescent="0.25">
      <c r="A4691" t="s">
        <v>4792</v>
      </c>
      <c r="B4691">
        <v>1634</v>
      </c>
      <c r="C4691">
        <v>144</v>
      </c>
    </row>
    <row r="4692" spans="1:3" x14ac:dyDescent="0.25">
      <c r="A4692" t="s">
        <v>4793</v>
      </c>
      <c r="B4692">
        <v>3439</v>
      </c>
      <c r="C4692">
        <v>288</v>
      </c>
    </row>
    <row r="4693" spans="1:3" x14ac:dyDescent="0.25">
      <c r="A4693" t="s">
        <v>4794</v>
      </c>
      <c r="B4693">
        <v>1236</v>
      </c>
      <c r="C4693">
        <v>72</v>
      </c>
    </row>
    <row r="4694" spans="1:3" x14ac:dyDescent="0.25">
      <c r="A4694" t="s">
        <v>4795</v>
      </c>
      <c r="B4694">
        <v>805</v>
      </c>
      <c r="C4694">
        <v>144</v>
      </c>
    </row>
    <row r="4695" spans="1:3" x14ac:dyDescent="0.25">
      <c r="A4695" t="s">
        <v>4796</v>
      </c>
      <c r="B4695">
        <v>3813</v>
      </c>
      <c r="C4695">
        <v>144</v>
      </c>
    </row>
    <row r="4696" spans="1:3" x14ac:dyDescent="0.25">
      <c r="A4696" t="s">
        <v>4797</v>
      </c>
      <c r="B4696">
        <v>3814</v>
      </c>
      <c r="C4696">
        <v>144</v>
      </c>
    </row>
    <row r="4697" spans="1:3" x14ac:dyDescent="0.25">
      <c r="A4697" t="s">
        <v>4798</v>
      </c>
      <c r="B4697">
        <v>3807</v>
      </c>
      <c r="C4697">
        <v>144</v>
      </c>
    </row>
    <row r="4698" spans="1:3" x14ac:dyDescent="0.25">
      <c r="A4698" t="s">
        <v>4799</v>
      </c>
      <c r="B4698">
        <v>3009</v>
      </c>
      <c r="C4698">
        <v>144</v>
      </c>
    </row>
    <row r="4699" spans="1:3" x14ac:dyDescent="0.25">
      <c r="A4699" t="s">
        <v>4800</v>
      </c>
      <c r="B4699">
        <v>2080</v>
      </c>
      <c r="C4699">
        <v>144</v>
      </c>
    </row>
    <row r="4700" spans="1:3" x14ac:dyDescent="0.25">
      <c r="A4700" t="s">
        <v>4801</v>
      </c>
      <c r="B4700">
        <v>147</v>
      </c>
      <c r="C4700">
        <v>144</v>
      </c>
    </row>
    <row r="4701" spans="1:3" x14ac:dyDescent="0.25">
      <c r="A4701" t="s">
        <v>4802</v>
      </c>
      <c r="B4701">
        <v>742</v>
      </c>
      <c r="C4701">
        <v>144</v>
      </c>
    </row>
    <row r="4702" spans="1:3" x14ac:dyDescent="0.25">
      <c r="A4702" t="s">
        <v>4803</v>
      </c>
      <c r="B4702">
        <v>751</v>
      </c>
      <c r="C4702">
        <v>144</v>
      </c>
    </row>
    <row r="4703" spans="1:3" x14ac:dyDescent="0.25">
      <c r="A4703" t="s">
        <v>4804</v>
      </c>
      <c r="B4703">
        <v>3012</v>
      </c>
      <c r="C4703">
        <v>72</v>
      </c>
    </row>
    <row r="4704" spans="1:3" x14ac:dyDescent="0.25">
      <c r="A4704" t="s">
        <v>4805</v>
      </c>
      <c r="B4704">
        <v>3984</v>
      </c>
      <c r="C4704">
        <v>144</v>
      </c>
    </row>
    <row r="4705" spans="1:3" x14ac:dyDescent="0.25">
      <c r="A4705" t="s">
        <v>4806</v>
      </c>
      <c r="B4705">
        <v>1713</v>
      </c>
      <c r="C4705">
        <v>144</v>
      </c>
    </row>
    <row r="4706" spans="1:3" x14ac:dyDescent="0.25">
      <c r="A4706" t="s">
        <v>4807</v>
      </c>
      <c r="B4706">
        <v>1748</v>
      </c>
      <c r="C4706">
        <v>144</v>
      </c>
    </row>
    <row r="4707" spans="1:3" x14ac:dyDescent="0.25">
      <c r="A4707" t="s">
        <v>4808</v>
      </c>
      <c r="B4707">
        <v>17041</v>
      </c>
      <c r="C4707">
        <v>144</v>
      </c>
    </row>
    <row r="4708" spans="1:3" x14ac:dyDescent="0.25">
      <c r="A4708" t="s">
        <v>4809</v>
      </c>
      <c r="B4708">
        <v>6808</v>
      </c>
      <c r="C4708">
        <v>288</v>
      </c>
    </row>
    <row r="4709" spans="1:3" x14ac:dyDescent="0.25">
      <c r="A4709" t="s">
        <v>4810</v>
      </c>
      <c r="B4709">
        <v>3804</v>
      </c>
      <c r="C4709">
        <v>144</v>
      </c>
    </row>
    <row r="4710" spans="1:3" x14ac:dyDescent="0.25">
      <c r="A4710" t="s">
        <v>4811</v>
      </c>
      <c r="B4710">
        <v>3810</v>
      </c>
      <c r="C4710">
        <v>144</v>
      </c>
    </row>
    <row r="4711" spans="1:3" x14ac:dyDescent="0.25">
      <c r="A4711" t="s">
        <v>4812</v>
      </c>
      <c r="B4711">
        <v>3806</v>
      </c>
      <c r="C4711">
        <v>144</v>
      </c>
    </row>
    <row r="4712" spans="1:3" x14ac:dyDescent="0.25">
      <c r="A4712" t="s">
        <v>4813</v>
      </c>
      <c r="B4712">
        <v>3006</v>
      </c>
      <c r="C4712">
        <v>144</v>
      </c>
    </row>
    <row r="4713" spans="1:3" x14ac:dyDescent="0.25">
      <c r="A4713" t="s">
        <v>4814</v>
      </c>
      <c r="B4713">
        <v>3864</v>
      </c>
      <c r="C4713">
        <v>288</v>
      </c>
    </row>
    <row r="4714" spans="1:3" x14ac:dyDescent="0.25">
      <c r="A4714" t="s">
        <v>4815</v>
      </c>
      <c r="B4714">
        <v>5157</v>
      </c>
      <c r="C4714">
        <v>288</v>
      </c>
    </row>
    <row r="4715" spans="1:3" x14ac:dyDescent="0.25">
      <c r="A4715" t="s">
        <v>4816</v>
      </c>
      <c r="B4715">
        <v>6809</v>
      </c>
      <c r="C4715">
        <v>288</v>
      </c>
    </row>
    <row r="4716" spans="1:3" x14ac:dyDescent="0.25">
      <c r="A4716" t="s">
        <v>4817</v>
      </c>
      <c r="B4716">
        <v>1633</v>
      </c>
      <c r="C4716">
        <v>144</v>
      </c>
    </row>
    <row r="4717" spans="1:3" x14ac:dyDescent="0.25">
      <c r="A4717" t="s">
        <v>4818</v>
      </c>
      <c r="B4717">
        <v>3983</v>
      </c>
      <c r="C4717">
        <v>144</v>
      </c>
    </row>
    <row r="4718" spans="1:3" x14ac:dyDescent="0.25">
      <c r="A4718" t="s">
        <v>4819</v>
      </c>
      <c r="B4718">
        <v>1632</v>
      </c>
      <c r="C4718">
        <v>144</v>
      </c>
    </row>
    <row r="4719" spans="1:3" x14ac:dyDescent="0.25">
      <c r="A4719" t="s">
        <v>4820</v>
      </c>
      <c r="B4719">
        <v>5153</v>
      </c>
      <c r="C4719">
        <v>288</v>
      </c>
    </row>
    <row r="4720" spans="1:3" x14ac:dyDescent="0.25">
      <c r="A4720" t="s">
        <v>4821</v>
      </c>
      <c r="B4720">
        <v>3809</v>
      </c>
      <c r="C4720">
        <v>144</v>
      </c>
    </row>
    <row r="4721" spans="1:3" x14ac:dyDescent="0.25">
      <c r="A4721" t="s">
        <v>4822</v>
      </c>
      <c r="B4721">
        <v>3803</v>
      </c>
      <c r="C4721">
        <v>144</v>
      </c>
    </row>
    <row r="4722" spans="1:3" x14ac:dyDescent="0.25">
      <c r="A4722" t="s">
        <v>4823</v>
      </c>
      <c r="B4722">
        <v>3021</v>
      </c>
      <c r="C4722">
        <v>72</v>
      </c>
    </row>
    <row r="4723" spans="1:3" x14ac:dyDescent="0.25">
      <c r="A4723" t="s">
        <v>4824</v>
      </c>
      <c r="B4723">
        <v>3865</v>
      </c>
      <c r="C4723">
        <v>288</v>
      </c>
    </row>
    <row r="4724" spans="1:3" x14ac:dyDescent="0.25">
      <c r="A4724" t="s">
        <v>4825</v>
      </c>
      <c r="B4724">
        <v>5154</v>
      </c>
      <c r="C4724">
        <v>288</v>
      </c>
    </row>
    <row r="4725" spans="1:3" x14ac:dyDescent="0.25">
      <c r="A4725" t="s">
        <v>4826</v>
      </c>
      <c r="B4725">
        <v>5155</v>
      </c>
      <c r="C4725">
        <v>288</v>
      </c>
    </row>
    <row r="4726" spans="1:3" x14ac:dyDescent="0.25">
      <c r="A4726" t="s">
        <v>4827</v>
      </c>
      <c r="B4726">
        <v>17065</v>
      </c>
      <c r="C4726">
        <v>144</v>
      </c>
    </row>
    <row r="4727" spans="1:3" x14ac:dyDescent="0.25">
      <c r="A4727" t="s">
        <v>4828</v>
      </c>
      <c r="B4727">
        <v>2000</v>
      </c>
      <c r="C4727">
        <v>144</v>
      </c>
    </row>
    <row r="4728" spans="1:3" x14ac:dyDescent="0.25">
      <c r="A4728" t="s">
        <v>4829</v>
      </c>
      <c r="B4728">
        <v>17067</v>
      </c>
      <c r="C4728">
        <v>144</v>
      </c>
    </row>
    <row r="4729" spans="1:3" x14ac:dyDescent="0.25">
      <c r="A4729" t="s">
        <v>4830</v>
      </c>
      <c r="B4729">
        <v>5171</v>
      </c>
      <c r="C4729">
        <v>288</v>
      </c>
    </row>
    <row r="4730" spans="1:3" x14ac:dyDescent="0.25">
      <c r="A4730" t="s">
        <v>4831</v>
      </c>
      <c r="B4730">
        <v>5172</v>
      </c>
      <c r="C4730">
        <v>288</v>
      </c>
    </row>
    <row r="4731" spans="1:3" x14ac:dyDescent="0.25">
      <c r="A4731" t="s">
        <v>4832</v>
      </c>
      <c r="B4731">
        <v>5170</v>
      </c>
      <c r="C4731">
        <v>288</v>
      </c>
    </row>
    <row r="4732" spans="1:3" x14ac:dyDescent="0.25">
      <c r="A4732" t="s">
        <v>4833</v>
      </c>
      <c r="B4732">
        <v>5174</v>
      </c>
      <c r="C4732">
        <v>288</v>
      </c>
    </row>
    <row r="4733" spans="1:3" x14ac:dyDescent="0.25">
      <c r="A4733" t="s">
        <v>4834</v>
      </c>
      <c r="B4733">
        <v>5173</v>
      </c>
      <c r="C4733">
        <v>288</v>
      </c>
    </row>
    <row r="4734" spans="1:3" x14ac:dyDescent="0.25">
      <c r="A4734" t="s">
        <v>4835</v>
      </c>
      <c r="B4734">
        <v>5156</v>
      </c>
      <c r="C4734">
        <v>288</v>
      </c>
    </row>
    <row r="4735" spans="1:3" x14ac:dyDescent="0.25">
      <c r="A4735" t="s">
        <v>4836</v>
      </c>
      <c r="B4735">
        <v>6803</v>
      </c>
      <c r="C4735">
        <v>24</v>
      </c>
    </row>
    <row r="4736" spans="1:3" x14ac:dyDescent="0.25">
      <c r="A4736" t="s">
        <v>4003</v>
      </c>
      <c r="B4736">
        <v>6809</v>
      </c>
      <c r="C4736">
        <v>1</v>
      </c>
    </row>
    <row r="4737" spans="1:3" x14ac:dyDescent="0.25">
      <c r="A4737" t="s">
        <v>4837</v>
      </c>
      <c r="B4737">
        <v>6808</v>
      </c>
      <c r="C4737">
        <v>2</v>
      </c>
    </row>
    <row r="4738" spans="1:3" x14ac:dyDescent="0.25">
      <c r="A4738" t="s">
        <v>4838</v>
      </c>
      <c r="B4738">
        <v>6809</v>
      </c>
      <c r="C4738">
        <v>2</v>
      </c>
    </row>
    <row r="4739" spans="1:3" x14ac:dyDescent="0.25">
      <c r="A4739" t="s">
        <v>4839</v>
      </c>
      <c r="B4739">
        <v>719</v>
      </c>
      <c r="C4739">
        <v>2</v>
      </c>
    </row>
    <row r="4740" spans="1:3" x14ac:dyDescent="0.25">
      <c r="A4740" t="s">
        <v>4840</v>
      </c>
      <c r="B4740">
        <v>3866</v>
      </c>
      <c r="C4740">
        <v>1</v>
      </c>
    </row>
    <row r="4741" spans="1:3" x14ac:dyDescent="0.25">
      <c r="A4741" t="s">
        <v>4841</v>
      </c>
      <c r="B4741">
        <v>3868</v>
      </c>
      <c r="C4741">
        <v>1</v>
      </c>
    </row>
    <row r="4742" spans="1:3" x14ac:dyDescent="0.25">
      <c r="A4742" t="s">
        <v>4842</v>
      </c>
      <c r="B4742">
        <v>2560</v>
      </c>
      <c r="C4742">
        <v>2</v>
      </c>
    </row>
    <row r="4743" spans="1:3" x14ac:dyDescent="0.25">
      <c r="A4743" t="s">
        <v>4843</v>
      </c>
      <c r="B4743">
        <v>3866</v>
      </c>
      <c r="C4743">
        <v>2</v>
      </c>
    </row>
    <row r="4744" spans="1:3" x14ac:dyDescent="0.25">
      <c r="A4744" t="s">
        <v>4844</v>
      </c>
      <c r="B4744">
        <v>3867</v>
      </c>
      <c r="C4744">
        <v>2</v>
      </c>
    </row>
    <row r="4745" spans="1:3" x14ac:dyDescent="0.25">
      <c r="A4745" t="s">
        <v>4845</v>
      </c>
      <c r="B4745">
        <v>3868</v>
      </c>
      <c r="C4745">
        <v>2</v>
      </c>
    </row>
    <row r="4746" spans="1:3" x14ac:dyDescent="0.25">
      <c r="A4746" t="s">
        <v>4846</v>
      </c>
      <c r="B4746">
        <v>1266</v>
      </c>
      <c r="C4746">
        <v>2</v>
      </c>
    </row>
    <row r="4747" spans="1:3" x14ac:dyDescent="0.25">
      <c r="A4747" t="s">
        <v>4847</v>
      </c>
      <c r="B4747">
        <v>2561</v>
      </c>
      <c r="C4747">
        <v>2</v>
      </c>
    </row>
    <row r="4748" spans="1:3" x14ac:dyDescent="0.25">
      <c r="A4748" t="s">
        <v>4848</v>
      </c>
      <c r="B4748">
        <v>1080</v>
      </c>
      <c r="C4748">
        <v>1</v>
      </c>
    </row>
    <row r="4749" spans="1:3" x14ac:dyDescent="0.25">
      <c r="A4749" t="s">
        <v>4849</v>
      </c>
      <c r="B4749">
        <v>2569</v>
      </c>
      <c r="C4749">
        <v>2</v>
      </c>
    </row>
    <row r="4750" spans="1:3" x14ac:dyDescent="0.25">
      <c r="A4750" t="s">
        <v>4850</v>
      </c>
      <c r="B4750">
        <v>2562</v>
      </c>
      <c r="C4750">
        <v>2</v>
      </c>
    </row>
    <row r="4751" spans="1:3" x14ac:dyDescent="0.25">
      <c r="A4751" t="s">
        <v>4851</v>
      </c>
      <c r="B4751">
        <v>6808</v>
      </c>
      <c r="C4751">
        <v>24</v>
      </c>
    </row>
    <row r="4752" spans="1:3" x14ac:dyDescent="0.25">
      <c r="A4752" t="s">
        <v>4852</v>
      </c>
      <c r="B4752">
        <v>6809</v>
      </c>
      <c r="C4752">
        <v>24</v>
      </c>
    </row>
    <row r="4753" spans="1:3" x14ac:dyDescent="0.25">
      <c r="A4753" t="s">
        <v>4853</v>
      </c>
      <c r="B4753">
        <v>519</v>
      </c>
      <c r="C4753">
        <v>6</v>
      </c>
    </row>
    <row r="4754" spans="1:3" x14ac:dyDescent="0.25">
      <c r="A4754" t="s">
        <v>4854</v>
      </c>
      <c r="B4754" t="s">
        <v>4855</v>
      </c>
      <c r="C4754">
        <v>1</v>
      </c>
    </row>
    <row r="4755" spans="1:3" x14ac:dyDescent="0.25">
      <c r="A4755" t="s">
        <v>4856</v>
      </c>
      <c r="B4755">
        <v>2211</v>
      </c>
      <c r="C4755">
        <v>2</v>
      </c>
    </row>
    <row r="4756" spans="1:3" x14ac:dyDescent="0.25">
      <c r="A4756" t="s">
        <v>4857</v>
      </c>
      <c r="B4756" t="s">
        <v>4085</v>
      </c>
      <c r="C4756">
        <v>4</v>
      </c>
    </row>
    <row r="4757" spans="1:3" x14ac:dyDescent="0.25">
      <c r="A4757" t="s">
        <v>4858</v>
      </c>
      <c r="B4757">
        <v>4735836</v>
      </c>
      <c r="C4757">
        <v>2</v>
      </c>
    </row>
    <row r="4758" spans="1:3" x14ac:dyDescent="0.25">
      <c r="A4758" t="s">
        <v>4859</v>
      </c>
      <c r="B4758">
        <v>168030</v>
      </c>
      <c r="C4758">
        <v>1</v>
      </c>
    </row>
    <row r="4759" spans="1:3" x14ac:dyDescent="0.25">
      <c r="A4759" t="s">
        <v>4860</v>
      </c>
      <c r="B4759" t="s">
        <v>4861</v>
      </c>
      <c r="C4759">
        <v>1</v>
      </c>
    </row>
    <row r="4760" spans="1:3" x14ac:dyDescent="0.25">
      <c r="A4760" t="s">
        <v>4862</v>
      </c>
      <c r="B4760" t="s">
        <v>4016</v>
      </c>
      <c r="C4760">
        <v>1</v>
      </c>
    </row>
    <row r="4761" spans="1:3" x14ac:dyDescent="0.25">
      <c r="A4761" t="s">
        <v>4863</v>
      </c>
      <c r="B4761">
        <v>504</v>
      </c>
      <c r="C4761">
        <v>6</v>
      </c>
    </row>
    <row r="4762" spans="1:3" x14ac:dyDescent="0.25">
      <c r="A4762" t="s">
        <v>4864</v>
      </c>
      <c r="B4762">
        <v>8010</v>
      </c>
      <c r="C4762">
        <v>1</v>
      </c>
    </row>
    <row r="4763" spans="1:3" x14ac:dyDescent="0.25">
      <c r="A4763" t="s">
        <v>4865</v>
      </c>
      <c r="B4763" t="s">
        <v>4866</v>
      </c>
      <c r="C4763">
        <v>40</v>
      </c>
    </row>
    <row r="4764" spans="1:3" x14ac:dyDescent="0.25">
      <c r="A4764" t="s">
        <v>4867</v>
      </c>
      <c r="B4764">
        <v>504</v>
      </c>
      <c r="C4764">
        <v>24</v>
      </c>
    </row>
    <row r="4765" spans="1:3" x14ac:dyDescent="0.25">
      <c r="A4765" t="s">
        <v>4868</v>
      </c>
      <c r="B4765">
        <v>764</v>
      </c>
      <c r="C4765">
        <v>1</v>
      </c>
    </row>
    <row r="4766" spans="1:3" x14ac:dyDescent="0.25">
      <c r="A4766" t="s">
        <v>4869</v>
      </c>
      <c r="B4766">
        <v>764</v>
      </c>
      <c r="C4766">
        <v>2</v>
      </c>
    </row>
    <row r="4767" spans="1:3" x14ac:dyDescent="0.25">
      <c r="A4767" t="s">
        <v>4870</v>
      </c>
      <c r="B4767">
        <v>764</v>
      </c>
      <c r="C4767">
        <v>24</v>
      </c>
    </row>
    <row r="4768" spans="1:3" x14ac:dyDescent="0.25">
      <c r="A4768" t="s">
        <v>4871</v>
      </c>
      <c r="B4768">
        <v>1832</v>
      </c>
      <c r="C4768">
        <v>6</v>
      </c>
    </row>
    <row r="4769" spans="1:3" x14ac:dyDescent="0.25">
      <c r="A4769" t="s">
        <v>4872</v>
      </c>
      <c r="B4769">
        <v>1832</v>
      </c>
      <c r="C4769">
        <v>48</v>
      </c>
    </row>
    <row r="4770" spans="1:3" x14ac:dyDescent="0.25">
      <c r="A4770" t="s">
        <v>4873</v>
      </c>
      <c r="B4770">
        <v>1241</v>
      </c>
      <c r="C4770">
        <v>1</v>
      </c>
    </row>
    <row r="4771" spans="1:3" x14ac:dyDescent="0.25">
      <c r="A4771" t="s">
        <v>4874</v>
      </c>
      <c r="B4771">
        <v>1241</v>
      </c>
      <c r="C4771">
        <v>2</v>
      </c>
    </row>
    <row r="4772" spans="1:3" x14ac:dyDescent="0.25">
      <c r="A4772" t="s">
        <v>4875</v>
      </c>
      <c r="B4772">
        <v>1241</v>
      </c>
      <c r="C4772">
        <v>24</v>
      </c>
    </row>
    <row r="4773" spans="1:3" x14ac:dyDescent="0.25">
      <c r="A4773" t="s">
        <v>4876</v>
      </c>
      <c r="B4773">
        <v>918</v>
      </c>
      <c r="C4773">
        <v>1</v>
      </c>
    </row>
    <row r="4774" spans="1:3" x14ac:dyDescent="0.25">
      <c r="A4774" t="s">
        <v>4877</v>
      </c>
      <c r="B4774">
        <v>919</v>
      </c>
      <c r="C4774">
        <v>1</v>
      </c>
    </row>
    <row r="4775" spans="1:3" x14ac:dyDescent="0.25">
      <c r="A4775" t="s">
        <v>4878</v>
      </c>
      <c r="B4775">
        <v>809</v>
      </c>
      <c r="C4775">
        <v>144</v>
      </c>
    </row>
    <row r="4776" spans="1:3" x14ac:dyDescent="0.25">
      <c r="A4776" t="s">
        <v>4879</v>
      </c>
      <c r="B4776">
        <v>804</v>
      </c>
      <c r="C4776">
        <v>24</v>
      </c>
    </row>
    <row r="4777" spans="1:3" x14ac:dyDescent="0.25">
      <c r="A4777" t="s">
        <v>4880</v>
      </c>
      <c r="B4777">
        <v>6021</v>
      </c>
      <c r="C4777">
        <v>1</v>
      </c>
    </row>
    <row r="4778" spans="1:3" x14ac:dyDescent="0.25">
      <c r="A4778" t="s">
        <v>4881</v>
      </c>
      <c r="B4778">
        <v>6021</v>
      </c>
      <c r="C4778">
        <v>2</v>
      </c>
    </row>
    <row r="4779" spans="1:3" x14ac:dyDescent="0.25">
      <c r="A4779" t="s">
        <v>4882</v>
      </c>
      <c r="B4779">
        <v>6021</v>
      </c>
      <c r="C4779">
        <v>12</v>
      </c>
    </row>
    <row r="4780" spans="1:3" x14ac:dyDescent="0.25">
      <c r="A4780" t="s">
        <v>4883</v>
      </c>
      <c r="B4780">
        <v>6043</v>
      </c>
      <c r="C4780">
        <v>1</v>
      </c>
    </row>
    <row r="4781" spans="1:3" x14ac:dyDescent="0.25">
      <c r="A4781" t="s">
        <v>4884</v>
      </c>
      <c r="B4781">
        <v>6043</v>
      </c>
      <c r="C4781">
        <v>2</v>
      </c>
    </row>
    <row r="4782" spans="1:3" x14ac:dyDescent="0.25">
      <c r="A4782" t="s">
        <v>4885</v>
      </c>
      <c r="B4782">
        <v>6043</v>
      </c>
      <c r="C4782">
        <v>12</v>
      </c>
    </row>
    <row r="4783" spans="1:3" x14ac:dyDescent="0.25">
      <c r="A4783" t="s">
        <v>4886</v>
      </c>
      <c r="B4783">
        <v>2410</v>
      </c>
      <c r="C4783">
        <v>1</v>
      </c>
    </row>
    <row r="4784" spans="1:3" x14ac:dyDescent="0.25">
      <c r="A4784" t="s">
        <v>4887</v>
      </c>
      <c r="B4784">
        <v>2410</v>
      </c>
      <c r="C4784">
        <v>2</v>
      </c>
    </row>
    <row r="4785" spans="1:3" x14ac:dyDescent="0.25">
      <c r="A4785" t="s">
        <v>4888</v>
      </c>
      <c r="B4785">
        <v>2410</v>
      </c>
      <c r="C4785">
        <v>24</v>
      </c>
    </row>
    <row r="4786" spans="1:3" x14ac:dyDescent="0.25">
      <c r="A4786" t="s">
        <v>4889</v>
      </c>
      <c r="B4786">
        <v>602</v>
      </c>
      <c r="C4786">
        <v>4</v>
      </c>
    </row>
    <row r="4787" spans="1:3" x14ac:dyDescent="0.25">
      <c r="A4787" t="s">
        <v>4890</v>
      </c>
      <c r="B4787">
        <v>602</v>
      </c>
      <c r="C4787">
        <v>24</v>
      </c>
    </row>
    <row r="4788" spans="1:3" x14ac:dyDescent="0.25">
      <c r="A4788" t="s">
        <v>4891</v>
      </c>
      <c r="B4788">
        <v>41166</v>
      </c>
      <c r="C4788">
        <v>1</v>
      </c>
    </row>
    <row r="4789" spans="1:3" x14ac:dyDescent="0.25">
      <c r="A4789" t="s">
        <v>4892</v>
      </c>
      <c r="B4789">
        <v>30353</v>
      </c>
      <c r="C4789">
        <v>1</v>
      </c>
    </row>
    <row r="4790" spans="1:3" x14ac:dyDescent="0.25">
      <c r="A4790" t="s">
        <v>4893</v>
      </c>
      <c r="B4790">
        <v>2227</v>
      </c>
      <c r="C4790">
        <v>1</v>
      </c>
    </row>
    <row r="4791" spans="1:3" x14ac:dyDescent="0.25">
      <c r="A4791" t="s">
        <v>4894</v>
      </c>
      <c r="B4791">
        <v>314</v>
      </c>
      <c r="C4791">
        <v>3</v>
      </c>
    </row>
    <row r="4792" spans="1:3" x14ac:dyDescent="0.25">
      <c r="A4792" t="s">
        <v>4895</v>
      </c>
      <c r="B4792">
        <v>1502</v>
      </c>
      <c r="C4792">
        <v>1</v>
      </c>
    </row>
    <row r="4793" spans="1:3" x14ac:dyDescent="0.25">
      <c r="A4793" t="s">
        <v>3834</v>
      </c>
      <c r="B4793">
        <v>5472</v>
      </c>
      <c r="C4793">
        <v>8</v>
      </c>
    </row>
    <row r="4794" spans="1:3" x14ac:dyDescent="0.25">
      <c r="A4794" t="s">
        <v>4896</v>
      </c>
      <c r="B4794">
        <v>5476</v>
      </c>
      <c r="C4794">
        <v>6</v>
      </c>
    </row>
    <row r="4795" spans="1:3" x14ac:dyDescent="0.25">
      <c r="A4795" t="s">
        <v>4897</v>
      </c>
      <c r="B4795">
        <v>6022</v>
      </c>
      <c r="C4795">
        <v>1</v>
      </c>
    </row>
    <row r="4796" spans="1:3" x14ac:dyDescent="0.25">
      <c r="A4796" t="s">
        <v>4898</v>
      </c>
      <c r="B4796">
        <v>5191</v>
      </c>
      <c r="C4796">
        <v>1</v>
      </c>
    </row>
    <row r="4797" spans="1:3" x14ac:dyDescent="0.25">
      <c r="A4797" t="s">
        <v>3834</v>
      </c>
      <c r="B4797">
        <v>5472</v>
      </c>
      <c r="C4797">
        <v>8</v>
      </c>
    </row>
    <row r="4798" spans="1:3" x14ac:dyDescent="0.25">
      <c r="A4798" t="s">
        <v>4899</v>
      </c>
      <c r="B4798">
        <v>810</v>
      </c>
      <c r="C4798">
        <v>2</v>
      </c>
    </row>
    <row r="4799" spans="1:3" x14ac:dyDescent="0.25">
      <c r="A4799" t="s">
        <v>4900</v>
      </c>
      <c r="B4799">
        <v>810</v>
      </c>
      <c r="C4799">
        <v>2</v>
      </c>
    </row>
    <row r="4800" spans="1:3" x14ac:dyDescent="0.25">
      <c r="A4800" t="s">
        <v>4901</v>
      </c>
      <c r="B4800">
        <v>810</v>
      </c>
      <c r="C4800">
        <v>2</v>
      </c>
    </row>
    <row r="4801" spans="1:3" x14ac:dyDescent="0.25">
      <c r="A4801" t="s">
        <v>4902</v>
      </c>
      <c r="B4801">
        <v>810</v>
      </c>
      <c r="C4801">
        <v>2</v>
      </c>
    </row>
    <row r="4802" spans="1:3" x14ac:dyDescent="0.25">
      <c r="A4802" t="s">
        <v>4903</v>
      </c>
      <c r="B4802">
        <v>810</v>
      </c>
      <c r="C4802">
        <v>2</v>
      </c>
    </row>
    <row r="4803" spans="1:3" x14ac:dyDescent="0.25">
      <c r="A4803" t="s">
        <v>4904</v>
      </c>
      <c r="B4803">
        <v>810</v>
      </c>
      <c r="C4803">
        <v>2</v>
      </c>
    </row>
    <row r="4804" spans="1:3" x14ac:dyDescent="0.25">
      <c r="A4804" t="s">
        <v>4905</v>
      </c>
      <c r="B4804">
        <v>5190</v>
      </c>
      <c r="C4804">
        <v>1</v>
      </c>
    </row>
    <row r="4805" spans="1:3" x14ac:dyDescent="0.25">
      <c r="A4805" t="s">
        <v>4906</v>
      </c>
      <c r="B4805">
        <v>5009</v>
      </c>
      <c r="C4805">
        <v>4</v>
      </c>
    </row>
    <row r="4806" spans="1:3" x14ac:dyDescent="0.25">
      <c r="A4806" t="s">
        <v>4907</v>
      </c>
      <c r="B4806">
        <v>5190</v>
      </c>
      <c r="C4806">
        <v>2</v>
      </c>
    </row>
    <row r="4807" spans="1:3" x14ac:dyDescent="0.25">
      <c r="A4807" t="s">
        <v>4908</v>
      </c>
      <c r="B4807">
        <v>5033</v>
      </c>
      <c r="C4807">
        <v>4</v>
      </c>
    </row>
    <row r="4808" spans="1:3" x14ac:dyDescent="0.25">
      <c r="A4808" t="s">
        <v>4909</v>
      </c>
      <c r="B4808">
        <v>5086</v>
      </c>
      <c r="C4808">
        <v>4</v>
      </c>
    </row>
    <row r="4809" spans="1:3" x14ac:dyDescent="0.25">
      <c r="A4809" t="s">
        <v>4910</v>
      </c>
      <c r="B4809">
        <v>804</v>
      </c>
      <c r="C4809">
        <v>2</v>
      </c>
    </row>
    <row r="4810" spans="1:3" x14ac:dyDescent="0.25">
      <c r="A4810" t="s">
        <v>4911</v>
      </c>
      <c r="B4810">
        <v>804</v>
      </c>
      <c r="C4810">
        <v>2</v>
      </c>
    </row>
    <row r="4811" spans="1:3" x14ac:dyDescent="0.25">
      <c r="A4811" t="s">
        <v>4912</v>
      </c>
      <c r="B4811">
        <v>804</v>
      </c>
      <c r="C4811">
        <v>2</v>
      </c>
    </row>
    <row r="4812" spans="1:3" x14ac:dyDescent="0.25">
      <c r="A4812" t="s">
        <v>4913</v>
      </c>
      <c r="B4812">
        <v>804</v>
      </c>
      <c r="C4812">
        <v>2</v>
      </c>
    </row>
    <row r="4813" spans="1:3" x14ac:dyDescent="0.25">
      <c r="A4813" t="s">
        <v>4914</v>
      </c>
      <c r="B4813">
        <v>5096</v>
      </c>
      <c r="C4813">
        <v>24</v>
      </c>
    </row>
    <row r="4814" spans="1:3" x14ac:dyDescent="0.25">
      <c r="A4814" t="s">
        <v>4915</v>
      </c>
      <c r="B4814">
        <v>804</v>
      </c>
      <c r="C4814">
        <v>2</v>
      </c>
    </row>
    <row r="4815" spans="1:3" x14ac:dyDescent="0.25">
      <c r="A4815" t="s">
        <v>4916</v>
      </c>
      <c r="B4815">
        <v>804</v>
      </c>
      <c r="C4815">
        <v>2</v>
      </c>
    </row>
    <row r="4816" spans="1:3" x14ac:dyDescent="0.25">
      <c r="A4816" t="s">
        <v>4917</v>
      </c>
      <c r="B4816">
        <v>465</v>
      </c>
      <c r="C4816">
        <v>1</v>
      </c>
    </row>
    <row r="4817" spans="1:3" x14ac:dyDescent="0.25">
      <c r="A4817" t="s">
        <v>4918</v>
      </c>
      <c r="B4817">
        <v>5045</v>
      </c>
      <c r="C4817">
        <v>1</v>
      </c>
    </row>
    <row r="4818" spans="1:3" x14ac:dyDescent="0.25">
      <c r="A4818" t="s">
        <v>4919</v>
      </c>
      <c r="B4818">
        <v>809</v>
      </c>
      <c r="C4818">
        <v>6</v>
      </c>
    </row>
    <row r="4819" spans="1:3" x14ac:dyDescent="0.25">
      <c r="A4819" t="s">
        <v>4920</v>
      </c>
      <c r="B4819">
        <v>465</v>
      </c>
      <c r="C4819">
        <v>1</v>
      </c>
    </row>
    <row r="4820" spans="1:3" x14ac:dyDescent="0.25">
      <c r="A4820" t="s">
        <v>4921</v>
      </c>
      <c r="B4820">
        <v>540</v>
      </c>
      <c r="C4820">
        <v>1</v>
      </c>
    </row>
    <row r="4821" spans="1:3" x14ac:dyDescent="0.25">
      <c r="A4821" t="s">
        <v>4922</v>
      </c>
      <c r="B4821">
        <v>5050</v>
      </c>
      <c r="C4821">
        <v>48</v>
      </c>
    </row>
    <row r="4822" spans="1:3" x14ac:dyDescent="0.25">
      <c r="A4822" t="s">
        <v>4923</v>
      </c>
      <c r="B4822">
        <v>5053</v>
      </c>
      <c r="C4822">
        <v>48</v>
      </c>
    </row>
    <row r="4823" spans="1:3" x14ac:dyDescent="0.25">
      <c r="A4823" t="s">
        <v>4924</v>
      </c>
      <c r="B4823">
        <v>508</v>
      </c>
      <c r="C4823">
        <v>6</v>
      </c>
    </row>
    <row r="4824" spans="1:3" x14ac:dyDescent="0.25">
      <c r="A4824" t="s">
        <v>4925</v>
      </c>
      <c r="B4824">
        <v>560</v>
      </c>
      <c r="C4824">
        <v>3</v>
      </c>
    </row>
    <row r="4825" spans="1:3" x14ac:dyDescent="0.25">
      <c r="A4825" t="s">
        <v>4926</v>
      </c>
      <c r="B4825">
        <v>608</v>
      </c>
      <c r="C4825">
        <v>1</v>
      </c>
    </row>
    <row r="4826" spans="1:3" x14ac:dyDescent="0.25">
      <c r="A4826" t="s">
        <v>4927</v>
      </c>
      <c r="B4826">
        <v>3467</v>
      </c>
      <c r="C4826">
        <v>1</v>
      </c>
    </row>
    <row r="4827" spans="1:3" x14ac:dyDescent="0.25">
      <c r="A4827" t="s">
        <v>4928</v>
      </c>
      <c r="B4827" t="s">
        <v>4929</v>
      </c>
      <c r="C4827">
        <v>1</v>
      </c>
    </row>
    <row r="4828" spans="1:3" x14ac:dyDescent="0.25">
      <c r="A4828" t="s">
        <v>4930</v>
      </c>
      <c r="B4828">
        <v>560</v>
      </c>
      <c r="C4828">
        <v>1</v>
      </c>
    </row>
    <row r="4829" spans="1:3" x14ac:dyDescent="0.25">
      <c r="A4829" t="s">
        <v>4931</v>
      </c>
      <c r="B4829">
        <v>2309</v>
      </c>
      <c r="C4829">
        <v>2</v>
      </c>
    </row>
    <row r="4830" spans="1:3" x14ac:dyDescent="0.25">
      <c r="A4830" t="s">
        <v>4932</v>
      </c>
      <c r="B4830">
        <v>2204</v>
      </c>
      <c r="C4830">
        <v>1</v>
      </c>
    </row>
    <row r="4831" spans="1:3" x14ac:dyDescent="0.25">
      <c r="A4831" t="s">
        <v>4933</v>
      </c>
      <c r="B4831">
        <v>510</v>
      </c>
      <c r="C4831">
        <v>1</v>
      </c>
    </row>
    <row r="4832" spans="1:3" x14ac:dyDescent="0.25">
      <c r="A4832" t="s">
        <v>4934</v>
      </c>
      <c r="B4832">
        <v>2309</v>
      </c>
      <c r="C4832">
        <v>4</v>
      </c>
    </row>
    <row r="4833" spans="1:3" x14ac:dyDescent="0.25">
      <c r="A4833" t="s">
        <v>4935</v>
      </c>
      <c r="B4833">
        <v>5053</v>
      </c>
      <c r="C4833">
        <v>6</v>
      </c>
    </row>
    <row r="4834" spans="1:3" x14ac:dyDescent="0.25">
      <c r="A4834" t="s">
        <v>4936</v>
      </c>
      <c r="B4834">
        <v>5191</v>
      </c>
      <c r="C4834">
        <v>2</v>
      </c>
    </row>
    <row r="4835" spans="1:3" x14ac:dyDescent="0.25">
      <c r="A4835" t="s">
        <v>4937</v>
      </c>
      <c r="B4835">
        <v>1747</v>
      </c>
      <c r="C4835">
        <v>4</v>
      </c>
    </row>
    <row r="4836" spans="1:3" x14ac:dyDescent="0.25">
      <c r="A4836" t="s">
        <v>4938</v>
      </c>
      <c r="B4836">
        <v>804</v>
      </c>
      <c r="C4836">
        <v>24</v>
      </c>
    </row>
    <row r="4837" spans="1:3" x14ac:dyDescent="0.25">
      <c r="A4837" t="s">
        <v>4939</v>
      </c>
      <c r="B4837">
        <v>3167</v>
      </c>
      <c r="C4837">
        <v>1</v>
      </c>
    </row>
    <row r="4838" spans="1:3" x14ac:dyDescent="0.25">
      <c r="A4838" t="s">
        <v>4940</v>
      </c>
      <c r="B4838">
        <v>3167</v>
      </c>
      <c r="C4838">
        <v>1</v>
      </c>
    </row>
    <row r="4839" spans="1:3" x14ac:dyDescent="0.25">
      <c r="A4839" t="s">
        <v>4941</v>
      </c>
      <c r="B4839">
        <v>2309</v>
      </c>
      <c r="C4839">
        <v>1</v>
      </c>
    </row>
    <row r="4840" spans="1:3" x14ac:dyDescent="0.25">
      <c r="A4840" t="s">
        <v>4942</v>
      </c>
      <c r="B4840">
        <v>3167</v>
      </c>
      <c r="C4840">
        <v>1</v>
      </c>
    </row>
    <row r="4841" spans="1:3" x14ac:dyDescent="0.25">
      <c r="A4841" t="s">
        <v>4943</v>
      </c>
      <c r="B4841">
        <v>3167</v>
      </c>
      <c r="C4841">
        <v>1</v>
      </c>
    </row>
    <row r="4842" spans="1:3" x14ac:dyDescent="0.25">
      <c r="A4842" t="s">
        <v>4944</v>
      </c>
      <c r="B4842">
        <v>2306</v>
      </c>
      <c r="C4842">
        <v>1</v>
      </c>
    </row>
    <row r="4843" spans="1:3" x14ac:dyDescent="0.25">
      <c r="A4843" t="s">
        <v>4945</v>
      </c>
      <c r="B4843">
        <v>5502</v>
      </c>
      <c r="C4843">
        <v>1</v>
      </c>
    </row>
    <row r="4844" spans="1:3" x14ac:dyDescent="0.25">
      <c r="A4844" t="s">
        <v>4946</v>
      </c>
      <c r="B4844">
        <v>713</v>
      </c>
      <c r="C4844">
        <v>1</v>
      </c>
    </row>
    <row r="4845" spans="1:3" x14ac:dyDescent="0.25">
      <c r="A4845" t="s">
        <v>4947</v>
      </c>
      <c r="B4845">
        <v>302</v>
      </c>
      <c r="C4845">
        <v>1</v>
      </c>
    </row>
    <row r="4846" spans="1:3" x14ac:dyDescent="0.25">
      <c r="A4846" t="s">
        <v>4948</v>
      </c>
      <c r="B4846">
        <v>5500</v>
      </c>
      <c r="C4846">
        <v>1</v>
      </c>
    </row>
    <row r="4847" spans="1:3" x14ac:dyDescent="0.25">
      <c r="A4847" t="s">
        <v>4949</v>
      </c>
      <c r="B4847">
        <v>3145</v>
      </c>
      <c r="C4847">
        <v>10</v>
      </c>
    </row>
    <row r="4848" spans="1:3" x14ac:dyDescent="0.25">
      <c r="A4848" t="s">
        <v>4950</v>
      </c>
      <c r="B4848">
        <v>5012</v>
      </c>
      <c r="C4848">
        <v>4</v>
      </c>
    </row>
    <row r="4849" spans="1:3" x14ac:dyDescent="0.25">
      <c r="A4849" t="s">
        <v>4951</v>
      </c>
      <c r="B4849">
        <v>3144</v>
      </c>
      <c r="C4849">
        <v>10</v>
      </c>
    </row>
    <row r="4850" spans="1:3" x14ac:dyDescent="0.25">
      <c r="A4850" t="s">
        <v>4952</v>
      </c>
      <c r="B4850">
        <v>211</v>
      </c>
      <c r="C4850">
        <v>1</v>
      </c>
    </row>
    <row r="4851" spans="1:3" x14ac:dyDescent="0.25">
      <c r="A4851" t="s">
        <v>4953</v>
      </c>
      <c r="B4851">
        <v>41166</v>
      </c>
      <c r="C4851">
        <v>1</v>
      </c>
    </row>
    <row r="4852" spans="1:3" x14ac:dyDescent="0.25">
      <c r="A4852" t="s">
        <v>4954</v>
      </c>
      <c r="B4852">
        <v>3171</v>
      </c>
      <c r="C4852">
        <v>1</v>
      </c>
    </row>
    <row r="4853" spans="1:3" x14ac:dyDescent="0.25">
      <c r="A4853" t="s">
        <v>4955</v>
      </c>
      <c r="B4853">
        <v>2403</v>
      </c>
      <c r="C4853">
        <v>1</v>
      </c>
    </row>
    <row r="4854" spans="1:3" x14ac:dyDescent="0.25">
      <c r="A4854" t="s">
        <v>4956</v>
      </c>
      <c r="B4854">
        <v>2309</v>
      </c>
      <c r="C4854">
        <v>1</v>
      </c>
    </row>
    <row r="4855" spans="1:3" x14ac:dyDescent="0.25">
      <c r="A4855" t="s">
        <v>4957</v>
      </c>
      <c r="B4855">
        <v>6053</v>
      </c>
      <c r="C4855">
        <v>1</v>
      </c>
    </row>
    <row r="4856" spans="1:3" x14ac:dyDescent="0.25">
      <c r="A4856" t="s">
        <v>4958</v>
      </c>
      <c r="B4856">
        <v>6023</v>
      </c>
      <c r="C4856">
        <v>4</v>
      </c>
    </row>
    <row r="4857" spans="1:3" x14ac:dyDescent="0.25">
      <c r="A4857" t="s">
        <v>4959</v>
      </c>
      <c r="B4857">
        <v>4003</v>
      </c>
      <c r="C4857">
        <v>1</v>
      </c>
    </row>
    <row r="4858" spans="1:3" x14ac:dyDescent="0.25">
      <c r="A4858" t="s">
        <v>4960</v>
      </c>
      <c r="B4858">
        <v>5009</v>
      </c>
      <c r="C4858">
        <v>1</v>
      </c>
    </row>
    <row r="4859" spans="1:3" x14ac:dyDescent="0.25">
      <c r="A4859" t="s">
        <v>4961</v>
      </c>
      <c r="B4859">
        <v>6081</v>
      </c>
      <c r="C4859">
        <v>1</v>
      </c>
    </row>
    <row r="4860" spans="1:3" x14ac:dyDescent="0.25">
      <c r="A4860" t="s">
        <v>4962</v>
      </c>
      <c r="B4860">
        <v>8026</v>
      </c>
      <c r="C4860">
        <v>1</v>
      </c>
    </row>
    <row r="4861" spans="1:3" x14ac:dyDescent="0.25">
      <c r="A4861" t="s">
        <v>4963</v>
      </c>
      <c r="B4861">
        <v>2155</v>
      </c>
      <c r="C4861">
        <v>25</v>
      </c>
    </row>
    <row r="4862" spans="1:3" x14ac:dyDescent="0.25">
      <c r="A4862" t="s">
        <v>4964</v>
      </c>
      <c r="B4862">
        <v>8027</v>
      </c>
      <c r="C4862">
        <v>1</v>
      </c>
    </row>
    <row r="4863" spans="1:3" x14ac:dyDescent="0.25">
      <c r="A4863" t="s">
        <v>4965</v>
      </c>
      <c r="B4863">
        <v>2347</v>
      </c>
      <c r="C4863">
        <v>1</v>
      </c>
    </row>
    <row r="4864" spans="1:3" x14ac:dyDescent="0.25">
      <c r="A4864" t="s">
        <v>4966</v>
      </c>
      <c r="B4864">
        <v>8025</v>
      </c>
      <c r="C4864">
        <v>1</v>
      </c>
    </row>
    <row r="4865" spans="1:3" x14ac:dyDescent="0.25">
      <c r="A4865" t="s">
        <v>4967</v>
      </c>
      <c r="B4865">
        <v>803</v>
      </c>
      <c r="C4865">
        <v>24</v>
      </c>
    </row>
    <row r="4866" spans="1:3" x14ac:dyDescent="0.25">
      <c r="A4866" t="s">
        <v>4968</v>
      </c>
      <c r="B4866" t="s">
        <v>4969</v>
      </c>
      <c r="C4866">
        <v>10</v>
      </c>
    </row>
    <row r="4867" spans="1:3" x14ac:dyDescent="0.25">
      <c r="A4867" t="s">
        <v>4970</v>
      </c>
      <c r="B4867">
        <v>5051</v>
      </c>
      <c r="C4867">
        <v>6</v>
      </c>
    </row>
    <row r="4868" spans="1:3" x14ac:dyDescent="0.25">
      <c r="A4868" t="s">
        <v>4971</v>
      </c>
      <c r="B4868">
        <v>5087</v>
      </c>
      <c r="C4868">
        <v>6</v>
      </c>
    </row>
    <row r="4869" spans="1:3" x14ac:dyDescent="0.25">
      <c r="A4869" t="s">
        <v>4972</v>
      </c>
      <c r="B4869">
        <v>60756</v>
      </c>
      <c r="C4869">
        <v>2</v>
      </c>
    </row>
    <row r="4870" spans="1:3" x14ac:dyDescent="0.25">
      <c r="A4870" t="s">
        <v>4973</v>
      </c>
      <c r="B4870">
        <v>641</v>
      </c>
      <c r="C4870">
        <v>2</v>
      </c>
    </row>
    <row r="4871" spans="1:3" x14ac:dyDescent="0.25">
      <c r="A4871" t="s">
        <v>4974</v>
      </c>
      <c r="B4871">
        <v>6049</v>
      </c>
      <c r="C4871">
        <v>1</v>
      </c>
    </row>
    <row r="4872" spans="1:3" x14ac:dyDescent="0.25">
      <c r="A4872" t="s">
        <v>4975</v>
      </c>
      <c r="B4872">
        <v>3171</v>
      </c>
      <c r="C4872">
        <v>4</v>
      </c>
    </row>
    <row r="4873" spans="1:3" x14ac:dyDescent="0.25">
      <c r="A4873" t="s">
        <v>4976</v>
      </c>
      <c r="B4873">
        <v>804</v>
      </c>
      <c r="C4873">
        <v>24</v>
      </c>
    </row>
    <row r="4874" spans="1:3" x14ac:dyDescent="0.25">
      <c r="A4874" t="s">
        <v>4977</v>
      </c>
      <c r="B4874">
        <v>230</v>
      </c>
      <c r="C4874">
        <v>1</v>
      </c>
    </row>
    <row r="4875" spans="1:3" x14ac:dyDescent="0.25">
      <c r="A4875" t="s">
        <v>4978</v>
      </c>
      <c r="B4875">
        <v>5014</v>
      </c>
      <c r="C4875">
        <v>4</v>
      </c>
    </row>
    <row r="4876" spans="1:3" x14ac:dyDescent="0.25">
      <c r="A4876" t="s">
        <v>4979</v>
      </c>
      <c r="B4876">
        <v>1717</v>
      </c>
      <c r="C4876">
        <v>3</v>
      </c>
    </row>
    <row r="4877" spans="1:3" x14ac:dyDescent="0.25">
      <c r="A4877">
        <v>2030</v>
      </c>
      <c r="B4877">
        <v>2030</v>
      </c>
      <c r="C4877">
        <v>1</v>
      </c>
    </row>
    <row r="4878" spans="1:3" x14ac:dyDescent="0.25">
      <c r="A4878" t="s">
        <v>4980</v>
      </c>
      <c r="B4878">
        <v>760</v>
      </c>
      <c r="C4878">
        <v>1</v>
      </c>
    </row>
    <row r="4879" spans="1:3" x14ac:dyDescent="0.25">
      <c r="A4879" t="s">
        <v>4981</v>
      </c>
      <c r="B4879">
        <v>735</v>
      </c>
      <c r="C4879">
        <v>1</v>
      </c>
    </row>
    <row r="4880" spans="1:3" x14ac:dyDescent="0.25">
      <c r="A4880" t="s">
        <v>4982</v>
      </c>
      <c r="B4880">
        <v>3128</v>
      </c>
      <c r="C4880">
        <v>6</v>
      </c>
    </row>
    <row r="4881" spans="1:3" x14ac:dyDescent="0.25">
      <c r="A4881" t="s">
        <v>4983</v>
      </c>
      <c r="B4881">
        <v>835</v>
      </c>
      <c r="C4881">
        <v>4</v>
      </c>
    </row>
    <row r="4882" spans="1:3" x14ac:dyDescent="0.25">
      <c r="A4882" t="s">
        <v>4984</v>
      </c>
      <c r="B4882">
        <v>835</v>
      </c>
      <c r="C4882">
        <v>4</v>
      </c>
    </row>
    <row r="4883" spans="1:3" x14ac:dyDescent="0.25">
      <c r="A4883" t="s">
        <v>4985</v>
      </c>
      <c r="B4883">
        <v>3014</v>
      </c>
      <c r="C4883">
        <v>6</v>
      </c>
    </row>
    <row r="4884" spans="1:3" x14ac:dyDescent="0.25">
      <c r="A4884" t="s">
        <v>4986</v>
      </c>
      <c r="B4884">
        <v>1931</v>
      </c>
      <c r="C4884">
        <v>4</v>
      </c>
    </row>
    <row r="4885" spans="1:3" x14ac:dyDescent="0.25">
      <c r="A4885" t="s">
        <v>4987</v>
      </c>
      <c r="B4885">
        <v>17036</v>
      </c>
      <c r="C4885">
        <v>1</v>
      </c>
    </row>
    <row r="4886" spans="1:3" x14ac:dyDescent="0.25">
      <c r="A4886" t="s">
        <v>4988</v>
      </c>
      <c r="B4886">
        <v>4403</v>
      </c>
      <c r="C4886">
        <v>6</v>
      </c>
    </row>
    <row r="4887" spans="1:3" x14ac:dyDescent="0.25">
      <c r="A4887" t="s">
        <v>4989</v>
      </c>
      <c r="B4887">
        <v>709</v>
      </c>
      <c r="C4887">
        <v>1</v>
      </c>
    </row>
    <row r="4888" spans="1:3" x14ac:dyDescent="0.25">
      <c r="A4888" t="s">
        <v>4990</v>
      </c>
      <c r="B4888">
        <v>1277</v>
      </c>
      <c r="C4888">
        <v>1</v>
      </c>
    </row>
    <row r="4889" spans="1:3" x14ac:dyDescent="0.25">
      <c r="A4889" t="s">
        <v>4991</v>
      </c>
      <c r="B4889">
        <v>17035</v>
      </c>
      <c r="C4889">
        <v>1</v>
      </c>
    </row>
    <row r="4890" spans="1:3" x14ac:dyDescent="0.25">
      <c r="A4890" t="s">
        <v>4992</v>
      </c>
      <c r="B4890">
        <v>1215</v>
      </c>
      <c r="C4890">
        <v>1</v>
      </c>
    </row>
    <row r="4891" spans="1:3" x14ac:dyDescent="0.25">
      <c r="A4891" t="s">
        <v>4993</v>
      </c>
      <c r="B4891">
        <v>3301</v>
      </c>
      <c r="C4891">
        <v>1</v>
      </c>
    </row>
    <row r="4892" spans="1:3" x14ac:dyDescent="0.25">
      <c r="A4892" t="s">
        <v>4994</v>
      </c>
      <c r="B4892">
        <v>3300</v>
      </c>
      <c r="C4892">
        <v>1</v>
      </c>
    </row>
    <row r="4893" spans="1:3" x14ac:dyDescent="0.25">
      <c r="A4893" t="s">
        <v>4995</v>
      </c>
      <c r="B4893">
        <v>1748</v>
      </c>
      <c r="C4893">
        <v>4</v>
      </c>
    </row>
    <row r="4894" spans="1:3" x14ac:dyDescent="0.25">
      <c r="A4894" t="s">
        <v>4996</v>
      </c>
      <c r="B4894">
        <v>2080</v>
      </c>
      <c r="C4894">
        <v>1</v>
      </c>
    </row>
    <row r="4895" spans="1:3" x14ac:dyDescent="0.25">
      <c r="A4895" t="s">
        <v>4997</v>
      </c>
      <c r="B4895">
        <v>5191</v>
      </c>
      <c r="C4895">
        <v>12</v>
      </c>
    </row>
    <row r="4896" spans="1:3" x14ac:dyDescent="0.25">
      <c r="A4896" t="s">
        <v>4998</v>
      </c>
      <c r="B4896">
        <v>6023</v>
      </c>
      <c r="C4896">
        <v>24</v>
      </c>
    </row>
    <row r="4897" spans="1:3" x14ac:dyDescent="0.25">
      <c r="A4897" t="s">
        <v>4999</v>
      </c>
      <c r="B4897">
        <v>5190</v>
      </c>
      <c r="C4897">
        <v>24</v>
      </c>
    </row>
    <row r="4898" spans="1:3" x14ac:dyDescent="0.25">
      <c r="A4898" t="s">
        <v>5000</v>
      </c>
      <c r="B4898">
        <v>8005</v>
      </c>
      <c r="C4898">
        <v>1</v>
      </c>
    </row>
    <row r="4899" spans="1:3" x14ac:dyDescent="0.25">
      <c r="A4899" t="s">
        <v>5001</v>
      </c>
      <c r="B4899">
        <v>53169</v>
      </c>
      <c r="C4899">
        <v>1</v>
      </c>
    </row>
    <row r="4900" spans="1:3" x14ac:dyDescent="0.25">
      <c r="A4900" t="s">
        <v>5002</v>
      </c>
      <c r="B4900" t="s">
        <v>3478</v>
      </c>
      <c r="C4900">
        <v>1</v>
      </c>
    </row>
    <row r="4901" spans="1:3" x14ac:dyDescent="0.25">
      <c r="A4901" t="s">
        <v>5003</v>
      </c>
      <c r="B4901" t="s">
        <v>3478</v>
      </c>
      <c r="C4901">
        <v>1</v>
      </c>
    </row>
    <row r="4902" spans="1:3" x14ac:dyDescent="0.25">
      <c r="A4902" t="s">
        <v>5004</v>
      </c>
      <c r="B4902" t="s">
        <v>3478</v>
      </c>
      <c r="C4902">
        <v>1</v>
      </c>
    </row>
    <row r="4903" spans="1:3" x14ac:dyDescent="0.25">
      <c r="A4903" t="s">
        <v>5005</v>
      </c>
      <c r="B4903" t="s">
        <v>3478</v>
      </c>
      <c r="C4903">
        <v>1</v>
      </c>
    </row>
    <row r="4904" spans="1:3" x14ac:dyDescent="0.25">
      <c r="A4904" t="s">
        <v>5006</v>
      </c>
      <c r="B4904">
        <v>547</v>
      </c>
      <c r="C4904">
        <v>1</v>
      </c>
    </row>
    <row r="4905" spans="1:3" x14ac:dyDescent="0.25">
      <c r="A4905" t="s">
        <v>5007</v>
      </c>
      <c r="B4905">
        <v>2028</v>
      </c>
      <c r="C4905">
        <v>1</v>
      </c>
    </row>
    <row r="4906" spans="1:3" x14ac:dyDescent="0.25">
      <c r="A4906" t="s">
        <v>5008</v>
      </c>
      <c r="B4906">
        <v>2178</v>
      </c>
      <c r="C4906">
        <v>6</v>
      </c>
    </row>
    <row r="4907" spans="1:3" x14ac:dyDescent="0.25">
      <c r="A4907" t="s">
        <v>5009</v>
      </c>
      <c r="B4907">
        <v>2309</v>
      </c>
      <c r="C4907">
        <v>24</v>
      </c>
    </row>
    <row r="4908" spans="1:3" x14ac:dyDescent="0.25">
      <c r="A4908" t="s">
        <v>5010</v>
      </c>
      <c r="B4908">
        <v>808</v>
      </c>
      <c r="C4908">
        <v>24</v>
      </c>
    </row>
    <row r="4909" spans="1:3" x14ac:dyDescent="0.25">
      <c r="A4909" t="s">
        <v>5011</v>
      </c>
      <c r="B4909">
        <v>1293</v>
      </c>
      <c r="C4909">
        <v>1</v>
      </c>
    </row>
    <row r="4910" spans="1:3" x14ac:dyDescent="0.25">
      <c r="A4910" t="s">
        <v>5012</v>
      </c>
      <c r="B4910">
        <v>1225</v>
      </c>
      <c r="C4910">
        <v>1</v>
      </c>
    </row>
    <row r="4911" spans="1:3" x14ac:dyDescent="0.25">
      <c r="A4911" t="s">
        <v>5013</v>
      </c>
      <c r="B4911">
        <v>5053</v>
      </c>
      <c r="C4911">
        <v>1</v>
      </c>
    </row>
    <row r="4912" spans="1:3" x14ac:dyDescent="0.25">
      <c r="A4912" t="s">
        <v>5014</v>
      </c>
      <c r="B4912">
        <v>3132</v>
      </c>
      <c r="C4912">
        <v>48</v>
      </c>
    </row>
    <row r="4913" spans="1:3" x14ac:dyDescent="0.25">
      <c r="A4913" t="s">
        <v>5015</v>
      </c>
      <c r="B4913">
        <v>5096</v>
      </c>
      <c r="C4913">
        <v>288</v>
      </c>
    </row>
    <row r="4914" spans="1:3" x14ac:dyDescent="0.25">
      <c r="A4914" t="s">
        <v>5016</v>
      </c>
      <c r="B4914">
        <v>5066</v>
      </c>
      <c r="C4914">
        <v>1</v>
      </c>
    </row>
    <row r="4915" spans="1:3" x14ac:dyDescent="0.25">
      <c r="A4915" t="s">
        <v>5017</v>
      </c>
      <c r="B4915">
        <v>1292</v>
      </c>
      <c r="C4915">
        <v>1</v>
      </c>
    </row>
    <row r="4916" spans="1:3" x14ac:dyDescent="0.25">
      <c r="A4916" t="s">
        <v>5018</v>
      </c>
      <c r="B4916">
        <v>2043</v>
      </c>
      <c r="C4916">
        <v>1</v>
      </c>
    </row>
    <row r="4917" spans="1:3" x14ac:dyDescent="0.25">
      <c r="A4917" t="s">
        <v>5019</v>
      </c>
      <c r="B4917">
        <v>1753</v>
      </c>
      <c r="C4917">
        <v>3</v>
      </c>
    </row>
    <row r="4918" spans="1:3" x14ac:dyDescent="0.25">
      <c r="A4918" t="s">
        <v>5020</v>
      </c>
      <c r="B4918">
        <v>5087</v>
      </c>
      <c r="C4918">
        <v>1</v>
      </c>
    </row>
    <row r="4919" spans="1:3" x14ac:dyDescent="0.25">
      <c r="A4919" t="s">
        <v>5021</v>
      </c>
      <c r="B4919">
        <v>2028</v>
      </c>
      <c r="C4919">
        <v>1</v>
      </c>
    </row>
    <row r="4920" spans="1:3" x14ac:dyDescent="0.25">
      <c r="A4920" t="s">
        <v>5022</v>
      </c>
      <c r="B4920">
        <v>2227</v>
      </c>
      <c r="C4920">
        <v>1</v>
      </c>
    </row>
    <row r="4921" spans="1:3" x14ac:dyDescent="0.25">
      <c r="A4921" t="s">
        <v>5023</v>
      </c>
      <c r="B4921">
        <v>5027</v>
      </c>
      <c r="C4921">
        <v>1</v>
      </c>
    </row>
    <row r="4922" spans="1:3" x14ac:dyDescent="0.25">
      <c r="A4922" t="s">
        <v>5024</v>
      </c>
      <c r="B4922">
        <v>62133</v>
      </c>
      <c r="C4922">
        <v>2</v>
      </c>
    </row>
    <row r="4923" spans="1:3" x14ac:dyDescent="0.25">
      <c r="A4923" t="s">
        <v>5025</v>
      </c>
      <c r="B4923">
        <v>2056</v>
      </c>
      <c r="C4923">
        <v>1</v>
      </c>
    </row>
    <row r="4924" spans="1:3" x14ac:dyDescent="0.25">
      <c r="A4924" t="s">
        <v>5026</v>
      </c>
      <c r="B4924">
        <v>737</v>
      </c>
      <c r="C4924">
        <v>1</v>
      </c>
    </row>
    <row r="4925" spans="1:3" x14ac:dyDescent="0.25">
      <c r="A4925" t="s">
        <v>5027</v>
      </c>
      <c r="B4925">
        <v>1716</v>
      </c>
      <c r="C4925">
        <v>4</v>
      </c>
    </row>
    <row r="4926" spans="1:3" x14ac:dyDescent="0.25">
      <c r="A4926" t="s">
        <v>5028</v>
      </c>
      <c r="B4926">
        <v>2222</v>
      </c>
      <c r="C4926">
        <v>2</v>
      </c>
    </row>
    <row r="4927" spans="1:3" x14ac:dyDescent="0.25">
      <c r="A4927" t="s">
        <v>5029</v>
      </c>
      <c r="B4927">
        <v>834</v>
      </c>
      <c r="C4927">
        <v>1</v>
      </c>
    </row>
    <row r="4928" spans="1:3" x14ac:dyDescent="0.25">
      <c r="A4928" t="s">
        <v>5030</v>
      </c>
      <c r="B4928">
        <v>560</v>
      </c>
      <c r="C4928">
        <v>1</v>
      </c>
    </row>
    <row r="4929" spans="1:3" x14ac:dyDescent="0.25">
      <c r="A4929" t="s">
        <v>5031</v>
      </c>
      <c r="B4929" t="s">
        <v>5031</v>
      </c>
      <c r="C4929">
        <v>1</v>
      </c>
    </row>
    <row r="4930" spans="1:3" x14ac:dyDescent="0.25">
      <c r="A4930" t="s">
        <v>5032</v>
      </c>
      <c r="B4930" t="s">
        <v>5032</v>
      </c>
      <c r="C4930">
        <v>1</v>
      </c>
    </row>
    <row r="4931" spans="1:3" x14ac:dyDescent="0.25">
      <c r="A4931" t="s">
        <v>5033</v>
      </c>
      <c r="B4931" t="s">
        <v>5033</v>
      </c>
      <c r="C4931">
        <v>1</v>
      </c>
    </row>
    <row r="4932" spans="1:3" x14ac:dyDescent="0.25">
      <c r="A4932" t="s">
        <v>5034</v>
      </c>
      <c r="B4932" t="s">
        <v>5034</v>
      </c>
      <c r="C4932">
        <v>1</v>
      </c>
    </row>
    <row r="4933" spans="1:3" x14ac:dyDescent="0.25">
      <c r="A4933" t="s">
        <v>5035</v>
      </c>
      <c r="B4933" t="s">
        <v>5035</v>
      </c>
      <c r="C4933">
        <v>1</v>
      </c>
    </row>
    <row r="4934" spans="1:3" x14ac:dyDescent="0.25">
      <c r="A4934" t="s">
        <v>5036</v>
      </c>
      <c r="B4934" t="s">
        <v>5036</v>
      </c>
      <c r="C4934">
        <v>1</v>
      </c>
    </row>
    <row r="4935" spans="1:3" x14ac:dyDescent="0.25">
      <c r="A4935" t="s">
        <v>5037</v>
      </c>
      <c r="B4935" t="s">
        <v>5037</v>
      </c>
      <c r="C4935">
        <v>1</v>
      </c>
    </row>
    <row r="4936" spans="1:3" x14ac:dyDescent="0.25">
      <c r="A4936" t="s">
        <v>5038</v>
      </c>
      <c r="B4936" t="s">
        <v>5038</v>
      </c>
      <c r="C4936">
        <v>1</v>
      </c>
    </row>
    <row r="4937" spans="1:3" x14ac:dyDescent="0.25">
      <c r="A4937" t="s">
        <v>5039</v>
      </c>
      <c r="B4937" t="s">
        <v>5039</v>
      </c>
      <c r="C4937">
        <v>1</v>
      </c>
    </row>
    <row r="4938" spans="1:3" x14ac:dyDescent="0.25">
      <c r="A4938" t="s">
        <v>5040</v>
      </c>
      <c r="B4938" t="s">
        <v>5040</v>
      </c>
      <c r="C4938">
        <v>1</v>
      </c>
    </row>
    <row r="4939" spans="1:3" x14ac:dyDescent="0.25">
      <c r="A4939" t="s">
        <v>5041</v>
      </c>
      <c r="B4939" t="s">
        <v>5041</v>
      </c>
      <c r="C4939">
        <v>1</v>
      </c>
    </row>
    <row r="4940" spans="1:3" x14ac:dyDescent="0.25">
      <c r="A4940" t="s">
        <v>5042</v>
      </c>
      <c r="B4940" t="s">
        <v>5042</v>
      </c>
      <c r="C4940">
        <v>1</v>
      </c>
    </row>
    <row r="4941" spans="1:3" x14ac:dyDescent="0.25">
      <c r="A4941" t="s">
        <v>5043</v>
      </c>
      <c r="B4941" t="s">
        <v>5043</v>
      </c>
      <c r="C4941">
        <v>1</v>
      </c>
    </row>
    <row r="4942" spans="1:3" x14ac:dyDescent="0.25">
      <c r="A4942" t="s">
        <v>5044</v>
      </c>
      <c r="B4942" t="s">
        <v>5044</v>
      </c>
      <c r="C4942">
        <v>1</v>
      </c>
    </row>
    <row r="4943" spans="1:3" x14ac:dyDescent="0.25">
      <c r="A4943" t="s">
        <v>5045</v>
      </c>
      <c r="B4943">
        <v>1731</v>
      </c>
      <c r="C4943">
        <v>1</v>
      </c>
    </row>
    <row r="4944" spans="1:3" x14ac:dyDescent="0.25">
      <c r="A4944" t="s">
        <v>5046</v>
      </c>
      <c r="B4944">
        <v>3388</v>
      </c>
      <c r="C4944">
        <v>2</v>
      </c>
    </row>
    <row r="4945" spans="1:3" x14ac:dyDescent="0.25">
      <c r="A4945" t="s">
        <v>5047</v>
      </c>
      <c r="B4945">
        <v>61500</v>
      </c>
      <c r="C4945">
        <v>2</v>
      </c>
    </row>
    <row r="4946" spans="1:3" x14ac:dyDescent="0.25">
      <c r="A4946" t="s">
        <v>5048</v>
      </c>
      <c r="B4946">
        <v>2520</v>
      </c>
      <c r="C4946">
        <v>2</v>
      </c>
    </row>
    <row r="4947" spans="1:3" x14ac:dyDescent="0.25">
      <c r="A4947" t="s">
        <v>5049</v>
      </c>
      <c r="B4947">
        <v>3001</v>
      </c>
      <c r="C4947">
        <v>1</v>
      </c>
    </row>
    <row r="4948" spans="1:3" x14ac:dyDescent="0.25">
      <c r="A4948" t="s">
        <v>5050</v>
      </c>
      <c r="B4948">
        <v>9029</v>
      </c>
      <c r="C4948">
        <v>1</v>
      </c>
    </row>
    <row r="4949" spans="1:3" x14ac:dyDescent="0.25">
      <c r="A4949" t="s">
        <v>5051</v>
      </c>
      <c r="B4949">
        <v>8256</v>
      </c>
      <c r="C4949">
        <v>25</v>
      </c>
    </row>
    <row r="4950" spans="1:3" x14ac:dyDescent="0.25">
      <c r="A4950" t="s">
        <v>5052</v>
      </c>
      <c r="B4950">
        <v>8258</v>
      </c>
      <c r="C4950">
        <v>25</v>
      </c>
    </row>
    <row r="4951" spans="1:3" x14ac:dyDescent="0.25">
      <c r="A4951" t="s">
        <v>5053</v>
      </c>
      <c r="B4951">
        <v>6100</v>
      </c>
      <c r="C4951">
        <v>1</v>
      </c>
    </row>
    <row r="4952" spans="1:3" x14ac:dyDescent="0.25">
      <c r="A4952" t="s">
        <v>5054</v>
      </c>
      <c r="B4952">
        <v>3171</v>
      </c>
      <c r="C4952">
        <v>12</v>
      </c>
    </row>
    <row r="4953" spans="1:3" x14ac:dyDescent="0.25">
      <c r="A4953" t="s">
        <v>5055</v>
      </c>
      <c r="B4953">
        <v>2222</v>
      </c>
      <c r="C4953">
        <v>1</v>
      </c>
    </row>
    <row r="4954" spans="1:3" x14ac:dyDescent="0.25">
      <c r="A4954" t="s">
        <v>5056</v>
      </c>
      <c r="B4954">
        <v>2023</v>
      </c>
      <c r="C4954">
        <v>1</v>
      </c>
    </row>
    <row r="4955" spans="1:3" x14ac:dyDescent="0.25">
      <c r="A4955" t="s">
        <v>5057</v>
      </c>
      <c r="B4955">
        <v>1943</v>
      </c>
      <c r="C4955">
        <v>4</v>
      </c>
    </row>
    <row r="4956" spans="1:3" x14ac:dyDescent="0.25">
      <c r="A4956" t="s">
        <v>5058</v>
      </c>
      <c r="B4956">
        <v>861</v>
      </c>
      <c r="C4956">
        <v>3</v>
      </c>
    </row>
    <row r="4957" spans="1:3" x14ac:dyDescent="0.25">
      <c r="A4957" t="s">
        <v>5059</v>
      </c>
      <c r="B4957">
        <v>8005</v>
      </c>
      <c r="C4957">
        <v>1</v>
      </c>
    </row>
    <row r="4958" spans="1:3" x14ac:dyDescent="0.25">
      <c r="A4958" t="s">
        <v>5060</v>
      </c>
      <c r="B4958">
        <v>8204</v>
      </c>
      <c r="C4958">
        <v>1</v>
      </c>
    </row>
    <row r="4959" spans="1:3" x14ac:dyDescent="0.25">
      <c r="A4959" t="s">
        <v>5061</v>
      </c>
      <c r="B4959">
        <v>8205</v>
      </c>
      <c r="C4959">
        <v>1</v>
      </c>
    </row>
    <row r="4960" spans="1:3" x14ac:dyDescent="0.25">
      <c r="A4960" t="s">
        <v>5062</v>
      </c>
      <c r="B4960">
        <v>323</v>
      </c>
      <c r="C4960">
        <v>1</v>
      </c>
    </row>
    <row r="4961" spans="1:3" x14ac:dyDescent="0.25">
      <c r="A4961" t="s">
        <v>5063</v>
      </c>
      <c r="B4961">
        <v>4569945741</v>
      </c>
      <c r="C4961">
        <v>1</v>
      </c>
    </row>
    <row r="4962" spans="1:3" x14ac:dyDescent="0.25">
      <c r="A4962" t="s">
        <v>5064</v>
      </c>
      <c r="B4962">
        <v>5601</v>
      </c>
      <c r="C4962">
        <v>1</v>
      </c>
    </row>
    <row r="4963" spans="1:3" x14ac:dyDescent="0.25">
      <c r="A4963" t="s">
        <v>5065</v>
      </c>
      <c r="B4963">
        <v>834</v>
      </c>
      <c r="C4963">
        <v>24</v>
      </c>
    </row>
    <row r="4964" spans="1:3" x14ac:dyDescent="0.25">
      <c r="A4964" t="s">
        <v>5066</v>
      </c>
      <c r="B4964">
        <v>835</v>
      </c>
      <c r="C4964">
        <v>24</v>
      </c>
    </row>
    <row r="4965" spans="1:3" x14ac:dyDescent="0.25">
      <c r="A4965" t="s">
        <v>5067</v>
      </c>
      <c r="B4965">
        <v>61500</v>
      </c>
      <c r="C4965">
        <v>1</v>
      </c>
    </row>
    <row r="4966" spans="1:3" x14ac:dyDescent="0.25">
      <c r="A4966" t="s">
        <v>5068</v>
      </c>
      <c r="B4966">
        <v>2350</v>
      </c>
      <c r="C4966">
        <v>1</v>
      </c>
    </row>
    <row r="4967" spans="1:3" x14ac:dyDescent="0.25">
      <c r="A4967" t="s">
        <v>5069</v>
      </c>
      <c r="B4967">
        <v>362</v>
      </c>
      <c r="C4967">
        <v>1</v>
      </c>
    </row>
    <row r="4968" spans="1:3" x14ac:dyDescent="0.25">
      <c r="A4968" t="s">
        <v>5070</v>
      </c>
      <c r="B4968">
        <v>3127</v>
      </c>
      <c r="C4968">
        <v>48</v>
      </c>
    </row>
    <row r="4969" spans="1:3" x14ac:dyDescent="0.25">
      <c r="A4969" t="s">
        <v>5071</v>
      </c>
      <c r="B4969">
        <v>835</v>
      </c>
      <c r="C4969">
        <v>1</v>
      </c>
    </row>
    <row r="4970" spans="1:3" x14ac:dyDescent="0.25">
      <c r="A4970" t="s">
        <v>5072</v>
      </c>
      <c r="B4970">
        <v>5090</v>
      </c>
      <c r="C4970">
        <v>1</v>
      </c>
    </row>
    <row r="4971" spans="1:3" x14ac:dyDescent="0.25">
      <c r="A4971" t="s">
        <v>5073</v>
      </c>
      <c r="B4971">
        <v>576</v>
      </c>
      <c r="C4971">
        <v>1</v>
      </c>
    </row>
    <row r="4972" spans="1:3" x14ac:dyDescent="0.25">
      <c r="A4972" t="s">
        <v>5074</v>
      </c>
      <c r="B4972">
        <v>834</v>
      </c>
      <c r="C4972">
        <v>1</v>
      </c>
    </row>
    <row r="4973" spans="1:3" x14ac:dyDescent="0.25">
      <c r="A4973" t="s">
        <v>5075</v>
      </c>
      <c r="B4973">
        <v>942</v>
      </c>
      <c r="C4973">
        <v>1</v>
      </c>
    </row>
    <row r="4974" spans="1:3" x14ac:dyDescent="0.25">
      <c r="A4974" t="s">
        <v>5076</v>
      </c>
      <c r="B4974">
        <v>5082</v>
      </c>
      <c r="C4974">
        <v>1</v>
      </c>
    </row>
    <row r="4975" spans="1:3" x14ac:dyDescent="0.25">
      <c r="A4975" t="s">
        <v>5077</v>
      </c>
      <c r="B4975">
        <v>749</v>
      </c>
      <c r="C4975">
        <v>1</v>
      </c>
    </row>
    <row r="4976" spans="1:3" x14ac:dyDescent="0.25">
      <c r="A4976" t="s">
        <v>5078</v>
      </c>
      <c r="B4976">
        <v>735</v>
      </c>
      <c r="C4976">
        <v>12</v>
      </c>
    </row>
    <row r="4977" spans="1:3" x14ac:dyDescent="0.25">
      <c r="A4977" t="s">
        <v>5079</v>
      </c>
      <c r="B4977">
        <v>5037</v>
      </c>
      <c r="C4977">
        <v>25</v>
      </c>
    </row>
    <row r="4978" spans="1:3" x14ac:dyDescent="0.25">
      <c r="A4978" t="s">
        <v>5080</v>
      </c>
      <c r="B4978">
        <v>105</v>
      </c>
      <c r="C4978">
        <v>1</v>
      </c>
    </row>
    <row r="4979" spans="1:3" x14ac:dyDescent="0.25">
      <c r="A4979" t="s">
        <v>5081</v>
      </c>
      <c r="B4979">
        <v>501</v>
      </c>
      <c r="C4979">
        <v>1</v>
      </c>
    </row>
    <row r="4980" spans="1:3" x14ac:dyDescent="0.25">
      <c r="A4980" t="s">
        <v>5082</v>
      </c>
      <c r="B4980">
        <v>3127</v>
      </c>
      <c r="C4980">
        <v>1</v>
      </c>
    </row>
    <row r="4981" spans="1:3" x14ac:dyDescent="0.25">
      <c r="A4981" t="s">
        <v>5083</v>
      </c>
      <c r="B4981">
        <v>2351</v>
      </c>
      <c r="C4981">
        <v>1</v>
      </c>
    </row>
    <row r="4982" spans="1:3" x14ac:dyDescent="0.25">
      <c r="A4982" t="s">
        <v>5084</v>
      </c>
      <c r="B4982">
        <v>84300</v>
      </c>
      <c r="C4982">
        <v>1</v>
      </c>
    </row>
    <row r="4983" spans="1:3" x14ac:dyDescent="0.25">
      <c r="A4983" t="s">
        <v>5085</v>
      </c>
      <c r="B4983">
        <v>2156</v>
      </c>
      <c r="C4983">
        <v>1</v>
      </c>
    </row>
    <row r="4984" spans="1:3" x14ac:dyDescent="0.25">
      <c r="A4984" t="s">
        <v>5086</v>
      </c>
      <c r="B4984">
        <v>8204</v>
      </c>
      <c r="C4984">
        <v>24</v>
      </c>
    </row>
    <row r="4985" spans="1:3" x14ac:dyDescent="0.25">
      <c r="A4985" t="s">
        <v>5087</v>
      </c>
      <c r="B4985">
        <v>3013</v>
      </c>
      <c r="C4985">
        <v>1</v>
      </c>
    </row>
    <row r="4986" spans="1:3" x14ac:dyDescent="0.25">
      <c r="A4986" t="s">
        <v>5088</v>
      </c>
      <c r="B4986">
        <v>323</v>
      </c>
      <c r="C4986">
        <v>1</v>
      </c>
    </row>
    <row r="4987" spans="1:3" x14ac:dyDescent="0.25">
      <c r="A4987" t="s">
        <v>5089</v>
      </c>
      <c r="B4987">
        <v>2155</v>
      </c>
      <c r="C4987">
        <v>1</v>
      </c>
    </row>
    <row r="4988" spans="1:3" x14ac:dyDescent="0.25">
      <c r="A4988" t="s">
        <v>5090</v>
      </c>
      <c r="B4988">
        <v>8050</v>
      </c>
      <c r="C4988">
        <v>1</v>
      </c>
    </row>
    <row r="4989" spans="1:3" x14ac:dyDescent="0.25">
      <c r="A4989" t="s">
        <v>5091</v>
      </c>
      <c r="B4989">
        <v>2156</v>
      </c>
      <c r="C4989">
        <v>1</v>
      </c>
    </row>
    <row r="4990" spans="1:3" x14ac:dyDescent="0.25">
      <c r="A4990" t="s">
        <v>5092</v>
      </c>
      <c r="B4990">
        <v>1729</v>
      </c>
      <c r="C4990">
        <v>1</v>
      </c>
    </row>
    <row r="4991" spans="1:3" x14ac:dyDescent="0.25">
      <c r="A4991" t="s">
        <v>5093</v>
      </c>
      <c r="B4991">
        <v>251</v>
      </c>
      <c r="C4991">
        <v>1</v>
      </c>
    </row>
    <row r="4992" spans="1:3" x14ac:dyDescent="0.25">
      <c r="A4992" t="s">
        <v>5094</v>
      </c>
      <c r="B4992">
        <v>2250</v>
      </c>
      <c r="C4992">
        <v>1</v>
      </c>
    </row>
    <row r="4993" spans="1:3" x14ac:dyDescent="0.25">
      <c r="A4993" t="s">
        <v>5095</v>
      </c>
      <c r="B4993">
        <v>307</v>
      </c>
      <c r="C4993">
        <v>1</v>
      </c>
    </row>
    <row r="4994" spans="1:3" x14ac:dyDescent="0.25">
      <c r="A4994" t="s">
        <v>5096</v>
      </c>
      <c r="B4994">
        <v>749</v>
      </c>
      <c r="C4994">
        <v>1</v>
      </c>
    </row>
    <row r="4995" spans="1:3" x14ac:dyDescent="0.25">
      <c r="A4995" t="s">
        <v>5097</v>
      </c>
      <c r="B4995">
        <v>8250</v>
      </c>
      <c r="C4995">
        <v>1</v>
      </c>
    </row>
    <row r="4996" spans="1:3" x14ac:dyDescent="0.25">
      <c r="A4996" t="s">
        <v>5098</v>
      </c>
      <c r="B4996">
        <v>3355</v>
      </c>
      <c r="C4996">
        <v>1</v>
      </c>
    </row>
    <row r="4997" spans="1:3" x14ac:dyDescent="0.25">
      <c r="A4997" t="s">
        <v>5099</v>
      </c>
      <c r="B4997">
        <v>1260</v>
      </c>
      <c r="C4997">
        <v>1</v>
      </c>
    </row>
    <row r="4998" spans="1:3" x14ac:dyDescent="0.25">
      <c r="A4998" t="s">
        <v>5100</v>
      </c>
      <c r="B4998">
        <v>706</v>
      </c>
      <c r="C4998">
        <v>1</v>
      </c>
    </row>
    <row r="4999" spans="1:3" x14ac:dyDescent="0.25">
      <c r="A4999" t="s">
        <v>5101</v>
      </c>
      <c r="B4999">
        <v>2520</v>
      </c>
      <c r="C4999">
        <v>1</v>
      </c>
    </row>
    <row r="5000" spans="1:3" x14ac:dyDescent="0.25">
      <c r="A5000" t="s">
        <v>5102</v>
      </c>
      <c r="B5000">
        <v>2252</v>
      </c>
      <c r="C5000">
        <v>1</v>
      </c>
    </row>
    <row r="5001" spans="1:3" x14ac:dyDescent="0.25">
      <c r="A5001" t="s">
        <v>5103</v>
      </c>
      <c r="B5001">
        <v>3320</v>
      </c>
      <c r="C5001">
        <v>1</v>
      </c>
    </row>
    <row r="5002" spans="1:3" x14ac:dyDescent="0.25">
      <c r="A5002" t="s">
        <v>5104</v>
      </c>
      <c r="B5002">
        <v>5091</v>
      </c>
      <c r="C5002">
        <v>1</v>
      </c>
    </row>
    <row r="5003" spans="1:3" x14ac:dyDescent="0.25">
      <c r="A5003" t="s">
        <v>5105</v>
      </c>
      <c r="B5003">
        <v>2343</v>
      </c>
      <c r="C5003">
        <v>1</v>
      </c>
    </row>
    <row r="5004" spans="1:3" x14ac:dyDescent="0.25">
      <c r="A5004" t="s">
        <v>5106</v>
      </c>
      <c r="B5004">
        <v>1911</v>
      </c>
      <c r="C5004">
        <v>1</v>
      </c>
    </row>
    <row r="5005" spans="1:3" x14ac:dyDescent="0.25">
      <c r="A5005" t="s">
        <v>5107</v>
      </c>
      <c r="B5005">
        <v>2308</v>
      </c>
      <c r="C5005">
        <v>1</v>
      </c>
    </row>
    <row r="5006" spans="1:3" x14ac:dyDescent="0.25">
      <c r="A5006" t="s">
        <v>5108</v>
      </c>
      <c r="B5006">
        <v>2157</v>
      </c>
      <c r="C5006">
        <v>1</v>
      </c>
    </row>
    <row r="5007" spans="1:3" x14ac:dyDescent="0.25">
      <c r="A5007" t="s">
        <v>5109</v>
      </c>
      <c r="B5007">
        <v>1712</v>
      </c>
      <c r="C5007">
        <v>1</v>
      </c>
    </row>
    <row r="5008" spans="1:3" x14ac:dyDescent="0.25">
      <c r="A5008" t="s">
        <v>5110</v>
      </c>
      <c r="B5008">
        <v>465</v>
      </c>
      <c r="C5008">
        <v>1</v>
      </c>
    </row>
    <row r="5009" spans="1:3" x14ac:dyDescent="0.25">
      <c r="A5009" t="s">
        <v>5111</v>
      </c>
      <c r="B5009">
        <v>17089</v>
      </c>
      <c r="C5009">
        <v>1</v>
      </c>
    </row>
    <row r="5010" spans="1:3" x14ac:dyDescent="0.25">
      <c r="A5010" t="s">
        <v>5112</v>
      </c>
      <c r="B5010">
        <v>2155</v>
      </c>
      <c r="C5010">
        <v>1</v>
      </c>
    </row>
    <row r="5011" spans="1:3" x14ac:dyDescent="0.25">
      <c r="A5011" t="s">
        <v>5113</v>
      </c>
      <c r="B5011">
        <v>1201</v>
      </c>
      <c r="C5011">
        <v>1</v>
      </c>
    </row>
    <row r="5012" spans="1:3" x14ac:dyDescent="0.25">
      <c r="A5012" t="s">
        <v>5114</v>
      </c>
      <c r="B5012">
        <v>17001</v>
      </c>
      <c r="C5012">
        <v>1</v>
      </c>
    </row>
    <row r="5013" spans="1:3" x14ac:dyDescent="0.25">
      <c r="A5013" t="s">
        <v>5115</v>
      </c>
      <c r="B5013">
        <v>1728</v>
      </c>
      <c r="C5013">
        <v>1</v>
      </c>
    </row>
    <row r="5014" spans="1:3" x14ac:dyDescent="0.25">
      <c r="A5014" t="s">
        <v>5116</v>
      </c>
      <c r="B5014">
        <v>4403</v>
      </c>
      <c r="C5014">
        <v>24</v>
      </c>
    </row>
    <row r="5015" spans="1:3" x14ac:dyDescent="0.25">
      <c r="A5015" t="s">
        <v>5117</v>
      </c>
      <c r="B5015">
        <v>1712</v>
      </c>
      <c r="C5015">
        <v>1</v>
      </c>
    </row>
    <row r="5016" spans="1:3" x14ac:dyDescent="0.25">
      <c r="A5016" t="s">
        <v>5118</v>
      </c>
      <c r="B5016">
        <v>105</v>
      </c>
      <c r="C5016">
        <v>24</v>
      </c>
    </row>
    <row r="5017" spans="1:3" x14ac:dyDescent="0.25">
      <c r="A5017" t="s">
        <v>5119</v>
      </c>
      <c r="B5017">
        <v>2322</v>
      </c>
      <c r="C5017">
        <v>1</v>
      </c>
    </row>
    <row r="5018" spans="1:3" x14ac:dyDescent="0.25">
      <c r="A5018" t="s">
        <v>5120</v>
      </c>
      <c r="B5018">
        <v>641</v>
      </c>
      <c r="C5018">
        <v>24</v>
      </c>
    </row>
    <row r="5019" spans="1:3" x14ac:dyDescent="0.25">
      <c r="A5019" t="s">
        <v>5121</v>
      </c>
      <c r="B5019">
        <v>5082</v>
      </c>
      <c r="C5019">
        <v>24</v>
      </c>
    </row>
    <row r="5020" spans="1:3" x14ac:dyDescent="0.25">
      <c r="A5020" t="s">
        <v>5122</v>
      </c>
      <c r="B5020">
        <v>8241</v>
      </c>
      <c r="C5020">
        <v>1</v>
      </c>
    </row>
    <row r="5021" spans="1:3" x14ac:dyDescent="0.25">
      <c r="A5021" t="s">
        <v>5123</v>
      </c>
      <c r="B5021">
        <v>1292</v>
      </c>
      <c r="C5021">
        <v>1</v>
      </c>
    </row>
    <row r="5022" spans="1:3" x14ac:dyDescent="0.25">
      <c r="A5022" t="s">
        <v>5124</v>
      </c>
      <c r="B5022">
        <v>2177</v>
      </c>
      <c r="C5022">
        <v>1</v>
      </c>
    </row>
    <row r="5023" spans="1:3" x14ac:dyDescent="0.25">
      <c r="A5023" t="s">
        <v>5125</v>
      </c>
      <c r="B5023">
        <v>2251</v>
      </c>
      <c r="C5023">
        <v>1</v>
      </c>
    </row>
    <row r="5024" spans="1:3" x14ac:dyDescent="0.25">
      <c r="A5024" t="s">
        <v>5126</v>
      </c>
      <c r="B5024">
        <v>5496</v>
      </c>
      <c r="C5024">
        <v>1</v>
      </c>
    </row>
    <row r="5025" spans="1:3" x14ac:dyDescent="0.25">
      <c r="A5025" t="s">
        <v>5127</v>
      </c>
      <c r="B5025">
        <v>1231</v>
      </c>
      <c r="C5025">
        <v>1</v>
      </c>
    </row>
    <row r="5026" spans="1:3" x14ac:dyDescent="0.25">
      <c r="A5026" t="s">
        <v>5128</v>
      </c>
      <c r="B5026">
        <v>1293</v>
      </c>
      <c r="C5026">
        <v>1</v>
      </c>
    </row>
    <row r="5027" spans="1:3" x14ac:dyDescent="0.25">
      <c r="A5027" t="s">
        <v>5129</v>
      </c>
      <c r="B5027">
        <v>2308</v>
      </c>
      <c r="C5027">
        <v>24</v>
      </c>
    </row>
    <row r="5028" spans="1:3" x14ac:dyDescent="0.25">
      <c r="A5028" t="s">
        <v>5130</v>
      </c>
      <c r="B5028">
        <v>1930</v>
      </c>
      <c r="C5028">
        <v>1</v>
      </c>
    </row>
    <row r="5029" spans="1:3" x14ac:dyDescent="0.25">
      <c r="A5029" t="s">
        <v>5131</v>
      </c>
      <c r="B5029">
        <v>250</v>
      </c>
      <c r="C5029">
        <v>1</v>
      </c>
    </row>
    <row r="5030" spans="1:3" x14ac:dyDescent="0.25">
      <c r="A5030" t="s">
        <v>5132</v>
      </c>
      <c r="B5030">
        <v>861</v>
      </c>
      <c r="C5030">
        <v>6</v>
      </c>
    </row>
    <row r="5031" spans="1:3" x14ac:dyDescent="0.25">
      <c r="A5031" t="s">
        <v>5133</v>
      </c>
      <c r="B5031">
        <v>521</v>
      </c>
      <c r="C5031">
        <v>1</v>
      </c>
    </row>
    <row r="5032" spans="1:3" x14ac:dyDescent="0.25">
      <c r="A5032" t="s">
        <v>5134</v>
      </c>
      <c r="B5032">
        <v>2347</v>
      </c>
      <c r="C5032">
        <v>1</v>
      </c>
    </row>
    <row r="5033" spans="1:3" x14ac:dyDescent="0.25">
      <c r="A5033" t="s">
        <v>5135</v>
      </c>
      <c r="B5033">
        <v>2260</v>
      </c>
      <c r="C5033">
        <v>36</v>
      </c>
    </row>
    <row r="5034" spans="1:3" x14ac:dyDescent="0.25">
      <c r="A5034" t="s">
        <v>5136</v>
      </c>
      <c r="B5034">
        <v>714</v>
      </c>
      <c r="C5034">
        <v>1</v>
      </c>
    </row>
    <row r="5035" spans="1:3" x14ac:dyDescent="0.25">
      <c r="A5035" t="s">
        <v>5137</v>
      </c>
      <c r="B5035">
        <v>4443</v>
      </c>
      <c r="C5035">
        <v>1</v>
      </c>
    </row>
    <row r="5036" spans="1:3" x14ac:dyDescent="0.25">
      <c r="A5036" t="s">
        <v>5138</v>
      </c>
      <c r="B5036">
        <v>2156</v>
      </c>
      <c r="C5036">
        <v>1</v>
      </c>
    </row>
  </sheetData>
  <autoFilter ref="A1:C4922" xr:uid="{00000000-0009-0000-0000-000007000000}"/>
  <conditionalFormatting sqref="A1:A4921 A4923:A1048576">
    <cfRule type="duplicateValues" dxfId="18" priority="2"/>
  </conditionalFormatting>
  <conditionalFormatting sqref="B4929:B4942">
    <cfRule type="duplicateValues" dxfId="17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42"/>
  <sheetViews>
    <sheetView zoomScale="115" zoomScaleNormal="115" workbookViewId="0">
      <pane xSplit="1" ySplit="1" topLeftCell="B1060" activePane="bottomRight" state="frozen"/>
      <selection pane="topRight" activeCell="B1" sqref="B1"/>
      <selection pane="bottomLeft" activeCell="A2" sqref="A2"/>
      <selection pane="bottomRight" activeCell="F1442" sqref="F1061:F1442"/>
    </sheetView>
  </sheetViews>
  <sheetFormatPr defaultRowHeight="15" x14ac:dyDescent="0.25"/>
  <cols>
    <col min="1" max="1" width="27" customWidth="1"/>
    <col min="2" max="3" width="14.140625" customWidth="1"/>
    <col min="4" max="4" width="14.28515625" customWidth="1"/>
    <col min="5" max="5" width="18.28515625" customWidth="1"/>
    <col min="6" max="6" width="56.28515625" customWidth="1"/>
    <col min="7" max="7" width="38.7109375" customWidth="1"/>
    <col min="8" max="8" width="58" style="17" customWidth="1"/>
    <col min="9" max="9" width="19.28515625" customWidth="1"/>
    <col min="10" max="10" width="17.28515625" customWidth="1"/>
  </cols>
  <sheetData>
    <row r="1" spans="1:10" s="36" customFormat="1" ht="21.75" customHeight="1" x14ac:dyDescent="0.25">
      <c r="A1" s="37" t="s">
        <v>0</v>
      </c>
      <c r="B1" s="37" t="s">
        <v>5139</v>
      </c>
      <c r="C1" s="37" t="s">
        <v>5140</v>
      </c>
      <c r="D1" s="37" t="s">
        <v>6803</v>
      </c>
      <c r="E1" s="37" t="s">
        <v>6880</v>
      </c>
      <c r="F1" s="37" t="s">
        <v>6881</v>
      </c>
      <c r="G1" s="37" t="s">
        <v>6882</v>
      </c>
      <c r="H1" s="37" t="s">
        <v>6883</v>
      </c>
      <c r="I1" s="37" t="s">
        <v>6884</v>
      </c>
      <c r="J1" s="37" t="s">
        <v>5149</v>
      </c>
    </row>
    <row r="2" spans="1:10" x14ac:dyDescent="0.25">
      <c r="A2" t="s">
        <v>4941</v>
      </c>
      <c r="B2" t="s">
        <v>5311</v>
      </c>
      <c r="C2" t="s">
        <v>5312</v>
      </c>
      <c r="D2">
        <v>2309</v>
      </c>
      <c r="E2" t="s">
        <v>6885</v>
      </c>
      <c r="F2" s="21" t="s">
        <v>5297</v>
      </c>
      <c r="G2" s="21"/>
      <c r="I2" s="29" t="str">
        <f>VLOOKUP(A2,'[5]ItemReport_10001042616_2025-02-'!$A:$U,21,0)</f>
        <v>00764608006221</v>
      </c>
      <c r="J2" t="s">
        <v>6886</v>
      </c>
    </row>
    <row r="3" spans="1:10" ht="45" customHeight="1" x14ac:dyDescent="0.25">
      <c r="A3" t="s">
        <v>1440</v>
      </c>
      <c r="B3" t="s">
        <v>5838</v>
      </c>
      <c r="C3" t="s">
        <v>5839</v>
      </c>
      <c r="D3">
        <v>3121</v>
      </c>
      <c r="E3" t="s">
        <v>6887</v>
      </c>
      <c r="F3" s="62" t="s">
        <v>6382</v>
      </c>
      <c r="H3" s="24" t="s">
        <v>6888</v>
      </c>
      <c r="I3" s="29" t="str">
        <f>VLOOKUP(A3,'[5]ItemReport_10001042616_2025-02-'!$A:$U,21,0)</f>
        <v>00469231025631</v>
      </c>
      <c r="J3" t="s">
        <v>6889</v>
      </c>
    </row>
    <row r="4" spans="1:10" ht="75" customHeight="1" x14ac:dyDescent="0.25">
      <c r="A4" t="s">
        <v>1450</v>
      </c>
      <c r="B4" t="s">
        <v>5281</v>
      </c>
      <c r="C4" t="s">
        <v>5282</v>
      </c>
      <c r="D4">
        <v>3125</v>
      </c>
      <c r="E4" t="s">
        <v>6890</v>
      </c>
      <c r="F4" s="62" t="s">
        <v>6891</v>
      </c>
      <c r="H4" s="38" t="s">
        <v>6892</v>
      </c>
      <c r="I4" s="29" t="str">
        <f>VLOOKUP(A4,'[5]ItemReport_10001042616_2025-02-'!$A:$U,21,0)</f>
        <v>00764608020944</v>
      </c>
      <c r="J4" t="s">
        <v>6889</v>
      </c>
    </row>
    <row r="5" spans="1:10" ht="45" customHeight="1" x14ac:dyDescent="0.25">
      <c r="A5" t="s">
        <v>1452</v>
      </c>
      <c r="B5" t="s">
        <v>5858</v>
      </c>
      <c r="C5" t="s">
        <v>5859</v>
      </c>
      <c r="D5">
        <v>3126</v>
      </c>
      <c r="E5" t="s">
        <v>6893</v>
      </c>
      <c r="F5" s="62" t="s">
        <v>6894</v>
      </c>
      <c r="H5" s="24" t="s">
        <v>6888</v>
      </c>
      <c r="I5" s="29" t="str">
        <f>VLOOKUP(A5,'[5]ItemReport_10001042616_2025-02-'!$A:$U,21,0)</f>
        <v>00462714692085</v>
      </c>
      <c r="J5" t="s">
        <v>6895</v>
      </c>
    </row>
    <row r="6" spans="1:10" ht="45" customHeight="1" x14ac:dyDescent="0.25">
      <c r="A6" t="s">
        <v>4982</v>
      </c>
      <c r="B6" t="s">
        <v>5827</v>
      </c>
      <c r="C6" t="s">
        <v>6896</v>
      </c>
      <c r="E6" t="s">
        <v>6897</v>
      </c>
      <c r="F6" s="62" t="s">
        <v>6898</v>
      </c>
      <c r="H6" s="24" t="s">
        <v>6888</v>
      </c>
      <c r="I6" s="29" t="e">
        <f>VLOOKUP(A6,'[5]ItemReport_10001042616_2025-02-'!$A:$U,21,0)</f>
        <v>#N/A</v>
      </c>
      <c r="J6" t="s">
        <v>6889</v>
      </c>
    </row>
    <row r="7" spans="1:10" ht="45" customHeight="1" x14ac:dyDescent="0.25">
      <c r="A7" t="s">
        <v>1460</v>
      </c>
      <c r="B7" t="s">
        <v>5692</v>
      </c>
      <c r="F7" s="62" t="s">
        <v>6899</v>
      </c>
      <c r="H7" s="24" t="s">
        <v>6900</v>
      </c>
      <c r="I7" s="29" t="str">
        <f>VLOOKUP(A7,'[5]ItemReport_10001042616_2025-02-'!$A:$U,21,0)</f>
        <v>10764608006228</v>
      </c>
      <c r="J7" t="s">
        <v>6889</v>
      </c>
    </row>
    <row r="8" spans="1:10" ht="75" customHeight="1" x14ac:dyDescent="0.25">
      <c r="A8" t="s">
        <v>1532</v>
      </c>
      <c r="B8" t="s">
        <v>5480</v>
      </c>
      <c r="C8" t="s">
        <v>5481</v>
      </c>
      <c r="D8">
        <v>3161</v>
      </c>
      <c r="E8" t="s">
        <v>6901</v>
      </c>
      <c r="F8" s="62" t="s">
        <v>6902</v>
      </c>
      <c r="H8" s="38" t="s">
        <v>6903</v>
      </c>
      <c r="I8" s="29" t="str">
        <f>VLOOKUP(A8,'[5]ItemReport_10001042616_2025-02-'!$A:$U,21,0)</f>
        <v>00764608025062</v>
      </c>
      <c r="J8" t="s">
        <v>6904</v>
      </c>
    </row>
    <row r="9" spans="1:10" ht="45" customHeight="1" x14ac:dyDescent="0.25">
      <c r="A9" t="s">
        <v>1543</v>
      </c>
      <c r="B9" t="s">
        <v>5209</v>
      </c>
      <c r="C9" t="s">
        <v>5210</v>
      </c>
      <c r="D9">
        <v>3167</v>
      </c>
      <c r="E9" t="s">
        <v>6616</v>
      </c>
      <c r="F9" s="62" t="s">
        <v>6197</v>
      </c>
      <c r="H9" s="24" t="s">
        <v>6905</v>
      </c>
      <c r="I9" s="29" t="str">
        <f>VLOOKUP(A9,'[5]ItemReport_10001042616_2025-02-'!$A:$U,21,0)</f>
        <v>20764608008052</v>
      </c>
      <c r="J9" t="s">
        <v>6906</v>
      </c>
    </row>
    <row r="10" spans="1:10" ht="75" customHeight="1" x14ac:dyDescent="0.25">
      <c r="A10" t="s">
        <v>1811</v>
      </c>
      <c r="B10" t="s">
        <v>5592</v>
      </c>
      <c r="C10" t="s">
        <v>5593</v>
      </c>
      <c r="E10" t="s">
        <v>6907</v>
      </c>
      <c r="F10" s="62" t="s">
        <v>6908</v>
      </c>
      <c r="H10" s="38" t="s">
        <v>6909</v>
      </c>
      <c r="I10" s="29" t="str">
        <f>VLOOKUP(A10,'[5]ItemReport_10001042616_2025-02-'!$A:$U,21,0)</f>
        <v>10764608170141</v>
      </c>
      <c r="J10" t="s">
        <v>6910</v>
      </c>
    </row>
    <row r="11" spans="1:10" ht="60" customHeight="1" x14ac:dyDescent="0.25">
      <c r="A11" t="s">
        <v>1814</v>
      </c>
      <c r="B11" t="s">
        <v>5318</v>
      </c>
      <c r="C11" t="s">
        <v>5319</v>
      </c>
      <c r="D11">
        <v>3451</v>
      </c>
      <c r="E11" t="s">
        <v>6723</v>
      </c>
      <c r="F11" s="62" t="s">
        <v>6911</v>
      </c>
      <c r="H11" s="38" t="s">
        <v>6912</v>
      </c>
      <c r="I11" s="29" t="str">
        <f>VLOOKUP(A11,'[5]ItemReport_10001042616_2025-02-'!$A:$U,21,0)</f>
        <v>00764608023259</v>
      </c>
      <c r="J11" t="s">
        <v>6913</v>
      </c>
    </row>
    <row r="12" spans="1:10" ht="60" customHeight="1" x14ac:dyDescent="0.25">
      <c r="A12" t="s">
        <v>2135</v>
      </c>
      <c r="B12" t="s">
        <v>5451</v>
      </c>
      <c r="C12" t="s">
        <v>5452</v>
      </c>
      <c r="D12">
        <v>4102</v>
      </c>
      <c r="E12" t="s">
        <v>6754</v>
      </c>
      <c r="F12" s="62" t="s">
        <v>6914</v>
      </c>
      <c r="I12" s="29" t="str">
        <f>VLOOKUP(A12,'[5]ItemReport_10001042616_2025-02-'!$A:$U,21,0)</f>
        <v>20764608005228</v>
      </c>
      <c r="J12" t="s">
        <v>6889</v>
      </c>
    </row>
    <row r="13" spans="1:10" ht="75" customHeight="1" x14ac:dyDescent="0.25">
      <c r="A13" t="s">
        <v>3834</v>
      </c>
      <c r="B13" t="s">
        <v>5305</v>
      </c>
      <c r="C13" t="s">
        <v>5306</v>
      </c>
      <c r="D13">
        <v>5472</v>
      </c>
      <c r="E13" t="s">
        <v>6915</v>
      </c>
      <c r="F13" s="62" t="s">
        <v>6332</v>
      </c>
      <c r="H13" s="38" t="s">
        <v>6916</v>
      </c>
      <c r="I13" s="29" t="str">
        <f>VLOOKUP(A13,'[5]ItemReport_10001042616_2025-02-'!$A:$U,21,0)</f>
        <v>00814625012399</v>
      </c>
      <c r="J13" t="s">
        <v>6910</v>
      </c>
    </row>
    <row r="14" spans="1:10" ht="75" customHeight="1" x14ac:dyDescent="0.25">
      <c r="A14" t="s">
        <v>4896</v>
      </c>
      <c r="B14" t="s">
        <v>5217</v>
      </c>
      <c r="C14" t="s">
        <v>5218</v>
      </c>
      <c r="D14">
        <v>5476</v>
      </c>
      <c r="E14" t="s">
        <v>6917</v>
      </c>
      <c r="F14" s="62" t="s">
        <v>6918</v>
      </c>
      <c r="H14" s="38" t="s">
        <v>6919</v>
      </c>
      <c r="I14" s="29" t="str">
        <f>VLOOKUP(A14,'[5]ItemReport_10001042616_2025-02-'!$A:$U,21,0)</f>
        <v>00461076682888</v>
      </c>
      <c r="J14" t="s">
        <v>6910</v>
      </c>
    </row>
    <row r="15" spans="1:10" ht="75" customHeight="1" x14ac:dyDescent="0.25">
      <c r="A15" t="s">
        <v>2906</v>
      </c>
      <c r="B15" t="s">
        <v>5203</v>
      </c>
      <c r="C15" t="s">
        <v>5204</v>
      </c>
      <c r="D15">
        <v>581</v>
      </c>
      <c r="E15" t="s">
        <v>6920</v>
      </c>
      <c r="F15" s="62" t="s">
        <v>6921</v>
      </c>
      <c r="H15" s="38" t="s">
        <v>6922</v>
      </c>
      <c r="I15" s="29" t="str">
        <f>VLOOKUP(A15,'[5]ItemReport_10001042616_2025-02-'!$A:$U,21,0)</f>
        <v>00764608030028</v>
      </c>
      <c r="J15" t="s">
        <v>6904</v>
      </c>
    </row>
    <row r="16" spans="1:10" ht="75" customHeight="1" x14ac:dyDescent="0.25">
      <c r="A16" t="s">
        <v>2908</v>
      </c>
      <c r="B16" t="s">
        <v>5173</v>
      </c>
      <c r="C16" t="s">
        <v>5174</v>
      </c>
      <c r="D16">
        <v>582</v>
      </c>
      <c r="E16" t="s">
        <v>6737</v>
      </c>
      <c r="F16" s="62" t="s">
        <v>6921</v>
      </c>
      <c r="I16" s="29" t="str">
        <f>VLOOKUP(A16,'[5]ItemReport_10001042616_2025-02-'!$A:$U,21,0)</f>
        <v>00764608080108</v>
      </c>
      <c r="J16" t="s">
        <v>6904</v>
      </c>
    </row>
    <row r="17" spans="1:10" ht="60" customHeight="1" x14ac:dyDescent="0.25">
      <c r="A17" t="s">
        <v>3897</v>
      </c>
      <c r="B17" t="s">
        <v>5388</v>
      </c>
      <c r="C17" t="s">
        <v>5388</v>
      </c>
      <c r="D17">
        <v>8000</v>
      </c>
      <c r="E17" t="s">
        <v>6923</v>
      </c>
      <c r="F17" s="62" t="s">
        <v>6924</v>
      </c>
      <c r="H17" s="38" t="s">
        <v>6925</v>
      </c>
      <c r="I17" s="29" t="str">
        <f>VLOOKUP(A17,'[5]ItemReport_10001042616_2025-02-'!$A:$U,21,0)</f>
        <v>00764608080009</v>
      </c>
      <c r="J17" t="s">
        <v>6926</v>
      </c>
    </row>
    <row r="18" spans="1:10" ht="45" customHeight="1" x14ac:dyDescent="0.25">
      <c r="A18" t="s">
        <v>3289</v>
      </c>
      <c r="B18" t="s">
        <v>5255</v>
      </c>
      <c r="C18" t="s">
        <v>5256</v>
      </c>
      <c r="D18">
        <v>8004</v>
      </c>
      <c r="E18" t="s">
        <v>6927</v>
      </c>
      <c r="F18" s="62" t="s">
        <v>6165</v>
      </c>
      <c r="H18" s="38" t="s">
        <v>6928</v>
      </c>
      <c r="I18" s="29" t="str">
        <f>VLOOKUP(A18,'[5]ItemReport_10001042616_2025-02-'!$A:$U,21,0)</f>
        <v>10764608022068</v>
      </c>
      <c r="J18" t="s">
        <v>6929</v>
      </c>
    </row>
    <row r="19" spans="1:10" ht="45" customHeight="1" x14ac:dyDescent="0.25">
      <c r="A19" t="s">
        <v>3290</v>
      </c>
      <c r="B19" t="s">
        <v>5169</v>
      </c>
      <c r="C19" t="s">
        <v>5169</v>
      </c>
      <c r="D19">
        <v>8005</v>
      </c>
      <c r="E19" t="s">
        <v>6930</v>
      </c>
      <c r="F19" s="62" t="s">
        <v>6165</v>
      </c>
      <c r="H19" s="38" t="s">
        <v>6928</v>
      </c>
      <c r="I19" s="29" t="str">
        <f>VLOOKUP(A19,'[5]ItemReport_10001042616_2025-02-'!$A:$U,21,0)</f>
        <v>20764608021525</v>
      </c>
      <c r="J19" t="s">
        <v>6929</v>
      </c>
    </row>
    <row r="20" spans="1:10" ht="45" customHeight="1" x14ac:dyDescent="0.25">
      <c r="A20" t="s">
        <v>5000</v>
      </c>
      <c r="B20" t="s">
        <v>6931</v>
      </c>
      <c r="C20" t="s">
        <v>6931</v>
      </c>
      <c r="E20" t="s">
        <v>6932</v>
      </c>
      <c r="F20" s="62" t="s">
        <v>6165</v>
      </c>
      <c r="I20" s="29" t="e">
        <f>VLOOKUP(A20,'[5]ItemReport_10001042616_2025-02-'!$A:$U,21,0)</f>
        <v>#N/A</v>
      </c>
      <c r="J20" t="s">
        <v>6929</v>
      </c>
    </row>
    <row r="21" spans="1:10" ht="45" customHeight="1" x14ac:dyDescent="0.25">
      <c r="A21" t="s">
        <v>3291</v>
      </c>
      <c r="B21" t="s">
        <v>5157</v>
      </c>
      <c r="C21" t="s">
        <v>5158</v>
      </c>
      <c r="D21">
        <v>8006</v>
      </c>
      <c r="E21" t="s">
        <v>6933</v>
      </c>
      <c r="F21" s="62" t="s">
        <v>6165</v>
      </c>
      <c r="H21" s="38" t="s">
        <v>6928</v>
      </c>
      <c r="I21" s="29" t="str">
        <f>VLOOKUP(A21,'[5]ItemReport_10001042616_2025-02-'!$A:$U,21,0)</f>
        <v>20814625012102</v>
      </c>
      <c r="J21" t="s">
        <v>6929</v>
      </c>
    </row>
    <row r="22" spans="1:10" ht="60" customHeight="1" x14ac:dyDescent="0.25">
      <c r="A22" t="s">
        <v>4864</v>
      </c>
      <c r="B22" t="s">
        <v>6934</v>
      </c>
      <c r="C22" t="s">
        <v>6934</v>
      </c>
      <c r="D22">
        <v>8010</v>
      </c>
      <c r="E22" t="s">
        <v>6935</v>
      </c>
      <c r="F22" s="62" t="s">
        <v>6924</v>
      </c>
      <c r="H22" s="38" t="s">
        <v>6925</v>
      </c>
      <c r="I22" s="29" t="str">
        <f>VLOOKUP(A22,'[5]ItemReport_10001042616_2025-02-'!$A:$U,21,0)</f>
        <v>00468455612467</v>
      </c>
      <c r="J22" t="s">
        <v>6936</v>
      </c>
    </row>
    <row r="23" spans="1:10" ht="75" customHeight="1" x14ac:dyDescent="0.25">
      <c r="A23" t="s">
        <v>3327</v>
      </c>
      <c r="B23" t="s">
        <v>5588</v>
      </c>
      <c r="C23" t="s">
        <v>5588</v>
      </c>
      <c r="D23">
        <v>839</v>
      </c>
      <c r="E23" t="s">
        <v>6937</v>
      </c>
      <c r="F23" s="62" t="s">
        <v>6938</v>
      </c>
      <c r="H23" s="38" t="s">
        <v>6939</v>
      </c>
      <c r="I23" s="29" t="str">
        <f>VLOOKUP(A23,'[5]ItemReport_10001042616_2025-02-'!$A:$U,21,0)</f>
        <v>00464061412361</v>
      </c>
      <c r="J23" t="s">
        <v>6889</v>
      </c>
    </row>
    <row r="24" spans="1:10" ht="60" customHeight="1" x14ac:dyDescent="0.25">
      <c r="A24" t="s">
        <v>3332</v>
      </c>
      <c r="B24" t="s">
        <v>5337</v>
      </c>
      <c r="C24" t="s">
        <v>5338</v>
      </c>
      <c r="D24">
        <v>840</v>
      </c>
      <c r="E24" t="s">
        <v>6940</v>
      </c>
      <c r="F24" s="62" t="s">
        <v>6941</v>
      </c>
      <c r="I24" s="29" t="str">
        <f>VLOOKUP(A24,'[5]ItemReport_10001042616_2025-02-'!$A:$U,21,0)</f>
        <v>00466063391576</v>
      </c>
      <c r="J24" t="s">
        <v>6889</v>
      </c>
    </row>
    <row r="25" spans="1:10" ht="75" customHeight="1" x14ac:dyDescent="0.25">
      <c r="A25" t="s">
        <v>3334</v>
      </c>
      <c r="B25" t="s">
        <v>5219</v>
      </c>
      <c r="C25" t="s">
        <v>5220</v>
      </c>
      <c r="D25">
        <v>841</v>
      </c>
      <c r="E25" t="s">
        <v>6942</v>
      </c>
      <c r="F25" s="62" t="s">
        <v>6943</v>
      </c>
      <c r="H25" s="38" t="s">
        <v>6939</v>
      </c>
      <c r="I25" s="29" t="str">
        <f>VLOOKUP(A25,'[5]ItemReport_10001042616_2025-02-'!$A:$U,21,0)</f>
        <v>00764608021743</v>
      </c>
      <c r="J25" t="s">
        <v>6889</v>
      </c>
    </row>
    <row r="26" spans="1:10" ht="75" customHeight="1" x14ac:dyDescent="0.25">
      <c r="A26" t="s">
        <v>3338</v>
      </c>
      <c r="B26" t="s">
        <v>5322</v>
      </c>
      <c r="C26" t="s">
        <v>5323</v>
      </c>
      <c r="D26">
        <v>842</v>
      </c>
      <c r="E26" t="s">
        <v>6944</v>
      </c>
      <c r="F26" s="62" t="s">
        <v>6938</v>
      </c>
      <c r="H26" s="38" t="s">
        <v>6939</v>
      </c>
      <c r="I26" s="29" t="str">
        <f>VLOOKUP(A26,'[5]ItemReport_10001042616_2025-02-'!$A:$U,21,0)</f>
        <v>00462346688166</v>
      </c>
      <c r="J26" t="s">
        <v>6889</v>
      </c>
    </row>
    <row r="27" spans="1:10" ht="60" customHeight="1" x14ac:dyDescent="0.25">
      <c r="A27" t="s">
        <v>3350</v>
      </c>
      <c r="B27" t="s">
        <v>5402</v>
      </c>
      <c r="C27" t="s">
        <v>5403</v>
      </c>
      <c r="D27">
        <v>847</v>
      </c>
      <c r="E27" t="s">
        <v>6749</v>
      </c>
      <c r="F27" s="62" t="s">
        <v>6945</v>
      </c>
      <c r="I27" s="29" t="e">
        <f>VLOOKUP(A27,'[5]ItemReport_10001042616_2025-02-'!$A:$U,21,0)</f>
        <v>#N/A</v>
      </c>
      <c r="J27" t="s">
        <v>6889</v>
      </c>
    </row>
    <row r="28" spans="1:10" ht="75" customHeight="1" x14ac:dyDescent="0.25">
      <c r="A28" t="s">
        <v>3358</v>
      </c>
      <c r="B28" t="s">
        <v>5259</v>
      </c>
      <c r="C28" t="s">
        <v>5260</v>
      </c>
      <c r="D28">
        <v>850</v>
      </c>
      <c r="E28" t="s">
        <v>6946</v>
      </c>
      <c r="F28" s="62" t="s">
        <v>6947</v>
      </c>
      <c r="H28" s="38" t="s">
        <v>6939</v>
      </c>
      <c r="I28" s="29" t="str">
        <f>VLOOKUP(A28,'[5]ItemReport_10001042616_2025-02-'!$A:$U,21,0)</f>
        <v>00805219499238</v>
      </c>
      <c r="J28" t="s">
        <v>6948</v>
      </c>
    </row>
    <row r="29" spans="1:10" ht="60" customHeight="1" x14ac:dyDescent="0.25">
      <c r="A29" t="s">
        <v>3798</v>
      </c>
      <c r="B29" t="s">
        <v>5292</v>
      </c>
      <c r="C29" t="s">
        <v>5293</v>
      </c>
      <c r="D29">
        <v>851</v>
      </c>
      <c r="E29" t="s">
        <v>6949</v>
      </c>
      <c r="F29" s="62" t="s">
        <v>6950</v>
      </c>
      <c r="H29" s="38" t="s">
        <v>6951</v>
      </c>
      <c r="I29" s="29" t="str">
        <f>VLOOKUP(A29,'[5]ItemReport_10001042616_2025-02-'!$A:$U,21,0)</f>
        <v>10764608017156</v>
      </c>
      <c r="J29" t="s">
        <v>6948</v>
      </c>
    </row>
    <row r="30" spans="1:10" ht="60" customHeight="1" x14ac:dyDescent="0.25">
      <c r="A30" s="21" t="s">
        <v>4898</v>
      </c>
      <c r="B30" t="s">
        <v>5208</v>
      </c>
      <c r="C30" t="s">
        <v>5208</v>
      </c>
      <c r="D30">
        <v>5191</v>
      </c>
      <c r="E30" t="s">
        <v>6952</v>
      </c>
      <c r="F30" t="s">
        <v>6953</v>
      </c>
      <c r="G30" s="24" t="s">
        <v>6954</v>
      </c>
      <c r="H30" s="17" t="s">
        <v>6953</v>
      </c>
      <c r="I30" s="29" t="str">
        <f>VLOOKUP(A30,'[5]ItemReport_10001042616_2025-02-'!$A:$U,21,0)</f>
        <v>20764608082854</v>
      </c>
      <c r="J30" t="s">
        <v>6886</v>
      </c>
    </row>
    <row r="31" spans="1:10" ht="120" customHeight="1" x14ac:dyDescent="0.25">
      <c r="A31" s="21" t="s">
        <v>4936</v>
      </c>
      <c r="B31" t="s">
        <v>5416</v>
      </c>
      <c r="C31" t="s">
        <v>5417</v>
      </c>
      <c r="D31">
        <v>5191</v>
      </c>
      <c r="E31" t="s">
        <v>6955</v>
      </c>
      <c r="F31" s="24" t="s">
        <v>5494</v>
      </c>
      <c r="G31" s="24" t="s">
        <v>6956</v>
      </c>
      <c r="H31" s="38" t="s">
        <v>6957</v>
      </c>
      <c r="I31" s="29" t="str">
        <f>VLOOKUP(A31,'[5]ItemReport_10001042616_2025-02-'!$A:$U,21,0)</f>
        <v>20764608025691</v>
      </c>
      <c r="J31" t="s">
        <v>6913</v>
      </c>
    </row>
    <row r="32" spans="1:10" ht="105" customHeight="1" x14ac:dyDescent="0.25">
      <c r="A32" s="21" t="s">
        <v>1534</v>
      </c>
      <c r="B32" t="s">
        <v>5349</v>
      </c>
      <c r="C32" t="s">
        <v>5350</v>
      </c>
      <c r="D32">
        <v>3163</v>
      </c>
      <c r="E32" t="s">
        <v>6958</v>
      </c>
      <c r="F32" s="24" t="s">
        <v>6959</v>
      </c>
      <c r="G32" s="24" t="s">
        <v>6960</v>
      </c>
      <c r="I32" s="29" t="str">
        <f>VLOOKUP(A32,'[5]ItemReport_10001042616_2025-02-'!$A:$U,21,0)</f>
        <v>00764608022320</v>
      </c>
      <c r="J32" t="s">
        <v>6904</v>
      </c>
    </row>
    <row r="33" spans="1:10" ht="90" customHeight="1" x14ac:dyDescent="0.25">
      <c r="A33" s="21" t="s">
        <v>3805</v>
      </c>
      <c r="B33" t="s">
        <v>5635</v>
      </c>
      <c r="F33" s="24" t="s">
        <v>6961</v>
      </c>
      <c r="G33" s="24" t="s">
        <v>6962</v>
      </c>
      <c r="H33" s="38" t="s">
        <v>6951</v>
      </c>
      <c r="I33" s="29" t="str">
        <f>VLOOKUP(A33,'[5]ItemReport_10001042616_2025-02-'!$A:$U,21,0)</f>
        <v>00467622775981</v>
      </c>
      <c r="J33" t="s">
        <v>6904</v>
      </c>
    </row>
    <row r="34" spans="1:10" x14ac:dyDescent="0.25">
      <c r="A34" t="s">
        <v>167</v>
      </c>
      <c r="B34" t="s">
        <v>6963</v>
      </c>
      <c r="H34" t="s">
        <v>6953</v>
      </c>
      <c r="I34" s="29" t="str">
        <f>VLOOKUP(A34,'[5]ItemReport_10001042616_2025-02-'!$A:$U,21,0)</f>
        <v>00764608012093</v>
      </c>
      <c r="J34" t="s">
        <v>6886</v>
      </c>
    </row>
    <row r="35" spans="1:10" x14ac:dyDescent="0.25">
      <c r="A35" t="s">
        <v>112</v>
      </c>
      <c r="B35" t="s">
        <v>6964</v>
      </c>
      <c r="D35">
        <v>1200</v>
      </c>
      <c r="E35" t="s">
        <v>112</v>
      </c>
      <c r="H35" s="17" t="s">
        <v>6953</v>
      </c>
      <c r="I35" s="29" t="str">
        <f>VLOOKUP(A35,'[5]ItemReport_10001042616_2025-02-'!$A:$U,21,0)</f>
        <v>00460015767983</v>
      </c>
      <c r="J35" t="s">
        <v>6886</v>
      </c>
    </row>
    <row r="36" spans="1:10" ht="60" customHeight="1" x14ac:dyDescent="0.25">
      <c r="A36" t="s">
        <v>113</v>
      </c>
      <c r="B36" t="s">
        <v>5899</v>
      </c>
      <c r="D36">
        <v>1200</v>
      </c>
      <c r="E36" t="s">
        <v>113</v>
      </c>
      <c r="F36" t="s">
        <v>5494</v>
      </c>
      <c r="H36" s="38" t="s">
        <v>6965</v>
      </c>
      <c r="I36" s="29" t="str">
        <f>VLOOKUP(A36,'[5]ItemReport_10001042616_2025-02-'!$A:$U,21,0)</f>
        <v>20764608054974</v>
      </c>
      <c r="J36" t="s">
        <v>6966</v>
      </c>
    </row>
    <row r="37" spans="1:10" ht="60" customHeight="1" x14ac:dyDescent="0.25">
      <c r="A37" t="s">
        <v>116</v>
      </c>
      <c r="B37" t="s">
        <v>5723</v>
      </c>
      <c r="F37" s="24" t="s">
        <v>6967</v>
      </c>
      <c r="I37" s="29" t="str">
        <f>VLOOKUP(A37,'[5]ItemReport_10001042616_2025-02-'!$A:$U,21,0)</f>
        <v>00764608006245</v>
      </c>
      <c r="J37" t="s">
        <v>6966</v>
      </c>
    </row>
    <row r="38" spans="1:10" x14ac:dyDescent="0.25">
      <c r="A38" t="s">
        <v>1334</v>
      </c>
      <c r="B38" t="s">
        <v>6046</v>
      </c>
      <c r="F38" t="s">
        <v>6968</v>
      </c>
    </row>
    <row r="39" spans="1:10" x14ac:dyDescent="0.25">
      <c r="A39" t="s">
        <v>140</v>
      </c>
      <c r="B39" t="s">
        <v>6822</v>
      </c>
      <c r="C39" t="s">
        <v>6822</v>
      </c>
      <c r="E39" t="s">
        <v>6969</v>
      </c>
      <c r="F39" t="s">
        <v>6968</v>
      </c>
      <c r="I39" s="29" t="str">
        <f>VLOOKUP(A39,'[5]ItemReport_10001042616_2025-02-'!$A:$U,21,0)</f>
        <v>00461320368292</v>
      </c>
      <c r="J39" t="s">
        <v>6886</v>
      </c>
    </row>
    <row r="40" spans="1:10" x14ac:dyDescent="0.25">
      <c r="A40" t="s">
        <v>1427</v>
      </c>
      <c r="B40" t="s">
        <v>6970</v>
      </c>
      <c r="H40" s="17" t="s">
        <v>6953</v>
      </c>
      <c r="I40" s="29" t="str">
        <f>VLOOKUP(A40,'[5]ItemReport_10001042616_2025-02-'!$A:$U,21,0)</f>
        <v>20764608034921</v>
      </c>
      <c r="J40" t="s">
        <v>6886</v>
      </c>
    </row>
    <row r="41" spans="1:10" x14ac:dyDescent="0.25">
      <c r="A41" t="s">
        <v>150</v>
      </c>
      <c r="B41" t="s">
        <v>6971</v>
      </c>
      <c r="H41" s="17" t="s">
        <v>6953</v>
      </c>
      <c r="I41" s="29" t="str">
        <f>VLOOKUP(A41,'[5]ItemReport_10001042616_2025-02-'!$A:$U,21,0)</f>
        <v>10764608044145</v>
      </c>
      <c r="J41" t="s">
        <v>6886</v>
      </c>
    </row>
    <row r="42" spans="1:10" x14ac:dyDescent="0.25">
      <c r="A42" t="s">
        <v>4992</v>
      </c>
      <c r="B42" t="s">
        <v>6814</v>
      </c>
      <c r="C42" t="s">
        <v>6815</v>
      </c>
      <c r="E42" t="s">
        <v>6972</v>
      </c>
      <c r="F42" t="s">
        <v>6973</v>
      </c>
      <c r="I42" s="29" t="str">
        <f>VLOOKUP(A42,'[5]ItemReport_10001042616_2025-02-'!$A:$U,21,0)</f>
        <v>00764608031674</v>
      </c>
      <c r="J42" t="s">
        <v>6886</v>
      </c>
    </row>
    <row r="43" spans="1:10" x14ac:dyDescent="0.25">
      <c r="A43" t="s">
        <v>160</v>
      </c>
      <c r="B43" t="s">
        <v>6100</v>
      </c>
      <c r="D43">
        <v>1217</v>
      </c>
      <c r="E43" t="s">
        <v>160</v>
      </c>
      <c r="F43" t="s">
        <v>5297</v>
      </c>
      <c r="H43" s="17" t="s">
        <v>6953</v>
      </c>
      <c r="I43" s="29" t="str">
        <f>VLOOKUP(A43,'[5]ItemReport_10001042616_2025-02-'!$A:$U,21,0)</f>
        <v>00764608170717</v>
      </c>
      <c r="J43" t="s">
        <v>6886</v>
      </c>
    </row>
    <row r="44" spans="1:10" x14ac:dyDescent="0.25">
      <c r="A44" t="s">
        <v>2922</v>
      </c>
      <c r="B44" t="s">
        <v>6974</v>
      </c>
      <c r="H44" s="17" t="s">
        <v>6953</v>
      </c>
      <c r="I44" s="29" t="str">
        <f>VLOOKUP(A44,'[5]ItemReport_10001042616_2025-02-'!$A:$U,21,0)</f>
        <v>00764608018132</v>
      </c>
      <c r="J44" t="s">
        <v>6886</v>
      </c>
    </row>
    <row r="45" spans="1:10" x14ac:dyDescent="0.25">
      <c r="A45" t="s">
        <v>1958</v>
      </c>
      <c r="B45" t="s">
        <v>6975</v>
      </c>
      <c r="H45" t="s">
        <v>6953</v>
      </c>
      <c r="I45" s="29" t="str">
        <f>VLOOKUP(A45,'[5]ItemReport_10001042616_2025-02-'!$A:$U,21,0)</f>
        <v>00764608017814</v>
      </c>
      <c r="J45" t="s">
        <v>6886</v>
      </c>
    </row>
    <row r="46" spans="1:10" x14ac:dyDescent="0.25">
      <c r="A46" t="s">
        <v>119</v>
      </c>
      <c r="B46" t="s">
        <v>6976</v>
      </c>
      <c r="H46" t="s">
        <v>6953</v>
      </c>
      <c r="I46" s="29" t="str">
        <f>VLOOKUP(A46,'[5]ItemReport_10001042616_2025-02-'!$A:$U,21,0)</f>
        <v>20088908615001</v>
      </c>
      <c r="J46" t="s">
        <v>6886</v>
      </c>
    </row>
    <row r="47" spans="1:10" x14ac:dyDescent="0.25">
      <c r="A47" t="s">
        <v>173</v>
      </c>
      <c r="B47" t="s">
        <v>5862</v>
      </c>
      <c r="C47" t="s">
        <v>5862</v>
      </c>
      <c r="E47" t="s">
        <v>6977</v>
      </c>
      <c r="F47" t="s">
        <v>6973</v>
      </c>
      <c r="H47" s="17" t="s">
        <v>6978</v>
      </c>
      <c r="I47" s="29" t="str">
        <f>VLOOKUP(A47,'[5]ItemReport_10001042616_2025-02-'!$A:$U,21,0)</f>
        <v>10764608017064</v>
      </c>
      <c r="J47" t="s">
        <v>6886</v>
      </c>
    </row>
    <row r="48" spans="1:10" x14ac:dyDescent="0.25">
      <c r="A48" t="s">
        <v>5012</v>
      </c>
      <c r="B48" t="s">
        <v>5862</v>
      </c>
      <c r="C48" t="s">
        <v>5863</v>
      </c>
      <c r="E48" t="s">
        <v>6979</v>
      </c>
      <c r="F48" t="s">
        <v>6973</v>
      </c>
      <c r="I48" s="29" t="e">
        <f>VLOOKUP(A48,'[5]ItemReport_10001042616_2025-02-'!$A:$U,21,0)</f>
        <v>#N/A</v>
      </c>
      <c r="J48" t="s">
        <v>6886</v>
      </c>
    </row>
    <row r="49" spans="1:10" x14ac:dyDescent="0.25">
      <c r="A49" t="s">
        <v>178</v>
      </c>
      <c r="B49" t="s">
        <v>6816</v>
      </c>
      <c r="C49" t="s">
        <v>6817</v>
      </c>
      <c r="E49" t="s">
        <v>6980</v>
      </c>
      <c r="F49" t="s">
        <v>6981</v>
      </c>
      <c r="I49" s="29" t="str">
        <f>VLOOKUP(A49,'[5]ItemReport_10001042616_2025-02-'!$A:$U,21,0)</f>
        <v>00764608068083</v>
      </c>
      <c r="J49" t="s">
        <v>6886</v>
      </c>
    </row>
    <row r="50" spans="1:10" ht="60" customHeight="1" x14ac:dyDescent="0.25">
      <c r="A50" t="s">
        <v>182</v>
      </c>
      <c r="B50" t="s">
        <v>6982</v>
      </c>
      <c r="F50" s="24" t="s">
        <v>6967</v>
      </c>
      <c r="I50" s="29" t="str">
        <f>VLOOKUP(A50,'[5]ItemReport_10001042616_2025-02-'!$A:$U,21,0)</f>
        <v>00764608012642</v>
      </c>
      <c r="J50" t="s">
        <v>6983</v>
      </c>
    </row>
    <row r="51" spans="1:10" x14ac:dyDescent="0.25">
      <c r="A51" t="s">
        <v>196</v>
      </c>
      <c r="B51" t="s">
        <v>5812</v>
      </c>
      <c r="F51" t="s">
        <v>6973</v>
      </c>
      <c r="I51" s="29" t="str">
        <f>VLOOKUP(A51,'[5]ItemReport_10001042616_2025-02-'!$A:$U,21,0)</f>
        <v>20764608005471</v>
      </c>
      <c r="J51" t="s">
        <v>6886</v>
      </c>
    </row>
    <row r="52" spans="1:10" x14ac:dyDescent="0.25">
      <c r="A52" t="s">
        <v>1226</v>
      </c>
      <c r="B52" t="s">
        <v>6984</v>
      </c>
      <c r="H52" t="s">
        <v>6953</v>
      </c>
      <c r="I52" s="29" t="str">
        <f>VLOOKUP(A52,'[5]ItemReport_10001042616_2025-02-'!$A:$U,21,0)</f>
        <v>00764608005286</v>
      </c>
      <c r="J52" t="s">
        <v>6886</v>
      </c>
    </row>
    <row r="53" spans="1:10" x14ac:dyDescent="0.25">
      <c r="A53" t="s">
        <v>2708</v>
      </c>
      <c r="B53" t="s">
        <v>6985</v>
      </c>
      <c r="H53" t="s">
        <v>6953</v>
      </c>
      <c r="I53" s="29" t="str">
        <f>VLOOKUP(A53,'[5]ItemReport_10001042616_2025-02-'!$A:$U,21,0)</f>
        <v>00764608039915</v>
      </c>
      <c r="J53" t="s">
        <v>6886</v>
      </c>
    </row>
    <row r="54" spans="1:10" x14ac:dyDescent="0.25">
      <c r="A54" t="s">
        <v>3141</v>
      </c>
      <c r="B54" t="s">
        <v>6986</v>
      </c>
      <c r="H54" s="17" t="s">
        <v>6953</v>
      </c>
      <c r="I54" s="29" t="str">
        <f>VLOOKUP(A54,'[5]ItemReport_10001042616_2025-02-'!$A:$U,21,0)</f>
        <v>00466204200828</v>
      </c>
      <c r="J54" t="s">
        <v>6886</v>
      </c>
    </row>
    <row r="55" spans="1:10" x14ac:dyDescent="0.25">
      <c r="A55" t="s">
        <v>256</v>
      </c>
      <c r="B55" t="s">
        <v>6855</v>
      </c>
      <c r="C55" t="s">
        <v>6856</v>
      </c>
      <c r="D55">
        <v>1263</v>
      </c>
      <c r="E55" t="s">
        <v>6987</v>
      </c>
      <c r="F55" t="s">
        <v>6973</v>
      </c>
      <c r="H55" s="17" t="s">
        <v>6953</v>
      </c>
      <c r="I55" s="29" t="str">
        <f>VLOOKUP(A55,'[5]ItemReport_10001042616_2025-02-'!$A:$U,21,0)</f>
        <v>00764608005804</v>
      </c>
      <c r="J55" t="s">
        <v>6886</v>
      </c>
    </row>
    <row r="56" spans="1:10" x14ac:dyDescent="0.25">
      <c r="A56" t="s">
        <v>270</v>
      </c>
      <c r="B56" t="s">
        <v>6988</v>
      </c>
      <c r="D56">
        <v>1274</v>
      </c>
      <c r="H56" s="17" t="s">
        <v>6953</v>
      </c>
      <c r="I56" s="29" t="str">
        <f>VLOOKUP(A56,'[5]ItemReport_10001042616_2025-02-'!$A:$U,21,0)</f>
        <v>20814625012393</v>
      </c>
      <c r="J56" t="s">
        <v>6886</v>
      </c>
    </row>
    <row r="57" spans="1:10" x14ac:dyDescent="0.25">
      <c r="A57" t="s">
        <v>4990</v>
      </c>
      <c r="B57" t="s">
        <v>6821</v>
      </c>
      <c r="C57" t="s">
        <v>6821</v>
      </c>
      <c r="E57" t="s">
        <v>6989</v>
      </c>
      <c r="F57" t="s">
        <v>6968</v>
      </c>
      <c r="I57" s="29" t="str">
        <f>VLOOKUP(A57,'[5]ItemReport_10001042616_2025-02-'!$A:$U,21,0)</f>
        <v>20764608033504</v>
      </c>
      <c r="J57" t="s">
        <v>6886</v>
      </c>
    </row>
    <row r="58" spans="1:10" x14ac:dyDescent="0.25">
      <c r="A58" t="s">
        <v>642</v>
      </c>
      <c r="B58" t="s">
        <v>6071</v>
      </c>
      <c r="F58" t="s">
        <v>5297</v>
      </c>
      <c r="H58" t="s">
        <v>6953</v>
      </c>
      <c r="I58" s="29" t="str">
        <f>VLOOKUP(A58,'[5]ItemReport_10001042616_2025-02-'!$A:$U,21,0)</f>
        <v>20764608009929</v>
      </c>
      <c r="J58" t="s">
        <v>6886</v>
      </c>
    </row>
    <row r="59" spans="1:10" x14ac:dyDescent="0.25">
      <c r="A59" t="s">
        <v>291</v>
      </c>
      <c r="B59" t="s">
        <v>5407</v>
      </c>
      <c r="C59" t="s">
        <v>5407</v>
      </c>
      <c r="D59">
        <v>1286</v>
      </c>
      <c r="E59" t="s">
        <v>6990</v>
      </c>
      <c r="F59" t="s">
        <v>6968</v>
      </c>
      <c r="H59" s="17" t="s">
        <v>6953</v>
      </c>
      <c r="I59" s="29" t="str">
        <f>VLOOKUP(A59,'[5]ItemReport_10001042616_2025-02-'!$A:$U,21,0)</f>
        <v>00764608012864</v>
      </c>
      <c r="J59" t="s">
        <v>6886</v>
      </c>
    </row>
    <row r="60" spans="1:10" ht="60" customHeight="1" x14ac:dyDescent="0.25">
      <c r="A60" t="s">
        <v>292</v>
      </c>
      <c r="B60" t="s">
        <v>5580</v>
      </c>
      <c r="F60" s="24" t="s">
        <v>6991</v>
      </c>
      <c r="H60" s="38" t="s">
        <v>6992</v>
      </c>
      <c r="I60" s="29" t="str">
        <f>VLOOKUP(A60,'[5]ItemReport_10001042616_2025-02-'!$A:$U,21,0)</f>
        <v>00764608007822</v>
      </c>
      <c r="J60" t="s">
        <v>6983</v>
      </c>
    </row>
    <row r="61" spans="1:10" x14ac:dyDescent="0.25">
      <c r="A61" t="s">
        <v>5017</v>
      </c>
      <c r="B61" t="s">
        <v>6219</v>
      </c>
      <c r="F61" t="s">
        <v>6968</v>
      </c>
      <c r="H61" t="s">
        <v>6953</v>
      </c>
      <c r="I61" s="29" t="str">
        <f>VLOOKUP(A61,'[5]ItemReport_10001042616_2025-02-'!$A:$U,21,0)</f>
        <v>00461202482399</v>
      </c>
      <c r="J61" t="s">
        <v>6886</v>
      </c>
    </row>
    <row r="62" spans="1:10" x14ac:dyDescent="0.25">
      <c r="A62" t="s">
        <v>5011</v>
      </c>
      <c r="B62" t="s">
        <v>6762</v>
      </c>
      <c r="F62" t="s">
        <v>6968</v>
      </c>
      <c r="H62" t="s">
        <v>6953</v>
      </c>
      <c r="I62" s="29" t="str">
        <f>VLOOKUP(A62,'[5]ItemReport_10001042616_2025-02-'!$A:$U,21,0)</f>
        <v>00469631575163</v>
      </c>
      <c r="J62" t="s">
        <v>6886</v>
      </c>
    </row>
    <row r="63" spans="1:10" x14ac:dyDescent="0.25">
      <c r="A63" t="s">
        <v>302</v>
      </c>
      <c r="B63" t="s">
        <v>5802</v>
      </c>
      <c r="F63" t="s">
        <v>6113</v>
      </c>
      <c r="I63" s="29" t="str">
        <f>VLOOKUP(A63,'[5]ItemReport_10001042616_2025-02-'!$A:$U,21,0)</f>
        <v>00468192756165</v>
      </c>
      <c r="J63" t="s">
        <v>6886</v>
      </c>
    </row>
    <row r="64" spans="1:10" ht="60" customHeight="1" x14ac:dyDescent="0.25">
      <c r="A64" t="s">
        <v>311</v>
      </c>
      <c r="B64" t="s">
        <v>6157</v>
      </c>
      <c r="C64" t="s">
        <v>6158</v>
      </c>
      <c r="F64" s="24" t="s">
        <v>6993</v>
      </c>
    </row>
    <row r="65" spans="1:10" ht="60" customHeight="1" x14ac:dyDescent="0.25">
      <c r="A65" t="s">
        <v>354</v>
      </c>
      <c r="B65" t="s">
        <v>6994</v>
      </c>
      <c r="D65">
        <v>1501</v>
      </c>
      <c r="E65" t="s">
        <v>354</v>
      </c>
      <c r="H65" s="38" t="s">
        <v>6995</v>
      </c>
      <c r="I65" s="29" t="str">
        <f>VLOOKUP(A65,'[5]ItemReport_10001042616_2025-02-'!$A:$U,21,0)</f>
        <v>20764608005235</v>
      </c>
      <c r="J65" t="s">
        <v>6966</v>
      </c>
    </row>
    <row r="66" spans="1:10" x14ac:dyDescent="0.25">
      <c r="A66" t="s">
        <v>4895</v>
      </c>
      <c r="B66" t="s">
        <v>5214</v>
      </c>
      <c r="C66" t="s">
        <v>5214</v>
      </c>
      <c r="D66">
        <v>1502</v>
      </c>
      <c r="E66" t="s">
        <v>6996</v>
      </c>
      <c r="F66" t="s">
        <v>6997</v>
      </c>
      <c r="H66" s="17" t="s">
        <v>6953</v>
      </c>
      <c r="I66" s="29" t="e">
        <f>VLOOKUP(A66,'[5]ItemReport_10001042616_2025-02-'!$A:$U,21,0)</f>
        <v>#N/A</v>
      </c>
      <c r="J66" t="s">
        <v>6886</v>
      </c>
    </row>
    <row r="67" spans="1:10" ht="60" customHeight="1" x14ac:dyDescent="0.25">
      <c r="A67" t="s">
        <v>356</v>
      </c>
      <c r="B67" t="s">
        <v>5464</v>
      </c>
      <c r="C67" t="s">
        <v>5465</v>
      </c>
      <c r="D67">
        <v>1502</v>
      </c>
      <c r="E67" t="s">
        <v>6998</v>
      </c>
      <c r="F67" s="24" t="s">
        <v>6999</v>
      </c>
      <c r="H67" s="38" t="s">
        <v>7000</v>
      </c>
      <c r="I67" s="29" t="str">
        <f>VLOOKUP(A67,'[5]ItemReport_10001042616_2025-02-'!$A:$U,21,0)</f>
        <v>00468612537039</v>
      </c>
      <c r="J67" t="s">
        <v>6966</v>
      </c>
    </row>
    <row r="68" spans="1:10" ht="60" customHeight="1" x14ac:dyDescent="0.25">
      <c r="A68" t="s">
        <v>359</v>
      </c>
      <c r="B68" t="s">
        <v>5741</v>
      </c>
      <c r="F68" s="24" t="s">
        <v>6967</v>
      </c>
      <c r="I68" s="29" t="str">
        <f>VLOOKUP(A68,'[5]ItemReport_10001042616_2025-02-'!$A:$U,21,0)</f>
        <v>20764608050167</v>
      </c>
    </row>
    <row r="69" spans="1:10" x14ac:dyDescent="0.25">
      <c r="A69" t="s">
        <v>361</v>
      </c>
      <c r="B69" t="s">
        <v>5732</v>
      </c>
      <c r="D69">
        <v>1612</v>
      </c>
      <c r="E69" t="s">
        <v>7001</v>
      </c>
      <c r="F69" t="s">
        <v>5297</v>
      </c>
      <c r="H69" s="17" t="s">
        <v>6953</v>
      </c>
      <c r="I69" s="29" t="str">
        <f>VLOOKUP(A69,'[5]ItemReport_10001042616_2025-02-'!$A:$U,21,0)</f>
        <v>00764608022306</v>
      </c>
      <c r="J69" t="s">
        <v>6886</v>
      </c>
    </row>
    <row r="70" spans="1:10" x14ac:dyDescent="0.25">
      <c r="A70" t="s">
        <v>1653</v>
      </c>
      <c r="B70" t="s">
        <v>7002</v>
      </c>
      <c r="H70" s="17" t="s">
        <v>6953</v>
      </c>
      <c r="I70" s="29" t="str">
        <f>VLOOKUP(A70,'[5]ItemReport_10001042616_2025-02-'!$A:$U,21,0)</f>
        <v>20810056727516</v>
      </c>
      <c r="J70" t="s">
        <v>6886</v>
      </c>
    </row>
    <row r="71" spans="1:10" x14ac:dyDescent="0.25">
      <c r="A71" t="s">
        <v>364</v>
      </c>
      <c r="B71" t="s">
        <v>5425</v>
      </c>
      <c r="D71">
        <v>1613</v>
      </c>
      <c r="E71" t="s">
        <v>7003</v>
      </c>
      <c r="F71" t="s">
        <v>5297</v>
      </c>
      <c r="H71" t="s">
        <v>6953</v>
      </c>
      <c r="I71" s="29" t="str">
        <f>VLOOKUP(A71,'[5]ItemReport_10001042616_2025-02-'!$A:$U,21,0)</f>
        <v>00764608043646</v>
      </c>
      <c r="J71" t="s">
        <v>6886</v>
      </c>
    </row>
    <row r="72" spans="1:10" x14ac:dyDescent="0.25">
      <c r="A72" t="s">
        <v>2460</v>
      </c>
      <c r="B72" t="s">
        <v>7004</v>
      </c>
      <c r="H72" s="17" t="s">
        <v>6953</v>
      </c>
      <c r="I72" s="29" t="str">
        <f>VLOOKUP(A72,'[5]ItemReport_10001042616_2025-02-'!$A:$U,21,0)</f>
        <v>00764608082041</v>
      </c>
      <c r="J72" t="s">
        <v>6886</v>
      </c>
    </row>
    <row r="73" spans="1:10" x14ac:dyDescent="0.25">
      <c r="A73" t="s">
        <v>1937</v>
      </c>
      <c r="B73" t="s">
        <v>7005</v>
      </c>
      <c r="H73" t="s">
        <v>6953</v>
      </c>
      <c r="I73" s="29" t="str">
        <f>VLOOKUP(A73,'[5]ItemReport_10001042616_2025-02-'!$A:$U,21,0)</f>
        <v>10764608012106</v>
      </c>
      <c r="J73" t="s">
        <v>6886</v>
      </c>
    </row>
    <row r="74" spans="1:10" x14ac:dyDescent="0.25">
      <c r="A74" t="s">
        <v>367</v>
      </c>
      <c r="B74" t="s">
        <v>5518</v>
      </c>
      <c r="F74" t="s">
        <v>5297</v>
      </c>
      <c r="H74" s="17" t="s">
        <v>6953</v>
      </c>
      <c r="I74" s="29" t="str">
        <f>VLOOKUP(A74,'[5]ItemReport_10001042616_2025-02-'!$A:$U,21,0)</f>
        <v>10764608016111</v>
      </c>
      <c r="J74" t="s">
        <v>6886</v>
      </c>
    </row>
    <row r="75" spans="1:10" ht="60" customHeight="1" x14ac:dyDescent="0.25">
      <c r="A75" t="s">
        <v>371</v>
      </c>
      <c r="B75" t="s">
        <v>6086</v>
      </c>
      <c r="F75" s="24" t="s">
        <v>6967</v>
      </c>
      <c r="H75" s="38" t="s">
        <v>6992</v>
      </c>
      <c r="I75" s="29" t="str">
        <f>VLOOKUP(A75,'[5]ItemReport_10001042616_2025-02-'!$A:$U,21,0)</f>
        <v>00764608020067</v>
      </c>
      <c r="J75" t="s">
        <v>6966</v>
      </c>
    </row>
    <row r="76" spans="1:10" ht="60" customHeight="1" x14ac:dyDescent="0.25">
      <c r="A76" t="s">
        <v>374</v>
      </c>
      <c r="B76" t="s">
        <v>5722</v>
      </c>
      <c r="F76" s="24" t="s">
        <v>6967</v>
      </c>
      <c r="I76" s="29" t="str">
        <f>VLOOKUP(A76,'[5]ItemReport_10001042616_2025-02-'!$A:$U,21,0)</f>
        <v>00764608005248</v>
      </c>
    </row>
    <row r="77" spans="1:10" x14ac:dyDescent="0.25">
      <c r="A77" t="s">
        <v>375</v>
      </c>
      <c r="B77" t="s">
        <v>5958</v>
      </c>
      <c r="F77" t="s">
        <v>6113</v>
      </c>
      <c r="I77" s="29" t="str">
        <f>VLOOKUP(A77,'[5]ItemReport_10001042616_2025-02-'!$A:$U,21,0)</f>
        <v>00764608003237</v>
      </c>
      <c r="J77" t="s">
        <v>6886</v>
      </c>
    </row>
    <row r="78" spans="1:10" x14ac:dyDescent="0.25">
      <c r="A78" t="s">
        <v>2454</v>
      </c>
      <c r="B78" t="s">
        <v>7006</v>
      </c>
      <c r="H78" s="17" t="s">
        <v>6953</v>
      </c>
      <c r="I78" s="29" t="str">
        <f>VLOOKUP(A78,'[5]ItemReport_10001042616_2025-02-'!$A:$U,21,0)</f>
        <v>00764608020227</v>
      </c>
      <c r="J78" t="s">
        <v>6886</v>
      </c>
    </row>
    <row r="79" spans="1:10" ht="45" customHeight="1" x14ac:dyDescent="0.25">
      <c r="A79" t="s">
        <v>3302</v>
      </c>
      <c r="D79">
        <v>804</v>
      </c>
      <c r="H79" s="24" t="s">
        <v>7007</v>
      </c>
      <c r="I79" s="29" t="str">
        <f>VLOOKUP(A79,'[5]ItemReport_10001042616_2025-02-'!$A:$U,21,0)</f>
        <v>20764608010574</v>
      </c>
      <c r="J79" t="s">
        <v>6886</v>
      </c>
    </row>
    <row r="80" spans="1:10" x14ac:dyDescent="0.25">
      <c r="A80" t="s">
        <v>2689</v>
      </c>
      <c r="B80" t="s">
        <v>7008</v>
      </c>
      <c r="H80" s="17" t="s">
        <v>6953</v>
      </c>
      <c r="I80" s="29" t="str">
        <f>VLOOKUP(A80,'[5]ItemReport_10001042616_2025-02-'!$A:$U,21,0)</f>
        <v>10764608003036</v>
      </c>
      <c r="J80" t="s">
        <v>6886</v>
      </c>
    </row>
    <row r="81" spans="1:10" x14ac:dyDescent="0.25">
      <c r="A81" t="s">
        <v>282</v>
      </c>
      <c r="B81" t="s">
        <v>7009</v>
      </c>
      <c r="H81" s="17" t="s">
        <v>6953</v>
      </c>
      <c r="I81" s="29" t="str">
        <f>VLOOKUP(A81,'[5]ItemReport_10001042616_2025-02-'!$A:$U,21,0)</f>
        <v>00764608010570</v>
      </c>
      <c r="J81" t="s">
        <v>6886</v>
      </c>
    </row>
    <row r="82" spans="1:10" x14ac:dyDescent="0.25">
      <c r="A82" t="s">
        <v>1176</v>
      </c>
      <c r="B82" t="s">
        <v>7010</v>
      </c>
      <c r="H82" t="s">
        <v>6953</v>
      </c>
      <c r="I82" s="29" t="str">
        <f>VLOOKUP(A82,'[5]ItemReport_10001042616_2025-02-'!$A:$U,21,0)</f>
        <v>00465382114835</v>
      </c>
      <c r="J82" t="s">
        <v>6886</v>
      </c>
    </row>
    <row r="83" spans="1:10" x14ac:dyDescent="0.25">
      <c r="A83" t="s">
        <v>4991</v>
      </c>
      <c r="B83" t="s">
        <v>5752</v>
      </c>
      <c r="C83" t="s">
        <v>5753</v>
      </c>
      <c r="E83" t="s">
        <v>7011</v>
      </c>
      <c r="F83" t="s">
        <v>6973</v>
      </c>
      <c r="I83" s="29" t="str">
        <f>VLOOKUP(A83,'[5]ItemReport_10001042616_2025-02-'!$A:$U,21,0)</f>
        <v>20764608050457</v>
      </c>
      <c r="J83" t="s">
        <v>6886</v>
      </c>
    </row>
    <row r="84" spans="1:10" x14ac:dyDescent="0.25">
      <c r="A84" t="s">
        <v>4987</v>
      </c>
      <c r="B84" t="s">
        <v>6039</v>
      </c>
      <c r="C84" t="s">
        <v>6040</v>
      </c>
      <c r="E84" t="s">
        <v>7012</v>
      </c>
      <c r="F84" t="s">
        <v>6973</v>
      </c>
      <c r="I84" s="29" t="str">
        <f>VLOOKUP(A84,'[5]ItemReport_10001042616_2025-02-'!$A:$U,21,0)</f>
        <v>20764608050204</v>
      </c>
      <c r="J84" t="s">
        <v>6886</v>
      </c>
    </row>
    <row r="85" spans="1:10" ht="45" customHeight="1" x14ac:dyDescent="0.25">
      <c r="A85" t="s">
        <v>4610</v>
      </c>
      <c r="B85" t="s">
        <v>6216</v>
      </c>
      <c r="C85" t="s">
        <v>6216</v>
      </c>
      <c r="F85" s="24" t="s">
        <v>7013</v>
      </c>
      <c r="J85" t="s">
        <v>6886</v>
      </c>
    </row>
    <row r="86" spans="1:10" x14ac:dyDescent="0.25">
      <c r="A86" t="s">
        <v>486</v>
      </c>
      <c r="B86" t="s">
        <v>5196</v>
      </c>
      <c r="F86" t="s">
        <v>6968</v>
      </c>
      <c r="H86" s="17" t="s">
        <v>6953</v>
      </c>
      <c r="I86" s="29" t="str">
        <f>VLOOKUP(A86,'[5]ItemReport_10001042616_2025-02-'!$A:$U,21,0)</f>
        <v>10764608001117</v>
      </c>
      <c r="J86" t="s">
        <v>6886</v>
      </c>
    </row>
    <row r="87" spans="1:10" x14ac:dyDescent="0.25">
      <c r="A87" t="s">
        <v>520</v>
      </c>
      <c r="B87" t="s">
        <v>7014</v>
      </c>
      <c r="F87" t="s">
        <v>6968</v>
      </c>
      <c r="I87" s="29" t="str">
        <f>VLOOKUP(A87,'[5]ItemReport_10001042616_2025-02-'!$A:$U,21,0)</f>
        <v>20764608021532</v>
      </c>
      <c r="J87" t="s">
        <v>6886</v>
      </c>
    </row>
    <row r="88" spans="1:10" x14ac:dyDescent="0.25">
      <c r="A88" t="s">
        <v>531</v>
      </c>
      <c r="B88" t="s">
        <v>5418</v>
      </c>
      <c r="F88" t="s">
        <v>6973</v>
      </c>
      <c r="I88" s="29" t="str">
        <f>VLOOKUP(A88,'[5]ItemReport_10001042616_2025-02-'!$A:$U,21,0)</f>
        <v>20764608041042</v>
      </c>
      <c r="J88" t="s">
        <v>6886</v>
      </c>
    </row>
    <row r="89" spans="1:10" ht="60" customHeight="1" x14ac:dyDescent="0.25">
      <c r="A89" t="s">
        <v>540</v>
      </c>
      <c r="B89" t="s">
        <v>7015</v>
      </c>
      <c r="C89" t="s">
        <v>7016</v>
      </c>
      <c r="E89" t="s">
        <v>7017</v>
      </c>
      <c r="F89" s="24" t="s">
        <v>6135</v>
      </c>
      <c r="I89" s="29" t="str">
        <f>VLOOKUP(A89,'[5]ItemReport_10001042616_2025-02-'!$A:$U,21,0)</f>
        <v>00764608055236</v>
      </c>
      <c r="J89" t="s">
        <v>6966</v>
      </c>
    </row>
    <row r="90" spans="1:10" x14ac:dyDescent="0.25">
      <c r="A90" t="s">
        <v>554</v>
      </c>
      <c r="B90" t="s">
        <v>5829</v>
      </c>
      <c r="C90" t="s">
        <v>5829</v>
      </c>
      <c r="D90">
        <v>17081</v>
      </c>
      <c r="E90" t="s">
        <v>7018</v>
      </c>
      <c r="F90" t="s">
        <v>6968</v>
      </c>
      <c r="H90" s="17" t="s">
        <v>6953</v>
      </c>
      <c r="I90" s="29" t="str">
        <f>VLOOKUP(A90,'[5]ItemReport_10001042616_2025-02-'!$A:$U,21,0)</f>
        <v>00764608010426</v>
      </c>
      <c r="J90" t="s">
        <v>6886</v>
      </c>
    </row>
    <row r="91" spans="1:10" x14ac:dyDescent="0.25">
      <c r="A91" t="s">
        <v>557</v>
      </c>
      <c r="B91" t="s">
        <v>7019</v>
      </c>
      <c r="C91" t="s">
        <v>7019</v>
      </c>
      <c r="D91">
        <v>17082</v>
      </c>
      <c r="E91" t="s">
        <v>7020</v>
      </c>
      <c r="F91" t="s">
        <v>6968</v>
      </c>
      <c r="I91" s="29" t="str">
        <f>VLOOKUP(A91,'[5]ItemReport_10001042616_2025-02-'!$A:$U,21,0)</f>
        <v>10764608012960</v>
      </c>
      <c r="J91" t="s">
        <v>6886</v>
      </c>
    </row>
    <row r="92" spans="1:10" x14ac:dyDescent="0.25">
      <c r="A92" t="s">
        <v>560</v>
      </c>
      <c r="B92" t="s">
        <v>7021</v>
      </c>
      <c r="C92" t="s">
        <v>7021</v>
      </c>
      <c r="D92">
        <v>17083</v>
      </c>
      <c r="E92" t="s">
        <v>7022</v>
      </c>
      <c r="F92" t="s">
        <v>6968</v>
      </c>
      <c r="I92" s="29" t="str">
        <f>VLOOKUP(A92,'[5]ItemReport_10001042616_2025-02-'!$A:$U,21,0)</f>
        <v>00764608016145</v>
      </c>
      <c r="J92" t="s">
        <v>6886</v>
      </c>
    </row>
    <row r="93" spans="1:10" x14ac:dyDescent="0.25">
      <c r="A93" t="s">
        <v>3821</v>
      </c>
      <c r="B93" t="s">
        <v>7023</v>
      </c>
      <c r="C93" t="s">
        <v>7023</v>
      </c>
      <c r="D93">
        <v>17084</v>
      </c>
      <c r="E93" t="s">
        <v>7024</v>
      </c>
      <c r="F93" t="s">
        <v>6968</v>
      </c>
      <c r="I93" s="29" t="e">
        <f>VLOOKUP(A93,'[5]ItemReport_10001042616_2025-02-'!$A:$U,21,0)</f>
        <v>#N/A</v>
      </c>
      <c r="J93" t="s">
        <v>6886</v>
      </c>
    </row>
    <row r="94" spans="1:10" x14ac:dyDescent="0.25">
      <c r="A94" t="s">
        <v>3827</v>
      </c>
      <c r="B94" t="s">
        <v>7025</v>
      </c>
      <c r="C94" t="s">
        <v>7025</v>
      </c>
      <c r="D94">
        <v>17086</v>
      </c>
      <c r="E94" t="s">
        <v>7026</v>
      </c>
      <c r="F94" t="s">
        <v>6968</v>
      </c>
      <c r="I94" s="29" t="str">
        <f>VLOOKUP(A94,'[5]ItemReport_10001042616_2025-02-'!$A:$U,21,0)</f>
        <v>20764608021013</v>
      </c>
      <c r="J94" t="s">
        <v>6886</v>
      </c>
    </row>
    <row r="95" spans="1:10" x14ac:dyDescent="0.25">
      <c r="A95" t="s">
        <v>580</v>
      </c>
      <c r="B95" t="s">
        <v>7027</v>
      </c>
      <c r="F95" t="s">
        <v>6968</v>
      </c>
      <c r="I95" s="29" t="str">
        <f>VLOOKUP(A95,'[5]ItemReport_10001042616_2025-02-'!$A:$U,21,0)</f>
        <v>10764608033484</v>
      </c>
      <c r="J95" t="s">
        <v>6886</v>
      </c>
    </row>
    <row r="96" spans="1:10" ht="60" customHeight="1" x14ac:dyDescent="0.25">
      <c r="A96" t="s">
        <v>5027</v>
      </c>
      <c r="B96" t="s">
        <v>5711</v>
      </c>
      <c r="C96" t="s">
        <v>5712</v>
      </c>
      <c r="D96">
        <v>1716</v>
      </c>
      <c r="F96" s="24" t="s">
        <v>7028</v>
      </c>
      <c r="H96" s="38" t="s">
        <v>7029</v>
      </c>
      <c r="I96" s="29" t="str">
        <f>VLOOKUP(A96,'[5]ItemReport_10001042616_2025-02-'!$A:$U,21,0)</f>
        <v>00764608034149</v>
      </c>
    </row>
    <row r="97" spans="1:10" ht="60" customHeight="1" x14ac:dyDescent="0.25">
      <c r="A97" t="s">
        <v>4979</v>
      </c>
      <c r="B97" t="s">
        <v>6088</v>
      </c>
      <c r="C97" t="s">
        <v>6089</v>
      </c>
      <c r="D97">
        <v>1717</v>
      </c>
      <c r="E97" t="s">
        <v>7030</v>
      </c>
      <c r="F97" s="24" t="s">
        <v>6140</v>
      </c>
      <c r="I97" s="29" t="str">
        <f>VLOOKUP(A97,'[5]ItemReport_10001042616_2025-02-'!$A:$U,21,0)</f>
        <v>00764608051726</v>
      </c>
      <c r="J97" t="s">
        <v>6966</v>
      </c>
    </row>
    <row r="98" spans="1:10" ht="60" customHeight="1" x14ac:dyDescent="0.25">
      <c r="A98" t="s">
        <v>583</v>
      </c>
      <c r="B98" t="s">
        <v>5714</v>
      </c>
      <c r="C98" t="s">
        <v>5715</v>
      </c>
      <c r="D98">
        <v>1718</v>
      </c>
      <c r="E98" t="s">
        <v>7031</v>
      </c>
      <c r="F98" s="24" t="s">
        <v>7032</v>
      </c>
      <c r="I98" s="29" t="str">
        <f>VLOOKUP(A98,'[5]ItemReport_10001042616_2025-02-'!$A:$U,21,0)</f>
        <v>20805219450912</v>
      </c>
      <c r="J98" t="s">
        <v>6966</v>
      </c>
    </row>
    <row r="99" spans="1:10" x14ac:dyDescent="0.25">
      <c r="A99" t="s">
        <v>5045</v>
      </c>
      <c r="B99" t="s">
        <v>6393</v>
      </c>
      <c r="F99" t="s">
        <v>6973</v>
      </c>
    </row>
    <row r="100" spans="1:10" ht="45" customHeight="1" x14ac:dyDescent="0.25">
      <c r="A100" t="s">
        <v>4937</v>
      </c>
      <c r="B100" t="s">
        <v>5541</v>
      </c>
      <c r="C100" t="s">
        <v>5542</v>
      </c>
      <c r="D100">
        <v>1747</v>
      </c>
      <c r="E100" t="s">
        <v>7033</v>
      </c>
      <c r="F100" s="24" t="s">
        <v>7034</v>
      </c>
      <c r="I100" s="29" t="str">
        <f>VLOOKUP(A100,'[5]ItemReport_10001042616_2025-02-'!$A:$U,21,0)</f>
        <v>00463147426254</v>
      </c>
      <c r="J100" t="s">
        <v>6966</v>
      </c>
    </row>
    <row r="101" spans="1:10" ht="45" customHeight="1" x14ac:dyDescent="0.25">
      <c r="A101" t="s">
        <v>633</v>
      </c>
      <c r="B101" t="s">
        <v>6132</v>
      </c>
      <c r="C101" t="s">
        <v>5682</v>
      </c>
      <c r="D101">
        <v>1748</v>
      </c>
      <c r="E101" t="s">
        <v>7035</v>
      </c>
      <c r="F101" s="24" t="s">
        <v>7036</v>
      </c>
      <c r="I101" s="29" t="str">
        <f>VLOOKUP(A101,'[5]ItemReport_10001042616_2025-02-'!$A:$U,21,0)</f>
        <v>00461902394398</v>
      </c>
      <c r="J101" t="s">
        <v>6966</v>
      </c>
    </row>
    <row r="102" spans="1:10" ht="45" customHeight="1" x14ac:dyDescent="0.25">
      <c r="A102" t="s">
        <v>4995</v>
      </c>
      <c r="B102" t="s">
        <v>5682</v>
      </c>
      <c r="C102" t="s">
        <v>5682</v>
      </c>
      <c r="D102">
        <v>1748</v>
      </c>
      <c r="E102" t="s">
        <v>7035</v>
      </c>
      <c r="F102" s="24" t="s">
        <v>7036</v>
      </c>
      <c r="I102" s="29" t="e">
        <f>VLOOKUP(A102,'[5]ItemReport_10001042616_2025-02-'!$A:$U,21,0)</f>
        <v>#N/A</v>
      </c>
      <c r="J102" t="s">
        <v>6966</v>
      </c>
    </row>
    <row r="103" spans="1:10" x14ac:dyDescent="0.25">
      <c r="A103" t="s">
        <v>638</v>
      </c>
      <c r="B103" t="s">
        <v>7037</v>
      </c>
      <c r="F103" t="s">
        <v>6113</v>
      </c>
      <c r="I103" s="29" t="str">
        <f>VLOOKUP(A103,'[5]ItemReport_10001042616_2025-02-'!$A:$U,21,0)</f>
        <v>00764608006207</v>
      </c>
      <c r="J103" t="s">
        <v>6886</v>
      </c>
    </row>
    <row r="104" spans="1:10" x14ac:dyDescent="0.25">
      <c r="A104" t="s">
        <v>639</v>
      </c>
      <c r="B104" t="s">
        <v>5238</v>
      </c>
      <c r="C104" t="s">
        <v>5238</v>
      </c>
      <c r="D104">
        <v>1753</v>
      </c>
      <c r="E104" t="s">
        <v>7038</v>
      </c>
      <c r="F104" t="s">
        <v>6968</v>
      </c>
      <c r="H104" s="17" t="s">
        <v>6953</v>
      </c>
      <c r="I104" s="29" t="str">
        <f>VLOOKUP(A104,'[5]ItemReport_10001042616_2025-02-'!$A:$U,21,0)</f>
        <v>10764608002145</v>
      </c>
      <c r="J104" t="s">
        <v>6886</v>
      </c>
    </row>
    <row r="105" spans="1:10" ht="60" customHeight="1" x14ac:dyDescent="0.25">
      <c r="A105" t="s">
        <v>3966</v>
      </c>
      <c r="B105" t="s">
        <v>5764</v>
      </c>
      <c r="F105" s="24" t="s">
        <v>7039</v>
      </c>
      <c r="I105" s="29" t="str">
        <f>VLOOKUP(A105,'[5]ItemReport_10001042616_2025-02-'!$A:$U,21,0)</f>
        <v>20764608050655</v>
      </c>
      <c r="J105" t="s">
        <v>6910</v>
      </c>
    </row>
    <row r="106" spans="1:10" ht="60" customHeight="1" x14ac:dyDescent="0.25">
      <c r="A106" t="s">
        <v>5019</v>
      </c>
      <c r="B106" t="s">
        <v>5760</v>
      </c>
      <c r="F106" s="24" t="s">
        <v>7040</v>
      </c>
      <c r="I106" s="29" t="e">
        <f>VLOOKUP(A106,'[5]ItemReport_10001042616_2025-02-'!$A:$U,21,0)</f>
        <v>#N/A</v>
      </c>
      <c r="J106" t="s">
        <v>6966</v>
      </c>
    </row>
    <row r="107" spans="1:10" ht="60" customHeight="1" x14ac:dyDescent="0.25">
      <c r="A107" t="s">
        <v>3894</v>
      </c>
      <c r="B107" t="s">
        <v>5615</v>
      </c>
      <c r="C107" t="s">
        <v>5616</v>
      </c>
      <c r="E107" t="s">
        <v>7041</v>
      </c>
      <c r="F107" s="24" t="s">
        <v>7042</v>
      </c>
      <c r="H107" s="38" t="s">
        <v>7043</v>
      </c>
      <c r="I107" s="29" t="str">
        <f>VLOOKUP(A107,'[5]ItemReport_10001042616_2025-02-'!$A:$U,21,0)</f>
        <v>20764608011076</v>
      </c>
      <c r="J107" t="s">
        <v>6966</v>
      </c>
    </row>
    <row r="108" spans="1:10" x14ac:dyDescent="0.25">
      <c r="A108" t="s">
        <v>3019</v>
      </c>
      <c r="B108" t="s">
        <v>7044</v>
      </c>
      <c r="D108">
        <v>6102</v>
      </c>
      <c r="H108" s="17" t="s">
        <v>6953</v>
      </c>
      <c r="I108" s="29" t="str">
        <f>VLOOKUP(A108,'[5]ItemReport_10001042616_2025-02-'!$A:$U,21,0)</f>
        <v>20764608050389</v>
      </c>
      <c r="J108" t="s">
        <v>6886</v>
      </c>
    </row>
    <row r="109" spans="1:10" x14ac:dyDescent="0.25">
      <c r="A109" t="s">
        <v>645</v>
      </c>
      <c r="B109" t="s">
        <v>5609</v>
      </c>
      <c r="F109" t="s">
        <v>6973</v>
      </c>
      <c r="I109" s="29" t="str">
        <f>VLOOKUP(A109,'[5]ItemReport_10001042616_2025-02-'!$A:$U,21,0)</f>
        <v>00764608031865</v>
      </c>
      <c r="J109" t="s">
        <v>6886</v>
      </c>
    </row>
    <row r="110" spans="1:10" x14ac:dyDescent="0.25">
      <c r="A110" t="s">
        <v>648</v>
      </c>
      <c r="B110" t="s">
        <v>7045</v>
      </c>
      <c r="C110" t="s">
        <v>7045</v>
      </c>
      <c r="E110" t="s">
        <v>7046</v>
      </c>
      <c r="F110" t="s">
        <v>6968</v>
      </c>
      <c r="I110" s="29" t="str">
        <f>VLOOKUP(A110,'[5]ItemReport_10001042616_2025-02-'!$A:$U,21,0)</f>
        <v>00468857998619</v>
      </c>
      <c r="J110" t="s">
        <v>6886</v>
      </c>
    </row>
    <row r="111" spans="1:10" x14ac:dyDescent="0.25">
      <c r="A111" t="s">
        <v>658</v>
      </c>
      <c r="B111" t="s">
        <v>5816</v>
      </c>
      <c r="F111" t="s">
        <v>6973</v>
      </c>
      <c r="I111" s="29" t="str">
        <f>VLOOKUP(A111,'[5]ItemReport_10001042616_2025-02-'!$A:$U,21,0)</f>
        <v>00764608031698</v>
      </c>
      <c r="J111" t="s">
        <v>6886</v>
      </c>
    </row>
    <row r="112" spans="1:10" x14ac:dyDescent="0.25">
      <c r="A112" t="s">
        <v>683</v>
      </c>
      <c r="B112" t="s">
        <v>7047</v>
      </c>
      <c r="D112">
        <v>1793</v>
      </c>
      <c r="H112" s="17" t="s">
        <v>6953</v>
      </c>
      <c r="I112" s="29" t="str">
        <f>VLOOKUP(A112,'[5]ItemReport_10001042616_2025-02-'!$A:$U,21,0)</f>
        <v>00764608090084</v>
      </c>
      <c r="J112" t="s">
        <v>6886</v>
      </c>
    </row>
    <row r="113" spans="1:10" ht="60" customHeight="1" x14ac:dyDescent="0.25">
      <c r="A113" t="s">
        <v>698</v>
      </c>
      <c r="B113" t="s">
        <v>6065</v>
      </c>
      <c r="F113" s="24" t="s">
        <v>7048</v>
      </c>
      <c r="I113" s="29" t="str">
        <f>VLOOKUP(A113,'[5]ItemReport_10001042616_2025-02-'!$A:$U,21,0)</f>
        <v>00764608170854</v>
      </c>
      <c r="J113" t="s">
        <v>6983</v>
      </c>
    </row>
    <row r="114" spans="1:10" ht="60" customHeight="1" x14ac:dyDescent="0.25">
      <c r="A114" t="s">
        <v>719</v>
      </c>
      <c r="B114" t="s">
        <v>5512</v>
      </c>
      <c r="C114" t="s">
        <v>5512</v>
      </c>
      <c r="D114">
        <v>1812</v>
      </c>
      <c r="E114" t="s">
        <v>7049</v>
      </c>
      <c r="F114" s="24" t="s">
        <v>7050</v>
      </c>
      <c r="I114" s="29" t="str">
        <f>VLOOKUP(A114,'[5]ItemReport_10001042616_2025-02-'!$A:$U,21,0)</f>
        <v>10764608001476</v>
      </c>
      <c r="J114" t="s">
        <v>6904</v>
      </c>
    </row>
    <row r="115" spans="1:10" ht="60" customHeight="1" x14ac:dyDescent="0.25">
      <c r="A115" t="s">
        <v>2322</v>
      </c>
      <c r="B115" t="s">
        <v>7051</v>
      </c>
      <c r="H115" s="38" t="s">
        <v>6951</v>
      </c>
      <c r="I115" s="29" t="str">
        <f>VLOOKUP(A115,'[5]ItemReport_10001042616_2025-02-'!$A:$U,21,0)</f>
        <v>10764608017026</v>
      </c>
    </row>
    <row r="116" spans="1:10" ht="60" customHeight="1" x14ac:dyDescent="0.25">
      <c r="A116" t="s">
        <v>4871</v>
      </c>
      <c r="B116" t="s">
        <v>7052</v>
      </c>
      <c r="F116" s="24" t="s">
        <v>7053</v>
      </c>
      <c r="I116" s="29" t="str">
        <f>VLOOKUP(A116,'[5]ItemReport_10001042616_2025-02-'!$A:$U,21,0)</f>
        <v>00462689609224</v>
      </c>
      <c r="J116" t="s">
        <v>6904</v>
      </c>
    </row>
    <row r="117" spans="1:10" x14ac:dyDescent="0.25">
      <c r="A117" t="s">
        <v>743</v>
      </c>
      <c r="B117" t="s">
        <v>5531</v>
      </c>
      <c r="D117">
        <v>1906</v>
      </c>
      <c r="E117" t="s">
        <v>743</v>
      </c>
      <c r="F117" t="s">
        <v>6968</v>
      </c>
      <c r="H117" s="17" t="s">
        <v>6953</v>
      </c>
      <c r="I117" s="29" t="str">
        <f>VLOOKUP(A117,'[5]ItemReport_10001042616_2025-02-'!$A:$U,21,0)</f>
        <v>00462067577077</v>
      </c>
      <c r="J117" t="s">
        <v>6886</v>
      </c>
    </row>
    <row r="118" spans="1:10" x14ac:dyDescent="0.25">
      <c r="A118" t="s">
        <v>750</v>
      </c>
      <c r="B118" t="s">
        <v>7054</v>
      </c>
      <c r="D118">
        <v>1909</v>
      </c>
      <c r="E118" t="s">
        <v>750</v>
      </c>
      <c r="H118" s="17" t="s">
        <v>6953</v>
      </c>
      <c r="I118" s="29" t="str">
        <f>VLOOKUP(A118,'[5]ItemReport_10001042616_2025-02-'!$A:$U,21,0)</f>
        <v>00088908734005</v>
      </c>
      <c r="J118" t="s">
        <v>6886</v>
      </c>
    </row>
    <row r="119" spans="1:10" ht="60" customHeight="1" x14ac:dyDescent="0.25">
      <c r="A119" t="s">
        <v>4986</v>
      </c>
      <c r="B119" t="s">
        <v>7055</v>
      </c>
      <c r="C119" t="s">
        <v>7056</v>
      </c>
      <c r="E119" t="s">
        <v>7057</v>
      </c>
      <c r="F119" s="24" t="s">
        <v>7058</v>
      </c>
      <c r="I119" s="29" t="str">
        <f>VLOOKUP(A119,'[5]ItemReport_10001042616_2025-02-'!$A:$U,21,0)</f>
        <v>20764608005662</v>
      </c>
      <c r="J119" t="s">
        <v>6983</v>
      </c>
    </row>
    <row r="120" spans="1:10" x14ac:dyDescent="0.25">
      <c r="A120" t="s">
        <v>2853</v>
      </c>
      <c r="B120" t="s">
        <v>5249</v>
      </c>
      <c r="H120" t="s">
        <v>6953</v>
      </c>
      <c r="I120" s="29" t="str">
        <f>VLOOKUP(A120,'[5]ItemReport_10001042616_2025-02-'!$A:$U,21,0)</f>
        <v>00461747002113</v>
      </c>
      <c r="J120" t="s">
        <v>6886</v>
      </c>
    </row>
    <row r="121" spans="1:10" x14ac:dyDescent="0.25">
      <c r="A121" t="s">
        <v>813</v>
      </c>
      <c r="B121" t="s">
        <v>6019</v>
      </c>
      <c r="C121" t="s">
        <v>6020</v>
      </c>
      <c r="D121">
        <v>20050</v>
      </c>
      <c r="E121" t="s">
        <v>7059</v>
      </c>
      <c r="F121" t="s">
        <v>7060</v>
      </c>
      <c r="I121" s="29" t="str">
        <f>VLOOKUP(A121,'[5]ItemReport_10001042616_2025-02-'!$A:$U,21,0)</f>
        <v>00764608031612</v>
      </c>
      <c r="J121" t="s">
        <v>6886</v>
      </c>
    </row>
    <row r="122" spans="1:10" x14ac:dyDescent="0.25">
      <c r="A122" t="s">
        <v>814</v>
      </c>
      <c r="B122" t="s">
        <v>7061</v>
      </c>
      <c r="F122" t="s">
        <v>6113</v>
      </c>
      <c r="I122" s="29" t="str">
        <f>VLOOKUP(A122,'[5]ItemReport_10001042616_2025-02-'!$A:$U,21,0)</f>
        <v>20764608020436</v>
      </c>
      <c r="J122" t="s">
        <v>6886</v>
      </c>
    </row>
    <row r="123" spans="1:10" ht="45" customHeight="1" x14ac:dyDescent="0.25">
      <c r="A123" t="s">
        <v>816</v>
      </c>
      <c r="B123" t="s">
        <v>7062</v>
      </c>
      <c r="C123" t="s">
        <v>7063</v>
      </c>
      <c r="D123">
        <v>2005</v>
      </c>
      <c r="E123" t="s">
        <v>7064</v>
      </c>
      <c r="F123" s="24" t="s">
        <v>7065</v>
      </c>
      <c r="I123" s="29" t="str">
        <f>VLOOKUP(A123,'[5]ItemReport_10001042616_2025-02-'!$A:$U,21,0)</f>
        <v>10764608170240</v>
      </c>
      <c r="J123" t="s">
        <v>6966</v>
      </c>
    </row>
    <row r="124" spans="1:10" x14ac:dyDescent="0.25">
      <c r="A124" t="s">
        <v>818</v>
      </c>
      <c r="B124" t="s">
        <v>6528</v>
      </c>
      <c r="F124" t="s">
        <v>5297</v>
      </c>
      <c r="H124" s="17" t="s">
        <v>6953</v>
      </c>
      <c r="I124" s="29" t="str">
        <f>VLOOKUP(A124,'[5]ItemReport_10001042616_2025-02-'!$A:$U,21,0)</f>
        <v>00764608019214</v>
      </c>
      <c r="J124" t="s">
        <v>6886</v>
      </c>
    </row>
    <row r="125" spans="1:10" x14ac:dyDescent="0.25">
      <c r="A125" t="s">
        <v>823</v>
      </c>
      <c r="B125" t="s">
        <v>7066</v>
      </c>
      <c r="F125" t="s">
        <v>6113</v>
      </c>
      <c r="I125" s="29" t="str">
        <f>VLOOKUP(A125,'[5]ItemReport_10001042616_2025-02-'!$A:$U,21,0)</f>
        <v>10764608012670</v>
      </c>
      <c r="J125" t="s">
        <v>6886</v>
      </c>
    </row>
    <row r="126" spans="1:10" x14ac:dyDescent="0.25">
      <c r="A126" t="s">
        <v>824</v>
      </c>
      <c r="B126" t="s">
        <v>6849</v>
      </c>
      <c r="C126" t="s">
        <v>6849</v>
      </c>
      <c r="D126">
        <v>2007</v>
      </c>
      <c r="E126" t="s">
        <v>7067</v>
      </c>
      <c r="F126" t="s">
        <v>6968</v>
      </c>
      <c r="H126" s="17" t="s">
        <v>6953</v>
      </c>
      <c r="I126" s="29" t="str">
        <f>VLOOKUP(A126,'[5]ItemReport_10001042616_2025-02-'!$A:$U,21,0)</f>
        <v>00764608055274</v>
      </c>
      <c r="J126" t="s">
        <v>6886</v>
      </c>
    </row>
    <row r="127" spans="1:10" ht="60" customHeight="1" x14ac:dyDescent="0.25">
      <c r="A127" t="s">
        <v>825</v>
      </c>
      <c r="B127" t="s">
        <v>5744</v>
      </c>
      <c r="C127" t="s">
        <v>5745</v>
      </c>
      <c r="D127">
        <v>2007</v>
      </c>
      <c r="E127" t="s">
        <v>7068</v>
      </c>
      <c r="F127" s="24" t="s">
        <v>7065</v>
      </c>
      <c r="H127" s="38" t="s">
        <v>7043</v>
      </c>
      <c r="I127" s="29" t="str">
        <f>VLOOKUP(A127,'[5]ItemReport_10001042616_2025-02-'!$A:$U,21,0)</f>
        <v>00764608022528</v>
      </c>
      <c r="J127" t="s">
        <v>6983</v>
      </c>
    </row>
    <row r="128" spans="1:10" x14ac:dyDescent="0.25">
      <c r="A128" t="s">
        <v>826</v>
      </c>
      <c r="B128" t="s">
        <v>5734</v>
      </c>
      <c r="C128" t="s">
        <v>5735</v>
      </c>
      <c r="D128">
        <v>20080</v>
      </c>
      <c r="E128" t="s">
        <v>7069</v>
      </c>
      <c r="F128" t="s">
        <v>7060</v>
      </c>
      <c r="I128" s="29" t="str">
        <f>VLOOKUP(A128,'[5]ItemReport_10001042616_2025-02-'!$A:$U,21,0)</f>
        <v>10764608034450</v>
      </c>
      <c r="J128" t="s">
        <v>6886</v>
      </c>
    </row>
    <row r="129" spans="1:10" x14ac:dyDescent="0.25">
      <c r="A129" t="s">
        <v>833</v>
      </c>
      <c r="B129" t="s">
        <v>5315</v>
      </c>
      <c r="D129">
        <v>2010</v>
      </c>
      <c r="F129" t="s">
        <v>5297</v>
      </c>
      <c r="H129" s="17" t="s">
        <v>6953</v>
      </c>
      <c r="I129" s="29" t="str">
        <f>VLOOKUP(A129,'[5]ItemReport_10001042616_2025-02-'!$A:$U,21,0)</f>
        <v>10764608043995</v>
      </c>
      <c r="J129" t="s">
        <v>6886</v>
      </c>
    </row>
    <row r="130" spans="1:10" ht="60" customHeight="1" x14ac:dyDescent="0.25">
      <c r="A130" t="s">
        <v>834</v>
      </c>
      <c r="B130" t="s">
        <v>5579</v>
      </c>
      <c r="F130" s="24" t="s">
        <v>7070</v>
      </c>
      <c r="I130" s="29" t="str">
        <f>VLOOKUP(A130,'[5]ItemReport_10001042616_2025-02-'!$A:$U,21,0)</f>
        <v>00810056723217</v>
      </c>
      <c r="J130" t="s">
        <v>6966</v>
      </c>
    </row>
    <row r="131" spans="1:10" ht="60" customHeight="1" x14ac:dyDescent="0.25">
      <c r="A131" t="s">
        <v>837</v>
      </c>
      <c r="B131" t="s">
        <v>7071</v>
      </c>
      <c r="F131" s="24" t="s">
        <v>7070</v>
      </c>
      <c r="I131" s="29" t="str">
        <f>VLOOKUP(A131,'[5]ItemReport_10001042616_2025-02-'!$A:$U,21,0)</f>
        <v>00764608005019</v>
      </c>
      <c r="J131" t="s">
        <v>6966</v>
      </c>
    </row>
    <row r="132" spans="1:10" x14ac:dyDescent="0.25">
      <c r="A132" t="s">
        <v>839</v>
      </c>
      <c r="B132" t="s">
        <v>6704</v>
      </c>
      <c r="F132" t="s">
        <v>6973</v>
      </c>
      <c r="I132" s="29" t="str">
        <f>VLOOKUP(A132,'[5]ItemReport_10001042616_2025-02-'!$A:$U,21,0)</f>
        <v>20764608170896</v>
      </c>
      <c r="J132" t="s">
        <v>6886</v>
      </c>
    </row>
    <row r="133" spans="1:10" ht="60" customHeight="1" x14ac:dyDescent="0.25">
      <c r="A133" t="s">
        <v>857</v>
      </c>
      <c r="B133" t="s">
        <v>5332</v>
      </c>
      <c r="F133" s="24" t="s">
        <v>6967</v>
      </c>
      <c r="I133" s="29" t="str">
        <f>VLOOKUP(A133,'[5]ItemReport_10001042616_2025-02-'!$A:$U,21,0)</f>
        <v>00468615353490</v>
      </c>
      <c r="J133" t="s">
        <v>6966</v>
      </c>
    </row>
    <row r="134" spans="1:10" x14ac:dyDescent="0.25">
      <c r="A134" t="s">
        <v>859</v>
      </c>
      <c r="B134" t="s">
        <v>7072</v>
      </c>
      <c r="F134" t="s">
        <v>6968</v>
      </c>
      <c r="I134" s="29" t="str">
        <f>VLOOKUP(A134,'[5]ItemReport_10001042616_2025-02-'!$A:$U,21,0)</f>
        <v>20764608031135</v>
      </c>
      <c r="J134" t="s">
        <v>6886</v>
      </c>
    </row>
    <row r="135" spans="1:10" ht="60" customHeight="1" x14ac:dyDescent="0.25">
      <c r="A135" t="s">
        <v>860</v>
      </c>
      <c r="B135" t="s">
        <v>5346</v>
      </c>
      <c r="F135" s="24" t="s">
        <v>7070</v>
      </c>
      <c r="I135" s="29" t="str">
        <f>VLOOKUP(A135,'[5]ItemReport_10001042616_2025-02-'!$A:$U,21,0)</f>
        <v>00463056366764</v>
      </c>
      <c r="J135" t="s">
        <v>6966</v>
      </c>
    </row>
    <row r="136" spans="1:10" x14ac:dyDescent="0.25">
      <c r="A136" t="s">
        <v>862</v>
      </c>
      <c r="B136" t="s">
        <v>5374</v>
      </c>
      <c r="F136" t="s">
        <v>6968</v>
      </c>
      <c r="I136" s="29" t="str">
        <f>VLOOKUP(A136,'[5]ItemReport_10001042616_2025-02-'!$A:$U,21,0)</f>
        <v>00462188910135</v>
      </c>
      <c r="J136" t="s">
        <v>6886</v>
      </c>
    </row>
    <row r="137" spans="1:10" ht="60" customHeight="1" x14ac:dyDescent="0.25">
      <c r="A137" t="s">
        <v>863</v>
      </c>
      <c r="B137" t="s">
        <v>5848</v>
      </c>
      <c r="F137" s="24" t="s">
        <v>6967</v>
      </c>
      <c r="I137" s="29" t="str">
        <f>VLOOKUP(A137,'[5]ItemReport_10001042616_2025-02-'!$A:$U,21,0)</f>
        <v>00764608017937</v>
      </c>
      <c r="J137" t="s">
        <v>6983</v>
      </c>
    </row>
    <row r="138" spans="1:10" x14ac:dyDescent="0.25">
      <c r="A138" t="s">
        <v>871</v>
      </c>
      <c r="B138" t="s">
        <v>5938</v>
      </c>
      <c r="F138" t="s">
        <v>6113</v>
      </c>
      <c r="I138" s="29" t="str">
        <f>VLOOKUP(A138,'[5]ItemReport_10001042616_2025-02-'!$A:$U,21,0)</f>
        <v>10764608019433</v>
      </c>
      <c r="J138" t="s">
        <v>6886</v>
      </c>
    </row>
    <row r="139" spans="1:10" x14ac:dyDescent="0.25">
      <c r="A139" t="s">
        <v>872</v>
      </c>
      <c r="B139" t="s">
        <v>5275</v>
      </c>
      <c r="C139" t="s">
        <v>5275</v>
      </c>
      <c r="E139" t="s">
        <v>7073</v>
      </c>
      <c r="F139" t="s">
        <v>6968</v>
      </c>
      <c r="I139" s="29" t="str">
        <f>VLOOKUP(A139,'[5]ItemReport_10001042616_2025-02-'!$A:$U,21,0)</f>
        <v>00764608012932</v>
      </c>
      <c r="J139" t="s">
        <v>6886</v>
      </c>
    </row>
    <row r="140" spans="1:10" x14ac:dyDescent="0.25">
      <c r="A140" t="s">
        <v>5007</v>
      </c>
      <c r="B140" t="s">
        <v>5275</v>
      </c>
      <c r="C140" t="s">
        <v>7074</v>
      </c>
      <c r="E140" t="s">
        <v>7075</v>
      </c>
      <c r="F140" t="s">
        <v>6973</v>
      </c>
      <c r="I140" s="29" t="e">
        <f>VLOOKUP(A140,'[5]ItemReport_10001042616_2025-02-'!$A:$U,21,0)</f>
        <v>#N/A</v>
      </c>
      <c r="J140" t="s">
        <v>6886</v>
      </c>
    </row>
    <row r="141" spans="1:10" x14ac:dyDescent="0.25">
      <c r="A141" t="s">
        <v>5021</v>
      </c>
      <c r="B141" t="s">
        <v>5275</v>
      </c>
      <c r="C141" t="s">
        <v>5275</v>
      </c>
      <c r="D141">
        <v>2028</v>
      </c>
      <c r="F141" t="s">
        <v>6968</v>
      </c>
      <c r="I141" s="29" t="e">
        <f>VLOOKUP(A141,'[5]ItemReport_10001042616_2025-02-'!$A:$U,21,0)</f>
        <v>#N/A</v>
      </c>
      <c r="J141" t="s">
        <v>6886</v>
      </c>
    </row>
    <row r="142" spans="1:10" ht="60" customHeight="1" x14ac:dyDescent="0.25">
      <c r="A142" t="s">
        <v>873</v>
      </c>
      <c r="B142" t="s">
        <v>5457</v>
      </c>
      <c r="F142" s="24" t="s">
        <v>7070</v>
      </c>
      <c r="I142" s="29" t="str">
        <f>VLOOKUP(A142,'[5]ItemReport_10001042616_2025-02-'!$A:$U,21,0)</f>
        <v>00764608068106</v>
      </c>
      <c r="J142" t="s">
        <v>6983</v>
      </c>
    </row>
    <row r="143" spans="1:10" x14ac:dyDescent="0.25">
      <c r="A143" t="s">
        <v>877</v>
      </c>
      <c r="B143" t="s">
        <v>7076</v>
      </c>
      <c r="C143" t="s">
        <v>7077</v>
      </c>
      <c r="D143">
        <v>2030</v>
      </c>
      <c r="E143" t="s">
        <v>7078</v>
      </c>
      <c r="F143" t="s">
        <v>6113</v>
      </c>
      <c r="I143" s="29" t="str">
        <f>VLOOKUP(A143,'[5]ItemReport_10001042616_2025-02-'!$A:$U,21,0)</f>
        <v>00469578586505</v>
      </c>
      <c r="J143" t="s">
        <v>6886</v>
      </c>
    </row>
    <row r="144" spans="1:10" ht="45" customHeight="1" x14ac:dyDescent="0.25">
      <c r="A144" t="s">
        <v>4274</v>
      </c>
      <c r="B144" t="s">
        <v>7079</v>
      </c>
      <c r="F144" s="24" t="s">
        <v>7013</v>
      </c>
      <c r="I144" s="29" t="str">
        <f>VLOOKUP(A144,'[5]ItemReport_10001042616_2025-02-'!$A:$U,21,0)</f>
        <v>00764608017395</v>
      </c>
      <c r="J144" t="s">
        <v>6886</v>
      </c>
    </row>
    <row r="145" spans="1:10" x14ac:dyDescent="0.25">
      <c r="A145" t="s">
        <v>878</v>
      </c>
      <c r="B145" t="s">
        <v>7080</v>
      </c>
      <c r="C145" t="s">
        <v>7080</v>
      </c>
      <c r="D145">
        <v>2030</v>
      </c>
      <c r="E145" t="s">
        <v>7081</v>
      </c>
      <c r="F145" t="s">
        <v>6978</v>
      </c>
      <c r="H145" s="17" t="s">
        <v>6953</v>
      </c>
      <c r="I145" s="29" t="str">
        <f>VLOOKUP(A145,'[5]ItemReport_10001042616_2025-02-'!$A:$U,21,0)</f>
        <v>10764608012571</v>
      </c>
      <c r="J145" t="s">
        <v>6886</v>
      </c>
    </row>
    <row r="146" spans="1:10" ht="60" customHeight="1" x14ac:dyDescent="0.25">
      <c r="A146" t="s">
        <v>879</v>
      </c>
      <c r="B146" t="s">
        <v>7082</v>
      </c>
      <c r="C146" t="s">
        <v>7083</v>
      </c>
      <c r="D146">
        <v>2030</v>
      </c>
      <c r="E146" t="s">
        <v>7084</v>
      </c>
      <c r="F146" s="24" t="s">
        <v>7085</v>
      </c>
      <c r="H146" s="38" t="s">
        <v>7086</v>
      </c>
      <c r="I146" s="29" t="str">
        <f>VLOOKUP(A146,'[5]ItemReport_10001042616_2025-02-'!$A:$U,21,0)</f>
        <v>10764608034771</v>
      </c>
      <c r="J146" t="s">
        <v>6966</v>
      </c>
    </row>
    <row r="147" spans="1:10" x14ac:dyDescent="0.25">
      <c r="A147" t="s">
        <v>881</v>
      </c>
      <c r="B147" t="s">
        <v>6668</v>
      </c>
      <c r="C147" t="s">
        <v>6669</v>
      </c>
      <c r="D147">
        <v>203</v>
      </c>
      <c r="E147" t="s">
        <v>6666</v>
      </c>
      <c r="F147" t="s">
        <v>6981</v>
      </c>
      <c r="H147" s="17" t="s">
        <v>6953</v>
      </c>
      <c r="I147" s="29" t="str">
        <f>VLOOKUP(A147,'[5]ItemReport_10001042616_2025-02-'!$A:$U,21,0)</f>
        <v>00764608034927</v>
      </c>
      <c r="J147" t="s">
        <v>6886</v>
      </c>
    </row>
    <row r="148" spans="1:10" x14ac:dyDescent="0.25">
      <c r="A148" t="s">
        <v>2022</v>
      </c>
      <c r="B148" t="s">
        <v>7087</v>
      </c>
      <c r="H148" s="17" t="s">
        <v>6953</v>
      </c>
      <c r="I148" s="29" t="str">
        <f>VLOOKUP(A148,'[5]ItemReport_10001042616_2025-02-'!$A:$U,21,0)</f>
        <v>00468515611720</v>
      </c>
      <c r="J148" t="s">
        <v>6886</v>
      </c>
    </row>
    <row r="149" spans="1:10" x14ac:dyDescent="0.25">
      <c r="A149" t="s">
        <v>884</v>
      </c>
      <c r="B149" t="s">
        <v>5461</v>
      </c>
      <c r="F149" t="s">
        <v>6968</v>
      </c>
      <c r="I149" s="29" t="str">
        <f>VLOOKUP(A149,'[5]ItemReport_10001042616_2025-02-'!$A:$U,21,0)</f>
        <v>00466425675474</v>
      </c>
      <c r="J149" t="s">
        <v>6886</v>
      </c>
    </row>
    <row r="150" spans="1:10" ht="60" customHeight="1" x14ac:dyDescent="0.25">
      <c r="A150" t="s">
        <v>885</v>
      </c>
      <c r="B150" t="s">
        <v>5690</v>
      </c>
      <c r="F150" s="24" t="s">
        <v>6967</v>
      </c>
      <c r="I150" s="29" t="str">
        <f>VLOOKUP(A150,'[5]ItemReport_10001042616_2025-02-'!$A:$U,21,0)</f>
        <v>10764608001483</v>
      </c>
      <c r="J150" t="s">
        <v>6966</v>
      </c>
    </row>
    <row r="151" spans="1:10" x14ac:dyDescent="0.25">
      <c r="A151" t="s">
        <v>887</v>
      </c>
      <c r="B151" t="s">
        <v>5422</v>
      </c>
      <c r="C151" t="s">
        <v>5422</v>
      </c>
      <c r="E151" t="s">
        <v>7088</v>
      </c>
      <c r="F151" t="s">
        <v>6968</v>
      </c>
      <c r="I151" s="29" t="str">
        <f>VLOOKUP(A151,'[5]ItemReport_10001042616_2025-02-'!$A:$U,21,0)</f>
        <v>00464511587724</v>
      </c>
      <c r="J151" t="s">
        <v>6886</v>
      </c>
    </row>
    <row r="152" spans="1:10" x14ac:dyDescent="0.25">
      <c r="A152" t="s">
        <v>5018</v>
      </c>
      <c r="B152" t="s">
        <v>5422</v>
      </c>
      <c r="C152" t="s">
        <v>5423</v>
      </c>
      <c r="F152" t="s">
        <v>6981</v>
      </c>
      <c r="I152" s="29" t="e">
        <f>VLOOKUP(A152,'[5]ItemReport_10001042616_2025-02-'!$A:$U,21,0)</f>
        <v>#N/A</v>
      </c>
      <c r="J152" t="s">
        <v>6886</v>
      </c>
    </row>
    <row r="153" spans="1:10" ht="60" customHeight="1" x14ac:dyDescent="0.25">
      <c r="A153" t="s">
        <v>888</v>
      </c>
      <c r="B153" t="s">
        <v>5394</v>
      </c>
      <c r="F153" s="24" t="s">
        <v>7070</v>
      </c>
      <c r="I153" s="29" t="str">
        <f>VLOOKUP(A153,'[5]ItemReport_10001042616_2025-02-'!$A:$U,21,0)</f>
        <v>20764608060425</v>
      </c>
      <c r="J153" t="s">
        <v>6966</v>
      </c>
    </row>
    <row r="154" spans="1:10" x14ac:dyDescent="0.25">
      <c r="A154" t="s">
        <v>890</v>
      </c>
      <c r="B154" t="s">
        <v>5202</v>
      </c>
      <c r="C154" t="s">
        <v>5202</v>
      </c>
      <c r="D154">
        <v>2044</v>
      </c>
      <c r="E154" t="s">
        <v>6718</v>
      </c>
      <c r="F154" t="s">
        <v>7089</v>
      </c>
      <c r="I154" s="29" t="str">
        <f>VLOOKUP(A154,'[5]ItemReport_10001042616_2025-02-'!$A:$U,21,0)</f>
        <v>00764608032015</v>
      </c>
      <c r="J154" t="s">
        <v>6886</v>
      </c>
    </row>
    <row r="155" spans="1:10" ht="60" customHeight="1" x14ac:dyDescent="0.25">
      <c r="A155" t="s">
        <v>891</v>
      </c>
      <c r="B155" t="s">
        <v>7090</v>
      </c>
      <c r="C155" t="s">
        <v>7091</v>
      </c>
      <c r="F155" s="24" t="s">
        <v>6991</v>
      </c>
      <c r="I155" s="29" t="str">
        <f>VLOOKUP(A155,'[5]ItemReport_10001042616_2025-02-'!$A:$U,21,0)</f>
        <v>00764608043691</v>
      </c>
    </row>
    <row r="156" spans="1:10" x14ac:dyDescent="0.25">
      <c r="A156" t="s">
        <v>901</v>
      </c>
      <c r="B156" t="s">
        <v>7092</v>
      </c>
      <c r="D156">
        <v>204</v>
      </c>
      <c r="E156" t="s">
        <v>901</v>
      </c>
      <c r="H156" s="17" t="s">
        <v>6953</v>
      </c>
      <c r="I156" s="29" t="str">
        <f>VLOOKUP(A156,'[5]ItemReport_10001042616_2025-02-'!$A:$U,21,0)</f>
        <v>10764608007911</v>
      </c>
      <c r="J156" t="s">
        <v>6886</v>
      </c>
    </row>
    <row r="157" spans="1:10" ht="60" customHeight="1" x14ac:dyDescent="0.25">
      <c r="A157" t="s">
        <v>911</v>
      </c>
      <c r="B157" t="s">
        <v>5660</v>
      </c>
      <c r="F157" s="24" t="s">
        <v>6967</v>
      </c>
      <c r="I157" s="29" t="str">
        <f>VLOOKUP(A157,'[5]ItemReport_10001042616_2025-02-'!$A:$U,21,0)</f>
        <v>10764608007928</v>
      </c>
      <c r="J157" t="s">
        <v>6966</v>
      </c>
    </row>
    <row r="158" spans="1:10" x14ac:dyDescent="0.25">
      <c r="A158" t="s">
        <v>912</v>
      </c>
      <c r="B158" t="s">
        <v>5489</v>
      </c>
      <c r="F158" t="s">
        <v>6113</v>
      </c>
      <c r="I158" s="29" t="str">
        <f>VLOOKUP(A158,'[5]ItemReport_10001042616_2025-02-'!$A:$U,21,0)</f>
        <v>00814625070726</v>
      </c>
      <c r="J158" t="s">
        <v>6886</v>
      </c>
    </row>
    <row r="159" spans="1:10" x14ac:dyDescent="0.25">
      <c r="A159" t="s">
        <v>916</v>
      </c>
      <c r="B159" t="s">
        <v>5438</v>
      </c>
      <c r="F159" t="s">
        <v>6113</v>
      </c>
      <c r="I159" s="29" t="str">
        <f>VLOOKUP(A159,'[5]ItemReport_10001042616_2025-02-'!$A:$U,21,0)</f>
        <v>00764608017555</v>
      </c>
      <c r="J159" t="s">
        <v>6886</v>
      </c>
    </row>
    <row r="160" spans="1:10" ht="30" customHeight="1" x14ac:dyDescent="0.25">
      <c r="A160" t="s">
        <v>5025</v>
      </c>
      <c r="B160" t="s">
        <v>5576</v>
      </c>
      <c r="C160" t="s">
        <v>5576</v>
      </c>
      <c r="D160">
        <v>2056</v>
      </c>
      <c r="F160" t="s">
        <v>6968</v>
      </c>
      <c r="H160" s="24" t="s">
        <v>6968</v>
      </c>
      <c r="I160" s="29" t="str">
        <f>VLOOKUP(A160,'[5]ItemReport_10001042616_2025-02-'!$A:$U,21,0)</f>
        <v>00461432290979</v>
      </c>
      <c r="J160" t="s">
        <v>6886</v>
      </c>
    </row>
    <row r="161" spans="1:10" x14ac:dyDescent="0.25">
      <c r="A161" t="s">
        <v>919</v>
      </c>
      <c r="B161" t="s">
        <v>6356</v>
      </c>
      <c r="D161">
        <v>205</v>
      </c>
      <c r="E161" t="s">
        <v>919</v>
      </c>
      <c r="F161" t="s">
        <v>5297</v>
      </c>
      <c r="H161" s="17" t="s">
        <v>6953</v>
      </c>
      <c r="I161" s="29" t="str">
        <f>VLOOKUP(A161,'[5]ItemReport_10001042616_2025-02-'!$A:$U,21,0)</f>
        <v>00764608060032</v>
      </c>
      <c r="J161" t="s">
        <v>6886</v>
      </c>
    </row>
    <row r="162" spans="1:10" x14ac:dyDescent="0.25">
      <c r="A162" t="s">
        <v>2608</v>
      </c>
      <c r="B162" t="s">
        <v>7093</v>
      </c>
      <c r="H162" t="s">
        <v>6953</v>
      </c>
      <c r="I162" s="29" t="str">
        <f>VLOOKUP(A162,'[5]ItemReport_10001042616_2025-02-'!$A:$U,21,0)</f>
        <v>10764608012649</v>
      </c>
      <c r="J162" t="s">
        <v>6886</v>
      </c>
    </row>
    <row r="163" spans="1:10" x14ac:dyDescent="0.25">
      <c r="A163" t="s">
        <v>1355</v>
      </c>
      <c r="B163" t="s">
        <v>5530</v>
      </c>
      <c r="F163" t="s">
        <v>6968</v>
      </c>
      <c r="I163" s="29" t="str">
        <f>VLOOKUP(A163,'[5]ItemReport_10001042616_2025-02-'!$A:$U,21,0)</f>
        <v>00764608001394</v>
      </c>
      <c r="J163" t="s">
        <v>6886</v>
      </c>
    </row>
    <row r="164" spans="1:10" x14ac:dyDescent="0.25">
      <c r="A164" t="s">
        <v>924</v>
      </c>
      <c r="B164" t="s">
        <v>7094</v>
      </c>
      <c r="D164">
        <v>206</v>
      </c>
      <c r="H164" s="17" t="s">
        <v>6953</v>
      </c>
      <c r="I164" s="29" t="str">
        <f>VLOOKUP(A164,'[5]ItemReport_10001042616_2025-02-'!$A:$U,21,0)</f>
        <v>10764608044299</v>
      </c>
      <c r="J164" t="s">
        <v>6886</v>
      </c>
    </row>
    <row r="165" spans="1:10" x14ac:dyDescent="0.25">
      <c r="A165" t="s">
        <v>4996</v>
      </c>
      <c r="B165" t="s">
        <v>5986</v>
      </c>
      <c r="C165" t="s">
        <v>5987</v>
      </c>
      <c r="D165">
        <v>2080</v>
      </c>
      <c r="F165" t="s">
        <v>6968</v>
      </c>
      <c r="I165" s="29" t="e">
        <f>VLOOKUP(A165,'[5]ItemReport_10001042616_2025-02-'!$A:$U,21,0)</f>
        <v>#N/A</v>
      </c>
      <c r="J165" t="s">
        <v>6886</v>
      </c>
    </row>
    <row r="166" spans="1:10" ht="60" customHeight="1" x14ac:dyDescent="0.25">
      <c r="A166" t="s">
        <v>938</v>
      </c>
      <c r="B166" t="s">
        <v>5729</v>
      </c>
      <c r="C166" t="s">
        <v>5730</v>
      </c>
      <c r="E166" t="s">
        <v>7095</v>
      </c>
      <c r="F166" s="24" t="s">
        <v>7096</v>
      </c>
      <c r="I166" s="29" t="str">
        <f>VLOOKUP(A166,'[5]ItemReport_10001042616_2025-02-'!$A:$U,21,0)</f>
        <v>00764608031964</v>
      </c>
      <c r="J166" t="s">
        <v>6966</v>
      </c>
    </row>
    <row r="167" spans="1:10" x14ac:dyDescent="0.25">
      <c r="A167" t="s">
        <v>964</v>
      </c>
      <c r="B167" t="s">
        <v>5469</v>
      </c>
      <c r="C167" t="s">
        <v>5470</v>
      </c>
      <c r="D167">
        <v>210</v>
      </c>
      <c r="E167" t="s">
        <v>7097</v>
      </c>
      <c r="F167" t="s">
        <v>6973</v>
      </c>
      <c r="I167" s="29" t="e">
        <f>VLOOKUP(A167,'[5]ItemReport_10001042616_2025-02-'!$A:$U,21,0)</f>
        <v>#N/A</v>
      </c>
      <c r="J167" t="s">
        <v>6886</v>
      </c>
    </row>
    <row r="168" spans="1:10" x14ac:dyDescent="0.25">
      <c r="A168" t="s">
        <v>4952</v>
      </c>
      <c r="B168" t="s">
        <v>5645</v>
      </c>
      <c r="C168" t="s">
        <v>5645</v>
      </c>
      <c r="D168">
        <v>211</v>
      </c>
      <c r="E168" t="s">
        <v>7098</v>
      </c>
      <c r="F168" t="s">
        <v>7089</v>
      </c>
      <c r="I168" s="29" t="e">
        <f>VLOOKUP(A168,'[5]ItemReport_10001042616_2025-02-'!$A:$U,21,0)</f>
        <v>#N/A</v>
      </c>
      <c r="J168" t="s">
        <v>6886</v>
      </c>
    </row>
    <row r="169" spans="1:10" x14ac:dyDescent="0.25">
      <c r="A169" t="s">
        <v>969</v>
      </c>
      <c r="B169" t="s">
        <v>6865</v>
      </c>
      <c r="C169" t="s">
        <v>6866</v>
      </c>
      <c r="D169">
        <v>212</v>
      </c>
      <c r="E169" t="s">
        <v>7099</v>
      </c>
      <c r="F169" t="s">
        <v>6973</v>
      </c>
      <c r="H169" s="17" t="s">
        <v>6953</v>
      </c>
      <c r="I169" s="29" t="str">
        <f>VLOOKUP(A169,'[5]ItemReport_10001042616_2025-02-'!$A:$U,21,0)</f>
        <v>10764608040024</v>
      </c>
      <c r="J169" t="s">
        <v>6886</v>
      </c>
    </row>
    <row r="170" spans="1:10" x14ac:dyDescent="0.25">
      <c r="A170" t="s">
        <v>978</v>
      </c>
      <c r="B170" t="s">
        <v>7100</v>
      </c>
      <c r="D170">
        <v>2132</v>
      </c>
      <c r="E170" t="s">
        <v>978</v>
      </c>
      <c r="H170" s="17" t="s">
        <v>6953</v>
      </c>
      <c r="I170" s="29" t="str">
        <f>VLOOKUP(A170,'[5]ItemReport_10001042616_2025-02-'!$A:$U,21,0)</f>
        <v>00462146056400</v>
      </c>
      <c r="J170" t="s">
        <v>6886</v>
      </c>
    </row>
    <row r="171" spans="1:10" ht="60" customHeight="1" x14ac:dyDescent="0.25">
      <c r="A171" t="s">
        <v>984</v>
      </c>
      <c r="B171" t="s">
        <v>5978</v>
      </c>
      <c r="F171" s="24" t="s">
        <v>7053</v>
      </c>
      <c r="I171" s="29" t="str">
        <f>VLOOKUP(A171,'[5]ItemReport_10001042616_2025-02-'!$A:$U,21,0)</f>
        <v>00764608060506</v>
      </c>
      <c r="J171" t="s">
        <v>6904</v>
      </c>
    </row>
    <row r="172" spans="1:10" x14ac:dyDescent="0.25">
      <c r="A172" t="s">
        <v>988</v>
      </c>
      <c r="B172" t="s">
        <v>7101</v>
      </c>
      <c r="F172" t="s">
        <v>6968</v>
      </c>
      <c r="I172" s="29" t="str">
        <f>VLOOKUP(A172,'[5]ItemReport_10001042616_2025-02-'!$A:$U,21,0)</f>
        <v>10764608007287</v>
      </c>
      <c r="J172" t="s">
        <v>6886</v>
      </c>
    </row>
    <row r="173" spans="1:10" ht="60" customHeight="1" x14ac:dyDescent="0.25">
      <c r="A173" t="s">
        <v>991</v>
      </c>
      <c r="B173" t="s">
        <v>5410</v>
      </c>
      <c r="C173" t="s">
        <v>5411</v>
      </c>
      <c r="D173">
        <v>2140</v>
      </c>
      <c r="E173" t="s">
        <v>7102</v>
      </c>
      <c r="F173" s="24" t="s">
        <v>6959</v>
      </c>
      <c r="I173" s="29" t="str">
        <f>VLOOKUP(A173,'[5]ItemReport_10001042616_2025-02-'!$A:$U,21,0)</f>
        <v>00461122275026</v>
      </c>
      <c r="J173" t="s">
        <v>6904</v>
      </c>
    </row>
    <row r="174" spans="1:10" x14ac:dyDescent="0.25">
      <c r="A174" t="s">
        <v>993</v>
      </c>
      <c r="B174" t="s">
        <v>7103</v>
      </c>
      <c r="D174">
        <v>214</v>
      </c>
      <c r="H174" s="17" t="s">
        <v>6953</v>
      </c>
      <c r="I174" s="29" t="str">
        <f>VLOOKUP(A174,'[5]ItemReport_10001042616_2025-02-'!$A:$U,21,0)</f>
        <v>00467882801130</v>
      </c>
      <c r="J174" t="s">
        <v>6886</v>
      </c>
    </row>
    <row r="175" spans="1:10" x14ac:dyDescent="0.25">
      <c r="A175" t="s">
        <v>5089</v>
      </c>
      <c r="B175" t="s">
        <v>6159</v>
      </c>
      <c r="F175" t="s">
        <v>5297</v>
      </c>
      <c r="H175" s="17" t="s">
        <v>6953</v>
      </c>
      <c r="I175" s="29" t="str">
        <f>VLOOKUP(A175,'[5]ItemReport_10001042616_2025-02-'!$A:$U,21,0)</f>
        <v>00764608044421</v>
      </c>
      <c r="J175" t="s">
        <v>6886</v>
      </c>
    </row>
    <row r="176" spans="1:10" ht="60" customHeight="1" x14ac:dyDescent="0.25">
      <c r="A176" t="s">
        <v>4963</v>
      </c>
      <c r="B176" t="s">
        <v>7104</v>
      </c>
      <c r="D176">
        <v>2155</v>
      </c>
      <c r="H176" s="38" t="s">
        <v>7105</v>
      </c>
      <c r="I176" s="29" t="str">
        <f>VLOOKUP(A176,'[5]ItemReport_10001042616_2025-02-'!$A:$U,21,0)</f>
        <v>00469250064352</v>
      </c>
      <c r="J176" t="s">
        <v>6904</v>
      </c>
    </row>
    <row r="177" spans="1:10" x14ac:dyDescent="0.25">
      <c r="A177" t="s">
        <v>2513</v>
      </c>
      <c r="B177" t="s">
        <v>7106</v>
      </c>
      <c r="H177" s="17" t="s">
        <v>6953</v>
      </c>
      <c r="I177" s="29" t="str">
        <f>VLOOKUP(A177,'[5]ItemReport_10001042616_2025-02-'!$A:$U,21,0)</f>
        <v>00764608034484</v>
      </c>
      <c r="J177" t="s">
        <v>6886</v>
      </c>
    </row>
    <row r="178" spans="1:10" x14ac:dyDescent="0.25">
      <c r="A178" t="s">
        <v>370</v>
      </c>
      <c r="B178" t="s">
        <v>7107</v>
      </c>
      <c r="H178" s="17" t="s">
        <v>6953</v>
      </c>
      <c r="I178" s="29" t="str">
        <f>VLOOKUP(A178,'[5]ItemReport_10001042616_2025-02-'!$A:$U,21,0)</f>
        <v>00764608039878</v>
      </c>
      <c r="J178" t="s">
        <v>6886</v>
      </c>
    </row>
    <row r="179" spans="1:10" x14ac:dyDescent="0.25">
      <c r="A179" t="s">
        <v>996</v>
      </c>
      <c r="B179" t="s">
        <v>7108</v>
      </c>
      <c r="C179" t="s">
        <v>7108</v>
      </c>
      <c r="D179">
        <v>215</v>
      </c>
      <c r="E179" t="s">
        <v>7109</v>
      </c>
      <c r="F179" t="s">
        <v>6968</v>
      </c>
      <c r="I179" s="29" t="str">
        <f>VLOOKUP(A179,'[5]ItemReport_10001042616_2025-02-'!$A:$U,21,0)</f>
        <v>00764608002155</v>
      </c>
      <c r="J179" t="s">
        <v>6886</v>
      </c>
    </row>
    <row r="180" spans="1:10" x14ac:dyDescent="0.25">
      <c r="A180" t="s">
        <v>1003</v>
      </c>
      <c r="B180" t="s">
        <v>6014</v>
      </c>
      <c r="C180" t="s">
        <v>6015</v>
      </c>
      <c r="D180">
        <v>2170</v>
      </c>
      <c r="E180" t="s">
        <v>7110</v>
      </c>
      <c r="F180" t="s">
        <v>7060</v>
      </c>
      <c r="I180" s="29" t="str">
        <f>VLOOKUP(A180,'[5]ItemReport_10001042616_2025-02-'!$A:$U,21,0)</f>
        <v>00764608170458</v>
      </c>
      <c r="J180" t="s">
        <v>6886</v>
      </c>
    </row>
    <row r="181" spans="1:10" ht="60" customHeight="1" x14ac:dyDescent="0.25">
      <c r="A181" t="s">
        <v>1004</v>
      </c>
      <c r="B181" t="s">
        <v>5183</v>
      </c>
      <c r="C181" t="s">
        <v>5184</v>
      </c>
      <c r="D181">
        <v>2170</v>
      </c>
      <c r="E181" t="s">
        <v>7111</v>
      </c>
      <c r="F181" s="24" t="s">
        <v>6959</v>
      </c>
      <c r="H181" s="38" t="s">
        <v>6922</v>
      </c>
      <c r="I181" s="29" t="str">
        <f>VLOOKUP(A181,'[5]ItemReport_10001042616_2025-02-'!$A:$U,21,0)</f>
        <v>10764608007294</v>
      </c>
      <c r="J181" t="s">
        <v>6904</v>
      </c>
    </row>
    <row r="182" spans="1:10" ht="60" customHeight="1" x14ac:dyDescent="0.25">
      <c r="A182" t="s">
        <v>1008</v>
      </c>
      <c r="B182" t="s">
        <v>5599</v>
      </c>
      <c r="C182" t="s">
        <v>5600</v>
      </c>
      <c r="D182">
        <v>2172</v>
      </c>
      <c r="E182" t="s">
        <v>7112</v>
      </c>
      <c r="F182" s="24" t="s">
        <v>6959</v>
      </c>
      <c r="H182" s="38" t="s">
        <v>7113</v>
      </c>
      <c r="I182" s="29" t="str">
        <f>VLOOKUP(A182,'[5]ItemReport_10001042616_2025-02-'!$A:$U,21,0)</f>
        <v>00764608003053</v>
      </c>
      <c r="J182" t="s">
        <v>6904</v>
      </c>
    </row>
    <row r="183" spans="1:10" ht="60" customHeight="1" x14ac:dyDescent="0.25">
      <c r="A183" t="s">
        <v>1012</v>
      </c>
      <c r="B183" t="s">
        <v>5247</v>
      </c>
      <c r="C183" t="s">
        <v>5248</v>
      </c>
      <c r="D183">
        <v>2174</v>
      </c>
      <c r="E183" t="s">
        <v>7114</v>
      </c>
      <c r="F183" s="24" t="s">
        <v>6959</v>
      </c>
      <c r="H183" s="38" t="s">
        <v>6922</v>
      </c>
      <c r="I183" s="29" t="str">
        <f>VLOOKUP(A183,'[5]ItemReport_10001042616_2025-02-'!$A:$U,21,0)</f>
        <v>10764608034436</v>
      </c>
      <c r="J183" t="s">
        <v>6904</v>
      </c>
    </row>
    <row r="184" spans="1:10" ht="60" customHeight="1" x14ac:dyDescent="0.25">
      <c r="A184" t="s">
        <v>1014</v>
      </c>
      <c r="B184" t="s">
        <v>6395</v>
      </c>
      <c r="D184">
        <v>2176</v>
      </c>
      <c r="E184" t="s">
        <v>1014</v>
      </c>
      <c r="F184" t="s">
        <v>6332</v>
      </c>
      <c r="H184" s="38" t="s">
        <v>7115</v>
      </c>
      <c r="I184" s="29" t="str">
        <f>VLOOKUP(A184,'[5]ItemReport_10001042616_2025-02-'!$A:$U,21,0)</f>
        <v>00764608170182</v>
      </c>
      <c r="J184" t="s">
        <v>6904</v>
      </c>
    </row>
    <row r="185" spans="1:10" ht="60" customHeight="1" x14ac:dyDescent="0.25">
      <c r="A185" t="s">
        <v>5008</v>
      </c>
      <c r="B185" t="s">
        <v>5651</v>
      </c>
      <c r="F185" s="24" t="s">
        <v>7053</v>
      </c>
      <c r="I185" s="29" t="str">
        <f>VLOOKUP(A185,'[5]ItemReport_10001042616_2025-02-'!$A:$U,21,0)</f>
        <v>00764608005477</v>
      </c>
      <c r="J185" t="s">
        <v>6904</v>
      </c>
    </row>
    <row r="186" spans="1:10" x14ac:dyDescent="0.25">
      <c r="A186" t="s">
        <v>732</v>
      </c>
      <c r="B186" t="s">
        <v>6196</v>
      </c>
      <c r="F186" t="s">
        <v>6197</v>
      </c>
      <c r="H186" s="17" t="s">
        <v>7116</v>
      </c>
      <c r="I186" s="29" t="str">
        <f>VLOOKUP(A186,'[5]ItemReport_10001042616_2025-02-'!$A:$U,21,0)</f>
        <v>20764608033573</v>
      </c>
      <c r="J186" t="s">
        <v>6904</v>
      </c>
    </row>
    <row r="187" spans="1:10" x14ac:dyDescent="0.25">
      <c r="A187" t="s">
        <v>1044</v>
      </c>
      <c r="B187" t="s">
        <v>5352</v>
      </c>
      <c r="C187" t="s">
        <v>5352</v>
      </c>
      <c r="D187">
        <v>2201</v>
      </c>
      <c r="E187" t="s">
        <v>7117</v>
      </c>
      <c r="F187" t="s">
        <v>6968</v>
      </c>
      <c r="H187" s="17" t="s">
        <v>6953</v>
      </c>
      <c r="I187" s="29" t="str">
        <f>VLOOKUP(A187,'[5]ItemReport_10001042616_2025-02-'!$A:$U,21,0)</f>
        <v>00764608022016</v>
      </c>
      <c r="J187" t="s">
        <v>6886</v>
      </c>
    </row>
    <row r="188" spans="1:10" x14ac:dyDescent="0.25">
      <c r="A188" t="s">
        <v>1047</v>
      </c>
      <c r="B188" t="s">
        <v>5160</v>
      </c>
      <c r="C188" t="s">
        <v>5160</v>
      </c>
      <c r="D188">
        <v>2202</v>
      </c>
      <c r="E188" t="s">
        <v>7118</v>
      </c>
      <c r="F188" t="s">
        <v>6968</v>
      </c>
      <c r="H188" s="17" t="s">
        <v>6953</v>
      </c>
      <c r="I188" s="29" t="str">
        <f>VLOOKUP(A188,'[5]ItemReport_10001042616_2025-02-'!$A:$U,21,0)</f>
        <v>20764608031418</v>
      </c>
      <c r="J188" t="s">
        <v>6886</v>
      </c>
    </row>
    <row r="189" spans="1:10" ht="45" customHeight="1" x14ac:dyDescent="0.25">
      <c r="A189" t="s">
        <v>1048</v>
      </c>
      <c r="B189" t="s">
        <v>7119</v>
      </c>
      <c r="C189" t="s">
        <v>7120</v>
      </c>
      <c r="D189">
        <v>2202</v>
      </c>
      <c r="E189" t="s">
        <v>7121</v>
      </c>
      <c r="F189" s="24" t="s">
        <v>7122</v>
      </c>
      <c r="H189" s="38" t="s">
        <v>7123</v>
      </c>
      <c r="I189" s="29" t="str">
        <f>VLOOKUP(A189,'[5]ItemReport_10001042616_2025-02-'!$A:$U,21,0)</f>
        <v>00468916893299</v>
      </c>
      <c r="J189" t="s">
        <v>6966</v>
      </c>
    </row>
    <row r="190" spans="1:10" ht="45" customHeight="1" x14ac:dyDescent="0.25">
      <c r="A190" t="s">
        <v>1049</v>
      </c>
      <c r="B190" t="s">
        <v>7124</v>
      </c>
      <c r="F190" t="s">
        <v>6113</v>
      </c>
      <c r="H190" s="24" t="s">
        <v>7007</v>
      </c>
      <c r="I190" s="29" t="str">
        <f>VLOOKUP(A190,'[5]ItemReport_10001042616_2025-02-'!$A:$U,21,0)</f>
        <v>00764608025208</v>
      </c>
      <c r="J190" t="s">
        <v>6886</v>
      </c>
    </row>
    <row r="191" spans="1:10" x14ac:dyDescent="0.25">
      <c r="A191" t="s">
        <v>1050</v>
      </c>
      <c r="B191" t="s">
        <v>5369</v>
      </c>
      <c r="C191" t="s">
        <v>5369</v>
      </c>
      <c r="D191">
        <v>2204</v>
      </c>
      <c r="F191" t="s">
        <v>6968</v>
      </c>
      <c r="H191" s="17" t="s">
        <v>6953</v>
      </c>
      <c r="I191" s="29" t="str">
        <f>VLOOKUP(A191,'[5]ItemReport_10001042616_2025-02-'!$A:$U,21,0)</f>
        <v>10764608051068</v>
      </c>
      <c r="J191" t="s">
        <v>6886</v>
      </c>
    </row>
    <row r="192" spans="1:10" x14ac:dyDescent="0.25">
      <c r="A192" t="s">
        <v>4932</v>
      </c>
      <c r="B192" t="s">
        <v>5369</v>
      </c>
      <c r="C192" t="s">
        <v>5369</v>
      </c>
      <c r="D192">
        <v>2204</v>
      </c>
      <c r="E192" t="s">
        <v>6735</v>
      </c>
      <c r="F192" t="s">
        <v>6968</v>
      </c>
      <c r="H192" s="17" t="s">
        <v>6953</v>
      </c>
      <c r="I192" s="29" t="e">
        <f>VLOOKUP(A192,'[5]ItemReport_10001042616_2025-02-'!$A:$U,21,0)</f>
        <v>#N/A</v>
      </c>
      <c r="J192" t="s">
        <v>6886</v>
      </c>
    </row>
    <row r="193" spans="1:10" ht="45" customHeight="1" x14ac:dyDescent="0.25">
      <c r="A193" t="s">
        <v>1051</v>
      </c>
      <c r="B193" t="s">
        <v>6675</v>
      </c>
      <c r="C193" t="s">
        <v>6676</v>
      </c>
      <c r="D193">
        <v>2204</v>
      </c>
      <c r="E193" t="s">
        <v>6673</v>
      </c>
      <c r="F193" s="24" t="s">
        <v>7122</v>
      </c>
      <c r="H193" s="38" t="s">
        <v>7123</v>
      </c>
      <c r="I193" s="29" t="str">
        <f>VLOOKUP(A193,'[5]ItemReport_10001042616_2025-02-'!$A:$U,21,0)</f>
        <v>00465913432438</v>
      </c>
      <c r="J193" t="s">
        <v>6966</v>
      </c>
    </row>
    <row r="194" spans="1:10" x14ac:dyDescent="0.25">
      <c r="A194" t="s">
        <v>380</v>
      </c>
      <c r="B194" t="s">
        <v>5296</v>
      </c>
      <c r="F194" t="s">
        <v>5297</v>
      </c>
      <c r="H194" s="17" t="s">
        <v>6953</v>
      </c>
      <c r="I194" s="29" t="str">
        <f>VLOOKUP(A194,'[5]ItemReport_10001042616_2025-02-'!$A:$U,21,0)</f>
        <v>10764608025601</v>
      </c>
      <c r="J194" t="s">
        <v>6886</v>
      </c>
    </row>
    <row r="195" spans="1:10" x14ac:dyDescent="0.25">
      <c r="A195" t="s">
        <v>1053</v>
      </c>
      <c r="B195" t="s">
        <v>6848</v>
      </c>
      <c r="C195" t="s">
        <v>6848</v>
      </c>
      <c r="D195">
        <v>2205</v>
      </c>
      <c r="E195" t="s">
        <v>7125</v>
      </c>
      <c r="F195" t="s">
        <v>6968</v>
      </c>
      <c r="H195" s="17" t="s">
        <v>6953</v>
      </c>
      <c r="I195" s="29" t="str">
        <f>VLOOKUP(A195,'[5]ItemReport_10001042616_2025-02-'!$A:$U,21,0)</f>
        <v>00764608044100</v>
      </c>
      <c r="J195" t="s">
        <v>6886</v>
      </c>
    </row>
    <row r="196" spans="1:10" ht="60" customHeight="1" x14ac:dyDescent="0.25">
      <c r="A196" t="s">
        <v>1054</v>
      </c>
      <c r="B196" t="s">
        <v>5285</v>
      </c>
      <c r="F196" s="24" t="s">
        <v>7070</v>
      </c>
      <c r="H196" s="38" t="s">
        <v>7043</v>
      </c>
      <c r="I196" s="29" t="str">
        <f>VLOOKUP(A196,'[5]ItemReport_10001042616_2025-02-'!$A:$U,21,0)</f>
        <v>00461853183942</v>
      </c>
      <c r="J196" t="s">
        <v>6966</v>
      </c>
    </row>
    <row r="197" spans="1:10" x14ac:dyDescent="0.25">
      <c r="A197" t="s">
        <v>1056</v>
      </c>
      <c r="B197" t="s">
        <v>5191</v>
      </c>
      <c r="C197" t="s">
        <v>5192</v>
      </c>
      <c r="D197">
        <v>2206</v>
      </c>
      <c r="E197" t="s">
        <v>7126</v>
      </c>
      <c r="F197" t="s">
        <v>6973</v>
      </c>
      <c r="H197" s="17" t="s">
        <v>6953</v>
      </c>
      <c r="I197" s="29" t="str">
        <f>VLOOKUP(A197,'[5]ItemReport_10001042616_2025-02-'!$A:$U,21,0)</f>
        <v>00469531510479</v>
      </c>
      <c r="J197" t="s">
        <v>6886</v>
      </c>
    </row>
    <row r="198" spans="1:10" ht="60" customHeight="1" x14ac:dyDescent="0.25">
      <c r="A198" t="s">
        <v>1057</v>
      </c>
      <c r="B198" t="s">
        <v>7127</v>
      </c>
      <c r="F198" s="24" t="s">
        <v>6967</v>
      </c>
      <c r="I198" s="29" t="str">
        <f>VLOOKUP(A198,'[5]ItemReport_10001042616_2025-02-'!$A:$U,21,0)</f>
        <v>00764608017241</v>
      </c>
      <c r="J198" t="s">
        <v>6966</v>
      </c>
    </row>
    <row r="199" spans="1:10" x14ac:dyDescent="0.25">
      <c r="A199" t="s">
        <v>1059</v>
      </c>
      <c r="B199" t="s">
        <v>6872</v>
      </c>
      <c r="D199">
        <v>2207</v>
      </c>
      <c r="E199" t="s">
        <v>1059</v>
      </c>
      <c r="F199" t="s">
        <v>6968</v>
      </c>
      <c r="H199" t="s">
        <v>6953</v>
      </c>
      <c r="I199" s="29" t="str">
        <f>VLOOKUP(A199,'[5]ItemReport_10001042616_2025-02-'!$A:$U,21,0)</f>
        <v>20764608005525</v>
      </c>
      <c r="J199" t="s">
        <v>6886</v>
      </c>
    </row>
    <row r="200" spans="1:10" x14ac:dyDescent="0.25">
      <c r="A200" t="s">
        <v>1062</v>
      </c>
      <c r="B200" t="s">
        <v>5353</v>
      </c>
      <c r="C200" t="s">
        <v>5354</v>
      </c>
      <c r="D200">
        <v>2209</v>
      </c>
      <c r="E200" t="s">
        <v>7128</v>
      </c>
      <c r="F200" t="s">
        <v>6981</v>
      </c>
      <c r="I200" s="29" t="str">
        <f>VLOOKUP(A200,'[5]ItemReport_10001042616_2025-02-'!$A:$U,21,0)</f>
        <v>10764608002695</v>
      </c>
      <c r="J200" t="s">
        <v>6886</v>
      </c>
    </row>
    <row r="201" spans="1:10" ht="60" customHeight="1" x14ac:dyDescent="0.25">
      <c r="A201" t="s">
        <v>1063</v>
      </c>
      <c r="B201" t="s">
        <v>6069</v>
      </c>
      <c r="F201" s="24" t="s">
        <v>6967</v>
      </c>
      <c r="I201" s="29" t="str">
        <f>VLOOKUP(A201,'[5]ItemReport_10001042616_2025-02-'!$A:$U,21,0)</f>
        <v>10764608012069</v>
      </c>
      <c r="J201" t="s">
        <v>6966</v>
      </c>
    </row>
    <row r="202" spans="1:10" ht="60" customHeight="1" x14ac:dyDescent="0.25">
      <c r="A202" t="s">
        <v>4856</v>
      </c>
      <c r="B202" t="s">
        <v>7129</v>
      </c>
      <c r="F202" s="24" t="s">
        <v>7130</v>
      </c>
      <c r="I202" s="29" t="e">
        <f>VLOOKUP(A202,'[5]ItemReport_10001042616_2025-02-'!$A:$U,21,0)</f>
        <v>#N/A</v>
      </c>
    </row>
    <row r="203" spans="1:10" ht="60" customHeight="1" x14ac:dyDescent="0.25">
      <c r="A203" t="s">
        <v>1065</v>
      </c>
      <c r="B203" t="s">
        <v>7131</v>
      </c>
      <c r="C203" t="s">
        <v>7131</v>
      </c>
      <c r="F203" s="24" t="s">
        <v>7132</v>
      </c>
      <c r="H203" s="38" t="s">
        <v>7133</v>
      </c>
      <c r="I203" s="29" t="str">
        <f>VLOOKUP(A203,'[5]ItemReport_10001042616_2025-02-'!$A:$U,21,0)</f>
        <v>20764608031517</v>
      </c>
      <c r="J203" t="s">
        <v>6983</v>
      </c>
    </row>
    <row r="204" spans="1:10" x14ac:dyDescent="0.25">
      <c r="A204" t="s">
        <v>1342</v>
      </c>
      <c r="B204" t="s">
        <v>5842</v>
      </c>
      <c r="F204" t="s">
        <v>5297</v>
      </c>
      <c r="H204" s="17" t="s">
        <v>6953</v>
      </c>
      <c r="I204" s="29" t="str">
        <f>VLOOKUP(A204,'[5]ItemReport_10001042616_2025-02-'!$A:$U,21,0)</f>
        <v>00764608030042</v>
      </c>
      <c r="J204" t="s">
        <v>6886</v>
      </c>
    </row>
    <row r="205" spans="1:10" x14ac:dyDescent="0.25">
      <c r="A205" t="s">
        <v>1292</v>
      </c>
      <c r="B205" t="s">
        <v>7134</v>
      </c>
      <c r="H205" s="17" t="s">
        <v>6953</v>
      </c>
      <c r="I205" s="29" t="str">
        <f>VLOOKUP(A205,'[5]ItemReport_10001042616_2025-02-'!$A:$U,21,0)</f>
        <v>00467855943102</v>
      </c>
      <c r="J205" t="s">
        <v>6886</v>
      </c>
    </row>
    <row r="206" spans="1:10" ht="60" customHeight="1" x14ac:dyDescent="0.25">
      <c r="A206" t="s">
        <v>5028</v>
      </c>
      <c r="B206" t="s">
        <v>5535</v>
      </c>
      <c r="C206" t="s">
        <v>5536</v>
      </c>
      <c r="D206">
        <v>2222</v>
      </c>
      <c r="F206" s="24" t="s">
        <v>7135</v>
      </c>
      <c r="H206" s="38" t="s">
        <v>7043</v>
      </c>
      <c r="I206" s="29" t="str">
        <f>VLOOKUP(A206,'[5]ItemReport_10001042616_2025-02-'!$A:$U,21,0)</f>
        <v>00764608033043</v>
      </c>
    </row>
    <row r="207" spans="1:10" x14ac:dyDescent="0.25">
      <c r="A207" t="s">
        <v>1073</v>
      </c>
      <c r="B207" t="s">
        <v>6782</v>
      </c>
      <c r="C207" t="s">
        <v>6782</v>
      </c>
      <c r="D207">
        <v>2225</v>
      </c>
      <c r="E207" t="s">
        <v>6780</v>
      </c>
      <c r="F207" t="s">
        <v>6968</v>
      </c>
      <c r="I207" s="29" t="str">
        <f>VLOOKUP(A207,'[5]ItemReport_10001042616_2025-02-'!$A:$U,21,0)</f>
        <v>20764608020122</v>
      </c>
      <c r="J207" t="s">
        <v>6886</v>
      </c>
    </row>
    <row r="208" spans="1:10" ht="45" customHeight="1" x14ac:dyDescent="0.25">
      <c r="A208" t="s">
        <v>1078</v>
      </c>
      <c r="B208" t="s">
        <v>5725</v>
      </c>
      <c r="C208" t="s">
        <v>5726</v>
      </c>
      <c r="F208" t="s">
        <v>6113</v>
      </c>
      <c r="H208" s="24" t="s">
        <v>7007</v>
      </c>
      <c r="I208" s="29" t="str">
        <f>VLOOKUP(A208,'[5]ItemReport_10001042616_2025-02-'!$A:$U,21,0)</f>
        <v>00764608010808</v>
      </c>
      <c r="J208" t="s">
        <v>6886</v>
      </c>
    </row>
    <row r="209" spans="1:10" x14ac:dyDescent="0.25">
      <c r="A209" t="s">
        <v>1079</v>
      </c>
      <c r="B209" t="s">
        <v>7136</v>
      </c>
      <c r="C209" t="s">
        <v>7137</v>
      </c>
      <c r="D209">
        <v>2227</v>
      </c>
      <c r="E209" t="s">
        <v>7138</v>
      </c>
      <c r="F209" t="s">
        <v>6973</v>
      </c>
      <c r="H209" s="17" t="s">
        <v>6953</v>
      </c>
      <c r="I209" s="29" t="str">
        <f>VLOOKUP(A209,'[5]ItemReport_10001042616_2025-02-'!$A:$U,21,0)</f>
        <v>20764608041431</v>
      </c>
      <c r="J209" t="s">
        <v>6886</v>
      </c>
    </row>
    <row r="210" spans="1:10" x14ac:dyDescent="0.25">
      <c r="A210" t="s">
        <v>4893</v>
      </c>
      <c r="B210" t="s">
        <v>5159</v>
      </c>
      <c r="C210" t="s">
        <v>7139</v>
      </c>
      <c r="D210">
        <v>2227</v>
      </c>
      <c r="E210" t="s">
        <v>7140</v>
      </c>
      <c r="F210" t="s">
        <v>6973</v>
      </c>
      <c r="H210" s="17" t="s">
        <v>6953</v>
      </c>
      <c r="I210" s="29" t="e">
        <f>VLOOKUP(A210,'[5]ItemReport_10001042616_2025-02-'!$A:$U,21,0)</f>
        <v>#N/A</v>
      </c>
      <c r="J210" t="s">
        <v>6886</v>
      </c>
    </row>
    <row r="211" spans="1:10" x14ac:dyDescent="0.25">
      <c r="A211" t="s">
        <v>5022</v>
      </c>
      <c r="B211" t="s">
        <v>5159</v>
      </c>
      <c r="C211" t="s">
        <v>5159</v>
      </c>
      <c r="D211">
        <v>2227</v>
      </c>
      <c r="F211" t="s">
        <v>6968</v>
      </c>
      <c r="I211" s="29" t="e">
        <f>VLOOKUP(A211,'[5]ItemReport_10001042616_2025-02-'!$A:$U,21,0)</f>
        <v>#N/A</v>
      </c>
      <c r="J211" t="s">
        <v>6886</v>
      </c>
    </row>
    <row r="212" spans="1:10" ht="60" customHeight="1" x14ac:dyDescent="0.25">
      <c r="A212" t="s">
        <v>1080</v>
      </c>
      <c r="B212" t="s">
        <v>7141</v>
      </c>
      <c r="C212" t="s">
        <v>7142</v>
      </c>
      <c r="D212">
        <v>2227</v>
      </c>
      <c r="E212" t="s">
        <v>7143</v>
      </c>
      <c r="F212" s="24" t="s">
        <v>7144</v>
      </c>
      <c r="H212" s="38" t="s">
        <v>7145</v>
      </c>
      <c r="I212" s="29" t="str">
        <f>VLOOKUP(A212,'[5]ItemReport_10001042616_2025-02-'!$A:$U,21,0)</f>
        <v>00764608021859</v>
      </c>
      <c r="J212" t="s">
        <v>6966</v>
      </c>
    </row>
    <row r="213" spans="1:10" x14ac:dyDescent="0.25">
      <c r="A213" t="s">
        <v>1091</v>
      </c>
      <c r="B213" t="s">
        <v>7146</v>
      </c>
      <c r="D213">
        <v>2230</v>
      </c>
      <c r="E213" t="s">
        <v>1091</v>
      </c>
      <c r="H213" s="17" t="s">
        <v>6953</v>
      </c>
      <c r="I213" s="29" t="str">
        <f>VLOOKUP(A213,'[5]ItemReport_10001042616_2025-02-'!$A:$U,21,0)</f>
        <v>20764608010420</v>
      </c>
      <c r="J213" t="s">
        <v>6886</v>
      </c>
    </row>
    <row r="214" spans="1:10" x14ac:dyDescent="0.25">
      <c r="A214" t="s">
        <v>1094</v>
      </c>
      <c r="B214" t="s">
        <v>6852</v>
      </c>
      <c r="C214" t="s">
        <v>6853</v>
      </c>
      <c r="D214">
        <v>2232</v>
      </c>
      <c r="F214" t="s">
        <v>6981</v>
      </c>
      <c r="I214" s="29" t="str">
        <f>VLOOKUP(A214,'[5]ItemReport_10001042616_2025-02-'!$A:$U,21,0)</f>
        <v>10764608002763</v>
      </c>
      <c r="J214" t="s">
        <v>6886</v>
      </c>
    </row>
    <row r="215" spans="1:10" x14ac:dyDescent="0.25">
      <c r="A215" t="s">
        <v>1097</v>
      </c>
      <c r="B215" t="s">
        <v>6876</v>
      </c>
      <c r="D215">
        <v>2233</v>
      </c>
      <c r="F215" t="s">
        <v>6968</v>
      </c>
      <c r="H215" s="17" t="s">
        <v>6953</v>
      </c>
      <c r="I215" s="29" t="str">
        <f>VLOOKUP(A215,'[5]ItemReport_10001042616_2025-02-'!$A:$U,21,0)</f>
        <v>10764608033446</v>
      </c>
      <c r="J215" t="s">
        <v>6886</v>
      </c>
    </row>
    <row r="216" spans="1:10" ht="60" customHeight="1" x14ac:dyDescent="0.25">
      <c r="A216" t="s">
        <v>1098</v>
      </c>
      <c r="B216" t="s">
        <v>5233</v>
      </c>
      <c r="C216" t="s">
        <v>5234</v>
      </c>
      <c r="D216">
        <v>2233</v>
      </c>
      <c r="E216" t="s">
        <v>7147</v>
      </c>
      <c r="F216" s="24" t="s">
        <v>7148</v>
      </c>
      <c r="H216" s="38" t="s">
        <v>7149</v>
      </c>
      <c r="I216" s="29" t="str">
        <f>VLOOKUP(A216,'[5]ItemReport_10001042616_2025-02-'!$A:$U,21,0)</f>
        <v>20764608050730</v>
      </c>
      <c r="J216" t="s">
        <v>6966</v>
      </c>
    </row>
    <row r="217" spans="1:10" ht="45" customHeight="1" x14ac:dyDescent="0.25">
      <c r="A217" t="s">
        <v>1102</v>
      </c>
      <c r="B217" t="s">
        <v>5769</v>
      </c>
      <c r="C217" t="s">
        <v>5769</v>
      </c>
      <c r="F217" t="s">
        <v>6113</v>
      </c>
      <c r="H217" s="38" t="s">
        <v>7150</v>
      </c>
      <c r="I217" s="29" t="str">
        <f>VLOOKUP(A217,'[5]ItemReport_10001042616_2025-02-'!$A:$U,21,0)</f>
        <v>00764608005392</v>
      </c>
      <c r="J217" t="s">
        <v>6886</v>
      </c>
    </row>
    <row r="218" spans="1:10" x14ac:dyDescent="0.25">
      <c r="A218" t="s">
        <v>1104</v>
      </c>
      <c r="B218" t="s">
        <v>5876</v>
      </c>
      <c r="C218" t="s">
        <v>5877</v>
      </c>
      <c r="D218">
        <v>2236</v>
      </c>
      <c r="E218" t="s">
        <v>7151</v>
      </c>
      <c r="F218" t="s">
        <v>7060</v>
      </c>
      <c r="I218" s="29" t="str">
        <f>VLOOKUP(A218,'[5]ItemReport_10001042616_2025-02-'!$A:$U,21,0)</f>
        <v>00764608034712</v>
      </c>
      <c r="J218" t="s">
        <v>6886</v>
      </c>
    </row>
    <row r="219" spans="1:10" x14ac:dyDescent="0.25">
      <c r="A219" t="s">
        <v>1105</v>
      </c>
      <c r="B219" t="s">
        <v>6863</v>
      </c>
      <c r="C219" t="s">
        <v>6863</v>
      </c>
      <c r="D219">
        <v>2236</v>
      </c>
      <c r="E219" t="s">
        <v>7152</v>
      </c>
      <c r="F219" t="s">
        <v>6968</v>
      </c>
      <c r="H219" s="17" t="s">
        <v>6953</v>
      </c>
      <c r="I219" s="29" t="str">
        <f>VLOOKUP(A219,'[5]ItemReport_10001042616_2025-02-'!$A:$U,21,0)</f>
        <v>20764608050013</v>
      </c>
      <c r="J219" t="s">
        <v>6886</v>
      </c>
    </row>
    <row r="220" spans="1:10" ht="60" customHeight="1" x14ac:dyDescent="0.25">
      <c r="A220" t="s">
        <v>393</v>
      </c>
      <c r="B220" t="s">
        <v>6139</v>
      </c>
      <c r="D220">
        <v>1634</v>
      </c>
      <c r="F220" t="s">
        <v>6140</v>
      </c>
      <c r="H220" s="38" t="s">
        <v>7153</v>
      </c>
    </row>
    <row r="221" spans="1:10" x14ac:dyDescent="0.25">
      <c r="A221" t="s">
        <v>1309</v>
      </c>
      <c r="B221" t="s">
        <v>7154</v>
      </c>
      <c r="H221" s="17" t="s">
        <v>6953</v>
      </c>
      <c r="I221" s="29" t="str">
        <f>VLOOKUP(A221,'[5]ItemReport_10001042616_2025-02-'!$A:$U,21,0)</f>
        <v>00461768543497</v>
      </c>
      <c r="J221" t="s">
        <v>6886</v>
      </c>
    </row>
    <row r="222" spans="1:10" ht="60" customHeight="1" x14ac:dyDescent="0.25">
      <c r="A222" t="s">
        <v>1067</v>
      </c>
      <c r="B222" t="s">
        <v>6490</v>
      </c>
      <c r="F222" t="s">
        <v>6382</v>
      </c>
      <c r="H222" s="38" t="s">
        <v>7155</v>
      </c>
      <c r="I222" s="29" t="str">
        <f>VLOOKUP(A222,'[5]ItemReport_10001042616_2025-02-'!$A:$U,21,0)</f>
        <v>00764608012260</v>
      </c>
      <c r="J222" t="s">
        <v>6910</v>
      </c>
    </row>
    <row r="223" spans="1:10" x14ac:dyDescent="0.25">
      <c r="A223" t="s">
        <v>1113</v>
      </c>
      <c r="B223" t="s">
        <v>5348</v>
      </c>
      <c r="C223" t="s">
        <v>5348</v>
      </c>
      <c r="D223">
        <v>229</v>
      </c>
      <c r="E223" t="s">
        <v>7156</v>
      </c>
      <c r="F223" t="s">
        <v>6968</v>
      </c>
      <c r="H223" s="17" t="s">
        <v>6953</v>
      </c>
      <c r="I223" s="29" t="str">
        <f>VLOOKUP(A223,'[5]ItemReport_10001042616_2025-02-'!$A:$U,21,0)</f>
        <v>10764608022044</v>
      </c>
      <c r="J223" t="s">
        <v>6886</v>
      </c>
    </row>
    <row r="224" spans="1:10" x14ac:dyDescent="0.25">
      <c r="A224" t="s">
        <v>1116</v>
      </c>
      <c r="B224" t="s">
        <v>5193</v>
      </c>
      <c r="F224" t="s">
        <v>6973</v>
      </c>
      <c r="I224" s="29" t="str">
        <f>VLOOKUP(A224,'[5]ItemReport_10001042616_2025-02-'!$A:$U,21,0)</f>
        <v>00764608038161</v>
      </c>
      <c r="J224" t="s">
        <v>6886</v>
      </c>
    </row>
    <row r="225" spans="1:10" x14ac:dyDescent="0.25">
      <c r="A225" t="s">
        <v>1119</v>
      </c>
      <c r="B225" t="s">
        <v>6328</v>
      </c>
      <c r="F225" t="s">
        <v>6968</v>
      </c>
      <c r="I225" s="29" t="str">
        <f>VLOOKUP(A225,'[5]ItemReport_10001042616_2025-02-'!$A:$U,21,0)</f>
        <v>00764608043721</v>
      </c>
      <c r="J225" t="s">
        <v>6886</v>
      </c>
    </row>
    <row r="226" spans="1:10" x14ac:dyDescent="0.25">
      <c r="A226" t="s">
        <v>4944</v>
      </c>
      <c r="B226" t="s">
        <v>5170</v>
      </c>
      <c r="C226" t="s">
        <v>5170</v>
      </c>
      <c r="D226">
        <v>2306</v>
      </c>
      <c r="E226" t="s">
        <v>7157</v>
      </c>
      <c r="F226" t="s">
        <v>6997</v>
      </c>
      <c r="I226" s="29" t="e">
        <f>VLOOKUP(A226,'[5]ItemReport_10001042616_2025-02-'!$A:$U,21,0)</f>
        <v>#N/A</v>
      </c>
      <c r="J226" t="s">
        <v>6886</v>
      </c>
    </row>
    <row r="227" spans="1:10" ht="60" customHeight="1" x14ac:dyDescent="0.25">
      <c r="A227" t="s">
        <v>1128</v>
      </c>
      <c r="B227" t="s">
        <v>5963</v>
      </c>
      <c r="D227">
        <v>2306</v>
      </c>
      <c r="F227" s="24" t="s">
        <v>7158</v>
      </c>
      <c r="H227" s="38" t="s">
        <v>7043</v>
      </c>
      <c r="I227" s="29" t="str">
        <f>VLOOKUP(A227,'[5]ItemReport_10001042616_2025-02-'!$A:$U,21,0)</f>
        <v>00467887891860</v>
      </c>
      <c r="J227" t="s">
        <v>6966</v>
      </c>
    </row>
    <row r="228" spans="1:10" ht="60" customHeight="1" x14ac:dyDescent="0.25">
      <c r="A228" t="s">
        <v>3896</v>
      </c>
      <c r="B228" t="s">
        <v>5653</v>
      </c>
      <c r="C228" t="s">
        <v>5654</v>
      </c>
      <c r="D228">
        <v>2306</v>
      </c>
      <c r="E228" t="s">
        <v>7159</v>
      </c>
      <c r="F228" s="24" t="s">
        <v>7160</v>
      </c>
      <c r="I228" s="29" t="e">
        <f>VLOOKUP(A228,'[5]ItemReport_10001042616_2025-02-'!$A:$U,21,0)</f>
        <v>#N/A</v>
      </c>
      <c r="J228" t="s">
        <v>6966</v>
      </c>
    </row>
    <row r="229" spans="1:10" x14ac:dyDescent="0.25">
      <c r="A229" t="s">
        <v>5009</v>
      </c>
      <c r="B229" t="s">
        <v>6125</v>
      </c>
      <c r="F229" t="s">
        <v>6113</v>
      </c>
      <c r="I229" s="29" t="str">
        <f>VLOOKUP(A229,'[5]ItemReport_10001042616_2025-02-'!$A:$U,21,0)</f>
        <v>10764608020439</v>
      </c>
      <c r="J229" t="s">
        <v>6886</v>
      </c>
    </row>
    <row r="230" spans="1:10" x14ac:dyDescent="0.25">
      <c r="A230" t="s">
        <v>4956</v>
      </c>
      <c r="B230" t="s">
        <v>5264</v>
      </c>
      <c r="C230" t="s">
        <v>5264</v>
      </c>
      <c r="D230">
        <v>2309</v>
      </c>
      <c r="E230" t="s">
        <v>7161</v>
      </c>
      <c r="F230" t="s">
        <v>7089</v>
      </c>
      <c r="I230" s="29" t="e">
        <f>VLOOKUP(A230,'[5]ItemReport_10001042616_2025-02-'!$A:$U,21,0)</f>
        <v>#N/A</v>
      </c>
      <c r="J230" t="s">
        <v>6886</v>
      </c>
    </row>
    <row r="231" spans="1:10" ht="60" customHeight="1" x14ac:dyDescent="0.25">
      <c r="A231" t="s">
        <v>4931</v>
      </c>
      <c r="B231" t="s">
        <v>5676</v>
      </c>
      <c r="C231" t="s">
        <v>5677</v>
      </c>
      <c r="D231">
        <v>2309</v>
      </c>
      <c r="E231" t="s">
        <v>7162</v>
      </c>
      <c r="F231" s="24" t="s">
        <v>7163</v>
      </c>
      <c r="I231" s="29" t="e">
        <f>VLOOKUP(A231,'[5]ItemReport_10001042616_2025-02-'!$A:$U,21,0)</f>
        <v>#N/A</v>
      </c>
      <c r="J231" t="s">
        <v>6966</v>
      </c>
    </row>
    <row r="232" spans="1:10" ht="60" customHeight="1" x14ac:dyDescent="0.25">
      <c r="A232" t="s">
        <v>4934</v>
      </c>
      <c r="B232" t="s">
        <v>5820</v>
      </c>
      <c r="C232" t="s">
        <v>5821</v>
      </c>
      <c r="D232">
        <v>2309</v>
      </c>
      <c r="E232" t="s">
        <v>7164</v>
      </c>
      <c r="F232" s="24" t="s">
        <v>7165</v>
      </c>
      <c r="I232" s="29" t="str">
        <f>VLOOKUP(A232,'[5]ItemReport_10001042616_2025-02-'!$A:$U,21,0)</f>
        <v>00764608012307</v>
      </c>
      <c r="J232" t="s">
        <v>6966</v>
      </c>
    </row>
    <row r="233" spans="1:10" x14ac:dyDescent="0.25">
      <c r="A233" t="s">
        <v>1133</v>
      </c>
      <c r="B233" t="s">
        <v>7166</v>
      </c>
      <c r="D233">
        <v>230</v>
      </c>
      <c r="H233" s="17" t="s">
        <v>6953</v>
      </c>
      <c r="I233" s="29" t="str">
        <f>VLOOKUP(A233,'[5]ItemReport_10001042616_2025-02-'!$A:$U,21,0)</f>
        <v>00466956562793</v>
      </c>
      <c r="J233" t="s">
        <v>6886</v>
      </c>
    </row>
    <row r="234" spans="1:10" x14ac:dyDescent="0.25">
      <c r="A234" t="s">
        <v>4977</v>
      </c>
      <c r="B234" t="s">
        <v>5684</v>
      </c>
      <c r="C234" t="s">
        <v>5684</v>
      </c>
      <c r="D234">
        <v>230</v>
      </c>
      <c r="E234" t="s">
        <v>7167</v>
      </c>
      <c r="F234" t="s">
        <v>6968</v>
      </c>
      <c r="I234" s="29" t="e">
        <f>VLOOKUP(A234,'[5]ItemReport_10001042616_2025-02-'!$A:$U,21,0)</f>
        <v>#N/A</v>
      </c>
      <c r="J234" t="s">
        <v>6886</v>
      </c>
    </row>
    <row r="235" spans="1:10" x14ac:dyDescent="0.25">
      <c r="A235" t="s">
        <v>1138</v>
      </c>
      <c r="B235" t="s">
        <v>5363</v>
      </c>
      <c r="F235" t="s">
        <v>6973</v>
      </c>
      <c r="H235" t="s">
        <v>6953</v>
      </c>
      <c r="I235" s="29" t="str">
        <f>VLOOKUP(A235,'[5]ItemReport_10001042616_2025-02-'!$A:$U,21,0)</f>
        <v>00467542807908</v>
      </c>
      <c r="J235" t="s">
        <v>6886</v>
      </c>
    </row>
    <row r="236" spans="1:10" ht="60" customHeight="1" x14ac:dyDescent="0.25">
      <c r="A236" t="s">
        <v>1144</v>
      </c>
      <c r="B236" t="s">
        <v>7168</v>
      </c>
      <c r="C236" t="s">
        <v>7169</v>
      </c>
      <c r="E236" t="s">
        <v>7170</v>
      </c>
      <c r="F236" s="24" t="s">
        <v>7171</v>
      </c>
      <c r="I236" s="29" t="str">
        <f>VLOOKUP(A236,'[5]ItemReport_10001042616_2025-02-'!$A:$U,21,0)</f>
        <v>00764608017180</v>
      </c>
      <c r="J236" t="s">
        <v>6983</v>
      </c>
    </row>
    <row r="237" spans="1:10" x14ac:dyDescent="0.25">
      <c r="A237" t="s">
        <v>1149</v>
      </c>
      <c r="B237" t="s">
        <v>5199</v>
      </c>
      <c r="F237" t="s">
        <v>6968</v>
      </c>
      <c r="I237" s="29" t="str">
        <f>VLOOKUP(A237,'[5]ItemReport_10001042616_2025-02-'!$A:$U,21,0)</f>
        <v>00468010263394</v>
      </c>
      <c r="J237" t="s">
        <v>6886</v>
      </c>
    </row>
    <row r="238" spans="1:10" x14ac:dyDescent="0.25">
      <c r="A238" t="s">
        <v>1162</v>
      </c>
      <c r="B238" t="s">
        <v>5502</v>
      </c>
      <c r="C238" t="s">
        <v>5502</v>
      </c>
      <c r="D238">
        <v>2330</v>
      </c>
      <c r="E238" t="s">
        <v>7172</v>
      </c>
      <c r="F238" t="s">
        <v>6968</v>
      </c>
      <c r="H238" t="s">
        <v>6953</v>
      </c>
      <c r="I238" s="29" t="str">
        <f>VLOOKUP(A238,'[5]ItemReport_10001042616_2025-02-'!$A:$U,21,0)</f>
        <v>00462976444347</v>
      </c>
      <c r="J238" t="s">
        <v>6886</v>
      </c>
    </row>
    <row r="239" spans="1:10" x14ac:dyDescent="0.25">
      <c r="A239" t="s">
        <v>1165</v>
      </c>
      <c r="B239" t="s">
        <v>6025</v>
      </c>
      <c r="C239" t="s">
        <v>6025</v>
      </c>
      <c r="D239">
        <v>2331</v>
      </c>
      <c r="E239" t="s">
        <v>7173</v>
      </c>
      <c r="F239" t="s">
        <v>6997</v>
      </c>
      <c r="H239" s="17" t="s">
        <v>6953</v>
      </c>
      <c r="I239" s="29" t="str">
        <f>VLOOKUP(A239,'[5]ItemReport_10001042616_2025-02-'!$A:$U,21,0)</f>
        <v>00764608050101</v>
      </c>
      <c r="J239" t="s">
        <v>6886</v>
      </c>
    </row>
    <row r="240" spans="1:10" ht="30" customHeight="1" x14ac:dyDescent="0.25">
      <c r="A240" t="s">
        <v>2692</v>
      </c>
      <c r="B240" t="s">
        <v>7174</v>
      </c>
      <c r="H240" s="38" t="s">
        <v>6953</v>
      </c>
      <c r="I240" s="29" t="str">
        <f>VLOOKUP(A240,'[5]ItemReport_10001042616_2025-02-'!$A:$U,21,0)</f>
        <v>00088908400016</v>
      </c>
      <c r="J240" t="s">
        <v>6886</v>
      </c>
    </row>
    <row r="241" spans="1:10" x14ac:dyDescent="0.25">
      <c r="A241" t="s">
        <v>1184</v>
      </c>
      <c r="B241" t="s">
        <v>5399</v>
      </c>
      <c r="C241" t="s">
        <v>5400</v>
      </c>
      <c r="F241" t="s">
        <v>6973</v>
      </c>
      <c r="J241" t="s">
        <v>6886</v>
      </c>
    </row>
    <row r="242" spans="1:10" x14ac:dyDescent="0.25">
      <c r="A242" t="s">
        <v>4965</v>
      </c>
      <c r="B242" t="s">
        <v>7175</v>
      </c>
      <c r="D242">
        <v>2347</v>
      </c>
      <c r="H242" s="17" t="s">
        <v>6953</v>
      </c>
      <c r="I242" s="29" t="str">
        <f>VLOOKUP(A242,'[5]ItemReport_10001042616_2025-02-'!$A:$U,21,0)</f>
        <v>00764608034668</v>
      </c>
      <c r="J242" t="s">
        <v>6886</v>
      </c>
    </row>
    <row r="243" spans="1:10" x14ac:dyDescent="0.25">
      <c r="A243" t="s">
        <v>1579</v>
      </c>
      <c r="B243" t="s">
        <v>7176</v>
      </c>
      <c r="H243" s="17" t="s">
        <v>6953</v>
      </c>
      <c r="I243" s="29" t="str">
        <f>VLOOKUP(A243,'[5]ItemReport_10001042616_2025-02-'!$A:$U,21,0)</f>
        <v>10764608068028</v>
      </c>
      <c r="J243" t="s">
        <v>6886</v>
      </c>
    </row>
    <row r="244" spans="1:10" x14ac:dyDescent="0.25">
      <c r="A244" t="s">
        <v>7177</v>
      </c>
      <c r="B244" t="s">
        <v>7178</v>
      </c>
      <c r="H244" s="17" t="s">
        <v>6953</v>
      </c>
      <c r="I244" s="29" t="str">
        <f>VLOOKUP(A244,'[5]ItemReport_10001042616_2025-02-'!$A:$U,21,0)</f>
        <v>00088908126015</v>
      </c>
      <c r="J244" t="s">
        <v>6886</v>
      </c>
    </row>
    <row r="245" spans="1:10" x14ac:dyDescent="0.25">
      <c r="A245" t="s">
        <v>1195</v>
      </c>
      <c r="B245" t="s">
        <v>6873</v>
      </c>
      <c r="C245" t="s">
        <v>6873</v>
      </c>
      <c r="D245">
        <v>2402</v>
      </c>
      <c r="E245" t="s">
        <v>7179</v>
      </c>
      <c r="F245" t="s">
        <v>6997</v>
      </c>
      <c r="H245" s="17" t="s">
        <v>6953</v>
      </c>
      <c r="I245" s="29" t="str">
        <f>VLOOKUP(A245,'[5]ItemReport_10001042616_2025-02-'!$A:$U,21,0)</f>
        <v>00469135441193</v>
      </c>
      <c r="J245" t="s">
        <v>6886</v>
      </c>
    </row>
    <row r="246" spans="1:10" x14ac:dyDescent="0.25">
      <c r="A246" t="s">
        <v>233</v>
      </c>
      <c r="B246" t="s">
        <v>7180</v>
      </c>
      <c r="H246" t="s">
        <v>6953</v>
      </c>
      <c r="I246" s="29" t="str">
        <f>VLOOKUP(A246,'[5]ItemReport_10001042616_2025-02-'!$A:$U,21,0)</f>
        <v>10764608012311</v>
      </c>
      <c r="J246" t="s">
        <v>6886</v>
      </c>
    </row>
    <row r="247" spans="1:10" x14ac:dyDescent="0.25">
      <c r="A247" t="s">
        <v>4955</v>
      </c>
      <c r="B247" t="s">
        <v>6877</v>
      </c>
      <c r="C247" t="s">
        <v>6878</v>
      </c>
      <c r="D247">
        <v>2403</v>
      </c>
      <c r="E247" t="s">
        <v>7181</v>
      </c>
      <c r="F247" t="s">
        <v>6981</v>
      </c>
      <c r="I247" s="29" t="str">
        <f>VLOOKUP(A247,'[5]ItemReport_10001042616_2025-02-'!$A:$U,21,0)</f>
        <v>10764608003333</v>
      </c>
      <c r="J247" t="s">
        <v>6886</v>
      </c>
    </row>
    <row r="248" spans="1:10" x14ac:dyDescent="0.25">
      <c r="A248" t="s">
        <v>1203</v>
      </c>
      <c r="B248" t="s">
        <v>5929</v>
      </c>
      <c r="C248" t="s">
        <v>5930</v>
      </c>
      <c r="F248" t="s">
        <v>7060</v>
      </c>
      <c r="J248" t="s">
        <v>6886</v>
      </c>
    </row>
    <row r="249" spans="1:10" x14ac:dyDescent="0.25">
      <c r="A249" t="s">
        <v>1204</v>
      </c>
      <c r="B249" t="s">
        <v>6637</v>
      </c>
      <c r="C249" t="s">
        <v>6637</v>
      </c>
      <c r="D249">
        <v>2405</v>
      </c>
      <c r="E249" t="s">
        <v>6635</v>
      </c>
      <c r="F249" t="s">
        <v>6968</v>
      </c>
      <c r="I249" s="29" t="str">
        <f>VLOOKUP(A249,'[5]ItemReport_10001042616_2025-02-'!$A:$U,21,0)</f>
        <v>10764608170127</v>
      </c>
      <c r="J249" t="s">
        <v>6886</v>
      </c>
    </row>
    <row r="250" spans="1:10" x14ac:dyDescent="0.25">
      <c r="A250" t="s">
        <v>1213</v>
      </c>
      <c r="B250" t="s">
        <v>7182</v>
      </c>
      <c r="C250" t="s">
        <v>7182</v>
      </c>
      <c r="E250" t="s">
        <v>7183</v>
      </c>
      <c r="F250" t="s">
        <v>6968</v>
      </c>
      <c r="H250" s="17" t="s">
        <v>6953</v>
      </c>
      <c r="I250" s="29" t="str">
        <f>VLOOKUP(A250,'[5]ItemReport_10001042616_2025-02-'!$A:$U,21,0)</f>
        <v>20764608005181</v>
      </c>
      <c r="J250" t="s">
        <v>6886</v>
      </c>
    </row>
    <row r="251" spans="1:10" x14ac:dyDescent="0.25">
      <c r="A251" t="s">
        <v>1219</v>
      </c>
      <c r="B251" t="s">
        <v>6874</v>
      </c>
      <c r="F251" t="s">
        <v>6968</v>
      </c>
      <c r="H251" t="s">
        <v>6953</v>
      </c>
      <c r="I251" s="29" t="str">
        <f>VLOOKUP(A251,'[5]ItemReport_10001042616_2025-02-'!$A:$U,21,0)</f>
        <v>20814625080286</v>
      </c>
      <c r="J251" t="s">
        <v>6886</v>
      </c>
    </row>
    <row r="252" spans="1:10" ht="60" customHeight="1" x14ac:dyDescent="0.25">
      <c r="A252" t="s">
        <v>1495</v>
      </c>
      <c r="B252" t="s">
        <v>7184</v>
      </c>
      <c r="H252" s="38" t="s">
        <v>6919</v>
      </c>
      <c r="I252" s="29" t="str">
        <f>VLOOKUP(A252,'[5]ItemReport_10001042616_2025-02-'!$A:$U,21,0)</f>
        <v>20764608009400</v>
      </c>
      <c r="J252" t="s">
        <v>6904</v>
      </c>
    </row>
    <row r="253" spans="1:10" x14ac:dyDescent="0.25">
      <c r="A253" t="s">
        <v>1235</v>
      </c>
      <c r="B253" t="s">
        <v>7185</v>
      </c>
      <c r="C253" t="s">
        <v>7186</v>
      </c>
      <c r="D253">
        <v>2511</v>
      </c>
      <c r="E253" t="s">
        <v>7187</v>
      </c>
      <c r="F253" t="s">
        <v>6973</v>
      </c>
      <c r="H253" s="17" t="s">
        <v>6953</v>
      </c>
      <c r="I253" s="29" t="str">
        <f>VLOOKUP(A253,'[5]ItemReport_10001042616_2025-02-'!$A:$U,21,0)</f>
        <v>00764608041024</v>
      </c>
      <c r="J253" t="s">
        <v>6886</v>
      </c>
    </row>
    <row r="254" spans="1:10" x14ac:dyDescent="0.25">
      <c r="A254" t="s">
        <v>1259</v>
      </c>
      <c r="B254" t="s">
        <v>7188</v>
      </c>
      <c r="D254">
        <v>2519</v>
      </c>
      <c r="E254" t="s">
        <v>1259</v>
      </c>
      <c r="F254" t="s">
        <v>6968</v>
      </c>
      <c r="H254" s="17" t="s">
        <v>6953</v>
      </c>
      <c r="I254" s="29" t="str">
        <f>VLOOKUP(A254,'[5]ItemReport_10001042616_2025-02-'!$A:$U,21,0)</f>
        <v>00764608002032</v>
      </c>
      <c r="J254" t="s">
        <v>6886</v>
      </c>
    </row>
    <row r="255" spans="1:10" x14ac:dyDescent="0.25">
      <c r="A255" t="s">
        <v>4004</v>
      </c>
      <c r="B255" t="s">
        <v>6820</v>
      </c>
      <c r="C255" t="s">
        <v>6820</v>
      </c>
      <c r="E255" t="s">
        <v>7189</v>
      </c>
      <c r="F255" t="s">
        <v>6968</v>
      </c>
      <c r="I255" s="29" t="str">
        <f>VLOOKUP(A255,'[5]ItemReport_10001042616_2025-02-'!$A:$U,21,0)</f>
        <v>00464798009339</v>
      </c>
      <c r="J255" t="s">
        <v>6886</v>
      </c>
    </row>
    <row r="256" spans="1:10" ht="60" customHeight="1" x14ac:dyDescent="0.25">
      <c r="A256" t="s">
        <v>1614</v>
      </c>
      <c r="B256" t="s">
        <v>6418</v>
      </c>
      <c r="F256" t="s">
        <v>6140</v>
      </c>
      <c r="H256" s="38" t="s">
        <v>7190</v>
      </c>
      <c r="I256" s="29" t="str">
        <f>VLOOKUP(A256,'[5]ItemReport_10001042616_2025-02-'!$A:$U,21,0)</f>
        <v>00764608060810</v>
      </c>
      <c r="J256" t="s">
        <v>6904</v>
      </c>
    </row>
    <row r="257" spans="1:10" ht="45" customHeight="1" x14ac:dyDescent="0.25">
      <c r="A257" t="s">
        <v>1286</v>
      </c>
      <c r="B257" t="s">
        <v>7191</v>
      </c>
      <c r="D257">
        <v>265</v>
      </c>
      <c r="H257" s="38" t="s">
        <v>7192</v>
      </c>
      <c r="I257" s="29" t="str">
        <f>VLOOKUP(A257,'[5]ItemReport_10001042616_2025-02-'!$A:$U,21,0)</f>
        <v>00764608006092</v>
      </c>
      <c r="J257" t="s">
        <v>6886</v>
      </c>
    </row>
    <row r="258" spans="1:10" ht="45" customHeight="1" x14ac:dyDescent="0.25">
      <c r="A258" t="s">
        <v>1287</v>
      </c>
      <c r="B258" t="s">
        <v>7193</v>
      </c>
      <c r="D258">
        <v>265</v>
      </c>
      <c r="H258" s="38" t="s">
        <v>7194</v>
      </c>
      <c r="I258" s="29" t="str">
        <f>VLOOKUP(A258,'[5]ItemReport_10001042616_2025-02-'!$A:$U,21,0)</f>
        <v>00464574408127</v>
      </c>
    </row>
    <row r="259" spans="1:10" x14ac:dyDescent="0.25">
      <c r="A259" t="s">
        <v>1949</v>
      </c>
      <c r="B259" t="s">
        <v>7195</v>
      </c>
      <c r="H259" s="17" t="s">
        <v>6953</v>
      </c>
      <c r="I259" s="29" t="str">
        <f>VLOOKUP(A259,'[5]ItemReport_10001042616_2025-02-'!$A:$U,21,0)</f>
        <v>00764608038215</v>
      </c>
      <c r="J259" t="s">
        <v>6886</v>
      </c>
    </row>
    <row r="260" spans="1:10" x14ac:dyDescent="0.25">
      <c r="A260" t="s">
        <v>1289</v>
      </c>
      <c r="B260" t="s">
        <v>7196</v>
      </c>
      <c r="D260">
        <v>266</v>
      </c>
      <c r="E260" t="s">
        <v>1289</v>
      </c>
      <c r="H260" s="17" t="s">
        <v>7197</v>
      </c>
      <c r="I260" s="29" t="str">
        <f>VLOOKUP(A260,'[5]ItemReport_10001042616_2025-02-'!$A:$U,21,0)</f>
        <v>20764608031838</v>
      </c>
      <c r="J260" t="s">
        <v>6886</v>
      </c>
    </row>
    <row r="261" spans="1:10" ht="60" customHeight="1" x14ac:dyDescent="0.25">
      <c r="A261" t="s">
        <v>1290</v>
      </c>
      <c r="B261" t="s">
        <v>6281</v>
      </c>
      <c r="D261">
        <v>266</v>
      </c>
      <c r="E261" t="s">
        <v>1290</v>
      </c>
      <c r="F261" t="s">
        <v>5494</v>
      </c>
      <c r="H261" s="38" t="s">
        <v>7198</v>
      </c>
      <c r="I261" s="29" t="str">
        <f>VLOOKUP(A261,'[5]ItemReport_10001042616_2025-02-'!$A:$U,21,0)</f>
        <v>20764608031326</v>
      </c>
      <c r="J261" t="s">
        <v>6966</v>
      </c>
    </row>
    <row r="262" spans="1:10" x14ac:dyDescent="0.25">
      <c r="A262" t="s">
        <v>2425</v>
      </c>
      <c r="B262" t="s">
        <v>7199</v>
      </c>
      <c r="H262" s="17" t="s">
        <v>6953</v>
      </c>
      <c r="I262" s="29" t="str">
        <f>VLOOKUP(A262,'[5]ItemReport_10001042616_2025-02-'!$A:$U,21,0)</f>
        <v>00764608007662</v>
      </c>
      <c r="J262" t="s">
        <v>6886</v>
      </c>
    </row>
    <row r="263" spans="1:10" x14ac:dyDescent="0.25">
      <c r="A263" t="s">
        <v>3217</v>
      </c>
      <c r="B263" t="s">
        <v>6150</v>
      </c>
      <c r="F263" t="s">
        <v>5297</v>
      </c>
      <c r="H263" s="17" t="s">
        <v>6953</v>
      </c>
      <c r="I263" s="29" t="str">
        <f>VLOOKUP(A263,'[5]ItemReport_10001042616_2025-02-'!$A:$U,21,0)</f>
        <v>10764608039837</v>
      </c>
      <c r="J263" t="s">
        <v>6886</v>
      </c>
    </row>
    <row r="264" spans="1:10" x14ac:dyDescent="0.25">
      <c r="A264" t="s">
        <v>3251</v>
      </c>
      <c r="B264" t="s">
        <v>7200</v>
      </c>
      <c r="H264" s="17" t="s">
        <v>6953</v>
      </c>
      <c r="I264" s="29" t="str">
        <f>VLOOKUP(A264,'[5]ItemReport_10001042616_2025-02-'!$A:$U,21,0)</f>
        <v>00810056727864</v>
      </c>
      <c r="J264" t="s">
        <v>6886</v>
      </c>
    </row>
    <row r="265" spans="1:10" ht="60" customHeight="1" x14ac:dyDescent="0.25">
      <c r="A265" t="s">
        <v>2849</v>
      </c>
      <c r="B265" t="s">
        <v>6314</v>
      </c>
      <c r="F265" s="24" t="s">
        <v>6993</v>
      </c>
      <c r="H265" s="38" t="s">
        <v>7113</v>
      </c>
      <c r="I265" s="29" t="str">
        <f>VLOOKUP(A265,'[5]ItemReport_10001042616_2025-02-'!$A:$U,21,0)</f>
        <v>10764608012304</v>
      </c>
    </row>
    <row r="266" spans="1:10" ht="60" customHeight="1" x14ac:dyDescent="0.25">
      <c r="A266" t="s">
        <v>2858</v>
      </c>
      <c r="B266" t="s">
        <v>7201</v>
      </c>
      <c r="H266" s="38" t="s">
        <v>7113</v>
      </c>
      <c r="I266" s="29" t="str">
        <f>VLOOKUP(A266,'[5]ItemReport_10001042616_2025-02-'!$A:$U,21,0)</f>
        <v>00764608030219</v>
      </c>
    </row>
    <row r="267" spans="1:10" ht="60" customHeight="1" x14ac:dyDescent="0.25">
      <c r="A267" t="s">
        <v>2799</v>
      </c>
      <c r="B267" t="s">
        <v>6331</v>
      </c>
      <c r="F267" t="s">
        <v>6332</v>
      </c>
      <c r="H267" s="38" t="s">
        <v>7202</v>
      </c>
      <c r="I267" s="29" t="str">
        <f>VLOOKUP(A267,'[5]ItemReport_10001042616_2025-02-'!$A:$U,21,0)</f>
        <v>10764608017187</v>
      </c>
    </row>
    <row r="268" spans="1:10" x14ac:dyDescent="0.25">
      <c r="A268" t="s">
        <v>1316</v>
      </c>
      <c r="B268" t="s">
        <v>5826</v>
      </c>
      <c r="F268" t="s">
        <v>6968</v>
      </c>
      <c r="I268" s="29" t="e">
        <f>VLOOKUP(A268,'[5]ItemReport_10001042616_2025-02-'!$A:$U,21,0)</f>
        <v>#N/A</v>
      </c>
      <c r="J268" t="s">
        <v>6886</v>
      </c>
    </row>
    <row r="269" spans="1:10" ht="60" customHeight="1" x14ac:dyDescent="0.25">
      <c r="A269" t="s">
        <v>2474</v>
      </c>
      <c r="B269" t="s">
        <v>7203</v>
      </c>
      <c r="H269" s="38" t="s">
        <v>7204</v>
      </c>
      <c r="I269" s="29" t="str">
        <f>VLOOKUP(A269,'[5]ItemReport_10001042616_2025-02-'!$A:$U,21,0)</f>
        <v>20808219611604</v>
      </c>
      <c r="J269" t="s">
        <v>6983</v>
      </c>
    </row>
    <row r="270" spans="1:10" x14ac:dyDescent="0.25">
      <c r="A270" t="s">
        <v>1319</v>
      </c>
      <c r="B270" t="s">
        <v>5999</v>
      </c>
      <c r="C270" t="s">
        <v>6000</v>
      </c>
      <c r="D270">
        <v>2806</v>
      </c>
      <c r="E270" t="s">
        <v>7205</v>
      </c>
      <c r="F270" t="s">
        <v>6113</v>
      </c>
      <c r="I270" s="29" t="str">
        <f>VLOOKUP(A270,'[5]ItemReport_10001042616_2025-02-'!$A:$U,21,0)</f>
        <v>00764608034811</v>
      </c>
      <c r="J270" t="s">
        <v>6886</v>
      </c>
    </row>
    <row r="271" spans="1:10" ht="60" customHeight="1" x14ac:dyDescent="0.25">
      <c r="A271" t="s">
        <v>1320</v>
      </c>
      <c r="B271" t="s">
        <v>7206</v>
      </c>
      <c r="D271">
        <v>2806</v>
      </c>
      <c r="E271" t="s">
        <v>1320</v>
      </c>
      <c r="F271" s="24" t="s">
        <v>7207</v>
      </c>
      <c r="H271" s="38" t="s">
        <v>7208</v>
      </c>
      <c r="I271" s="29" t="str">
        <f>VLOOKUP(A271,'[5]ItemReport_10001042616_2025-02-'!$A:$U,21,0)</f>
        <v>20764608001114</v>
      </c>
      <c r="J271" t="s">
        <v>6966</v>
      </c>
    </row>
    <row r="272" spans="1:10" ht="45" customHeight="1" x14ac:dyDescent="0.25">
      <c r="A272" t="s">
        <v>1321</v>
      </c>
      <c r="B272" t="s">
        <v>6214</v>
      </c>
      <c r="C272" t="s">
        <v>6215</v>
      </c>
      <c r="D272">
        <v>2807</v>
      </c>
      <c r="E272" t="s">
        <v>7209</v>
      </c>
      <c r="F272" t="s">
        <v>6113</v>
      </c>
      <c r="H272" s="24" t="s">
        <v>7007</v>
      </c>
      <c r="I272" s="29" t="str">
        <f>VLOOKUP(A272,'[5]ItemReport_10001042616_2025-02-'!$A:$U,21,0)</f>
        <v>00764608017975</v>
      </c>
      <c r="J272" t="s">
        <v>6886</v>
      </c>
    </row>
    <row r="273" spans="1:10" ht="60" customHeight="1" x14ac:dyDescent="0.25">
      <c r="A273" t="s">
        <v>1322</v>
      </c>
      <c r="B273" t="s">
        <v>7210</v>
      </c>
      <c r="C273" t="s">
        <v>7211</v>
      </c>
      <c r="D273">
        <v>2807</v>
      </c>
      <c r="E273" t="s">
        <v>7212</v>
      </c>
      <c r="F273" s="24" t="s">
        <v>7213</v>
      </c>
      <c r="H273" s="38" t="s">
        <v>7214</v>
      </c>
      <c r="I273" s="29" t="str">
        <f>VLOOKUP(A273,'[5]ItemReport_10001042616_2025-02-'!$A:$U,21,0)</f>
        <v>00764608007594</v>
      </c>
      <c r="J273" t="s">
        <v>6983</v>
      </c>
    </row>
    <row r="274" spans="1:10" x14ac:dyDescent="0.25">
      <c r="A274" t="s">
        <v>1326</v>
      </c>
      <c r="B274" t="s">
        <v>5189</v>
      </c>
      <c r="C274" t="s">
        <v>5189</v>
      </c>
      <c r="D274">
        <v>2901</v>
      </c>
      <c r="E274" t="s">
        <v>7215</v>
      </c>
      <c r="F274" t="s">
        <v>6968</v>
      </c>
      <c r="H274" s="17" t="s">
        <v>6953</v>
      </c>
      <c r="I274" s="29" t="e">
        <f>VLOOKUP(A274,'[5]ItemReport_10001042616_2025-02-'!$A:$U,21,0)</f>
        <v>#N/A</v>
      </c>
      <c r="J274" t="s">
        <v>6886</v>
      </c>
    </row>
    <row r="275" spans="1:10" ht="60" customHeight="1" x14ac:dyDescent="0.25">
      <c r="A275" t="s">
        <v>1327</v>
      </c>
      <c r="B275" t="s">
        <v>7216</v>
      </c>
      <c r="C275" t="s">
        <v>7217</v>
      </c>
      <c r="D275">
        <v>2901</v>
      </c>
      <c r="E275" t="s">
        <v>7218</v>
      </c>
      <c r="F275" s="38" t="s">
        <v>7219</v>
      </c>
      <c r="G275" s="17"/>
      <c r="I275" s="29" t="str">
        <f>VLOOKUP(A275,'[5]ItemReport_10001042616_2025-02-'!$A:$U,21,0)</f>
        <v>20764608033559</v>
      </c>
      <c r="J275" t="s">
        <v>7220</v>
      </c>
    </row>
    <row r="276" spans="1:10" ht="60" customHeight="1" x14ac:dyDescent="0.25">
      <c r="A276" t="s">
        <v>3796</v>
      </c>
      <c r="B276" t="s">
        <v>5408</v>
      </c>
      <c r="C276" t="s">
        <v>5409</v>
      </c>
      <c r="D276">
        <v>2901</v>
      </c>
      <c r="E276" t="s">
        <v>7221</v>
      </c>
      <c r="F276" s="38" t="s">
        <v>7222</v>
      </c>
      <c r="G276" s="17"/>
      <c r="I276" s="29" t="str">
        <f>VLOOKUP(A276,'[5]ItemReport_10001042616_2025-02-'!$A:$U,21,0)</f>
        <v>20814625070850</v>
      </c>
      <c r="J276" t="s">
        <v>7220</v>
      </c>
    </row>
    <row r="277" spans="1:10" ht="60" customHeight="1" x14ac:dyDescent="0.25">
      <c r="A277" t="s">
        <v>2540</v>
      </c>
      <c r="B277" t="s">
        <v>7223</v>
      </c>
      <c r="H277" s="38" t="s">
        <v>7224</v>
      </c>
      <c r="I277" s="29" t="str">
        <f>VLOOKUP(A277,'[5]ItemReport_10001042616_2025-02-'!$A:$U,21,0)</f>
        <v>10764608039219</v>
      </c>
      <c r="J277" t="s">
        <v>6904</v>
      </c>
    </row>
    <row r="278" spans="1:10" x14ac:dyDescent="0.25">
      <c r="A278" t="s">
        <v>1339</v>
      </c>
      <c r="B278" t="s">
        <v>6391</v>
      </c>
      <c r="C278" t="s">
        <v>6391</v>
      </c>
      <c r="D278">
        <v>3003</v>
      </c>
      <c r="E278" t="s">
        <v>1339</v>
      </c>
      <c r="F278" t="s">
        <v>6968</v>
      </c>
      <c r="H278" s="17" t="s">
        <v>6953</v>
      </c>
      <c r="I278" s="29" t="str">
        <f>VLOOKUP(A278,'[5]ItemReport_10001042616_2025-02-'!$A:$U,21,0)</f>
        <v>20764608005419</v>
      </c>
      <c r="J278" t="s">
        <v>6886</v>
      </c>
    </row>
    <row r="279" spans="1:10" ht="60" customHeight="1" x14ac:dyDescent="0.25">
      <c r="A279" t="s">
        <v>2528</v>
      </c>
      <c r="B279" t="s">
        <v>7225</v>
      </c>
      <c r="H279" s="38" t="s">
        <v>6919</v>
      </c>
      <c r="I279" s="29" t="str">
        <f>VLOOKUP(A279,'[5]ItemReport_10001042616_2025-02-'!$A:$U,21,0)</f>
        <v>00468550047263</v>
      </c>
      <c r="J279" t="s">
        <v>6904</v>
      </c>
    </row>
    <row r="280" spans="1:10" x14ac:dyDescent="0.25">
      <c r="A280" t="s">
        <v>1344</v>
      </c>
      <c r="B280" t="s">
        <v>7226</v>
      </c>
      <c r="F280" t="s">
        <v>7227</v>
      </c>
      <c r="I280" s="29" t="str">
        <f>VLOOKUP(A280,'[5]ItemReport_10001042616_2025-02-'!$A:$U,21,0)</f>
        <v>10764608020224</v>
      </c>
      <c r="J280" t="s">
        <v>6886</v>
      </c>
    </row>
    <row r="281" spans="1:10" ht="60" customHeight="1" x14ac:dyDescent="0.25">
      <c r="A281" t="s">
        <v>1345</v>
      </c>
      <c r="B281" t="s">
        <v>5511</v>
      </c>
      <c r="C281" t="s">
        <v>5511</v>
      </c>
      <c r="D281">
        <v>3006</v>
      </c>
      <c r="E281" t="s">
        <v>7228</v>
      </c>
      <c r="F281" s="24" t="s">
        <v>7229</v>
      </c>
      <c r="I281" s="29" t="str">
        <f>VLOOKUP(A281,'[5]ItemReport_10001042616_2025-02-'!$A:$U,21,0)</f>
        <v>00764608041406</v>
      </c>
      <c r="J281" t="s">
        <v>6983</v>
      </c>
    </row>
    <row r="282" spans="1:10" ht="45" customHeight="1" x14ac:dyDescent="0.25">
      <c r="A282" t="s">
        <v>1349</v>
      </c>
      <c r="B282" t="s">
        <v>7230</v>
      </c>
      <c r="C282" t="s">
        <v>7230</v>
      </c>
      <c r="D282">
        <v>3009</v>
      </c>
      <c r="E282" t="s">
        <v>7231</v>
      </c>
      <c r="F282" t="s">
        <v>7227</v>
      </c>
      <c r="H282" s="24" t="s">
        <v>7007</v>
      </c>
      <c r="I282" s="29" t="str">
        <f>VLOOKUP(A282,'[5]ItemReport_10001042616_2025-02-'!$A:$U,21,0)</f>
        <v>00764608021828</v>
      </c>
      <c r="J282" t="s">
        <v>6886</v>
      </c>
    </row>
    <row r="283" spans="1:10" ht="60" customHeight="1" x14ac:dyDescent="0.25">
      <c r="A283" t="s">
        <v>2261</v>
      </c>
      <c r="B283" t="s">
        <v>7232</v>
      </c>
      <c r="H283" s="38" t="s">
        <v>7113</v>
      </c>
      <c r="I283" s="29" t="str">
        <f>VLOOKUP(A283,'[5]ItemReport_10001042616_2025-02-'!$A:$U,21,0)</f>
        <v>00764608023235</v>
      </c>
    </row>
    <row r="284" spans="1:10" ht="60" customHeight="1" x14ac:dyDescent="0.25">
      <c r="A284" t="s">
        <v>4985</v>
      </c>
      <c r="B284" t="s">
        <v>7233</v>
      </c>
      <c r="C284" t="s">
        <v>7233</v>
      </c>
      <c r="E284" t="s">
        <v>7234</v>
      </c>
      <c r="F284" s="24" t="s">
        <v>7058</v>
      </c>
      <c r="I284" s="29" t="str">
        <f>VLOOKUP(A284,'[5]ItemReport_10001042616_2025-02-'!$A:$U,21,0)</f>
        <v>10764608022112</v>
      </c>
    </row>
    <row r="285" spans="1:10" x14ac:dyDescent="0.25">
      <c r="A285" t="s">
        <v>4947</v>
      </c>
      <c r="B285" t="s">
        <v>5223</v>
      </c>
      <c r="C285" t="s">
        <v>5223</v>
      </c>
      <c r="D285">
        <v>302</v>
      </c>
      <c r="E285" t="s">
        <v>7235</v>
      </c>
      <c r="F285" t="s">
        <v>6973</v>
      </c>
      <c r="I285" s="29" t="str">
        <f>VLOOKUP(A285,'[5]ItemReport_10001042616_2025-02-'!$A:$U,21,0)</f>
        <v>10764608017699</v>
      </c>
      <c r="J285" t="s">
        <v>6886</v>
      </c>
    </row>
    <row r="286" spans="1:10" x14ac:dyDescent="0.25">
      <c r="A286" t="s">
        <v>1371</v>
      </c>
      <c r="B286" t="s">
        <v>5468</v>
      </c>
      <c r="F286" t="s">
        <v>6968</v>
      </c>
      <c r="H286" t="s">
        <v>6953</v>
      </c>
      <c r="I286" s="29" t="str">
        <f>VLOOKUP(A286,'[5]ItemReport_10001042616_2025-02-'!$A:$U,21,0)</f>
        <v>40764608031382</v>
      </c>
      <c r="J286" t="s">
        <v>6886</v>
      </c>
    </row>
    <row r="287" spans="1:10" x14ac:dyDescent="0.25">
      <c r="A287" t="s">
        <v>1375</v>
      </c>
      <c r="B287" t="s">
        <v>6004</v>
      </c>
      <c r="C287" t="s">
        <v>6005</v>
      </c>
      <c r="F287" t="s">
        <v>6113</v>
      </c>
      <c r="J287" t="s">
        <v>6886</v>
      </c>
    </row>
    <row r="288" spans="1:10" x14ac:dyDescent="0.25">
      <c r="A288" t="s">
        <v>1376</v>
      </c>
      <c r="B288" t="s">
        <v>6850</v>
      </c>
      <c r="C288" t="s">
        <v>6850</v>
      </c>
      <c r="D288">
        <v>306</v>
      </c>
      <c r="E288" t="s">
        <v>7236</v>
      </c>
      <c r="F288" t="s">
        <v>6953</v>
      </c>
      <c r="H288" s="17" t="s">
        <v>6953</v>
      </c>
      <c r="I288" s="29" t="str">
        <f>VLOOKUP(A288,'[5]ItemReport_10001042616_2025-02-'!$A:$U,21,0)</f>
        <v>20764608034518</v>
      </c>
      <c r="J288" t="s">
        <v>6886</v>
      </c>
    </row>
    <row r="289" spans="1:10" ht="60" customHeight="1" x14ac:dyDescent="0.25">
      <c r="A289" t="s">
        <v>1377</v>
      </c>
      <c r="B289" t="s">
        <v>5231</v>
      </c>
      <c r="F289" s="24" t="s">
        <v>7070</v>
      </c>
      <c r="I289" s="29" t="str">
        <f>VLOOKUP(A289,'[5]ItemReport_10001042616_2025-02-'!$A:$U,21,0)</f>
        <v>10764608031053</v>
      </c>
      <c r="J289" t="s">
        <v>6913</v>
      </c>
    </row>
    <row r="290" spans="1:10" x14ac:dyDescent="0.25">
      <c r="A290" t="s">
        <v>1381</v>
      </c>
      <c r="B290" t="s">
        <v>5166</v>
      </c>
      <c r="C290" t="s">
        <v>5166</v>
      </c>
      <c r="D290">
        <v>3100</v>
      </c>
      <c r="E290" t="s">
        <v>7237</v>
      </c>
      <c r="F290" t="s">
        <v>6968</v>
      </c>
      <c r="H290" s="17" t="s">
        <v>6953</v>
      </c>
      <c r="I290" s="29" t="str">
        <f>VLOOKUP(A290,'[5]ItemReport_10001042616_2025-02-'!$A:$U,21,0)</f>
        <v>00764608017043</v>
      </c>
      <c r="J290" t="s">
        <v>6886</v>
      </c>
    </row>
    <row r="291" spans="1:10" ht="60" customHeight="1" x14ac:dyDescent="0.25">
      <c r="A291" t="s">
        <v>3041</v>
      </c>
      <c r="B291" t="s">
        <v>7238</v>
      </c>
      <c r="H291" s="38" t="s">
        <v>7239</v>
      </c>
      <c r="I291" s="29" t="str">
        <f>VLOOKUP(A291,'[5]ItemReport_10001042616_2025-02-'!$A:$U,21,0)</f>
        <v>10764608002633</v>
      </c>
    </row>
    <row r="292" spans="1:10" x14ac:dyDescent="0.25">
      <c r="A292" t="s">
        <v>3269</v>
      </c>
      <c r="B292" t="s">
        <v>7240</v>
      </c>
      <c r="D292">
        <v>787</v>
      </c>
      <c r="E292" t="s">
        <v>7241</v>
      </c>
      <c r="H292" s="17" t="s">
        <v>6953</v>
      </c>
      <c r="I292" s="29" t="str">
        <f>VLOOKUP(A292,'[5]ItemReport_10001042616_2025-02-'!$A:$U,21,0)</f>
        <v>00465136792074</v>
      </c>
      <c r="J292" t="s">
        <v>6886</v>
      </c>
    </row>
    <row r="293" spans="1:10" x14ac:dyDescent="0.25">
      <c r="A293" t="s">
        <v>1387</v>
      </c>
      <c r="B293" t="s">
        <v>7242</v>
      </c>
      <c r="D293">
        <v>3102</v>
      </c>
      <c r="E293" t="s">
        <v>1387</v>
      </c>
      <c r="H293" s="17" t="s">
        <v>6953</v>
      </c>
      <c r="I293" s="29" t="str">
        <f>VLOOKUP(A293,'[5]ItemReport_10001042616_2025-02-'!$A:$U,21,0)</f>
        <v>20814625080347</v>
      </c>
      <c r="J293" t="s">
        <v>6886</v>
      </c>
    </row>
    <row r="294" spans="1:10" x14ac:dyDescent="0.25">
      <c r="A294" t="s">
        <v>1389</v>
      </c>
      <c r="B294" t="s">
        <v>7243</v>
      </c>
      <c r="F294" t="s">
        <v>7060</v>
      </c>
      <c r="I294" s="29" t="str">
        <f>VLOOKUP(A294,'[5]ItemReport_10001042616_2025-02-'!$A:$U,21,0)</f>
        <v>00465904513504</v>
      </c>
      <c r="J294" t="s">
        <v>6886</v>
      </c>
    </row>
    <row r="295" spans="1:10" x14ac:dyDescent="0.25">
      <c r="A295" t="s">
        <v>1390</v>
      </c>
      <c r="B295" t="s">
        <v>6860</v>
      </c>
      <c r="C295" t="s">
        <v>6860</v>
      </c>
      <c r="D295">
        <v>3103</v>
      </c>
      <c r="E295" t="s">
        <v>7244</v>
      </c>
      <c r="F295" t="s">
        <v>6968</v>
      </c>
      <c r="H295" s="17" t="s">
        <v>6953</v>
      </c>
      <c r="I295" s="29" t="str">
        <f>VLOOKUP(A295,'[5]ItemReport_10001042616_2025-02-'!$A:$U,21,0)</f>
        <v>00764608016169</v>
      </c>
      <c r="J295" t="s">
        <v>6886</v>
      </c>
    </row>
    <row r="296" spans="1:10" x14ac:dyDescent="0.25">
      <c r="A296" t="s">
        <v>1396</v>
      </c>
      <c r="B296" t="s">
        <v>5665</v>
      </c>
      <c r="F296" t="s">
        <v>6113</v>
      </c>
      <c r="I296" s="29" t="str">
        <f>VLOOKUP(A296,'[5]ItemReport_10001042616_2025-02-'!$A:$U,21,0)</f>
        <v>00764608055175</v>
      </c>
      <c r="J296" t="s">
        <v>6886</v>
      </c>
    </row>
    <row r="297" spans="1:10" x14ac:dyDescent="0.25">
      <c r="A297" t="s">
        <v>1397</v>
      </c>
      <c r="B297" t="s">
        <v>5164</v>
      </c>
      <c r="C297" t="s">
        <v>5165</v>
      </c>
      <c r="D297">
        <v>3107</v>
      </c>
      <c r="E297" t="s">
        <v>7245</v>
      </c>
      <c r="F297" t="s">
        <v>6973</v>
      </c>
      <c r="H297" s="17" t="s">
        <v>6953</v>
      </c>
      <c r="I297" s="29" t="str">
        <f>VLOOKUP(A297,'[5]ItemReport_10001042616_2025-02-'!$A:$U,21,0)</f>
        <v>00464180214723</v>
      </c>
      <c r="J297" t="s">
        <v>6886</v>
      </c>
    </row>
    <row r="298" spans="1:10" ht="60" customHeight="1" x14ac:dyDescent="0.25">
      <c r="A298" t="s">
        <v>1398</v>
      </c>
      <c r="B298" t="s">
        <v>5597</v>
      </c>
      <c r="F298" s="24" t="s">
        <v>6961</v>
      </c>
      <c r="H298" s="38" t="s">
        <v>7246</v>
      </c>
      <c r="I298" s="29" t="str">
        <f>VLOOKUP(A298,'[5]ItemReport_10001042616_2025-02-'!$A:$U,21,0)</f>
        <v>20764608031432</v>
      </c>
      <c r="J298" t="s">
        <v>6913</v>
      </c>
    </row>
    <row r="299" spans="1:10" x14ac:dyDescent="0.25">
      <c r="A299" t="s">
        <v>1400</v>
      </c>
      <c r="B299" t="s">
        <v>7247</v>
      </c>
      <c r="D299">
        <v>3108</v>
      </c>
      <c r="H299" s="17" t="s">
        <v>6953</v>
      </c>
      <c r="I299" s="29" t="str">
        <f>VLOOKUP(A299,'[5]ItemReport_10001042616_2025-02-'!$A:$U,21,0)</f>
        <v>00764608031971</v>
      </c>
      <c r="J299" t="s">
        <v>6886</v>
      </c>
    </row>
    <row r="300" spans="1:10" ht="45" customHeight="1" x14ac:dyDescent="0.25">
      <c r="A300" t="s">
        <v>1401</v>
      </c>
      <c r="B300" t="s">
        <v>7248</v>
      </c>
      <c r="D300">
        <v>3108</v>
      </c>
      <c r="H300" s="38" t="s">
        <v>7249</v>
      </c>
      <c r="I300" s="29" t="str">
        <f>VLOOKUP(A300,'[5]ItemReport_10001042616_2025-02-'!$A:$U,21,0)</f>
        <v>10764608019310</v>
      </c>
      <c r="J300" t="s">
        <v>6913</v>
      </c>
    </row>
    <row r="301" spans="1:10" x14ac:dyDescent="0.25">
      <c r="A301" t="s">
        <v>1402</v>
      </c>
      <c r="B301" t="s">
        <v>7250</v>
      </c>
      <c r="F301" t="s">
        <v>7060</v>
      </c>
      <c r="I301" s="29" t="str">
        <f>VLOOKUP(A301,'[5]ItemReport_10001042616_2025-02-'!$A:$U,21,0)</f>
        <v>20764608055216</v>
      </c>
      <c r="J301" t="s">
        <v>6886</v>
      </c>
    </row>
    <row r="302" spans="1:10" x14ac:dyDescent="0.25">
      <c r="A302" t="s">
        <v>1403</v>
      </c>
      <c r="B302" t="s">
        <v>5246</v>
      </c>
      <c r="C302" t="s">
        <v>5246</v>
      </c>
      <c r="D302">
        <v>3109</v>
      </c>
      <c r="E302" t="s">
        <v>7251</v>
      </c>
      <c r="F302" t="s">
        <v>6968</v>
      </c>
      <c r="H302" s="17" t="s">
        <v>6953</v>
      </c>
      <c r="I302" s="29" t="str">
        <f>VLOOKUP(A302,'[5]ItemReport_10001042616_2025-02-'!$A:$U,21,0)</f>
        <v>00466325960601</v>
      </c>
      <c r="J302" t="s">
        <v>6886</v>
      </c>
    </row>
    <row r="303" spans="1:10" ht="60" customHeight="1" x14ac:dyDescent="0.25">
      <c r="A303" t="s">
        <v>1404</v>
      </c>
      <c r="B303" t="s">
        <v>5669</v>
      </c>
      <c r="C303" t="s">
        <v>5670</v>
      </c>
      <c r="D303">
        <v>3109</v>
      </c>
      <c r="E303" t="s">
        <v>7252</v>
      </c>
      <c r="F303" s="24" t="s">
        <v>7253</v>
      </c>
      <c r="H303" s="38" t="s">
        <v>7254</v>
      </c>
      <c r="I303" s="29" t="str">
        <f>VLOOKUP(A303,'[5]ItemReport_10001042616_2025-02-'!$A:$U,21,0)</f>
        <v>20764608054134</v>
      </c>
      <c r="J303" t="s">
        <v>6904</v>
      </c>
    </row>
    <row r="304" spans="1:10" x14ac:dyDescent="0.25">
      <c r="A304" t="s">
        <v>1419</v>
      </c>
      <c r="B304" t="s">
        <v>7255</v>
      </c>
      <c r="D304">
        <v>3114</v>
      </c>
      <c r="E304" t="s">
        <v>1419</v>
      </c>
      <c r="H304" s="17" t="s">
        <v>6953</v>
      </c>
      <c r="I304" s="29" t="str">
        <f>VLOOKUP(A304,'[5]ItemReport_10001042616_2025-02-'!$A:$U,21,0)</f>
        <v>00764608034569</v>
      </c>
      <c r="J304" t="s">
        <v>6886</v>
      </c>
    </row>
    <row r="305" spans="1:10" x14ac:dyDescent="0.25">
      <c r="A305" t="s">
        <v>1424</v>
      </c>
      <c r="B305" t="s">
        <v>5952</v>
      </c>
      <c r="C305" t="s">
        <v>5953</v>
      </c>
      <c r="F305" t="s">
        <v>6113</v>
      </c>
      <c r="J305" t="s">
        <v>6886</v>
      </c>
    </row>
    <row r="306" spans="1:10" ht="60" customHeight="1" x14ac:dyDescent="0.25">
      <c r="A306" t="s">
        <v>1425</v>
      </c>
      <c r="B306" t="s">
        <v>7256</v>
      </c>
      <c r="F306" s="24" t="s">
        <v>7257</v>
      </c>
      <c r="I306" s="29" t="str">
        <f>VLOOKUP(A306,'[5]ItemReport_10001042616_2025-02-'!$A:$U,21,0)</f>
        <v>00805219457672</v>
      </c>
      <c r="J306" t="s">
        <v>6913</v>
      </c>
    </row>
    <row r="307" spans="1:10" x14ac:dyDescent="0.25">
      <c r="A307" t="s">
        <v>2034</v>
      </c>
      <c r="B307" t="s">
        <v>7258</v>
      </c>
      <c r="H307" s="17" t="s">
        <v>6953</v>
      </c>
      <c r="I307" s="29" t="str">
        <f>VLOOKUP(A307,'[5]ItemReport_10001042616_2025-02-'!$A:$U,21,0)</f>
        <v>00469837260955</v>
      </c>
      <c r="J307" t="s">
        <v>6886</v>
      </c>
    </row>
    <row r="308" spans="1:10" x14ac:dyDescent="0.25">
      <c r="A308" t="s">
        <v>1430</v>
      </c>
      <c r="B308" t="s">
        <v>7259</v>
      </c>
      <c r="D308">
        <v>3118</v>
      </c>
      <c r="H308" s="17" t="s">
        <v>6953</v>
      </c>
      <c r="I308" s="29" t="str">
        <f>VLOOKUP(A308,'[5]ItemReport_10001042616_2025-02-'!$A:$U,21,0)</f>
        <v>00464132993591</v>
      </c>
      <c r="J308" t="s">
        <v>6886</v>
      </c>
    </row>
    <row r="309" spans="1:10" ht="60" customHeight="1" x14ac:dyDescent="0.25">
      <c r="A309" t="s">
        <v>1431</v>
      </c>
      <c r="B309" t="s">
        <v>7260</v>
      </c>
      <c r="D309">
        <v>3118</v>
      </c>
      <c r="H309" s="38" t="s">
        <v>7261</v>
      </c>
      <c r="I309" s="29" t="str">
        <f>VLOOKUP(A309,'[5]ItemReport_10001042616_2025-02-'!$A:$U,21,0)</f>
        <v>00764608006139</v>
      </c>
      <c r="J309" t="s">
        <v>6913</v>
      </c>
    </row>
    <row r="310" spans="1:10" ht="45" customHeight="1" x14ac:dyDescent="0.25">
      <c r="A310" t="s">
        <v>1439</v>
      </c>
      <c r="B310" t="s">
        <v>5721</v>
      </c>
      <c r="F310" s="24" t="s">
        <v>7060</v>
      </c>
      <c r="H310" s="17" t="s">
        <v>7262</v>
      </c>
      <c r="I310" s="29" t="str">
        <f>VLOOKUP(A310,'[5]ItemReport_10001042616_2025-02-'!$A:$U,21,0)</f>
        <v>00764608082058</v>
      </c>
      <c r="J310" t="s">
        <v>6886</v>
      </c>
    </row>
    <row r="311" spans="1:10" x14ac:dyDescent="0.25">
      <c r="A311" t="s">
        <v>1447</v>
      </c>
      <c r="B311" t="s">
        <v>5487</v>
      </c>
      <c r="C311" t="s">
        <v>5488</v>
      </c>
      <c r="D311">
        <v>3124</v>
      </c>
      <c r="E311" t="s">
        <v>7263</v>
      </c>
      <c r="F311" t="s">
        <v>6973</v>
      </c>
      <c r="I311" s="29" t="str">
        <f>VLOOKUP(A311,'[5]ItemReport_10001042616_2025-02-'!$A:$U,21,0)</f>
        <v>00764608038055</v>
      </c>
      <c r="J311" t="s">
        <v>6886</v>
      </c>
    </row>
    <row r="312" spans="1:10" x14ac:dyDescent="0.25">
      <c r="A312" t="s">
        <v>1449</v>
      </c>
      <c r="B312" t="s">
        <v>5788</v>
      </c>
      <c r="F312" t="s">
        <v>7060</v>
      </c>
      <c r="I312" s="29" t="str">
        <f>VLOOKUP(A312,'[5]ItemReport_10001042616_2025-02-'!$A:$U,21,0)</f>
        <v>10764608022259</v>
      </c>
      <c r="J312" t="s">
        <v>6886</v>
      </c>
    </row>
    <row r="313" spans="1:10" x14ac:dyDescent="0.25">
      <c r="A313" t="s">
        <v>1451</v>
      </c>
      <c r="B313" t="s">
        <v>5742</v>
      </c>
      <c r="F313" t="s">
        <v>7060</v>
      </c>
      <c r="I313" s="29" t="str">
        <f>VLOOKUP(A313,'[5]ItemReport_10001042616_2025-02-'!$A:$U,21,0)</f>
        <v>10764608038175</v>
      </c>
      <c r="J313" t="s">
        <v>6886</v>
      </c>
    </row>
    <row r="314" spans="1:10" x14ac:dyDescent="0.25">
      <c r="A314" t="s">
        <v>1453</v>
      </c>
      <c r="B314" t="s">
        <v>5832</v>
      </c>
      <c r="F314" t="s">
        <v>7060</v>
      </c>
      <c r="I314" s="29" t="str">
        <f>VLOOKUP(A314,'[5]ItemReport_10001042616_2025-02-'!$A:$U,21,0)</f>
        <v>00764608016312</v>
      </c>
      <c r="J314" t="s">
        <v>6886</v>
      </c>
    </row>
    <row r="315" spans="1:10" ht="60" customHeight="1" x14ac:dyDescent="0.25">
      <c r="A315" t="s">
        <v>1454</v>
      </c>
      <c r="B315" t="s">
        <v>5827</v>
      </c>
      <c r="C315" t="s">
        <v>5828</v>
      </c>
      <c r="D315">
        <v>3128</v>
      </c>
      <c r="F315" s="24" t="s">
        <v>7028</v>
      </c>
      <c r="H315" s="38" t="s">
        <v>7029</v>
      </c>
      <c r="I315" s="29" t="str">
        <f>VLOOKUP(A315,'[5]ItemReport_10001042616_2025-02-'!$A:$U,21,0)</f>
        <v>00764608063019</v>
      </c>
    </row>
    <row r="316" spans="1:10" x14ac:dyDescent="0.25">
      <c r="A316" t="s">
        <v>1455</v>
      </c>
      <c r="B316" t="s">
        <v>5696</v>
      </c>
      <c r="F316" t="s">
        <v>6113</v>
      </c>
      <c r="I316" s="29" t="str">
        <f>VLOOKUP(A316,'[5]ItemReport_10001042616_2025-02-'!$A:$U,21,0)</f>
        <v>00764608039205</v>
      </c>
      <c r="J316" t="s">
        <v>6886</v>
      </c>
    </row>
    <row r="317" spans="1:10" x14ac:dyDescent="0.25">
      <c r="A317" t="s">
        <v>1457</v>
      </c>
      <c r="B317" t="s">
        <v>5471</v>
      </c>
      <c r="C317" t="s">
        <v>5472</v>
      </c>
      <c r="D317">
        <v>3130</v>
      </c>
      <c r="E317" t="s">
        <v>7264</v>
      </c>
      <c r="F317" t="s">
        <v>7060</v>
      </c>
      <c r="H317" s="17" t="s">
        <v>7262</v>
      </c>
      <c r="I317" s="29" t="str">
        <f>VLOOKUP(A317,'[5]ItemReport_10001042616_2025-02-'!$A:$U,21,0)</f>
        <v>20764608031302</v>
      </c>
      <c r="J317" t="s">
        <v>6886</v>
      </c>
    </row>
    <row r="318" spans="1:10" ht="60" customHeight="1" x14ac:dyDescent="0.25">
      <c r="A318" t="s">
        <v>1458</v>
      </c>
      <c r="B318" t="s">
        <v>5221</v>
      </c>
      <c r="C318" t="s">
        <v>5222</v>
      </c>
      <c r="D318">
        <v>3130</v>
      </c>
      <c r="E318" t="s">
        <v>7265</v>
      </c>
      <c r="F318" s="24" t="s">
        <v>7266</v>
      </c>
      <c r="H318" s="38" t="s">
        <v>6919</v>
      </c>
      <c r="I318" s="29" t="str">
        <f>VLOOKUP(A318,'[5]ItemReport_10001042616_2025-02-'!$A:$U,21,0)</f>
        <v>00466845424874</v>
      </c>
      <c r="J318" t="s">
        <v>7267</v>
      </c>
    </row>
    <row r="319" spans="1:10" x14ac:dyDescent="0.25">
      <c r="A319" t="s">
        <v>1459</v>
      </c>
      <c r="B319" t="s">
        <v>5633</v>
      </c>
      <c r="C319" t="s">
        <v>5634</v>
      </c>
      <c r="D319">
        <v>3132</v>
      </c>
      <c r="E319" t="s">
        <v>7268</v>
      </c>
      <c r="F319" t="s">
        <v>7060</v>
      </c>
      <c r="H319" s="17" t="s">
        <v>7262</v>
      </c>
      <c r="I319" s="29" t="str">
        <f>VLOOKUP(A319,'[5]ItemReport_10001042616_2025-02-'!$A:$U,21,0)</f>
        <v>20764608031807</v>
      </c>
      <c r="J319" t="s">
        <v>6886</v>
      </c>
    </row>
    <row r="320" spans="1:10" ht="45" customHeight="1" x14ac:dyDescent="0.25">
      <c r="A320" t="s">
        <v>5014</v>
      </c>
      <c r="B320" t="s">
        <v>5513</v>
      </c>
      <c r="F320" s="24" t="s">
        <v>7013</v>
      </c>
      <c r="I320" s="29" t="e">
        <f>VLOOKUP(A320,'[5]ItemReport_10001042616_2025-02-'!$A:$U,21,0)</f>
        <v>#N/A</v>
      </c>
      <c r="J320" t="s">
        <v>6886</v>
      </c>
    </row>
    <row r="321" spans="1:10" x14ac:dyDescent="0.25">
      <c r="A321" t="s">
        <v>1479</v>
      </c>
      <c r="B321" t="s">
        <v>5613</v>
      </c>
      <c r="C321" t="s">
        <v>5614</v>
      </c>
      <c r="D321">
        <v>3137</v>
      </c>
      <c r="E321" t="s">
        <v>7269</v>
      </c>
      <c r="F321" t="s">
        <v>6973</v>
      </c>
      <c r="H321" s="17" t="s">
        <v>6953</v>
      </c>
      <c r="I321" s="29" t="str">
        <f>VLOOKUP(A321,'[5]ItemReport_10001042616_2025-02-'!$A:$U,21,0)</f>
        <v>00461231352175</v>
      </c>
      <c r="J321" t="s">
        <v>6886</v>
      </c>
    </row>
    <row r="322" spans="1:10" ht="60" customHeight="1" x14ac:dyDescent="0.25">
      <c r="A322" t="s">
        <v>1490</v>
      </c>
      <c r="B322" t="s">
        <v>6142</v>
      </c>
      <c r="F322" s="24" t="s">
        <v>6961</v>
      </c>
      <c r="I322" s="29" t="str">
        <f>VLOOKUP(A322,'[5]ItemReport_10001042616_2025-02-'!$A:$U,21,0)</f>
        <v>00461889524474</v>
      </c>
      <c r="J322" t="s">
        <v>6889</v>
      </c>
    </row>
    <row r="323" spans="1:10" x14ac:dyDescent="0.25">
      <c r="A323" t="s">
        <v>1492</v>
      </c>
      <c r="B323" t="s">
        <v>5459</v>
      </c>
      <c r="C323" t="s">
        <v>5460</v>
      </c>
      <c r="D323">
        <v>3142</v>
      </c>
      <c r="E323" t="s">
        <v>7270</v>
      </c>
      <c r="F323" t="s">
        <v>6973</v>
      </c>
      <c r="I323" s="29" t="str">
        <f>VLOOKUP(A323,'[5]ItemReport_10001042616_2025-02-'!$A:$U,21,0)</f>
        <v>00764608043097</v>
      </c>
      <c r="J323" t="s">
        <v>6886</v>
      </c>
    </row>
    <row r="324" spans="1:10" x14ac:dyDescent="0.25">
      <c r="A324" t="s">
        <v>1870</v>
      </c>
      <c r="B324" t="s">
        <v>7271</v>
      </c>
      <c r="D324">
        <v>3471</v>
      </c>
      <c r="H324" s="17" t="s">
        <v>6953</v>
      </c>
      <c r="I324" s="29" t="str">
        <f>VLOOKUP(A324,'[5]ItemReport_10001042616_2025-02-'!$A:$U,21,0)</f>
        <v>10764608019150</v>
      </c>
      <c r="J324" t="s">
        <v>6886</v>
      </c>
    </row>
    <row r="325" spans="1:10" x14ac:dyDescent="0.25">
      <c r="A325" t="s">
        <v>1496</v>
      </c>
      <c r="B325" t="s">
        <v>6178</v>
      </c>
      <c r="F325" t="s">
        <v>7060</v>
      </c>
      <c r="I325" s="29" t="str">
        <f>VLOOKUP(A325,'[5]ItemReport_10001042616_2025-02-'!$A:$U,21,0)</f>
        <v>20764608041400</v>
      </c>
      <c r="J325" t="s">
        <v>6886</v>
      </c>
    </row>
    <row r="326" spans="1:10" ht="75" customHeight="1" x14ac:dyDescent="0.25">
      <c r="A326" t="s">
        <v>4951</v>
      </c>
      <c r="B326" t="s">
        <v>5334</v>
      </c>
      <c r="C326" t="s">
        <v>5335</v>
      </c>
      <c r="D326">
        <v>3144</v>
      </c>
      <c r="E326" t="s">
        <v>7272</v>
      </c>
      <c r="F326" s="24" t="s">
        <v>7273</v>
      </c>
      <c r="I326" s="29" t="str">
        <f>VLOOKUP(A326,'[5]ItemReport_10001042616_2025-02-'!$A:$U,21,0)</f>
        <v>00764608017487</v>
      </c>
      <c r="J326" t="s">
        <v>6904</v>
      </c>
    </row>
    <row r="327" spans="1:10" x14ac:dyDescent="0.25">
      <c r="A327" t="s">
        <v>1498</v>
      </c>
      <c r="B327" t="s">
        <v>5778</v>
      </c>
      <c r="F327" t="s">
        <v>7060</v>
      </c>
      <c r="H327" s="17" t="s">
        <v>7262</v>
      </c>
      <c r="I327" s="29" t="str">
        <f>VLOOKUP(A327,'[5]ItemReport_10001042616_2025-02-'!$A:$U,21,0)</f>
        <v>20764608041448</v>
      </c>
      <c r="J327" t="s">
        <v>6886</v>
      </c>
    </row>
    <row r="328" spans="1:10" ht="75" customHeight="1" x14ac:dyDescent="0.25">
      <c r="A328" t="s">
        <v>4949</v>
      </c>
      <c r="B328" t="s">
        <v>5239</v>
      </c>
      <c r="C328" t="s">
        <v>5240</v>
      </c>
      <c r="D328">
        <v>3145</v>
      </c>
      <c r="E328" t="s">
        <v>7274</v>
      </c>
      <c r="F328" s="24" t="s">
        <v>7273</v>
      </c>
      <c r="H328" s="38" t="s">
        <v>7275</v>
      </c>
      <c r="I328" s="29" t="str">
        <f>VLOOKUP(A328,'[5]ItemReport_10001042616_2025-02-'!$A:$U,21,0)</f>
        <v>10764608002305</v>
      </c>
      <c r="J328" t="s">
        <v>6904</v>
      </c>
    </row>
    <row r="329" spans="1:10" ht="60" customHeight="1" x14ac:dyDescent="0.25">
      <c r="A329" t="s">
        <v>1197</v>
      </c>
      <c r="B329" t="s">
        <v>7276</v>
      </c>
      <c r="H329" s="38" t="s">
        <v>7277</v>
      </c>
      <c r="I329" s="29" t="str">
        <f>VLOOKUP(A329,'[5]ItemReport_10001042616_2025-02-'!$A:$U,21,0)</f>
        <v>00764608044391</v>
      </c>
    </row>
    <row r="330" spans="1:10" x14ac:dyDescent="0.25">
      <c r="A330" t="s">
        <v>1503</v>
      </c>
      <c r="B330" t="s">
        <v>5343</v>
      </c>
      <c r="C330" t="s">
        <v>5344</v>
      </c>
      <c r="D330">
        <v>3147</v>
      </c>
      <c r="E330" t="s">
        <v>7278</v>
      </c>
      <c r="F330" t="s">
        <v>6973</v>
      </c>
      <c r="H330" s="17" t="s">
        <v>6953</v>
      </c>
      <c r="I330" s="29" t="str">
        <f>VLOOKUP(A330,'[5]ItemReport_10001042616_2025-02-'!$A:$U,21,0)</f>
        <v>00764608034675</v>
      </c>
      <c r="J330" t="s">
        <v>6886</v>
      </c>
    </row>
    <row r="331" spans="1:10" x14ac:dyDescent="0.25">
      <c r="A331" t="s">
        <v>1506</v>
      </c>
      <c r="B331" t="s">
        <v>5748</v>
      </c>
      <c r="F331" t="s">
        <v>6973</v>
      </c>
      <c r="I331" s="29" t="str">
        <f>VLOOKUP(A331,'[5]ItemReport_10001042616_2025-02-'!$A:$U,21,0)</f>
        <v>10764608039127</v>
      </c>
      <c r="J331" t="s">
        <v>6886</v>
      </c>
    </row>
    <row r="332" spans="1:10" ht="60" customHeight="1" x14ac:dyDescent="0.25">
      <c r="A332" t="s">
        <v>1509</v>
      </c>
      <c r="B332" t="s">
        <v>7279</v>
      </c>
      <c r="F332" s="24" t="s">
        <v>7130</v>
      </c>
      <c r="I332" s="29" t="e">
        <f>VLOOKUP(A332,'[5]ItemReport_10001042616_2025-02-'!$A:$U,21,0)</f>
        <v>#N/A</v>
      </c>
    </row>
    <row r="333" spans="1:10" ht="60" customHeight="1" x14ac:dyDescent="0.25">
      <c r="A333" t="s">
        <v>1525</v>
      </c>
      <c r="B333" t="s">
        <v>7280</v>
      </c>
      <c r="C333" t="s">
        <v>7281</v>
      </c>
      <c r="D333">
        <v>3158</v>
      </c>
      <c r="E333" t="s">
        <v>7282</v>
      </c>
      <c r="F333" s="24" t="s">
        <v>7283</v>
      </c>
      <c r="H333" s="38" t="s">
        <v>7284</v>
      </c>
      <c r="I333" s="29" t="str">
        <f>VLOOKUP(A333,'[5]ItemReport_10001042616_2025-02-'!$A:$U,21,0)</f>
        <v>00764608038659</v>
      </c>
      <c r="J333" t="s">
        <v>6904</v>
      </c>
    </row>
    <row r="334" spans="1:10" x14ac:dyDescent="0.25">
      <c r="A334" t="s">
        <v>1528</v>
      </c>
      <c r="B334" t="s">
        <v>5626</v>
      </c>
      <c r="C334" t="s">
        <v>5627</v>
      </c>
      <c r="F334" t="s">
        <v>6113</v>
      </c>
      <c r="J334" t="s">
        <v>6886</v>
      </c>
    </row>
    <row r="335" spans="1:10" ht="60" customHeight="1" x14ac:dyDescent="0.25">
      <c r="A335" t="s">
        <v>1529</v>
      </c>
      <c r="B335" t="s">
        <v>5267</v>
      </c>
      <c r="C335" t="s">
        <v>5268</v>
      </c>
      <c r="F335" s="24" t="s">
        <v>6993</v>
      </c>
    </row>
    <row r="336" spans="1:10" x14ac:dyDescent="0.25">
      <c r="A336" t="s">
        <v>1530</v>
      </c>
      <c r="B336" t="s">
        <v>5434</v>
      </c>
      <c r="C336" t="s">
        <v>5435</v>
      </c>
      <c r="D336">
        <v>3161</v>
      </c>
      <c r="E336" t="s">
        <v>7285</v>
      </c>
      <c r="F336" t="s">
        <v>7060</v>
      </c>
      <c r="H336" s="17" t="s">
        <v>7262</v>
      </c>
      <c r="I336" s="29" t="str">
        <f>VLOOKUP(A336,'[5]ItemReport_10001042616_2025-02-'!$A:$U,21,0)</f>
        <v>00467830800420</v>
      </c>
      <c r="J336" t="s">
        <v>6886</v>
      </c>
    </row>
    <row r="337" spans="1:10" x14ac:dyDescent="0.25">
      <c r="A337" t="s">
        <v>1531</v>
      </c>
      <c r="B337" t="s">
        <v>5197</v>
      </c>
      <c r="C337" t="s">
        <v>5198</v>
      </c>
      <c r="D337">
        <v>3161</v>
      </c>
      <c r="E337" t="s">
        <v>7286</v>
      </c>
      <c r="F337" t="s">
        <v>6973</v>
      </c>
      <c r="H337" s="17" t="s">
        <v>6953</v>
      </c>
      <c r="I337" s="29" t="str">
        <f>VLOOKUP(A337,'[5]ItemReport_10001042616_2025-02-'!$A:$U,21,0)</f>
        <v>10764608020071</v>
      </c>
      <c r="J337" t="s">
        <v>6886</v>
      </c>
    </row>
    <row r="338" spans="1:10" x14ac:dyDescent="0.25">
      <c r="A338" t="s">
        <v>1533</v>
      </c>
      <c r="B338" t="s">
        <v>5521</v>
      </c>
      <c r="C338" t="s">
        <v>5522</v>
      </c>
      <c r="D338">
        <v>3163</v>
      </c>
      <c r="E338" t="s">
        <v>6794</v>
      </c>
      <c r="F338" t="s">
        <v>7060</v>
      </c>
      <c r="I338" s="29" t="str">
        <f>VLOOKUP(A338,'[5]ItemReport_10001042616_2025-02-'!$A:$U,21,0)</f>
        <v>20764608039148</v>
      </c>
      <c r="J338" t="s">
        <v>6886</v>
      </c>
    </row>
    <row r="339" spans="1:10" x14ac:dyDescent="0.25">
      <c r="A339" t="s">
        <v>1536</v>
      </c>
      <c r="B339" t="s">
        <v>5567</v>
      </c>
      <c r="C339" t="s">
        <v>5568</v>
      </c>
      <c r="D339">
        <v>3164</v>
      </c>
      <c r="E339" t="s">
        <v>7287</v>
      </c>
      <c r="F339" t="s">
        <v>6973</v>
      </c>
      <c r="H339" s="17" t="s">
        <v>6953</v>
      </c>
      <c r="I339" s="29" t="str">
        <f>VLOOKUP(A339,'[5]ItemReport_10001042616_2025-02-'!$A:$U,21,0)</f>
        <v>00764608034774</v>
      </c>
      <c r="J339" t="s">
        <v>6886</v>
      </c>
    </row>
    <row r="340" spans="1:10" x14ac:dyDescent="0.25">
      <c r="A340" t="s">
        <v>1542</v>
      </c>
      <c r="B340" t="s">
        <v>6144</v>
      </c>
      <c r="F340" t="s">
        <v>7060</v>
      </c>
      <c r="H340" s="17" t="s">
        <v>7262</v>
      </c>
      <c r="I340" s="29" t="str">
        <f>VLOOKUP(A340,'[5]ItemReport_10001042616_2025-02-'!$A:$U,21,0)</f>
        <v>00462412747445</v>
      </c>
      <c r="J340" t="s">
        <v>6886</v>
      </c>
    </row>
    <row r="341" spans="1:10" ht="60" customHeight="1" x14ac:dyDescent="0.25">
      <c r="A341" t="s">
        <v>4939</v>
      </c>
      <c r="B341" t="s">
        <v>5414</v>
      </c>
      <c r="C341" t="s">
        <v>5415</v>
      </c>
      <c r="D341">
        <v>3167</v>
      </c>
      <c r="E341" t="s">
        <v>7288</v>
      </c>
      <c r="F341" s="24" t="s">
        <v>7289</v>
      </c>
      <c r="H341" s="17" t="s">
        <v>7290</v>
      </c>
      <c r="I341" s="29" t="str">
        <f>VLOOKUP(A341,'[5]ItemReport_10001042616_2025-02-'!$A:$U,21,0)</f>
        <v>20764608031906</v>
      </c>
      <c r="J341" t="s">
        <v>6886</v>
      </c>
    </row>
    <row r="342" spans="1:10" x14ac:dyDescent="0.25">
      <c r="A342" t="s">
        <v>4942</v>
      </c>
      <c r="B342" t="s">
        <v>5436</v>
      </c>
      <c r="C342" t="s">
        <v>5437</v>
      </c>
      <c r="D342">
        <v>3167</v>
      </c>
      <c r="E342" t="s">
        <v>7291</v>
      </c>
      <c r="F342" t="s">
        <v>7289</v>
      </c>
      <c r="H342" s="17" t="s">
        <v>7290</v>
      </c>
      <c r="I342" s="29" t="str">
        <f>VLOOKUP(A342,'[5]ItemReport_10001042616_2025-02-'!$A:$U,21,0)</f>
        <v>20764608060036</v>
      </c>
      <c r="J342" t="s">
        <v>6886</v>
      </c>
    </row>
    <row r="343" spans="1:10" x14ac:dyDescent="0.25">
      <c r="A343" t="s">
        <v>4940</v>
      </c>
      <c r="B343" t="s">
        <v>5379</v>
      </c>
      <c r="C343" t="s">
        <v>5380</v>
      </c>
      <c r="D343">
        <v>3167</v>
      </c>
      <c r="E343" t="s">
        <v>7292</v>
      </c>
      <c r="F343" t="s">
        <v>7289</v>
      </c>
      <c r="H343" s="17" t="s">
        <v>7290</v>
      </c>
      <c r="I343" s="29" t="str">
        <f>VLOOKUP(A343,'[5]ItemReport_10001042616_2025-02-'!$A:$U,21,0)</f>
        <v>00764608012598</v>
      </c>
      <c r="J343" t="s">
        <v>6886</v>
      </c>
    </row>
    <row r="344" spans="1:10" x14ac:dyDescent="0.25">
      <c r="A344" t="s">
        <v>4943</v>
      </c>
      <c r="B344" t="s">
        <v>5273</v>
      </c>
      <c r="C344" t="s">
        <v>5274</v>
      </c>
      <c r="D344">
        <v>3167</v>
      </c>
      <c r="E344" t="s">
        <v>7293</v>
      </c>
      <c r="F344" t="s">
        <v>7289</v>
      </c>
      <c r="H344" s="17" t="s">
        <v>7290</v>
      </c>
      <c r="I344" s="29" t="str">
        <f>VLOOKUP(A344,'[5]ItemReport_10001042616_2025-02-'!$A:$U,21,0)</f>
        <v>10764608017330</v>
      </c>
      <c r="J344" t="s">
        <v>6886</v>
      </c>
    </row>
    <row r="345" spans="1:10" x14ac:dyDescent="0.25">
      <c r="A345" t="s">
        <v>2859</v>
      </c>
      <c r="B345" t="s">
        <v>7294</v>
      </c>
      <c r="H345" s="17" t="s">
        <v>7262</v>
      </c>
      <c r="I345" s="29" t="str">
        <f>VLOOKUP(A345,'[5]ItemReport_10001042616_2025-02-'!$A:$U,21,0)</f>
        <v>00764608054321</v>
      </c>
      <c r="J345" t="s">
        <v>6886</v>
      </c>
    </row>
    <row r="346" spans="1:10" ht="45" customHeight="1" x14ac:dyDescent="0.25">
      <c r="A346" t="s">
        <v>1288</v>
      </c>
      <c r="B346" t="s">
        <v>7295</v>
      </c>
      <c r="H346" s="24" t="s">
        <v>7007</v>
      </c>
      <c r="I346" s="29" t="str">
        <f>VLOOKUP(A346,'[5]ItemReport_10001042616_2025-02-'!$A:$U,21,0)</f>
        <v>10764608043759</v>
      </c>
      <c r="J346" t="s">
        <v>6886</v>
      </c>
    </row>
    <row r="347" spans="1:10" ht="45" customHeight="1" x14ac:dyDescent="0.25">
      <c r="A347" t="s">
        <v>1285</v>
      </c>
      <c r="B347" t="s">
        <v>7296</v>
      </c>
      <c r="H347" s="24" t="s">
        <v>7007</v>
      </c>
      <c r="I347" s="29" t="str">
        <f>VLOOKUP(A347,'[5]ItemReport_10001042616_2025-02-'!$A:$U,21,0)</f>
        <v>00463636593467</v>
      </c>
      <c r="J347" t="s">
        <v>6886</v>
      </c>
    </row>
    <row r="348" spans="1:10" ht="45" customHeight="1" x14ac:dyDescent="0.25">
      <c r="A348" t="s">
        <v>111</v>
      </c>
      <c r="B348" t="s">
        <v>7297</v>
      </c>
      <c r="H348" s="24" t="s">
        <v>7007</v>
      </c>
      <c r="I348" s="29" t="str">
        <f>VLOOKUP(A348,'[5]ItemReport_10001042616_2025-02-'!$A:$U,21,0)</f>
        <v>00461773090689</v>
      </c>
      <c r="J348" t="s">
        <v>6886</v>
      </c>
    </row>
    <row r="349" spans="1:10" x14ac:dyDescent="0.25">
      <c r="A349" t="s">
        <v>2857</v>
      </c>
      <c r="B349" t="s">
        <v>6164</v>
      </c>
      <c r="F349" t="s">
        <v>6165</v>
      </c>
      <c r="H349" s="17" t="s">
        <v>7262</v>
      </c>
      <c r="I349" s="29" t="str">
        <f>VLOOKUP(A349,'[5]ItemReport_10001042616_2025-02-'!$A:$U,21,0)</f>
        <v>20764608060128</v>
      </c>
      <c r="J349" t="s">
        <v>6886</v>
      </c>
    </row>
    <row r="350" spans="1:10" ht="60" customHeight="1" x14ac:dyDescent="0.25">
      <c r="A350" t="s">
        <v>1547</v>
      </c>
      <c r="B350" t="s">
        <v>5367</v>
      </c>
      <c r="C350" t="s">
        <v>5368</v>
      </c>
      <c r="D350">
        <v>3169</v>
      </c>
      <c r="E350" t="s">
        <v>7298</v>
      </c>
      <c r="F350" s="24" t="s">
        <v>6959</v>
      </c>
      <c r="I350" s="29" t="str">
        <f>VLOOKUP(A350,'[5]ItemReport_10001042616_2025-02-'!$A:$U,21,0)</f>
        <v>00764608044292</v>
      </c>
      <c r="J350" t="s">
        <v>6904</v>
      </c>
    </row>
    <row r="351" spans="1:10" x14ac:dyDescent="0.25">
      <c r="A351" t="s">
        <v>5054</v>
      </c>
      <c r="B351" t="s">
        <v>5965</v>
      </c>
      <c r="C351" t="s">
        <v>5966</v>
      </c>
      <c r="F351" t="s">
        <v>7060</v>
      </c>
      <c r="J351" t="s">
        <v>6886</v>
      </c>
    </row>
    <row r="352" spans="1:10" x14ac:dyDescent="0.25">
      <c r="A352" t="s">
        <v>4954</v>
      </c>
      <c r="B352" t="s">
        <v>5303</v>
      </c>
      <c r="C352" t="s">
        <v>5304</v>
      </c>
      <c r="D352">
        <v>3171</v>
      </c>
      <c r="E352" t="s">
        <v>7299</v>
      </c>
      <c r="F352" t="s">
        <v>6981</v>
      </c>
      <c r="H352" t="s">
        <v>6953</v>
      </c>
      <c r="I352" s="29" t="str">
        <f>VLOOKUP(A352,'[5]ItemReport_10001042616_2025-02-'!$A:$U,21,0)</f>
        <v>00463434627753</v>
      </c>
      <c r="J352" t="s">
        <v>6886</v>
      </c>
    </row>
    <row r="353" spans="1:10" ht="60" customHeight="1" x14ac:dyDescent="0.25">
      <c r="A353" t="s">
        <v>4975</v>
      </c>
      <c r="B353" t="s">
        <v>5476</v>
      </c>
      <c r="C353" t="s">
        <v>5477</v>
      </c>
      <c r="D353">
        <v>3171</v>
      </c>
      <c r="E353" t="s">
        <v>7300</v>
      </c>
      <c r="F353" s="24" t="s">
        <v>7253</v>
      </c>
      <c r="I353" s="29" t="str">
        <f>VLOOKUP(A353,'[5]ItemReport_10001042616_2025-02-'!$A:$U,21,0)</f>
        <v>00463587517758</v>
      </c>
      <c r="J353" t="s">
        <v>6889</v>
      </c>
    </row>
    <row r="354" spans="1:10" ht="60" customHeight="1" x14ac:dyDescent="0.25">
      <c r="A354" t="s">
        <v>1554</v>
      </c>
      <c r="B354" t="s">
        <v>5808</v>
      </c>
      <c r="F354" s="24" t="s">
        <v>7053</v>
      </c>
      <c r="I354" s="29" t="str">
        <f>VLOOKUP(A354,'[5]ItemReport_10001042616_2025-02-'!$A:$U,21,0)</f>
        <v>00764608002148</v>
      </c>
      <c r="J354" t="s">
        <v>6904</v>
      </c>
    </row>
    <row r="355" spans="1:10" x14ac:dyDescent="0.25">
      <c r="A355" t="s">
        <v>3952</v>
      </c>
      <c r="B355" t="s">
        <v>7301</v>
      </c>
      <c r="C355" t="s">
        <v>7302</v>
      </c>
      <c r="E355" t="s">
        <v>7303</v>
      </c>
      <c r="F355" t="s">
        <v>6981</v>
      </c>
      <c r="H355" t="s">
        <v>6953</v>
      </c>
      <c r="I355" s="29" t="str">
        <f>VLOOKUP(A355,'[5]ItemReport_10001042616_2025-02-'!$A:$U,21,0)</f>
        <v>00466420041885</v>
      </c>
      <c r="J355" t="s">
        <v>6886</v>
      </c>
    </row>
    <row r="356" spans="1:10" ht="60" customHeight="1" x14ac:dyDescent="0.25">
      <c r="A356" t="s">
        <v>3975</v>
      </c>
      <c r="B356" t="s">
        <v>5898</v>
      </c>
      <c r="D356">
        <v>31741</v>
      </c>
      <c r="E356" t="s">
        <v>3975</v>
      </c>
      <c r="H356" s="38" t="s">
        <v>7304</v>
      </c>
      <c r="I356" s="29" t="str">
        <f>VLOOKUP(A356,'[5]ItemReport_10001042616_2025-02-'!$A:$U,21,0)</f>
        <v>00764608018149</v>
      </c>
      <c r="J356" t="s">
        <v>6910</v>
      </c>
    </row>
    <row r="357" spans="1:10" ht="45" customHeight="1" x14ac:dyDescent="0.25">
      <c r="A357" t="s">
        <v>2246</v>
      </c>
      <c r="B357" t="s">
        <v>7305</v>
      </c>
      <c r="H357" s="24" t="s">
        <v>7007</v>
      </c>
      <c r="I357" s="29" t="str">
        <f>VLOOKUP(A357,'[5]ItemReport_10001042616_2025-02-'!$A:$U,21,0)</f>
        <v>20764608030114</v>
      </c>
      <c r="J357" t="s">
        <v>6886</v>
      </c>
    </row>
    <row r="358" spans="1:10" ht="45" customHeight="1" x14ac:dyDescent="0.25">
      <c r="A358" t="s">
        <v>3219</v>
      </c>
      <c r="B358" t="s">
        <v>6263</v>
      </c>
      <c r="F358" t="s">
        <v>6113</v>
      </c>
      <c r="H358" s="24" t="s">
        <v>7007</v>
      </c>
      <c r="I358" s="29" t="str">
        <f>VLOOKUP(A358,'[5]ItemReport_10001042616_2025-02-'!$A:$U,21,0)</f>
        <v>00764608018095</v>
      </c>
      <c r="J358" t="s">
        <v>6886</v>
      </c>
    </row>
    <row r="359" spans="1:10" x14ac:dyDescent="0.25">
      <c r="A359" t="s">
        <v>1565</v>
      </c>
      <c r="B359" t="s">
        <v>6017</v>
      </c>
      <c r="F359" t="s">
        <v>7060</v>
      </c>
      <c r="I359" s="29" t="str">
        <f>VLOOKUP(A359,'[5]ItemReport_10001042616_2025-02-'!$A:$U,21,0)</f>
        <v>00467116113695</v>
      </c>
      <c r="J359" t="s">
        <v>6886</v>
      </c>
    </row>
    <row r="360" spans="1:10" ht="60" customHeight="1" x14ac:dyDescent="0.25">
      <c r="A360" t="s">
        <v>1568</v>
      </c>
      <c r="B360" t="s">
        <v>5624</v>
      </c>
      <c r="C360" t="s">
        <v>5625</v>
      </c>
      <c r="D360">
        <v>3179</v>
      </c>
      <c r="E360" t="s">
        <v>7306</v>
      </c>
      <c r="F360" s="24" t="s">
        <v>7307</v>
      </c>
      <c r="I360" s="29" t="str">
        <f>VLOOKUP(A360,'[5]ItemReport_10001042616_2025-02-'!$A:$U,21,0)</f>
        <v>00462918398523</v>
      </c>
      <c r="J360" t="s">
        <v>6904</v>
      </c>
    </row>
    <row r="361" spans="1:10" x14ac:dyDescent="0.25">
      <c r="A361" t="s">
        <v>1574</v>
      </c>
      <c r="B361" t="s">
        <v>5761</v>
      </c>
      <c r="F361" t="s">
        <v>7060</v>
      </c>
      <c r="I361" s="29" t="str">
        <f>VLOOKUP(A361,'[5]ItemReport_10001042616_2025-02-'!$A:$U,21,0)</f>
        <v>20805219510296</v>
      </c>
      <c r="J361" t="s">
        <v>6886</v>
      </c>
    </row>
    <row r="362" spans="1:10" ht="60" customHeight="1" x14ac:dyDescent="0.25">
      <c r="A362" t="s">
        <v>1575</v>
      </c>
      <c r="B362" t="s">
        <v>5279</v>
      </c>
      <c r="C362" t="s">
        <v>5280</v>
      </c>
      <c r="D362">
        <v>3182</v>
      </c>
      <c r="E362" t="s">
        <v>7308</v>
      </c>
      <c r="F362" s="24" t="s">
        <v>7309</v>
      </c>
      <c r="H362" s="38" t="s">
        <v>6922</v>
      </c>
      <c r="I362" s="29" t="str">
        <f>VLOOKUP(A362,'[5]ItemReport_10001042616_2025-02-'!$A:$U,21,0)</f>
        <v>10764608012625</v>
      </c>
      <c r="J362" t="s">
        <v>6913</v>
      </c>
    </row>
    <row r="363" spans="1:10" ht="60" customHeight="1" x14ac:dyDescent="0.25">
      <c r="A363" t="s">
        <v>1577</v>
      </c>
      <c r="B363" t="s">
        <v>6507</v>
      </c>
      <c r="D363">
        <v>3183</v>
      </c>
      <c r="E363" t="s">
        <v>1577</v>
      </c>
      <c r="F363" t="s">
        <v>6382</v>
      </c>
      <c r="H363" s="38" t="s">
        <v>7310</v>
      </c>
      <c r="I363" s="29" t="str">
        <f>VLOOKUP(A363,'[5]ItemReport_10001042616_2025-02-'!$A:$U,21,0)</f>
        <v>20764608054189</v>
      </c>
      <c r="J363" t="s">
        <v>6904</v>
      </c>
    </row>
    <row r="364" spans="1:10" x14ac:dyDescent="0.25">
      <c r="A364" t="s">
        <v>1383</v>
      </c>
      <c r="B364" t="s">
        <v>7311</v>
      </c>
      <c r="H364" s="17" t="s">
        <v>7262</v>
      </c>
      <c r="I364" s="29" t="str">
        <f>VLOOKUP(A364,'[5]ItemReport_10001042616_2025-02-'!$A:$U,21,0)</f>
        <v>00764608007853</v>
      </c>
      <c r="J364" t="s">
        <v>6886</v>
      </c>
    </row>
    <row r="365" spans="1:10" ht="60" customHeight="1" x14ac:dyDescent="0.25">
      <c r="A365" t="s">
        <v>1583</v>
      </c>
      <c r="B365" t="s">
        <v>7312</v>
      </c>
      <c r="D365">
        <v>3185</v>
      </c>
      <c r="H365" s="38" t="s">
        <v>7261</v>
      </c>
      <c r="I365" s="29" t="str">
        <f>VLOOKUP(A365,'[5]ItemReport_10001042616_2025-02-'!$A:$U,21,0)</f>
        <v>00764608022269</v>
      </c>
    </row>
    <row r="366" spans="1:10" x14ac:dyDescent="0.25">
      <c r="A366" t="s">
        <v>1587</v>
      </c>
      <c r="B366" t="s">
        <v>5643</v>
      </c>
      <c r="F366" t="s">
        <v>6113</v>
      </c>
      <c r="I366" s="29" t="str">
        <f>VLOOKUP(A366,'[5]ItemReport_10001042616_2025-02-'!$A:$U,21,0)</f>
        <v>00764608018057</v>
      </c>
      <c r="J366" t="s">
        <v>6886</v>
      </c>
    </row>
    <row r="367" spans="1:10" ht="60" customHeight="1" x14ac:dyDescent="0.25">
      <c r="A367" t="s">
        <v>1589</v>
      </c>
      <c r="B367" t="s">
        <v>5372</v>
      </c>
      <c r="C367" t="s">
        <v>5373</v>
      </c>
      <c r="D367">
        <v>3187</v>
      </c>
      <c r="E367" t="s">
        <v>7313</v>
      </c>
      <c r="F367" s="24" t="s">
        <v>7314</v>
      </c>
      <c r="I367" s="29" t="str">
        <f>VLOOKUP(A367,'[5]ItemReport_10001042616_2025-02-'!$A:$U,21,0)</f>
        <v>10764608044305</v>
      </c>
      <c r="J367" t="s">
        <v>6904</v>
      </c>
    </row>
    <row r="368" spans="1:10" x14ac:dyDescent="0.25">
      <c r="A368" t="s">
        <v>1596</v>
      </c>
      <c r="B368" t="s">
        <v>5804</v>
      </c>
      <c r="F368" t="s">
        <v>7060</v>
      </c>
      <c r="I368" s="29" t="str">
        <f>VLOOKUP(A368,'[5]ItemReport_10001042616_2025-02-'!$A:$U,21,0)</f>
        <v>10764608170042</v>
      </c>
      <c r="J368" t="s">
        <v>6886</v>
      </c>
    </row>
    <row r="369" spans="1:10" x14ac:dyDescent="0.25">
      <c r="A369" t="s">
        <v>1597</v>
      </c>
      <c r="B369" t="s">
        <v>5200</v>
      </c>
      <c r="C369" t="s">
        <v>5201</v>
      </c>
      <c r="D369">
        <v>3190</v>
      </c>
      <c r="E369" t="s">
        <v>6773</v>
      </c>
      <c r="F369" t="s">
        <v>6973</v>
      </c>
      <c r="H369" s="17" t="s">
        <v>6953</v>
      </c>
      <c r="I369" s="29" t="str">
        <f>VLOOKUP(A369,'[5]ItemReport_10001042616_2025-02-'!$A:$U,21,0)</f>
        <v>00764608039922</v>
      </c>
      <c r="J369" t="s">
        <v>6886</v>
      </c>
    </row>
    <row r="370" spans="1:10" ht="60" customHeight="1" x14ac:dyDescent="0.25">
      <c r="A370" t="s">
        <v>1598</v>
      </c>
      <c r="B370" t="s">
        <v>5866</v>
      </c>
      <c r="F370" s="24" t="s">
        <v>6961</v>
      </c>
      <c r="I370" s="29" t="str">
        <f>VLOOKUP(A370,'[5]ItemReport_10001042616_2025-02-'!$A:$U,21,0)</f>
        <v>00469083161501</v>
      </c>
      <c r="J370" t="s">
        <v>6889</v>
      </c>
    </row>
    <row r="371" spans="1:10" x14ac:dyDescent="0.25">
      <c r="A371" t="s">
        <v>1599</v>
      </c>
      <c r="B371" t="s">
        <v>6609</v>
      </c>
      <c r="C371" t="s">
        <v>6610</v>
      </c>
      <c r="D371">
        <v>3191</v>
      </c>
      <c r="E371" t="s">
        <v>6607</v>
      </c>
      <c r="F371" t="s">
        <v>7060</v>
      </c>
      <c r="I371" s="29" t="str">
        <f>VLOOKUP(A371,'[5]ItemReport_10001042616_2025-02-'!$A:$U,21,0)</f>
        <v>10764608007058</v>
      </c>
      <c r="J371" t="s">
        <v>6886</v>
      </c>
    </row>
    <row r="372" spans="1:10" x14ac:dyDescent="0.25">
      <c r="A372" t="s">
        <v>1602</v>
      </c>
      <c r="B372" t="s">
        <v>5916</v>
      </c>
      <c r="C372" t="s">
        <v>5917</v>
      </c>
      <c r="D372">
        <v>3192</v>
      </c>
      <c r="E372" t="s">
        <v>7315</v>
      </c>
      <c r="F372" t="s">
        <v>7060</v>
      </c>
      <c r="I372" s="29" t="str">
        <f>VLOOKUP(A372,'[5]ItemReport_10001042616_2025-02-'!$A:$U,21,0)</f>
        <v>00764608025154</v>
      </c>
      <c r="J372" t="s">
        <v>6886</v>
      </c>
    </row>
    <row r="373" spans="1:10" x14ac:dyDescent="0.25">
      <c r="A373" t="s">
        <v>1603</v>
      </c>
      <c r="B373" t="s">
        <v>5420</v>
      </c>
      <c r="F373" t="s">
        <v>6973</v>
      </c>
      <c r="I373" s="29" t="str">
        <f>VLOOKUP(A373,'[5]ItemReport_10001042616_2025-02-'!$A:$U,21,0)</f>
        <v>00764608034590</v>
      </c>
      <c r="J373" t="s">
        <v>6886</v>
      </c>
    </row>
    <row r="374" spans="1:10" x14ac:dyDescent="0.25">
      <c r="A374" t="s">
        <v>2543</v>
      </c>
      <c r="B374" t="s">
        <v>7316</v>
      </c>
      <c r="H374" s="17" t="s">
        <v>7262</v>
      </c>
      <c r="I374" s="29" t="str">
        <f>VLOOKUP(A374,'[5]ItemReport_10001042616_2025-02-'!$A:$U,21,0)</f>
        <v>10764608043001</v>
      </c>
      <c r="J374" t="s">
        <v>6886</v>
      </c>
    </row>
    <row r="375" spans="1:10" x14ac:dyDescent="0.25">
      <c r="A375" t="s">
        <v>1616</v>
      </c>
      <c r="B375" t="s">
        <v>5428</v>
      </c>
      <c r="C375" t="s">
        <v>5429</v>
      </c>
      <c r="D375">
        <v>3198</v>
      </c>
      <c r="E375" t="s">
        <v>7317</v>
      </c>
      <c r="F375" t="s">
        <v>6973</v>
      </c>
      <c r="H375" t="s">
        <v>6953</v>
      </c>
      <c r="I375" s="29" t="str">
        <f>VLOOKUP(A375,'[5]ItemReport_10001042616_2025-02-'!$A:$U,21,0)</f>
        <v>00764608060018</v>
      </c>
      <c r="J375" t="s">
        <v>6886</v>
      </c>
    </row>
    <row r="376" spans="1:10" ht="60" customHeight="1" x14ac:dyDescent="0.25">
      <c r="A376" t="s">
        <v>1629</v>
      </c>
      <c r="B376" t="s">
        <v>5495</v>
      </c>
      <c r="F376" s="24" t="s">
        <v>7053</v>
      </c>
      <c r="I376" s="29" t="str">
        <f>VLOOKUP(A376,'[5]ItemReport_10001042616_2025-02-'!$A:$U,21,0)</f>
        <v>00764608003206</v>
      </c>
      <c r="J376" t="s">
        <v>6910</v>
      </c>
    </row>
    <row r="377" spans="1:10" x14ac:dyDescent="0.25">
      <c r="A377" t="s">
        <v>1630</v>
      </c>
      <c r="B377" t="s">
        <v>7318</v>
      </c>
      <c r="C377" t="s">
        <v>7319</v>
      </c>
      <c r="F377" t="s">
        <v>6113</v>
      </c>
      <c r="J377" t="s">
        <v>6886</v>
      </c>
    </row>
    <row r="378" spans="1:10" x14ac:dyDescent="0.25">
      <c r="A378" t="s">
        <v>1631</v>
      </c>
      <c r="B378" t="s">
        <v>5336</v>
      </c>
      <c r="C378" t="s">
        <v>5336</v>
      </c>
      <c r="D378">
        <v>321</v>
      </c>
      <c r="E378" t="s">
        <v>7320</v>
      </c>
      <c r="F378" t="s">
        <v>6968</v>
      </c>
      <c r="H378" s="17" t="s">
        <v>6953</v>
      </c>
      <c r="I378" s="29" t="str">
        <f>VLOOKUP(A378,'[5]ItemReport_10001042616_2025-02-'!$A:$U,21,0)</f>
        <v>CUSTOM</v>
      </c>
      <c r="J378" t="s">
        <v>6886</v>
      </c>
    </row>
    <row r="379" spans="1:10" x14ac:dyDescent="0.25">
      <c r="A379" t="s">
        <v>1632</v>
      </c>
      <c r="B379" t="s">
        <v>5562</v>
      </c>
      <c r="F379" t="s">
        <v>7321</v>
      </c>
      <c r="I379" s="29" t="str">
        <f>VLOOKUP(A379,'[5]ItemReport_10001042616_2025-02-'!$A:$U,21,0)</f>
        <v>00764608050897</v>
      </c>
      <c r="J379" t="s">
        <v>6913</v>
      </c>
    </row>
    <row r="380" spans="1:10" ht="45" customHeight="1" x14ac:dyDescent="0.25">
      <c r="A380" t="s">
        <v>1633</v>
      </c>
      <c r="B380" t="s">
        <v>7322</v>
      </c>
      <c r="H380" s="24" t="s">
        <v>7007</v>
      </c>
      <c r="I380" s="29" t="str">
        <f>VLOOKUP(A380,'[5]ItemReport_10001042616_2025-02-'!$A:$U,21,0)</f>
        <v>10764608027063</v>
      </c>
      <c r="J380" t="s">
        <v>6886</v>
      </c>
    </row>
    <row r="381" spans="1:10" ht="60" customHeight="1" x14ac:dyDescent="0.25">
      <c r="A381" t="s">
        <v>1634</v>
      </c>
      <c r="B381" t="s">
        <v>7323</v>
      </c>
      <c r="D381">
        <v>322</v>
      </c>
      <c r="E381" t="s">
        <v>1634</v>
      </c>
      <c r="H381" s="38" t="s">
        <v>7324</v>
      </c>
      <c r="I381" s="29" t="str">
        <f>VLOOKUP(A381,'[5]ItemReport_10001042616_2025-02-'!$A:$U,21,0)</f>
        <v>00450414383815</v>
      </c>
      <c r="J381" t="s">
        <v>6913</v>
      </c>
    </row>
    <row r="382" spans="1:10" ht="60" customHeight="1" x14ac:dyDescent="0.25">
      <c r="A382" t="s">
        <v>5046</v>
      </c>
      <c r="B382" t="s">
        <v>5618</v>
      </c>
      <c r="F382" s="24" t="s">
        <v>7070</v>
      </c>
    </row>
    <row r="383" spans="1:10" x14ac:dyDescent="0.25">
      <c r="A383" t="s">
        <v>4994</v>
      </c>
      <c r="B383" t="s">
        <v>6227</v>
      </c>
      <c r="C383" t="s">
        <v>6227</v>
      </c>
      <c r="E383" t="s">
        <v>7325</v>
      </c>
      <c r="F383" t="s">
        <v>6968</v>
      </c>
      <c r="I383" s="29" t="str">
        <f>VLOOKUP(A383,'[5]ItemReport_10001042616_2025-02-'!$A:$U,21,0)</f>
        <v>10764608012717</v>
      </c>
      <c r="J383" t="s">
        <v>6886</v>
      </c>
    </row>
    <row r="384" spans="1:10" x14ac:dyDescent="0.25">
      <c r="A384" t="s">
        <v>4993</v>
      </c>
      <c r="B384" t="s">
        <v>6823</v>
      </c>
      <c r="C384" t="s">
        <v>6823</v>
      </c>
      <c r="E384" t="s">
        <v>7326</v>
      </c>
      <c r="F384" t="s">
        <v>6968</v>
      </c>
      <c r="I384" s="29" t="str">
        <f>VLOOKUP(A384,'[5]ItemReport_10001042616_2025-02-'!$A:$U,21,0)</f>
        <v>00466374062349</v>
      </c>
      <c r="J384" t="s">
        <v>6886</v>
      </c>
    </row>
    <row r="385" spans="1:10" ht="60" customHeight="1" x14ac:dyDescent="0.25">
      <c r="A385" t="s">
        <v>3318</v>
      </c>
      <c r="B385" t="s">
        <v>7327</v>
      </c>
      <c r="F385" s="24" t="s">
        <v>7328</v>
      </c>
      <c r="I385" s="29" t="e">
        <f>VLOOKUP(A385,'[5]ItemReport_10001042616_2025-02-'!$A:$U,21,0)</f>
        <v>#N/A</v>
      </c>
    </row>
    <row r="386" spans="1:10" ht="60" customHeight="1" x14ac:dyDescent="0.25">
      <c r="A386" t="s">
        <v>1700</v>
      </c>
      <c r="B386" t="s">
        <v>7329</v>
      </c>
      <c r="F386" s="24" t="s">
        <v>7053</v>
      </c>
      <c r="I386" s="29" t="str">
        <f>VLOOKUP(A386,'[5]ItemReport_10001042616_2025-02-'!$A:$U,21,0)</f>
        <v>20764608020924</v>
      </c>
      <c r="J386" t="s">
        <v>6910</v>
      </c>
    </row>
    <row r="387" spans="1:10" x14ac:dyDescent="0.25">
      <c r="A387" t="s">
        <v>1711</v>
      </c>
      <c r="B387" t="s">
        <v>7330</v>
      </c>
      <c r="D387">
        <v>335</v>
      </c>
      <c r="E387" t="s">
        <v>1711</v>
      </c>
      <c r="H387" t="s">
        <v>6953</v>
      </c>
      <c r="I387" s="29" t="str">
        <f>VLOOKUP(A387,'[5]ItemReport_10001042616_2025-02-'!$A:$U,21,0)</f>
        <v>20764608030138</v>
      </c>
      <c r="J387" t="s">
        <v>6886</v>
      </c>
    </row>
    <row r="388" spans="1:10" ht="60" customHeight="1" x14ac:dyDescent="0.25">
      <c r="A388" t="s">
        <v>1712</v>
      </c>
      <c r="B388" t="s">
        <v>6411</v>
      </c>
      <c r="D388">
        <v>335</v>
      </c>
      <c r="F388" t="s">
        <v>5494</v>
      </c>
      <c r="H388" s="38" t="s">
        <v>7043</v>
      </c>
      <c r="I388" s="29" t="str">
        <f>VLOOKUP(A388,'[5]ItemReport_10001042616_2025-02-'!$A:$U,21,0)</f>
        <v>00764608044384</v>
      </c>
    </row>
    <row r="389" spans="1:10" ht="60" customHeight="1" x14ac:dyDescent="0.25">
      <c r="A389" t="s">
        <v>1715</v>
      </c>
      <c r="B389" t="s">
        <v>7331</v>
      </c>
      <c r="C389" t="s">
        <v>7332</v>
      </c>
      <c r="F389" s="24" t="s">
        <v>7333</v>
      </c>
    </row>
    <row r="390" spans="1:10" x14ac:dyDescent="0.25">
      <c r="A390" t="s">
        <v>1717</v>
      </c>
      <c r="B390" t="s">
        <v>7334</v>
      </c>
      <c r="F390" t="s">
        <v>6113</v>
      </c>
      <c r="I390" s="29" t="str">
        <f>VLOOKUP(A390,'[5]ItemReport_10001042616_2025-02-'!$A:$U,21,0)</f>
        <v>10764608003364</v>
      </c>
      <c r="J390" t="s">
        <v>6886</v>
      </c>
    </row>
    <row r="391" spans="1:10" x14ac:dyDescent="0.25">
      <c r="A391" t="s">
        <v>1718</v>
      </c>
      <c r="B391" t="s">
        <v>5175</v>
      </c>
      <c r="C391" t="s">
        <v>5176</v>
      </c>
      <c r="D391">
        <v>336</v>
      </c>
      <c r="E391" t="s">
        <v>7335</v>
      </c>
      <c r="F391" t="s">
        <v>6973</v>
      </c>
      <c r="H391" s="17" t="s">
        <v>6953</v>
      </c>
      <c r="I391" s="29" t="str">
        <f>VLOOKUP(A391,'[5]ItemReport_10001042616_2025-02-'!$A:$U,21,0)</f>
        <v>20764608021747</v>
      </c>
      <c r="J391" t="s">
        <v>6886</v>
      </c>
    </row>
    <row r="392" spans="1:10" ht="45" customHeight="1" x14ac:dyDescent="0.25">
      <c r="A392" t="s">
        <v>1310</v>
      </c>
      <c r="B392" t="s">
        <v>7336</v>
      </c>
      <c r="H392" s="38" t="s">
        <v>7337</v>
      </c>
      <c r="I392" s="29" t="str">
        <f>VLOOKUP(A392,'[5]ItemReport_10001042616_2025-02-'!$A:$U,21,0)</f>
        <v>00468535250756</v>
      </c>
    </row>
    <row r="393" spans="1:10" x14ac:dyDescent="0.25">
      <c r="A393" t="s">
        <v>1722</v>
      </c>
      <c r="B393" t="s">
        <v>5731</v>
      </c>
      <c r="F393" t="s">
        <v>7060</v>
      </c>
      <c r="I393" s="29" t="e">
        <f>VLOOKUP(A393,'[5]ItemReport_10001042616_2025-02-'!$A:$U,21,0)</f>
        <v>#N/A</v>
      </c>
      <c r="J393" t="s">
        <v>6886</v>
      </c>
    </row>
    <row r="394" spans="1:10" ht="36.75" customHeight="1" x14ac:dyDescent="0.25">
      <c r="A394" t="s">
        <v>920</v>
      </c>
      <c r="B394" t="s">
        <v>6264</v>
      </c>
      <c r="F394" t="s">
        <v>5494</v>
      </c>
      <c r="H394" s="38" t="s">
        <v>7338</v>
      </c>
      <c r="I394" s="29" t="str">
        <f>VLOOKUP(A394,'[5]ItemReport_10001042616_2025-02-'!$A:$U,21,0)</f>
        <v>00460015799601</v>
      </c>
    </row>
    <row r="395" spans="1:10" ht="60" customHeight="1" x14ac:dyDescent="0.25">
      <c r="A395" t="s">
        <v>1723</v>
      </c>
      <c r="B395" t="s">
        <v>5618</v>
      </c>
      <c r="C395" t="s">
        <v>7339</v>
      </c>
      <c r="D395">
        <v>3388</v>
      </c>
      <c r="E395" t="s">
        <v>7340</v>
      </c>
      <c r="F395" s="24" t="s">
        <v>7341</v>
      </c>
      <c r="I395" s="29" t="e">
        <f>VLOOKUP(A395,'[5]ItemReport_10001042616_2025-02-'!$A:$U,21,0)</f>
        <v>#N/A</v>
      </c>
      <c r="J395" t="s">
        <v>6966</v>
      </c>
    </row>
    <row r="396" spans="1:10" x14ac:dyDescent="0.25">
      <c r="A396" t="s">
        <v>1725</v>
      </c>
      <c r="B396" t="s">
        <v>6871</v>
      </c>
      <c r="C396" t="s">
        <v>6871</v>
      </c>
      <c r="D396">
        <v>338</v>
      </c>
      <c r="E396" t="s">
        <v>7342</v>
      </c>
      <c r="F396" t="s">
        <v>6968</v>
      </c>
      <c r="H396" s="17" t="s">
        <v>6953</v>
      </c>
      <c r="I396" s="29" t="str">
        <f>VLOOKUP(A396,'[5]ItemReport_10001042616_2025-02-'!$A:$U,21,0)</f>
        <v>00764608003381</v>
      </c>
      <c r="J396" t="s">
        <v>6886</v>
      </c>
    </row>
    <row r="397" spans="1:10" ht="45" customHeight="1" x14ac:dyDescent="0.25">
      <c r="A397" t="s">
        <v>1726</v>
      </c>
      <c r="B397" t="s">
        <v>6027</v>
      </c>
      <c r="D397">
        <v>338</v>
      </c>
      <c r="F397" t="s">
        <v>5494</v>
      </c>
      <c r="H397" s="38" t="s">
        <v>7337</v>
      </c>
      <c r="I397" s="29" t="str">
        <f>VLOOKUP(A397,'[5]ItemReport_10001042616_2025-02-'!$A:$U,21,0)</f>
        <v>00764608007808</v>
      </c>
      <c r="J397" t="s">
        <v>6966</v>
      </c>
    </row>
    <row r="398" spans="1:10" ht="60" customHeight="1" x14ac:dyDescent="0.25">
      <c r="A398" t="s">
        <v>3973</v>
      </c>
      <c r="B398" t="s">
        <v>7343</v>
      </c>
      <c r="D398">
        <v>34280</v>
      </c>
      <c r="E398" t="s">
        <v>3973</v>
      </c>
      <c r="H398" s="38" t="s">
        <v>7304</v>
      </c>
      <c r="I398" s="29" t="str">
        <f>VLOOKUP(A398,'[5]ItemReport_10001042616_2025-02-'!$A:$U,21,0)</f>
        <v>00805219491768</v>
      </c>
      <c r="J398" t="s">
        <v>6966</v>
      </c>
    </row>
    <row r="399" spans="1:10" x14ac:dyDescent="0.25">
      <c r="A399" t="s">
        <v>1813</v>
      </c>
      <c r="B399" t="s">
        <v>5906</v>
      </c>
      <c r="F399" t="s">
        <v>7060</v>
      </c>
      <c r="I399" s="29" t="str">
        <f>VLOOKUP(A399,'[5]ItemReport_10001042616_2025-02-'!$A:$U,21,0)</f>
        <v>10764608044404</v>
      </c>
      <c r="J399" t="s">
        <v>6886</v>
      </c>
    </row>
    <row r="400" spans="1:10" ht="60" customHeight="1" x14ac:dyDescent="0.25">
      <c r="A400" t="s">
        <v>1826</v>
      </c>
      <c r="B400" t="s">
        <v>5790</v>
      </c>
      <c r="F400" s="24" t="s">
        <v>7344</v>
      </c>
      <c r="I400" s="29" t="str">
        <f>VLOOKUP(A400,'[5]ItemReport_10001042616_2025-02-'!$A:$U,21,0)</f>
        <v>00814625070856</v>
      </c>
      <c r="J400" t="s">
        <v>6910</v>
      </c>
    </row>
    <row r="401" spans="1:10" x14ac:dyDescent="0.25">
      <c r="A401" t="s">
        <v>1859</v>
      </c>
      <c r="B401" t="s">
        <v>6614</v>
      </c>
      <c r="C401" t="s">
        <v>6614</v>
      </c>
      <c r="D401">
        <v>3467</v>
      </c>
      <c r="E401" t="s">
        <v>6612</v>
      </c>
      <c r="F401" t="s">
        <v>6968</v>
      </c>
      <c r="H401" s="17" t="s">
        <v>6953</v>
      </c>
      <c r="I401" s="29" t="str">
        <f>VLOOKUP(A401,'[5]ItemReport_10001042616_2025-02-'!$A:$U,21,0)</f>
        <v>00464970414555</v>
      </c>
      <c r="J401" t="s">
        <v>6886</v>
      </c>
    </row>
    <row r="402" spans="1:10" x14ac:dyDescent="0.25">
      <c r="A402" t="s">
        <v>4927</v>
      </c>
      <c r="B402" t="s">
        <v>5195</v>
      </c>
      <c r="C402" t="s">
        <v>5195</v>
      </c>
      <c r="D402">
        <v>3467</v>
      </c>
      <c r="E402" t="s">
        <v>6638</v>
      </c>
      <c r="F402" t="s">
        <v>6973</v>
      </c>
      <c r="H402" s="17" t="s">
        <v>6953</v>
      </c>
      <c r="I402" s="29" t="e">
        <f>VLOOKUP(A402,'[5]ItemReport_10001042616_2025-02-'!$A:$U,21,0)</f>
        <v>#N/A</v>
      </c>
      <c r="J402" t="s">
        <v>6886</v>
      </c>
    </row>
    <row r="403" spans="1:10" x14ac:dyDescent="0.25">
      <c r="A403" t="s">
        <v>1868</v>
      </c>
      <c r="B403" t="s">
        <v>7345</v>
      </c>
      <c r="D403">
        <v>3470</v>
      </c>
      <c r="H403" s="17" t="s">
        <v>6953</v>
      </c>
      <c r="I403" s="29" t="str">
        <f>VLOOKUP(A403,'[5]ItemReport_10001042616_2025-02-'!$A:$U,21,0)</f>
        <v>00764608012550</v>
      </c>
      <c r="J403" t="s">
        <v>6886</v>
      </c>
    </row>
    <row r="404" spans="1:10" ht="60" customHeight="1" x14ac:dyDescent="0.25">
      <c r="A404" t="s">
        <v>381</v>
      </c>
      <c r="B404" t="s">
        <v>5967</v>
      </c>
      <c r="F404" t="s">
        <v>5494</v>
      </c>
      <c r="H404" s="38" t="s">
        <v>7043</v>
      </c>
      <c r="I404" s="29" t="str">
        <f>VLOOKUP(A404,'[5]ItemReport_10001042616_2025-02-'!$A:$U,21,0)</f>
        <v>00764608080504</v>
      </c>
    </row>
    <row r="405" spans="1:10" ht="60" customHeight="1" x14ac:dyDescent="0.25">
      <c r="A405" t="s">
        <v>5069</v>
      </c>
      <c r="B405" t="s">
        <v>5879</v>
      </c>
      <c r="C405" t="s">
        <v>7346</v>
      </c>
      <c r="F405" s="24" t="s">
        <v>7347</v>
      </c>
    </row>
    <row r="406" spans="1:10" ht="60" customHeight="1" x14ac:dyDescent="0.25">
      <c r="A406" t="s">
        <v>362</v>
      </c>
      <c r="B406" t="s">
        <v>6056</v>
      </c>
      <c r="F406" t="s">
        <v>5494</v>
      </c>
      <c r="H406" s="38" t="s">
        <v>6992</v>
      </c>
      <c r="I406" s="29" t="str">
        <f>VLOOKUP(A406,'[5]ItemReport_10001042616_2025-02-'!$A:$U,21,0)</f>
        <v>00764608009192</v>
      </c>
      <c r="J406" t="s">
        <v>6966</v>
      </c>
    </row>
    <row r="407" spans="1:10" ht="60" customHeight="1" x14ac:dyDescent="0.25">
      <c r="A407" t="s">
        <v>1924</v>
      </c>
      <c r="B407" t="s">
        <v>5424</v>
      </c>
      <c r="F407" s="24" t="s">
        <v>7130</v>
      </c>
      <c r="I407" s="29" t="e">
        <f>VLOOKUP(A407,'[5]ItemReport_10001042616_2025-02-'!$A:$U,21,0)</f>
        <v>#N/A</v>
      </c>
      <c r="J407" t="s">
        <v>6966</v>
      </c>
    </row>
    <row r="408" spans="1:10" x14ac:dyDescent="0.25">
      <c r="A408" t="s">
        <v>1928</v>
      </c>
      <c r="B408" t="s">
        <v>5942</v>
      </c>
      <c r="D408">
        <v>3801</v>
      </c>
      <c r="F408" t="s">
        <v>5297</v>
      </c>
      <c r="H408" s="17" t="s">
        <v>6953</v>
      </c>
      <c r="I408" s="29" t="str">
        <f>VLOOKUP(A408,'[5]ItemReport_10001042616_2025-02-'!$A:$U,21,0)</f>
        <v>10764608044121</v>
      </c>
      <c r="J408" t="s">
        <v>6886</v>
      </c>
    </row>
    <row r="409" spans="1:10" x14ac:dyDescent="0.25">
      <c r="A409" t="s">
        <v>1931</v>
      </c>
      <c r="B409" t="s">
        <v>5656</v>
      </c>
      <c r="C409" t="s">
        <v>5657</v>
      </c>
      <c r="D409">
        <v>3802</v>
      </c>
      <c r="F409" t="s">
        <v>6973</v>
      </c>
      <c r="H409" s="17" t="s">
        <v>6953</v>
      </c>
      <c r="I409" s="29" t="str">
        <f>VLOOKUP(A409,'[5]ItemReport_10001042616_2025-02-'!$A:$U,21,0)</f>
        <v>00764608032039</v>
      </c>
      <c r="J409" t="s">
        <v>6886</v>
      </c>
    </row>
    <row r="410" spans="1:10" ht="45" customHeight="1" x14ac:dyDescent="0.25">
      <c r="A410" t="s">
        <v>2835</v>
      </c>
      <c r="B410" t="s">
        <v>6661</v>
      </c>
      <c r="F410" s="24" t="s">
        <v>7348</v>
      </c>
      <c r="I410" s="29" t="str">
        <f>VLOOKUP(A410,'[5]ItemReport_10001042616_2025-02-'!$A:$U,21,0)</f>
        <v>10764608022327</v>
      </c>
    </row>
    <row r="411" spans="1:10" ht="60" customHeight="1" x14ac:dyDescent="0.25">
      <c r="A411" t="s">
        <v>2923</v>
      </c>
      <c r="B411" t="s">
        <v>6114</v>
      </c>
      <c r="F411" t="s">
        <v>5494</v>
      </c>
      <c r="H411" s="38" t="s">
        <v>7349</v>
      </c>
      <c r="I411" s="29" t="str">
        <f>VLOOKUP(A411,'[5]ItemReport_10001042616_2025-02-'!$A:$U,21,0)</f>
        <v>10764608012953</v>
      </c>
    </row>
    <row r="412" spans="1:10" x14ac:dyDescent="0.25">
      <c r="A412" t="s">
        <v>1954</v>
      </c>
      <c r="B412" t="s">
        <v>6270</v>
      </c>
      <c r="F412" t="s">
        <v>6113</v>
      </c>
      <c r="I412" s="29" t="str">
        <f>VLOOKUP(A412,'[5]ItemReport_10001042616_2025-02-'!$A:$U,21,0)</f>
        <v>00463729989993</v>
      </c>
      <c r="J412" t="s">
        <v>6886</v>
      </c>
    </row>
    <row r="413" spans="1:10" x14ac:dyDescent="0.25">
      <c r="A413" t="s">
        <v>1955</v>
      </c>
      <c r="B413" t="s">
        <v>7350</v>
      </c>
      <c r="C413" t="s">
        <v>7350</v>
      </c>
      <c r="D413">
        <v>3810</v>
      </c>
      <c r="E413" t="s">
        <v>7351</v>
      </c>
      <c r="F413" t="s">
        <v>7089</v>
      </c>
      <c r="H413" t="s">
        <v>6953</v>
      </c>
      <c r="I413" s="29" t="str">
        <f>VLOOKUP(A413,'[5]ItemReport_10001042616_2025-02-'!$A:$U,21,0)</f>
        <v>00764608060308</v>
      </c>
      <c r="J413" t="s">
        <v>6886</v>
      </c>
    </row>
    <row r="414" spans="1:10" ht="45" customHeight="1" x14ac:dyDescent="0.25">
      <c r="A414" t="s">
        <v>2657</v>
      </c>
      <c r="B414" t="s">
        <v>7352</v>
      </c>
      <c r="H414" s="38" t="s">
        <v>7353</v>
      </c>
      <c r="I414" s="29" t="str">
        <f>VLOOKUP(A414,'[5]ItemReport_10001042616_2025-02-'!$A:$U,21,0)</f>
        <v>20764608021006</v>
      </c>
    </row>
    <row r="415" spans="1:10" x14ac:dyDescent="0.25">
      <c r="A415" t="s">
        <v>4039</v>
      </c>
      <c r="B415" t="s">
        <v>7354</v>
      </c>
      <c r="D415">
        <v>3816</v>
      </c>
      <c r="H415" s="17" t="s">
        <v>6953</v>
      </c>
      <c r="I415" s="29" t="str">
        <f>VLOOKUP(A415,'[5]ItemReport_10001042616_2025-02-'!$A:$U,21,0)</f>
        <v>00764608012802</v>
      </c>
      <c r="J415" t="s">
        <v>6886</v>
      </c>
    </row>
    <row r="416" spans="1:10" x14ac:dyDescent="0.25">
      <c r="A416" t="s">
        <v>1975</v>
      </c>
      <c r="B416" t="s">
        <v>7355</v>
      </c>
      <c r="D416">
        <v>3817</v>
      </c>
      <c r="H416" s="17" t="s">
        <v>6953</v>
      </c>
      <c r="I416" s="29" t="str">
        <f>VLOOKUP(A416,'[5]ItemReport_10001042616_2025-02-'!$A:$U,21,0)</f>
        <v>20764608010406</v>
      </c>
      <c r="J416" t="s">
        <v>6886</v>
      </c>
    </row>
    <row r="417" spans="1:10" x14ac:dyDescent="0.25">
      <c r="A417" t="s">
        <v>1987</v>
      </c>
      <c r="B417" t="s">
        <v>5358</v>
      </c>
      <c r="C417" t="s">
        <v>5358</v>
      </c>
      <c r="D417">
        <v>3824</v>
      </c>
      <c r="E417" t="s">
        <v>7356</v>
      </c>
      <c r="F417" t="s">
        <v>6968</v>
      </c>
      <c r="H417" s="17" t="s">
        <v>6953</v>
      </c>
      <c r="I417" s="29" t="str">
        <f>VLOOKUP(A417,'[5]ItemReport_10001042616_2025-02-'!$A:$U,21,0)</f>
        <v>20764608025202</v>
      </c>
      <c r="J417" t="s">
        <v>6886</v>
      </c>
    </row>
    <row r="418" spans="1:10" x14ac:dyDescent="0.25">
      <c r="A418" t="s">
        <v>2017</v>
      </c>
      <c r="B418" t="s">
        <v>7357</v>
      </c>
      <c r="C418" t="s">
        <v>7357</v>
      </c>
      <c r="D418">
        <v>3865</v>
      </c>
      <c r="E418" t="s">
        <v>7358</v>
      </c>
      <c r="F418" t="s">
        <v>6968</v>
      </c>
      <c r="H418" s="17" t="s">
        <v>6953</v>
      </c>
      <c r="I418" s="29" t="str">
        <f>VLOOKUP(A418,'[5]ItemReport_10001042616_2025-02-'!$A:$U,21,0)</f>
        <v>20764608050303</v>
      </c>
      <c r="J418" t="s">
        <v>6886</v>
      </c>
    </row>
    <row r="419" spans="1:10" ht="60" customHeight="1" x14ac:dyDescent="0.25">
      <c r="A419" t="s">
        <v>2847</v>
      </c>
      <c r="B419" t="s">
        <v>7359</v>
      </c>
      <c r="H419" s="38" t="s">
        <v>6957</v>
      </c>
      <c r="I419" s="29" t="str">
        <f>VLOOKUP(A419,'[5]ItemReport_10001042616_2025-02-'!$A:$U,21,0)</f>
        <v>10764608017958</v>
      </c>
      <c r="J419" t="s">
        <v>6966</v>
      </c>
    </row>
    <row r="420" spans="1:10" ht="60" customHeight="1" x14ac:dyDescent="0.25">
      <c r="A420" t="s">
        <v>2683</v>
      </c>
      <c r="B420" t="s">
        <v>5921</v>
      </c>
      <c r="F420" t="s">
        <v>5494</v>
      </c>
      <c r="H420" s="38" t="s">
        <v>7349</v>
      </c>
      <c r="I420" s="29" t="str">
        <f>VLOOKUP(A420,'[5]ItemReport_10001042616_2025-02-'!$A:$U,21,0)</f>
        <v>00463589926053</v>
      </c>
    </row>
    <row r="421" spans="1:10" x14ac:dyDescent="0.25">
      <c r="A421" t="s">
        <v>2052</v>
      </c>
      <c r="B421" t="s">
        <v>6081</v>
      </c>
      <c r="C421" t="s">
        <v>6081</v>
      </c>
      <c r="E421" t="s">
        <v>7360</v>
      </c>
      <c r="F421" t="s">
        <v>6968</v>
      </c>
      <c r="I421" s="29" t="str">
        <f>VLOOKUP(A421,'[5]ItemReport_10001042616_2025-02-'!$A:$U,21,0)</f>
        <v>20764608082137</v>
      </c>
      <c r="J421" t="s">
        <v>6886</v>
      </c>
    </row>
    <row r="422" spans="1:10" x14ac:dyDescent="0.25">
      <c r="A422" t="s">
        <v>2055</v>
      </c>
      <c r="B422" t="s">
        <v>7361</v>
      </c>
      <c r="C422" t="s">
        <v>7361</v>
      </c>
      <c r="E422" t="s">
        <v>7362</v>
      </c>
      <c r="F422" t="s">
        <v>6968</v>
      </c>
      <c r="I422" s="29" t="str">
        <f>VLOOKUP(A422,'[5]ItemReport_10001042616_2025-02-'!$A:$U,21,0)</f>
        <v>00764608008614</v>
      </c>
      <c r="J422" t="s">
        <v>6886</v>
      </c>
    </row>
    <row r="423" spans="1:10" x14ac:dyDescent="0.25">
      <c r="A423" t="s">
        <v>2057</v>
      </c>
      <c r="B423" t="s">
        <v>5646</v>
      </c>
      <c r="C423" t="s">
        <v>6699</v>
      </c>
      <c r="F423" t="s">
        <v>7060</v>
      </c>
      <c r="I423" s="29" t="e">
        <f>VLOOKUP(A423,'[5]ItemReport_10001042616_2025-02-'!$A:$U,21,0)</f>
        <v>#N/A</v>
      </c>
      <c r="J423" t="s">
        <v>6886</v>
      </c>
    </row>
    <row r="424" spans="1:10" ht="60" customHeight="1" x14ac:dyDescent="0.25">
      <c r="A424" t="s">
        <v>2058</v>
      </c>
      <c r="B424" t="s">
        <v>5689</v>
      </c>
      <c r="C424" t="s">
        <v>7363</v>
      </c>
      <c r="D424">
        <v>39200</v>
      </c>
      <c r="F424" s="24" t="s">
        <v>7333</v>
      </c>
      <c r="I424" s="29" t="e">
        <f>VLOOKUP(A424,'[5]ItemReport_10001042616_2025-02-'!$A:$U,21,0)</f>
        <v>#N/A</v>
      </c>
    </row>
    <row r="425" spans="1:10" x14ac:dyDescent="0.25">
      <c r="A425" t="s">
        <v>2062</v>
      </c>
      <c r="B425" t="s">
        <v>7364</v>
      </c>
      <c r="C425" t="s">
        <v>7364</v>
      </c>
      <c r="E425" t="s">
        <v>7365</v>
      </c>
      <c r="F425" t="s">
        <v>6968</v>
      </c>
      <c r="I425" s="29" t="str">
        <f>VLOOKUP(A425,'[5]ItemReport_10001042616_2025-02-'!$A:$U,21,0)</f>
        <v>20764608018051</v>
      </c>
      <c r="J425" t="s">
        <v>6886</v>
      </c>
    </row>
    <row r="426" spans="1:10" x14ac:dyDescent="0.25">
      <c r="A426" t="s">
        <v>2108</v>
      </c>
      <c r="B426" t="s">
        <v>6439</v>
      </c>
      <c r="D426">
        <v>3998</v>
      </c>
      <c r="F426" t="s">
        <v>5297</v>
      </c>
      <c r="H426" s="17" t="s">
        <v>6953</v>
      </c>
      <c r="I426" s="29" t="str">
        <f>VLOOKUP(A426,'[5]ItemReport_10001042616_2025-02-'!$A:$U,21,0)</f>
        <v>10764608170233</v>
      </c>
      <c r="J426" t="s">
        <v>6886</v>
      </c>
    </row>
    <row r="427" spans="1:10" x14ac:dyDescent="0.25">
      <c r="A427" t="s">
        <v>2118</v>
      </c>
      <c r="B427" t="s">
        <v>7366</v>
      </c>
      <c r="D427">
        <v>4002</v>
      </c>
      <c r="E427" t="s">
        <v>2118</v>
      </c>
      <c r="H427" s="17" t="s">
        <v>6953</v>
      </c>
      <c r="I427" s="29" t="str">
        <f>VLOOKUP(A427,'[5]ItemReport_10001042616_2025-02-'!$A:$U,21,0)</f>
        <v>20764608082540</v>
      </c>
      <c r="J427" t="s">
        <v>6886</v>
      </c>
    </row>
    <row r="428" spans="1:10" x14ac:dyDescent="0.25">
      <c r="A428" t="s">
        <v>2121</v>
      </c>
      <c r="B428" t="s">
        <v>6869</v>
      </c>
      <c r="C428" t="s">
        <v>6870</v>
      </c>
      <c r="D428">
        <v>4003</v>
      </c>
      <c r="F428" t="s">
        <v>6973</v>
      </c>
      <c r="H428" s="17" t="s">
        <v>6953</v>
      </c>
      <c r="I428" s="29" t="str">
        <f>VLOOKUP(A428,'[5]ItemReport_10001042616_2025-02-'!$A:$U,21,0)</f>
        <v>00462313264386</v>
      </c>
      <c r="J428" t="s">
        <v>6886</v>
      </c>
    </row>
    <row r="429" spans="1:10" x14ac:dyDescent="0.25">
      <c r="A429" t="s">
        <v>4959</v>
      </c>
      <c r="B429" t="s">
        <v>6869</v>
      </c>
      <c r="C429" t="s">
        <v>6870</v>
      </c>
      <c r="D429">
        <v>4003</v>
      </c>
      <c r="E429" t="s">
        <v>7367</v>
      </c>
      <c r="F429" t="s">
        <v>6973</v>
      </c>
      <c r="H429" s="17" t="s">
        <v>6953</v>
      </c>
      <c r="I429" s="29" t="e">
        <f>VLOOKUP(A429,'[5]ItemReport_10001042616_2025-02-'!$A:$U,21,0)</f>
        <v>#N/A</v>
      </c>
      <c r="J429" t="s">
        <v>6886</v>
      </c>
    </row>
    <row r="430" spans="1:10" ht="60" customHeight="1" x14ac:dyDescent="0.25">
      <c r="A430" t="s">
        <v>2717</v>
      </c>
      <c r="B430" t="s">
        <v>6553</v>
      </c>
      <c r="F430" s="38" t="s">
        <v>7368</v>
      </c>
      <c r="H430" s="38" t="s">
        <v>7368</v>
      </c>
      <c r="I430" s="29" t="str">
        <f>VLOOKUP(A430,'[5]ItemReport_10001042616_2025-02-'!$A:$U,21,0)</f>
        <v>00461967738250</v>
      </c>
      <c r="J430" t="s">
        <v>6966</v>
      </c>
    </row>
    <row r="431" spans="1:10" x14ac:dyDescent="0.25">
      <c r="A431" t="s">
        <v>2124</v>
      </c>
      <c r="B431" t="s">
        <v>5235</v>
      </c>
      <c r="C431" t="s">
        <v>5235</v>
      </c>
      <c r="D431">
        <v>4004</v>
      </c>
      <c r="E431" t="s">
        <v>7369</v>
      </c>
      <c r="F431" t="s">
        <v>6968</v>
      </c>
      <c r="H431" t="s">
        <v>6953</v>
      </c>
      <c r="I431" s="29" t="str">
        <f>VLOOKUP(A431,'[5]ItemReport_10001042616_2025-02-'!$A:$U,21,0)</f>
        <v>00764608018286</v>
      </c>
      <c r="J431" t="s">
        <v>6886</v>
      </c>
    </row>
    <row r="432" spans="1:10" x14ac:dyDescent="0.25">
      <c r="A432" t="s">
        <v>2127</v>
      </c>
      <c r="B432" t="s">
        <v>5836</v>
      </c>
      <c r="F432" t="s">
        <v>7060</v>
      </c>
      <c r="I432" s="29" t="str">
        <f>VLOOKUP(A432,'[5]ItemReport_10001042616_2025-02-'!$A:$U,21,0)</f>
        <v>00814625070085</v>
      </c>
      <c r="J432" t="s">
        <v>6886</v>
      </c>
    </row>
    <row r="433" spans="1:10" x14ac:dyDescent="0.25">
      <c r="A433" t="s">
        <v>2128</v>
      </c>
      <c r="B433" t="s">
        <v>5532</v>
      </c>
      <c r="C433" t="s">
        <v>5532</v>
      </c>
      <c r="D433">
        <v>4100</v>
      </c>
      <c r="E433" t="s">
        <v>7370</v>
      </c>
      <c r="F433" t="s">
        <v>6968</v>
      </c>
      <c r="I433" s="29" t="str">
        <f>VLOOKUP(A433,'[5]ItemReport_10001042616_2025-02-'!$A:$U,21,0)</f>
        <v>20764608060043</v>
      </c>
      <c r="J433" t="s">
        <v>6886</v>
      </c>
    </row>
    <row r="434" spans="1:10" ht="60" customHeight="1" x14ac:dyDescent="0.25">
      <c r="A434" t="s">
        <v>2129</v>
      </c>
      <c r="B434" t="s">
        <v>5701</v>
      </c>
      <c r="F434" s="24" t="s">
        <v>6961</v>
      </c>
      <c r="I434" s="29" t="str">
        <f>VLOOKUP(A434,'[5]ItemReport_10001042616_2025-02-'!$A:$U,21,0)</f>
        <v>00468738490348</v>
      </c>
      <c r="J434" t="s">
        <v>6889</v>
      </c>
    </row>
    <row r="435" spans="1:10" x14ac:dyDescent="0.25">
      <c r="A435" t="s">
        <v>2130</v>
      </c>
      <c r="B435" t="s">
        <v>5716</v>
      </c>
      <c r="F435" t="s">
        <v>7060</v>
      </c>
      <c r="I435" s="29" t="str">
        <f>VLOOKUP(A435,'[5]ItemReport_10001042616_2025-02-'!$A:$U,21,0)</f>
        <v>10764608170400</v>
      </c>
      <c r="J435" t="s">
        <v>6886</v>
      </c>
    </row>
    <row r="436" spans="1:10" x14ac:dyDescent="0.25">
      <c r="A436" t="s">
        <v>2133</v>
      </c>
      <c r="B436" t="s">
        <v>5390</v>
      </c>
      <c r="C436" t="s">
        <v>5391</v>
      </c>
      <c r="D436">
        <v>4102</v>
      </c>
      <c r="E436" t="s">
        <v>7371</v>
      </c>
      <c r="F436" t="s">
        <v>7060</v>
      </c>
      <c r="H436" s="17" t="s">
        <v>7262</v>
      </c>
      <c r="I436" s="29" t="str">
        <f>VLOOKUP(A436,'[5]ItemReport_10001042616_2025-02-'!$A:$U,21,0)</f>
        <v>10764608002091</v>
      </c>
      <c r="J436" t="s">
        <v>6886</v>
      </c>
    </row>
    <row r="437" spans="1:10" x14ac:dyDescent="0.25">
      <c r="A437" t="s">
        <v>2134</v>
      </c>
      <c r="B437" t="s">
        <v>5205</v>
      </c>
      <c r="C437" t="s">
        <v>5206</v>
      </c>
      <c r="D437">
        <v>4102</v>
      </c>
      <c r="E437" t="s">
        <v>7372</v>
      </c>
      <c r="F437" t="s">
        <v>6973</v>
      </c>
      <c r="H437" s="17" t="s">
        <v>6953</v>
      </c>
      <c r="I437" s="29" t="str">
        <f>VLOOKUP(A437,'[5]ItemReport_10001042616_2025-02-'!$A:$U,21,0)</f>
        <v>00764608054253</v>
      </c>
      <c r="J437" t="s">
        <v>6886</v>
      </c>
    </row>
    <row r="438" spans="1:10" x14ac:dyDescent="0.25">
      <c r="A438" t="s">
        <v>2136</v>
      </c>
      <c r="B438" t="s">
        <v>5584</v>
      </c>
      <c r="F438" t="s">
        <v>7060</v>
      </c>
      <c r="I438" s="29" t="str">
        <f>VLOOKUP(A438,'[5]ItemReport_10001042616_2025-02-'!$A:$U,21,0)</f>
        <v>20764608020238</v>
      </c>
      <c r="J438" t="s">
        <v>6886</v>
      </c>
    </row>
    <row r="439" spans="1:10" x14ac:dyDescent="0.25">
      <c r="A439" t="s">
        <v>2137</v>
      </c>
      <c r="B439" t="s">
        <v>5229</v>
      </c>
      <c r="C439" t="s">
        <v>5230</v>
      </c>
      <c r="D439">
        <v>4103</v>
      </c>
      <c r="E439" t="s">
        <v>6652</v>
      </c>
      <c r="F439" t="s">
        <v>6973</v>
      </c>
      <c r="H439" s="17" t="s">
        <v>6953</v>
      </c>
      <c r="I439" s="29" t="str">
        <f>VLOOKUP(A439,'[5]ItemReport_10001042616_2025-02-'!$A:$U,21,0)</f>
        <v>00764608018071</v>
      </c>
      <c r="J439" t="s">
        <v>6886</v>
      </c>
    </row>
    <row r="440" spans="1:10" ht="60" customHeight="1" x14ac:dyDescent="0.25">
      <c r="A440" t="s">
        <v>2138</v>
      </c>
      <c r="B440" t="s">
        <v>5914</v>
      </c>
      <c r="F440" s="24" t="s">
        <v>6961</v>
      </c>
      <c r="I440" s="29" t="str">
        <f>VLOOKUP(A440,'[5]ItemReport_10001042616_2025-02-'!$A:$U,21,0)</f>
        <v>20810056727806</v>
      </c>
      <c r="J440" t="s">
        <v>6889</v>
      </c>
    </row>
    <row r="441" spans="1:10" x14ac:dyDescent="0.25">
      <c r="A441" t="s">
        <v>2139</v>
      </c>
      <c r="B441" t="s">
        <v>5491</v>
      </c>
      <c r="C441" t="s">
        <v>5492</v>
      </c>
      <c r="D441">
        <v>4104</v>
      </c>
      <c r="E441" t="s">
        <v>7373</v>
      </c>
      <c r="F441" t="s">
        <v>7060</v>
      </c>
      <c r="I441" s="29" t="str">
        <f>VLOOKUP(A441,'[5]ItemReport_10001042616_2025-02-'!$A:$U,21,0)</f>
        <v>10764608017040</v>
      </c>
      <c r="J441" t="s">
        <v>6886</v>
      </c>
    </row>
    <row r="442" spans="1:10" x14ac:dyDescent="0.25">
      <c r="A442" t="s">
        <v>2140</v>
      </c>
      <c r="B442" t="s">
        <v>5313</v>
      </c>
      <c r="C442" t="s">
        <v>5314</v>
      </c>
      <c r="D442">
        <v>4104</v>
      </c>
      <c r="E442" t="s">
        <v>7374</v>
      </c>
      <c r="F442" t="s">
        <v>6973</v>
      </c>
      <c r="H442" s="17" t="s">
        <v>6953</v>
      </c>
      <c r="I442" s="29" t="str">
        <f>VLOOKUP(A442,'[5]ItemReport_10001042616_2025-02-'!$A:$U,21,0)</f>
        <v>00469404460726</v>
      </c>
      <c r="J442" t="s">
        <v>6886</v>
      </c>
    </row>
    <row r="443" spans="1:10" ht="60" customHeight="1" x14ac:dyDescent="0.25">
      <c r="A443" t="s">
        <v>2141</v>
      </c>
      <c r="B443" t="s">
        <v>5594</v>
      </c>
      <c r="F443" s="24" t="s">
        <v>6961</v>
      </c>
      <c r="I443" s="29" t="str">
        <f>VLOOKUP(A443,'[5]ItemReport_10001042616_2025-02-'!$A:$U,21,0)</f>
        <v>00764608020289</v>
      </c>
      <c r="J443" t="s">
        <v>6889</v>
      </c>
    </row>
    <row r="444" spans="1:10" x14ac:dyDescent="0.25">
      <c r="A444" t="s">
        <v>2142</v>
      </c>
      <c r="B444" t="s">
        <v>5887</v>
      </c>
      <c r="F444" t="s">
        <v>7060</v>
      </c>
      <c r="I444" s="29" t="str">
        <f>VLOOKUP(A444,'[5]ItemReport_10001042616_2025-02-'!$A:$U,21,0)</f>
        <v>20764608033368</v>
      </c>
      <c r="J444" t="s">
        <v>6886</v>
      </c>
    </row>
    <row r="445" spans="1:10" x14ac:dyDescent="0.25">
      <c r="A445" t="s">
        <v>2143</v>
      </c>
      <c r="B445" t="s">
        <v>5224</v>
      </c>
      <c r="C445" t="s">
        <v>5225</v>
      </c>
      <c r="D445">
        <v>4105</v>
      </c>
      <c r="E445" t="s">
        <v>7375</v>
      </c>
      <c r="F445" t="s">
        <v>6973</v>
      </c>
      <c r="H445" s="17" t="s">
        <v>6953</v>
      </c>
      <c r="I445" s="29" t="str">
        <f>VLOOKUP(A445,'[5]ItemReport_10001042616_2025-02-'!$A:$U,21,0)</f>
        <v>00468212994010</v>
      </c>
      <c r="J445" t="s">
        <v>6886</v>
      </c>
    </row>
    <row r="446" spans="1:10" x14ac:dyDescent="0.25">
      <c r="A446" t="s">
        <v>2145</v>
      </c>
      <c r="B446" t="s">
        <v>5782</v>
      </c>
      <c r="C446" t="s">
        <v>5783</v>
      </c>
      <c r="F446" t="s">
        <v>7060</v>
      </c>
      <c r="J446" t="s">
        <v>6886</v>
      </c>
    </row>
    <row r="447" spans="1:10" x14ac:dyDescent="0.25">
      <c r="A447" t="s">
        <v>2146</v>
      </c>
      <c r="B447" t="s">
        <v>5171</v>
      </c>
      <c r="C447" t="s">
        <v>5172</v>
      </c>
      <c r="D447">
        <v>4106</v>
      </c>
      <c r="E447" t="s">
        <v>7376</v>
      </c>
      <c r="F447" t="s">
        <v>6973</v>
      </c>
      <c r="H447" s="17" t="s">
        <v>6953</v>
      </c>
      <c r="I447" s="29" t="str">
        <f>VLOOKUP(A447,'[5]ItemReport_10001042616_2025-02-'!$A:$U,21,0)</f>
        <v>00764608012703</v>
      </c>
      <c r="J447" t="s">
        <v>6886</v>
      </c>
    </row>
    <row r="448" spans="1:10" ht="60" customHeight="1" x14ac:dyDescent="0.25">
      <c r="A448" t="s">
        <v>2147</v>
      </c>
      <c r="B448" t="s">
        <v>5982</v>
      </c>
      <c r="F448" s="24" t="s">
        <v>6961</v>
      </c>
      <c r="I448" s="29" t="str">
        <f>VLOOKUP(A448,'[5]ItemReport_10001042616_2025-02-'!$A:$U,21,0)</f>
        <v>10764608022266</v>
      </c>
      <c r="J448" t="s">
        <v>6889</v>
      </c>
    </row>
    <row r="449" spans="1:10" x14ac:dyDescent="0.25">
      <c r="A449" t="s">
        <v>2148</v>
      </c>
      <c r="B449" t="s">
        <v>5577</v>
      </c>
      <c r="C449" t="s">
        <v>5578</v>
      </c>
      <c r="D449">
        <v>4107</v>
      </c>
      <c r="E449" t="s">
        <v>7377</v>
      </c>
      <c r="F449" t="s">
        <v>7060</v>
      </c>
      <c r="I449" s="29" t="str">
        <f>VLOOKUP(A449,'[5]ItemReport_10001042616_2025-02-'!$A:$U,21,0)</f>
        <v>00764608021552</v>
      </c>
      <c r="J449" t="s">
        <v>6886</v>
      </c>
    </row>
    <row r="450" spans="1:10" x14ac:dyDescent="0.25">
      <c r="A450" t="s">
        <v>2149</v>
      </c>
      <c r="B450" t="s">
        <v>5181</v>
      </c>
      <c r="C450" t="s">
        <v>5182</v>
      </c>
      <c r="D450">
        <v>4107</v>
      </c>
      <c r="E450" t="s">
        <v>7378</v>
      </c>
      <c r="F450" t="s">
        <v>6973</v>
      </c>
      <c r="H450" s="17" t="s">
        <v>6953</v>
      </c>
      <c r="I450" s="29" t="str">
        <f>VLOOKUP(A450,'[5]ItemReport_10001042616_2025-02-'!$A:$U,21,0)</f>
        <v>00764608034736</v>
      </c>
      <c r="J450" t="s">
        <v>6886</v>
      </c>
    </row>
    <row r="451" spans="1:10" ht="60" customHeight="1" x14ac:dyDescent="0.25">
      <c r="A451" t="s">
        <v>2150</v>
      </c>
      <c r="B451" t="s">
        <v>5822</v>
      </c>
      <c r="F451" s="24" t="s">
        <v>6961</v>
      </c>
      <c r="I451" s="29" t="str">
        <f>VLOOKUP(A451,'[5]ItemReport_10001042616_2025-02-'!$A:$U,21,0)</f>
        <v>00764608022221</v>
      </c>
      <c r="J451" t="s">
        <v>6889</v>
      </c>
    </row>
    <row r="452" spans="1:10" x14ac:dyDescent="0.25">
      <c r="A452" t="s">
        <v>3998</v>
      </c>
      <c r="B452" t="s">
        <v>5245</v>
      </c>
      <c r="C452" t="s">
        <v>5245</v>
      </c>
      <c r="D452">
        <v>41166</v>
      </c>
      <c r="E452" t="s">
        <v>6752</v>
      </c>
      <c r="F452" t="s">
        <v>7379</v>
      </c>
      <c r="H452" s="17" t="s">
        <v>6953</v>
      </c>
      <c r="I452" s="29" t="str">
        <f>VLOOKUP(A452,'[5]ItemReport_10001042616_2025-02-'!$A:$U,21,0)</f>
        <v>10764608023263</v>
      </c>
      <c r="J452" t="s">
        <v>6886</v>
      </c>
    </row>
    <row r="453" spans="1:10" x14ac:dyDescent="0.25">
      <c r="A453" t="s">
        <v>4953</v>
      </c>
      <c r="B453" t="s">
        <v>5245</v>
      </c>
      <c r="C453" t="s">
        <v>5245</v>
      </c>
      <c r="D453">
        <v>41166</v>
      </c>
      <c r="E453" t="s">
        <v>6752</v>
      </c>
      <c r="F453" t="s">
        <v>7379</v>
      </c>
      <c r="H453" s="17" t="s">
        <v>6953</v>
      </c>
      <c r="I453" s="29" t="e">
        <f>VLOOKUP(A453,'[5]ItemReport_10001042616_2025-02-'!$A:$U,21,0)</f>
        <v>#N/A</v>
      </c>
      <c r="J453" t="s">
        <v>6886</v>
      </c>
    </row>
    <row r="454" spans="1:10" ht="60" customHeight="1" x14ac:dyDescent="0.25">
      <c r="A454" t="s">
        <v>4001</v>
      </c>
      <c r="B454" t="s">
        <v>5739</v>
      </c>
      <c r="C454" t="s">
        <v>5740</v>
      </c>
      <c r="D454">
        <v>41166</v>
      </c>
      <c r="E454" t="s">
        <v>7380</v>
      </c>
      <c r="F454" s="24" t="s">
        <v>7381</v>
      </c>
      <c r="H454" s="38" t="s">
        <v>7382</v>
      </c>
      <c r="I454" s="29" t="str">
        <f>VLOOKUP(A454,'[5]ItemReport_10001042616_2025-02-'!$A:$U,21,0)</f>
        <v>00764608017128</v>
      </c>
      <c r="J454" t="s">
        <v>6889</v>
      </c>
    </row>
    <row r="455" spans="1:10" x14ac:dyDescent="0.25">
      <c r="A455" t="s">
        <v>2152</v>
      </c>
      <c r="B455" t="s">
        <v>5375</v>
      </c>
      <c r="C455" t="s">
        <v>5376</v>
      </c>
      <c r="D455">
        <v>4120</v>
      </c>
      <c r="E455" t="s">
        <v>7383</v>
      </c>
      <c r="F455" t="s">
        <v>6973</v>
      </c>
      <c r="H455" s="17" t="s">
        <v>6953</v>
      </c>
      <c r="I455" s="29" t="str">
        <f>VLOOKUP(A455,'[5]ItemReport_10001042616_2025-02-'!$A:$U,21,0)</f>
        <v>00764608005699</v>
      </c>
      <c r="J455" t="s">
        <v>6886</v>
      </c>
    </row>
    <row r="456" spans="1:10" x14ac:dyDescent="0.25">
      <c r="A456" t="s">
        <v>2154</v>
      </c>
      <c r="B456" t="s">
        <v>6289</v>
      </c>
      <c r="C456" t="s">
        <v>6290</v>
      </c>
      <c r="D456">
        <v>4121</v>
      </c>
      <c r="E456" t="s">
        <v>7384</v>
      </c>
      <c r="F456" t="s">
        <v>7060</v>
      </c>
      <c r="I456" s="29" t="str">
        <f>VLOOKUP(A456,'[5]ItemReport_10001042616_2025-02-'!$A:$U,21,0)</f>
        <v>20764608054028</v>
      </c>
      <c r="J456" t="s">
        <v>6886</v>
      </c>
    </row>
    <row r="457" spans="1:10" x14ac:dyDescent="0.25">
      <c r="A457" t="s">
        <v>2155</v>
      </c>
      <c r="B457" t="s">
        <v>5236</v>
      </c>
      <c r="C457" t="s">
        <v>5237</v>
      </c>
      <c r="D457">
        <v>4121</v>
      </c>
      <c r="E457" t="s">
        <v>7385</v>
      </c>
      <c r="F457" t="s">
        <v>6973</v>
      </c>
      <c r="H457" s="17" t="s">
        <v>6953</v>
      </c>
      <c r="I457" s="29" t="str">
        <f>VLOOKUP(A457,'[5]ItemReport_10001042616_2025-02-'!$A:$U,21,0)</f>
        <v>10764608023065</v>
      </c>
      <c r="J457" t="s">
        <v>6886</v>
      </c>
    </row>
    <row r="458" spans="1:10" x14ac:dyDescent="0.25">
      <c r="A458" t="s">
        <v>2157</v>
      </c>
      <c r="B458" t="s">
        <v>5482</v>
      </c>
      <c r="C458" t="s">
        <v>5483</v>
      </c>
      <c r="D458">
        <v>4122</v>
      </c>
      <c r="E458" t="s">
        <v>7386</v>
      </c>
      <c r="F458" t="s">
        <v>7060</v>
      </c>
      <c r="I458" s="29" t="str">
        <f>VLOOKUP(A458,'[5]ItemReport_10001042616_2025-02-'!$A:$U,21,0)</f>
        <v>10764608170813</v>
      </c>
      <c r="J458" t="s">
        <v>6886</v>
      </c>
    </row>
    <row r="459" spans="1:10" x14ac:dyDescent="0.25">
      <c r="A459" t="s">
        <v>2158</v>
      </c>
      <c r="B459" t="s">
        <v>5307</v>
      </c>
      <c r="C459" t="s">
        <v>5308</v>
      </c>
      <c r="D459">
        <v>4122</v>
      </c>
      <c r="E459" t="s">
        <v>6641</v>
      </c>
      <c r="F459" t="s">
        <v>6973</v>
      </c>
      <c r="H459" s="17" t="s">
        <v>6953</v>
      </c>
      <c r="I459" s="29" t="str">
        <f>VLOOKUP(A459,'[5]ItemReport_10001042616_2025-02-'!$A:$U,21,0)</f>
        <v>10764608031145</v>
      </c>
      <c r="J459" t="s">
        <v>6886</v>
      </c>
    </row>
    <row r="460" spans="1:10" x14ac:dyDescent="0.25">
      <c r="A460" t="s">
        <v>2160</v>
      </c>
      <c r="B460" t="s">
        <v>6191</v>
      </c>
      <c r="F460" t="s">
        <v>7060</v>
      </c>
      <c r="I460" s="29" t="str">
        <f>VLOOKUP(A460,'[5]ItemReport_10001042616_2025-02-'!$A:$U,21,0)</f>
        <v>10764608020170</v>
      </c>
      <c r="J460" t="s">
        <v>6886</v>
      </c>
    </row>
    <row r="461" spans="1:10" x14ac:dyDescent="0.25">
      <c r="A461" t="s">
        <v>2164</v>
      </c>
      <c r="B461" t="s">
        <v>6006</v>
      </c>
      <c r="C461" t="s">
        <v>6007</v>
      </c>
      <c r="F461" t="s">
        <v>7060</v>
      </c>
      <c r="J461" t="s">
        <v>6886</v>
      </c>
    </row>
    <row r="462" spans="1:10" x14ac:dyDescent="0.25">
      <c r="A462" t="s">
        <v>2165</v>
      </c>
      <c r="B462" t="s">
        <v>6861</v>
      </c>
      <c r="C462" t="s">
        <v>6861</v>
      </c>
      <c r="D462">
        <v>4124</v>
      </c>
      <c r="E462" t="s">
        <v>7387</v>
      </c>
      <c r="F462" t="s">
        <v>6968</v>
      </c>
      <c r="I462" s="29" t="str">
        <f>VLOOKUP(A462,'[5]ItemReport_10001042616_2025-02-'!$A:$U,21,0)</f>
        <v>00462853463140</v>
      </c>
      <c r="J462" t="s">
        <v>6886</v>
      </c>
    </row>
    <row r="463" spans="1:10" x14ac:dyDescent="0.25">
      <c r="A463" t="s">
        <v>2167</v>
      </c>
      <c r="B463" t="s">
        <v>6415</v>
      </c>
      <c r="F463" t="s">
        <v>7060</v>
      </c>
      <c r="I463" s="29" t="str">
        <f>VLOOKUP(A463,'[5]ItemReport_10001042616_2025-02-'!$A:$U,21,0)</f>
        <v>00467479805886</v>
      </c>
      <c r="J463" t="s">
        <v>6886</v>
      </c>
    </row>
    <row r="464" spans="1:10" x14ac:dyDescent="0.25">
      <c r="A464" t="s">
        <v>2168</v>
      </c>
      <c r="B464" t="s">
        <v>5878</v>
      </c>
      <c r="C464" t="s">
        <v>5878</v>
      </c>
      <c r="D464">
        <v>4125</v>
      </c>
      <c r="E464" t="s">
        <v>7388</v>
      </c>
      <c r="F464" t="s">
        <v>6968</v>
      </c>
      <c r="H464" s="17" t="s">
        <v>6953</v>
      </c>
      <c r="I464" s="29" t="str">
        <f>VLOOKUP(A464,'[5]ItemReport_10001042616_2025-02-'!$A:$U,21,0)</f>
        <v>00764608051009</v>
      </c>
      <c r="J464" t="s">
        <v>6886</v>
      </c>
    </row>
    <row r="465" spans="1:10" x14ac:dyDescent="0.25">
      <c r="A465" t="s">
        <v>2171</v>
      </c>
      <c r="B465" t="s">
        <v>5226</v>
      </c>
      <c r="C465" t="s">
        <v>5227</v>
      </c>
      <c r="D465">
        <v>4126</v>
      </c>
      <c r="E465" t="s">
        <v>7389</v>
      </c>
      <c r="F465" t="s">
        <v>6973</v>
      </c>
      <c r="H465" s="17" t="s">
        <v>6953</v>
      </c>
      <c r="I465" s="29" t="str">
        <f>VLOOKUP(A465,'[5]ItemReport_10001042616_2025-02-'!$A:$U,21,0)</f>
        <v>00764608041277</v>
      </c>
      <c r="J465" t="s">
        <v>6886</v>
      </c>
    </row>
    <row r="466" spans="1:10" ht="60" customHeight="1" x14ac:dyDescent="0.25">
      <c r="A466" t="s">
        <v>2172</v>
      </c>
      <c r="B466" t="s">
        <v>5299</v>
      </c>
      <c r="F466" s="24" t="s">
        <v>7070</v>
      </c>
      <c r="H466" s="38" t="s">
        <v>6957</v>
      </c>
      <c r="I466" s="29" t="str">
        <f>VLOOKUP(A466,'[5]ItemReport_10001042616_2025-02-'!$A:$U,21,0)</f>
        <v>00764608044346</v>
      </c>
      <c r="J466" t="s">
        <v>6889</v>
      </c>
    </row>
    <row r="467" spans="1:10" x14ac:dyDescent="0.25">
      <c r="A467" t="s">
        <v>2173</v>
      </c>
      <c r="B467" t="s">
        <v>5860</v>
      </c>
      <c r="C467" t="s">
        <v>5861</v>
      </c>
      <c r="D467">
        <v>4127</v>
      </c>
      <c r="E467" t="s">
        <v>7390</v>
      </c>
      <c r="F467" t="s">
        <v>7060</v>
      </c>
      <c r="H467" s="17" t="s">
        <v>7262</v>
      </c>
      <c r="I467" s="29" t="str">
        <f>VLOOKUP(A467,'[5]ItemReport_10001042616_2025-02-'!$A:$U,21,0)</f>
        <v>20764608050488</v>
      </c>
      <c r="J467" t="s">
        <v>6886</v>
      </c>
    </row>
    <row r="468" spans="1:10" x14ac:dyDescent="0.25">
      <c r="A468" t="s">
        <v>2174</v>
      </c>
      <c r="B468" t="s">
        <v>5211</v>
      </c>
      <c r="C468" t="s">
        <v>5212</v>
      </c>
      <c r="D468">
        <v>4127</v>
      </c>
      <c r="E468" t="s">
        <v>7391</v>
      </c>
      <c r="F468" t="s">
        <v>6973</v>
      </c>
      <c r="H468" s="17" t="s">
        <v>6953</v>
      </c>
      <c r="I468" s="29" t="str">
        <f>VLOOKUP(A468,'[5]ItemReport_10001042616_2025-02-'!$A:$U,21,0)</f>
        <v>00764608016367</v>
      </c>
      <c r="J468" t="s">
        <v>6886</v>
      </c>
    </row>
    <row r="469" spans="1:10" ht="60" customHeight="1" x14ac:dyDescent="0.25">
      <c r="A469" t="s">
        <v>2175</v>
      </c>
      <c r="B469" t="s">
        <v>5746</v>
      </c>
      <c r="F469" s="24" t="s">
        <v>7070</v>
      </c>
      <c r="I469" s="29" t="str">
        <f>VLOOKUP(A469,'[5]ItemReport_10001042616_2025-02-'!$A:$U,21,0)</f>
        <v>00461266774553</v>
      </c>
      <c r="J469" t="s">
        <v>6889</v>
      </c>
    </row>
    <row r="470" spans="1:10" x14ac:dyDescent="0.25">
      <c r="A470" t="s">
        <v>2186</v>
      </c>
      <c r="B470" t="s">
        <v>5931</v>
      </c>
      <c r="C470" t="s">
        <v>5932</v>
      </c>
      <c r="D470">
        <v>4140</v>
      </c>
      <c r="E470" t="s">
        <v>7392</v>
      </c>
      <c r="F470" t="s">
        <v>7060</v>
      </c>
      <c r="I470" s="29" t="str">
        <f>VLOOKUP(A470,'[5]ItemReport_10001042616_2025-02-'!$A:$U,21,0)</f>
        <v>00764608044209</v>
      </c>
      <c r="J470" t="s">
        <v>6886</v>
      </c>
    </row>
    <row r="471" spans="1:10" x14ac:dyDescent="0.25">
      <c r="A471" t="s">
        <v>2187</v>
      </c>
      <c r="B471" t="s">
        <v>5453</v>
      </c>
      <c r="C471" t="s">
        <v>5454</v>
      </c>
      <c r="D471">
        <v>4140</v>
      </c>
      <c r="E471" t="s">
        <v>7393</v>
      </c>
      <c r="F471" t="s">
        <v>6973</v>
      </c>
      <c r="I471" s="29" t="str">
        <f>VLOOKUP(A471,'[5]ItemReport_10001042616_2025-02-'!$A:$U,21,0)</f>
        <v>10764608034429</v>
      </c>
      <c r="J471" t="s">
        <v>6886</v>
      </c>
    </row>
    <row r="472" spans="1:10" x14ac:dyDescent="0.25">
      <c r="A472" t="s">
        <v>2190</v>
      </c>
      <c r="B472" t="s">
        <v>5505</v>
      </c>
      <c r="C472" t="s">
        <v>5506</v>
      </c>
      <c r="D472">
        <v>4141</v>
      </c>
      <c r="E472" t="s">
        <v>7394</v>
      </c>
      <c r="F472" t="s">
        <v>6973</v>
      </c>
      <c r="H472" s="17" t="s">
        <v>6953</v>
      </c>
      <c r="I472" s="29" t="str">
        <f>VLOOKUP(A472,'[5]ItemReport_10001042616_2025-02-'!$A:$U,21,0)</f>
        <v>20805219450899</v>
      </c>
      <c r="J472" t="s">
        <v>6886</v>
      </c>
    </row>
    <row r="473" spans="1:10" x14ac:dyDescent="0.25">
      <c r="A473" t="s">
        <v>2193</v>
      </c>
      <c r="B473" t="s">
        <v>5864</v>
      </c>
      <c r="F473" t="s">
        <v>7395</v>
      </c>
      <c r="I473" s="29" t="str">
        <f>VLOOKUP(A473,'[5]ItemReport_10001042616_2025-02-'!$A:$U,21,0)</f>
        <v>00764608017203</v>
      </c>
      <c r="J473" t="s">
        <v>6886</v>
      </c>
    </row>
    <row r="474" spans="1:10" ht="60" customHeight="1" x14ac:dyDescent="0.25">
      <c r="A474" t="s">
        <v>2194</v>
      </c>
      <c r="B474" t="s">
        <v>6032</v>
      </c>
      <c r="F474" s="24" t="s">
        <v>7070</v>
      </c>
      <c r="I474" s="29" t="str">
        <f>VLOOKUP(A474,'[5]ItemReport_10001042616_2025-02-'!$A:$U,21,0)</f>
        <v>00764608005484</v>
      </c>
      <c r="J474" t="s">
        <v>6889</v>
      </c>
    </row>
    <row r="475" spans="1:10" x14ac:dyDescent="0.25">
      <c r="A475" t="s">
        <v>2195</v>
      </c>
      <c r="B475" t="s">
        <v>5671</v>
      </c>
      <c r="C475" t="s">
        <v>5672</v>
      </c>
      <c r="F475" t="s">
        <v>7060</v>
      </c>
      <c r="H475" s="17" t="s">
        <v>7262</v>
      </c>
      <c r="J475" t="s">
        <v>6886</v>
      </c>
    </row>
    <row r="476" spans="1:10" x14ac:dyDescent="0.25">
      <c r="A476" t="s">
        <v>2198</v>
      </c>
      <c r="B476" t="s">
        <v>6082</v>
      </c>
      <c r="C476" t="s">
        <v>6083</v>
      </c>
      <c r="D476">
        <v>4144</v>
      </c>
      <c r="E476" t="s">
        <v>7396</v>
      </c>
      <c r="F476" t="s">
        <v>7060</v>
      </c>
      <c r="I476" s="29" t="str">
        <f>VLOOKUP(A476,'[5]ItemReport_10001042616_2025-02-'!$A:$U,21,0)</f>
        <v>00464162133790</v>
      </c>
      <c r="J476" t="s">
        <v>6886</v>
      </c>
    </row>
    <row r="477" spans="1:10" x14ac:dyDescent="0.25">
      <c r="A477" t="s">
        <v>2199</v>
      </c>
      <c r="B477" t="s">
        <v>5776</v>
      </c>
      <c r="C477" t="s">
        <v>5777</v>
      </c>
      <c r="D477">
        <v>4144</v>
      </c>
      <c r="E477" t="s">
        <v>7397</v>
      </c>
      <c r="F477" t="s">
        <v>6973</v>
      </c>
      <c r="H477" s="17" t="s">
        <v>6953</v>
      </c>
      <c r="I477" s="29" t="str">
        <f>VLOOKUP(A477,'[5]ItemReport_10001042616_2025-02-'!$A:$U,21,0)</f>
        <v>00467027023564</v>
      </c>
      <c r="J477" t="s">
        <v>6886</v>
      </c>
    </row>
    <row r="478" spans="1:10" x14ac:dyDescent="0.25">
      <c r="A478" t="s">
        <v>2202</v>
      </c>
      <c r="B478" t="s">
        <v>5326</v>
      </c>
      <c r="C478" t="s">
        <v>5327</v>
      </c>
      <c r="D478">
        <v>4145</v>
      </c>
      <c r="E478" t="s">
        <v>7398</v>
      </c>
      <c r="F478" t="s">
        <v>6973</v>
      </c>
      <c r="H478" s="17" t="s">
        <v>6953</v>
      </c>
      <c r="I478" s="29" t="str">
        <f>VLOOKUP(A478,'[5]ItemReport_10001042616_2025-02-'!$A:$U,21,0)</f>
        <v>00464779544903</v>
      </c>
      <c r="J478" t="s">
        <v>6886</v>
      </c>
    </row>
    <row r="479" spans="1:10" x14ac:dyDescent="0.25">
      <c r="A479" t="s">
        <v>2205</v>
      </c>
      <c r="B479" t="s">
        <v>5177</v>
      </c>
      <c r="C479" t="s">
        <v>5178</v>
      </c>
      <c r="D479">
        <v>4146</v>
      </c>
      <c r="E479" t="s">
        <v>7399</v>
      </c>
      <c r="F479" t="s">
        <v>6973</v>
      </c>
      <c r="H479" s="17" t="s">
        <v>6953</v>
      </c>
      <c r="I479" s="29" t="str">
        <f>VLOOKUP(A479,'[5]ItemReport_10001042616_2025-02-'!$A:$U,21,0)</f>
        <v>00465494953094</v>
      </c>
      <c r="J479" t="s">
        <v>6886</v>
      </c>
    </row>
    <row r="480" spans="1:10" ht="60" customHeight="1" x14ac:dyDescent="0.25">
      <c r="A480" t="s">
        <v>2206</v>
      </c>
      <c r="B480" t="s">
        <v>5694</v>
      </c>
      <c r="F480" s="24" t="s">
        <v>7070</v>
      </c>
      <c r="I480" s="29" t="str">
        <f>VLOOKUP(A480,'[5]ItemReport_10001042616_2025-02-'!$A:$U,21,0)</f>
        <v>00764608031896</v>
      </c>
      <c r="J480" t="s">
        <v>6889</v>
      </c>
    </row>
    <row r="481" spans="1:10" x14ac:dyDescent="0.25">
      <c r="A481" t="s">
        <v>2207</v>
      </c>
      <c r="B481" t="s">
        <v>5940</v>
      </c>
      <c r="C481" t="s">
        <v>5941</v>
      </c>
      <c r="D481">
        <v>4147</v>
      </c>
      <c r="E481" t="s">
        <v>7400</v>
      </c>
      <c r="F481" t="s">
        <v>7060</v>
      </c>
      <c r="I481" s="29" t="str">
        <f>VLOOKUP(A481,'[5]ItemReport_10001042616_2025-02-'!$A:$U,21,0)</f>
        <v>20764608050884</v>
      </c>
      <c r="J481" t="s">
        <v>6886</v>
      </c>
    </row>
    <row r="482" spans="1:10" x14ac:dyDescent="0.25">
      <c r="A482" t="s">
        <v>2208</v>
      </c>
      <c r="B482" t="s">
        <v>6846</v>
      </c>
      <c r="C482" t="s">
        <v>6847</v>
      </c>
      <c r="D482">
        <v>4147</v>
      </c>
      <c r="E482" t="s">
        <v>7401</v>
      </c>
      <c r="F482" t="s">
        <v>6973</v>
      </c>
      <c r="H482" s="17" t="s">
        <v>6953</v>
      </c>
      <c r="I482" s="29" t="str">
        <f>VLOOKUP(A482,'[5]ItemReport_10001042616_2025-02-'!$A:$U,21,0)</f>
        <v>10764608051310</v>
      </c>
      <c r="J482" t="s">
        <v>6886</v>
      </c>
    </row>
    <row r="483" spans="1:10" x14ac:dyDescent="0.25">
      <c r="A483" t="s">
        <v>2210</v>
      </c>
      <c r="B483" t="s">
        <v>5988</v>
      </c>
      <c r="F483" t="s">
        <v>7060</v>
      </c>
      <c r="I483" s="29" t="str">
        <f>VLOOKUP(A483,'[5]ItemReport_10001042616_2025-02-'!$A:$U,21,0)</f>
        <v>00764608020241</v>
      </c>
      <c r="J483" t="s">
        <v>6886</v>
      </c>
    </row>
    <row r="484" spans="1:10" x14ac:dyDescent="0.25">
      <c r="A484" t="s">
        <v>2211</v>
      </c>
      <c r="B484" t="s">
        <v>5503</v>
      </c>
      <c r="C484" t="s">
        <v>5504</v>
      </c>
      <c r="D484">
        <v>4150</v>
      </c>
      <c r="E484" t="s">
        <v>7402</v>
      </c>
      <c r="F484" t="s">
        <v>6973</v>
      </c>
      <c r="I484" s="29" t="str">
        <f>VLOOKUP(A484,'[5]ItemReport_10001042616_2025-02-'!$A:$U,21,0)</f>
        <v>00462177811030</v>
      </c>
      <c r="J484" t="s">
        <v>6886</v>
      </c>
    </row>
    <row r="485" spans="1:10" x14ac:dyDescent="0.25">
      <c r="A485" t="s">
        <v>2214</v>
      </c>
      <c r="B485" t="s">
        <v>5970</v>
      </c>
      <c r="F485" t="s">
        <v>6973</v>
      </c>
      <c r="I485" s="29" t="str">
        <f>VLOOKUP(A485,'[5]ItemReport_10001042616_2025-02-'!$A:$U,21,0)</f>
        <v>00764608019207</v>
      </c>
      <c r="J485" t="s">
        <v>6886</v>
      </c>
    </row>
    <row r="486" spans="1:10" x14ac:dyDescent="0.25">
      <c r="A486" t="s">
        <v>2234</v>
      </c>
      <c r="B486" t="s">
        <v>6076</v>
      </c>
      <c r="F486" t="s">
        <v>7227</v>
      </c>
      <c r="I486" s="29" t="str">
        <f>VLOOKUP(A486,'[5]ItemReport_10001042616_2025-02-'!$A:$U,21,0)</f>
        <v>00764608020500</v>
      </c>
      <c r="J486" t="s">
        <v>6886</v>
      </c>
    </row>
    <row r="487" spans="1:10" x14ac:dyDescent="0.25">
      <c r="A487" t="s">
        <v>2235</v>
      </c>
      <c r="B487" t="s">
        <v>5185</v>
      </c>
      <c r="C487" t="s">
        <v>5186</v>
      </c>
      <c r="D487">
        <v>4398</v>
      </c>
      <c r="E487" t="s">
        <v>7403</v>
      </c>
      <c r="F487" t="s">
        <v>6973</v>
      </c>
      <c r="H487" s="17" t="s">
        <v>6953</v>
      </c>
      <c r="I487" s="29" t="str">
        <f>VLOOKUP(A487,'[5]ItemReport_10001042616_2025-02-'!$A:$U,21,0)</f>
        <v>10764608017163</v>
      </c>
      <c r="J487" t="s">
        <v>6886</v>
      </c>
    </row>
    <row r="488" spans="1:10" ht="60" customHeight="1" x14ac:dyDescent="0.25">
      <c r="A488" t="s">
        <v>2236</v>
      </c>
      <c r="B488" t="s">
        <v>5385</v>
      </c>
      <c r="C488" t="s">
        <v>5386</v>
      </c>
      <c r="D488">
        <v>4398</v>
      </c>
      <c r="E488" t="s">
        <v>7404</v>
      </c>
      <c r="F488" s="24" t="s">
        <v>6991</v>
      </c>
      <c r="I488" s="29" t="str">
        <f>VLOOKUP(A488,'[5]ItemReport_10001042616_2025-02-'!$A:$U,21,0)</f>
        <v>00462928004551</v>
      </c>
      <c r="J488" t="s">
        <v>6910</v>
      </c>
    </row>
    <row r="489" spans="1:10" ht="60" customHeight="1" x14ac:dyDescent="0.25">
      <c r="A489" t="s">
        <v>2241</v>
      </c>
      <c r="B489" t="s">
        <v>6810</v>
      </c>
      <c r="C489" t="s">
        <v>6811</v>
      </c>
      <c r="E489" t="s">
        <v>7405</v>
      </c>
      <c r="F489" s="24" t="s">
        <v>7406</v>
      </c>
      <c r="H489" s="38" t="s">
        <v>7407</v>
      </c>
      <c r="I489" s="29" t="str">
        <f>VLOOKUP(A489,'[5]ItemReport_10001042616_2025-02-'!$A:$U,21,0)</f>
        <v>00467810166157</v>
      </c>
      <c r="J489" t="s">
        <v>6966</v>
      </c>
    </row>
    <row r="490" spans="1:10" ht="45" customHeight="1" x14ac:dyDescent="0.25">
      <c r="A490" t="s">
        <v>2243</v>
      </c>
      <c r="B490" t="s">
        <v>5440</v>
      </c>
      <c r="C490" t="s">
        <v>5441</v>
      </c>
      <c r="D490">
        <v>4401</v>
      </c>
      <c r="E490" t="s">
        <v>7408</v>
      </c>
      <c r="F490" s="24" t="s">
        <v>7409</v>
      </c>
      <c r="I490" s="29" t="str">
        <f>VLOOKUP(A490,'[5]ItemReport_10001042616_2025-02-'!$A:$U,21,0)</f>
        <v>00764608060438</v>
      </c>
      <c r="J490" t="s">
        <v>6910</v>
      </c>
    </row>
    <row r="491" spans="1:10" ht="60" customHeight="1" x14ac:dyDescent="0.25">
      <c r="A491" t="s">
        <v>4988</v>
      </c>
      <c r="B491" t="s">
        <v>6173</v>
      </c>
      <c r="C491" t="s">
        <v>6174</v>
      </c>
      <c r="E491" t="s">
        <v>7410</v>
      </c>
      <c r="F491" s="24" t="s">
        <v>7411</v>
      </c>
      <c r="H491" s="38" t="s">
        <v>7113</v>
      </c>
      <c r="I491" s="29" t="str">
        <f>VLOOKUP(A491,'[5]ItemReport_10001042616_2025-02-'!$A:$U,21,0)</f>
        <v>00462914188845</v>
      </c>
      <c r="J491" t="s">
        <v>6983</v>
      </c>
    </row>
    <row r="492" spans="1:10" ht="60" customHeight="1" x14ac:dyDescent="0.25">
      <c r="A492" t="s">
        <v>368</v>
      </c>
      <c r="B492" t="s">
        <v>5493</v>
      </c>
      <c r="D492">
        <v>1614</v>
      </c>
      <c r="F492" t="s">
        <v>5494</v>
      </c>
      <c r="H492" s="38" t="s">
        <v>7043</v>
      </c>
    </row>
    <row r="493" spans="1:10" ht="45" customHeight="1" x14ac:dyDescent="0.25">
      <c r="A493" t="s">
        <v>2247</v>
      </c>
      <c r="B493" t="s">
        <v>7412</v>
      </c>
      <c r="D493">
        <v>4411</v>
      </c>
      <c r="H493" s="38" t="s">
        <v>7413</v>
      </c>
      <c r="I493" s="29" t="str">
        <f>VLOOKUP(A493,'[5]ItemReport_10001042616_2025-02-'!$A:$U,21,0)</f>
        <v>00764608025390</v>
      </c>
    </row>
    <row r="494" spans="1:10" x14ac:dyDescent="0.25">
      <c r="A494" t="s">
        <v>2254</v>
      </c>
      <c r="B494" t="s">
        <v>7414</v>
      </c>
      <c r="F494" t="s">
        <v>6113</v>
      </c>
      <c r="I494" s="29" t="str">
        <f>VLOOKUP(A494,'[5]ItemReport_10001042616_2025-02-'!$A:$U,21,0)</f>
        <v>00764608009420</v>
      </c>
      <c r="J494" t="s">
        <v>6886</v>
      </c>
    </row>
    <row r="495" spans="1:10" ht="60" customHeight="1" x14ac:dyDescent="0.25">
      <c r="A495" t="s">
        <v>3252</v>
      </c>
      <c r="B495" t="s">
        <v>7415</v>
      </c>
      <c r="H495" s="38" t="s">
        <v>7043</v>
      </c>
      <c r="I495" s="29" t="str">
        <f>VLOOKUP(A495,'[5]ItemReport_10001042616_2025-02-'!$A:$U,21,0)</f>
        <v>00466773584879</v>
      </c>
    </row>
    <row r="496" spans="1:10" ht="60" customHeight="1" x14ac:dyDescent="0.25">
      <c r="A496" t="s">
        <v>7416</v>
      </c>
      <c r="B496" t="s">
        <v>7417</v>
      </c>
      <c r="C496" t="s">
        <v>7418</v>
      </c>
      <c r="H496" s="38" t="s">
        <v>7419</v>
      </c>
      <c r="I496" s="29" t="str">
        <f>VLOOKUP(A496,'[5]ItemReport_10001042616_2025-02-'!$A:$U,21,0)</f>
        <v>00764608031148</v>
      </c>
    </row>
    <row r="497" spans="1:10" ht="60" customHeight="1" x14ac:dyDescent="0.25">
      <c r="A497" t="s">
        <v>3258</v>
      </c>
      <c r="B497" t="s">
        <v>7420</v>
      </c>
      <c r="H497" s="38" t="s">
        <v>7043</v>
      </c>
      <c r="I497" s="29" t="str">
        <f>VLOOKUP(A497,'[5]ItemReport_10001042616_2025-02-'!$A:$U,21,0)</f>
        <v>00764608031650</v>
      </c>
    </row>
    <row r="498" spans="1:10" ht="60" customHeight="1" x14ac:dyDescent="0.25">
      <c r="A498" t="s">
        <v>2290</v>
      </c>
      <c r="B498" t="s">
        <v>7421</v>
      </c>
      <c r="D498" t="s">
        <v>2289</v>
      </c>
      <c r="E498" t="s">
        <v>2290</v>
      </c>
      <c r="F498" s="24" t="s">
        <v>7406</v>
      </c>
      <c r="H498" s="38" t="s">
        <v>7407</v>
      </c>
      <c r="I498" s="29" t="str">
        <f>VLOOKUP(A498,'[5]ItemReport_10001042616_2025-02-'!$A:$U,21,0)</f>
        <v>10764608034467</v>
      </c>
      <c r="J498" t="s">
        <v>6966</v>
      </c>
    </row>
    <row r="499" spans="1:10" x14ac:dyDescent="0.25">
      <c r="A499" t="s">
        <v>2294</v>
      </c>
      <c r="B499" t="s">
        <v>7422</v>
      </c>
      <c r="D499">
        <v>451</v>
      </c>
      <c r="E499" t="s">
        <v>2294</v>
      </c>
      <c r="H499" s="17" t="s">
        <v>6953</v>
      </c>
      <c r="I499" s="29" t="str">
        <f>VLOOKUP(A499,'[5]ItemReport_10001042616_2025-02-'!$A:$U,21,0)</f>
        <v>10764608063030</v>
      </c>
      <c r="J499" t="s">
        <v>6886</v>
      </c>
    </row>
    <row r="500" spans="1:10" ht="60" customHeight="1" x14ac:dyDescent="0.25">
      <c r="A500" t="s">
        <v>3142</v>
      </c>
      <c r="B500" t="s">
        <v>7423</v>
      </c>
      <c r="H500" s="38" t="s">
        <v>6992</v>
      </c>
      <c r="I500" s="29" t="str">
        <f>VLOOKUP(A500,'[5]ItemReport_10001042616_2025-02-'!$A:$U,21,0)</f>
        <v>00764608023457</v>
      </c>
      <c r="J500" t="s">
        <v>6966</v>
      </c>
    </row>
    <row r="501" spans="1:10" ht="60" customHeight="1" x14ac:dyDescent="0.25">
      <c r="A501" t="s">
        <v>2299</v>
      </c>
      <c r="B501" t="s">
        <v>5719</v>
      </c>
      <c r="F501" s="24" t="s">
        <v>7048</v>
      </c>
      <c r="I501" s="29" t="str">
        <f>VLOOKUP(A501,'[5]ItemReport_10001042616_2025-02-'!$A:$U,21,0)</f>
        <v>00468590525127</v>
      </c>
      <c r="J501" t="s">
        <v>6983</v>
      </c>
    </row>
    <row r="502" spans="1:10" ht="60" customHeight="1" x14ac:dyDescent="0.25">
      <c r="A502" t="s">
        <v>3190</v>
      </c>
      <c r="B502" t="s">
        <v>6481</v>
      </c>
      <c r="F502" t="s">
        <v>5494</v>
      </c>
      <c r="H502" s="38" t="s">
        <v>6992</v>
      </c>
      <c r="I502" s="29" t="str">
        <f>VLOOKUP(A502,'[5]ItemReport_10001042616_2025-02-'!$A:$U,21,0)</f>
        <v>00461705231562</v>
      </c>
      <c r="J502" t="s">
        <v>6983</v>
      </c>
    </row>
    <row r="503" spans="1:10" ht="60" customHeight="1" x14ac:dyDescent="0.25">
      <c r="A503" t="s">
        <v>2313</v>
      </c>
      <c r="B503" t="s">
        <v>6785</v>
      </c>
      <c r="C503" t="s">
        <v>6786</v>
      </c>
      <c r="F503" s="24" t="s">
        <v>7328</v>
      </c>
      <c r="I503" s="29" t="e">
        <f>VLOOKUP(A503,'[5]ItemReport_10001042616_2025-02-'!$A:$U,21,0)</f>
        <v>#N/A</v>
      </c>
    </row>
    <row r="504" spans="1:10" ht="60" customHeight="1" x14ac:dyDescent="0.25">
      <c r="A504" t="s">
        <v>2690</v>
      </c>
      <c r="B504" t="s">
        <v>7424</v>
      </c>
      <c r="H504" s="38" t="s">
        <v>7425</v>
      </c>
      <c r="I504" s="29" t="str">
        <f>VLOOKUP(A504,'[5]ItemReport_10001042616_2025-02-'!$A:$U,21,0)</f>
        <v>00461468527315</v>
      </c>
    </row>
    <row r="505" spans="1:10" ht="60" customHeight="1" x14ac:dyDescent="0.25">
      <c r="A505" t="s">
        <v>2315</v>
      </c>
      <c r="B505" t="s">
        <v>5698</v>
      </c>
      <c r="C505" t="s">
        <v>6748</v>
      </c>
      <c r="F505" s="24" t="s">
        <v>7130</v>
      </c>
      <c r="H505" s="24" t="s">
        <v>7426</v>
      </c>
      <c r="I505" s="29" t="str">
        <f>VLOOKUP(A505,'[5]ItemReport_10001042616_2025-02-'!$A:$U,21,0)</f>
        <v>00462453853990</v>
      </c>
    </row>
    <row r="506" spans="1:10" ht="60" customHeight="1" x14ac:dyDescent="0.25">
      <c r="A506" t="s">
        <v>2874</v>
      </c>
      <c r="B506" t="s">
        <v>7427</v>
      </c>
      <c r="H506" s="38" t="s">
        <v>7428</v>
      </c>
      <c r="I506" s="29" t="str">
        <f>VLOOKUP(A506,'[5]ItemReport_10001042616_2025-02-'!$A:$U,21,0)</f>
        <v>00764608033340</v>
      </c>
      <c r="J506" t="s">
        <v>6904</v>
      </c>
    </row>
    <row r="507" spans="1:10" ht="60" customHeight="1" x14ac:dyDescent="0.25">
      <c r="A507" t="s">
        <v>2317</v>
      </c>
      <c r="B507" t="s">
        <v>5685</v>
      </c>
      <c r="C507" t="s">
        <v>6628</v>
      </c>
      <c r="D507">
        <v>4577036</v>
      </c>
      <c r="F507" s="24" t="s">
        <v>7130</v>
      </c>
      <c r="I507" s="29" t="str">
        <f>VLOOKUP(A507,'[5]ItemReport_10001042616_2025-02-'!$A:$U,21,0)</f>
        <v>10764608012038</v>
      </c>
    </row>
    <row r="508" spans="1:10" ht="60" customHeight="1" x14ac:dyDescent="0.25">
      <c r="A508" t="s">
        <v>2551</v>
      </c>
      <c r="B508" t="s">
        <v>7429</v>
      </c>
      <c r="H508" s="38" t="s">
        <v>6951</v>
      </c>
      <c r="I508" s="29" t="str">
        <f>VLOOKUP(A508,'[5]ItemReport_10001042616_2025-02-'!$A:$U,21,0)</f>
        <v>10764608023225</v>
      </c>
      <c r="J508" t="s">
        <v>6904</v>
      </c>
    </row>
    <row r="509" spans="1:10" x14ac:dyDescent="0.25">
      <c r="A509" t="s">
        <v>2321</v>
      </c>
      <c r="B509" t="s">
        <v>6035</v>
      </c>
      <c r="D509">
        <v>465</v>
      </c>
      <c r="F509" t="s">
        <v>6973</v>
      </c>
      <c r="H509" s="17" t="s">
        <v>6953</v>
      </c>
      <c r="I509" s="29" t="str">
        <f>VLOOKUP(A509,'[5]ItemReport_10001042616_2025-02-'!$A:$U,21,0)</f>
        <v>00764608020999</v>
      </c>
      <c r="J509" t="s">
        <v>6886</v>
      </c>
    </row>
    <row r="510" spans="1:10" x14ac:dyDescent="0.25">
      <c r="A510" t="s">
        <v>4920</v>
      </c>
      <c r="B510" t="s">
        <v>6035</v>
      </c>
      <c r="C510" t="s">
        <v>6036</v>
      </c>
      <c r="D510">
        <v>465</v>
      </c>
      <c r="E510" t="s">
        <v>7430</v>
      </c>
      <c r="F510" t="s">
        <v>6973</v>
      </c>
      <c r="H510" s="17" t="s">
        <v>6953</v>
      </c>
      <c r="I510" s="29" t="e">
        <f>VLOOKUP(A510,'[5]ItemReport_10001042616_2025-02-'!$A:$U,21,0)</f>
        <v>#N/A</v>
      </c>
      <c r="J510" t="s">
        <v>6886</v>
      </c>
    </row>
    <row r="511" spans="1:10" x14ac:dyDescent="0.25">
      <c r="A511" t="s">
        <v>4917</v>
      </c>
      <c r="B511" t="s">
        <v>6742</v>
      </c>
      <c r="C511" t="s">
        <v>6742</v>
      </c>
      <c r="D511">
        <v>465</v>
      </c>
      <c r="E511" t="s">
        <v>6740</v>
      </c>
      <c r="F511" t="s">
        <v>6968</v>
      </c>
      <c r="I511" s="29" t="e">
        <f>VLOOKUP(A511,'[5]ItemReport_10001042616_2025-02-'!$A:$U,21,0)</f>
        <v>#N/A</v>
      </c>
      <c r="J511" t="s">
        <v>6886</v>
      </c>
    </row>
    <row r="512" spans="1:10" ht="60" customHeight="1" x14ac:dyDescent="0.25">
      <c r="A512" t="s">
        <v>161</v>
      </c>
      <c r="B512" t="s">
        <v>6428</v>
      </c>
      <c r="F512" t="s">
        <v>5494</v>
      </c>
      <c r="H512" s="38" t="s">
        <v>6992</v>
      </c>
      <c r="I512" s="29" t="str">
        <f>VLOOKUP(A512,'[5]ItemReport_10001042616_2025-02-'!$A:$U,21,0)</f>
        <v>00764608031384</v>
      </c>
    </row>
    <row r="513" spans="1:10" ht="60" customHeight="1" x14ac:dyDescent="0.25">
      <c r="A513" t="s">
        <v>229</v>
      </c>
      <c r="B513" t="s">
        <v>6222</v>
      </c>
      <c r="F513" t="s">
        <v>5494</v>
      </c>
      <c r="H513" s="38" t="s">
        <v>7043</v>
      </c>
      <c r="I513" s="29" t="str">
        <f>VLOOKUP(A513,'[5]ItemReport_10001042616_2025-02-'!$A:$U,21,0)</f>
        <v>00464628305631</v>
      </c>
    </row>
    <row r="514" spans="1:10" x14ac:dyDescent="0.25">
      <c r="A514" t="s">
        <v>2352</v>
      </c>
      <c r="B514" t="s">
        <v>7431</v>
      </c>
      <c r="C514" t="s">
        <v>7431</v>
      </c>
      <c r="D514">
        <v>5002</v>
      </c>
      <c r="E514" t="s">
        <v>7432</v>
      </c>
      <c r="F514" t="s">
        <v>6981</v>
      </c>
      <c r="I514" s="29" t="str">
        <f>VLOOKUP(A514,'[5]ItemReport_10001042616_2025-02-'!$A:$U,21,0)</f>
        <v>20764608060524</v>
      </c>
      <c r="J514" t="s">
        <v>6886</v>
      </c>
    </row>
    <row r="515" spans="1:10" x14ac:dyDescent="0.25">
      <c r="A515" t="s">
        <v>2355</v>
      </c>
      <c r="B515" t="s">
        <v>7433</v>
      </c>
      <c r="F515" t="s">
        <v>6981</v>
      </c>
      <c r="I515" s="29" t="str">
        <f>VLOOKUP(A515,'[5]ItemReport_10001042616_2025-02-'!$A:$U,21,0)</f>
        <v>00810056723156</v>
      </c>
      <c r="J515" t="s">
        <v>6886</v>
      </c>
    </row>
    <row r="516" spans="1:10" x14ac:dyDescent="0.25">
      <c r="A516" t="s">
        <v>2358</v>
      </c>
      <c r="B516" t="s">
        <v>7434</v>
      </c>
      <c r="C516" t="s">
        <v>7435</v>
      </c>
      <c r="F516" t="s">
        <v>6981</v>
      </c>
      <c r="I516" s="29" t="str">
        <f>VLOOKUP(A516,'[5]ItemReport_10001042616_2025-02-'!$A:$U,21,0)</f>
        <v>20764608005693</v>
      </c>
      <c r="J516" t="s">
        <v>6886</v>
      </c>
    </row>
    <row r="517" spans="1:10" x14ac:dyDescent="0.25">
      <c r="A517" t="s">
        <v>2364</v>
      </c>
      <c r="B517" t="s">
        <v>7436</v>
      </c>
      <c r="C517" t="s">
        <v>7437</v>
      </c>
      <c r="D517">
        <v>5009</v>
      </c>
      <c r="E517" t="s">
        <v>7438</v>
      </c>
      <c r="F517" t="s">
        <v>6973</v>
      </c>
      <c r="H517" s="17" t="s">
        <v>6953</v>
      </c>
      <c r="I517" s="29" t="str">
        <f>VLOOKUP(A517,'[5]ItemReport_10001042616_2025-02-'!$A:$U,21,0)</f>
        <v>00764608033425</v>
      </c>
      <c r="J517" t="s">
        <v>6886</v>
      </c>
    </row>
    <row r="518" spans="1:10" x14ac:dyDescent="0.25">
      <c r="A518" t="s">
        <v>4960</v>
      </c>
      <c r="B518" t="s">
        <v>7436</v>
      </c>
      <c r="C518" t="s">
        <v>7436</v>
      </c>
      <c r="D518">
        <v>5009</v>
      </c>
      <c r="E518" t="s">
        <v>7439</v>
      </c>
      <c r="F518" t="s">
        <v>6973</v>
      </c>
      <c r="I518" s="29" t="e">
        <f>VLOOKUP(A518,'[5]ItemReport_10001042616_2025-02-'!$A:$U,21,0)</f>
        <v>#N/A</v>
      </c>
      <c r="J518" t="s">
        <v>6886</v>
      </c>
    </row>
    <row r="519" spans="1:10" ht="60" customHeight="1" x14ac:dyDescent="0.25">
      <c r="A519" t="s">
        <v>4906</v>
      </c>
      <c r="B519" t="s">
        <v>7440</v>
      </c>
      <c r="C519" t="s">
        <v>7441</v>
      </c>
      <c r="D519">
        <v>5009</v>
      </c>
      <c r="E519" t="s">
        <v>7442</v>
      </c>
      <c r="F519" s="24" t="s">
        <v>7443</v>
      </c>
      <c r="I519" s="29" t="e">
        <f>VLOOKUP(A519,'[5]ItemReport_10001042616_2025-02-'!$A:$U,21,0)</f>
        <v>#N/A</v>
      </c>
      <c r="J519" t="s">
        <v>7220</v>
      </c>
    </row>
    <row r="520" spans="1:10" ht="30" customHeight="1" x14ac:dyDescent="0.25">
      <c r="A520" t="s">
        <v>2373</v>
      </c>
      <c r="B520" t="s">
        <v>6862</v>
      </c>
      <c r="C520" t="s">
        <v>6862</v>
      </c>
      <c r="D520">
        <v>5011</v>
      </c>
      <c r="E520" t="s">
        <v>7444</v>
      </c>
      <c r="F520" t="s">
        <v>6973</v>
      </c>
      <c r="H520" s="24" t="s">
        <v>7395</v>
      </c>
      <c r="I520" s="29" t="str">
        <f>VLOOKUP(A520,'[5]ItemReport_10001042616_2025-02-'!$A:$U,21,0)</f>
        <v>00814625080282</v>
      </c>
      <c r="J520" t="s">
        <v>6886</v>
      </c>
    </row>
    <row r="521" spans="1:10" ht="45" customHeight="1" x14ac:dyDescent="0.25">
      <c r="A521" t="s">
        <v>2374</v>
      </c>
      <c r="B521" t="s">
        <v>5298</v>
      </c>
      <c r="C521" t="s">
        <v>5298</v>
      </c>
      <c r="D521">
        <v>5011</v>
      </c>
      <c r="E521" t="s">
        <v>7445</v>
      </c>
      <c r="F521" s="24" t="s">
        <v>5494</v>
      </c>
      <c r="H521" s="38" t="s">
        <v>7446</v>
      </c>
      <c r="I521" s="29" t="str">
        <f>VLOOKUP(A521,'[5]ItemReport_10001042616_2025-02-'!$A:$U,21,0)</f>
        <v>00464439456591</v>
      </c>
      <c r="J521" t="s">
        <v>6904</v>
      </c>
    </row>
    <row r="522" spans="1:10" ht="60" customHeight="1" x14ac:dyDescent="0.25">
      <c r="A522" t="s">
        <v>2375</v>
      </c>
      <c r="B522" t="s">
        <v>5632</v>
      </c>
      <c r="C522" t="s">
        <v>5632</v>
      </c>
      <c r="D522">
        <v>5011</v>
      </c>
      <c r="E522" t="s">
        <v>7447</v>
      </c>
      <c r="F522" s="24" t="s">
        <v>7448</v>
      </c>
      <c r="I522" s="29" t="str">
        <f>VLOOKUP(A522,'[5]ItemReport_10001042616_2025-02-'!$A:$U,21,0)</f>
        <v>00764608005125</v>
      </c>
      <c r="J522" t="s">
        <v>6889</v>
      </c>
    </row>
    <row r="523" spans="1:10" ht="30" customHeight="1" x14ac:dyDescent="0.25">
      <c r="A523" t="s">
        <v>2379</v>
      </c>
      <c r="B523" t="s">
        <v>5444</v>
      </c>
      <c r="C523" t="s">
        <v>5444</v>
      </c>
      <c r="D523">
        <v>5012</v>
      </c>
      <c r="E523" t="s">
        <v>7449</v>
      </c>
      <c r="F523" t="s">
        <v>6968</v>
      </c>
      <c r="H523" s="38" t="s">
        <v>6978</v>
      </c>
      <c r="I523" s="29" t="str">
        <f>VLOOKUP(A523,'[5]ItemReport_10001042616_2025-02-'!$A:$U,21,0)</f>
        <v>20764608021204</v>
      </c>
      <c r="J523" t="s">
        <v>6886</v>
      </c>
    </row>
    <row r="524" spans="1:10" ht="45" customHeight="1" x14ac:dyDescent="0.25">
      <c r="A524" t="s">
        <v>2380</v>
      </c>
      <c r="B524" t="s">
        <v>7450</v>
      </c>
      <c r="C524" t="s">
        <v>7451</v>
      </c>
      <c r="D524">
        <v>5012</v>
      </c>
      <c r="E524" t="s">
        <v>7452</v>
      </c>
      <c r="F524" s="24" t="s">
        <v>5494</v>
      </c>
      <c r="I524" s="29" t="str">
        <f>VLOOKUP(A524,'[5]ItemReport_10001042616_2025-02-'!$A:$U,21,0)</f>
        <v>20764608061026</v>
      </c>
      <c r="J524" t="s">
        <v>6904</v>
      </c>
    </row>
    <row r="525" spans="1:10" ht="60" customHeight="1" x14ac:dyDescent="0.25">
      <c r="A525" t="s">
        <v>4950</v>
      </c>
      <c r="B525" t="s">
        <v>5680</v>
      </c>
      <c r="C525" t="s">
        <v>5681</v>
      </c>
      <c r="D525">
        <v>5012</v>
      </c>
      <c r="E525" t="s">
        <v>7453</v>
      </c>
      <c r="F525" s="24" t="s">
        <v>7448</v>
      </c>
      <c r="I525" s="29" t="str">
        <f>VLOOKUP(A525,'[5]ItemReport_10001042616_2025-02-'!$A:$U,21,0)</f>
        <v>00764608028087</v>
      </c>
      <c r="J525" t="s">
        <v>6889</v>
      </c>
    </row>
    <row r="526" spans="1:10" x14ac:dyDescent="0.25">
      <c r="A526" t="s">
        <v>2386</v>
      </c>
      <c r="B526" t="s">
        <v>5258</v>
      </c>
      <c r="C526" t="s">
        <v>5258</v>
      </c>
      <c r="D526">
        <v>5013</v>
      </c>
      <c r="E526" t="s">
        <v>7454</v>
      </c>
      <c r="F526" t="s">
        <v>6968</v>
      </c>
      <c r="H526" s="17" t="s">
        <v>6953</v>
      </c>
      <c r="I526" s="29" t="str">
        <f>VLOOKUP(A526,'[5]ItemReport_10001042616_2025-02-'!$A:$U,21,0)</f>
        <v>10764608170875</v>
      </c>
      <c r="J526" t="s">
        <v>6886</v>
      </c>
    </row>
    <row r="527" spans="1:10" ht="45" customHeight="1" x14ac:dyDescent="0.25">
      <c r="A527" t="s">
        <v>2387</v>
      </c>
      <c r="B527" t="s">
        <v>7455</v>
      </c>
      <c r="C527" t="s">
        <v>7455</v>
      </c>
      <c r="D527">
        <v>5013</v>
      </c>
      <c r="E527" t="s">
        <v>7456</v>
      </c>
      <c r="F527" s="24" t="s">
        <v>5494</v>
      </c>
      <c r="I527" s="29" t="str">
        <f>VLOOKUP(A527,'[5]ItemReport_10001042616_2025-02-'!$A:$U,21,0)</f>
        <v>00764608043981</v>
      </c>
      <c r="J527" t="s">
        <v>6904</v>
      </c>
    </row>
    <row r="528" spans="1:10" ht="60" customHeight="1" x14ac:dyDescent="0.25">
      <c r="A528" t="s">
        <v>2388</v>
      </c>
      <c r="B528" t="s">
        <v>5943</v>
      </c>
      <c r="C528" t="s">
        <v>5943</v>
      </c>
      <c r="D528">
        <v>5013</v>
      </c>
      <c r="E528" t="s">
        <v>7457</v>
      </c>
      <c r="F528" s="24" t="s">
        <v>7448</v>
      </c>
      <c r="I528" s="29" t="str">
        <f>VLOOKUP(A528,'[5]ItemReport_10001042616_2025-02-'!$A:$U,21,0)</f>
        <v>00466549032344</v>
      </c>
      <c r="J528" t="s">
        <v>6889</v>
      </c>
    </row>
    <row r="529" spans="1:10" x14ac:dyDescent="0.25">
      <c r="A529" t="s">
        <v>2392</v>
      </c>
      <c r="B529" t="s">
        <v>5486</v>
      </c>
      <c r="C529" t="s">
        <v>5486</v>
      </c>
      <c r="D529">
        <v>5014</v>
      </c>
      <c r="E529" t="s">
        <v>7458</v>
      </c>
      <c r="F529" t="s">
        <v>6968</v>
      </c>
      <c r="H529" s="17" t="s">
        <v>6953</v>
      </c>
      <c r="I529" s="29" t="str">
        <f>VLOOKUP(A529,'[5]ItemReport_10001042616_2025-02-'!$A:$U,21,0)</f>
        <v>00805219488140</v>
      </c>
      <c r="J529" t="s">
        <v>6886</v>
      </c>
    </row>
    <row r="530" spans="1:10" ht="45" customHeight="1" x14ac:dyDescent="0.25">
      <c r="A530" t="s">
        <v>2393</v>
      </c>
      <c r="B530" t="s">
        <v>5269</v>
      </c>
      <c r="C530" t="s">
        <v>5270</v>
      </c>
      <c r="D530">
        <v>5014</v>
      </c>
      <c r="E530" t="s">
        <v>7459</v>
      </c>
      <c r="F530" s="24" t="s">
        <v>7460</v>
      </c>
      <c r="I530" s="29" t="str">
        <f>VLOOKUP(A530,'[5]ItemReport_10001042616_2025-02-'!$A:$U,21,0)</f>
        <v>00764608007136</v>
      </c>
      <c r="J530" t="s">
        <v>6904</v>
      </c>
    </row>
    <row r="531" spans="1:10" ht="60" customHeight="1" x14ac:dyDescent="0.25">
      <c r="A531" t="s">
        <v>4978</v>
      </c>
      <c r="B531" t="s">
        <v>5341</v>
      </c>
      <c r="C531" t="s">
        <v>5342</v>
      </c>
      <c r="D531">
        <v>5014</v>
      </c>
      <c r="E531" t="s">
        <v>7461</v>
      </c>
      <c r="F531" s="24" t="s">
        <v>7462</v>
      </c>
      <c r="I531" s="29" t="str">
        <f>VLOOKUP(A531,'[5]ItemReport_10001042616_2025-02-'!$A:$U,21,0)</f>
        <v>00461158483211</v>
      </c>
      <c r="J531" t="s">
        <v>6889</v>
      </c>
    </row>
    <row r="532" spans="1:10" x14ac:dyDescent="0.25">
      <c r="A532" t="s">
        <v>2394</v>
      </c>
      <c r="B532" t="s">
        <v>6276</v>
      </c>
      <c r="F532" t="s">
        <v>7060</v>
      </c>
      <c r="I532" s="29" t="str">
        <f>VLOOKUP(A532,'[5]ItemReport_10001042616_2025-02-'!$A:$U,21,0)</f>
        <v>20764608060814</v>
      </c>
      <c r="J532" t="s">
        <v>6886</v>
      </c>
    </row>
    <row r="533" spans="1:10" x14ac:dyDescent="0.25">
      <c r="A533" t="s">
        <v>2396</v>
      </c>
      <c r="B533" t="s">
        <v>5555</v>
      </c>
      <c r="C533" t="s">
        <v>5556</v>
      </c>
      <c r="D533">
        <v>5017</v>
      </c>
      <c r="E533" t="s">
        <v>7463</v>
      </c>
      <c r="F533" t="s">
        <v>7060</v>
      </c>
      <c r="I533" s="29" t="str">
        <f>VLOOKUP(A533,'[5]ItemReport_10001042616_2025-02-'!$A:$U,21,0)</f>
        <v>00460015768225</v>
      </c>
      <c r="J533" t="s">
        <v>6886</v>
      </c>
    </row>
    <row r="534" spans="1:10" x14ac:dyDescent="0.25">
      <c r="A534" t="s">
        <v>2397</v>
      </c>
      <c r="B534" t="s">
        <v>5784</v>
      </c>
      <c r="C534" t="s">
        <v>5785</v>
      </c>
      <c r="D534">
        <v>5018</v>
      </c>
      <c r="E534" t="s">
        <v>7464</v>
      </c>
      <c r="F534" t="s">
        <v>7060</v>
      </c>
      <c r="I534" s="29" t="str">
        <f>VLOOKUP(A534,'[5]ItemReport_10001042616_2025-02-'!$A:$U,21,0)</f>
        <v>00466376102883</v>
      </c>
      <c r="J534" t="s">
        <v>6886</v>
      </c>
    </row>
    <row r="535" spans="1:10" x14ac:dyDescent="0.25">
      <c r="A535" t="s">
        <v>2398</v>
      </c>
      <c r="B535" t="s">
        <v>5630</v>
      </c>
      <c r="C535" t="s">
        <v>5631</v>
      </c>
      <c r="D535">
        <v>5019</v>
      </c>
      <c r="E535" t="s">
        <v>7465</v>
      </c>
      <c r="F535" t="s">
        <v>7060</v>
      </c>
      <c r="I535" s="29" t="str">
        <f>VLOOKUP(A535,'[5]ItemReport_10001042616_2025-02-'!$A:$U,21,0)</f>
        <v>20764608054073</v>
      </c>
      <c r="J535" t="s">
        <v>6886</v>
      </c>
    </row>
    <row r="536" spans="1:10" x14ac:dyDescent="0.25">
      <c r="A536" t="s">
        <v>2402</v>
      </c>
      <c r="B536" t="s">
        <v>7466</v>
      </c>
      <c r="F536" t="s">
        <v>7060</v>
      </c>
      <c r="I536" s="29" t="str">
        <f>VLOOKUP(A536,'[5]ItemReport_10001042616_2025-02-'!$A:$U,21,0)</f>
        <v>00764608034835</v>
      </c>
      <c r="J536" t="s">
        <v>6886</v>
      </c>
    </row>
    <row r="537" spans="1:10" x14ac:dyDescent="0.25">
      <c r="A537" t="s">
        <v>2406</v>
      </c>
      <c r="B537" t="s">
        <v>5543</v>
      </c>
      <c r="C537" t="s">
        <v>5544</v>
      </c>
      <c r="D537">
        <v>5025</v>
      </c>
      <c r="E537" t="s">
        <v>7467</v>
      </c>
      <c r="F537" t="s">
        <v>7060</v>
      </c>
      <c r="I537" s="29" t="str">
        <f>VLOOKUP(A537,'[5]ItemReport_10001042616_2025-02-'!$A:$U,21,0)</f>
        <v>00462105039222</v>
      </c>
      <c r="J537" t="s">
        <v>6886</v>
      </c>
    </row>
    <row r="538" spans="1:10" x14ac:dyDescent="0.25">
      <c r="A538" t="s">
        <v>2407</v>
      </c>
      <c r="B538" t="s">
        <v>5853</v>
      </c>
      <c r="F538" t="s">
        <v>7060</v>
      </c>
      <c r="I538" s="29" t="str">
        <f>VLOOKUP(A538,'[5]ItemReport_10001042616_2025-02-'!$A:$U,21,0)</f>
        <v>00467449860532</v>
      </c>
      <c r="J538" t="s">
        <v>6886</v>
      </c>
    </row>
    <row r="539" spans="1:10" ht="45" customHeight="1" x14ac:dyDescent="0.25">
      <c r="A539" t="s">
        <v>2408</v>
      </c>
      <c r="B539" t="s">
        <v>6228</v>
      </c>
      <c r="C539" t="s">
        <v>6228</v>
      </c>
      <c r="D539">
        <v>5027</v>
      </c>
      <c r="E539" t="s">
        <v>7468</v>
      </c>
      <c r="F539" s="24" t="s">
        <v>7013</v>
      </c>
      <c r="I539" s="29" t="str">
        <f>VLOOKUP(A539,'[5]ItemReport_10001042616_2025-02-'!$A:$U,21,0)</f>
        <v>40764608034666</v>
      </c>
      <c r="J539" t="s">
        <v>6886</v>
      </c>
    </row>
    <row r="540" spans="1:10" x14ac:dyDescent="0.25">
      <c r="A540" t="s">
        <v>2409</v>
      </c>
      <c r="B540" t="s">
        <v>5253</v>
      </c>
      <c r="C540" t="s">
        <v>5253</v>
      </c>
      <c r="D540">
        <v>5027</v>
      </c>
      <c r="E540" t="s">
        <v>7469</v>
      </c>
      <c r="F540" t="s">
        <v>6968</v>
      </c>
      <c r="H540" s="17" t="s">
        <v>6953</v>
      </c>
      <c r="I540" s="29" t="str">
        <f>VLOOKUP(A540,'[5]ItemReport_10001042616_2025-02-'!$A:$U,21,0)</f>
        <v>00629195743112</v>
      </c>
      <c r="J540" t="s">
        <v>6886</v>
      </c>
    </row>
    <row r="541" spans="1:10" ht="60" customHeight="1" x14ac:dyDescent="0.25">
      <c r="A541" t="s">
        <v>1382</v>
      </c>
      <c r="B541" t="s">
        <v>7470</v>
      </c>
      <c r="H541" s="38" t="s">
        <v>6951</v>
      </c>
      <c r="I541" s="29" t="str">
        <f>VLOOKUP(A541,'[5]ItemReport_10001042616_2025-02-'!$A:$U,21,0)</f>
        <v>10764608039417</v>
      </c>
      <c r="J541" t="s">
        <v>6904</v>
      </c>
    </row>
    <row r="542" spans="1:10" x14ac:dyDescent="0.25">
      <c r="A542" t="s">
        <v>2416</v>
      </c>
      <c r="B542" t="s">
        <v>5774</v>
      </c>
      <c r="C542" t="s">
        <v>5775</v>
      </c>
      <c r="D542">
        <v>5033</v>
      </c>
      <c r="E542" t="s">
        <v>7471</v>
      </c>
      <c r="F542" t="s">
        <v>7060</v>
      </c>
      <c r="H542" s="17" t="s">
        <v>7262</v>
      </c>
      <c r="I542" s="29" t="str">
        <f>VLOOKUP(A542,'[5]ItemReport_10001042616_2025-02-'!$A:$U,21,0)</f>
        <v>00462074712218</v>
      </c>
      <c r="J542" t="s">
        <v>6886</v>
      </c>
    </row>
    <row r="543" spans="1:10" x14ac:dyDescent="0.25">
      <c r="A543" t="s">
        <v>2417</v>
      </c>
      <c r="B543" t="s">
        <v>5442</v>
      </c>
      <c r="C543" t="s">
        <v>5443</v>
      </c>
      <c r="D543">
        <v>5033</v>
      </c>
      <c r="E543" t="s">
        <v>7472</v>
      </c>
      <c r="F543" t="s">
        <v>6973</v>
      </c>
      <c r="H543" s="17" t="s">
        <v>6953</v>
      </c>
      <c r="I543" s="29" t="str">
        <f>VLOOKUP(A543,'[5]ItemReport_10001042616_2025-02-'!$A:$U,21,0)</f>
        <v>00764608034132</v>
      </c>
      <c r="J543" t="s">
        <v>6886</v>
      </c>
    </row>
    <row r="544" spans="1:10" ht="60" customHeight="1" x14ac:dyDescent="0.25">
      <c r="A544" t="s">
        <v>2418</v>
      </c>
      <c r="B544" t="s">
        <v>5872</v>
      </c>
      <c r="C544" t="s">
        <v>5873</v>
      </c>
      <c r="D544">
        <v>5033</v>
      </c>
      <c r="E544" t="s">
        <v>7473</v>
      </c>
      <c r="F544" s="24" t="s">
        <v>7474</v>
      </c>
      <c r="H544" s="38" t="s">
        <v>7475</v>
      </c>
      <c r="I544" s="29" t="str">
        <f>VLOOKUP(A544,'[5]ItemReport_10001042616_2025-02-'!$A:$U,21,0)</f>
        <v>00764608060919</v>
      </c>
      <c r="J544" t="s">
        <v>7476</v>
      </c>
    </row>
    <row r="545" spans="1:10" ht="60" customHeight="1" x14ac:dyDescent="0.25">
      <c r="A545" t="s">
        <v>4908</v>
      </c>
      <c r="B545" t="s">
        <v>6338</v>
      </c>
      <c r="C545" t="s">
        <v>6339</v>
      </c>
      <c r="D545">
        <v>5033</v>
      </c>
      <c r="E545" t="s">
        <v>7477</v>
      </c>
      <c r="F545" s="24" t="s">
        <v>6961</v>
      </c>
      <c r="I545" s="29" t="e">
        <f>VLOOKUP(A545,'[5]ItemReport_10001042616_2025-02-'!$A:$U,21,0)</f>
        <v>#N/A</v>
      </c>
      <c r="J545" t="s">
        <v>7476</v>
      </c>
    </row>
    <row r="546" spans="1:10" x14ac:dyDescent="0.25">
      <c r="A546" t="s">
        <v>2419</v>
      </c>
      <c r="B546" t="s">
        <v>6010</v>
      </c>
      <c r="C546" t="s">
        <v>6011</v>
      </c>
      <c r="D546">
        <v>5034</v>
      </c>
      <c r="E546" t="s">
        <v>7478</v>
      </c>
      <c r="F546" t="s">
        <v>7060</v>
      </c>
      <c r="I546" s="29" t="str">
        <f>VLOOKUP(A546,'[5]ItemReport_10001042616_2025-02-'!$A:$U,21,0)</f>
        <v>00764608034057</v>
      </c>
      <c r="J546" t="s">
        <v>6886</v>
      </c>
    </row>
    <row r="547" spans="1:10" x14ac:dyDescent="0.25">
      <c r="A547" t="s">
        <v>2420</v>
      </c>
      <c r="B547" t="s">
        <v>5571</v>
      </c>
      <c r="C547" t="s">
        <v>5572</v>
      </c>
      <c r="D547">
        <v>5034</v>
      </c>
      <c r="E547" t="s">
        <v>7479</v>
      </c>
      <c r="F547" t="s">
        <v>6973</v>
      </c>
      <c r="H547" s="17" t="s">
        <v>6953</v>
      </c>
      <c r="I547" s="29" t="str">
        <f>VLOOKUP(A547,'[5]ItemReport_10001042616_2025-02-'!$A:$U,21,0)</f>
        <v>00764608050347</v>
      </c>
      <c r="J547" t="s">
        <v>6886</v>
      </c>
    </row>
    <row r="548" spans="1:10" ht="60" customHeight="1" x14ac:dyDescent="0.25">
      <c r="A548" t="s">
        <v>2421</v>
      </c>
      <c r="B548" t="s">
        <v>6402</v>
      </c>
      <c r="C548" t="s">
        <v>6403</v>
      </c>
      <c r="D548">
        <v>5034</v>
      </c>
      <c r="E548" t="s">
        <v>7480</v>
      </c>
      <c r="F548" s="24" t="s">
        <v>5494</v>
      </c>
      <c r="H548" s="38" t="s">
        <v>7475</v>
      </c>
      <c r="I548" s="29" t="str">
        <f>VLOOKUP(A548,'[5]ItemReport_10001042616_2025-02-'!$A:$U,21,0)</f>
        <v>10764608009267</v>
      </c>
      <c r="J548" t="s">
        <v>7476</v>
      </c>
    </row>
    <row r="549" spans="1:10" x14ac:dyDescent="0.25">
      <c r="A549" t="s">
        <v>2422</v>
      </c>
      <c r="B549" t="s">
        <v>5894</v>
      </c>
      <c r="C549" t="s">
        <v>5895</v>
      </c>
      <c r="D549">
        <v>5035</v>
      </c>
      <c r="E549" t="s">
        <v>7481</v>
      </c>
      <c r="F549" t="s">
        <v>7060</v>
      </c>
      <c r="I549" s="29" t="str">
        <f>VLOOKUP(A549,'[5]ItemReport_10001042616_2025-02-'!$A:$U,21,0)</f>
        <v>20764608041271</v>
      </c>
      <c r="J549" t="s">
        <v>6886</v>
      </c>
    </row>
    <row r="550" spans="1:10" ht="45" customHeight="1" x14ac:dyDescent="0.25">
      <c r="A550" t="s">
        <v>807</v>
      </c>
      <c r="B550" t="s">
        <v>5918</v>
      </c>
      <c r="F550" t="s">
        <v>5494</v>
      </c>
      <c r="H550" s="38" t="s">
        <v>7337</v>
      </c>
      <c r="I550" s="29" t="str">
        <f>VLOOKUP(A550,'[5]ItemReport_10001042616_2025-02-'!$A:$U,21,0)</f>
        <v>00464598395663</v>
      </c>
    </row>
    <row r="551" spans="1:10" x14ac:dyDescent="0.25">
      <c r="A551" t="s">
        <v>2428</v>
      </c>
      <c r="B551" t="s">
        <v>6459</v>
      </c>
      <c r="D551">
        <v>5039</v>
      </c>
      <c r="E551" t="s">
        <v>2428</v>
      </c>
      <c r="F551" t="s">
        <v>5297</v>
      </c>
      <c r="H551" s="17" t="s">
        <v>6953</v>
      </c>
      <c r="I551" s="29" t="str">
        <f>VLOOKUP(A551,'[5]ItemReport_10001042616_2025-02-'!$A:$U,21,0)</f>
        <v>00764608005996</v>
      </c>
      <c r="J551" t="s">
        <v>6886</v>
      </c>
    </row>
    <row r="552" spans="1:10" ht="60" customHeight="1" x14ac:dyDescent="0.25">
      <c r="A552" t="s">
        <v>2429</v>
      </c>
      <c r="B552" t="s">
        <v>7482</v>
      </c>
      <c r="D552">
        <v>5039</v>
      </c>
      <c r="E552" t="s">
        <v>2429</v>
      </c>
      <c r="H552" s="38" t="s">
        <v>7483</v>
      </c>
      <c r="I552" s="29" t="str">
        <f>VLOOKUP(A552,'[5]ItemReport_10001042616_2025-02-'!$A:$U,21,0)</f>
        <v>20814625070713</v>
      </c>
    </row>
    <row r="553" spans="1:10" ht="60" customHeight="1" x14ac:dyDescent="0.25">
      <c r="A553" t="s">
        <v>2431</v>
      </c>
      <c r="B553" t="s">
        <v>7484</v>
      </c>
      <c r="D553">
        <v>503</v>
      </c>
      <c r="E553" t="s">
        <v>2431</v>
      </c>
      <c r="H553" s="38" t="s">
        <v>7208</v>
      </c>
      <c r="I553" s="29" t="str">
        <f>VLOOKUP(A553,'[5]ItemReport_10001042616_2025-02-'!$A:$U,21,0)</f>
        <v>10764608025052</v>
      </c>
      <c r="J553" t="s">
        <v>6983</v>
      </c>
    </row>
    <row r="554" spans="1:10" x14ac:dyDescent="0.25">
      <c r="A554" t="s">
        <v>2437</v>
      </c>
      <c r="B554" t="s">
        <v>6392</v>
      </c>
      <c r="F554" t="s">
        <v>7060</v>
      </c>
      <c r="I554" s="29" t="str">
        <f>VLOOKUP(A554,'[5]ItemReport_10001042616_2025-02-'!$A:$U,21,0)</f>
        <v>00764608020135</v>
      </c>
      <c r="J554" t="s">
        <v>6886</v>
      </c>
    </row>
    <row r="555" spans="1:10" x14ac:dyDescent="0.25">
      <c r="A555" t="s">
        <v>2438</v>
      </c>
      <c r="B555" t="s">
        <v>5162</v>
      </c>
      <c r="C555" t="s">
        <v>5162</v>
      </c>
      <c r="D555">
        <v>5043</v>
      </c>
      <c r="E555" t="s">
        <v>6648</v>
      </c>
      <c r="F555" t="s">
        <v>6968</v>
      </c>
      <c r="H555" s="17" t="s">
        <v>6953</v>
      </c>
      <c r="I555" s="29" t="str">
        <f>VLOOKUP(A555,'[5]ItemReport_10001042616_2025-02-'!$A:$U,21,0)</f>
        <v>10764608039813</v>
      </c>
      <c r="J555" t="s">
        <v>6886</v>
      </c>
    </row>
    <row r="556" spans="1:10" ht="60" customHeight="1" x14ac:dyDescent="0.25">
      <c r="A556" t="s">
        <v>2441</v>
      </c>
      <c r="B556" t="s">
        <v>6632</v>
      </c>
      <c r="C556" t="s">
        <v>6633</v>
      </c>
      <c r="D556">
        <v>5043</v>
      </c>
      <c r="E556" t="s">
        <v>6630</v>
      </c>
      <c r="F556" s="24" t="s">
        <v>7485</v>
      </c>
      <c r="H556" s="38" t="s">
        <v>7486</v>
      </c>
      <c r="I556" s="29" t="str">
        <f>VLOOKUP(A556,'[5]ItemReport_10001042616_2025-02-'!$A:$U,21,0)</f>
        <v>00805219531570</v>
      </c>
      <c r="J556" t="s">
        <v>6983</v>
      </c>
    </row>
    <row r="557" spans="1:10" ht="60" customHeight="1" x14ac:dyDescent="0.25">
      <c r="A557" t="s">
        <v>2609</v>
      </c>
      <c r="B557" t="s">
        <v>7487</v>
      </c>
      <c r="H557" s="38" t="s">
        <v>6992</v>
      </c>
      <c r="I557" s="29" t="str">
        <f>VLOOKUP(A557,'[5]ItemReport_10001042616_2025-02-'!$A:$U,21,0)</f>
        <v>20764608031258</v>
      </c>
      <c r="J557" t="s">
        <v>6966</v>
      </c>
    </row>
    <row r="558" spans="1:10" x14ac:dyDescent="0.25">
      <c r="A558" t="s">
        <v>2442</v>
      </c>
      <c r="B558" t="s">
        <v>5758</v>
      </c>
      <c r="F558" t="s">
        <v>7060</v>
      </c>
      <c r="I558" s="29" t="str">
        <f>VLOOKUP(A558,'[5]ItemReport_10001042616_2025-02-'!$A:$U,21,0)</f>
        <v>10764608044114</v>
      </c>
      <c r="J558" t="s">
        <v>6886</v>
      </c>
    </row>
    <row r="559" spans="1:10" ht="60" customHeight="1" x14ac:dyDescent="0.25">
      <c r="A559" t="s">
        <v>1317</v>
      </c>
      <c r="B559" t="s">
        <v>7488</v>
      </c>
      <c r="H559" s="38" t="s">
        <v>6992</v>
      </c>
      <c r="I559" s="29" t="str">
        <f>VLOOKUP(A559,'[5]ItemReport_10001042616_2025-02-'!$A:$U,21,0)</f>
        <v>10764608017132</v>
      </c>
      <c r="J559" t="s">
        <v>6966</v>
      </c>
    </row>
    <row r="560" spans="1:10" x14ac:dyDescent="0.25">
      <c r="A560" t="s">
        <v>2443</v>
      </c>
      <c r="B560" t="s">
        <v>5345</v>
      </c>
      <c r="C560" t="s">
        <v>5345</v>
      </c>
      <c r="D560">
        <v>5044</v>
      </c>
      <c r="E560" t="s">
        <v>7489</v>
      </c>
      <c r="F560" t="s">
        <v>6968</v>
      </c>
      <c r="H560" s="17" t="s">
        <v>6953</v>
      </c>
      <c r="I560" s="29" t="str">
        <f>VLOOKUP(A560,'[5]ItemReport_10001042616_2025-02-'!$A:$U,21,0)</f>
        <v>00764608006016</v>
      </c>
      <c r="J560" t="s">
        <v>6886</v>
      </c>
    </row>
    <row r="561" spans="1:10" ht="60" customHeight="1" x14ac:dyDescent="0.25">
      <c r="A561" t="s">
        <v>2444</v>
      </c>
      <c r="B561" t="s">
        <v>5265</v>
      </c>
      <c r="C561" t="s">
        <v>5266</v>
      </c>
      <c r="D561">
        <v>5044</v>
      </c>
      <c r="E561" t="s">
        <v>7490</v>
      </c>
      <c r="F561" s="24" t="s">
        <v>7491</v>
      </c>
      <c r="I561" s="29" t="str">
        <f>VLOOKUP(A561,'[5]ItemReport_10001042616_2025-02-'!$A:$U,21,0)</f>
        <v>00764608038734</v>
      </c>
      <c r="J561" t="s">
        <v>6913</v>
      </c>
    </row>
    <row r="562" spans="1:10" x14ac:dyDescent="0.25">
      <c r="A562" t="s">
        <v>2972</v>
      </c>
      <c r="B562" t="s">
        <v>7492</v>
      </c>
      <c r="H562" s="17" t="s">
        <v>7493</v>
      </c>
      <c r="I562" s="29" t="str">
        <f>VLOOKUP(A562,'[5]ItemReport_10001042616_2025-02-'!$A:$U,21,0)</f>
        <v>10764608020064</v>
      </c>
      <c r="J562" t="s">
        <v>6913</v>
      </c>
    </row>
    <row r="563" spans="1:10" x14ac:dyDescent="0.25">
      <c r="A563" t="s">
        <v>2447</v>
      </c>
      <c r="B563" t="s">
        <v>5910</v>
      </c>
      <c r="F563" t="s">
        <v>7060</v>
      </c>
      <c r="H563" s="17" t="s">
        <v>7262</v>
      </c>
      <c r="I563" s="29" t="str">
        <f>VLOOKUP(A563,'[5]ItemReport_10001042616_2025-02-'!$A:$U,21,0)</f>
        <v>00462628966944</v>
      </c>
      <c r="J563" t="s">
        <v>6886</v>
      </c>
    </row>
    <row r="564" spans="1:10" x14ac:dyDescent="0.25">
      <c r="A564" t="s">
        <v>2448</v>
      </c>
      <c r="B564" t="s">
        <v>5179</v>
      </c>
      <c r="C564" t="s">
        <v>5180</v>
      </c>
      <c r="D564">
        <v>5045</v>
      </c>
      <c r="E564" t="s">
        <v>7494</v>
      </c>
      <c r="F564" t="s">
        <v>6973</v>
      </c>
      <c r="H564" s="17" t="s">
        <v>6953</v>
      </c>
      <c r="I564" s="29" t="str">
        <f>VLOOKUP(A564,'[5]ItemReport_10001042616_2025-02-'!$A:$U,21,0)</f>
        <v>00764608022047</v>
      </c>
      <c r="J564" t="s">
        <v>6886</v>
      </c>
    </row>
    <row r="565" spans="1:10" x14ac:dyDescent="0.25">
      <c r="A565" t="s">
        <v>4918</v>
      </c>
      <c r="B565" t="s">
        <v>5283</v>
      </c>
      <c r="C565" t="s">
        <v>5284</v>
      </c>
      <c r="D565">
        <v>5045</v>
      </c>
      <c r="E565" t="s">
        <v>7495</v>
      </c>
      <c r="F565" t="s">
        <v>6973</v>
      </c>
      <c r="H565" s="17" t="s">
        <v>6953</v>
      </c>
      <c r="I565" s="29" t="e">
        <f>VLOOKUP(A565,'[5]ItemReport_10001042616_2025-02-'!$A:$U,21,0)</f>
        <v>#N/A</v>
      </c>
      <c r="J565" t="s">
        <v>6886</v>
      </c>
    </row>
    <row r="566" spans="1:10" ht="60" customHeight="1" x14ac:dyDescent="0.25">
      <c r="A566" t="s">
        <v>2449</v>
      </c>
      <c r="B566" t="s">
        <v>5553</v>
      </c>
      <c r="C566" t="s">
        <v>5554</v>
      </c>
      <c r="D566">
        <v>5045</v>
      </c>
      <c r="E566" t="s">
        <v>7496</v>
      </c>
      <c r="F566" s="24" t="s">
        <v>7497</v>
      </c>
      <c r="H566" s="38" t="s">
        <v>7498</v>
      </c>
      <c r="I566" s="29" t="str">
        <f>VLOOKUP(A566,'[5]ItemReport_10001042616_2025-02-'!$A:$U,21,0)</f>
        <v>00764608012826</v>
      </c>
      <c r="J566" t="s">
        <v>6913</v>
      </c>
    </row>
    <row r="567" spans="1:10" ht="60" customHeight="1" x14ac:dyDescent="0.25">
      <c r="A567" t="s">
        <v>2725</v>
      </c>
      <c r="B567" t="s">
        <v>6273</v>
      </c>
      <c r="F567" t="s">
        <v>5494</v>
      </c>
      <c r="H567" s="38" t="s">
        <v>7043</v>
      </c>
      <c r="I567" s="29" t="str">
        <f>VLOOKUP(A567,'[5]ItemReport_10001042616_2025-02-'!$A:$U,21,0)</f>
        <v>00764608005668</v>
      </c>
    </row>
    <row r="568" spans="1:10" x14ac:dyDescent="0.25">
      <c r="A568" t="s">
        <v>2451</v>
      </c>
      <c r="B568" t="s">
        <v>7499</v>
      </c>
      <c r="D568">
        <v>5046</v>
      </c>
      <c r="E568" t="s">
        <v>2451</v>
      </c>
      <c r="F568" t="s">
        <v>6973</v>
      </c>
      <c r="H568" s="17" t="s">
        <v>6953</v>
      </c>
      <c r="I568" s="29" t="e">
        <f>VLOOKUP(A568,'[5]ItemReport_10001042616_2025-02-'!$A:$U,21,0)</f>
        <v>#N/A</v>
      </c>
      <c r="J568" t="s">
        <v>6886</v>
      </c>
    </row>
    <row r="569" spans="1:10" x14ac:dyDescent="0.25">
      <c r="A569" t="s">
        <v>3988</v>
      </c>
      <c r="B569" t="s">
        <v>6514</v>
      </c>
      <c r="F569" t="s">
        <v>5297</v>
      </c>
      <c r="H569" s="17" t="s">
        <v>6953</v>
      </c>
      <c r="I569" s="29" t="str">
        <f>VLOOKUP(A569,'[5]ItemReport_10001042616_2025-02-'!$A:$U,21,0)</f>
        <v>00764608025611</v>
      </c>
      <c r="J569" t="s">
        <v>6886</v>
      </c>
    </row>
    <row r="570" spans="1:10" ht="60" customHeight="1" x14ac:dyDescent="0.25">
      <c r="A570" t="s">
        <v>3901</v>
      </c>
      <c r="B570" t="s">
        <v>6133</v>
      </c>
      <c r="F570" t="s">
        <v>5494</v>
      </c>
      <c r="H570" s="38" t="s">
        <v>7349</v>
      </c>
      <c r="I570" s="29" t="str">
        <f>VLOOKUP(A570,'[5]ItemReport_10001042616_2025-02-'!$A:$U,21,0)</f>
        <v>10764608043186</v>
      </c>
    </row>
    <row r="571" spans="1:10" ht="60" customHeight="1" x14ac:dyDescent="0.25">
      <c r="A571" t="s">
        <v>3904</v>
      </c>
      <c r="B571" t="s">
        <v>7500</v>
      </c>
      <c r="H571" s="38" t="s">
        <v>7349</v>
      </c>
      <c r="I571" s="29" t="str">
        <f>VLOOKUP(A571,'[5]ItemReport_10001042616_2025-02-'!$A:$U,21,0)</f>
        <v>20764608025110</v>
      </c>
    </row>
    <row r="572" spans="1:10" ht="60" customHeight="1" x14ac:dyDescent="0.25">
      <c r="A572" t="s">
        <v>4863</v>
      </c>
      <c r="B572" t="s">
        <v>5924</v>
      </c>
      <c r="C572" t="s">
        <v>5925</v>
      </c>
      <c r="D572">
        <v>504</v>
      </c>
      <c r="E572" t="s">
        <v>7501</v>
      </c>
      <c r="F572" s="24" t="s">
        <v>7502</v>
      </c>
      <c r="H572" s="38" t="s">
        <v>7503</v>
      </c>
      <c r="I572" s="29" t="str">
        <f>VLOOKUP(A572,'[5]ItemReport_10001042616_2025-02-'!$A:$U,21,0)</f>
        <v>00462642759843</v>
      </c>
      <c r="J572" t="s">
        <v>6983</v>
      </c>
    </row>
    <row r="573" spans="1:10" ht="45" customHeight="1" x14ac:dyDescent="0.25">
      <c r="A573" t="s">
        <v>4922</v>
      </c>
      <c r="B573" t="s">
        <v>5937</v>
      </c>
      <c r="C573" t="s">
        <v>5937</v>
      </c>
      <c r="D573">
        <v>5050</v>
      </c>
      <c r="E573" t="s">
        <v>7504</v>
      </c>
      <c r="F573" s="24" t="s">
        <v>7013</v>
      </c>
      <c r="H573" s="17" t="s">
        <v>7262</v>
      </c>
      <c r="I573" s="29" t="e">
        <f>VLOOKUP(A573,'[5]ItemReport_10001042616_2025-02-'!$A:$U,21,0)</f>
        <v>#N/A</v>
      </c>
      <c r="J573" t="s">
        <v>6886</v>
      </c>
    </row>
    <row r="574" spans="1:10" ht="60" customHeight="1" x14ac:dyDescent="0.25">
      <c r="A574" t="s">
        <v>3903</v>
      </c>
      <c r="B574" t="s">
        <v>7505</v>
      </c>
      <c r="H574" s="38" t="s">
        <v>7349</v>
      </c>
      <c r="I574" s="29" t="str">
        <f>VLOOKUP(A574,'[5]ItemReport_10001042616_2025-02-'!$A:$U,21,0)</f>
        <v>10764608007218</v>
      </c>
    </row>
    <row r="575" spans="1:10" x14ac:dyDescent="0.25">
      <c r="A575" t="s">
        <v>2465</v>
      </c>
      <c r="B575" t="s">
        <v>5908</v>
      </c>
      <c r="C575" t="s">
        <v>5909</v>
      </c>
      <c r="D575">
        <v>5051</v>
      </c>
      <c r="E575" t="s">
        <v>7506</v>
      </c>
      <c r="F575" t="s">
        <v>7060</v>
      </c>
      <c r="I575" s="29" t="str">
        <f>VLOOKUP(A575,'[5]ItemReport_10001042616_2025-02-'!$A:$U,21,0)</f>
        <v>20764608060210</v>
      </c>
      <c r="J575" t="s">
        <v>6886</v>
      </c>
    </row>
    <row r="576" spans="1:10" x14ac:dyDescent="0.25">
      <c r="A576" t="s">
        <v>2466</v>
      </c>
      <c r="B576" t="s">
        <v>7507</v>
      </c>
      <c r="D576">
        <v>5051</v>
      </c>
      <c r="F576" t="s">
        <v>6968</v>
      </c>
      <c r="H576" s="17" t="s">
        <v>6953</v>
      </c>
      <c r="I576" s="29" t="str">
        <f>VLOOKUP(A576,'[5]ItemReport_10001042616_2025-02-'!$A:$U,21,0)</f>
        <v>00467535735300</v>
      </c>
      <c r="J576" t="s">
        <v>6886</v>
      </c>
    </row>
    <row r="577" spans="1:10" ht="60" customHeight="1" x14ac:dyDescent="0.25">
      <c r="A577" t="s">
        <v>3898</v>
      </c>
      <c r="B577" t="s">
        <v>6175</v>
      </c>
      <c r="F577" t="s">
        <v>5494</v>
      </c>
      <c r="H577" s="38" t="s">
        <v>7349</v>
      </c>
      <c r="I577" s="29" t="str">
        <f>VLOOKUP(A577,'[5]ItemReport_10001042616_2025-02-'!$A:$U,21,0)</f>
        <v>00764608010402</v>
      </c>
    </row>
    <row r="578" spans="1:10" ht="60" customHeight="1" x14ac:dyDescent="0.25">
      <c r="A578" t="s">
        <v>2467</v>
      </c>
      <c r="B578" t="s">
        <v>5628</v>
      </c>
      <c r="F578" s="24" t="s">
        <v>6961</v>
      </c>
      <c r="I578" s="29" t="str">
        <f>VLOOKUP(A578,'[5]ItemReport_10001042616_2025-02-'!$A:$U,21,0)</f>
        <v>20764608007192</v>
      </c>
      <c r="J578" t="s">
        <v>6913</v>
      </c>
    </row>
    <row r="579" spans="1:10" ht="45" customHeight="1" x14ac:dyDescent="0.25">
      <c r="A579" t="s">
        <v>4970</v>
      </c>
      <c r="B579" t="s">
        <v>6153</v>
      </c>
      <c r="D579">
        <v>5051</v>
      </c>
      <c r="F579" s="24" t="s">
        <v>7508</v>
      </c>
      <c r="H579" s="38" t="s">
        <v>7509</v>
      </c>
      <c r="I579" s="29" t="str">
        <f>VLOOKUP(A579,'[5]ItemReport_10001042616_2025-02-'!$A:$U,21,0)</f>
        <v>00764608031100</v>
      </c>
      <c r="J579" t="s">
        <v>6904</v>
      </c>
    </row>
    <row r="580" spans="1:10" ht="45" customHeight="1" x14ac:dyDescent="0.25">
      <c r="A580" t="s">
        <v>2471</v>
      </c>
      <c r="B580" t="s">
        <v>5339</v>
      </c>
      <c r="C580" t="s">
        <v>5340</v>
      </c>
      <c r="E580" t="s">
        <v>7510</v>
      </c>
      <c r="F580" s="24" t="s">
        <v>7060</v>
      </c>
      <c r="H580" s="17" t="s">
        <v>7262</v>
      </c>
      <c r="I580" s="29" t="str">
        <f>VLOOKUP(A580,'[5]ItemReport_10001042616_2025-02-'!$A:$U,21,0)</f>
        <v>20764608054301</v>
      </c>
      <c r="J580" t="s">
        <v>6886</v>
      </c>
    </row>
    <row r="581" spans="1:10" x14ac:dyDescent="0.25">
      <c r="A581" t="s">
        <v>4923</v>
      </c>
      <c r="B581" t="s">
        <v>5582</v>
      </c>
      <c r="C581" t="s">
        <v>5583</v>
      </c>
      <c r="E581" t="s">
        <v>7511</v>
      </c>
      <c r="F581" t="s">
        <v>7060</v>
      </c>
      <c r="I581" s="29" t="e">
        <f>VLOOKUP(A581,'[5]ItemReport_10001042616_2025-02-'!$A:$U,21,0)</f>
        <v>#N/A</v>
      </c>
      <c r="J581" t="s">
        <v>6886</v>
      </c>
    </row>
    <row r="582" spans="1:10" x14ac:dyDescent="0.25">
      <c r="A582" t="s">
        <v>5013</v>
      </c>
      <c r="B582" t="s">
        <v>5426</v>
      </c>
      <c r="C582" t="s">
        <v>5427</v>
      </c>
      <c r="F582" t="s">
        <v>6973</v>
      </c>
      <c r="I582" s="29" t="e">
        <f>VLOOKUP(A582,'[5]ItemReport_10001042616_2025-02-'!$A:$U,21,0)</f>
        <v>#N/A</v>
      </c>
      <c r="J582" t="s">
        <v>6886</v>
      </c>
    </row>
    <row r="583" spans="1:10" ht="60" customHeight="1" x14ac:dyDescent="0.25">
      <c r="A583" t="s">
        <v>2472</v>
      </c>
      <c r="B583" t="s">
        <v>5167</v>
      </c>
      <c r="C583" t="s">
        <v>5168</v>
      </c>
      <c r="D583">
        <v>5053</v>
      </c>
      <c r="E583" t="s">
        <v>6714</v>
      </c>
      <c r="F583" s="24" t="s">
        <v>7512</v>
      </c>
      <c r="H583" s="38" t="s">
        <v>7513</v>
      </c>
      <c r="I583" s="29" t="str">
        <f>VLOOKUP(A583,'[5]ItemReport_10001042616_2025-02-'!$A:$U,21,0)</f>
        <v>00764608082195</v>
      </c>
      <c r="J583" t="s">
        <v>6910</v>
      </c>
    </row>
    <row r="584" spans="1:10" ht="60" customHeight="1" x14ac:dyDescent="0.25">
      <c r="A584" t="s">
        <v>4935</v>
      </c>
      <c r="B584" t="s">
        <v>7514</v>
      </c>
      <c r="C584" t="s">
        <v>7515</v>
      </c>
      <c r="D584">
        <v>5053</v>
      </c>
      <c r="E584" t="s">
        <v>7516</v>
      </c>
      <c r="F584" s="24" t="s">
        <v>7460</v>
      </c>
      <c r="H584" s="38" t="s">
        <v>7517</v>
      </c>
      <c r="I584" s="29" t="str">
        <f>VLOOKUP(A584,'[5]ItemReport_10001042616_2025-02-'!$A:$U,21,0)</f>
        <v>20764608041479</v>
      </c>
      <c r="J584" t="s">
        <v>6913</v>
      </c>
    </row>
    <row r="585" spans="1:10" ht="60" customHeight="1" x14ac:dyDescent="0.25">
      <c r="A585" t="s">
        <v>3928</v>
      </c>
      <c r="B585" t="s">
        <v>7518</v>
      </c>
      <c r="H585" s="38" t="s">
        <v>6992</v>
      </c>
      <c r="I585" s="29" t="str">
        <f>VLOOKUP(A585,'[5]ItemReport_10001042616_2025-02-'!$A:$U,21,0)</f>
        <v>00764608016213</v>
      </c>
    </row>
    <row r="586" spans="1:10" x14ac:dyDescent="0.25">
      <c r="A586" t="s">
        <v>2479</v>
      </c>
      <c r="B586" t="s">
        <v>5770</v>
      </c>
      <c r="C586" t="s">
        <v>5771</v>
      </c>
      <c r="D586">
        <v>5059</v>
      </c>
      <c r="E586" t="s">
        <v>7519</v>
      </c>
      <c r="F586" t="s">
        <v>6981</v>
      </c>
      <c r="H586" s="17" t="s">
        <v>6953</v>
      </c>
      <c r="I586" s="29" t="str">
        <f>VLOOKUP(A586,'[5]ItemReport_10001042616_2025-02-'!$A:$U,21,0)</f>
        <v>00469159301251</v>
      </c>
      <c r="J586" t="s">
        <v>6886</v>
      </c>
    </row>
    <row r="587" spans="1:10" x14ac:dyDescent="0.25">
      <c r="A587" t="s">
        <v>2485</v>
      </c>
      <c r="B587" t="s">
        <v>7520</v>
      </c>
      <c r="D587">
        <v>5065</v>
      </c>
      <c r="H587" s="17" t="s">
        <v>6953</v>
      </c>
      <c r="I587" s="29" t="e">
        <f>VLOOKUP(A587,'[5]ItemReport_10001042616_2025-02-'!$A:$U,21,0)</f>
        <v>#N/A</v>
      </c>
      <c r="J587" t="s">
        <v>6886</v>
      </c>
    </row>
    <row r="588" spans="1:10" x14ac:dyDescent="0.25">
      <c r="A588" t="s">
        <v>2488</v>
      </c>
      <c r="B588" t="s">
        <v>6696</v>
      </c>
      <c r="C588" t="s">
        <v>6696</v>
      </c>
      <c r="D588">
        <v>5066</v>
      </c>
      <c r="E588" t="s">
        <v>7521</v>
      </c>
      <c r="F588" t="s">
        <v>6968</v>
      </c>
      <c r="H588" s="17" t="s">
        <v>6953</v>
      </c>
      <c r="I588" s="29" t="str">
        <f>VLOOKUP(A588,'[5]ItemReport_10001042616_2025-02-'!$A:$U,21,0)</f>
        <v>00764608022016</v>
      </c>
      <c r="J588" t="s">
        <v>6886</v>
      </c>
    </row>
    <row r="589" spans="1:10" x14ac:dyDescent="0.25">
      <c r="A589" t="s">
        <v>5016</v>
      </c>
      <c r="B589" t="s">
        <v>6696</v>
      </c>
      <c r="C589" t="s">
        <v>6696</v>
      </c>
      <c r="E589" t="s">
        <v>6694</v>
      </c>
      <c r="F589" t="s">
        <v>6953</v>
      </c>
      <c r="I589" s="29" t="e">
        <f>VLOOKUP(A589,'[5]ItemReport_10001042616_2025-02-'!$A:$U,21,0)</f>
        <v>#N/A</v>
      </c>
      <c r="J589" t="s">
        <v>6886</v>
      </c>
    </row>
    <row r="590" spans="1:10" ht="45" customHeight="1" x14ac:dyDescent="0.25">
      <c r="A590" t="s">
        <v>3948</v>
      </c>
      <c r="B590" t="s">
        <v>7522</v>
      </c>
      <c r="H590" s="24" t="s">
        <v>7007</v>
      </c>
      <c r="I590" s="29" t="str">
        <f>VLOOKUP(A590,'[5]ItemReport_10001042616_2025-02-'!$A:$U,21,0)</f>
        <v>00464636141078</v>
      </c>
      <c r="J590" t="s">
        <v>6886</v>
      </c>
    </row>
    <row r="591" spans="1:10" x14ac:dyDescent="0.25">
      <c r="A591" t="s">
        <v>2491</v>
      </c>
      <c r="B591" t="s">
        <v>7523</v>
      </c>
      <c r="D591">
        <v>5067</v>
      </c>
      <c r="E591" t="s">
        <v>2491</v>
      </c>
      <c r="H591" t="s">
        <v>6953</v>
      </c>
      <c r="I591" s="29" t="str">
        <f>VLOOKUP(A591,'[5]ItemReport_10001042616_2025-02-'!$A:$U,21,0)</f>
        <v>10764608068097</v>
      </c>
      <c r="J591" t="s">
        <v>6886</v>
      </c>
    </row>
    <row r="592" spans="1:10" ht="60" customHeight="1" x14ac:dyDescent="0.25">
      <c r="A592" t="s">
        <v>4024</v>
      </c>
      <c r="B592" t="s">
        <v>7524</v>
      </c>
      <c r="H592" s="38" t="s">
        <v>7525</v>
      </c>
      <c r="I592" s="29" t="str">
        <f>VLOOKUP(A592,'[5]ItemReport_10001042616_2025-02-'!$A:$U,21,0)</f>
        <v>00764608008126</v>
      </c>
      <c r="J592" t="s">
        <v>6966</v>
      </c>
    </row>
    <row r="593" spans="1:10" x14ac:dyDescent="0.25">
      <c r="A593" t="s">
        <v>2497</v>
      </c>
      <c r="B593" t="s">
        <v>5901</v>
      </c>
      <c r="C593" t="s">
        <v>5902</v>
      </c>
      <c r="D593">
        <v>506</v>
      </c>
      <c r="E593" t="s">
        <v>7526</v>
      </c>
      <c r="F593" t="s">
        <v>7060</v>
      </c>
      <c r="I593" s="29" t="str">
        <f>VLOOKUP(A593,'[5]ItemReport_10001042616_2025-02-'!$A:$U,21,0)</f>
        <v>00764608025185</v>
      </c>
      <c r="J593" t="s">
        <v>6886</v>
      </c>
    </row>
    <row r="594" spans="1:10" x14ac:dyDescent="0.25">
      <c r="A594" t="s">
        <v>2509</v>
      </c>
      <c r="B594" t="s">
        <v>5798</v>
      </c>
      <c r="F594" t="s">
        <v>6113</v>
      </c>
      <c r="I594" s="29" t="str">
        <f>VLOOKUP(A594,'[5]ItemReport_10001042616_2025-02-'!$A:$U,21,0)</f>
        <v>00764608005309</v>
      </c>
      <c r="J594" t="s">
        <v>6886</v>
      </c>
    </row>
    <row r="595" spans="1:10" x14ac:dyDescent="0.25">
      <c r="A595" t="s">
        <v>2510</v>
      </c>
      <c r="B595" t="s">
        <v>5216</v>
      </c>
      <c r="C595" t="s">
        <v>5216</v>
      </c>
      <c r="D595">
        <v>5074</v>
      </c>
      <c r="E595" t="s">
        <v>6743</v>
      </c>
      <c r="F595" t="s">
        <v>6968</v>
      </c>
      <c r="H595" s="17" t="s">
        <v>6953</v>
      </c>
      <c r="I595" s="29" t="str">
        <f>VLOOKUP(A595,'[5]ItemReport_10001042616_2025-02-'!$A:$U,21,0)</f>
        <v>10764608171056</v>
      </c>
      <c r="J595" t="s">
        <v>6886</v>
      </c>
    </row>
    <row r="596" spans="1:10" ht="60" customHeight="1" x14ac:dyDescent="0.25">
      <c r="A596" t="s">
        <v>2511</v>
      </c>
      <c r="B596" t="s">
        <v>7527</v>
      </c>
      <c r="C596" t="s">
        <v>7528</v>
      </c>
      <c r="D596">
        <v>5074</v>
      </c>
      <c r="E596" t="s">
        <v>7529</v>
      </c>
      <c r="F596" s="24" t="s">
        <v>7530</v>
      </c>
      <c r="H596" s="38" t="s">
        <v>7043</v>
      </c>
      <c r="I596" s="29" t="str">
        <f>VLOOKUP(A596,'[5]ItemReport_10001042616_2025-02-'!$A:$U,21,0)</f>
        <v>20764608005921</v>
      </c>
      <c r="J596" t="s">
        <v>6966</v>
      </c>
    </row>
    <row r="597" spans="1:10" ht="60" customHeight="1" x14ac:dyDescent="0.25">
      <c r="A597" t="s">
        <v>4058</v>
      </c>
      <c r="B597" t="s">
        <v>7531</v>
      </c>
      <c r="H597" s="38" t="s">
        <v>7532</v>
      </c>
      <c r="I597" s="29" t="str">
        <f>VLOOKUP(A597,'[5]ItemReport_10001042616_2025-02-'!$A:$U,21,0)</f>
        <v>00764608034606</v>
      </c>
      <c r="J597" t="s">
        <v>6983</v>
      </c>
    </row>
    <row r="598" spans="1:10" ht="45" customHeight="1" x14ac:dyDescent="0.25">
      <c r="A598" t="s">
        <v>2512</v>
      </c>
      <c r="B598" t="s">
        <v>5601</v>
      </c>
      <c r="F598" t="s">
        <v>6113</v>
      </c>
      <c r="H598" s="24" t="s">
        <v>7007</v>
      </c>
      <c r="I598" s="29" t="str">
        <f>VLOOKUP(A598,'[5]ItemReport_10001042616_2025-02-'!$A:$U,21,0)</f>
        <v>00764608050934</v>
      </c>
      <c r="J598" t="s">
        <v>6886</v>
      </c>
    </row>
    <row r="599" spans="1:10" x14ac:dyDescent="0.25">
      <c r="A599" t="s">
        <v>4165</v>
      </c>
      <c r="B599" t="s">
        <v>6119</v>
      </c>
      <c r="C599" t="s">
        <v>6120</v>
      </c>
      <c r="F599" t="s">
        <v>7060</v>
      </c>
      <c r="I599" s="29" t="e">
        <f>VLOOKUP(A599,'[5]ItemReport_10001042616_2025-02-'!$A:$U,21,0)</f>
        <v>#N/A</v>
      </c>
      <c r="J599" t="s">
        <v>6886</v>
      </c>
    </row>
    <row r="600" spans="1:10" ht="45" customHeight="1" x14ac:dyDescent="0.25">
      <c r="A600" t="s">
        <v>4867</v>
      </c>
      <c r="B600" t="s">
        <v>6112</v>
      </c>
      <c r="F600" t="s">
        <v>6113</v>
      </c>
      <c r="H600" s="24" t="s">
        <v>7007</v>
      </c>
      <c r="I600" s="29" t="str">
        <f>VLOOKUP(A600,'[5]ItemReport_10001042616_2025-02-'!$A:$U,21,0)</f>
        <v>00464622752554</v>
      </c>
      <c r="J600" t="s">
        <v>6886</v>
      </c>
    </row>
    <row r="601" spans="1:10" ht="45" customHeight="1" x14ac:dyDescent="0.25">
      <c r="A601" t="s">
        <v>2515</v>
      </c>
      <c r="B601" t="s">
        <v>5927</v>
      </c>
      <c r="F601" t="s">
        <v>6113</v>
      </c>
      <c r="H601" s="24" t="s">
        <v>7007</v>
      </c>
      <c r="I601" s="29" t="str">
        <f>VLOOKUP(A601,'[5]ItemReport_10001042616_2025-02-'!$A:$U,21,0)</f>
        <v>00764608031216</v>
      </c>
      <c r="J601" t="s">
        <v>6886</v>
      </c>
    </row>
    <row r="602" spans="1:10" x14ac:dyDescent="0.25">
      <c r="A602" t="s">
        <v>2516</v>
      </c>
      <c r="B602" t="s">
        <v>5718</v>
      </c>
      <c r="C602" t="s">
        <v>5718</v>
      </c>
      <c r="D602">
        <v>5076</v>
      </c>
      <c r="E602" t="s">
        <v>7533</v>
      </c>
      <c r="F602" t="s">
        <v>6968</v>
      </c>
      <c r="H602" s="17" t="s">
        <v>6953</v>
      </c>
      <c r="I602" s="29" t="str">
        <f>VLOOKUP(A602,'[5]ItemReport_10001042616_2025-02-'!$A:$U,21,0)</f>
        <v>00461771559263</v>
      </c>
      <c r="J602" t="s">
        <v>6886</v>
      </c>
    </row>
    <row r="603" spans="1:10" x14ac:dyDescent="0.25">
      <c r="A603" t="s">
        <v>3833</v>
      </c>
      <c r="B603" t="s">
        <v>7534</v>
      </c>
      <c r="C603" t="s">
        <v>7535</v>
      </c>
      <c r="D603" t="s">
        <v>3831</v>
      </c>
      <c r="E603" t="s">
        <v>7536</v>
      </c>
      <c r="F603" t="s">
        <v>7060</v>
      </c>
      <c r="I603" s="29" t="str">
        <f>VLOOKUP(A603,'[5]ItemReport_10001042616_2025-02-'!$A:$U,21,0)</f>
        <v>00465289622242</v>
      </c>
      <c r="J603" t="s">
        <v>6886</v>
      </c>
    </row>
    <row r="604" spans="1:10" x14ac:dyDescent="0.25">
      <c r="A604" t="s">
        <v>3832</v>
      </c>
      <c r="B604" t="s">
        <v>7537</v>
      </c>
      <c r="C604" t="s">
        <v>7537</v>
      </c>
      <c r="D604" t="s">
        <v>3831</v>
      </c>
      <c r="E604" t="s">
        <v>7538</v>
      </c>
      <c r="F604" t="s">
        <v>7089</v>
      </c>
      <c r="I604" s="29" t="str">
        <f>VLOOKUP(A604,'[5]ItemReport_10001042616_2025-02-'!$A:$U,21,0)</f>
        <v>00764608039144</v>
      </c>
      <c r="J604" t="s">
        <v>6886</v>
      </c>
    </row>
    <row r="605" spans="1:10" ht="60" customHeight="1" x14ac:dyDescent="0.25">
      <c r="A605" t="s">
        <v>3830</v>
      </c>
      <c r="B605" t="s">
        <v>7539</v>
      </c>
      <c r="F605" s="24" t="s">
        <v>6961</v>
      </c>
      <c r="I605" s="29" t="str">
        <f>VLOOKUP(A605,'[5]ItemReport_10001042616_2025-02-'!$A:$U,21,0)</f>
        <v>00764608017326</v>
      </c>
      <c r="J605" t="s">
        <v>6904</v>
      </c>
    </row>
    <row r="606" spans="1:10" ht="60" customHeight="1" x14ac:dyDescent="0.25">
      <c r="A606" t="s">
        <v>7540</v>
      </c>
      <c r="B606" t="s">
        <v>7541</v>
      </c>
      <c r="F606" s="24"/>
      <c r="H606" s="38" t="s">
        <v>7542</v>
      </c>
      <c r="I606" s="29" t="str">
        <f>VLOOKUP(A606,'[5]ItemReport_10001042616_2025-02-'!$A:$U,21,0)</f>
        <v>00465220679380</v>
      </c>
    </row>
    <row r="607" spans="1:10" x14ac:dyDescent="0.25">
      <c r="A607" t="s">
        <v>3801</v>
      </c>
      <c r="B607" t="s">
        <v>7543</v>
      </c>
      <c r="D607">
        <v>5080</v>
      </c>
      <c r="E607" t="s">
        <v>3801</v>
      </c>
      <c r="H607" s="17" t="s">
        <v>6953</v>
      </c>
      <c r="I607" s="29" t="str">
        <f>VLOOKUP(A607,'[5]ItemReport_10001042616_2025-02-'!$A:$U,21,0)</f>
        <v>10764608005450</v>
      </c>
      <c r="J607" t="s">
        <v>6886</v>
      </c>
    </row>
    <row r="608" spans="1:10" ht="60" customHeight="1" x14ac:dyDescent="0.25">
      <c r="A608" t="s">
        <v>5072</v>
      </c>
      <c r="B608" t="s">
        <v>5975</v>
      </c>
      <c r="F608" t="s">
        <v>5976</v>
      </c>
      <c r="H608" s="38" t="s">
        <v>7544</v>
      </c>
      <c r="I608" s="29" t="str">
        <f>VLOOKUP(A608,'[5]ItemReport_10001042616_2025-02-'!$A:$U,21,0)</f>
        <v>20764608020702</v>
      </c>
    </row>
    <row r="609" spans="1:10" ht="60" customHeight="1" x14ac:dyDescent="0.25">
      <c r="A609" t="s">
        <v>3802</v>
      </c>
      <c r="B609" t="s">
        <v>6146</v>
      </c>
      <c r="F609" s="24" t="s">
        <v>6961</v>
      </c>
      <c r="I609" s="29" t="e">
        <f>VLOOKUP(A609,'[5]ItemReport_10001042616_2025-02-'!$A:$U,21,0)</f>
        <v>#N/A</v>
      </c>
      <c r="J609" t="s">
        <v>6904</v>
      </c>
    </row>
    <row r="610" spans="1:10" x14ac:dyDescent="0.25">
      <c r="A610" t="s">
        <v>3806</v>
      </c>
      <c r="B610" t="s">
        <v>5800</v>
      </c>
      <c r="C610" t="s">
        <v>5801</v>
      </c>
      <c r="F610" t="s">
        <v>7060</v>
      </c>
      <c r="H610" s="17" t="s">
        <v>7262</v>
      </c>
      <c r="I610" s="29" t="str">
        <f>VLOOKUP(A610,'[5]ItemReport_10001042616_2025-02-'!$A:$U,21,0)</f>
        <v>20764608031777</v>
      </c>
      <c r="J610" t="s">
        <v>6886</v>
      </c>
    </row>
    <row r="611" spans="1:10" x14ac:dyDescent="0.25">
      <c r="A611" t="s">
        <v>3804</v>
      </c>
      <c r="B611" t="s">
        <v>5549</v>
      </c>
      <c r="C611" t="s">
        <v>5550</v>
      </c>
      <c r="E611" t="s">
        <v>7545</v>
      </c>
      <c r="F611" t="s">
        <v>6981</v>
      </c>
      <c r="I611" s="29" t="str">
        <f>VLOOKUP(A611,'[5]ItemReport_10001042616_2025-02-'!$A:$U,21,0)</f>
        <v>00764608038666</v>
      </c>
      <c r="J611" t="s">
        <v>6886</v>
      </c>
    </row>
    <row r="612" spans="1:10" ht="45" customHeight="1" x14ac:dyDescent="0.25">
      <c r="A612" t="s">
        <v>2533</v>
      </c>
      <c r="B612" t="s">
        <v>5566</v>
      </c>
      <c r="C612" t="s">
        <v>5566</v>
      </c>
      <c r="D612">
        <v>5086</v>
      </c>
      <c r="E612" t="s">
        <v>7546</v>
      </c>
      <c r="F612" s="24" t="s">
        <v>7013</v>
      </c>
      <c r="H612" s="17" t="s">
        <v>7262</v>
      </c>
      <c r="I612" s="29" t="str">
        <f>VLOOKUP(A612,'[5]ItemReport_10001042616_2025-02-'!$A:$U,21,0)</f>
        <v>20764608020566</v>
      </c>
      <c r="J612" t="s">
        <v>6886</v>
      </c>
    </row>
    <row r="613" spans="1:10" x14ac:dyDescent="0.25">
      <c r="A613" t="s">
        <v>2534</v>
      </c>
      <c r="B613" t="s">
        <v>5551</v>
      </c>
      <c r="C613" t="s">
        <v>5552</v>
      </c>
      <c r="D613">
        <v>5086</v>
      </c>
      <c r="E613" t="s">
        <v>7547</v>
      </c>
      <c r="F613" t="s">
        <v>6973</v>
      </c>
      <c r="H613" s="17" t="s">
        <v>6953</v>
      </c>
      <c r="I613" s="29" t="e">
        <f>VLOOKUP(A613,'[5]ItemReport_10001042616_2025-02-'!$A:$U,21,0)</f>
        <v>#N/A</v>
      </c>
      <c r="J613" t="s">
        <v>6886</v>
      </c>
    </row>
    <row r="614" spans="1:10" ht="60" customHeight="1" x14ac:dyDescent="0.25">
      <c r="A614" t="s">
        <v>2535</v>
      </c>
      <c r="B614" t="s">
        <v>5767</v>
      </c>
      <c r="C614" t="s">
        <v>5768</v>
      </c>
      <c r="D614">
        <v>5086</v>
      </c>
      <c r="E614" t="s">
        <v>7548</v>
      </c>
      <c r="F614" s="24" t="s">
        <v>7474</v>
      </c>
      <c r="H614" s="38" t="s">
        <v>7475</v>
      </c>
      <c r="I614" s="29" t="str">
        <f>VLOOKUP(A614,'[5]ItemReport_10001042616_2025-02-'!$A:$U,21,0)</f>
        <v>00467159964315</v>
      </c>
      <c r="J614" t="s">
        <v>7476</v>
      </c>
    </row>
    <row r="615" spans="1:10" ht="75" customHeight="1" x14ac:dyDescent="0.25">
      <c r="A615" t="s">
        <v>4909</v>
      </c>
      <c r="B615" t="s">
        <v>7549</v>
      </c>
      <c r="C615" t="s">
        <v>7550</v>
      </c>
      <c r="D615">
        <v>5086</v>
      </c>
      <c r="E615" t="s">
        <v>7551</v>
      </c>
      <c r="F615" s="24" t="s">
        <v>7552</v>
      </c>
      <c r="I615" s="29" t="e">
        <f>VLOOKUP(A615,'[5]ItemReport_10001042616_2025-02-'!$A:$U,21,0)</f>
        <v>#N/A</v>
      </c>
      <c r="J615" t="s">
        <v>7476</v>
      </c>
    </row>
    <row r="616" spans="1:10" x14ac:dyDescent="0.25">
      <c r="A616" t="s">
        <v>2536</v>
      </c>
      <c r="B616" t="s">
        <v>7553</v>
      </c>
      <c r="C616" t="s">
        <v>7554</v>
      </c>
      <c r="D616">
        <v>5087</v>
      </c>
      <c r="E616" t="s">
        <v>7555</v>
      </c>
      <c r="F616" t="s">
        <v>7060</v>
      </c>
      <c r="H616" s="17" t="s">
        <v>7262</v>
      </c>
      <c r="I616" s="29" t="str">
        <f>VLOOKUP(A616,'[5]ItemReport_10001042616_2025-02-'!$A:$U,21,0)</f>
        <v>20764608031371</v>
      </c>
      <c r="J616" t="s">
        <v>6886</v>
      </c>
    </row>
    <row r="617" spans="1:10" x14ac:dyDescent="0.25">
      <c r="A617" t="s">
        <v>2537</v>
      </c>
      <c r="B617" t="s">
        <v>6770</v>
      </c>
      <c r="C617" t="s">
        <v>6770</v>
      </c>
      <c r="D617">
        <v>5087</v>
      </c>
      <c r="E617" t="s">
        <v>7556</v>
      </c>
      <c r="F617" t="s">
        <v>6968</v>
      </c>
      <c r="H617" s="17" t="s">
        <v>6953</v>
      </c>
      <c r="I617" s="29" t="str">
        <f>VLOOKUP(A617,'[5]ItemReport_10001042616_2025-02-'!$A:$U,21,0)</f>
        <v>10764608079000</v>
      </c>
      <c r="J617" t="s">
        <v>6886</v>
      </c>
    </row>
    <row r="618" spans="1:10" x14ac:dyDescent="0.25">
      <c r="A618" t="s">
        <v>5020</v>
      </c>
      <c r="B618" t="s">
        <v>6770</v>
      </c>
      <c r="C618" t="s">
        <v>6771</v>
      </c>
      <c r="D618">
        <v>5087</v>
      </c>
      <c r="E618" t="s">
        <v>7557</v>
      </c>
      <c r="F618" t="s">
        <v>6981</v>
      </c>
      <c r="I618" s="29" t="e">
        <f>VLOOKUP(A618,'[5]ItemReport_10001042616_2025-02-'!$A:$U,21,0)</f>
        <v>#N/A</v>
      </c>
      <c r="J618" t="s">
        <v>6886</v>
      </c>
    </row>
    <row r="619" spans="1:10" ht="60" customHeight="1" x14ac:dyDescent="0.25">
      <c r="A619" t="s">
        <v>3895</v>
      </c>
      <c r="B619" t="s">
        <v>5850</v>
      </c>
      <c r="D619">
        <v>5087</v>
      </c>
      <c r="E619" t="s">
        <v>3895</v>
      </c>
      <c r="F619" s="24" t="s">
        <v>7070</v>
      </c>
      <c r="H619" s="38" t="s">
        <v>7483</v>
      </c>
      <c r="I619" s="29" t="str">
        <f>VLOOKUP(A619,'[5]ItemReport_10001042616_2025-02-'!$A:$U,21,0)</f>
        <v>20764608021419</v>
      </c>
      <c r="J619" t="s">
        <v>6910</v>
      </c>
    </row>
    <row r="620" spans="1:10" ht="60" customHeight="1" x14ac:dyDescent="0.25">
      <c r="A620" t="s">
        <v>2538</v>
      </c>
      <c r="B620" t="s">
        <v>5405</v>
      </c>
      <c r="D620">
        <v>5087</v>
      </c>
      <c r="E620" t="s">
        <v>2538</v>
      </c>
      <c r="F620" s="24" t="s">
        <v>6961</v>
      </c>
      <c r="H620" s="38" t="s">
        <v>7558</v>
      </c>
      <c r="I620" s="29" t="str">
        <f>VLOOKUP(A620,'[5]ItemReport_10001042616_2025-02-'!$A:$U,21,0)</f>
        <v>20764608031579</v>
      </c>
      <c r="J620" t="s">
        <v>6913</v>
      </c>
    </row>
    <row r="621" spans="1:10" ht="60" customHeight="1" x14ac:dyDescent="0.25">
      <c r="A621" t="s">
        <v>4971</v>
      </c>
      <c r="B621" t="s">
        <v>5499</v>
      </c>
      <c r="D621">
        <v>5087</v>
      </c>
      <c r="F621" s="24" t="s">
        <v>5976</v>
      </c>
      <c r="H621" s="38" t="s">
        <v>7509</v>
      </c>
      <c r="I621" s="29" t="str">
        <f>VLOOKUP(A621,'[5]ItemReport_10001042616_2025-02-'!$A:$U,21,0)</f>
        <v>00764608012765</v>
      </c>
      <c r="J621" t="s">
        <v>6904</v>
      </c>
    </row>
    <row r="622" spans="1:10" ht="60" customHeight="1" x14ac:dyDescent="0.25">
      <c r="A622" t="s">
        <v>5104</v>
      </c>
      <c r="B622" t="s">
        <v>6296</v>
      </c>
      <c r="F622" t="s">
        <v>5976</v>
      </c>
      <c r="H622" s="38" t="s">
        <v>7428</v>
      </c>
      <c r="I622" s="29" t="str">
        <f>VLOOKUP(A622,'[5]ItemReport_10001042616_2025-02-'!$A:$U,21,0)</f>
        <v>00764608038727</v>
      </c>
      <c r="J622" t="s">
        <v>6904</v>
      </c>
    </row>
    <row r="623" spans="1:10" ht="45" customHeight="1" x14ac:dyDescent="0.25">
      <c r="A623" t="s">
        <v>7559</v>
      </c>
      <c r="B623" t="s">
        <v>7560</v>
      </c>
      <c r="H623" s="38" t="s">
        <v>7561</v>
      </c>
      <c r="I623" s="29" t="str">
        <f>VLOOKUP(A623,'[5]ItemReport_10001042616_2025-02-'!$A:$U,21,0)</f>
        <v>00764608012154</v>
      </c>
      <c r="J623" t="s">
        <v>6886</v>
      </c>
    </row>
    <row r="624" spans="1:10" x14ac:dyDescent="0.25">
      <c r="A624" t="s">
        <v>2544</v>
      </c>
      <c r="B624" t="s">
        <v>5215</v>
      </c>
      <c r="C624" t="s">
        <v>5215</v>
      </c>
      <c r="D624">
        <v>508</v>
      </c>
      <c r="E624" t="s">
        <v>6597</v>
      </c>
      <c r="F624" t="s">
        <v>6968</v>
      </c>
      <c r="H624" s="17" t="s">
        <v>6953</v>
      </c>
      <c r="I624" s="29" t="str">
        <f>VLOOKUP(A624,'[5]ItemReport_10001042616_2025-02-'!$A:$U,21,0)</f>
        <v>20764608031869</v>
      </c>
      <c r="J624" t="s">
        <v>6886</v>
      </c>
    </row>
    <row r="625" spans="1:10" ht="60" customHeight="1" x14ac:dyDescent="0.25">
      <c r="A625" t="s">
        <v>3906</v>
      </c>
      <c r="B625" t="s">
        <v>5432</v>
      </c>
      <c r="C625" t="s">
        <v>5433</v>
      </c>
      <c r="D625">
        <v>508</v>
      </c>
      <c r="E625" t="s">
        <v>7562</v>
      </c>
      <c r="F625" s="24" t="s">
        <v>7070</v>
      </c>
      <c r="H625" s="38" t="s">
        <v>6957</v>
      </c>
      <c r="I625" s="29" t="str">
        <f>VLOOKUP(A625,'[5]ItemReport_10001042616_2025-02-'!$A:$U,21,0)</f>
        <v>00462882908360</v>
      </c>
      <c r="J625" t="s">
        <v>6910</v>
      </c>
    </row>
    <row r="626" spans="1:10" ht="60" customHeight="1" x14ac:dyDescent="0.25">
      <c r="A626" t="s">
        <v>2545</v>
      </c>
      <c r="B626" t="s">
        <v>7563</v>
      </c>
      <c r="D626">
        <v>508</v>
      </c>
      <c r="E626" t="s">
        <v>2545</v>
      </c>
      <c r="F626" s="24" t="s">
        <v>6961</v>
      </c>
      <c r="H626" s="38" t="s">
        <v>7558</v>
      </c>
      <c r="I626" s="29" t="str">
        <f>VLOOKUP(A626,'[5]ItemReport_10001042616_2025-02-'!$A:$U,21,0)</f>
        <v>20764608018068</v>
      </c>
      <c r="J626" t="s">
        <v>6913</v>
      </c>
    </row>
    <row r="627" spans="1:10" ht="60" customHeight="1" x14ac:dyDescent="0.25">
      <c r="A627" t="s">
        <v>4924</v>
      </c>
      <c r="B627" t="s">
        <v>5397</v>
      </c>
      <c r="C627" t="s">
        <v>5398</v>
      </c>
      <c r="D627">
        <v>508</v>
      </c>
      <c r="E627" t="s">
        <v>7564</v>
      </c>
      <c r="F627" s="24" t="s">
        <v>5976</v>
      </c>
      <c r="H627" s="38" t="s">
        <v>7428</v>
      </c>
      <c r="I627" s="29" t="str">
        <f>VLOOKUP(A627,'[5]ItemReport_10001042616_2025-02-'!$A:$U,21,0)</f>
        <v>20764608020801</v>
      </c>
      <c r="J627" t="s">
        <v>6889</v>
      </c>
    </row>
    <row r="628" spans="1:10" x14ac:dyDescent="0.25">
      <c r="A628" t="s">
        <v>2547</v>
      </c>
      <c r="B628" t="s">
        <v>5242</v>
      </c>
      <c r="C628" t="s">
        <v>5242</v>
      </c>
      <c r="D628">
        <v>5090</v>
      </c>
      <c r="E628" t="s">
        <v>7565</v>
      </c>
      <c r="F628" t="s">
        <v>6968</v>
      </c>
      <c r="H628" s="17" t="s">
        <v>6953</v>
      </c>
      <c r="I628" s="29" t="str">
        <f>VLOOKUP(A628,'[5]ItemReport_10001042616_2025-02-'!$A:$U,21,0)</f>
        <v>10764608025694</v>
      </c>
      <c r="J628" t="s">
        <v>6886</v>
      </c>
    </row>
    <row r="629" spans="1:10" x14ac:dyDescent="0.25">
      <c r="A629" t="s">
        <v>5133</v>
      </c>
      <c r="B629" t="s">
        <v>6521</v>
      </c>
      <c r="F629" t="s">
        <v>5297</v>
      </c>
      <c r="H629" s="17" t="s">
        <v>6953</v>
      </c>
      <c r="I629" s="29" t="str">
        <f>VLOOKUP(A629,'[5]ItemReport_10001042616_2025-02-'!$A:$U,21,0)</f>
        <v>20764608020993</v>
      </c>
      <c r="J629" t="s">
        <v>6886</v>
      </c>
    </row>
    <row r="630" spans="1:10" ht="60" customHeight="1" x14ac:dyDescent="0.25">
      <c r="A630" t="s">
        <v>7566</v>
      </c>
      <c r="B630" t="s">
        <v>7567</v>
      </c>
      <c r="H630" s="38" t="s">
        <v>6951</v>
      </c>
      <c r="I630" s="29" t="str">
        <f>VLOOKUP(A630,'[5]ItemReport_10001042616_2025-02-'!$A:$U,21,0)</f>
        <v>20764608009387</v>
      </c>
      <c r="J630" t="s">
        <v>6983</v>
      </c>
    </row>
    <row r="631" spans="1:10" x14ac:dyDescent="0.25">
      <c r="A631" t="s">
        <v>2550</v>
      </c>
      <c r="B631" t="s">
        <v>7568</v>
      </c>
      <c r="C631" t="s">
        <v>7568</v>
      </c>
      <c r="D631">
        <v>5091</v>
      </c>
      <c r="E631" t="s">
        <v>7569</v>
      </c>
      <c r="F631" t="s">
        <v>6968</v>
      </c>
      <c r="H631" s="17" t="s">
        <v>6953</v>
      </c>
      <c r="I631" s="29" t="str">
        <f>VLOOKUP(A631,'[5]ItemReport_10001042616_2025-02-'!$A:$U,21,0)</f>
        <v>00461430625865</v>
      </c>
      <c r="J631" t="s">
        <v>6886</v>
      </c>
    </row>
    <row r="632" spans="1:10" ht="60" customHeight="1" x14ac:dyDescent="0.25">
      <c r="A632" t="s">
        <v>3902</v>
      </c>
      <c r="B632" t="s">
        <v>5586</v>
      </c>
      <c r="C632" t="s">
        <v>5587</v>
      </c>
      <c r="D632">
        <v>5091</v>
      </c>
      <c r="E632" t="s">
        <v>7570</v>
      </c>
      <c r="F632" s="24" t="s">
        <v>7070</v>
      </c>
      <c r="I632" s="29" t="str">
        <f>VLOOKUP(A632,'[5]ItemReport_10001042616_2025-02-'!$A:$U,21,0)</f>
        <v>10764608020941</v>
      </c>
      <c r="J632" t="s">
        <v>6910</v>
      </c>
    </row>
    <row r="633" spans="1:10" ht="60" customHeight="1" x14ac:dyDescent="0.25">
      <c r="A633" t="s">
        <v>5085</v>
      </c>
      <c r="B633" t="s">
        <v>6134</v>
      </c>
      <c r="F633" t="s">
        <v>6135</v>
      </c>
      <c r="H633" s="38" t="s">
        <v>7571</v>
      </c>
      <c r="I633" s="29" t="str">
        <f>VLOOKUP(A633,'[5]ItemReport_10001042616_2025-02-'!$A:$U,21,0)</f>
        <v>10764608028053</v>
      </c>
      <c r="J633" t="s">
        <v>6904</v>
      </c>
    </row>
    <row r="634" spans="1:10" ht="60" customHeight="1" x14ac:dyDescent="0.25">
      <c r="A634" t="s">
        <v>5134</v>
      </c>
      <c r="B634" t="s">
        <v>6522</v>
      </c>
      <c r="F634" t="s">
        <v>5494</v>
      </c>
      <c r="H634" s="38" t="s">
        <v>6992</v>
      </c>
      <c r="I634" s="29" t="str">
        <f>VLOOKUP(A634,'[5]ItemReport_10001042616_2025-02-'!$A:$U,21,0)</f>
        <v>20764608082717</v>
      </c>
    </row>
    <row r="635" spans="1:10" ht="45" customHeight="1" x14ac:dyDescent="0.25">
      <c r="A635" t="s">
        <v>2561</v>
      </c>
      <c r="B635" t="s">
        <v>5320</v>
      </c>
      <c r="C635" t="s">
        <v>5321</v>
      </c>
      <c r="D635">
        <v>5096</v>
      </c>
      <c r="E635" t="s">
        <v>7572</v>
      </c>
      <c r="F635" t="s">
        <v>6113</v>
      </c>
      <c r="H635" s="24" t="s">
        <v>7007</v>
      </c>
      <c r="I635" s="29" t="str">
        <f>VLOOKUP(A635,'[5]ItemReport_10001042616_2025-02-'!$A:$U,21,0)</f>
        <v>00764608012666</v>
      </c>
      <c r="J635" t="s">
        <v>6886</v>
      </c>
    </row>
    <row r="636" spans="1:10" x14ac:dyDescent="0.25">
      <c r="A636" t="s">
        <v>4914</v>
      </c>
      <c r="B636" t="s">
        <v>5257</v>
      </c>
      <c r="C636" t="s">
        <v>5257</v>
      </c>
      <c r="D636">
        <v>5096</v>
      </c>
      <c r="E636" t="s">
        <v>7573</v>
      </c>
      <c r="F636" t="s">
        <v>7227</v>
      </c>
      <c r="I636" s="29" t="e">
        <f>VLOOKUP(A636,'[5]ItemReport_10001042616_2025-02-'!$A:$U,21,0)</f>
        <v>#N/A</v>
      </c>
      <c r="J636" t="s">
        <v>6886</v>
      </c>
    </row>
    <row r="637" spans="1:10" x14ac:dyDescent="0.25">
      <c r="A637" t="s">
        <v>4175</v>
      </c>
      <c r="B637" t="s">
        <v>5950</v>
      </c>
      <c r="F637" t="s">
        <v>7060</v>
      </c>
      <c r="I637" s="29" t="str">
        <f>VLOOKUP(A637,'[5]ItemReport_10001042616_2025-02-'!$A:$U,21,0)</f>
        <v>20764608061101</v>
      </c>
      <c r="J637" t="s">
        <v>6886</v>
      </c>
    </row>
    <row r="638" spans="1:10" x14ac:dyDescent="0.25">
      <c r="A638" t="s">
        <v>5015</v>
      </c>
      <c r="B638" t="s">
        <v>5703</v>
      </c>
      <c r="F638" t="s">
        <v>7060</v>
      </c>
      <c r="I638" s="29" t="e">
        <f>VLOOKUP(A638,'[5]ItemReport_10001042616_2025-02-'!$A:$U,21,0)</f>
        <v>#N/A</v>
      </c>
      <c r="J638" t="s">
        <v>6886</v>
      </c>
    </row>
    <row r="639" spans="1:10" x14ac:dyDescent="0.25">
      <c r="A639" t="s">
        <v>2564</v>
      </c>
      <c r="B639" t="s">
        <v>6326</v>
      </c>
      <c r="C639" t="s">
        <v>6327</v>
      </c>
      <c r="D639">
        <v>509</v>
      </c>
      <c r="E639" t="s">
        <v>7574</v>
      </c>
      <c r="F639" t="s">
        <v>7060</v>
      </c>
      <c r="H639" s="17" t="s">
        <v>7262</v>
      </c>
      <c r="I639" s="29" t="str">
        <f>VLOOKUP(A639,'[5]ItemReport_10001042616_2025-02-'!$A:$U,21,0)</f>
        <v>00764608019146</v>
      </c>
      <c r="J639" t="s">
        <v>6886</v>
      </c>
    </row>
    <row r="640" spans="1:10" ht="60" customHeight="1" x14ac:dyDescent="0.25">
      <c r="A640" t="s">
        <v>2565</v>
      </c>
      <c r="B640" t="s">
        <v>7575</v>
      </c>
      <c r="C640" t="s">
        <v>7576</v>
      </c>
      <c r="D640">
        <v>509</v>
      </c>
      <c r="E640" t="s">
        <v>7577</v>
      </c>
      <c r="F640" s="24" t="s">
        <v>7578</v>
      </c>
      <c r="H640" s="38" t="s">
        <v>7579</v>
      </c>
      <c r="I640" s="29" t="str">
        <f>VLOOKUP(A640,'[5]ItemReport_10001042616_2025-02-'!$A:$U,21,0)</f>
        <v>00764608010310</v>
      </c>
      <c r="J640" t="s">
        <v>6910</v>
      </c>
    </row>
    <row r="641" spans="1:10" x14ac:dyDescent="0.25">
      <c r="A641" t="s">
        <v>2578</v>
      </c>
      <c r="B641" t="s">
        <v>7580</v>
      </c>
      <c r="F641" t="s">
        <v>6968</v>
      </c>
      <c r="H641" t="s">
        <v>6953</v>
      </c>
      <c r="I641" s="29" t="str">
        <f>VLOOKUP(A641,'[5]ItemReport_10001042616_2025-02-'!$A:$U,21,0)</f>
        <v>00764608002506</v>
      </c>
      <c r="J641" t="s">
        <v>6886</v>
      </c>
    </row>
    <row r="642" spans="1:10" ht="60" customHeight="1" x14ac:dyDescent="0.25">
      <c r="A642" t="s">
        <v>2579</v>
      </c>
      <c r="B642" t="s">
        <v>6029</v>
      </c>
      <c r="F642" s="24" t="s">
        <v>6967</v>
      </c>
      <c r="H642" s="38" t="s">
        <v>7043</v>
      </c>
      <c r="I642" s="29" t="str">
        <f>VLOOKUP(A642,'[5]ItemReport_10001042616_2025-02-'!$A:$U,21,0)</f>
        <v>20764608060067</v>
      </c>
      <c r="J642" t="s">
        <v>6966</v>
      </c>
    </row>
    <row r="643" spans="1:10" x14ac:dyDescent="0.25">
      <c r="A643" t="s">
        <v>2587</v>
      </c>
      <c r="B643" t="s">
        <v>5163</v>
      </c>
      <c r="C643" s="45" t="s">
        <v>7581</v>
      </c>
      <c r="D643">
        <v>510</v>
      </c>
      <c r="E643" t="s">
        <v>7582</v>
      </c>
      <c r="F643" t="s">
        <v>7583</v>
      </c>
      <c r="H643" s="17" t="s">
        <v>6953</v>
      </c>
      <c r="I643" s="29" t="str">
        <f>VLOOKUP(A643,'[5]ItemReport_10001042616_2025-02-'!$A:$U,21,0)</f>
        <v>00764608041611</v>
      </c>
      <c r="J643" t="s">
        <v>6886</v>
      </c>
    </row>
    <row r="644" spans="1:10" x14ac:dyDescent="0.25">
      <c r="A644" t="s">
        <v>4933</v>
      </c>
      <c r="B644" t="s">
        <v>5163</v>
      </c>
      <c r="C644" t="s">
        <v>5163</v>
      </c>
      <c r="D644">
        <v>510</v>
      </c>
      <c r="E644" t="s">
        <v>7584</v>
      </c>
      <c r="F644" t="s">
        <v>7089</v>
      </c>
      <c r="H644" s="17" t="s">
        <v>6953</v>
      </c>
      <c r="I644" s="29" t="e">
        <f>VLOOKUP(A644,'[5]ItemReport_10001042616_2025-02-'!$A:$U,21,0)</f>
        <v>#N/A</v>
      </c>
      <c r="J644" t="s">
        <v>6886</v>
      </c>
    </row>
    <row r="645" spans="1:10" ht="60" customHeight="1" x14ac:dyDescent="0.25">
      <c r="A645" t="s">
        <v>2588</v>
      </c>
      <c r="B645" t="s">
        <v>5261</v>
      </c>
      <c r="C645" t="s">
        <v>5262</v>
      </c>
      <c r="D645">
        <v>510</v>
      </c>
      <c r="E645" t="s">
        <v>7585</v>
      </c>
      <c r="F645" s="24" t="s">
        <v>7070</v>
      </c>
      <c r="H645" s="24" t="s">
        <v>6957</v>
      </c>
      <c r="I645" s="29" t="str">
        <f>VLOOKUP(A645,'[5]ItemReport_10001042616_2025-02-'!$A:$U,21,0)</f>
        <v>00764608043585</v>
      </c>
      <c r="J645" t="s">
        <v>6913</v>
      </c>
    </row>
    <row r="646" spans="1:10" x14ac:dyDescent="0.25">
      <c r="A646" t="s">
        <v>2598</v>
      </c>
      <c r="B646" t="s">
        <v>7586</v>
      </c>
      <c r="D646">
        <v>511</v>
      </c>
      <c r="H646" s="17" t="s">
        <v>6953</v>
      </c>
      <c r="I646" s="29" t="str">
        <f>VLOOKUP(A646,'[5]ItemReport_10001042616_2025-02-'!$A:$U,21,0)</f>
        <v>00814625070719</v>
      </c>
      <c r="J646" t="s">
        <v>6886</v>
      </c>
    </row>
    <row r="647" spans="1:10" ht="60" customHeight="1" x14ac:dyDescent="0.25">
      <c r="A647" t="s">
        <v>2599</v>
      </c>
      <c r="B647" t="s">
        <v>7587</v>
      </c>
      <c r="D647">
        <v>511</v>
      </c>
      <c r="H647" s="38" t="s">
        <v>7349</v>
      </c>
      <c r="I647" s="29" t="str">
        <f>VLOOKUP(A647,'[5]ItemReport_10001042616_2025-02-'!$A:$U,21,0)</f>
        <v>00464055828413</v>
      </c>
      <c r="J647" t="s">
        <v>6966</v>
      </c>
    </row>
    <row r="648" spans="1:10" x14ac:dyDescent="0.25">
      <c r="A648" t="s">
        <v>2605</v>
      </c>
      <c r="B648" t="s">
        <v>5705</v>
      </c>
      <c r="C648" t="s">
        <v>5706</v>
      </c>
      <c r="D648">
        <v>512</v>
      </c>
      <c r="E648" t="s">
        <v>7588</v>
      </c>
      <c r="F648" t="s">
        <v>6981</v>
      </c>
      <c r="H648" s="17" t="s">
        <v>6953</v>
      </c>
      <c r="I648" s="29" t="str">
        <f>VLOOKUP(A648,'[5]ItemReport_10001042616_2025-02-'!$A:$U,21,0)</f>
        <v>20764608054264</v>
      </c>
      <c r="J648" t="s">
        <v>6886</v>
      </c>
    </row>
    <row r="649" spans="1:10" x14ac:dyDescent="0.25">
      <c r="A649" t="s">
        <v>5108</v>
      </c>
      <c r="B649" t="s">
        <v>6344</v>
      </c>
      <c r="F649" t="s">
        <v>5297</v>
      </c>
      <c r="H649" t="s">
        <v>6953</v>
      </c>
      <c r="I649" s="29" t="str">
        <f>VLOOKUP(A649,'[5]ItemReport_10001042616_2025-02-'!$A:$U,21,0)</f>
        <v>00764608018019</v>
      </c>
      <c r="J649" t="s">
        <v>6886</v>
      </c>
    </row>
    <row r="650" spans="1:10" ht="45" customHeight="1" x14ac:dyDescent="0.25">
      <c r="A650" t="s">
        <v>5094</v>
      </c>
      <c r="B650" t="s">
        <v>6213</v>
      </c>
      <c r="F650" t="s">
        <v>6197</v>
      </c>
      <c r="H650" s="38" t="s">
        <v>7589</v>
      </c>
      <c r="I650" s="29" t="str">
        <f>VLOOKUP(A650,'[5]ItemReport_10001042616_2025-02-'!$A:$U,21,0)</f>
        <v>00764608019344</v>
      </c>
    </row>
    <row r="651" spans="1:10" ht="45" customHeight="1" x14ac:dyDescent="0.25">
      <c r="A651" t="s">
        <v>5102</v>
      </c>
      <c r="B651" t="s">
        <v>6285</v>
      </c>
      <c r="F651" t="s">
        <v>6197</v>
      </c>
      <c r="H651" s="38" t="s">
        <v>7589</v>
      </c>
      <c r="I651" s="29" t="str">
        <f>VLOOKUP(A651,'[5]ItemReport_10001042616_2025-02-'!$A:$U,21,0)</f>
        <v>00466944035650</v>
      </c>
    </row>
    <row r="652" spans="1:10" x14ac:dyDescent="0.25">
      <c r="A652" t="s">
        <v>2611</v>
      </c>
      <c r="B652" t="s">
        <v>6118</v>
      </c>
      <c r="D652">
        <v>5132</v>
      </c>
      <c r="E652" t="s">
        <v>2611</v>
      </c>
      <c r="F652" t="s">
        <v>5297</v>
      </c>
      <c r="H652" s="17" t="s">
        <v>6953</v>
      </c>
      <c r="I652" s="29" t="str">
        <f>VLOOKUP(A652,'[5]ItemReport_10001042616_2025-02-'!$A:$U,21,0)</f>
        <v>20764608050891</v>
      </c>
      <c r="J652" t="s">
        <v>6886</v>
      </c>
    </row>
    <row r="653" spans="1:10" ht="60" customHeight="1" x14ac:dyDescent="0.25">
      <c r="A653" t="s">
        <v>2621</v>
      </c>
      <c r="B653" t="s">
        <v>7590</v>
      </c>
      <c r="F653" s="24" t="s">
        <v>6967</v>
      </c>
      <c r="I653" s="29" t="str">
        <f>VLOOKUP(A653,'[5]ItemReport_10001042616_2025-02-'!$A:$U,21,0)</f>
        <v>00764608043004</v>
      </c>
      <c r="J653" t="s">
        <v>6966</v>
      </c>
    </row>
    <row r="654" spans="1:10" x14ac:dyDescent="0.25">
      <c r="A654" t="s">
        <v>2622</v>
      </c>
      <c r="B654" t="s">
        <v>5786</v>
      </c>
      <c r="F654" t="s">
        <v>7060</v>
      </c>
      <c r="I654" s="29" t="str">
        <f>VLOOKUP(A654,'[5]ItemReport_10001042616_2025-02-'!$A:$U,21,0)</f>
        <v>00764608055144</v>
      </c>
      <c r="J654" t="s">
        <v>6886</v>
      </c>
    </row>
    <row r="655" spans="1:10" ht="60" customHeight="1" x14ac:dyDescent="0.25">
      <c r="A655" t="s">
        <v>2638</v>
      </c>
      <c r="B655" t="s">
        <v>7591</v>
      </c>
      <c r="F655" s="24" t="s">
        <v>6967</v>
      </c>
      <c r="I655" s="29" t="str">
        <f>VLOOKUP(A655,'[5]ItemReport_10001042616_2025-02-'!$A:$U,21,0)</f>
        <v>00461411909533</v>
      </c>
      <c r="J655" t="s">
        <v>6966</v>
      </c>
    </row>
    <row r="656" spans="1:10" x14ac:dyDescent="0.25">
      <c r="A656" t="s">
        <v>2644</v>
      </c>
      <c r="B656" t="s">
        <v>5919</v>
      </c>
      <c r="D656">
        <v>515</v>
      </c>
      <c r="E656" t="s">
        <v>2644</v>
      </c>
      <c r="F656" t="s">
        <v>6968</v>
      </c>
      <c r="H656" s="17" t="s">
        <v>6953</v>
      </c>
      <c r="I656" s="29" t="str">
        <f>VLOOKUP(A656,'[5]ItemReport_10001042616_2025-02-'!$A:$U,21,0)</f>
        <v>10764608002138</v>
      </c>
      <c r="J656" t="s">
        <v>6886</v>
      </c>
    </row>
    <row r="657" spans="1:10" ht="45" customHeight="1" x14ac:dyDescent="0.25">
      <c r="A657" t="s">
        <v>5125</v>
      </c>
      <c r="B657" t="s">
        <v>6456</v>
      </c>
      <c r="F657" t="s">
        <v>6197</v>
      </c>
      <c r="H657" s="38" t="s">
        <v>7589</v>
      </c>
      <c r="I657" s="29" t="str">
        <f>VLOOKUP(A657,'[5]ItemReport_10001042616_2025-02-'!$A:$U,21,0)</f>
        <v>00764608034385</v>
      </c>
    </row>
    <row r="658" spans="1:10" x14ac:dyDescent="0.25">
      <c r="A658" t="s">
        <v>2656</v>
      </c>
      <c r="B658" t="s">
        <v>5241</v>
      </c>
      <c r="C658" t="s">
        <v>5241</v>
      </c>
      <c r="D658">
        <v>516</v>
      </c>
      <c r="E658" t="s">
        <v>7592</v>
      </c>
      <c r="F658" t="s">
        <v>6968</v>
      </c>
      <c r="H658" s="17" t="s">
        <v>6953</v>
      </c>
      <c r="I658" s="29" t="str">
        <f>VLOOKUP(A658,'[5]ItemReport_10001042616_2025-02-'!$A:$U,21,0)</f>
        <v>20764608007567</v>
      </c>
      <c r="J658" t="s">
        <v>6886</v>
      </c>
    </row>
    <row r="659" spans="1:10" x14ac:dyDescent="0.25">
      <c r="A659" t="s">
        <v>5062</v>
      </c>
      <c r="B659" t="s">
        <v>5559</v>
      </c>
      <c r="F659" t="s">
        <v>5297</v>
      </c>
      <c r="H659" t="s">
        <v>6953</v>
      </c>
      <c r="I659" s="29" t="str">
        <f>VLOOKUP(A659,'[5]ItemReport_10001042616_2025-02-'!$A:$U,21,0)</f>
        <v>00764608033371</v>
      </c>
      <c r="J659" t="s">
        <v>6886</v>
      </c>
    </row>
    <row r="660" spans="1:10" ht="60" customHeight="1" x14ac:dyDescent="0.25">
      <c r="A660" t="s">
        <v>2660</v>
      </c>
      <c r="B660" t="s">
        <v>6116</v>
      </c>
      <c r="F660" s="24" t="s">
        <v>6967</v>
      </c>
      <c r="I660" s="29" t="str">
        <f>VLOOKUP(A660,'[5]ItemReport_10001042616_2025-02-'!$A:$U,21,0)</f>
        <v>00764608055007</v>
      </c>
      <c r="J660" t="s">
        <v>6966</v>
      </c>
    </row>
    <row r="661" spans="1:10" x14ac:dyDescent="0.25">
      <c r="A661" t="s">
        <v>2662</v>
      </c>
      <c r="B661" t="s">
        <v>7593</v>
      </c>
      <c r="F661" t="s">
        <v>6113</v>
      </c>
      <c r="I661" s="29" t="str">
        <f>VLOOKUP(A661,'[5]ItemReport_10001042616_2025-02-'!$A:$U,21,0)</f>
        <v>00465807300904</v>
      </c>
      <c r="J661" t="s">
        <v>6886</v>
      </c>
    </row>
    <row r="662" spans="1:10" x14ac:dyDescent="0.25">
      <c r="A662" t="s">
        <v>2666</v>
      </c>
      <c r="B662" t="s">
        <v>7594</v>
      </c>
      <c r="F662" t="s">
        <v>6113</v>
      </c>
      <c r="I662" s="29" t="str">
        <f>VLOOKUP(A662,'[5]ItemReport_10001042616_2025-02-'!$A:$U,21,0)</f>
        <v>10764608025076</v>
      </c>
      <c r="J662" t="s">
        <v>6886</v>
      </c>
    </row>
    <row r="663" spans="1:10" x14ac:dyDescent="0.25">
      <c r="A663" t="s">
        <v>2667</v>
      </c>
      <c r="B663" t="s">
        <v>7595</v>
      </c>
      <c r="C663" t="s">
        <v>7595</v>
      </c>
      <c r="D663">
        <v>5172</v>
      </c>
      <c r="E663" t="s">
        <v>7596</v>
      </c>
      <c r="F663" t="s">
        <v>7089</v>
      </c>
      <c r="H663" s="17" t="s">
        <v>6953</v>
      </c>
      <c r="I663" s="29" t="str">
        <f>VLOOKUP(A663,'[5]ItemReport_10001042616_2025-02-'!$A:$U,21,0)</f>
        <v>10764608031299</v>
      </c>
      <c r="J663" t="s">
        <v>6886</v>
      </c>
    </row>
    <row r="664" spans="1:10" ht="60" customHeight="1" x14ac:dyDescent="0.25">
      <c r="A664" t="s">
        <v>2668</v>
      </c>
      <c r="B664" t="s">
        <v>7597</v>
      </c>
      <c r="C664" t="s">
        <v>7598</v>
      </c>
      <c r="D664">
        <v>5172</v>
      </c>
      <c r="E664" t="s">
        <v>7599</v>
      </c>
      <c r="F664" s="24" t="s">
        <v>7600</v>
      </c>
      <c r="H664" s="38" t="s">
        <v>6992</v>
      </c>
      <c r="I664" s="29" t="str">
        <f>VLOOKUP(A664,'[5]ItemReport_10001042616_2025-02-'!$A:$U,21,0)</f>
        <v>00764608050729</v>
      </c>
      <c r="J664" t="s">
        <v>6966</v>
      </c>
    </row>
    <row r="665" spans="1:10" x14ac:dyDescent="0.25">
      <c r="A665" t="s">
        <v>5055</v>
      </c>
      <c r="B665" t="s">
        <v>5589</v>
      </c>
      <c r="F665" t="s">
        <v>6968</v>
      </c>
      <c r="H665" t="s">
        <v>6953</v>
      </c>
      <c r="I665" s="29" t="str">
        <f>VLOOKUP(A665,'[5]ItemReport_10001042616_2025-02-'!$A:$U,21,0)</f>
        <v>10764608170349</v>
      </c>
      <c r="J665" t="s">
        <v>6886</v>
      </c>
    </row>
    <row r="666" spans="1:10" x14ac:dyDescent="0.25">
      <c r="A666" t="s">
        <v>2670</v>
      </c>
      <c r="B666" t="s">
        <v>5678</v>
      </c>
      <c r="F666" t="s">
        <v>6113</v>
      </c>
      <c r="I666" s="29" t="str">
        <f>VLOOKUP(A666,'[5]ItemReport_10001042616_2025-02-'!$A:$U,21,0)</f>
        <v>00469136901450</v>
      </c>
      <c r="J666" t="s">
        <v>6886</v>
      </c>
    </row>
    <row r="667" spans="1:10" ht="60" customHeight="1" x14ac:dyDescent="0.25">
      <c r="A667" t="s">
        <v>2671</v>
      </c>
      <c r="B667" t="s">
        <v>5814</v>
      </c>
      <c r="D667">
        <v>5173</v>
      </c>
      <c r="F667" s="24" t="s">
        <v>7601</v>
      </c>
      <c r="H667" s="38" t="s">
        <v>7602</v>
      </c>
      <c r="I667" s="29" t="str">
        <f>VLOOKUP(A667,'[5]ItemReport_10001042616_2025-02-'!$A:$U,21,0)</f>
        <v>20764608025011</v>
      </c>
      <c r="J667" t="s">
        <v>6966</v>
      </c>
    </row>
    <row r="668" spans="1:10" x14ac:dyDescent="0.25">
      <c r="A668" t="s">
        <v>2672</v>
      </c>
      <c r="B668" t="s">
        <v>5754</v>
      </c>
      <c r="C668" t="s">
        <v>5755</v>
      </c>
      <c r="D668">
        <v>5174</v>
      </c>
      <c r="E668" t="s">
        <v>7603</v>
      </c>
      <c r="F668" t="s">
        <v>6113</v>
      </c>
      <c r="I668" s="29" t="str">
        <f>VLOOKUP(A668,'[5]ItemReport_10001042616_2025-02-'!$A:$U,21,0)</f>
        <v>20764608033528</v>
      </c>
      <c r="J668" t="s">
        <v>6886</v>
      </c>
    </row>
    <row r="669" spans="1:10" x14ac:dyDescent="0.25">
      <c r="A669" t="s">
        <v>2673</v>
      </c>
      <c r="B669" t="s">
        <v>5640</v>
      </c>
      <c r="C669" t="s">
        <v>5640</v>
      </c>
      <c r="D669">
        <v>5174</v>
      </c>
      <c r="E669" t="s">
        <v>7604</v>
      </c>
      <c r="F669" t="s">
        <v>7089</v>
      </c>
      <c r="H669" s="17" t="s">
        <v>6953</v>
      </c>
      <c r="I669" s="29" t="str">
        <f>VLOOKUP(A669,'[5]ItemReport_10001042616_2025-02-'!$A:$U,21,0)</f>
        <v>00464393495469</v>
      </c>
      <c r="J669" t="s">
        <v>6886</v>
      </c>
    </row>
    <row r="670" spans="1:10" ht="60" customHeight="1" x14ac:dyDescent="0.25">
      <c r="A670" t="s">
        <v>2674</v>
      </c>
      <c r="B670" t="s">
        <v>7605</v>
      </c>
      <c r="C670" t="s">
        <v>7606</v>
      </c>
      <c r="D670">
        <v>5174</v>
      </c>
      <c r="E670" t="s">
        <v>7607</v>
      </c>
      <c r="F670" s="24" t="s">
        <v>7600</v>
      </c>
      <c r="I670" s="29" t="str">
        <f>VLOOKUP(A670,'[5]ItemReport_10001042616_2025-02-'!$A:$U,21,0)</f>
        <v>10764608007539</v>
      </c>
      <c r="J670" t="s">
        <v>6966</v>
      </c>
    </row>
    <row r="671" spans="1:10" x14ac:dyDescent="0.25">
      <c r="A671" t="s">
        <v>2677</v>
      </c>
      <c r="B671" t="s">
        <v>7608</v>
      </c>
      <c r="D671">
        <v>517</v>
      </c>
      <c r="E671" t="s">
        <v>2677</v>
      </c>
      <c r="H671" s="17" t="s">
        <v>6953</v>
      </c>
      <c r="I671" s="29" t="str">
        <f>VLOOKUP(A671,'[5]ItemReport_10001042616_2025-02-'!$A:$U,21,0)</f>
        <v>10764608016388</v>
      </c>
      <c r="J671" t="s">
        <v>6886</v>
      </c>
    </row>
    <row r="672" spans="1:10" ht="60" customHeight="1" x14ac:dyDescent="0.25">
      <c r="A672" t="s">
        <v>2678</v>
      </c>
      <c r="B672" t="s">
        <v>7609</v>
      </c>
      <c r="D672">
        <v>517</v>
      </c>
      <c r="E672" t="s">
        <v>2678</v>
      </c>
      <c r="H672" s="38" t="s">
        <v>7483</v>
      </c>
      <c r="I672" s="29" t="str">
        <f>VLOOKUP(A672,'[5]ItemReport_10001042616_2025-02-'!$A:$U,21,0)</f>
        <v>00764608007532</v>
      </c>
      <c r="J672" t="s">
        <v>6966</v>
      </c>
    </row>
    <row r="673" spans="1:10" ht="60" customHeight="1" x14ac:dyDescent="0.25">
      <c r="A673" t="s">
        <v>5114</v>
      </c>
      <c r="B673" t="s">
        <v>6381</v>
      </c>
      <c r="F673" t="s">
        <v>6382</v>
      </c>
      <c r="H673" s="38" t="s">
        <v>7610</v>
      </c>
      <c r="I673" s="29" t="str">
        <f>VLOOKUP(A673,'[5]ItemReport_10001042616_2025-02-'!$A:$U,21,0)</f>
        <v>00764608005163</v>
      </c>
    </row>
    <row r="674" spans="1:10" x14ac:dyDescent="0.25">
      <c r="A674" t="s">
        <v>4999</v>
      </c>
      <c r="B674" t="s">
        <v>6001</v>
      </c>
      <c r="F674" t="s">
        <v>7227</v>
      </c>
      <c r="I674" s="29" t="str">
        <f>VLOOKUP(A674,'[5]ItemReport_10001042616_2025-02-'!$A:$U,21,0)</f>
        <v>00462352462880</v>
      </c>
      <c r="J674" t="s">
        <v>6886</v>
      </c>
    </row>
    <row r="675" spans="1:10" x14ac:dyDescent="0.25">
      <c r="A675" t="s">
        <v>4905</v>
      </c>
      <c r="B675" t="s">
        <v>5207</v>
      </c>
      <c r="C675" t="s">
        <v>5207</v>
      </c>
      <c r="D675">
        <v>5190</v>
      </c>
      <c r="E675" t="s">
        <v>7611</v>
      </c>
      <c r="F675" t="s">
        <v>6997</v>
      </c>
      <c r="H675" s="17" t="s">
        <v>6953</v>
      </c>
      <c r="I675" s="29" t="str">
        <f>VLOOKUP(A675,'[5]ItemReport_10001042616_2025-02-'!$A:$U,21,0)</f>
        <v>00764608050712</v>
      </c>
      <c r="J675" t="s">
        <v>6886</v>
      </c>
    </row>
    <row r="676" spans="1:10" ht="60" customHeight="1" x14ac:dyDescent="0.25">
      <c r="A676" t="s">
        <v>4907</v>
      </c>
      <c r="B676" t="s">
        <v>5187</v>
      </c>
      <c r="C676" t="s">
        <v>5188</v>
      </c>
      <c r="D676">
        <v>5190</v>
      </c>
      <c r="E676" t="s">
        <v>6778</v>
      </c>
      <c r="F676" s="24" t="s">
        <v>7600</v>
      </c>
      <c r="H676" s="38" t="s">
        <v>7612</v>
      </c>
      <c r="I676" s="29" t="str">
        <f>VLOOKUP(A676,'[5]ItemReport_10001042616_2025-02-'!$A:$U,21,0)</f>
        <v>00764608020524</v>
      </c>
      <c r="J676" t="s">
        <v>6913</v>
      </c>
    </row>
    <row r="677" spans="1:10" ht="45" customHeight="1" x14ac:dyDescent="0.25">
      <c r="A677" t="s">
        <v>4997</v>
      </c>
      <c r="B677" t="s">
        <v>5713</v>
      </c>
      <c r="F677" s="24" t="s">
        <v>7013</v>
      </c>
      <c r="I677" s="29" t="str">
        <f>VLOOKUP(A677,'[5]ItemReport_10001042616_2025-02-'!$A:$U,21,0)</f>
        <v>00764608018040</v>
      </c>
      <c r="J677" t="s">
        <v>6886</v>
      </c>
    </row>
    <row r="678" spans="1:10" x14ac:dyDescent="0.25">
      <c r="A678" t="s">
        <v>2681</v>
      </c>
      <c r="B678" t="s">
        <v>5546</v>
      </c>
      <c r="F678" t="s">
        <v>7060</v>
      </c>
      <c r="I678" s="29" t="str">
        <f>VLOOKUP(A678,'[5]ItemReport_10001042616_2025-02-'!$A:$U,21,0)</f>
        <v>20814625070904</v>
      </c>
      <c r="J678" t="s">
        <v>6886</v>
      </c>
    </row>
    <row r="679" spans="1:10" ht="60" customHeight="1" x14ac:dyDescent="0.25">
      <c r="A679" t="s">
        <v>7613</v>
      </c>
      <c r="B679" t="s">
        <v>7614</v>
      </c>
      <c r="H679" s="38" t="s">
        <v>7610</v>
      </c>
      <c r="I679" s="29" t="str">
        <f>VLOOKUP(A679,'[5]ItemReport_10001042616_2025-02-'!$A:$U,21,0)</f>
        <v>00764608051214</v>
      </c>
    </row>
    <row r="680" spans="1:10" ht="60" customHeight="1" x14ac:dyDescent="0.25">
      <c r="A680" t="s">
        <v>3893</v>
      </c>
      <c r="B680" t="s">
        <v>7615</v>
      </c>
      <c r="F680" s="24" t="s">
        <v>5976</v>
      </c>
      <c r="I680" s="29" t="e">
        <f>VLOOKUP(A680,'[5]ItemReport_10001042616_2025-02-'!$A:$U,21,0)</f>
        <v>#N/A</v>
      </c>
      <c r="J680" t="s">
        <v>6983</v>
      </c>
    </row>
    <row r="681" spans="1:10" x14ac:dyDescent="0.25">
      <c r="A681" t="s">
        <v>2686</v>
      </c>
      <c r="B681" t="s">
        <v>5309</v>
      </c>
      <c r="D681">
        <v>520</v>
      </c>
      <c r="F681" t="s">
        <v>6981</v>
      </c>
      <c r="H681" s="17" t="s">
        <v>6953</v>
      </c>
      <c r="I681" s="29" t="str">
        <f>VLOOKUP(A681,'[5]ItemReport_10001042616_2025-02-'!$A:$U,21,0)</f>
        <v>10764608051129</v>
      </c>
      <c r="J681" t="s">
        <v>6886</v>
      </c>
    </row>
    <row r="682" spans="1:10" ht="60" customHeight="1" x14ac:dyDescent="0.25">
      <c r="A682" t="s">
        <v>2687</v>
      </c>
      <c r="B682" t="s">
        <v>5533</v>
      </c>
      <c r="F682" s="24" t="s">
        <v>7070</v>
      </c>
      <c r="H682" s="38" t="s">
        <v>6957</v>
      </c>
      <c r="I682" s="29" t="str">
        <f>VLOOKUP(A682,'[5]ItemReport_10001042616_2025-02-'!$A:$U,21,0)</f>
        <v>00764608017166</v>
      </c>
      <c r="J682" t="s">
        <v>6966</v>
      </c>
    </row>
    <row r="683" spans="1:10" x14ac:dyDescent="0.25">
      <c r="A683" t="s">
        <v>7616</v>
      </c>
      <c r="B683" t="s">
        <v>7617</v>
      </c>
      <c r="H683" t="s">
        <v>6953</v>
      </c>
      <c r="I683" s="29" t="str">
        <f>VLOOKUP(A683,'[5]ItemReport_10001042616_2025-02-'!$A:$U,21,0)</f>
        <v>00764608010617</v>
      </c>
      <c r="J683" t="s">
        <v>6886</v>
      </c>
    </row>
    <row r="684" spans="1:10" ht="60" customHeight="1" x14ac:dyDescent="0.25">
      <c r="A684" t="s">
        <v>7618</v>
      </c>
      <c r="B684" t="s">
        <v>7619</v>
      </c>
      <c r="H684" s="38" t="s">
        <v>7620</v>
      </c>
      <c r="I684" s="29" t="str">
        <f>VLOOKUP(A684,'[5]ItemReport_10001042616_2025-02-'!$A:$U,21,0)</f>
        <v>10764608023447</v>
      </c>
    </row>
    <row r="685" spans="1:10" x14ac:dyDescent="0.25">
      <c r="A685" t="s">
        <v>5132</v>
      </c>
      <c r="B685" t="s">
        <v>6516</v>
      </c>
      <c r="F685" t="s">
        <v>6165</v>
      </c>
      <c r="H685" s="17" t="s">
        <v>7262</v>
      </c>
      <c r="I685" s="29" t="str">
        <f>VLOOKUP(A685,'[5]ItemReport_10001042616_2025-02-'!$A:$U,21,0)</f>
        <v>00764608012178</v>
      </c>
      <c r="J685" t="s">
        <v>6886</v>
      </c>
    </row>
    <row r="686" spans="1:10" ht="60" customHeight="1" x14ac:dyDescent="0.25">
      <c r="A686" t="s">
        <v>6842</v>
      </c>
      <c r="H686" s="38" t="s">
        <v>7621</v>
      </c>
      <c r="I686" s="29" t="str">
        <f>VLOOKUP(A686,'[5]ItemReport_10001042616_2025-02-'!$A:$U,21,0)</f>
        <v>00764608019276</v>
      </c>
    </row>
    <row r="687" spans="1:10" ht="60" customHeight="1" x14ac:dyDescent="0.25">
      <c r="A687" t="s">
        <v>7622</v>
      </c>
      <c r="H687" s="38" t="s">
        <v>7623</v>
      </c>
      <c r="I687" s="29" t="str">
        <f>VLOOKUP(A687,'[5]ItemReport_10001042616_2025-02-'!$A:$U,21,0)</f>
        <v>00764608009147</v>
      </c>
    </row>
    <row r="688" spans="1:10" ht="60" customHeight="1" x14ac:dyDescent="0.25">
      <c r="A688" t="s">
        <v>7624</v>
      </c>
      <c r="H688" s="38" t="s">
        <v>7623</v>
      </c>
      <c r="I688" s="29" t="str">
        <f>VLOOKUP(A688,'[5]ItemReport_10001042616_2025-02-'!$A:$U,21,0)</f>
        <v>00764608038116</v>
      </c>
    </row>
    <row r="689" spans="1:10" x14ac:dyDescent="0.25">
      <c r="A689" t="s">
        <v>2701</v>
      </c>
      <c r="B689" t="s">
        <v>6304</v>
      </c>
      <c r="D689">
        <v>527</v>
      </c>
      <c r="E689" t="s">
        <v>2701</v>
      </c>
      <c r="F689" t="s">
        <v>6953</v>
      </c>
      <c r="H689" s="17" t="s">
        <v>6953</v>
      </c>
      <c r="I689" s="29" t="str">
        <f>VLOOKUP(A689,'[5]ItemReport_10001042616_2025-02-'!$A:$U,21,0)</f>
        <v>00764608012888</v>
      </c>
      <c r="J689" t="s">
        <v>6886</v>
      </c>
    </row>
    <row r="690" spans="1:10" x14ac:dyDescent="0.25">
      <c r="A690" t="s">
        <v>1036</v>
      </c>
      <c r="D690">
        <v>2196</v>
      </c>
      <c r="H690" s="17" t="s">
        <v>6953</v>
      </c>
      <c r="I690" s="29" t="str">
        <f>VLOOKUP(A690,'[5]ItemReport_10001042616_2025-02-'!$A:$U,21,0)</f>
        <v>00764608034514</v>
      </c>
      <c r="J690" t="s">
        <v>6886</v>
      </c>
    </row>
    <row r="691" spans="1:10" x14ac:dyDescent="0.25">
      <c r="A691" t="s">
        <v>2711</v>
      </c>
      <c r="B691" t="s">
        <v>5466</v>
      </c>
      <c r="C691" t="s">
        <v>5467</v>
      </c>
      <c r="D691">
        <v>529</v>
      </c>
      <c r="E691" t="s">
        <v>7625</v>
      </c>
      <c r="F691" t="s">
        <v>6981</v>
      </c>
      <c r="H691" s="17" t="s">
        <v>6953</v>
      </c>
      <c r="I691" s="29" t="str">
        <f>VLOOKUP(A691,'[5]ItemReport_10001042616_2025-02-'!$A:$U,21,0)</f>
        <v>00466374657736</v>
      </c>
      <c r="J691" t="s">
        <v>6886</v>
      </c>
    </row>
    <row r="692" spans="1:10" ht="60" customHeight="1" x14ac:dyDescent="0.25">
      <c r="A692" t="s">
        <v>7626</v>
      </c>
      <c r="H692" s="38" t="s">
        <v>7623</v>
      </c>
      <c r="I692" s="29" t="str">
        <f>VLOOKUP(A692,'[5]ItemReport_10001042616_2025-02-'!$A:$U,21,0)</f>
        <v>20764608033467</v>
      </c>
    </row>
    <row r="693" spans="1:10" ht="45" customHeight="1" x14ac:dyDescent="0.25">
      <c r="A693" t="s">
        <v>2713</v>
      </c>
      <c r="B693" t="s">
        <v>7627</v>
      </c>
      <c r="F693" s="24" t="s">
        <v>7013</v>
      </c>
      <c r="I693" s="29" t="str">
        <f>VLOOKUP(A693,'[5]ItemReport_10001042616_2025-02-'!$A:$U,21,0)</f>
        <v>10764608023072</v>
      </c>
      <c r="J693" t="s">
        <v>6886</v>
      </c>
    </row>
    <row r="694" spans="1:10" x14ac:dyDescent="0.25">
      <c r="A694" t="s">
        <v>2714</v>
      </c>
      <c r="B694" t="s">
        <v>5509</v>
      </c>
      <c r="C694" t="s">
        <v>5510</v>
      </c>
      <c r="D694">
        <v>530</v>
      </c>
      <c r="E694" t="s">
        <v>6643</v>
      </c>
      <c r="F694" t="s">
        <v>6973</v>
      </c>
      <c r="H694" s="17" t="s">
        <v>6953</v>
      </c>
      <c r="I694" s="29" t="str">
        <f>VLOOKUP(A694,'[5]ItemReport_10001042616_2025-02-'!$A:$U,21,0)</f>
        <v>20764608021730</v>
      </c>
      <c r="J694" t="s">
        <v>6886</v>
      </c>
    </row>
    <row r="695" spans="1:10" ht="60" customHeight="1" x14ac:dyDescent="0.25">
      <c r="A695" t="s">
        <v>7628</v>
      </c>
      <c r="H695" s="38" t="s">
        <v>7623</v>
      </c>
      <c r="I695" s="29" t="str">
        <f>VLOOKUP(A695,'[5]ItemReport_10001042616_2025-02-'!$A:$U,21,0)</f>
        <v>00764608008072</v>
      </c>
    </row>
    <row r="696" spans="1:10" x14ac:dyDescent="0.25">
      <c r="A696" t="s">
        <v>2716</v>
      </c>
      <c r="B696" t="s">
        <v>5359</v>
      </c>
      <c r="F696" t="s">
        <v>6113</v>
      </c>
      <c r="I696" s="29" t="str">
        <f>VLOOKUP(A696,'[5]ItemReport_10001042616_2025-02-'!$A:$U,21,0)</f>
        <v>20764608005143</v>
      </c>
      <c r="J696" t="s">
        <v>6886</v>
      </c>
    </row>
    <row r="697" spans="1:10" ht="60" customHeight="1" x14ac:dyDescent="0.25">
      <c r="A697" t="s">
        <v>7629</v>
      </c>
      <c r="H697" s="38" t="s">
        <v>6957</v>
      </c>
      <c r="I697" s="29" t="str">
        <f>VLOOKUP(A697,'[5]ItemReport_10001042616_2025-02-'!$A:$U,21,0)</f>
        <v>20805219531574</v>
      </c>
    </row>
    <row r="698" spans="1:10" ht="60" customHeight="1" x14ac:dyDescent="0.25">
      <c r="A698" t="s">
        <v>2719</v>
      </c>
      <c r="B698" t="s">
        <v>6550</v>
      </c>
      <c r="C698" t="s">
        <v>6551</v>
      </c>
      <c r="D698" t="s">
        <v>2720</v>
      </c>
      <c r="E698" t="s">
        <v>7630</v>
      </c>
      <c r="F698" t="s">
        <v>7631</v>
      </c>
      <c r="H698" s="38" t="s">
        <v>7632</v>
      </c>
      <c r="I698" s="29" t="str">
        <f>VLOOKUP(A698,'[5]ItemReport_10001042616_2025-02-'!$A:$U,21,0)</f>
        <v>10764608034702</v>
      </c>
      <c r="J698" t="s">
        <v>6966</v>
      </c>
    </row>
    <row r="699" spans="1:10" x14ac:dyDescent="0.25">
      <c r="A699" t="s">
        <v>2721</v>
      </c>
      <c r="B699" t="s">
        <v>5889</v>
      </c>
      <c r="C699" t="s">
        <v>5890</v>
      </c>
      <c r="D699">
        <v>532</v>
      </c>
      <c r="E699" t="s">
        <v>7633</v>
      </c>
      <c r="F699" t="s">
        <v>6973</v>
      </c>
      <c r="I699" s="29" t="str">
        <f>VLOOKUP(A699,'[5]ItemReport_10001042616_2025-02-'!$A:$U,21,0)</f>
        <v>20764608011021</v>
      </c>
      <c r="J699" t="s">
        <v>6886</v>
      </c>
    </row>
    <row r="700" spans="1:10" x14ac:dyDescent="0.25">
      <c r="A700" t="s">
        <v>2723</v>
      </c>
      <c r="B700" t="s">
        <v>5449</v>
      </c>
      <c r="F700" t="s">
        <v>6113</v>
      </c>
      <c r="I700" s="29" t="str">
        <f>VLOOKUP(A700,'[5]ItemReport_10001042616_2025-02-'!$A:$U,21,0)</f>
        <v>00764608039991</v>
      </c>
      <c r="J700" t="s">
        <v>6886</v>
      </c>
    </row>
    <row r="701" spans="1:10" x14ac:dyDescent="0.25">
      <c r="A701" t="s">
        <v>2724</v>
      </c>
      <c r="B701" t="s">
        <v>7634</v>
      </c>
      <c r="C701" t="s">
        <v>7634</v>
      </c>
      <c r="E701" t="s">
        <v>7635</v>
      </c>
      <c r="F701" t="s">
        <v>6968</v>
      </c>
      <c r="H701" s="17" t="s">
        <v>6978</v>
      </c>
      <c r="I701" s="29" t="str">
        <f>VLOOKUP(A701,'[5]ItemReport_10001042616_2025-02-'!$A:$U,21,0)</f>
        <v>00460568092136</v>
      </c>
      <c r="J701" t="s">
        <v>6886</v>
      </c>
    </row>
    <row r="702" spans="1:10" ht="60" customHeight="1" x14ac:dyDescent="0.25">
      <c r="A702" t="s">
        <v>7636</v>
      </c>
      <c r="H702" s="38" t="s">
        <v>7623</v>
      </c>
      <c r="I702" s="29" t="str">
        <f>VLOOKUP(A702,'[5]ItemReport_10001042616_2025-02-'!$A:$U,21,0)</f>
        <v>10764608016364</v>
      </c>
    </row>
    <row r="703" spans="1:10" x14ac:dyDescent="0.25">
      <c r="A703" t="s">
        <v>2726</v>
      </c>
      <c r="B703" t="s">
        <v>5370</v>
      </c>
      <c r="F703" t="s">
        <v>6113</v>
      </c>
      <c r="I703" s="29" t="str">
        <f>VLOOKUP(A703,'[5]ItemReport_10001042616_2025-02-'!$A:$U,21,0)</f>
        <v>00764608023006</v>
      </c>
      <c r="J703" t="s">
        <v>6886</v>
      </c>
    </row>
    <row r="704" spans="1:10" x14ac:dyDescent="0.25">
      <c r="A704" t="s">
        <v>4291</v>
      </c>
      <c r="B704" t="s">
        <v>5484</v>
      </c>
      <c r="F704" t="s">
        <v>7060</v>
      </c>
      <c r="I704" s="29" t="e">
        <f>VLOOKUP(A704,'[5]ItemReport_10001042616_2025-02-'!$A:$U,21,0)</f>
        <v>#N/A</v>
      </c>
      <c r="J704" t="s">
        <v>6886</v>
      </c>
    </row>
    <row r="705" spans="1:10" ht="60" customHeight="1" x14ac:dyDescent="0.25">
      <c r="A705" t="s">
        <v>2727</v>
      </c>
      <c r="B705" t="s">
        <v>6547</v>
      </c>
      <c r="C705" t="s">
        <v>6548</v>
      </c>
      <c r="D705" t="s">
        <v>2728</v>
      </c>
      <c r="E705" t="s">
        <v>7637</v>
      </c>
      <c r="F705" t="s">
        <v>7638</v>
      </c>
      <c r="H705" s="38" t="s">
        <v>7639</v>
      </c>
      <c r="I705" s="29" t="str">
        <f>VLOOKUP(A705,'[5]ItemReport_10001042616_2025-02-'!$A:$U,21,0)</f>
        <v>00764608017753</v>
      </c>
      <c r="J705" t="s">
        <v>6966</v>
      </c>
    </row>
    <row r="706" spans="1:10" x14ac:dyDescent="0.25">
      <c r="A706" t="s">
        <v>2729</v>
      </c>
      <c r="B706" t="s">
        <v>5611</v>
      </c>
      <c r="C706" t="s">
        <v>5612</v>
      </c>
      <c r="D706">
        <v>534</v>
      </c>
      <c r="E706" t="s">
        <v>6700</v>
      </c>
      <c r="F706" t="s">
        <v>6973</v>
      </c>
      <c r="I706" s="29" t="str">
        <f>VLOOKUP(A706,'[5]ItemReport_10001042616_2025-02-'!$A:$U,21,0)</f>
        <v>00764608090138</v>
      </c>
      <c r="J706" t="s">
        <v>6886</v>
      </c>
    </row>
    <row r="707" spans="1:10" x14ac:dyDescent="0.25">
      <c r="A707" t="s">
        <v>2731</v>
      </c>
      <c r="B707" t="s">
        <v>5447</v>
      </c>
      <c r="F707" t="s">
        <v>6113</v>
      </c>
      <c r="I707" s="29" t="str">
        <f>VLOOKUP(A707,'[5]ItemReport_10001042616_2025-02-'!$A:$U,21,0)</f>
        <v>20764608090033</v>
      </c>
      <c r="J707" t="s">
        <v>6886</v>
      </c>
    </row>
    <row r="708" spans="1:10" x14ac:dyDescent="0.25">
      <c r="A708" t="s">
        <v>2732</v>
      </c>
      <c r="B708" t="s">
        <v>6854</v>
      </c>
      <c r="C708" t="s">
        <v>6854</v>
      </c>
      <c r="D708">
        <v>535</v>
      </c>
      <c r="E708" t="s">
        <v>7640</v>
      </c>
      <c r="F708" t="s">
        <v>7089</v>
      </c>
      <c r="I708" s="29" t="str">
        <f>VLOOKUP(A708,'[5]ItemReport_10001042616_2025-02-'!$A:$U,21,0)</f>
        <v>00464599930252</v>
      </c>
      <c r="J708" t="s">
        <v>6886</v>
      </c>
    </row>
    <row r="709" spans="1:10" x14ac:dyDescent="0.25">
      <c r="A709" t="s">
        <v>2736</v>
      </c>
      <c r="B709" t="s">
        <v>6240</v>
      </c>
      <c r="C709" t="s">
        <v>6241</v>
      </c>
      <c r="D709">
        <v>538</v>
      </c>
      <c r="E709" t="s">
        <v>7641</v>
      </c>
      <c r="F709" t="s">
        <v>7060</v>
      </c>
      <c r="I709" s="29" t="str">
        <f>VLOOKUP(A709,'[5]ItemReport_10001042616_2025-02-'!$A:$U,21,0)</f>
        <v>20764608006966</v>
      </c>
      <c r="J709" t="s">
        <v>6886</v>
      </c>
    </row>
    <row r="710" spans="1:10" ht="60" customHeight="1" x14ac:dyDescent="0.25">
      <c r="A710" t="s">
        <v>2740</v>
      </c>
      <c r="B710" t="s">
        <v>5515</v>
      </c>
      <c r="C710" t="s">
        <v>5516</v>
      </c>
      <c r="D710">
        <v>539</v>
      </c>
      <c r="E710" t="s">
        <v>7642</v>
      </c>
      <c r="F710" s="24" t="s">
        <v>7070</v>
      </c>
      <c r="H710" s="38" t="s">
        <v>6957</v>
      </c>
      <c r="I710" s="29" t="str">
        <f>VLOOKUP(A710,'[5]ItemReport_10001042616_2025-02-'!$A:$U,21,0)</f>
        <v>10764608017309</v>
      </c>
      <c r="J710" t="s">
        <v>6983</v>
      </c>
    </row>
    <row r="711" spans="1:10" x14ac:dyDescent="0.25">
      <c r="A711" t="s">
        <v>4921</v>
      </c>
      <c r="B711" t="s">
        <v>5699</v>
      </c>
      <c r="C711" t="s">
        <v>5700</v>
      </c>
      <c r="D711">
        <v>540</v>
      </c>
      <c r="E711" t="s">
        <v>7643</v>
      </c>
      <c r="F711" t="s">
        <v>6973</v>
      </c>
      <c r="H711" s="17" t="s">
        <v>6953</v>
      </c>
      <c r="I711" s="29" t="str">
        <f>VLOOKUP(A711,'[5]ItemReport_10001042616_2025-02-'!$A:$U,21,0)</f>
        <v>00462388411715</v>
      </c>
      <c r="J711" t="s">
        <v>6886</v>
      </c>
    </row>
    <row r="712" spans="1:10" x14ac:dyDescent="0.25">
      <c r="A712" t="s">
        <v>2749</v>
      </c>
      <c r="B712" t="s">
        <v>5655</v>
      </c>
      <c r="C712" t="s">
        <v>5655</v>
      </c>
      <c r="D712">
        <v>5412</v>
      </c>
      <c r="E712" t="s">
        <v>7644</v>
      </c>
      <c r="F712" t="s">
        <v>6968</v>
      </c>
      <c r="I712" s="29" t="str">
        <f>VLOOKUP(A712,'[5]ItemReport_10001042616_2025-02-'!$A:$U,21,0)</f>
        <v>00764608039809</v>
      </c>
      <c r="J712" t="s">
        <v>6886</v>
      </c>
    </row>
    <row r="713" spans="1:10" x14ac:dyDescent="0.25">
      <c r="A713" t="s">
        <v>2752</v>
      </c>
      <c r="B713" t="s">
        <v>7645</v>
      </c>
      <c r="C713" t="s">
        <v>7645</v>
      </c>
      <c r="D713">
        <v>5413</v>
      </c>
      <c r="E713" t="s">
        <v>7646</v>
      </c>
      <c r="F713" t="s">
        <v>6968</v>
      </c>
      <c r="I713" s="29" t="e">
        <f>VLOOKUP(A713,'[5]ItemReport_10001042616_2025-02-'!$A:$U,21,0)</f>
        <v>#N/A</v>
      </c>
      <c r="J713" t="s">
        <v>6886</v>
      </c>
    </row>
    <row r="714" spans="1:10" ht="45" customHeight="1" x14ac:dyDescent="0.25">
      <c r="A714" t="s">
        <v>2754</v>
      </c>
      <c r="B714" t="s">
        <v>7647</v>
      </c>
      <c r="F714" s="24" t="s">
        <v>7013</v>
      </c>
      <c r="I714" s="29" t="str">
        <f>VLOOKUP(A714,'[5]ItemReport_10001042616_2025-02-'!$A:$U,21,0)</f>
        <v>CUSTOM</v>
      </c>
      <c r="J714" t="s">
        <v>6886</v>
      </c>
    </row>
    <row r="715" spans="1:10" x14ac:dyDescent="0.25">
      <c r="A715" t="s">
        <v>2755</v>
      </c>
      <c r="B715" t="s">
        <v>5289</v>
      </c>
      <c r="C715" t="s">
        <v>5289</v>
      </c>
      <c r="D715">
        <v>5414</v>
      </c>
      <c r="E715" t="s">
        <v>7648</v>
      </c>
      <c r="F715" t="s">
        <v>6968</v>
      </c>
      <c r="H715" s="17" t="s">
        <v>6953</v>
      </c>
      <c r="I715" s="29" t="str">
        <f>VLOOKUP(A715,'[5]ItemReport_10001042616_2025-02-'!$A:$U,21,0)</f>
        <v>20088908342808</v>
      </c>
      <c r="J715" t="s">
        <v>6886</v>
      </c>
    </row>
    <row r="716" spans="1:10" ht="60" customHeight="1" x14ac:dyDescent="0.25">
      <c r="A716" t="s">
        <v>2756</v>
      </c>
      <c r="B716" t="s">
        <v>6624</v>
      </c>
      <c r="C716" t="s">
        <v>6625</v>
      </c>
      <c r="F716" s="24" t="s">
        <v>7381</v>
      </c>
      <c r="H716" s="38" t="s">
        <v>7649</v>
      </c>
      <c r="I716" s="29" t="str">
        <f>VLOOKUP(A716,'[5]ItemReport_10001042616_2025-02-'!$A:$U,21,0)</f>
        <v>20764608022386</v>
      </c>
    </row>
    <row r="717" spans="1:10" x14ac:dyDescent="0.25">
      <c r="A717" t="s">
        <v>2758</v>
      </c>
      <c r="B717" t="s">
        <v>5882</v>
      </c>
      <c r="C717" t="s">
        <v>5883</v>
      </c>
      <c r="D717">
        <v>5419</v>
      </c>
      <c r="E717" t="s">
        <v>7650</v>
      </c>
      <c r="F717" t="s">
        <v>7060</v>
      </c>
      <c r="I717" s="29" t="str">
        <f>VLOOKUP(A717,'[5]ItemReport_10001042616_2025-02-'!$A:$U,21,0)</f>
        <v>00764608043745</v>
      </c>
      <c r="J717" t="s">
        <v>6886</v>
      </c>
    </row>
    <row r="718" spans="1:10" x14ac:dyDescent="0.25">
      <c r="A718" t="s">
        <v>2773</v>
      </c>
      <c r="B718" t="s">
        <v>5527</v>
      </c>
      <c r="C718" t="s">
        <v>5527</v>
      </c>
      <c r="D718">
        <v>542</v>
      </c>
      <c r="E718" t="s">
        <v>7651</v>
      </c>
      <c r="F718" t="s">
        <v>6968</v>
      </c>
      <c r="I718" s="29" t="str">
        <f>VLOOKUP(A718,'[5]ItemReport_10001042616_2025-02-'!$A:$U,21,0)</f>
        <v>00462175457315</v>
      </c>
      <c r="J718" t="s">
        <v>6886</v>
      </c>
    </row>
    <row r="719" spans="1:10" ht="60" customHeight="1" x14ac:dyDescent="0.25">
      <c r="A719" t="s">
        <v>2774</v>
      </c>
      <c r="B719" t="s">
        <v>7652</v>
      </c>
      <c r="F719" s="24" t="s">
        <v>7070</v>
      </c>
      <c r="I719" s="29" t="str">
        <f>VLOOKUP(A719,'[5]ItemReport_10001042616_2025-02-'!$A:$U,21,0)</f>
        <v>00814625015031</v>
      </c>
      <c r="J719" t="s">
        <v>6910</v>
      </c>
    </row>
    <row r="720" spans="1:10" x14ac:dyDescent="0.25">
      <c r="A720" t="s">
        <v>2776</v>
      </c>
      <c r="B720" t="s">
        <v>5387</v>
      </c>
      <c r="F720" t="s">
        <v>6968</v>
      </c>
      <c r="H720" s="17" t="s">
        <v>6953</v>
      </c>
      <c r="I720" s="29" t="str">
        <f>VLOOKUP(A720,'[5]ItemReport_10001042616_2025-02-'!$A:$U,21,0)</f>
        <v>00764608043073</v>
      </c>
      <c r="J720" t="s">
        <v>6886</v>
      </c>
    </row>
    <row r="721" spans="1:10" ht="45" customHeight="1" x14ac:dyDescent="0.25">
      <c r="A721" t="s">
        <v>2777</v>
      </c>
      <c r="B721" t="s">
        <v>5294</v>
      </c>
      <c r="C721" t="s">
        <v>5295</v>
      </c>
      <c r="D721">
        <v>543</v>
      </c>
      <c r="E721" t="s">
        <v>7653</v>
      </c>
      <c r="F721" s="24" t="s">
        <v>7654</v>
      </c>
      <c r="I721" s="29" t="str">
        <f>VLOOKUP(A721,'[5]ItemReport_10001042616_2025-02-'!$A:$U,21,0)</f>
        <v>20764608021501</v>
      </c>
      <c r="J721" t="s">
        <v>6910</v>
      </c>
    </row>
    <row r="722" spans="1:10" ht="60" customHeight="1" x14ac:dyDescent="0.25">
      <c r="A722" t="s">
        <v>7655</v>
      </c>
      <c r="H722" s="38" t="s">
        <v>7656</v>
      </c>
      <c r="I722" s="29" t="str">
        <f>VLOOKUP(A722,'[5]ItemReport_10001042616_2025-02-'!$A:$U,21,0)</f>
        <v>00764608007693</v>
      </c>
    </row>
    <row r="723" spans="1:10" ht="45" customHeight="1" x14ac:dyDescent="0.25">
      <c r="A723" t="s">
        <v>7657</v>
      </c>
      <c r="H723" s="38" t="s">
        <v>7658</v>
      </c>
      <c r="I723" s="29" t="str">
        <f>VLOOKUP(A723,'[5]ItemReport_10001042616_2025-02-'!$A:$U,21,0)</f>
        <v>00805219491751</v>
      </c>
    </row>
    <row r="724" spans="1:10" ht="45" customHeight="1" x14ac:dyDescent="0.25">
      <c r="A724" t="s">
        <v>2800</v>
      </c>
      <c r="B724" t="s">
        <v>7659</v>
      </c>
      <c r="C724" t="s">
        <v>7659</v>
      </c>
      <c r="D724">
        <v>546</v>
      </c>
      <c r="E724" t="s">
        <v>7660</v>
      </c>
      <c r="F724" s="24" t="s">
        <v>7013</v>
      </c>
      <c r="H724" s="17" t="s">
        <v>7262</v>
      </c>
      <c r="I724" s="29" t="str">
        <f>VLOOKUP(A724,'[5]ItemReport_10001042616_2025-02-'!$A:$U,21,0)</f>
        <v>00463373554059</v>
      </c>
      <c r="J724" t="s">
        <v>6886</v>
      </c>
    </row>
    <row r="725" spans="1:10" ht="60" customHeight="1" x14ac:dyDescent="0.25">
      <c r="A725" t="s">
        <v>2801</v>
      </c>
      <c r="B725" t="s">
        <v>5455</v>
      </c>
      <c r="C725" t="s">
        <v>5456</v>
      </c>
      <c r="D725">
        <v>546</v>
      </c>
      <c r="E725" t="s">
        <v>7661</v>
      </c>
      <c r="F725" s="24" t="s">
        <v>7662</v>
      </c>
      <c r="H725" s="38" t="s">
        <v>6939</v>
      </c>
      <c r="I725" s="29" t="str">
        <f>VLOOKUP(A725,'[5]ItemReport_10001042616_2025-02-'!$A:$U,21,0)</f>
        <v>00460015799564</v>
      </c>
      <c r="J725" t="s">
        <v>6983</v>
      </c>
    </row>
    <row r="726" spans="1:10" x14ac:dyDescent="0.25">
      <c r="A726" t="s">
        <v>3835</v>
      </c>
      <c r="B726" t="s">
        <v>5780</v>
      </c>
      <c r="C726" t="s">
        <v>5781</v>
      </c>
      <c r="D726">
        <v>5472</v>
      </c>
      <c r="E726" t="s">
        <v>7663</v>
      </c>
      <c r="F726" t="s">
        <v>7060</v>
      </c>
      <c r="H726" s="17" t="s">
        <v>7262</v>
      </c>
      <c r="I726" s="29" t="str">
        <f>VLOOKUP(A726,'[5]ItemReport_10001042616_2025-02-'!$A:$U,21,0)</f>
        <v>00764608017357</v>
      </c>
      <c r="J726" t="s">
        <v>6886</v>
      </c>
    </row>
    <row r="727" spans="1:10" x14ac:dyDescent="0.25">
      <c r="A727" t="s">
        <v>3837</v>
      </c>
      <c r="B727" t="s">
        <v>5574</v>
      </c>
      <c r="C727" t="s">
        <v>5575</v>
      </c>
      <c r="D727">
        <v>5476</v>
      </c>
      <c r="E727" t="s">
        <v>7664</v>
      </c>
      <c r="F727" t="s">
        <v>7060</v>
      </c>
      <c r="H727" s="17" t="s">
        <v>7262</v>
      </c>
      <c r="I727" s="29" t="str">
        <f>VLOOKUP(A727,'[5]ItemReport_10001042616_2025-02-'!$A:$U,21,0)</f>
        <v>40764608034635</v>
      </c>
      <c r="J727" t="s">
        <v>6886</v>
      </c>
    </row>
    <row r="728" spans="1:10" x14ac:dyDescent="0.25">
      <c r="A728" t="s">
        <v>5006</v>
      </c>
      <c r="B728" t="s">
        <v>6016</v>
      </c>
      <c r="C728" t="s">
        <v>6016</v>
      </c>
      <c r="F728" t="s">
        <v>6968</v>
      </c>
      <c r="I728" s="29" t="e">
        <f>VLOOKUP(A728,'[5]ItemReport_10001042616_2025-02-'!$A:$U,21,0)</f>
        <v>#N/A</v>
      </c>
      <c r="J728" t="s">
        <v>6886</v>
      </c>
    </row>
    <row r="729" spans="1:10" ht="60" customHeight="1" x14ac:dyDescent="0.25">
      <c r="A729" t="s">
        <v>2815</v>
      </c>
      <c r="B729" t="s">
        <v>7665</v>
      </c>
      <c r="D729">
        <v>5492</v>
      </c>
      <c r="E729" t="s">
        <v>2815</v>
      </c>
      <c r="F729" s="24" t="s">
        <v>7053</v>
      </c>
      <c r="H729" s="38" t="s">
        <v>7666</v>
      </c>
      <c r="I729" s="29" t="str">
        <f>VLOOKUP(A729,'[5]ItemReport_10001042616_2025-02-'!$A:$U,21,0)</f>
        <v>00764608054925</v>
      </c>
      <c r="J729" t="s">
        <v>6904</v>
      </c>
    </row>
    <row r="730" spans="1:10" ht="60" customHeight="1" x14ac:dyDescent="0.25">
      <c r="A730" t="s">
        <v>2817</v>
      </c>
      <c r="B730" t="s">
        <v>7667</v>
      </c>
      <c r="D730">
        <v>5493</v>
      </c>
      <c r="F730" s="24" t="s">
        <v>7053</v>
      </c>
      <c r="H730" s="38" t="s">
        <v>7668</v>
      </c>
      <c r="I730" s="29" t="str">
        <f>VLOOKUP(A730,'[5]ItemReport_10001042616_2025-02-'!$A:$U,21,0)</f>
        <v>00764608054932</v>
      </c>
      <c r="J730" t="s">
        <v>6904</v>
      </c>
    </row>
    <row r="731" spans="1:10" ht="60" customHeight="1" x14ac:dyDescent="0.25">
      <c r="A731" t="s">
        <v>2819</v>
      </c>
      <c r="B731" t="s">
        <v>7669</v>
      </c>
      <c r="D731">
        <v>5494</v>
      </c>
      <c r="F731" s="24" t="s">
        <v>7053</v>
      </c>
      <c r="H731" s="38" t="s">
        <v>7670</v>
      </c>
      <c r="I731" s="29" t="e">
        <f>VLOOKUP(A731,'[5]ItemReport_10001042616_2025-02-'!$A:$U,21,0)</f>
        <v>#N/A</v>
      </c>
      <c r="J731" t="s">
        <v>6904</v>
      </c>
    </row>
    <row r="732" spans="1:10" ht="60" customHeight="1" x14ac:dyDescent="0.25">
      <c r="A732" t="s">
        <v>3955</v>
      </c>
      <c r="B732" t="s">
        <v>5840</v>
      </c>
      <c r="C732" t="s">
        <v>5841</v>
      </c>
      <c r="D732">
        <v>5496</v>
      </c>
      <c r="E732" t="s">
        <v>7671</v>
      </c>
      <c r="F732" s="24" t="s">
        <v>7672</v>
      </c>
      <c r="H732" s="38" t="s">
        <v>7673</v>
      </c>
      <c r="I732" s="29" t="str">
        <f>VLOOKUP(A732,'[5]ItemReport_10001042616_2025-02-'!$A:$U,21,0)</f>
        <v>10764608007140</v>
      </c>
      <c r="J732" t="s">
        <v>6910</v>
      </c>
    </row>
    <row r="733" spans="1:10" x14ac:dyDescent="0.25">
      <c r="A733" t="s">
        <v>4948</v>
      </c>
      <c r="B733" t="s">
        <v>7674</v>
      </c>
      <c r="C733" t="s">
        <v>7674</v>
      </c>
      <c r="D733">
        <v>5500</v>
      </c>
      <c r="E733" t="s">
        <v>4948</v>
      </c>
      <c r="F733" t="s">
        <v>7089</v>
      </c>
      <c r="I733" s="29" t="e">
        <f>VLOOKUP(A733,'[5]ItemReport_10001042616_2025-02-'!$A:$U,21,0)</f>
        <v>#N/A</v>
      </c>
      <c r="J733" t="s">
        <v>6886</v>
      </c>
    </row>
    <row r="734" spans="1:10" x14ac:dyDescent="0.25">
      <c r="A734" t="s">
        <v>4945</v>
      </c>
      <c r="B734" t="s">
        <v>7675</v>
      </c>
      <c r="C734" t="s">
        <v>7675</v>
      </c>
      <c r="D734">
        <v>5502</v>
      </c>
      <c r="E734" t="s">
        <v>4945</v>
      </c>
      <c r="F734" t="s">
        <v>7089</v>
      </c>
      <c r="I734" s="29" t="e">
        <f>VLOOKUP(A734,'[5]ItemReport_10001042616_2025-02-'!$A:$U,21,0)</f>
        <v>#N/A</v>
      </c>
      <c r="J734" t="s">
        <v>6886</v>
      </c>
    </row>
    <row r="735" spans="1:10" x14ac:dyDescent="0.25">
      <c r="A735" t="s">
        <v>2827</v>
      </c>
      <c r="B735" t="s">
        <v>6324</v>
      </c>
      <c r="C735" t="s">
        <v>6325</v>
      </c>
      <c r="D735">
        <v>550</v>
      </c>
      <c r="E735" t="s">
        <v>7676</v>
      </c>
      <c r="F735" t="s">
        <v>7060</v>
      </c>
      <c r="I735" s="29" t="str">
        <f>VLOOKUP(A735,'[5]ItemReport_10001042616_2025-02-'!$A:$U,21,0)</f>
        <v>00466035274104</v>
      </c>
      <c r="J735" t="s">
        <v>6886</v>
      </c>
    </row>
    <row r="736" spans="1:10" x14ac:dyDescent="0.25">
      <c r="A736" t="s">
        <v>2834</v>
      </c>
      <c r="B736" t="s">
        <v>6864</v>
      </c>
      <c r="C736" t="s">
        <v>6864</v>
      </c>
      <c r="D736">
        <v>552</v>
      </c>
      <c r="E736" t="s">
        <v>7677</v>
      </c>
      <c r="F736" t="s">
        <v>6968</v>
      </c>
      <c r="H736" s="17" t="s">
        <v>6953</v>
      </c>
      <c r="I736" s="29" t="str">
        <f>VLOOKUP(A736,'[5]ItemReport_10001042616_2025-02-'!$A:$U,21,0)</f>
        <v>10764608012465</v>
      </c>
      <c r="J736" t="s">
        <v>6886</v>
      </c>
    </row>
    <row r="737" spans="1:10" ht="45" customHeight="1" x14ac:dyDescent="0.25">
      <c r="A737" t="s">
        <v>7678</v>
      </c>
      <c r="H737" s="38" t="s">
        <v>7679</v>
      </c>
      <c r="I737" s="29" t="str">
        <f>VLOOKUP(A737,'[5]ItemReport_10001042616_2025-02-'!$A:$U,21,0)</f>
        <v>00764608041703</v>
      </c>
    </row>
    <row r="738" spans="1:10" x14ac:dyDescent="0.25">
      <c r="A738" t="s">
        <v>2837</v>
      </c>
      <c r="B738" t="s">
        <v>7680</v>
      </c>
      <c r="D738">
        <v>554</v>
      </c>
      <c r="H738" s="17" t="s">
        <v>6953</v>
      </c>
      <c r="I738" s="29" t="str">
        <f>VLOOKUP(A738,'[5]ItemReport_10001042616_2025-02-'!$A:$U,21,0)</f>
        <v>20764608009769</v>
      </c>
      <c r="J738" t="s">
        <v>6886</v>
      </c>
    </row>
    <row r="739" spans="1:10" ht="45" customHeight="1" x14ac:dyDescent="0.25">
      <c r="A739" t="s">
        <v>7681</v>
      </c>
      <c r="H739" s="38" t="s">
        <v>7682</v>
      </c>
      <c r="I739" s="29" t="str">
        <f>VLOOKUP(A739,'[5]ItemReport_10001042616_2025-02-'!$A:$U,21,0)</f>
        <v>20764608017306</v>
      </c>
    </row>
    <row r="740" spans="1:10" x14ac:dyDescent="0.25">
      <c r="A740" t="s">
        <v>2846</v>
      </c>
      <c r="B740" t="s">
        <v>6345</v>
      </c>
      <c r="C740" t="s">
        <v>6345</v>
      </c>
      <c r="D740">
        <v>557</v>
      </c>
      <c r="E740" t="s">
        <v>7683</v>
      </c>
      <c r="F740" t="s">
        <v>6968</v>
      </c>
      <c r="H740" t="s">
        <v>6953</v>
      </c>
      <c r="I740" s="29" t="str">
        <f>VLOOKUP(A740,'[5]ItemReport_10001042616_2025-02-'!$A:$U,21,0)</f>
        <v>00467333314370</v>
      </c>
      <c r="J740" t="s">
        <v>6886</v>
      </c>
    </row>
    <row r="741" spans="1:10" ht="45" customHeight="1" x14ac:dyDescent="0.25">
      <c r="A741" t="s">
        <v>7684</v>
      </c>
      <c r="H741" s="38" t="s">
        <v>7685</v>
      </c>
      <c r="I741" s="29" t="str">
        <f>VLOOKUP(A741,'[5]ItemReport_10001042616_2025-02-'!$A:$U,21,0)</f>
        <v>10764608016128</v>
      </c>
    </row>
    <row r="742" spans="1:10" ht="60" customHeight="1" x14ac:dyDescent="0.25">
      <c r="A742" t="s">
        <v>4968</v>
      </c>
      <c r="D742" t="s">
        <v>4969</v>
      </c>
      <c r="H742" s="38" t="s">
        <v>7686</v>
      </c>
      <c r="I742" s="29" t="str">
        <f>VLOOKUP(A742,'[5]ItemReport_10001042616_2025-02-'!$A:$U,21,0)</f>
        <v>00088908641006</v>
      </c>
    </row>
    <row r="743" spans="1:10" ht="30" customHeight="1" x14ac:dyDescent="0.25">
      <c r="A743" t="s">
        <v>7687</v>
      </c>
      <c r="H743" s="38" t="s">
        <v>7688</v>
      </c>
      <c r="I743" s="29" t="str">
        <f>VLOOKUP(A743,'[5]ItemReport_10001042616_2025-02-'!$A:$U,21,0)</f>
        <v>00764608082454</v>
      </c>
    </row>
    <row r="744" spans="1:10" x14ac:dyDescent="0.25">
      <c r="A744" t="s">
        <v>5030</v>
      </c>
      <c r="B744" t="s">
        <v>5249</v>
      </c>
      <c r="C744" t="s">
        <v>5250</v>
      </c>
      <c r="D744">
        <v>560</v>
      </c>
      <c r="F744" t="s">
        <v>6973</v>
      </c>
      <c r="I744" s="29" t="e">
        <f>VLOOKUP(A744,'[5]ItemReport_10001042616_2025-02-'!$A:$U,21,0)</f>
        <v>#N/A</v>
      </c>
    </row>
    <row r="745" spans="1:10" ht="30" customHeight="1" x14ac:dyDescent="0.25">
      <c r="A745" t="s">
        <v>7689</v>
      </c>
      <c r="H745" s="38" t="s">
        <v>7688</v>
      </c>
      <c r="I745" s="29" t="str">
        <f>VLOOKUP(A745,'[5]ItemReport_10001042616_2025-02-'!$A:$U,21,0)</f>
        <v>00469689413813</v>
      </c>
    </row>
    <row r="746" spans="1:10" ht="60" customHeight="1" x14ac:dyDescent="0.25">
      <c r="A746" t="s">
        <v>3969</v>
      </c>
      <c r="B746" t="s">
        <v>5381</v>
      </c>
      <c r="C746" t="s">
        <v>5382</v>
      </c>
      <c r="D746">
        <v>560</v>
      </c>
      <c r="E746" t="s">
        <v>7690</v>
      </c>
      <c r="F746" s="24" t="s">
        <v>7381</v>
      </c>
      <c r="H746" s="38" t="s">
        <v>7691</v>
      </c>
      <c r="I746" s="29" t="str">
        <f>VLOOKUP(A746,'[5]ItemReport_10001042616_2025-02-'!$A:$U,21,0)</f>
        <v>20764608008106</v>
      </c>
      <c r="J746" t="s">
        <v>6983</v>
      </c>
    </row>
    <row r="747" spans="1:10" ht="60" customHeight="1" x14ac:dyDescent="0.25">
      <c r="A747" t="s">
        <v>4925</v>
      </c>
      <c r="B747" t="s">
        <v>5381</v>
      </c>
      <c r="C747" t="s">
        <v>5382</v>
      </c>
      <c r="D747">
        <v>560</v>
      </c>
      <c r="E747" t="s">
        <v>7690</v>
      </c>
      <c r="F747" s="24" t="s">
        <v>7381</v>
      </c>
      <c r="I747" s="29" t="e">
        <f>VLOOKUP(A747,'[5]ItemReport_10001042616_2025-02-'!$A:$U,21,0)</f>
        <v>#N/A</v>
      </c>
      <c r="J747" t="s">
        <v>6983</v>
      </c>
    </row>
    <row r="748" spans="1:10" ht="60" customHeight="1" x14ac:dyDescent="0.25">
      <c r="A748" t="s">
        <v>2854</v>
      </c>
      <c r="B748" t="s">
        <v>5377</v>
      </c>
      <c r="C748" t="s">
        <v>5378</v>
      </c>
      <c r="D748">
        <v>560</v>
      </c>
      <c r="E748" t="s">
        <v>6801</v>
      </c>
      <c r="F748" s="24" t="s">
        <v>5976</v>
      </c>
      <c r="H748" s="38" t="s">
        <v>7692</v>
      </c>
      <c r="I748" s="29" t="str">
        <f>VLOOKUP(A748,'[5]ItemReport_10001042616_2025-02-'!$A:$U,21,0)</f>
        <v>00764608043530</v>
      </c>
      <c r="J748" t="s">
        <v>6910</v>
      </c>
    </row>
    <row r="749" spans="1:10" ht="60" customHeight="1" x14ac:dyDescent="0.25">
      <c r="A749" t="s">
        <v>7693</v>
      </c>
      <c r="H749" s="38" t="s">
        <v>7694</v>
      </c>
      <c r="I749" s="29" t="str">
        <f>VLOOKUP(A749,'[5]ItemReport_10001042616_2025-02-'!$A:$U,21,0)</f>
        <v>20805219508347</v>
      </c>
      <c r="J749" t="s">
        <v>6904</v>
      </c>
    </row>
    <row r="750" spans="1:10" ht="60" customHeight="1" x14ac:dyDescent="0.25">
      <c r="A750" t="s">
        <v>7695</v>
      </c>
      <c r="H750" s="38" t="s">
        <v>7696</v>
      </c>
      <c r="I750" s="29" t="str">
        <f>VLOOKUP(A750,'[5]ItemReport_10001042616_2025-02-'!$A:$U,21,0)</f>
        <v>20764608021990</v>
      </c>
    </row>
    <row r="751" spans="1:10" ht="60" customHeight="1" x14ac:dyDescent="0.25">
      <c r="A751" t="s">
        <v>2122</v>
      </c>
      <c r="H751" s="38" t="s">
        <v>7623</v>
      </c>
      <c r="I751" s="29" t="str">
        <f>VLOOKUP(A751,'[5]ItemReport_10001042616_2025-02-'!$A:$U,21,0)</f>
        <v>00468212994010</v>
      </c>
    </row>
    <row r="752" spans="1:10" ht="60" customHeight="1" x14ac:dyDescent="0.25">
      <c r="A752" t="s">
        <v>2860</v>
      </c>
      <c r="B752" t="s">
        <v>5528</v>
      </c>
      <c r="D752">
        <v>563</v>
      </c>
      <c r="F752" s="24" t="s">
        <v>7053</v>
      </c>
      <c r="H752" s="38" t="s">
        <v>7668</v>
      </c>
      <c r="I752" s="29" t="str">
        <f>VLOOKUP(A752,'[5]ItemReport_10001042616_2025-02-'!$A:$U,21,0)</f>
        <v>00764608043622</v>
      </c>
      <c r="J752" t="s">
        <v>6904</v>
      </c>
    </row>
    <row r="753" spans="1:10" ht="60" customHeight="1" x14ac:dyDescent="0.25">
      <c r="A753" t="s">
        <v>2862</v>
      </c>
      <c r="B753" t="s">
        <v>5868</v>
      </c>
      <c r="C753" t="s">
        <v>5869</v>
      </c>
      <c r="F753" s="24" t="s">
        <v>6993</v>
      </c>
    </row>
    <row r="754" spans="1:10" x14ac:dyDescent="0.25">
      <c r="A754" t="s">
        <v>2863</v>
      </c>
      <c r="B754" t="s">
        <v>6130</v>
      </c>
      <c r="F754" t="s">
        <v>7060</v>
      </c>
      <c r="I754" s="29" t="str">
        <f>VLOOKUP(A754,'[5]ItemReport_10001042616_2025-02-'!$A:$U,21,0)</f>
        <v>00764608017531</v>
      </c>
      <c r="J754" t="s">
        <v>6886</v>
      </c>
    </row>
    <row r="755" spans="1:10" x14ac:dyDescent="0.25">
      <c r="A755" t="s">
        <v>2864</v>
      </c>
      <c r="B755" t="s">
        <v>5446</v>
      </c>
      <c r="D755">
        <v>565</v>
      </c>
      <c r="E755" t="s">
        <v>2864</v>
      </c>
      <c r="F755" t="s">
        <v>6968</v>
      </c>
      <c r="H755" s="17" t="s">
        <v>6953</v>
      </c>
      <c r="I755" s="29" t="str">
        <f>VLOOKUP(A755,'[5]ItemReport_10001042616_2025-02-'!$A:$U,21,0)</f>
        <v>10764608025182</v>
      </c>
      <c r="J755" t="s">
        <v>6886</v>
      </c>
    </row>
    <row r="756" spans="1:10" ht="60" customHeight="1" x14ac:dyDescent="0.25">
      <c r="A756" t="s">
        <v>3909</v>
      </c>
      <c r="B756" t="s">
        <v>6346</v>
      </c>
      <c r="D756">
        <v>565</v>
      </c>
      <c r="F756" s="24" t="s">
        <v>7070</v>
      </c>
      <c r="H756" s="38" t="s">
        <v>7349</v>
      </c>
      <c r="I756" s="29" t="str">
        <f>VLOOKUP(A756,'[5]ItemReport_10001042616_2025-02-'!$A:$U,21,0)</f>
        <v>10764608023010</v>
      </c>
      <c r="J756" t="s">
        <v>6910</v>
      </c>
    </row>
    <row r="757" spans="1:10" ht="60" customHeight="1" x14ac:dyDescent="0.25">
      <c r="A757" t="s">
        <v>2865</v>
      </c>
      <c r="B757" t="s">
        <v>5912</v>
      </c>
      <c r="D757">
        <v>565</v>
      </c>
      <c r="F757" s="24" t="s">
        <v>7070</v>
      </c>
      <c r="H757" s="38" t="s">
        <v>7509</v>
      </c>
      <c r="I757" s="29" t="str">
        <f>VLOOKUP(A757,'[5]ItemReport_10001042616_2025-02-'!$A:$U,21,0)</f>
        <v>20764608021211</v>
      </c>
      <c r="J757" t="s">
        <v>6904</v>
      </c>
    </row>
    <row r="758" spans="1:10" x14ac:dyDescent="0.25">
      <c r="A758" t="s">
        <v>2866</v>
      </c>
      <c r="B758" t="s">
        <v>7697</v>
      </c>
      <c r="C758" t="s">
        <v>7698</v>
      </c>
      <c r="D758">
        <v>566</v>
      </c>
      <c r="E758" t="s">
        <v>7699</v>
      </c>
      <c r="F758" t="s">
        <v>7060</v>
      </c>
      <c r="I758" s="29" t="str">
        <f>VLOOKUP(A758,'[5]ItemReport_10001042616_2025-02-'!$A:$U,21,0)</f>
        <v>00461488894435</v>
      </c>
      <c r="J758" t="s">
        <v>6886</v>
      </c>
    </row>
    <row r="759" spans="1:10" x14ac:dyDescent="0.25">
      <c r="A759" t="s">
        <v>2867</v>
      </c>
      <c r="B759" t="s">
        <v>7700</v>
      </c>
      <c r="D759">
        <v>566</v>
      </c>
      <c r="E759" t="s">
        <v>2867</v>
      </c>
      <c r="H759" t="s">
        <v>6953</v>
      </c>
      <c r="I759" s="29" t="str">
        <f>VLOOKUP(A759,'[5]ItemReport_10001042616_2025-02-'!$A:$U,21,0)</f>
        <v>00764608043790</v>
      </c>
      <c r="J759" t="s">
        <v>6886</v>
      </c>
    </row>
    <row r="760" spans="1:10" ht="60" customHeight="1" x14ac:dyDescent="0.25">
      <c r="A760" t="s">
        <v>7701</v>
      </c>
      <c r="H760" s="38" t="s">
        <v>7702</v>
      </c>
      <c r="I760" s="29" t="e">
        <f>VLOOKUP(A760,'[5]ItemReport_10001042616_2025-02-'!$A:$U,21,0)</f>
        <v>#N/A</v>
      </c>
    </row>
    <row r="761" spans="1:10" x14ac:dyDescent="0.25">
      <c r="A761" t="s">
        <v>2869</v>
      </c>
      <c r="B761" t="s">
        <v>7703</v>
      </c>
      <c r="C761" t="s">
        <v>7704</v>
      </c>
      <c r="D761">
        <v>567</v>
      </c>
      <c r="E761" t="s">
        <v>7705</v>
      </c>
      <c r="F761" t="s">
        <v>7060</v>
      </c>
      <c r="I761" s="29" t="str">
        <f>VLOOKUP(A761,'[5]ItemReport_10001042616_2025-02-'!$A:$U,21,0)</f>
        <v>10764608012663</v>
      </c>
      <c r="J761" t="s">
        <v>6886</v>
      </c>
    </row>
    <row r="762" spans="1:10" ht="60" customHeight="1" x14ac:dyDescent="0.25">
      <c r="A762" t="s">
        <v>2297</v>
      </c>
      <c r="H762" s="38" t="s">
        <v>7190</v>
      </c>
      <c r="I762" s="29" t="str">
        <f>VLOOKUP(A762,'[5]ItemReport_10001042616_2025-02-'!$A:$U,21,0)</f>
        <v>20764608054004</v>
      </c>
      <c r="J762" t="s">
        <v>6983</v>
      </c>
    </row>
    <row r="763" spans="1:10" x14ac:dyDescent="0.25">
      <c r="A763" t="s">
        <v>2873</v>
      </c>
      <c r="B763" t="s">
        <v>7706</v>
      </c>
      <c r="D763">
        <v>568</v>
      </c>
      <c r="E763" t="s">
        <v>2873</v>
      </c>
      <c r="F763" t="s">
        <v>6968</v>
      </c>
      <c r="H763" s="17" t="s">
        <v>6953</v>
      </c>
      <c r="I763" s="29" t="str">
        <f>VLOOKUP(A763,'[5]ItemReport_10001042616_2025-02-'!$A:$U,21,0)</f>
        <v>10764608031022</v>
      </c>
      <c r="J763" t="s">
        <v>6886</v>
      </c>
    </row>
    <row r="764" spans="1:10" ht="60" customHeight="1" x14ac:dyDescent="0.25">
      <c r="A764" t="s">
        <v>3905</v>
      </c>
      <c r="B764" t="s">
        <v>6294</v>
      </c>
      <c r="D764">
        <v>568</v>
      </c>
      <c r="F764" t="s">
        <v>5494</v>
      </c>
      <c r="H764" s="38" t="s">
        <v>7349</v>
      </c>
      <c r="I764" s="29" t="str">
        <f>VLOOKUP(A764,'[5]ItemReport_10001042616_2025-02-'!$A:$U,21,0)</f>
        <v>00462741630159</v>
      </c>
      <c r="J764" t="s">
        <v>6913</v>
      </c>
    </row>
    <row r="765" spans="1:10" ht="60" customHeight="1" x14ac:dyDescent="0.25">
      <c r="A765" t="s">
        <v>6833</v>
      </c>
      <c r="H765" s="38" t="s">
        <v>7707</v>
      </c>
      <c r="I765" s="29" t="str">
        <f>VLOOKUP(A765,'[5]ItemReport_10001042616_2025-02-'!$A:$U,21,0)</f>
        <v>10764608024031</v>
      </c>
    </row>
    <row r="766" spans="1:10" x14ac:dyDescent="0.25">
      <c r="A766" t="s">
        <v>2875</v>
      </c>
      <c r="B766" t="s">
        <v>6151</v>
      </c>
      <c r="F766" t="s">
        <v>7060</v>
      </c>
      <c r="H766" s="17" t="s">
        <v>7262</v>
      </c>
      <c r="I766" s="29" t="str">
        <f>VLOOKUP(A766,'[5]ItemReport_10001042616_2025-02-'!$A:$U,21,0)</f>
        <v>00764608043998</v>
      </c>
      <c r="J766" t="s">
        <v>6886</v>
      </c>
    </row>
    <row r="767" spans="1:10" x14ac:dyDescent="0.25">
      <c r="A767" t="s">
        <v>2876</v>
      </c>
      <c r="B767" t="s">
        <v>6690</v>
      </c>
      <c r="C767" t="s">
        <v>6690</v>
      </c>
      <c r="D767">
        <v>569</v>
      </c>
      <c r="E767" t="s">
        <v>6688</v>
      </c>
      <c r="F767" t="s">
        <v>6968</v>
      </c>
      <c r="H767" s="17" t="s">
        <v>6953</v>
      </c>
      <c r="I767" s="29" t="str">
        <f>VLOOKUP(A767,'[5]ItemReport_10001042616_2025-02-'!$A:$U,21,0)</f>
        <v>00467631422708</v>
      </c>
      <c r="J767" t="s">
        <v>6886</v>
      </c>
    </row>
    <row r="768" spans="1:10" ht="60" customHeight="1" x14ac:dyDescent="0.25">
      <c r="A768" t="s">
        <v>3908</v>
      </c>
      <c r="B768" t="s">
        <v>5638</v>
      </c>
      <c r="D768">
        <v>569</v>
      </c>
      <c r="F768" s="24" t="s">
        <v>7070</v>
      </c>
      <c r="H768" s="38" t="s">
        <v>7349</v>
      </c>
      <c r="I768" s="29" t="str">
        <f>VLOOKUP(A768,'[5]ItemReport_10001042616_2025-02-'!$A:$U,21,0)</f>
        <v>20764608020139</v>
      </c>
      <c r="J768" t="s">
        <v>6910</v>
      </c>
    </row>
    <row r="769" spans="1:10" ht="60" customHeight="1" x14ac:dyDescent="0.25">
      <c r="A769" t="s">
        <v>2877</v>
      </c>
      <c r="B769" t="s">
        <v>5727</v>
      </c>
      <c r="F769" s="24" t="s">
        <v>5976</v>
      </c>
      <c r="H769" s="38" t="s">
        <v>7428</v>
      </c>
      <c r="I769" s="29" t="str">
        <f>VLOOKUP(A769,'[5]ItemReport_10001042616_2025-02-'!$A:$U,21,0)</f>
        <v>00462950684226</v>
      </c>
      <c r="J769" t="s">
        <v>6904</v>
      </c>
    </row>
    <row r="770" spans="1:10" x14ac:dyDescent="0.25">
      <c r="A770" t="s">
        <v>2878</v>
      </c>
      <c r="B770" t="s">
        <v>5709</v>
      </c>
      <c r="C770" t="s">
        <v>5710</v>
      </c>
      <c r="D770">
        <v>570</v>
      </c>
      <c r="E770" t="s">
        <v>7708</v>
      </c>
      <c r="F770" t="s">
        <v>7060</v>
      </c>
      <c r="I770" s="29" t="str">
        <f>VLOOKUP(A770,'[5]ItemReport_10001042616_2025-02-'!$A:$U,21,0)</f>
        <v>00460397975563</v>
      </c>
      <c r="J770" t="s">
        <v>6886</v>
      </c>
    </row>
    <row r="771" spans="1:10" x14ac:dyDescent="0.25">
      <c r="A771" t="s">
        <v>2883</v>
      </c>
      <c r="B771" t="s">
        <v>7709</v>
      </c>
      <c r="C771" t="s">
        <v>7710</v>
      </c>
      <c r="D771">
        <v>572</v>
      </c>
      <c r="E771" t="s">
        <v>7711</v>
      </c>
      <c r="F771" t="s">
        <v>7060</v>
      </c>
      <c r="I771" s="29" t="str">
        <f>VLOOKUP(A771,'[5]ItemReport_10001042616_2025-02-'!$A:$U,21,0)</f>
        <v>20810056723181</v>
      </c>
      <c r="J771" t="s">
        <v>6886</v>
      </c>
    </row>
    <row r="772" spans="1:10" x14ac:dyDescent="0.25">
      <c r="A772" t="s">
        <v>2884</v>
      </c>
      <c r="B772" t="s">
        <v>5366</v>
      </c>
      <c r="C772" t="s">
        <v>7712</v>
      </c>
      <c r="D772">
        <v>572</v>
      </c>
      <c r="E772" t="s">
        <v>7713</v>
      </c>
      <c r="F772" t="s">
        <v>6981</v>
      </c>
      <c r="H772" s="17" t="s">
        <v>6953</v>
      </c>
      <c r="I772" s="29" t="str">
        <f>VLOOKUP(A772,'[5]ItemReport_10001042616_2025-02-'!$A:$U,21,0)</f>
        <v>10764608038038</v>
      </c>
      <c r="J772" t="s">
        <v>6886</v>
      </c>
    </row>
    <row r="773" spans="1:10" ht="45" customHeight="1" x14ac:dyDescent="0.25">
      <c r="A773" t="s">
        <v>2886</v>
      </c>
      <c r="B773" t="s">
        <v>7714</v>
      </c>
      <c r="F773" s="24" t="s">
        <v>7013</v>
      </c>
      <c r="I773" s="29" t="str">
        <f>VLOOKUP(A773,'[5]ItemReport_10001042616_2025-02-'!$A:$U,21,0)</f>
        <v>10764608017880</v>
      </c>
      <c r="J773" t="s">
        <v>6886</v>
      </c>
    </row>
    <row r="774" spans="1:10" x14ac:dyDescent="0.25">
      <c r="A774" t="s">
        <v>2887</v>
      </c>
      <c r="B774" t="s">
        <v>5501</v>
      </c>
      <c r="C774" t="s">
        <v>5501</v>
      </c>
      <c r="D774">
        <v>573</v>
      </c>
      <c r="E774" t="s">
        <v>7715</v>
      </c>
      <c r="F774" t="s">
        <v>6968</v>
      </c>
      <c r="H774" s="17" t="s">
        <v>6953</v>
      </c>
      <c r="I774" s="29" t="str">
        <f>VLOOKUP(A774,'[5]ItemReport_10001042616_2025-02-'!$A:$U,21,0)</f>
        <v>00764608017074</v>
      </c>
      <c r="J774" t="s">
        <v>6886</v>
      </c>
    </row>
    <row r="775" spans="1:10" ht="60" customHeight="1" x14ac:dyDescent="0.25">
      <c r="A775" t="s">
        <v>6837</v>
      </c>
      <c r="H775" s="38" t="s">
        <v>7716</v>
      </c>
      <c r="I775" s="29" t="str">
        <f>VLOOKUP(A775,'[5]ItemReport_10001042616_2025-02-'!$A:$U,21,0)</f>
        <v>20810056723150</v>
      </c>
    </row>
    <row r="776" spans="1:10" x14ac:dyDescent="0.25">
      <c r="A776" t="s">
        <v>2891</v>
      </c>
      <c r="B776" t="s">
        <v>5548</v>
      </c>
      <c r="C776" t="s">
        <v>5548</v>
      </c>
      <c r="D776">
        <v>574</v>
      </c>
      <c r="E776" t="s">
        <v>7717</v>
      </c>
      <c r="F776" t="s">
        <v>6968</v>
      </c>
      <c r="H776" s="17" t="s">
        <v>6953</v>
      </c>
      <c r="I776" s="29" t="str">
        <f>VLOOKUP(A776,'[5]ItemReport_10001042616_2025-02-'!$A:$U,21,0)</f>
        <v>10764608170301</v>
      </c>
      <c r="J776" t="s">
        <v>6886</v>
      </c>
    </row>
    <row r="777" spans="1:10" x14ac:dyDescent="0.25">
      <c r="A777" t="s">
        <v>2894</v>
      </c>
      <c r="B777" t="s">
        <v>7718</v>
      </c>
      <c r="C777" t="s">
        <v>7718</v>
      </c>
      <c r="D777">
        <v>575</v>
      </c>
      <c r="E777" t="s">
        <v>7719</v>
      </c>
      <c r="F777" t="s">
        <v>6968</v>
      </c>
      <c r="H777" s="17" t="s">
        <v>6953</v>
      </c>
      <c r="I777" s="29" t="str">
        <f>VLOOKUP(A777,'[5]ItemReport_10001042616_2025-02-'!$A:$U,21,0)</f>
        <v>00468041302925</v>
      </c>
      <c r="J777" t="s">
        <v>6886</v>
      </c>
    </row>
    <row r="778" spans="1:10" ht="60" customHeight="1" x14ac:dyDescent="0.25">
      <c r="A778" s="24" t="s">
        <v>6840</v>
      </c>
      <c r="H778" s="38" t="s">
        <v>7720</v>
      </c>
      <c r="I778" s="29" t="str">
        <f>VLOOKUP(A778,'[5]ItemReport_10001042616_2025-02-'!$A:$U,21,0)</f>
        <v>00764608002902</v>
      </c>
    </row>
    <row r="779" spans="1:10" x14ac:dyDescent="0.25">
      <c r="A779" t="s">
        <v>2897</v>
      </c>
      <c r="B779" t="s">
        <v>6008</v>
      </c>
      <c r="C779" t="s">
        <v>6008</v>
      </c>
      <c r="D779">
        <v>577</v>
      </c>
      <c r="E779" t="s">
        <v>7721</v>
      </c>
      <c r="F779" t="s">
        <v>6968</v>
      </c>
      <c r="I779" s="29" t="str">
        <f>VLOOKUP(A779,'[5]ItemReport_10001042616_2025-02-'!$A:$U,21,0)</f>
        <v>10764608008024</v>
      </c>
      <c r="J779" t="s">
        <v>6886</v>
      </c>
    </row>
    <row r="780" spans="1:10" x14ac:dyDescent="0.25">
      <c r="A780" t="s">
        <v>2899</v>
      </c>
      <c r="B780" t="s">
        <v>6110</v>
      </c>
      <c r="C780" t="s">
        <v>6111</v>
      </c>
      <c r="D780">
        <v>578</v>
      </c>
      <c r="E780" t="s">
        <v>7722</v>
      </c>
      <c r="F780" t="s">
        <v>7060</v>
      </c>
      <c r="I780" s="29" t="str">
        <f>VLOOKUP(A780,'[5]ItemReport_10001042616_2025-02-'!$A:$U,21,0)</f>
        <v>10764608021511</v>
      </c>
      <c r="J780" t="s">
        <v>6886</v>
      </c>
    </row>
    <row r="781" spans="1:10" ht="60" customHeight="1" x14ac:dyDescent="0.25">
      <c r="A781" t="s">
        <v>2900</v>
      </c>
      <c r="B781" t="s">
        <v>5603</v>
      </c>
      <c r="F781" s="24" t="s">
        <v>7048</v>
      </c>
      <c r="I781" s="29" t="str">
        <f>VLOOKUP(A781,'[5]ItemReport_10001042616_2025-02-'!$A:$U,21,0)</f>
        <v>00466100773655</v>
      </c>
      <c r="J781" t="s">
        <v>6913</v>
      </c>
    </row>
    <row r="782" spans="1:10" x14ac:dyDescent="0.25">
      <c r="A782" t="s">
        <v>2905</v>
      </c>
      <c r="B782" t="s">
        <v>5430</v>
      </c>
      <c r="C782" t="s">
        <v>5431</v>
      </c>
      <c r="D782">
        <v>581</v>
      </c>
      <c r="E782" t="s">
        <v>7723</v>
      </c>
      <c r="F782" t="s">
        <v>7060</v>
      </c>
      <c r="I782" s="29" t="str">
        <f>VLOOKUP(A782,'[5]ItemReport_10001042616_2025-02-'!$A:$U,21,0)</f>
        <v>20764608033009</v>
      </c>
      <c r="J782" t="s">
        <v>6886</v>
      </c>
    </row>
    <row r="783" spans="1:10" x14ac:dyDescent="0.25">
      <c r="A783" t="s">
        <v>2907</v>
      </c>
      <c r="B783" t="s">
        <v>5290</v>
      </c>
      <c r="C783" t="s">
        <v>5291</v>
      </c>
      <c r="D783">
        <v>582</v>
      </c>
      <c r="E783" t="s">
        <v>7724</v>
      </c>
      <c r="F783" t="s">
        <v>7060</v>
      </c>
      <c r="I783" s="29" t="str">
        <f>VLOOKUP(A783,'[5]ItemReport_10001042616_2025-02-'!$A:$U,21,0)</f>
        <v>00764608031926</v>
      </c>
      <c r="J783" t="s">
        <v>6886</v>
      </c>
    </row>
    <row r="784" spans="1:10" x14ac:dyDescent="0.25">
      <c r="A784" t="s">
        <v>2914</v>
      </c>
      <c r="B784" t="s">
        <v>7725</v>
      </c>
      <c r="C784" t="s">
        <v>7726</v>
      </c>
      <c r="F784" t="s">
        <v>7060</v>
      </c>
      <c r="I784" s="29" t="str">
        <f>VLOOKUP(A784,'[5]ItemReport_10001042616_2025-02-'!$A:$U,21,0)</f>
        <v>10764608012410</v>
      </c>
      <c r="J784" t="s">
        <v>6886</v>
      </c>
    </row>
    <row r="785" spans="1:10" x14ac:dyDescent="0.25">
      <c r="A785" t="s">
        <v>2915</v>
      </c>
      <c r="B785" t="s">
        <v>5870</v>
      </c>
      <c r="F785" t="s">
        <v>7060</v>
      </c>
      <c r="I785" s="29" t="str">
        <f>VLOOKUP(A785,'[5]ItemReport_10001042616_2025-02-'!$A:$U,21,0)</f>
        <v>00764608043516</v>
      </c>
      <c r="J785" t="s">
        <v>6886</v>
      </c>
    </row>
    <row r="786" spans="1:10" x14ac:dyDescent="0.25">
      <c r="A786" t="s">
        <v>2917</v>
      </c>
      <c r="B786" t="s">
        <v>5947</v>
      </c>
      <c r="F786" t="s">
        <v>7060</v>
      </c>
      <c r="I786" s="29" t="str">
        <f>VLOOKUP(A786,'[5]ItemReport_10001042616_2025-02-'!$A:$U,21,0)</f>
        <v>00764608005521</v>
      </c>
      <c r="J786" t="s">
        <v>6886</v>
      </c>
    </row>
    <row r="787" spans="1:10" x14ac:dyDescent="0.25">
      <c r="A787" t="s">
        <v>2918</v>
      </c>
      <c r="B787" t="s">
        <v>6041</v>
      </c>
      <c r="F787" t="s">
        <v>7060</v>
      </c>
      <c r="I787" s="29" t="str">
        <f>VLOOKUP(A787,'[5]ItemReport_10001042616_2025-02-'!$A:$U,21,0)</f>
        <v>00463789699825</v>
      </c>
      <c r="J787" t="s">
        <v>6886</v>
      </c>
    </row>
    <row r="788" spans="1:10" ht="60" customHeight="1" x14ac:dyDescent="0.25">
      <c r="A788" t="s">
        <v>6834</v>
      </c>
      <c r="H788" s="38" t="s">
        <v>7727</v>
      </c>
      <c r="I788" s="29" t="str">
        <f>VLOOKUP(A788,'[5]ItemReport_10001042616_2025-02-'!$A:$U,21,0)</f>
        <v>00814625070924</v>
      </c>
    </row>
    <row r="789" spans="1:10" ht="60" customHeight="1" x14ac:dyDescent="0.25">
      <c r="A789" t="s">
        <v>6839</v>
      </c>
      <c r="H789" s="38" t="s">
        <v>7728</v>
      </c>
      <c r="I789" s="29" t="str">
        <f>VLOOKUP(A789,'[5]ItemReport_10001042616_2025-02-'!$A:$U,21,0)</f>
        <v>20764608038622</v>
      </c>
    </row>
    <row r="790" spans="1:10" x14ac:dyDescent="0.25">
      <c r="A790" t="s">
        <v>2936</v>
      </c>
      <c r="B790" t="s">
        <v>6469</v>
      </c>
      <c r="D790">
        <v>6002</v>
      </c>
      <c r="F790" t="s">
        <v>5297</v>
      </c>
      <c r="H790" s="17" t="s">
        <v>6953</v>
      </c>
      <c r="I790" s="29" t="str">
        <f>VLOOKUP(A790,'[5]ItemReport_10001042616_2025-02-'!$A:$U,21,0)</f>
        <v>10764608007317</v>
      </c>
      <c r="J790" t="s">
        <v>6886</v>
      </c>
    </row>
    <row r="791" spans="1:10" x14ac:dyDescent="0.25">
      <c r="A791" t="s">
        <v>2939</v>
      </c>
      <c r="B791" t="s">
        <v>5278</v>
      </c>
      <c r="C791" t="s">
        <v>5278</v>
      </c>
      <c r="D791">
        <v>6003</v>
      </c>
      <c r="E791" t="s">
        <v>7729</v>
      </c>
      <c r="F791" t="s">
        <v>6973</v>
      </c>
      <c r="H791" s="17" t="s">
        <v>6953</v>
      </c>
      <c r="I791" s="29" t="str">
        <f>VLOOKUP(A791,'[5]ItemReport_10001042616_2025-02-'!$A:$U,21,0)</f>
        <v>20764608041233</v>
      </c>
      <c r="J791" t="s">
        <v>6886</v>
      </c>
    </row>
    <row r="792" spans="1:10" ht="60" customHeight="1" x14ac:dyDescent="0.25">
      <c r="A792" t="s">
        <v>2940</v>
      </c>
      <c r="B792" t="s">
        <v>5545</v>
      </c>
      <c r="C792" t="s">
        <v>5545</v>
      </c>
      <c r="D792">
        <v>6003</v>
      </c>
      <c r="E792" t="s">
        <v>7730</v>
      </c>
      <c r="F792" s="24" t="s">
        <v>6967</v>
      </c>
      <c r="H792" s="38" t="s">
        <v>7731</v>
      </c>
      <c r="I792" s="29" t="str">
        <f>VLOOKUP(A792,'[5]ItemReport_10001042616_2025-02-'!$A:$U,21,0)</f>
        <v>00764608031711</v>
      </c>
      <c r="J792" t="s">
        <v>6983</v>
      </c>
    </row>
    <row r="793" spans="1:10" ht="60" customHeight="1" x14ac:dyDescent="0.25">
      <c r="A793" t="s">
        <v>2941</v>
      </c>
      <c r="B793" t="s">
        <v>7732</v>
      </c>
      <c r="C793" t="s">
        <v>7733</v>
      </c>
      <c r="D793">
        <v>6003</v>
      </c>
      <c r="E793" t="s">
        <v>7734</v>
      </c>
      <c r="F793" s="24" t="s">
        <v>7735</v>
      </c>
      <c r="I793" s="29" t="str">
        <f>VLOOKUP(A793,'[5]ItemReport_10001042616_2025-02-'!$A:$U,21,0)</f>
        <v>00464696634671</v>
      </c>
      <c r="J793" t="s">
        <v>6913</v>
      </c>
    </row>
    <row r="794" spans="1:10" x14ac:dyDescent="0.25">
      <c r="A794" t="s">
        <v>2942</v>
      </c>
      <c r="B794" t="s">
        <v>6305</v>
      </c>
      <c r="F794" t="s">
        <v>6113</v>
      </c>
      <c r="I794" s="29" t="str">
        <f>VLOOKUP(A794,'[5]ItemReport_10001042616_2025-02-'!$A:$U,21,0)</f>
        <v>00764608034972</v>
      </c>
      <c r="J794" t="s">
        <v>6886</v>
      </c>
    </row>
    <row r="795" spans="1:10" ht="60" customHeight="1" x14ac:dyDescent="0.25">
      <c r="A795" t="s">
        <v>2944</v>
      </c>
      <c r="B795" t="s">
        <v>5462</v>
      </c>
      <c r="F795" s="24" t="s">
        <v>7070</v>
      </c>
      <c r="I795" s="29" t="str">
        <f>VLOOKUP(A795,'[5]ItemReport_10001042616_2025-02-'!$A:$U,21,0)</f>
        <v>10764608051136</v>
      </c>
      <c r="J795" t="s">
        <v>6910</v>
      </c>
    </row>
    <row r="796" spans="1:10" x14ac:dyDescent="0.25">
      <c r="A796" t="s">
        <v>2950</v>
      </c>
      <c r="B796" t="s">
        <v>7736</v>
      </c>
      <c r="C796" t="s">
        <v>7737</v>
      </c>
      <c r="D796">
        <v>600</v>
      </c>
      <c r="E796" t="s">
        <v>7738</v>
      </c>
      <c r="F796" t="s">
        <v>6113</v>
      </c>
      <c r="I796" s="29" t="str">
        <f>VLOOKUP(A796,'[5]ItemReport_10001042616_2025-02-'!$A:$U,21,0)</f>
        <v>20764608044203</v>
      </c>
      <c r="J796" t="s">
        <v>6886</v>
      </c>
    </row>
    <row r="797" spans="1:10" x14ac:dyDescent="0.25">
      <c r="A797" t="s">
        <v>2953</v>
      </c>
      <c r="B797" t="s">
        <v>7739</v>
      </c>
      <c r="F797" t="s">
        <v>6973</v>
      </c>
      <c r="I797" s="29" t="str">
        <f>VLOOKUP(A797,'[5]ItemReport_10001042616_2025-02-'!$A:$U,21,0)</f>
        <v>00462354326241</v>
      </c>
      <c r="J797" t="s">
        <v>6886</v>
      </c>
    </row>
    <row r="798" spans="1:10" x14ac:dyDescent="0.25">
      <c r="A798" t="s">
        <v>2969</v>
      </c>
      <c r="B798" t="s">
        <v>5277</v>
      </c>
      <c r="C798" t="s">
        <v>5277</v>
      </c>
      <c r="D798">
        <v>6017</v>
      </c>
      <c r="E798" t="s">
        <v>7740</v>
      </c>
      <c r="F798" t="s">
        <v>6968</v>
      </c>
      <c r="H798" s="17" t="s">
        <v>6953</v>
      </c>
      <c r="I798" s="29" t="str">
        <f>VLOOKUP(A798,'[5]ItemReport_10001042616_2025-02-'!$A:$U,21,0)</f>
        <v>00764608017234</v>
      </c>
      <c r="J798" t="s">
        <v>6886</v>
      </c>
    </row>
    <row r="799" spans="1:10" ht="60" customHeight="1" x14ac:dyDescent="0.25">
      <c r="A799" t="s">
        <v>2970</v>
      </c>
      <c r="B799" t="s">
        <v>5686</v>
      </c>
      <c r="D799">
        <v>6017</v>
      </c>
      <c r="E799" t="s">
        <v>2970</v>
      </c>
      <c r="F799" s="24" t="s">
        <v>7070</v>
      </c>
      <c r="H799" s="38" t="s">
        <v>7483</v>
      </c>
      <c r="I799" s="29" t="str">
        <f>VLOOKUP(A799,'[5]ItemReport_10001042616_2025-02-'!$A:$U,21,0)</f>
        <v>00461716014703</v>
      </c>
      <c r="J799" t="s">
        <v>6913</v>
      </c>
    </row>
    <row r="800" spans="1:10" x14ac:dyDescent="0.25">
      <c r="A800" t="s">
        <v>2971</v>
      </c>
      <c r="B800" t="s">
        <v>7741</v>
      </c>
      <c r="F800" t="s">
        <v>7060</v>
      </c>
      <c r="I800" s="29" t="str">
        <f>VLOOKUP(A800,'[5]ItemReport_10001042616_2025-02-'!$A:$U,21,0)</f>
        <v>00764608012147</v>
      </c>
      <c r="J800" t="s">
        <v>6886</v>
      </c>
    </row>
    <row r="801" spans="1:10" x14ac:dyDescent="0.25">
      <c r="A801" t="s">
        <v>5023</v>
      </c>
      <c r="F801" t="s">
        <v>6981</v>
      </c>
      <c r="I801" s="29" t="e">
        <f>VLOOKUP(A801,'[5]ItemReport_10001042616_2025-02-'!$A:$U,21,0)</f>
        <v>#N/A</v>
      </c>
      <c r="J801" t="s">
        <v>6886</v>
      </c>
    </row>
    <row r="802" spans="1:10" x14ac:dyDescent="0.25">
      <c r="A802" t="s">
        <v>2976</v>
      </c>
      <c r="B802" t="s">
        <v>5620</v>
      </c>
      <c r="C802" t="s">
        <v>5620</v>
      </c>
      <c r="D802">
        <v>6018</v>
      </c>
      <c r="E802" t="s">
        <v>7742</v>
      </c>
      <c r="F802" t="s">
        <v>7089</v>
      </c>
      <c r="H802" t="s">
        <v>6953</v>
      </c>
      <c r="I802" s="29" t="str">
        <f>VLOOKUP(A802,'[5]ItemReport_10001042616_2025-02-'!$A:$U,21,0)</f>
        <v>20764608031203</v>
      </c>
      <c r="J802" t="s">
        <v>6886</v>
      </c>
    </row>
    <row r="803" spans="1:10" x14ac:dyDescent="0.25">
      <c r="A803" t="s">
        <v>2978</v>
      </c>
      <c r="B803" t="s">
        <v>5658</v>
      </c>
      <c r="C803" t="s">
        <v>5659</v>
      </c>
      <c r="D803">
        <v>601</v>
      </c>
      <c r="E803" t="s">
        <v>7743</v>
      </c>
      <c r="F803" t="s">
        <v>6113</v>
      </c>
      <c r="I803" s="29" t="str">
        <f>VLOOKUP(A803,'[5]ItemReport_10001042616_2025-02-'!$A:$U,21,0)</f>
        <v>00764608007815</v>
      </c>
      <c r="J803" t="s">
        <v>6886</v>
      </c>
    </row>
    <row r="804" spans="1:10" ht="60" customHeight="1" x14ac:dyDescent="0.25">
      <c r="A804" t="s">
        <v>2979</v>
      </c>
      <c r="B804" t="s">
        <v>5478</v>
      </c>
      <c r="F804" s="24" t="s">
        <v>7744</v>
      </c>
      <c r="I804" s="29" t="str">
        <f>VLOOKUP(A804,'[5]ItemReport_10001042616_2025-02-'!$A:$U,21,0)</f>
        <v>00463583470279</v>
      </c>
      <c r="J804" t="s">
        <v>6910</v>
      </c>
    </row>
    <row r="805" spans="1:10" x14ac:dyDescent="0.25">
      <c r="A805" t="s">
        <v>4897</v>
      </c>
      <c r="B805" t="s">
        <v>5852</v>
      </c>
      <c r="C805" t="s">
        <v>5852</v>
      </c>
      <c r="D805">
        <v>6022</v>
      </c>
      <c r="E805" t="s">
        <v>7745</v>
      </c>
      <c r="F805" t="s">
        <v>6968</v>
      </c>
      <c r="H805" s="17" t="s">
        <v>6953</v>
      </c>
      <c r="I805" s="29" t="str">
        <f>VLOOKUP(A805,'[5]ItemReport_10001042616_2025-02-'!$A:$U,21,0)</f>
        <v>10764608038021</v>
      </c>
      <c r="J805" t="s">
        <v>6886</v>
      </c>
    </row>
    <row r="806" spans="1:10" ht="45" customHeight="1" x14ac:dyDescent="0.25">
      <c r="A806" t="s">
        <v>4998</v>
      </c>
      <c r="B806" t="s">
        <v>6049</v>
      </c>
      <c r="F806" s="24" t="s">
        <v>7013</v>
      </c>
      <c r="I806" s="29" t="str">
        <f>VLOOKUP(A806,'[5]ItemReport_10001042616_2025-02-'!$A:$U,21,0)</f>
        <v>00764608041635</v>
      </c>
      <c r="J806" t="s">
        <v>6886</v>
      </c>
    </row>
    <row r="807" spans="1:10" ht="60" customHeight="1" x14ac:dyDescent="0.25">
      <c r="A807" t="s">
        <v>4958</v>
      </c>
      <c r="B807" t="s">
        <v>5673</v>
      </c>
      <c r="C807" t="s">
        <v>5673</v>
      </c>
      <c r="D807">
        <v>6023</v>
      </c>
      <c r="E807" t="s">
        <v>7746</v>
      </c>
      <c r="F807" s="24" t="s">
        <v>7747</v>
      </c>
      <c r="I807" s="29" t="str">
        <f>VLOOKUP(A807,'[5]ItemReport_10001042616_2025-02-'!$A:$U,21,0)</f>
        <v>20764608025073</v>
      </c>
      <c r="J807" t="s">
        <v>6910</v>
      </c>
    </row>
    <row r="808" spans="1:10" x14ac:dyDescent="0.25">
      <c r="A808" t="s">
        <v>2981</v>
      </c>
      <c r="B808" t="s">
        <v>5392</v>
      </c>
      <c r="C808" t="s">
        <v>5393</v>
      </c>
      <c r="D808">
        <v>6030</v>
      </c>
      <c r="E808" t="s">
        <v>7748</v>
      </c>
      <c r="F808" t="s">
        <v>6973</v>
      </c>
      <c r="H808" s="17" t="s">
        <v>6953</v>
      </c>
      <c r="I808" s="29" t="str">
        <f>VLOOKUP(A808,'[5]ItemReport_10001042616_2025-02-'!$A:$U,21,0)</f>
        <v>00764608055120</v>
      </c>
      <c r="J808" t="s">
        <v>6886</v>
      </c>
    </row>
    <row r="809" spans="1:10" x14ac:dyDescent="0.25">
      <c r="A809" t="s">
        <v>2986</v>
      </c>
      <c r="B809" t="s">
        <v>6329</v>
      </c>
      <c r="C809" t="s">
        <v>6329</v>
      </c>
      <c r="E809" t="s">
        <v>7749</v>
      </c>
      <c r="F809" t="s">
        <v>6968</v>
      </c>
      <c r="I809" s="29" t="str">
        <f>VLOOKUP(A809,'[5]ItemReport_10001042616_2025-02-'!$A:$U,21,0)</f>
        <v>20764608082427</v>
      </c>
      <c r="J809" t="s">
        <v>6886</v>
      </c>
    </row>
    <row r="810" spans="1:10" x14ac:dyDescent="0.25">
      <c r="A810" t="s">
        <v>4974</v>
      </c>
      <c r="B810" t="s">
        <v>5985</v>
      </c>
      <c r="C810" t="s">
        <v>5985</v>
      </c>
      <c r="D810">
        <v>6049</v>
      </c>
      <c r="E810" t="s">
        <v>7750</v>
      </c>
      <c r="F810" t="s">
        <v>7089</v>
      </c>
      <c r="I810" s="29" t="str">
        <f>VLOOKUP(A810,'[5]ItemReport_10001042616_2025-02-'!$A:$U,21,0)</f>
        <v>20764608050266</v>
      </c>
      <c r="J810" t="s">
        <v>6886</v>
      </c>
    </row>
    <row r="811" spans="1:10" ht="60" customHeight="1" x14ac:dyDescent="0.25">
      <c r="A811" t="s">
        <v>2991</v>
      </c>
      <c r="B811" t="s">
        <v>7751</v>
      </c>
      <c r="D811">
        <v>604</v>
      </c>
      <c r="H811" s="38" t="s">
        <v>7752</v>
      </c>
      <c r="I811" s="29" t="str">
        <f>VLOOKUP(A811,'[5]ItemReport_10001042616_2025-02-'!$A:$U,21,0)</f>
        <v>00764608021811</v>
      </c>
    </row>
    <row r="812" spans="1:10" x14ac:dyDescent="0.25">
      <c r="A812" t="s">
        <v>2993</v>
      </c>
      <c r="B812" t="s">
        <v>7753</v>
      </c>
      <c r="C812" t="s">
        <v>7753</v>
      </c>
      <c r="E812" t="s">
        <v>7754</v>
      </c>
      <c r="F812" t="s">
        <v>6968</v>
      </c>
      <c r="I812" s="29" t="str">
        <f>VLOOKUP(A812,'[5]ItemReport_10001042616_2025-02-'!$A:$U,21,0)</f>
        <v>20764608021716</v>
      </c>
      <c r="J812" t="s">
        <v>6886</v>
      </c>
    </row>
    <row r="813" spans="1:10" x14ac:dyDescent="0.25">
      <c r="A813" t="s">
        <v>2998</v>
      </c>
      <c r="B813" t="s">
        <v>5830</v>
      </c>
      <c r="C813" t="s">
        <v>5830</v>
      </c>
      <c r="D813">
        <v>6052</v>
      </c>
      <c r="E813" t="s">
        <v>7755</v>
      </c>
      <c r="F813" t="s">
        <v>7089</v>
      </c>
      <c r="H813" s="17" t="s">
        <v>6953</v>
      </c>
      <c r="I813" s="29" t="str">
        <f>VLOOKUP(A813,'[5]ItemReport_10001042616_2025-02-'!$A:$U,21,0)</f>
        <v>00764608031957</v>
      </c>
      <c r="J813" t="s">
        <v>6886</v>
      </c>
    </row>
    <row r="814" spans="1:10" x14ac:dyDescent="0.25">
      <c r="A814" t="s">
        <v>4957</v>
      </c>
      <c r="B814" t="s">
        <v>5662</v>
      </c>
      <c r="C814" t="s">
        <v>5662</v>
      </c>
      <c r="D814">
        <v>6053</v>
      </c>
      <c r="E814" t="s">
        <v>7756</v>
      </c>
      <c r="F814" t="s">
        <v>7089</v>
      </c>
      <c r="I814" s="29" t="str">
        <f>VLOOKUP(A814,'[5]ItemReport_10001042616_2025-02-'!$A:$U,21,0)</f>
        <v>10764608039981</v>
      </c>
      <c r="J814" t="s">
        <v>6886</v>
      </c>
    </row>
    <row r="815" spans="1:10" ht="60" customHeight="1" x14ac:dyDescent="0.25">
      <c r="A815" t="s">
        <v>4972</v>
      </c>
      <c r="B815" t="s">
        <v>7757</v>
      </c>
      <c r="D815">
        <v>60756</v>
      </c>
      <c r="F815" s="24" t="s">
        <v>7130</v>
      </c>
      <c r="H815" s="17" t="s">
        <v>7758</v>
      </c>
      <c r="I815" s="29" t="str">
        <f>VLOOKUP(A815,'[5]ItemReport_10001042616_2025-02-'!$A:$U,21,0)</f>
        <v>10764608031084</v>
      </c>
    </row>
    <row r="816" spans="1:10" ht="60" customHeight="1" x14ac:dyDescent="0.25">
      <c r="A816" t="s">
        <v>7759</v>
      </c>
      <c r="H816" s="38" t="s">
        <v>6951</v>
      </c>
      <c r="I816" s="29" t="str">
        <f>VLOOKUP(A816,'[5]ItemReport_10001042616_2025-02-'!$A:$U,21,0)</f>
        <v>00764608007068</v>
      </c>
    </row>
    <row r="817" spans="1:10" x14ac:dyDescent="0.25">
      <c r="A817" t="s">
        <v>4961</v>
      </c>
      <c r="B817" t="s">
        <v>6013</v>
      </c>
      <c r="C817" t="s">
        <v>6013</v>
      </c>
      <c r="D817">
        <v>6081</v>
      </c>
      <c r="E817" t="s">
        <v>7760</v>
      </c>
      <c r="F817" t="s">
        <v>7089</v>
      </c>
      <c r="H817" s="17" t="s">
        <v>6953</v>
      </c>
      <c r="I817" s="29" t="str">
        <f>VLOOKUP(A817,'[5]ItemReport_10001042616_2025-02-'!$A:$U,21,0)</f>
        <v>20764608005211</v>
      </c>
      <c r="J817" t="s">
        <v>6886</v>
      </c>
    </row>
    <row r="818" spans="1:10" x14ac:dyDescent="0.25">
      <c r="A818" t="s">
        <v>3002</v>
      </c>
      <c r="B818" t="s">
        <v>5328</v>
      </c>
      <c r="C818" s="45" t="s">
        <v>5329</v>
      </c>
      <c r="D818">
        <v>608</v>
      </c>
      <c r="E818" t="s">
        <v>6657</v>
      </c>
      <c r="F818" t="s">
        <v>6973</v>
      </c>
      <c r="H818" s="17" t="s">
        <v>6953</v>
      </c>
      <c r="I818" s="29" t="str">
        <f>VLOOKUP(A818,'[5]ItemReport_10001042616_2025-02-'!$A:$U,21,0)</f>
        <v>10764608020927</v>
      </c>
      <c r="J818" t="s">
        <v>6886</v>
      </c>
    </row>
    <row r="819" spans="1:10" x14ac:dyDescent="0.25">
      <c r="A819" t="s">
        <v>4926</v>
      </c>
      <c r="B819" t="s">
        <v>5328</v>
      </c>
      <c r="C819" t="s">
        <v>7761</v>
      </c>
      <c r="D819">
        <v>608</v>
      </c>
      <c r="E819" t="s">
        <v>7762</v>
      </c>
      <c r="F819" t="s">
        <v>6973</v>
      </c>
      <c r="I819" s="29" t="e">
        <f>VLOOKUP(A819,'[5]ItemReport_10001042616_2025-02-'!$A:$U,21,0)</f>
        <v>#N/A</v>
      </c>
      <c r="J819" t="s">
        <v>6886</v>
      </c>
    </row>
    <row r="820" spans="1:10" ht="60" customHeight="1" x14ac:dyDescent="0.25">
      <c r="A820" t="s">
        <v>3003</v>
      </c>
      <c r="B820" t="s">
        <v>7763</v>
      </c>
      <c r="C820" t="s">
        <v>7764</v>
      </c>
      <c r="F820" s="24" t="s">
        <v>6991</v>
      </c>
      <c r="I820" s="29" t="str">
        <f>VLOOKUP(A820,'[5]ItemReport_10001042616_2025-02-'!$A:$U,21,0)</f>
        <v>00464219251101</v>
      </c>
    </row>
    <row r="821" spans="1:10" ht="60" customHeight="1" x14ac:dyDescent="0.25">
      <c r="A821" t="s">
        <v>3007</v>
      </c>
      <c r="B821" t="s">
        <v>7765</v>
      </c>
      <c r="D821">
        <v>6091</v>
      </c>
      <c r="H821" s="38" t="s">
        <v>7766</v>
      </c>
      <c r="I821" s="29" t="str">
        <f>VLOOKUP(A821,'[5]ItemReport_10001042616_2025-02-'!$A:$U,21,0)</f>
        <v>10764608007195</v>
      </c>
    </row>
    <row r="822" spans="1:10" x14ac:dyDescent="0.25">
      <c r="A822" t="s">
        <v>3008</v>
      </c>
      <c r="B822" t="s">
        <v>5573</v>
      </c>
      <c r="F822" t="s">
        <v>6973</v>
      </c>
      <c r="I822" s="29" t="e">
        <f>VLOOKUP(A822,'[5]ItemReport_10001042616_2025-02-'!$A:$U,21,0)</f>
        <v>#N/A</v>
      </c>
      <c r="J822" t="s">
        <v>6886</v>
      </c>
    </row>
    <row r="823" spans="1:10" x14ac:dyDescent="0.25">
      <c r="A823" t="s">
        <v>3010</v>
      </c>
      <c r="B823" t="s">
        <v>5276</v>
      </c>
      <c r="C823" t="s">
        <v>5276</v>
      </c>
      <c r="D823">
        <v>609</v>
      </c>
      <c r="E823" t="s">
        <v>6654</v>
      </c>
      <c r="F823" t="s">
        <v>6968</v>
      </c>
      <c r="H823" s="17" t="s">
        <v>6953</v>
      </c>
      <c r="I823" s="29" t="str">
        <f>VLOOKUP(A823,'[5]ItemReport_10001042616_2025-02-'!$A:$U,21,0)</f>
        <v>00466278771286</v>
      </c>
      <c r="J823" t="s">
        <v>6886</v>
      </c>
    </row>
    <row r="824" spans="1:10" ht="60" customHeight="1" x14ac:dyDescent="0.25">
      <c r="A824" t="s">
        <v>3011</v>
      </c>
      <c r="B824" t="s">
        <v>5301</v>
      </c>
      <c r="F824" s="24" t="s">
        <v>7070</v>
      </c>
      <c r="H824" s="38" t="s">
        <v>6992</v>
      </c>
      <c r="I824" s="29" t="str">
        <f>VLOOKUP(A824,'[5]ItemReport_10001042616_2025-02-'!$A:$U,21,0)</f>
        <v>00467756562693</v>
      </c>
      <c r="J824" t="s">
        <v>6966</v>
      </c>
    </row>
    <row r="825" spans="1:10" ht="60" customHeight="1" x14ac:dyDescent="0.25">
      <c r="A825" t="s">
        <v>3911</v>
      </c>
      <c r="B825" t="s">
        <v>5412</v>
      </c>
      <c r="F825" s="24" t="s">
        <v>6961</v>
      </c>
      <c r="I825" s="29" t="str">
        <f>VLOOKUP(A825,'[5]ItemReport_10001042616_2025-02-'!$A:$U,21,0)</f>
        <v>10764608034214</v>
      </c>
      <c r="J825" t="s">
        <v>6966</v>
      </c>
    </row>
    <row r="826" spans="1:10" x14ac:dyDescent="0.25">
      <c r="A826" t="s">
        <v>3013</v>
      </c>
      <c r="B826" t="s">
        <v>6859</v>
      </c>
      <c r="C826" t="s">
        <v>6859</v>
      </c>
      <c r="D826">
        <v>6100</v>
      </c>
      <c r="E826" t="s">
        <v>7767</v>
      </c>
      <c r="F826" t="s">
        <v>6953</v>
      </c>
      <c r="H826" s="17" t="s">
        <v>6953</v>
      </c>
      <c r="I826" s="29" t="str">
        <f>VLOOKUP(A826,'[5]ItemReport_10001042616_2025-02-'!$A:$U,21,0)</f>
        <v>20764608010390</v>
      </c>
      <c r="J826" t="s">
        <v>6886</v>
      </c>
    </row>
    <row r="827" spans="1:10" x14ac:dyDescent="0.25">
      <c r="A827" t="s">
        <v>5053</v>
      </c>
      <c r="B827" t="s">
        <v>5772</v>
      </c>
      <c r="C827" t="s">
        <v>5773</v>
      </c>
      <c r="F827" t="s">
        <v>6973</v>
      </c>
      <c r="J827" t="s">
        <v>6886</v>
      </c>
    </row>
    <row r="828" spans="1:10" x14ac:dyDescent="0.25">
      <c r="A828" t="s">
        <v>3016</v>
      </c>
      <c r="B828" t="s">
        <v>5649</v>
      </c>
      <c r="C828" t="s">
        <v>5650</v>
      </c>
      <c r="D828">
        <v>6101</v>
      </c>
      <c r="E828" t="s">
        <v>7768</v>
      </c>
      <c r="F828" t="s">
        <v>6981</v>
      </c>
      <c r="I828" s="29" t="str">
        <f>VLOOKUP(A828,'[5]ItemReport_10001042616_2025-02-'!$A:$U,21,0)</f>
        <v>20764608054127</v>
      </c>
      <c r="J828" t="s">
        <v>6886</v>
      </c>
    </row>
    <row r="829" spans="1:10" ht="45" customHeight="1" x14ac:dyDescent="0.25">
      <c r="A829" t="s">
        <v>6844</v>
      </c>
      <c r="H829" s="38" t="s">
        <v>7769</v>
      </c>
      <c r="I829" s="29" t="str">
        <f>VLOOKUP(A829,'[5]ItemReport_10001042616_2025-02-'!$A:$U,21,0)</f>
        <v>10764608043278</v>
      </c>
    </row>
    <row r="830" spans="1:10" x14ac:dyDescent="0.25">
      <c r="A830" t="s">
        <v>3022</v>
      </c>
      <c r="B830" t="s">
        <v>6857</v>
      </c>
      <c r="C830" t="s">
        <v>6858</v>
      </c>
      <c r="D830">
        <v>6110</v>
      </c>
      <c r="E830" t="s">
        <v>7770</v>
      </c>
      <c r="F830" t="s">
        <v>6973</v>
      </c>
      <c r="H830" s="17" t="s">
        <v>6953</v>
      </c>
      <c r="I830" s="29" t="str">
        <f>VLOOKUP(A830,'[5]ItemReport_10001042616_2025-02-'!$A:$U,21,0)</f>
        <v>00764608034453</v>
      </c>
      <c r="J830" t="s">
        <v>6886</v>
      </c>
    </row>
    <row r="831" spans="1:10" x14ac:dyDescent="0.25">
      <c r="A831" t="s">
        <v>3933</v>
      </c>
      <c r="B831" t="s">
        <v>5190</v>
      </c>
      <c r="C831" t="s">
        <v>5190</v>
      </c>
      <c r="D831">
        <v>6120</v>
      </c>
      <c r="E831" t="s">
        <v>7771</v>
      </c>
      <c r="F831" t="s">
        <v>6968</v>
      </c>
      <c r="H831" s="17" t="s">
        <v>6953</v>
      </c>
      <c r="I831" s="29" t="str">
        <f>VLOOKUP(A831,'[5]ItemReport_10001042616_2025-02-'!$A:$U,21,0)</f>
        <v>10764608004538</v>
      </c>
      <c r="J831" t="s">
        <v>6886</v>
      </c>
    </row>
    <row r="832" spans="1:10" x14ac:dyDescent="0.25">
      <c r="A832" t="s">
        <v>3026</v>
      </c>
      <c r="B832" t="s">
        <v>6024</v>
      </c>
      <c r="F832" t="s">
        <v>7060</v>
      </c>
      <c r="I832" s="29" t="e">
        <f>VLOOKUP(A832,'[5]ItemReport_10001042616_2025-02-'!$A:$U,21,0)</f>
        <v>#N/A</v>
      </c>
      <c r="J832" t="s">
        <v>6886</v>
      </c>
    </row>
    <row r="833" spans="1:10" ht="60" customHeight="1" x14ac:dyDescent="0.25">
      <c r="A833" t="s">
        <v>3027</v>
      </c>
      <c r="B833" t="s">
        <v>5356</v>
      </c>
      <c r="C833" t="s">
        <v>5357</v>
      </c>
      <c r="D833">
        <v>61400</v>
      </c>
      <c r="E833" t="s">
        <v>7772</v>
      </c>
      <c r="F833" s="24" t="s">
        <v>7773</v>
      </c>
      <c r="I833" s="29" t="e">
        <f>VLOOKUP(A833,'[5]ItemReport_10001042616_2025-02-'!$A:$U,21,0)</f>
        <v>#N/A</v>
      </c>
      <c r="J833" t="s">
        <v>6966</v>
      </c>
    </row>
    <row r="834" spans="1:10" ht="60" customHeight="1" x14ac:dyDescent="0.25">
      <c r="A834" t="s">
        <v>7774</v>
      </c>
      <c r="H834" s="38" t="s">
        <v>7649</v>
      </c>
      <c r="I834" s="29" t="str">
        <f>VLOOKUP(A834,'[5]ItemReport_10001042616_2025-02-'!$A:$U,21,0)</f>
        <v>10764608043063</v>
      </c>
    </row>
    <row r="835" spans="1:10" ht="60" customHeight="1" x14ac:dyDescent="0.25">
      <c r="A835" t="s">
        <v>5024</v>
      </c>
      <c r="B835" t="s">
        <v>6321</v>
      </c>
      <c r="C835" t="s">
        <v>7775</v>
      </c>
      <c r="D835">
        <v>62133</v>
      </c>
      <c r="F835" s="24" t="s">
        <v>7333</v>
      </c>
      <c r="I835" s="29" t="str">
        <f>VLOOKUP(A835,'[5]ItemReport_10001042616_2025-02-'!$A:$U,21,0)</f>
        <v>00764608043806</v>
      </c>
    </row>
    <row r="836" spans="1:10" ht="60" customHeight="1" x14ac:dyDescent="0.25">
      <c r="A836" t="s">
        <v>3039</v>
      </c>
      <c r="B836" t="s">
        <v>5663</v>
      </c>
      <c r="F836" s="24" t="s">
        <v>7744</v>
      </c>
      <c r="I836" s="29" t="str">
        <f>VLOOKUP(A836,'[5]ItemReport_10001042616_2025-02-'!$A:$U,21,0)</f>
        <v>00465410196970</v>
      </c>
      <c r="J836" t="s">
        <v>6904</v>
      </c>
    </row>
    <row r="837" spans="1:10" ht="60" customHeight="1" x14ac:dyDescent="0.25">
      <c r="A837" t="s">
        <v>7776</v>
      </c>
      <c r="H837" s="38" t="s">
        <v>7649</v>
      </c>
      <c r="I837" s="29" t="str">
        <f>VLOOKUP(A837,'[5]ItemReport_10001042616_2025-02-'!$A:$U,21,0)</f>
        <v>00088908165007</v>
      </c>
    </row>
    <row r="838" spans="1:10" x14ac:dyDescent="0.25">
      <c r="A838" t="s">
        <v>3044</v>
      </c>
      <c r="B838" t="s">
        <v>5824</v>
      </c>
      <c r="F838" t="s">
        <v>6113</v>
      </c>
      <c r="I838" s="29" t="str">
        <f>VLOOKUP(A838,'[5]ItemReport_10001042616_2025-02-'!$A:$U,21,0)</f>
        <v>10764608015015</v>
      </c>
      <c r="J838" t="s">
        <v>6886</v>
      </c>
    </row>
    <row r="839" spans="1:10" x14ac:dyDescent="0.25">
      <c r="A839" t="s">
        <v>3045</v>
      </c>
      <c r="B839" t="s">
        <v>5228</v>
      </c>
      <c r="C839" t="s">
        <v>5228</v>
      </c>
      <c r="D839">
        <v>6301</v>
      </c>
      <c r="E839" t="s">
        <v>7777</v>
      </c>
      <c r="F839" t="s">
        <v>6997</v>
      </c>
      <c r="H839" s="17" t="s">
        <v>6953</v>
      </c>
      <c r="I839" s="29" t="str">
        <f>VLOOKUP(A839,'[5]ItemReport_10001042616_2025-02-'!$A:$U,21,0)</f>
        <v>10764608170066</v>
      </c>
      <c r="J839" t="s">
        <v>6886</v>
      </c>
    </row>
    <row r="840" spans="1:10" ht="60" customHeight="1" x14ac:dyDescent="0.25">
      <c r="A840" t="s">
        <v>3046</v>
      </c>
      <c r="B840" t="s">
        <v>5251</v>
      </c>
      <c r="C840" t="s">
        <v>5252</v>
      </c>
      <c r="D840">
        <v>6301</v>
      </c>
      <c r="E840" t="s">
        <v>7778</v>
      </c>
      <c r="F840" s="24" t="s">
        <v>6991</v>
      </c>
      <c r="H840" s="24" t="s">
        <v>7779</v>
      </c>
      <c r="I840" s="29" t="str">
        <f>VLOOKUP(A840,'[5]ItemReport_10001042616_2025-02-'!$A:$U,21,0)</f>
        <v>20764608021570</v>
      </c>
      <c r="J840" t="s">
        <v>6966</v>
      </c>
    </row>
    <row r="841" spans="1:10" x14ac:dyDescent="0.25">
      <c r="A841" t="s">
        <v>3050</v>
      </c>
      <c r="B841" t="s">
        <v>6233</v>
      </c>
      <c r="F841" t="s">
        <v>6113</v>
      </c>
      <c r="I841" s="29" t="str">
        <f>VLOOKUP(A841,'[5]ItemReport_10001042616_2025-02-'!$A:$U,21,0)</f>
        <v>00465315105725</v>
      </c>
      <c r="J841" t="s">
        <v>6886</v>
      </c>
    </row>
    <row r="842" spans="1:10" x14ac:dyDescent="0.25">
      <c r="A842" t="s">
        <v>3051</v>
      </c>
      <c r="B842" t="s">
        <v>5514</v>
      </c>
      <c r="C842" t="s">
        <v>5514</v>
      </c>
      <c r="D842">
        <v>6303</v>
      </c>
      <c r="E842" t="s">
        <v>7780</v>
      </c>
      <c r="F842" t="s">
        <v>6997</v>
      </c>
      <c r="H842" s="17" t="s">
        <v>6953</v>
      </c>
      <c r="I842" s="29" t="str">
        <f>VLOOKUP(A842,'[5]ItemReport_10001042616_2025-02-'!$A:$U,21,0)</f>
        <v>10764608038212</v>
      </c>
      <c r="J842" t="s">
        <v>6886</v>
      </c>
    </row>
    <row r="843" spans="1:10" ht="60" customHeight="1" x14ac:dyDescent="0.25">
      <c r="A843" t="s">
        <v>3052</v>
      </c>
      <c r="B843" t="s">
        <v>7781</v>
      </c>
      <c r="C843" t="s">
        <v>7782</v>
      </c>
      <c r="D843">
        <v>6303</v>
      </c>
      <c r="E843" t="s">
        <v>7783</v>
      </c>
      <c r="F843" s="24" t="s">
        <v>7784</v>
      </c>
      <c r="I843" s="29" t="str">
        <f>VLOOKUP(A843,'[5]ItemReport_10001042616_2025-02-'!$A:$U,21,0)</f>
        <v>10764608025113</v>
      </c>
      <c r="J843" t="s">
        <v>6966</v>
      </c>
    </row>
    <row r="844" spans="1:10" ht="60" customHeight="1" x14ac:dyDescent="0.25">
      <c r="A844" t="s">
        <v>7785</v>
      </c>
      <c r="H844" s="38" t="s">
        <v>7649</v>
      </c>
      <c r="I844" s="29" t="str">
        <f>VLOOKUP(A844,'[5]ItemReport_10001042616_2025-02-'!$A:$U,21,0)</f>
        <v>00764608019184</v>
      </c>
    </row>
    <row r="845" spans="1:10" ht="45" customHeight="1" x14ac:dyDescent="0.25">
      <c r="A845" t="s">
        <v>4973</v>
      </c>
      <c r="B845" t="s">
        <v>5591</v>
      </c>
      <c r="D845">
        <v>641</v>
      </c>
      <c r="F845" s="24" t="s">
        <v>7786</v>
      </c>
      <c r="H845" s="38" t="s">
        <v>7787</v>
      </c>
      <c r="I845" s="29" t="str">
        <f>VLOOKUP(A845,'[5]ItemReport_10001042616_2025-02-'!$A:$U,21,0)</f>
        <v>00764608054505</v>
      </c>
      <c r="J845" t="s">
        <v>6983</v>
      </c>
    </row>
    <row r="846" spans="1:10" ht="60" customHeight="1" x14ac:dyDescent="0.25">
      <c r="A846" t="s">
        <v>2492</v>
      </c>
      <c r="H846" s="38" t="s">
        <v>6951</v>
      </c>
      <c r="I846" s="29" t="str">
        <f>VLOOKUP(A846,'[5]ItemReport_10001042616_2025-02-'!$A:$U,21,0)</f>
        <v>20764608033115</v>
      </c>
    </row>
    <row r="847" spans="1:10" x14ac:dyDescent="0.25">
      <c r="A847" t="s">
        <v>3968</v>
      </c>
      <c r="B847" t="s">
        <v>7788</v>
      </c>
      <c r="D847">
        <v>6802</v>
      </c>
      <c r="E847" t="s">
        <v>3968</v>
      </c>
      <c r="H847" s="17" t="s">
        <v>6953</v>
      </c>
      <c r="I847" s="29" t="str">
        <f>VLOOKUP(A847,'[5]ItemReport_10001042616_2025-02-'!$A:$U,21,0)</f>
        <v>00463013442364</v>
      </c>
      <c r="J847" t="s">
        <v>6886</v>
      </c>
    </row>
    <row r="848" spans="1:10" ht="60" customHeight="1" x14ac:dyDescent="0.25">
      <c r="A848" t="s">
        <v>7789</v>
      </c>
      <c r="H848" s="38" t="s">
        <v>7790</v>
      </c>
      <c r="I848" s="29" t="str">
        <f>VLOOKUP(A848,'[5]ItemReport_10001042616_2025-02-'!$A:$U,21,0)</f>
        <v>00462349000699</v>
      </c>
    </row>
    <row r="849" spans="1:10" x14ac:dyDescent="0.25">
      <c r="A849" t="s">
        <v>3923</v>
      </c>
      <c r="B849" t="s">
        <v>6301</v>
      </c>
      <c r="F849" t="s">
        <v>6113</v>
      </c>
      <c r="I849" s="29" t="str">
        <f>VLOOKUP(A849,'[5]ItemReport_10001042616_2025-02-'!$A:$U,21,0)</f>
        <v>10764608039875</v>
      </c>
      <c r="J849" t="s">
        <v>6886</v>
      </c>
    </row>
    <row r="850" spans="1:10" x14ac:dyDescent="0.25">
      <c r="A850" t="s">
        <v>3921</v>
      </c>
      <c r="B850" t="s">
        <v>5389</v>
      </c>
      <c r="C850" t="s">
        <v>5389</v>
      </c>
      <c r="D850">
        <v>6810</v>
      </c>
      <c r="E850" t="s">
        <v>7791</v>
      </c>
      <c r="F850" t="s">
        <v>6968</v>
      </c>
      <c r="H850" s="17" t="s">
        <v>6953</v>
      </c>
      <c r="I850" s="29" t="str">
        <f>VLOOKUP(A850,'[5]ItemReport_10001042616_2025-02-'!$A:$U,21,0)</f>
        <v>20764608007222</v>
      </c>
      <c r="J850" t="s">
        <v>6886</v>
      </c>
    </row>
    <row r="851" spans="1:10" ht="60" customHeight="1" x14ac:dyDescent="0.25">
      <c r="A851" t="s">
        <v>3922</v>
      </c>
      <c r="B851" t="s">
        <v>5843</v>
      </c>
      <c r="F851" s="24" t="s">
        <v>6967</v>
      </c>
      <c r="I851" s="29" t="str">
        <f>VLOOKUP(A851,'[5]ItemReport_10001042616_2025-02-'!$A:$U,21,0)</f>
        <v>00467932413870</v>
      </c>
      <c r="J851" t="s">
        <v>6913</v>
      </c>
    </row>
    <row r="852" spans="1:10" x14ac:dyDescent="0.25">
      <c r="A852" t="s">
        <v>3927</v>
      </c>
      <c r="B852" t="s">
        <v>7792</v>
      </c>
      <c r="C852" t="s">
        <v>7792</v>
      </c>
      <c r="D852">
        <v>6812</v>
      </c>
      <c r="E852" t="s">
        <v>7793</v>
      </c>
      <c r="F852" t="s">
        <v>6968</v>
      </c>
      <c r="H852" s="17" t="s">
        <v>6953</v>
      </c>
      <c r="I852" s="29" t="str">
        <f>VLOOKUP(A852,'[5]ItemReport_10001042616_2025-02-'!$A:$U,21,0)</f>
        <v>10764608007386</v>
      </c>
      <c r="J852" t="s">
        <v>6886</v>
      </c>
    </row>
    <row r="853" spans="1:10" ht="45" customHeight="1" x14ac:dyDescent="0.25">
      <c r="A853" t="s">
        <v>7794</v>
      </c>
      <c r="H853" s="38" t="s">
        <v>7795</v>
      </c>
      <c r="I853" s="29" t="str">
        <f>VLOOKUP(A853,'[5]ItemReport_10001042616_2025-02-'!$A:$U,21,0)</f>
        <v>00764608082430</v>
      </c>
    </row>
    <row r="854" spans="1:10" x14ac:dyDescent="0.25">
      <c r="A854" t="s">
        <v>3079</v>
      </c>
      <c r="B854" t="s">
        <v>7796</v>
      </c>
      <c r="D854">
        <v>700</v>
      </c>
      <c r="H854" s="17" t="s">
        <v>6953</v>
      </c>
      <c r="I854" s="29" t="str">
        <f>VLOOKUP(A854,'[5]ItemReport_10001042616_2025-02-'!$A:$U,21,0)</f>
        <v>20764608021396</v>
      </c>
      <c r="J854" t="s">
        <v>6886</v>
      </c>
    </row>
    <row r="855" spans="1:10" x14ac:dyDescent="0.25">
      <c r="A855" t="s">
        <v>4989</v>
      </c>
      <c r="B855" t="s">
        <v>6096</v>
      </c>
      <c r="C855" t="s">
        <v>6097</v>
      </c>
      <c r="E855" t="s">
        <v>7797</v>
      </c>
      <c r="F855" t="s">
        <v>6973</v>
      </c>
      <c r="I855" s="29" t="str">
        <f>VLOOKUP(A855,'[5]ItemReport_10001042616_2025-02-'!$A:$U,21,0)</f>
        <v>20764608170087</v>
      </c>
      <c r="J855" t="s">
        <v>6886</v>
      </c>
    </row>
    <row r="856" spans="1:10" ht="45" customHeight="1" x14ac:dyDescent="0.25">
      <c r="A856" t="s">
        <v>7798</v>
      </c>
      <c r="H856" s="38" t="s">
        <v>7353</v>
      </c>
      <c r="I856" s="29" t="str">
        <f>VLOOKUP(A856,'[5]ItemReport_10001042616_2025-02-'!$A:$U,21,0)</f>
        <v>10764608009298</v>
      </c>
    </row>
    <row r="857" spans="1:10" x14ac:dyDescent="0.25">
      <c r="A857" t="s">
        <v>3125</v>
      </c>
      <c r="B857" t="s">
        <v>5569</v>
      </c>
      <c r="C857" t="s">
        <v>5570</v>
      </c>
      <c r="D857">
        <v>713</v>
      </c>
      <c r="E857" t="s">
        <v>6789</v>
      </c>
      <c r="F857" t="s">
        <v>6981</v>
      </c>
      <c r="H857" s="17" t="s">
        <v>6953</v>
      </c>
      <c r="I857" s="29" t="str">
        <f>VLOOKUP(A857,'[5]ItemReport_10001042616_2025-02-'!$A:$U,21,0)</f>
        <v>00764608007105</v>
      </c>
      <c r="J857" t="s">
        <v>6886</v>
      </c>
    </row>
    <row r="858" spans="1:10" x14ac:dyDescent="0.25">
      <c r="A858" t="s">
        <v>4946</v>
      </c>
      <c r="B858" t="s">
        <v>7799</v>
      </c>
      <c r="C858" t="s">
        <v>7800</v>
      </c>
      <c r="D858">
        <v>713</v>
      </c>
      <c r="E858" t="s">
        <v>7801</v>
      </c>
      <c r="F858" t="s">
        <v>6968</v>
      </c>
      <c r="I858" s="29" t="e">
        <f>VLOOKUP(A858,'[5]ItemReport_10001042616_2025-02-'!$A:$U,21,0)</f>
        <v>#N/A</v>
      </c>
      <c r="J858" t="s">
        <v>6886</v>
      </c>
    </row>
    <row r="859" spans="1:10" x14ac:dyDescent="0.25">
      <c r="A859" t="s">
        <v>3131</v>
      </c>
      <c r="B859" t="s">
        <v>6824</v>
      </c>
      <c r="C859" t="s">
        <v>6824</v>
      </c>
      <c r="E859" t="s">
        <v>7802</v>
      </c>
      <c r="F859" t="s">
        <v>6968</v>
      </c>
      <c r="I859" s="29" t="str">
        <f>VLOOKUP(A859,'[5]ItemReport_10001042616_2025-02-'!$A:$U,21,0)</f>
        <v>10764608002039</v>
      </c>
      <c r="J859" t="s">
        <v>6886</v>
      </c>
    </row>
    <row r="860" spans="1:10" x14ac:dyDescent="0.25">
      <c r="A860" t="s">
        <v>3135</v>
      </c>
      <c r="B860" t="s">
        <v>6851</v>
      </c>
      <c r="C860" t="s">
        <v>6851</v>
      </c>
      <c r="D860">
        <v>716</v>
      </c>
      <c r="E860" t="s">
        <v>7803</v>
      </c>
      <c r="F860" t="s">
        <v>6973</v>
      </c>
      <c r="H860" t="s">
        <v>6953</v>
      </c>
      <c r="I860" s="29" t="str">
        <f>VLOOKUP(A860,'[5]ItemReport_10001042616_2025-02-'!$A:$U,21,0)</f>
        <v>00764608019108</v>
      </c>
      <c r="J860" t="s">
        <v>6886</v>
      </c>
    </row>
    <row r="861" spans="1:10" ht="60" customHeight="1" x14ac:dyDescent="0.25">
      <c r="A861" t="s">
        <v>3136</v>
      </c>
      <c r="B861" t="s">
        <v>5287</v>
      </c>
      <c r="C861" t="s">
        <v>5288</v>
      </c>
      <c r="D861">
        <v>716</v>
      </c>
      <c r="E861" t="s">
        <v>7804</v>
      </c>
      <c r="F861" s="24" t="s">
        <v>7085</v>
      </c>
      <c r="H861" s="38" t="s">
        <v>6992</v>
      </c>
      <c r="I861" s="29" t="str">
        <f>VLOOKUP(A861,'[5]ItemReport_10001042616_2025-02-'!$A:$U,21,0)</f>
        <v>00764608027059</v>
      </c>
      <c r="J861" t="s">
        <v>6983</v>
      </c>
    </row>
    <row r="862" spans="1:10" ht="60" customHeight="1" x14ac:dyDescent="0.25">
      <c r="A862" t="s">
        <v>7805</v>
      </c>
      <c r="H862" s="38" t="s">
        <v>7649</v>
      </c>
      <c r="I862" s="29" t="str">
        <f>VLOOKUP(A862,'[5]ItemReport_10001042616_2025-02-'!$A:$U,21,0)</f>
        <v>20764608005068</v>
      </c>
    </row>
    <row r="863" spans="1:10" ht="60" customHeight="1" x14ac:dyDescent="0.25">
      <c r="A863" t="s">
        <v>7806</v>
      </c>
      <c r="H863" s="38" t="s">
        <v>7807</v>
      </c>
      <c r="I863" s="29" t="str">
        <f>VLOOKUP(A863,'[5]ItemReport_10001042616_2025-02-'!$A:$U,21,0)</f>
        <v>20764608090217</v>
      </c>
    </row>
    <row r="864" spans="1:10" x14ac:dyDescent="0.25">
      <c r="A864" t="s">
        <v>3144</v>
      </c>
      <c r="B864" t="s">
        <v>5637</v>
      </c>
      <c r="C864" t="s">
        <v>5637</v>
      </c>
      <c r="D864">
        <v>720</v>
      </c>
      <c r="E864" t="s">
        <v>7808</v>
      </c>
      <c r="F864" t="s">
        <v>6968</v>
      </c>
      <c r="I864" s="29" t="str">
        <f>VLOOKUP(A864,'[5]ItemReport_10001042616_2025-02-'!$A:$U,21,0)</f>
        <v>00764608021514</v>
      </c>
      <c r="J864" t="s">
        <v>6886</v>
      </c>
    </row>
    <row r="865" spans="1:10" ht="60" customHeight="1" x14ac:dyDescent="0.25">
      <c r="A865" t="s">
        <v>3145</v>
      </c>
      <c r="B865" t="s">
        <v>5750</v>
      </c>
      <c r="C865" t="s">
        <v>5751</v>
      </c>
      <c r="D865">
        <v>720</v>
      </c>
      <c r="E865" t="s">
        <v>7809</v>
      </c>
      <c r="F865" s="24" t="s">
        <v>6967</v>
      </c>
      <c r="I865" s="29" t="str">
        <f>VLOOKUP(A865,'[5]ItemReport_10001042616_2025-02-'!$A:$U,21,0)</f>
        <v>00764608002056</v>
      </c>
      <c r="J865" t="s">
        <v>6966</v>
      </c>
    </row>
    <row r="866" spans="1:10" ht="60" customHeight="1" x14ac:dyDescent="0.25">
      <c r="A866" t="s">
        <v>7810</v>
      </c>
      <c r="H866" s="38" t="s">
        <v>6951</v>
      </c>
      <c r="I866" s="29" t="str">
        <f>VLOOKUP(A866,'[5]ItemReport_10001042616_2025-02-'!$A:$U,21,0)</f>
        <v>00764608009031</v>
      </c>
    </row>
    <row r="867" spans="1:10" ht="60" customHeight="1" x14ac:dyDescent="0.25">
      <c r="A867" t="s">
        <v>7811</v>
      </c>
      <c r="H867" s="38" t="s">
        <v>6951</v>
      </c>
      <c r="I867" s="29" t="str">
        <f>VLOOKUP(A867,'[5]ItemReport_10001042616_2025-02-'!$A:$U,21,0)</f>
        <v>00764608020128</v>
      </c>
    </row>
    <row r="868" spans="1:10" x14ac:dyDescent="0.25">
      <c r="A868" t="s">
        <v>4981</v>
      </c>
      <c r="B868" t="s">
        <v>5271</v>
      </c>
      <c r="C868" t="s">
        <v>5272</v>
      </c>
      <c r="D868">
        <v>735</v>
      </c>
      <c r="E868" t="s">
        <v>7812</v>
      </c>
      <c r="F868" t="s">
        <v>6973</v>
      </c>
      <c r="H868" s="17" t="s">
        <v>6978</v>
      </c>
      <c r="I868" s="29" t="str">
        <f>VLOOKUP(A868,'[5]ItemReport_10001042616_2025-02-'!$A:$U,21,0)</f>
        <v>20764608038677</v>
      </c>
      <c r="J868" t="s">
        <v>6886</v>
      </c>
    </row>
    <row r="869" spans="1:10" x14ac:dyDescent="0.25">
      <c r="A869" t="s">
        <v>5026</v>
      </c>
      <c r="B869" t="s">
        <v>5641</v>
      </c>
      <c r="C869" t="s">
        <v>5642</v>
      </c>
      <c r="D869">
        <v>737</v>
      </c>
      <c r="F869" t="s">
        <v>6968</v>
      </c>
      <c r="I869" s="29" t="str">
        <f>VLOOKUP(A869,'[5]ItemReport_10001042616_2025-02-'!$A:$U,21,0)</f>
        <v>20764608033344</v>
      </c>
      <c r="J869" t="s">
        <v>6886</v>
      </c>
    </row>
    <row r="870" spans="1:10" x14ac:dyDescent="0.25">
      <c r="A870" t="s">
        <v>3189</v>
      </c>
      <c r="B870" t="s">
        <v>6048</v>
      </c>
      <c r="C870" t="s">
        <v>6048</v>
      </c>
      <c r="D870">
        <v>741</v>
      </c>
      <c r="E870" t="s">
        <v>7813</v>
      </c>
      <c r="F870" t="s">
        <v>7089</v>
      </c>
      <c r="H870" t="s">
        <v>6953</v>
      </c>
      <c r="I870" s="29" t="str">
        <f>VLOOKUP(A870,'[5]ItemReport_10001042616_2025-02-'!$A:$U,21,0)</f>
        <v>00764608007419</v>
      </c>
      <c r="J870" t="s">
        <v>6886</v>
      </c>
    </row>
    <row r="871" spans="1:10" ht="60" customHeight="1" x14ac:dyDescent="0.25">
      <c r="A871" t="s">
        <v>7814</v>
      </c>
      <c r="H871" s="38" t="s">
        <v>7623</v>
      </c>
      <c r="I871" s="29" t="str">
        <f>VLOOKUP(A871,'[5]ItemReport_10001042616_2025-02-'!$A:$U,21,0)</f>
        <v>00764608023037</v>
      </c>
    </row>
    <row r="872" spans="1:10" x14ac:dyDescent="0.25">
      <c r="A872" t="s">
        <v>3194</v>
      </c>
      <c r="B872" t="s">
        <v>5756</v>
      </c>
      <c r="F872" t="s">
        <v>6113</v>
      </c>
      <c r="I872" s="29" t="str">
        <f>VLOOKUP(A872,'[5]ItemReport_10001042616_2025-02-'!$A:$U,21,0)</f>
        <v>00764608009727</v>
      </c>
      <c r="J872" t="s">
        <v>6886</v>
      </c>
    </row>
    <row r="873" spans="1:10" x14ac:dyDescent="0.25">
      <c r="A873" t="s">
        <v>3195</v>
      </c>
      <c r="B873" t="s">
        <v>5404</v>
      </c>
      <c r="F873" t="s">
        <v>6968</v>
      </c>
      <c r="I873" s="29" t="str">
        <f>VLOOKUP(A873,'[5]ItemReport_10001042616_2025-02-'!$A:$U,21,0)</f>
        <v>20764608031784</v>
      </c>
      <c r="J873" t="s">
        <v>6886</v>
      </c>
    </row>
    <row r="874" spans="1:10" ht="45" customHeight="1" x14ac:dyDescent="0.25">
      <c r="A874" t="s">
        <v>3196</v>
      </c>
      <c r="B874" t="s">
        <v>5383</v>
      </c>
      <c r="C874" t="s">
        <v>5384</v>
      </c>
      <c r="D874">
        <v>744</v>
      </c>
      <c r="F874" s="24" t="s">
        <v>7135</v>
      </c>
      <c r="I874" s="29" t="str">
        <f>VLOOKUP(A874,'[5]ItemReport_10001042616_2025-02-'!$A:$U,21,0)</f>
        <v>00764608170267</v>
      </c>
    </row>
    <row r="875" spans="1:10" x14ac:dyDescent="0.25">
      <c r="A875" t="s">
        <v>3198</v>
      </c>
      <c r="B875" t="s">
        <v>6012</v>
      </c>
      <c r="F875" t="s">
        <v>6968</v>
      </c>
      <c r="I875" s="29" t="str">
        <f>VLOOKUP(A875,'[5]ItemReport_10001042616_2025-02-'!$A:$U,21,0)</f>
        <v>20764608090002</v>
      </c>
      <c r="J875" t="s">
        <v>6886</v>
      </c>
    </row>
    <row r="876" spans="1:10" ht="60" customHeight="1" x14ac:dyDescent="0.25">
      <c r="A876" t="s">
        <v>3199</v>
      </c>
      <c r="B876" t="s">
        <v>5961</v>
      </c>
      <c r="F876" s="24" t="s">
        <v>6967</v>
      </c>
      <c r="I876" s="29" t="str">
        <f>VLOOKUP(A876,'[5]ItemReport_10001042616_2025-02-'!$A:$U,21,0)</f>
        <v>20764608055001</v>
      </c>
      <c r="J876" t="s">
        <v>6966</v>
      </c>
    </row>
    <row r="877" spans="1:10" x14ac:dyDescent="0.25">
      <c r="A877" t="s">
        <v>5001</v>
      </c>
      <c r="F877" t="s">
        <v>6981</v>
      </c>
      <c r="I877" s="29" t="str">
        <f>VLOOKUP(A877,'[5]ItemReport_10001042616_2025-02-'!$A:$U,21,0)</f>
        <v>10764608044107</v>
      </c>
      <c r="J877" t="s">
        <v>6886</v>
      </c>
    </row>
    <row r="878" spans="1:10" x14ac:dyDescent="0.25">
      <c r="A878" t="s">
        <v>4980</v>
      </c>
      <c r="B878" t="s">
        <v>5263</v>
      </c>
      <c r="C878" t="s">
        <v>5263</v>
      </c>
      <c r="D878">
        <v>760</v>
      </c>
      <c r="E878" t="s">
        <v>7815</v>
      </c>
      <c r="F878" t="s">
        <v>6968</v>
      </c>
      <c r="I878" s="29" t="e">
        <f>VLOOKUP(A878,'[5]ItemReport_10001042616_2025-02-'!$A:$U,21,0)</f>
        <v>#N/A</v>
      </c>
      <c r="J878" t="s">
        <v>6886</v>
      </c>
    </row>
    <row r="879" spans="1:10" ht="45" customHeight="1" x14ac:dyDescent="0.25">
      <c r="A879" t="s">
        <v>7816</v>
      </c>
      <c r="H879" s="38" t="s">
        <v>7817</v>
      </c>
      <c r="I879" s="29" t="str">
        <f>VLOOKUP(A879,'[5]ItemReport_10001042616_2025-02-'!$A:$U,21,0)</f>
        <v>00462567001195</v>
      </c>
    </row>
    <row r="880" spans="1:10" x14ac:dyDescent="0.25">
      <c r="A880" t="s">
        <v>3220</v>
      </c>
      <c r="B880" t="s">
        <v>5473</v>
      </c>
      <c r="C880" t="s">
        <v>5473</v>
      </c>
      <c r="D880">
        <v>761</v>
      </c>
      <c r="E880" t="s">
        <v>7818</v>
      </c>
      <c r="F880" t="s">
        <v>6968</v>
      </c>
      <c r="H880" s="17" t="s">
        <v>6978</v>
      </c>
      <c r="I880" s="29" t="str">
        <f>VLOOKUP(A880,'[5]ItemReport_10001042616_2025-02-'!$A:$U,21,0)</f>
        <v>00462018667642</v>
      </c>
      <c r="J880" t="s">
        <v>6886</v>
      </c>
    </row>
    <row r="881" spans="1:10" ht="60" customHeight="1" x14ac:dyDescent="0.25">
      <c r="A881" t="s">
        <v>3221</v>
      </c>
      <c r="B881" t="s">
        <v>7819</v>
      </c>
      <c r="C881" t="s">
        <v>7820</v>
      </c>
      <c r="D881">
        <v>761</v>
      </c>
      <c r="E881" t="s">
        <v>7821</v>
      </c>
      <c r="F881" s="24" t="s">
        <v>7530</v>
      </c>
      <c r="H881" s="38" t="s">
        <v>6965</v>
      </c>
      <c r="I881" s="29" t="str">
        <f>VLOOKUP(A881,'[5]ItemReport_10001042616_2025-02-'!$A:$U,21,0)</f>
        <v>00764608023174</v>
      </c>
      <c r="J881" t="s">
        <v>6966</v>
      </c>
    </row>
    <row r="882" spans="1:10" ht="60" customHeight="1" x14ac:dyDescent="0.25">
      <c r="A882" t="s">
        <v>3224</v>
      </c>
      <c r="B882" t="s">
        <v>6201</v>
      </c>
      <c r="F882" s="24" t="s">
        <v>6967</v>
      </c>
      <c r="I882" s="29" t="str">
        <f>VLOOKUP(A882,'[5]ItemReport_10001042616_2025-02-'!$A:$U,21,0)</f>
        <v>20764608007239</v>
      </c>
      <c r="J882" t="s">
        <v>6966</v>
      </c>
    </row>
    <row r="883" spans="1:10" ht="60" customHeight="1" x14ac:dyDescent="0.25">
      <c r="A883" t="s">
        <v>3232</v>
      </c>
      <c r="B883" t="s">
        <v>5880</v>
      </c>
      <c r="F883" s="24" t="s">
        <v>6967</v>
      </c>
      <c r="I883" s="29" t="str">
        <f>VLOOKUP(A883,'[5]ItemReport_10001042616_2025-02-'!$A:$U,21,0)</f>
        <v>10764608009281</v>
      </c>
      <c r="J883" t="s">
        <v>6966</v>
      </c>
    </row>
    <row r="884" spans="1:10" x14ac:dyDescent="0.25">
      <c r="A884" t="s">
        <v>3234</v>
      </c>
      <c r="B884" t="s">
        <v>6177</v>
      </c>
      <c r="C884" t="s">
        <v>6177</v>
      </c>
      <c r="E884" t="s">
        <v>7822</v>
      </c>
      <c r="F884" t="s">
        <v>6968</v>
      </c>
      <c r="I884" s="29" t="str">
        <f>VLOOKUP(A884,'[5]ItemReport_10001042616_2025-02-'!$A:$U,21,0)</f>
        <v>00764608010389</v>
      </c>
      <c r="J884" t="s">
        <v>6886</v>
      </c>
    </row>
    <row r="885" spans="1:10" ht="60" customHeight="1" x14ac:dyDescent="0.25">
      <c r="A885" t="s">
        <v>6832</v>
      </c>
      <c r="H885" s="38" t="s">
        <v>7823</v>
      </c>
      <c r="I885" s="29" t="str">
        <f>VLOOKUP(A885,'[5]ItemReport_10001042616_2025-02-'!$A:$U,21,0)</f>
        <v>00461988525310</v>
      </c>
    </row>
    <row r="886" spans="1:10" ht="60" customHeight="1" x14ac:dyDescent="0.25">
      <c r="A886" t="s">
        <v>7824</v>
      </c>
      <c r="H886" s="38" t="s">
        <v>7649</v>
      </c>
      <c r="I886" s="29" t="str">
        <f>VLOOKUP(A886,'[5]ItemReport_10001042616_2025-02-'!$A:$U,21,0)</f>
        <v>20764608021778</v>
      </c>
    </row>
    <row r="887" spans="1:10" x14ac:dyDescent="0.25">
      <c r="A887" t="s">
        <v>3254</v>
      </c>
      <c r="B887" t="s">
        <v>6875</v>
      </c>
      <c r="C887" t="s">
        <v>6875</v>
      </c>
      <c r="D887">
        <v>781</v>
      </c>
      <c r="E887" t="s">
        <v>7825</v>
      </c>
      <c r="F887" t="s">
        <v>6968</v>
      </c>
      <c r="H887" s="17" t="s">
        <v>6953</v>
      </c>
      <c r="I887" s="29" t="str">
        <f>VLOOKUP(A887,'[5]ItemReport_10001042616_2025-02-'!$A:$U,21,0)</f>
        <v>20764608054196</v>
      </c>
      <c r="J887" t="s">
        <v>6886</v>
      </c>
    </row>
    <row r="888" spans="1:10" ht="60" customHeight="1" x14ac:dyDescent="0.25">
      <c r="A888" t="s">
        <v>3255</v>
      </c>
      <c r="B888" t="s">
        <v>7826</v>
      </c>
      <c r="D888">
        <v>781</v>
      </c>
      <c r="E888" t="s">
        <v>3255</v>
      </c>
      <c r="H888" s="38" t="s">
        <v>6965</v>
      </c>
      <c r="I888" s="29" t="str">
        <f>VLOOKUP(A888,'[5]ItemReport_10001042616_2025-02-'!$A:$U,21,0)</f>
        <v>10764608044329</v>
      </c>
      <c r="J888" t="s">
        <v>6966</v>
      </c>
    </row>
    <row r="889" spans="1:10" x14ac:dyDescent="0.25">
      <c r="A889" t="s">
        <v>3257</v>
      </c>
      <c r="B889" t="s">
        <v>7827</v>
      </c>
      <c r="D889">
        <v>782</v>
      </c>
      <c r="E889" t="s">
        <v>3257</v>
      </c>
      <c r="H889" s="17" t="s">
        <v>6953</v>
      </c>
      <c r="I889" s="29" t="str">
        <f>VLOOKUP(A889,'[5]ItemReport_10001042616_2025-02-'!$A:$U,21,0)</f>
        <v>20764608090095</v>
      </c>
      <c r="J889" t="s">
        <v>6886</v>
      </c>
    </row>
    <row r="890" spans="1:10" ht="60" customHeight="1" x14ac:dyDescent="0.25">
      <c r="A890" t="s">
        <v>2895</v>
      </c>
      <c r="H890" s="38" t="s">
        <v>6951</v>
      </c>
      <c r="I890" s="29" t="str">
        <f>VLOOKUP(A890,'[5]ItemReport_10001042616_2025-02-'!$A:$U,21,0)</f>
        <v>00466197151817</v>
      </c>
    </row>
    <row r="891" spans="1:10" ht="60" customHeight="1" x14ac:dyDescent="0.25">
      <c r="A891" t="s">
        <v>6838</v>
      </c>
      <c r="H891" s="38" t="s">
        <v>7828</v>
      </c>
      <c r="I891" s="29" t="str">
        <f>VLOOKUP(A891,'[5]ItemReport_10001042616_2025-02-'!$A:$U,21,0)</f>
        <v>00764608011027</v>
      </c>
    </row>
    <row r="892" spans="1:10" ht="60" customHeight="1" x14ac:dyDescent="0.25">
      <c r="A892" t="s">
        <v>5047</v>
      </c>
      <c r="F892" s="24" t="s">
        <v>7070</v>
      </c>
      <c r="H892" s="38" t="s">
        <v>7696</v>
      </c>
      <c r="I892" s="29" t="str">
        <f>VLOOKUP(A892,'[5]ItemReport_10001042616_2025-02-'!$A:$U,21,0)</f>
        <v>00467810464987</v>
      </c>
    </row>
    <row r="893" spans="1:10" ht="60" customHeight="1" x14ac:dyDescent="0.25">
      <c r="A893" t="s">
        <v>7829</v>
      </c>
      <c r="H893" s="38" t="s">
        <v>7830</v>
      </c>
    </row>
    <row r="894" spans="1:10" x14ac:dyDescent="0.25">
      <c r="A894" t="s">
        <v>3993</v>
      </c>
      <c r="H894" s="17" t="s">
        <v>6953</v>
      </c>
      <c r="I894" s="29" t="str">
        <f>VLOOKUP(A894,'[5]ItemReport_10001042616_2025-02-'!$A:$U,21,0)</f>
        <v>10764608007232</v>
      </c>
      <c r="J894" t="s">
        <v>6886</v>
      </c>
    </row>
    <row r="895" spans="1:10" ht="60" customHeight="1" x14ac:dyDescent="0.25">
      <c r="A895" t="s">
        <v>3879</v>
      </c>
      <c r="D895">
        <v>72749</v>
      </c>
      <c r="E895" t="s">
        <v>3879</v>
      </c>
      <c r="H895" s="38" t="s">
        <v>7831</v>
      </c>
      <c r="I895" s="29" t="str">
        <f>VLOOKUP(A895,'[5]ItemReport_10001042616_2025-02-'!$A:$U,21,0)</f>
        <v>00467523120316</v>
      </c>
    </row>
    <row r="896" spans="1:10" ht="60" customHeight="1" x14ac:dyDescent="0.25">
      <c r="A896" t="s">
        <v>3293</v>
      </c>
      <c r="B896" t="s">
        <v>5507</v>
      </c>
      <c r="C896" t="s">
        <v>5508</v>
      </c>
      <c r="D896">
        <v>801</v>
      </c>
      <c r="E896" t="s">
        <v>7832</v>
      </c>
      <c r="F896" s="24" t="s">
        <v>7833</v>
      </c>
      <c r="H896" s="38" t="s">
        <v>7834</v>
      </c>
      <c r="I896" s="29" t="str">
        <f>VLOOKUP(A896,'[5]ItemReport_10001042616_2025-02-'!$A:$U,21,0)</f>
        <v>00764608012475</v>
      </c>
      <c r="J896" t="s">
        <v>6910</v>
      </c>
    </row>
    <row r="897" spans="1:10" ht="45" customHeight="1" x14ac:dyDescent="0.25">
      <c r="A897" t="s">
        <v>7835</v>
      </c>
      <c r="H897" s="38" t="s">
        <v>6928</v>
      </c>
      <c r="I897" s="29" t="str">
        <f>VLOOKUP(A897,'[5]ItemReport_10001042616_2025-02-'!$A:$U,21,0)</f>
        <v>00814625050827</v>
      </c>
      <c r="J897" t="s">
        <v>6929</v>
      </c>
    </row>
    <row r="898" spans="1:10" ht="60" customHeight="1" x14ac:dyDescent="0.25">
      <c r="A898" t="s">
        <v>7836</v>
      </c>
      <c r="H898" s="38" t="s">
        <v>7837</v>
      </c>
      <c r="I898" s="29" t="str">
        <f>VLOOKUP(A898,'[5]ItemReport_10001042616_2025-02-'!$A:$U,21,0)</f>
        <v>20088908035168</v>
      </c>
      <c r="J898" t="s">
        <v>7838</v>
      </c>
    </row>
    <row r="899" spans="1:10" ht="60" customHeight="1" x14ac:dyDescent="0.25">
      <c r="A899" t="s">
        <v>6841</v>
      </c>
      <c r="H899" s="38" t="s">
        <v>7839</v>
      </c>
      <c r="I899" s="29" t="e">
        <f>VLOOKUP(A899,'[5]ItemReport_10001042616_2025-02-'!$A:$U,21,0)</f>
        <v>#N/A</v>
      </c>
    </row>
    <row r="900" spans="1:10" x14ac:dyDescent="0.25">
      <c r="A900" t="s">
        <v>3296</v>
      </c>
      <c r="B900" t="s">
        <v>7840</v>
      </c>
      <c r="F900" t="s">
        <v>6113</v>
      </c>
      <c r="I900" s="29" t="str">
        <f>VLOOKUP(A900,'[5]ItemReport_10001042616_2025-02-'!$A:$U,21,0)</f>
        <v>00810056727802</v>
      </c>
      <c r="J900" t="s">
        <v>6886</v>
      </c>
    </row>
    <row r="901" spans="1:10" x14ac:dyDescent="0.25">
      <c r="A901" t="s">
        <v>3958</v>
      </c>
      <c r="B901" t="s">
        <v>7841</v>
      </c>
      <c r="C901" t="s">
        <v>7842</v>
      </c>
      <c r="D901">
        <v>802</v>
      </c>
      <c r="E901" t="s">
        <v>7843</v>
      </c>
      <c r="F901" t="s">
        <v>7060</v>
      </c>
      <c r="I901" s="29" t="str">
        <f>VLOOKUP(A901,'[5]ItemReport_10001042616_2025-02-'!$A:$U,21,0)</f>
        <v>00764608031025</v>
      </c>
      <c r="J901" t="s">
        <v>6886</v>
      </c>
    </row>
    <row r="902" spans="1:10" ht="60" customHeight="1" x14ac:dyDescent="0.25">
      <c r="A902" t="s">
        <v>3297</v>
      </c>
      <c r="B902" t="s">
        <v>7844</v>
      </c>
      <c r="F902" s="24" t="s">
        <v>7053</v>
      </c>
      <c r="I902" s="29" t="str">
        <f>VLOOKUP(A902,'[5]ItemReport_10001042616_2025-02-'!$A:$U,21,0)</f>
        <v>00462217236120</v>
      </c>
      <c r="J902" t="s">
        <v>6910</v>
      </c>
    </row>
    <row r="903" spans="1:10" ht="45" customHeight="1" x14ac:dyDescent="0.25">
      <c r="A903" t="s">
        <v>3298</v>
      </c>
      <c r="B903" t="s">
        <v>5818</v>
      </c>
      <c r="C903" t="s">
        <v>5819</v>
      </c>
      <c r="D903">
        <v>803</v>
      </c>
      <c r="E903" t="s">
        <v>7845</v>
      </c>
      <c r="F903" t="s">
        <v>6113</v>
      </c>
      <c r="H903" s="24" t="s">
        <v>7007</v>
      </c>
      <c r="I903" s="29" t="str">
        <f>VLOOKUP(A903,'[5]ItemReport_10001042616_2025-02-'!$A:$U,21,0)</f>
        <v>10764608007874</v>
      </c>
      <c r="J903" t="s">
        <v>6886</v>
      </c>
    </row>
    <row r="904" spans="1:10" x14ac:dyDescent="0.25">
      <c r="A904" t="s">
        <v>3891</v>
      </c>
      <c r="B904" t="s">
        <v>6558</v>
      </c>
      <c r="F904" t="s">
        <v>6113</v>
      </c>
      <c r="I904" s="29" t="e">
        <f>VLOOKUP(A904,'[5]ItemReport_10001042616_2025-02-'!$A:$U,21,0)</f>
        <v>#N/A</v>
      </c>
      <c r="J904" t="s">
        <v>6889</v>
      </c>
    </row>
    <row r="905" spans="1:10" x14ac:dyDescent="0.25">
      <c r="A905" t="s">
        <v>4967</v>
      </c>
      <c r="B905" t="s">
        <v>7846</v>
      </c>
      <c r="C905" t="s">
        <v>7846</v>
      </c>
      <c r="D905">
        <v>803</v>
      </c>
      <c r="E905" t="s">
        <v>4967</v>
      </c>
      <c r="F905" t="s">
        <v>6113</v>
      </c>
      <c r="I905" s="29" t="e">
        <f>VLOOKUP(A905,'[5]ItemReport_10001042616_2025-02-'!$A:$U,21,0)</f>
        <v>#N/A</v>
      </c>
      <c r="J905" t="s">
        <v>6886</v>
      </c>
    </row>
    <row r="906" spans="1:10" x14ac:dyDescent="0.25">
      <c r="A906" t="s">
        <v>3959</v>
      </c>
      <c r="B906" t="s">
        <v>7847</v>
      </c>
      <c r="C906" t="s">
        <v>7848</v>
      </c>
      <c r="D906">
        <v>803</v>
      </c>
      <c r="E906" t="s">
        <v>7849</v>
      </c>
      <c r="F906" t="s">
        <v>7060</v>
      </c>
      <c r="I906" s="29" t="str">
        <f>VLOOKUP(A906,'[5]ItemReport_10001042616_2025-02-'!$A:$U,21,0)</f>
        <v>10764608019112</v>
      </c>
      <c r="J906" t="s">
        <v>6886</v>
      </c>
    </row>
    <row r="907" spans="1:10" ht="60" customHeight="1" x14ac:dyDescent="0.25">
      <c r="A907" t="s">
        <v>3299</v>
      </c>
      <c r="B907" t="s">
        <v>5607</v>
      </c>
      <c r="C907" t="s">
        <v>5608</v>
      </c>
      <c r="D907">
        <v>803</v>
      </c>
      <c r="E907" t="s">
        <v>7850</v>
      </c>
      <c r="F907" s="24" t="s">
        <v>7851</v>
      </c>
      <c r="H907" s="24" t="s">
        <v>7834</v>
      </c>
      <c r="I907" s="29" t="str">
        <f>VLOOKUP(A907,'[5]ItemReport_10001042616_2025-02-'!$A:$U,21,0)</f>
        <v>00764608043769</v>
      </c>
      <c r="J907" t="s">
        <v>6910</v>
      </c>
    </row>
    <row r="908" spans="1:10" ht="60" customHeight="1" x14ac:dyDescent="0.25">
      <c r="A908" t="s">
        <v>3300</v>
      </c>
      <c r="B908" t="s">
        <v>6555</v>
      </c>
      <c r="C908" t="s">
        <v>6556</v>
      </c>
      <c r="D908" t="s">
        <v>3301</v>
      </c>
      <c r="E908" t="s">
        <v>7852</v>
      </c>
      <c r="F908" s="24" t="s">
        <v>7853</v>
      </c>
      <c r="I908" s="29" t="e">
        <f>VLOOKUP(A908,'[5]ItemReport_10001042616_2025-02-'!$A:$U,21,0)</f>
        <v>#N/A</v>
      </c>
      <c r="J908" t="s">
        <v>6913</v>
      </c>
    </row>
    <row r="909" spans="1:10" ht="60" customHeight="1" x14ac:dyDescent="0.25">
      <c r="A909" t="s">
        <v>4910</v>
      </c>
      <c r="B909" t="s">
        <v>5560</v>
      </c>
      <c r="C909" t="s">
        <v>5561</v>
      </c>
      <c r="D909">
        <v>804</v>
      </c>
      <c r="E909" t="s">
        <v>7854</v>
      </c>
      <c r="F909" s="24" t="s">
        <v>7855</v>
      </c>
      <c r="I909" s="29" t="e">
        <f>VLOOKUP(A909,'[5]ItemReport_10001042616_2025-02-'!$A:$U,21,0)</f>
        <v>#N/A</v>
      </c>
      <c r="J909" t="s">
        <v>6983</v>
      </c>
    </row>
    <row r="910" spans="1:10" ht="60" customHeight="1" x14ac:dyDescent="0.25">
      <c r="A910" t="s">
        <v>7856</v>
      </c>
      <c r="H910" s="38" t="s">
        <v>7857</v>
      </c>
      <c r="I910" s="29" t="str">
        <f>VLOOKUP(A910,'[5]ItemReport_10001042616_2025-02-'!$A:$U,21,0)</f>
        <v>10764608043599</v>
      </c>
    </row>
    <row r="911" spans="1:10" x14ac:dyDescent="0.25">
      <c r="A911" t="s">
        <v>4938</v>
      </c>
      <c r="B911" t="s">
        <v>6074</v>
      </c>
      <c r="C911" t="s">
        <v>6075</v>
      </c>
      <c r="D911">
        <v>804</v>
      </c>
      <c r="E911" t="s">
        <v>7858</v>
      </c>
      <c r="F911" t="s">
        <v>6113</v>
      </c>
      <c r="I911" s="29" t="e">
        <f>VLOOKUP(A911,'[5]ItemReport_10001042616_2025-02-'!$A:$U,21,0)</f>
        <v>#N/A</v>
      </c>
      <c r="J911" t="s">
        <v>6886</v>
      </c>
    </row>
    <row r="912" spans="1:10" ht="45" customHeight="1" x14ac:dyDescent="0.25">
      <c r="A912" t="s">
        <v>4966</v>
      </c>
      <c r="D912">
        <v>8025</v>
      </c>
      <c r="H912" s="38" t="s">
        <v>7859</v>
      </c>
      <c r="I912" s="29" t="str">
        <f>VLOOKUP(A912,'[5]ItemReport_10001042616_2025-02-'!$A:$U,21,0)</f>
        <v>20764608031234</v>
      </c>
    </row>
    <row r="913" spans="1:10" x14ac:dyDescent="0.25">
      <c r="A913" t="s">
        <v>4976</v>
      </c>
      <c r="B913" t="s">
        <v>7860</v>
      </c>
      <c r="C913" t="s">
        <v>7861</v>
      </c>
      <c r="D913">
        <v>804</v>
      </c>
      <c r="E913" t="s">
        <v>7862</v>
      </c>
      <c r="F913" t="s">
        <v>6113</v>
      </c>
      <c r="I913" s="29" t="e">
        <f>VLOOKUP(A913,'[5]ItemReport_10001042616_2025-02-'!$A:$U,21,0)</f>
        <v>#N/A</v>
      </c>
      <c r="J913" t="s">
        <v>6886</v>
      </c>
    </row>
    <row r="914" spans="1:10" x14ac:dyDescent="0.25">
      <c r="A914" t="s">
        <v>3960</v>
      </c>
      <c r="B914" t="s">
        <v>5806</v>
      </c>
      <c r="C914" t="s">
        <v>5807</v>
      </c>
      <c r="D914">
        <v>804</v>
      </c>
      <c r="E914" t="s">
        <v>7863</v>
      </c>
      <c r="F914" t="s">
        <v>7060</v>
      </c>
      <c r="H914" s="17" t="s">
        <v>7262</v>
      </c>
      <c r="I914" s="29" t="str">
        <f>VLOOKUP(A914,'[5]ItemReport_10001042616_2025-02-'!$A:$U,21,0)</f>
        <v>20814625070805</v>
      </c>
      <c r="J914" t="s">
        <v>6886</v>
      </c>
    </row>
    <row r="915" spans="1:10" ht="45" customHeight="1" x14ac:dyDescent="0.25">
      <c r="A915" t="s">
        <v>3961</v>
      </c>
      <c r="B915" t="s">
        <v>6180</v>
      </c>
      <c r="C915" t="s">
        <v>6180</v>
      </c>
      <c r="D915">
        <v>804</v>
      </c>
      <c r="E915" t="s">
        <v>7864</v>
      </c>
      <c r="F915" s="24" t="s">
        <v>7013</v>
      </c>
      <c r="I915" s="29" t="e">
        <f>VLOOKUP(A915,'[5]ItemReport_10001042616_2025-02-'!$A:$U,21,0)</f>
        <v>#N/A</v>
      </c>
      <c r="J915" t="s">
        <v>6886</v>
      </c>
    </row>
    <row r="916" spans="1:10" ht="60" customHeight="1" x14ac:dyDescent="0.25">
      <c r="A916" t="s">
        <v>4912</v>
      </c>
      <c r="B916" t="s">
        <v>5564</v>
      </c>
      <c r="C916" t="s">
        <v>5565</v>
      </c>
      <c r="D916">
        <v>804</v>
      </c>
      <c r="E916" t="s">
        <v>7865</v>
      </c>
      <c r="F916" s="24" t="s">
        <v>7855</v>
      </c>
      <c r="I916" s="29" t="e">
        <f>VLOOKUP(A916,'[5]ItemReport_10001042616_2025-02-'!$A:$U,21,0)</f>
        <v>#N/A</v>
      </c>
      <c r="J916" t="s">
        <v>6983</v>
      </c>
    </row>
    <row r="917" spans="1:10" ht="60" customHeight="1" x14ac:dyDescent="0.25">
      <c r="A917" t="s">
        <v>4911</v>
      </c>
      <c r="B917" t="s">
        <v>7866</v>
      </c>
      <c r="C917" t="s">
        <v>7867</v>
      </c>
      <c r="D917">
        <v>804</v>
      </c>
      <c r="E917" t="s">
        <v>7868</v>
      </c>
      <c r="F917" s="24" t="s">
        <v>7855</v>
      </c>
      <c r="I917" s="29" t="e">
        <f>VLOOKUP(A917,'[5]ItemReport_10001042616_2025-02-'!$A:$U,21,0)</f>
        <v>#N/A</v>
      </c>
      <c r="J917" t="s">
        <v>6983</v>
      </c>
    </row>
    <row r="918" spans="1:10" ht="60" customHeight="1" x14ac:dyDescent="0.25">
      <c r="A918" t="s">
        <v>4916</v>
      </c>
      <c r="B918" t="s">
        <v>7869</v>
      </c>
      <c r="C918" t="s">
        <v>7870</v>
      </c>
      <c r="D918">
        <v>804</v>
      </c>
      <c r="E918" t="s">
        <v>7871</v>
      </c>
      <c r="F918" s="24" t="s">
        <v>7855</v>
      </c>
      <c r="I918" s="29" t="e">
        <f>VLOOKUP(A918,'[5]ItemReport_10001042616_2025-02-'!$A:$U,21,0)</f>
        <v>#N/A</v>
      </c>
      <c r="J918" t="s">
        <v>6983</v>
      </c>
    </row>
    <row r="919" spans="1:10" ht="60" customHeight="1" x14ac:dyDescent="0.25">
      <c r="A919" t="s">
        <v>4913</v>
      </c>
      <c r="B919" t="s">
        <v>5557</v>
      </c>
      <c r="C919" t="s">
        <v>5558</v>
      </c>
      <c r="D919">
        <v>804</v>
      </c>
      <c r="E919" t="s">
        <v>7872</v>
      </c>
      <c r="F919" s="24" t="s">
        <v>7855</v>
      </c>
      <c r="I919" s="29" t="e">
        <f>VLOOKUP(A919,'[5]ItemReport_10001042616_2025-02-'!$A:$U,21,0)</f>
        <v>#N/A</v>
      </c>
      <c r="J919" t="s">
        <v>6983</v>
      </c>
    </row>
    <row r="920" spans="1:10" ht="60" customHeight="1" x14ac:dyDescent="0.25">
      <c r="A920" t="s">
        <v>3305</v>
      </c>
      <c r="B920" t="s">
        <v>5330</v>
      </c>
      <c r="C920" t="s">
        <v>5331</v>
      </c>
      <c r="D920">
        <v>804</v>
      </c>
      <c r="E920" t="s">
        <v>7873</v>
      </c>
      <c r="F920" s="24" t="s">
        <v>7874</v>
      </c>
      <c r="H920" s="38" t="s">
        <v>7875</v>
      </c>
      <c r="I920" s="29" t="str">
        <f>VLOOKUP(A920,'[5]ItemReport_10001042616_2025-02-'!$A:$U,21,0)</f>
        <v>20764608020078</v>
      </c>
      <c r="J920" t="s">
        <v>6910</v>
      </c>
    </row>
    <row r="921" spans="1:10" ht="60" customHeight="1" x14ac:dyDescent="0.25">
      <c r="A921" t="s">
        <v>3306</v>
      </c>
      <c r="B921" t="s">
        <v>7876</v>
      </c>
      <c r="C921" t="s">
        <v>7877</v>
      </c>
      <c r="E921" t="s">
        <v>7878</v>
      </c>
      <c r="F921" s="24" t="s">
        <v>7879</v>
      </c>
      <c r="I921" s="29" t="e">
        <f>VLOOKUP(A921,'[5]ItemReport_10001042616_2025-02-'!$A:$U,21,0)</f>
        <v>#N/A</v>
      </c>
      <c r="J921" t="s">
        <v>6910</v>
      </c>
    </row>
    <row r="922" spans="1:10" ht="60" customHeight="1" x14ac:dyDescent="0.25">
      <c r="A922" t="s">
        <v>4915</v>
      </c>
      <c r="B922" t="s">
        <v>7880</v>
      </c>
      <c r="C922" t="s">
        <v>7881</v>
      </c>
      <c r="D922">
        <v>804</v>
      </c>
      <c r="E922" t="s">
        <v>7882</v>
      </c>
      <c r="F922" s="24" t="s">
        <v>7855</v>
      </c>
      <c r="I922" s="29" t="e">
        <f>VLOOKUP(A922,'[5]ItemReport_10001042616_2025-02-'!$A:$U,21,0)</f>
        <v>#N/A</v>
      </c>
      <c r="J922" t="s">
        <v>6983</v>
      </c>
    </row>
    <row r="923" spans="1:10" x14ac:dyDescent="0.25">
      <c r="A923" t="s">
        <v>3307</v>
      </c>
      <c r="B923" t="s">
        <v>6107</v>
      </c>
      <c r="F923" t="s">
        <v>6113</v>
      </c>
      <c r="I923" s="29" t="str">
        <f>VLOOKUP(A923,'[5]ItemReport_10001042616_2025-02-'!$A:$U,21,0)</f>
        <v>00764608024027</v>
      </c>
      <c r="J923" t="s">
        <v>6886</v>
      </c>
    </row>
    <row r="924" spans="1:10" ht="60" customHeight="1" x14ac:dyDescent="0.25">
      <c r="A924" t="s">
        <v>3308</v>
      </c>
      <c r="B924" t="s">
        <v>5667</v>
      </c>
      <c r="F924" s="24" t="s">
        <v>7053</v>
      </c>
      <c r="H924" s="38" t="s">
        <v>7883</v>
      </c>
      <c r="I924" s="29" t="str">
        <f>VLOOKUP(A924,'[5]ItemReport_10001042616_2025-02-'!$A:$U,21,0)</f>
        <v>00764608012208</v>
      </c>
      <c r="J924" t="s">
        <v>6913</v>
      </c>
    </row>
    <row r="925" spans="1:10" ht="45" customHeight="1" x14ac:dyDescent="0.25">
      <c r="A925" t="s">
        <v>3311</v>
      </c>
      <c r="B925" t="s">
        <v>7884</v>
      </c>
      <c r="C925" t="s">
        <v>7885</v>
      </c>
      <c r="D925">
        <v>807</v>
      </c>
      <c r="E925" t="s">
        <v>7886</v>
      </c>
      <c r="F925" t="s">
        <v>6113</v>
      </c>
      <c r="H925" s="24" t="s">
        <v>7007</v>
      </c>
      <c r="I925" s="29" t="str">
        <f>VLOOKUP(A925,'[5]ItemReport_10001042616_2025-02-'!$A:$U,21,0)</f>
        <v>00462882908360</v>
      </c>
      <c r="J925" t="s">
        <v>6886</v>
      </c>
    </row>
    <row r="926" spans="1:10" ht="45" customHeight="1" x14ac:dyDescent="0.25">
      <c r="A926" t="s">
        <v>3962</v>
      </c>
      <c r="B926" t="s">
        <v>7887</v>
      </c>
      <c r="C926" t="s">
        <v>7887</v>
      </c>
      <c r="D926">
        <v>807</v>
      </c>
      <c r="E926" t="s">
        <v>7888</v>
      </c>
      <c r="F926" s="24" t="s">
        <v>7013</v>
      </c>
      <c r="H926" s="17" t="s">
        <v>7262</v>
      </c>
      <c r="I926" s="29" t="str">
        <f>VLOOKUP(A926,'[5]ItemReport_10001042616_2025-02-'!$A:$U,21,0)</f>
        <v>20764608025615</v>
      </c>
      <c r="J926" t="s">
        <v>6886</v>
      </c>
    </row>
    <row r="927" spans="1:10" ht="60" customHeight="1" x14ac:dyDescent="0.25">
      <c r="A927" t="s">
        <v>3312</v>
      </c>
      <c r="B927" t="s">
        <v>7889</v>
      </c>
      <c r="C927" t="s">
        <v>7890</v>
      </c>
      <c r="D927">
        <v>807</v>
      </c>
      <c r="E927" t="s">
        <v>7891</v>
      </c>
      <c r="F927" s="24" t="s">
        <v>7892</v>
      </c>
      <c r="H927" s="38" t="s">
        <v>7893</v>
      </c>
      <c r="I927" s="29" t="str">
        <f>VLOOKUP(A927,'[5]ItemReport_10001042616_2025-02-'!$A:$U,21,0)</f>
        <v>20764608009141</v>
      </c>
      <c r="J927" t="s">
        <v>6910</v>
      </c>
    </row>
    <row r="928" spans="1:10" ht="45" customHeight="1" x14ac:dyDescent="0.25">
      <c r="A928" t="s">
        <v>3939</v>
      </c>
      <c r="B928" t="s">
        <v>6128</v>
      </c>
      <c r="C928" t="s">
        <v>6129</v>
      </c>
      <c r="D928">
        <v>808</v>
      </c>
      <c r="E928" t="s">
        <v>7894</v>
      </c>
      <c r="F928" t="s">
        <v>6113</v>
      </c>
      <c r="H928" s="24" t="s">
        <v>7007</v>
      </c>
      <c r="I928" s="29" t="str">
        <f>VLOOKUP(A928,'[5]ItemReport_10001042616_2025-02-'!$A:$U,21,0)</f>
        <v>20764608031081</v>
      </c>
      <c r="J928" t="s">
        <v>6886</v>
      </c>
    </row>
    <row r="929" spans="1:10" x14ac:dyDescent="0.25">
      <c r="A929" t="s">
        <v>5010</v>
      </c>
      <c r="B929" t="s">
        <v>7895</v>
      </c>
      <c r="F929" t="s">
        <v>7227</v>
      </c>
      <c r="I929" s="29" t="e">
        <f>VLOOKUP(A929,'[5]ItemReport_10001042616_2025-02-'!$A:$U,21,0)</f>
        <v>#N/A</v>
      </c>
      <c r="J929" t="s">
        <v>6886</v>
      </c>
    </row>
    <row r="930" spans="1:10" ht="45" customHeight="1" x14ac:dyDescent="0.25">
      <c r="A930" t="s">
        <v>3940</v>
      </c>
      <c r="B930" t="s">
        <v>7896</v>
      </c>
      <c r="C930" t="s">
        <v>7896</v>
      </c>
      <c r="D930">
        <v>808</v>
      </c>
      <c r="E930" t="s">
        <v>7897</v>
      </c>
      <c r="F930" s="24" t="s">
        <v>7013</v>
      </c>
      <c r="H930" s="17" t="s">
        <v>7262</v>
      </c>
      <c r="I930" s="29" t="str">
        <f>VLOOKUP(A930,'[5]ItemReport_10001042616_2025-02-'!$A:$U,21,0)</f>
        <v>10764608038090</v>
      </c>
      <c r="J930" t="s">
        <v>6886</v>
      </c>
    </row>
    <row r="931" spans="1:10" x14ac:dyDescent="0.25">
      <c r="A931" t="s">
        <v>3936</v>
      </c>
      <c r="B931" t="s">
        <v>5161</v>
      </c>
      <c r="C931" t="s">
        <v>5161</v>
      </c>
      <c r="D931">
        <v>808</v>
      </c>
      <c r="E931" t="s">
        <v>7898</v>
      </c>
      <c r="F931" t="s">
        <v>6968</v>
      </c>
      <c r="H931" s="17" t="s">
        <v>6953</v>
      </c>
      <c r="I931" s="29" t="e">
        <f>VLOOKUP(A931,'[5]ItemReport_10001042616_2025-02-'!$A:$U,21,0)</f>
        <v>#N/A</v>
      </c>
      <c r="J931" t="s">
        <v>6886</v>
      </c>
    </row>
    <row r="932" spans="1:10" ht="60" customHeight="1" x14ac:dyDescent="0.25">
      <c r="A932" t="s">
        <v>3967</v>
      </c>
      <c r="B932" t="s">
        <v>7899</v>
      </c>
      <c r="C932" t="s">
        <v>7900</v>
      </c>
      <c r="D932">
        <v>808</v>
      </c>
      <c r="E932" t="s">
        <v>7901</v>
      </c>
      <c r="F932" s="24" t="s">
        <v>7600</v>
      </c>
      <c r="H932" s="24" t="s">
        <v>7902</v>
      </c>
      <c r="I932" s="29" t="str">
        <f>VLOOKUP(A932,'[5]ItemReport_10001042616_2025-02-'!$A:$U,21,0)</f>
        <v>00462157166099</v>
      </c>
      <c r="J932" t="s">
        <v>7903</v>
      </c>
    </row>
    <row r="933" spans="1:10" ht="60" customHeight="1" x14ac:dyDescent="0.25">
      <c r="A933" t="s">
        <v>3937</v>
      </c>
      <c r="B933" t="s">
        <v>7904</v>
      </c>
      <c r="C933" t="s">
        <v>7905</v>
      </c>
      <c r="D933">
        <v>808</v>
      </c>
      <c r="E933" t="s">
        <v>7906</v>
      </c>
      <c r="F933" s="24" t="s">
        <v>7160</v>
      </c>
      <c r="H933" s="38" t="s">
        <v>7907</v>
      </c>
      <c r="I933" s="29" t="str">
        <f>VLOOKUP(A933,'[5]ItemReport_10001042616_2025-02-'!$A:$U,21,0)</f>
        <v>00764608005255</v>
      </c>
      <c r="J933" t="s">
        <v>6910</v>
      </c>
    </row>
    <row r="934" spans="1:10" ht="45" customHeight="1" x14ac:dyDescent="0.25">
      <c r="A934" t="s">
        <v>3942</v>
      </c>
      <c r="B934" t="s">
        <v>7908</v>
      </c>
      <c r="C934" t="s">
        <v>7908</v>
      </c>
      <c r="D934">
        <v>809</v>
      </c>
      <c r="E934" t="s">
        <v>7909</v>
      </c>
      <c r="F934" s="24" t="s">
        <v>7910</v>
      </c>
      <c r="H934" s="24" t="s">
        <v>7007</v>
      </c>
      <c r="I934" s="29" t="str">
        <f>VLOOKUP(A934,'[5]ItemReport_10001042616_2025-02-'!$A:$U,21,0)</f>
        <v>10764608020521</v>
      </c>
      <c r="J934" t="s">
        <v>6886</v>
      </c>
    </row>
    <row r="935" spans="1:10" x14ac:dyDescent="0.25">
      <c r="A935" t="s">
        <v>3992</v>
      </c>
      <c r="B935" t="s">
        <v>6037</v>
      </c>
      <c r="C935" t="s">
        <v>6038</v>
      </c>
      <c r="E935" t="s">
        <v>7911</v>
      </c>
      <c r="F935" t="s">
        <v>6113</v>
      </c>
      <c r="I935" s="29" t="e">
        <f>VLOOKUP(A935,'[5]ItemReport_10001042616_2025-02-'!$A:$U,21,0)</f>
        <v>#N/A</v>
      </c>
      <c r="J935" t="s">
        <v>6886</v>
      </c>
    </row>
    <row r="936" spans="1:10" x14ac:dyDescent="0.25">
      <c r="A936" t="s">
        <v>3995</v>
      </c>
      <c r="B936" t="s">
        <v>7912</v>
      </c>
      <c r="C936" t="s">
        <v>7913</v>
      </c>
      <c r="D936">
        <v>809</v>
      </c>
      <c r="E936" t="s">
        <v>7914</v>
      </c>
      <c r="F936" t="s">
        <v>6113</v>
      </c>
      <c r="I936" s="29" t="e">
        <f>VLOOKUP(A936,'[5]ItemReport_10001042616_2025-02-'!$A:$U,21,0)</f>
        <v>#N/A</v>
      </c>
      <c r="J936" t="s">
        <v>6886</v>
      </c>
    </row>
    <row r="937" spans="1:10" ht="45" customHeight="1" x14ac:dyDescent="0.25">
      <c r="A937" t="s">
        <v>3943</v>
      </c>
      <c r="B937" t="s">
        <v>7915</v>
      </c>
      <c r="C937" t="s">
        <v>7915</v>
      </c>
      <c r="D937">
        <v>809</v>
      </c>
      <c r="E937" t="s">
        <v>7916</v>
      </c>
      <c r="F937" s="24" t="s">
        <v>7013</v>
      </c>
      <c r="H937" s="17" t="s">
        <v>7262</v>
      </c>
      <c r="I937" s="29" t="str">
        <f>VLOOKUP(A937,'[5]ItemReport_10001042616_2025-02-'!$A:$U,21,0)</f>
        <v>00764608033456</v>
      </c>
      <c r="J937" t="s">
        <v>6886</v>
      </c>
    </row>
    <row r="938" spans="1:10" x14ac:dyDescent="0.25">
      <c r="A938" t="s">
        <v>4878</v>
      </c>
      <c r="B938" t="s">
        <v>7917</v>
      </c>
      <c r="C938" t="s">
        <v>7918</v>
      </c>
      <c r="D938">
        <v>809</v>
      </c>
      <c r="E938" t="s">
        <v>7919</v>
      </c>
      <c r="F938" t="s">
        <v>7060</v>
      </c>
      <c r="I938" s="29" t="e">
        <f>VLOOKUP(A938,'[5]ItemReport_10001042616_2025-02-'!$A:$U,21,0)</f>
        <v>#N/A</v>
      </c>
      <c r="J938" t="s">
        <v>6886</v>
      </c>
    </row>
    <row r="939" spans="1:10" ht="60" customHeight="1" x14ac:dyDescent="0.25">
      <c r="A939" t="s">
        <v>3941</v>
      </c>
      <c r="B939" t="s">
        <v>7920</v>
      </c>
      <c r="C939" t="s">
        <v>7921</v>
      </c>
      <c r="D939">
        <v>809</v>
      </c>
      <c r="E939" t="s">
        <v>3941</v>
      </c>
      <c r="F939" s="24" t="s">
        <v>7879</v>
      </c>
      <c r="H939" s="38" t="s">
        <v>7922</v>
      </c>
      <c r="I939" s="29" t="str">
        <f>VLOOKUP(A939,'[5]ItemReport_10001042616_2025-02-'!$A:$U,21,0)</f>
        <v>00764608009307</v>
      </c>
      <c r="J939" t="s">
        <v>6910</v>
      </c>
    </row>
    <row r="940" spans="1:10" ht="33.75" customHeight="1" x14ac:dyDescent="0.25">
      <c r="A940" t="s">
        <v>3964</v>
      </c>
      <c r="B940" t="s">
        <v>5674</v>
      </c>
      <c r="C940" t="s">
        <v>5675</v>
      </c>
      <c r="D940">
        <v>809</v>
      </c>
      <c r="E940" t="s">
        <v>7923</v>
      </c>
      <c r="F940" s="24" t="s">
        <v>7879</v>
      </c>
      <c r="I940" s="29" t="e">
        <f>VLOOKUP(A940,'[5]ItemReport_10001042616_2025-02-'!$A:$U,21,0)</f>
        <v>#N/A</v>
      </c>
      <c r="J940" t="s">
        <v>6910</v>
      </c>
    </row>
    <row r="941" spans="1:10" ht="60" customHeight="1" x14ac:dyDescent="0.25">
      <c r="A941" t="s">
        <v>4919</v>
      </c>
      <c r="B941" t="s">
        <v>7920</v>
      </c>
      <c r="C941" t="s">
        <v>7921</v>
      </c>
      <c r="D941">
        <v>809</v>
      </c>
      <c r="E941" t="s">
        <v>7924</v>
      </c>
      <c r="F941" s="24" t="s">
        <v>7879</v>
      </c>
      <c r="I941" s="29" t="e">
        <f>VLOOKUP(A941,'[5]ItemReport_10001042616_2025-02-'!$A:$U,21,0)</f>
        <v>#N/A</v>
      </c>
      <c r="J941" t="s">
        <v>6910</v>
      </c>
    </row>
    <row r="942" spans="1:10" ht="60" customHeight="1" x14ac:dyDescent="0.25">
      <c r="A942" t="s">
        <v>4899</v>
      </c>
      <c r="B942" t="s">
        <v>7925</v>
      </c>
      <c r="C942" t="s">
        <v>7926</v>
      </c>
      <c r="D942">
        <v>810</v>
      </c>
      <c r="E942" t="s">
        <v>7927</v>
      </c>
      <c r="F942" s="24" t="s">
        <v>7855</v>
      </c>
      <c r="I942" s="29" t="e">
        <f>VLOOKUP(A942,'[5]ItemReport_10001042616_2025-02-'!$A:$U,21,0)</f>
        <v>#N/A</v>
      </c>
      <c r="J942" t="s">
        <v>6983</v>
      </c>
    </row>
    <row r="943" spans="1:10" ht="60" customHeight="1" x14ac:dyDescent="0.25">
      <c r="A943" t="s">
        <v>3945</v>
      </c>
      <c r="B943" t="s">
        <v>7928</v>
      </c>
      <c r="C943" t="s">
        <v>7928</v>
      </c>
      <c r="D943">
        <v>810</v>
      </c>
      <c r="E943" t="s">
        <v>7929</v>
      </c>
      <c r="F943" s="24" t="s">
        <v>7227</v>
      </c>
      <c r="H943" s="24" t="s">
        <v>7007</v>
      </c>
      <c r="I943" s="29" t="str">
        <f>VLOOKUP(A943,'[5]ItemReport_10001042616_2025-02-'!$A:$U,21,0)</f>
        <v>20764608031463</v>
      </c>
      <c r="J943" t="s">
        <v>6886</v>
      </c>
    </row>
    <row r="944" spans="1:10" ht="60" customHeight="1" x14ac:dyDescent="0.25">
      <c r="A944" t="s">
        <v>4900</v>
      </c>
      <c r="B944" t="s">
        <v>5537</v>
      </c>
      <c r="C944" t="s">
        <v>5538</v>
      </c>
      <c r="D944">
        <v>810</v>
      </c>
      <c r="E944" t="s">
        <v>7930</v>
      </c>
      <c r="F944" s="24" t="s">
        <v>7855</v>
      </c>
      <c r="I944" s="29" t="e">
        <f>VLOOKUP(A944,'[5]ItemReport_10001042616_2025-02-'!$A:$U,21,0)</f>
        <v>#N/A</v>
      </c>
      <c r="J944" t="s">
        <v>6983</v>
      </c>
    </row>
    <row r="945" spans="1:10" ht="60" customHeight="1" x14ac:dyDescent="0.25">
      <c r="A945" t="s">
        <v>4901</v>
      </c>
      <c r="B945" t="s">
        <v>7931</v>
      </c>
      <c r="C945" t="s">
        <v>7932</v>
      </c>
      <c r="D945">
        <v>810</v>
      </c>
      <c r="E945" t="s">
        <v>7933</v>
      </c>
      <c r="F945" s="24" t="s">
        <v>7855</v>
      </c>
      <c r="I945" s="29" t="e">
        <f>VLOOKUP(A945,'[5]ItemReport_10001042616_2025-02-'!$A:$U,21,0)</f>
        <v>#N/A</v>
      </c>
      <c r="J945" t="s">
        <v>6983</v>
      </c>
    </row>
    <row r="946" spans="1:10" ht="60" customHeight="1" x14ac:dyDescent="0.25">
      <c r="A946" t="s">
        <v>4902</v>
      </c>
      <c r="B946" t="s">
        <v>7934</v>
      </c>
      <c r="C946" t="s">
        <v>7935</v>
      </c>
      <c r="D946">
        <v>810</v>
      </c>
      <c r="E946" t="s">
        <v>7936</v>
      </c>
      <c r="F946" s="24" t="s">
        <v>7855</v>
      </c>
      <c r="I946" s="29" t="e">
        <f>VLOOKUP(A946,'[5]ItemReport_10001042616_2025-02-'!$A:$U,21,0)</f>
        <v>#N/A</v>
      </c>
      <c r="J946" t="s">
        <v>6983</v>
      </c>
    </row>
    <row r="947" spans="1:10" ht="60" customHeight="1" x14ac:dyDescent="0.25">
      <c r="A947" t="s">
        <v>4903</v>
      </c>
      <c r="B947" t="s">
        <v>7937</v>
      </c>
      <c r="C947" t="s">
        <v>7938</v>
      </c>
      <c r="D947">
        <v>810</v>
      </c>
      <c r="E947" t="s">
        <v>7939</v>
      </c>
      <c r="F947" s="24" t="s">
        <v>7855</v>
      </c>
      <c r="I947" s="29" t="e">
        <f>VLOOKUP(A947,'[5]ItemReport_10001042616_2025-02-'!$A:$U,21,0)</f>
        <v>#N/A</v>
      </c>
      <c r="J947" t="s">
        <v>6983</v>
      </c>
    </row>
    <row r="948" spans="1:10" ht="60" customHeight="1" x14ac:dyDescent="0.25">
      <c r="A948" t="s">
        <v>4904</v>
      </c>
      <c r="B948" t="s">
        <v>7940</v>
      </c>
      <c r="C948" t="s">
        <v>7941</v>
      </c>
      <c r="D948">
        <v>810</v>
      </c>
      <c r="E948" t="s">
        <v>7942</v>
      </c>
      <c r="F948" s="24" t="s">
        <v>7855</v>
      </c>
      <c r="I948" s="29" t="e">
        <f>VLOOKUP(A948,'[5]ItemReport_10001042616_2025-02-'!$A:$U,21,0)</f>
        <v>#N/A</v>
      </c>
      <c r="J948" t="s">
        <v>6983</v>
      </c>
    </row>
    <row r="949" spans="1:10" ht="60" customHeight="1" x14ac:dyDescent="0.25">
      <c r="A949" t="s">
        <v>3944</v>
      </c>
      <c r="B949" t="s">
        <v>7943</v>
      </c>
      <c r="C949" t="s">
        <v>7944</v>
      </c>
      <c r="D949">
        <v>810</v>
      </c>
      <c r="E949" t="s">
        <v>7945</v>
      </c>
      <c r="F949" s="24" t="s">
        <v>7874</v>
      </c>
      <c r="H949" s="38" t="s">
        <v>7155</v>
      </c>
      <c r="I949" s="29" t="str">
        <f>VLOOKUP(A949,'[5]ItemReport_10001042616_2025-02-'!$A:$U,21,0)</f>
        <v>10764608007461</v>
      </c>
      <c r="J949" t="s">
        <v>6910</v>
      </c>
    </row>
    <row r="950" spans="1:10" ht="30" customHeight="1" x14ac:dyDescent="0.25">
      <c r="A950" t="s">
        <v>4962</v>
      </c>
      <c r="D950">
        <v>8026</v>
      </c>
      <c r="H950" s="38" t="s">
        <v>7946</v>
      </c>
      <c r="I950" s="29" t="str">
        <f>VLOOKUP(A950,'[5]ItemReport_10001042616_2025-02-'!$A:$U,21,0)</f>
        <v>20764608010321</v>
      </c>
    </row>
    <row r="951" spans="1:10" ht="60" customHeight="1" x14ac:dyDescent="0.25">
      <c r="A951" t="s">
        <v>3947</v>
      </c>
      <c r="B951" t="s">
        <v>6252</v>
      </c>
      <c r="C951" t="s">
        <v>6253</v>
      </c>
      <c r="D951">
        <v>811</v>
      </c>
      <c r="E951" t="s">
        <v>7947</v>
      </c>
      <c r="F951" s="24" t="s">
        <v>7833</v>
      </c>
      <c r="H951" s="38" t="s">
        <v>7834</v>
      </c>
      <c r="I951" s="29" t="str">
        <f>VLOOKUP(A951,'[5]ItemReport_10001042616_2025-02-'!$A:$U,21,0)</f>
        <v>10764608002510</v>
      </c>
      <c r="J951" t="s">
        <v>6910</v>
      </c>
    </row>
    <row r="952" spans="1:10" x14ac:dyDescent="0.25">
      <c r="A952" t="s">
        <v>3313</v>
      </c>
      <c r="B952" t="s">
        <v>5956</v>
      </c>
      <c r="C952" t="s">
        <v>5957</v>
      </c>
      <c r="D952">
        <v>812</v>
      </c>
      <c r="E952" t="s">
        <v>7948</v>
      </c>
      <c r="F952" t="s">
        <v>7060</v>
      </c>
      <c r="I952" s="29" t="str">
        <f>VLOOKUP(A952,'[5]ItemReport_10001042616_2025-02-'!$A:$U,21,0)</f>
        <v>20764608170452</v>
      </c>
      <c r="J952" t="s">
        <v>6886</v>
      </c>
    </row>
    <row r="953" spans="1:10" ht="60" customHeight="1" x14ac:dyDescent="0.25">
      <c r="A953" t="s">
        <v>3314</v>
      </c>
      <c r="B953" t="s">
        <v>5243</v>
      </c>
      <c r="C953" t="s">
        <v>5244</v>
      </c>
      <c r="D953">
        <v>812</v>
      </c>
      <c r="E953" t="s">
        <v>6678</v>
      </c>
      <c r="F953" s="24" t="s">
        <v>7050</v>
      </c>
      <c r="I953" s="29" t="str">
        <f>VLOOKUP(A953,'[5]ItemReport_10001042616_2025-02-'!$A:$U,21,0)</f>
        <v>00764608012420</v>
      </c>
      <c r="J953" t="s">
        <v>6904</v>
      </c>
    </row>
    <row r="954" spans="1:10" ht="60" customHeight="1" x14ac:dyDescent="0.25">
      <c r="A954" t="s">
        <v>3316</v>
      </c>
      <c r="B954" t="s">
        <v>5525</v>
      </c>
      <c r="C954" t="s">
        <v>5526</v>
      </c>
      <c r="D954">
        <v>816</v>
      </c>
      <c r="E954" t="s">
        <v>7949</v>
      </c>
      <c r="F954" s="24" t="s">
        <v>6959</v>
      </c>
      <c r="I954" s="29" t="str">
        <f>VLOOKUP(A954,'[5]ItemReport_10001042616_2025-02-'!$A:$U,21,0)</f>
        <v>00764608009352</v>
      </c>
      <c r="J954" t="s">
        <v>6904</v>
      </c>
    </row>
    <row r="955" spans="1:10" ht="30" customHeight="1" x14ac:dyDescent="0.25">
      <c r="A955" t="s">
        <v>4964</v>
      </c>
      <c r="D955">
        <v>8027</v>
      </c>
      <c r="H955" s="38" t="s">
        <v>7946</v>
      </c>
      <c r="I955" s="29" t="str">
        <f>VLOOKUP(A955,'[5]ItemReport_10001042616_2025-02-'!$A:$U,21,0)</f>
        <v>00463722036199</v>
      </c>
    </row>
    <row r="956" spans="1:10" ht="45" customHeight="1" x14ac:dyDescent="0.25">
      <c r="A956" t="s">
        <v>5065</v>
      </c>
      <c r="B956" t="s">
        <v>5736</v>
      </c>
      <c r="C956" t="s">
        <v>5736</v>
      </c>
      <c r="F956" s="24" t="s">
        <v>7013</v>
      </c>
      <c r="J956" t="s">
        <v>6886</v>
      </c>
    </row>
    <row r="957" spans="1:10" x14ac:dyDescent="0.25">
      <c r="A957" t="s">
        <v>5029</v>
      </c>
      <c r="B957" t="s">
        <v>5396</v>
      </c>
      <c r="C957" t="s">
        <v>5396</v>
      </c>
      <c r="D957">
        <v>834</v>
      </c>
      <c r="F957" t="s">
        <v>6968</v>
      </c>
      <c r="I957" s="29" t="str">
        <f>VLOOKUP(A957,'[5]ItemReport_10001042616_2025-02-'!$A:$U,21,0)</f>
        <v>00764608031780</v>
      </c>
      <c r="J957" t="s">
        <v>6886</v>
      </c>
    </row>
    <row r="958" spans="1:10" ht="45" customHeight="1" x14ac:dyDescent="0.25">
      <c r="A958" t="s">
        <v>5074</v>
      </c>
      <c r="B958" t="s">
        <v>5991</v>
      </c>
      <c r="C958" t="s">
        <v>5992</v>
      </c>
      <c r="F958" s="24" t="s">
        <v>7950</v>
      </c>
    </row>
    <row r="959" spans="1:10" ht="45" customHeight="1" x14ac:dyDescent="0.25">
      <c r="A959" t="s">
        <v>5066</v>
      </c>
      <c r="B959" t="s">
        <v>5737</v>
      </c>
      <c r="C959" t="s">
        <v>5737</v>
      </c>
      <c r="F959" s="24" t="s">
        <v>7013</v>
      </c>
      <c r="J959" t="s">
        <v>6886</v>
      </c>
    </row>
    <row r="960" spans="1:10" ht="60" customHeight="1" x14ac:dyDescent="0.25">
      <c r="A960" t="s">
        <v>4983</v>
      </c>
      <c r="B960" t="s">
        <v>5954</v>
      </c>
      <c r="C960" t="s">
        <v>5954</v>
      </c>
      <c r="E960" t="s">
        <v>7951</v>
      </c>
      <c r="F960" s="24" t="s">
        <v>7207</v>
      </c>
      <c r="I960" s="29" t="str">
        <f>VLOOKUP(A960,'[5]ItemReport_10001042616_2025-02-'!$A:$U,21,0)</f>
        <v>00764608051627</v>
      </c>
      <c r="J960" t="s">
        <v>6904</v>
      </c>
    </row>
    <row r="961" spans="1:10" ht="60" customHeight="1" x14ac:dyDescent="0.25">
      <c r="A961" t="s">
        <v>4984</v>
      </c>
      <c r="B961" t="s">
        <v>5324</v>
      </c>
      <c r="E961" t="s">
        <v>6720</v>
      </c>
      <c r="F961" s="24" t="s">
        <v>7207</v>
      </c>
      <c r="G961" s="24"/>
      <c r="I961" s="29"/>
    </row>
    <row r="962" spans="1:10" x14ac:dyDescent="0.25">
      <c r="A962" t="s">
        <v>3319</v>
      </c>
      <c r="B962" t="s">
        <v>5997</v>
      </c>
      <c r="F962" t="s">
        <v>6113</v>
      </c>
      <c r="I962" s="29" t="str">
        <f>VLOOKUP(A962,'[5]ItemReport_10001042616_2025-02-'!$A:$U,21,0)</f>
        <v>20764608041035</v>
      </c>
      <c r="J962" t="s">
        <v>6886</v>
      </c>
    </row>
    <row r="963" spans="1:10" ht="60" customHeight="1" x14ac:dyDescent="0.25">
      <c r="A963" t="s">
        <v>3321</v>
      </c>
      <c r="B963" t="s">
        <v>5647</v>
      </c>
      <c r="F963" s="24" t="s">
        <v>7132</v>
      </c>
      <c r="I963" s="29" t="str">
        <f>VLOOKUP(A963,'[5]ItemReport_10001042616_2025-02-'!$A:$U,21,0)</f>
        <v>10764608023201</v>
      </c>
      <c r="J963" t="s">
        <v>6904</v>
      </c>
    </row>
    <row r="964" spans="1:10" x14ac:dyDescent="0.25">
      <c r="A964" t="s">
        <v>3322</v>
      </c>
      <c r="B964" t="s">
        <v>5968</v>
      </c>
      <c r="F964" t="s">
        <v>7227</v>
      </c>
      <c r="I964" s="29" t="str">
        <f>VLOOKUP(A964,'[5]ItemReport_10001042616_2025-02-'!$A:$U,21,0)</f>
        <v>20764608011007</v>
      </c>
      <c r="J964" t="s">
        <v>6886</v>
      </c>
    </row>
    <row r="965" spans="1:10" ht="60" customHeight="1" x14ac:dyDescent="0.25">
      <c r="A965" t="s">
        <v>3323</v>
      </c>
      <c r="B965" t="s">
        <v>5474</v>
      </c>
      <c r="C965" t="s">
        <v>5475</v>
      </c>
      <c r="E965" t="s">
        <v>7952</v>
      </c>
      <c r="F965" s="24" t="s">
        <v>7058</v>
      </c>
      <c r="I965" s="29" t="str">
        <f>VLOOKUP(A965,'[5]ItemReport_10001042616_2025-02-'!$A:$U,21,0)</f>
        <v>00764608008027</v>
      </c>
      <c r="J965" t="s">
        <v>6904</v>
      </c>
    </row>
    <row r="966" spans="1:10" x14ac:dyDescent="0.25">
      <c r="A966" t="s">
        <v>3329</v>
      </c>
      <c r="B966" t="s">
        <v>5519</v>
      </c>
      <c r="C966" t="s">
        <v>5520</v>
      </c>
      <c r="D966">
        <v>840</v>
      </c>
      <c r="E966" t="s">
        <v>7953</v>
      </c>
      <c r="F966" t="s">
        <v>7060</v>
      </c>
      <c r="I966" s="29" t="str">
        <f>VLOOKUP(A966,'[5]ItemReport_10001042616_2025-02-'!$A:$U,21,0)</f>
        <v>10764608003104</v>
      </c>
      <c r="J966" t="s">
        <v>6886</v>
      </c>
    </row>
    <row r="967" spans="1:10" x14ac:dyDescent="0.25">
      <c r="A967" t="s">
        <v>3333</v>
      </c>
      <c r="B967" t="s">
        <v>5361</v>
      </c>
      <c r="C967" t="s">
        <v>5362</v>
      </c>
      <c r="D967">
        <v>841</v>
      </c>
      <c r="E967" t="s">
        <v>7954</v>
      </c>
      <c r="F967" t="s">
        <v>7060</v>
      </c>
      <c r="I967" s="29" t="str">
        <f>VLOOKUP(A967,'[5]ItemReport_10001042616_2025-02-'!$A:$U,21,0)</f>
        <v>00469148861735</v>
      </c>
      <c r="J967" t="s">
        <v>6886</v>
      </c>
    </row>
    <row r="968" spans="1:10" ht="60" customHeight="1" x14ac:dyDescent="0.25">
      <c r="A968" t="s">
        <v>3336</v>
      </c>
      <c r="B968" t="s">
        <v>5621</v>
      </c>
      <c r="C968" t="s">
        <v>7955</v>
      </c>
      <c r="F968" s="24" t="s">
        <v>7130</v>
      </c>
      <c r="I968" s="29" t="e">
        <f>VLOOKUP(A968,'[5]ItemReport_10001042616_2025-02-'!$A:$U,21,0)</f>
        <v>#N/A</v>
      </c>
    </row>
    <row r="969" spans="1:10" x14ac:dyDescent="0.25">
      <c r="A969" t="s">
        <v>3337</v>
      </c>
      <c r="B969" t="s">
        <v>5856</v>
      </c>
      <c r="C969" t="s">
        <v>5857</v>
      </c>
      <c r="D969">
        <v>842</v>
      </c>
      <c r="E969" t="s">
        <v>7956</v>
      </c>
      <c r="F969" t="s">
        <v>7060</v>
      </c>
      <c r="I969" s="29" t="str">
        <f>VLOOKUP(A969,'[5]ItemReport_10001042616_2025-02-'!$A:$U,21,0)</f>
        <v>20764608033122</v>
      </c>
      <c r="J969" t="s">
        <v>6886</v>
      </c>
    </row>
    <row r="970" spans="1:10" ht="30" customHeight="1" x14ac:dyDescent="0.25">
      <c r="A970" t="s">
        <v>3343</v>
      </c>
      <c r="B970" t="s">
        <v>5792</v>
      </c>
      <c r="C970" t="s">
        <v>5793</v>
      </c>
      <c r="D970">
        <v>845</v>
      </c>
      <c r="E970" t="s">
        <v>7957</v>
      </c>
      <c r="F970" t="s">
        <v>7060</v>
      </c>
      <c r="H970" s="38" t="s">
        <v>7262</v>
      </c>
      <c r="I970" s="29" t="str">
        <f>VLOOKUP(A970,'[5]ItemReport_10001042616_2025-02-'!$A:$U,21,0)</f>
        <v>20764608008403</v>
      </c>
      <c r="J970" t="s">
        <v>6886</v>
      </c>
    </row>
    <row r="971" spans="1:10" ht="60" customHeight="1" x14ac:dyDescent="0.25">
      <c r="A971" t="s">
        <v>3344</v>
      </c>
      <c r="B971" t="s">
        <v>5622</v>
      </c>
      <c r="C971" t="s">
        <v>5623</v>
      </c>
      <c r="D971">
        <v>845</v>
      </c>
      <c r="E971" t="s">
        <v>7958</v>
      </c>
      <c r="F971" s="24" t="s">
        <v>7662</v>
      </c>
      <c r="H971" s="38" t="s">
        <v>7959</v>
      </c>
      <c r="I971" s="29" t="str">
        <f>VLOOKUP(A971,'[5]ItemReport_10001042616_2025-02-'!$A:$U,21,0)</f>
        <v>10764608012939</v>
      </c>
      <c r="J971" t="s">
        <v>6948</v>
      </c>
    </row>
    <row r="972" spans="1:10" x14ac:dyDescent="0.25">
      <c r="A972" t="s">
        <v>3346</v>
      </c>
      <c r="B972" t="s">
        <v>5497</v>
      </c>
      <c r="C972" t="s">
        <v>5498</v>
      </c>
      <c r="D972">
        <v>846</v>
      </c>
      <c r="E972" t="s">
        <v>7960</v>
      </c>
      <c r="F972" t="s">
        <v>7060</v>
      </c>
      <c r="H972" s="17" t="s">
        <v>7262</v>
      </c>
      <c r="I972" s="29" t="str">
        <f>VLOOKUP(A972,'[5]ItemReport_10001042616_2025-02-'!$A:$U,21,0)</f>
        <v>20764608008465</v>
      </c>
      <c r="J972" t="s">
        <v>6886</v>
      </c>
    </row>
    <row r="973" spans="1:10" ht="60" customHeight="1" x14ac:dyDescent="0.25">
      <c r="A973" t="s">
        <v>3347</v>
      </c>
      <c r="B973" t="s">
        <v>5885</v>
      </c>
      <c r="C973" t="s">
        <v>5886</v>
      </c>
      <c r="D973">
        <v>846</v>
      </c>
      <c r="E973" t="s">
        <v>7961</v>
      </c>
      <c r="F973" s="24" t="s">
        <v>7662</v>
      </c>
      <c r="I973" s="29" t="str">
        <f>VLOOKUP(A973,'[5]ItemReport_10001042616_2025-02-'!$A:$U,21,0)</f>
        <v>00764608023013</v>
      </c>
      <c r="J973" t="s">
        <v>6889</v>
      </c>
    </row>
    <row r="974" spans="1:10" x14ac:dyDescent="0.25">
      <c r="A974" t="s">
        <v>3348</v>
      </c>
      <c r="B974" t="s">
        <v>5316</v>
      </c>
      <c r="C974" t="s">
        <v>5317</v>
      </c>
      <c r="E974" t="s">
        <v>7962</v>
      </c>
      <c r="F974" t="s">
        <v>7060</v>
      </c>
      <c r="H974" s="17" t="s">
        <v>7262</v>
      </c>
      <c r="I974" s="29" t="str">
        <f>VLOOKUP(A974,'[5]ItemReport_10001042616_2025-02-'!$A:$U,21,0)</f>
        <v>00764608022368</v>
      </c>
      <c r="J974" t="s">
        <v>6886</v>
      </c>
    </row>
    <row r="975" spans="1:10" x14ac:dyDescent="0.25">
      <c r="A975" t="s">
        <v>3349</v>
      </c>
      <c r="B975" t="s">
        <v>5355</v>
      </c>
      <c r="C975" t="s">
        <v>5355</v>
      </c>
      <c r="D975">
        <v>847</v>
      </c>
      <c r="E975" t="s">
        <v>7963</v>
      </c>
      <c r="F975" t="s">
        <v>6968</v>
      </c>
      <c r="I975" s="29" t="str">
        <f>VLOOKUP(A975,'[5]ItemReport_10001042616_2025-02-'!$A:$U,21,0)</f>
        <v>20764608054271</v>
      </c>
      <c r="J975" t="s">
        <v>6886</v>
      </c>
    </row>
    <row r="976" spans="1:10" ht="45" customHeight="1" x14ac:dyDescent="0.25">
      <c r="A976" t="s">
        <v>3357</v>
      </c>
      <c r="B976" t="s">
        <v>5445</v>
      </c>
      <c r="C976" t="s">
        <v>5445</v>
      </c>
      <c r="E976" t="s">
        <v>7964</v>
      </c>
      <c r="F976" s="24" t="s">
        <v>7013</v>
      </c>
      <c r="H976" s="17" t="s">
        <v>7262</v>
      </c>
      <c r="I976" s="29" t="str">
        <f>VLOOKUP(A976,'[5]ItemReport_10001042616_2025-02-'!$A:$U,21,0)</f>
        <v>00764608010525</v>
      </c>
      <c r="J976" t="s">
        <v>6886</v>
      </c>
    </row>
    <row r="977" spans="1:10" ht="45" customHeight="1" x14ac:dyDescent="0.25">
      <c r="A977" t="s">
        <v>3965</v>
      </c>
      <c r="B977" t="s">
        <v>5365</v>
      </c>
      <c r="C977" t="s">
        <v>5365</v>
      </c>
      <c r="E977" t="s">
        <v>7965</v>
      </c>
      <c r="F977" s="24" t="s">
        <v>7013</v>
      </c>
      <c r="H977" s="17" t="s">
        <v>7262</v>
      </c>
      <c r="I977" s="29" t="str">
        <f>VLOOKUP(A977,'[5]ItemReport_10001042616_2025-02-'!$A:$U,21,0)</f>
        <v>00764608007310</v>
      </c>
      <c r="J977" t="s">
        <v>6886</v>
      </c>
    </row>
    <row r="978" spans="1:10" x14ac:dyDescent="0.25">
      <c r="A978" t="s">
        <v>3797</v>
      </c>
      <c r="B978" t="s">
        <v>5213</v>
      </c>
      <c r="C978" t="s">
        <v>5213</v>
      </c>
      <c r="D978">
        <v>851</v>
      </c>
      <c r="E978" t="s">
        <v>7966</v>
      </c>
      <c r="F978" t="s">
        <v>7089</v>
      </c>
      <c r="H978" s="17" t="s">
        <v>6953</v>
      </c>
      <c r="I978" s="29" t="e">
        <f>VLOOKUP(A978,'[5]ItemReport_10001042616_2025-02-'!$A:$U,21,0)</f>
        <v>#N/A</v>
      </c>
      <c r="J978" t="s">
        <v>6886</v>
      </c>
    </row>
    <row r="979" spans="1:10" ht="45" customHeight="1" x14ac:dyDescent="0.25">
      <c r="A979" t="s">
        <v>4879</v>
      </c>
      <c r="D979">
        <v>804</v>
      </c>
      <c r="H979" s="24" t="s">
        <v>7967</v>
      </c>
      <c r="I979" s="29" t="str">
        <f>VLOOKUP(A979,'[5]ItemReport_10001042616_2025-02-'!$A:$U,21,0)</f>
        <v>00461762824639</v>
      </c>
      <c r="J979" t="s">
        <v>6886</v>
      </c>
    </row>
    <row r="980" spans="1:10" ht="60" customHeight="1" x14ac:dyDescent="0.25">
      <c r="A980" t="s">
        <v>7968</v>
      </c>
      <c r="H980" s="38" t="s">
        <v>7969</v>
      </c>
      <c r="I980" s="29" t="str">
        <f>VLOOKUP(A980,'[5]ItemReport_10001042616_2025-02-'!$A:$U,21,0)</f>
        <v>20764608031210</v>
      </c>
      <c r="J980" t="s">
        <v>6886</v>
      </c>
    </row>
    <row r="981" spans="1:10" ht="60" customHeight="1" x14ac:dyDescent="0.25">
      <c r="A981" t="s">
        <v>7970</v>
      </c>
      <c r="H981" s="38" t="s">
        <v>7969</v>
      </c>
      <c r="I981" s="29" t="str">
        <f>VLOOKUP(A981,'[5]ItemReport_10001042616_2025-02-'!$A:$U,21,0)</f>
        <v>00764608018279</v>
      </c>
      <c r="J981" t="s">
        <v>6886</v>
      </c>
    </row>
    <row r="982" spans="1:10" ht="60" customHeight="1" x14ac:dyDescent="0.25">
      <c r="A982" t="s">
        <v>7971</v>
      </c>
      <c r="H982" s="38" t="s">
        <v>7969</v>
      </c>
      <c r="I982" s="29" t="str">
        <f>VLOOKUP(A982,'[5]ItemReport_10001042616_2025-02-'!$A:$U,21,0)</f>
        <v>00088908381506</v>
      </c>
      <c r="J982" t="s">
        <v>6886</v>
      </c>
    </row>
    <row r="983" spans="1:10" x14ac:dyDescent="0.25">
      <c r="A983" t="s">
        <v>3394</v>
      </c>
      <c r="B983" t="s">
        <v>6867</v>
      </c>
      <c r="C983" t="s">
        <v>6867</v>
      </c>
      <c r="D983">
        <v>903</v>
      </c>
      <c r="E983" t="s">
        <v>7972</v>
      </c>
      <c r="F983" t="s">
        <v>6968</v>
      </c>
      <c r="H983" s="17" t="s">
        <v>6953</v>
      </c>
      <c r="I983" s="29" t="str">
        <f>VLOOKUP(A983,'[5]ItemReport_10001042616_2025-02-'!$A:$U,21,0)</f>
        <v>10764608025199</v>
      </c>
      <c r="J983" t="s">
        <v>6886</v>
      </c>
    </row>
    <row r="984" spans="1:10" ht="60" customHeight="1" x14ac:dyDescent="0.25">
      <c r="A984" t="s">
        <v>3395</v>
      </c>
      <c r="B984" t="s">
        <v>7973</v>
      </c>
      <c r="C984" t="s">
        <v>7974</v>
      </c>
      <c r="D984">
        <v>903</v>
      </c>
      <c r="E984" t="s">
        <v>7975</v>
      </c>
      <c r="F984" s="24" t="s">
        <v>7976</v>
      </c>
      <c r="H984" s="38" t="s">
        <v>6992</v>
      </c>
      <c r="I984" s="29" t="str">
        <f>VLOOKUP(A984,'[5]ItemReport_10001042616_2025-02-'!$A:$U,21,0)</f>
        <v>00764608010303</v>
      </c>
      <c r="J984" t="s">
        <v>6983</v>
      </c>
    </row>
    <row r="985" spans="1:10" x14ac:dyDescent="0.25">
      <c r="A985" t="s">
        <v>3397</v>
      </c>
      <c r="B985" t="s">
        <v>6269</v>
      </c>
      <c r="D985">
        <v>904</v>
      </c>
      <c r="F985" t="s">
        <v>5297</v>
      </c>
      <c r="H985" s="17" t="s">
        <v>6953</v>
      </c>
      <c r="I985" s="29" t="str">
        <f>VLOOKUP(A985,'[5]ItemReport_10001042616_2025-02-'!$A:$U,21,0)</f>
        <v>00466376116354</v>
      </c>
      <c r="J985" t="s">
        <v>6886</v>
      </c>
    </row>
    <row r="986" spans="1:10" ht="45" customHeight="1" x14ac:dyDescent="0.25">
      <c r="A986" t="s">
        <v>3398</v>
      </c>
      <c r="B986" t="s">
        <v>7977</v>
      </c>
      <c r="D986">
        <v>904</v>
      </c>
      <c r="H986" s="38" t="s">
        <v>7337</v>
      </c>
      <c r="I986" s="29" t="str">
        <f>VLOOKUP(A986,'[5]ItemReport_10001042616_2025-02-'!$A:$U,21,0)</f>
        <v>00469891571462</v>
      </c>
    </row>
    <row r="987" spans="1:10" x14ac:dyDescent="0.25">
      <c r="A987" t="s">
        <v>3400</v>
      </c>
      <c r="B987" t="s">
        <v>6812</v>
      </c>
      <c r="C987" t="s">
        <v>6813</v>
      </c>
      <c r="E987" t="s">
        <v>7978</v>
      </c>
      <c r="F987" t="s">
        <v>6973</v>
      </c>
      <c r="H987" s="17" t="s">
        <v>6953</v>
      </c>
      <c r="I987" s="29" t="str">
        <f>VLOOKUP(A987,'[5]ItemReport_10001042616_2025-02-'!$A:$U,21,0)</f>
        <v>00764608007549</v>
      </c>
      <c r="J987" t="s">
        <v>6886</v>
      </c>
    </row>
    <row r="988" spans="1:10" ht="45" customHeight="1" x14ac:dyDescent="0.25">
      <c r="A988" t="s">
        <v>3401</v>
      </c>
      <c r="B988" t="s">
        <v>6499</v>
      </c>
      <c r="D988">
        <v>905</v>
      </c>
      <c r="F988" t="s">
        <v>5494</v>
      </c>
      <c r="H988" s="38" t="s">
        <v>7337</v>
      </c>
      <c r="I988" s="29" t="str">
        <f>VLOOKUP(A988,'[5]ItemReport_10001042616_2025-02-'!$A:$U,21,0)</f>
        <v>10764608031046</v>
      </c>
    </row>
    <row r="989" spans="1:10" ht="60" customHeight="1" x14ac:dyDescent="0.25">
      <c r="A989" t="s">
        <v>3412</v>
      </c>
      <c r="B989" t="s">
        <v>5892</v>
      </c>
      <c r="C989" t="s">
        <v>5892</v>
      </c>
      <c r="D989">
        <v>910</v>
      </c>
      <c r="E989" t="s">
        <v>7979</v>
      </c>
      <c r="F989" s="24" t="s">
        <v>6959</v>
      </c>
      <c r="H989" s="38" t="s">
        <v>7310</v>
      </c>
      <c r="I989" s="29" t="str">
        <f>VLOOKUP(A989,'[5]ItemReport_10001042616_2025-02-'!$A:$U,21,0)</f>
        <v>00764608031841</v>
      </c>
      <c r="J989" t="s">
        <v>6913</v>
      </c>
    </row>
    <row r="990" spans="1:10" x14ac:dyDescent="0.25">
      <c r="A990" t="s">
        <v>3418</v>
      </c>
      <c r="B990" t="s">
        <v>5903</v>
      </c>
      <c r="C990" t="s">
        <v>5904</v>
      </c>
      <c r="E990" t="s">
        <v>7980</v>
      </c>
      <c r="F990" t="s">
        <v>6973</v>
      </c>
      <c r="H990" s="17" t="s">
        <v>6953</v>
      </c>
      <c r="I990" s="29" t="str">
        <f>VLOOKUP(A990,'[5]ItemReport_10001042616_2025-02-'!$A:$U,21,0)</f>
        <v>00465017648445</v>
      </c>
      <c r="J990" t="s">
        <v>6886</v>
      </c>
    </row>
    <row r="991" spans="1:10" x14ac:dyDescent="0.25">
      <c r="A991" t="s">
        <v>3439</v>
      </c>
      <c r="B991" t="s">
        <v>7981</v>
      </c>
      <c r="D991">
        <v>923</v>
      </c>
      <c r="H991" s="17" t="s">
        <v>6953</v>
      </c>
      <c r="I991" s="29" t="str">
        <f>VLOOKUP(A991,'[5]ItemReport_10001042616_2025-02-'!$A:$U,21,0)</f>
        <v>10764608025502</v>
      </c>
      <c r="J991" t="s">
        <v>6886</v>
      </c>
    </row>
    <row r="992" spans="1:10" x14ac:dyDescent="0.25">
      <c r="A992" t="s">
        <v>3445</v>
      </c>
      <c r="B992" t="s">
        <v>7982</v>
      </c>
      <c r="C992" t="s">
        <v>7982</v>
      </c>
      <c r="D992">
        <v>925</v>
      </c>
      <c r="E992" t="s">
        <v>7983</v>
      </c>
      <c r="F992" t="s">
        <v>6968</v>
      </c>
      <c r="H992" s="17" t="s">
        <v>6953</v>
      </c>
      <c r="I992" s="29" t="str">
        <f>VLOOKUP(A992,'[5]ItemReport_10001042616_2025-02-'!$A:$U,21,0)</f>
        <v>20764608041530</v>
      </c>
      <c r="J992" t="s">
        <v>6886</v>
      </c>
    </row>
    <row r="993" spans="1:10" x14ac:dyDescent="0.25">
      <c r="A993" t="s">
        <v>3455</v>
      </c>
      <c r="B993" t="s">
        <v>7984</v>
      </c>
      <c r="D993">
        <v>928</v>
      </c>
      <c r="H993" s="17" t="s">
        <v>6953</v>
      </c>
      <c r="I993" s="29" t="str">
        <f>VLOOKUP(A993,'[5]ItemReport_10001042616_2025-02-'!$A:$U,21,0)</f>
        <v>00460015768010</v>
      </c>
      <c r="J993" t="s">
        <v>6886</v>
      </c>
    </row>
    <row r="994" spans="1:10" ht="45" customHeight="1" x14ac:dyDescent="0.25">
      <c r="A994" t="s">
        <v>3456</v>
      </c>
      <c r="B994" t="s">
        <v>6282</v>
      </c>
      <c r="D994">
        <v>928</v>
      </c>
      <c r="F994" t="s">
        <v>5494</v>
      </c>
      <c r="H994" s="38" t="s">
        <v>7337</v>
      </c>
      <c r="I994" s="29" t="str">
        <f>VLOOKUP(A994,'[5]ItemReport_10001042616_2025-02-'!$A:$U,21,0)</f>
        <v>20764608050341</v>
      </c>
    </row>
    <row r="995" spans="1:10" x14ac:dyDescent="0.25">
      <c r="A995" t="s">
        <v>3458</v>
      </c>
      <c r="B995" t="s">
        <v>5351</v>
      </c>
      <c r="C995" t="s">
        <v>5351</v>
      </c>
      <c r="D995">
        <v>929</v>
      </c>
      <c r="E995" t="s">
        <v>7985</v>
      </c>
      <c r="F995" t="s">
        <v>7089</v>
      </c>
      <c r="H995" s="17" t="s">
        <v>6953</v>
      </c>
      <c r="I995" s="29" t="str">
        <f>VLOOKUP(A995,'[5]ItemReport_10001042616_2025-02-'!$A:$U,21,0)</f>
        <v>00462888818571</v>
      </c>
      <c r="J995" t="s">
        <v>6886</v>
      </c>
    </row>
    <row r="996" spans="1:10" ht="45" customHeight="1" x14ac:dyDescent="0.25">
      <c r="A996" t="s">
        <v>3459</v>
      </c>
      <c r="B996" t="s">
        <v>7986</v>
      </c>
      <c r="C996" t="s">
        <v>7987</v>
      </c>
      <c r="D996">
        <v>929</v>
      </c>
      <c r="E996" t="s">
        <v>7988</v>
      </c>
      <c r="F996" s="24" t="s">
        <v>7989</v>
      </c>
      <c r="H996" s="24" t="s">
        <v>7990</v>
      </c>
      <c r="I996" s="29" t="str">
        <f>VLOOKUP(A996,'[5]ItemReport_10001042616_2025-02-'!$A:$U,21,0)</f>
        <v>20805219457669</v>
      </c>
      <c r="J996" t="s">
        <v>6983</v>
      </c>
    </row>
    <row r="997" spans="1:10" x14ac:dyDescent="0.25">
      <c r="A997" t="s">
        <v>3460</v>
      </c>
      <c r="B997" t="s">
        <v>6123</v>
      </c>
      <c r="F997" t="s">
        <v>6113</v>
      </c>
      <c r="I997" s="29" t="str">
        <f>VLOOKUP(A997,'[5]ItemReport_10001042616_2025-02-'!$A:$U,21,0)</f>
        <v>00764608038604</v>
      </c>
      <c r="J997" t="s">
        <v>6886</v>
      </c>
    </row>
    <row r="998" spans="1:10" x14ac:dyDescent="0.25">
      <c r="A998" t="s">
        <v>3461</v>
      </c>
      <c r="B998" t="s">
        <v>6868</v>
      </c>
      <c r="C998" t="s">
        <v>6868</v>
      </c>
      <c r="D998">
        <v>930</v>
      </c>
      <c r="E998" t="s">
        <v>7991</v>
      </c>
      <c r="F998" t="s">
        <v>7089</v>
      </c>
      <c r="H998" s="17" t="s">
        <v>6953</v>
      </c>
      <c r="I998" s="29" t="str">
        <f>VLOOKUP(A998,'[5]ItemReport_10001042616_2025-02-'!$A:$U,21,0)</f>
        <v>00764608010549</v>
      </c>
      <c r="J998" t="s">
        <v>6886</v>
      </c>
    </row>
    <row r="999" spans="1:10" ht="60" customHeight="1" x14ac:dyDescent="0.25">
      <c r="A999" t="s">
        <v>5003</v>
      </c>
      <c r="F999" s="24" t="s">
        <v>7992</v>
      </c>
      <c r="I999" s="29" t="e">
        <f>VLOOKUP(A999,'[5]ItemReport_10001042616_2025-02-'!$A:$U,21,0)</f>
        <v>#N/A</v>
      </c>
    </row>
    <row r="1000" spans="1:10" ht="60" customHeight="1" x14ac:dyDescent="0.25">
      <c r="A1000" t="s">
        <v>5005</v>
      </c>
      <c r="F1000" s="24" t="s">
        <v>7993</v>
      </c>
      <c r="I1000" s="29" t="e">
        <f>VLOOKUP(A1000,'[5]ItemReport_10001042616_2025-02-'!$A:$U,21,0)</f>
        <v>#N/A</v>
      </c>
    </row>
    <row r="1001" spans="1:10" ht="75" customHeight="1" x14ac:dyDescent="0.25">
      <c r="A1001" t="s">
        <v>5002</v>
      </c>
      <c r="F1001" s="24" t="s">
        <v>7994</v>
      </c>
      <c r="I1001" s="29" t="e">
        <f>VLOOKUP(A1001,'[5]ItemReport_10001042616_2025-02-'!$A:$U,21,0)</f>
        <v>#N/A</v>
      </c>
    </row>
    <row r="1002" spans="1:10" ht="60" customHeight="1" x14ac:dyDescent="0.25">
      <c r="A1002" t="s">
        <v>5004</v>
      </c>
      <c r="F1002" s="24" t="s">
        <v>7995</v>
      </c>
      <c r="I1002" s="29" t="e">
        <f>VLOOKUP(A1002,'[5]ItemReport_10001042616_2025-02-'!$A:$U,21,0)</f>
        <v>#N/A</v>
      </c>
    </row>
    <row r="1003" spans="1:10" x14ac:dyDescent="0.25">
      <c r="A1003" t="s">
        <v>3550</v>
      </c>
      <c r="B1003" t="s">
        <v>6818</v>
      </c>
      <c r="C1003" t="s">
        <v>6819</v>
      </c>
      <c r="E1003" t="s">
        <v>7996</v>
      </c>
      <c r="F1003" t="s">
        <v>6981</v>
      </c>
      <c r="I1003" s="29" t="str">
        <f>VLOOKUP(A1003,'[5]ItemReport_10001042616_2025-02-'!$A:$U,21,0)</f>
        <v>00764608025161</v>
      </c>
      <c r="J1003" t="s">
        <v>6886</v>
      </c>
    </row>
    <row r="1004" spans="1:10" x14ac:dyDescent="0.25">
      <c r="A1004" t="s">
        <v>5031</v>
      </c>
      <c r="F1004" t="s">
        <v>6968</v>
      </c>
      <c r="I1004" s="29" t="e">
        <f>VLOOKUP(A1004,'[5]ItemReport_10001042616_2025-02-'!$A:$U,21,0)</f>
        <v>#N/A</v>
      </c>
      <c r="J1004" t="s">
        <v>6886</v>
      </c>
    </row>
    <row r="1005" spans="1:10" x14ac:dyDescent="0.25">
      <c r="A1005" t="s">
        <v>5032</v>
      </c>
      <c r="F1005" t="s">
        <v>6968</v>
      </c>
      <c r="I1005" s="29" t="e">
        <f>VLOOKUP(A1005,'[5]ItemReport_10001042616_2025-02-'!$A:$U,21,0)</f>
        <v>#N/A</v>
      </c>
      <c r="J1005" t="s">
        <v>6886</v>
      </c>
    </row>
    <row r="1006" spans="1:10" x14ac:dyDescent="0.25">
      <c r="A1006" t="s">
        <v>5033</v>
      </c>
      <c r="F1006" t="s">
        <v>6968</v>
      </c>
      <c r="I1006" s="29" t="e">
        <f>VLOOKUP(A1006,'[5]ItemReport_10001042616_2025-02-'!$A:$U,21,0)</f>
        <v>#N/A</v>
      </c>
      <c r="J1006" t="s">
        <v>6886</v>
      </c>
    </row>
    <row r="1007" spans="1:10" x14ac:dyDescent="0.25">
      <c r="A1007" t="s">
        <v>5034</v>
      </c>
      <c r="F1007" t="s">
        <v>6968</v>
      </c>
      <c r="I1007" s="29" t="e">
        <f>VLOOKUP(A1007,'[5]ItemReport_10001042616_2025-02-'!$A:$U,21,0)</f>
        <v>#N/A</v>
      </c>
      <c r="J1007" t="s">
        <v>6886</v>
      </c>
    </row>
    <row r="1008" spans="1:10" x14ac:dyDescent="0.25">
      <c r="A1008" t="s">
        <v>5035</v>
      </c>
      <c r="F1008" t="s">
        <v>6968</v>
      </c>
      <c r="I1008" s="29" t="e">
        <f>VLOOKUP(A1008,'[5]ItemReport_10001042616_2025-02-'!$A:$U,21,0)</f>
        <v>#N/A</v>
      </c>
      <c r="J1008" t="s">
        <v>6886</v>
      </c>
    </row>
    <row r="1009" spans="1:10" x14ac:dyDescent="0.25">
      <c r="A1009" t="s">
        <v>5036</v>
      </c>
      <c r="F1009" t="s">
        <v>6968</v>
      </c>
      <c r="I1009" s="29" t="e">
        <f>VLOOKUP(A1009,'[5]ItemReport_10001042616_2025-02-'!$A:$U,21,0)</f>
        <v>#N/A</v>
      </c>
      <c r="J1009" t="s">
        <v>6886</v>
      </c>
    </row>
    <row r="1010" spans="1:10" x14ac:dyDescent="0.25">
      <c r="A1010" t="s">
        <v>5037</v>
      </c>
      <c r="F1010" t="s">
        <v>6968</v>
      </c>
      <c r="I1010" s="29" t="e">
        <f>VLOOKUP(A1010,'[5]ItemReport_10001042616_2025-02-'!$A:$U,21,0)</f>
        <v>#N/A</v>
      </c>
      <c r="J1010" t="s">
        <v>6886</v>
      </c>
    </row>
    <row r="1011" spans="1:10" x14ac:dyDescent="0.25">
      <c r="A1011" t="s">
        <v>5038</v>
      </c>
      <c r="F1011" t="s">
        <v>6968</v>
      </c>
      <c r="I1011" s="29" t="e">
        <f>VLOOKUP(A1011,'[5]ItemReport_10001042616_2025-02-'!$A:$U,21,0)</f>
        <v>#N/A</v>
      </c>
      <c r="J1011" t="s">
        <v>6886</v>
      </c>
    </row>
    <row r="1012" spans="1:10" x14ac:dyDescent="0.25">
      <c r="A1012" t="s">
        <v>5039</v>
      </c>
      <c r="F1012" t="s">
        <v>6968</v>
      </c>
      <c r="I1012" s="29" t="e">
        <f>VLOOKUP(A1012,'[5]ItemReport_10001042616_2025-02-'!$A:$U,21,0)</f>
        <v>#N/A</v>
      </c>
      <c r="J1012" t="s">
        <v>6886</v>
      </c>
    </row>
    <row r="1013" spans="1:10" x14ac:dyDescent="0.25">
      <c r="A1013" t="s">
        <v>5040</v>
      </c>
      <c r="F1013" t="s">
        <v>6968</v>
      </c>
      <c r="I1013" s="29" t="e">
        <f>VLOOKUP(A1013,'[5]ItemReport_10001042616_2025-02-'!$A:$U,21,0)</f>
        <v>#N/A</v>
      </c>
      <c r="J1013" t="s">
        <v>6886</v>
      </c>
    </row>
    <row r="1014" spans="1:10" x14ac:dyDescent="0.25">
      <c r="A1014" t="s">
        <v>5041</v>
      </c>
      <c r="F1014" t="s">
        <v>6968</v>
      </c>
      <c r="I1014" s="29" t="e">
        <f>VLOOKUP(A1014,'[5]ItemReport_10001042616_2025-02-'!$A:$U,21,0)</f>
        <v>#N/A</v>
      </c>
      <c r="J1014" t="s">
        <v>6886</v>
      </c>
    </row>
    <row r="1015" spans="1:10" x14ac:dyDescent="0.25">
      <c r="A1015" t="s">
        <v>5042</v>
      </c>
      <c r="F1015" t="s">
        <v>6968</v>
      </c>
      <c r="I1015" s="29" t="e">
        <f>VLOOKUP(A1015,'[5]ItemReport_10001042616_2025-02-'!$A:$U,21,0)</f>
        <v>#N/A</v>
      </c>
      <c r="J1015" t="s">
        <v>6886</v>
      </c>
    </row>
    <row r="1016" spans="1:10" x14ac:dyDescent="0.25">
      <c r="A1016" t="s">
        <v>5043</v>
      </c>
      <c r="F1016" t="s">
        <v>6968</v>
      </c>
      <c r="I1016" s="29" t="e">
        <f>VLOOKUP(A1016,'[5]ItemReport_10001042616_2025-02-'!$A:$U,21,0)</f>
        <v>#N/A</v>
      </c>
      <c r="J1016" t="s">
        <v>6886</v>
      </c>
    </row>
    <row r="1017" spans="1:10" x14ac:dyDescent="0.25">
      <c r="A1017" t="s">
        <v>5044</v>
      </c>
      <c r="F1017" t="s">
        <v>6968</v>
      </c>
      <c r="I1017" s="29" t="e">
        <f>VLOOKUP(A1017,'[5]ItemReport_10001042616_2025-02-'!$A:$U,21,0)</f>
        <v>#N/A</v>
      </c>
      <c r="J1017" t="s">
        <v>6886</v>
      </c>
    </row>
    <row r="1018" spans="1:10" x14ac:dyDescent="0.25">
      <c r="A1018" t="s">
        <v>3606</v>
      </c>
      <c r="B1018" t="s">
        <v>6879</v>
      </c>
      <c r="C1018" t="s">
        <v>6879</v>
      </c>
      <c r="E1018" t="s">
        <v>7997</v>
      </c>
      <c r="F1018" t="s">
        <v>7998</v>
      </c>
      <c r="I1018" s="29" t="str">
        <f>VLOOKUP(A1018,'[5]ItemReport_10001042616_2025-02-'!$A:$U,21,0)</f>
        <v>10764608030087</v>
      </c>
      <c r="J1018" t="s">
        <v>6886</v>
      </c>
    </row>
    <row r="1019" spans="1:10" x14ac:dyDescent="0.25">
      <c r="A1019" t="s">
        <v>3686</v>
      </c>
      <c r="B1019" t="s">
        <v>7999</v>
      </c>
      <c r="C1019" t="s">
        <v>7999</v>
      </c>
      <c r="D1019" t="s">
        <v>3685</v>
      </c>
      <c r="E1019" t="s">
        <v>8000</v>
      </c>
      <c r="F1019" t="s">
        <v>7998</v>
      </c>
      <c r="H1019" t="s">
        <v>8001</v>
      </c>
      <c r="I1019" s="29" t="str">
        <f>VLOOKUP(A1019,'[5]ItemReport_10001042616_2025-02-'!$A:$U,21,0)</f>
        <v>20764608008366</v>
      </c>
      <c r="J1019" t="s">
        <v>6886</v>
      </c>
    </row>
    <row r="1020" spans="1:10" ht="60" customHeight="1" x14ac:dyDescent="0.25">
      <c r="A1020" t="s">
        <v>3707</v>
      </c>
      <c r="F1020" s="24" t="s">
        <v>8002</v>
      </c>
      <c r="H1020" s="38" t="s">
        <v>8003</v>
      </c>
      <c r="I1020" s="29" t="str">
        <f>VLOOKUP(A1020,'[5]ItemReport_10001042616_2025-02-'!$A:$U,21,0)</f>
        <v>10764608012403</v>
      </c>
    </row>
    <row r="1021" spans="1:10" ht="60" customHeight="1" x14ac:dyDescent="0.25">
      <c r="A1021" t="s">
        <v>3723</v>
      </c>
      <c r="B1021" t="s">
        <v>8004</v>
      </c>
      <c r="C1021" t="s">
        <v>8005</v>
      </c>
      <c r="F1021" s="24" t="s">
        <v>8002</v>
      </c>
    </row>
    <row r="1022" spans="1:10" x14ac:dyDescent="0.25">
      <c r="A1022" t="s">
        <v>3730</v>
      </c>
      <c r="B1022" t="s">
        <v>8006</v>
      </c>
      <c r="C1022" t="s">
        <v>8006</v>
      </c>
      <c r="E1022" t="s">
        <v>3730</v>
      </c>
      <c r="F1022" t="s">
        <v>7998</v>
      </c>
      <c r="I1022" s="29" t="str">
        <f>VLOOKUP(A1022,'[5]ItemReport_10001042616_2025-02-'!$A:$U,21,0)</f>
        <v>10764608031985</v>
      </c>
      <c r="J1022" t="s">
        <v>6886</v>
      </c>
    </row>
    <row r="1023" spans="1:10" x14ac:dyDescent="0.25">
      <c r="A1023" t="s">
        <v>3736</v>
      </c>
      <c r="B1023" t="s">
        <v>8007</v>
      </c>
      <c r="F1023" t="s">
        <v>7227</v>
      </c>
      <c r="I1023" s="29" t="str">
        <f>VLOOKUP(A1023,'[5]ItemReport_10001042616_2025-02-'!$A:$U,21,0)</f>
        <v>00764608002636</v>
      </c>
      <c r="J1023" t="s">
        <v>6886</v>
      </c>
    </row>
    <row r="1024" spans="1:10" ht="60" customHeight="1" x14ac:dyDescent="0.25">
      <c r="A1024" t="s">
        <v>3739</v>
      </c>
      <c r="B1024" t="s">
        <v>6708</v>
      </c>
      <c r="C1024" t="s">
        <v>6709</v>
      </c>
      <c r="D1024" t="s">
        <v>3737</v>
      </c>
      <c r="E1024" t="s">
        <v>6706</v>
      </c>
      <c r="F1024" s="24" t="s">
        <v>8002</v>
      </c>
      <c r="I1024" s="29" t="str">
        <f>VLOOKUP(A1024,'[5]ItemReport_10001042616_2025-02-'!$A:$U,21,0)</f>
        <v>00764608011201</v>
      </c>
      <c r="J1024" t="s">
        <v>6913</v>
      </c>
    </row>
    <row r="1025" spans="1:10" ht="60" customHeight="1" x14ac:dyDescent="0.25">
      <c r="A1025" t="s">
        <v>3783</v>
      </c>
      <c r="F1025" s="24" t="s">
        <v>8002</v>
      </c>
    </row>
    <row r="1026" spans="1:10" x14ac:dyDescent="0.25">
      <c r="A1026" t="s">
        <v>8008</v>
      </c>
      <c r="H1026" s="17" t="s">
        <v>6953</v>
      </c>
      <c r="J1026" t="s">
        <v>6886</v>
      </c>
    </row>
    <row r="1027" spans="1:10" x14ac:dyDescent="0.25">
      <c r="A1027" t="s">
        <v>8009</v>
      </c>
      <c r="H1027" s="17" t="s">
        <v>6953</v>
      </c>
      <c r="J1027" t="s">
        <v>6886</v>
      </c>
    </row>
    <row r="1028" spans="1:10" x14ac:dyDescent="0.25">
      <c r="A1028" t="s">
        <v>8010</v>
      </c>
      <c r="H1028" s="17" t="s">
        <v>6953</v>
      </c>
      <c r="J1028" t="s">
        <v>6886</v>
      </c>
    </row>
    <row r="1029" spans="1:10" x14ac:dyDescent="0.25">
      <c r="A1029" t="s">
        <v>8011</v>
      </c>
      <c r="H1029" s="17" t="s">
        <v>6953</v>
      </c>
      <c r="J1029" t="s">
        <v>6886</v>
      </c>
    </row>
    <row r="1030" spans="1:10" x14ac:dyDescent="0.25">
      <c r="A1030" t="s">
        <v>8012</v>
      </c>
      <c r="H1030" s="17" t="s">
        <v>6953</v>
      </c>
      <c r="J1030" t="s">
        <v>6886</v>
      </c>
    </row>
    <row r="1031" spans="1:10" x14ac:dyDescent="0.25">
      <c r="A1031" t="s">
        <v>8013</v>
      </c>
      <c r="H1031" s="17" t="s">
        <v>6953</v>
      </c>
      <c r="J1031" t="s">
        <v>6886</v>
      </c>
    </row>
    <row r="1032" spans="1:10" x14ac:dyDescent="0.25">
      <c r="A1032" t="s">
        <v>8014</v>
      </c>
      <c r="H1032" s="17" t="s">
        <v>6953</v>
      </c>
      <c r="J1032" t="s">
        <v>6886</v>
      </c>
    </row>
    <row r="1033" spans="1:10" x14ac:dyDescent="0.25">
      <c r="A1033" t="s">
        <v>5048</v>
      </c>
      <c r="B1033" t="s">
        <v>5523</v>
      </c>
      <c r="C1033" t="s">
        <v>5524</v>
      </c>
      <c r="F1033" t="s">
        <v>6967</v>
      </c>
    </row>
    <row r="1034" spans="1:10" x14ac:dyDescent="0.25">
      <c r="A1034" t="s">
        <v>5049</v>
      </c>
      <c r="B1034" t="s">
        <v>6046</v>
      </c>
      <c r="C1034" t="s">
        <v>6047</v>
      </c>
      <c r="F1034" t="s">
        <v>6968</v>
      </c>
    </row>
    <row r="1035" spans="1:10" x14ac:dyDescent="0.25">
      <c r="A1035" t="s">
        <v>5050</v>
      </c>
      <c r="B1035" t="s">
        <v>8015</v>
      </c>
      <c r="C1035" t="s">
        <v>8015</v>
      </c>
      <c r="F1035" t="s">
        <v>6968</v>
      </c>
    </row>
    <row r="1036" spans="1:10" ht="45" customHeight="1" x14ac:dyDescent="0.25">
      <c r="A1036" t="s">
        <v>1846</v>
      </c>
      <c r="B1036" t="s">
        <v>6080</v>
      </c>
      <c r="C1036" t="s">
        <v>6080</v>
      </c>
      <c r="F1036" s="24" t="s">
        <v>7013</v>
      </c>
    </row>
    <row r="1037" spans="1:10" ht="45" customHeight="1" x14ac:dyDescent="0.25">
      <c r="A1037" t="s">
        <v>5051</v>
      </c>
      <c r="B1037" t="s">
        <v>8016</v>
      </c>
      <c r="C1037" t="s">
        <v>8016</v>
      </c>
      <c r="F1037" s="24" t="s">
        <v>7013</v>
      </c>
    </row>
    <row r="1038" spans="1:10" ht="45" customHeight="1" x14ac:dyDescent="0.25">
      <c r="A1038" t="s">
        <v>5052</v>
      </c>
      <c r="B1038" t="s">
        <v>6377</v>
      </c>
      <c r="C1038" t="s">
        <v>6377</v>
      </c>
      <c r="F1038" s="24" t="s">
        <v>7013</v>
      </c>
    </row>
    <row r="1039" spans="1:10" x14ac:dyDescent="0.25">
      <c r="A1039" t="s">
        <v>689</v>
      </c>
      <c r="B1039" t="s">
        <v>5605</v>
      </c>
      <c r="C1039" t="s">
        <v>5606</v>
      </c>
      <c r="F1039" t="s">
        <v>6968</v>
      </c>
    </row>
    <row r="1040" spans="1:10" x14ac:dyDescent="0.25">
      <c r="A1040" t="s">
        <v>965</v>
      </c>
      <c r="B1040" t="s">
        <v>5922</v>
      </c>
      <c r="C1040" t="s">
        <v>5923</v>
      </c>
      <c r="F1040" t="s">
        <v>7060</v>
      </c>
    </row>
    <row r="1041" spans="1:8" x14ac:dyDescent="0.25">
      <c r="A1041" t="s">
        <v>5122</v>
      </c>
      <c r="F1041" t="s">
        <v>5297</v>
      </c>
      <c r="H1041" t="s">
        <v>6968</v>
      </c>
    </row>
    <row r="1042" spans="1:8" x14ac:dyDescent="0.25">
      <c r="A1042" t="s">
        <v>2501</v>
      </c>
      <c r="H1042" s="17" t="s">
        <v>6953</v>
      </c>
    </row>
    <row r="1043" spans="1:8" ht="45" customHeight="1" x14ac:dyDescent="0.25">
      <c r="A1043" t="s">
        <v>2630</v>
      </c>
      <c r="H1043" s="38" t="s">
        <v>7337</v>
      </c>
    </row>
    <row r="1044" spans="1:8" x14ac:dyDescent="0.25">
      <c r="A1044" t="s">
        <v>8017</v>
      </c>
      <c r="H1044" s="17" t="s">
        <v>6953</v>
      </c>
    </row>
    <row r="1045" spans="1:8" x14ac:dyDescent="0.25">
      <c r="A1045" t="s">
        <v>2782</v>
      </c>
      <c r="H1045" s="17" t="s">
        <v>6953</v>
      </c>
    </row>
    <row r="1046" spans="1:8" x14ac:dyDescent="0.25">
      <c r="A1046" t="s">
        <v>2367</v>
      </c>
      <c r="H1046" s="17" t="s">
        <v>6953</v>
      </c>
    </row>
    <row r="1047" spans="1:8" x14ac:dyDescent="0.25">
      <c r="A1047" t="s">
        <v>8018</v>
      </c>
      <c r="H1047" s="17" t="s">
        <v>6953</v>
      </c>
    </row>
    <row r="1048" spans="1:8" ht="45" customHeight="1" x14ac:dyDescent="0.25">
      <c r="A1048" t="s">
        <v>3270</v>
      </c>
      <c r="F1048" t="s">
        <v>7060</v>
      </c>
      <c r="H1048" s="38" t="s">
        <v>7337</v>
      </c>
    </row>
    <row r="1049" spans="1:8" ht="60" customHeight="1" x14ac:dyDescent="0.25">
      <c r="A1049" t="s">
        <v>5058</v>
      </c>
      <c r="F1049" s="24" t="s">
        <v>8019</v>
      </c>
      <c r="H1049" s="38" t="s">
        <v>8020</v>
      </c>
    </row>
    <row r="1050" spans="1:8" x14ac:dyDescent="0.25">
      <c r="A1050" t="s">
        <v>8021</v>
      </c>
      <c r="H1050" t="s">
        <v>6968</v>
      </c>
    </row>
    <row r="1051" spans="1:8" x14ac:dyDescent="0.25">
      <c r="A1051" t="s">
        <v>8022</v>
      </c>
      <c r="H1051" t="s">
        <v>6968</v>
      </c>
    </row>
    <row r="1052" spans="1:8" x14ac:dyDescent="0.25">
      <c r="A1052" t="s">
        <v>907</v>
      </c>
      <c r="H1052" t="s">
        <v>6968</v>
      </c>
    </row>
    <row r="1053" spans="1:8" x14ac:dyDescent="0.25">
      <c r="A1053" t="s">
        <v>1656</v>
      </c>
      <c r="F1053" t="s">
        <v>6968</v>
      </c>
    </row>
    <row r="1054" spans="1:8" x14ac:dyDescent="0.25">
      <c r="A1054" t="s">
        <v>594</v>
      </c>
      <c r="F1054" t="s">
        <v>6968</v>
      </c>
    </row>
    <row r="1055" spans="1:8" x14ac:dyDescent="0.25">
      <c r="A1055" t="s">
        <v>5056</v>
      </c>
      <c r="F1055" t="s">
        <v>6968</v>
      </c>
    </row>
    <row r="1056" spans="1:8" x14ac:dyDescent="0.25">
      <c r="A1056" t="s">
        <v>5057</v>
      </c>
      <c r="F1056" t="s">
        <v>7036</v>
      </c>
    </row>
    <row r="1057" spans="1:8" ht="60" customHeight="1" x14ac:dyDescent="0.25">
      <c r="A1057" s="68" t="s">
        <v>6835</v>
      </c>
      <c r="H1057" s="38" t="s">
        <v>8023</v>
      </c>
    </row>
    <row r="1058" spans="1:8" ht="60" customHeight="1" x14ac:dyDescent="0.25">
      <c r="A1058" t="s">
        <v>3963</v>
      </c>
      <c r="D1058">
        <v>808</v>
      </c>
      <c r="E1058" t="s">
        <v>8024</v>
      </c>
      <c r="F1058" s="24" t="s">
        <v>8025</v>
      </c>
    </row>
    <row r="1059" spans="1:8" ht="60" customHeight="1" x14ac:dyDescent="0.25">
      <c r="A1059" t="s">
        <v>5112</v>
      </c>
      <c r="D1059">
        <v>2155</v>
      </c>
      <c r="E1059" t="s">
        <v>8026</v>
      </c>
      <c r="F1059" s="24" t="s">
        <v>8025</v>
      </c>
    </row>
    <row r="1060" spans="1:8" ht="60" customHeight="1" x14ac:dyDescent="0.25">
      <c r="A1060" t="s">
        <v>5138</v>
      </c>
      <c r="D1060">
        <v>2156</v>
      </c>
      <c r="E1060" t="s">
        <v>8027</v>
      </c>
      <c r="F1060" s="24" t="s">
        <v>8028</v>
      </c>
    </row>
    <row r="1061" spans="1:8" ht="45" customHeight="1" x14ac:dyDescent="0.25">
      <c r="A1061" t="s">
        <v>5059</v>
      </c>
      <c r="B1061" t="s">
        <v>5169</v>
      </c>
      <c r="C1061" t="s">
        <v>5169</v>
      </c>
      <c r="D1061">
        <v>8005</v>
      </c>
      <c r="E1061" t="s">
        <v>6932</v>
      </c>
      <c r="F1061" s="24" t="s">
        <v>6165</v>
      </c>
    </row>
    <row r="1062" spans="1:8" ht="60" customHeight="1" x14ac:dyDescent="0.25">
      <c r="A1062" t="s">
        <v>5060</v>
      </c>
      <c r="B1062" t="s">
        <v>5366</v>
      </c>
      <c r="D1062">
        <v>8204</v>
      </c>
      <c r="E1062" t="s">
        <v>8029</v>
      </c>
      <c r="F1062" s="24" t="s">
        <v>5297</v>
      </c>
    </row>
    <row r="1063" spans="1:8" ht="60" customHeight="1" x14ac:dyDescent="0.25">
      <c r="A1063" t="s">
        <v>2069</v>
      </c>
      <c r="B1063" t="s">
        <v>5401</v>
      </c>
      <c r="D1063">
        <v>3930</v>
      </c>
      <c r="E1063" t="s">
        <v>8030</v>
      </c>
      <c r="F1063" s="24" t="s">
        <v>5297</v>
      </c>
    </row>
    <row r="1064" spans="1:8" ht="60" customHeight="1" x14ac:dyDescent="0.25">
      <c r="A1064" t="s">
        <v>5061</v>
      </c>
      <c r="B1064" t="s">
        <v>5501</v>
      </c>
      <c r="D1064">
        <v>8205</v>
      </c>
      <c r="E1064" t="s">
        <v>8031</v>
      </c>
      <c r="F1064" s="24" t="s">
        <v>5297</v>
      </c>
    </row>
    <row r="1065" spans="1:8" ht="45" customHeight="1" x14ac:dyDescent="0.25">
      <c r="A1065" t="s">
        <v>1324</v>
      </c>
      <c r="B1065" t="s">
        <v>5517</v>
      </c>
      <c r="D1065">
        <v>2808</v>
      </c>
      <c r="E1065" t="s">
        <v>8032</v>
      </c>
      <c r="F1065" s="24" t="s">
        <v>6197</v>
      </c>
    </row>
    <row r="1066" spans="1:8" ht="60" customHeight="1" x14ac:dyDescent="0.25">
      <c r="A1066" t="s">
        <v>373</v>
      </c>
      <c r="B1066" t="s">
        <v>5539</v>
      </c>
      <c r="C1066" t="s">
        <v>5540</v>
      </c>
      <c r="D1066">
        <v>1616</v>
      </c>
      <c r="E1066" t="s">
        <v>8033</v>
      </c>
      <c r="F1066" s="24" t="s">
        <v>5297</v>
      </c>
    </row>
    <row r="1067" spans="1:8" ht="45" customHeight="1" x14ac:dyDescent="0.25">
      <c r="A1067" t="s">
        <v>365</v>
      </c>
      <c r="B1067" t="s">
        <v>5596</v>
      </c>
      <c r="D1067">
        <v>1613</v>
      </c>
      <c r="E1067" t="s">
        <v>8034</v>
      </c>
      <c r="F1067" s="24" t="s">
        <v>5494</v>
      </c>
    </row>
    <row r="1068" spans="1:8" ht="45" customHeight="1" x14ac:dyDescent="0.25">
      <c r="A1068" t="s">
        <v>1686</v>
      </c>
      <c r="B1068" t="s">
        <v>5617</v>
      </c>
      <c r="D1068">
        <v>3340</v>
      </c>
      <c r="E1068" t="s">
        <v>8035</v>
      </c>
      <c r="F1068" s="24" t="s">
        <v>5494</v>
      </c>
    </row>
    <row r="1069" spans="1:8" ht="60" customHeight="1" x14ac:dyDescent="0.25">
      <c r="A1069" t="s">
        <v>5064</v>
      </c>
      <c r="B1069" t="s">
        <v>5683</v>
      </c>
      <c r="C1069" t="s">
        <v>5683</v>
      </c>
      <c r="D1069">
        <v>5601</v>
      </c>
      <c r="E1069" t="s">
        <v>8036</v>
      </c>
      <c r="F1069" s="24" t="s">
        <v>5297</v>
      </c>
    </row>
    <row r="1070" spans="1:8" ht="60" customHeight="1" x14ac:dyDescent="0.25">
      <c r="A1070" t="s">
        <v>1131</v>
      </c>
      <c r="B1070" t="s">
        <v>5684</v>
      </c>
      <c r="D1070">
        <v>230</v>
      </c>
      <c r="E1070" t="s">
        <v>8037</v>
      </c>
      <c r="F1070" s="24" t="s">
        <v>6113</v>
      </c>
    </row>
    <row r="1071" spans="1:8" ht="60" customHeight="1" x14ac:dyDescent="0.25">
      <c r="A1071" t="s">
        <v>1159</v>
      </c>
      <c r="B1071" t="s">
        <v>5688</v>
      </c>
      <c r="D1071">
        <v>2326</v>
      </c>
      <c r="E1071" t="s">
        <v>8038</v>
      </c>
      <c r="F1071" s="24" t="s">
        <v>5297</v>
      </c>
    </row>
    <row r="1072" spans="1:8" ht="60" customHeight="1" x14ac:dyDescent="0.25">
      <c r="A1072" t="s">
        <v>30</v>
      </c>
      <c r="B1072" t="s">
        <v>5763</v>
      </c>
      <c r="C1072" t="s">
        <v>5763</v>
      </c>
      <c r="D1072">
        <v>1034</v>
      </c>
      <c r="E1072" t="s">
        <v>8039</v>
      </c>
      <c r="F1072" s="24" t="s">
        <v>5297</v>
      </c>
    </row>
    <row r="1073" spans="1:6" ht="45" customHeight="1" x14ac:dyDescent="0.25">
      <c r="A1073" t="s">
        <v>2977</v>
      </c>
      <c r="B1073" t="s">
        <v>5766</v>
      </c>
      <c r="D1073">
        <v>6018</v>
      </c>
      <c r="E1073" t="s">
        <v>8040</v>
      </c>
      <c r="F1073" s="24" t="s">
        <v>5494</v>
      </c>
    </row>
    <row r="1074" spans="1:6" ht="45" customHeight="1" x14ac:dyDescent="0.25">
      <c r="A1074" t="s">
        <v>2401</v>
      </c>
      <c r="B1074" t="s">
        <v>5794</v>
      </c>
      <c r="C1074" t="s">
        <v>5795</v>
      </c>
      <c r="D1074">
        <v>5020</v>
      </c>
      <c r="E1074" t="s">
        <v>8041</v>
      </c>
      <c r="F1074" s="24" t="s">
        <v>6165</v>
      </c>
    </row>
    <row r="1075" spans="1:6" ht="60" customHeight="1" x14ac:dyDescent="0.25">
      <c r="A1075" t="s">
        <v>2131</v>
      </c>
      <c r="B1075" t="s">
        <v>5796</v>
      </c>
      <c r="D1075">
        <v>4101</v>
      </c>
      <c r="E1075" t="s">
        <v>8042</v>
      </c>
      <c r="F1075" s="24" t="s">
        <v>5297</v>
      </c>
    </row>
    <row r="1076" spans="1:6" ht="60" customHeight="1" x14ac:dyDescent="0.25">
      <c r="A1076" t="s">
        <v>548</v>
      </c>
      <c r="B1076" t="s">
        <v>5797</v>
      </c>
      <c r="D1076">
        <v>1707</v>
      </c>
      <c r="E1076" t="s">
        <v>8043</v>
      </c>
      <c r="F1076" s="24" t="s">
        <v>5297</v>
      </c>
    </row>
    <row r="1077" spans="1:6" ht="45" customHeight="1" x14ac:dyDescent="0.25">
      <c r="A1077" t="s">
        <v>1703</v>
      </c>
      <c r="B1077" t="s">
        <v>5810</v>
      </c>
      <c r="C1077" t="s">
        <v>5811</v>
      </c>
      <c r="D1077">
        <v>3351</v>
      </c>
      <c r="E1077" t="s">
        <v>8044</v>
      </c>
      <c r="F1077" s="24" t="s">
        <v>6382</v>
      </c>
    </row>
    <row r="1078" spans="1:6" ht="45" customHeight="1" x14ac:dyDescent="0.25">
      <c r="A1078" t="s">
        <v>597</v>
      </c>
      <c r="B1078" t="s">
        <v>5831</v>
      </c>
      <c r="D1078">
        <v>1724</v>
      </c>
      <c r="E1078" t="s">
        <v>8045</v>
      </c>
      <c r="F1078" s="24" t="s">
        <v>6382</v>
      </c>
    </row>
    <row r="1079" spans="1:6" ht="45" customHeight="1" x14ac:dyDescent="0.25">
      <c r="A1079" t="s">
        <v>1185</v>
      </c>
      <c r="B1079" t="s">
        <v>5834</v>
      </c>
      <c r="D1079">
        <v>2345</v>
      </c>
      <c r="E1079" t="s">
        <v>8046</v>
      </c>
      <c r="F1079" s="24" t="s">
        <v>5494</v>
      </c>
    </row>
    <row r="1080" spans="1:6" ht="45" customHeight="1" x14ac:dyDescent="0.25">
      <c r="A1080" t="s">
        <v>2191</v>
      </c>
      <c r="B1080" t="s">
        <v>5835</v>
      </c>
      <c r="D1080">
        <v>4141</v>
      </c>
      <c r="E1080" t="s">
        <v>8047</v>
      </c>
      <c r="F1080" s="24" t="s">
        <v>5494</v>
      </c>
    </row>
    <row r="1081" spans="1:6" ht="60" customHeight="1" x14ac:dyDescent="0.25">
      <c r="A1081" t="s">
        <v>2162</v>
      </c>
      <c r="B1081" t="s">
        <v>5845</v>
      </c>
      <c r="D1081">
        <v>4123</v>
      </c>
      <c r="E1081" t="s">
        <v>8048</v>
      </c>
      <c r="F1081" s="24" t="s">
        <v>5297</v>
      </c>
    </row>
    <row r="1082" spans="1:6" ht="45" customHeight="1" x14ac:dyDescent="0.25">
      <c r="A1082" t="s">
        <v>2265</v>
      </c>
      <c r="B1082" t="s">
        <v>5846</v>
      </c>
      <c r="D1082">
        <v>4433</v>
      </c>
      <c r="E1082" t="s">
        <v>8049</v>
      </c>
      <c r="F1082" s="24" t="s">
        <v>6197</v>
      </c>
    </row>
    <row r="1083" spans="1:6" ht="45" customHeight="1" x14ac:dyDescent="0.25">
      <c r="A1083" t="s">
        <v>908</v>
      </c>
      <c r="B1083" t="s">
        <v>5847</v>
      </c>
      <c r="D1083">
        <v>2051</v>
      </c>
      <c r="E1083" t="s">
        <v>8050</v>
      </c>
      <c r="F1083" s="24" t="s">
        <v>5494</v>
      </c>
    </row>
    <row r="1084" spans="1:6" ht="60" customHeight="1" x14ac:dyDescent="0.25">
      <c r="A1084" t="s">
        <v>1628</v>
      </c>
      <c r="B1084" t="s">
        <v>5855</v>
      </c>
      <c r="D1084">
        <v>320</v>
      </c>
      <c r="E1084" t="s">
        <v>8051</v>
      </c>
      <c r="F1084" s="24" t="s">
        <v>6113</v>
      </c>
    </row>
    <row r="1085" spans="1:6" ht="60" customHeight="1" x14ac:dyDescent="0.25">
      <c r="A1085" t="s">
        <v>5068</v>
      </c>
      <c r="B1085" t="s">
        <v>5865</v>
      </c>
      <c r="C1085" t="s">
        <v>5865</v>
      </c>
      <c r="D1085">
        <v>2350</v>
      </c>
      <c r="E1085" t="s">
        <v>8052</v>
      </c>
      <c r="F1085" s="24" t="s">
        <v>5297</v>
      </c>
    </row>
    <row r="1086" spans="1:6" ht="60" customHeight="1" x14ac:dyDescent="0.25">
      <c r="A1086" t="s">
        <v>680</v>
      </c>
      <c r="B1086" t="s">
        <v>5875</v>
      </c>
      <c r="D1086">
        <v>1788</v>
      </c>
      <c r="E1086" t="s">
        <v>8053</v>
      </c>
      <c r="F1086" s="24" t="s">
        <v>5297</v>
      </c>
    </row>
    <row r="1087" spans="1:6" ht="60" customHeight="1" x14ac:dyDescent="0.25">
      <c r="A1087" t="s">
        <v>1624</v>
      </c>
      <c r="B1087" t="s">
        <v>5884</v>
      </c>
      <c r="D1087">
        <v>3202</v>
      </c>
      <c r="E1087" t="s">
        <v>8054</v>
      </c>
      <c r="F1087" s="24" t="s">
        <v>6140</v>
      </c>
    </row>
    <row r="1088" spans="1:6" ht="45" customHeight="1" x14ac:dyDescent="0.25">
      <c r="A1088" t="s">
        <v>5070</v>
      </c>
      <c r="B1088" t="s">
        <v>5891</v>
      </c>
      <c r="D1088">
        <v>3127</v>
      </c>
      <c r="E1088" t="s">
        <v>8055</v>
      </c>
      <c r="F1088" s="24" t="s">
        <v>6165</v>
      </c>
    </row>
    <row r="1089" spans="1:6" ht="60" customHeight="1" x14ac:dyDescent="0.25">
      <c r="A1089" t="s">
        <v>2144</v>
      </c>
      <c r="B1089" t="s">
        <v>5897</v>
      </c>
      <c r="D1089">
        <v>4105</v>
      </c>
      <c r="E1089" t="s">
        <v>8056</v>
      </c>
      <c r="F1089" s="24" t="s">
        <v>6914</v>
      </c>
    </row>
    <row r="1090" spans="1:6" ht="45" customHeight="1" x14ac:dyDescent="0.25">
      <c r="A1090" t="s">
        <v>2601</v>
      </c>
      <c r="B1090" t="s">
        <v>5900</v>
      </c>
      <c r="D1090">
        <v>5121</v>
      </c>
      <c r="E1090" t="s">
        <v>8057</v>
      </c>
      <c r="F1090" s="24" t="s">
        <v>6197</v>
      </c>
    </row>
    <row r="1091" spans="1:6" ht="45" customHeight="1" x14ac:dyDescent="0.25">
      <c r="A1091" t="s">
        <v>2151</v>
      </c>
      <c r="B1091" t="s">
        <v>5920</v>
      </c>
      <c r="D1091">
        <v>4120</v>
      </c>
      <c r="E1091" t="s">
        <v>8058</v>
      </c>
      <c r="F1091" s="24" t="s">
        <v>6165</v>
      </c>
    </row>
    <row r="1092" spans="1:6" ht="60" customHeight="1" x14ac:dyDescent="0.25">
      <c r="A1092" t="s">
        <v>856</v>
      </c>
      <c r="B1092" t="s">
        <v>5926</v>
      </c>
      <c r="D1092">
        <v>2022</v>
      </c>
      <c r="E1092" t="s">
        <v>8059</v>
      </c>
      <c r="F1092" s="24" t="s">
        <v>5297</v>
      </c>
    </row>
    <row r="1093" spans="1:6" ht="45" customHeight="1" x14ac:dyDescent="0.25">
      <c r="A1093" t="s">
        <v>1325</v>
      </c>
      <c r="B1093" t="s">
        <v>5933</v>
      </c>
      <c r="C1093" t="s">
        <v>5934</v>
      </c>
      <c r="D1093">
        <v>2901</v>
      </c>
      <c r="E1093" t="s">
        <v>8060</v>
      </c>
      <c r="F1093" s="24" t="s">
        <v>6165</v>
      </c>
    </row>
    <row r="1094" spans="1:6" ht="45" customHeight="1" x14ac:dyDescent="0.25">
      <c r="A1094" t="s">
        <v>2412</v>
      </c>
      <c r="B1094" t="s">
        <v>5944</v>
      </c>
      <c r="C1094" t="s">
        <v>5945</v>
      </c>
      <c r="D1094">
        <v>5029</v>
      </c>
      <c r="E1094" t="s">
        <v>8061</v>
      </c>
      <c r="F1094" s="24" t="s">
        <v>6165</v>
      </c>
    </row>
    <row r="1095" spans="1:6" ht="45" customHeight="1" x14ac:dyDescent="0.25">
      <c r="A1095" t="s">
        <v>1660</v>
      </c>
      <c r="B1095" t="s">
        <v>5946</v>
      </c>
      <c r="D1095">
        <v>3332</v>
      </c>
      <c r="E1095" t="s">
        <v>8062</v>
      </c>
      <c r="F1095" s="24" t="s">
        <v>5494</v>
      </c>
    </row>
    <row r="1096" spans="1:6" ht="45" customHeight="1" x14ac:dyDescent="0.25">
      <c r="A1096" t="s">
        <v>1407</v>
      </c>
      <c r="B1096" t="s">
        <v>5949</v>
      </c>
      <c r="D1096">
        <v>310</v>
      </c>
      <c r="E1096" t="s">
        <v>8063</v>
      </c>
      <c r="F1096" s="24" t="s">
        <v>5494</v>
      </c>
    </row>
    <row r="1097" spans="1:6" ht="60" customHeight="1" x14ac:dyDescent="0.25">
      <c r="A1097" t="s">
        <v>5071</v>
      </c>
      <c r="B1097" t="s">
        <v>5954</v>
      </c>
      <c r="C1097" t="s">
        <v>5954</v>
      </c>
      <c r="D1097">
        <v>835</v>
      </c>
      <c r="E1097" t="s">
        <v>8064</v>
      </c>
      <c r="F1097" s="24" t="s">
        <v>5297</v>
      </c>
    </row>
    <row r="1098" spans="1:6" ht="45" customHeight="1" x14ac:dyDescent="0.25">
      <c r="A1098" t="s">
        <v>1074</v>
      </c>
      <c r="B1098" t="s">
        <v>5955</v>
      </c>
      <c r="D1098">
        <v>2225</v>
      </c>
      <c r="E1098" t="s">
        <v>8065</v>
      </c>
      <c r="F1098" s="24" t="s">
        <v>5494</v>
      </c>
    </row>
    <row r="1099" spans="1:6" ht="45" customHeight="1" x14ac:dyDescent="0.25">
      <c r="A1099" t="s">
        <v>3483</v>
      </c>
      <c r="B1099" t="s">
        <v>5959</v>
      </c>
      <c r="C1099" t="s">
        <v>5960</v>
      </c>
      <c r="D1099">
        <v>943</v>
      </c>
      <c r="E1099" t="s">
        <v>8066</v>
      </c>
      <c r="F1099" s="24" t="s">
        <v>6382</v>
      </c>
    </row>
    <row r="1100" spans="1:6" ht="45" customHeight="1" x14ac:dyDescent="0.25">
      <c r="A1100" t="s">
        <v>2188</v>
      </c>
      <c r="B1100" t="s">
        <v>5969</v>
      </c>
      <c r="D1100">
        <v>4140</v>
      </c>
      <c r="E1100" t="s">
        <v>8067</v>
      </c>
      <c r="F1100" s="24" t="s">
        <v>5494</v>
      </c>
    </row>
    <row r="1101" spans="1:6" ht="60" customHeight="1" x14ac:dyDescent="0.25">
      <c r="A1101" t="s">
        <v>1489</v>
      </c>
      <c r="B1101" t="s">
        <v>5972</v>
      </c>
      <c r="D1101">
        <v>3141</v>
      </c>
      <c r="E1101" t="s">
        <v>8068</v>
      </c>
      <c r="F1101" s="24" t="s">
        <v>5297</v>
      </c>
    </row>
    <row r="1102" spans="1:6" ht="45" customHeight="1" x14ac:dyDescent="0.25">
      <c r="A1102" t="s">
        <v>1504</v>
      </c>
      <c r="B1102" t="s">
        <v>5973</v>
      </c>
      <c r="D1102">
        <v>3147</v>
      </c>
      <c r="E1102" t="s">
        <v>8069</v>
      </c>
      <c r="F1102" s="24" t="s">
        <v>5494</v>
      </c>
    </row>
    <row r="1103" spans="1:6" ht="60" customHeight="1" x14ac:dyDescent="0.25">
      <c r="A1103" t="s">
        <v>2548</v>
      </c>
      <c r="B1103" t="s">
        <v>5974</v>
      </c>
      <c r="D1103">
        <v>5090</v>
      </c>
      <c r="E1103" t="s">
        <v>8070</v>
      </c>
      <c r="F1103" s="24" t="s">
        <v>6914</v>
      </c>
    </row>
    <row r="1104" spans="1:6" ht="45" customHeight="1" x14ac:dyDescent="0.25">
      <c r="A1104" t="s">
        <v>2192</v>
      </c>
      <c r="B1104" t="s">
        <v>5977</v>
      </c>
      <c r="D1104">
        <v>4142</v>
      </c>
      <c r="E1104" t="s">
        <v>8071</v>
      </c>
      <c r="F1104" s="24" t="s">
        <v>6165</v>
      </c>
    </row>
    <row r="1105" spans="1:6" ht="45" customHeight="1" x14ac:dyDescent="0.25">
      <c r="A1105" t="s">
        <v>5073</v>
      </c>
      <c r="B1105" t="s">
        <v>5980</v>
      </c>
      <c r="C1105" t="s">
        <v>5981</v>
      </c>
      <c r="D1105">
        <v>576</v>
      </c>
      <c r="E1105" t="s">
        <v>8072</v>
      </c>
      <c r="F1105" s="24" t="s">
        <v>6382</v>
      </c>
    </row>
    <row r="1106" spans="1:6" ht="60" customHeight="1" x14ac:dyDescent="0.25">
      <c r="A1106" t="s">
        <v>276</v>
      </c>
      <c r="B1106" t="s">
        <v>5984</v>
      </c>
      <c r="D1106">
        <v>1280</v>
      </c>
      <c r="E1106" t="s">
        <v>8073</v>
      </c>
      <c r="F1106" s="24" t="s">
        <v>5297</v>
      </c>
    </row>
    <row r="1107" spans="1:6" ht="45" customHeight="1" x14ac:dyDescent="0.25">
      <c r="A1107" t="s">
        <v>3934</v>
      </c>
      <c r="B1107" t="s">
        <v>5990</v>
      </c>
      <c r="D1107">
        <v>6120</v>
      </c>
      <c r="E1107" t="s">
        <v>8074</v>
      </c>
      <c r="F1107" s="24" t="s">
        <v>5494</v>
      </c>
    </row>
    <row r="1108" spans="1:6" ht="60" customHeight="1" x14ac:dyDescent="0.25">
      <c r="A1108" t="s">
        <v>471</v>
      </c>
      <c r="B1108" t="s">
        <v>5993</v>
      </c>
      <c r="D1108">
        <v>17039</v>
      </c>
      <c r="E1108" t="s">
        <v>8075</v>
      </c>
      <c r="F1108" s="24" t="s">
        <v>5297</v>
      </c>
    </row>
    <row r="1109" spans="1:6" ht="45" customHeight="1" x14ac:dyDescent="0.25">
      <c r="A1109" t="s">
        <v>5075</v>
      </c>
      <c r="B1109" t="s">
        <v>5995</v>
      </c>
      <c r="D1109">
        <v>942</v>
      </c>
      <c r="E1109" t="s">
        <v>8076</v>
      </c>
      <c r="F1109" s="24" t="s">
        <v>6197</v>
      </c>
    </row>
    <row r="1110" spans="1:6" ht="45" customHeight="1" x14ac:dyDescent="0.25">
      <c r="A1110" t="s">
        <v>2156</v>
      </c>
      <c r="B1110" t="s">
        <v>5996</v>
      </c>
      <c r="D1110">
        <v>4121</v>
      </c>
      <c r="E1110" t="s">
        <v>8077</v>
      </c>
      <c r="F1110" s="24" t="s">
        <v>5494</v>
      </c>
    </row>
    <row r="1111" spans="1:6" ht="60" customHeight="1" x14ac:dyDescent="0.25">
      <c r="A1111" t="s">
        <v>264</v>
      </c>
      <c r="B1111" t="s">
        <v>6002</v>
      </c>
      <c r="D1111">
        <v>1272</v>
      </c>
      <c r="E1111" t="s">
        <v>8078</v>
      </c>
      <c r="F1111" s="24" t="s">
        <v>5297</v>
      </c>
    </row>
    <row r="1112" spans="1:6" ht="60" customHeight="1" x14ac:dyDescent="0.25">
      <c r="A1112" t="s">
        <v>2831</v>
      </c>
      <c r="B1112" t="s">
        <v>6003</v>
      </c>
      <c r="D1112">
        <v>551</v>
      </c>
      <c r="E1112" t="s">
        <v>8079</v>
      </c>
      <c r="F1112" s="24" t="s">
        <v>5297</v>
      </c>
    </row>
    <row r="1113" spans="1:6" ht="60" customHeight="1" x14ac:dyDescent="0.25">
      <c r="A1113" t="s">
        <v>1665</v>
      </c>
      <c r="B1113" t="s">
        <v>6009</v>
      </c>
      <c r="D1113">
        <v>3334</v>
      </c>
      <c r="E1113" t="s">
        <v>8080</v>
      </c>
      <c r="F1113" s="24" t="s">
        <v>5297</v>
      </c>
    </row>
    <row r="1114" spans="1:6" ht="60" customHeight="1" x14ac:dyDescent="0.25">
      <c r="A1114" t="s">
        <v>5076</v>
      </c>
      <c r="B1114" t="s">
        <v>6021</v>
      </c>
      <c r="C1114" t="s">
        <v>6022</v>
      </c>
      <c r="D1114">
        <v>5082</v>
      </c>
      <c r="E1114" t="s">
        <v>8081</v>
      </c>
      <c r="F1114" s="24" t="s">
        <v>6914</v>
      </c>
    </row>
    <row r="1115" spans="1:6" ht="45" customHeight="1" x14ac:dyDescent="0.25">
      <c r="A1115" t="s">
        <v>309</v>
      </c>
      <c r="B1115" t="s">
        <v>6028</v>
      </c>
      <c r="D1115">
        <v>130</v>
      </c>
      <c r="E1115" t="s">
        <v>8082</v>
      </c>
      <c r="F1115" s="24" t="s">
        <v>6197</v>
      </c>
    </row>
    <row r="1116" spans="1:6" ht="60" customHeight="1" x14ac:dyDescent="0.25">
      <c r="A1116" t="s">
        <v>125</v>
      </c>
      <c r="B1116" t="s">
        <v>6031</v>
      </c>
      <c r="D1116">
        <v>1204</v>
      </c>
      <c r="E1116" t="s">
        <v>8083</v>
      </c>
      <c r="F1116" s="24" t="s">
        <v>5297</v>
      </c>
    </row>
    <row r="1117" spans="1:6" ht="45" customHeight="1" x14ac:dyDescent="0.25">
      <c r="A1117" t="s">
        <v>4296</v>
      </c>
      <c r="B1117" t="s">
        <v>6034</v>
      </c>
      <c r="D1117">
        <v>532</v>
      </c>
      <c r="E1117" t="s">
        <v>8084</v>
      </c>
      <c r="F1117" s="24" t="s">
        <v>6165</v>
      </c>
    </row>
    <row r="1118" spans="1:6" ht="45" customHeight="1" x14ac:dyDescent="0.25">
      <c r="A1118" t="s">
        <v>1095</v>
      </c>
      <c r="B1118" t="s">
        <v>6043</v>
      </c>
      <c r="D1118">
        <v>2232</v>
      </c>
      <c r="E1118" t="s">
        <v>8085</v>
      </c>
      <c r="F1118" s="24" t="s">
        <v>5494</v>
      </c>
    </row>
    <row r="1119" spans="1:6" ht="60" customHeight="1" x14ac:dyDescent="0.25">
      <c r="A1119" t="s">
        <v>5077</v>
      </c>
      <c r="B1119" t="s">
        <v>6044</v>
      </c>
      <c r="D1119">
        <v>749</v>
      </c>
      <c r="E1119" t="s">
        <v>8086</v>
      </c>
      <c r="F1119" s="24" t="s">
        <v>6914</v>
      </c>
    </row>
    <row r="1120" spans="1:6" ht="60" customHeight="1" x14ac:dyDescent="0.25">
      <c r="A1120" t="s">
        <v>358</v>
      </c>
      <c r="B1120" t="s">
        <v>6045</v>
      </c>
      <c r="C1120" t="s">
        <v>6045</v>
      </c>
      <c r="D1120">
        <v>1611</v>
      </c>
      <c r="E1120" t="s">
        <v>8087</v>
      </c>
      <c r="F1120" s="24" t="s">
        <v>5297</v>
      </c>
    </row>
    <row r="1121" spans="1:6" ht="60" customHeight="1" x14ac:dyDescent="0.25">
      <c r="A1121" t="s">
        <v>5078</v>
      </c>
      <c r="B1121" t="s">
        <v>6050</v>
      </c>
      <c r="D1121">
        <v>735</v>
      </c>
      <c r="E1121" t="s">
        <v>8088</v>
      </c>
      <c r="F1121" s="24" t="s">
        <v>6113</v>
      </c>
    </row>
    <row r="1122" spans="1:6" ht="45" customHeight="1" x14ac:dyDescent="0.25">
      <c r="A1122" t="s">
        <v>2404</v>
      </c>
      <c r="B1122" t="s">
        <v>6051</v>
      </c>
      <c r="D1122">
        <v>5023</v>
      </c>
      <c r="E1122" t="s">
        <v>8089</v>
      </c>
      <c r="F1122" s="24" t="s">
        <v>6165</v>
      </c>
    </row>
    <row r="1123" spans="1:6" ht="45" customHeight="1" x14ac:dyDescent="0.25">
      <c r="A1123" t="s">
        <v>402</v>
      </c>
      <c r="B1123" t="s">
        <v>6052</v>
      </c>
      <c r="D1123">
        <v>1638</v>
      </c>
      <c r="E1123" t="s">
        <v>8090</v>
      </c>
      <c r="F1123" s="24" t="s">
        <v>6382</v>
      </c>
    </row>
    <row r="1124" spans="1:6" ht="45" customHeight="1" x14ac:dyDescent="0.25">
      <c r="A1124" t="s">
        <v>2730</v>
      </c>
      <c r="B1124" t="s">
        <v>6053</v>
      </c>
      <c r="C1124" t="s">
        <v>6054</v>
      </c>
      <c r="D1124">
        <v>534</v>
      </c>
      <c r="E1124" t="s">
        <v>8091</v>
      </c>
      <c r="F1124" s="24" t="s">
        <v>5494</v>
      </c>
    </row>
    <row r="1125" spans="1:6" ht="45" customHeight="1" x14ac:dyDescent="0.25">
      <c r="A1125" t="s">
        <v>5079</v>
      </c>
      <c r="B1125" t="s">
        <v>6055</v>
      </c>
      <c r="D1125">
        <v>5037</v>
      </c>
      <c r="E1125" t="s">
        <v>8092</v>
      </c>
      <c r="F1125" s="24" t="s">
        <v>6165</v>
      </c>
    </row>
    <row r="1126" spans="1:6" ht="45" customHeight="1" x14ac:dyDescent="0.25">
      <c r="A1126" t="s">
        <v>1312</v>
      </c>
      <c r="B1126" t="s">
        <v>6057</v>
      </c>
      <c r="D1126">
        <v>274</v>
      </c>
      <c r="E1126" t="s">
        <v>8093</v>
      </c>
      <c r="F1126" s="24" t="s">
        <v>6382</v>
      </c>
    </row>
    <row r="1127" spans="1:6" ht="60" customHeight="1" x14ac:dyDescent="0.25">
      <c r="A1127" t="s">
        <v>5081</v>
      </c>
      <c r="B1127" t="s">
        <v>6059</v>
      </c>
      <c r="D1127">
        <v>501</v>
      </c>
      <c r="E1127" t="s">
        <v>8094</v>
      </c>
      <c r="F1127" s="24" t="s">
        <v>6140</v>
      </c>
    </row>
    <row r="1128" spans="1:6" ht="45" customHeight="1" x14ac:dyDescent="0.25">
      <c r="A1128" t="s">
        <v>1395</v>
      </c>
      <c r="B1128" t="s">
        <v>6060</v>
      </c>
      <c r="D1128">
        <v>3105</v>
      </c>
      <c r="E1128" t="s">
        <v>8095</v>
      </c>
      <c r="F1128" s="24" t="s">
        <v>6382</v>
      </c>
    </row>
    <row r="1129" spans="1:6" ht="75" customHeight="1" x14ac:dyDescent="0.25">
      <c r="A1129" t="s">
        <v>576</v>
      </c>
      <c r="B1129" t="s">
        <v>6061</v>
      </c>
      <c r="D1129">
        <v>17092</v>
      </c>
      <c r="E1129" t="s">
        <v>8096</v>
      </c>
      <c r="F1129" s="24" t="s">
        <v>6332</v>
      </c>
    </row>
    <row r="1130" spans="1:6" ht="45" customHeight="1" x14ac:dyDescent="0.25">
      <c r="A1130" t="s">
        <v>2982</v>
      </c>
      <c r="B1130" t="s">
        <v>6062</v>
      </c>
      <c r="D1130">
        <v>6030</v>
      </c>
      <c r="E1130" t="s">
        <v>8097</v>
      </c>
      <c r="F1130" s="24" t="s">
        <v>5494</v>
      </c>
    </row>
    <row r="1131" spans="1:6" ht="60" customHeight="1" x14ac:dyDescent="0.25">
      <c r="A1131" t="s">
        <v>1671</v>
      </c>
      <c r="B1131" t="s">
        <v>6063</v>
      </c>
      <c r="D1131">
        <v>3336</v>
      </c>
      <c r="E1131" t="s">
        <v>8098</v>
      </c>
      <c r="F1131" s="24" t="s">
        <v>5297</v>
      </c>
    </row>
    <row r="1132" spans="1:6" ht="60" customHeight="1" x14ac:dyDescent="0.25">
      <c r="A1132" t="s">
        <v>1600</v>
      </c>
      <c r="B1132" t="s">
        <v>6064</v>
      </c>
      <c r="D1132">
        <v>3191</v>
      </c>
      <c r="E1132" t="s">
        <v>8099</v>
      </c>
      <c r="F1132" s="24" t="s">
        <v>5297</v>
      </c>
    </row>
    <row r="1133" spans="1:6" ht="45" customHeight="1" x14ac:dyDescent="0.25">
      <c r="A1133" t="s">
        <v>986</v>
      </c>
      <c r="B1133" t="s">
        <v>6067</v>
      </c>
      <c r="D1133">
        <v>2139</v>
      </c>
      <c r="E1133" t="s">
        <v>8100</v>
      </c>
      <c r="F1133" s="24" t="s">
        <v>6382</v>
      </c>
    </row>
    <row r="1134" spans="1:6" ht="45" customHeight="1" x14ac:dyDescent="0.25">
      <c r="A1134" t="s">
        <v>5082</v>
      </c>
      <c r="B1134" t="s">
        <v>6068</v>
      </c>
      <c r="D1134">
        <v>3127</v>
      </c>
      <c r="E1134" t="s">
        <v>8101</v>
      </c>
      <c r="F1134" s="24" t="s">
        <v>6382</v>
      </c>
    </row>
    <row r="1135" spans="1:6" ht="60" customHeight="1" x14ac:dyDescent="0.25">
      <c r="A1135" t="s">
        <v>5083</v>
      </c>
      <c r="B1135" t="s">
        <v>6079</v>
      </c>
      <c r="D1135">
        <v>2351</v>
      </c>
      <c r="E1135" t="s">
        <v>8102</v>
      </c>
      <c r="F1135" s="24" t="s">
        <v>5297</v>
      </c>
    </row>
    <row r="1136" spans="1:6" ht="45" customHeight="1" x14ac:dyDescent="0.25">
      <c r="A1136" t="s">
        <v>1393</v>
      </c>
      <c r="B1136" t="s">
        <v>6087</v>
      </c>
      <c r="D1136">
        <v>3104</v>
      </c>
      <c r="E1136" t="s">
        <v>8103</v>
      </c>
      <c r="F1136" s="24" t="s">
        <v>6382</v>
      </c>
    </row>
    <row r="1137" spans="1:6" ht="60" customHeight="1" x14ac:dyDescent="0.25">
      <c r="A1137" t="s">
        <v>2995</v>
      </c>
      <c r="B1137" t="s">
        <v>6090</v>
      </c>
      <c r="D1137">
        <v>6051</v>
      </c>
      <c r="E1137" t="s">
        <v>8104</v>
      </c>
      <c r="F1137" s="24" t="s">
        <v>5297</v>
      </c>
    </row>
    <row r="1138" spans="1:6" ht="45" customHeight="1" x14ac:dyDescent="0.25">
      <c r="A1138" t="s">
        <v>2414</v>
      </c>
      <c r="B1138" t="s">
        <v>6091</v>
      </c>
      <c r="D1138">
        <v>5031</v>
      </c>
      <c r="E1138" t="s">
        <v>8105</v>
      </c>
      <c r="F1138" s="24" t="s">
        <v>6165</v>
      </c>
    </row>
    <row r="1139" spans="1:6" ht="60" customHeight="1" x14ac:dyDescent="0.25">
      <c r="A1139" t="s">
        <v>668</v>
      </c>
      <c r="B1139" t="s">
        <v>6092</v>
      </c>
      <c r="D1139">
        <v>1776</v>
      </c>
      <c r="E1139" t="s">
        <v>8106</v>
      </c>
      <c r="F1139" s="24" t="s">
        <v>5297</v>
      </c>
    </row>
    <row r="1140" spans="1:6" ht="60" customHeight="1" x14ac:dyDescent="0.25">
      <c r="A1140" t="s">
        <v>2381</v>
      </c>
      <c r="B1140" t="s">
        <v>6093</v>
      </c>
      <c r="D1140">
        <v>5012</v>
      </c>
      <c r="E1140" t="s">
        <v>8107</v>
      </c>
      <c r="F1140" s="24" t="s">
        <v>5976</v>
      </c>
    </row>
    <row r="1141" spans="1:6" ht="60" customHeight="1" x14ac:dyDescent="0.25">
      <c r="A1141" t="s">
        <v>500</v>
      </c>
      <c r="B1141" t="s">
        <v>6094</v>
      </c>
      <c r="D1141">
        <v>17054</v>
      </c>
      <c r="E1141" t="s">
        <v>8108</v>
      </c>
      <c r="F1141" s="24" t="s">
        <v>5297</v>
      </c>
    </row>
    <row r="1142" spans="1:6" ht="60" customHeight="1" x14ac:dyDescent="0.25">
      <c r="A1142" t="s">
        <v>1990</v>
      </c>
      <c r="B1142" t="s">
        <v>6095</v>
      </c>
      <c r="D1142">
        <v>3825</v>
      </c>
      <c r="E1142" t="s">
        <v>8109</v>
      </c>
      <c r="F1142" s="24" t="s">
        <v>5297</v>
      </c>
    </row>
    <row r="1143" spans="1:6" ht="60" customHeight="1" x14ac:dyDescent="0.25">
      <c r="A1143" t="s">
        <v>419</v>
      </c>
      <c r="B1143" t="s">
        <v>6098</v>
      </c>
      <c r="D1143">
        <v>17017</v>
      </c>
      <c r="E1143" t="s">
        <v>8110</v>
      </c>
      <c r="F1143" s="24" t="s">
        <v>5297</v>
      </c>
    </row>
    <row r="1144" spans="1:6" ht="45" customHeight="1" x14ac:dyDescent="0.25">
      <c r="A1144" t="s">
        <v>962</v>
      </c>
      <c r="B1144" t="s">
        <v>6099</v>
      </c>
      <c r="D1144">
        <v>209</v>
      </c>
      <c r="E1144" t="s">
        <v>8111</v>
      </c>
      <c r="F1144" s="24" t="s">
        <v>5494</v>
      </c>
    </row>
    <row r="1145" spans="1:6" ht="45" customHeight="1" x14ac:dyDescent="0.25">
      <c r="A1145" t="s">
        <v>3123</v>
      </c>
      <c r="B1145" t="s">
        <v>6101</v>
      </c>
      <c r="D1145">
        <v>712</v>
      </c>
      <c r="E1145" t="s">
        <v>8112</v>
      </c>
      <c r="F1145" s="24" t="s">
        <v>5494</v>
      </c>
    </row>
    <row r="1146" spans="1:6" ht="60" customHeight="1" x14ac:dyDescent="0.25">
      <c r="A1146" t="s">
        <v>1152</v>
      </c>
      <c r="B1146" t="s">
        <v>6102</v>
      </c>
      <c r="D1146">
        <v>2321</v>
      </c>
      <c r="E1146" t="s">
        <v>8113</v>
      </c>
      <c r="F1146" s="24" t="s">
        <v>5297</v>
      </c>
    </row>
    <row r="1147" spans="1:6" ht="60" customHeight="1" x14ac:dyDescent="0.25">
      <c r="A1147" t="s">
        <v>1058</v>
      </c>
      <c r="B1147" t="s">
        <v>6103</v>
      </c>
      <c r="D1147">
        <v>2207</v>
      </c>
      <c r="E1147" t="s">
        <v>8114</v>
      </c>
      <c r="F1147" s="24" t="s">
        <v>6113</v>
      </c>
    </row>
    <row r="1148" spans="1:6" ht="45" customHeight="1" x14ac:dyDescent="0.25">
      <c r="A1148" t="s">
        <v>1374</v>
      </c>
      <c r="B1148" t="s">
        <v>6104</v>
      </c>
      <c r="D1148">
        <v>305</v>
      </c>
      <c r="E1148" t="s">
        <v>8115</v>
      </c>
      <c r="F1148" s="24" t="s">
        <v>6382</v>
      </c>
    </row>
    <row r="1149" spans="1:6" ht="45" customHeight="1" x14ac:dyDescent="0.25">
      <c r="A1149" t="s">
        <v>2153</v>
      </c>
      <c r="B1149" t="s">
        <v>6105</v>
      </c>
      <c r="D1149">
        <v>4120</v>
      </c>
      <c r="E1149" t="s">
        <v>8116</v>
      </c>
      <c r="F1149" s="24" t="s">
        <v>5494</v>
      </c>
    </row>
    <row r="1150" spans="1:6" ht="45" customHeight="1" x14ac:dyDescent="0.25">
      <c r="A1150" t="s">
        <v>2215</v>
      </c>
      <c r="B1150" t="s">
        <v>6106</v>
      </c>
      <c r="D1150">
        <v>4151</v>
      </c>
      <c r="E1150" t="s">
        <v>8117</v>
      </c>
      <c r="F1150" s="24" t="s">
        <v>5494</v>
      </c>
    </row>
    <row r="1151" spans="1:6" ht="60" customHeight="1" x14ac:dyDescent="0.25">
      <c r="A1151" t="s">
        <v>2132</v>
      </c>
      <c r="B1151" t="s">
        <v>6109</v>
      </c>
      <c r="D1151">
        <v>4101</v>
      </c>
      <c r="E1151" t="s">
        <v>8118</v>
      </c>
      <c r="F1151" s="24" t="s">
        <v>6914</v>
      </c>
    </row>
    <row r="1152" spans="1:6" ht="45" customHeight="1" x14ac:dyDescent="0.25">
      <c r="A1152" t="s">
        <v>5084</v>
      </c>
      <c r="B1152" t="s">
        <v>6115</v>
      </c>
      <c r="D1152">
        <v>84300</v>
      </c>
      <c r="E1152" t="s">
        <v>8119</v>
      </c>
      <c r="F1152" s="24" t="s">
        <v>6197</v>
      </c>
    </row>
    <row r="1153" spans="1:6" ht="45" customHeight="1" x14ac:dyDescent="0.25">
      <c r="A1153" t="s">
        <v>2563</v>
      </c>
      <c r="B1153" t="s">
        <v>6121</v>
      </c>
      <c r="D1153">
        <v>5096</v>
      </c>
      <c r="E1153" t="s">
        <v>8120</v>
      </c>
      <c r="F1153" s="24" t="s">
        <v>5494</v>
      </c>
    </row>
    <row r="1154" spans="1:6" ht="60" customHeight="1" x14ac:dyDescent="0.25">
      <c r="A1154" t="s">
        <v>1336</v>
      </c>
      <c r="B1154" t="s">
        <v>6122</v>
      </c>
      <c r="D1154">
        <v>3002</v>
      </c>
      <c r="E1154" t="s">
        <v>8121</v>
      </c>
      <c r="F1154" s="24" t="s">
        <v>6113</v>
      </c>
    </row>
    <row r="1155" spans="1:6" ht="45" customHeight="1" x14ac:dyDescent="0.25">
      <c r="A1155" t="s">
        <v>905</v>
      </c>
      <c r="B1155" t="s">
        <v>6127</v>
      </c>
      <c r="D1155">
        <v>2050</v>
      </c>
      <c r="E1155" t="s">
        <v>8122</v>
      </c>
      <c r="F1155" s="24" t="s">
        <v>5494</v>
      </c>
    </row>
    <row r="1156" spans="1:6" ht="45" customHeight="1" x14ac:dyDescent="0.25">
      <c r="A1156" t="s">
        <v>4379</v>
      </c>
      <c r="B1156" t="s">
        <v>6136</v>
      </c>
      <c r="D1156">
        <v>767</v>
      </c>
      <c r="E1156" t="s">
        <v>8123</v>
      </c>
      <c r="F1156" s="24" t="s">
        <v>6165</v>
      </c>
    </row>
    <row r="1157" spans="1:6" ht="45" customHeight="1" x14ac:dyDescent="0.25">
      <c r="A1157" t="s">
        <v>2413</v>
      </c>
      <c r="B1157" t="s">
        <v>6137</v>
      </c>
      <c r="D1157">
        <v>5030</v>
      </c>
      <c r="E1157" t="s">
        <v>8124</v>
      </c>
      <c r="F1157" s="24" t="s">
        <v>6165</v>
      </c>
    </row>
    <row r="1158" spans="1:6" ht="45" customHeight="1" x14ac:dyDescent="0.25">
      <c r="A1158" t="s">
        <v>5086</v>
      </c>
      <c r="B1158" t="s">
        <v>6138</v>
      </c>
      <c r="D1158">
        <v>8204</v>
      </c>
      <c r="E1158" t="s">
        <v>8125</v>
      </c>
      <c r="F1158" s="24" t="s">
        <v>6165</v>
      </c>
    </row>
    <row r="1159" spans="1:6" ht="60" customHeight="1" x14ac:dyDescent="0.25">
      <c r="A1159" t="s">
        <v>5087</v>
      </c>
      <c r="B1159" t="s">
        <v>6141</v>
      </c>
      <c r="D1159">
        <v>3013</v>
      </c>
      <c r="E1159" t="s">
        <v>8126</v>
      </c>
      <c r="F1159" s="24" t="s">
        <v>6914</v>
      </c>
    </row>
    <row r="1160" spans="1:6" ht="45" customHeight="1" x14ac:dyDescent="0.25">
      <c r="A1160" t="s">
        <v>2212</v>
      </c>
      <c r="B1160" t="s">
        <v>6148</v>
      </c>
      <c r="D1160">
        <v>4150</v>
      </c>
      <c r="E1160" t="s">
        <v>8127</v>
      </c>
      <c r="F1160" s="24" t="s">
        <v>5494</v>
      </c>
    </row>
    <row r="1161" spans="1:6" ht="60" customHeight="1" x14ac:dyDescent="0.25">
      <c r="A1161" t="s">
        <v>1537</v>
      </c>
      <c r="B1161" t="s">
        <v>6149</v>
      </c>
      <c r="D1161">
        <v>3164</v>
      </c>
      <c r="E1161" t="s">
        <v>8128</v>
      </c>
      <c r="F1161" s="24" t="s">
        <v>6914</v>
      </c>
    </row>
    <row r="1162" spans="1:6" ht="45" customHeight="1" x14ac:dyDescent="0.25">
      <c r="A1162" t="s">
        <v>2592</v>
      </c>
      <c r="B1162" t="s">
        <v>6154</v>
      </c>
      <c r="D1162">
        <v>5112</v>
      </c>
      <c r="E1162" t="s">
        <v>8129</v>
      </c>
      <c r="F1162" s="24" t="s">
        <v>6197</v>
      </c>
    </row>
    <row r="1163" spans="1:6" ht="45" customHeight="1" x14ac:dyDescent="0.25">
      <c r="A1163" t="s">
        <v>1919</v>
      </c>
      <c r="B1163" t="s">
        <v>6155</v>
      </c>
      <c r="D1163">
        <v>362</v>
      </c>
      <c r="E1163" t="s">
        <v>8130</v>
      </c>
      <c r="F1163" s="24" t="s">
        <v>6165</v>
      </c>
    </row>
    <row r="1164" spans="1:6" ht="60" customHeight="1" x14ac:dyDescent="0.25">
      <c r="A1164" t="s">
        <v>5088</v>
      </c>
      <c r="B1164" t="s">
        <v>6156</v>
      </c>
      <c r="D1164">
        <v>323</v>
      </c>
      <c r="E1164" t="s">
        <v>8131</v>
      </c>
      <c r="F1164" s="24" t="s">
        <v>6914</v>
      </c>
    </row>
    <row r="1165" spans="1:6" ht="45" customHeight="1" x14ac:dyDescent="0.25">
      <c r="A1165" t="s">
        <v>1923</v>
      </c>
      <c r="B1165" t="s">
        <v>6160</v>
      </c>
      <c r="D1165">
        <v>375</v>
      </c>
      <c r="E1165" t="s">
        <v>8132</v>
      </c>
      <c r="F1165" s="24" t="s">
        <v>6165</v>
      </c>
    </row>
    <row r="1166" spans="1:6" ht="45" customHeight="1" x14ac:dyDescent="0.25">
      <c r="A1166" t="s">
        <v>2832</v>
      </c>
      <c r="B1166" t="s">
        <v>6161</v>
      </c>
      <c r="D1166">
        <v>551</v>
      </c>
      <c r="E1166" t="s">
        <v>8133</v>
      </c>
      <c r="F1166" s="24" t="s">
        <v>5494</v>
      </c>
    </row>
    <row r="1167" spans="1:6" ht="45" customHeight="1" x14ac:dyDescent="0.25">
      <c r="A1167" t="s">
        <v>4889</v>
      </c>
      <c r="B1167" t="s">
        <v>6162</v>
      </c>
      <c r="D1167">
        <v>602</v>
      </c>
      <c r="E1167" t="s">
        <v>8134</v>
      </c>
      <c r="F1167" s="24" t="s">
        <v>6197</v>
      </c>
    </row>
    <row r="1168" spans="1:6" ht="60" customHeight="1" x14ac:dyDescent="0.25">
      <c r="A1168" t="s">
        <v>3153</v>
      </c>
      <c r="B1168" t="s">
        <v>6163</v>
      </c>
      <c r="D1168">
        <v>725</v>
      </c>
      <c r="E1168" t="s">
        <v>8135</v>
      </c>
      <c r="F1168" s="24" t="s">
        <v>5297</v>
      </c>
    </row>
    <row r="1169" spans="1:6" ht="60" customHeight="1" x14ac:dyDescent="0.25">
      <c r="A1169" t="s">
        <v>845</v>
      </c>
      <c r="B1169" t="s">
        <v>6166</v>
      </c>
      <c r="D1169">
        <v>2014</v>
      </c>
      <c r="E1169" t="s">
        <v>8136</v>
      </c>
      <c r="F1169" s="24" t="s">
        <v>5297</v>
      </c>
    </row>
    <row r="1170" spans="1:6" ht="60" customHeight="1" x14ac:dyDescent="0.25">
      <c r="A1170" t="s">
        <v>5090</v>
      </c>
      <c r="B1170" t="s">
        <v>6167</v>
      </c>
      <c r="D1170">
        <v>8050</v>
      </c>
      <c r="E1170" t="s">
        <v>8137</v>
      </c>
      <c r="F1170" s="24" t="s">
        <v>5297</v>
      </c>
    </row>
    <row r="1171" spans="1:6" ht="60" customHeight="1" x14ac:dyDescent="0.25">
      <c r="A1171" t="s">
        <v>3847</v>
      </c>
      <c r="B1171" t="s">
        <v>6168</v>
      </c>
      <c r="D1171">
        <v>1060</v>
      </c>
      <c r="E1171" t="s">
        <v>8138</v>
      </c>
      <c r="F1171" s="24" t="s">
        <v>5297</v>
      </c>
    </row>
    <row r="1172" spans="1:6" ht="45" customHeight="1" x14ac:dyDescent="0.25">
      <c r="A1172" t="s">
        <v>2803</v>
      </c>
      <c r="B1172" t="s">
        <v>6171</v>
      </c>
      <c r="D1172">
        <v>5470</v>
      </c>
      <c r="E1172" t="s">
        <v>8139</v>
      </c>
      <c r="F1172" s="24" t="s">
        <v>6382</v>
      </c>
    </row>
    <row r="1173" spans="1:6" ht="60" customHeight="1" x14ac:dyDescent="0.25">
      <c r="A1173" t="s">
        <v>1229</v>
      </c>
      <c r="B1173" t="s">
        <v>6172</v>
      </c>
      <c r="D1173">
        <v>2507</v>
      </c>
      <c r="E1173" t="s">
        <v>8140</v>
      </c>
      <c r="F1173" s="24" t="s">
        <v>5297</v>
      </c>
    </row>
    <row r="1174" spans="1:6" ht="45" customHeight="1" x14ac:dyDescent="0.25">
      <c r="A1174" t="s">
        <v>2170</v>
      </c>
      <c r="B1174" t="s">
        <v>6176</v>
      </c>
      <c r="D1174">
        <v>4126</v>
      </c>
      <c r="E1174" t="s">
        <v>8141</v>
      </c>
      <c r="F1174" s="24" t="s">
        <v>6165</v>
      </c>
    </row>
    <row r="1175" spans="1:6" ht="60" customHeight="1" x14ac:dyDescent="0.25">
      <c r="A1175" t="s">
        <v>98</v>
      </c>
      <c r="B1175" t="s">
        <v>6183</v>
      </c>
      <c r="D1175">
        <v>111</v>
      </c>
      <c r="E1175" t="s">
        <v>8142</v>
      </c>
      <c r="F1175" s="24" t="s">
        <v>5297</v>
      </c>
    </row>
    <row r="1176" spans="1:6" ht="45" customHeight="1" x14ac:dyDescent="0.25">
      <c r="A1176" t="s">
        <v>1593</v>
      </c>
      <c r="B1176" t="s">
        <v>6184</v>
      </c>
      <c r="D1176">
        <v>3189</v>
      </c>
      <c r="E1176" t="s">
        <v>8143</v>
      </c>
      <c r="F1176" s="24" t="s">
        <v>6382</v>
      </c>
    </row>
    <row r="1177" spans="1:6" ht="45" customHeight="1" x14ac:dyDescent="0.25">
      <c r="A1177" t="s">
        <v>2169</v>
      </c>
      <c r="B1177" t="s">
        <v>6185</v>
      </c>
      <c r="D1177">
        <v>4125</v>
      </c>
      <c r="E1177" t="s">
        <v>8144</v>
      </c>
      <c r="F1177" s="24" t="s">
        <v>5494</v>
      </c>
    </row>
    <row r="1178" spans="1:6" ht="45" customHeight="1" x14ac:dyDescent="0.25">
      <c r="A1178" t="s">
        <v>840</v>
      </c>
      <c r="B1178" t="s">
        <v>6186</v>
      </c>
      <c r="D1178">
        <v>2012</v>
      </c>
      <c r="E1178" t="s">
        <v>8145</v>
      </c>
      <c r="F1178" s="24" t="s">
        <v>5494</v>
      </c>
    </row>
    <row r="1179" spans="1:6" ht="60" customHeight="1" x14ac:dyDescent="0.25">
      <c r="A1179" t="s">
        <v>665</v>
      </c>
      <c r="B1179" t="s">
        <v>6187</v>
      </c>
      <c r="D1179">
        <v>1775</v>
      </c>
      <c r="E1179" t="s">
        <v>8146</v>
      </c>
      <c r="F1179" s="24" t="s">
        <v>5297</v>
      </c>
    </row>
    <row r="1180" spans="1:6" ht="45" customHeight="1" x14ac:dyDescent="0.25">
      <c r="A1180" t="s">
        <v>2230</v>
      </c>
      <c r="B1180" t="s">
        <v>6188</v>
      </c>
      <c r="D1180">
        <v>4162</v>
      </c>
      <c r="E1180" t="s">
        <v>8147</v>
      </c>
      <c r="F1180" s="24" t="s">
        <v>5494</v>
      </c>
    </row>
    <row r="1181" spans="1:6" ht="45" customHeight="1" x14ac:dyDescent="0.25">
      <c r="A1181" t="s">
        <v>3839</v>
      </c>
      <c r="B1181" t="s">
        <v>6189</v>
      </c>
      <c r="D1181">
        <v>1040</v>
      </c>
      <c r="E1181" t="s">
        <v>8148</v>
      </c>
      <c r="F1181" s="24" t="s">
        <v>5494</v>
      </c>
    </row>
    <row r="1182" spans="1:6" ht="45" customHeight="1" x14ac:dyDescent="0.25">
      <c r="A1182" t="s">
        <v>2224</v>
      </c>
      <c r="B1182" t="s">
        <v>6190</v>
      </c>
      <c r="D1182">
        <v>4160</v>
      </c>
      <c r="E1182" t="s">
        <v>8149</v>
      </c>
      <c r="F1182" s="24" t="s">
        <v>5494</v>
      </c>
    </row>
    <row r="1183" spans="1:6" ht="60" customHeight="1" x14ac:dyDescent="0.25">
      <c r="A1183" t="s">
        <v>206</v>
      </c>
      <c r="B1183" t="s">
        <v>6193</v>
      </c>
      <c r="D1183">
        <v>1242</v>
      </c>
      <c r="E1183" t="s">
        <v>8150</v>
      </c>
      <c r="F1183" s="24" t="s">
        <v>5297</v>
      </c>
    </row>
    <row r="1184" spans="1:6" ht="75" customHeight="1" x14ac:dyDescent="0.25">
      <c r="A1184" t="s">
        <v>5091</v>
      </c>
      <c r="B1184" t="s">
        <v>6194</v>
      </c>
      <c r="D1184">
        <v>2156</v>
      </c>
      <c r="E1184" t="s">
        <v>8151</v>
      </c>
      <c r="F1184" s="24" t="s">
        <v>7273</v>
      </c>
    </row>
    <row r="1185" spans="1:6" ht="60" customHeight="1" x14ac:dyDescent="0.25">
      <c r="A1185" t="s">
        <v>567</v>
      </c>
      <c r="B1185" t="s">
        <v>6195</v>
      </c>
      <c r="D1185">
        <v>17090</v>
      </c>
      <c r="E1185" t="s">
        <v>8152</v>
      </c>
      <c r="F1185" s="24" t="s">
        <v>5297</v>
      </c>
    </row>
    <row r="1186" spans="1:6" ht="60" customHeight="1" x14ac:dyDescent="0.25">
      <c r="A1186" t="s">
        <v>1426</v>
      </c>
      <c r="B1186" t="s">
        <v>6198</v>
      </c>
      <c r="D1186">
        <v>3117</v>
      </c>
      <c r="E1186" t="s">
        <v>8153</v>
      </c>
      <c r="F1186" s="24" t="s">
        <v>6113</v>
      </c>
    </row>
    <row r="1187" spans="1:6" ht="45" customHeight="1" x14ac:dyDescent="0.25">
      <c r="A1187" t="s">
        <v>2882</v>
      </c>
      <c r="B1187" t="s">
        <v>6199</v>
      </c>
      <c r="D1187">
        <v>571</v>
      </c>
      <c r="E1187" t="s">
        <v>8154</v>
      </c>
      <c r="F1187" s="24" t="s">
        <v>5494</v>
      </c>
    </row>
    <row r="1188" spans="1:6" ht="45" customHeight="1" x14ac:dyDescent="0.25">
      <c r="A1188" t="s">
        <v>2257</v>
      </c>
      <c r="B1188" t="s">
        <v>6200</v>
      </c>
      <c r="D1188">
        <v>4429</v>
      </c>
      <c r="E1188" t="s">
        <v>8155</v>
      </c>
      <c r="F1188" s="24" t="s">
        <v>6382</v>
      </c>
    </row>
    <row r="1189" spans="1:6" ht="45" customHeight="1" x14ac:dyDescent="0.25">
      <c r="A1189" t="s">
        <v>2189</v>
      </c>
      <c r="B1189" t="s">
        <v>6203</v>
      </c>
      <c r="D1189">
        <v>4141</v>
      </c>
      <c r="E1189" t="s">
        <v>8156</v>
      </c>
      <c r="F1189" s="24" t="s">
        <v>6165</v>
      </c>
    </row>
    <row r="1190" spans="1:6" ht="60" customHeight="1" x14ac:dyDescent="0.25">
      <c r="A1190" t="s">
        <v>5092</v>
      </c>
      <c r="B1190" t="s">
        <v>6204</v>
      </c>
      <c r="D1190">
        <v>1729</v>
      </c>
      <c r="E1190" t="s">
        <v>8157</v>
      </c>
      <c r="F1190" s="24" t="s">
        <v>6914</v>
      </c>
    </row>
    <row r="1191" spans="1:6" ht="45" customHeight="1" x14ac:dyDescent="0.25">
      <c r="A1191" t="s">
        <v>2745</v>
      </c>
      <c r="B1191" t="s">
        <v>6205</v>
      </c>
      <c r="D1191">
        <v>5407</v>
      </c>
      <c r="E1191" t="s">
        <v>8158</v>
      </c>
      <c r="F1191" s="24" t="s">
        <v>6165</v>
      </c>
    </row>
    <row r="1192" spans="1:6" ht="45" customHeight="1" x14ac:dyDescent="0.25">
      <c r="A1192" t="s">
        <v>4048</v>
      </c>
      <c r="B1192" t="s">
        <v>6206</v>
      </c>
      <c r="D1192">
        <v>112</v>
      </c>
      <c r="E1192" t="s">
        <v>8159</v>
      </c>
      <c r="F1192" s="24" t="s">
        <v>5494</v>
      </c>
    </row>
    <row r="1193" spans="1:6" ht="45" customHeight="1" x14ac:dyDescent="0.25">
      <c r="A1193" t="s">
        <v>5093</v>
      </c>
      <c r="B1193" t="s">
        <v>6207</v>
      </c>
      <c r="D1193">
        <v>251</v>
      </c>
      <c r="E1193" t="s">
        <v>8160</v>
      </c>
      <c r="F1193" s="24" t="s">
        <v>5494</v>
      </c>
    </row>
    <row r="1194" spans="1:6" ht="45" customHeight="1" x14ac:dyDescent="0.25">
      <c r="A1194" t="s">
        <v>310</v>
      </c>
      <c r="B1194" t="s">
        <v>6208</v>
      </c>
      <c r="D1194">
        <v>1320</v>
      </c>
      <c r="E1194" t="s">
        <v>8161</v>
      </c>
      <c r="F1194" s="24" t="s">
        <v>6165</v>
      </c>
    </row>
    <row r="1195" spans="1:6" ht="45" customHeight="1" x14ac:dyDescent="0.25">
      <c r="A1195" t="s">
        <v>2586</v>
      </c>
      <c r="B1195" t="s">
        <v>6209</v>
      </c>
      <c r="D1195">
        <v>510</v>
      </c>
      <c r="E1195" t="s">
        <v>8162</v>
      </c>
      <c r="F1195" s="24" t="s">
        <v>6165</v>
      </c>
    </row>
    <row r="1196" spans="1:6" ht="60" customHeight="1" x14ac:dyDescent="0.25">
      <c r="A1196" t="s">
        <v>686</v>
      </c>
      <c r="B1196" t="s">
        <v>6210</v>
      </c>
      <c r="D1196">
        <v>1794</v>
      </c>
      <c r="E1196" t="s">
        <v>8163</v>
      </c>
      <c r="F1196" s="24" t="s">
        <v>5297</v>
      </c>
    </row>
    <row r="1197" spans="1:6" ht="60" customHeight="1" x14ac:dyDescent="0.25">
      <c r="A1197" t="s">
        <v>1659</v>
      </c>
      <c r="B1197" t="s">
        <v>6211</v>
      </c>
      <c r="D1197">
        <v>3332</v>
      </c>
      <c r="E1197" t="s">
        <v>8164</v>
      </c>
      <c r="F1197" s="24" t="s">
        <v>5297</v>
      </c>
    </row>
    <row r="1198" spans="1:6" ht="45" customHeight="1" x14ac:dyDescent="0.25">
      <c r="A1198" t="s">
        <v>2159</v>
      </c>
      <c r="B1198" t="s">
        <v>6212</v>
      </c>
      <c r="D1198">
        <v>4122</v>
      </c>
      <c r="E1198" t="s">
        <v>8165</v>
      </c>
      <c r="F1198" s="24" t="s">
        <v>5494</v>
      </c>
    </row>
    <row r="1199" spans="1:6" ht="45" customHeight="1" x14ac:dyDescent="0.25">
      <c r="A1199" t="s">
        <v>277</v>
      </c>
      <c r="B1199" t="s">
        <v>6217</v>
      </c>
      <c r="D1199">
        <v>1280</v>
      </c>
      <c r="E1199" t="s">
        <v>8166</v>
      </c>
      <c r="F1199" s="24" t="s">
        <v>5494</v>
      </c>
    </row>
    <row r="1200" spans="1:6" ht="45" customHeight="1" x14ac:dyDescent="0.25">
      <c r="A1200" t="s">
        <v>779</v>
      </c>
      <c r="B1200" t="s">
        <v>6218</v>
      </c>
      <c r="D1200">
        <v>1920</v>
      </c>
      <c r="E1200" t="s">
        <v>8167</v>
      </c>
      <c r="F1200" s="24" t="s">
        <v>6382</v>
      </c>
    </row>
    <row r="1201" spans="1:6" ht="45" customHeight="1" x14ac:dyDescent="0.25">
      <c r="A1201" t="s">
        <v>5095</v>
      </c>
      <c r="B1201" t="s">
        <v>6220</v>
      </c>
      <c r="D1201">
        <v>307</v>
      </c>
      <c r="E1201" t="s">
        <v>8168</v>
      </c>
      <c r="F1201" s="24" t="s">
        <v>6197</v>
      </c>
    </row>
    <row r="1202" spans="1:6" ht="60" customHeight="1" x14ac:dyDescent="0.25">
      <c r="A1202" t="s">
        <v>904</v>
      </c>
      <c r="B1202" t="s">
        <v>6221</v>
      </c>
      <c r="D1202">
        <v>2050</v>
      </c>
      <c r="E1202" t="s">
        <v>8169</v>
      </c>
      <c r="F1202" s="24" t="s">
        <v>5297</v>
      </c>
    </row>
    <row r="1203" spans="1:6" ht="60" customHeight="1" x14ac:dyDescent="0.25">
      <c r="A1203" t="s">
        <v>2310</v>
      </c>
      <c r="B1203" t="s">
        <v>6223</v>
      </c>
      <c r="D1203">
        <v>4576236</v>
      </c>
      <c r="E1203" t="s">
        <v>8170</v>
      </c>
      <c r="F1203" s="24" t="s">
        <v>5297</v>
      </c>
    </row>
    <row r="1204" spans="1:6" ht="45" customHeight="1" x14ac:dyDescent="0.25">
      <c r="A1204" t="s">
        <v>3315</v>
      </c>
      <c r="B1204" t="s">
        <v>6224</v>
      </c>
      <c r="D1204">
        <v>816</v>
      </c>
      <c r="E1204" t="s">
        <v>8171</v>
      </c>
      <c r="F1204" s="24" t="s">
        <v>6165</v>
      </c>
    </row>
    <row r="1205" spans="1:6" ht="45" customHeight="1" x14ac:dyDescent="0.25">
      <c r="A1205" t="s">
        <v>1604</v>
      </c>
      <c r="B1205" t="s">
        <v>6225</v>
      </c>
      <c r="D1205">
        <v>3192</v>
      </c>
      <c r="E1205" t="s">
        <v>8172</v>
      </c>
      <c r="F1205" s="24" t="s">
        <v>5494</v>
      </c>
    </row>
    <row r="1206" spans="1:6" ht="45" customHeight="1" x14ac:dyDescent="0.25">
      <c r="A1206" t="s">
        <v>289</v>
      </c>
      <c r="B1206" t="s">
        <v>6226</v>
      </c>
      <c r="D1206">
        <v>1285</v>
      </c>
      <c r="E1206" t="s">
        <v>8173</v>
      </c>
      <c r="F1206" s="24" t="s">
        <v>5494</v>
      </c>
    </row>
    <row r="1207" spans="1:6" ht="60" customHeight="1" x14ac:dyDescent="0.25">
      <c r="A1207" t="s">
        <v>3470</v>
      </c>
      <c r="B1207" t="s">
        <v>6229</v>
      </c>
      <c r="D1207">
        <v>937</v>
      </c>
      <c r="E1207" t="s">
        <v>8174</v>
      </c>
      <c r="F1207" s="24" t="s">
        <v>5297</v>
      </c>
    </row>
    <row r="1208" spans="1:6" ht="60" customHeight="1" x14ac:dyDescent="0.25">
      <c r="A1208" t="s">
        <v>5096</v>
      </c>
      <c r="B1208" t="s">
        <v>6230</v>
      </c>
      <c r="D1208">
        <v>749</v>
      </c>
      <c r="E1208" t="s">
        <v>8175</v>
      </c>
      <c r="F1208" s="24" t="s">
        <v>5297</v>
      </c>
    </row>
    <row r="1209" spans="1:6" ht="60" customHeight="1" x14ac:dyDescent="0.25">
      <c r="A1209" t="s">
        <v>5097</v>
      </c>
      <c r="B1209" t="s">
        <v>6231</v>
      </c>
      <c r="D1209">
        <v>8250</v>
      </c>
      <c r="E1209" t="s">
        <v>8176</v>
      </c>
      <c r="F1209" s="24" t="s">
        <v>5297</v>
      </c>
    </row>
    <row r="1210" spans="1:6" ht="60" customHeight="1" x14ac:dyDescent="0.25">
      <c r="A1210" t="s">
        <v>3266</v>
      </c>
      <c r="B1210" t="s">
        <v>6232</v>
      </c>
      <c r="D1210">
        <v>786</v>
      </c>
      <c r="E1210" t="s">
        <v>8177</v>
      </c>
      <c r="F1210" s="24" t="s">
        <v>5297</v>
      </c>
    </row>
    <row r="1211" spans="1:6" ht="45" customHeight="1" x14ac:dyDescent="0.25">
      <c r="A1211" t="s">
        <v>2209</v>
      </c>
      <c r="B1211" t="s">
        <v>6235</v>
      </c>
      <c r="D1211">
        <v>4147</v>
      </c>
      <c r="E1211" t="s">
        <v>8178</v>
      </c>
      <c r="F1211" s="24" t="s">
        <v>5494</v>
      </c>
    </row>
    <row r="1212" spans="1:6" ht="45" customHeight="1" x14ac:dyDescent="0.25">
      <c r="A1212" t="s">
        <v>3803</v>
      </c>
      <c r="B1212" t="s">
        <v>6236</v>
      </c>
      <c r="C1212" t="s">
        <v>6237</v>
      </c>
      <c r="D1212">
        <v>5080</v>
      </c>
      <c r="E1212" t="s">
        <v>8179</v>
      </c>
      <c r="F1212" s="24" t="s">
        <v>6165</v>
      </c>
    </row>
    <row r="1213" spans="1:6" ht="60" customHeight="1" x14ac:dyDescent="0.25">
      <c r="A1213" t="s">
        <v>2229</v>
      </c>
      <c r="B1213" t="s">
        <v>6238</v>
      </c>
      <c r="D1213">
        <v>4162</v>
      </c>
      <c r="E1213" t="s">
        <v>8180</v>
      </c>
      <c r="F1213" s="24" t="s">
        <v>5297</v>
      </c>
    </row>
    <row r="1214" spans="1:6" ht="45" customHeight="1" x14ac:dyDescent="0.25">
      <c r="A1214" t="s">
        <v>1114</v>
      </c>
      <c r="B1214" t="s">
        <v>6239</v>
      </c>
      <c r="D1214">
        <v>229</v>
      </c>
      <c r="E1214" t="s">
        <v>8181</v>
      </c>
      <c r="F1214" s="24" t="s">
        <v>5494</v>
      </c>
    </row>
    <row r="1215" spans="1:6" ht="45" customHeight="1" x14ac:dyDescent="0.25">
      <c r="A1215" t="s">
        <v>1663</v>
      </c>
      <c r="B1215" t="s">
        <v>6242</v>
      </c>
      <c r="D1215">
        <v>3333</v>
      </c>
      <c r="E1215" t="s">
        <v>8182</v>
      </c>
      <c r="F1215" s="24" t="s">
        <v>5494</v>
      </c>
    </row>
    <row r="1216" spans="1:6" ht="45" customHeight="1" x14ac:dyDescent="0.25">
      <c r="A1216" t="s">
        <v>2204</v>
      </c>
      <c r="B1216" t="s">
        <v>6243</v>
      </c>
      <c r="D1216">
        <v>4146</v>
      </c>
      <c r="E1216" t="s">
        <v>8183</v>
      </c>
      <c r="F1216" s="24" t="s">
        <v>6165</v>
      </c>
    </row>
    <row r="1217" spans="1:6" ht="60" customHeight="1" x14ac:dyDescent="0.25">
      <c r="A1217" t="s">
        <v>2242</v>
      </c>
      <c r="B1217" t="s">
        <v>6244</v>
      </c>
      <c r="D1217">
        <v>4401</v>
      </c>
      <c r="E1217" t="s">
        <v>8184</v>
      </c>
      <c r="F1217" s="24" t="s">
        <v>6113</v>
      </c>
    </row>
    <row r="1218" spans="1:6" ht="60" customHeight="1" x14ac:dyDescent="0.25">
      <c r="A1218" t="s">
        <v>1354</v>
      </c>
      <c r="B1218" t="s">
        <v>6245</v>
      </c>
      <c r="D1218">
        <v>3012</v>
      </c>
      <c r="E1218" t="s">
        <v>8185</v>
      </c>
      <c r="F1218" s="24" t="s">
        <v>6113</v>
      </c>
    </row>
    <row r="1219" spans="1:6" ht="75" customHeight="1" x14ac:dyDescent="0.25">
      <c r="A1219" t="s">
        <v>204</v>
      </c>
      <c r="B1219" t="s">
        <v>6246</v>
      </c>
      <c r="D1219">
        <v>1240</v>
      </c>
      <c r="E1219" t="s">
        <v>8186</v>
      </c>
      <c r="F1219" s="24" t="s">
        <v>6332</v>
      </c>
    </row>
    <row r="1220" spans="1:6" ht="45" customHeight="1" x14ac:dyDescent="0.25">
      <c r="A1220" t="s">
        <v>2109</v>
      </c>
      <c r="B1220" t="s">
        <v>6247</v>
      </c>
      <c r="D1220">
        <v>3998</v>
      </c>
      <c r="E1220" t="s">
        <v>8187</v>
      </c>
      <c r="F1220" s="24" t="s">
        <v>5494</v>
      </c>
    </row>
    <row r="1221" spans="1:6" ht="60" customHeight="1" x14ac:dyDescent="0.25">
      <c r="A1221" t="s">
        <v>1161</v>
      </c>
      <c r="B1221" t="s">
        <v>6248</v>
      </c>
      <c r="D1221">
        <v>2330</v>
      </c>
      <c r="E1221" t="s">
        <v>8188</v>
      </c>
      <c r="F1221" s="24" t="s">
        <v>6113</v>
      </c>
    </row>
    <row r="1222" spans="1:6" ht="45" customHeight="1" x14ac:dyDescent="0.25">
      <c r="A1222" t="s">
        <v>2747</v>
      </c>
      <c r="B1222" t="s">
        <v>6249</v>
      </c>
      <c r="D1222">
        <v>5409</v>
      </c>
      <c r="E1222" t="s">
        <v>8189</v>
      </c>
      <c r="F1222" s="24" t="s">
        <v>6165</v>
      </c>
    </row>
    <row r="1223" spans="1:6" ht="45" customHeight="1" x14ac:dyDescent="0.25">
      <c r="A1223" t="s">
        <v>795</v>
      </c>
      <c r="B1223" t="s">
        <v>6250</v>
      </c>
      <c r="D1223">
        <v>1933</v>
      </c>
      <c r="E1223" t="s">
        <v>8190</v>
      </c>
      <c r="F1223" s="24" t="s">
        <v>6382</v>
      </c>
    </row>
    <row r="1224" spans="1:6" ht="45" customHeight="1" x14ac:dyDescent="0.25">
      <c r="A1224" t="s">
        <v>5098</v>
      </c>
      <c r="B1224" t="s">
        <v>6251</v>
      </c>
      <c r="D1224">
        <v>3355</v>
      </c>
      <c r="E1224" t="s">
        <v>8191</v>
      </c>
      <c r="F1224" s="24" t="s">
        <v>6382</v>
      </c>
    </row>
    <row r="1225" spans="1:6" ht="45" customHeight="1" x14ac:dyDescent="0.25">
      <c r="A1225" t="s">
        <v>1350</v>
      </c>
      <c r="B1225" t="s">
        <v>6254</v>
      </c>
      <c r="D1225">
        <v>3009</v>
      </c>
      <c r="E1225" t="s">
        <v>8192</v>
      </c>
      <c r="F1225" s="24" t="s">
        <v>6382</v>
      </c>
    </row>
    <row r="1226" spans="1:6" ht="45" customHeight="1" x14ac:dyDescent="0.25">
      <c r="A1226" t="s">
        <v>3094</v>
      </c>
      <c r="B1226" t="s">
        <v>6255</v>
      </c>
      <c r="D1226">
        <v>702</v>
      </c>
      <c r="E1226" t="s">
        <v>8193</v>
      </c>
      <c r="F1226" s="24" t="s">
        <v>5494</v>
      </c>
    </row>
    <row r="1227" spans="1:6" ht="60" customHeight="1" x14ac:dyDescent="0.25">
      <c r="A1227" t="s">
        <v>1518</v>
      </c>
      <c r="B1227" t="s">
        <v>6256</v>
      </c>
      <c r="D1227">
        <v>3152</v>
      </c>
      <c r="E1227" t="s">
        <v>8194</v>
      </c>
      <c r="F1227" s="24" t="s">
        <v>6113</v>
      </c>
    </row>
    <row r="1228" spans="1:6" ht="45" customHeight="1" x14ac:dyDescent="0.25">
      <c r="A1228" t="s">
        <v>1667</v>
      </c>
      <c r="B1228" t="s">
        <v>6257</v>
      </c>
      <c r="D1228">
        <v>3335</v>
      </c>
      <c r="E1228" t="s">
        <v>8195</v>
      </c>
      <c r="F1228" s="24" t="s">
        <v>6165</v>
      </c>
    </row>
    <row r="1229" spans="1:6" ht="45" customHeight="1" x14ac:dyDescent="0.25">
      <c r="A1229" t="s">
        <v>2952</v>
      </c>
      <c r="B1229" t="s">
        <v>6258</v>
      </c>
      <c r="D1229">
        <v>6010</v>
      </c>
      <c r="E1229" t="s">
        <v>8196</v>
      </c>
      <c r="F1229" s="24" t="s">
        <v>6165</v>
      </c>
    </row>
    <row r="1230" spans="1:6" ht="60" customHeight="1" x14ac:dyDescent="0.25">
      <c r="A1230" t="s">
        <v>5099</v>
      </c>
      <c r="B1230" t="s">
        <v>6259</v>
      </c>
      <c r="D1230">
        <v>1260</v>
      </c>
      <c r="E1230" t="s">
        <v>8197</v>
      </c>
      <c r="F1230" s="24" t="s">
        <v>5297</v>
      </c>
    </row>
    <row r="1231" spans="1:6" ht="60" customHeight="1" x14ac:dyDescent="0.25">
      <c r="A1231" t="s">
        <v>1406</v>
      </c>
      <c r="B1231" t="s">
        <v>6260</v>
      </c>
      <c r="D1231">
        <v>310</v>
      </c>
      <c r="E1231" t="s">
        <v>8198</v>
      </c>
      <c r="F1231" s="24" t="s">
        <v>5297</v>
      </c>
    </row>
    <row r="1232" spans="1:6" ht="60" customHeight="1" x14ac:dyDescent="0.25">
      <c r="A1232" t="s">
        <v>1553</v>
      </c>
      <c r="B1232" t="s">
        <v>6261</v>
      </c>
      <c r="D1232">
        <v>3172</v>
      </c>
      <c r="E1232" t="s">
        <v>8199</v>
      </c>
      <c r="F1232" s="24" t="s">
        <v>6113</v>
      </c>
    </row>
    <row r="1233" spans="1:6" ht="45" customHeight="1" x14ac:dyDescent="0.25">
      <c r="A1233" t="s">
        <v>2861</v>
      </c>
      <c r="B1233" t="s">
        <v>6262</v>
      </c>
      <c r="D1233">
        <v>564</v>
      </c>
      <c r="E1233" t="s">
        <v>8200</v>
      </c>
      <c r="F1233" s="24" t="s">
        <v>6165</v>
      </c>
    </row>
    <row r="1234" spans="1:6" ht="45" customHeight="1" x14ac:dyDescent="0.25">
      <c r="A1234" t="s">
        <v>3238</v>
      </c>
      <c r="B1234" t="s">
        <v>6265</v>
      </c>
      <c r="D1234">
        <v>769</v>
      </c>
      <c r="E1234" t="s">
        <v>8201</v>
      </c>
      <c r="F1234" s="24" t="s">
        <v>5494</v>
      </c>
    </row>
    <row r="1235" spans="1:6" ht="45" customHeight="1" x14ac:dyDescent="0.25">
      <c r="A1235" t="s">
        <v>3202</v>
      </c>
      <c r="B1235" t="s">
        <v>6266</v>
      </c>
      <c r="D1235">
        <v>746</v>
      </c>
      <c r="E1235" t="s">
        <v>8202</v>
      </c>
      <c r="F1235" s="24" t="s">
        <v>5494</v>
      </c>
    </row>
    <row r="1236" spans="1:6" ht="60" customHeight="1" x14ac:dyDescent="0.25">
      <c r="A1236" t="s">
        <v>5100</v>
      </c>
      <c r="B1236" t="s">
        <v>6267</v>
      </c>
      <c r="D1236">
        <v>706</v>
      </c>
      <c r="E1236" t="s">
        <v>8203</v>
      </c>
      <c r="F1236" s="24" t="s">
        <v>6140</v>
      </c>
    </row>
    <row r="1237" spans="1:6" ht="45" customHeight="1" x14ac:dyDescent="0.25">
      <c r="A1237" t="s">
        <v>4839</v>
      </c>
      <c r="B1237" t="s">
        <v>6268</v>
      </c>
      <c r="D1237">
        <v>719</v>
      </c>
      <c r="E1237" t="s">
        <v>8204</v>
      </c>
      <c r="F1237" s="24" t="s">
        <v>5494</v>
      </c>
    </row>
    <row r="1238" spans="1:6" ht="45" customHeight="1" x14ac:dyDescent="0.25">
      <c r="A1238" t="s">
        <v>3029</v>
      </c>
      <c r="B1238" t="s">
        <v>6272</v>
      </c>
      <c r="D1238">
        <v>619</v>
      </c>
      <c r="E1238" t="s">
        <v>8205</v>
      </c>
      <c r="F1238" s="24" t="s">
        <v>6382</v>
      </c>
    </row>
    <row r="1239" spans="1:6" ht="60" customHeight="1" x14ac:dyDescent="0.25">
      <c r="A1239" t="s">
        <v>3152</v>
      </c>
      <c r="B1239" t="s">
        <v>6274</v>
      </c>
      <c r="D1239">
        <v>725</v>
      </c>
      <c r="E1239" t="s">
        <v>8206</v>
      </c>
      <c r="F1239" s="24" t="s">
        <v>6113</v>
      </c>
    </row>
    <row r="1240" spans="1:6" ht="45" customHeight="1" x14ac:dyDescent="0.25">
      <c r="A1240" t="s">
        <v>2618</v>
      </c>
      <c r="B1240" t="s">
        <v>6275</v>
      </c>
      <c r="D1240">
        <v>5142</v>
      </c>
      <c r="E1240" t="s">
        <v>8207</v>
      </c>
      <c r="F1240" s="24" t="s">
        <v>5494</v>
      </c>
    </row>
    <row r="1241" spans="1:6" ht="60" customHeight="1" x14ac:dyDescent="0.25">
      <c r="A1241" t="s">
        <v>3122</v>
      </c>
      <c r="B1241" t="s">
        <v>6278</v>
      </c>
      <c r="D1241">
        <v>712</v>
      </c>
      <c r="E1241" t="s">
        <v>8208</v>
      </c>
      <c r="F1241" s="24" t="s">
        <v>5297</v>
      </c>
    </row>
    <row r="1242" spans="1:6" ht="60" customHeight="1" x14ac:dyDescent="0.25">
      <c r="A1242" t="s">
        <v>630</v>
      </c>
      <c r="B1242" t="s">
        <v>6279</v>
      </c>
      <c r="D1242">
        <v>1743</v>
      </c>
      <c r="E1242" t="s">
        <v>8209</v>
      </c>
      <c r="F1242" s="24" t="s">
        <v>5297</v>
      </c>
    </row>
    <row r="1243" spans="1:6" ht="45" customHeight="1" x14ac:dyDescent="0.25">
      <c r="A1243" t="s">
        <v>2475</v>
      </c>
      <c r="B1243" t="s">
        <v>6280</v>
      </c>
      <c r="D1243">
        <v>5055</v>
      </c>
      <c r="E1243" t="s">
        <v>8210</v>
      </c>
      <c r="F1243" s="24" t="s">
        <v>6165</v>
      </c>
    </row>
    <row r="1244" spans="1:6" ht="60" customHeight="1" x14ac:dyDescent="0.25">
      <c r="A1244" t="s">
        <v>5101</v>
      </c>
      <c r="B1244" t="s">
        <v>6283</v>
      </c>
      <c r="D1244">
        <v>2520</v>
      </c>
      <c r="E1244" t="s">
        <v>8211</v>
      </c>
      <c r="F1244" s="24" t="s">
        <v>5297</v>
      </c>
    </row>
    <row r="1245" spans="1:6" ht="60" customHeight="1" x14ac:dyDescent="0.25">
      <c r="A1245" t="s">
        <v>1412</v>
      </c>
      <c r="B1245" t="s">
        <v>6286</v>
      </c>
      <c r="D1245">
        <v>3112</v>
      </c>
      <c r="E1245" t="s">
        <v>8212</v>
      </c>
      <c r="F1245" s="24" t="s">
        <v>6113</v>
      </c>
    </row>
    <row r="1246" spans="1:6" ht="60" customHeight="1" x14ac:dyDescent="0.25">
      <c r="A1246" t="s">
        <v>838</v>
      </c>
      <c r="B1246" t="s">
        <v>6287</v>
      </c>
      <c r="D1246">
        <v>2012</v>
      </c>
      <c r="E1246" t="s">
        <v>8213</v>
      </c>
      <c r="F1246" s="24" t="s">
        <v>6113</v>
      </c>
    </row>
    <row r="1247" spans="1:6" ht="60" customHeight="1" x14ac:dyDescent="0.25">
      <c r="A1247" t="s">
        <v>5103</v>
      </c>
      <c r="B1247" t="s">
        <v>6288</v>
      </c>
      <c r="D1247">
        <v>3320</v>
      </c>
      <c r="E1247" t="s">
        <v>8214</v>
      </c>
      <c r="F1247" s="24" t="s">
        <v>5297</v>
      </c>
    </row>
    <row r="1248" spans="1:6" ht="60" customHeight="1" x14ac:dyDescent="0.25">
      <c r="A1248" t="s">
        <v>2562</v>
      </c>
      <c r="B1248" t="s">
        <v>6291</v>
      </c>
      <c r="D1248">
        <v>5096</v>
      </c>
      <c r="E1248" t="s">
        <v>8215</v>
      </c>
      <c r="F1248" s="24" t="s">
        <v>5297</v>
      </c>
    </row>
    <row r="1249" spans="1:6" ht="45" customHeight="1" x14ac:dyDescent="0.25">
      <c r="A1249" t="s">
        <v>1480</v>
      </c>
      <c r="B1249" t="s">
        <v>6292</v>
      </c>
      <c r="D1249">
        <v>3137</v>
      </c>
      <c r="E1249" t="s">
        <v>8216</v>
      </c>
      <c r="F1249" s="24" t="s">
        <v>5494</v>
      </c>
    </row>
    <row r="1250" spans="1:6" ht="60" customHeight="1" x14ac:dyDescent="0.25">
      <c r="A1250" t="s">
        <v>1617</v>
      </c>
      <c r="B1250" t="s">
        <v>6293</v>
      </c>
      <c r="D1250">
        <v>3198</v>
      </c>
      <c r="E1250" t="s">
        <v>8217</v>
      </c>
      <c r="F1250" s="24" t="s">
        <v>6914</v>
      </c>
    </row>
    <row r="1251" spans="1:6" ht="45" customHeight="1" x14ac:dyDescent="0.25">
      <c r="A1251" t="s">
        <v>4560</v>
      </c>
      <c r="B1251" t="s">
        <v>6295</v>
      </c>
      <c r="D1251">
        <v>4431</v>
      </c>
      <c r="E1251" t="s">
        <v>8218</v>
      </c>
      <c r="F1251" s="24" t="s">
        <v>6165</v>
      </c>
    </row>
    <row r="1252" spans="1:6" ht="45" customHeight="1" x14ac:dyDescent="0.25">
      <c r="A1252" t="s">
        <v>174</v>
      </c>
      <c r="B1252" t="s">
        <v>6297</v>
      </c>
      <c r="D1252">
        <v>1225</v>
      </c>
      <c r="E1252" t="s">
        <v>8219</v>
      </c>
      <c r="F1252" s="24" t="s">
        <v>5494</v>
      </c>
    </row>
    <row r="1253" spans="1:6" ht="60" customHeight="1" x14ac:dyDescent="0.25">
      <c r="A1253" t="s">
        <v>290</v>
      </c>
      <c r="B1253" t="s">
        <v>6298</v>
      </c>
      <c r="D1253">
        <v>1286</v>
      </c>
      <c r="E1253" t="s">
        <v>8220</v>
      </c>
      <c r="F1253" s="24" t="s">
        <v>6113</v>
      </c>
    </row>
    <row r="1254" spans="1:6" ht="60" customHeight="1" x14ac:dyDescent="0.25">
      <c r="A1254" t="s">
        <v>2337</v>
      </c>
      <c r="B1254" t="s">
        <v>6299</v>
      </c>
      <c r="D1254">
        <v>4881436</v>
      </c>
      <c r="E1254" t="s">
        <v>8221</v>
      </c>
      <c r="F1254" s="24" t="s">
        <v>5297</v>
      </c>
    </row>
    <row r="1255" spans="1:6" ht="45" customHeight="1" x14ac:dyDescent="0.25">
      <c r="A1255" t="s">
        <v>283</v>
      </c>
      <c r="B1255" t="s">
        <v>6300</v>
      </c>
      <c r="D1255">
        <v>1282</v>
      </c>
      <c r="E1255" t="s">
        <v>8222</v>
      </c>
      <c r="F1255" s="24" t="s">
        <v>5494</v>
      </c>
    </row>
    <row r="1256" spans="1:6" ht="45" customHeight="1" x14ac:dyDescent="0.25">
      <c r="A1256" t="s">
        <v>2203</v>
      </c>
      <c r="B1256" t="s">
        <v>6303</v>
      </c>
      <c r="D1256">
        <v>4145</v>
      </c>
      <c r="E1256" t="s">
        <v>8223</v>
      </c>
      <c r="F1256" s="24" t="s">
        <v>5494</v>
      </c>
    </row>
    <row r="1257" spans="1:6" ht="60" customHeight="1" x14ac:dyDescent="0.25">
      <c r="A1257" t="s">
        <v>5105</v>
      </c>
      <c r="B1257" t="s">
        <v>6307</v>
      </c>
      <c r="D1257">
        <v>2343</v>
      </c>
      <c r="E1257" t="s">
        <v>8224</v>
      </c>
      <c r="F1257" s="24" t="s">
        <v>5297</v>
      </c>
    </row>
    <row r="1258" spans="1:6" ht="60" customHeight="1" x14ac:dyDescent="0.25">
      <c r="A1258" t="s">
        <v>943</v>
      </c>
      <c r="B1258" t="s">
        <v>6308</v>
      </c>
      <c r="D1258">
        <v>2090</v>
      </c>
      <c r="E1258" t="s">
        <v>8225</v>
      </c>
      <c r="F1258" s="24" t="s">
        <v>5297</v>
      </c>
    </row>
    <row r="1259" spans="1:6" ht="60" customHeight="1" x14ac:dyDescent="0.25">
      <c r="A1259" t="s">
        <v>5106</v>
      </c>
      <c r="B1259" t="s">
        <v>6309</v>
      </c>
      <c r="D1259">
        <v>1911</v>
      </c>
      <c r="E1259" t="s">
        <v>8226</v>
      </c>
      <c r="F1259" s="24" t="s">
        <v>5297</v>
      </c>
    </row>
    <row r="1260" spans="1:6" ht="60" customHeight="1" x14ac:dyDescent="0.25">
      <c r="A1260" t="s">
        <v>3929</v>
      </c>
      <c r="B1260" t="s">
        <v>6310</v>
      </c>
      <c r="D1260">
        <v>6812</v>
      </c>
      <c r="E1260" t="s">
        <v>8227</v>
      </c>
      <c r="F1260" s="24" t="s">
        <v>6113</v>
      </c>
    </row>
    <row r="1261" spans="1:6" ht="60" customHeight="1" x14ac:dyDescent="0.25">
      <c r="A1261" t="s">
        <v>2840</v>
      </c>
      <c r="B1261" t="s">
        <v>6311</v>
      </c>
      <c r="D1261">
        <v>555</v>
      </c>
      <c r="E1261" t="s">
        <v>8228</v>
      </c>
      <c r="F1261" s="24" t="s">
        <v>5297</v>
      </c>
    </row>
    <row r="1262" spans="1:6" ht="45" customHeight="1" x14ac:dyDescent="0.25">
      <c r="A1262" t="s">
        <v>1488</v>
      </c>
      <c r="B1262" t="s">
        <v>6312</v>
      </c>
      <c r="D1262">
        <v>3141</v>
      </c>
      <c r="E1262" t="s">
        <v>8229</v>
      </c>
      <c r="F1262" s="24" t="s">
        <v>6165</v>
      </c>
    </row>
    <row r="1263" spans="1:6" ht="60" customHeight="1" x14ac:dyDescent="0.25">
      <c r="A1263" t="s">
        <v>4020</v>
      </c>
      <c r="B1263" t="s">
        <v>6313</v>
      </c>
      <c r="D1263">
        <v>3312</v>
      </c>
      <c r="E1263" t="s">
        <v>8230</v>
      </c>
      <c r="F1263" s="24" t="s">
        <v>6140</v>
      </c>
    </row>
    <row r="1264" spans="1:6" ht="60" customHeight="1" x14ac:dyDescent="0.25">
      <c r="A1264" t="s">
        <v>5107</v>
      </c>
      <c r="B1264" t="s">
        <v>6315</v>
      </c>
      <c r="D1264">
        <v>2308</v>
      </c>
      <c r="E1264" t="s">
        <v>8231</v>
      </c>
      <c r="F1264" s="24" t="s">
        <v>6914</v>
      </c>
    </row>
    <row r="1265" spans="1:6" ht="45" customHeight="1" x14ac:dyDescent="0.25">
      <c r="A1265" t="s">
        <v>1060</v>
      </c>
      <c r="B1265" t="s">
        <v>6316</v>
      </c>
      <c r="D1265">
        <v>2207</v>
      </c>
      <c r="E1265" t="s">
        <v>8232</v>
      </c>
      <c r="F1265" s="24" t="s">
        <v>5494</v>
      </c>
    </row>
    <row r="1266" spans="1:6" ht="60" customHeight="1" x14ac:dyDescent="0.25">
      <c r="A1266" t="s">
        <v>2658</v>
      </c>
      <c r="B1266" t="s">
        <v>6317</v>
      </c>
      <c r="D1266">
        <v>5170</v>
      </c>
      <c r="E1266" t="s">
        <v>8233</v>
      </c>
      <c r="F1266" s="24" t="s">
        <v>6113</v>
      </c>
    </row>
    <row r="1267" spans="1:6" ht="45" customHeight="1" x14ac:dyDescent="0.25">
      <c r="A1267" t="s">
        <v>2655</v>
      </c>
      <c r="B1267" t="s">
        <v>6318</v>
      </c>
      <c r="D1267">
        <v>516</v>
      </c>
      <c r="E1267" t="s">
        <v>8234</v>
      </c>
      <c r="F1267" s="24" t="s">
        <v>6165</v>
      </c>
    </row>
    <row r="1268" spans="1:6" ht="45" customHeight="1" x14ac:dyDescent="0.25">
      <c r="A1268" t="s">
        <v>3006</v>
      </c>
      <c r="B1268" t="s">
        <v>6319</v>
      </c>
      <c r="D1268">
        <v>6091</v>
      </c>
      <c r="E1268" t="s">
        <v>8235</v>
      </c>
      <c r="F1268" s="24" t="s">
        <v>6165</v>
      </c>
    </row>
    <row r="1269" spans="1:6" ht="45" customHeight="1" x14ac:dyDescent="0.25">
      <c r="A1269" t="s">
        <v>2499</v>
      </c>
      <c r="B1269" t="s">
        <v>6320</v>
      </c>
      <c r="D1269">
        <v>506</v>
      </c>
      <c r="E1269" t="s">
        <v>8236</v>
      </c>
      <c r="F1269" s="24" t="s">
        <v>5494</v>
      </c>
    </row>
    <row r="1270" spans="1:6" ht="60" customHeight="1" x14ac:dyDescent="0.25">
      <c r="A1270" t="s">
        <v>14</v>
      </c>
      <c r="B1270" t="s">
        <v>6322</v>
      </c>
      <c r="D1270">
        <v>1030</v>
      </c>
      <c r="E1270" t="s">
        <v>8237</v>
      </c>
      <c r="F1270" s="24" t="s">
        <v>5297</v>
      </c>
    </row>
    <row r="1271" spans="1:6" ht="60" customHeight="1" x14ac:dyDescent="0.25">
      <c r="A1271" t="s">
        <v>1115</v>
      </c>
      <c r="B1271" t="s">
        <v>6323</v>
      </c>
      <c r="D1271">
        <v>2300</v>
      </c>
      <c r="E1271" t="s">
        <v>8238</v>
      </c>
      <c r="F1271" s="24" t="s">
        <v>6113</v>
      </c>
    </row>
    <row r="1272" spans="1:6" ht="60" customHeight="1" x14ac:dyDescent="0.25">
      <c r="A1272" t="s">
        <v>1225</v>
      </c>
      <c r="B1272" t="s">
        <v>6330</v>
      </c>
      <c r="D1272">
        <v>2506</v>
      </c>
      <c r="E1272" t="s">
        <v>8239</v>
      </c>
      <c r="F1272" s="24" t="s">
        <v>6113</v>
      </c>
    </row>
    <row r="1273" spans="1:6" ht="45" customHeight="1" x14ac:dyDescent="0.25">
      <c r="A1273" t="s">
        <v>2239</v>
      </c>
      <c r="B1273" t="s">
        <v>6333</v>
      </c>
      <c r="D1273">
        <v>4399</v>
      </c>
      <c r="E1273" t="s">
        <v>8240</v>
      </c>
      <c r="F1273" s="24" t="s">
        <v>5494</v>
      </c>
    </row>
    <row r="1274" spans="1:6" ht="45" customHeight="1" x14ac:dyDescent="0.25">
      <c r="A1274" t="s">
        <v>1719</v>
      </c>
      <c r="B1274" t="s">
        <v>6334</v>
      </c>
      <c r="D1274">
        <v>336</v>
      </c>
      <c r="E1274" t="s">
        <v>8241</v>
      </c>
      <c r="F1274" s="24" t="s">
        <v>5494</v>
      </c>
    </row>
    <row r="1275" spans="1:6" ht="45" customHeight="1" x14ac:dyDescent="0.25">
      <c r="A1275" t="s">
        <v>1610</v>
      </c>
      <c r="B1275" t="s">
        <v>6335</v>
      </c>
      <c r="D1275">
        <v>3194</v>
      </c>
      <c r="E1275" t="s">
        <v>8242</v>
      </c>
      <c r="F1275" s="24" t="s">
        <v>5494</v>
      </c>
    </row>
    <row r="1276" spans="1:6" ht="60" customHeight="1" x14ac:dyDescent="0.25">
      <c r="A1276" t="s">
        <v>804</v>
      </c>
      <c r="B1276" t="s">
        <v>6336</v>
      </c>
      <c r="D1276">
        <v>1941</v>
      </c>
      <c r="E1276" t="s">
        <v>8243</v>
      </c>
      <c r="F1276" s="24" t="s">
        <v>5297</v>
      </c>
    </row>
    <row r="1277" spans="1:6" ht="45" customHeight="1" x14ac:dyDescent="0.25">
      <c r="A1277" t="s">
        <v>2517</v>
      </c>
      <c r="B1277" t="s">
        <v>6337</v>
      </c>
      <c r="D1277">
        <v>5076</v>
      </c>
      <c r="E1277" t="s">
        <v>8244</v>
      </c>
      <c r="F1277" s="24" t="s">
        <v>5494</v>
      </c>
    </row>
    <row r="1278" spans="1:6" ht="60" customHeight="1" x14ac:dyDescent="0.25">
      <c r="A1278" t="s">
        <v>3280</v>
      </c>
      <c r="B1278" t="s">
        <v>6340</v>
      </c>
      <c r="D1278">
        <v>792</v>
      </c>
      <c r="E1278" t="s">
        <v>8245</v>
      </c>
      <c r="F1278" s="24" t="s">
        <v>5297</v>
      </c>
    </row>
    <row r="1279" spans="1:6" ht="60" customHeight="1" x14ac:dyDescent="0.25">
      <c r="A1279" t="s">
        <v>2005</v>
      </c>
      <c r="B1279" t="s">
        <v>6341</v>
      </c>
      <c r="D1279">
        <v>3861</v>
      </c>
      <c r="E1279" t="s">
        <v>8246</v>
      </c>
      <c r="F1279" s="24" t="s">
        <v>5297</v>
      </c>
    </row>
    <row r="1280" spans="1:6" ht="45" customHeight="1" x14ac:dyDescent="0.25">
      <c r="A1280" t="s">
        <v>1619</v>
      </c>
      <c r="B1280" t="s">
        <v>6342</v>
      </c>
      <c r="D1280">
        <v>3200</v>
      </c>
      <c r="E1280" t="s">
        <v>8247</v>
      </c>
      <c r="F1280" s="24" t="s">
        <v>6382</v>
      </c>
    </row>
    <row r="1281" spans="1:6" ht="45" customHeight="1" x14ac:dyDescent="0.25">
      <c r="A1281" t="s">
        <v>3285</v>
      </c>
      <c r="B1281" t="s">
        <v>6343</v>
      </c>
      <c r="D1281">
        <v>793</v>
      </c>
      <c r="E1281" t="s">
        <v>8248</v>
      </c>
      <c r="F1281" s="24" t="s">
        <v>5494</v>
      </c>
    </row>
    <row r="1282" spans="1:6" ht="60" customHeight="1" x14ac:dyDescent="0.25">
      <c r="A1282" t="s">
        <v>1347</v>
      </c>
      <c r="B1282" t="s">
        <v>6349</v>
      </c>
      <c r="D1282">
        <v>3008</v>
      </c>
      <c r="E1282" t="s">
        <v>8249</v>
      </c>
      <c r="F1282" s="24" t="s">
        <v>5297</v>
      </c>
    </row>
    <row r="1283" spans="1:6" ht="60" customHeight="1" x14ac:dyDescent="0.25">
      <c r="A1283" t="s">
        <v>3414</v>
      </c>
      <c r="B1283" t="s">
        <v>6350</v>
      </c>
      <c r="D1283">
        <v>912</v>
      </c>
      <c r="E1283" t="s">
        <v>8250</v>
      </c>
      <c r="F1283" s="24" t="s">
        <v>6113</v>
      </c>
    </row>
    <row r="1284" spans="1:6" ht="45" customHeight="1" x14ac:dyDescent="0.25">
      <c r="A1284" t="s">
        <v>3207</v>
      </c>
      <c r="B1284" t="s">
        <v>6351</v>
      </c>
      <c r="D1284">
        <v>747</v>
      </c>
      <c r="E1284" t="s">
        <v>8251</v>
      </c>
      <c r="F1284" s="24" t="s">
        <v>5494</v>
      </c>
    </row>
    <row r="1285" spans="1:6" ht="45" customHeight="1" x14ac:dyDescent="0.25">
      <c r="A1285" t="s">
        <v>2403</v>
      </c>
      <c r="B1285" t="s">
        <v>6352</v>
      </c>
      <c r="D1285">
        <v>5022</v>
      </c>
      <c r="E1285" t="s">
        <v>8252</v>
      </c>
      <c r="F1285" s="24" t="s">
        <v>6165</v>
      </c>
    </row>
    <row r="1286" spans="1:6" ht="45" customHeight="1" x14ac:dyDescent="0.25">
      <c r="A1286" t="s">
        <v>2999</v>
      </c>
      <c r="B1286" t="s">
        <v>6354</v>
      </c>
      <c r="D1286">
        <v>6052</v>
      </c>
      <c r="E1286" t="s">
        <v>8253</v>
      </c>
      <c r="F1286" s="24" t="s">
        <v>5494</v>
      </c>
    </row>
    <row r="1287" spans="1:6" ht="60" customHeight="1" x14ac:dyDescent="0.25">
      <c r="A1287" t="s">
        <v>5109</v>
      </c>
      <c r="B1287" t="s">
        <v>6355</v>
      </c>
      <c r="D1287">
        <v>1712</v>
      </c>
      <c r="E1287" t="s">
        <v>8254</v>
      </c>
      <c r="F1287" s="24" t="s">
        <v>6914</v>
      </c>
    </row>
    <row r="1288" spans="1:6" ht="45" customHeight="1" x14ac:dyDescent="0.25">
      <c r="A1288" t="s">
        <v>1522</v>
      </c>
      <c r="B1288" t="s">
        <v>6357</v>
      </c>
      <c r="D1288">
        <v>3157</v>
      </c>
      <c r="E1288" t="s">
        <v>8255</v>
      </c>
      <c r="F1288" s="24" t="s">
        <v>6165</v>
      </c>
    </row>
    <row r="1289" spans="1:6" ht="45" customHeight="1" x14ac:dyDescent="0.25">
      <c r="A1289" t="s">
        <v>3273</v>
      </c>
      <c r="B1289" t="s">
        <v>6358</v>
      </c>
      <c r="D1289">
        <v>790</v>
      </c>
      <c r="E1289" t="s">
        <v>8256</v>
      </c>
      <c r="F1289" s="24" t="s">
        <v>5494</v>
      </c>
    </row>
    <row r="1290" spans="1:6" ht="60" customHeight="1" x14ac:dyDescent="0.25">
      <c r="A1290" t="s">
        <v>701</v>
      </c>
      <c r="B1290" t="s">
        <v>6359</v>
      </c>
      <c r="D1290">
        <v>1802</v>
      </c>
      <c r="E1290" t="s">
        <v>8257</v>
      </c>
      <c r="F1290" s="24" t="s">
        <v>6914</v>
      </c>
    </row>
    <row r="1291" spans="1:6" ht="60" customHeight="1" x14ac:dyDescent="0.25">
      <c r="A1291" t="s">
        <v>2624</v>
      </c>
      <c r="B1291" t="s">
        <v>6360</v>
      </c>
      <c r="D1291">
        <v>5153</v>
      </c>
      <c r="E1291" t="s">
        <v>8258</v>
      </c>
      <c r="F1291" s="24" t="s">
        <v>6113</v>
      </c>
    </row>
    <row r="1292" spans="1:6" ht="60" customHeight="1" x14ac:dyDescent="0.25">
      <c r="A1292" t="s">
        <v>2260</v>
      </c>
      <c r="B1292" t="s">
        <v>6361</v>
      </c>
      <c r="D1292">
        <v>4431</v>
      </c>
      <c r="E1292" t="s">
        <v>8259</v>
      </c>
      <c r="F1292" s="24" t="s">
        <v>6113</v>
      </c>
    </row>
    <row r="1293" spans="1:6" ht="45" customHeight="1" x14ac:dyDescent="0.25">
      <c r="A1293" t="s">
        <v>5110</v>
      </c>
      <c r="B1293" t="s">
        <v>6362</v>
      </c>
      <c r="D1293">
        <v>465</v>
      </c>
      <c r="E1293" t="s">
        <v>8260</v>
      </c>
      <c r="F1293" s="24" t="s">
        <v>5494</v>
      </c>
    </row>
    <row r="1294" spans="1:6" ht="45" customHeight="1" x14ac:dyDescent="0.25">
      <c r="A1294" t="s">
        <v>4513</v>
      </c>
      <c r="B1294" t="s">
        <v>6363</v>
      </c>
      <c r="D1294">
        <v>1621</v>
      </c>
      <c r="E1294" t="s">
        <v>8261</v>
      </c>
      <c r="F1294" s="24" t="s">
        <v>6165</v>
      </c>
    </row>
    <row r="1295" spans="1:6" ht="45" customHeight="1" x14ac:dyDescent="0.25">
      <c r="A1295" t="s">
        <v>1446</v>
      </c>
      <c r="B1295" t="s">
        <v>6364</v>
      </c>
      <c r="D1295">
        <v>3124</v>
      </c>
      <c r="E1295" t="s">
        <v>8262</v>
      </c>
      <c r="F1295" s="24" t="s">
        <v>6165</v>
      </c>
    </row>
    <row r="1296" spans="1:6" ht="60" customHeight="1" x14ac:dyDescent="0.25">
      <c r="A1296" t="s">
        <v>5111</v>
      </c>
      <c r="B1296" t="s">
        <v>6365</v>
      </c>
      <c r="D1296">
        <v>17089</v>
      </c>
      <c r="E1296" t="s">
        <v>8263</v>
      </c>
      <c r="F1296" s="24" t="s">
        <v>5297</v>
      </c>
    </row>
    <row r="1297" spans="1:6" ht="60" customHeight="1" x14ac:dyDescent="0.25">
      <c r="A1297" t="s">
        <v>664</v>
      </c>
      <c r="B1297" t="s">
        <v>6366</v>
      </c>
      <c r="D1297">
        <v>1775</v>
      </c>
      <c r="E1297" t="s">
        <v>8264</v>
      </c>
      <c r="F1297" s="24" t="s">
        <v>6113</v>
      </c>
    </row>
    <row r="1298" spans="1:6" ht="60" customHeight="1" x14ac:dyDescent="0.25">
      <c r="A1298" t="s">
        <v>563</v>
      </c>
      <c r="B1298" t="s">
        <v>6367</v>
      </c>
      <c r="D1298">
        <v>1708</v>
      </c>
      <c r="E1298" t="s">
        <v>8265</v>
      </c>
      <c r="F1298" s="24" t="s">
        <v>5297</v>
      </c>
    </row>
    <row r="1299" spans="1:6" ht="60" customHeight="1" x14ac:dyDescent="0.25">
      <c r="A1299" t="s">
        <v>1927</v>
      </c>
      <c r="B1299" t="s">
        <v>6368</v>
      </c>
      <c r="D1299">
        <v>3801</v>
      </c>
      <c r="E1299" t="s">
        <v>8266</v>
      </c>
      <c r="F1299" s="24" t="s">
        <v>6113</v>
      </c>
    </row>
    <row r="1300" spans="1:6" ht="60" customHeight="1" x14ac:dyDescent="0.25">
      <c r="A1300" t="s">
        <v>1318</v>
      </c>
      <c r="B1300" t="s">
        <v>6369</v>
      </c>
      <c r="D1300">
        <v>2805</v>
      </c>
      <c r="E1300" t="s">
        <v>8267</v>
      </c>
      <c r="F1300" s="24" t="s">
        <v>6914</v>
      </c>
    </row>
    <row r="1301" spans="1:6" ht="45" customHeight="1" x14ac:dyDescent="0.25">
      <c r="A1301" t="s">
        <v>1011</v>
      </c>
      <c r="B1301" t="s">
        <v>6370</v>
      </c>
      <c r="D1301">
        <v>2174</v>
      </c>
      <c r="E1301" t="s">
        <v>8268</v>
      </c>
      <c r="F1301" s="24" t="s">
        <v>6165</v>
      </c>
    </row>
    <row r="1302" spans="1:6" ht="60" customHeight="1" x14ac:dyDescent="0.25">
      <c r="A1302" t="s">
        <v>2112</v>
      </c>
      <c r="B1302" t="s">
        <v>6371</v>
      </c>
      <c r="D1302">
        <v>3999</v>
      </c>
      <c r="E1302" t="s">
        <v>8269</v>
      </c>
      <c r="F1302" s="24" t="s">
        <v>5297</v>
      </c>
    </row>
    <row r="1303" spans="1:6" ht="45" customHeight="1" x14ac:dyDescent="0.25">
      <c r="A1303" t="s">
        <v>2746</v>
      </c>
      <c r="B1303" t="s">
        <v>6373</v>
      </c>
      <c r="D1303">
        <v>5408</v>
      </c>
      <c r="E1303" t="s">
        <v>8270</v>
      </c>
      <c r="F1303" s="24" t="s">
        <v>6165</v>
      </c>
    </row>
    <row r="1304" spans="1:6" ht="60" customHeight="1" x14ac:dyDescent="0.25">
      <c r="A1304" t="s">
        <v>3838</v>
      </c>
      <c r="B1304" t="s">
        <v>6374</v>
      </c>
      <c r="D1304">
        <v>1040</v>
      </c>
      <c r="E1304" t="s">
        <v>8271</v>
      </c>
      <c r="F1304" s="24" t="s">
        <v>5297</v>
      </c>
    </row>
    <row r="1305" spans="1:6" ht="45" customHeight="1" x14ac:dyDescent="0.25">
      <c r="A1305" t="s">
        <v>4597</v>
      </c>
      <c r="B1305" t="s">
        <v>6375</v>
      </c>
      <c r="D1305">
        <v>315</v>
      </c>
      <c r="E1305" t="s">
        <v>8272</v>
      </c>
      <c r="F1305" s="24" t="s">
        <v>6165</v>
      </c>
    </row>
    <row r="1306" spans="1:6" ht="60" customHeight="1" x14ac:dyDescent="0.25">
      <c r="A1306" t="s">
        <v>5113</v>
      </c>
      <c r="B1306" t="s">
        <v>6378</v>
      </c>
      <c r="D1306">
        <v>1201</v>
      </c>
      <c r="E1306" t="s">
        <v>8273</v>
      </c>
      <c r="F1306" s="24" t="s">
        <v>5297</v>
      </c>
    </row>
    <row r="1307" spans="1:6" ht="60" customHeight="1" x14ac:dyDescent="0.25">
      <c r="A1307" t="s">
        <v>2844</v>
      </c>
      <c r="B1307" t="s">
        <v>6379</v>
      </c>
      <c r="D1307">
        <v>556</v>
      </c>
      <c r="E1307" t="s">
        <v>8274</v>
      </c>
      <c r="F1307" s="24" t="s">
        <v>5976</v>
      </c>
    </row>
    <row r="1308" spans="1:6" ht="45" customHeight="1" x14ac:dyDescent="0.25">
      <c r="A1308" t="s">
        <v>1445</v>
      </c>
      <c r="B1308" t="s">
        <v>6380</v>
      </c>
      <c r="D1308">
        <v>3123</v>
      </c>
      <c r="E1308" t="s">
        <v>8275</v>
      </c>
      <c r="F1308" s="24" t="s">
        <v>6197</v>
      </c>
    </row>
    <row r="1309" spans="1:6" ht="45" customHeight="1" x14ac:dyDescent="0.25">
      <c r="A1309" t="s">
        <v>4230</v>
      </c>
      <c r="B1309" t="s">
        <v>6383</v>
      </c>
      <c r="D1309">
        <v>3129</v>
      </c>
      <c r="E1309" t="s">
        <v>8276</v>
      </c>
      <c r="F1309" s="24" t="s">
        <v>6165</v>
      </c>
    </row>
    <row r="1310" spans="1:6" ht="60" customHeight="1" x14ac:dyDescent="0.25">
      <c r="A1310" t="s">
        <v>1516</v>
      </c>
      <c r="B1310" t="s">
        <v>6384</v>
      </c>
      <c r="D1310">
        <v>3151</v>
      </c>
      <c r="E1310" t="s">
        <v>8277</v>
      </c>
      <c r="F1310" s="24" t="s">
        <v>5297</v>
      </c>
    </row>
    <row r="1311" spans="1:6" ht="60" customHeight="1" x14ac:dyDescent="0.25">
      <c r="A1311" t="s">
        <v>474</v>
      </c>
      <c r="B1311" t="s">
        <v>6385</v>
      </c>
      <c r="D1311">
        <v>1703</v>
      </c>
      <c r="E1311" t="s">
        <v>8278</v>
      </c>
      <c r="F1311" s="24" t="s">
        <v>5297</v>
      </c>
    </row>
    <row r="1312" spans="1:6" ht="60" customHeight="1" x14ac:dyDescent="0.25">
      <c r="A1312" t="s">
        <v>3226</v>
      </c>
      <c r="B1312" t="s">
        <v>6386</v>
      </c>
      <c r="D1312">
        <v>765</v>
      </c>
      <c r="E1312" t="s">
        <v>8279</v>
      </c>
      <c r="F1312" s="24" t="s">
        <v>5297</v>
      </c>
    </row>
    <row r="1313" spans="1:6" ht="45" customHeight="1" x14ac:dyDescent="0.25">
      <c r="A1313" t="s">
        <v>29</v>
      </c>
      <c r="B1313" t="s">
        <v>6387</v>
      </c>
      <c r="D1313">
        <v>1034</v>
      </c>
      <c r="E1313" t="s">
        <v>8280</v>
      </c>
      <c r="F1313" s="24" t="s">
        <v>6165</v>
      </c>
    </row>
    <row r="1314" spans="1:6" ht="60" customHeight="1" x14ac:dyDescent="0.25">
      <c r="A1314" t="s">
        <v>1623</v>
      </c>
      <c r="B1314" t="s">
        <v>6388</v>
      </c>
      <c r="D1314">
        <v>3202</v>
      </c>
      <c r="E1314" t="s">
        <v>8281</v>
      </c>
      <c r="F1314" s="24" t="s">
        <v>6113</v>
      </c>
    </row>
    <row r="1315" spans="1:6" ht="45" customHeight="1" x14ac:dyDescent="0.25">
      <c r="A1315" t="s">
        <v>120</v>
      </c>
      <c r="B1315" t="s">
        <v>6389</v>
      </c>
      <c r="D1315">
        <v>1202</v>
      </c>
      <c r="E1315" t="s">
        <v>8282</v>
      </c>
      <c r="F1315" s="24" t="s">
        <v>5494</v>
      </c>
    </row>
    <row r="1316" spans="1:6" ht="60" customHeight="1" x14ac:dyDescent="0.25">
      <c r="A1316" t="s">
        <v>1187</v>
      </c>
      <c r="B1316" t="s">
        <v>6390</v>
      </c>
      <c r="D1316">
        <v>2346</v>
      </c>
      <c r="E1316" t="s">
        <v>8283</v>
      </c>
      <c r="F1316" s="24" t="s">
        <v>5297</v>
      </c>
    </row>
    <row r="1317" spans="1:6" ht="60" customHeight="1" x14ac:dyDescent="0.25">
      <c r="A1317" t="s">
        <v>3165</v>
      </c>
      <c r="B1317" t="s">
        <v>6396</v>
      </c>
      <c r="D1317">
        <v>730</v>
      </c>
      <c r="E1317" t="s">
        <v>8284</v>
      </c>
      <c r="F1317" s="24" t="s">
        <v>5297</v>
      </c>
    </row>
    <row r="1318" spans="1:6" ht="45" customHeight="1" x14ac:dyDescent="0.25">
      <c r="A1318" t="s">
        <v>1551</v>
      </c>
      <c r="B1318" t="s">
        <v>6397</v>
      </c>
      <c r="D1318">
        <v>3170</v>
      </c>
      <c r="E1318" t="s">
        <v>8285</v>
      </c>
      <c r="F1318" s="24" t="s">
        <v>6165</v>
      </c>
    </row>
    <row r="1319" spans="1:6" ht="60" customHeight="1" x14ac:dyDescent="0.25">
      <c r="A1319" t="s">
        <v>1567</v>
      </c>
      <c r="B1319" t="s">
        <v>6398</v>
      </c>
      <c r="D1319">
        <v>3179</v>
      </c>
      <c r="E1319" t="s">
        <v>8286</v>
      </c>
      <c r="F1319" s="24" t="s">
        <v>6113</v>
      </c>
    </row>
    <row r="1320" spans="1:6" ht="60" customHeight="1" x14ac:dyDescent="0.25">
      <c r="A1320" t="s">
        <v>5115</v>
      </c>
      <c r="B1320" t="s">
        <v>6399</v>
      </c>
      <c r="D1320">
        <v>1728</v>
      </c>
      <c r="E1320" t="s">
        <v>8287</v>
      </c>
      <c r="F1320" s="24" t="s">
        <v>5297</v>
      </c>
    </row>
    <row r="1321" spans="1:6" ht="60" customHeight="1" x14ac:dyDescent="0.25">
      <c r="A1321" t="s">
        <v>5116</v>
      </c>
      <c r="B1321" t="s">
        <v>6400</v>
      </c>
      <c r="D1321">
        <v>4403</v>
      </c>
      <c r="E1321" t="s">
        <v>8288</v>
      </c>
      <c r="F1321" s="24" t="s">
        <v>6113</v>
      </c>
    </row>
    <row r="1322" spans="1:6" ht="60" customHeight="1" x14ac:dyDescent="0.25">
      <c r="A1322" t="s">
        <v>5117</v>
      </c>
      <c r="B1322" t="s">
        <v>6401</v>
      </c>
      <c r="D1322">
        <v>1712</v>
      </c>
      <c r="E1322" t="s">
        <v>8289</v>
      </c>
      <c r="F1322" s="24" t="s">
        <v>5297</v>
      </c>
    </row>
    <row r="1323" spans="1:6" ht="45" customHeight="1" x14ac:dyDescent="0.25">
      <c r="A1323" t="s">
        <v>2748</v>
      </c>
      <c r="B1323" t="s">
        <v>6404</v>
      </c>
      <c r="D1323">
        <v>5412</v>
      </c>
      <c r="E1323" t="s">
        <v>8290</v>
      </c>
      <c r="F1323" s="24" t="s">
        <v>6165</v>
      </c>
    </row>
    <row r="1324" spans="1:6" ht="60" customHeight="1" x14ac:dyDescent="0.25">
      <c r="A1324" t="s">
        <v>3001</v>
      </c>
      <c r="B1324" t="s">
        <v>6405</v>
      </c>
      <c r="D1324">
        <v>608</v>
      </c>
      <c r="E1324" t="s">
        <v>8291</v>
      </c>
      <c r="F1324" s="24" t="s">
        <v>6113</v>
      </c>
    </row>
    <row r="1325" spans="1:6" ht="60" customHeight="1" x14ac:dyDescent="0.25">
      <c r="A1325" t="s">
        <v>3444</v>
      </c>
      <c r="B1325" t="s">
        <v>6406</v>
      </c>
      <c r="D1325">
        <v>925</v>
      </c>
      <c r="E1325" t="s">
        <v>8292</v>
      </c>
      <c r="F1325" s="24" t="s">
        <v>6113</v>
      </c>
    </row>
    <row r="1326" spans="1:6" ht="45" customHeight="1" x14ac:dyDescent="0.25">
      <c r="A1326" t="s">
        <v>3089</v>
      </c>
      <c r="B1326" t="s">
        <v>6407</v>
      </c>
      <c r="D1326">
        <v>701</v>
      </c>
      <c r="E1326" t="s">
        <v>8293</v>
      </c>
      <c r="F1326" s="24" t="s">
        <v>5494</v>
      </c>
    </row>
    <row r="1327" spans="1:6" ht="60" customHeight="1" x14ac:dyDescent="0.25">
      <c r="A1327" t="s">
        <v>3407</v>
      </c>
      <c r="B1327" t="s">
        <v>6408</v>
      </c>
      <c r="D1327">
        <v>907</v>
      </c>
      <c r="E1327" t="s">
        <v>8294</v>
      </c>
      <c r="F1327" s="24" t="s">
        <v>6914</v>
      </c>
    </row>
    <row r="1328" spans="1:6" ht="45" customHeight="1" x14ac:dyDescent="0.25">
      <c r="A1328" t="s">
        <v>1664</v>
      </c>
      <c r="B1328" t="s">
        <v>6409</v>
      </c>
      <c r="D1328">
        <v>3334</v>
      </c>
      <c r="E1328" t="s">
        <v>8295</v>
      </c>
      <c r="F1328" s="24" t="s">
        <v>6165</v>
      </c>
    </row>
    <row r="1329" spans="1:6" ht="60" customHeight="1" x14ac:dyDescent="0.25">
      <c r="A1329" t="s">
        <v>287</v>
      </c>
      <c r="B1329" t="s">
        <v>6410</v>
      </c>
      <c r="D1329">
        <v>1285</v>
      </c>
      <c r="E1329" t="s">
        <v>8296</v>
      </c>
      <c r="F1329" s="24" t="s">
        <v>6113</v>
      </c>
    </row>
    <row r="1330" spans="1:6" ht="45" customHeight="1" x14ac:dyDescent="0.25">
      <c r="A1330" t="s">
        <v>4067</v>
      </c>
      <c r="B1330" t="s">
        <v>6412</v>
      </c>
      <c r="D1330">
        <v>989</v>
      </c>
      <c r="E1330" t="s">
        <v>8297</v>
      </c>
      <c r="F1330" s="24" t="s">
        <v>5494</v>
      </c>
    </row>
    <row r="1331" spans="1:6" ht="45" customHeight="1" x14ac:dyDescent="0.25">
      <c r="A1331" t="s">
        <v>5118</v>
      </c>
      <c r="B1331" t="s">
        <v>6413</v>
      </c>
      <c r="D1331">
        <v>105</v>
      </c>
      <c r="E1331" t="s">
        <v>8298</v>
      </c>
      <c r="F1331" s="24" t="s">
        <v>6165</v>
      </c>
    </row>
    <row r="1332" spans="1:6" ht="60" customHeight="1" x14ac:dyDescent="0.25">
      <c r="A1332" t="s">
        <v>5119</v>
      </c>
      <c r="B1332" t="s">
        <v>6414</v>
      </c>
      <c r="D1332">
        <v>2322</v>
      </c>
      <c r="E1332" t="s">
        <v>8299</v>
      </c>
      <c r="F1332" s="24" t="s">
        <v>5297</v>
      </c>
    </row>
    <row r="1333" spans="1:6" ht="60" customHeight="1" x14ac:dyDescent="0.25">
      <c r="A1333" t="s">
        <v>59</v>
      </c>
      <c r="B1333" t="s">
        <v>6417</v>
      </c>
      <c r="D1333">
        <v>1053</v>
      </c>
      <c r="E1333" t="s">
        <v>8300</v>
      </c>
      <c r="F1333" s="24" t="s">
        <v>5297</v>
      </c>
    </row>
    <row r="1334" spans="1:6" ht="45" customHeight="1" x14ac:dyDescent="0.25">
      <c r="A1334" t="s">
        <v>1413</v>
      </c>
      <c r="B1334" t="s">
        <v>6419</v>
      </c>
      <c r="D1334">
        <v>3112</v>
      </c>
      <c r="E1334" t="s">
        <v>8301</v>
      </c>
      <c r="F1334" s="24" t="s">
        <v>6382</v>
      </c>
    </row>
    <row r="1335" spans="1:6" ht="45" customHeight="1" x14ac:dyDescent="0.25">
      <c r="A1335" t="s">
        <v>3209</v>
      </c>
      <c r="B1335" t="s">
        <v>6420</v>
      </c>
      <c r="D1335">
        <v>751</v>
      </c>
      <c r="E1335" t="s">
        <v>8302</v>
      </c>
      <c r="F1335" s="24" t="s">
        <v>6197</v>
      </c>
    </row>
    <row r="1336" spans="1:6" ht="75" customHeight="1" x14ac:dyDescent="0.25">
      <c r="A1336" t="s">
        <v>3485</v>
      </c>
      <c r="B1336" t="s">
        <v>6421</v>
      </c>
      <c r="D1336">
        <v>945</v>
      </c>
      <c r="E1336" t="s">
        <v>8303</v>
      </c>
      <c r="F1336" s="24" t="s">
        <v>6332</v>
      </c>
    </row>
    <row r="1337" spans="1:6" ht="60" customHeight="1" x14ac:dyDescent="0.25">
      <c r="A1337" t="s">
        <v>2473</v>
      </c>
      <c r="B1337" t="s">
        <v>6422</v>
      </c>
      <c r="D1337">
        <v>5054</v>
      </c>
      <c r="E1337" t="s">
        <v>8304</v>
      </c>
      <c r="F1337" s="24" t="s">
        <v>6113</v>
      </c>
    </row>
    <row r="1338" spans="1:6" ht="60" customHeight="1" x14ac:dyDescent="0.25">
      <c r="A1338" t="s">
        <v>1112</v>
      </c>
      <c r="B1338" t="s">
        <v>6423</v>
      </c>
      <c r="D1338">
        <v>229</v>
      </c>
      <c r="E1338" t="s">
        <v>8305</v>
      </c>
      <c r="F1338" s="24" t="s">
        <v>6113</v>
      </c>
    </row>
    <row r="1339" spans="1:6" ht="45" customHeight="1" x14ac:dyDescent="0.25">
      <c r="A1339" t="s">
        <v>1007</v>
      </c>
      <c r="B1339" t="s">
        <v>6424</v>
      </c>
      <c r="D1339">
        <v>2172</v>
      </c>
      <c r="E1339" t="s">
        <v>8306</v>
      </c>
      <c r="F1339" s="24" t="s">
        <v>6165</v>
      </c>
    </row>
    <row r="1340" spans="1:6" ht="60" customHeight="1" x14ac:dyDescent="0.25">
      <c r="A1340" t="s">
        <v>1724</v>
      </c>
      <c r="B1340" t="s">
        <v>6425</v>
      </c>
      <c r="D1340">
        <v>338</v>
      </c>
      <c r="E1340" t="s">
        <v>8307</v>
      </c>
      <c r="F1340" s="24" t="s">
        <v>6113</v>
      </c>
    </row>
    <row r="1341" spans="1:6" ht="60" customHeight="1" x14ac:dyDescent="0.25">
      <c r="A1341" t="s">
        <v>2283</v>
      </c>
      <c r="B1341" t="s">
        <v>6426</v>
      </c>
      <c r="D1341">
        <v>4475636</v>
      </c>
      <c r="E1341" t="s">
        <v>8308</v>
      </c>
      <c r="F1341" s="24" t="s">
        <v>5297</v>
      </c>
    </row>
    <row r="1342" spans="1:6" ht="60" customHeight="1" x14ac:dyDescent="0.25">
      <c r="A1342" t="s">
        <v>843</v>
      </c>
      <c r="B1342" t="s">
        <v>6429</v>
      </c>
      <c r="D1342">
        <v>2013</v>
      </c>
      <c r="E1342" t="s">
        <v>8309</v>
      </c>
      <c r="F1342" s="24" t="s">
        <v>6914</v>
      </c>
    </row>
    <row r="1343" spans="1:6" ht="45" customHeight="1" x14ac:dyDescent="0.25">
      <c r="A1343" t="s">
        <v>1188</v>
      </c>
      <c r="B1343" t="s">
        <v>6430</v>
      </c>
      <c r="D1343">
        <v>2346</v>
      </c>
      <c r="E1343" t="s">
        <v>8310</v>
      </c>
      <c r="F1343" s="24" t="s">
        <v>5494</v>
      </c>
    </row>
    <row r="1344" spans="1:6" ht="60" customHeight="1" x14ac:dyDescent="0.25">
      <c r="A1344" t="s">
        <v>4873</v>
      </c>
      <c r="B1344" t="s">
        <v>6431</v>
      </c>
      <c r="D1344">
        <v>1241</v>
      </c>
      <c r="E1344" t="s">
        <v>8311</v>
      </c>
      <c r="F1344" s="24" t="s">
        <v>5297</v>
      </c>
    </row>
    <row r="1345" spans="1:6" ht="45" customHeight="1" x14ac:dyDescent="0.25">
      <c r="A1345" t="s">
        <v>5120</v>
      </c>
      <c r="B1345" t="s">
        <v>6432</v>
      </c>
      <c r="D1345">
        <v>641</v>
      </c>
      <c r="E1345" t="s">
        <v>8312</v>
      </c>
      <c r="F1345" s="24" t="s">
        <v>6165</v>
      </c>
    </row>
    <row r="1346" spans="1:6" ht="75" customHeight="1" x14ac:dyDescent="0.25">
      <c r="A1346" t="s">
        <v>2542</v>
      </c>
      <c r="B1346" t="s">
        <v>6433</v>
      </c>
      <c r="D1346">
        <v>5089</v>
      </c>
      <c r="E1346" t="s">
        <v>8313</v>
      </c>
      <c r="F1346" s="24" t="s">
        <v>6332</v>
      </c>
    </row>
    <row r="1347" spans="1:6" ht="45" customHeight="1" x14ac:dyDescent="0.25">
      <c r="A1347" t="s">
        <v>3482</v>
      </c>
      <c r="B1347" t="s">
        <v>6434</v>
      </c>
      <c r="D1347">
        <v>943</v>
      </c>
      <c r="E1347" t="s">
        <v>8314</v>
      </c>
      <c r="F1347" s="24" t="s">
        <v>6165</v>
      </c>
    </row>
    <row r="1348" spans="1:6" ht="45" customHeight="1" x14ac:dyDescent="0.25">
      <c r="A1348" t="s">
        <v>1727</v>
      </c>
      <c r="B1348" t="s">
        <v>6435</v>
      </c>
      <c r="D1348">
        <v>3390</v>
      </c>
      <c r="E1348" t="s">
        <v>8315</v>
      </c>
      <c r="F1348" s="24" t="s">
        <v>6165</v>
      </c>
    </row>
    <row r="1349" spans="1:6" ht="45" customHeight="1" x14ac:dyDescent="0.25">
      <c r="A1349" t="s">
        <v>4355</v>
      </c>
      <c r="B1349" t="s">
        <v>6436</v>
      </c>
      <c r="D1349">
        <v>926</v>
      </c>
      <c r="E1349" t="s">
        <v>8316</v>
      </c>
      <c r="F1349" s="24" t="s">
        <v>6165</v>
      </c>
    </row>
    <row r="1350" spans="1:6" ht="60" customHeight="1" x14ac:dyDescent="0.25">
      <c r="A1350" t="s">
        <v>40</v>
      </c>
      <c r="B1350" t="s">
        <v>6437</v>
      </c>
      <c r="D1350">
        <v>1037</v>
      </c>
      <c r="E1350" t="s">
        <v>8317</v>
      </c>
      <c r="F1350" s="24" t="s">
        <v>5297</v>
      </c>
    </row>
    <row r="1351" spans="1:6" ht="45" customHeight="1" x14ac:dyDescent="0.25">
      <c r="A1351" t="s">
        <v>2768</v>
      </c>
      <c r="B1351" t="s">
        <v>6438</v>
      </c>
      <c r="D1351">
        <v>5426</v>
      </c>
      <c r="E1351" t="s">
        <v>8318</v>
      </c>
      <c r="F1351" s="24" t="s">
        <v>6165</v>
      </c>
    </row>
    <row r="1352" spans="1:6" ht="45" customHeight="1" x14ac:dyDescent="0.25">
      <c r="A1352" t="s">
        <v>129</v>
      </c>
      <c r="B1352" t="s">
        <v>6440</v>
      </c>
      <c r="D1352">
        <v>1206</v>
      </c>
      <c r="E1352" t="s">
        <v>8319</v>
      </c>
      <c r="F1352" s="24" t="s">
        <v>5494</v>
      </c>
    </row>
    <row r="1353" spans="1:6" ht="60" customHeight="1" x14ac:dyDescent="0.25">
      <c r="A1353" t="s">
        <v>5121</v>
      </c>
      <c r="B1353" t="s">
        <v>6442</v>
      </c>
      <c r="D1353">
        <v>5082</v>
      </c>
      <c r="E1353" t="s">
        <v>8320</v>
      </c>
      <c r="F1353" s="24" t="s">
        <v>6113</v>
      </c>
    </row>
    <row r="1354" spans="1:6" ht="45" customHeight="1" x14ac:dyDescent="0.25">
      <c r="A1354" t="s">
        <v>3976</v>
      </c>
      <c r="B1354" t="s">
        <v>6443</v>
      </c>
      <c r="D1354">
        <v>31741</v>
      </c>
      <c r="E1354" t="s">
        <v>8321</v>
      </c>
      <c r="F1354" s="24" t="s">
        <v>6165</v>
      </c>
    </row>
    <row r="1355" spans="1:6" ht="45" customHeight="1" x14ac:dyDescent="0.25">
      <c r="A1355" t="s">
        <v>4038</v>
      </c>
      <c r="B1355" t="s">
        <v>6444</v>
      </c>
      <c r="D1355">
        <v>1268</v>
      </c>
      <c r="E1355" t="s">
        <v>8322</v>
      </c>
      <c r="F1355" s="24" t="s">
        <v>5494</v>
      </c>
    </row>
    <row r="1356" spans="1:6" ht="60" customHeight="1" x14ac:dyDescent="0.25">
      <c r="A1356" t="s">
        <v>3088</v>
      </c>
      <c r="B1356" t="s">
        <v>6445</v>
      </c>
      <c r="D1356">
        <v>701</v>
      </c>
      <c r="E1356" t="s">
        <v>8323</v>
      </c>
      <c r="F1356" s="24" t="s">
        <v>5297</v>
      </c>
    </row>
    <row r="1357" spans="1:6" ht="45" customHeight="1" x14ac:dyDescent="0.25">
      <c r="A1357" t="s">
        <v>1824</v>
      </c>
      <c r="B1357" t="s">
        <v>6446</v>
      </c>
      <c r="D1357">
        <v>3459</v>
      </c>
      <c r="E1357" t="s">
        <v>8324</v>
      </c>
      <c r="F1357" s="24" t="s">
        <v>6165</v>
      </c>
    </row>
    <row r="1358" spans="1:6" ht="60" customHeight="1" x14ac:dyDescent="0.25">
      <c r="A1358" t="s">
        <v>489</v>
      </c>
      <c r="B1358" t="s">
        <v>6448</v>
      </c>
      <c r="D1358">
        <v>1704</v>
      </c>
      <c r="E1358" t="s">
        <v>8325</v>
      </c>
      <c r="F1358" s="24" t="s">
        <v>5297</v>
      </c>
    </row>
    <row r="1359" spans="1:6" ht="45" customHeight="1" x14ac:dyDescent="0.25">
      <c r="A1359" t="s">
        <v>1519</v>
      </c>
      <c r="B1359" t="s">
        <v>6449</v>
      </c>
      <c r="D1359">
        <v>3152</v>
      </c>
      <c r="E1359" t="s">
        <v>8326</v>
      </c>
      <c r="F1359" s="24" t="s">
        <v>6382</v>
      </c>
    </row>
    <row r="1360" spans="1:6" ht="60" customHeight="1" x14ac:dyDescent="0.25">
      <c r="A1360" t="s">
        <v>1363</v>
      </c>
      <c r="B1360" t="s">
        <v>6450</v>
      </c>
      <c r="D1360">
        <v>3021</v>
      </c>
      <c r="E1360" t="s">
        <v>8327</v>
      </c>
      <c r="F1360" s="24" t="s">
        <v>6140</v>
      </c>
    </row>
    <row r="1361" spans="1:6" ht="45" customHeight="1" x14ac:dyDescent="0.25">
      <c r="A1361" t="s">
        <v>2741</v>
      </c>
      <c r="B1361" t="s">
        <v>6451</v>
      </c>
      <c r="D1361">
        <v>5400</v>
      </c>
      <c r="E1361" t="s">
        <v>8328</v>
      </c>
      <c r="F1361" s="24" t="s">
        <v>6165</v>
      </c>
    </row>
    <row r="1362" spans="1:6" ht="60" customHeight="1" x14ac:dyDescent="0.25">
      <c r="A1362" t="s">
        <v>3230</v>
      </c>
      <c r="B1362" t="s">
        <v>6452</v>
      </c>
      <c r="D1362">
        <v>767</v>
      </c>
      <c r="E1362" t="s">
        <v>8329</v>
      </c>
      <c r="F1362" s="24" t="s">
        <v>6113</v>
      </c>
    </row>
    <row r="1363" spans="1:6" ht="60" customHeight="1" x14ac:dyDescent="0.25">
      <c r="A1363" t="s">
        <v>2829</v>
      </c>
      <c r="B1363" t="s">
        <v>6453</v>
      </c>
      <c r="D1363">
        <v>550</v>
      </c>
      <c r="E1363" t="s">
        <v>8330</v>
      </c>
      <c r="F1363" s="24" t="s">
        <v>6914</v>
      </c>
    </row>
    <row r="1364" spans="1:6" ht="45" customHeight="1" x14ac:dyDescent="0.25">
      <c r="A1364" t="s">
        <v>5123</v>
      </c>
      <c r="B1364" t="s">
        <v>6454</v>
      </c>
      <c r="D1364">
        <v>1292</v>
      </c>
      <c r="E1364" t="s">
        <v>8331</v>
      </c>
      <c r="F1364" s="24" t="s">
        <v>5494</v>
      </c>
    </row>
    <row r="1365" spans="1:6" ht="45" customHeight="1" x14ac:dyDescent="0.25">
      <c r="A1365" t="s">
        <v>5124</v>
      </c>
      <c r="B1365" t="s">
        <v>6455</v>
      </c>
      <c r="D1365">
        <v>2177</v>
      </c>
      <c r="E1365" t="s">
        <v>8332</v>
      </c>
      <c r="F1365" s="24" t="s">
        <v>6197</v>
      </c>
    </row>
    <row r="1366" spans="1:6" ht="60" customHeight="1" x14ac:dyDescent="0.25">
      <c r="A1366" t="s">
        <v>612</v>
      </c>
      <c r="B1366" t="s">
        <v>6457</v>
      </c>
      <c r="D1366">
        <v>1736</v>
      </c>
      <c r="E1366" t="s">
        <v>8333</v>
      </c>
      <c r="F1366" s="24" t="s">
        <v>5297</v>
      </c>
    </row>
    <row r="1367" spans="1:6" ht="60" customHeight="1" x14ac:dyDescent="0.25">
      <c r="A1367" t="s">
        <v>1609</v>
      </c>
      <c r="B1367" t="s">
        <v>6458</v>
      </c>
      <c r="D1367">
        <v>3194</v>
      </c>
      <c r="E1367" t="s">
        <v>8334</v>
      </c>
      <c r="F1367" s="24" t="s">
        <v>5297</v>
      </c>
    </row>
    <row r="1368" spans="1:6" ht="45" customHeight="1" x14ac:dyDescent="0.25">
      <c r="A1368" t="s">
        <v>2967</v>
      </c>
      <c r="B1368" t="s">
        <v>6460</v>
      </c>
      <c r="D1368">
        <v>6016</v>
      </c>
      <c r="E1368" t="s">
        <v>8335</v>
      </c>
      <c r="F1368" s="24" t="s">
        <v>6382</v>
      </c>
    </row>
    <row r="1369" spans="1:6" ht="60" customHeight="1" x14ac:dyDescent="0.25">
      <c r="A1369" t="s">
        <v>3206</v>
      </c>
      <c r="B1369" t="s">
        <v>6461</v>
      </c>
      <c r="D1369">
        <v>747</v>
      </c>
      <c r="E1369" t="s">
        <v>8336</v>
      </c>
      <c r="F1369" s="24" t="s">
        <v>5297</v>
      </c>
    </row>
    <row r="1370" spans="1:6" ht="45" customHeight="1" x14ac:dyDescent="0.25">
      <c r="A1370" t="s">
        <v>1576</v>
      </c>
      <c r="B1370" t="s">
        <v>6462</v>
      </c>
      <c r="D1370">
        <v>3183</v>
      </c>
      <c r="E1370" t="s">
        <v>8337</v>
      </c>
      <c r="F1370" s="24" t="s">
        <v>6165</v>
      </c>
    </row>
    <row r="1371" spans="1:6" ht="60" customHeight="1" x14ac:dyDescent="0.25">
      <c r="A1371" t="s">
        <v>832</v>
      </c>
      <c r="B1371" t="s">
        <v>6463</v>
      </c>
      <c r="D1371">
        <v>2010</v>
      </c>
      <c r="E1371" t="s">
        <v>8338</v>
      </c>
      <c r="F1371" s="24" t="s">
        <v>6113</v>
      </c>
    </row>
    <row r="1372" spans="1:6" ht="45" customHeight="1" x14ac:dyDescent="0.25">
      <c r="A1372" t="s">
        <v>1443</v>
      </c>
      <c r="B1372" t="s">
        <v>6464</v>
      </c>
      <c r="D1372">
        <v>3122</v>
      </c>
      <c r="E1372" t="s">
        <v>8339</v>
      </c>
      <c r="F1372" s="24" t="s">
        <v>5494</v>
      </c>
    </row>
    <row r="1373" spans="1:6" ht="45" customHeight="1" x14ac:dyDescent="0.25">
      <c r="A1373" t="s">
        <v>1601</v>
      </c>
      <c r="B1373" t="s">
        <v>6465</v>
      </c>
      <c r="D1373">
        <v>3191</v>
      </c>
      <c r="E1373" t="s">
        <v>8340</v>
      </c>
      <c r="F1373" s="24" t="s">
        <v>5494</v>
      </c>
    </row>
    <row r="1374" spans="1:6" ht="45" customHeight="1" x14ac:dyDescent="0.25">
      <c r="A1374" t="s">
        <v>4249</v>
      </c>
      <c r="B1374" t="s">
        <v>6466</v>
      </c>
      <c r="D1374">
        <v>609</v>
      </c>
      <c r="E1374" t="s">
        <v>8341</v>
      </c>
      <c r="F1374" s="24" t="s">
        <v>6165</v>
      </c>
    </row>
    <row r="1375" spans="1:6" ht="60" customHeight="1" x14ac:dyDescent="0.25">
      <c r="A1375" t="s">
        <v>1511</v>
      </c>
      <c r="B1375" t="s">
        <v>6467</v>
      </c>
      <c r="D1375">
        <v>3150</v>
      </c>
      <c r="E1375" t="s">
        <v>8342</v>
      </c>
      <c r="F1375" s="24" t="s">
        <v>5297</v>
      </c>
    </row>
    <row r="1376" spans="1:6" ht="60" customHeight="1" x14ac:dyDescent="0.25">
      <c r="A1376" t="s">
        <v>385</v>
      </c>
      <c r="B1376" t="s">
        <v>6468</v>
      </c>
      <c r="D1376">
        <v>1630</v>
      </c>
      <c r="E1376" t="s">
        <v>8343</v>
      </c>
      <c r="F1376" s="24" t="s">
        <v>6140</v>
      </c>
    </row>
    <row r="1377" spans="1:6" ht="60" customHeight="1" x14ac:dyDescent="0.25">
      <c r="A1377" t="s">
        <v>1392</v>
      </c>
      <c r="B1377" t="s">
        <v>6470</v>
      </c>
      <c r="D1377">
        <v>3104</v>
      </c>
      <c r="E1377" t="s">
        <v>8344</v>
      </c>
      <c r="F1377" s="24" t="s">
        <v>6113</v>
      </c>
    </row>
    <row r="1378" spans="1:6" ht="60" customHeight="1" x14ac:dyDescent="0.25">
      <c r="A1378" t="s">
        <v>1311</v>
      </c>
      <c r="B1378" t="s">
        <v>6471</v>
      </c>
      <c r="D1378">
        <v>274</v>
      </c>
      <c r="E1378" t="s">
        <v>8345</v>
      </c>
      <c r="F1378" s="24" t="s">
        <v>6113</v>
      </c>
    </row>
    <row r="1379" spans="1:6" ht="60" customHeight="1" x14ac:dyDescent="0.25">
      <c r="A1379" t="s">
        <v>1323</v>
      </c>
      <c r="B1379" t="s">
        <v>6472</v>
      </c>
      <c r="D1379">
        <v>2808</v>
      </c>
      <c r="E1379" t="s">
        <v>8346</v>
      </c>
      <c r="F1379" s="24" t="s">
        <v>6113</v>
      </c>
    </row>
    <row r="1380" spans="1:6" ht="60" customHeight="1" x14ac:dyDescent="0.25">
      <c r="A1380" t="s">
        <v>752</v>
      </c>
      <c r="B1380" t="s">
        <v>6473</v>
      </c>
      <c r="D1380">
        <v>1910</v>
      </c>
      <c r="E1380" t="s">
        <v>8347</v>
      </c>
      <c r="F1380" s="24" t="s">
        <v>6113</v>
      </c>
    </row>
    <row r="1381" spans="1:6" ht="60" customHeight="1" x14ac:dyDescent="0.25">
      <c r="A1381" t="s">
        <v>3124</v>
      </c>
      <c r="B1381" t="s">
        <v>6474</v>
      </c>
      <c r="D1381">
        <v>713</v>
      </c>
      <c r="E1381" t="s">
        <v>8348</v>
      </c>
      <c r="F1381" s="24" t="s">
        <v>6113</v>
      </c>
    </row>
    <row r="1382" spans="1:6" ht="45" customHeight="1" x14ac:dyDescent="0.25">
      <c r="A1382" t="s">
        <v>2769</v>
      </c>
      <c r="B1382" t="s">
        <v>6475</v>
      </c>
      <c r="D1382">
        <v>5426</v>
      </c>
      <c r="E1382" t="s">
        <v>8349</v>
      </c>
      <c r="F1382" s="24" t="s">
        <v>6197</v>
      </c>
    </row>
    <row r="1383" spans="1:6" ht="45" customHeight="1" x14ac:dyDescent="0.25">
      <c r="A1383" t="s">
        <v>1541</v>
      </c>
      <c r="B1383" t="s">
        <v>6476</v>
      </c>
      <c r="D1383">
        <v>3166</v>
      </c>
      <c r="E1383" t="s">
        <v>8350</v>
      </c>
      <c r="F1383" s="24" t="s">
        <v>6197</v>
      </c>
    </row>
    <row r="1384" spans="1:6" ht="75" customHeight="1" x14ac:dyDescent="0.25">
      <c r="A1384" t="s">
        <v>5126</v>
      </c>
      <c r="B1384" t="s">
        <v>6477</v>
      </c>
      <c r="D1384">
        <v>5496</v>
      </c>
      <c r="E1384" t="s">
        <v>8351</v>
      </c>
      <c r="F1384" s="24" t="s">
        <v>6332</v>
      </c>
    </row>
    <row r="1385" spans="1:6" ht="60" customHeight="1" x14ac:dyDescent="0.25">
      <c r="A1385" t="s">
        <v>2120</v>
      </c>
      <c r="B1385" t="s">
        <v>6478</v>
      </c>
      <c r="D1385">
        <v>4003</v>
      </c>
      <c r="E1385" t="s">
        <v>8352</v>
      </c>
      <c r="F1385" s="24" t="s">
        <v>6113</v>
      </c>
    </row>
    <row r="1386" spans="1:6" ht="60" customHeight="1" x14ac:dyDescent="0.25">
      <c r="A1386" t="s">
        <v>221</v>
      </c>
      <c r="B1386" t="s">
        <v>6479</v>
      </c>
      <c r="D1386">
        <v>1249</v>
      </c>
      <c r="E1386" t="s">
        <v>8353</v>
      </c>
      <c r="F1386" s="24" t="s">
        <v>5297</v>
      </c>
    </row>
    <row r="1387" spans="1:6" ht="45" customHeight="1" x14ac:dyDescent="0.25">
      <c r="A1387" t="s">
        <v>2166</v>
      </c>
      <c r="B1387" t="s">
        <v>6480</v>
      </c>
      <c r="D1387">
        <v>4124</v>
      </c>
      <c r="E1387" t="s">
        <v>8354</v>
      </c>
      <c r="F1387" s="24" t="s">
        <v>5494</v>
      </c>
    </row>
    <row r="1388" spans="1:6" ht="60" customHeight="1" x14ac:dyDescent="0.25">
      <c r="A1388" t="s">
        <v>2841</v>
      </c>
      <c r="B1388" t="s">
        <v>6482</v>
      </c>
      <c r="D1388">
        <v>555</v>
      </c>
      <c r="E1388" t="s">
        <v>8355</v>
      </c>
      <c r="F1388" s="24" t="s">
        <v>5976</v>
      </c>
    </row>
    <row r="1389" spans="1:6" ht="60" customHeight="1" x14ac:dyDescent="0.25">
      <c r="A1389" t="s">
        <v>3404</v>
      </c>
      <c r="B1389" t="s">
        <v>6483</v>
      </c>
      <c r="D1389">
        <v>906</v>
      </c>
      <c r="E1389" t="s">
        <v>8356</v>
      </c>
      <c r="F1389" s="24" t="s">
        <v>6914</v>
      </c>
    </row>
    <row r="1390" spans="1:6" ht="45" customHeight="1" x14ac:dyDescent="0.25">
      <c r="A1390" t="s">
        <v>2902</v>
      </c>
      <c r="B1390" t="s">
        <v>6484</v>
      </c>
      <c r="D1390">
        <v>579</v>
      </c>
      <c r="E1390" t="s">
        <v>8357</v>
      </c>
      <c r="F1390" s="24" t="s">
        <v>6382</v>
      </c>
    </row>
    <row r="1391" spans="1:6" ht="60" customHeight="1" x14ac:dyDescent="0.25">
      <c r="A1391" t="s">
        <v>903</v>
      </c>
      <c r="B1391" t="s">
        <v>6485</v>
      </c>
      <c r="D1391">
        <v>2050</v>
      </c>
      <c r="E1391" t="s">
        <v>8358</v>
      </c>
      <c r="F1391" s="24" t="s">
        <v>6113</v>
      </c>
    </row>
    <row r="1392" spans="1:6" ht="60" customHeight="1" x14ac:dyDescent="0.25">
      <c r="A1392" t="s">
        <v>355</v>
      </c>
      <c r="B1392" t="s">
        <v>6486</v>
      </c>
      <c r="D1392">
        <v>1502</v>
      </c>
      <c r="E1392" t="s">
        <v>8359</v>
      </c>
      <c r="F1392" s="24" t="s">
        <v>6113</v>
      </c>
    </row>
    <row r="1393" spans="1:6" ht="45" customHeight="1" x14ac:dyDescent="0.25">
      <c r="A1393" t="s">
        <v>1515</v>
      </c>
      <c r="B1393" t="s">
        <v>6487</v>
      </c>
      <c r="D1393">
        <v>3151</v>
      </c>
      <c r="E1393" t="s">
        <v>8360</v>
      </c>
      <c r="F1393" s="24" t="s">
        <v>6165</v>
      </c>
    </row>
    <row r="1394" spans="1:6" ht="60" customHeight="1" x14ac:dyDescent="0.25">
      <c r="A1394" t="s">
        <v>1155</v>
      </c>
      <c r="B1394" t="s">
        <v>6488</v>
      </c>
      <c r="D1394">
        <v>2323</v>
      </c>
      <c r="E1394" t="s">
        <v>8361</v>
      </c>
      <c r="F1394" s="24" t="s">
        <v>6140</v>
      </c>
    </row>
    <row r="1395" spans="1:6" ht="45" customHeight="1" x14ac:dyDescent="0.25">
      <c r="A1395" t="s">
        <v>3310</v>
      </c>
      <c r="B1395" t="s">
        <v>6489</v>
      </c>
      <c r="D1395">
        <v>806</v>
      </c>
      <c r="E1395" t="s">
        <v>8362</v>
      </c>
      <c r="F1395" s="24" t="s">
        <v>6382</v>
      </c>
    </row>
    <row r="1396" spans="1:6" ht="60" customHeight="1" x14ac:dyDescent="0.25">
      <c r="A1396" t="s">
        <v>372</v>
      </c>
      <c r="B1396" t="s">
        <v>6492</v>
      </c>
      <c r="D1396">
        <v>1616</v>
      </c>
      <c r="E1396" t="s">
        <v>8363</v>
      </c>
      <c r="F1396" s="24" t="s">
        <v>6113</v>
      </c>
    </row>
    <row r="1397" spans="1:6" ht="60" customHeight="1" x14ac:dyDescent="0.25">
      <c r="A1397" t="s">
        <v>1064</v>
      </c>
      <c r="B1397" t="s">
        <v>6493</v>
      </c>
      <c r="D1397">
        <v>2211</v>
      </c>
      <c r="E1397" t="s">
        <v>8364</v>
      </c>
      <c r="F1397" s="24" t="s">
        <v>6113</v>
      </c>
    </row>
    <row r="1398" spans="1:6" ht="45" customHeight="1" x14ac:dyDescent="0.25">
      <c r="A1398" t="s">
        <v>2852</v>
      </c>
      <c r="B1398" t="s">
        <v>6494</v>
      </c>
      <c r="D1398">
        <v>560</v>
      </c>
      <c r="E1398" t="s">
        <v>8365</v>
      </c>
      <c r="F1398" s="24" t="s">
        <v>6165</v>
      </c>
    </row>
    <row r="1399" spans="1:6" ht="60" customHeight="1" x14ac:dyDescent="0.25">
      <c r="A1399" t="s">
        <v>572</v>
      </c>
      <c r="B1399" t="s">
        <v>6495</v>
      </c>
      <c r="D1399">
        <v>17091</v>
      </c>
      <c r="E1399" t="s">
        <v>8366</v>
      </c>
      <c r="F1399" s="24" t="s">
        <v>6113</v>
      </c>
    </row>
    <row r="1400" spans="1:6" ht="45" customHeight="1" x14ac:dyDescent="0.25">
      <c r="A1400" t="s">
        <v>3335</v>
      </c>
      <c r="B1400" t="s">
        <v>6496</v>
      </c>
      <c r="D1400">
        <v>84200</v>
      </c>
      <c r="E1400" t="s">
        <v>8367</v>
      </c>
      <c r="F1400" s="24" t="s">
        <v>6165</v>
      </c>
    </row>
    <row r="1401" spans="1:6" ht="45" customHeight="1" x14ac:dyDescent="0.25">
      <c r="A1401" t="s">
        <v>3277</v>
      </c>
      <c r="B1401" t="s">
        <v>6497</v>
      </c>
      <c r="D1401">
        <v>791</v>
      </c>
      <c r="E1401" t="s">
        <v>8368</v>
      </c>
      <c r="F1401" s="24" t="s">
        <v>5494</v>
      </c>
    </row>
    <row r="1402" spans="1:6" ht="45" customHeight="1" x14ac:dyDescent="0.25">
      <c r="A1402" t="s">
        <v>295</v>
      </c>
      <c r="B1402" t="s">
        <v>6498</v>
      </c>
      <c r="D1402">
        <v>1290</v>
      </c>
      <c r="E1402" t="s">
        <v>8369</v>
      </c>
      <c r="F1402" s="24" t="s">
        <v>5494</v>
      </c>
    </row>
    <row r="1403" spans="1:6" ht="45" customHeight="1" x14ac:dyDescent="0.25">
      <c r="A1403" t="s">
        <v>812</v>
      </c>
      <c r="B1403" t="s">
        <v>6500</v>
      </c>
      <c r="D1403">
        <v>2001</v>
      </c>
      <c r="E1403" t="s">
        <v>8370</v>
      </c>
      <c r="F1403" s="24" t="s">
        <v>5494</v>
      </c>
    </row>
    <row r="1404" spans="1:6" ht="60" customHeight="1" x14ac:dyDescent="0.25">
      <c r="A1404" t="s">
        <v>5127</v>
      </c>
      <c r="B1404" t="s">
        <v>6501</v>
      </c>
      <c r="D1404">
        <v>1231</v>
      </c>
      <c r="E1404" t="s">
        <v>8371</v>
      </c>
      <c r="F1404" s="24" t="s">
        <v>5297</v>
      </c>
    </row>
    <row r="1405" spans="1:6" ht="45" customHeight="1" x14ac:dyDescent="0.25">
      <c r="A1405" t="s">
        <v>5128</v>
      </c>
      <c r="B1405" t="s">
        <v>6502</v>
      </c>
      <c r="D1405">
        <v>1293</v>
      </c>
      <c r="E1405" t="s">
        <v>8372</v>
      </c>
      <c r="F1405" s="24" t="s">
        <v>5494</v>
      </c>
    </row>
    <row r="1406" spans="1:6" ht="60" customHeight="1" x14ac:dyDescent="0.25">
      <c r="A1406" t="s">
        <v>5129</v>
      </c>
      <c r="B1406" t="s">
        <v>6503</v>
      </c>
      <c r="D1406">
        <v>2308</v>
      </c>
      <c r="E1406" t="s">
        <v>8373</v>
      </c>
      <c r="F1406" s="24" t="s">
        <v>6113</v>
      </c>
    </row>
    <row r="1407" spans="1:6" ht="60" customHeight="1" x14ac:dyDescent="0.25">
      <c r="A1407" t="s">
        <v>5130</v>
      </c>
      <c r="B1407" t="s">
        <v>6504</v>
      </c>
      <c r="D1407">
        <v>1930</v>
      </c>
      <c r="E1407" t="s">
        <v>8374</v>
      </c>
      <c r="F1407" s="24" t="s">
        <v>5297</v>
      </c>
    </row>
    <row r="1408" spans="1:6" ht="45" customHeight="1" x14ac:dyDescent="0.25">
      <c r="A1408" t="s">
        <v>5131</v>
      </c>
      <c r="B1408" t="s">
        <v>6505</v>
      </c>
      <c r="D1408">
        <v>250</v>
      </c>
      <c r="E1408" t="s">
        <v>8375</v>
      </c>
      <c r="F1408" s="24" t="s">
        <v>5494</v>
      </c>
    </row>
    <row r="1409" spans="1:6" ht="45" customHeight="1" x14ac:dyDescent="0.25">
      <c r="A1409" t="s">
        <v>1441</v>
      </c>
      <c r="B1409" t="s">
        <v>6506</v>
      </c>
      <c r="D1409">
        <v>3122</v>
      </c>
      <c r="E1409" t="s">
        <v>8376</v>
      </c>
      <c r="F1409" s="24" t="s">
        <v>6165</v>
      </c>
    </row>
    <row r="1410" spans="1:6" ht="45" customHeight="1" x14ac:dyDescent="0.25">
      <c r="A1410" t="s">
        <v>2744</v>
      </c>
      <c r="B1410" t="s">
        <v>6508</v>
      </c>
      <c r="D1410">
        <v>5403</v>
      </c>
      <c r="E1410" t="s">
        <v>8377</v>
      </c>
      <c r="F1410" s="24" t="s">
        <v>6165</v>
      </c>
    </row>
    <row r="1411" spans="1:6" ht="45" customHeight="1" x14ac:dyDescent="0.25">
      <c r="A1411" t="s">
        <v>2770</v>
      </c>
      <c r="B1411" t="s">
        <v>6509</v>
      </c>
      <c r="D1411">
        <v>5427</v>
      </c>
      <c r="E1411" t="s">
        <v>8378</v>
      </c>
      <c r="F1411" s="24" t="s">
        <v>6165</v>
      </c>
    </row>
    <row r="1412" spans="1:6" ht="60" customHeight="1" x14ac:dyDescent="0.25">
      <c r="A1412" t="s">
        <v>139</v>
      </c>
      <c r="B1412" t="s">
        <v>6510</v>
      </c>
      <c r="D1412">
        <v>120</v>
      </c>
      <c r="E1412" t="s">
        <v>8379</v>
      </c>
      <c r="F1412" s="24" t="s">
        <v>6113</v>
      </c>
    </row>
    <row r="1413" spans="1:6" ht="60" customHeight="1" x14ac:dyDescent="0.25">
      <c r="A1413" t="s">
        <v>1951</v>
      </c>
      <c r="B1413" t="s">
        <v>6511</v>
      </c>
      <c r="D1413">
        <v>3809</v>
      </c>
      <c r="E1413" t="s">
        <v>8380</v>
      </c>
      <c r="F1413" s="24" t="s">
        <v>6113</v>
      </c>
    </row>
    <row r="1414" spans="1:6" ht="45" customHeight="1" x14ac:dyDescent="0.25">
      <c r="A1414" t="s">
        <v>944</v>
      </c>
      <c r="B1414" t="s">
        <v>6512</v>
      </c>
      <c r="D1414">
        <v>2090</v>
      </c>
      <c r="E1414" t="s">
        <v>8381</v>
      </c>
      <c r="F1414" s="24" t="s">
        <v>5494</v>
      </c>
    </row>
    <row r="1415" spans="1:6" ht="45" customHeight="1" x14ac:dyDescent="0.25">
      <c r="A1415" t="s">
        <v>2626</v>
      </c>
      <c r="B1415" t="s">
        <v>6513</v>
      </c>
      <c r="D1415">
        <v>5153</v>
      </c>
      <c r="E1415" t="s">
        <v>8382</v>
      </c>
      <c r="F1415" s="24" t="s">
        <v>5494</v>
      </c>
    </row>
    <row r="1416" spans="1:6" ht="45" customHeight="1" x14ac:dyDescent="0.25">
      <c r="A1416" t="s">
        <v>3899</v>
      </c>
      <c r="B1416" t="s">
        <v>6515</v>
      </c>
      <c r="D1416">
        <v>5052</v>
      </c>
      <c r="E1416" t="s">
        <v>8383</v>
      </c>
      <c r="F1416" s="24" t="s">
        <v>5494</v>
      </c>
    </row>
    <row r="1417" spans="1:6" ht="60" customHeight="1" x14ac:dyDescent="0.25">
      <c r="A1417" t="s">
        <v>27</v>
      </c>
      <c r="B1417" t="s">
        <v>6517</v>
      </c>
      <c r="D1417">
        <v>1033</v>
      </c>
      <c r="E1417" t="s">
        <v>8384</v>
      </c>
      <c r="F1417" s="24" t="s">
        <v>5297</v>
      </c>
    </row>
    <row r="1418" spans="1:6" ht="60" customHeight="1" x14ac:dyDescent="0.25">
      <c r="A1418" t="s">
        <v>3451</v>
      </c>
      <c r="B1418" t="s">
        <v>6518</v>
      </c>
      <c r="D1418">
        <v>927</v>
      </c>
      <c r="E1418" t="s">
        <v>8385</v>
      </c>
      <c r="F1418" s="24" t="s">
        <v>6113</v>
      </c>
    </row>
    <row r="1419" spans="1:6" ht="60" customHeight="1" x14ac:dyDescent="0.25">
      <c r="A1419" t="s">
        <v>835</v>
      </c>
      <c r="B1419" t="s">
        <v>6519</v>
      </c>
      <c r="D1419">
        <v>2011</v>
      </c>
      <c r="E1419" t="s">
        <v>8386</v>
      </c>
      <c r="F1419" s="24" t="s">
        <v>6113</v>
      </c>
    </row>
    <row r="1420" spans="1:6" ht="45" customHeight="1" x14ac:dyDescent="0.25">
      <c r="A1420" t="s">
        <v>4372</v>
      </c>
      <c r="B1420" t="s">
        <v>6520</v>
      </c>
      <c r="D1420">
        <v>3112</v>
      </c>
      <c r="E1420" t="s">
        <v>8387</v>
      </c>
      <c r="F1420" s="24" t="s">
        <v>6165</v>
      </c>
    </row>
    <row r="1421" spans="1:6" ht="60" customHeight="1" x14ac:dyDescent="0.25">
      <c r="A1421" t="s">
        <v>5135</v>
      </c>
      <c r="B1421" t="s">
        <v>6523</v>
      </c>
      <c r="D1421">
        <v>2260</v>
      </c>
      <c r="E1421" t="s">
        <v>8388</v>
      </c>
      <c r="F1421" s="24" t="s">
        <v>6113</v>
      </c>
    </row>
    <row r="1422" spans="1:6" ht="60" customHeight="1" x14ac:dyDescent="0.25">
      <c r="A1422" t="s">
        <v>3421</v>
      </c>
      <c r="B1422" t="s">
        <v>6524</v>
      </c>
      <c r="D1422">
        <v>915</v>
      </c>
      <c r="E1422" t="s">
        <v>8389</v>
      </c>
      <c r="F1422" s="24" t="s">
        <v>5297</v>
      </c>
    </row>
    <row r="1423" spans="1:6" ht="60" customHeight="1" x14ac:dyDescent="0.25">
      <c r="A1423" t="s">
        <v>56</v>
      </c>
      <c r="B1423" t="s">
        <v>6525</v>
      </c>
      <c r="D1423">
        <v>1052</v>
      </c>
      <c r="E1423" t="s">
        <v>8390</v>
      </c>
      <c r="F1423" s="24" t="s">
        <v>5297</v>
      </c>
    </row>
    <row r="1424" spans="1:6" ht="60" customHeight="1" x14ac:dyDescent="0.25">
      <c r="A1424" t="s">
        <v>1249</v>
      </c>
      <c r="B1424" t="s">
        <v>6526</v>
      </c>
      <c r="D1424">
        <v>2516</v>
      </c>
      <c r="E1424" t="s">
        <v>8391</v>
      </c>
      <c r="F1424" s="24" t="s">
        <v>6113</v>
      </c>
    </row>
    <row r="1425" spans="1:6" ht="60" customHeight="1" x14ac:dyDescent="0.25">
      <c r="A1425" t="s">
        <v>107</v>
      </c>
      <c r="B1425" t="s">
        <v>6527</v>
      </c>
      <c r="D1425">
        <v>117</v>
      </c>
      <c r="E1425" t="s">
        <v>8392</v>
      </c>
      <c r="F1425" s="24" t="s">
        <v>5297</v>
      </c>
    </row>
    <row r="1426" spans="1:6" ht="60" customHeight="1" x14ac:dyDescent="0.25">
      <c r="A1426" t="s">
        <v>1930</v>
      </c>
      <c r="B1426" t="s">
        <v>6529</v>
      </c>
      <c r="D1426">
        <v>3802</v>
      </c>
      <c r="E1426" t="s">
        <v>8393</v>
      </c>
      <c r="F1426" s="24" t="s">
        <v>6113</v>
      </c>
    </row>
    <row r="1427" spans="1:6" ht="45" customHeight="1" x14ac:dyDescent="0.25">
      <c r="A1427" t="s">
        <v>5136</v>
      </c>
      <c r="B1427" t="s">
        <v>6530</v>
      </c>
      <c r="D1427">
        <v>714</v>
      </c>
      <c r="E1427" t="s">
        <v>8394</v>
      </c>
      <c r="F1427" s="24" t="s">
        <v>5494</v>
      </c>
    </row>
    <row r="1428" spans="1:6" ht="60" customHeight="1" x14ac:dyDescent="0.25">
      <c r="A1428" t="s">
        <v>485</v>
      </c>
      <c r="B1428" t="s">
        <v>6531</v>
      </c>
      <c r="D1428">
        <v>17049</v>
      </c>
      <c r="E1428" t="s">
        <v>8395</v>
      </c>
      <c r="F1428" s="24" t="s">
        <v>6113</v>
      </c>
    </row>
    <row r="1429" spans="1:6" ht="60" customHeight="1" x14ac:dyDescent="0.25">
      <c r="A1429" t="s">
        <v>766</v>
      </c>
      <c r="B1429" t="s">
        <v>6532</v>
      </c>
      <c r="D1429">
        <v>1916</v>
      </c>
      <c r="E1429" t="s">
        <v>8396</v>
      </c>
      <c r="F1429" s="24" t="s">
        <v>6113</v>
      </c>
    </row>
    <row r="1430" spans="1:6" ht="60" customHeight="1" x14ac:dyDescent="0.25">
      <c r="A1430" t="s">
        <v>3121</v>
      </c>
      <c r="B1430" t="s">
        <v>6533</v>
      </c>
      <c r="D1430">
        <v>712</v>
      </c>
      <c r="E1430" t="s">
        <v>8397</v>
      </c>
      <c r="F1430" s="24" t="s">
        <v>6113</v>
      </c>
    </row>
    <row r="1431" spans="1:6" ht="45" customHeight="1" x14ac:dyDescent="0.25">
      <c r="A1431" t="s">
        <v>3477</v>
      </c>
      <c r="B1431" t="s">
        <v>6534</v>
      </c>
      <c r="D1431">
        <v>942</v>
      </c>
      <c r="E1431" t="s">
        <v>8398</v>
      </c>
      <c r="F1431" s="24" t="s">
        <v>6165</v>
      </c>
    </row>
    <row r="1432" spans="1:6" ht="45" customHeight="1" x14ac:dyDescent="0.25">
      <c r="A1432" t="s">
        <v>1561</v>
      </c>
      <c r="B1432" t="s">
        <v>6535</v>
      </c>
      <c r="D1432">
        <v>3176</v>
      </c>
      <c r="E1432" t="s">
        <v>8399</v>
      </c>
      <c r="F1432" s="24" t="s">
        <v>6165</v>
      </c>
    </row>
    <row r="1433" spans="1:6" ht="45" customHeight="1" x14ac:dyDescent="0.25">
      <c r="A1433" t="s">
        <v>3004</v>
      </c>
      <c r="B1433" t="s">
        <v>6536</v>
      </c>
      <c r="D1433">
        <v>6090</v>
      </c>
      <c r="E1433" t="s">
        <v>8400</v>
      </c>
      <c r="F1433" s="24" t="s">
        <v>6165</v>
      </c>
    </row>
    <row r="1434" spans="1:6" ht="45" customHeight="1" x14ac:dyDescent="0.25">
      <c r="A1434" t="s">
        <v>1328</v>
      </c>
      <c r="B1434" t="s">
        <v>6537</v>
      </c>
      <c r="D1434">
        <v>290</v>
      </c>
      <c r="E1434" t="s">
        <v>8401</v>
      </c>
      <c r="F1434" s="24" t="s">
        <v>6165</v>
      </c>
    </row>
    <row r="1435" spans="1:6" ht="45" customHeight="1" x14ac:dyDescent="0.25">
      <c r="A1435" t="s">
        <v>2771</v>
      </c>
      <c r="B1435" t="s">
        <v>6538</v>
      </c>
      <c r="D1435">
        <v>5427</v>
      </c>
      <c r="E1435" t="s">
        <v>8402</v>
      </c>
      <c r="F1435" s="24" t="s">
        <v>6197</v>
      </c>
    </row>
    <row r="1436" spans="1:6" ht="75" customHeight="1" x14ac:dyDescent="0.25">
      <c r="A1436" t="s">
        <v>997</v>
      </c>
      <c r="B1436" t="s">
        <v>6539</v>
      </c>
      <c r="D1436">
        <v>215</v>
      </c>
      <c r="E1436" t="s">
        <v>8403</v>
      </c>
      <c r="F1436" s="24" t="s">
        <v>6902</v>
      </c>
    </row>
    <row r="1437" spans="1:6" ht="45" customHeight="1" x14ac:dyDescent="0.25">
      <c r="A1437" t="s">
        <v>1103</v>
      </c>
      <c r="B1437" t="s">
        <v>6540</v>
      </c>
      <c r="D1437">
        <v>2235</v>
      </c>
      <c r="E1437" t="s">
        <v>8404</v>
      </c>
      <c r="F1437" s="24" t="s">
        <v>6165</v>
      </c>
    </row>
    <row r="1438" spans="1:6" ht="45" customHeight="1" x14ac:dyDescent="0.25">
      <c r="A1438" t="s">
        <v>3542</v>
      </c>
      <c r="B1438" t="s">
        <v>6541</v>
      </c>
      <c r="D1438">
        <v>980</v>
      </c>
      <c r="E1438" t="s">
        <v>8405</v>
      </c>
      <c r="F1438" s="24" t="s">
        <v>5494</v>
      </c>
    </row>
    <row r="1439" spans="1:6" ht="45" customHeight="1" x14ac:dyDescent="0.25">
      <c r="A1439" t="s">
        <v>4259</v>
      </c>
      <c r="B1439" t="s">
        <v>6542</v>
      </c>
      <c r="D1439">
        <v>2216</v>
      </c>
      <c r="E1439" t="s">
        <v>8406</v>
      </c>
      <c r="F1439" s="24" t="s">
        <v>6165</v>
      </c>
    </row>
    <row r="1440" spans="1:6" ht="45" customHeight="1" x14ac:dyDescent="0.25">
      <c r="A1440" t="s">
        <v>4849</v>
      </c>
      <c r="B1440" t="s">
        <v>6543</v>
      </c>
      <c r="D1440">
        <v>2569</v>
      </c>
      <c r="E1440" t="s">
        <v>8407</v>
      </c>
      <c r="F1440" s="24" t="s">
        <v>5494</v>
      </c>
    </row>
    <row r="1441" spans="1:6" ht="60" customHeight="1" x14ac:dyDescent="0.25">
      <c r="A1441" t="s">
        <v>4090</v>
      </c>
      <c r="B1441" t="s">
        <v>6544</v>
      </c>
      <c r="D1441">
        <v>1267</v>
      </c>
      <c r="E1441" t="s">
        <v>8408</v>
      </c>
      <c r="F1441" s="24" t="s">
        <v>6113</v>
      </c>
    </row>
    <row r="1442" spans="1:6" ht="45" customHeight="1" x14ac:dyDescent="0.25">
      <c r="A1442" t="s">
        <v>5137</v>
      </c>
      <c r="B1442" t="s">
        <v>6545</v>
      </c>
      <c r="D1442">
        <v>4443</v>
      </c>
      <c r="E1442" t="s">
        <v>8409</v>
      </c>
      <c r="F1442" s="24" t="s">
        <v>6197</v>
      </c>
    </row>
  </sheetData>
  <autoFilter ref="A1:J1035" xr:uid="{00000000-0009-0000-0000-000008000000}">
    <sortState xmlns:xlrd2="http://schemas.microsoft.com/office/spreadsheetml/2017/richdata2" ref="A2:J1035">
      <sortCondition sortBy="cellColor" ref="F1:F1035" dxfId="28"/>
    </sortState>
  </autoFilter>
  <conditionalFormatting sqref="A1:A489 A491:A664 A666:A1056 A1058:A1048576">
    <cfRule type="duplicateValues" dxfId="16" priority="20"/>
    <cfRule type="duplicateValues" dxfId="15" priority="31"/>
  </conditionalFormatting>
  <conditionalFormatting sqref="A1:A1056 A1058:A1048576">
    <cfRule type="duplicateValues" dxfId="14" priority="8"/>
  </conditionalFormatting>
  <conditionalFormatting sqref="A490">
    <cfRule type="duplicateValues" dxfId="13" priority="17"/>
    <cfRule type="duplicateValues" dxfId="12" priority="19"/>
  </conditionalFormatting>
  <conditionalFormatting sqref="A665">
    <cfRule type="duplicateValues" dxfId="11" priority="9"/>
    <cfRule type="duplicateValues" dxfId="10" priority="10"/>
  </conditionalFormatting>
  <conditionalFormatting sqref="B1:B6 B9:B1048576">
    <cfRule type="duplicateValues" dxfId="9" priority="3"/>
  </conditionalFormatting>
  <conditionalFormatting sqref="B7">
    <cfRule type="duplicateValues" dxfId="8" priority="1"/>
  </conditionalFormatting>
  <conditionalFormatting sqref="B8">
    <cfRule type="duplicateValues" dxfId="7" priority="2"/>
  </conditionalFormatting>
  <conditionalFormatting sqref="C317">
    <cfRule type="duplicateValues" dxfId="6" priority="12"/>
  </conditionalFormatting>
  <pageMargins left="0.7" right="0.7" top="0.75" bottom="0.75" header="0.3" footer="0.3"/>
  <pageSetup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06"/>
  <sheetViews>
    <sheetView zoomScale="115" zoomScaleNormal="115" workbookViewId="0">
      <pane ySplit="1" topLeftCell="A1676" activePane="bottomLeft" state="frozen"/>
      <selection pane="bottomLeft" activeCell="F1681" sqref="F1681"/>
    </sheetView>
  </sheetViews>
  <sheetFormatPr defaultRowHeight="15" x14ac:dyDescent="0.25"/>
  <cols>
    <col min="1" max="1" width="13.28515625" customWidth="1"/>
    <col min="2" max="2" width="27.28515625" customWidth="1"/>
    <col min="3" max="4" width="13.28515625" customWidth="1"/>
    <col min="5" max="5" width="12.7109375" customWidth="1"/>
    <col min="6" max="6" width="51.28515625" customWidth="1"/>
  </cols>
  <sheetData>
    <row r="1" spans="1:6" s="5" customFormat="1" ht="37.5" customHeight="1" x14ac:dyDescent="0.3">
      <c r="A1" s="4" t="s">
        <v>8410</v>
      </c>
      <c r="B1" s="4" t="s">
        <v>8411</v>
      </c>
      <c r="C1" s="4" t="s">
        <v>8412</v>
      </c>
      <c r="D1" s="4" t="s">
        <v>8413</v>
      </c>
      <c r="E1" s="61" t="s">
        <v>8414</v>
      </c>
      <c r="F1" s="4" t="s">
        <v>8415</v>
      </c>
    </row>
    <row r="2" spans="1:6" x14ac:dyDescent="0.25">
      <c r="A2" s="21">
        <v>3125</v>
      </c>
      <c r="B2" s="21" t="s">
        <v>8416</v>
      </c>
      <c r="C2" s="21">
        <v>36</v>
      </c>
      <c r="D2" s="21"/>
      <c r="E2" s="21">
        <v>72</v>
      </c>
      <c r="F2" s="21" t="s">
        <v>8417</v>
      </c>
    </row>
    <row r="3" spans="1:6" x14ac:dyDescent="0.25">
      <c r="A3" s="21">
        <v>839</v>
      </c>
      <c r="B3" s="21" t="s">
        <v>8418</v>
      </c>
      <c r="C3" s="21">
        <v>24</v>
      </c>
      <c r="D3" s="21"/>
      <c r="E3" s="21">
        <v>48</v>
      </c>
      <c r="F3" s="21" t="s">
        <v>8419</v>
      </c>
    </row>
    <row r="4" spans="1:6" x14ac:dyDescent="0.25">
      <c r="A4" s="21">
        <v>840</v>
      </c>
      <c r="B4" s="21" t="s">
        <v>8420</v>
      </c>
      <c r="C4" s="21">
        <v>24</v>
      </c>
      <c r="D4" s="21"/>
      <c r="E4" s="21">
        <v>48</v>
      </c>
      <c r="F4" s="21" t="s">
        <v>8419</v>
      </c>
    </row>
    <row r="5" spans="1:6" x14ac:dyDescent="0.25">
      <c r="A5" s="21">
        <v>841</v>
      </c>
      <c r="B5" s="21" t="s">
        <v>8421</v>
      </c>
      <c r="C5" s="21">
        <v>24</v>
      </c>
      <c r="D5" s="21"/>
      <c r="E5" s="21">
        <v>48</v>
      </c>
      <c r="F5" s="21" t="s">
        <v>8422</v>
      </c>
    </row>
    <row r="6" spans="1:6" x14ac:dyDescent="0.25">
      <c r="A6" s="21">
        <v>842</v>
      </c>
      <c r="B6" s="21" t="s">
        <v>8423</v>
      </c>
      <c r="C6" s="21">
        <v>24</v>
      </c>
      <c r="D6" s="21"/>
      <c r="E6" s="21">
        <v>48</v>
      </c>
      <c r="F6" s="21" t="s">
        <v>8419</v>
      </c>
    </row>
    <row r="7" spans="1:6" x14ac:dyDescent="0.25">
      <c r="A7" s="21">
        <v>850</v>
      </c>
      <c r="B7" s="21" t="s">
        <v>8424</v>
      </c>
      <c r="C7" s="21">
        <v>12</v>
      </c>
      <c r="D7" s="21"/>
      <c r="E7" s="21">
        <v>24</v>
      </c>
      <c r="F7" s="21" t="s">
        <v>8425</v>
      </c>
    </row>
    <row r="8" spans="1:6" x14ac:dyDescent="0.25">
      <c r="A8" s="21">
        <v>851</v>
      </c>
      <c r="B8" s="21" t="s">
        <v>8426</v>
      </c>
      <c r="C8" s="21">
        <v>12</v>
      </c>
      <c r="D8" s="21"/>
      <c r="E8" s="21">
        <v>24</v>
      </c>
      <c r="F8" s="21" t="s">
        <v>8427</v>
      </c>
    </row>
    <row r="9" spans="1:6" x14ac:dyDescent="0.25">
      <c r="A9" s="21">
        <v>3161</v>
      </c>
      <c r="B9" s="21" t="s">
        <v>8428</v>
      </c>
      <c r="C9" s="21">
        <v>12</v>
      </c>
      <c r="D9" s="21"/>
      <c r="E9" s="21">
        <v>30</v>
      </c>
      <c r="F9" s="21" t="s">
        <v>8429</v>
      </c>
    </row>
    <row r="10" spans="1:6" x14ac:dyDescent="0.25">
      <c r="A10" s="21">
        <v>3450</v>
      </c>
      <c r="B10" s="21" t="s">
        <v>8430</v>
      </c>
      <c r="C10" s="21">
        <v>36</v>
      </c>
      <c r="D10" s="21"/>
      <c r="E10" s="21">
        <v>84</v>
      </c>
      <c r="F10" s="21" t="s">
        <v>8429</v>
      </c>
    </row>
    <row r="11" spans="1:6" x14ac:dyDescent="0.25">
      <c r="A11" s="21">
        <v>3451</v>
      </c>
      <c r="B11" s="21" t="s">
        <v>8431</v>
      </c>
      <c r="C11" s="21">
        <v>24</v>
      </c>
      <c r="D11" s="21"/>
      <c r="E11" s="21">
        <v>60</v>
      </c>
      <c r="F11" s="21" t="s">
        <v>8432</v>
      </c>
    </row>
    <row r="12" spans="1:6" x14ac:dyDescent="0.25">
      <c r="A12" s="21">
        <v>4102</v>
      </c>
      <c r="B12" s="21" t="s">
        <v>8433</v>
      </c>
      <c r="C12" s="21">
        <v>12</v>
      </c>
      <c r="D12" s="21"/>
      <c r="E12" s="21">
        <v>24</v>
      </c>
      <c r="F12" s="21" t="s">
        <v>8429</v>
      </c>
    </row>
    <row r="13" spans="1:6" x14ac:dyDescent="0.25">
      <c r="A13" s="21">
        <v>5472</v>
      </c>
      <c r="B13" s="21" t="s">
        <v>8434</v>
      </c>
      <c r="C13" s="21">
        <v>48</v>
      </c>
      <c r="D13" s="21"/>
      <c r="E13" s="21">
        <v>96</v>
      </c>
      <c r="F13" s="21" t="s">
        <v>8429</v>
      </c>
    </row>
    <row r="14" spans="1:6" x14ac:dyDescent="0.25">
      <c r="A14" s="21">
        <v>5476</v>
      </c>
      <c r="B14" s="21" t="s">
        <v>8435</v>
      </c>
      <c r="C14" s="21">
        <v>36</v>
      </c>
      <c r="D14" s="21"/>
      <c r="E14" s="21">
        <v>72</v>
      </c>
      <c r="F14" s="21" t="s">
        <v>8429</v>
      </c>
    </row>
    <row r="15" spans="1:6" x14ac:dyDescent="0.25">
      <c r="A15" s="21">
        <v>581</v>
      </c>
      <c r="B15" s="21" t="s">
        <v>8436</v>
      </c>
      <c r="C15" s="21">
        <v>24</v>
      </c>
      <c r="D15" s="21"/>
      <c r="E15" s="21">
        <v>48</v>
      </c>
      <c r="F15" s="21" t="s">
        <v>8429</v>
      </c>
    </row>
    <row r="16" spans="1:6" x14ac:dyDescent="0.25">
      <c r="A16" s="21">
        <v>582</v>
      </c>
      <c r="B16" s="21" t="s">
        <v>8437</v>
      </c>
      <c r="C16" s="21">
        <v>24</v>
      </c>
      <c r="D16" s="21"/>
      <c r="E16" s="21">
        <v>48</v>
      </c>
      <c r="F16" s="21" t="s">
        <v>8429</v>
      </c>
    </row>
    <row r="17" spans="1:7" x14ac:dyDescent="0.25">
      <c r="A17" s="21">
        <v>847</v>
      </c>
      <c r="B17" s="21" t="s">
        <v>8438</v>
      </c>
      <c r="C17" s="21">
        <v>24</v>
      </c>
      <c r="D17" s="21"/>
      <c r="E17" s="21">
        <v>40</v>
      </c>
      <c r="F17" s="21" t="s">
        <v>8439</v>
      </c>
      <c r="G17" t="s">
        <v>8440</v>
      </c>
    </row>
    <row r="18" spans="1:7" x14ac:dyDescent="0.25">
      <c r="A18" s="21">
        <v>3121</v>
      </c>
      <c r="B18" s="21" t="s">
        <v>8441</v>
      </c>
      <c r="C18" s="21">
        <v>48</v>
      </c>
      <c r="D18" s="21"/>
      <c r="E18" s="21">
        <v>60</v>
      </c>
      <c r="F18" s="21" t="s">
        <v>8442</v>
      </c>
      <c r="G18">
        <v>48</v>
      </c>
    </row>
    <row r="19" spans="1:7" x14ac:dyDescent="0.25">
      <c r="A19" s="21">
        <v>3126</v>
      </c>
      <c r="B19" s="21" t="s">
        <v>8443</v>
      </c>
      <c r="C19" s="21">
        <v>48</v>
      </c>
      <c r="D19" s="21"/>
      <c r="E19" s="21">
        <v>60</v>
      </c>
      <c r="F19" s="21" t="s">
        <v>8442</v>
      </c>
      <c r="G19">
        <v>48</v>
      </c>
    </row>
    <row r="20" spans="1:7" x14ac:dyDescent="0.25">
      <c r="A20" s="21">
        <v>3132</v>
      </c>
      <c r="B20" s="21" t="s">
        <v>8444</v>
      </c>
      <c r="C20" s="21">
        <v>48</v>
      </c>
      <c r="D20" s="21"/>
      <c r="E20" s="21">
        <v>60</v>
      </c>
      <c r="F20" s="21" t="s">
        <v>8442</v>
      </c>
      <c r="G20">
        <v>48</v>
      </c>
    </row>
    <row r="21" spans="1:7" x14ac:dyDescent="0.25">
      <c r="A21" s="21">
        <v>3167</v>
      </c>
      <c r="B21" s="21" t="s">
        <v>8445</v>
      </c>
      <c r="C21" s="21">
        <v>24</v>
      </c>
      <c r="D21" s="21"/>
      <c r="E21" s="21">
        <v>40</v>
      </c>
      <c r="F21" s="21" t="s">
        <v>8442</v>
      </c>
      <c r="G21">
        <v>24</v>
      </c>
    </row>
    <row r="22" spans="1:7" x14ac:dyDescent="0.25">
      <c r="A22">
        <v>3128</v>
      </c>
      <c r="B22" t="s">
        <v>8446</v>
      </c>
      <c r="C22">
        <v>48</v>
      </c>
      <c r="F22" t="s">
        <v>8447</v>
      </c>
    </row>
    <row r="23" spans="1:7" x14ac:dyDescent="0.25">
      <c r="A23">
        <v>3130</v>
      </c>
      <c r="B23" t="s">
        <v>8448</v>
      </c>
      <c r="C23">
        <v>48</v>
      </c>
      <c r="F23" t="s">
        <v>8447</v>
      </c>
    </row>
    <row r="24" spans="1:7" x14ac:dyDescent="0.25">
      <c r="A24">
        <v>44</v>
      </c>
      <c r="B24" t="s">
        <v>8449</v>
      </c>
      <c r="C24">
        <v>5</v>
      </c>
    </row>
    <row r="25" spans="1:7" x14ac:dyDescent="0.25">
      <c r="A25">
        <v>402</v>
      </c>
      <c r="B25" t="s">
        <v>8450</v>
      </c>
      <c r="C25">
        <v>10</v>
      </c>
    </row>
    <row r="26" spans="1:7" x14ac:dyDescent="0.25">
      <c r="A26">
        <v>2242</v>
      </c>
      <c r="B26" t="s">
        <v>8451</v>
      </c>
      <c r="C26">
        <v>48</v>
      </c>
    </row>
    <row r="27" spans="1:7" x14ac:dyDescent="0.25">
      <c r="A27">
        <v>10111</v>
      </c>
      <c r="B27" t="s">
        <v>8452</v>
      </c>
      <c r="C27">
        <v>10</v>
      </c>
    </row>
    <row r="28" spans="1:7" x14ac:dyDescent="0.25">
      <c r="A28">
        <v>10112</v>
      </c>
      <c r="B28" t="s">
        <v>8453</v>
      </c>
      <c r="C28">
        <v>10</v>
      </c>
    </row>
    <row r="29" spans="1:7" x14ac:dyDescent="0.25">
      <c r="A29">
        <v>10113</v>
      </c>
      <c r="B29" t="s">
        <v>8454</v>
      </c>
      <c r="C29">
        <v>10</v>
      </c>
    </row>
    <row r="30" spans="1:7" x14ac:dyDescent="0.25">
      <c r="A30">
        <v>10114</v>
      </c>
      <c r="B30" t="s">
        <v>8455</v>
      </c>
      <c r="C30">
        <v>10</v>
      </c>
    </row>
    <row r="31" spans="1:7" x14ac:dyDescent="0.25">
      <c r="A31">
        <v>1030</v>
      </c>
      <c r="B31" t="s">
        <v>8456</v>
      </c>
      <c r="C31">
        <v>12</v>
      </c>
    </row>
    <row r="32" spans="1:7" x14ac:dyDescent="0.25">
      <c r="A32">
        <v>1031</v>
      </c>
      <c r="B32" t="s">
        <v>8457</v>
      </c>
      <c r="C32">
        <v>12</v>
      </c>
    </row>
    <row r="33" spans="1:3" x14ac:dyDescent="0.25">
      <c r="A33">
        <v>1032</v>
      </c>
      <c r="B33" t="s">
        <v>8458</v>
      </c>
      <c r="C33">
        <v>12</v>
      </c>
    </row>
    <row r="34" spans="1:3" x14ac:dyDescent="0.25">
      <c r="A34">
        <v>1033</v>
      </c>
      <c r="B34" t="s">
        <v>8459</v>
      </c>
      <c r="C34">
        <v>12</v>
      </c>
    </row>
    <row r="35" spans="1:3" x14ac:dyDescent="0.25">
      <c r="A35">
        <v>1034</v>
      </c>
      <c r="B35" t="s">
        <v>8460</v>
      </c>
      <c r="C35">
        <v>12</v>
      </c>
    </row>
    <row r="36" spans="1:3" x14ac:dyDescent="0.25">
      <c r="A36">
        <v>1036</v>
      </c>
      <c r="B36" t="s">
        <v>8461</v>
      </c>
      <c r="C36">
        <v>12</v>
      </c>
    </row>
    <row r="37" spans="1:3" x14ac:dyDescent="0.25">
      <c r="A37">
        <v>1037</v>
      </c>
      <c r="B37" t="s">
        <v>8462</v>
      </c>
      <c r="C37">
        <v>12</v>
      </c>
    </row>
    <row r="38" spans="1:3" x14ac:dyDescent="0.25">
      <c r="A38">
        <v>103820</v>
      </c>
      <c r="B38" t="s">
        <v>8463</v>
      </c>
      <c r="C38">
        <v>10</v>
      </c>
    </row>
    <row r="39" spans="1:3" x14ac:dyDescent="0.25">
      <c r="A39">
        <v>1039</v>
      </c>
      <c r="B39" t="s">
        <v>8464</v>
      </c>
      <c r="C39">
        <v>12</v>
      </c>
    </row>
    <row r="40" spans="1:3" x14ac:dyDescent="0.25">
      <c r="A40">
        <v>1040</v>
      </c>
      <c r="B40" t="s">
        <v>8465</v>
      </c>
      <c r="C40">
        <v>12</v>
      </c>
    </row>
    <row r="41" spans="1:3" x14ac:dyDescent="0.25">
      <c r="A41">
        <v>1041</v>
      </c>
      <c r="B41" t="s">
        <v>8466</v>
      </c>
      <c r="C41">
        <v>12</v>
      </c>
    </row>
    <row r="42" spans="1:3" x14ac:dyDescent="0.25">
      <c r="A42">
        <v>1042</v>
      </c>
      <c r="B42" t="s">
        <v>8467</v>
      </c>
      <c r="C42">
        <v>12</v>
      </c>
    </row>
    <row r="43" spans="1:3" x14ac:dyDescent="0.25">
      <c r="A43">
        <v>1050</v>
      </c>
      <c r="B43" t="s">
        <v>8468</v>
      </c>
      <c r="C43">
        <v>12</v>
      </c>
    </row>
    <row r="44" spans="1:3" x14ac:dyDescent="0.25">
      <c r="A44">
        <v>1051</v>
      </c>
      <c r="B44" t="s">
        <v>8469</v>
      </c>
      <c r="C44">
        <v>12</v>
      </c>
    </row>
    <row r="45" spans="1:3" x14ac:dyDescent="0.25">
      <c r="A45">
        <v>1052</v>
      </c>
      <c r="B45" t="s">
        <v>8470</v>
      </c>
      <c r="C45">
        <v>12</v>
      </c>
    </row>
    <row r="46" spans="1:3" x14ac:dyDescent="0.25">
      <c r="A46">
        <v>1053</v>
      </c>
      <c r="B46" t="s">
        <v>8471</v>
      </c>
      <c r="C46">
        <v>12</v>
      </c>
    </row>
    <row r="47" spans="1:3" x14ac:dyDescent="0.25">
      <c r="A47">
        <v>1054</v>
      </c>
      <c r="B47" t="s">
        <v>8472</v>
      </c>
      <c r="C47">
        <v>12</v>
      </c>
    </row>
    <row r="48" spans="1:3" x14ac:dyDescent="0.25">
      <c r="A48">
        <v>1055</v>
      </c>
      <c r="B48" t="s">
        <v>8473</v>
      </c>
      <c r="C48">
        <v>12</v>
      </c>
    </row>
    <row r="49" spans="1:4" x14ac:dyDescent="0.25">
      <c r="A49">
        <v>1056</v>
      </c>
      <c r="B49" t="s">
        <v>8474</v>
      </c>
      <c r="C49">
        <v>12</v>
      </c>
    </row>
    <row r="50" spans="1:4" x14ac:dyDescent="0.25">
      <c r="A50">
        <v>1057</v>
      </c>
      <c r="B50" t="s">
        <v>8475</v>
      </c>
      <c r="C50">
        <v>12</v>
      </c>
    </row>
    <row r="51" spans="1:4" x14ac:dyDescent="0.25">
      <c r="A51">
        <v>1058</v>
      </c>
      <c r="B51" t="s">
        <v>8476</v>
      </c>
      <c r="C51">
        <v>12</v>
      </c>
    </row>
    <row r="52" spans="1:4" x14ac:dyDescent="0.25">
      <c r="A52">
        <v>1059</v>
      </c>
      <c r="B52" t="s">
        <v>8477</v>
      </c>
      <c r="C52">
        <v>12</v>
      </c>
    </row>
    <row r="53" spans="1:4" x14ac:dyDescent="0.25">
      <c r="A53">
        <v>1060</v>
      </c>
      <c r="B53" t="s">
        <v>8478</v>
      </c>
      <c r="C53">
        <v>12</v>
      </c>
    </row>
    <row r="54" spans="1:4" x14ac:dyDescent="0.25">
      <c r="A54">
        <v>1061</v>
      </c>
      <c r="B54" t="s">
        <v>8479</v>
      </c>
      <c r="C54">
        <v>12</v>
      </c>
    </row>
    <row r="55" spans="1:4" x14ac:dyDescent="0.25">
      <c r="A55">
        <v>1062</v>
      </c>
      <c r="B55" t="s">
        <v>8480</v>
      </c>
      <c r="C55">
        <v>12</v>
      </c>
    </row>
    <row r="56" spans="1:4" x14ac:dyDescent="0.25">
      <c r="A56">
        <v>1080</v>
      </c>
      <c r="B56" t="s">
        <v>8481</v>
      </c>
      <c r="C56">
        <v>24</v>
      </c>
    </row>
    <row r="57" spans="1:4" x14ac:dyDescent="0.25">
      <c r="A57">
        <v>11002</v>
      </c>
      <c r="C57">
        <v>60</v>
      </c>
      <c r="D57">
        <v>5</v>
      </c>
    </row>
    <row r="58" spans="1:4" x14ac:dyDescent="0.25">
      <c r="A58">
        <v>114</v>
      </c>
      <c r="B58" t="s">
        <v>8482</v>
      </c>
      <c r="C58">
        <v>144</v>
      </c>
      <c r="D58">
        <v>24</v>
      </c>
    </row>
    <row r="59" spans="1:4" x14ac:dyDescent="0.25">
      <c r="A59">
        <v>115</v>
      </c>
      <c r="B59" t="s">
        <v>8483</v>
      </c>
      <c r="C59">
        <v>360</v>
      </c>
      <c r="D59">
        <v>24</v>
      </c>
    </row>
    <row r="60" spans="1:4" x14ac:dyDescent="0.25">
      <c r="A60">
        <v>117</v>
      </c>
      <c r="B60" t="s">
        <v>8484</v>
      </c>
      <c r="C60">
        <v>360</v>
      </c>
      <c r="D60">
        <v>24</v>
      </c>
    </row>
    <row r="61" spans="1:4" x14ac:dyDescent="0.25">
      <c r="A61">
        <v>120</v>
      </c>
      <c r="B61" t="s">
        <v>8485</v>
      </c>
      <c r="C61">
        <v>144</v>
      </c>
      <c r="D61">
        <v>24</v>
      </c>
    </row>
    <row r="62" spans="1:4" x14ac:dyDescent="0.25">
      <c r="A62">
        <v>1200</v>
      </c>
      <c r="B62" t="s">
        <v>8486</v>
      </c>
      <c r="C62">
        <v>144</v>
      </c>
      <c r="D62">
        <v>24</v>
      </c>
    </row>
    <row r="63" spans="1:4" x14ac:dyDescent="0.25">
      <c r="A63">
        <v>12009</v>
      </c>
      <c r="B63" t="s">
        <v>8487</v>
      </c>
      <c r="C63">
        <v>48</v>
      </c>
    </row>
    <row r="64" spans="1:4" x14ac:dyDescent="0.25">
      <c r="A64">
        <v>1201</v>
      </c>
      <c r="B64" t="s">
        <v>8488</v>
      </c>
      <c r="C64">
        <v>144</v>
      </c>
      <c r="D64">
        <v>24</v>
      </c>
    </row>
    <row r="65" spans="1:4" x14ac:dyDescent="0.25">
      <c r="A65">
        <v>1202</v>
      </c>
      <c r="B65" t="s">
        <v>8489</v>
      </c>
      <c r="C65">
        <v>72</v>
      </c>
      <c r="D65">
        <v>12</v>
      </c>
    </row>
    <row r="66" spans="1:4" x14ac:dyDescent="0.25">
      <c r="A66">
        <v>1203</v>
      </c>
      <c r="B66" t="s">
        <v>8490</v>
      </c>
      <c r="C66">
        <v>72</v>
      </c>
      <c r="D66">
        <v>12</v>
      </c>
    </row>
    <row r="67" spans="1:4" x14ac:dyDescent="0.25">
      <c r="A67">
        <v>1204</v>
      </c>
      <c r="B67" t="s">
        <v>8491</v>
      </c>
      <c r="C67">
        <v>144</v>
      </c>
      <c r="D67">
        <v>24</v>
      </c>
    </row>
    <row r="68" spans="1:4" x14ac:dyDescent="0.25">
      <c r="A68">
        <v>1206</v>
      </c>
      <c r="B68" t="s">
        <v>8492</v>
      </c>
      <c r="C68">
        <v>144</v>
      </c>
      <c r="D68">
        <v>24</v>
      </c>
    </row>
    <row r="69" spans="1:4" x14ac:dyDescent="0.25">
      <c r="A69">
        <v>1207</v>
      </c>
      <c r="B69" t="s">
        <v>8493</v>
      </c>
      <c r="C69">
        <v>12</v>
      </c>
    </row>
    <row r="70" spans="1:4" x14ac:dyDescent="0.25">
      <c r="A70">
        <v>1208</v>
      </c>
      <c r="B70" t="s">
        <v>8494</v>
      </c>
      <c r="C70">
        <v>72</v>
      </c>
      <c r="D70">
        <v>24</v>
      </c>
    </row>
    <row r="71" spans="1:4" x14ac:dyDescent="0.25">
      <c r="A71">
        <v>1209</v>
      </c>
      <c r="B71" t="s">
        <v>8495</v>
      </c>
      <c r="C71">
        <v>144</v>
      </c>
      <c r="D71">
        <v>24</v>
      </c>
    </row>
    <row r="72" spans="1:4" x14ac:dyDescent="0.25">
      <c r="A72">
        <v>1210</v>
      </c>
      <c r="B72" t="s">
        <v>8496</v>
      </c>
      <c r="C72">
        <v>144</v>
      </c>
      <c r="D72">
        <v>24</v>
      </c>
    </row>
    <row r="73" spans="1:4" x14ac:dyDescent="0.25">
      <c r="A73">
        <v>12108</v>
      </c>
      <c r="B73" t="s">
        <v>8497</v>
      </c>
      <c r="C73">
        <v>48</v>
      </c>
    </row>
    <row r="74" spans="1:4" x14ac:dyDescent="0.25">
      <c r="A74">
        <v>12122</v>
      </c>
      <c r="B74" t="s">
        <v>8498</v>
      </c>
      <c r="C74">
        <v>48</v>
      </c>
    </row>
    <row r="75" spans="1:4" x14ac:dyDescent="0.25">
      <c r="A75">
        <v>1213</v>
      </c>
      <c r="B75" t="s">
        <v>8499</v>
      </c>
      <c r="C75">
        <v>144</v>
      </c>
      <c r="D75">
        <v>24</v>
      </c>
    </row>
    <row r="76" spans="1:4" x14ac:dyDescent="0.25">
      <c r="A76">
        <v>12146</v>
      </c>
      <c r="B76" t="s">
        <v>8500</v>
      </c>
      <c r="C76">
        <v>48</v>
      </c>
    </row>
    <row r="77" spans="1:4" x14ac:dyDescent="0.25">
      <c r="A77">
        <v>12153</v>
      </c>
      <c r="B77" t="s">
        <v>8501</v>
      </c>
      <c r="C77">
        <v>48</v>
      </c>
    </row>
    <row r="78" spans="1:4" x14ac:dyDescent="0.25">
      <c r="A78">
        <v>1216</v>
      </c>
      <c r="B78" t="s">
        <v>8502</v>
      </c>
      <c r="C78">
        <v>144</v>
      </c>
      <c r="D78">
        <v>24</v>
      </c>
    </row>
    <row r="79" spans="1:4" x14ac:dyDescent="0.25">
      <c r="A79">
        <v>1217</v>
      </c>
      <c r="B79" t="s">
        <v>8503</v>
      </c>
      <c r="C79">
        <v>144</v>
      </c>
      <c r="D79">
        <v>24</v>
      </c>
    </row>
    <row r="80" spans="1:4" x14ac:dyDescent="0.25">
      <c r="A80">
        <v>1220</v>
      </c>
      <c r="B80" t="s">
        <v>8504</v>
      </c>
      <c r="C80">
        <v>144</v>
      </c>
      <c r="D80">
        <v>24</v>
      </c>
    </row>
    <row r="81" spans="1:4" x14ac:dyDescent="0.25">
      <c r="A81">
        <v>1223</v>
      </c>
      <c r="B81" t="s">
        <v>8505</v>
      </c>
      <c r="C81">
        <v>144</v>
      </c>
      <c r="D81">
        <v>24</v>
      </c>
    </row>
    <row r="82" spans="1:4" x14ac:dyDescent="0.25">
      <c r="A82">
        <v>1224</v>
      </c>
      <c r="B82" t="s">
        <v>8506</v>
      </c>
      <c r="C82">
        <v>144</v>
      </c>
      <c r="D82">
        <v>24</v>
      </c>
    </row>
    <row r="83" spans="1:4" x14ac:dyDescent="0.25">
      <c r="A83">
        <v>1225</v>
      </c>
      <c r="B83" t="s">
        <v>8507</v>
      </c>
      <c r="C83">
        <v>144</v>
      </c>
      <c r="D83">
        <v>24</v>
      </c>
    </row>
    <row r="84" spans="1:4" x14ac:dyDescent="0.25">
      <c r="A84">
        <v>1226</v>
      </c>
      <c r="B84" t="s">
        <v>8508</v>
      </c>
      <c r="C84">
        <v>144</v>
      </c>
      <c r="D84">
        <v>24</v>
      </c>
    </row>
    <row r="85" spans="1:4" x14ac:dyDescent="0.25">
      <c r="A85">
        <v>1227</v>
      </c>
      <c r="B85" t="s">
        <v>8509</v>
      </c>
      <c r="C85">
        <v>12</v>
      </c>
    </row>
    <row r="86" spans="1:4" x14ac:dyDescent="0.25">
      <c r="A86">
        <v>1228</v>
      </c>
      <c r="B86" t="s">
        <v>8510</v>
      </c>
      <c r="C86">
        <v>144</v>
      </c>
      <c r="D86">
        <v>24</v>
      </c>
    </row>
    <row r="87" spans="1:4" x14ac:dyDescent="0.25">
      <c r="A87">
        <v>12290</v>
      </c>
      <c r="B87" t="s">
        <v>8511</v>
      </c>
      <c r="C87">
        <v>48</v>
      </c>
    </row>
    <row r="88" spans="1:4" x14ac:dyDescent="0.25">
      <c r="A88">
        <v>12313</v>
      </c>
      <c r="B88" t="s">
        <v>8512</v>
      </c>
      <c r="C88">
        <v>48</v>
      </c>
    </row>
    <row r="89" spans="1:4" x14ac:dyDescent="0.25">
      <c r="A89">
        <v>1234</v>
      </c>
      <c r="B89" t="s">
        <v>8513</v>
      </c>
      <c r="C89">
        <v>144</v>
      </c>
      <c r="D89">
        <v>24</v>
      </c>
    </row>
    <row r="90" spans="1:4" x14ac:dyDescent="0.25">
      <c r="A90">
        <v>1235</v>
      </c>
      <c r="B90" t="s">
        <v>8514</v>
      </c>
      <c r="C90">
        <v>6</v>
      </c>
    </row>
    <row r="91" spans="1:4" x14ac:dyDescent="0.25">
      <c r="A91">
        <v>1236</v>
      </c>
      <c r="B91" t="s">
        <v>8515</v>
      </c>
      <c r="C91">
        <v>72</v>
      </c>
      <c r="D91">
        <v>12</v>
      </c>
    </row>
    <row r="92" spans="1:4" x14ac:dyDescent="0.25">
      <c r="A92">
        <v>1237</v>
      </c>
      <c r="B92" t="s">
        <v>8516</v>
      </c>
      <c r="C92">
        <v>144</v>
      </c>
      <c r="D92">
        <v>24</v>
      </c>
    </row>
    <row r="93" spans="1:4" x14ac:dyDescent="0.25">
      <c r="A93">
        <v>12399</v>
      </c>
      <c r="B93" t="s">
        <v>8517</v>
      </c>
      <c r="C93">
        <v>48</v>
      </c>
    </row>
    <row r="94" spans="1:4" x14ac:dyDescent="0.25">
      <c r="A94">
        <v>1240</v>
      </c>
      <c r="B94" t="s">
        <v>8518</v>
      </c>
      <c r="C94">
        <v>144</v>
      </c>
      <c r="D94">
        <v>24</v>
      </c>
    </row>
    <row r="95" spans="1:4" x14ac:dyDescent="0.25">
      <c r="A95">
        <v>1241</v>
      </c>
      <c r="B95" t="s">
        <v>8519</v>
      </c>
      <c r="C95">
        <v>144</v>
      </c>
      <c r="D95">
        <v>24</v>
      </c>
    </row>
    <row r="96" spans="1:4" x14ac:dyDescent="0.25">
      <c r="A96">
        <v>1242</v>
      </c>
      <c r="B96" t="s">
        <v>8520</v>
      </c>
      <c r="C96">
        <v>144</v>
      </c>
      <c r="D96">
        <v>24</v>
      </c>
    </row>
    <row r="97" spans="1:4" x14ac:dyDescent="0.25">
      <c r="A97">
        <v>1245</v>
      </c>
      <c r="B97" t="s">
        <v>8521</v>
      </c>
      <c r="C97">
        <v>144</v>
      </c>
      <c r="D97">
        <v>24</v>
      </c>
    </row>
    <row r="98" spans="1:4" x14ac:dyDescent="0.25">
      <c r="A98">
        <v>1246</v>
      </c>
      <c r="B98" t="s">
        <v>8522</v>
      </c>
      <c r="C98">
        <v>144</v>
      </c>
      <c r="D98">
        <v>24</v>
      </c>
    </row>
    <row r="99" spans="1:4" x14ac:dyDescent="0.25">
      <c r="A99">
        <v>1247</v>
      </c>
      <c r="B99" t="s">
        <v>8523</v>
      </c>
      <c r="C99">
        <v>144</v>
      </c>
      <c r="D99">
        <v>24</v>
      </c>
    </row>
    <row r="100" spans="1:4" x14ac:dyDescent="0.25">
      <c r="A100">
        <v>1248</v>
      </c>
      <c r="B100" t="s">
        <v>8524</v>
      </c>
      <c r="C100">
        <v>144</v>
      </c>
      <c r="D100">
        <v>24</v>
      </c>
    </row>
    <row r="101" spans="1:4" x14ac:dyDescent="0.25">
      <c r="A101">
        <v>1249</v>
      </c>
      <c r="B101" t="s">
        <v>8525</v>
      </c>
      <c r="C101">
        <v>144</v>
      </c>
      <c r="D101">
        <v>24</v>
      </c>
    </row>
    <row r="102" spans="1:4" x14ac:dyDescent="0.25">
      <c r="A102">
        <v>1250</v>
      </c>
      <c r="B102" t="s">
        <v>8526</v>
      </c>
      <c r="C102">
        <v>144</v>
      </c>
      <c r="D102">
        <v>24</v>
      </c>
    </row>
    <row r="103" spans="1:4" x14ac:dyDescent="0.25">
      <c r="A103">
        <v>12504</v>
      </c>
      <c r="B103" t="s">
        <v>8527</v>
      </c>
      <c r="C103">
        <v>48</v>
      </c>
    </row>
    <row r="104" spans="1:4" x14ac:dyDescent="0.25">
      <c r="A104">
        <v>1251</v>
      </c>
      <c r="B104" t="s">
        <v>8528</v>
      </c>
      <c r="C104">
        <v>144</v>
      </c>
      <c r="D104">
        <v>24</v>
      </c>
    </row>
    <row r="105" spans="1:4" x14ac:dyDescent="0.25">
      <c r="A105">
        <v>1254</v>
      </c>
      <c r="B105" t="s">
        <v>8529</v>
      </c>
      <c r="C105">
        <v>144</v>
      </c>
      <c r="D105">
        <v>24</v>
      </c>
    </row>
    <row r="106" spans="1:4" x14ac:dyDescent="0.25">
      <c r="A106">
        <v>1255</v>
      </c>
      <c r="B106" t="s">
        <v>8530</v>
      </c>
      <c r="C106">
        <v>144</v>
      </c>
      <c r="D106">
        <v>24</v>
      </c>
    </row>
    <row r="107" spans="1:4" x14ac:dyDescent="0.25">
      <c r="A107">
        <v>1256</v>
      </c>
      <c r="B107" t="s">
        <v>8531</v>
      </c>
      <c r="C107">
        <v>72</v>
      </c>
      <c r="D107">
        <v>12</v>
      </c>
    </row>
    <row r="108" spans="1:4" x14ac:dyDescent="0.25">
      <c r="A108">
        <v>1257</v>
      </c>
      <c r="B108" t="s">
        <v>8532</v>
      </c>
      <c r="C108">
        <v>144</v>
      </c>
      <c r="D108">
        <v>24</v>
      </c>
    </row>
    <row r="109" spans="1:4" x14ac:dyDescent="0.25">
      <c r="A109">
        <v>1258</v>
      </c>
      <c r="B109" t="s">
        <v>8533</v>
      </c>
      <c r="C109">
        <v>72</v>
      </c>
      <c r="D109">
        <v>12</v>
      </c>
    </row>
    <row r="110" spans="1:4" x14ac:dyDescent="0.25">
      <c r="A110">
        <v>1259</v>
      </c>
      <c r="B110" t="s">
        <v>8534</v>
      </c>
      <c r="C110">
        <v>72</v>
      </c>
      <c r="D110">
        <v>12</v>
      </c>
    </row>
    <row r="111" spans="1:4" x14ac:dyDescent="0.25">
      <c r="A111">
        <v>12627</v>
      </c>
      <c r="B111" t="s">
        <v>8535</v>
      </c>
      <c r="C111">
        <v>48</v>
      </c>
    </row>
    <row r="112" spans="1:4" x14ac:dyDescent="0.25">
      <c r="A112">
        <v>1263</v>
      </c>
      <c r="B112" t="s">
        <v>8536</v>
      </c>
      <c r="C112">
        <v>144</v>
      </c>
      <c r="D112">
        <v>24</v>
      </c>
    </row>
    <row r="113" spans="1:4" x14ac:dyDescent="0.25">
      <c r="A113">
        <v>1264</v>
      </c>
      <c r="B113" t="s">
        <v>8537</v>
      </c>
      <c r="C113">
        <v>144</v>
      </c>
      <c r="D113">
        <v>24</v>
      </c>
    </row>
    <row r="114" spans="1:4" x14ac:dyDescent="0.25">
      <c r="A114">
        <v>1265</v>
      </c>
      <c r="B114" t="s">
        <v>8538</v>
      </c>
      <c r="C114">
        <v>72</v>
      </c>
      <c r="D114">
        <v>24</v>
      </c>
    </row>
    <row r="115" spans="1:4" x14ac:dyDescent="0.25">
      <c r="A115">
        <v>1266</v>
      </c>
      <c r="B115" t="s">
        <v>8539</v>
      </c>
      <c r="C115">
        <v>72</v>
      </c>
      <c r="D115">
        <v>12</v>
      </c>
    </row>
    <row r="116" spans="1:4" x14ac:dyDescent="0.25">
      <c r="A116">
        <v>1267</v>
      </c>
      <c r="B116" t="s">
        <v>8540</v>
      </c>
      <c r="C116">
        <v>288</v>
      </c>
      <c r="D116">
        <v>24</v>
      </c>
    </row>
    <row r="117" spans="1:4" x14ac:dyDescent="0.25">
      <c r="A117">
        <v>1268</v>
      </c>
      <c r="B117" t="s">
        <v>8541</v>
      </c>
      <c r="C117">
        <v>288</v>
      </c>
      <c r="D117">
        <v>24</v>
      </c>
    </row>
    <row r="118" spans="1:4" x14ac:dyDescent="0.25">
      <c r="A118">
        <v>127</v>
      </c>
      <c r="B118" t="s">
        <v>8542</v>
      </c>
      <c r="C118">
        <v>144</v>
      </c>
      <c r="D118">
        <v>12</v>
      </c>
    </row>
    <row r="119" spans="1:4" x14ac:dyDescent="0.25">
      <c r="A119">
        <v>1270</v>
      </c>
      <c r="B119" t="s">
        <v>8543</v>
      </c>
      <c r="C119">
        <v>72</v>
      </c>
      <c r="D119">
        <v>12</v>
      </c>
    </row>
    <row r="120" spans="1:4" x14ac:dyDescent="0.25">
      <c r="A120">
        <v>1271</v>
      </c>
      <c r="B120" t="s">
        <v>8544</v>
      </c>
      <c r="C120">
        <v>72</v>
      </c>
      <c r="D120">
        <v>12</v>
      </c>
    </row>
    <row r="121" spans="1:4" x14ac:dyDescent="0.25">
      <c r="A121">
        <v>1272</v>
      </c>
      <c r="B121" t="s">
        <v>8545</v>
      </c>
      <c r="C121">
        <v>72</v>
      </c>
      <c r="D121">
        <v>12</v>
      </c>
    </row>
    <row r="122" spans="1:4" x14ac:dyDescent="0.25">
      <c r="A122">
        <v>1273</v>
      </c>
      <c r="B122" t="s">
        <v>8546</v>
      </c>
      <c r="C122">
        <v>72</v>
      </c>
      <c r="D122">
        <v>12</v>
      </c>
    </row>
    <row r="123" spans="1:4" x14ac:dyDescent="0.25">
      <c r="A123">
        <v>1274</v>
      </c>
      <c r="B123" t="s">
        <v>8547</v>
      </c>
      <c r="C123">
        <v>72</v>
      </c>
      <c r="D123">
        <v>12</v>
      </c>
    </row>
    <row r="124" spans="1:4" x14ac:dyDescent="0.25">
      <c r="A124">
        <v>1280</v>
      </c>
      <c r="B124" t="s">
        <v>8548</v>
      </c>
      <c r="C124">
        <v>144</v>
      </c>
      <c r="D124">
        <v>24</v>
      </c>
    </row>
    <row r="125" spans="1:4" x14ac:dyDescent="0.25">
      <c r="A125">
        <v>1282</v>
      </c>
      <c r="B125" t="s">
        <v>8549</v>
      </c>
      <c r="C125">
        <v>72</v>
      </c>
      <c r="D125">
        <v>24</v>
      </c>
    </row>
    <row r="126" spans="1:4" x14ac:dyDescent="0.25">
      <c r="A126">
        <v>1285</v>
      </c>
      <c r="B126" t="s">
        <v>8550</v>
      </c>
      <c r="C126">
        <v>144</v>
      </c>
      <c r="D126">
        <v>24</v>
      </c>
    </row>
    <row r="127" spans="1:4" x14ac:dyDescent="0.25">
      <c r="A127">
        <v>1286</v>
      </c>
      <c r="B127" t="s">
        <v>8551</v>
      </c>
      <c r="C127">
        <v>144</v>
      </c>
      <c r="D127">
        <v>24</v>
      </c>
    </row>
    <row r="128" spans="1:4" x14ac:dyDescent="0.25">
      <c r="A128">
        <v>1290</v>
      </c>
      <c r="B128" t="s">
        <v>8552</v>
      </c>
      <c r="C128">
        <v>144</v>
      </c>
      <c r="D128">
        <v>24</v>
      </c>
    </row>
    <row r="129" spans="1:4" x14ac:dyDescent="0.25">
      <c r="A129">
        <v>1291</v>
      </c>
      <c r="B129" t="s">
        <v>8553</v>
      </c>
      <c r="C129">
        <v>144</v>
      </c>
      <c r="D129">
        <v>24</v>
      </c>
    </row>
    <row r="130" spans="1:4" x14ac:dyDescent="0.25">
      <c r="A130">
        <v>1295</v>
      </c>
      <c r="B130" t="s">
        <v>8554</v>
      </c>
      <c r="C130">
        <v>144</v>
      </c>
      <c r="D130">
        <v>24</v>
      </c>
    </row>
    <row r="131" spans="1:4" x14ac:dyDescent="0.25">
      <c r="A131">
        <v>130</v>
      </c>
      <c r="B131" t="s">
        <v>8555</v>
      </c>
      <c r="C131">
        <v>144</v>
      </c>
      <c r="D131">
        <v>24</v>
      </c>
    </row>
    <row r="132" spans="1:4" x14ac:dyDescent="0.25">
      <c r="A132">
        <v>1301</v>
      </c>
      <c r="B132" t="s">
        <v>8556</v>
      </c>
      <c r="C132">
        <v>72</v>
      </c>
      <c r="D132">
        <v>24</v>
      </c>
    </row>
    <row r="133" spans="1:4" x14ac:dyDescent="0.25">
      <c r="A133">
        <v>13068</v>
      </c>
      <c r="B133" t="s">
        <v>8557</v>
      </c>
      <c r="C133">
        <v>48</v>
      </c>
    </row>
    <row r="134" spans="1:4" x14ac:dyDescent="0.25">
      <c r="A134">
        <v>13075</v>
      </c>
      <c r="B134" t="s">
        <v>8558</v>
      </c>
      <c r="C134">
        <v>48</v>
      </c>
    </row>
    <row r="135" spans="1:4" x14ac:dyDescent="0.25">
      <c r="A135">
        <v>1320</v>
      </c>
      <c r="B135" t="s">
        <v>8559</v>
      </c>
      <c r="C135">
        <v>12</v>
      </c>
    </row>
    <row r="136" spans="1:4" x14ac:dyDescent="0.25">
      <c r="A136">
        <v>13334</v>
      </c>
      <c r="B136" t="s">
        <v>8560</v>
      </c>
      <c r="C136">
        <v>48</v>
      </c>
    </row>
    <row r="137" spans="1:4" x14ac:dyDescent="0.25">
      <c r="A137">
        <v>13389</v>
      </c>
      <c r="B137" t="s">
        <v>8561</v>
      </c>
      <c r="C137">
        <v>48</v>
      </c>
    </row>
    <row r="138" spans="1:4" x14ac:dyDescent="0.25">
      <c r="A138">
        <v>13501</v>
      </c>
      <c r="B138" t="s">
        <v>8562</v>
      </c>
      <c r="C138">
        <v>48</v>
      </c>
    </row>
    <row r="139" spans="1:4" x14ac:dyDescent="0.25">
      <c r="A139">
        <v>13518</v>
      </c>
      <c r="B139" t="s">
        <v>8563</v>
      </c>
      <c r="C139">
        <v>48</v>
      </c>
    </row>
    <row r="140" spans="1:4" x14ac:dyDescent="0.25">
      <c r="A140">
        <v>13556</v>
      </c>
      <c r="B140" t="s">
        <v>8564</v>
      </c>
      <c r="C140">
        <v>48</v>
      </c>
    </row>
    <row r="141" spans="1:4" x14ac:dyDescent="0.25">
      <c r="A141">
        <v>13617</v>
      </c>
      <c r="B141" t="s">
        <v>8565</v>
      </c>
      <c r="C141">
        <v>48</v>
      </c>
    </row>
    <row r="142" spans="1:4" x14ac:dyDescent="0.25">
      <c r="A142">
        <v>13624</v>
      </c>
      <c r="B142" t="s">
        <v>8566</v>
      </c>
      <c r="C142">
        <v>48</v>
      </c>
    </row>
    <row r="143" spans="1:4" x14ac:dyDescent="0.25">
      <c r="A143">
        <v>13662</v>
      </c>
      <c r="B143" t="s">
        <v>8567</v>
      </c>
      <c r="C143">
        <v>48</v>
      </c>
    </row>
    <row r="144" spans="1:4" x14ac:dyDescent="0.25">
      <c r="A144">
        <v>137068</v>
      </c>
      <c r="B144" t="s">
        <v>8568</v>
      </c>
      <c r="C144">
        <v>24</v>
      </c>
    </row>
    <row r="145" spans="1:4" x14ac:dyDescent="0.25">
      <c r="A145">
        <v>13800</v>
      </c>
      <c r="B145" t="s">
        <v>8569</v>
      </c>
      <c r="C145">
        <v>48</v>
      </c>
    </row>
    <row r="146" spans="1:4" x14ac:dyDescent="0.25">
      <c r="A146">
        <v>139</v>
      </c>
      <c r="B146" t="s">
        <v>8570</v>
      </c>
      <c r="C146">
        <v>144</v>
      </c>
      <c r="D146">
        <v>24</v>
      </c>
    </row>
    <row r="147" spans="1:4" x14ac:dyDescent="0.25">
      <c r="A147">
        <v>1402</v>
      </c>
      <c r="B147" t="s">
        <v>8571</v>
      </c>
      <c r="C147">
        <v>48</v>
      </c>
    </row>
    <row r="148" spans="1:4" x14ac:dyDescent="0.25">
      <c r="A148">
        <v>1403</v>
      </c>
      <c r="B148" t="s">
        <v>8572</v>
      </c>
      <c r="C148">
        <v>24</v>
      </c>
    </row>
    <row r="149" spans="1:4" x14ac:dyDescent="0.25">
      <c r="A149">
        <v>1404</v>
      </c>
      <c r="B149" t="s">
        <v>8573</v>
      </c>
      <c r="C149">
        <v>24</v>
      </c>
    </row>
    <row r="150" spans="1:4" x14ac:dyDescent="0.25">
      <c r="A150">
        <v>1405</v>
      </c>
      <c r="B150" t="s">
        <v>8574</v>
      </c>
      <c r="C150">
        <v>24</v>
      </c>
    </row>
    <row r="151" spans="1:4" x14ac:dyDescent="0.25">
      <c r="A151">
        <v>142</v>
      </c>
      <c r="B151" t="s">
        <v>8575</v>
      </c>
      <c r="C151">
        <v>288</v>
      </c>
      <c r="D151">
        <v>24</v>
      </c>
    </row>
    <row r="152" spans="1:4" x14ac:dyDescent="0.25">
      <c r="A152">
        <v>145</v>
      </c>
      <c r="B152" t="s">
        <v>8576</v>
      </c>
      <c r="C152">
        <v>144</v>
      </c>
      <c r="D152">
        <v>24</v>
      </c>
    </row>
    <row r="153" spans="1:4" x14ac:dyDescent="0.25">
      <c r="A153">
        <v>146019</v>
      </c>
      <c r="B153" t="s">
        <v>8577</v>
      </c>
      <c r="C153">
        <v>60</v>
      </c>
    </row>
    <row r="154" spans="1:4" x14ac:dyDescent="0.25">
      <c r="A154">
        <v>147</v>
      </c>
      <c r="B154" t="s">
        <v>8578</v>
      </c>
      <c r="C154">
        <v>144</v>
      </c>
      <c r="D154">
        <v>24</v>
      </c>
    </row>
    <row r="155" spans="1:4" x14ac:dyDescent="0.25">
      <c r="A155">
        <v>149</v>
      </c>
      <c r="B155" t="s">
        <v>8579</v>
      </c>
      <c r="C155">
        <v>144</v>
      </c>
      <c r="D155">
        <v>24</v>
      </c>
    </row>
    <row r="156" spans="1:4" x14ac:dyDescent="0.25">
      <c r="A156">
        <v>1501</v>
      </c>
      <c r="B156" t="s">
        <v>8580</v>
      </c>
      <c r="C156">
        <v>144</v>
      </c>
      <c r="D156">
        <v>24</v>
      </c>
    </row>
    <row r="157" spans="1:4" x14ac:dyDescent="0.25">
      <c r="A157">
        <v>1502</v>
      </c>
      <c r="B157" t="s">
        <v>8581</v>
      </c>
      <c r="C157">
        <v>144</v>
      </c>
      <c r="D157">
        <v>24</v>
      </c>
    </row>
    <row r="158" spans="1:4" x14ac:dyDescent="0.25">
      <c r="A158">
        <v>1611</v>
      </c>
      <c r="B158" t="s">
        <v>8582</v>
      </c>
      <c r="C158">
        <v>144</v>
      </c>
      <c r="D158">
        <v>24</v>
      </c>
    </row>
    <row r="159" spans="1:4" x14ac:dyDescent="0.25">
      <c r="A159">
        <v>1612</v>
      </c>
      <c r="B159" t="s">
        <v>8583</v>
      </c>
      <c r="C159">
        <v>144</v>
      </c>
      <c r="D159">
        <v>24</v>
      </c>
    </row>
    <row r="160" spans="1:4" x14ac:dyDescent="0.25">
      <c r="A160">
        <v>1613</v>
      </c>
      <c r="B160" t="s">
        <v>8584</v>
      </c>
      <c r="C160">
        <v>144</v>
      </c>
      <c r="D160">
        <v>24</v>
      </c>
    </row>
    <row r="161" spans="1:4" x14ac:dyDescent="0.25">
      <c r="A161">
        <v>1614</v>
      </c>
      <c r="B161" t="s">
        <v>8585</v>
      </c>
      <c r="C161">
        <v>144</v>
      </c>
      <c r="D161">
        <v>24</v>
      </c>
    </row>
    <row r="162" spans="1:4" x14ac:dyDescent="0.25">
      <c r="A162">
        <v>1615</v>
      </c>
      <c r="B162" t="s">
        <v>8586</v>
      </c>
      <c r="C162">
        <v>144</v>
      </c>
      <c r="D162">
        <v>24</v>
      </c>
    </row>
    <row r="163" spans="1:4" x14ac:dyDescent="0.25">
      <c r="A163">
        <v>1616</v>
      </c>
      <c r="B163" t="s">
        <v>8587</v>
      </c>
      <c r="C163">
        <v>144</v>
      </c>
      <c r="D163">
        <v>24</v>
      </c>
    </row>
    <row r="164" spans="1:4" x14ac:dyDescent="0.25">
      <c r="A164" t="s">
        <v>376</v>
      </c>
      <c r="B164" t="s">
        <v>8588</v>
      </c>
      <c r="C164">
        <v>576</v>
      </c>
      <c r="D164">
        <v>12</v>
      </c>
    </row>
    <row r="165" spans="1:4" x14ac:dyDescent="0.25">
      <c r="A165">
        <v>1621</v>
      </c>
      <c r="B165" t="s">
        <v>8589</v>
      </c>
      <c r="C165">
        <v>144</v>
      </c>
      <c r="D165">
        <v>24</v>
      </c>
    </row>
    <row r="166" spans="1:4" x14ac:dyDescent="0.25">
      <c r="A166">
        <v>1630</v>
      </c>
      <c r="B166" t="s">
        <v>8590</v>
      </c>
      <c r="C166">
        <v>144</v>
      </c>
      <c r="D166">
        <v>24</v>
      </c>
    </row>
    <row r="167" spans="1:4" x14ac:dyDescent="0.25">
      <c r="A167">
        <v>1631</v>
      </c>
      <c r="B167" t="s">
        <v>8591</v>
      </c>
      <c r="C167">
        <v>144</v>
      </c>
      <c r="D167">
        <v>24</v>
      </c>
    </row>
    <row r="168" spans="1:4" x14ac:dyDescent="0.25">
      <c r="A168">
        <v>1632</v>
      </c>
      <c r="B168" t="s">
        <v>8592</v>
      </c>
      <c r="C168">
        <v>144</v>
      </c>
      <c r="D168">
        <v>24</v>
      </c>
    </row>
    <row r="169" spans="1:4" x14ac:dyDescent="0.25">
      <c r="A169">
        <v>1633</v>
      </c>
      <c r="B169" t="s">
        <v>8593</v>
      </c>
      <c r="C169">
        <v>144</v>
      </c>
      <c r="D169">
        <v>24</v>
      </c>
    </row>
    <row r="170" spans="1:4" x14ac:dyDescent="0.25">
      <c r="A170">
        <v>1634</v>
      </c>
      <c r="B170" t="s">
        <v>8594</v>
      </c>
      <c r="C170">
        <v>144</v>
      </c>
      <c r="D170">
        <v>24</v>
      </c>
    </row>
    <row r="171" spans="1:4" x14ac:dyDescent="0.25">
      <c r="A171">
        <v>1635</v>
      </c>
      <c r="B171" t="s">
        <v>8591</v>
      </c>
      <c r="C171">
        <v>144</v>
      </c>
      <c r="D171">
        <v>24</v>
      </c>
    </row>
    <row r="172" spans="1:4" x14ac:dyDescent="0.25">
      <c r="A172">
        <v>1636</v>
      </c>
      <c r="B172" t="s">
        <v>8595</v>
      </c>
      <c r="C172">
        <v>144</v>
      </c>
      <c r="D172">
        <v>24</v>
      </c>
    </row>
    <row r="173" spans="1:4" x14ac:dyDescent="0.25">
      <c r="A173">
        <v>1637</v>
      </c>
      <c r="B173" t="s">
        <v>8596</v>
      </c>
      <c r="C173">
        <v>12</v>
      </c>
    </row>
    <row r="174" spans="1:4" x14ac:dyDescent="0.25">
      <c r="A174">
        <v>1638</v>
      </c>
      <c r="B174" t="s">
        <v>8597</v>
      </c>
      <c r="C174">
        <v>144</v>
      </c>
      <c r="D174">
        <v>24</v>
      </c>
    </row>
    <row r="175" spans="1:4" x14ac:dyDescent="0.25">
      <c r="A175">
        <v>16500</v>
      </c>
      <c r="B175" t="s">
        <v>8598</v>
      </c>
      <c r="C175">
        <v>48</v>
      </c>
    </row>
    <row r="176" spans="1:4" x14ac:dyDescent="0.25">
      <c r="A176">
        <v>168030</v>
      </c>
      <c r="B176" t="s">
        <v>8599</v>
      </c>
      <c r="C176">
        <v>10</v>
      </c>
    </row>
    <row r="177" spans="1:4" x14ac:dyDescent="0.25">
      <c r="A177">
        <v>17004</v>
      </c>
      <c r="B177" t="s">
        <v>8600</v>
      </c>
      <c r="C177">
        <v>144</v>
      </c>
      <c r="D177">
        <v>12</v>
      </c>
    </row>
    <row r="178" spans="1:4" x14ac:dyDescent="0.25">
      <c r="A178">
        <v>17005</v>
      </c>
      <c r="B178" t="s">
        <v>8601</v>
      </c>
      <c r="C178">
        <v>144</v>
      </c>
      <c r="D178">
        <v>12</v>
      </c>
    </row>
    <row r="179" spans="1:4" x14ac:dyDescent="0.25">
      <c r="A179">
        <v>17006</v>
      </c>
      <c r="B179" t="s">
        <v>8602</v>
      </c>
      <c r="C179">
        <v>144</v>
      </c>
      <c r="D179">
        <v>12</v>
      </c>
    </row>
    <row r="180" spans="1:4" x14ac:dyDescent="0.25">
      <c r="A180">
        <v>17016</v>
      </c>
      <c r="B180" t="s">
        <v>8603</v>
      </c>
      <c r="C180">
        <v>144</v>
      </c>
      <c r="D180">
        <v>24</v>
      </c>
    </row>
    <row r="181" spans="1:4" x14ac:dyDescent="0.25">
      <c r="A181">
        <v>17017</v>
      </c>
      <c r="B181" t="s">
        <v>8604</v>
      </c>
      <c r="C181">
        <v>144</v>
      </c>
      <c r="D181">
        <v>24</v>
      </c>
    </row>
    <row r="182" spans="1:4" x14ac:dyDescent="0.25">
      <c r="A182" t="s">
        <v>422</v>
      </c>
      <c r="B182" t="s">
        <v>8605</v>
      </c>
      <c r="C182">
        <v>144</v>
      </c>
      <c r="D182">
        <v>24</v>
      </c>
    </row>
    <row r="183" spans="1:4" x14ac:dyDescent="0.25">
      <c r="A183">
        <v>17019</v>
      </c>
      <c r="B183" t="s">
        <v>8606</v>
      </c>
      <c r="C183">
        <v>144</v>
      </c>
      <c r="D183">
        <v>24</v>
      </c>
    </row>
    <row r="184" spans="1:4" x14ac:dyDescent="0.25">
      <c r="A184">
        <v>1702</v>
      </c>
      <c r="B184" t="s">
        <v>8607</v>
      </c>
      <c r="C184">
        <v>144</v>
      </c>
      <c r="D184">
        <v>24</v>
      </c>
    </row>
    <row r="185" spans="1:4" x14ac:dyDescent="0.25">
      <c r="A185">
        <v>17020</v>
      </c>
      <c r="B185" t="s">
        <v>8608</v>
      </c>
      <c r="C185">
        <v>144</v>
      </c>
      <c r="D185">
        <v>24</v>
      </c>
    </row>
    <row r="186" spans="1:4" x14ac:dyDescent="0.25">
      <c r="A186">
        <v>17021</v>
      </c>
      <c r="B186" t="s">
        <v>8609</v>
      </c>
      <c r="C186">
        <v>144</v>
      </c>
      <c r="D186">
        <v>24</v>
      </c>
    </row>
    <row r="187" spans="1:4" x14ac:dyDescent="0.25">
      <c r="A187">
        <v>17022</v>
      </c>
      <c r="B187" t="s">
        <v>8610</v>
      </c>
      <c r="C187">
        <v>144</v>
      </c>
      <c r="D187">
        <v>24</v>
      </c>
    </row>
    <row r="188" spans="1:4" x14ac:dyDescent="0.25">
      <c r="A188">
        <v>17023</v>
      </c>
      <c r="B188" t="s">
        <v>8611</v>
      </c>
      <c r="C188">
        <v>144</v>
      </c>
      <c r="D188">
        <v>12</v>
      </c>
    </row>
    <row r="189" spans="1:4" x14ac:dyDescent="0.25">
      <c r="A189">
        <v>17024</v>
      </c>
      <c r="B189" t="s">
        <v>8612</v>
      </c>
      <c r="C189">
        <v>144</v>
      </c>
      <c r="D189">
        <v>12</v>
      </c>
    </row>
    <row r="190" spans="1:4" x14ac:dyDescent="0.25">
      <c r="A190">
        <v>17025</v>
      </c>
      <c r="B190" t="s">
        <v>8613</v>
      </c>
      <c r="C190">
        <v>144</v>
      </c>
      <c r="D190">
        <v>12</v>
      </c>
    </row>
    <row r="191" spans="1:4" x14ac:dyDescent="0.25">
      <c r="A191">
        <v>17026</v>
      </c>
      <c r="B191" t="s">
        <v>8614</v>
      </c>
      <c r="C191">
        <v>144</v>
      </c>
      <c r="D191">
        <v>24</v>
      </c>
    </row>
    <row r="192" spans="1:4" x14ac:dyDescent="0.25">
      <c r="A192">
        <v>17027</v>
      </c>
      <c r="B192" t="s">
        <v>8615</v>
      </c>
      <c r="C192">
        <v>144</v>
      </c>
      <c r="D192">
        <v>24</v>
      </c>
    </row>
    <row r="193" spans="1:4" x14ac:dyDescent="0.25">
      <c r="A193">
        <v>17028</v>
      </c>
      <c r="B193" t="s">
        <v>8616</v>
      </c>
      <c r="C193">
        <v>144</v>
      </c>
      <c r="D193">
        <v>24</v>
      </c>
    </row>
    <row r="194" spans="1:4" x14ac:dyDescent="0.25">
      <c r="A194">
        <v>1703</v>
      </c>
      <c r="B194" t="s">
        <v>8617</v>
      </c>
      <c r="C194">
        <v>144</v>
      </c>
      <c r="D194">
        <v>24</v>
      </c>
    </row>
    <row r="195" spans="1:4" x14ac:dyDescent="0.25">
      <c r="A195">
        <v>17030</v>
      </c>
      <c r="B195" t="s">
        <v>8618</v>
      </c>
      <c r="C195">
        <v>144</v>
      </c>
      <c r="D195">
        <v>24</v>
      </c>
    </row>
    <row r="196" spans="1:4" x14ac:dyDescent="0.25">
      <c r="A196">
        <v>17037</v>
      </c>
      <c r="B196" t="s">
        <v>8619</v>
      </c>
      <c r="C196">
        <v>144</v>
      </c>
      <c r="D196">
        <v>24</v>
      </c>
    </row>
    <row r="197" spans="1:4" x14ac:dyDescent="0.25">
      <c r="A197">
        <v>17039</v>
      </c>
      <c r="B197" t="s">
        <v>8620</v>
      </c>
      <c r="C197">
        <v>72</v>
      </c>
      <c r="D197">
        <v>12</v>
      </c>
    </row>
    <row r="198" spans="1:4" x14ac:dyDescent="0.25">
      <c r="A198">
        <v>1704</v>
      </c>
      <c r="B198" t="s">
        <v>8621</v>
      </c>
      <c r="C198">
        <v>144</v>
      </c>
      <c r="D198">
        <v>24</v>
      </c>
    </row>
    <row r="199" spans="1:4" x14ac:dyDescent="0.25">
      <c r="A199">
        <v>17041</v>
      </c>
      <c r="B199" t="s">
        <v>8622</v>
      </c>
      <c r="C199">
        <v>144</v>
      </c>
      <c r="D199">
        <v>12</v>
      </c>
    </row>
    <row r="200" spans="1:4" x14ac:dyDescent="0.25">
      <c r="A200">
        <v>17047</v>
      </c>
      <c r="B200" t="s">
        <v>8623</v>
      </c>
      <c r="C200">
        <v>144</v>
      </c>
      <c r="D200">
        <v>24</v>
      </c>
    </row>
    <row r="201" spans="1:4" x14ac:dyDescent="0.25">
      <c r="A201">
        <v>17048</v>
      </c>
      <c r="B201" t="s">
        <v>8624</v>
      </c>
      <c r="C201">
        <v>144</v>
      </c>
      <c r="D201">
        <v>24</v>
      </c>
    </row>
    <row r="202" spans="1:4" x14ac:dyDescent="0.25">
      <c r="A202">
        <v>17049</v>
      </c>
      <c r="B202" t="s">
        <v>8625</v>
      </c>
      <c r="C202">
        <v>144</v>
      </c>
      <c r="D202">
        <v>24</v>
      </c>
    </row>
    <row r="203" spans="1:4" x14ac:dyDescent="0.25">
      <c r="A203">
        <v>1705</v>
      </c>
      <c r="B203" t="s">
        <v>8626</v>
      </c>
      <c r="C203">
        <v>144</v>
      </c>
      <c r="D203">
        <v>24</v>
      </c>
    </row>
    <row r="204" spans="1:4" x14ac:dyDescent="0.25">
      <c r="A204">
        <v>17052</v>
      </c>
      <c r="B204" t="s">
        <v>8627</v>
      </c>
      <c r="C204">
        <v>144</v>
      </c>
      <c r="D204">
        <v>24</v>
      </c>
    </row>
    <row r="205" spans="1:4" x14ac:dyDescent="0.25">
      <c r="A205">
        <v>17053</v>
      </c>
      <c r="B205" t="s">
        <v>8628</v>
      </c>
      <c r="C205">
        <v>144</v>
      </c>
      <c r="D205">
        <v>24</v>
      </c>
    </row>
    <row r="206" spans="1:4" x14ac:dyDescent="0.25">
      <c r="A206">
        <v>17054</v>
      </c>
      <c r="B206" t="s">
        <v>8629</v>
      </c>
      <c r="C206">
        <v>72</v>
      </c>
      <c r="D206">
        <v>12</v>
      </c>
    </row>
    <row r="207" spans="1:4" x14ac:dyDescent="0.25">
      <c r="A207">
        <v>17059</v>
      </c>
      <c r="B207" t="s">
        <v>8630</v>
      </c>
      <c r="C207">
        <v>144</v>
      </c>
      <c r="D207">
        <v>24</v>
      </c>
    </row>
    <row r="208" spans="1:4" x14ac:dyDescent="0.25">
      <c r="A208">
        <v>1706</v>
      </c>
      <c r="B208" t="s">
        <v>8631</v>
      </c>
      <c r="C208">
        <v>144</v>
      </c>
      <c r="D208">
        <v>24</v>
      </c>
    </row>
    <row r="209" spans="1:4" x14ac:dyDescent="0.25">
      <c r="A209">
        <v>17061</v>
      </c>
      <c r="B209" t="s">
        <v>8632</v>
      </c>
      <c r="C209">
        <v>144</v>
      </c>
      <c r="D209">
        <v>24</v>
      </c>
    </row>
    <row r="210" spans="1:4" x14ac:dyDescent="0.25">
      <c r="A210">
        <v>17062</v>
      </c>
      <c r="B210" t="s">
        <v>8633</v>
      </c>
      <c r="C210">
        <v>144</v>
      </c>
      <c r="D210">
        <v>24</v>
      </c>
    </row>
    <row r="211" spans="1:4" x14ac:dyDescent="0.25">
      <c r="A211">
        <v>17063</v>
      </c>
      <c r="B211" t="s">
        <v>8634</v>
      </c>
      <c r="C211">
        <v>144</v>
      </c>
      <c r="D211">
        <v>24</v>
      </c>
    </row>
    <row r="212" spans="1:4" x14ac:dyDescent="0.25">
      <c r="A212">
        <v>17064</v>
      </c>
      <c r="B212" t="s">
        <v>8635</v>
      </c>
      <c r="C212">
        <v>144</v>
      </c>
      <c r="D212">
        <v>24</v>
      </c>
    </row>
    <row r="213" spans="1:4" x14ac:dyDescent="0.25">
      <c r="A213">
        <v>17065</v>
      </c>
      <c r="B213" t="s">
        <v>8636</v>
      </c>
      <c r="C213">
        <v>144</v>
      </c>
      <c r="D213">
        <v>24</v>
      </c>
    </row>
    <row r="214" spans="1:4" x14ac:dyDescent="0.25">
      <c r="A214">
        <v>17066</v>
      </c>
      <c r="B214" t="s">
        <v>8637</v>
      </c>
      <c r="C214">
        <v>144</v>
      </c>
      <c r="D214">
        <v>24</v>
      </c>
    </row>
    <row r="215" spans="1:4" x14ac:dyDescent="0.25">
      <c r="A215">
        <v>17067</v>
      </c>
      <c r="B215" t="s">
        <v>8638</v>
      </c>
      <c r="C215">
        <v>144</v>
      </c>
      <c r="D215">
        <v>24</v>
      </c>
    </row>
    <row r="216" spans="1:4" x14ac:dyDescent="0.25">
      <c r="A216">
        <v>1707</v>
      </c>
      <c r="B216" t="s">
        <v>8639</v>
      </c>
      <c r="C216">
        <v>144</v>
      </c>
      <c r="D216">
        <v>24</v>
      </c>
    </row>
    <row r="217" spans="1:4" x14ac:dyDescent="0.25">
      <c r="A217">
        <v>17070</v>
      </c>
      <c r="B217" t="s">
        <v>8640</v>
      </c>
      <c r="C217">
        <v>72</v>
      </c>
      <c r="D217">
        <v>12</v>
      </c>
    </row>
    <row r="218" spans="1:4" x14ac:dyDescent="0.25">
      <c r="A218">
        <v>17071</v>
      </c>
      <c r="B218" t="s">
        <v>8641</v>
      </c>
      <c r="C218">
        <v>144</v>
      </c>
      <c r="D218">
        <v>24</v>
      </c>
    </row>
    <row r="219" spans="1:4" x14ac:dyDescent="0.25">
      <c r="A219">
        <v>17075</v>
      </c>
      <c r="B219" t="s">
        <v>8642</v>
      </c>
      <c r="C219">
        <v>144</v>
      </c>
      <c r="D219">
        <v>24</v>
      </c>
    </row>
    <row r="220" spans="1:4" x14ac:dyDescent="0.25">
      <c r="A220">
        <v>1708</v>
      </c>
      <c r="B220" t="s">
        <v>8643</v>
      </c>
      <c r="C220">
        <v>144</v>
      </c>
      <c r="D220">
        <v>24</v>
      </c>
    </row>
    <row r="221" spans="1:4" x14ac:dyDescent="0.25">
      <c r="A221">
        <v>17080</v>
      </c>
      <c r="B221" t="s">
        <v>8644</v>
      </c>
      <c r="C221">
        <v>144</v>
      </c>
      <c r="D221">
        <v>24</v>
      </c>
    </row>
    <row r="222" spans="1:4" x14ac:dyDescent="0.25">
      <c r="A222">
        <v>17081</v>
      </c>
      <c r="B222" t="s">
        <v>8645</v>
      </c>
      <c r="C222">
        <v>144</v>
      </c>
      <c r="D222">
        <v>24</v>
      </c>
    </row>
    <row r="223" spans="1:4" x14ac:dyDescent="0.25">
      <c r="A223">
        <v>17082</v>
      </c>
      <c r="B223" t="s">
        <v>8646</v>
      </c>
      <c r="C223">
        <v>144</v>
      </c>
      <c r="D223">
        <v>24</v>
      </c>
    </row>
    <row r="224" spans="1:4" x14ac:dyDescent="0.25">
      <c r="A224">
        <v>17083</v>
      </c>
      <c r="B224" t="s">
        <v>8647</v>
      </c>
      <c r="C224">
        <v>144</v>
      </c>
      <c r="D224">
        <v>24</v>
      </c>
    </row>
    <row r="225" spans="1:4" x14ac:dyDescent="0.25">
      <c r="A225">
        <v>17084</v>
      </c>
      <c r="B225" t="s">
        <v>8648</v>
      </c>
      <c r="C225">
        <v>144</v>
      </c>
      <c r="D225">
        <v>24</v>
      </c>
    </row>
    <row r="226" spans="1:4" x14ac:dyDescent="0.25">
      <c r="A226">
        <v>17085</v>
      </c>
      <c r="B226" t="s">
        <v>8649</v>
      </c>
      <c r="C226">
        <v>144</v>
      </c>
      <c r="D226">
        <v>24</v>
      </c>
    </row>
    <row r="227" spans="1:4" x14ac:dyDescent="0.25">
      <c r="A227">
        <v>17086</v>
      </c>
      <c r="B227" t="s">
        <v>8650</v>
      </c>
      <c r="C227">
        <v>12</v>
      </c>
    </row>
    <row r="228" spans="1:4" x14ac:dyDescent="0.25">
      <c r="A228" t="s">
        <v>566</v>
      </c>
      <c r="B228" t="s">
        <v>8651</v>
      </c>
      <c r="C228">
        <v>144</v>
      </c>
      <c r="D228">
        <v>24</v>
      </c>
    </row>
    <row r="229" spans="1:4" x14ac:dyDescent="0.25">
      <c r="A229">
        <v>17091</v>
      </c>
      <c r="B229" t="s">
        <v>8652</v>
      </c>
      <c r="C229">
        <v>144</v>
      </c>
      <c r="D229">
        <v>24</v>
      </c>
    </row>
    <row r="230" spans="1:4" x14ac:dyDescent="0.25">
      <c r="A230">
        <v>17092</v>
      </c>
      <c r="B230" t="s">
        <v>8653</v>
      </c>
      <c r="C230">
        <v>144</v>
      </c>
      <c r="D230">
        <v>24</v>
      </c>
    </row>
    <row r="231" spans="1:4" x14ac:dyDescent="0.25">
      <c r="A231">
        <v>1713</v>
      </c>
      <c r="B231" t="s">
        <v>8654</v>
      </c>
      <c r="C231">
        <v>144</v>
      </c>
      <c r="D231">
        <v>24</v>
      </c>
    </row>
    <row r="232" spans="1:4" x14ac:dyDescent="0.25">
      <c r="A232">
        <v>1718</v>
      </c>
      <c r="B232" t="s">
        <v>8655</v>
      </c>
      <c r="C232">
        <v>144</v>
      </c>
      <c r="D232">
        <v>24</v>
      </c>
    </row>
    <row r="233" spans="1:4" x14ac:dyDescent="0.25">
      <c r="A233">
        <v>1720</v>
      </c>
      <c r="B233" t="s">
        <v>8656</v>
      </c>
      <c r="C233">
        <v>144</v>
      </c>
      <c r="D233">
        <v>24</v>
      </c>
    </row>
    <row r="234" spans="1:4" x14ac:dyDescent="0.25">
      <c r="A234">
        <v>1721</v>
      </c>
      <c r="B234" t="s">
        <v>8657</v>
      </c>
      <c r="C234">
        <v>144</v>
      </c>
      <c r="D234">
        <v>24</v>
      </c>
    </row>
    <row r="235" spans="1:4" x14ac:dyDescent="0.25">
      <c r="A235">
        <v>1722</v>
      </c>
      <c r="B235" t="s">
        <v>8658</v>
      </c>
      <c r="C235">
        <v>144</v>
      </c>
      <c r="D235">
        <v>24</v>
      </c>
    </row>
    <row r="236" spans="1:4" x14ac:dyDescent="0.25">
      <c r="A236">
        <v>1723</v>
      </c>
      <c r="B236" t="s">
        <v>8659</v>
      </c>
      <c r="C236">
        <v>144</v>
      </c>
      <c r="D236">
        <v>24</v>
      </c>
    </row>
    <row r="237" spans="1:4" x14ac:dyDescent="0.25">
      <c r="A237">
        <v>1724</v>
      </c>
      <c r="B237" t="s">
        <v>8660</v>
      </c>
      <c r="C237">
        <v>144</v>
      </c>
      <c r="D237">
        <v>24</v>
      </c>
    </row>
    <row r="238" spans="1:4" x14ac:dyDescent="0.25">
      <c r="A238">
        <v>1725</v>
      </c>
      <c r="B238" t="s">
        <v>8661</v>
      </c>
      <c r="C238">
        <v>144</v>
      </c>
      <c r="D238">
        <v>24</v>
      </c>
    </row>
    <row r="239" spans="1:4" x14ac:dyDescent="0.25">
      <c r="A239">
        <v>1732</v>
      </c>
      <c r="B239" t="s">
        <v>8662</v>
      </c>
      <c r="C239">
        <v>144</v>
      </c>
      <c r="D239">
        <v>24</v>
      </c>
    </row>
    <row r="240" spans="1:4" x14ac:dyDescent="0.25">
      <c r="A240">
        <v>1733</v>
      </c>
      <c r="B240" t="s">
        <v>8663</v>
      </c>
      <c r="C240">
        <v>144</v>
      </c>
      <c r="D240">
        <v>24</v>
      </c>
    </row>
    <row r="241" spans="1:4" x14ac:dyDescent="0.25">
      <c r="A241">
        <v>1734</v>
      </c>
      <c r="B241" t="s">
        <v>8664</v>
      </c>
      <c r="C241">
        <v>144</v>
      </c>
      <c r="D241">
        <v>24</v>
      </c>
    </row>
    <row r="242" spans="1:4" x14ac:dyDescent="0.25">
      <c r="A242">
        <v>1735</v>
      </c>
      <c r="B242" t="s">
        <v>8665</v>
      </c>
      <c r="C242">
        <v>144</v>
      </c>
      <c r="D242">
        <v>24</v>
      </c>
    </row>
    <row r="243" spans="1:4" x14ac:dyDescent="0.25">
      <c r="A243">
        <v>1736</v>
      </c>
      <c r="B243" t="s">
        <v>8666</v>
      </c>
      <c r="C243">
        <v>144</v>
      </c>
      <c r="D243">
        <v>24</v>
      </c>
    </row>
    <row r="244" spans="1:4" x14ac:dyDescent="0.25">
      <c r="A244">
        <v>1737</v>
      </c>
      <c r="B244" t="s">
        <v>8667</v>
      </c>
      <c r="C244">
        <v>144</v>
      </c>
      <c r="D244">
        <v>24</v>
      </c>
    </row>
    <row r="245" spans="1:4" x14ac:dyDescent="0.25">
      <c r="A245">
        <v>1738</v>
      </c>
      <c r="B245" t="s">
        <v>8668</v>
      </c>
      <c r="C245">
        <v>144</v>
      </c>
      <c r="D245">
        <v>24</v>
      </c>
    </row>
    <row r="246" spans="1:4" x14ac:dyDescent="0.25">
      <c r="A246">
        <v>1739</v>
      </c>
      <c r="B246" t="s">
        <v>8669</v>
      </c>
      <c r="C246">
        <v>144</v>
      </c>
      <c r="D246">
        <v>24</v>
      </c>
    </row>
    <row r="247" spans="1:4" x14ac:dyDescent="0.25">
      <c r="A247">
        <v>1741</v>
      </c>
      <c r="B247" t="s">
        <v>8670</v>
      </c>
      <c r="C247">
        <v>144</v>
      </c>
      <c r="D247">
        <v>24</v>
      </c>
    </row>
    <row r="248" spans="1:4" x14ac:dyDescent="0.25">
      <c r="A248">
        <v>1742</v>
      </c>
      <c r="B248" t="s">
        <v>8671</v>
      </c>
      <c r="C248">
        <v>144</v>
      </c>
      <c r="D248">
        <v>24</v>
      </c>
    </row>
    <row r="249" spans="1:4" x14ac:dyDescent="0.25">
      <c r="A249">
        <v>1743</v>
      </c>
      <c r="B249" t="s">
        <v>8672</v>
      </c>
      <c r="C249">
        <v>144</v>
      </c>
      <c r="D249">
        <v>24</v>
      </c>
    </row>
    <row r="250" spans="1:4" x14ac:dyDescent="0.25">
      <c r="A250">
        <v>1748</v>
      </c>
      <c r="B250" t="s">
        <v>8673</v>
      </c>
      <c r="C250">
        <v>144</v>
      </c>
      <c r="D250">
        <v>24</v>
      </c>
    </row>
    <row r="251" spans="1:4" x14ac:dyDescent="0.25">
      <c r="A251">
        <v>1752</v>
      </c>
      <c r="B251" t="s">
        <v>8674</v>
      </c>
      <c r="C251">
        <v>144</v>
      </c>
      <c r="D251">
        <v>24</v>
      </c>
    </row>
    <row r="252" spans="1:4" x14ac:dyDescent="0.25">
      <c r="A252">
        <v>1753</v>
      </c>
      <c r="B252" t="s">
        <v>8675</v>
      </c>
      <c r="C252">
        <v>144</v>
      </c>
      <c r="D252">
        <v>24</v>
      </c>
    </row>
    <row r="253" spans="1:4" x14ac:dyDescent="0.25">
      <c r="A253">
        <v>1754</v>
      </c>
      <c r="B253" t="s">
        <v>8676</v>
      </c>
      <c r="C253">
        <v>144</v>
      </c>
      <c r="D253">
        <v>24</v>
      </c>
    </row>
    <row r="254" spans="1:4" x14ac:dyDescent="0.25">
      <c r="A254">
        <v>1755</v>
      </c>
      <c r="B254" t="s">
        <v>8677</v>
      </c>
      <c r="C254">
        <v>144</v>
      </c>
      <c r="D254">
        <v>24</v>
      </c>
    </row>
    <row r="255" spans="1:4" x14ac:dyDescent="0.25">
      <c r="A255">
        <v>1756</v>
      </c>
      <c r="B255" t="s">
        <v>8678</v>
      </c>
      <c r="C255">
        <v>144</v>
      </c>
      <c r="D255">
        <v>24</v>
      </c>
    </row>
    <row r="256" spans="1:4" x14ac:dyDescent="0.25">
      <c r="A256">
        <v>176</v>
      </c>
      <c r="B256" t="s">
        <v>8679</v>
      </c>
      <c r="C256">
        <v>48</v>
      </c>
    </row>
    <row r="257" spans="1:4" x14ac:dyDescent="0.25">
      <c r="A257">
        <v>1763</v>
      </c>
      <c r="B257" t="s">
        <v>8680</v>
      </c>
      <c r="C257">
        <v>144</v>
      </c>
      <c r="D257">
        <v>24</v>
      </c>
    </row>
    <row r="258" spans="1:4" x14ac:dyDescent="0.25">
      <c r="A258">
        <v>1769</v>
      </c>
      <c r="B258" t="s">
        <v>8681</v>
      </c>
      <c r="C258">
        <v>144</v>
      </c>
      <c r="D258">
        <v>24</v>
      </c>
    </row>
    <row r="259" spans="1:4" x14ac:dyDescent="0.25">
      <c r="A259">
        <v>1770</v>
      </c>
      <c r="B259" t="s">
        <v>8682</v>
      </c>
      <c r="C259">
        <v>144</v>
      </c>
      <c r="D259">
        <v>24</v>
      </c>
    </row>
    <row r="260" spans="1:4" x14ac:dyDescent="0.25">
      <c r="A260">
        <v>1775</v>
      </c>
      <c r="B260" t="s">
        <v>8683</v>
      </c>
      <c r="C260">
        <v>144</v>
      </c>
      <c r="D260">
        <v>24</v>
      </c>
    </row>
    <row r="261" spans="1:4" x14ac:dyDescent="0.25">
      <c r="A261">
        <v>1776</v>
      </c>
      <c r="B261" t="s">
        <v>8684</v>
      </c>
      <c r="C261">
        <v>144</v>
      </c>
      <c r="D261">
        <v>24</v>
      </c>
    </row>
    <row r="262" spans="1:4" x14ac:dyDescent="0.25">
      <c r="A262">
        <v>1778</v>
      </c>
      <c r="B262" t="s">
        <v>8685</v>
      </c>
      <c r="C262">
        <v>144</v>
      </c>
      <c r="D262">
        <v>24</v>
      </c>
    </row>
    <row r="263" spans="1:4" x14ac:dyDescent="0.25">
      <c r="A263">
        <v>1781</v>
      </c>
      <c r="B263" t="s">
        <v>8686</v>
      </c>
      <c r="C263">
        <v>144</v>
      </c>
      <c r="D263">
        <v>24</v>
      </c>
    </row>
    <row r="264" spans="1:4" x14ac:dyDescent="0.25">
      <c r="A264">
        <v>1788</v>
      </c>
      <c r="B264" t="s">
        <v>8687</v>
      </c>
      <c r="C264">
        <v>144</v>
      </c>
      <c r="D264">
        <v>24</v>
      </c>
    </row>
    <row r="265" spans="1:4" x14ac:dyDescent="0.25">
      <c r="A265">
        <v>1793</v>
      </c>
      <c r="B265" t="s">
        <v>8688</v>
      </c>
      <c r="C265">
        <v>144</v>
      </c>
      <c r="D265">
        <v>24</v>
      </c>
    </row>
    <row r="266" spans="1:4" x14ac:dyDescent="0.25">
      <c r="A266">
        <v>1794</v>
      </c>
      <c r="B266" t="s">
        <v>8689</v>
      </c>
      <c r="C266">
        <v>144</v>
      </c>
      <c r="D266">
        <v>24</v>
      </c>
    </row>
    <row r="267" spans="1:4" x14ac:dyDescent="0.25">
      <c r="A267">
        <v>1795</v>
      </c>
      <c r="B267" t="s">
        <v>8690</v>
      </c>
      <c r="C267">
        <v>144</v>
      </c>
      <c r="D267">
        <v>24</v>
      </c>
    </row>
    <row r="268" spans="1:4" x14ac:dyDescent="0.25">
      <c r="A268">
        <v>1796</v>
      </c>
      <c r="B268" t="s">
        <v>8691</v>
      </c>
      <c r="C268">
        <v>144</v>
      </c>
      <c r="D268">
        <v>24</v>
      </c>
    </row>
    <row r="269" spans="1:4" x14ac:dyDescent="0.25">
      <c r="A269">
        <v>1797</v>
      </c>
      <c r="B269" t="s">
        <v>8692</v>
      </c>
      <c r="C269">
        <v>144</v>
      </c>
      <c r="D269">
        <v>24</v>
      </c>
    </row>
    <row r="270" spans="1:4" x14ac:dyDescent="0.25">
      <c r="A270">
        <v>1801</v>
      </c>
      <c r="B270" t="s">
        <v>8693</v>
      </c>
      <c r="C270">
        <v>72</v>
      </c>
      <c r="D270">
        <v>24</v>
      </c>
    </row>
    <row r="271" spans="1:4" x14ac:dyDescent="0.25">
      <c r="A271">
        <v>1802</v>
      </c>
      <c r="B271" t="s">
        <v>8694</v>
      </c>
      <c r="C271">
        <v>72</v>
      </c>
      <c r="D271">
        <v>24</v>
      </c>
    </row>
    <row r="272" spans="1:4" x14ac:dyDescent="0.25">
      <c r="A272">
        <v>1803</v>
      </c>
      <c r="B272" t="s">
        <v>8695</v>
      </c>
      <c r="C272">
        <v>24</v>
      </c>
    </row>
    <row r="273" spans="1:4" x14ac:dyDescent="0.25">
      <c r="A273">
        <v>1804</v>
      </c>
      <c r="B273" t="s">
        <v>8696</v>
      </c>
      <c r="C273">
        <v>24</v>
      </c>
    </row>
    <row r="274" spans="1:4" x14ac:dyDescent="0.25">
      <c r="A274">
        <v>1805</v>
      </c>
      <c r="B274" t="s">
        <v>8697</v>
      </c>
      <c r="C274">
        <v>24</v>
      </c>
    </row>
    <row r="275" spans="1:4" x14ac:dyDescent="0.25">
      <c r="A275">
        <v>1806</v>
      </c>
      <c r="B275" t="s">
        <v>8698</v>
      </c>
      <c r="C275">
        <v>48</v>
      </c>
    </row>
    <row r="276" spans="1:4" x14ac:dyDescent="0.25">
      <c r="A276">
        <v>1810</v>
      </c>
      <c r="B276" t="s">
        <v>8699</v>
      </c>
      <c r="C276">
        <v>12</v>
      </c>
    </row>
    <row r="277" spans="1:4" x14ac:dyDescent="0.25">
      <c r="A277">
        <v>1812</v>
      </c>
      <c r="B277" t="s">
        <v>8700</v>
      </c>
      <c r="C277">
        <v>48</v>
      </c>
    </row>
    <row r="278" spans="1:4" x14ac:dyDescent="0.25">
      <c r="A278">
        <v>1814</v>
      </c>
      <c r="B278" t="s">
        <v>8701</v>
      </c>
      <c r="C278">
        <v>12</v>
      </c>
    </row>
    <row r="279" spans="1:4" x14ac:dyDescent="0.25">
      <c r="A279">
        <v>1815</v>
      </c>
      <c r="B279" t="s">
        <v>8702</v>
      </c>
      <c r="C279">
        <v>24</v>
      </c>
    </row>
    <row r="280" spans="1:4" x14ac:dyDescent="0.25">
      <c r="A280">
        <v>1816</v>
      </c>
      <c r="B280" t="s">
        <v>8703</v>
      </c>
      <c r="C280">
        <v>24</v>
      </c>
    </row>
    <row r="281" spans="1:4" x14ac:dyDescent="0.25">
      <c r="A281">
        <v>1828</v>
      </c>
      <c r="B281" t="s">
        <v>8704</v>
      </c>
      <c r="C281">
        <v>24</v>
      </c>
    </row>
    <row r="282" spans="1:4" x14ac:dyDescent="0.25">
      <c r="A282">
        <v>1829</v>
      </c>
      <c r="B282" t="s">
        <v>8705</v>
      </c>
      <c r="C282">
        <v>48</v>
      </c>
    </row>
    <row r="283" spans="1:4" x14ac:dyDescent="0.25">
      <c r="A283">
        <v>1830</v>
      </c>
      <c r="B283" t="s">
        <v>8706</v>
      </c>
      <c r="C283">
        <v>48</v>
      </c>
    </row>
    <row r="284" spans="1:4" x14ac:dyDescent="0.25">
      <c r="A284">
        <v>1832</v>
      </c>
      <c r="B284" t="s">
        <v>8707</v>
      </c>
      <c r="C284">
        <v>48</v>
      </c>
    </row>
    <row r="285" spans="1:4" x14ac:dyDescent="0.25">
      <c r="A285">
        <v>1833</v>
      </c>
      <c r="B285" t="s">
        <v>8708</v>
      </c>
      <c r="C285">
        <v>48</v>
      </c>
    </row>
    <row r="286" spans="1:4" x14ac:dyDescent="0.25">
      <c r="A286">
        <v>18834</v>
      </c>
      <c r="B286" t="s">
        <v>8709</v>
      </c>
      <c r="C286">
        <v>48</v>
      </c>
    </row>
    <row r="287" spans="1:4" x14ac:dyDescent="0.25">
      <c r="A287">
        <v>1903</v>
      </c>
      <c r="B287" t="s">
        <v>8710</v>
      </c>
      <c r="C287">
        <v>144</v>
      </c>
      <c r="D287">
        <v>24</v>
      </c>
    </row>
    <row r="288" spans="1:4" x14ac:dyDescent="0.25">
      <c r="A288">
        <v>1904</v>
      </c>
      <c r="B288" t="s">
        <v>8711</v>
      </c>
      <c r="C288">
        <v>144</v>
      </c>
      <c r="D288">
        <v>24</v>
      </c>
    </row>
    <row r="289" spans="1:4" x14ac:dyDescent="0.25">
      <c r="A289">
        <v>1906</v>
      </c>
      <c r="B289" t="s">
        <v>8712</v>
      </c>
      <c r="C289">
        <v>144</v>
      </c>
      <c r="D289">
        <v>24</v>
      </c>
    </row>
    <row r="290" spans="1:4" x14ac:dyDescent="0.25">
      <c r="A290">
        <v>1907</v>
      </c>
      <c r="B290" t="s">
        <v>8713</v>
      </c>
      <c r="C290">
        <v>144</v>
      </c>
      <c r="D290">
        <v>24</v>
      </c>
    </row>
    <row r="291" spans="1:4" x14ac:dyDescent="0.25">
      <c r="A291">
        <v>1908</v>
      </c>
      <c r="B291" t="s">
        <v>8714</v>
      </c>
      <c r="C291">
        <v>144</v>
      </c>
      <c r="D291">
        <v>24</v>
      </c>
    </row>
    <row r="292" spans="1:4" x14ac:dyDescent="0.25">
      <c r="A292">
        <v>1909</v>
      </c>
      <c r="B292" t="s">
        <v>8715</v>
      </c>
      <c r="C292">
        <v>144</v>
      </c>
      <c r="D292">
        <v>24</v>
      </c>
    </row>
    <row r="293" spans="1:4" x14ac:dyDescent="0.25">
      <c r="A293">
        <v>1910</v>
      </c>
      <c r="B293" t="s">
        <v>8716</v>
      </c>
      <c r="C293">
        <v>144</v>
      </c>
      <c r="D293">
        <v>24</v>
      </c>
    </row>
    <row r="294" spans="1:4" x14ac:dyDescent="0.25">
      <c r="A294">
        <v>1911</v>
      </c>
      <c r="B294" t="s">
        <v>8717</v>
      </c>
      <c r="C294">
        <v>144</v>
      </c>
      <c r="D294">
        <v>24</v>
      </c>
    </row>
    <row r="295" spans="1:4" x14ac:dyDescent="0.25">
      <c r="A295">
        <v>1912</v>
      </c>
      <c r="B295" t="s">
        <v>8718</v>
      </c>
      <c r="C295">
        <v>144</v>
      </c>
      <c r="D295">
        <v>24</v>
      </c>
    </row>
    <row r="296" spans="1:4" x14ac:dyDescent="0.25">
      <c r="A296">
        <v>1913</v>
      </c>
      <c r="B296" t="s">
        <v>8719</v>
      </c>
      <c r="C296">
        <v>144</v>
      </c>
      <c r="D296">
        <v>24</v>
      </c>
    </row>
    <row r="297" spans="1:4" x14ac:dyDescent="0.25">
      <c r="A297">
        <v>1914</v>
      </c>
      <c r="B297" t="s">
        <v>8720</v>
      </c>
      <c r="C297">
        <v>144</v>
      </c>
      <c r="D297">
        <v>24</v>
      </c>
    </row>
    <row r="298" spans="1:4" x14ac:dyDescent="0.25">
      <c r="A298">
        <v>1915</v>
      </c>
      <c r="B298" t="s">
        <v>8721</v>
      </c>
      <c r="C298">
        <v>144</v>
      </c>
      <c r="D298">
        <v>24</v>
      </c>
    </row>
    <row r="299" spans="1:4" x14ac:dyDescent="0.25">
      <c r="A299">
        <v>1916</v>
      </c>
      <c r="B299" t="s">
        <v>8722</v>
      </c>
      <c r="C299">
        <v>144</v>
      </c>
      <c r="D299">
        <v>24</v>
      </c>
    </row>
    <row r="300" spans="1:4" x14ac:dyDescent="0.25">
      <c r="A300">
        <v>1917</v>
      </c>
      <c r="B300" t="s">
        <v>8723</v>
      </c>
      <c r="C300">
        <v>144</v>
      </c>
      <c r="D300">
        <v>24</v>
      </c>
    </row>
    <row r="301" spans="1:4" x14ac:dyDescent="0.25">
      <c r="A301">
        <v>1919</v>
      </c>
      <c r="B301" t="s">
        <v>8724</v>
      </c>
      <c r="C301">
        <v>144</v>
      </c>
      <c r="D301">
        <v>24</v>
      </c>
    </row>
    <row r="302" spans="1:4" x14ac:dyDescent="0.25">
      <c r="A302">
        <v>1920</v>
      </c>
      <c r="B302" t="s">
        <v>8725</v>
      </c>
      <c r="C302">
        <v>144</v>
      </c>
      <c r="D302">
        <v>24</v>
      </c>
    </row>
    <row r="303" spans="1:4" x14ac:dyDescent="0.25">
      <c r="A303">
        <v>1921</v>
      </c>
      <c r="B303" t="s">
        <v>8726</v>
      </c>
      <c r="C303">
        <v>144</v>
      </c>
      <c r="D303">
        <v>24</v>
      </c>
    </row>
    <row r="304" spans="1:4" x14ac:dyDescent="0.25">
      <c r="A304">
        <v>1922</v>
      </c>
      <c r="B304" t="s">
        <v>8727</v>
      </c>
      <c r="C304">
        <v>144</v>
      </c>
      <c r="D304">
        <v>24</v>
      </c>
    </row>
    <row r="305" spans="1:4" x14ac:dyDescent="0.25">
      <c r="A305">
        <v>1925</v>
      </c>
      <c r="B305" t="s">
        <v>8728</v>
      </c>
      <c r="C305">
        <v>144</v>
      </c>
      <c r="D305">
        <v>24</v>
      </c>
    </row>
    <row r="306" spans="1:4" x14ac:dyDescent="0.25">
      <c r="A306">
        <v>1926</v>
      </c>
      <c r="B306" t="s">
        <v>8729</v>
      </c>
      <c r="C306">
        <v>144</v>
      </c>
      <c r="D306">
        <v>24</v>
      </c>
    </row>
    <row r="307" spans="1:4" x14ac:dyDescent="0.25">
      <c r="A307">
        <v>1927</v>
      </c>
      <c r="B307" t="s">
        <v>8730</v>
      </c>
      <c r="C307">
        <v>144</v>
      </c>
      <c r="D307">
        <v>24</v>
      </c>
    </row>
    <row r="308" spans="1:4" x14ac:dyDescent="0.25">
      <c r="A308">
        <v>1928</v>
      </c>
      <c r="B308" t="s">
        <v>8731</v>
      </c>
      <c r="C308">
        <v>144</v>
      </c>
      <c r="D308">
        <v>24</v>
      </c>
    </row>
    <row r="309" spans="1:4" x14ac:dyDescent="0.25">
      <c r="A309">
        <v>1929</v>
      </c>
      <c r="B309" t="s">
        <v>8732</v>
      </c>
      <c r="C309">
        <v>144</v>
      </c>
      <c r="D309">
        <v>24</v>
      </c>
    </row>
    <row r="310" spans="1:4" x14ac:dyDescent="0.25">
      <c r="A310">
        <v>1933</v>
      </c>
      <c r="B310" t="s">
        <v>8733</v>
      </c>
      <c r="C310">
        <v>144</v>
      </c>
      <c r="D310">
        <v>24</v>
      </c>
    </row>
    <row r="311" spans="1:4" x14ac:dyDescent="0.25">
      <c r="A311">
        <v>1934</v>
      </c>
      <c r="B311" t="s">
        <v>8734</v>
      </c>
      <c r="C311">
        <v>144</v>
      </c>
      <c r="D311">
        <v>24</v>
      </c>
    </row>
    <row r="312" spans="1:4" x14ac:dyDescent="0.25">
      <c r="A312">
        <v>1939</v>
      </c>
      <c r="B312" t="s">
        <v>8735</v>
      </c>
      <c r="C312">
        <v>144</v>
      </c>
      <c r="D312">
        <v>24</v>
      </c>
    </row>
    <row r="313" spans="1:4" x14ac:dyDescent="0.25">
      <c r="A313">
        <v>1940</v>
      </c>
      <c r="B313" t="s">
        <v>8717</v>
      </c>
      <c r="C313">
        <v>288</v>
      </c>
      <c r="D313">
        <v>24</v>
      </c>
    </row>
    <row r="314" spans="1:4" x14ac:dyDescent="0.25">
      <c r="A314">
        <v>1941</v>
      </c>
      <c r="B314" t="s">
        <v>8736</v>
      </c>
      <c r="C314">
        <v>144</v>
      </c>
      <c r="D314">
        <v>24</v>
      </c>
    </row>
    <row r="315" spans="1:4" x14ac:dyDescent="0.25">
      <c r="A315">
        <v>196917</v>
      </c>
      <c r="B315" t="s">
        <v>8737</v>
      </c>
      <c r="C315">
        <v>60</v>
      </c>
    </row>
    <row r="316" spans="1:4" x14ac:dyDescent="0.25">
      <c r="A316">
        <v>2000</v>
      </c>
      <c r="B316" t="s">
        <v>8738</v>
      </c>
      <c r="C316">
        <v>144</v>
      </c>
      <c r="D316">
        <v>24</v>
      </c>
    </row>
    <row r="317" spans="1:4" x14ac:dyDescent="0.25">
      <c r="A317">
        <v>2001</v>
      </c>
      <c r="B317" t="s">
        <v>8739</v>
      </c>
      <c r="C317">
        <v>144</v>
      </c>
      <c r="D317">
        <v>24</v>
      </c>
    </row>
    <row r="318" spans="1:4" x14ac:dyDescent="0.25">
      <c r="A318" t="s">
        <v>8740</v>
      </c>
      <c r="B318" t="s">
        <v>8741</v>
      </c>
      <c r="C318">
        <v>1</v>
      </c>
    </row>
    <row r="319" spans="1:4" x14ac:dyDescent="0.25">
      <c r="A319" t="s">
        <v>8742</v>
      </c>
      <c r="B319" t="s">
        <v>8743</v>
      </c>
      <c r="C319">
        <v>1</v>
      </c>
    </row>
    <row r="320" spans="1:4" x14ac:dyDescent="0.25">
      <c r="A320" t="s">
        <v>8744</v>
      </c>
      <c r="B320" t="s">
        <v>8745</v>
      </c>
      <c r="C320">
        <v>1</v>
      </c>
    </row>
    <row r="321" spans="1:4" x14ac:dyDescent="0.25">
      <c r="A321" t="s">
        <v>8746</v>
      </c>
      <c r="B321" t="s">
        <v>8747</v>
      </c>
      <c r="C321">
        <v>1</v>
      </c>
    </row>
    <row r="322" spans="1:4" x14ac:dyDescent="0.25">
      <c r="A322" t="s">
        <v>8748</v>
      </c>
      <c r="B322" t="s">
        <v>8749</v>
      </c>
      <c r="C322">
        <v>1</v>
      </c>
    </row>
    <row r="323" spans="1:4" x14ac:dyDescent="0.25">
      <c r="A323">
        <v>2005</v>
      </c>
      <c r="B323" t="s">
        <v>8750</v>
      </c>
      <c r="C323">
        <v>144</v>
      </c>
      <c r="D323">
        <v>24</v>
      </c>
    </row>
    <row r="324" spans="1:4" x14ac:dyDescent="0.25">
      <c r="A324">
        <v>20050</v>
      </c>
      <c r="B324" t="s">
        <v>8751</v>
      </c>
      <c r="C324">
        <v>1</v>
      </c>
    </row>
    <row r="325" spans="1:4" x14ac:dyDescent="0.25">
      <c r="A325">
        <v>2006</v>
      </c>
      <c r="B325" t="s">
        <v>8752</v>
      </c>
      <c r="C325">
        <v>144</v>
      </c>
      <c r="D325">
        <v>24</v>
      </c>
    </row>
    <row r="326" spans="1:4" x14ac:dyDescent="0.25">
      <c r="A326">
        <v>2007</v>
      </c>
      <c r="B326" t="s">
        <v>8753</v>
      </c>
      <c r="C326">
        <v>144</v>
      </c>
      <c r="D326">
        <v>24</v>
      </c>
    </row>
    <row r="327" spans="1:4" x14ac:dyDescent="0.25">
      <c r="A327">
        <v>20070</v>
      </c>
      <c r="B327" t="s">
        <v>8754</v>
      </c>
      <c r="C327">
        <v>1</v>
      </c>
    </row>
    <row r="328" spans="1:4" x14ac:dyDescent="0.25">
      <c r="A328">
        <v>2008</v>
      </c>
      <c r="B328" t="s">
        <v>8755</v>
      </c>
      <c r="C328">
        <v>144</v>
      </c>
      <c r="D328">
        <v>24</v>
      </c>
    </row>
    <row r="329" spans="1:4" x14ac:dyDescent="0.25">
      <c r="A329">
        <v>20080</v>
      </c>
      <c r="B329" t="s">
        <v>8756</v>
      </c>
      <c r="C329">
        <v>1</v>
      </c>
    </row>
    <row r="330" spans="1:4" x14ac:dyDescent="0.25">
      <c r="A330">
        <v>2010</v>
      </c>
      <c r="B330" t="s">
        <v>8757</v>
      </c>
      <c r="C330">
        <v>144</v>
      </c>
      <c r="D330">
        <v>24</v>
      </c>
    </row>
    <row r="331" spans="1:4" x14ac:dyDescent="0.25">
      <c r="A331">
        <v>2011</v>
      </c>
      <c r="B331" t="s">
        <v>8758</v>
      </c>
      <c r="C331">
        <v>144</v>
      </c>
      <c r="D331">
        <v>24</v>
      </c>
    </row>
    <row r="332" spans="1:4" x14ac:dyDescent="0.25">
      <c r="A332">
        <v>2012</v>
      </c>
      <c r="B332" t="s">
        <v>8759</v>
      </c>
      <c r="C332">
        <v>72</v>
      </c>
      <c r="D332">
        <v>24</v>
      </c>
    </row>
    <row r="333" spans="1:4" x14ac:dyDescent="0.25">
      <c r="A333">
        <v>2013</v>
      </c>
      <c r="B333" t="s">
        <v>8760</v>
      </c>
      <c r="C333">
        <v>24</v>
      </c>
    </row>
    <row r="334" spans="1:4" x14ac:dyDescent="0.25">
      <c r="A334">
        <v>2014</v>
      </c>
      <c r="B334" t="s">
        <v>8761</v>
      </c>
      <c r="C334">
        <v>48</v>
      </c>
    </row>
    <row r="335" spans="1:4" x14ac:dyDescent="0.25">
      <c r="A335">
        <v>2015</v>
      </c>
      <c r="B335" t="s">
        <v>8762</v>
      </c>
      <c r="C335">
        <v>72</v>
      </c>
      <c r="D335">
        <v>24</v>
      </c>
    </row>
    <row r="336" spans="1:4" x14ac:dyDescent="0.25">
      <c r="A336">
        <v>2019</v>
      </c>
      <c r="B336" t="s">
        <v>8763</v>
      </c>
      <c r="C336">
        <v>2</v>
      </c>
    </row>
    <row r="337" spans="1:4" x14ac:dyDescent="0.25">
      <c r="A337">
        <v>2022</v>
      </c>
      <c r="B337" t="s">
        <v>8764</v>
      </c>
      <c r="C337">
        <v>144</v>
      </c>
      <c r="D337">
        <v>24</v>
      </c>
    </row>
    <row r="338" spans="1:4" x14ac:dyDescent="0.25">
      <c r="A338">
        <v>2023</v>
      </c>
      <c r="B338" t="s">
        <v>8765</v>
      </c>
      <c r="C338">
        <v>144</v>
      </c>
      <c r="D338">
        <v>24</v>
      </c>
    </row>
    <row r="339" spans="1:4" x14ac:dyDescent="0.25">
      <c r="A339">
        <v>2024</v>
      </c>
      <c r="B339" t="s">
        <v>8766</v>
      </c>
      <c r="C339">
        <v>144</v>
      </c>
      <c r="D339">
        <v>24</v>
      </c>
    </row>
    <row r="340" spans="1:4" x14ac:dyDescent="0.25">
      <c r="A340">
        <v>2025</v>
      </c>
      <c r="B340" t="s">
        <v>8767</v>
      </c>
      <c r="C340">
        <v>144</v>
      </c>
      <c r="D340">
        <v>24</v>
      </c>
    </row>
    <row r="341" spans="1:4" x14ac:dyDescent="0.25">
      <c r="A341">
        <v>2027</v>
      </c>
      <c r="B341" t="s">
        <v>8768</v>
      </c>
      <c r="C341">
        <v>72</v>
      </c>
      <c r="D341">
        <v>24</v>
      </c>
    </row>
    <row r="342" spans="1:4" x14ac:dyDescent="0.25">
      <c r="A342">
        <v>2028</v>
      </c>
      <c r="B342" t="s">
        <v>8769</v>
      </c>
      <c r="C342">
        <v>72</v>
      </c>
      <c r="D342">
        <v>24</v>
      </c>
    </row>
    <row r="343" spans="1:4" x14ac:dyDescent="0.25">
      <c r="A343">
        <v>2029</v>
      </c>
      <c r="B343" t="s">
        <v>8770</v>
      </c>
      <c r="C343">
        <v>144</v>
      </c>
      <c r="D343">
        <v>24</v>
      </c>
    </row>
    <row r="344" spans="1:4" x14ac:dyDescent="0.25">
      <c r="A344">
        <v>203</v>
      </c>
      <c r="B344" t="s">
        <v>8771</v>
      </c>
      <c r="C344">
        <v>144</v>
      </c>
      <c r="D344">
        <v>24</v>
      </c>
    </row>
    <row r="345" spans="1:4" x14ac:dyDescent="0.25">
      <c r="A345">
        <v>2030</v>
      </c>
      <c r="B345" t="s">
        <v>8772</v>
      </c>
      <c r="C345">
        <v>72</v>
      </c>
      <c r="D345">
        <v>12</v>
      </c>
    </row>
    <row r="346" spans="1:4" x14ac:dyDescent="0.25">
      <c r="A346">
        <v>204</v>
      </c>
      <c r="B346" t="s">
        <v>8773</v>
      </c>
      <c r="C346">
        <v>72</v>
      </c>
      <c r="D346">
        <v>24</v>
      </c>
    </row>
    <row r="347" spans="1:4" x14ac:dyDescent="0.25">
      <c r="A347">
        <v>2041</v>
      </c>
      <c r="B347" t="s">
        <v>8774</v>
      </c>
      <c r="C347">
        <v>600</v>
      </c>
      <c r="D347">
        <v>30</v>
      </c>
    </row>
    <row r="348" spans="1:4" x14ac:dyDescent="0.25">
      <c r="A348">
        <v>2042</v>
      </c>
      <c r="B348" t="s">
        <v>8775</v>
      </c>
      <c r="C348">
        <v>144</v>
      </c>
      <c r="D348">
        <v>24</v>
      </c>
    </row>
    <row r="349" spans="1:4" x14ac:dyDescent="0.25">
      <c r="A349">
        <v>2043</v>
      </c>
      <c r="B349" t="s">
        <v>8776</v>
      </c>
      <c r="C349">
        <v>144</v>
      </c>
      <c r="D349">
        <v>24</v>
      </c>
    </row>
    <row r="350" spans="1:4" x14ac:dyDescent="0.25">
      <c r="A350">
        <v>2044</v>
      </c>
      <c r="B350" t="s">
        <v>8777</v>
      </c>
      <c r="C350">
        <v>48</v>
      </c>
    </row>
    <row r="351" spans="1:4" x14ac:dyDescent="0.25">
      <c r="A351">
        <v>2045</v>
      </c>
      <c r="B351" t="s">
        <v>8778</v>
      </c>
      <c r="C351">
        <v>2</v>
      </c>
    </row>
    <row r="352" spans="1:4" x14ac:dyDescent="0.25">
      <c r="A352">
        <v>2046</v>
      </c>
      <c r="B352" t="s">
        <v>8779</v>
      </c>
      <c r="C352">
        <v>24</v>
      </c>
    </row>
    <row r="353" spans="1:4" x14ac:dyDescent="0.25">
      <c r="A353">
        <v>2049</v>
      </c>
      <c r="B353" t="s">
        <v>8780</v>
      </c>
      <c r="C353">
        <v>48</v>
      </c>
    </row>
    <row r="354" spans="1:4" x14ac:dyDescent="0.25">
      <c r="A354">
        <v>205</v>
      </c>
      <c r="B354" t="s">
        <v>8781</v>
      </c>
      <c r="C354">
        <v>72</v>
      </c>
      <c r="D354">
        <v>24</v>
      </c>
    </row>
    <row r="355" spans="1:4" x14ac:dyDescent="0.25">
      <c r="A355">
        <v>2050</v>
      </c>
      <c r="B355" t="s">
        <v>8782</v>
      </c>
      <c r="C355">
        <v>144</v>
      </c>
      <c r="D355">
        <v>24</v>
      </c>
    </row>
    <row r="356" spans="1:4" x14ac:dyDescent="0.25">
      <c r="A356">
        <v>2051</v>
      </c>
      <c r="B356" t="s">
        <v>8783</v>
      </c>
      <c r="C356">
        <v>144</v>
      </c>
      <c r="D356">
        <v>24</v>
      </c>
    </row>
    <row r="357" spans="1:4" x14ac:dyDescent="0.25">
      <c r="A357">
        <v>2052</v>
      </c>
      <c r="B357" t="s">
        <v>8784</v>
      </c>
      <c r="C357">
        <v>144</v>
      </c>
      <c r="D357">
        <v>24</v>
      </c>
    </row>
    <row r="358" spans="1:4" x14ac:dyDescent="0.25">
      <c r="A358">
        <v>2053</v>
      </c>
      <c r="B358" t="s">
        <v>8785</v>
      </c>
      <c r="C358">
        <v>288</v>
      </c>
      <c r="D358">
        <v>12</v>
      </c>
    </row>
    <row r="359" spans="1:4" x14ac:dyDescent="0.25">
      <c r="A359">
        <v>2054</v>
      </c>
      <c r="B359" t="s">
        <v>8786</v>
      </c>
      <c r="C359">
        <v>288</v>
      </c>
      <c r="D359">
        <v>12</v>
      </c>
    </row>
    <row r="360" spans="1:4" x14ac:dyDescent="0.25">
      <c r="A360">
        <v>2055</v>
      </c>
      <c r="B360" t="s">
        <v>8787</v>
      </c>
      <c r="C360">
        <v>288</v>
      </c>
      <c r="D360">
        <v>12</v>
      </c>
    </row>
    <row r="361" spans="1:4" x14ac:dyDescent="0.25">
      <c r="A361">
        <v>206</v>
      </c>
      <c r="B361" t="s">
        <v>8788</v>
      </c>
      <c r="C361">
        <v>144</v>
      </c>
      <c r="D361">
        <v>24</v>
      </c>
    </row>
    <row r="362" spans="1:4" x14ac:dyDescent="0.25">
      <c r="A362">
        <v>20650</v>
      </c>
      <c r="B362" t="s">
        <v>8789</v>
      </c>
      <c r="C362">
        <v>24</v>
      </c>
    </row>
    <row r="363" spans="1:4" x14ac:dyDescent="0.25">
      <c r="A363">
        <v>207</v>
      </c>
      <c r="B363" t="s">
        <v>8790</v>
      </c>
      <c r="C363">
        <v>144</v>
      </c>
      <c r="D363">
        <v>24</v>
      </c>
    </row>
    <row r="364" spans="1:4" x14ac:dyDescent="0.25">
      <c r="A364">
        <v>2070</v>
      </c>
      <c r="B364" t="s">
        <v>8791</v>
      </c>
      <c r="C364">
        <v>48</v>
      </c>
      <c r="D364">
        <v>12</v>
      </c>
    </row>
    <row r="365" spans="1:4" x14ac:dyDescent="0.25">
      <c r="A365">
        <v>2071</v>
      </c>
      <c r="B365" t="s">
        <v>8792</v>
      </c>
      <c r="C365">
        <v>24</v>
      </c>
      <c r="D365">
        <v>6</v>
      </c>
    </row>
    <row r="366" spans="1:4" x14ac:dyDescent="0.25">
      <c r="A366">
        <v>208</v>
      </c>
      <c r="B366" t="s">
        <v>8793</v>
      </c>
      <c r="C366">
        <v>144</v>
      </c>
      <c r="D366">
        <v>24</v>
      </c>
    </row>
    <row r="367" spans="1:4" x14ac:dyDescent="0.25">
      <c r="A367">
        <v>2080</v>
      </c>
      <c r="B367" t="s">
        <v>8794</v>
      </c>
      <c r="C367">
        <v>144</v>
      </c>
      <c r="D367">
        <v>24</v>
      </c>
    </row>
    <row r="368" spans="1:4" x14ac:dyDescent="0.25">
      <c r="A368">
        <v>209</v>
      </c>
      <c r="B368" t="s">
        <v>8795</v>
      </c>
      <c r="C368">
        <v>144</v>
      </c>
      <c r="D368">
        <v>24</v>
      </c>
    </row>
    <row r="369" spans="1:4" x14ac:dyDescent="0.25">
      <c r="A369">
        <v>2090</v>
      </c>
      <c r="B369" t="s">
        <v>8796</v>
      </c>
      <c r="C369">
        <v>144</v>
      </c>
      <c r="D369">
        <v>24</v>
      </c>
    </row>
    <row r="370" spans="1:4" x14ac:dyDescent="0.25">
      <c r="A370">
        <v>2091</v>
      </c>
      <c r="B370" t="s">
        <v>8797</v>
      </c>
      <c r="C370">
        <v>12</v>
      </c>
    </row>
    <row r="371" spans="1:4" x14ac:dyDescent="0.25">
      <c r="A371">
        <v>2092</v>
      </c>
      <c r="B371" t="s">
        <v>8798</v>
      </c>
      <c r="C371">
        <v>144</v>
      </c>
      <c r="D371">
        <v>24</v>
      </c>
    </row>
    <row r="372" spans="1:4" x14ac:dyDescent="0.25">
      <c r="A372">
        <v>2093</v>
      </c>
      <c r="B372" t="s">
        <v>8799</v>
      </c>
      <c r="C372">
        <v>144</v>
      </c>
      <c r="D372">
        <v>24</v>
      </c>
    </row>
    <row r="373" spans="1:4" x14ac:dyDescent="0.25">
      <c r="A373">
        <v>2094</v>
      </c>
      <c r="B373" t="s">
        <v>8800</v>
      </c>
      <c r="C373">
        <v>144</v>
      </c>
      <c r="D373">
        <v>24</v>
      </c>
    </row>
    <row r="374" spans="1:4" x14ac:dyDescent="0.25">
      <c r="A374">
        <v>2099</v>
      </c>
      <c r="B374" t="s">
        <v>8801</v>
      </c>
      <c r="C374">
        <v>24</v>
      </c>
    </row>
    <row r="375" spans="1:4" x14ac:dyDescent="0.25">
      <c r="A375">
        <v>210</v>
      </c>
      <c r="B375" t="s">
        <v>8802</v>
      </c>
      <c r="C375">
        <v>144</v>
      </c>
      <c r="D375">
        <v>24</v>
      </c>
    </row>
    <row r="376" spans="1:4" x14ac:dyDescent="0.25">
      <c r="A376">
        <v>211</v>
      </c>
      <c r="B376" t="s">
        <v>8803</v>
      </c>
      <c r="C376">
        <v>144</v>
      </c>
      <c r="D376">
        <v>24</v>
      </c>
    </row>
    <row r="377" spans="1:4" x14ac:dyDescent="0.25">
      <c r="A377">
        <v>212</v>
      </c>
      <c r="B377" t="s">
        <v>8804</v>
      </c>
      <c r="C377">
        <v>144</v>
      </c>
      <c r="D377">
        <v>24</v>
      </c>
    </row>
    <row r="378" spans="1:4" x14ac:dyDescent="0.25">
      <c r="A378">
        <v>213</v>
      </c>
      <c r="B378" t="s">
        <v>8805</v>
      </c>
      <c r="C378">
        <v>144</v>
      </c>
      <c r="D378">
        <v>24</v>
      </c>
    </row>
    <row r="379" spans="1:4" x14ac:dyDescent="0.25">
      <c r="A379">
        <v>2130</v>
      </c>
      <c r="B379" t="s">
        <v>8806</v>
      </c>
      <c r="C379">
        <v>144</v>
      </c>
      <c r="D379">
        <v>24</v>
      </c>
    </row>
    <row r="380" spans="1:4" x14ac:dyDescent="0.25">
      <c r="A380">
        <v>2131</v>
      </c>
      <c r="B380" t="s">
        <v>8807</v>
      </c>
      <c r="C380">
        <v>10</v>
      </c>
    </row>
    <row r="381" spans="1:4" x14ac:dyDescent="0.25">
      <c r="A381">
        <v>2132</v>
      </c>
      <c r="B381" t="s">
        <v>8808</v>
      </c>
      <c r="C381">
        <v>144</v>
      </c>
      <c r="D381">
        <v>24</v>
      </c>
    </row>
    <row r="382" spans="1:4" x14ac:dyDescent="0.25">
      <c r="A382">
        <v>2133</v>
      </c>
      <c r="B382" t="s">
        <v>8809</v>
      </c>
      <c r="C382">
        <v>10</v>
      </c>
    </row>
    <row r="383" spans="1:4" x14ac:dyDescent="0.25">
      <c r="A383">
        <v>2138</v>
      </c>
      <c r="B383" t="s">
        <v>8810</v>
      </c>
      <c r="C383">
        <v>48</v>
      </c>
    </row>
    <row r="384" spans="1:4" x14ac:dyDescent="0.25">
      <c r="A384">
        <v>2139</v>
      </c>
      <c r="B384" t="s">
        <v>8811</v>
      </c>
      <c r="C384">
        <v>48</v>
      </c>
    </row>
    <row r="385" spans="1:4" x14ac:dyDescent="0.25">
      <c r="A385">
        <v>214</v>
      </c>
      <c r="B385" t="s">
        <v>8812</v>
      </c>
      <c r="C385">
        <v>144</v>
      </c>
      <c r="D385">
        <v>24</v>
      </c>
    </row>
    <row r="386" spans="1:4" x14ac:dyDescent="0.25">
      <c r="A386">
        <v>2140</v>
      </c>
      <c r="B386" t="s">
        <v>8813</v>
      </c>
      <c r="C386">
        <v>48</v>
      </c>
    </row>
    <row r="387" spans="1:4" x14ac:dyDescent="0.25">
      <c r="A387">
        <v>215</v>
      </c>
      <c r="B387" t="s">
        <v>8814</v>
      </c>
      <c r="C387">
        <v>144</v>
      </c>
      <c r="D387">
        <v>24</v>
      </c>
    </row>
    <row r="388" spans="1:4" x14ac:dyDescent="0.25">
      <c r="A388">
        <v>2150</v>
      </c>
      <c r="B388" t="s">
        <v>8815</v>
      </c>
      <c r="C388">
        <v>288</v>
      </c>
      <c r="D388">
        <v>24</v>
      </c>
    </row>
    <row r="389" spans="1:4" x14ac:dyDescent="0.25">
      <c r="A389">
        <v>2151</v>
      </c>
      <c r="B389" t="s">
        <v>8816</v>
      </c>
      <c r="C389">
        <v>144</v>
      </c>
      <c r="D389">
        <v>24</v>
      </c>
    </row>
    <row r="390" spans="1:4" x14ac:dyDescent="0.25">
      <c r="A390">
        <v>2163</v>
      </c>
      <c r="B390" t="s">
        <v>8817</v>
      </c>
      <c r="C390">
        <v>48</v>
      </c>
    </row>
    <row r="391" spans="1:4" x14ac:dyDescent="0.25">
      <c r="A391">
        <v>2170</v>
      </c>
      <c r="B391" t="s">
        <v>8818</v>
      </c>
      <c r="C391">
        <v>48</v>
      </c>
    </row>
    <row r="392" spans="1:4" x14ac:dyDescent="0.25">
      <c r="A392">
        <v>2172</v>
      </c>
      <c r="B392" t="s">
        <v>8819</v>
      </c>
      <c r="C392">
        <v>48</v>
      </c>
    </row>
    <row r="393" spans="1:4" x14ac:dyDescent="0.25">
      <c r="A393">
        <v>2174</v>
      </c>
      <c r="B393" t="s">
        <v>8820</v>
      </c>
      <c r="C393">
        <v>48</v>
      </c>
    </row>
    <row r="394" spans="1:4" x14ac:dyDescent="0.25">
      <c r="A394">
        <v>2176</v>
      </c>
      <c r="B394" t="s">
        <v>8821</v>
      </c>
      <c r="C394">
        <v>48</v>
      </c>
    </row>
    <row r="395" spans="1:4" x14ac:dyDescent="0.25">
      <c r="A395">
        <v>2180</v>
      </c>
      <c r="B395" t="s">
        <v>8822</v>
      </c>
      <c r="C395">
        <v>5</v>
      </c>
    </row>
    <row r="396" spans="1:4" x14ac:dyDescent="0.25">
      <c r="A396">
        <v>2181</v>
      </c>
      <c r="B396" t="s">
        <v>8823</v>
      </c>
      <c r="C396">
        <v>5</v>
      </c>
    </row>
    <row r="397" spans="1:4" x14ac:dyDescent="0.25">
      <c r="A397">
        <v>2182</v>
      </c>
      <c r="B397" t="s">
        <v>8824</v>
      </c>
      <c r="C397">
        <v>5</v>
      </c>
    </row>
    <row r="398" spans="1:4" x14ac:dyDescent="0.25">
      <c r="A398">
        <v>2183</v>
      </c>
      <c r="B398" t="s">
        <v>8825</v>
      </c>
      <c r="C398">
        <v>5</v>
      </c>
    </row>
    <row r="399" spans="1:4" x14ac:dyDescent="0.25">
      <c r="A399">
        <v>2184</v>
      </c>
      <c r="B399" t="s">
        <v>8826</v>
      </c>
      <c r="C399">
        <v>5</v>
      </c>
    </row>
    <row r="400" spans="1:4" x14ac:dyDescent="0.25">
      <c r="A400">
        <v>2185</v>
      </c>
      <c r="B400" t="s">
        <v>8827</v>
      </c>
      <c r="C400">
        <v>5</v>
      </c>
    </row>
    <row r="401" spans="1:4" x14ac:dyDescent="0.25">
      <c r="A401">
        <v>2196</v>
      </c>
      <c r="B401" t="s">
        <v>8828</v>
      </c>
      <c r="C401">
        <v>3</v>
      </c>
    </row>
    <row r="402" spans="1:4" x14ac:dyDescent="0.25">
      <c r="A402">
        <v>2197</v>
      </c>
      <c r="B402" t="s">
        <v>8829</v>
      </c>
      <c r="C402">
        <v>3</v>
      </c>
    </row>
    <row r="403" spans="1:4" x14ac:dyDescent="0.25">
      <c r="A403">
        <v>2198</v>
      </c>
      <c r="B403" t="s">
        <v>8830</v>
      </c>
      <c r="C403">
        <v>3</v>
      </c>
    </row>
    <row r="404" spans="1:4" x14ac:dyDescent="0.25">
      <c r="A404">
        <v>2199</v>
      </c>
      <c r="B404" t="s">
        <v>8831</v>
      </c>
      <c r="C404">
        <v>3</v>
      </c>
    </row>
    <row r="405" spans="1:4" x14ac:dyDescent="0.25">
      <c r="A405">
        <v>2201</v>
      </c>
      <c r="B405" t="s">
        <v>8832</v>
      </c>
      <c r="C405">
        <v>72</v>
      </c>
      <c r="D405">
        <v>24</v>
      </c>
    </row>
    <row r="406" spans="1:4" x14ac:dyDescent="0.25">
      <c r="A406">
        <v>2202</v>
      </c>
      <c r="B406" t="s">
        <v>8833</v>
      </c>
      <c r="C406">
        <v>144</v>
      </c>
      <c r="D406">
        <v>24</v>
      </c>
    </row>
    <row r="407" spans="1:4" x14ac:dyDescent="0.25">
      <c r="A407">
        <v>2204</v>
      </c>
      <c r="B407" t="s">
        <v>8834</v>
      </c>
      <c r="C407">
        <v>72</v>
      </c>
      <c r="D407">
        <v>24</v>
      </c>
    </row>
    <row r="408" spans="1:4" x14ac:dyDescent="0.25">
      <c r="A408">
        <v>2205</v>
      </c>
      <c r="B408" t="s">
        <v>8835</v>
      </c>
      <c r="C408">
        <v>72</v>
      </c>
      <c r="D408">
        <v>24</v>
      </c>
    </row>
    <row r="409" spans="1:4" x14ac:dyDescent="0.25">
      <c r="A409">
        <v>2206</v>
      </c>
      <c r="B409" t="s">
        <v>8836</v>
      </c>
      <c r="C409">
        <v>144</v>
      </c>
      <c r="D409">
        <v>24</v>
      </c>
    </row>
    <row r="410" spans="1:4" x14ac:dyDescent="0.25">
      <c r="A410">
        <v>2207</v>
      </c>
      <c r="B410" t="s">
        <v>8837</v>
      </c>
      <c r="C410">
        <v>72</v>
      </c>
      <c r="D410">
        <v>24</v>
      </c>
    </row>
    <row r="411" spans="1:4" x14ac:dyDescent="0.25">
      <c r="A411">
        <v>2209</v>
      </c>
      <c r="B411" t="s">
        <v>8838</v>
      </c>
      <c r="C411">
        <v>72</v>
      </c>
      <c r="D411">
        <v>24</v>
      </c>
    </row>
    <row r="412" spans="1:4" x14ac:dyDescent="0.25">
      <c r="A412">
        <v>2211</v>
      </c>
      <c r="B412" t="s">
        <v>8839</v>
      </c>
      <c r="C412">
        <v>144</v>
      </c>
      <c r="D412">
        <v>24</v>
      </c>
    </row>
    <row r="413" spans="1:4" x14ac:dyDescent="0.25">
      <c r="A413">
        <v>2216</v>
      </c>
      <c r="B413" t="s">
        <v>8840</v>
      </c>
      <c r="C413">
        <v>144</v>
      </c>
      <c r="D413">
        <v>24</v>
      </c>
    </row>
    <row r="414" spans="1:4" x14ac:dyDescent="0.25">
      <c r="A414">
        <v>222</v>
      </c>
      <c r="B414" t="s">
        <v>8841</v>
      </c>
      <c r="C414">
        <v>72</v>
      </c>
      <c r="D414">
        <v>24</v>
      </c>
    </row>
    <row r="415" spans="1:4" x14ac:dyDescent="0.25">
      <c r="A415">
        <v>2223</v>
      </c>
      <c r="B415" t="s">
        <v>8842</v>
      </c>
      <c r="C415">
        <v>72</v>
      </c>
      <c r="D415">
        <v>24</v>
      </c>
    </row>
    <row r="416" spans="1:4" x14ac:dyDescent="0.25">
      <c r="A416">
        <v>2225</v>
      </c>
      <c r="B416" t="s">
        <v>8843</v>
      </c>
      <c r="C416">
        <v>72</v>
      </c>
      <c r="D416">
        <v>24</v>
      </c>
    </row>
    <row r="417" spans="1:4" x14ac:dyDescent="0.25">
      <c r="A417">
        <v>2227</v>
      </c>
      <c r="B417" t="s">
        <v>8844</v>
      </c>
      <c r="C417">
        <v>72</v>
      </c>
      <c r="D417">
        <v>24</v>
      </c>
    </row>
    <row r="418" spans="1:4" x14ac:dyDescent="0.25">
      <c r="A418">
        <v>223</v>
      </c>
      <c r="B418" t="s">
        <v>8845</v>
      </c>
      <c r="C418">
        <v>72</v>
      </c>
      <c r="D418">
        <v>24</v>
      </c>
    </row>
    <row r="419" spans="1:4" x14ac:dyDescent="0.25">
      <c r="A419">
        <v>2230</v>
      </c>
      <c r="B419" t="s">
        <v>8846</v>
      </c>
      <c r="C419">
        <v>72</v>
      </c>
      <c r="D419">
        <v>24</v>
      </c>
    </row>
    <row r="420" spans="1:4" x14ac:dyDescent="0.25">
      <c r="A420">
        <v>2232</v>
      </c>
      <c r="B420" t="s">
        <v>8847</v>
      </c>
      <c r="C420">
        <v>72</v>
      </c>
      <c r="D420">
        <v>24</v>
      </c>
    </row>
    <row r="421" spans="1:4" x14ac:dyDescent="0.25">
      <c r="A421">
        <v>2233</v>
      </c>
      <c r="B421" t="s">
        <v>8848</v>
      </c>
      <c r="C421">
        <v>72</v>
      </c>
      <c r="D421">
        <v>24</v>
      </c>
    </row>
    <row r="422" spans="1:4" x14ac:dyDescent="0.25">
      <c r="A422">
        <v>2234</v>
      </c>
      <c r="B422" t="s">
        <v>8849</v>
      </c>
      <c r="C422">
        <v>72</v>
      </c>
      <c r="D422">
        <v>24</v>
      </c>
    </row>
    <row r="423" spans="1:4" x14ac:dyDescent="0.25">
      <c r="A423">
        <v>2235</v>
      </c>
      <c r="B423" t="s">
        <v>8850</v>
      </c>
      <c r="C423">
        <v>288</v>
      </c>
      <c r="D423">
        <v>24</v>
      </c>
    </row>
    <row r="424" spans="1:4" x14ac:dyDescent="0.25">
      <c r="A424">
        <v>2236</v>
      </c>
      <c r="B424" t="s">
        <v>8851</v>
      </c>
      <c r="C424">
        <v>24</v>
      </c>
    </row>
    <row r="425" spans="1:4" x14ac:dyDescent="0.25">
      <c r="A425">
        <v>229</v>
      </c>
      <c r="B425" t="s">
        <v>8852</v>
      </c>
      <c r="C425">
        <v>144</v>
      </c>
      <c r="D425">
        <v>24</v>
      </c>
    </row>
    <row r="426" spans="1:4" x14ac:dyDescent="0.25">
      <c r="A426">
        <v>230</v>
      </c>
      <c r="B426" t="s">
        <v>8853</v>
      </c>
      <c r="C426">
        <v>144</v>
      </c>
      <c r="D426">
        <v>24</v>
      </c>
    </row>
    <row r="427" spans="1:4" x14ac:dyDescent="0.25">
      <c r="A427">
        <v>2300</v>
      </c>
      <c r="B427" t="s">
        <v>8854</v>
      </c>
      <c r="C427">
        <v>144</v>
      </c>
      <c r="D427">
        <v>24</v>
      </c>
    </row>
    <row r="428" spans="1:4" x14ac:dyDescent="0.25">
      <c r="A428">
        <v>2301</v>
      </c>
      <c r="B428" t="s">
        <v>8855</v>
      </c>
      <c r="C428">
        <v>144</v>
      </c>
      <c r="D428">
        <v>24</v>
      </c>
    </row>
    <row r="429" spans="1:4" x14ac:dyDescent="0.25">
      <c r="A429">
        <v>2303</v>
      </c>
      <c r="B429" t="s">
        <v>8856</v>
      </c>
      <c r="C429">
        <v>72</v>
      </c>
      <c r="D429">
        <v>12</v>
      </c>
    </row>
    <row r="430" spans="1:4" x14ac:dyDescent="0.25">
      <c r="A430">
        <v>2304</v>
      </c>
      <c r="B430" t="s">
        <v>8857</v>
      </c>
      <c r="C430">
        <v>72</v>
      </c>
      <c r="D430">
        <v>12</v>
      </c>
    </row>
    <row r="431" spans="1:4" x14ac:dyDescent="0.25">
      <c r="A431">
        <v>2306</v>
      </c>
      <c r="B431" t="s">
        <v>8858</v>
      </c>
      <c r="C431">
        <v>144</v>
      </c>
      <c r="D431">
        <v>24</v>
      </c>
    </row>
    <row r="432" spans="1:4" x14ac:dyDescent="0.25">
      <c r="A432">
        <v>2307</v>
      </c>
      <c r="B432" t="s">
        <v>8859</v>
      </c>
      <c r="C432">
        <v>144</v>
      </c>
      <c r="D432">
        <v>24</v>
      </c>
    </row>
    <row r="433" spans="1:4" x14ac:dyDescent="0.25">
      <c r="A433">
        <v>231</v>
      </c>
      <c r="B433" t="s">
        <v>8860</v>
      </c>
      <c r="C433">
        <v>144</v>
      </c>
      <c r="D433">
        <v>24</v>
      </c>
    </row>
    <row r="434" spans="1:4" x14ac:dyDescent="0.25">
      <c r="A434">
        <v>2314</v>
      </c>
      <c r="B434" t="s">
        <v>8861</v>
      </c>
      <c r="C434">
        <v>144</v>
      </c>
      <c r="D434">
        <v>24</v>
      </c>
    </row>
    <row r="435" spans="1:4" x14ac:dyDescent="0.25">
      <c r="A435">
        <v>23149</v>
      </c>
      <c r="B435" t="s">
        <v>8862</v>
      </c>
      <c r="C435">
        <v>48</v>
      </c>
    </row>
    <row r="436" spans="1:4" x14ac:dyDescent="0.25">
      <c r="A436">
        <v>2315</v>
      </c>
      <c r="B436" t="s">
        <v>8863</v>
      </c>
      <c r="C436">
        <v>144</v>
      </c>
      <c r="D436">
        <v>24</v>
      </c>
    </row>
    <row r="437" spans="1:4" x14ac:dyDescent="0.25">
      <c r="A437">
        <v>23156</v>
      </c>
      <c r="B437" t="s">
        <v>8864</v>
      </c>
      <c r="C437">
        <v>48</v>
      </c>
    </row>
    <row r="438" spans="1:4" x14ac:dyDescent="0.25">
      <c r="A438">
        <v>2317</v>
      </c>
      <c r="B438" t="s">
        <v>8865</v>
      </c>
      <c r="C438">
        <v>144</v>
      </c>
      <c r="D438">
        <v>24</v>
      </c>
    </row>
    <row r="439" spans="1:4" x14ac:dyDescent="0.25">
      <c r="A439">
        <v>23170</v>
      </c>
      <c r="B439" t="s">
        <v>8866</v>
      </c>
      <c r="C439">
        <v>48</v>
      </c>
    </row>
    <row r="440" spans="1:4" x14ac:dyDescent="0.25">
      <c r="A440">
        <v>23187</v>
      </c>
      <c r="B440" t="s">
        <v>8867</v>
      </c>
      <c r="C440">
        <v>48</v>
      </c>
    </row>
    <row r="441" spans="1:4" x14ac:dyDescent="0.25">
      <c r="A441">
        <v>2319</v>
      </c>
      <c r="B441" t="s">
        <v>8868</v>
      </c>
      <c r="C441">
        <v>144</v>
      </c>
      <c r="D441">
        <v>24</v>
      </c>
    </row>
    <row r="442" spans="1:4" x14ac:dyDescent="0.25">
      <c r="A442">
        <v>2320</v>
      </c>
      <c r="B442" t="s">
        <v>8869</v>
      </c>
      <c r="C442">
        <v>144</v>
      </c>
      <c r="D442">
        <v>24</v>
      </c>
    </row>
    <row r="443" spans="1:4" x14ac:dyDescent="0.25">
      <c r="A443">
        <v>2321</v>
      </c>
      <c r="B443" t="s">
        <v>8870</v>
      </c>
      <c r="C443">
        <v>144</v>
      </c>
      <c r="D443">
        <v>24</v>
      </c>
    </row>
    <row r="444" spans="1:4" x14ac:dyDescent="0.25">
      <c r="A444">
        <v>2323</v>
      </c>
      <c r="B444" t="s">
        <v>8871</v>
      </c>
      <c r="C444">
        <v>144</v>
      </c>
      <c r="D444">
        <v>24</v>
      </c>
    </row>
    <row r="445" spans="1:4" x14ac:dyDescent="0.25">
      <c r="A445">
        <v>2325</v>
      </c>
      <c r="B445" t="s">
        <v>8872</v>
      </c>
      <c r="C445">
        <v>144</v>
      </c>
      <c r="D445">
        <v>24</v>
      </c>
    </row>
    <row r="446" spans="1:4" x14ac:dyDescent="0.25">
      <c r="A446">
        <v>2326</v>
      </c>
      <c r="B446" t="s">
        <v>8873</v>
      </c>
      <c r="C446">
        <v>144</v>
      </c>
      <c r="D446">
        <v>24</v>
      </c>
    </row>
    <row r="447" spans="1:4" x14ac:dyDescent="0.25">
      <c r="A447">
        <v>2330</v>
      </c>
      <c r="B447" t="s">
        <v>8874</v>
      </c>
      <c r="C447">
        <v>144</v>
      </c>
      <c r="D447">
        <v>24</v>
      </c>
    </row>
    <row r="448" spans="1:4" x14ac:dyDescent="0.25">
      <c r="A448">
        <v>2331</v>
      </c>
      <c r="B448" t="s">
        <v>8875</v>
      </c>
      <c r="C448">
        <v>72</v>
      </c>
      <c r="D448">
        <v>12</v>
      </c>
    </row>
    <row r="449" spans="1:4" x14ac:dyDescent="0.25">
      <c r="A449">
        <v>2332</v>
      </c>
      <c r="B449" t="s">
        <v>8876</v>
      </c>
      <c r="C449">
        <v>72</v>
      </c>
      <c r="D449">
        <v>12</v>
      </c>
    </row>
    <row r="450" spans="1:4" x14ac:dyDescent="0.25">
      <c r="A450">
        <v>2333</v>
      </c>
      <c r="B450" t="s">
        <v>8877</v>
      </c>
      <c r="C450">
        <v>144</v>
      </c>
      <c r="D450">
        <v>24</v>
      </c>
    </row>
    <row r="451" spans="1:4" x14ac:dyDescent="0.25">
      <c r="A451">
        <v>2341</v>
      </c>
      <c r="B451" t="s">
        <v>8878</v>
      </c>
      <c r="C451">
        <v>144</v>
      </c>
      <c r="D451">
        <v>12</v>
      </c>
    </row>
    <row r="452" spans="1:4" x14ac:dyDescent="0.25">
      <c r="A452">
        <v>2343</v>
      </c>
      <c r="B452" t="s">
        <v>8879</v>
      </c>
      <c r="C452">
        <v>144</v>
      </c>
      <c r="D452">
        <v>24</v>
      </c>
    </row>
    <row r="453" spans="1:4" x14ac:dyDescent="0.25">
      <c r="A453">
        <v>2344</v>
      </c>
      <c r="B453" t="s">
        <v>8880</v>
      </c>
      <c r="C453">
        <v>144</v>
      </c>
      <c r="D453">
        <v>24</v>
      </c>
    </row>
    <row r="454" spans="1:4" x14ac:dyDescent="0.25">
      <c r="A454">
        <v>2345</v>
      </c>
      <c r="B454" t="s">
        <v>8881</v>
      </c>
      <c r="C454">
        <v>144</v>
      </c>
      <c r="D454">
        <v>24</v>
      </c>
    </row>
    <row r="455" spans="1:4" x14ac:dyDescent="0.25">
      <c r="A455">
        <v>2346</v>
      </c>
      <c r="B455" t="s">
        <v>8882</v>
      </c>
      <c r="C455">
        <v>144</v>
      </c>
      <c r="D455">
        <v>24</v>
      </c>
    </row>
    <row r="456" spans="1:4" x14ac:dyDescent="0.25">
      <c r="A456">
        <v>240</v>
      </c>
      <c r="B456" t="s">
        <v>8883</v>
      </c>
      <c r="C456">
        <v>144</v>
      </c>
      <c r="D456">
        <v>24</v>
      </c>
    </row>
    <row r="457" spans="1:4" x14ac:dyDescent="0.25">
      <c r="A457">
        <v>2401</v>
      </c>
      <c r="B457" t="s">
        <v>8884</v>
      </c>
      <c r="C457">
        <v>24</v>
      </c>
    </row>
    <row r="458" spans="1:4" x14ac:dyDescent="0.25">
      <c r="A458">
        <v>2402</v>
      </c>
      <c r="B458" t="s">
        <v>8885</v>
      </c>
      <c r="C458">
        <v>72</v>
      </c>
      <c r="D458">
        <v>24</v>
      </c>
    </row>
    <row r="459" spans="1:4" x14ac:dyDescent="0.25">
      <c r="A459">
        <v>2405</v>
      </c>
      <c r="B459" t="s">
        <v>8886</v>
      </c>
      <c r="C459">
        <v>24</v>
      </c>
    </row>
    <row r="460" spans="1:4" x14ac:dyDescent="0.25">
      <c r="A460">
        <v>2406</v>
      </c>
      <c r="B460" t="s">
        <v>8887</v>
      </c>
      <c r="C460">
        <v>24</v>
      </c>
    </row>
    <row r="461" spans="1:4" x14ac:dyDescent="0.25">
      <c r="A461">
        <v>2409</v>
      </c>
      <c r="B461" t="s">
        <v>8888</v>
      </c>
      <c r="C461">
        <v>24</v>
      </c>
    </row>
    <row r="462" spans="1:4" x14ac:dyDescent="0.25">
      <c r="A462">
        <v>2410</v>
      </c>
      <c r="B462" t="s">
        <v>8889</v>
      </c>
      <c r="C462">
        <v>72</v>
      </c>
      <c r="D462">
        <v>24</v>
      </c>
    </row>
    <row r="463" spans="1:4" x14ac:dyDescent="0.25">
      <c r="A463">
        <v>2501</v>
      </c>
      <c r="B463" t="s">
        <v>8890</v>
      </c>
      <c r="C463">
        <v>72</v>
      </c>
      <c r="D463">
        <v>24</v>
      </c>
    </row>
    <row r="464" spans="1:4" x14ac:dyDescent="0.25">
      <c r="A464">
        <v>2505</v>
      </c>
      <c r="B464" t="s">
        <v>8891</v>
      </c>
      <c r="C464">
        <v>144</v>
      </c>
      <c r="D464">
        <v>24</v>
      </c>
    </row>
    <row r="465" spans="1:4" x14ac:dyDescent="0.25">
      <c r="A465">
        <v>2506</v>
      </c>
      <c r="B465" t="s">
        <v>8892</v>
      </c>
      <c r="C465">
        <v>144</v>
      </c>
      <c r="D465">
        <v>24</v>
      </c>
    </row>
    <row r="466" spans="1:4" x14ac:dyDescent="0.25">
      <c r="A466">
        <v>2507</v>
      </c>
      <c r="B466" t="s">
        <v>8893</v>
      </c>
      <c r="C466">
        <v>144</v>
      </c>
      <c r="D466">
        <v>12</v>
      </c>
    </row>
    <row r="467" spans="1:4" x14ac:dyDescent="0.25">
      <c r="A467">
        <v>2510</v>
      </c>
      <c r="B467" t="s">
        <v>8894</v>
      </c>
      <c r="C467">
        <v>24</v>
      </c>
    </row>
    <row r="468" spans="1:4" x14ac:dyDescent="0.25">
      <c r="A468">
        <v>2511</v>
      </c>
      <c r="B468" t="s">
        <v>8895</v>
      </c>
      <c r="C468">
        <v>72</v>
      </c>
      <c r="D468">
        <v>24</v>
      </c>
    </row>
    <row r="469" spans="1:4" x14ac:dyDescent="0.25">
      <c r="A469">
        <v>2512</v>
      </c>
      <c r="B469" t="s">
        <v>8896</v>
      </c>
      <c r="C469">
        <v>72</v>
      </c>
      <c r="D469">
        <v>24</v>
      </c>
    </row>
    <row r="470" spans="1:4" x14ac:dyDescent="0.25">
      <c r="A470">
        <v>2514</v>
      </c>
      <c r="B470" t="s">
        <v>8897</v>
      </c>
      <c r="C470">
        <v>72</v>
      </c>
      <c r="D470">
        <v>24</v>
      </c>
    </row>
    <row r="471" spans="1:4" x14ac:dyDescent="0.25">
      <c r="A471">
        <v>2515</v>
      </c>
      <c r="B471" t="s">
        <v>8898</v>
      </c>
      <c r="C471">
        <v>24</v>
      </c>
    </row>
    <row r="472" spans="1:4" x14ac:dyDescent="0.25">
      <c r="A472">
        <v>2516</v>
      </c>
      <c r="B472" t="s">
        <v>8899</v>
      </c>
      <c r="C472">
        <v>144</v>
      </c>
      <c r="D472">
        <v>24</v>
      </c>
    </row>
    <row r="473" spans="1:4" x14ac:dyDescent="0.25">
      <c r="A473">
        <v>2517</v>
      </c>
      <c r="B473" t="s">
        <v>8900</v>
      </c>
      <c r="C473">
        <v>144</v>
      </c>
      <c r="D473">
        <v>24</v>
      </c>
    </row>
    <row r="474" spans="1:4" x14ac:dyDescent="0.25">
      <c r="A474">
        <v>2518</v>
      </c>
      <c r="B474" t="s">
        <v>8901</v>
      </c>
      <c r="C474">
        <v>144</v>
      </c>
      <c r="D474">
        <v>24</v>
      </c>
    </row>
    <row r="475" spans="1:4" x14ac:dyDescent="0.25">
      <c r="A475">
        <v>2519</v>
      </c>
      <c r="B475" t="s">
        <v>8902</v>
      </c>
      <c r="C475">
        <v>72</v>
      </c>
      <c r="D475">
        <v>24</v>
      </c>
    </row>
    <row r="476" spans="1:4" x14ac:dyDescent="0.25">
      <c r="A476">
        <v>2530</v>
      </c>
      <c r="B476" t="s">
        <v>8903</v>
      </c>
      <c r="C476">
        <v>72</v>
      </c>
      <c r="D476">
        <v>24</v>
      </c>
    </row>
    <row r="477" spans="1:4" x14ac:dyDescent="0.25">
      <c r="A477">
        <v>2539</v>
      </c>
      <c r="B477" t="s">
        <v>8904</v>
      </c>
      <c r="C477">
        <v>144</v>
      </c>
      <c r="D477">
        <v>24</v>
      </c>
    </row>
    <row r="478" spans="1:4" x14ac:dyDescent="0.25">
      <c r="A478">
        <v>2550</v>
      </c>
      <c r="B478" t="s">
        <v>8905</v>
      </c>
      <c r="C478">
        <v>144</v>
      </c>
      <c r="D478">
        <v>24</v>
      </c>
    </row>
    <row r="479" spans="1:4" x14ac:dyDescent="0.25">
      <c r="A479">
        <v>2560</v>
      </c>
      <c r="B479" t="s">
        <v>8906</v>
      </c>
      <c r="C479">
        <v>144</v>
      </c>
      <c r="D479">
        <v>24</v>
      </c>
    </row>
    <row r="480" spans="1:4" x14ac:dyDescent="0.25">
      <c r="A480">
        <v>2561</v>
      </c>
      <c r="B480" t="s">
        <v>8907</v>
      </c>
      <c r="C480">
        <v>72</v>
      </c>
      <c r="D480">
        <v>12</v>
      </c>
    </row>
    <row r="481" spans="1:4" x14ac:dyDescent="0.25">
      <c r="A481">
        <v>2562</v>
      </c>
      <c r="B481" t="s">
        <v>8908</v>
      </c>
      <c r="C481">
        <v>12</v>
      </c>
    </row>
    <row r="482" spans="1:4" x14ac:dyDescent="0.25">
      <c r="A482">
        <v>2569</v>
      </c>
      <c r="B482" t="s">
        <v>8909</v>
      </c>
      <c r="C482">
        <v>72</v>
      </c>
      <c r="D482">
        <v>12</v>
      </c>
    </row>
    <row r="483" spans="1:4" x14ac:dyDescent="0.25">
      <c r="A483">
        <v>260</v>
      </c>
      <c r="B483" t="s">
        <v>8910</v>
      </c>
      <c r="C483">
        <v>144</v>
      </c>
      <c r="D483">
        <v>24</v>
      </c>
    </row>
    <row r="484" spans="1:4" x14ac:dyDescent="0.25">
      <c r="A484">
        <v>261</v>
      </c>
      <c r="B484" t="s">
        <v>8911</v>
      </c>
      <c r="C484">
        <v>144</v>
      </c>
      <c r="D484">
        <v>24</v>
      </c>
    </row>
    <row r="485" spans="1:4" x14ac:dyDescent="0.25">
      <c r="A485">
        <v>262</v>
      </c>
      <c r="B485" t="s">
        <v>8912</v>
      </c>
      <c r="C485">
        <v>144</v>
      </c>
      <c r="D485">
        <v>24</v>
      </c>
    </row>
    <row r="486" spans="1:4" x14ac:dyDescent="0.25">
      <c r="A486">
        <v>263</v>
      </c>
      <c r="B486" t="s">
        <v>8913</v>
      </c>
      <c r="C486">
        <v>144</v>
      </c>
      <c r="D486">
        <v>24</v>
      </c>
    </row>
    <row r="487" spans="1:4" x14ac:dyDescent="0.25">
      <c r="A487">
        <v>264</v>
      </c>
      <c r="B487" t="s">
        <v>8914</v>
      </c>
      <c r="C487">
        <v>144</v>
      </c>
      <c r="D487">
        <v>24</v>
      </c>
    </row>
    <row r="488" spans="1:4" x14ac:dyDescent="0.25">
      <c r="A488">
        <v>265</v>
      </c>
      <c r="B488" t="s">
        <v>8915</v>
      </c>
      <c r="C488">
        <v>240</v>
      </c>
      <c r="D488">
        <v>12</v>
      </c>
    </row>
    <row r="489" spans="1:4" x14ac:dyDescent="0.25">
      <c r="A489">
        <v>266</v>
      </c>
      <c r="B489" t="s">
        <v>8916</v>
      </c>
      <c r="C489">
        <v>120</v>
      </c>
      <c r="D489">
        <v>12</v>
      </c>
    </row>
    <row r="490" spans="1:4" x14ac:dyDescent="0.25">
      <c r="A490">
        <v>267</v>
      </c>
      <c r="B490" t="s">
        <v>8917</v>
      </c>
      <c r="C490">
        <v>12</v>
      </c>
    </row>
    <row r="491" spans="1:4" x14ac:dyDescent="0.25">
      <c r="A491">
        <v>2707</v>
      </c>
      <c r="B491" t="s">
        <v>8918</v>
      </c>
      <c r="C491">
        <v>144</v>
      </c>
      <c r="D491">
        <v>24</v>
      </c>
    </row>
    <row r="492" spans="1:4" x14ac:dyDescent="0.25">
      <c r="A492">
        <v>2711</v>
      </c>
      <c r="B492" t="s">
        <v>8919</v>
      </c>
      <c r="C492">
        <v>144</v>
      </c>
      <c r="D492">
        <v>24</v>
      </c>
    </row>
    <row r="493" spans="1:4" x14ac:dyDescent="0.25">
      <c r="A493">
        <v>2713</v>
      </c>
      <c r="B493" t="s">
        <v>8920</v>
      </c>
      <c r="C493">
        <v>72</v>
      </c>
      <c r="D493">
        <v>24</v>
      </c>
    </row>
    <row r="494" spans="1:4" x14ac:dyDescent="0.25">
      <c r="A494">
        <v>272</v>
      </c>
      <c r="B494" t="s">
        <v>8921</v>
      </c>
      <c r="C494">
        <v>144</v>
      </c>
      <c r="D494">
        <v>24</v>
      </c>
    </row>
    <row r="495" spans="1:4" x14ac:dyDescent="0.25">
      <c r="A495">
        <v>273</v>
      </c>
      <c r="B495" t="s">
        <v>8922</v>
      </c>
      <c r="C495">
        <v>144</v>
      </c>
      <c r="D495">
        <v>24</v>
      </c>
    </row>
    <row r="496" spans="1:4" x14ac:dyDescent="0.25">
      <c r="A496">
        <v>274</v>
      </c>
      <c r="B496" t="s">
        <v>8923</v>
      </c>
      <c r="C496">
        <v>144</v>
      </c>
      <c r="D496">
        <v>24</v>
      </c>
    </row>
    <row r="497" spans="1:4" x14ac:dyDescent="0.25">
      <c r="A497">
        <v>275</v>
      </c>
      <c r="B497" t="s">
        <v>8924</v>
      </c>
      <c r="C497">
        <v>144</v>
      </c>
      <c r="D497">
        <v>24</v>
      </c>
    </row>
    <row r="498" spans="1:4" x14ac:dyDescent="0.25">
      <c r="A498">
        <v>2805</v>
      </c>
      <c r="B498" t="s">
        <v>8925</v>
      </c>
      <c r="C498">
        <v>144</v>
      </c>
      <c r="D498">
        <v>24</v>
      </c>
    </row>
    <row r="499" spans="1:4" x14ac:dyDescent="0.25">
      <c r="A499">
        <v>2806</v>
      </c>
      <c r="B499" t="s">
        <v>8926</v>
      </c>
      <c r="C499">
        <v>144</v>
      </c>
      <c r="D499">
        <v>24</v>
      </c>
    </row>
    <row r="500" spans="1:4" x14ac:dyDescent="0.25">
      <c r="A500">
        <v>2807</v>
      </c>
      <c r="B500" t="s">
        <v>8927</v>
      </c>
      <c r="C500">
        <v>144</v>
      </c>
      <c r="D500">
        <v>24</v>
      </c>
    </row>
    <row r="501" spans="1:4" x14ac:dyDescent="0.25">
      <c r="A501">
        <v>2808</v>
      </c>
      <c r="B501" t="s">
        <v>8927</v>
      </c>
      <c r="C501">
        <v>144</v>
      </c>
      <c r="D501">
        <v>24</v>
      </c>
    </row>
    <row r="502" spans="1:4" x14ac:dyDescent="0.25">
      <c r="A502">
        <v>290</v>
      </c>
      <c r="B502" t="s">
        <v>8928</v>
      </c>
      <c r="C502">
        <v>12</v>
      </c>
    </row>
    <row r="503" spans="1:4" x14ac:dyDescent="0.25">
      <c r="A503">
        <v>2901</v>
      </c>
      <c r="B503" t="s">
        <v>8929</v>
      </c>
      <c r="C503">
        <v>48</v>
      </c>
    </row>
    <row r="504" spans="1:4" x14ac:dyDescent="0.25">
      <c r="A504">
        <v>3001</v>
      </c>
      <c r="B504" t="s">
        <v>8930</v>
      </c>
      <c r="C504">
        <v>72</v>
      </c>
      <c r="D504">
        <v>12</v>
      </c>
    </row>
    <row r="505" spans="1:4" x14ac:dyDescent="0.25">
      <c r="A505">
        <v>3002</v>
      </c>
      <c r="B505" t="s">
        <v>8931</v>
      </c>
      <c r="C505">
        <v>144</v>
      </c>
      <c r="D505">
        <v>12</v>
      </c>
    </row>
    <row r="506" spans="1:4" x14ac:dyDescent="0.25">
      <c r="A506">
        <v>3003</v>
      </c>
      <c r="B506" t="s">
        <v>8932</v>
      </c>
      <c r="C506">
        <v>72</v>
      </c>
      <c r="D506">
        <v>12</v>
      </c>
    </row>
    <row r="507" spans="1:4" x14ac:dyDescent="0.25">
      <c r="A507">
        <v>3004</v>
      </c>
      <c r="B507" t="s">
        <v>8933</v>
      </c>
      <c r="C507">
        <v>144</v>
      </c>
      <c r="D507">
        <v>24</v>
      </c>
    </row>
    <row r="508" spans="1:4" x14ac:dyDescent="0.25">
      <c r="A508">
        <v>3006</v>
      </c>
      <c r="B508" t="s">
        <v>8934</v>
      </c>
      <c r="C508">
        <v>144</v>
      </c>
      <c r="D508">
        <v>24</v>
      </c>
    </row>
    <row r="509" spans="1:4" x14ac:dyDescent="0.25">
      <c r="A509">
        <v>3008</v>
      </c>
      <c r="B509" t="s">
        <v>8935</v>
      </c>
      <c r="C509">
        <v>72</v>
      </c>
      <c r="D509">
        <v>12</v>
      </c>
    </row>
    <row r="510" spans="1:4" x14ac:dyDescent="0.25">
      <c r="A510">
        <v>3009</v>
      </c>
      <c r="B510" t="s">
        <v>8936</v>
      </c>
      <c r="C510">
        <v>144</v>
      </c>
      <c r="D510">
        <v>24</v>
      </c>
    </row>
    <row r="511" spans="1:4" x14ac:dyDescent="0.25">
      <c r="A511">
        <v>3011</v>
      </c>
      <c r="B511" t="s">
        <v>8937</v>
      </c>
      <c r="C511">
        <v>12</v>
      </c>
    </row>
    <row r="512" spans="1:4" x14ac:dyDescent="0.25">
      <c r="A512">
        <v>3012</v>
      </c>
      <c r="B512" t="s">
        <v>8938</v>
      </c>
      <c r="C512">
        <v>72</v>
      </c>
      <c r="D512">
        <v>12</v>
      </c>
    </row>
    <row r="513" spans="1:4" x14ac:dyDescent="0.25">
      <c r="A513">
        <v>3015</v>
      </c>
      <c r="B513" t="s">
        <v>8939</v>
      </c>
      <c r="C513">
        <v>48</v>
      </c>
    </row>
    <row r="514" spans="1:4" x14ac:dyDescent="0.25">
      <c r="A514">
        <v>302</v>
      </c>
      <c r="B514" t="s">
        <v>8940</v>
      </c>
      <c r="C514">
        <v>144</v>
      </c>
      <c r="D514">
        <v>24</v>
      </c>
    </row>
    <row r="515" spans="1:4" x14ac:dyDescent="0.25">
      <c r="A515">
        <v>3020</v>
      </c>
      <c r="B515" t="s">
        <v>8941</v>
      </c>
      <c r="C515">
        <v>72</v>
      </c>
      <c r="D515">
        <v>12</v>
      </c>
    </row>
    <row r="516" spans="1:4" x14ac:dyDescent="0.25">
      <c r="A516">
        <v>3021</v>
      </c>
      <c r="B516" t="s">
        <v>8942</v>
      </c>
      <c r="C516">
        <v>72</v>
      </c>
      <c r="D516">
        <v>12</v>
      </c>
    </row>
    <row r="517" spans="1:4" x14ac:dyDescent="0.25">
      <c r="A517">
        <v>303</v>
      </c>
      <c r="B517" t="s">
        <v>8943</v>
      </c>
      <c r="C517">
        <v>288</v>
      </c>
      <c r="D517">
        <v>24</v>
      </c>
    </row>
    <row r="518" spans="1:4" x14ac:dyDescent="0.25">
      <c r="A518">
        <v>30351</v>
      </c>
      <c r="B518" t="s">
        <v>8944</v>
      </c>
      <c r="C518">
        <v>10</v>
      </c>
    </row>
    <row r="519" spans="1:4" x14ac:dyDescent="0.25">
      <c r="A519">
        <v>30352</v>
      </c>
      <c r="B519" t="s">
        <v>8945</v>
      </c>
      <c r="C519">
        <v>10</v>
      </c>
    </row>
    <row r="520" spans="1:4" x14ac:dyDescent="0.25">
      <c r="A520">
        <v>30353</v>
      </c>
      <c r="B520" t="s">
        <v>8946</v>
      </c>
      <c r="C520">
        <v>10</v>
      </c>
    </row>
    <row r="521" spans="1:4" x14ac:dyDescent="0.25">
      <c r="A521">
        <v>30354</v>
      </c>
      <c r="B521" t="s">
        <v>8947</v>
      </c>
      <c r="C521">
        <v>10</v>
      </c>
    </row>
    <row r="522" spans="1:4" x14ac:dyDescent="0.25">
      <c r="A522">
        <v>304</v>
      </c>
      <c r="B522" t="s">
        <v>8948</v>
      </c>
      <c r="C522">
        <v>288</v>
      </c>
      <c r="D522">
        <v>24</v>
      </c>
    </row>
    <row r="523" spans="1:4" x14ac:dyDescent="0.25">
      <c r="A523">
        <v>30400</v>
      </c>
      <c r="B523" t="s">
        <v>8949</v>
      </c>
      <c r="C523">
        <v>48</v>
      </c>
    </row>
    <row r="524" spans="1:4" x14ac:dyDescent="0.25">
      <c r="A524">
        <v>304288</v>
      </c>
      <c r="B524" t="s">
        <v>8950</v>
      </c>
      <c r="C524">
        <v>12</v>
      </c>
    </row>
    <row r="525" spans="1:4" x14ac:dyDescent="0.25">
      <c r="A525">
        <v>305</v>
      </c>
      <c r="B525" t="s">
        <v>8951</v>
      </c>
      <c r="C525">
        <v>144</v>
      </c>
      <c r="D525">
        <v>24</v>
      </c>
    </row>
    <row r="526" spans="1:4" x14ac:dyDescent="0.25">
      <c r="A526">
        <v>306</v>
      </c>
      <c r="B526" t="s">
        <v>8952</v>
      </c>
      <c r="C526">
        <v>144</v>
      </c>
      <c r="D526">
        <v>24</v>
      </c>
    </row>
    <row r="527" spans="1:4" x14ac:dyDescent="0.25">
      <c r="A527">
        <v>307</v>
      </c>
      <c r="B527" t="s">
        <v>8953</v>
      </c>
      <c r="C527">
        <v>144</v>
      </c>
      <c r="D527">
        <v>24</v>
      </c>
    </row>
    <row r="528" spans="1:4" x14ac:dyDescent="0.25">
      <c r="A528">
        <v>310</v>
      </c>
      <c r="B528" t="s">
        <v>8954</v>
      </c>
      <c r="C528">
        <v>144</v>
      </c>
      <c r="D528">
        <v>24</v>
      </c>
    </row>
    <row r="529" spans="1:4" x14ac:dyDescent="0.25">
      <c r="A529">
        <v>3100</v>
      </c>
      <c r="B529" t="s">
        <v>8955</v>
      </c>
      <c r="C529">
        <v>48</v>
      </c>
    </row>
    <row r="530" spans="1:4" x14ac:dyDescent="0.25">
      <c r="A530">
        <v>3101</v>
      </c>
      <c r="B530" t="s">
        <v>8956</v>
      </c>
      <c r="C530">
        <v>12</v>
      </c>
    </row>
    <row r="531" spans="1:4" x14ac:dyDescent="0.25">
      <c r="A531">
        <v>3102</v>
      </c>
      <c r="B531" t="s">
        <v>8957</v>
      </c>
      <c r="C531">
        <v>144</v>
      </c>
      <c r="D531">
        <v>36</v>
      </c>
    </row>
    <row r="532" spans="1:4" x14ac:dyDescent="0.25">
      <c r="A532">
        <v>3103</v>
      </c>
      <c r="B532" t="s">
        <v>8958</v>
      </c>
      <c r="C532">
        <v>48</v>
      </c>
    </row>
    <row r="533" spans="1:4" x14ac:dyDescent="0.25">
      <c r="A533">
        <v>3104</v>
      </c>
      <c r="B533" t="s">
        <v>8959</v>
      </c>
      <c r="C533">
        <v>72</v>
      </c>
      <c r="D533">
        <v>24</v>
      </c>
    </row>
    <row r="534" spans="1:4" x14ac:dyDescent="0.25">
      <c r="A534">
        <v>3105</v>
      </c>
      <c r="B534" t="s">
        <v>8960</v>
      </c>
      <c r="C534">
        <v>72</v>
      </c>
      <c r="D534">
        <v>24</v>
      </c>
    </row>
    <row r="535" spans="1:4" x14ac:dyDescent="0.25">
      <c r="A535">
        <v>3107</v>
      </c>
      <c r="B535" t="s">
        <v>8961</v>
      </c>
      <c r="C535">
        <v>144</v>
      </c>
      <c r="D535">
        <v>24</v>
      </c>
    </row>
    <row r="536" spans="1:4" x14ac:dyDescent="0.25">
      <c r="A536">
        <v>3108</v>
      </c>
      <c r="B536" t="s">
        <v>8962</v>
      </c>
      <c r="C536">
        <v>144</v>
      </c>
      <c r="D536">
        <v>24</v>
      </c>
    </row>
    <row r="537" spans="1:4" x14ac:dyDescent="0.25">
      <c r="A537">
        <v>3109</v>
      </c>
      <c r="B537" t="s">
        <v>8963</v>
      </c>
      <c r="C537">
        <v>48</v>
      </c>
    </row>
    <row r="538" spans="1:4" x14ac:dyDescent="0.25">
      <c r="A538">
        <v>311</v>
      </c>
      <c r="B538" t="s">
        <v>8964</v>
      </c>
      <c r="C538">
        <v>48</v>
      </c>
    </row>
    <row r="539" spans="1:4" x14ac:dyDescent="0.25">
      <c r="A539">
        <v>3110</v>
      </c>
      <c r="B539" t="s">
        <v>8965</v>
      </c>
      <c r="C539">
        <v>48</v>
      </c>
    </row>
    <row r="540" spans="1:4" x14ac:dyDescent="0.25">
      <c r="A540">
        <v>3111</v>
      </c>
      <c r="B540" t="s">
        <v>8966</v>
      </c>
      <c r="C540">
        <v>24</v>
      </c>
    </row>
    <row r="541" spans="1:4" x14ac:dyDescent="0.25">
      <c r="A541">
        <v>3112</v>
      </c>
      <c r="B541" t="s">
        <v>8967</v>
      </c>
      <c r="C541">
        <v>72</v>
      </c>
      <c r="D541">
        <v>24</v>
      </c>
    </row>
    <row r="542" spans="1:4" x14ac:dyDescent="0.25">
      <c r="A542" t="s">
        <v>1415</v>
      </c>
      <c r="B542" t="s">
        <v>8968</v>
      </c>
      <c r="C542">
        <v>24</v>
      </c>
    </row>
    <row r="543" spans="1:4" x14ac:dyDescent="0.25">
      <c r="A543">
        <v>3114</v>
      </c>
      <c r="B543" t="s">
        <v>8969</v>
      </c>
      <c r="C543">
        <v>144</v>
      </c>
      <c r="D543">
        <v>24</v>
      </c>
    </row>
    <row r="544" spans="1:4" x14ac:dyDescent="0.25">
      <c r="A544">
        <v>3115</v>
      </c>
      <c r="B544" t="s">
        <v>8970</v>
      </c>
      <c r="C544">
        <v>48</v>
      </c>
    </row>
    <row r="545" spans="1:4" x14ac:dyDescent="0.25">
      <c r="A545">
        <v>3116</v>
      </c>
      <c r="B545" t="s">
        <v>8971</v>
      </c>
      <c r="C545">
        <v>144</v>
      </c>
      <c r="D545">
        <v>24</v>
      </c>
    </row>
    <row r="546" spans="1:4" x14ac:dyDescent="0.25">
      <c r="A546">
        <v>3117</v>
      </c>
      <c r="B546" t="s">
        <v>8972</v>
      </c>
      <c r="C546">
        <v>144</v>
      </c>
      <c r="D546">
        <v>24</v>
      </c>
    </row>
    <row r="547" spans="1:4" x14ac:dyDescent="0.25">
      <c r="A547">
        <v>3118</v>
      </c>
      <c r="B547" t="s">
        <v>8973</v>
      </c>
      <c r="C547">
        <v>144</v>
      </c>
      <c r="D547">
        <v>24</v>
      </c>
    </row>
    <row r="548" spans="1:4" x14ac:dyDescent="0.25">
      <c r="A548">
        <v>3119</v>
      </c>
      <c r="B548" t="s">
        <v>8974</v>
      </c>
      <c r="C548">
        <v>144</v>
      </c>
      <c r="D548">
        <v>24</v>
      </c>
    </row>
    <row r="549" spans="1:4" x14ac:dyDescent="0.25">
      <c r="A549">
        <v>3120</v>
      </c>
      <c r="B549" t="s">
        <v>8975</v>
      </c>
      <c r="C549">
        <v>288</v>
      </c>
      <c r="D549">
        <v>48</v>
      </c>
    </row>
    <row r="550" spans="1:4" x14ac:dyDescent="0.25">
      <c r="A550">
        <v>3122</v>
      </c>
      <c r="B550" t="s">
        <v>8976</v>
      </c>
      <c r="C550">
        <v>12</v>
      </c>
    </row>
    <row r="551" spans="1:4" x14ac:dyDescent="0.25">
      <c r="A551">
        <v>3123</v>
      </c>
      <c r="B551" t="s">
        <v>8977</v>
      </c>
      <c r="C551">
        <v>24</v>
      </c>
    </row>
    <row r="552" spans="1:4" x14ac:dyDescent="0.25">
      <c r="A552">
        <v>3124</v>
      </c>
      <c r="B552" t="s">
        <v>8978</v>
      </c>
      <c r="C552">
        <v>24</v>
      </c>
    </row>
    <row r="553" spans="1:4" x14ac:dyDescent="0.25">
      <c r="A553">
        <v>3129</v>
      </c>
      <c r="B553" t="s">
        <v>8979</v>
      </c>
      <c r="C553">
        <v>144</v>
      </c>
      <c r="D553">
        <v>24</v>
      </c>
    </row>
    <row r="554" spans="1:4" x14ac:dyDescent="0.25">
      <c r="A554" t="s">
        <v>1462</v>
      </c>
      <c r="B554" t="s">
        <v>8980</v>
      </c>
      <c r="C554">
        <v>24</v>
      </c>
    </row>
    <row r="555" spans="1:4" x14ac:dyDescent="0.25">
      <c r="A555" t="s">
        <v>1469</v>
      </c>
      <c r="B555" t="s">
        <v>8981</v>
      </c>
      <c r="C555">
        <v>24</v>
      </c>
    </row>
    <row r="556" spans="1:4" x14ac:dyDescent="0.25">
      <c r="A556">
        <v>3135</v>
      </c>
      <c r="B556" t="s">
        <v>8982</v>
      </c>
      <c r="C556">
        <v>24</v>
      </c>
    </row>
    <row r="557" spans="1:4" x14ac:dyDescent="0.25">
      <c r="A557">
        <v>3136</v>
      </c>
      <c r="B557" t="s">
        <v>8983</v>
      </c>
      <c r="C557">
        <v>24</v>
      </c>
    </row>
    <row r="558" spans="1:4" x14ac:dyDescent="0.25">
      <c r="A558">
        <v>3137</v>
      </c>
      <c r="B558" t="s">
        <v>8984</v>
      </c>
      <c r="C558">
        <v>12</v>
      </c>
    </row>
    <row r="559" spans="1:4" x14ac:dyDescent="0.25">
      <c r="A559" t="s">
        <v>1483</v>
      </c>
      <c r="B559" t="s">
        <v>8985</v>
      </c>
      <c r="C559">
        <v>24</v>
      </c>
    </row>
    <row r="560" spans="1:4" x14ac:dyDescent="0.25">
      <c r="A560">
        <v>314</v>
      </c>
      <c r="B560" t="s">
        <v>8986</v>
      </c>
      <c r="C560">
        <v>48</v>
      </c>
    </row>
    <row r="561" spans="1:4" x14ac:dyDescent="0.25">
      <c r="A561">
        <v>3141</v>
      </c>
      <c r="B561" t="s">
        <v>8987</v>
      </c>
      <c r="C561">
        <v>12</v>
      </c>
    </row>
    <row r="562" spans="1:4" x14ac:dyDescent="0.25">
      <c r="A562">
        <v>3142</v>
      </c>
      <c r="B562" t="s">
        <v>8988</v>
      </c>
      <c r="C562">
        <v>12</v>
      </c>
    </row>
    <row r="563" spans="1:4" x14ac:dyDescent="0.25">
      <c r="A563">
        <v>3143</v>
      </c>
      <c r="B563" t="s">
        <v>8989</v>
      </c>
      <c r="C563">
        <v>48</v>
      </c>
    </row>
    <row r="564" spans="1:4" x14ac:dyDescent="0.25">
      <c r="A564">
        <v>3144</v>
      </c>
      <c r="B564" t="s">
        <v>8990</v>
      </c>
      <c r="C564">
        <v>100</v>
      </c>
    </row>
    <row r="565" spans="1:4" x14ac:dyDescent="0.25">
      <c r="A565">
        <v>3145</v>
      </c>
      <c r="B565" t="s">
        <v>8991</v>
      </c>
      <c r="C565">
        <v>100</v>
      </c>
    </row>
    <row r="566" spans="1:4" x14ac:dyDescent="0.25">
      <c r="A566">
        <v>3146</v>
      </c>
      <c r="B566" t="s">
        <v>8992</v>
      </c>
      <c r="C566">
        <v>48</v>
      </c>
    </row>
    <row r="567" spans="1:4" x14ac:dyDescent="0.25">
      <c r="A567">
        <v>3147</v>
      </c>
      <c r="B567" t="s">
        <v>8993</v>
      </c>
      <c r="C567">
        <v>12</v>
      </c>
    </row>
    <row r="568" spans="1:4" x14ac:dyDescent="0.25">
      <c r="A568">
        <v>3148</v>
      </c>
      <c r="B568" t="s">
        <v>8994</v>
      </c>
      <c r="C568">
        <v>12</v>
      </c>
    </row>
    <row r="569" spans="1:4" x14ac:dyDescent="0.25">
      <c r="A569">
        <v>315</v>
      </c>
      <c r="B569" t="s">
        <v>8995</v>
      </c>
      <c r="C569">
        <v>288</v>
      </c>
      <c r="D569">
        <v>24</v>
      </c>
    </row>
    <row r="570" spans="1:4" x14ac:dyDescent="0.25">
      <c r="A570">
        <v>3150</v>
      </c>
      <c r="B570" t="s">
        <v>8996</v>
      </c>
      <c r="C570">
        <v>12</v>
      </c>
    </row>
    <row r="571" spans="1:4" x14ac:dyDescent="0.25">
      <c r="A571">
        <v>3151</v>
      </c>
      <c r="B571" t="s">
        <v>8997</v>
      </c>
      <c r="C571">
        <v>12</v>
      </c>
    </row>
    <row r="572" spans="1:4" x14ac:dyDescent="0.25">
      <c r="A572">
        <v>31518</v>
      </c>
      <c r="B572" t="s">
        <v>8998</v>
      </c>
      <c r="C572">
        <v>48</v>
      </c>
    </row>
    <row r="573" spans="1:4" x14ac:dyDescent="0.25">
      <c r="A573">
        <v>3152</v>
      </c>
      <c r="B573" t="s">
        <v>8999</v>
      </c>
      <c r="C573">
        <v>144</v>
      </c>
      <c r="D573">
        <v>24</v>
      </c>
    </row>
    <row r="574" spans="1:4" x14ac:dyDescent="0.25">
      <c r="A574">
        <v>3156</v>
      </c>
      <c r="B574" t="s">
        <v>9000</v>
      </c>
      <c r="C574">
        <v>48</v>
      </c>
    </row>
    <row r="575" spans="1:4" x14ac:dyDescent="0.25">
      <c r="A575">
        <v>3157</v>
      </c>
      <c r="B575" t="s">
        <v>9001</v>
      </c>
      <c r="C575">
        <v>48</v>
      </c>
    </row>
    <row r="576" spans="1:4" x14ac:dyDescent="0.25">
      <c r="A576">
        <v>3158</v>
      </c>
      <c r="B576" t="s">
        <v>9002</v>
      </c>
      <c r="C576">
        <v>48</v>
      </c>
    </row>
    <row r="577" spans="1:4" x14ac:dyDescent="0.25">
      <c r="A577">
        <v>3159</v>
      </c>
      <c r="B577" t="s">
        <v>9003</v>
      </c>
      <c r="C577">
        <v>48</v>
      </c>
    </row>
    <row r="578" spans="1:4" x14ac:dyDescent="0.25">
      <c r="A578">
        <v>316</v>
      </c>
      <c r="B578" t="s">
        <v>9004</v>
      </c>
      <c r="C578">
        <v>288</v>
      </c>
      <c r="D578">
        <v>24</v>
      </c>
    </row>
    <row r="579" spans="1:4" x14ac:dyDescent="0.25">
      <c r="A579">
        <v>3163</v>
      </c>
      <c r="B579" t="s">
        <v>9005</v>
      </c>
      <c r="C579">
        <v>24</v>
      </c>
    </row>
    <row r="580" spans="1:4" x14ac:dyDescent="0.25">
      <c r="A580">
        <v>3164</v>
      </c>
      <c r="B580" t="s">
        <v>9006</v>
      </c>
      <c r="C580">
        <v>12</v>
      </c>
    </row>
    <row r="581" spans="1:4" x14ac:dyDescent="0.25">
      <c r="A581">
        <v>3165</v>
      </c>
      <c r="B581" t="s">
        <v>9007</v>
      </c>
      <c r="C581">
        <v>12</v>
      </c>
    </row>
    <row r="582" spans="1:4" x14ac:dyDescent="0.25">
      <c r="A582">
        <v>3166</v>
      </c>
      <c r="B582" t="s">
        <v>9008</v>
      </c>
      <c r="C582">
        <v>72</v>
      </c>
      <c r="D582">
        <v>24</v>
      </c>
    </row>
    <row r="583" spans="1:4" x14ac:dyDescent="0.25">
      <c r="A583">
        <v>3168</v>
      </c>
      <c r="B583" t="s">
        <v>9009</v>
      </c>
      <c r="C583">
        <v>24</v>
      </c>
    </row>
    <row r="584" spans="1:4" x14ac:dyDescent="0.25">
      <c r="A584">
        <v>3169</v>
      </c>
      <c r="B584" t="s">
        <v>9010</v>
      </c>
      <c r="C584">
        <v>48</v>
      </c>
    </row>
    <row r="585" spans="1:4" x14ac:dyDescent="0.25">
      <c r="A585">
        <v>3170</v>
      </c>
      <c r="B585" t="s">
        <v>9011</v>
      </c>
      <c r="C585">
        <v>48</v>
      </c>
    </row>
    <row r="586" spans="1:4" x14ac:dyDescent="0.25">
      <c r="A586">
        <v>3172</v>
      </c>
      <c r="B586" t="s">
        <v>9012</v>
      </c>
      <c r="C586">
        <v>72</v>
      </c>
      <c r="D586">
        <v>24</v>
      </c>
    </row>
    <row r="587" spans="1:4" x14ac:dyDescent="0.25">
      <c r="A587">
        <v>3173</v>
      </c>
      <c r="B587" t="s">
        <v>9013</v>
      </c>
      <c r="C587">
        <v>6</v>
      </c>
    </row>
    <row r="588" spans="1:4" x14ac:dyDescent="0.25">
      <c r="A588">
        <v>3174</v>
      </c>
      <c r="B588" t="s">
        <v>9014</v>
      </c>
      <c r="C588">
        <v>12</v>
      </c>
    </row>
    <row r="589" spans="1:4" x14ac:dyDescent="0.25">
      <c r="A589">
        <v>31741</v>
      </c>
      <c r="B589" t="s">
        <v>9015</v>
      </c>
      <c r="C589">
        <v>48</v>
      </c>
    </row>
    <row r="590" spans="1:4" x14ac:dyDescent="0.25">
      <c r="A590">
        <v>3175</v>
      </c>
      <c r="B590" t="s">
        <v>9016</v>
      </c>
      <c r="C590">
        <v>12</v>
      </c>
    </row>
    <row r="591" spans="1:4" x14ac:dyDescent="0.25">
      <c r="A591">
        <v>3176</v>
      </c>
      <c r="B591" t="s">
        <v>9017</v>
      </c>
      <c r="C591">
        <v>12</v>
      </c>
    </row>
    <row r="592" spans="1:4" x14ac:dyDescent="0.25">
      <c r="A592">
        <v>3177</v>
      </c>
      <c r="B592" t="s">
        <v>9018</v>
      </c>
      <c r="C592">
        <v>6</v>
      </c>
    </row>
    <row r="593" spans="1:4" x14ac:dyDescent="0.25">
      <c r="A593">
        <v>3178</v>
      </c>
      <c r="B593" t="s">
        <v>9019</v>
      </c>
      <c r="C593">
        <v>12</v>
      </c>
    </row>
    <row r="594" spans="1:4" x14ac:dyDescent="0.25">
      <c r="A594">
        <v>3179</v>
      </c>
      <c r="B594" t="s">
        <v>9020</v>
      </c>
      <c r="C594">
        <v>72</v>
      </c>
      <c r="D594">
        <v>24</v>
      </c>
    </row>
    <row r="595" spans="1:4" x14ac:dyDescent="0.25">
      <c r="A595">
        <v>3180</v>
      </c>
      <c r="B595" t="s">
        <v>9021</v>
      </c>
      <c r="C595">
        <v>12</v>
      </c>
    </row>
    <row r="596" spans="1:4" x14ac:dyDescent="0.25">
      <c r="A596">
        <v>3181</v>
      </c>
      <c r="B596" t="s">
        <v>9022</v>
      </c>
      <c r="C596">
        <v>5</v>
      </c>
    </row>
    <row r="597" spans="1:4" x14ac:dyDescent="0.25">
      <c r="A597">
        <v>3182</v>
      </c>
      <c r="B597" t="s">
        <v>9023</v>
      </c>
      <c r="C597">
        <v>36</v>
      </c>
    </row>
    <row r="598" spans="1:4" x14ac:dyDescent="0.25">
      <c r="A598">
        <v>3183</v>
      </c>
      <c r="B598" t="s">
        <v>9024</v>
      </c>
      <c r="C598">
        <v>48</v>
      </c>
    </row>
    <row r="599" spans="1:4" x14ac:dyDescent="0.25">
      <c r="A599">
        <v>3184</v>
      </c>
      <c r="B599" t="s">
        <v>9025</v>
      </c>
      <c r="C599">
        <v>5</v>
      </c>
    </row>
    <row r="600" spans="1:4" x14ac:dyDescent="0.25">
      <c r="A600">
        <v>3185</v>
      </c>
      <c r="B600" t="s">
        <v>9026</v>
      </c>
      <c r="C600">
        <v>144</v>
      </c>
      <c r="D600">
        <v>24</v>
      </c>
    </row>
    <row r="601" spans="1:4" x14ac:dyDescent="0.25">
      <c r="A601">
        <v>3186</v>
      </c>
      <c r="B601" t="s">
        <v>9027</v>
      </c>
      <c r="C601">
        <v>144</v>
      </c>
      <c r="D601">
        <v>24</v>
      </c>
    </row>
    <row r="602" spans="1:4" x14ac:dyDescent="0.25">
      <c r="A602">
        <v>3187</v>
      </c>
      <c r="B602" t="s">
        <v>9028</v>
      </c>
      <c r="C602">
        <v>144</v>
      </c>
      <c r="D602">
        <v>24</v>
      </c>
    </row>
    <row r="603" spans="1:4" x14ac:dyDescent="0.25">
      <c r="A603">
        <v>3188</v>
      </c>
      <c r="B603" t="s">
        <v>9029</v>
      </c>
      <c r="C603">
        <v>144</v>
      </c>
      <c r="D603">
        <v>24</v>
      </c>
    </row>
    <row r="604" spans="1:4" x14ac:dyDescent="0.25">
      <c r="A604">
        <v>3189</v>
      </c>
      <c r="B604" t="s">
        <v>9030</v>
      </c>
      <c r="C604">
        <v>144</v>
      </c>
      <c r="D604">
        <v>24</v>
      </c>
    </row>
    <row r="605" spans="1:4" x14ac:dyDescent="0.25">
      <c r="A605">
        <v>3190</v>
      </c>
      <c r="B605" t="s">
        <v>9031</v>
      </c>
      <c r="C605">
        <v>12</v>
      </c>
    </row>
    <row r="606" spans="1:4" x14ac:dyDescent="0.25">
      <c r="A606">
        <v>3191</v>
      </c>
      <c r="B606" t="s">
        <v>9032</v>
      </c>
      <c r="C606">
        <v>12</v>
      </c>
    </row>
    <row r="607" spans="1:4" x14ac:dyDescent="0.25">
      <c r="A607">
        <v>3192</v>
      </c>
      <c r="B607" t="s">
        <v>9033</v>
      </c>
      <c r="C607">
        <v>12</v>
      </c>
    </row>
    <row r="608" spans="1:4" x14ac:dyDescent="0.25">
      <c r="A608">
        <v>3193</v>
      </c>
      <c r="B608" t="s">
        <v>9034</v>
      </c>
      <c r="C608">
        <v>12</v>
      </c>
    </row>
    <row r="609" spans="1:4" x14ac:dyDescent="0.25">
      <c r="A609">
        <v>3194</v>
      </c>
      <c r="B609" t="s">
        <v>9035</v>
      </c>
      <c r="C609">
        <v>12</v>
      </c>
    </row>
    <row r="610" spans="1:4" x14ac:dyDescent="0.25">
      <c r="A610">
        <v>3195</v>
      </c>
      <c r="B610" t="s">
        <v>9036</v>
      </c>
      <c r="C610">
        <v>144</v>
      </c>
      <c r="D610">
        <v>24</v>
      </c>
    </row>
    <row r="611" spans="1:4" x14ac:dyDescent="0.25">
      <c r="A611">
        <v>3196</v>
      </c>
      <c r="B611" t="s">
        <v>9037</v>
      </c>
      <c r="C611">
        <v>144</v>
      </c>
      <c r="D611">
        <v>24</v>
      </c>
    </row>
    <row r="612" spans="1:4" x14ac:dyDescent="0.25">
      <c r="A612">
        <v>3197</v>
      </c>
      <c r="B612" t="s">
        <v>9038</v>
      </c>
      <c r="C612">
        <v>144</v>
      </c>
      <c r="D612">
        <v>24</v>
      </c>
    </row>
    <row r="613" spans="1:4" x14ac:dyDescent="0.25">
      <c r="A613">
        <v>3198</v>
      </c>
      <c r="B613" t="s">
        <v>9039</v>
      </c>
      <c r="C613">
        <v>144</v>
      </c>
      <c r="D613">
        <v>24</v>
      </c>
    </row>
    <row r="614" spans="1:4" x14ac:dyDescent="0.25">
      <c r="A614">
        <v>320</v>
      </c>
      <c r="B614" t="s">
        <v>9040</v>
      </c>
      <c r="C614">
        <v>288</v>
      </c>
      <c r="D614">
        <v>24</v>
      </c>
    </row>
    <row r="615" spans="1:4" x14ac:dyDescent="0.25">
      <c r="A615">
        <v>3200</v>
      </c>
      <c r="B615" t="s">
        <v>9041</v>
      </c>
      <c r="C615">
        <v>144</v>
      </c>
      <c r="D615">
        <v>24</v>
      </c>
    </row>
    <row r="616" spans="1:4" x14ac:dyDescent="0.25">
      <c r="A616">
        <v>3201</v>
      </c>
      <c r="B616" t="s">
        <v>9042</v>
      </c>
      <c r="C616">
        <v>144</v>
      </c>
      <c r="D616">
        <v>24</v>
      </c>
    </row>
    <row r="617" spans="1:4" x14ac:dyDescent="0.25">
      <c r="A617">
        <v>3202</v>
      </c>
      <c r="B617" t="s">
        <v>9043</v>
      </c>
      <c r="C617">
        <v>72</v>
      </c>
      <c r="D617">
        <v>12</v>
      </c>
    </row>
    <row r="618" spans="1:4" x14ac:dyDescent="0.25">
      <c r="A618">
        <v>3203</v>
      </c>
      <c r="B618" t="s">
        <v>9044</v>
      </c>
      <c r="C618">
        <v>12</v>
      </c>
    </row>
    <row r="619" spans="1:4" x14ac:dyDescent="0.25">
      <c r="A619">
        <v>321</v>
      </c>
      <c r="B619" t="s">
        <v>9045</v>
      </c>
      <c r="C619">
        <v>288</v>
      </c>
      <c r="D619">
        <v>24</v>
      </c>
    </row>
    <row r="620" spans="1:4" x14ac:dyDescent="0.25">
      <c r="A620">
        <v>322</v>
      </c>
      <c r="B620" t="s">
        <v>9046</v>
      </c>
      <c r="C620">
        <v>288</v>
      </c>
      <c r="D620">
        <v>24</v>
      </c>
    </row>
    <row r="621" spans="1:4" x14ac:dyDescent="0.25">
      <c r="A621">
        <v>325</v>
      </c>
      <c r="B621" t="s">
        <v>9047</v>
      </c>
      <c r="C621">
        <v>288</v>
      </c>
      <c r="D621">
        <v>24</v>
      </c>
    </row>
    <row r="622" spans="1:4" x14ac:dyDescent="0.25">
      <c r="A622">
        <v>3309</v>
      </c>
      <c r="B622" t="s">
        <v>9048</v>
      </c>
      <c r="C622">
        <v>36</v>
      </c>
    </row>
    <row r="623" spans="1:4" x14ac:dyDescent="0.25">
      <c r="A623">
        <v>3310</v>
      </c>
      <c r="B623" t="s">
        <v>9049</v>
      </c>
      <c r="C623">
        <v>24</v>
      </c>
    </row>
    <row r="624" spans="1:4" x14ac:dyDescent="0.25">
      <c r="A624">
        <v>3311</v>
      </c>
      <c r="B624" t="s">
        <v>9050</v>
      </c>
      <c r="C624">
        <v>36</v>
      </c>
    </row>
    <row r="625" spans="1:4" x14ac:dyDescent="0.25">
      <c r="A625">
        <v>3312</v>
      </c>
      <c r="B625" t="s">
        <v>9051</v>
      </c>
      <c r="C625">
        <v>24</v>
      </c>
    </row>
    <row r="626" spans="1:4" x14ac:dyDescent="0.25">
      <c r="A626">
        <v>33160</v>
      </c>
      <c r="B626" t="s">
        <v>9052</v>
      </c>
      <c r="C626">
        <v>48</v>
      </c>
    </row>
    <row r="627" spans="1:4" x14ac:dyDescent="0.25">
      <c r="A627">
        <v>332</v>
      </c>
      <c r="B627" t="s">
        <v>9053</v>
      </c>
      <c r="C627">
        <v>144</v>
      </c>
      <c r="D627">
        <v>24</v>
      </c>
    </row>
    <row r="628" spans="1:4" x14ac:dyDescent="0.25">
      <c r="A628">
        <v>333</v>
      </c>
      <c r="B628" t="s">
        <v>9054</v>
      </c>
      <c r="C628">
        <v>144</v>
      </c>
      <c r="D628">
        <v>24</v>
      </c>
    </row>
    <row r="629" spans="1:4" x14ac:dyDescent="0.25">
      <c r="A629">
        <v>3331</v>
      </c>
      <c r="B629" t="s">
        <v>9055</v>
      </c>
      <c r="C629">
        <v>24</v>
      </c>
    </row>
    <row r="630" spans="1:4" x14ac:dyDescent="0.25">
      <c r="A630">
        <v>3332</v>
      </c>
      <c r="B630" t="s">
        <v>9056</v>
      </c>
      <c r="C630">
        <v>24</v>
      </c>
    </row>
    <row r="631" spans="1:4" x14ac:dyDescent="0.25">
      <c r="A631">
        <v>3333</v>
      </c>
      <c r="B631" t="s">
        <v>9057</v>
      </c>
      <c r="C631">
        <v>24</v>
      </c>
    </row>
    <row r="632" spans="1:4" x14ac:dyDescent="0.25">
      <c r="A632">
        <v>3334</v>
      </c>
      <c r="B632" t="s">
        <v>9058</v>
      </c>
      <c r="C632">
        <v>24</v>
      </c>
    </row>
    <row r="633" spans="1:4" x14ac:dyDescent="0.25">
      <c r="A633">
        <v>3335</v>
      </c>
      <c r="B633" t="s">
        <v>9059</v>
      </c>
      <c r="C633">
        <v>24</v>
      </c>
    </row>
    <row r="634" spans="1:4" x14ac:dyDescent="0.25">
      <c r="A634">
        <v>3336</v>
      </c>
      <c r="B634" t="s">
        <v>9060</v>
      </c>
      <c r="C634">
        <v>24</v>
      </c>
    </row>
    <row r="635" spans="1:4" x14ac:dyDescent="0.25">
      <c r="A635">
        <v>3337</v>
      </c>
      <c r="B635" t="s">
        <v>9061</v>
      </c>
      <c r="C635">
        <v>24</v>
      </c>
    </row>
    <row r="636" spans="1:4" x14ac:dyDescent="0.25">
      <c r="A636">
        <v>3338</v>
      </c>
      <c r="B636" t="s">
        <v>9062</v>
      </c>
      <c r="C636">
        <v>24</v>
      </c>
    </row>
    <row r="637" spans="1:4" x14ac:dyDescent="0.25">
      <c r="A637">
        <v>3339</v>
      </c>
      <c r="B637" t="s">
        <v>9063</v>
      </c>
      <c r="C637">
        <v>24</v>
      </c>
    </row>
    <row r="638" spans="1:4" x14ac:dyDescent="0.25">
      <c r="A638">
        <v>3340</v>
      </c>
      <c r="B638" t="s">
        <v>9064</v>
      </c>
      <c r="C638">
        <v>24</v>
      </c>
    </row>
    <row r="639" spans="1:4" x14ac:dyDescent="0.25">
      <c r="A639">
        <v>3342</v>
      </c>
      <c r="B639" t="s">
        <v>9065</v>
      </c>
      <c r="C639">
        <v>72</v>
      </c>
      <c r="D639">
        <v>24</v>
      </c>
    </row>
    <row r="640" spans="1:4" x14ac:dyDescent="0.25">
      <c r="A640">
        <v>3343</v>
      </c>
      <c r="B640" t="s">
        <v>9066</v>
      </c>
      <c r="C640">
        <v>24</v>
      </c>
    </row>
    <row r="641" spans="1:4" x14ac:dyDescent="0.25">
      <c r="A641">
        <v>3344</v>
      </c>
      <c r="B641" t="s">
        <v>9067</v>
      </c>
      <c r="C641">
        <v>72</v>
      </c>
      <c r="D641">
        <v>24</v>
      </c>
    </row>
    <row r="642" spans="1:4" x14ac:dyDescent="0.25">
      <c r="A642">
        <v>3345</v>
      </c>
      <c r="B642" t="s">
        <v>9068</v>
      </c>
      <c r="C642">
        <v>24</v>
      </c>
    </row>
    <row r="643" spans="1:4" x14ac:dyDescent="0.25">
      <c r="A643">
        <v>335</v>
      </c>
      <c r="B643" t="s">
        <v>9069</v>
      </c>
      <c r="C643">
        <v>144</v>
      </c>
      <c r="D643">
        <v>24</v>
      </c>
    </row>
    <row r="644" spans="1:4" x14ac:dyDescent="0.25">
      <c r="A644">
        <v>3350</v>
      </c>
      <c r="B644" t="s">
        <v>9070</v>
      </c>
      <c r="C644">
        <v>48</v>
      </c>
    </row>
    <row r="645" spans="1:4" x14ac:dyDescent="0.25">
      <c r="A645">
        <v>3351</v>
      </c>
      <c r="B645" t="s">
        <v>9071</v>
      </c>
      <c r="C645">
        <v>48</v>
      </c>
    </row>
    <row r="646" spans="1:4" x14ac:dyDescent="0.25">
      <c r="A646">
        <v>3352</v>
      </c>
      <c r="B646" t="s">
        <v>9072</v>
      </c>
      <c r="C646">
        <v>24</v>
      </c>
    </row>
    <row r="647" spans="1:4" x14ac:dyDescent="0.25">
      <c r="A647">
        <v>3353</v>
      </c>
      <c r="B647" t="s">
        <v>9073</v>
      </c>
      <c r="C647">
        <v>24</v>
      </c>
    </row>
    <row r="648" spans="1:4" x14ac:dyDescent="0.25">
      <c r="A648">
        <v>336</v>
      </c>
      <c r="B648" t="s">
        <v>9074</v>
      </c>
      <c r="C648">
        <v>144</v>
      </c>
      <c r="D648">
        <v>24</v>
      </c>
    </row>
    <row r="649" spans="1:4" x14ac:dyDescent="0.25">
      <c r="A649">
        <v>3364</v>
      </c>
      <c r="B649" t="s">
        <v>9075</v>
      </c>
      <c r="C649">
        <v>48</v>
      </c>
    </row>
    <row r="650" spans="1:4" x14ac:dyDescent="0.25">
      <c r="A650">
        <v>338</v>
      </c>
      <c r="B650" t="s">
        <v>9076</v>
      </c>
      <c r="C650">
        <v>288</v>
      </c>
      <c r="D650">
        <v>24</v>
      </c>
    </row>
    <row r="651" spans="1:4" x14ac:dyDescent="0.25">
      <c r="A651">
        <v>33800</v>
      </c>
      <c r="B651" t="s">
        <v>9077</v>
      </c>
      <c r="C651">
        <v>48</v>
      </c>
    </row>
    <row r="652" spans="1:4" x14ac:dyDescent="0.25">
      <c r="A652">
        <v>3388</v>
      </c>
      <c r="B652" t="s">
        <v>9078</v>
      </c>
      <c r="C652">
        <v>24</v>
      </c>
    </row>
    <row r="653" spans="1:4" x14ac:dyDescent="0.25">
      <c r="A653">
        <v>3390</v>
      </c>
      <c r="B653" t="s">
        <v>9079</v>
      </c>
      <c r="C653">
        <v>48</v>
      </c>
    </row>
    <row r="654" spans="1:4" x14ac:dyDescent="0.25">
      <c r="A654">
        <v>3393</v>
      </c>
      <c r="B654" t="s">
        <v>9080</v>
      </c>
      <c r="C654">
        <v>48</v>
      </c>
    </row>
    <row r="655" spans="1:4" x14ac:dyDescent="0.25">
      <c r="A655">
        <v>34280</v>
      </c>
      <c r="B655" t="s">
        <v>9081</v>
      </c>
      <c r="C655">
        <v>24</v>
      </c>
    </row>
    <row r="656" spans="1:4" x14ac:dyDescent="0.25">
      <c r="A656">
        <v>3436</v>
      </c>
      <c r="B656" t="s">
        <v>9082</v>
      </c>
      <c r="C656">
        <v>10</v>
      </c>
    </row>
    <row r="657" spans="1:4" x14ac:dyDescent="0.25">
      <c r="A657">
        <v>3440</v>
      </c>
      <c r="B657" t="s">
        <v>9083</v>
      </c>
      <c r="C657">
        <v>144</v>
      </c>
      <c r="D657">
        <v>24</v>
      </c>
    </row>
    <row r="658" spans="1:4" x14ac:dyDescent="0.25">
      <c r="A658">
        <v>3441</v>
      </c>
      <c r="B658" t="s">
        <v>9084</v>
      </c>
      <c r="C658">
        <v>144</v>
      </c>
      <c r="D658">
        <v>24</v>
      </c>
    </row>
    <row r="659" spans="1:4" x14ac:dyDescent="0.25">
      <c r="A659">
        <v>3442</v>
      </c>
      <c r="B659" t="s">
        <v>9085</v>
      </c>
      <c r="C659">
        <v>144</v>
      </c>
      <c r="D659">
        <v>24</v>
      </c>
    </row>
    <row r="660" spans="1:4" x14ac:dyDescent="0.25">
      <c r="A660">
        <v>3443</v>
      </c>
      <c r="B660" t="s">
        <v>9086</v>
      </c>
      <c r="C660">
        <v>288</v>
      </c>
      <c r="D660">
        <v>24</v>
      </c>
    </row>
    <row r="661" spans="1:4" x14ac:dyDescent="0.25">
      <c r="A661">
        <v>3444</v>
      </c>
      <c r="B661" t="s">
        <v>9087</v>
      </c>
      <c r="C661">
        <v>288</v>
      </c>
      <c r="D661">
        <v>24</v>
      </c>
    </row>
    <row r="662" spans="1:4" x14ac:dyDescent="0.25">
      <c r="A662">
        <v>3445</v>
      </c>
      <c r="B662" t="s">
        <v>9088</v>
      </c>
      <c r="C662">
        <v>144</v>
      </c>
      <c r="D662">
        <v>12</v>
      </c>
    </row>
    <row r="663" spans="1:4" x14ac:dyDescent="0.25">
      <c r="A663">
        <v>3446</v>
      </c>
      <c r="B663" t="s">
        <v>9089</v>
      </c>
      <c r="C663">
        <v>144</v>
      </c>
      <c r="D663">
        <v>12</v>
      </c>
    </row>
    <row r="664" spans="1:4" x14ac:dyDescent="0.25">
      <c r="A664">
        <v>3449</v>
      </c>
      <c r="B664" t="s">
        <v>9090</v>
      </c>
      <c r="C664">
        <v>144</v>
      </c>
      <c r="D664">
        <v>12</v>
      </c>
    </row>
    <row r="665" spans="1:4" x14ac:dyDescent="0.25">
      <c r="A665" t="s">
        <v>1816</v>
      </c>
      <c r="B665" t="s">
        <v>9091</v>
      </c>
      <c r="C665">
        <v>36</v>
      </c>
    </row>
    <row r="666" spans="1:4" x14ac:dyDescent="0.25">
      <c r="A666">
        <v>3457</v>
      </c>
      <c r="B666" t="s">
        <v>9092</v>
      </c>
      <c r="C666">
        <v>72</v>
      </c>
      <c r="D666">
        <v>24</v>
      </c>
    </row>
    <row r="667" spans="1:4" x14ac:dyDescent="0.25">
      <c r="A667" t="s">
        <v>1825</v>
      </c>
      <c r="B667" t="s">
        <v>9093</v>
      </c>
      <c r="C667">
        <v>24</v>
      </c>
    </row>
    <row r="668" spans="1:4" x14ac:dyDescent="0.25">
      <c r="A668">
        <v>3460</v>
      </c>
      <c r="B668" t="s">
        <v>9094</v>
      </c>
      <c r="C668">
        <v>144</v>
      </c>
      <c r="D668">
        <v>24</v>
      </c>
    </row>
    <row r="669" spans="1:4" x14ac:dyDescent="0.25">
      <c r="A669">
        <v>3462</v>
      </c>
      <c r="B669" t="s">
        <v>9095</v>
      </c>
      <c r="C669">
        <v>144</v>
      </c>
      <c r="D669">
        <v>24</v>
      </c>
    </row>
    <row r="670" spans="1:4" x14ac:dyDescent="0.25">
      <c r="A670" t="s">
        <v>1835</v>
      </c>
      <c r="B670" t="s">
        <v>9096</v>
      </c>
      <c r="C670">
        <v>36</v>
      </c>
    </row>
    <row r="671" spans="1:4" x14ac:dyDescent="0.25">
      <c r="A671" t="s">
        <v>1840</v>
      </c>
      <c r="B671" t="s">
        <v>9097</v>
      </c>
      <c r="C671">
        <v>36</v>
      </c>
    </row>
    <row r="672" spans="1:4" x14ac:dyDescent="0.25">
      <c r="A672" t="s">
        <v>1847</v>
      </c>
      <c r="B672" t="s">
        <v>9098</v>
      </c>
      <c r="C672">
        <v>24</v>
      </c>
    </row>
    <row r="673" spans="1:4" x14ac:dyDescent="0.25">
      <c r="A673" t="s">
        <v>1852</v>
      </c>
      <c r="B673" t="s">
        <v>9099</v>
      </c>
      <c r="C673">
        <v>24</v>
      </c>
    </row>
    <row r="674" spans="1:4" x14ac:dyDescent="0.25">
      <c r="A674">
        <v>3467</v>
      </c>
      <c r="B674" t="s">
        <v>9100</v>
      </c>
      <c r="C674">
        <v>72</v>
      </c>
      <c r="D674">
        <v>24</v>
      </c>
    </row>
    <row r="675" spans="1:4" x14ac:dyDescent="0.25">
      <c r="A675">
        <v>3468</v>
      </c>
      <c r="B675" t="s">
        <v>9101</v>
      </c>
      <c r="C675">
        <v>72</v>
      </c>
      <c r="D675">
        <v>24</v>
      </c>
    </row>
    <row r="676" spans="1:4" x14ac:dyDescent="0.25">
      <c r="A676">
        <v>3470</v>
      </c>
      <c r="B676" t="s">
        <v>9102</v>
      </c>
      <c r="C676">
        <v>72</v>
      </c>
      <c r="D676">
        <v>24</v>
      </c>
    </row>
    <row r="677" spans="1:4" x14ac:dyDescent="0.25">
      <c r="A677">
        <v>34700</v>
      </c>
      <c r="B677" t="s">
        <v>9103</v>
      </c>
      <c r="C677">
        <v>48</v>
      </c>
    </row>
    <row r="678" spans="1:4" x14ac:dyDescent="0.25">
      <c r="A678">
        <v>3471</v>
      </c>
      <c r="B678" t="s">
        <v>9104</v>
      </c>
      <c r="C678">
        <v>72</v>
      </c>
      <c r="D678">
        <v>24</v>
      </c>
    </row>
    <row r="679" spans="1:4" x14ac:dyDescent="0.25">
      <c r="A679">
        <v>3473</v>
      </c>
      <c r="B679" t="s">
        <v>9105</v>
      </c>
      <c r="C679">
        <v>288</v>
      </c>
      <c r="D679">
        <v>24</v>
      </c>
    </row>
    <row r="680" spans="1:4" x14ac:dyDescent="0.25">
      <c r="A680">
        <v>3474</v>
      </c>
      <c r="B680" t="s">
        <v>9106</v>
      </c>
      <c r="C680">
        <v>288</v>
      </c>
      <c r="D680">
        <v>24</v>
      </c>
    </row>
    <row r="681" spans="1:4" x14ac:dyDescent="0.25">
      <c r="A681">
        <v>3475</v>
      </c>
      <c r="B681" t="s">
        <v>9107</v>
      </c>
      <c r="C681">
        <v>288</v>
      </c>
      <c r="D681">
        <v>24</v>
      </c>
    </row>
    <row r="682" spans="1:4" x14ac:dyDescent="0.25">
      <c r="A682">
        <v>3476</v>
      </c>
      <c r="B682" t="s">
        <v>9108</v>
      </c>
      <c r="C682">
        <v>288</v>
      </c>
      <c r="D682">
        <v>24</v>
      </c>
    </row>
    <row r="683" spans="1:4" x14ac:dyDescent="0.25">
      <c r="A683">
        <v>3477</v>
      </c>
      <c r="B683" t="s">
        <v>9109</v>
      </c>
      <c r="C683">
        <v>288</v>
      </c>
      <c r="D683">
        <v>24</v>
      </c>
    </row>
    <row r="684" spans="1:4" x14ac:dyDescent="0.25">
      <c r="A684">
        <v>3478</v>
      </c>
      <c r="B684" t="s">
        <v>9110</v>
      </c>
      <c r="C684">
        <v>288</v>
      </c>
      <c r="D684">
        <v>24</v>
      </c>
    </row>
    <row r="685" spans="1:4" x14ac:dyDescent="0.25">
      <c r="A685">
        <v>3479</v>
      </c>
      <c r="B685" t="s">
        <v>9111</v>
      </c>
      <c r="C685">
        <v>288</v>
      </c>
      <c r="D685">
        <v>24</v>
      </c>
    </row>
    <row r="686" spans="1:4" x14ac:dyDescent="0.25">
      <c r="A686">
        <v>3480</v>
      </c>
      <c r="B686" t="s">
        <v>9112</v>
      </c>
      <c r="C686">
        <v>288</v>
      </c>
      <c r="D686">
        <v>24</v>
      </c>
    </row>
    <row r="687" spans="1:4" x14ac:dyDescent="0.25">
      <c r="A687">
        <v>3481</v>
      </c>
      <c r="B687" t="s">
        <v>9113</v>
      </c>
      <c r="C687">
        <v>144</v>
      </c>
      <c r="D687">
        <v>24</v>
      </c>
    </row>
    <row r="688" spans="1:4" x14ac:dyDescent="0.25">
      <c r="A688">
        <v>3482</v>
      </c>
      <c r="B688" t="s">
        <v>9114</v>
      </c>
      <c r="C688">
        <v>144</v>
      </c>
      <c r="D688">
        <v>24</v>
      </c>
    </row>
    <row r="689" spans="1:4" x14ac:dyDescent="0.25">
      <c r="A689">
        <v>3483</v>
      </c>
      <c r="B689" t="s">
        <v>9115</v>
      </c>
      <c r="C689">
        <v>144</v>
      </c>
      <c r="D689">
        <v>24</v>
      </c>
    </row>
    <row r="690" spans="1:4" x14ac:dyDescent="0.25">
      <c r="A690">
        <v>3490</v>
      </c>
      <c r="B690" t="s">
        <v>9116</v>
      </c>
      <c r="C690">
        <v>12</v>
      </c>
    </row>
    <row r="691" spans="1:4" x14ac:dyDescent="0.25">
      <c r="A691">
        <v>3491</v>
      </c>
      <c r="B691" t="s">
        <v>9117</v>
      </c>
      <c r="C691">
        <v>12</v>
      </c>
    </row>
    <row r="692" spans="1:4" x14ac:dyDescent="0.25">
      <c r="A692">
        <v>3492</v>
      </c>
      <c r="B692" t="s">
        <v>9118</v>
      </c>
      <c r="C692">
        <v>12</v>
      </c>
    </row>
    <row r="693" spans="1:4" x14ac:dyDescent="0.25">
      <c r="A693">
        <v>3493</v>
      </c>
      <c r="B693" t="s">
        <v>9119</v>
      </c>
      <c r="C693">
        <v>12</v>
      </c>
    </row>
    <row r="694" spans="1:4" x14ac:dyDescent="0.25">
      <c r="A694">
        <v>3494</v>
      </c>
      <c r="B694" t="s">
        <v>9120</v>
      </c>
      <c r="C694">
        <v>12</v>
      </c>
    </row>
    <row r="695" spans="1:4" x14ac:dyDescent="0.25">
      <c r="A695">
        <v>3495</v>
      </c>
      <c r="B695" t="s">
        <v>9121</v>
      </c>
      <c r="C695">
        <v>12</v>
      </c>
    </row>
    <row r="696" spans="1:4" x14ac:dyDescent="0.25">
      <c r="A696">
        <v>3496</v>
      </c>
      <c r="B696" t="s">
        <v>9122</v>
      </c>
      <c r="C696">
        <v>12</v>
      </c>
    </row>
    <row r="697" spans="1:4" x14ac:dyDescent="0.25">
      <c r="A697">
        <v>3497</v>
      </c>
      <c r="B697" t="s">
        <v>9123</v>
      </c>
      <c r="C697">
        <v>12</v>
      </c>
    </row>
    <row r="698" spans="1:4" x14ac:dyDescent="0.25">
      <c r="A698">
        <v>35019</v>
      </c>
      <c r="B698" t="s">
        <v>9124</v>
      </c>
      <c r="C698">
        <v>48</v>
      </c>
    </row>
    <row r="699" spans="1:4" x14ac:dyDescent="0.25">
      <c r="A699">
        <v>351471</v>
      </c>
      <c r="B699" t="s">
        <v>8737</v>
      </c>
      <c r="C699">
        <v>50</v>
      </c>
    </row>
    <row r="700" spans="1:4" x14ac:dyDescent="0.25">
      <c r="A700">
        <v>362</v>
      </c>
      <c r="B700" t="s">
        <v>9125</v>
      </c>
      <c r="C700">
        <v>24</v>
      </c>
    </row>
    <row r="701" spans="1:4" x14ac:dyDescent="0.25">
      <c r="A701">
        <v>371</v>
      </c>
      <c r="B701" t="s">
        <v>9126</v>
      </c>
      <c r="C701">
        <v>24</v>
      </c>
    </row>
    <row r="702" spans="1:4" x14ac:dyDescent="0.25">
      <c r="A702">
        <v>375</v>
      </c>
      <c r="B702" t="s">
        <v>9127</v>
      </c>
      <c r="C702">
        <v>24</v>
      </c>
    </row>
    <row r="703" spans="1:4" x14ac:dyDescent="0.25">
      <c r="A703">
        <v>37600</v>
      </c>
      <c r="B703" t="s">
        <v>9128</v>
      </c>
      <c r="C703">
        <v>48</v>
      </c>
    </row>
    <row r="704" spans="1:4" x14ac:dyDescent="0.25">
      <c r="A704">
        <v>3801</v>
      </c>
      <c r="B704" t="s">
        <v>9129</v>
      </c>
      <c r="C704">
        <v>144</v>
      </c>
      <c r="D704">
        <v>24</v>
      </c>
    </row>
    <row r="705" spans="1:4" x14ac:dyDescent="0.25">
      <c r="A705">
        <v>3802</v>
      </c>
      <c r="B705" t="s">
        <v>9130</v>
      </c>
      <c r="C705">
        <v>144</v>
      </c>
      <c r="D705">
        <v>24</v>
      </c>
    </row>
    <row r="706" spans="1:4" x14ac:dyDescent="0.25">
      <c r="A706">
        <v>3803</v>
      </c>
      <c r="B706" t="s">
        <v>9131</v>
      </c>
      <c r="C706">
        <v>144</v>
      </c>
      <c r="D706">
        <v>24</v>
      </c>
    </row>
    <row r="707" spans="1:4" x14ac:dyDescent="0.25">
      <c r="A707">
        <v>3804</v>
      </c>
      <c r="B707" t="s">
        <v>9132</v>
      </c>
      <c r="C707">
        <v>144</v>
      </c>
      <c r="D707">
        <v>24</v>
      </c>
    </row>
    <row r="708" spans="1:4" x14ac:dyDescent="0.25">
      <c r="A708">
        <v>3805</v>
      </c>
      <c r="B708" t="s">
        <v>9133</v>
      </c>
      <c r="C708">
        <v>144</v>
      </c>
      <c r="D708">
        <v>24</v>
      </c>
    </row>
    <row r="709" spans="1:4" x14ac:dyDescent="0.25">
      <c r="A709">
        <v>3806</v>
      </c>
      <c r="B709" t="s">
        <v>9134</v>
      </c>
      <c r="C709">
        <v>144</v>
      </c>
      <c r="D709">
        <v>24</v>
      </c>
    </row>
    <row r="710" spans="1:4" x14ac:dyDescent="0.25">
      <c r="A710">
        <v>3807</v>
      </c>
      <c r="B710" t="s">
        <v>9135</v>
      </c>
      <c r="C710">
        <v>144</v>
      </c>
      <c r="D710">
        <v>24</v>
      </c>
    </row>
    <row r="711" spans="1:4" x14ac:dyDescent="0.25">
      <c r="A711">
        <v>3808</v>
      </c>
      <c r="B711" t="s">
        <v>9136</v>
      </c>
      <c r="C711">
        <v>144</v>
      </c>
      <c r="D711">
        <v>24</v>
      </c>
    </row>
    <row r="712" spans="1:4" x14ac:dyDescent="0.25">
      <c r="A712">
        <v>3809</v>
      </c>
      <c r="B712" t="s">
        <v>9137</v>
      </c>
      <c r="C712">
        <v>144</v>
      </c>
      <c r="D712">
        <v>24</v>
      </c>
    </row>
    <row r="713" spans="1:4" x14ac:dyDescent="0.25">
      <c r="A713">
        <v>3810</v>
      </c>
      <c r="B713" t="s">
        <v>9138</v>
      </c>
      <c r="C713">
        <v>144</v>
      </c>
      <c r="D713">
        <v>24</v>
      </c>
    </row>
    <row r="714" spans="1:4" x14ac:dyDescent="0.25">
      <c r="A714">
        <v>3811</v>
      </c>
      <c r="B714" t="s">
        <v>9139</v>
      </c>
      <c r="C714">
        <v>144</v>
      </c>
      <c r="D714">
        <v>24</v>
      </c>
    </row>
    <row r="715" spans="1:4" x14ac:dyDescent="0.25">
      <c r="A715">
        <v>3812</v>
      </c>
      <c r="B715" t="s">
        <v>9140</v>
      </c>
      <c r="C715">
        <v>144</v>
      </c>
      <c r="D715">
        <v>24</v>
      </c>
    </row>
    <row r="716" spans="1:4" x14ac:dyDescent="0.25">
      <c r="A716">
        <v>3813</v>
      </c>
      <c r="B716" t="s">
        <v>9141</v>
      </c>
      <c r="C716">
        <v>144</v>
      </c>
      <c r="D716">
        <v>24</v>
      </c>
    </row>
    <row r="717" spans="1:4" x14ac:dyDescent="0.25">
      <c r="A717">
        <v>3814</v>
      </c>
      <c r="B717" t="s">
        <v>9142</v>
      </c>
      <c r="C717">
        <v>144</v>
      </c>
      <c r="D717">
        <v>24</v>
      </c>
    </row>
    <row r="718" spans="1:4" x14ac:dyDescent="0.25">
      <c r="A718">
        <v>3815</v>
      </c>
      <c r="B718" t="s">
        <v>9143</v>
      </c>
      <c r="C718">
        <v>144</v>
      </c>
      <c r="D718">
        <v>24</v>
      </c>
    </row>
    <row r="719" spans="1:4" x14ac:dyDescent="0.25">
      <c r="A719">
        <v>38150</v>
      </c>
      <c r="B719" t="s">
        <v>9144</v>
      </c>
      <c r="C719">
        <v>48</v>
      </c>
    </row>
    <row r="720" spans="1:4" x14ac:dyDescent="0.25">
      <c r="A720">
        <v>3816</v>
      </c>
      <c r="B720" t="s">
        <v>9145</v>
      </c>
      <c r="C720">
        <v>144</v>
      </c>
      <c r="D720">
        <v>24</v>
      </c>
    </row>
    <row r="721" spans="1:4" x14ac:dyDescent="0.25">
      <c r="A721">
        <v>3817</v>
      </c>
      <c r="B721" t="s">
        <v>9146</v>
      </c>
      <c r="C721">
        <v>144</v>
      </c>
      <c r="D721">
        <v>24</v>
      </c>
    </row>
    <row r="722" spans="1:4" x14ac:dyDescent="0.25">
      <c r="A722">
        <v>3818</v>
      </c>
      <c r="B722" t="s">
        <v>9147</v>
      </c>
      <c r="C722">
        <v>144</v>
      </c>
      <c r="D722">
        <v>24</v>
      </c>
    </row>
    <row r="723" spans="1:4" x14ac:dyDescent="0.25">
      <c r="A723">
        <v>3821</v>
      </c>
      <c r="B723" t="s">
        <v>9148</v>
      </c>
      <c r="C723">
        <v>144</v>
      </c>
      <c r="D723">
        <v>24</v>
      </c>
    </row>
    <row r="724" spans="1:4" x14ac:dyDescent="0.25">
      <c r="A724">
        <v>3822</v>
      </c>
      <c r="B724" t="s">
        <v>9149</v>
      </c>
      <c r="C724">
        <v>144</v>
      </c>
      <c r="D724">
        <v>24</v>
      </c>
    </row>
    <row r="725" spans="1:4" x14ac:dyDescent="0.25">
      <c r="A725">
        <v>3823</v>
      </c>
      <c r="B725" t="s">
        <v>9150</v>
      </c>
      <c r="C725">
        <v>144</v>
      </c>
      <c r="D725">
        <v>24</v>
      </c>
    </row>
    <row r="726" spans="1:4" x14ac:dyDescent="0.25">
      <c r="A726">
        <v>3824</v>
      </c>
      <c r="B726" t="s">
        <v>9151</v>
      </c>
      <c r="C726">
        <v>144</v>
      </c>
      <c r="D726">
        <v>24</v>
      </c>
    </row>
    <row r="727" spans="1:4" x14ac:dyDescent="0.25">
      <c r="A727">
        <v>3825</v>
      </c>
      <c r="B727" t="s">
        <v>9152</v>
      </c>
      <c r="C727">
        <v>144</v>
      </c>
      <c r="D727">
        <v>24</v>
      </c>
    </row>
    <row r="728" spans="1:4" x14ac:dyDescent="0.25">
      <c r="A728">
        <v>3826</v>
      </c>
      <c r="B728" t="s">
        <v>9153</v>
      </c>
      <c r="C728">
        <v>144</v>
      </c>
      <c r="D728">
        <v>24</v>
      </c>
    </row>
    <row r="729" spans="1:4" x14ac:dyDescent="0.25">
      <c r="A729">
        <v>3827</v>
      </c>
      <c r="B729" t="s">
        <v>9154</v>
      </c>
      <c r="C729">
        <v>144</v>
      </c>
      <c r="D729">
        <v>24</v>
      </c>
    </row>
    <row r="730" spans="1:4" x14ac:dyDescent="0.25">
      <c r="A730">
        <v>3828</v>
      </c>
      <c r="B730" t="s">
        <v>9155</v>
      </c>
      <c r="C730">
        <v>144</v>
      </c>
      <c r="D730">
        <v>24</v>
      </c>
    </row>
    <row r="731" spans="1:4" x14ac:dyDescent="0.25">
      <c r="A731">
        <v>386</v>
      </c>
      <c r="B731" t="s">
        <v>9156</v>
      </c>
      <c r="C731">
        <v>24</v>
      </c>
    </row>
    <row r="732" spans="1:4" x14ac:dyDescent="0.25">
      <c r="A732">
        <v>3860</v>
      </c>
      <c r="B732" t="s">
        <v>9157</v>
      </c>
      <c r="C732">
        <v>24</v>
      </c>
    </row>
    <row r="733" spans="1:4" x14ac:dyDescent="0.25">
      <c r="A733">
        <v>38600</v>
      </c>
      <c r="C733">
        <v>24</v>
      </c>
    </row>
    <row r="734" spans="1:4" x14ac:dyDescent="0.25">
      <c r="A734">
        <v>38601</v>
      </c>
      <c r="B734" t="s">
        <v>9158</v>
      </c>
      <c r="C734">
        <v>144</v>
      </c>
      <c r="D734">
        <v>12</v>
      </c>
    </row>
    <row r="735" spans="1:4" x14ac:dyDescent="0.25">
      <c r="A735">
        <v>38602</v>
      </c>
      <c r="B735" t="s">
        <v>9159</v>
      </c>
      <c r="C735">
        <v>144</v>
      </c>
      <c r="D735">
        <v>12</v>
      </c>
    </row>
    <row r="736" spans="1:4" x14ac:dyDescent="0.25">
      <c r="A736">
        <v>38604</v>
      </c>
      <c r="B736" t="s">
        <v>9160</v>
      </c>
      <c r="C736">
        <v>6</v>
      </c>
    </row>
    <row r="737" spans="1:4" x14ac:dyDescent="0.25">
      <c r="A737">
        <v>38605</v>
      </c>
      <c r="B737" t="s">
        <v>9161</v>
      </c>
      <c r="C737">
        <v>6</v>
      </c>
    </row>
    <row r="738" spans="1:4" x14ac:dyDescent="0.25">
      <c r="A738">
        <v>3861</v>
      </c>
      <c r="B738" t="s">
        <v>9162</v>
      </c>
      <c r="C738">
        <v>24</v>
      </c>
    </row>
    <row r="739" spans="1:4" x14ac:dyDescent="0.25">
      <c r="A739">
        <v>38611</v>
      </c>
      <c r="B739" t="s">
        <v>9163</v>
      </c>
      <c r="C739">
        <v>6</v>
      </c>
    </row>
    <row r="740" spans="1:4" x14ac:dyDescent="0.25">
      <c r="A740">
        <v>3862</v>
      </c>
      <c r="B740" t="s">
        <v>9164</v>
      </c>
      <c r="C740">
        <v>24</v>
      </c>
    </row>
    <row r="741" spans="1:4" x14ac:dyDescent="0.25">
      <c r="A741">
        <v>3863</v>
      </c>
      <c r="B741" t="s">
        <v>9165</v>
      </c>
      <c r="C741">
        <v>24</v>
      </c>
    </row>
    <row r="742" spans="1:4" x14ac:dyDescent="0.25">
      <c r="A742">
        <v>3864</v>
      </c>
      <c r="B742" t="s">
        <v>9166</v>
      </c>
      <c r="C742">
        <v>288</v>
      </c>
      <c r="D742">
        <v>24</v>
      </c>
    </row>
    <row r="743" spans="1:4" x14ac:dyDescent="0.25">
      <c r="A743">
        <v>3865</v>
      </c>
      <c r="B743" t="s">
        <v>9167</v>
      </c>
      <c r="C743">
        <v>288</v>
      </c>
      <c r="D743">
        <v>24</v>
      </c>
    </row>
    <row r="744" spans="1:4" x14ac:dyDescent="0.25">
      <c r="A744">
        <v>3866</v>
      </c>
      <c r="B744" t="s">
        <v>9168</v>
      </c>
      <c r="C744">
        <v>24</v>
      </c>
    </row>
    <row r="745" spans="1:4" x14ac:dyDescent="0.25">
      <c r="A745">
        <v>3867</v>
      </c>
      <c r="B745" t="s">
        <v>9169</v>
      </c>
      <c r="C745">
        <v>24</v>
      </c>
    </row>
    <row r="746" spans="1:4" x14ac:dyDescent="0.25">
      <c r="A746">
        <v>3868</v>
      </c>
      <c r="B746" t="s">
        <v>9170</v>
      </c>
      <c r="C746">
        <v>24</v>
      </c>
    </row>
    <row r="747" spans="1:4" x14ac:dyDescent="0.25">
      <c r="A747">
        <v>3870</v>
      </c>
      <c r="B747" t="s">
        <v>9171</v>
      </c>
      <c r="C747">
        <v>144</v>
      </c>
      <c r="D747">
        <v>24</v>
      </c>
    </row>
    <row r="748" spans="1:4" x14ac:dyDescent="0.25">
      <c r="A748">
        <v>3871</v>
      </c>
      <c r="B748" t="s">
        <v>9172</v>
      </c>
      <c r="C748">
        <v>288</v>
      </c>
      <c r="D748">
        <v>24</v>
      </c>
    </row>
    <row r="749" spans="1:4" x14ac:dyDescent="0.25">
      <c r="A749">
        <v>3872</v>
      </c>
      <c r="B749" t="s">
        <v>9173</v>
      </c>
      <c r="C749">
        <v>288</v>
      </c>
      <c r="D749">
        <v>24</v>
      </c>
    </row>
    <row r="750" spans="1:4" x14ac:dyDescent="0.25">
      <c r="A750">
        <v>3873</v>
      </c>
      <c r="B750" t="s">
        <v>9174</v>
      </c>
      <c r="C750">
        <v>288</v>
      </c>
      <c r="D750">
        <v>24</v>
      </c>
    </row>
    <row r="751" spans="1:4" x14ac:dyDescent="0.25">
      <c r="A751">
        <v>3874</v>
      </c>
      <c r="B751" t="s">
        <v>9175</v>
      </c>
      <c r="C751">
        <v>288</v>
      </c>
      <c r="D751">
        <v>24</v>
      </c>
    </row>
    <row r="752" spans="1:4" x14ac:dyDescent="0.25">
      <c r="A752">
        <v>3900</v>
      </c>
      <c r="B752" t="s">
        <v>9176</v>
      </c>
      <c r="C752">
        <v>144</v>
      </c>
      <c r="D752">
        <v>24</v>
      </c>
    </row>
    <row r="753" spans="1:4" x14ac:dyDescent="0.25">
      <c r="A753">
        <v>3901</v>
      </c>
      <c r="B753" t="s">
        <v>9177</v>
      </c>
      <c r="C753">
        <v>144</v>
      </c>
      <c r="D753">
        <v>24</v>
      </c>
    </row>
    <row r="754" spans="1:4" x14ac:dyDescent="0.25">
      <c r="A754">
        <v>3910</v>
      </c>
      <c r="B754" t="s">
        <v>9178</v>
      </c>
      <c r="C754">
        <v>72</v>
      </c>
      <c r="D754">
        <v>24</v>
      </c>
    </row>
    <row r="755" spans="1:4" x14ac:dyDescent="0.25">
      <c r="A755">
        <v>3911</v>
      </c>
      <c r="B755" t="s">
        <v>9179</v>
      </c>
      <c r="C755">
        <v>144</v>
      </c>
      <c r="D755">
        <v>24</v>
      </c>
    </row>
    <row r="756" spans="1:4" x14ac:dyDescent="0.25">
      <c r="A756">
        <v>3912</v>
      </c>
      <c r="B756" t="s">
        <v>9180</v>
      </c>
      <c r="C756">
        <v>144</v>
      </c>
      <c r="D756">
        <v>24</v>
      </c>
    </row>
    <row r="757" spans="1:4" x14ac:dyDescent="0.25">
      <c r="A757">
        <v>3913</v>
      </c>
      <c r="B757" t="s">
        <v>9181</v>
      </c>
      <c r="C757">
        <v>72</v>
      </c>
      <c r="D757">
        <v>12</v>
      </c>
    </row>
    <row r="758" spans="1:4" x14ac:dyDescent="0.25">
      <c r="A758">
        <v>3914</v>
      </c>
      <c r="B758" t="s">
        <v>9182</v>
      </c>
      <c r="C758">
        <v>12</v>
      </c>
    </row>
    <row r="759" spans="1:4" x14ac:dyDescent="0.25">
      <c r="A759">
        <v>3920</v>
      </c>
      <c r="B759" t="s">
        <v>9183</v>
      </c>
      <c r="C759">
        <v>72</v>
      </c>
      <c r="D759">
        <v>24</v>
      </c>
    </row>
    <row r="760" spans="1:4" x14ac:dyDescent="0.25">
      <c r="A760">
        <v>39200</v>
      </c>
      <c r="B760" t="s">
        <v>9184</v>
      </c>
      <c r="C760">
        <v>24</v>
      </c>
    </row>
    <row r="761" spans="1:4" x14ac:dyDescent="0.25">
      <c r="A761">
        <v>3921</v>
      </c>
      <c r="B761" t="s">
        <v>9185</v>
      </c>
      <c r="C761">
        <v>72</v>
      </c>
      <c r="D761">
        <v>24</v>
      </c>
    </row>
    <row r="762" spans="1:4" x14ac:dyDescent="0.25">
      <c r="A762">
        <v>3930</v>
      </c>
      <c r="B762" t="s">
        <v>9186</v>
      </c>
      <c r="C762">
        <v>72</v>
      </c>
      <c r="D762">
        <v>24</v>
      </c>
    </row>
    <row r="763" spans="1:4" x14ac:dyDescent="0.25">
      <c r="A763">
        <v>3939</v>
      </c>
      <c r="B763" t="s">
        <v>9187</v>
      </c>
      <c r="C763">
        <v>72</v>
      </c>
      <c r="D763">
        <v>24</v>
      </c>
    </row>
    <row r="764" spans="1:4" x14ac:dyDescent="0.25">
      <c r="A764">
        <v>3940</v>
      </c>
      <c r="B764" t="s">
        <v>9188</v>
      </c>
      <c r="C764">
        <v>48</v>
      </c>
    </row>
    <row r="765" spans="1:4" x14ac:dyDescent="0.25">
      <c r="A765">
        <v>3941</v>
      </c>
      <c r="B765" t="s">
        <v>9189</v>
      </c>
      <c r="C765">
        <v>72</v>
      </c>
      <c r="D765">
        <v>24</v>
      </c>
    </row>
    <row r="766" spans="1:4" x14ac:dyDescent="0.25">
      <c r="A766">
        <v>3980</v>
      </c>
      <c r="B766" t="s">
        <v>9190</v>
      </c>
      <c r="C766">
        <v>144</v>
      </c>
      <c r="D766">
        <v>24</v>
      </c>
    </row>
    <row r="767" spans="1:4" x14ac:dyDescent="0.25">
      <c r="A767">
        <v>3981</v>
      </c>
      <c r="B767" t="s">
        <v>9191</v>
      </c>
      <c r="C767">
        <v>144</v>
      </c>
      <c r="D767">
        <v>24</v>
      </c>
    </row>
    <row r="768" spans="1:4" x14ac:dyDescent="0.25">
      <c r="A768">
        <v>3982</v>
      </c>
      <c r="B768" t="s">
        <v>9192</v>
      </c>
      <c r="C768">
        <v>144</v>
      </c>
      <c r="D768">
        <v>24</v>
      </c>
    </row>
    <row r="769" spans="1:4" x14ac:dyDescent="0.25">
      <c r="A769">
        <v>3983</v>
      </c>
      <c r="B769" t="s">
        <v>9193</v>
      </c>
      <c r="C769">
        <v>144</v>
      </c>
      <c r="D769">
        <v>12</v>
      </c>
    </row>
    <row r="770" spans="1:4" x14ac:dyDescent="0.25">
      <c r="A770">
        <v>3984</v>
      </c>
      <c r="B770" t="s">
        <v>9194</v>
      </c>
      <c r="C770">
        <v>144</v>
      </c>
      <c r="D770">
        <v>12</v>
      </c>
    </row>
    <row r="771" spans="1:4" x14ac:dyDescent="0.25">
      <c r="A771">
        <v>3985</v>
      </c>
      <c r="B771" t="s">
        <v>9195</v>
      </c>
      <c r="C771">
        <v>144</v>
      </c>
      <c r="D771">
        <v>24</v>
      </c>
    </row>
    <row r="772" spans="1:4" x14ac:dyDescent="0.25">
      <c r="A772">
        <v>3986</v>
      </c>
      <c r="B772" t="s">
        <v>9196</v>
      </c>
      <c r="C772">
        <v>72</v>
      </c>
      <c r="D772">
        <v>24</v>
      </c>
    </row>
    <row r="773" spans="1:4" x14ac:dyDescent="0.25">
      <c r="A773">
        <v>3987</v>
      </c>
      <c r="B773" t="s">
        <v>9197</v>
      </c>
      <c r="C773">
        <v>144</v>
      </c>
      <c r="D773">
        <v>24</v>
      </c>
    </row>
    <row r="774" spans="1:4" x14ac:dyDescent="0.25">
      <c r="A774">
        <v>3988</v>
      </c>
      <c r="B774" t="s">
        <v>9198</v>
      </c>
      <c r="C774">
        <v>144</v>
      </c>
      <c r="D774">
        <v>24</v>
      </c>
    </row>
    <row r="775" spans="1:4" x14ac:dyDescent="0.25">
      <c r="A775">
        <v>3989</v>
      </c>
      <c r="B775" t="s">
        <v>9199</v>
      </c>
      <c r="C775">
        <v>144</v>
      </c>
      <c r="D775">
        <v>24</v>
      </c>
    </row>
    <row r="776" spans="1:4" x14ac:dyDescent="0.25">
      <c r="A776">
        <v>3990</v>
      </c>
      <c r="B776" t="s">
        <v>9200</v>
      </c>
      <c r="C776">
        <v>144</v>
      </c>
      <c r="D776">
        <v>24</v>
      </c>
    </row>
    <row r="777" spans="1:4" x14ac:dyDescent="0.25">
      <c r="A777">
        <v>3998</v>
      </c>
      <c r="B777" t="s">
        <v>9201</v>
      </c>
      <c r="C777">
        <v>288</v>
      </c>
      <c r="D777">
        <v>24</v>
      </c>
    </row>
    <row r="778" spans="1:4" x14ac:dyDescent="0.25">
      <c r="A778">
        <v>3999</v>
      </c>
      <c r="B778" t="s">
        <v>9202</v>
      </c>
      <c r="C778">
        <v>288</v>
      </c>
      <c r="D778">
        <v>24</v>
      </c>
    </row>
    <row r="779" spans="1:4" x14ac:dyDescent="0.25">
      <c r="A779">
        <v>4001</v>
      </c>
      <c r="B779" t="s">
        <v>9203</v>
      </c>
      <c r="C779">
        <v>144</v>
      </c>
      <c r="D779">
        <v>24</v>
      </c>
    </row>
    <row r="780" spans="1:4" x14ac:dyDescent="0.25">
      <c r="A780">
        <v>4002</v>
      </c>
      <c r="B780" t="s">
        <v>9204</v>
      </c>
      <c r="C780">
        <v>144</v>
      </c>
      <c r="D780">
        <v>24</v>
      </c>
    </row>
    <row r="781" spans="1:4" x14ac:dyDescent="0.25">
      <c r="A781">
        <v>4003</v>
      </c>
      <c r="B781" t="s">
        <v>9205</v>
      </c>
      <c r="C781">
        <v>144</v>
      </c>
      <c r="D781">
        <v>24</v>
      </c>
    </row>
    <row r="782" spans="1:4" x14ac:dyDescent="0.25">
      <c r="A782">
        <v>4004</v>
      </c>
      <c r="B782" t="s">
        <v>9206</v>
      </c>
      <c r="C782">
        <v>144</v>
      </c>
      <c r="D782">
        <v>24</v>
      </c>
    </row>
    <row r="783" spans="1:4" x14ac:dyDescent="0.25">
      <c r="A783">
        <v>4100</v>
      </c>
      <c r="B783" t="s">
        <v>9207</v>
      </c>
      <c r="C783">
        <v>12</v>
      </c>
    </row>
    <row r="784" spans="1:4" x14ac:dyDescent="0.25">
      <c r="A784">
        <v>4101</v>
      </c>
      <c r="B784" t="s">
        <v>9208</v>
      </c>
      <c r="C784">
        <v>12</v>
      </c>
    </row>
    <row r="785" spans="1:3" x14ac:dyDescent="0.25">
      <c r="A785">
        <v>4103</v>
      </c>
      <c r="B785" t="s">
        <v>9209</v>
      </c>
      <c r="C785">
        <v>12</v>
      </c>
    </row>
    <row r="786" spans="1:3" x14ac:dyDescent="0.25">
      <c r="A786">
        <v>4104</v>
      </c>
      <c r="B786" t="s">
        <v>9210</v>
      </c>
      <c r="C786">
        <v>12</v>
      </c>
    </row>
    <row r="787" spans="1:3" x14ac:dyDescent="0.25">
      <c r="A787">
        <v>4105</v>
      </c>
      <c r="B787" t="s">
        <v>9211</v>
      </c>
      <c r="C787">
        <v>12</v>
      </c>
    </row>
    <row r="788" spans="1:3" x14ac:dyDescent="0.25">
      <c r="A788">
        <v>4106</v>
      </c>
      <c r="B788" t="s">
        <v>9212</v>
      </c>
      <c r="C788">
        <v>12</v>
      </c>
    </row>
    <row r="789" spans="1:3" x14ac:dyDescent="0.25">
      <c r="A789">
        <v>4107</v>
      </c>
      <c r="B789" t="s">
        <v>9213</v>
      </c>
      <c r="C789">
        <v>12</v>
      </c>
    </row>
    <row r="790" spans="1:3" x14ac:dyDescent="0.25">
      <c r="A790">
        <v>41166</v>
      </c>
      <c r="B790" t="s">
        <v>9214</v>
      </c>
      <c r="C790">
        <v>10</v>
      </c>
    </row>
    <row r="791" spans="1:3" x14ac:dyDescent="0.25">
      <c r="A791">
        <v>4120</v>
      </c>
      <c r="B791" t="s">
        <v>9215</v>
      </c>
      <c r="C791">
        <v>12</v>
      </c>
    </row>
    <row r="792" spans="1:3" x14ac:dyDescent="0.25">
      <c r="A792">
        <v>4121</v>
      </c>
      <c r="B792" t="s">
        <v>9216</v>
      </c>
      <c r="C792">
        <v>12</v>
      </c>
    </row>
    <row r="793" spans="1:3" x14ac:dyDescent="0.25">
      <c r="A793">
        <v>4122</v>
      </c>
      <c r="B793" t="s">
        <v>9217</v>
      </c>
      <c r="C793">
        <v>12</v>
      </c>
    </row>
    <row r="794" spans="1:3" x14ac:dyDescent="0.25">
      <c r="A794">
        <v>4123</v>
      </c>
      <c r="B794" t="s">
        <v>9218</v>
      </c>
      <c r="C794">
        <v>12</v>
      </c>
    </row>
    <row r="795" spans="1:3" x14ac:dyDescent="0.25">
      <c r="A795">
        <v>4124</v>
      </c>
      <c r="B795" t="s">
        <v>9219</v>
      </c>
      <c r="C795">
        <v>12</v>
      </c>
    </row>
    <row r="796" spans="1:3" x14ac:dyDescent="0.25">
      <c r="A796">
        <v>4125</v>
      </c>
      <c r="B796" t="s">
        <v>9220</v>
      </c>
      <c r="C796">
        <v>12</v>
      </c>
    </row>
    <row r="797" spans="1:3" x14ac:dyDescent="0.25">
      <c r="A797">
        <v>4126</v>
      </c>
      <c r="B797" t="s">
        <v>9221</v>
      </c>
      <c r="C797">
        <v>12</v>
      </c>
    </row>
    <row r="798" spans="1:3" x14ac:dyDescent="0.25">
      <c r="A798">
        <v>4127</v>
      </c>
      <c r="B798" t="s">
        <v>9222</v>
      </c>
      <c r="C798">
        <v>12</v>
      </c>
    </row>
    <row r="799" spans="1:3" x14ac:dyDescent="0.25">
      <c r="A799">
        <v>4140</v>
      </c>
      <c r="B799" t="s">
        <v>9223</v>
      </c>
      <c r="C799">
        <v>12</v>
      </c>
    </row>
    <row r="800" spans="1:3" x14ac:dyDescent="0.25">
      <c r="A800">
        <v>4141</v>
      </c>
      <c r="B800" t="s">
        <v>9224</v>
      </c>
      <c r="C800">
        <v>12</v>
      </c>
    </row>
    <row r="801" spans="1:4" x14ac:dyDescent="0.25">
      <c r="A801">
        <v>4142</v>
      </c>
      <c r="B801" t="s">
        <v>9225</v>
      </c>
      <c r="C801">
        <v>12</v>
      </c>
    </row>
    <row r="802" spans="1:4" x14ac:dyDescent="0.25">
      <c r="A802">
        <v>4143</v>
      </c>
      <c r="B802" t="s">
        <v>9226</v>
      </c>
      <c r="C802">
        <v>12</v>
      </c>
    </row>
    <row r="803" spans="1:4" x14ac:dyDescent="0.25">
      <c r="A803">
        <v>4144</v>
      </c>
      <c r="B803" t="s">
        <v>9227</v>
      </c>
      <c r="C803">
        <v>12</v>
      </c>
    </row>
    <row r="804" spans="1:4" x14ac:dyDescent="0.25">
      <c r="A804">
        <v>4145</v>
      </c>
      <c r="B804" t="s">
        <v>9228</v>
      </c>
      <c r="C804">
        <v>12</v>
      </c>
    </row>
    <row r="805" spans="1:4" x14ac:dyDescent="0.25">
      <c r="A805">
        <v>4146</v>
      </c>
      <c r="B805" t="s">
        <v>9229</v>
      </c>
      <c r="C805">
        <v>12</v>
      </c>
    </row>
    <row r="806" spans="1:4" x14ac:dyDescent="0.25">
      <c r="A806">
        <v>4147</v>
      </c>
      <c r="B806" t="s">
        <v>9230</v>
      </c>
      <c r="C806">
        <v>12</v>
      </c>
    </row>
    <row r="807" spans="1:4" x14ac:dyDescent="0.25">
      <c r="A807">
        <v>4150</v>
      </c>
      <c r="B807" t="s">
        <v>9231</v>
      </c>
      <c r="C807">
        <v>12</v>
      </c>
    </row>
    <row r="808" spans="1:4" x14ac:dyDescent="0.25">
      <c r="A808">
        <v>4151</v>
      </c>
      <c r="B808" t="s">
        <v>9232</v>
      </c>
      <c r="C808">
        <v>12</v>
      </c>
    </row>
    <row r="809" spans="1:4" x14ac:dyDescent="0.25">
      <c r="A809">
        <v>4152</v>
      </c>
      <c r="B809" t="s">
        <v>9233</v>
      </c>
      <c r="C809">
        <v>12</v>
      </c>
    </row>
    <row r="810" spans="1:4" x14ac:dyDescent="0.25">
      <c r="A810">
        <v>4153</v>
      </c>
      <c r="B810" t="s">
        <v>9234</v>
      </c>
      <c r="C810">
        <v>12</v>
      </c>
    </row>
    <row r="811" spans="1:4" x14ac:dyDescent="0.25">
      <c r="A811">
        <v>4160</v>
      </c>
      <c r="B811" t="s">
        <v>9235</v>
      </c>
      <c r="C811">
        <v>12</v>
      </c>
    </row>
    <row r="812" spans="1:4" x14ac:dyDescent="0.25">
      <c r="A812">
        <v>4161</v>
      </c>
      <c r="B812" t="s">
        <v>9236</v>
      </c>
      <c r="C812">
        <v>12</v>
      </c>
    </row>
    <row r="813" spans="1:4" x14ac:dyDescent="0.25">
      <c r="A813">
        <v>4162</v>
      </c>
      <c r="B813" t="s">
        <v>9237</v>
      </c>
      <c r="C813">
        <v>12</v>
      </c>
    </row>
    <row r="814" spans="1:4" x14ac:dyDescent="0.25">
      <c r="A814">
        <v>4163</v>
      </c>
      <c r="B814" t="s">
        <v>9238</v>
      </c>
      <c r="C814">
        <v>12</v>
      </c>
    </row>
    <row r="815" spans="1:4" x14ac:dyDescent="0.25">
      <c r="A815">
        <v>4398</v>
      </c>
      <c r="B815" t="s">
        <v>9239</v>
      </c>
      <c r="C815">
        <v>144</v>
      </c>
      <c r="D815">
        <v>24</v>
      </c>
    </row>
    <row r="816" spans="1:4" x14ac:dyDescent="0.25">
      <c r="A816">
        <v>4399</v>
      </c>
      <c r="B816" t="s">
        <v>9240</v>
      </c>
      <c r="C816">
        <v>144</v>
      </c>
      <c r="D816">
        <v>24</v>
      </c>
    </row>
    <row r="817" spans="1:4" x14ac:dyDescent="0.25">
      <c r="A817">
        <v>4400</v>
      </c>
      <c r="B817" t="s">
        <v>9241</v>
      </c>
      <c r="C817">
        <v>144</v>
      </c>
      <c r="D817">
        <v>24</v>
      </c>
    </row>
    <row r="818" spans="1:4" x14ac:dyDescent="0.25">
      <c r="A818">
        <v>4401</v>
      </c>
      <c r="B818" t="s">
        <v>9242</v>
      </c>
      <c r="C818">
        <v>144</v>
      </c>
      <c r="D818">
        <v>24</v>
      </c>
    </row>
    <row r="819" spans="1:4" x14ac:dyDescent="0.25">
      <c r="A819">
        <v>4410</v>
      </c>
      <c r="B819" t="s">
        <v>9243</v>
      </c>
      <c r="C819">
        <v>144</v>
      </c>
      <c r="D819">
        <v>24</v>
      </c>
    </row>
    <row r="820" spans="1:4" x14ac:dyDescent="0.25">
      <c r="A820">
        <v>4411</v>
      </c>
      <c r="B820" t="s">
        <v>9244</v>
      </c>
      <c r="C820">
        <v>144</v>
      </c>
      <c r="D820">
        <v>24</v>
      </c>
    </row>
    <row r="821" spans="1:4" x14ac:dyDescent="0.25">
      <c r="A821">
        <v>4412</v>
      </c>
      <c r="B821" t="s">
        <v>9245</v>
      </c>
      <c r="C821">
        <v>144</v>
      </c>
      <c r="D821">
        <v>24</v>
      </c>
    </row>
    <row r="822" spans="1:4" x14ac:dyDescent="0.25">
      <c r="A822">
        <v>4413</v>
      </c>
      <c r="B822" t="s">
        <v>9246</v>
      </c>
      <c r="C822">
        <v>144</v>
      </c>
      <c r="D822">
        <v>24</v>
      </c>
    </row>
    <row r="823" spans="1:4" x14ac:dyDescent="0.25">
      <c r="A823">
        <v>4414</v>
      </c>
      <c r="B823" t="s">
        <v>9247</v>
      </c>
      <c r="C823">
        <v>144</v>
      </c>
      <c r="D823">
        <v>24</v>
      </c>
    </row>
    <row r="824" spans="1:4" x14ac:dyDescent="0.25">
      <c r="A824">
        <v>4420</v>
      </c>
      <c r="B824" t="s">
        <v>9248</v>
      </c>
      <c r="C824">
        <v>600</v>
      </c>
      <c r="D824">
        <v>24</v>
      </c>
    </row>
    <row r="825" spans="1:4" x14ac:dyDescent="0.25">
      <c r="A825">
        <v>4429</v>
      </c>
      <c r="B825" t="s">
        <v>9249</v>
      </c>
      <c r="C825">
        <v>144</v>
      </c>
      <c r="D825">
        <v>24</v>
      </c>
    </row>
    <row r="826" spans="1:4" x14ac:dyDescent="0.25">
      <c r="A826">
        <v>4430</v>
      </c>
      <c r="B826" t="s">
        <v>9250</v>
      </c>
      <c r="C826">
        <v>144</v>
      </c>
      <c r="D826">
        <v>24</v>
      </c>
    </row>
    <row r="827" spans="1:4" x14ac:dyDescent="0.25">
      <c r="A827">
        <v>4431</v>
      </c>
      <c r="B827" t="s">
        <v>9251</v>
      </c>
      <c r="C827">
        <v>144</v>
      </c>
      <c r="D827">
        <v>24</v>
      </c>
    </row>
    <row r="828" spans="1:4" x14ac:dyDescent="0.25">
      <c r="A828">
        <v>4432</v>
      </c>
      <c r="B828" t="s">
        <v>9252</v>
      </c>
      <c r="C828">
        <v>144</v>
      </c>
      <c r="D828">
        <v>24</v>
      </c>
    </row>
    <row r="829" spans="1:4" x14ac:dyDescent="0.25">
      <c r="A829">
        <v>4433</v>
      </c>
      <c r="B829" t="s">
        <v>9253</v>
      </c>
      <c r="C829">
        <v>144</v>
      </c>
      <c r="D829">
        <v>24</v>
      </c>
    </row>
    <row r="830" spans="1:4" x14ac:dyDescent="0.25">
      <c r="A830">
        <v>4434</v>
      </c>
      <c r="B830" t="s">
        <v>9254</v>
      </c>
      <c r="C830">
        <v>144</v>
      </c>
      <c r="D830">
        <v>24</v>
      </c>
    </row>
    <row r="831" spans="1:4" x14ac:dyDescent="0.25">
      <c r="A831">
        <v>4435</v>
      </c>
      <c r="B831" t="s">
        <v>9255</v>
      </c>
      <c r="C831">
        <v>144</v>
      </c>
      <c r="D831">
        <v>24</v>
      </c>
    </row>
    <row r="832" spans="1:4" x14ac:dyDescent="0.25">
      <c r="A832">
        <v>4436</v>
      </c>
      <c r="B832" t="s">
        <v>9256</v>
      </c>
      <c r="C832">
        <v>144</v>
      </c>
      <c r="D832">
        <v>24</v>
      </c>
    </row>
    <row r="833" spans="1:4" x14ac:dyDescent="0.25">
      <c r="A833">
        <v>4438</v>
      </c>
      <c r="B833" t="s">
        <v>9257</v>
      </c>
      <c r="C833">
        <v>144</v>
      </c>
      <c r="D833">
        <v>24</v>
      </c>
    </row>
    <row r="834" spans="1:4" x14ac:dyDescent="0.25">
      <c r="A834">
        <v>4439</v>
      </c>
      <c r="B834" t="s">
        <v>9258</v>
      </c>
      <c r="C834">
        <v>144</v>
      </c>
      <c r="D834">
        <v>24</v>
      </c>
    </row>
    <row r="835" spans="1:4" x14ac:dyDescent="0.25">
      <c r="A835">
        <v>4440</v>
      </c>
      <c r="B835" t="s">
        <v>9259</v>
      </c>
      <c r="C835">
        <v>144</v>
      </c>
      <c r="D835">
        <v>24</v>
      </c>
    </row>
    <row r="836" spans="1:4" x14ac:dyDescent="0.25">
      <c r="A836">
        <v>4441</v>
      </c>
      <c r="B836" t="s">
        <v>9260</v>
      </c>
      <c r="C836">
        <v>144</v>
      </c>
      <c r="D836">
        <v>24</v>
      </c>
    </row>
    <row r="837" spans="1:4" x14ac:dyDescent="0.25">
      <c r="A837">
        <v>4442</v>
      </c>
      <c r="B837" t="s">
        <v>9261</v>
      </c>
      <c r="C837">
        <v>144</v>
      </c>
      <c r="D837">
        <v>24</v>
      </c>
    </row>
    <row r="838" spans="1:4" x14ac:dyDescent="0.25">
      <c r="A838">
        <v>4475636</v>
      </c>
      <c r="B838" t="s">
        <v>9262</v>
      </c>
      <c r="C838">
        <v>36</v>
      </c>
    </row>
    <row r="839" spans="1:4" x14ac:dyDescent="0.25">
      <c r="A839">
        <v>45089</v>
      </c>
      <c r="B839" t="s">
        <v>9263</v>
      </c>
      <c r="C839">
        <v>36</v>
      </c>
    </row>
    <row r="840" spans="1:4" x14ac:dyDescent="0.25">
      <c r="A840" t="s">
        <v>2289</v>
      </c>
      <c r="B840" t="s">
        <v>9264</v>
      </c>
      <c r="C840">
        <v>144</v>
      </c>
      <c r="D840">
        <v>24</v>
      </c>
    </row>
    <row r="841" spans="1:4" x14ac:dyDescent="0.25">
      <c r="A841">
        <v>451</v>
      </c>
      <c r="B841" t="s">
        <v>9265</v>
      </c>
      <c r="C841">
        <v>144</v>
      </c>
      <c r="D841">
        <v>24</v>
      </c>
    </row>
    <row r="842" spans="1:4" x14ac:dyDescent="0.25">
      <c r="A842">
        <v>452</v>
      </c>
      <c r="B842" t="s">
        <v>9266</v>
      </c>
      <c r="C842">
        <v>144</v>
      </c>
      <c r="D842">
        <v>24</v>
      </c>
    </row>
    <row r="843" spans="1:4" x14ac:dyDescent="0.25">
      <c r="A843">
        <v>453</v>
      </c>
      <c r="B843" t="s">
        <v>9267</v>
      </c>
      <c r="C843">
        <v>144</v>
      </c>
      <c r="D843">
        <v>24</v>
      </c>
    </row>
    <row r="844" spans="1:4" x14ac:dyDescent="0.25">
      <c r="A844">
        <v>45723</v>
      </c>
      <c r="B844" t="s">
        <v>9268</v>
      </c>
      <c r="C844">
        <v>36</v>
      </c>
    </row>
    <row r="845" spans="1:4" x14ac:dyDescent="0.25">
      <c r="A845">
        <v>4575236</v>
      </c>
      <c r="B845" t="s">
        <v>9269</v>
      </c>
      <c r="C845">
        <v>36</v>
      </c>
    </row>
    <row r="846" spans="1:4" x14ac:dyDescent="0.25">
      <c r="A846">
        <v>4575936</v>
      </c>
      <c r="B846" t="s">
        <v>9270</v>
      </c>
      <c r="C846">
        <v>36</v>
      </c>
    </row>
    <row r="847" spans="1:4" x14ac:dyDescent="0.25">
      <c r="A847">
        <v>4576136</v>
      </c>
      <c r="B847" t="s">
        <v>9271</v>
      </c>
      <c r="C847">
        <v>36</v>
      </c>
    </row>
    <row r="848" spans="1:4" x14ac:dyDescent="0.25">
      <c r="A848">
        <v>4576236</v>
      </c>
      <c r="B848" t="s">
        <v>9272</v>
      </c>
      <c r="C848">
        <v>36</v>
      </c>
    </row>
    <row r="849" spans="1:3" x14ac:dyDescent="0.25">
      <c r="A849">
        <v>4576336</v>
      </c>
      <c r="B849" t="s">
        <v>9273</v>
      </c>
      <c r="C849">
        <v>36</v>
      </c>
    </row>
    <row r="850" spans="1:3" x14ac:dyDescent="0.25">
      <c r="A850">
        <v>4576436</v>
      </c>
      <c r="B850" t="s">
        <v>9274</v>
      </c>
      <c r="C850">
        <v>36</v>
      </c>
    </row>
    <row r="851" spans="1:3" x14ac:dyDescent="0.25">
      <c r="A851">
        <v>4577036</v>
      </c>
      <c r="B851" t="s">
        <v>9275</v>
      </c>
      <c r="C851">
        <v>36</v>
      </c>
    </row>
    <row r="852" spans="1:3" x14ac:dyDescent="0.25">
      <c r="A852">
        <v>465</v>
      </c>
      <c r="B852" t="s">
        <v>9276</v>
      </c>
      <c r="C852">
        <v>48</v>
      </c>
    </row>
    <row r="853" spans="1:3" x14ac:dyDescent="0.25">
      <c r="A853">
        <v>47100</v>
      </c>
      <c r="B853" t="s">
        <v>9277</v>
      </c>
      <c r="C853">
        <v>48</v>
      </c>
    </row>
    <row r="854" spans="1:3" x14ac:dyDescent="0.25">
      <c r="A854">
        <v>47170</v>
      </c>
      <c r="B854" t="s">
        <v>9278</v>
      </c>
      <c r="C854">
        <v>36</v>
      </c>
    </row>
    <row r="855" spans="1:3" x14ac:dyDescent="0.25">
      <c r="A855">
        <v>4721636</v>
      </c>
      <c r="B855" t="s">
        <v>9279</v>
      </c>
      <c r="C855">
        <v>36</v>
      </c>
    </row>
    <row r="856" spans="1:3" x14ac:dyDescent="0.25">
      <c r="A856">
        <v>4735836</v>
      </c>
      <c r="B856" t="s">
        <v>9280</v>
      </c>
      <c r="C856">
        <v>36</v>
      </c>
    </row>
    <row r="857" spans="1:3" x14ac:dyDescent="0.25">
      <c r="A857">
        <v>4881436</v>
      </c>
      <c r="B857" t="s">
        <v>9281</v>
      </c>
      <c r="C857">
        <v>36</v>
      </c>
    </row>
    <row r="858" spans="1:3" x14ac:dyDescent="0.25">
      <c r="A858">
        <v>4881536</v>
      </c>
      <c r="B858" t="s">
        <v>9282</v>
      </c>
      <c r="C858">
        <v>36</v>
      </c>
    </row>
    <row r="859" spans="1:3" x14ac:dyDescent="0.25">
      <c r="A859">
        <v>49099</v>
      </c>
      <c r="B859" t="s">
        <v>9283</v>
      </c>
      <c r="C859">
        <v>40</v>
      </c>
    </row>
    <row r="860" spans="1:3" x14ac:dyDescent="0.25">
      <c r="A860">
        <v>49175</v>
      </c>
      <c r="B860" t="s">
        <v>9284</v>
      </c>
      <c r="C860">
        <v>36</v>
      </c>
    </row>
    <row r="861" spans="1:3" x14ac:dyDescent="0.25">
      <c r="A861">
        <v>5000</v>
      </c>
      <c r="B861" t="s">
        <v>9285</v>
      </c>
      <c r="C861">
        <v>36</v>
      </c>
    </row>
    <row r="862" spans="1:3" x14ac:dyDescent="0.25">
      <c r="A862">
        <v>5001</v>
      </c>
      <c r="B862" t="s">
        <v>9286</v>
      </c>
      <c r="C862">
        <v>24</v>
      </c>
    </row>
    <row r="863" spans="1:3" x14ac:dyDescent="0.25">
      <c r="A863">
        <v>5002</v>
      </c>
      <c r="B863" t="s">
        <v>9287</v>
      </c>
      <c r="C863">
        <v>24</v>
      </c>
    </row>
    <row r="864" spans="1:3" x14ac:dyDescent="0.25">
      <c r="A864">
        <v>5003</v>
      </c>
      <c r="B864" t="s">
        <v>9288</v>
      </c>
      <c r="C864">
        <v>24</v>
      </c>
    </row>
    <row r="865" spans="1:4" x14ac:dyDescent="0.25">
      <c r="A865">
        <v>5004</v>
      </c>
      <c r="B865" t="s">
        <v>9289</v>
      </c>
      <c r="C865">
        <v>24</v>
      </c>
    </row>
    <row r="866" spans="1:4" x14ac:dyDescent="0.25">
      <c r="A866">
        <v>5005</v>
      </c>
      <c r="B866" t="s">
        <v>9290</v>
      </c>
      <c r="C866">
        <v>48</v>
      </c>
    </row>
    <row r="867" spans="1:4" x14ac:dyDescent="0.25">
      <c r="A867">
        <v>5009</v>
      </c>
      <c r="B867" t="s">
        <v>9291</v>
      </c>
      <c r="C867">
        <v>36</v>
      </c>
    </row>
    <row r="868" spans="1:4" x14ac:dyDescent="0.25">
      <c r="A868">
        <v>501</v>
      </c>
      <c r="B868" t="s">
        <v>9292</v>
      </c>
      <c r="C868">
        <v>72</v>
      </c>
      <c r="D868">
        <v>24</v>
      </c>
    </row>
    <row r="869" spans="1:4" x14ac:dyDescent="0.25">
      <c r="A869">
        <v>5010</v>
      </c>
      <c r="B869" t="s">
        <v>9293</v>
      </c>
      <c r="C869">
        <v>50</v>
      </c>
    </row>
    <row r="870" spans="1:4" x14ac:dyDescent="0.25">
      <c r="A870">
        <v>5011</v>
      </c>
      <c r="B870" t="s">
        <v>9294</v>
      </c>
      <c r="C870">
        <v>50</v>
      </c>
    </row>
    <row r="871" spans="1:4" x14ac:dyDescent="0.25">
      <c r="A871">
        <v>5012</v>
      </c>
      <c r="B871" t="s">
        <v>9295</v>
      </c>
      <c r="C871">
        <v>50</v>
      </c>
    </row>
    <row r="872" spans="1:4" x14ac:dyDescent="0.25">
      <c r="A872">
        <v>5013</v>
      </c>
      <c r="B872" t="s">
        <v>9296</v>
      </c>
      <c r="C872">
        <v>50</v>
      </c>
    </row>
    <row r="873" spans="1:4" x14ac:dyDescent="0.25">
      <c r="A873">
        <v>5014</v>
      </c>
      <c r="B873" t="s">
        <v>9297</v>
      </c>
      <c r="C873">
        <v>45</v>
      </c>
    </row>
    <row r="874" spans="1:4" x14ac:dyDescent="0.25">
      <c r="A874">
        <v>5015</v>
      </c>
      <c r="B874" t="s">
        <v>9298</v>
      </c>
      <c r="C874">
        <v>100</v>
      </c>
    </row>
    <row r="875" spans="1:4" x14ac:dyDescent="0.25">
      <c r="A875">
        <v>5016</v>
      </c>
      <c r="B875" t="s">
        <v>9299</v>
      </c>
      <c r="C875">
        <v>25</v>
      </c>
    </row>
    <row r="876" spans="1:4" x14ac:dyDescent="0.25">
      <c r="A876">
        <v>5017</v>
      </c>
      <c r="B876" t="s">
        <v>9300</v>
      </c>
      <c r="C876">
        <v>25</v>
      </c>
    </row>
    <row r="877" spans="1:4" x14ac:dyDescent="0.25">
      <c r="A877">
        <v>5018</v>
      </c>
      <c r="B877" t="s">
        <v>9301</v>
      </c>
      <c r="C877">
        <v>25</v>
      </c>
    </row>
    <row r="878" spans="1:4" x14ac:dyDescent="0.25">
      <c r="A878">
        <v>5019</v>
      </c>
      <c r="B878" t="s">
        <v>9302</v>
      </c>
      <c r="C878">
        <v>25</v>
      </c>
    </row>
    <row r="879" spans="1:4" x14ac:dyDescent="0.25">
      <c r="A879">
        <v>5020</v>
      </c>
      <c r="B879" t="s">
        <v>9303</v>
      </c>
      <c r="C879">
        <v>25</v>
      </c>
    </row>
    <row r="880" spans="1:4" x14ac:dyDescent="0.25">
      <c r="A880">
        <v>5021</v>
      </c>
      <c r="B880" t="s">
        <v>9304</v>
      </c>
      <c r="C880">
        <v>25</v>
      </c>
    </row>
    <row r="881" spans="1:4" x14ac:dyDescent="0.25">
      <c r="A881">
        <v>5022</v>
      </c>
      <c r="B881" t="s">
        <v>9305</v>
      </c>
      <c r="C881">
        <v>25</v>
      </c>
    </row>
    <row r="882" spans="1:4" x14ac:dyDescent="0.25">
      <c r="A882">
        <v>5023</v>
      </c>
      <c r="B882" t="s">
        <v>9306</v>
      </c>
      <c r="C882">
        <v>25</v>
      </c>
    </row>
    <row r="883" spans="1:4" x14ac:dyDescent="0.25">
      <c r="A883">
        <v>5024</v>
      </c>
      <c r="B883" t="s">
        <v>9307</v>
      </c>
      <c r="C883">
        <v>25</v>
      </c>
    </row>
    <row r="884" spans="1:4" x14ac:dyDescent="0.25">
      <c r="A884">
        <v>5025</v>
      </c>
      <c r="B884" t="s">
        <v>9308</v>
      </c>
      <c r="C884">
        <v>25</v>
      </c>
    </row>
    <row r="885" spans="1:4" x14ac:dyDescent="0.25">
      <c r="A885">
        <v>5026</v>
      </c>
      <c r="B885" t="s">
        <v>9309</v>
      </c>
      <c r="C885">
        <v>25</v>
      </c>
    </row>
    <row r="886" spans="1:4" x14ac:dyDescent="0.25">
      <c r="A886">
        <v>5027</v>
      </c>
      <c r="B886" t="s">
        <v>9310</v>
      </c>
      <c r="C886">
        <v>48</v>
      </c>
    </row>
    <row r="887" spans="1:4" x14ac:dyDescent="0.25">
      <c r="A887">
        <v>5028</v>
      </c>
      <c r="B887" t="s">
        <v>9311</v>
      </c>
      <c r="C887">
        <v>25</v>
      </c>
    </row>
    <row r="888" spans="1:4" x14ac:dyDescent="0.25">
      <c r="A888">
        <v>5029</v>
      </c>
      <c r="B888" t="s">
        <v>9312</v>
      </c>
      <c r="C888">
        <v>25</v>
      </c>
    </row>
    <row r="889" spans="1:4" x14ac:dyDescent="0.25">
      <c r="A889">
        <v>503</v>
      </c>
      <c r="B889" t="s">
        <v>9313</v>
      </c>
      <c r="C889">
        <v>72</v>
      </c>
      <c r="D889">
        <v>24</v>
      </c>
    </row>
    <row r="890" spans="1:4" x14ac:dyDescent="0.25">
      <c r="A890">
        <v>5030</v>
      </c>
      <c r="B890" t="s">
        <v>9314</v>
      </c>
      <c r="C890">
        <v>25</v>
      </c>
    </row>
    <row r="891" spans="1:4" x14ac:dyDescent="0.25">
      <c r="A891">
        <v>5031</v>
      </c>
      <c r="B891" t="s">
        <v>9315</v>
      </c>
      <c r="C891">
        <v>25</v>
      </c>
    </row>
    <row r="892" spans="1:4" x14ac:dyDescent="0.25">
      <c r="A892">
        <v>5032</v>
      </c>
      <c r="B892" t="s">
        <v>9316</v>
      </c>
      <c r="C892">
        <v>25</v>
      </c>
    </row>
    <row r="893" spans="1:4" x14ac:dyDescent="0.25">
      <c r="A893">
        <v>5033</v>
      </c>
      <c r="B893" t="s">
        <v>9317</v>
      </c>
      <c r="C893">
        <v>24</v>
      </c>
    </row>
    <row r="894" spans="1:4" x14ac:dyDescent="0.25">
      <c r="A894">
        <v>5034</v>
      </c>
      <c r="B894" t="s">
        <v>9318</v>
      </c>
      <c r="C894">
        <v>24</v>
      </c>
    </row>
    <row r="895" spans="1:4" x14ac:dyDescent="0.25">
      <c r="A895">
        <v>5035</v>
      </c>
      <c r="B895" t="s">
        <v>9319</v>
      </c>
      <c r="C895">
        <v>24</v>
      </c>
    </row>
    <row r="896" spans="1:4" x14ac:dyDescent="0.25">
      <c r="A896">
        <v>5037</v>
      </c>
      <c r="B896" t="s">
        <v>9320</v>
      </c>
      <c r="C896">
        <v>25</v>
      </c>
    </row>
    <row r="897" spans="1:4" x14ac:dyDescent="0.25">
      <c r="A897">
        <v>5038</v>
      </c>
      <c r="B897" t="s">
        <v>9321</v>
      </c>
      <c r="C897">
        <v>6</v>
      </c>
    </row>
    <row r="898" spans="1:4" x14ac:dyDescent="0.25">
      <c r="A898">
        <v>5039</v>
      </c>
      <c r="B898" t="s">
        <v>9322</v>
      </c>
      <c r="C898">
        <v>6</v>
      </c>
    </row>
    <row r="899" spans="1:4" x14ac:dyDescent="0.25">
      <c r="A899">
        <v>504</v>
      </c>
      <c r="B899" t="s">
        <v>9323</v>
      </c>
      <c r="C899">
        <v>144</v>
      </c>
      <c r="D899">
        <v>24</v>
      </c>
    </row>
    <row r="900" spans="1:4" x14ac:dyDescent="0.25">
      <c r="A900">
        <v>5040</v>
      </c>
      <c r="B900" t="s">
        <v>9324</v>
      </c>
      <c r="C900">
        <v>48</v>
      </c>
    </row>
    <row r="901" spans="1:4" x14ac:dyDescent="0.25">
      <c r="A901">
        <v>5042</v>
      </c>
      <c r="B901" t="s">
        <v>9325</v>
      </c>
      <c r="C901">
        <v>48</v>
      </c>
    </row>
    <row r="902" spans="1:4" x14ac:dyDescent="0.25">
      <c r="A902">
        <v>5043</v>
      </c>
      <c r="B902" t="s">
        <v>9326</v>
      </c>
      <c r="C902">
        <v>48</v>
      </c>
    </row>
    <row r="903" spans="1:4" x14ac:dyDescent="0.25">
      <c r="A903">
        <v>5044</v>
      </c>
      <c r="B903" t="s">
        <v>9327</v>
      </c>
      <c r="C903">
        <v>48</v>
      </c>
    </row>
    <row r="904" spans="1:4" x14ac:dyDescent="0.25">
      <c r="A904">
        <v>5045</v>
      </c>
      <c r="B904" t="s">
        <v>9328</v>
      </c>
      <c r="C904">
        <v>48</v>
      </c>
    </row>
    <row r="905" spans="1:4" x14ac:dyDescent="0.25">
      <c r="A905">
        <v>5046</v>
      </c>
      <c r="B905" t="s">
        <v>9329</v>
      </c>
      <c r="C905">
        <v>24</v>
      </c>
    </row>
    <row r="906" spans="1:4" x14ac:dyDescent="0.25">
      <c r="A906">
        <v>5047</v>
      </c>
      <c r="B906" t="s">
        <v>9330</v>
      </c>
      <c r="C906">
        <v>24</v>
      </c>
    </row>
    <row r="907" spans="1:4" x14ac:dyDescent="0.25">
      <c r="A907">
        <v>5048</v>
      </c>
      <c r="B907" t="s">
        <v>9331</v>
      </c>
      <c r="C907">
        <v>24</v>
      </c>
    </row>
    <row r="908" spans="1:4" x14ac:dyDescent="0.25">
      <c r="A908">
        <v>5049</v>
      </c>
      <c r="B908" t="s">
        <v>9332</v>
      </c>
      <c r="C908">
        <v>24</v>
      </c>
    </row>
    <row r="909" spans="1:4" x14ac:dyDescent="0.25">
      <c r="A909">
        <v>5050</v>
      </c>
      <c r="B909" t="s">
        <v>9333</v>
      </c>
      <c r="C909">
        <v>48</v>
      </c>
    </row>
    <row r="910" spans="1:4" x14ac:dyDescent="0.25">
      <c r="A910">
        <v>5051</v>
      </c>
      <c r="B910" t="s">
        <v>9334</v>
      </c>
      <c r="C910">
        <v>48</v>
      </c>
    </row>
    <row r="911" spans="1:4" x14ac:dyDescent="0.25">
      <c r="A911">
        <v>5052</v>
      </c>
      <c r="B911" t="s">
        <v>9335</v>
      </c>
      <c r="C911">
        <v>48</v>
      </c>
    </row>
    <row r="912" spans="1:4" x14ac:dyDescent="0.25">
      <c r="A912">
        <v>5053</v>
      </c>
      <c r="B912" t="s">
        <v>9336</v>
      </c>
      <c r="C912">
        <v>48</v>
      </c>
    </row>
    <row r="913" spans="1:4" x14ac:dyDescent="0.25">
      <c r="A913">
        <v>5054</v>
      </c>
      <c r="B913" t="s">
        <v>9337</v>
      </c>
      <c r="C913">
        <v>72</v>
      </c>
      <c r="D913">
        <v>24</v>
      </c>
    </row>
    <row r="914" spans="1:4" x14ac:dyDescent="0.25">
      <c r="A914">
        <v>5055</v>
      </c>
      <c r="B914" t="s">
        <v>9338</v>
      </c>
      <c r="C914">
        <v>25</v>
      </c>
    </row>
    <row r="915" spans="1:4" x14ac:dyDescent="0.25">
      <c r="A915">
        <v>5056</v>
      </c>
      <c r="B915" t="s">
        <v>9339</v>
      </c>
      <c r="C915">
        <v>25</v>
      </c>
    </row>
    <row r="916" spans="1:4" x14ac:dyDescent="0.25">
      <c r="A916">
        <v>5057</v>
      </c>
      <c r="B916" t="s">
        <v>9340</v>
      </c>
      <c r="C916">
        <v>25</v>
      </c>
    </row>
    <row r="917" spans="1:4" x14ac:dyDescent="0.25">
      <c r="A917">
        <v>5059</v>
      </c>
      <c r="B917" t="s">
        <v>9341</v>
      </c>
      <c r="C917">
        <v>48</v>
      </c>
    </row>
    <row r="918" spans="1:4" x14ac:dyDescent="0.25">
      <c r="A918">
        <v>506</v>
      </c>
      <c r="B918" t="s">
        <v>9342</v>
      </c>
      <c r="C918">
        <v>48</v>
      </c>
    </row>
    <row r="919" spans="1:4" x14ac:dyDescent="0.25">
      <c r="A919">
        <v>5064</v>
      </c>
      <c r="B919" t="s">
        <v>9343</v>
      </c>
      <c r="C919">
        <v>5</v>
      </c>
    </row>
    <row r="920" spans="1:4" x14ac:dyDescent="0.25">
      <c r="A920">
        <v>5065</v>
      </c>
      <c r="B920" t="s">
        <v>9344</v>
      </c>
      <c r="C920">
        <v>24</v>
      </c>
    </row>
    <row r="921" spans="1:4" x14ac:dyDescent="0.25">
      <c r="A921">
        <v>5066</v>
      </c>
      <c r="B921" t="s">
        <v>9345</v>
      </c>
      <c r="C921">
        <v>24</v>
      </c>
    </row>
    <row r="922" spans="1:4" x14ac:dyDescent="0.25">
      <c r="A922">
        <v>5067</v>
      </c>
      <c r="B922" t="s">
        <v>9346</v>
      </c>
      <c r="C922">
        <v>24</v>
      </c>
    </row>
    <row r="923" spans="1:4" x14ac:dyDescent="0.25">
      <c r="A923">
        <v>5068</v>
      </c>
      <c r="B923" t="s">
        <v>9347</v>
      </c>
      <c r="C923">
        <v>24</v>
      </c>
    </row>
    <row r="924" spans="1:4" x14ac:dyDescent="0.25">
      <c r="A924">
        <v>507</v>
      </c>
      <c r="B924" t="s">
        <v>9348</v>
      </c>
      <c r="C924">
        <v>48</v>
      </c>
    </row>
    <row r="925" spans="1:4" x14ac:dyDescent="0.25">
      <c r="A925">
        <v>5071</v>
      </c>
      <c r="B925" t="s">
        <v>9349</v>
      </c>
      <c r="C925">
        <v>10</v>
      </c>
    </row>
    <row r="926" spans="1:4" x14ac:dyDescent="0.25">
      <c r="A926">
        <v>5072</v>
      </c>
      <c r="B926" t="s">
        <v>9350</v>
      </c>
      <c r="C926">
        <v>5</v>
      </c>
    </row>
    <row r="927" spans="1:4" x14ac:dyDescent="0.25">
      <c r="A927">
        <v>5073</v>
      </c>
      <c r="B927" t="s">
        <v>9351</v>
      </c>
      <c r="C927">
        <v>5</v>
      </c>
    </row>
    <row r="928" spans="1:4" x14ac:dyDescent="0.25">
      <c r="A928">
        <v>5074</v>
      </c>
      <c r="B928" t="s">
        <v>9352</v>
      </c>
      <c r="C928">
        <v>144</v>
      </c>
      <c r="D928">
        <v>24</v>
      </c>
    </row>
    <row r="929" spans="1:4" x14ac:dyDescent="0.25">
      <c r="A929">
        <v>5075</v>
      </c>
      <c r="B929" t="s">
        <v>9353</v>
      </c>
      <c r="C929">
        <v>72</v>
      </c>
      <c r="D929">
        <v>24</v>
      </c>
    </row>
    <row r="930" spans="1:4" x14ac:dyDescent="0.25">
      <c r="A930">
        <v>5076</v>
      </c>
      <c r="B930" t="s">
        <v>9354</v>
      </c>
      <c r="C930">
        <v>72</v>
      </c>
      <c r="D930">
        <v>24</v>
      </c>
    </row>
    <row r="931" spans="1:4" x14ac:dyDescent="0.25">
      <c r="A931" t="s">
        <v>3831</v>
      </c>
      <c r="B931" t="s">
        <v>9355</v>
      </c>
      <c r="C931">
        <v>12</v>
      </c>
    </row>
    <row r="932" spans="1:4" x14ac:dyDescent="0.25">
      <c r="A932">
        <v>5078</v>
      </c>
      <c r="B932" t="s">
        <v>9356</v>
      </c>
      <c r="C932">
        <v>24</v>
      </c>
    </row>
    <row r="933" spans="1:4" x14ac:dyDescent="0.25">
      <c r="A933">
        <v>5079</v>
      </c>
      <c r="B933" t="s">
        <v>9357</v>
      </c>
      <c r="C933">
        <v>24</v>
      </c>
    </row>
    <row r="934" spans="1:4" x14ac:dyDescent="0.25">
      <c r="A934">
        <v>508</v>
      </c>
      <c r="B934" t="s">
        <v>9358</v>
      </c>
      <c r="C934">
        <v>48</v>
      </c>
    </row>
    <row r="935" spans="1:4" x14ac:dyDescent="0.25">
      <c r="A935">
        <v>5080</v>
      </c>
      <c r="B935" t="s">
        <v>9359</v>
      </c>
      <c r="C935">
        <v>12</v>
      </c>
    </row>
    <row r="936" spans="1:4" x14ac:dyDescent="0.25">
      <c r="A936">
        <v>5081</v>
      </c>
      <c r="B936" t="s">
        <v>9360</v>
      </c>
      <c r="C936">
        <v>12</v>
      </c>
    </row>
    <row r="937" spans="1:4" x14ac:dyDescent="0.25">
      <c r="A937">
        <v>50810</v>
      </c>
      <c r="B937" t="s">
        <v>9361</v>
      </c>
      <c r="C937">
        <v>48</v>
      </c>
    </row>
    <row r="938" spans="1:4" x14ac:dyDescent="0.25">
      <c r="A938">
        <v>50827</v>
      </c>
      <c r="B938" t="s">
        <v>9362</v>
      </c>
      <c r="C938">
        <v>48</v>
      </c>
    </row>
    <row r="939" spans="1:4" x14ac:dyDescent="0.25">
      <c r="A939">
        <v>5086</v>
      </c>
      <c r="B939" t="s">
        <v>9363</v>
      </c>
      <c r="C939">
        <v>30</v>
      </c>
    </row>
    <row r="940" spans="1:4" x14ac:dyDescent="0.25">
      <c r="A940">
        <v>5087</v>
      </c>
      <c r="B940" t="s">
        <v>9364</v>
      </c>
      <c r="C940">
        <v>48</v>
      </c>
    </row>
    <row r="941" spans="1:4" x14ac:dyDescent="0.25">
      <c r="A941">
        <v>5088</v>
      </c>
      <c r="B941" t="s">
        <v>9365</v>
      </c>
      <c r="C941">
        <v>48</v>
      </c>
    </row>
    <row r="942" spans="1:4" x14ac:dyDescent="0.25">
      <c r="A942">
        <v>5089</v>
      </c>
      <c r="B942" t="s">
        <v>9366</v>
      </c>
      <c r="C942">
        <v>48</v>
      </c>
    </row>
    <row r="943" spans="1:4" x14ac:dyDescent="0.25">
      <c r="A943">
        <v>509</v>
      </c>
      <c r="B943" t="s">
        <v>9367</v>
      </c>
      <c r="C943">
        <v>48</v>
      </c>
    </row>
    <row r="944" spans="1:4" x14ac:dyDescent="0.25">
      <c r="A944">
        <v>5090</v>
      </c>
      <c r="B944" t="s">
        <v>9368</v>
      </c>
      <c r="C944">
        <v>48</v>
      </c>
    </row>
    <row r="945" spans="1:4" x14ac:dyDescent="0.25">
      <c r="A945">
        <v>5091</v>
      </c>
      <c r="B945" t="s">
        <v>9369</v>
      </c>
      <c r="C945">
        <v>48</v>
      </c>
    </row>
    <row r="946" spans="1:4" x14ac:dyDescent="0.25">
      <c r="A946">
        <v>5096</v>
      </c>
      <c r="B946" t="s">
        <v>9370</v>
      </c>
      <c r="C946">
        <v>288</v>
      </c>
      <c r="D946">
        <v>24</v>
      </c>
    </row>
    <row r="947" spans="1:4" x14ac:dyDescent="0.25">
      <c r="A947">
        <v>510</v>
      </c>
      <c r="B947" t="s">
        <v>9371</v>
      </c>
      <c r="C947">
        <v>50</v>
      </c>
    </row>
    <row r="948" spans="1:4" x14ac:dyDescent="0.25">
      <c r="A948">
        <v>5100</v>
      </c>
      <c r="B948" t="s">
        <v>9372</v>
      </c>
      <c r="C948">
        <v>144</v>
      </c>
      <c r="D948">
        <v>24</v>
      </c>
    </row>
    <row r="949" spans="1:4" x14ac:dyDescent="0.25">
      <c r="A949">
        <v>5101</v>
      </c>
      <c r="B949" t="s">
        <v>9373</v>
      </c>
      <c r="C949">
        <v>144</v>
      </c>
      <c r="D949">
        <v>24</v>
      </c>
    </row>
    <row r="950" spans="1:4" x14ac:dyDescent="0.25">
      <c r="A950">
        <v>5102</v>
      </c>
      <c r="B950" t="s">
        <v>9374</v>
      </c>
      <c r="C950">
        <v>144</v>
      </c>
      <c r="D950">
        <v>24</v>
      </c>
    </row>
    <row r="951" spans="1:4" x14ac:dyDescent="0.25">
      <c r="A951">
        <v>5103</v>
      </c>
      <c r="B951" t="s">
        <v>9375</v>
      </c>
      <c r="C951">
        <v>144</v>
      </c>
      <c r="D951">
        <v>24</v>
      </c>
    </row>
    <row r="952" spans="1:4" x14ac:dyDescent="0.25">
      <c r="A952">
        <v>5104</v>
      </c>
      <c r="B952" t="s">
        <v>9376</v>
      </c>
      <c r="C952">
        <v>288</v>
      </c>
      <c r="D952">
        <v>24</v>
      </c>
    </row>
    <row r="953" spans="1:4" x14ac:dyDescent="0.25">
      <c r="A953">
        <v>5105</v>
      </c>
      <c r="B953" t="s">
        <v>9377</v>
      </c>
      <c r="C953">
        <v>288</v>
      </c>
      <c r="D953">
        <v>24</v>
      </c>
    </row>
    <row r="954" spans="1:4" x14ac:dyDescent="0.25">
      <c r="A954">
        <v>5106</v>
      </c>
      <c r="B954" t="s">
        <v>9378</v>
      </c>
      <c r="C954">
        <v>288</v>
      </c>
      <c r="D954">
        <v>24</v>
      </c>
    </row>
    <row r="955" spans="1:4" x14ac:dyDescent="0.25">
      <c r="A955">
        <v>5108</v>
      </c>
      <c r="B955" t="s">
        <v>9379</v>
      </c>
      <c r="C955">
        <v>288</v>
      </c>
      <c r="D955">
        <v>24</v>
      </c>
    </row>
    <row r="956" spans="1:4" x14ac:dyDescent="0.25">
      <c r="A956">
        <v>511</v>
      </c>
      <c r="B956" t="s">
        <v>9380</v>
      </c>
      <c r="C956">
        <v>36</v>
      </c>
    </row>
    <row r="957" spans="1:4" x14ac:dyDescent="0.25">
      <c r="A957">
        <v>5112</v>
      </c>
      <c r="B957" t="s">
        <v>9381</v>
      </c>
      <c r="C957">
        <v>144</v>
      </c>
      <c r="D957">
        <v>24</v>
      </c>
    </row>
    <row r="958" spans="1:4" x14ac:dyDescent="0.25">
      <c r="A958">
        <v>5113</v>
      </c>
      <c r="B958" t="s">
        <v>9382</v>
      </c>
      <c r="C958">
        <v>144</v>
      </c>
      <c r="D958">
        <v>24</v>
      </c>
    </row>
    <row r="959" spans="1:4" x14ac:dyDescent="0.25">
      <c r="A959">
        <v>5114</v>
      </c>
      <c r="B959" t="s">
        <v>9383</v>
      </c>
      <c r="C959">
        <v>144</v>
      </c>
      <c r="D959">
        <v>24</v>
      </c>
    </row>
    <row r="960" spans="1:4" x14ac:dyDescent="0.25">
      <c r="A960">
        <v>512</v>
      </c>
      <c r="B960" t="s">
        <v>9384</v>
      </c>
      <c r="C960">
        <v>48</v>
      </c>
    </row>
    <row r="961" spans="1:4" x14ac:dyDescent="0.25">
      <c r="A961">
        <v>5121</v>
      </c>
      <c r="B961" t="s">
        <v>9385</v>
      </c>
      <c r="C961">
        <v>144</v>
      </c>
      <c r="D961">
        <v>24</v>
      </c>
    </row>
    <row r="962" spans="1:4" x14ac:dyDescent="0.25">
      <c r="A962">
        <v>5122</v>
      </c>
      <c r="B962" t="s">
        <v>9386</v>
      </c>
      <c r="C962">
        <v>144</v>
      </c>
      <c r="D962">
        <v>24</v>
      </c>
    </row>
    <row r="963" spans="1:4" x14ac:dyDescent="0.25">
      <c r="A963">
        <v>513</v>
      </c>
      <c r="B963" t="s">
        <v>9387</v>
      </c>
      <c r="C963">
        <v>36</v>
      </c>
    </row>
    <row r="964" spans="1:4" x14ac:dyDescent="0.25">
      <c r="A964">
        <v>5131</v>
      </c>
      <c r="B964" t="s">
        <v>9388</v>
      </c>
      <c r="C964">
        <v>144</v>
      </c>
      <c r="D964">
        <v>24</v>
      </c>
    </row>
    <row r="965" spans="1:4" x14ac:dyDescent="0.25">
      <c r="A965">
        <v>5132</v>
      </c>
      <c r="B965" t="s">
        <v>9389</v>
      </c>
      <c r="C965">
        <v>144</v>
      </c>
      <c r="D965">
        <v>24</v>
      </c>
    </row>
    <row r="966" spans="1:4" x14ac:dyDescent="0.25">
      <c r="A966">
        <v>514</v>
      </c>
      <c r="B966" t="s">
        <v>9390</v>
      </c>
      <c r="C966">
        <v>24</v>
      </c>
    </row>
    <row r="967" spans="1:4" x14ac:dyDescent="0.25">
      <c r="A967">
        <v>5142</v>
      </c>
      <c r="B967" t="s">
        <v>9391</v>
      </c>
      <c r="C967">
        <v>144</v>
      </c>
      <c r="D967">
        <v>24</v>
      </c>
    </row>
    <row r="968" spans="1:4" x14ac:dyDescent="0.25">
      <c r="A968">
        <v>5143</v>
      </c>
      <c r="B968" t="s">
        <v>9392</v>
      </c>
      <c r="C968">
        <v>144</v>
      </c>
      <c r="D968">
        <v>24</v>
      </c>
    </row>
    <row r="969" spans="1:4" x14ac:dyDescent="0.25">
      <c r="A969">
        <v>515</v>
      </c>
      <c r="B969" t="s">
        <v>9393</v>
      </c>
      <c r="C969">
        <v>36</v>
      </c>
    </row>
    <row r="970" spans="1:4" x14ac:dyDescent="0.25">
      <c r="A970">
        <v>5153</v>
      </c>
      <c r="B970" t="s">
        <v>9394</v>
      </c>
      <c r="C970">
        <v>288</v>
      </c>
      <c r="D970">
        <v>24</v>
      </c>
    </row>
    <row r="971" spans="1:4" x14ac:dyDescent="0.25">
      <c r="A971">
        <v>5154</v>
      </c>
      <c r="B971" t="s">
        <v>9395</v>
      </c>
      <c r="C971">
        <v>288</v>
      </c>
      <c r="D971">
        <v>24</v>
      </c>
    </row>
    <row r="972" spans="1:4" x14ac:dyDescent="0.25">
      <c r="A972">
        <v>5155</v>
      </c>
      <c r="B972" t="s">
        <v>9396</v>
      </c>
      <c r="C972">
        <v>288</v>
      </c>
      <c r="D972">
        <v>24</v>
      </c>
    </row>
    <row r="973" spans="1:4" x14ac:dyDescent="0.25">
      <c r="A973">
        <v>5156</v>
      </c>
      <c r="B973" t="s">
        <v>9397</v>
      </c>
      <c r="C973">
        <v>288</v>
      </c>
      <c r="D973">
        <v>24</v>
      </c>
    </row>
    <row r="974" spans="1:4" x14ac:dyDescent="0.25">
      <c r="A974">
        <v>5157</v>
      </c>
      <c r="B974" t="s">
        <v>9398</v>
      </c>
      <c r="C974">
        <v>288</v>
      </c>
      <c r="D974">
        <v>24</v>
      </c>
    </row>
    <row r="975" spans="1:4" x14ac:dyDescent="0.25">
      <c r="A975">
        <v>516</v>
      </c>
      <c r="B975" t="s">
        <v>9399</v>
      </c>
      <c r="C975">
        <v>36</v>
      </c>
    </row>
    <row r="976" spans="1:4" x14ac:dyDescent="0.25">
      <c r="A976">
        <v>5160</v>
      </c>
      <c r="B976" t="s">
        <v>9400</v>
      </c>
      <c r="C976">
        <v>12</v>
      </c>
    </row>
    <row r="977" spans="1:4" x14ac:dyDescent="0.25">
      <c r="A977">
        <v>5161</v>
      </c>
      <c r="B977" t="s">
        <v>9401</v>
      </c>
      <c r="C977">
        <v>12</v>
      </c>
    </row>
    <row r="978" spans="1:4" x14ac:dyDescent="0.25">
      <c r="A978">
        <v>5162</v>
      </c>
      <c r="B978" t="s">
        <v>9402</v>
      </c>
      <c r="C978">
        <v>12</v>
      </c>
    </row>
    <row r="979" spans="1:4" x14ac:dyDescent="0.25">
      <c r="A979">
        <v>517</v>
      </c>
      <c r="B979" t="s">
        <v>9403</v>
      </c>
      <c r="C979">
        <v>36</v>
      </c>
    </row>
    <row r="980" spans="1:4" x14ac:dyDescent="0.25">
      <c r="A980">
        <v>5170</v>
      </c>
      <c r="B980" t="s">
        <v>9404</v>
      </c>
      <c r="C980">
        <v>288</v>
      </c>
      <c r="D980">
        <v>24</v>
      </c>
    </row>
    <row r="981" spans="1:4" x14ac:dyDescent="0.25">
      <c r="A981">
        <v>5171</v>
      </c>
      <c r="B981" t="s">
        <v>9405</v>
      </c>
      <c r="C981">
        <v>288</v>
      </c>
      <c r="D981">
        <v>24</v>
      </c>
    </row>
    <row r="982" spans="1:4" x14ac:dyDescent="0.25">
      <c r="A982">
        <v>5172</v>
      </c>
      <c r="B982" t="s">
        <v>9406</v>
      </c>
      <c r="C982">
        <v>288</v>
      </c>
      <c r="D982">
        <v>24</v>
      </c>
    </row>
    <row r="983" spans="1:4" x14ac:dyDescent="0.25">
      <c r="A983">
        <v>5173</v>
      </c>
      <c r="B983" t="s">
        <v>9407</v>
      </c>
      <c r="C983">
        <v>288</v>
      </c>
      <c r="D983">
        <v>24</v>
      </c>
    </row>
    <row r="984" spans="1:4" x14ac:dyDescent="0.25">
      <c r="A984">
        <v>5174</v>
      </c>
      <c r="B984" t="s">
        <v>9408</v>
      </c>
      <c r="C984">
        <v>288</v>
      </c>
      <c r="D984">
        <v>24</v>
      </c>
    </row>
    <row r="985" spans="1:4" x14ac:dyDescent="0.25">
      <c r="A985">
        <v>518</v>
      </c>
      <c r="B985" t="s">
        <v>9409</v>
      </c>
      <c r="C985">
        <v>48</v>
      </c>
    </row>
    <row r="986" spans="1:4" x14ac:dyDescent="0.25">
      <c r="A986">
        <v>519</v>
      </c>
      <c r="B986" t="s">
        <v>9410</v>
      </c>
      <c r="C986">
        <v>36</v>
      </c>
    </row>
    <row r="987" spans="1:4" x14ac:dyDescent="0.25">
      <c r="A987">
        <v>520</v>
      </c>
      <c r="B987" t="s">
        <v>9411</v>
      </c>
      <c r="C987">
        <v>36</v>
      </c>
    </row>
    <row r="988" spans="1:4" x14ac:dyDescent="0.25">
      <c r="A988">
        <v>523</v>
      </c>
      <c r="B988" t="s">
        <v>9412</v>
      </c>
      <c r="C988">
        <v>24</v>
      </c>
    </row>
    <row r="989" spans="1:4" x14ac:dyDescent="0.25">
      <c r="A989">
        <v>524</v>
      </c>
      <c r="B989" t="s">
        <v>9413</v>
      </c>
      <c r="C989">
        <v>48</v>
      </c>
    </row>
    <row r="990" spans="1:4" x14ac:dyDescent="0.25">
      <c r="A990">
        <v>525</v>
      </c>
      <c r="B990" t="s">
        <v>9414</v>
      </c>
      <c r="C990">
        <v>48</v>
      </c>
    </row>
    <row r="991" spans="1:4" x14ac:dyDescent="0.25">
      <c r="A991">
        <v>526</v>
      </c>
      <c r="B991" t="s">
        <v>9415</v>
      </c>
      <c r="C991">
        <v>48</v>
      </c>
    </row>
    <row r="992" spans="1:4" x14ac:dyDescent="0.25">
      <c r="A992">
        <v>527</v>
      </c>
      <c r="B992" t="s">
        <v>9416</v>
      </c>
      <c r="C992">
        <v>48</v>
      </c>
    </row>
    <row r="993" spans="1:4" x14ac:dyDescent="0.25">
      <c r="A993">
        <v>528</v>
      </c>
      <c r="B993" t="s">
        <v>9417</v>
      </c>
      <c r="C993">
        <v>48</v>
      </c>
    </row>
    <row r="994" spans="1:4" x14ac:dyDescent="0.25">
      <c r="A994">
        <v>529</v>
      </c>
      <c r="B994" t="s">
        <v>9418</v>
      </c>
      <c r="C994">
        <v>48</v>
      </c>
    </row>
    <row r="995" spans="1:4" x14ac:dyDescent="0.25">
      <c r="A995">
        <v>530</v>
      </c>
      <c r="B995" t="s">
        <v>9419</v>
      </c>
      <c r="C995">
        <v>48</v>
      </c>
    </row>
    <row r="996" spans="1:4" x14ac:dyDescent="0.25">
      <c r="A996">
        <v>532</v>
      </c>
      <c r="B996" t="s">
        <v>9420</v>
      </c>
      <c r="C996">
        <v>72</v>
      </c>
      <c r="D996">
        <v>24</v>
      </c>
    </row>
    <row r="997" spans="1:4" x14ac:dyDescent="0.25">
      <c r="A997">
        <v>533</v>
      </c>
      <c r="B997" t="s">
        <v>9421</v>
      </c>
      <c r="C997">
        <v>72</v>
      </c>
      <c r="D997">
        <v>24</v>
      </c>
    </row>
    <row r="998" spans="1:4" x14ac:dyDescent="0.25">
      <c r="A998">
        <v>534</v>
      </c>
      <c r="B998" t="s">
        <v>9422</v>
      </c>
      <c r="C998">
        <v>72</v>
      </c>
      <c r="D998">
        <v>24</v>
      </c>
    </row>
    <row r="999" spans="1:4" x14ac:dyDescent="0.25">
      <c r="A999">
        <v>535</v>
      </c>
      <c r="B999" t="s">
        <v>9423</v>
      </c>
      <c r="C999">
        <v>72</v>
      </c>
      <c r="D999">
        <v>24</v>
      </c>
    </row>
    <row r="1000" spans="1:4" x14ac:dyDescent="0.25">
      <c r="A1000">
        <v>537</v>
      </c>
      <c r="B1000" t="s">
        <v>9424</v>
      </c>
      <c r="C1000">
        <v>24</v>
      </c>
    </row>
    <row r="1001" spans="1:4" x14ac:dyDescent="0.25">
      <c r="A1001">
        <v>538</v>
      </c>
      <c r="B1001" t="s">
        <v>9425</v>
      </c>
      <c r="C1001">
        <v>24</v>
      </c>
    </row>
    <row r="1002" spans="1:4" x14ac:dyDescent="0.25">
      <c r="A1002">
        <v>539</v>
      </c>
      <c r="B1002" t="s">
        <v>9426</v>
      </c>
      <c r="C1002">
        <v>36</v>
      </c>
    </row>
    <row r="1003" spans="1:4" x14ac:dyDescent="0.25">
      <c r="A1003">
        <v>5400</v>
      </c>
      <c r="B1003" t="s">
        <v>9427</v>
      </c>
      <c r="C1003">
        <v>25</v>
      </c>
    </row>
    <row r="1004" spans="1:4" x14ac:dyDescent="0.25">
      <c r="A1004">
        <v>5401</v>
      </c>
      <c r="B1004" t="s">
        <v>9428</v>
      </c>
      <c r="C1004">
        <v>25</v>
      </c>
    </row>
    <row r="1005" spans="1:4" x14ac:dyDescent="0.25">
      <c r="A1005">
        <v>5402</v>
      </c>
      <c r="B1005" t="s">
        <v>9429</v>
      </c>
      <c r="C1005">
        <v>25</v>
      </c>
    </row>
    <row r="1006" spans="1:4" x14ac:dyDescent="0.25">
      <c r="A1006">
        <v>5403</v>
      </c>
      <c r="B1006" t="s">
        <v>9430</v>
      </c>
      <c r="C1006">
        <v>25</v>
      </c>
    </row>
    <row r="1007" spans="1:4" x14ac:dyDescent="0.25">
      <c r="A1007">
        <v>5407</v>
      </c>
      <c r="B1007" t="s">
        <v>9431</v>
      </c>
      <c r="C1007">
        <v>25</v>
      </c>
    </row>
    <row r="1008" spans="1:4" x14ac:dyDescent="0.25">
      <c r="A1008">
        <v>5408</v>
      </c>
      <c r="B1008" t="s">
        <v>9432</v>
      </c>
      <c r="C1008">
        <v>25</v>
      </c>
    </row>
    <row r="1009" spans="1:3" x14ac:dyDescent="0.25">
      <c r="A1009">
        <v>5409</v>
      </c>
      <c r="B1009" t="s">
        <v>9433</v>
      </c>
      <c r="C1009">
        <v>25</v>
      </c>
    </row>
    <row r="1010" spans="1:3" x14ac:dyDescent="0.25">
      <c r="A1010">
        <v>541</v>
      </c>
      <c r="B1010" t="s">
        <v>9434</v>
      </c>
      <c r="C1010">
        <v>48</v>
      </c>
    </row>
    <row r="1011" spans="1:3" x14ac:dyDescent="0.25">
      <c r="A1011">
        <v>5412</v>
      </c>
      <c r="B1011" t="s">
        <v>9435</v>
      </c>
      <c r="C1011">
        <v>48</v>
      </c>
    </row>
    <row r="1012" spans="1:3" x14ac:dyDescent="0.25">
      <c r="A1012">
        <v>5413</v>
      </c>
      <c r="B1012" t="s">
        <v>9436</v>
      </c>
      <c r="C1012">
        <v>48</v>
      </c>
    </row>
    <row r="1013" spans="1:3" x14ac:dyDescent="0.25">
      <c r="A1013">
        <v>5414</v>
      </c>
      <c r="B1013" t="s">
        <v>9437</v>
      </c>
      <c r="C1013">
        <v>48</v>
      </c>
    </row>
    <row r="1014" spans="1:3" x14ac:dyDescent="0.25">
      <c r="A1014">
        <v>5418</v>
      </c>
      <c r="B1014" t="s">
        <v>9438</v>
      </c>
      <c r="C1014">
        <v>25</v>
      </c>
    </row>
    <row r="1015" spans="1:3" x14ac:dyDescent="0.25">
      <c r="A1015">
        <v>5419</v>
      </c>
      <c r="B1015" t="s">
        <v>9439</v>
      </c>
      <c r="C1015">
        <v>25</v>
      </c>
    </row>
    <row r="1016" spans="1:3" x14ac:dyDescent="0.25">
      <c r="A1016">
        <v>542</v>
      </c>
      <c r="B1016" t="s">
        <v>9440</v>
      </c>
      <c r="C1016">
        <v>48</v>
      </c>
    </row>
    <row r="1017" spans="1:3" x14ac:dyDescent="0.25">
      <c r="A1017">
        <v>5425</v>
      </c>
      <c r="B1017" t="s">
        <v>9441</v>
      </c>
      <c r="C1017">
        <v>48</v>
      </c>
    </row>
    <row r="1018" spans="1:3" x14ac:dyDescent="0.25">
      <c r="A1018">
        <v>5426</v>
      </c>
      <c r="B1018" t="s">
        <v>9442</v>
      </c>
      <c r="C1018">
        <v>24</v>
      </c>
    </row>
    <row r="1019" spans="1:3" x14ac:dyDescent="0.25">
      <c r="A1019">
        <v>5427</v>
      </c>
      <c r="B1019" t="s">
        <v>9443</v>
      </c>
      <c r="C1019">
        <v>24</v>
      </c>
    </row>
    <row r="1020" spans="1:3" x14ac:dyDescent="0.25">
      <c r="A1020">
        <v>543</v>
      </c>
      <c r="B1020" t="s">
        <v>9444</v>
      </c>
      <c r="C1020">
        <v>48</v>
      </c>
    </row>
    <row r="1021" spans="1:3" x14ac:dyDescent="0.25">
      <c r="A1021">
        <v>5430</v>
      </c>
      <c r="B1021" t="s">
        <v>9445</v>
      </c>
      <c r="C1021">
        <v>24</v>
      </c>
    </row>
    <row r="1022" spans="1:3" x14ac:dyDescent="0.25">
      <c r="A1022">
        <v>5431</v>
      </c>
      <c r="B1022" t="s">
        <v>9446</v>
      </c>
      <c r="C1022">
        <v>24</v>
      </c>
    </row>
    <row r="1023" spans="1:3" x14ac:dyDescent="0.25">
      <c r="A1023">
        <v>5432</v>
      </c>
      <c r="B1023" t="s">
        <v>9447</v>
      </c>
      <c r="C1023">
        <v>24</v>
      </c>
    </row>
    <row r="1024" spans="1:3" x14ac:dyDescent="0.25">
      <c r="A1024">
        <v>5435</v>
      </c>
      <c r="B1024" t="s">
        <v>9448</v>
      </c>
      <c r="C1024">
        <v>10</v>
      </c>
    </row>
    <row r="1025" spans="1:4" x14ac:dyDescent="0.25">
      <c r="A1025">
        <v>5436</v>
      </c>
      <c r="B1025" t="s">
        <v>9449</v>
      </c>
      <c r="C1025">
        <v>4</v>
      </c>
    </row>
    <row r="1026" spans="1:4" x14ac:dyDescent="0.25">
      <c r="A1026">
        <v>5437</v>
      </c>
      <c r="B1026" t="s">
        <v>9450</v>
      </c>
      <c r="C1026">
        <v>4</v>
      </c>
    </row>
    <row r="1027" spans="1:4" x14ac:dyDescent="0.25">
      <c r="A1027">
        <v>544</v>
      </c>
      <c r="B1027" t="s">
        <v>9451</v>
      </c>
      <c r="C1027">
        <v>72</v>
      </c>
      <c r="D1027">
        <v>24</v>
      </c>
    </row>
    <row r="1028" spans="1:4" x14ac:dyDescent="0.25">
      <c r="A1028">
        <v>545</v>
      </c>
      <c r="B1028" t="s">
        <v>9452</v>
      </c>
      <c r="C1028">
        <v>72</v>
      </c>
      <c r="D1028">
        <v>24</v>
      </c>
    </row>
    <row r="1029" spans="1:4" x14ac:dyDescent="0.25">
      <c r="A1029">
        <v>5450</v>
      </c>
      <c r="B1029" t="s">
        <v>9453</v>
      </c>
      <c r="C1029">
        <v>48</v>
      </c>
    </row>
    <row r="1030" spans="1:4" x14ac:dyDescent="0.25">
      <c r="A1030">
        <v>5451</v>
      </c>
      <c r="B1030" t="s">
        <v>9454</v>
      </c>
      <c r="C1030">
        <v>48</v>
      </c>
    </row>
    <row r="1031" spans="1:4" x14ac:dyDescent="0.25">
      <c r="A1031">
        <v>5452</v>
      </c>
      <c r="B1031" t="s">
        <v>9455</v>
      </c>
      <c r="C1031">
        <v>48</v>
      </c>
    </row>
    <row r="1032" spans="1:4" x14ac:dyDescent="0.25">
      <c r="A1032">
        <v>5456</v>
      </c>
      <c r="B1032" t="s">
        <v>9456</v>
      </c>
      <c r="C1032">
        <v>5</v>
      </c>
    </row>
    <row r="1033" spans="1:4" x14ac:dyDescent="0.25">
      <c r="A1033">
        <v>546</v>
      </c>
      <c r="B1033" t="s">
        <v>9457</v>
      </c>
      <c r="C1033">
        <v>36</v>
      </c>
    </row>
    <row r="1034" spans="1:4" x14ac:dyDescent="0.25">
      <c r="A1034">
        <v>5460</v>
      </c>
      <c r="B1034" t="s">
        <v>9458</v>
      </c>
      <c r="C1034">
        <v>48</v>
      </c>
    </row>
    <row r="1035" spans="1:4" x14ac:dyDescent="0.25">
      <c r="A1035">
        <v>547</v>
      </c>
      <c r="B1035" t="s">
        <v>9459</v>
      </c>
      <c r="C1035">
        <v>48</v>
      </c>
    </row>
    <row r="1036" spans="1:4" x14ac:dyDescent="0.25">
      <c r="A1036">
        <v>5470</v>
      </c>
      <c r="B1036" t="s">
        <v>9460</v>
      </c>
      <c r="C1036">
        <v>48</v>
      </c>
    </row>
    <row r="1037" spans="1:4" x14ac:dyDescent="0.25">
      <c r="A1037">
        <v>5471</v>
      </c>
      <c r="B1037" t="s">
        <v>9461</v>
      </c>
      <c r="C1037">
        <v>48</v>
      </c>
    </row>
    <row r="1038" spans="1:4" x14ac:dyDescent="0.25">
      <c r="A1038">
        <v>548</v>
      </c>
      <c r="B1038" t="s">
        <v>9462</v>
      </c>
      <c r="C1038">
        <v>72</v>
      </c>
      <c r="D1038">
        <v>24</v>
      </c>
    </row>
    <row r="1039" spans="1:4" x14ac:dyDescent="0.25">
      <c r="A1039">
        <v>549</v>
      </c>
      <c r="B1039" t="s">
        <v>9463</v>
      </c>
      <c r="C1039">
        <v>72</v>
      </c>
      <c r="D1039">
        <v>24</v>
      </c>
    </row>
    <row r="1040" spans="1:4" x14ac:dyDescent="0.25">
      <c r="A1040">
        <v>5490</v>
      </c>
      <c r="B1040" t="s">
        <v>9464</v>
      </c>
      <c r="C1040">
        <v>48</v>
      </c>
    </row>
    <row r="1041" spans="1:3" x14ac:dyDescent="0.25">
      <c r="A1041">
        <v>5492</v>
      </c>
      <c r="B1041" t="s">
        <v>9465</v>
      </c>
      <c r="C1041">
        <v>48</v>
      </c>
    </row>
    <row r="1042" spans="1:3" x14ac:dyDescent="0.25">
      <c r="A1042">
        <v>5493</v>
      </c>
      <c r="B1042" t="s">
        <v>9466</v>
      </c>
      <c r="C1042">
        <v>48</v>
      </c>
    </row>
    <row r="1043" spans="1:3" x14ac:dyDescent="0.25">
      <c r="A1043">
        <v>5494</v>
      </c>
      <c r="B1043" t="s">
        <v>9467</v>
      </c>
      <c r="C1043">
        <v>48</v>
      </c>
    </row>
    <row r="1044" spans="1:3" x14ac:dyDescent="0.25">
      <c r="A1044">
        <v>5496</v>
      </c>
      <c r="B1044" t="s">
        <v>9468</v>
      </c>
      <c r="C1044">
        <v>48</v>
      </c>
    </row>
    <row r="1045" spans="1:3" x14ac:dyDescent="0.25">
      <c r="A1045">
        <v>550</v>
      </c>
      <c r="B1045" t="s">
        <v>9469</v>
      </c>
      <c r="C1045">
        <v>48</v>
      </c>
    </row>
    <row r="1046" spans="1:3" x14ac:dyDescent="0.25">
      <c r="A1046">
        <v>5500</v>
      </c>
      <c r="B1046" t="s">
        <v>9470</v>
      </c>
      <c r="C1046">
        <v>8</v>
      </c>
    </row>
    <row r="1047" spans="1:3" x14ac:dyDescent="0.25">
      <c r="A1047">
        <v>5502</v>
      </c>
      <c r="B1047" t="s">
        <v>9471</v>
      </c>
      <c r="C1047">
        <v>8</v>
      </c>
    </row>
    <row r="1048" spans="1:3" x14ac:dyDescent="0.25">
      <c r="A1048">
        <v>551</v>
      </c>
      <c r="B1048" t="s">
        <v>9472</v>
      </c>
      <c r="C1048">
        <v>48</v>
      </c>
    </row>
    <row r="1049" spans="1:3" x14ac:dyDescent="0.25">
      <c r="A1049">
        <v>5512</v>
      </c>
      <c r="B1049" t="s">
        <v>9473</v>
      </c>
      <c r="C1049">
        <v>48</v>
      </c>
    </row>
    <row r="1050" spans="1:3" x14ac:dyDescent="0.25">
      <c r="A1050">
        <v>5513</v>
      </c>
      <c r="B1050" t="s">
        <v>9474</v>
      </c>
      <c r="C1050">
        <v>48</v>
      </c>
    </row>
    <row r="1051" spans="1:3" x14ac:dyDescent="0.25">
      <c r="A1051">
        <v>5514</v>
      </c>
      <c r="B1051" t="s">
        <v>9475</v>
      </c>
      <c r="C1051">
        <v>48</v>
      </c>
    </row>
    <row r="1052" spans="1:3" x14ac:dyDescent="0.25">
      <c r="A1052">
        <v>552</v>
      </c>
      <c r="B1052" t="s">
        <v>9476</v>
      </c>
      <c r="C1052">
        <v>36</v>
      </c>
    </row>
    <row r="1053" spans="1:3" x14ac:dyDescent="0.25">
      <c r="A1053">
        <v>554</v>
      </c>
      <c r="B1053" t="s">
        <v>9477</v>
      </c>
      <c r="C1053">
        <v>48</v>
      </c>
    </row>
    <row r="1054" spans="1:3" x14ac:dyDescent="0.25">
      <c r="A1054">
        <v>555</v>
      </c>
      <c r="B1054" t="s">
        <v>9478</v>
      </c>
      <c r="C1054">
        <v>24</v>
      </c>
    </row>
    <row r="1055" spans="1:3" x14ac:dyDescent="0.25">
      <c r="A1055">
        <v>556</v>
      </c>
      <c r="B1055" t="s">
        <v>9479</v>
      </c>
      <c r="C1055">
        <v>24</v>
      </c>
    </row>
    <row r="1056" spans="1:3" x14ac:dyDescent="0.25">
      <c r="A1056">
        <v>557</v>
      </c>
      <c r="B1056" t="s">
        <v>9480</v>
      </c>
      <c r="C1056">
        <v>24</v>
      </c>
    </row>
    <row r="1057" spans="1:3" x14ac:dyDescent="0.25">
      <c r="A1057">
        <v>558</v>
      </c>
      <c r="B1057" t="s">
        <v>9481</v>
      </c>
      <c r="C1057">
        <v>24</v>
      </c>
    </row>
    <row r="1058" spans="1:3" x14ac:dyDescent="0.25">
      <c r="A1058" t="s">
        <v>9482</v>
      </c>
      <c r="C1058">
        <v>24</v>
      </c>
    </row>
    <row r="1059" spans="1:3" x14ac:dyDescent="0.25">
      <c r="A1059">
        <v>559</v>
      </c>
      <c r="B1059" t="s">
        <v>9483</v>
      </c>
      <c r="C1059">
        <v>24</v>
      </c>
    </row>
    <row r="1060" spans="1:3" x14ac:dyDescent="0.25">
      <c r="A1060">
        <v>560</v>
      </c>
      <c r="B1060" t="s">
        <v>9484</v>
      </c>
      <c r="C1060">
        <v>48</v>
      </c>
    </row>
    <row r="1061" spans="1:3" x14ac:dyDescent="0.25">
      <c r="A1061">
        <v>561</v>
      </c>
      <c r="B1061" t="s">
        <v>9485</v>
      </c>
      <c r="C1061">
        <v>24</v>
      </c>
    </row>
    <row r="1062" spans="1:3" x14ac:dyDescent="0.25">
      <c r="A1062">
        <v>562</v>
      </c>
      <c r="B1062" t="s">
        <v>9486</v>
      </c>
      <c r="C1062">
        <v>24</v>
      </c>
    </row>
    <row r="1063" spans="1:3" x14ac:dyDescent="0.25">
      <c r="A1063">
        <v>563</v>
      </c>
      <c r="B1063" t="s">
        <v>9487</v>
      </c>
      <c r="C1063">
        <v>24</v>
      </c>
    </row>
    <row r="1064" spans="1:3" x14ac:dyDescent="0.25">
      <c r="A1064">
        <v>564</v>
      </c>
      <c r="B1064" t="s">
        <v>9488</v>
      </c>
      <c r="C1064">
        <v>24</v>
      </c>
    </row>
    <row r="1065" spans="1:3" x14ac:dyDescent="0.25">
      <c r="A1065">
        <v>565</v>
      </c>
      <c r="B1065" t="s">
        <v>9489</v>
      </c>
      <c r="C1065">
        <v>36</v>
      </c>
    </row>
    <row r="1066" spans="1:3" x14ac:dyDescent="0.25">
      <c r="A1066">
        <v>566</v>
      </c>
      <c r="B1066" t="s">
        <v>9490</v>
      </c>
      <c r="C1066">
        <v>36</v>
      </c>
    </row>
    <row r="1067" spans="1:3" x14ac:dyDescent="0.25">
      <c r="A1067">
        <v>567</v>
      </c>
      <c r="B1067" t="s">
        <v>9491</v>
      </c>
      <c r="C1067">
        <v>24</v>
      </c>
    </row>
    <row r="1068" spans="1:3" x14ac:dyDescent="0.25">
      <c r="A1068">
        <v>568</v>
      </c>
      <c r="B1068" t="s">
        <v>9492</v>
      </c>
      <c r="C1068">
        <v>24</v>
      </c>
    </row>
    <row r="1069" spans="1:3" x14ac:dyDescent="0.25">
      <c r="A1069">
        <v>569</v>
      </c>
      <c r="B1069" t="s">
        <v>6689</v>
      </c>
      <c r="C1069">
        <v>36</v>
      </c>
    </row>
    <row r="1070" spans="1:3" x14ac:dyDescent="0.25">
      <c r="A1070">
        <v>570</v>
      </c>
      <c r="B1070" t="s">
        <v>9493</v>
      </c>
      <c r="C1070">
        <v>24</v>
      </c>
    </row>
    <row r="1071" spans="1:3" x14ac:dyDescent="0.25">
      <c r="A1071">
        <v>571</v>
      </c>
      <c r="B1071" t="s">
        <v>9494</v>
      </c>
      <c r="C1071">
        <v>48</v>
      </c>
    </row>
    <row r="1072" spans="1:3" x14ac:dyDescent="0.25">
      <c r="A1072">
        <v>572</v>
      </c>
      <c r="B1072" t="s">
        <v>9495</v>
      </c>
      <c r="C1072">
        <v>24</v>
      </c>
    </row>
    <row r="1073" spans="1:3" x14ac:dyDescent="0.25">
      <c r="A1073">
        <v>573</v>
      </c>
      <c r="B1073" t="s">
        <v>9496</v>
      </c>
      <c r="C1073">
        <v>24</v>
      </c>
    </row>
    <row r="1074" spans="1:3" x14ac:dyDescent="0.25">
      <c r="A1074">
        <v>574</v>
      </c>
      <c r="B1074" t="s">
        <v>9497</v>
      </c>
      <c r="C1074">
        <v>24</v>
      </c>
    </row>
    <row r="1075" spans="1:3" x14ac:dyDescent="0.25">
      <c r="A1075">
        <v>575</v>
      </c>
      <c r="B1075" t="s">
        <v>9498</v>
      </c>
      <c r="C1075">
        <v>24</v>
      </c>
    </row>
    <row r="1076" spans="1:3" x14ac:dyDescent="0.25">
      <c r="A1076">
        <v>577</v>
      </c>
      <c r="B1076" t="s">
        <v>9499</v>
      </c>
      <c r="C1076">
        <v>48</v>
      </c>
    </row>
    <row r="1077" spans="1:3" x14ac:dyDescent="0.25">
      <c r="A1077">
        <v>578</v>
      </c>
      <c r="B1077" t="s">
        <v>9500</v>
      </c>
      <c r="C1077">
        <v>24</v>
      </c>
    </row>
    <row r="1078" spans="1:3" x14ac:dyDescent="0.25">
      <c r="A1078">
        <v>579</v>
      </c>
      <c r="B1078" t="s">
        <v>9501</v>
      </c>
      <c r="C1078">
        <v>24</v>
      </c>
    </row>
    <row r="1079" spans="1:3" x14ac:dyDescent="0.25">
      <c r="A1079">
        <v>580</v>
      </c>
      <c r="B1079" t="s">
        <v>9502</v>
      </c>
      <c r="C1079">
        <v>24</v>
      </c>
    </row>
    <row r="1080" spans="1:3" x14ac:dyDescent="0.25">
      <c r="A1080">
        <v>583</v>
      </c>
      <c r="B1080" t="s">
        <v>9503</v>
      </c>
      <c r="C1080">
        <v>24</v>
      </c>
    </row>
    <row r="1081" spans="1:3" x14ac:dyDescent="0.25">
      <c r="A1081">
        <v>588</v>
      </c>
      <c r="B1081" t="s">
        <v>9504</v>
      </c>
      <c r="C1081">
        <v>24</v>
      </c>
    </row>
    <row r="1082" spans="1:3" x14ac:dyDescent="0.25">
      <c r="A1082">
        <v>589</v>
      </c>
      <c r="B1082" t="s">
        <v>9505</v>
      </c>
      <c r="C1082">
        <v>50</v>
      </c>
    </row>
    <row r="1083" spans="1:3" x14ac:dyDescent="0.25">
      <c r="A1083">
        <v>590</v>
      </c>
      <c r="B1083" t="s">
        <v>9506</v>
      </c>
      <c r="C1083">
        <v>25</v>
      </c>
    </row>
    <row r="1084" spans="1:3" x14ac:dyDescent="0.25">
      <c r="A1084">
        <v>591</v>
      </c>
      <c r="B1084" t="s">
        <v>9507</v>
      </c>
      <c r="C1084">
        <v>25</v>
      </c>
    </row>
    <row r="1085" spans="1:3" x14ac:dyDescent="0.25">
      <c r="A1085">
        <v>592</v>
      </c>
      <c r="B1085" t="s">
        <v>9508</v>
      </c>
      <c r="C1085">
        <v>25</v>
      </c>
    </row>
    <row r="1086" spans="1:3" x14ac:dyDescent="0.25">
      <c r="A1086">
        <v>593</v>
      </c>
      <c r="B1086" t="s">
        <v>9509</v>
      </c>
      <c r="C1086">
        <v>25</v>
      </c>
    </row>
    <row r="1087" spans="1:3" x14ac:dyDescent="0.25">
      <c r="A1087">
        <v>594</v>
      </c>
      <c r="B1087" t="s">
        <v>9510</v>
      </c>
      <c r="C1087">
        <v>25</v>
      </c>
    </row>
    <row r="1088" spans="1:3" x14ac:dyDescent="0.25">
      <c r="A1088">
        <v>595</v>
      </c>
      <c r="B1088" t="s">
        <v>9511</v>
      </c>
      <c r="C1088">
        <v>25</v>
      </c>
    </row>
    <row r="1089" spans="1:4" x14ac:dyDescent="0.25">
      <c r="A1089">
        <v>596</v>
      </c>
      <c r="B1089" t="s">
        <v>9512</v>
      </c>
      <c r="C1089">
        <v>36</v>
      </c>
    </row>
    <row r="1090" spans="1:4" x14ac:dyDescent="0.25">
      <c r="A1090">
        <v>597</v>
      </c>
      <c r="B1090" t="s">
        <v>9513</v>
      </c>
      <c r="C1090">
        <v>48</v>
      </c>
    </row>
    <row r="1091" spans="1:4" x14ac:dyDescent="0.25">
      <c r="A1091">
        <v>598</v>
      </c>
      <c r="B1091" t="s">
        <v>9514</v>
      </c>
      <c r="C1091">
        <v>48</v>
      </c>
    </row>
    <row r="1092" spans="1:4" x14ac:dyDescent="0.25">
      <c r="A1092">
        <v>599</v>
      </c>
      <c r="B1092" t="s">
        <v>9515</v>
      </c>
      <c r="C1092">
        <v>48</v>
      </c>
    </row>
    <row r="1093" spans="1:4" x14ac:dyDescent="0.25">
      <c r="A1093">
        <v>600</v>
      </c>
      <c r="B1093" t="s">
        <v>9516</v>
      </c>
      <c r="C1093">
        <v>144</v>
      </c>
      <c r="D1093">
        <v>24</v>
      </c>
    </row>
    <row r="1094" spans="1:4" x14ac:dyDescent="0.25">
      <c r="A1094">
        <v>6001</v>
      </c>
      <c r="B1094" t="s">
        <v>9517</v>
      </c>
      <c r="C1094">
        <v>48</v>
      </c>
      <c r="D1094">
        <v>12</v>
      </c>
    </row>
    <row r="1095" spans="1:4" x14ac:dyDescent="0.25">
      <c r="A1095">
        <v>6002</v>
      </c>
      <c r="B1095" t="s">
        <v>9518</v>
      </c>
      <c r="C1095">
        <v>72</v>
      </c>
      <c r="D1095">
        <v>24</v>
      </c>
    </row>
    <row r="1096" spans="1:4" x14ac:dyDescent="0.25">
      <c r="A1096">
        <v>6003</v>
      </c>
      <c r="B1096" t="s">
        <v>9519</v>
      </c>
      <c r="C1096">
        <v>144</v>
      </c>
      <c r="D1096">
        <v>24</v>
      </c>
    </row>
    <row r="1097" spans="1:4" x14ac:dyDescent="0.25">
      <c r="A1097">
        <v>6004</v>
      </c>
      <c r="B1097" t="s">
        <v>9520</v>
      </c>
      <c r="C1097">
        <v>144</v>
      </c>
      <c r="D1097">
        <v>24</v>
      </c>
    </row>
    <row r="1098" spans="1:4" x14ac:dyDescent="0.25">
      <c r="A1098">
        <v>6005</v>
      </c>
      <c r="B1098" t="s">
        <v>9521</v>
      </c>
      <c r="C1098">
        <v>144</v>
      </c>
      <c r="D1098">
        <v>24</v>
      </c>
    </row>
    <row r="1099" spans="1:4" x14ac:dyDescent="0.25">
      <c r="A1099">
        <v>6006</v>
      </c>
      <c r="B1099" t="s">
        <v>9522</v>
      </c>
      <c r="C1099">
        <v>144</v>
      </c>
      <c r="D1099">
        <v>24</v>
      </c>
    </row>
    <row r="1100" spans="1:4" x14ac:dyDescent="0.25">
      <c r="A1100">
        <v>6007</v>
      </c>
      <c r="B1100" t="s">
        <v>9523</v>
      </c>
      <c r="C1100">
        <v>144</v>
      </c>
      <c r="D1100">
        <v>24</v>
      </c>
    </row>
    <row r="1101" spans="1:4" x14ac:dyDescent="0.25">
      <c r="A1101">
        <v>601</v>
      </c>
      <c r="B1101" t="s">
        <v>9524</v>
      </c>
      <c r="C1101">
        <v>144</v>
      </c>
      <c r="D1101">
        <v>24</v>
      </c>
    </row>
    <row r="1102" spans="1:4" x14ac:dyDescent="0.25">
      <c r="A1102">
        <v>6010</v>
      </c>
      <c r="B1102" t="s">
        <v>9525</v>
      </c>
      <c r="C1102">
        <v>12</v>
      </c>
    </row>
    <row r="1103" spans="1:4" x14ac:dyDescent="0.25">
      <c r="A1103">
        <v>6011</v>
      </c>
      <c r="B1103" t="s">
        <v>9526</v>
      </c>
      <c r="C1103">
        <v>12</v>
      </c>
    </row>
    <row r="1104" spans="1:4" x14ac:dyDescent="0.25">
      <c r="A1104">
        <v>6012</v>
      </c>
      <c r="B1104" t="s">
        <v>9527</v>
      </c>
      <c r="C1104">
        <v>12</v>
      </c>
    </row>
    <row r="1105" spans="1:4" x14ac:dyDescent="0.25">
      <c r="A1105">
        <v>6013</v>
      </c>
      <c r="B1105" t="s">
        <v>9528</v>
      </c>
      <c r="C1105">
        <v>12</v>
      </c>
    </row>
    <row r="1106" spans="1:4" x14ac:dyDescent="0.25">
      <c r="A1106">
        <v>6015</v>
      </c>
      <c r="B1106" t="s">
        <v>9529</v>
      </c>
      <c r="C1106">
        <v>12</v>
      </c>
    </row>
    <row r="1107" spans="1:4" x14ac:dyDescent="0.25">
      <c r="A1107">
        <v>6016</v>
      </c>
      <c r="B1107" t="s">
        <v>9530</v>
      </c>
      <c r="C1107">
        <v>72</v>
      </c>
      <c r="D1107">
        <v>24</v>
      </c>
    </row>
    <row r="1108" spans="1:4" x14ac:dyDescent="0.25">
      <c r="A1108">
        <v>6017</v>
      </c>
      <c r="B1108" t="s">
        <v>9531</v>
      </c>
      <c r="C1108">
        <v>24</v>
      </c>
    </row>
    <row r="1109" spans="1:4" x14ac:dyDescent="0.25">
      <c r="A1109">
        <v>6018</v>
      </c>
      <c r="B1109" t="s">
        <v>9532</v>
      </c>
      <c r="C1109">
        <v>24</v>
      </c>
    </row>
    <row r="1110" spans="1:4" x14ac:dyDescent="0.25">
      <c r="A1110">
        <v>602</v>
      </c>
      <c r="B1110" t="s">
        <v>9533</v>
      </c>
      <c r="C1110">
        <v>144</v>
      </c>
      <c r="D1110">
        <v>24</v>
      </c>
    </row>
    <row r="1111" spans="1:4" x14ac:dyDescent="0.25">
      <c r="A1111">
        <v>6021</v>
      </c>
      <c r="B1111" t="s">
        <v>9534</v>
      </c>
      <c r="C1111">
        <v>12</v>
      </c>
    </row>
    <row r="1112" spans="1:4" x14ac:dyDescent="0.25">
      <c r="A1112">
        <v>6030</v>
      </c>
      <c r="B1112" t="s">
        <v>9535</v>
      </c>
      <c r="C1112">
        <v>12</v>
      </c>
    </row>
    <row r="1113" spans="1:4" x14ac:dyDescent="0.25">
      <c r="A1113">
        <v>604</v>
      </c>
      <c r="B1113" t="s">
        <v>9536</v>
      </c>
      <c r="C1113">
        <v>144</v>
      </c>
      <c r="D1113">
        <v>24</v>
      </c>
    </row>
    <row r="1114" spans="1:4" x14ac:dyDescent="0.25">
      <c r="A1114">
        <v>6041</v>
      </c>
      <c r="B1114" t="s">
        <v>9537</v>
      </c>
      <c r="C1114">
        <v>12</v>
      </c>
    </row>
    <row r="1115" spans="1:4" x14ac:dyDescent="0.25">
      <c r="A1115">
        <v>6042</v>
      </c>
      <c r="B1115" t="s">
        <v>9538</v>
      </c>
      <c r="C1115">
        <v>12</v>
      </c>
    </row>
    <row r="1116" spans="1:4" x14ac:dyDescent="0.25">
      <c r="A1116">
        <v>6043</v>
      </c>
      <c r="B1116" t="s">
        <v>9539</v>
      </c>
      <c r="C1116">
        <v>12</v>
      </c>
    </row>
    <row r="1117" spans="1:4" x14ac:dyDescent="0.25">
      <c r="A1117">
        <v>6050</v>
      </c>
      <c r="B1117" t="s">
        <v>9540</v>
      </c>
      <c r="C1117">
        <v>4</v>
      </c>
    </row>
    <row r="1118" spans="1:4" x14ac:dyDescent="0.25">
      <c r="A1118">
        <v>6051</v>
      </c>
      <c r="B1118" t="s">
        <v>9541</v>
      </c>
      <c r="C1118">
        <v>6</v>
      </c>
    </row>
    <row r="1119" spans="1:4" x14ac:dyDescent="0.25">
      <c r="A1119">
        <v>6052</v>
      </c>
      <c r="B1119" t="s">
        <v>9542</v>
      </c>
      <c r="C1119">
        <v>6</v>
      </c>
    </row>
    <row r="1120" spans="1:4" x14ac:dyDescent="0.25">
      <c r="A1120">
        <v>608</v>
      </c>
      <c r="B1120" t="s">
        <v>9543</v>
      </c>
      <c r="C1120">
        <v>72</v>
      </c>
      <c r="D1120">
        <v>24</v>
      </c>
    </row>
    <row r="1121" spans="1:4" x14ac:dyDescent="0.25">
      <c r="A1121">
        <v>609</v>
      </c>
      <c r="B1121" t="s">
        <v>9544</v>
      </c>
      <c r="C1121">
        <v>72</v>
      </c>
      <c r="D1121">
        <v>24</v>
      </c>
    </row>
    <row r="1122" spans="1:4" x14ac:dyDescent="0.25">
      <c r="A1122">
        <v>6090</v>
      </c>
      <c r="B1122" t="s">
        <v>9545</v>
      </c>
      <c r="C1122">
        <v>6</v>
      </c>
    </row>
    <row r="1123" spans="1:4" x14ac:dyDescent="0.25">
      <c r="A1123">
        <v>6091</v>
      </c>
      <c r="B1123" t="s">
        <v>9546</v>
      </c>
      <c r="C1123">
        <v>50</v>
      </c>
    </row>
    <row r="1124" spans="1:4" x14ac:dyDescent="0.25">
      <c r="A1124">
        <v>6100</v>
      </c>
      <c r="B1124" t="s">
        <v>9547</v>
      </c>
      <c r="C1124">
        <v>36</v>
      </c>
    </row>
    <row r="1125" spans="1:4" x14ac:dyDescent="0.25">
      <c r="A1125">
        <v>6101</v>
      </c>
      <c r="B1125" t="s">
        <v>9548</v>
      </c>
      <c r="C1125">
        <v>36</v>
      </c>
    </row>
    <row r="1126" spans="1:4" x14ac:dyDescent="0.25">
      <c r="A1126">
        <v>6102</v>
      </c>
      <c r="B1126" t="s">
        <v>9549</v>
      </c>
      <c r="C1126">
        <v>36</v>
      </c>
    </row>
    <row r="1127" spans="1:4" x14ac:dyDescent="0.25">
      <c r="A1127">
        <v>6110</v>
      </c>
      <c r="B1127" t="s">
        <v>9550</v>
      </c>
      <c r="C1127">
        <v>36</v>
      </c>
    </row>
    <row r="1128" spans="1:4" x14ac:dyDescent="0.25">
      <c r="A1128">
        <v>6120</v>
      </c>
      <c r="B1128" t="s">
        <v>9551</v>
      </c>
      <c r="C1128">
        <v>36</v>
      </c>
    </row>
    <row r="1129" spans="1:4" x14ac:dyDescent="0.25">
      <c r="A1129">
        <v>613</v>
      </c>
      <c r="B1129" t="s">
        <v>9552</v>
      </c>
      <c r="C1129">
        <v>144</v>
      </c>
      <c r="D1129">
        <v>24</v>
      </c>
    </row>
    <row r="1130" spans="1:4" x14ac:dyDescent="0.25">
      <c r="A1130">
        <v>61400</v>
      </c>
      <c r="B1130" t="s">
        <v>9553</v>
      </c>
      <c r="C1130">
        <v>24</v>
      </c>
    </row>
    <row r="1131" spans="1:4" x14ac:dyDescent="0.25">
      <c r="A1131">
        <v>619</v>
      </c>
      <c r="B1131" t="s">
        <v>9554</v>
      </c>
      <c r="C1131">
        <v>144</v>
      </c>
      <c r="D1131">
        <v>24</v>
      </c>
    </row>
    <row r="1132" spans="1:4" x14ac:dyDescent="0.25">
      <c r="A1132">
        <v>620</v>
      </c>
      <c r="B1132" t="s">
        <v>9555</v>
      </c>
      <c r="C1132">
        <v>72</v>
      </c>
      <c r="D1132">
        <v>12</v>
      </c>
    </row>
    <row r="1133" spans="1:4" x14ac:dyDescent="0.25">
      <c r="A1133">
        <v>620000</v>
      </c>
      <c r="B1133" t="s">
        <v>9556</v>
      </c>
      <c r="C1133">
        <v>22</v>
      </c>
    </row>
    <row r="1134" spans="1:4" x14ac:dyDescent="0.25">
      <c r="A1134">
        <v>621</v>
      </c>
      <c r="B1134" t="s">
        <v>9557</v>
      </c>
      <c r="C1134">
        <v>48</v>
      </c>
      <c r="D1134">
        <v>12</v>
      </c>
    </row>
    <row r="1135" spans="1:4" x14ac:dyDescent="0.25">
      <c r="A1135">
        <v>622</v>
      </c>
      <c r="B1135" t="s">
        <v>9558</v>
      </c>
      <c r="C1135">
        <v>144</v>
      </c>
      <c r="D1135">
        <v>24</v>
      </c>
    </row>
    <row r="1136" spans="1:4" x14ac:dyDescent="0.25">
      <c r="A1136">
        <v>623</v>
      </c>
      <c r="B1136" t="s">
        <v>9559</v>
      </c>
      <c r="C1136">
        <v>144</v>
      </c>
      <c r="D1136">
        <v>24</v>
      </c>
    </row>
    <row r="1137" spans="1:4" x14ac:dyDescent="0.25">
      <c r="A1137">
        <v>624</v>
      </c>
      <c r="B1137" t="s">
        <v>9560</v>
      </c>
      <c r="C1137">
        <v>144</v>
      </c>
      <c r="D1137">
        <v>24</v>
      </c>
    </row>
    <row r="1138" spans="1:4" x14ac:dyDescent="0.25">
      <c r="A1138">
        <v>6301</v>
      </c>
      <c r="B1138" t="s">
        <v>9561</v>
      </c>
      <c r="C1138">
        <v>144</v>
      </c>
      <c r="D1138">
        <v>24</v>
      </c>
    </row>
    <row r="1139" spans="1:4" x14ac:dyDescent="0.25">
      <c r="A1139">
        <v>6302</v>
      </c>
      <c r="B1139" t="s">
        <v>9562</v>
      </c>
      <c r="C1139">
        <v>144</v>
      </c>
      <c r="D1139">
        <v>24</v>
      </c>
    </row>
    <row r="1140" spans="1:4" x14ac:dyDescent="0.25">
      <c r="A1140">
        <v>6303</v>
      </c>
      <c r="B1140" t="s">
        <v>9563</v>
      </c>
      <c r="C1140">
        <v>144</v>
      </c>
      <c r="D1140">
        <v>24</v>
      </c>
    </row>
    <row r="1141" spans="1:4" x14ac:dyDescent="0.25">
      <c r="A1141">
        <v>6328</v>
      </c>
      <c r="B1141" t="s">
        <v>9564</v>
      </c>
      <c r="C1141">
        <v>48</v>
      </c>
    </row>
    <row r="1142" spans="1:4" x14ac:dyDescent="0.25">
      <c r="A1142">
        <v>6367</v>
      </c>
      <c r="B1142" t="s">
        <v>9565</v>
      </c>
      <c r="C1142">
        <v>24</v>
      </c>
    </row>
    <row r="1143" spans="1:4" x14ac:dyDescent="0.25">
      <c r="A1143">
        <v>640000</v>
      </c>
      <c r="B1143" t="s">
        <v>9566</v>
      </c>
      <c r="C1143">
        <v>24</v>
      </c>
    </row>
    <row r="1144" spans="1:4" x14ac:dyDescent="0.25">
      <c r="A1144">
        <v>660</v>
      </c>
      <c r="B1144" t="s">
        <v>9567</v>
      </c>
      <c r="C1144">
        <v>24</v>
      </c>
    </row>
    <row r="1145" spans="1:4" x14ac:dyDescent="0.25">
      <c r="A1145">
        <v>6700</v>
      </c>
      <c r="B1145" t="s">
        <v>9568</v>
      </c>
      <c r="C1145">
        <v>1</v>
      </c>
    </row>
    <row r="1146" spans="1:4" x14ac:dyDescent="0.25">
      <c r="A1146">
        <v>6705</v>
      </c>
      <c r="B1146" t="s">
        <v>9569</v>
      </c>
      <c r="C1146">
        <v>1800</v>
      </c>
      <c r="D1146">
        <v>10</v>
      </c>
    </row>
    <row r="1147" spans="1:4" x14ac:dyDescent="0.25">
      <c r="A1147">
        <v>6706</v>
      </c>
      <c r="B1147" t="s">
        <v>9570</v>
      </c>
      <c r="C1147">
        <v>3000</v>
      </c>
      <c r="D1147">
        <v>50</v>
      </c>
    </row>
    <row r="1148" spans="1:4" x14ac:dyDescent="0.25">
      <c r="A1148">
        <v>6707</v>
      </c>
      <c r="B1148" t="s">
        <v>9571</v>
      </c>
      <c r="C1148">
        <v>1000</v>
      </c>
      <c r="D1148">
        <v>20</v>
      </c>
    </row>
    <row r="1149" spans="1:4" x14ac:dyDescent="0.25">
      <c r="A1149">
        <v>6708</v>
      </c>
      <c r="B1149" t="s">
        <v>9572</v>
      </c>
      <c r="C1149">
        <v>200</v>
      </c>
    </row>
    <row r="1150" spans="1:4" x14ac:dyDescent="0.25">
      <c r="A1150">
        <v>6709</v>
      </c>
      <c r="B1150" t="s">
        <v>9573</v>
      </c>
      <c r="C1150">
        <v>500</v>
      </c>
      <c r="D1150">
        <v>50</v>
      </c>
    </row>
    <row r="1151" spans="1:4" x14ac:dyDescent="0.25">
      <c r="A1151">
        <v>6710</v>
      </c>
      <c r="C1151">
        <v>1</v>
      </c>
    </row>
    <row r="1152" spans="1:4" x14ac:dyDescent="0.25">
      <c r="A1152">
        <v>6711</v>
      </c>
      <c r="C1152">
        <v>1000</v>
      </c>
      <c r="D1152">
        <v>20</v>
      </c>
    </row>
    <row r="1153" spans="1:4" x14ac:dyDescent="0.25">
      <c r="A1153">
        <v>6712</v>
      </c>
      <c r="C1153">
        <v>1000</v>
      </c>
      <c r="D1153">
        <v>20</v>
      </c>
    </row>
    <row r="1154" spans="1:4" x14ac:dyDescent="0.25">
      <c r="A1154">
        <v>6713</v>
      </c>
      <c r="C1154">
        <v>1000</v>
      </c>
      <c r="D1154">
        <v>20</v>
      </c>
    </row>
    <row r="1155" spans="1:4" x14ac:dyDescent="0.25">
      <c r="A1155">
        <v>6714</v>
      </c>
      <c r="C1155">
        <v>1000</v>
      </c>
      <c r="D1155">
        <v>20</v>
      </c>
    </row>
    <row r="1156" spans="1:4" x14ac:dyDescent="0.25">
      <c r="A1156">
        <v>6715</v>
      </c>
      <c r="C1156">
        <v>1000</v>
      </c>
      <c r="D1156">
        <v>20</v>
      </c>
    </row>
    <row r="1157" spans="1:4" x14ac:dyDescent="0.25">
      <c r="A1157">
        <v>6716</v>
      </c>
      <c r="B1157" t="s">
        <v>9573</v>
      </c>
      <c r="C1157">
        <v>600</v>
      </c>
      <c r="D1157">
        <v>20</v>
      </c>
    </row>
    <row r="1158" spans="1:4" x14ac:dyDescent="0.25">
      <c r="A1158">
        <v>6717</v>
      </c>
      <c r="B1158" t="s">
        <v>9574</v>
      </c>
      <c r="C1158">
        <v>2250</v>
      </c>
      <c r="D1158">
        <v>50</v>
      </c>
    </row>
    <row r="1159" spans="1:4" x14ac:dyDescent="0.25">
      <c r="A1159">
        <v>6718</v>
      </c>
      <c r="C1159">
        <v>400</v>
      </c>
      <c r="D1159">
        <v>25</v>
      </c>
    </row>
    <row r="1160" spans="1:4" x14ac:dyDescent="0.25">
      <c r="A1160">
        <v>6719</v>
      </c>
      <c r="C1160">
        <v>1</v>
      </c>
    </row>
    <row r="1161" spans="1:4" x14ac:dyDescent="0.25">
      <c r="A1161">
        <v>6720</v>
      </c>
      <c r="C1161">
        <v>1</v>
      </c>
    </row>
    <row r="1162" spans="1:4" x14ac:dyDescent="0.25">
      <c r="A1162">
        <v>6721</v>
      </c>
      <c r="B1162" t="s">
        <v>9575</v>
      </c>
      <c r="C1162">
        <v>40</v>
      </c>
    </row>
    <row r="1163" spans="1:4" x14ac:dyDescent="0.25">
      <c r="A1163">
        <v>6722</v>
      </c>
      <c r="B1163" t="s">
        <v>9576</v>
      </c>
      <c r="C1163">
        <v>400</v>
      </c>
      <c r="D1163">
        <v>10</v>
      </c>
    </row>
    <row r="1164" spans="1:4" x14ac:dyDescent="0.25">
      <c r="A1164">
        <v>6723</v>
      </c>
      <c r="C1164">
        <v>250</v>
      </c>
      <c r="D1164">
        <v>25</v>
      </c>
    </row>
    <row r="1165" spans="1:4" x14ac:dyDescent="0.25">
      <c r="A1165">
        <v>6724</v>
      </c>
      <c r="C1165">
        <v>40</v>
      </c>
    </row>
    <row r="1166" spans="1:4" x14ac:dyDescent="0.25">
      <c r="A1166">
        <v>6725</v>
      </c>
      <c r="C1166">
        <v>40</v>
      </c>
    </row>
    <row r="1167" spans="1:4" x14ac:dyDescent="0.25">
      <c r="A1167">
        <v>6726</v>
      </c>
      <c r="B1167" t="s">
        <v>8737</v>
      </c>
      <c r="C1167">
        <v>40</v>
      </c>
    </row>
    <row r="1168" spans="1:4" x14ac:dyDescent="0.25">
      <c r="A1168">
        <v>6727</v>
      </c>
      <c r="C1168">
        <v>500</v>
      </c>
      <c r="D1168">
        <v>25</v>
      </c>
    </row>
    <row r="1169" spans="1:4" x14ac:dyDescent="0.25">
      <c r="A1169">
        <v>6728</v>
      </c>
      <c r="C1169">
        <v>40</v>
      </c>
    </row>
    <row r="1170" spans="1:4" x14ac:dyDescent="0.25">
      <c r="A1170">
        <v>6729</v>
      </c>
      <c r="C1170">
        <v>1</v>
      </c>
    </row>
    <row r="1171" spans="1:4" x14ac:dyDescent="0.25">
      <c r="A1171" t="s">
        <v>9577</v>
      </c>
      <c r="C1171">
        <v>40</v>
      </c>
    </row>
    <row r="1172" spans="1:4" x14ac:dyDescent="0.25">
      <c r="A1172">
        <v>6730</v>
      </c>
      <c r="C1172">
        <v>900</v>
      </c>
      <c r="D1172">
        <v>20</v>
      </c>
    </row>
    <row r="1173" spans="1:4" x14ac:dyDescent="0.25">
      <c r="A1173">
        <v>6731</v>
      </c>
      <c r="B1173" t="s">
        <v>9578</v>
      </c>
      <c r="C1173">
        <v>1000</v>
      </c>
      <c r="D1173">
        <v>25</v>
      </c>
    </row>
    <row r="1174" spans="1:4" x14ac:dyDescent="0.25">
      <c r="A1174">
        <v>6737</v>
      </c>
      <c r="B1174" t="s">
        <v>9579</v>
      </c>
      <c r="C1174">
        <v>1000</v>
      </c>
      <c r="D1174">
        <v>25</v>
      </c>
    </row>
    <row r="1175" spans="1:4" x14ac:dyDescent="0.25">
      <c r="A1175">
        <v>6738</v>
      </c>
      <c r="B1175" t="s">
        <v>9580</v>
      </c>
      <c r="C1175">
        <v>1000</v>
      </c>
      <c r="D1175">
        <v>25</v>
      </c>
    </row>
    <row r="1176" spans="1:4" x14ac:dyDescent="0.25">
      <c r="A1176">
        <v>6739</v>
      </c>
      <c r="B1176" t="s">
        <v>9581</v>
      </c>
      <c r="C1176">
        <v>1000</v>
      </c>
      <c r="D1176">
        <v>25</v>
      </c>
    </row>
    <row r="1177" spans="1:4" x14ac:dyDescent="0.25">
      <c r="A1177">
        <v>6740</v>
      </c>
      <c r="B1177" t="s">
        <v>9582</v>
      </c>
      <c r="C1177">
        <v>1</v>
      </c>
    </row>
    <row r="1178" spans="1:4" x14ac:dyDescent="0.25">
      <c r="A1178" t="s">
        <v>9583</v>
      </c>
      <c r="C1178">
        <v>2000</v>
      </c>
      <c r="D1178">
        <v>20</v>
      </c>
    </row>
    <row r="1179" spans="1:4" x14ac:dyDescent="0.25">
      <c r="A1179">
        <v>6747</v>
      </c>
      <c r="B1179" t="s">
        <v>9584</v>
      </c>
      <c r="C1179">
        <v>1000</v>
      </c>
      <c r="D1179">
        <v>20</v>
      </c>
    </row>
    <row r="1180" spans="1:4" x14ac:dyDescent="0.25">
      <c r="A1180">
        <v>6748</v>
      </c>
      <c r="B1180" t="s">
        <v>9585</v>
      </c>
      <c r="C1180">
        <v>600</v>
      </c>
      <c r="D1180">
        <v>30</v>
      </c>
    </row>
    <row r="1181" spans="1:4" x14ac:dyDescent="0.25">
      <c r="A1181">
        <v>6750</v>
      </c>
      <c r="B1181" t="s">
        <v>9586</v>
      </c>
      <c r="C1181">
        <v>1</v>
      </c>
    </row>
    <row r="1182" spans="1:4" x14ac:dyDescent="0.25">
      <c r="A1182">
        <v>6751</v>
      </c>
      <c r="B1182" t="s">
        <v>9587</v>
      </c>
      <c r="C1182">
        <v>1</v>
      </c>
    </row>
    <row r="1183" spans="1:4" x14ac:dyDescent="0.25">
      <c r="A1183">
        <v>6752</v>
      </c>
      <c r="B1183" t="s">
        <v>9588</v>
      </c>
      <c r="C1183">
        <v>1</v>
      </c>
    </row>
    <row r="1184" spans="1:4" x14ac:dyDescent="0.25">
      <c r="A1184">
        <v>6753</v>
      </c>
      <c r="B1184" t="s">
        <v>9589</v>
      </c>
      <c r="C1184">
        <v>1</v>
      </c>
    </row>
    <row r="1185" spans="1:4" x14ac:dyDescent="0.25">
      <c r="A1185">
        <v>6754</v>
      </c>
      <c r="B1185" t="s">
        <v>9590</v>
      </c>
      <c r="C1185">
        <v>1</v>
      </c>
    </row>
    <row r="1186" spans="1:4" x14ac:dyDescent="0.25">
      <c r="A1186">
        <v>6760</v>
      </c>
      <c r="B1186" t="s">
        <v>9591</v>
      </c>
      <c r="C1186">
        <v>40</v>
      </c>
    </row>
    <row r="1187" spans="1:4" x14ac:dyDescent="0.25">
      <c r="A1187">
        <v>6770</v>
      </c>
      <c r="B1187" t="s">
        <v>9592</v>
      </c>
      <c r="C1187">
        <v>2000</v>
      </c>
      <c r="D1187">
        <v>100</v>
      </c>
    </row>
    <row r="1188" spans="1:4" x14ac:dyDescent="0.25">
      <c r="A1188">
        <v>6780</v>
      </c>
      <c r="B1188" t="s">
        <v>9593</v>
      </c>
      <c r="C1188">
        <v>200</v>
      </c>
      <c r="D1188">
        <v>10</v>
      </c>
    </row>
    <row r="1189" spans="1:4" x14ac:dyDescent="0.25">
      <c r="A1189">
        <v>6781</v>
      </c>
      <c r="B1189" t="s">
        <v>9594</v>
      </c>
      <c r="C1189">
        <v>60</v>
      </c>
      <c r="D1189">
        <v>6</v>
      </c>
    </row>
    <row r="1190" spans="1:4" x14ac:dyDescent="0.25">
      <c r="A1190">
        <v>6789</v>
      </c>
      <c r="C1190">
        <v>200</v>
      </c>
      <c r="D1190">
        <v>20</v>
      </c>
    </row>
    <row r="1191" spans="1:4" x14ac:dyDescent="0.25">
      <c r="A1191">
        <v>6790</v>
      </c>
      <c r="B1191" t="s">
        <v>9595</v>
      </c>
      <c r="C1191">
        <v>1</v>
      </c>
    </row>
    <row r="1192" spans="1:4" x14ac:dyDescent="0.25">
      <c r="A1192">
        <v>6791</v>
      </c>
      <c r="B1192" t="s">
        <v>9596</v>
      </c>
      <c r="C1192">
        <v>50</v>
      </c>
    </row>
    <row r="1193" spans="1:4" x14ac:dyDescent="0.25">
      <c r="A1193">
        <v>6798</v>
      </c>
      <c r="B1193" t="s">
        <v>9597</v>
      </c>
      <c r="C1193">
        <v>500</v>
      </c>
      <c r="D1193">
        <v>10</v>
      </c>
    </row>
    <row r="1194" spans="1:4" x14ac:dyDescent="0.25">
      <c r="A1194">
        <v>6799</v>
      </c>
      <c r="B1194" t="s">
        <v>9598</v>
      </c>
      <c r="C1194">
        <v>500</v>
      </c>
    </row>
    <row r="1195" spans="1:4" x14ac:dyDescent="0.25">
      <c r="A1195">
        <v>680</v>
      </c>
      <c r="B1195" t="s">
        <v>9599</v>
      </c>
      <c r="C1195">
        <v>12</v>
      </c>
    </row>
    <row r="1196" spans="1:4" x14ac:dyDescent="0.25">
      <c r="A1196">
        <v>6800</v>
      </c>
      <c r="B1196" t="s">
        <v>9600</v>
      </c>
      <c r="C1196">
        <v>72</v>
      </c>
      <c r="D1196">
        <v>24</v>
      </c>
    </row>
    <row r="1197" spans="1:4" x14ac:dyDescent="0.25">
      <c r="A1197">
        <v>6801</v>
      </c>
      <c r="B1197" t="s">
        <v>9601</v>
      </c>
      <c r="C1197">
        <v>72</v>
      </c>
      <c r="D1197">
        <v>24</v>
      </c>
    </row>
    <row r="1198" spans="1:4" x14ac:dyDescent="0.25">
      <c r="A1198">
        <v>6802</v>
      </c>
      <c r="B1198" t="s">
        <v>9602</v>
      </c>
      <c r="C1198">
        <v>72</v>
      </c>
      <c r="D1198">
        <v>24</v>
      </c>
    </row>
    <row r="1199" spans="1:4" x14ac:dyDescent="0.25">
      <c r="A1199">
        <v>6803</v>
      </c>
      <c r="B1199" t="s">
        <v>9603</v>
      </c>
      <c r="C1199">
        <v>72</v>
      </c>
      <c r="D1199">
        <v>24</v>
      </c>
    </row>
    <row r="1200" spans="1:4" x14ac:dyDescent="0.25">
      <c r="A1200">
        <v>6804</v>
      </c>
      <c r="B1200" t="s">
        <v>9604</v>
      </c>
      <c r="C1200">
        <v>10</v>
      </c>
    </row>
    <row r="1201" spans="1:4" x14ac:dyDescent="0.25">
      <c r="A1201">
        <v>6805</v>
      </c>
      <c r="B1201" t="s">
        <v>9082</v>
      </c>
      <c r="C1201">
        <v>10</v>
      </c>
    </row>
    <row r="1202" spans="1:4" x14ac:dyDescent="0.25">
      <c r="A1202">
        <v>6808</v>
      </c>
      <c r="B1202" t="s">
        <v>9605</v>
      </c>
      <c r="C1202">
        <v>288</v>
      </c>
      <c r="D1202">
        <v>24</v>
      </c>
    </row>
    <row r="1203" spans="1:4" x14ac:dyDescent="0.25">
      <c r="A1203">
        <v>6809</v>
      </c>
      <c r="B1203" t="s">
        <v>9606</v>
      </c>
      <c r="C1203">
        <v>288</v>
      </c>
      <c r="D1203">
        <v>24</v>
      </c>
    </row>
    <row r="1204" spans="1:4" x14ac:dyDescent="0.25">
      <c r="A1204">
        <v>681</v>
      </c>
      <c r="B1204" t="s">
        <v>9607</v>
      </c>
      <c r="C1204">
        <v>12</v>
      </c>
    </row>
    <row r="1205" spans="1:4" x14ac:dyDescent="0.25">
      <c r="A1205">
        <v>6810</v>
      </c>
      <c r="B1205" t="s">
        <v>9608</v>
      </c>
      <c r="C1205">
        <v>144</v>
      </c>
      <c r="D1205">
        <v>24</v>
      </c>
    </row>
    <row r="1206" spans="1:4" x14ac:dyDescent="0.25">
      <c r="A1206">
        <v>6811</v>
      </c>
      <c r="B1206" t="s">
        <v>9609</v>
      </c>
      <c r="C1206">
        <v>144</v>
      </c>
      <c r="D1206">
        <v>24</v>
      </c>
    </row>
    <row r="1207" spans="1:4" x14ac:dyDescent="0.25">
      <c r="A1207">
        <v>6812</v>
      </c>
      <c r="B1207" t="s">
        <v>9610</v>
      </c>
      <c r="C1207">
        <v>144</v>
      </c>
      <c r="D1207">
        <v>24</v>
      </c>
    </row>
    <row r="1208" spans="1:4" x14ac:dyDescent="0.25">
      <c r="A1208">
        <v>6813</v>
      </c>
      <c r="B1208" t="s">
        <v>9611</v>
      </c>
      <c r="C1208">
        <v>144</v>
      </c>
      <c r="D1208">
        <v>24</v>
      </c>
    </row>
    <row r="1209" spans="1:4" x14ac:dyDescent="0.25">
      <c r="A1209">
        <v>696</v>
      </c>
      <c r="B1209" t="s">
        <v>9612</v>
      </c>
      <c r="C1209">
        <v>12</v>
      </c>
    </row>
    <row r="1210" spans="1:4" x14ac:dyDescent="0.25">
      <c r="A1210">
        <v>698</v>
      </c>
      <c r="B1210" t="s">
        <v>9613</v>
      </c>
      <c r="C1210">
        <v>12</v>
      </c>
    </row>
    <row r="1211" spans="1:4" x14ac:dyDescent="0.25">
      <c r="A1211">
        <v>699</v>
      </c>
      <c r="B1211" t="s">
        <v>9614</v>
      </c>
      <c r="C1211">
        <v>12</v>
      </c>
    </row>
    <row r="1212" spans="1:4" x14ac:dyDescent="0.25">
      <c r="A1212">
        <v>700</v>
      </c>
      <c r="B1212" t="s">
        <v>9615</v>
      </c>
      <c r="C1212">
        <v>12</v>
      </c>
    </row>
    <row r="1213" spans="1:4" x14ac:dyDescent="0.25">
      <c r="A1213">
        <v>701</v>
      </c>
      <c r="B1213" t="s">
        <v>9616</v>
      </c>
      <c r="C1213">
        <v>144</v>
      </c>
      <c r="D1213">
        <v>24</v>
      </c>
    </row>
    <row r="1214" spans="1:4" x14ac:dyDescent="0.25">
      <c r="A1214">
        <v>70115</v>
      </c>
      <c r="B1214" t="s">
        <v>9617</v>
      </c>
      <c r="C1214">
        <v>48</v>
      </c>
    </row>
    <row r="1215" spans="1:4" x14ac:dyDescent="0.25">
      <c r="A1215">
        <v>70122</v>
      </c>
      <c r="B1215" t="s">
        <v>9618</v>
      </c>
      <c r="C1215">
        <v>48</v>
      </c>
    </row>
    <row r="1216" spans="1:4" x14ac:dyDescent="0.25">
      <c r="A1216">
        <v>702</v>
      </c>
      <c r="B1216" t="s">
        <v>9619</v>
      </c>
      <c r="C1216">
        <v>144</v>
      </c>
      <c r="D1216">
        <v>24</v>
      </c>
    </row>
    <row r="1217" spans="1:4" x14ac:dyDescent="0.25">
      <c r="A1217">
        <v>70283</v>
      </c>
      <c r="B1217" t="s">
        <v>9620</v>
      </c>
      <c r="C1217">
        <v>48</v>
      </c>
    </row>
    <row r="1218" spans="1:4" x14ac:dyDescent="0.25">
      <c r="A1218">
        <v>703</v>
      </c>
      <c r="B1218" t="s">
        <v>9621</v>
      </c>
      <c r="C1218">
        <v>144</v>
      </c>
      <c r="D1218">
        <v>24</v>
      </c>
    </row>
    <row r="1219" spans="1:4" x14ac:dyDescent="0.25">
      <c r="A1219">
        <v>705</v>
      </c>
      <c r="B1219" t="s">
        <v>9622</v>
      </c>
      <c r="C1219">
        <v>144</v>
      </c>
      <c r="D1219">
        <v>24</v>
      </c>
    </row>
    <row r="1220" spans="1:4" x14ac:dyDescent="0.25">
      <c r="A1220">
        <v>70513</v>
      </c>
      <c r="B1220" t="s">
        <v>9623</v>
      </c>
      <c r="C1220">
        <v>48</v>
      </c>
    </row>
    <row r="1221" spans="1:4" x14ac:dyDescent="0.25">
      <c r="A1221">
        <v>70559</v>
      </c>
      <c r="B1221" t="s">
        <v>9624</v>
      </c>
      <c r="C1221">
        <v>48</v>
      </c>
    </row>
    <row r="1222" spans="1:4" x14ac:dyDescent="0.25">
      <c r="A1222">
        <v>707</v>
      </c>
      <c r="B1222" t="s">
        <v>9625</v>
      </c>
      <c r="C1222">
        <v>144</v>
      </c>
      <c r="D1222">
        <v>24</v>
      </c>
    </row>
    <row r="1223" spans="1:4" x14ac:dyDescent="0.25">
      <c r="A1223">
        <v>70702</v>
      </c>
      <c r="B1223" t="s">
        <v>9626</v>
      </c>
      <c r="C1223">
        <v>48</v>
      </c>
    </row>
    <row r="1224" spans="1:4" x14ac:dyDescent="0.25">
      <c r="A1224">
        <v>70719</v>
      </c>
      <c r="B1224" t="s">
        <v>9627</v>
      </c>
      <c r="C1224">
        <v>48</v>
      </c>
    </row>
    <row r="1225" spans="1:4" x14ac:dyDescent="0.25">
      <c r="A1225">
        <v>70726</v>
      </c>
      <c r="B1225" t="s">
        <v>9628</v>
      </c>
      <c r="C1225">
        <v>48</v>
      </c>
    </row>
    <row r="1226" spans="1:4" x14ac:dyDescent="0.25">
      <c r="A1226">
        <v>708</v>
      </c>
      <c r="B1226" t="s">
        <v>9629</v>
      </c>
      <c r="C1226">
        <v>144</v>
      </c>
      <c r="D1226">
        <v>24</v>
      </c>
    </row>
    <row r="1227" spans="1:4" x14ac:dyDescent="0.25">
      <c r="A1227">
        <v>71082</v>
      </c>
      <c r="B1227" t="s">
        <v>9630</v>
      </c>
      <c r="C1227">
        <v>48</v>
      </c>
    </row>
    <row r="1228" spans="1:4" x14ac:dyDescent="0.25">
      <c r="A1228">
        <v>71158</v>
      </c>
      <c r="B1228" t="s">
        <v>9631</v>
      </c>
      <c r="C1228">
        <v>12</v>
      </c>
    </row>
    <row r="1229" spans="1:4" x14ac:dyDescent="0.25">
      <c r="A1229">
        <v>71159</v>
      </c>
      <c r="B1229" t="s">
        <v>9632</v>
      </c>
      <c r="C1229">
        <v>8</v>
      </c>
    </row>
    <row r="1230" spans="1:4" x14ac:dyDescent="0.25">
      <c r="A1230">
        <v>71185</v>
      </c>
      <c r="B1230" t="s">
        <v>9633</v>
      </c>
      <c r="C1230">
        <v>40</v>
      </c>
    </row>
    <row r="1231" spans="1:4" x14ac:dyDescent="0.25">
      <c r="A1231">
        <v>712</v>
      </c>
      <c r="B1231" t="s">
        <v>9634</v>
      </c>
      <c r="C1231">
        <v>144</v>
      </c>
      <c r="D1231">
        <v>24</v>
      </c>
    </row>
    <row r="1232" spans="1:4" x14ac:dyDescent="0.25">
      <c r="A1232">
        <v>713</v>
      </c>
      <c r="B1232" t="s">
        <v>9635</v>
      </c>
      <c r="C1232">
        <v>144</v>
      </c>
      <c r="D1232">
        <v>24</v>
      </c>
    </row>
    <row r="1233" spans="1:4" x14ac:dyDescent="0.25">
      <c r="A1233">
        <v>714</v>
      </c>
      <c r="B1233" t="s">
        <v>9636</v>
      </c>
      <c r="C1233">
        <v>144</v>
      </c>
      <c r="D1233">
        <v>24</v>
      </c>
    </row>
    <row r="1234" spans="1:4" x14ac:dyDescent="0.25">
      <c r="A1234">
        <v>714937</v>
      </c>
      <c r="B1234" t="s">
        <v>9637</v>
      </c>
      <c r="C1234">
        <v>10</v>
      </c>
    </row>
    <row r="1235" spans="1:4" x14ac:dyDescent="0.25">
      <c r="A1235">
        <v>715</v>
      </c>
      <c r="B1235" t="s">
        <v>9638</v>
      </c>
      <c r="C1235">
        <v>12</v>
      </c>
    </row>
    <row r="1236" spans="1:4" x14ac:dyDescent="0.25">
      <c r="A1236">
        <v>716</v>
      </c>
      <c r="B1236" t="s">
        <v>9639</v>
      </c>
      <c r="C1236">
        <v>144</v>
      </c>
      <c r="D1236">
        <v>24</v>
      </c>
    </row>
    <row r="1237" spans="1:4" x14ac:dyDescent="0.25">
      <c r="A1237">
        <v>717</v>
      </c>
      <c r="B1237" t="s">
        <v>9640</v>
      </c>
      <c r="C1237">
        <v>144</v>
      </c>
      <c r="D1237">
        <v>24</v>
      </c>
    </row>
    <row r="1238" spans="1:4" x14ac:dyDescent="0.25">
      <c r="A1238">
        <v>718</v>
      </c>
      <c r="B1238" t="s">
        <v>9641</v>
      </c>
      <c r="C1238">
        <v>144</v>
      </c>
      <c r="D1238">
        <v>24</v>
      </c>
    </row>
    <row r="1239" spans="1:4" x14ac:dyDescent="0.25">
      <c r="A1239">
        <v>719</v>
      </c>
      <c r="B1239" t="s">
        <v>9642</v>
      </c>
      <c r="C1239">
        <v>144</v>
      </c>
      <c r="D1239">
        <v>24</v>
      </c>
    </row>
    <row r="1240" spans="1:4" x14ac:dyDescent="0.25">
      <c r="A1240">
        <v>720</v>
      </c>
      <c r="B1240" t="s">
        <v>9643</v>
      </c>
      <c r="C1240">
        <v>144</v>
      </c>
      <c r="D1240">
        <v>24</v>
      </c>
    </row>
    <row r="1241" spans="1:4" x14ac:dyDescent="0.25">
      <c r="A1241">
        <v>72000</v>
      </c>
      <c r="B1241" t="s">
        <v>9644</v>
      </c>
      <c r="C1241">
        <v>48</v>
      </c>
    </row>
    <row r="1242" spans="1:4" x14ac:dyDescent="0.25">
      <c r="A1242">
        <v>72001</v>
      </c>
      <c r="B1242" t="s">
        <v>9645</v>
      </c>
      <c r="C1242">
        <v>48</v>
      </c>
    </row>
    <row r="1243" spans="1:4" x14ac:dyDescent="0.25">
      <c r="A1243">
        <v>721</v>
      </c>
      <c r="B1243" t="s">
        <v>9646</v>
      </c>
      <c r="C1243">
        <v>144</v>
      </c>
      <c r="D1243">
        <v>24</v>
      </c>
    </row>
    <row r="1244" spans="1:4" x14ac:dyDescent="0.25">
      <c r="A1244">
        <v>72209</v>
      </c>
      <c r="B1244" t="s">
        <v>9647</v>
      </c>
      <c r="C1244">
        <v>40</v>
      </c>
    </row>
    <row r="1245" spans="1:4" x14ac:dyDescent="0.25">
      <c r="A1245">
        <v>72321</v>
      </c>
      <c r="B1245" t="s">
        <v>9648</v>
      </c>
      <c r="C1245">
        <v>48</v>
      </c>
    </row>
    <row r="1246" spans="1:4" x14ac:dyDescent="0.25">
      <c r="A1246">
        <v>72322</v>
      </c>
      <c r="B1246" t="s">
        <v>9649</v>
      </c>
      <c r="C1246">
        <v>48</v>
      </c>
    </row>
    <row r="1247" spans="1:4" x14ac:dyDescent="0.25">
      <c r="A1247">
        <v>724</v>
      </c>
      <c r="B1247" t="s">
        <v>9650</v>
      </c>
      <c r="C1247">
        <v>144</v>
      </c>
      <c r="D1247">
        <v>24</v>
      </c>
    </row>
    <row r="1248" spans="1:4" x14ac:dyDescent="0.25">
      <c r="A1248">
        <v>725</v>
      </c>
      <c r="B1248" t="s">
        <v>9651</v>
      </c>
      <c r="C1248">
        <v>144</v>
      </c>
      <c r="D1248">
        <v>24</v>
      </c>
    </row>
    <row r="1249" spans="1:4" x14ac:dyDescent="0.25">
      <c r="A1249">
        <v>727</v>
      </c>
      <c r="B1249" t="s">
        <v>9652</v>
      </c>
      <c r="C1249">
        <v>144</v>
      </c>
      <c r="D1249">
        <v>24</v>
      </c>
    </row>
    <row r="1250" spans="1:4" x14ac:dyDescent="0.25">
      <c r="A1250">
        <v>72749</v>
      </c>
      <c r="B1250" t="s">
        <v>9653</v>
      </c>
      <c r="C1250">
        <v>48</v>
      </c>
    </row>
    <row r="1251" spans="1:4" x14ac:dyDescent="0.25">
      <c r="A1251">
        <v>72751</v>
      </c>
      <c r="B1251" t="s">
        <v>9654</v>
      </c>
      <c r="C1251">
        <v>48</v>
      </c>
    </row>
    <row r="1252" spans="1:4" x14ac:dyDescent="0.25">
      <c r="A1252">
        <v>72752</v>
      </c>
      <c r="B1252" t="s">
        <v>9655</v>
      </c>
      <c r="C1252">
        <v>48</v>
      </c>
    </row>
    <row r="1253" spans="1:4" x14ac:dyDescent="0.25">
      <c r="A1253">
        <v>72780</v>
      </c>
      <c r="B1253" t="s">
        <v>9656</v>
      </c>
      <c r="C1253">
        <v>48</v>
      </c>
    </row>
    <row r="1254" spans="1:4" x14ac:dyDescent="0.25">
      <c r="A1254">
        <v>72781</v>
      </c>
      <c r="B1254" t="s">
        <v>9657</v>
      </c>
      <c r="C1254">
        <v>48</v>
      </c>
    </row>
    <row r="1255" spans="1:4" x14ac:dyDescent="0.25">
      <c r="A1255">
        <v>72786</v>
      </c>
      <c r="B1255" t="s">
        <v>9658</v>
      </c>
      <c r="C1255">
        <v>48</v>
      </c>
    </row>
    <row r="1256" spans="1:4" x14ac:dyDescent="0.25">
      <c r="A1256">
        <v>728</v>
      </c>
      <c r="B1256" t="s">
        <v>9659</v>
      </c>
      <c r="C1256">
        <v>144</v>
      </c>
      <c r="D1256">
        <v>24</v>
      </c>
    </row>
    <row r="1257" spans="1:4" x14ac:dyDescent="0.25">
      <c r="A1257">
        <v>72822</v>
      </c>
      <c r="B1257" t="s">
        <v>9660</v>
      </c>
      <c r="C1257">
        <v>48</v>
      </c>
    </row>
    <row r="1258" spans="1:4" x14ac:dyDescent="0.25">
      <c r="A1258">
        <v>729</v>
      </c>
      <c r="B1258" t="s">
        <v>9661</v>
      </c>
      <c r="C1258">
        <v>144</v>
      </c>
      <c r="D1258">
        <v>24</v>
      </c>
    </row>
    <row r="1259" spans="1:4" x14ac:dyDescent="0.25">
      <c r="A1259">
        <v>730</v>
      </c>
      <c r="B1259" t="s">
        <v>9662</v>
      </c>
      <c r="C1259">
        <v>144</v>
      </c>
      <c r="D1259">
        <v>24</v>
      </c>
    </row>
    <row r="1260" spans="1:4" x14ac:dyDescent="0.25">
      <c r="A1260">
        <v>731</v>
      </c>
      <c r="B1260" t="s">
        <v>9663</v>
      </c>
      <c r="C1260">
        <v>144</v>
      </c>
      <c r="D1260">
        <v>24</v>
      </c>
    </row>
    <row r="1261" spans="1:4" x14ac:dyDescent="0.25">
      <c r="A1261">
        <v>733</v>
      </c>
      <c r="B1261" t="s">
        <v>9664</v>
      </c>
      <c r="C1261">
        <v>144</v>
      </c>
      <c r="D1261">
        <v>24</v>
      </c>
    </row>
    <row r="1262" spans="1:4" x14ac:dyDescent="0.25">
      <c r="A1262">
        <v>734</v>
      </c>
      <c r="B1262" t="s">
        <v>9665</v>
      </c>
      <c r="C1262">
        <v>48</v>
      </c>
    </row>
    <row r="1263" spans="1:4" x14ac:dyDescent="0.25">
      <c r="A1263">
        <v>736</v>
      </c>
      <c r="B1263" t="s">
        <v>9666</v>
      </c>
      <c r="C1263">
        <v>144</v>
      </c>
      <c r="D1263">
        <v>24</v>
      </c>
    </row>
    <row r="1264" spans="1:4" x14ac:dyDescent="0.25">
      <c r="A1264">
        <v>737</v>
      </c>
      <c r="B1264" t="s">
        <v>9667</v>
      </c>
      <c r="C1264">
        <v>144</v>
      </c>
      <c r="D1264">
        <v>24</v>
      </c>
    </row>
    <row r="1265" spans="1:4" x14ac:dyDescent="0.25">
      <c r="A1265">
        <v>738</v>
      </c>
      <c r="B1265" t="s">
        <v>9668</v>
      </c>
      <c r="C1265">
        <v>144</v>
      </c>
      <c r="D1265">
        <v>24</v>
      </c>
    </row>
    <row r="1266" spans="1:4" x14ac:dyDescent="0.25">
      <c r="A1266">
        <v>739</v>
      </c>
      <c r="B1266" t="s">
        <v>9669</v>
      </c>
      <c r="C1266">
        <v>144</v>
      </c>
      <c r="D1266">
        <v>24</v>
      </c>
    </row>
    <row r="1267" spans="1:4" x14ac:dyDescent="0.25">
      <c r="A1267">
        <v>740</v>
      </c>
      <c r="B1267" t="s">
        <v>9670</v>
      </c>
      <c r="C1267">
        <v>144</v>
      </c>
      <c r="D1267">
        <v>24</v>
      </c>
    </row>
    <row r="1268" spans="1:4" x14ac:dyDescent="0.25">
      <c r="A1268">
        <v>741</v>
      </c>
      <c r="B1268" t="s">
        <v>9671</v>
      </c>
      <c r="C1268">
        <v>144</v>
      </c>
      <c r="D1268">
        <v>24</v>
      </c>
    </row>
    <row r="1269" spans="1:4" x14ac:dyDescent="0.25">
      <c r="A1269">
        <v>742</v>
      </c>
      <c r="B1269" t="s">
        <v>9672</v>
      </c>
      <c r="C1269">
        <v>144</v>
      </c>
      <c r="D1269">
        <v>24</v>
      </c>
    </row>
    <row r="1270" spans="1:4" x14ac:dyDescent="0.25">
      <c r="A1270">
        <v>744</v>
      </c>
      <c r="B1270" t="s">
        <v>9673</v>
      </c>
      <c r="C1270">
        <v>144</v>
      </c>
      <c r="D1270">
        <v>24</v>
      </c>
    </row>
    <row r="1271" spans="1:4" x14ac:dyDescent="0.25">
      <c r="A1271">
        <v>745</v>
      </c>
      <c r="B1271" t="s">
        <v>9674</v>
      </c>
      <c r="C1271">
        <v>144</v>
      </c>
      <c r="D1271">
        <v>24</v>
      </c>
    </row>
    <row r="1272" spans="1:4" x14ac:dyDescent="0.25">
      <c r="A1272">
        <v>746</v>
      </c>
      <c r="B1272" t="s">
        <v>9675</v>
      </c>
      <c r="C1272">
        <v>144</v>
      </c>
      <c r="D1272">
        <v>24</v>
      </c>
    </row>
    <row r="1273" spans="1:4" x14ac:dyDescent="0.25">
      <c r="A1273">
        <v>747</v>
      </c>
      <c r="B1273" t="s">
        <v>9676</v>
      </c>
      <c r="C1273">
        <v>144</v>
      </c>
      <c r="D1273">
        <v>24</v>
      </c>
    </row>
    <row r="1274" spans="1:4" x14ac:dyDescent="0.25">
      <c r="A1274">
        <v>74700</v>
      </c>
      <c r="B1274" t="s">
        <v>9677</v>
      </c>
      <c r="C1274">
        <v>48</v>
      </c>
    </row>
    <row r="1275" spans="1:4" x14ac:dyDescent="0.25">
      <c r="A1275">
        <v>750</v>
      </c>
      <c r="B1275" t="s">
        <v>9678</v>
      </c>
      <c r="C1275">
        <v>48</v>
      </c>
    </row>
    <row r="1276" spans="1:4" x14ac:dyDescent="0.25">
      <c r="A1276">
        <v>751</v>
      </c>
      <c r="B1276" t="s">
        <v>9679</v>
      </c>
      <c r="C1276">
        <v>144</v>
      </c>
      <c r="D1276">
        <v>24</v>
      </c>
    </row>
    <row r="1277" spans="1:4" x14ac:dyDescent="0.25">
      <c r="A1277">
        <v>755</v>
      </c>
      <c r="B1277" t="s">
        <v>9680</v>
      </c>
      <c r="C1277">
        <v>144</v>
      </c>
      <c r="D1277">
        <v>12</v>
      </c>
    </row>
    <row r="1278" spans="1:4" x14ac:dyDescent="0.25">
      <c r="A1278">
        <v>760</v>
      </c>
      <c r="B1278" t="s">
        <v>9681</v>
      </c>
      <c r="C1278">
        <v>144</v>
      </c>
      <c r="D1278">
        <v>24</v>
      </c>
    </row>
    <row r="1279" spans="1:4" x14ac:dyDescent="0.25">
      <c r="A1279">
        <v>761</v>
      </c>
      <c r="B1279" t="s">
        <v>9682</v>
      </c>
      <c r="C1279">
        <v>144</v>
      </c>
      <c r="D1279">
        <v>24</v>
      </c>
    </row>
    <row r="1280" spans="1:4" x14ac:dyDescent="0.25">
      <c r="A1280">
        <v>763</v>
      </c>
      <c r="B1280" t="s">
        <v>9683</v>
      </c>
      <c r="C1280">
        <v>144</v>
      </c>
      <c r="D1280">
        <v>24</v>
      </c>
    </row>
    <row r="1281" spans="1:4" x14ac:dyDescent="0.25">
      <c r="A1281">
        <v>764</v>
      </c>
      <c r="B1281" t="s">
        <v>9684</v>
      </c>
      <c r="C1281">
        <v>72</v>
      </c>
      <c r="D1281">
        <v>24</v>
      </c>
    </row>
    <row r="1282" spans="1:4" x14ac:dyDescent="0.25">
      <c r="A1282">
        <v>765</v>
      </c>
      <c r="B1282" t="s">
        <v>9685</v>
      </c>
      <c r="C1282">
        <v>144</v>
      </c>
      <c r="D1282">
        <v>24</v>
      </c>
    </row>
    <row r="1283" spans="1:4" x14ac:dyDescent="0.25">
      <c r="A1283">
        <v>766</v>
      </c>
      <c r="B1283" t="s">
        <v>9686</v>
      </c>
      <c r="C1283">
        <v>48</v>
      </c>
    </row>
    <row r="1284" spans="1:4" x14ac:dyDescent="0.25">
      <c r="A1284">
        <v>767</v>
      </c>
      <c r="B1284" t="s">
        <v>9687</v>
      </c>
      <c r="C1284">
        <v>144</v>
      </c>
      <c r="D1284">
        <v>24</v>
      </c>
    </row>
    <row r="1285" spans="1:4" x14ac:dyDescent="0.25">
      <c r="A1285">
        <v>768</v>
      </c>
      <c r="B1285" t="s">
        <v>9688</v>
      </c>
      <c r="C1285">
        <v>72</v>
      </c>
      <c r="D1285">
        <v>12</v>
      </c>
    </row>
    <row r="1286" spans="1:4" x14ac:dyDescent="0.25">
      <c r="A1286">
        <v>769</v>
      </c>
      <c r="B1286" t="s">
        <v>9689</v>
      </c>
      <c r="C1286">
        <v>144</v>
      </c>
      <c r="D1286">
        <v>24</v>
      </c>
    </row>
    <row r="1287" spans="1:4" x14ac:dyDescent="0.25">
      <c r="A1287">
        <v>770</v>
      </c>
      <c r="B1287" t="s">
        <v>9690</v>
      </c>
      <c r="C1287">
        <v>144</v>
      </c>
      <c r="D1287">
        <v>24</v>
      </c>
    </row>
    <row r="1288" spans="1:4" x14ac:dyDescent="0.25">
      <c r="A1288">
        <v>771</v>
      </c>
      <c r="B1288" t="s">
        <v>9691</v>
      </c>
      <c r="C1288">
        <v>144</v>
      </c>
      <c r="D1288">
        <v>24</v>
      </c>
    </row>
    <row r="1289" spans="1:4" x14ac:dyDescent="0.25">
      <c r="A1289">
        <v>772</v>
      </c>
      <c r="B1289" t="s">
        <v>9692</v>
      </c>
      <c r="C1289">
        <v>144</v>
      </c>
      <c r="D1289">
        <v>24</v>
      </c>
    </row>
    <row r="1290" spans="1:4" x14ac:dyDescent="0.25">
      <c r="A1290">
        <v>776</v>
      </c>
      <c r="B1290" t="s">
        <v>9693</v>
      </c>
      <c r="C1290">
        <v>144</v>
      </c>
      <c r="D1290">
        <v>24</v>
      </c>
    </row>
    <row r="1291" spans="1:4" x14ac:dyDescent="0.25">
      <c r="A1291">
        <v>780</v>
      </c>
      <c r="B1291" t="s">
        <v>9694</v>
      </c>
      <c r="C1291">
        <v>288</v>
      </c>
      <c r="D1291">
        <v>24</v>
      </c>
    </row>
    <row r="1292" spans="1:4" x14ac:dyDescent="0.25">
      <c r="A1292">
        <v>781</v>
      </c>
      <c r="B1292" t="s">
        <v>9695</v>
      </c>
      <c r="C1292">
        <v>288</v>
      </c>
      <c r="D1292">
        <v>24</v>
      </c>
    </row>
    <row r="1293" spans="1:4" x14ac:dyDescent="0.25">
      <c r="A1293">
        <v>782</v>
      </c>
      <c r="B1293" t="s">
        <v>9696</v>
      </c>
      <c r="C1293">
        <v>288</v>
      </c>
      <c r="D1293">
        <v>24</v>
      </c>
    </row>
    <row r="1294" spans="1:4" x14ac:dyDescent="0.25">
      <c r="A1294">
        <v>783</v>
      </c>
      <c r="B1294" t="s">
        <v>9697</v>
      </c>
      <c r="C1294">
        <v>72</v>
      </c>
      <c r="D1294">
        <v>24</v>
      </c>
    </row>
    <row r="1295" spans="1:4" x14ac:dyDescent="0.25">
      <c r="A1295">
        <v>784</v>
      </c>
      <c r="B1295" t="s">
        <v>9698</v>
      </c>
      <c r="C1295">
        <v>72</v>
      </c>
      <c r="D1295">
        <v>24</v>
      </c>
    </row>
    <row r="1296" spans="1:4" x14ac:dyDescent="0.25">
      <c r="A1296">
        <v>785</v>
      </c>
      <c r="B1296" t="s">
        <v>9699</v>
      </c>
      <c r="C1296">
        <v>144</v>
      </c>
      <c r="D1296">
        <v>24</v>
      </c>
    </row>
    <row r="1297" spans="1:4" x14ac:dyDescent="0.25">
      <c r="A1297">
        <v>786</v>
      </c>
      <c r="B1297" t="s">
        <v>9700</v>
      </c>
      <c r="C1297">
        <v>144</v>
      </c>
      <c r="D1297">
        <v>24</v>
      </c>
    </row>
    <row r="1298" spans="1:4" x14ac:dyDescent="0.25">
      <c r="A1298">
        <v>787</v>
      </c>
      <c r="B1298" t="s">
        <v>9701</v>
      </c>
      <c r="C1298">
        <v>144</v>
      </c>
      <c r="D1298">
        <v>24</v>
      </c>
    </row>
    <row r="1299" spans="1:4" x14ac:dyDescent="0.25">
      <c r="A1299">
        <v>790</v>
      </c>
      <c r="B1299" t="s">
        <v>9702</v>
      </c>
      <c r="C1299">
        <v>288</v>
      </c>
      <c r="D1299">
        <v>24</v>
      </c>
    </row>
    <row r="1300" spans="1:4" x14ac:dyDescent="0.25">
      <c r="A1300">
        <v>791</v>
      </c>
      <c r="B1300" t="s">
        <v>9703</v>
      </c>
      <c r="C1300">
        <v>288</v>
      </c>
      <c r="D1300">
        <v>24</v>
      </c>
    </row>
    <row r="1301" spans="1:4" x14ac:dyDescent="0.25">
      <c r="A1301">
        <v>792</v>
      </c>
      <c r="B1301" t="s">
        <v>9702</v>
      </c>
      <c r="C1301">
        <v>288</v>
      </c>
      <c r="D1301">
        <v>24</v>
      </c>
    </row>
    <row r="1302" spans="1:4" x14ac:dyDescent="0.25">
      <c r="A1302">
        <v>793</v>
      </c>
      <c r="B1302" t="s">
        <v>9704</v>
      </c>
      <c r="C1302">
        <v>288</v>
      </c>
      <c r="D1302">
        <v>24</v>
      </c>
    </row>
    <row r="1303" spans="1:4" x14ac:dyDescent="0.25">
      <c r="A1303">
        <v>8000</v>
      </c>
      <c r="B1303" t="s">
        <v>9705</v>
      </c>
      <c r="C1303">
        <v>10</v>
      </c>
    </row>
    <row r="1304" spans="1:4" x14ac:dyDescent="0.25">
      <c r="A1304" t="s">
        <v>9706</v>
      </c>
      <c r="B1304" t="s">
        <v>9705</v>
      </c>
      <c r="C1304">
        <v>10</v>
      </c>
    </row>
    <row r="1305" spans="1:4" x14ac:dyDescent="0.25">
      <c r="A1305">
        <v>8004</v>
      </c>
      <c r="B1305" t="s">
        <v>9707</v>
      </c>
      <c r="C1305">
        <v>5</v>
      </c>
    </row>
    <row r="1306" spans="1:4" x14ac:dyDescent="0.25">
      <c r="A1306">
        <v>8005</v>
      </c>
      <c r="B1306" t="s">
        <v>9708</v>
      </c>
      <c r="C1306">
        <v>5</v>
      </c>
    </row>
    <row r="1307" spans="1:4" x14ac:dyDescent="0.25">
      <c r="A1307">
        <v>8006</v>
      </c>
      <c r="B1307" t="s">
        <v>9709</v>
      </c>
      <c r="C1307">
        <v>5</v>
      </c>
    </row>
    <row r="1308" spans="1:4" x14ac:dyDescent="0.25">
      <c r="A1308">
        <v>801</v>
      </c>
      <c r="B1308" t="s">
        <v>9710</v>
      </c>
      <c r="C1308">
        <v>144</v>
      </c>
      <c r="D1308">
        <v>24</v>
      </c>
    </row>
    <row r="1309" spans="1:4" x14ac:dyDescent="0.25">
      <c r="A1309">
        <v>8010</v>
      </c>
      <c r="B1309" t="s">
        <v>9711</v>
      </c>
      <c r="C1309">
        <v>10</v>
      </c>
    </row>
    <row r="1310" spans="1:4" x14ac:dyDescent="0.25">
      <c r="A1310">
        <v>80101</v>
      </c>
      <c r="B1310" t="s">
        <v>9712</v>
      </c>
      <c r="C1310">
        <v>1</v>
      </c>
    </row>
    <row r="1311" spans="1:4" x14ac:dyDescent="0.25">
      <c r="A1311">
        <v>80102</v>
      </c>
      <c r="B1311" t="s">
        <v>9713</v>
      </c>
      <c r="C1311">
        <v>1</v>
      </c>
    </row>
    <row r="1312" spans="1:4" x14ac:dyDescent="0.25">
      <c r="A1312">
        <v>80103</v>
      </c>
      <c r="B1312" t="s">
        <v>9714</v>
      </c>
      <c r="C1312">
        <v>1</v>
      </c>
    </row>
    <row r="1313" spans="1:4" x14ac:dyDescent="0.25">
      <c r="A1313" t="s">
        <v>9715</v>
      </c>
      <c r="B1313" t="s">
        <v>9712</v>
      </c>
      <c r="C1313">
        <v>6</v>
      </c>
    </row>
    <row r="1314" spans="1:4" x14ac:dyDescent="0.25">
      <c r="A1314" t="s">
        <v>9716</v>
      </c>
      <c r="B1314" t="s">
        <v>9713</v>
      </c>
      <c r="C1314">
        <v>6</v>
      </c>
    </row>
    <row r="1315" spans="1:4" x14ac:dyDescent="0.25">
      <c r="A1315" t="s">
        <v>9717</v>
      </c>
      <c r="B1315" t="s">
        <v>9714</v>
      </c>
      <c r="C1315">
        <v>5</v>
      </c>
    </row>
    <row r="1316" spans="1:4" x14ac:dyDescent="0.25">
      <c r="A1316" t="s">
        <v>9718</v>
      </c>
      <c r="B1316" t="s">
        <v>9711</v>
      </c>
      <c r="C1316">
        <v>10</v>
      </c>
    </row>
    <row r="1317" spans="1:4" x14ac:dyDescent="0.25">
      <c r="A1317">
        <v>802</v>
      </c>
      <c r="B1317" t="s">
        <v>9719</v>
      </c>
      <c r="C1317">
        <v>144</v>
      </c>
      <c r="D1317">
        <v>24</v>
      </c>
    </row>
    <row r="1318" spans="1:4" x14ac:dyDescent="0.25">
      <c r="A1318">
        <v>8020</v>
      </c>
      <c r="B1318" t="s">
        <v>9720</v>
      </c>
      <c r="C1318">
        <v>1</v>
      </c>
    </row>
    <row r="1319" spans="1:4" x14ac:dyDescent="0.25">
      <c r="A1319" t="s">
        <v>9721</v>
      </c>
      <c r="B1319" t="s">
        <v>9720</v>
      </c>
      <c r="C1319">
        <v>1</v>
      </c>
    </row>
    <row r="1320" spans="1:4" x14ac:dyDescent="0.25">
      <c r="A1320">
        <v>8021</v>
      </c>
      <c r="B1320" t="s">
        <v>9722</v>
      </c>
      <c r="C1320">
        <v>1</v>
      </c>
    </row>
    <row r="1321" spans="1:4" x14ac:dyDescent="0.25">
      <c r="A1321" t="s">
        <v>9723</v>
      </c>
      <c r="B1321" t="s">
        <v>9722</v>
      </c>
      <c r="C1321">
        <v>1</v>
      </c>
    </row>
    <row r="1322" spans="1:4" x14ac:dyDescent="0.25">
      <c r="A1322">
        <v>8022</v>
      </c>
      <c r="B1322" t="s">
        <v>9724</v>
      </c>
      <c r="C1322">
        <v>1</v>
      </c>
    </row>
    <row r="1323" spans="1:4" x14ac:dyDescent="0.25">
      <c r="A1323" t="s">
        <v>9725</v>
      </c>
      <c r="B1323" t="s">
        <v>9724</v>
      </c>
      <c r="C1323">
        <v>1</v>
      </c>
    </row>
    <row r="1324" spans="1:4" x14ac:dyDescent="0.25">
      <c r="A1324">
        <v>8023</v>
      </c>
      <c r="B1324" t="s">
        <v>9726</v>
      </c>
      <c r="C1324">
        <v>1</v>
      </c>
    </row>
    <row r="1325" spans="1:4" x14ac:dyDescent="0.25">
      <c r="A1325" t="s">
        <v>9727</v>
      </c>
      <c r="B1325" t="s">
        <v>9726</v>
      </c>
      <c r="C1325">
        <v>1</v>
      </c>
    </row>
    <row r="1326" spans="1:4" x14ac:dyDescent="0.25">
      <c r="A1326">
        <v>8024</v>
      </c>
      <c r="B1326" t="s">
        <v>9728</v>
      </c>
      <c r="C1326">
        <v>1</v>
      </c>
    </row>
    <row r="1327" spans="1:4" x14ac:dyDescent="0.25">
      <c r="A1327" t="s">
        <v>9729</v>
      </c>
      <c r="B1327" t="s">
        <v>9728</v>
      </c>
      <c r="C1327">
        <v>1</v>
      </c>
    </row>
    <row r="1328" spans="1:4" x14ac:dyDescent="0.25">
      <c r="A1328">
        <v>80282</v>
      </c>
      <c r="B1328" t="s">
        <v>9730</v>
      </c>
      <c r="C1328">
        <v>48</v>
      </c>
    </row>
    <row r="1329" spans="1:4" x14ac:dyDescent="0.25">
      <c r="A1329">
        <v>803</v>
      </c>
      <c r="B1329" t="s">
        <v>9731</v>
      </c>
      <c r="C1329">
        <v>144</v>
      </c>
      <c r="D1329">
        <v>24</v>
      </c>
    </row>
    <row r="1330" spans="1:4" x14ac:dyDescent="0.25">
      <c r="A1330">
        <v>804</v>
      </c>
      <c r="B1330" t="s">
        <v>9732</v>
      </c>
      <c r="C1330">
        <v>144</v>
      </c>
      <c r="D1330">
        <v>24</v>
      </c>
    </row>
    <row r="1331" spans="1:4" x14ac:dyDescent="0.25">
      <c r="A1331">
        <v>805</v>
      </c>
      <c r="B1331" t="s">
        <v>9733</v>
      </c>
      <c r="C1331">
        <v>144</v>
      </c>
      <c r="D1331">
        <v>24</v>
      </c>
    </row>
    <row r="1332" spans="1:4" x14ac:dyDescent="0.25">
      <c r="A1332">
        <v>806</v>
      </c>
      <c r="B1332" t="s">
        <v>9734</v>
      </c>
      <c r="C1332">
        <v>144</v>
      </c>
      <c r="D1332">
        <v>24</v>
      </c>
    </row>
    <row r="1333" spans="1:4" x14ac:dyDescent="0.25">
      <c r="A1333">
        <v>807</v>
      </c>
      <c r="B1333" t="s">
        <v>9735</v>
      </c>
      <c r="C1333">
        <v>144</v>
      </c>
      <c r="D1333">
        <v>24</v>
      </c>
    </row>
    <row r="1334" spans="1:4" x14ac:dyDescent="0.25">
      <c r="A1334">
        <v>808</v>
      </c>
      <c r="B1334" t="s">
        <v>9736</v>
      </c>
      <c r="C1334">
        <v>144</v>
      </c>
      <c r="D1334">
        <v>24</v>
      </c>
    </row>
    <row r="1335" spans="1:4" x14ac:dyDescent="0.25">
      <c r="A1335">
        <v>8090</v>
      </c>
      <c r="B1335" t="s">
        <v>9737</v>
      </c>
      <c r="C1335">
        <v>1</v>
      </c>
    </row>
    <row r="1336" spans="1:4" x14ac:dyDescent="0.25">
      <c r="A1336">
        <v>8091</v>
      </c>
      <c r="B1336" t="s">
        <v>9738</v>
      </c>
      <c r="C1336">
        <v>1</v>
      </c>
    </row>
    <row r="1337" spans="1:4" x14ac:dyDescent="0.25">
      <c r="A1337">
        <v>8092</v>
      </c>
      <c r="B1337" t="s">
        <v>9739</v>
      </c>
      <c r="C1337">
        <v>1</v>
      </c>
    </row>
    <row r="1338" spans="1:4" x14ac:dyDescent="0.25">
      <c r="A1338">
        <v>8093</v>
      </c>
      <c r="B1338" t="s">
        <v>9740</v>
      </c>
      <c r="C1338">
        <v>1</v>
      </c>
    </row>
    <row r="1339" spans="1:4" x14ac:dyDescent="0.25">
      <c r="A1339">
        <v>8094</v>
      </c>
      <c r="B1339" t="s">
        <v>9741</v>
      </c>
      <c r="C1339">
        <v>1</v>
      </c>
    </row>
    <row r="1340" spans="1:4" x14ac:dyDescent="0.25">
      <c r="A1340">
        <v>8095</v>
      </c>
      <c r="B1340" t="s">
        <v>9742</v>
      </c>
      <c r="C1340">
        <v>1</v>
      </c>
    </row>
    <row r="1341" spans="1:4" x14ac:dyDescent="0.25">
      <c r="A1341">
        <v>8096</v>
      </c>
      <c r="B1341" t="s">
        <v>9743</v>
      </c>
      <c r="C1341">
        <v>1</v>
      </c>
    </row>
    <row r="1342" spans="1:4" x14ac:dyDescent="0.25">
      <c r="A1342">
        <v>8097</v>
      </c>
      <c r="B1342" t="s">
        <v>9744</v>
      </c>
      <c r="C1342">
        <v>1</v>
      </c>
    </row>
    <row r="1343" spans="1:4" x14ac:dyDescent="0.25">
      <c r="A1343">
        <v>8098</v>
      </c>
      <c r="B1343" t="s">
        <v>9745</v>
      </c>
      <c r="C1343">
        <v>1</v>
      </c>
    </row>
    <row r="1344" spans="1:4" x14ac:dyDescent="0.25">
      <c r="A1344">
        <v>8099</v>
      </c>
      <c r="B1344" t="s">
        <v>9746</v>
      </c>
      <c r="C1344">
        <v>1</v>
      </c>
    </row>
    <row r="1345" spans="1:4" x14ac:dyDescent="0.25">
      <c r="A1345">
        <v>810</v>
      </c>
      <c r="B1345" t="s">
        <v>9747</v>
      </c>
      <c r="C1345">
        <v>144</v>
      </c>
      <c r="D1345">
        <v>24</v>
      </c>
    </row>
    <row r="1346" spans="1:4" x14ac:dyDescent="0.25">
      <c r="A1346">
        <v>811</v>
      </c>
      <c r="B1346" t="s">
        <v>9748</v>
      </c>
      <c r="C1346">
        <v>144</v>
      </c>
      <c r="D1346">
        <v>24</v>
      </c>
    </row>
    <row r="1347" spans="1:4" x14ac:dyDescent="0.25">
      <c r="A1347">
        <v>81197</v>
      </c>
      <c r="B1347" t="s">
        <v>9749</v>
      </c>
      <c r="C1347">
        <v>10</v>
      </c>
    </row>
    <row r="1348" spans="1:4" x14ac:dyDescent="0.25">
      <c r="A1348">
        <v>81199</v>
      </c>
      <c r="B1348" t="s">
        <v>9750</v>
      </c>
      <c r="C1348">
        <v>10</v>
      </c>
    </row>
    <row r="1349" spans="1:4" x14ac:dyDescent="0.25">
      <c r="A1349">
        <v>812</v>
      </c>
      <c r="B1349" t="s">
        <v>9751</v>
      </c>
      <c r="C1349">
        <v>36</v>
      </c>
    </row>
    <row r="1350" spans="1:4" x14ac:dyDescent="0.25">
      <c r="A1350">
        <v>81201</v>
      </c>
      <c r="B1350" t="s">
        <v>9752</v>
      </c>
      <c r="C1350">
        <v>10</v>
      </c>
    </row>
    <row r="1351" spans="1:4" x14ac:dyDescent="0.25">
      <c r="A1351">
        <v>815432010011</v>
      </c>
      <c r="B1351" t="s">
        <v>9753</v>
      </c>
      <c r="C1351">
        <v>4</v>
      </c>
    </row>
    <row r="1352" spans="1:4" x14ac:dyDescent="0.25">
      <c r="A1352">
        <v>815432010028</v>
      </c>
      <c r="B1352" t="s">
        <v>9754</v>
      </c>
      <c r="C1352">
        <v>4</v>
      </c>
    </row>
    <row r="1353" spans="1:4" x14ac:dyDescent="0.25">
      <c r="A1353">
        <v>816</v>
      </c>
      <c r="B1353" t="s">
        <v>9755</v>
      </c>
      <c r="C1353">
        <v>36</v>
      </c>
    </row>
    <row r="1354" spans="1:4" x14ac:dyDescent="0.25">
      <c r="A1354">
        <v>8210</v>
      </c>
      <c r="C1354">
        <v>160</v>
      </c>
      <c r="D1354">
        <v>20</v>
      </c>
    </row>
    <row r="1355" spans="1:4" x14ac:dyDescent="0.25">
      <c r="A1355">
        <v>825</v>
      </c>
      <c r="B1355" t="s">
        <v>9756</v>
      </c>
      <c r="C1355">
        <v>48</v>
      </c>
    </row>
    <row r="1356" spans="1:4" x14ac:dyDescent="0.25">
      <c r="A1356">
        <v>836</v>
      </c>
      <c r="B1356" t="s">
        <v>9757</v>
      </c>
      <c r="C1356">
        <v>144</v>
      </c>
      <c r="D1356">
        <v>24</v>
      </c>
    </row>
    <row r="1357" spans="1:4" x14ac:dyDescent="0.25">
      <c r="A1357">
        <v>837</v>
      </c>
      <c r="B1357" t="s">
        <v>9758</v>
      </c>
      <c r="C1357">
        <v>144</v>
      </c>
      <c r="D1357">
        <v>24</v>
      </c>
    </row>
    <row r="1358" spans="1:4" x14ac:dyDescent="0.25">
      <c r="A1358">
        <v>84200</v>
      </c>
      <c r="B1358" t="s">
        <v>9759</v>
      </c>
      <c r="C1358">
        <v>48</v>
      </c>
    </row>
    <row r="1359" spans="1:4" x14ac:dyDescent="0.25">
      <c r="A1359">
        <v>84300</v>
      </c>
      <c r="B1359" t="s">
        <v>9760</v>
      </c>
      <c r="C1359">
        <v>48</v>
      </c>
    </row>
    <row r="1360" spans="1:4" x14ac:dyDescent="0.25">
      <c r="A1360">
        <v>844</v>
      </c>
      <c r="B1360" t="s">
        <v>9761</v>
      </c>
      <c r="C1360">
        <v>48</v>
      </c>
    </row>
    <row r="1361" spans="1:4" x14ac:dyDescent="0.25">
      <c r="A1361">
        <v>845</v>
      </c>
      <c r="B1361" t="s">
        <v>9762</v>
      </c>
      <c r="C1361">
        <v>24</v>
      </c>
    </row>
    <row r="1362" spans="1:4" x14ac:dyDescent="0.25">
      <c r="A1362">
        <v>846</v>
      </c>
      <c r="B1362" t="s">
        <v>9763</v>
      </c>
      <c r="C1362">
        <v>24</v>
      </c>
    </row>
    <row r="1363" spans="1:4" x14ac:dyDescent="0.25">
      <c r="A1363">
        <v>8923026</v>
      </c>
      <c r="C1363">
        <v>24</v>
      </c>
    </row>
    <row r="1364" spans="1:4" x14ac:dyDescent="0.25">
      <c r="A1364">
        <v>9000</v>
      </c>
      <c r="B1364" t="s">
        <v>9764</v>
      </c>
      <c r="C1364">
        <v>24</v>
      </c>
    </row>
    <row r="1365" spans="1:4" x14ac:dyDescent="0.25">
      <c r="A1365">
        <v>9001</v>
      </c>
      <c r="B1365" t="s">
        <v>9765</v>
      </c>
      <c r="C1365">
        <v>24</v>
      </c>
    </row>
    <row r="1366" spans="1:4" x14ac:dyDescent="0.25">
      <c r="A1366">
        <v>9003</v>
      </c>
      <c r="B1366" t="s">
        <v>9766</v>
      </c>
      <c r="C1366">
        <v>24</v>
      </c>
    </row>
    <row r="1367" spans="1:4" x14ac:dyDescent="0.25">
      <c r="A1367">
        <v>9005</v>
      </c>
      <c r="B1367" t="s">
        <v>9767</v>
      </c>
      <c r="C1367">
        <v>24</v>
      </c>
    </row>
    <row r="1368" spans="1:4" x14ac:dyDescent="0.25">
      <c r="A1368">
        <v>9006</v>
      </c>
      <c r="B1368" t="s">
        <v>9768</v>
      </c>
      <c r="C1368">
        <v>24</v>
      </c>
    </row>
    <row r="1369" spans="1:4" x14ac:dyDescent="0.25">
      <c r="A1369">
        <v>9007</v>
      </c>
      <c r="B1369" t="s">
        <v>9769</v>
      </c>
      <c r="C1369">
        <v>24</v>
      </c>
    </row>
    <row r="1370" spans="1:4" x14ac:dyDescent="0.25">
      <c r="A1370">
        <v>9008</v>
      </c>
      <c r="B1370" t="s">
        <v>9770</v>
      </c>
      <c r="C1370">
        <v>24</v>
      </c>
    </row>
    <row r="1371" spans="1:4" x14ac:dyDescent="0.25">
      <c r="A1371">
        <v>9009</v>
      </c>
      <c r="B1371" t="s">
        <v>9771</v>
      </c>
      <c r="C1371">
        <v>24</v>
      </c>
    </row>
    <row r="1372" spans="1:4" x14ac:dyDescent="0.25">
      <c r="A1372">
        <v>901</v>
      </c>
      <c r="B1372" t="s">
        <v>9772</v>
      </c>
      <c r="C1372">
        <v>144</v>
      </c>
      <c r="D1372">
        <v>24</v>
      </c>
    </row>
    <row r="1373" spans="1:4" x14ac:dyDescent="0.25">
      <c r="A1373">
        <v>9010</v>
      </c>
      <c r="B1373" t="s">
        <v>9773</v>
      </c>
      <c r="C1373">
        <v>24</v>
      </c>
    </row>
    <row r="1374" spans="1:4" x14ac:dyDescent="0.25">
      <c r="A1374">
        <v>9011</v>
      </c>
      <c r="B1374" t="s">
        <v>9774</v>
      </c>
      <c r="C1374">
        <v>24</v>
      </c>
    </row>
    <row r="1375" spans="1:4" x14ac:dyDescent="0.25">
      <c r="A1375">
        <v>9012</v>
      </c>
      <c r="B1375" t="s">
        <v>9775</v>
      </c>
      <c r="C1375">
        <v>24</v>
      </c>
    </row>
    <row r="1376" spans="1:4" x14ac:dyDescent="0.25">
      <c r="A1376">
        <v>9013</v>
      </c>
      <c r="B1376" t="s">
        <v>9776</v>
      </c>
      <c r="C1376">
        <v>24</v>
      </c>
    </row>
    <row r="1377" spans="1:4" x14ac:dyDescent="0.25">
      <c r="A1377">
        <v>902</v>
      </c>
      <c r="B1377" t="s">
        <v>9777</v>
      </c>
      <c r="C1377">
        <v>144</v>
      </c>
      <c r="D1377">
        <v>24</v>
      </c>
    </row>
    <row r="1378" spans="1:4" x14ac:dyDescent="0.25">
      <c r="A1378">
        <v>903</v>
      </c>
      <c r="B1378" t="s">
        <v>9778</v>
      </c>
      <c r="C1378">
        <v>144</v>
      </c>
      <c r="D1378">
        <v>24</v>
      </c>
    </row>
    <row r="1379" spans="1:4" x14ac:dyDescent="0.25">
      <c r="A1379">
        <v>904</v>
      </c>
      <c r="B1379" t="s">
        <v>9779</v>
      </c>
      <c r="C1379">
        <v>144</v>
      </c>
      <c r="D1379">
        <v>24</v>
      </c>
    </row>
    <row r="1380" spans="1:4" x14ac:dyDescent="0.25">
      <c r="A1380">
        <v>905</v>
      </c>
      <c r="B1380" t="s">
        <v>9780</v>
      </c>
      <c r="C1380">
        <v>144</v>
      </c>
      <c r="D1380">
        <v>24</v>
      </c>
    </row>
    <row r="1381" spans="1:4" x14ac:dyDescent="0.25">
      <c r="A1381">
        <v>906</v>
      </c>
      <c r="B1381" t="s">
        <v>9781</v>
      </c>
      <c r="C1381">
        <v>12</v>
      </c>
    </row>
    <row r="1382" spans="1:4" x14ac:dyDescent="0.25">
      <c r="A1382">
        <v>907</v>
      </c>
      <c r="B1382" t="s">
        <v>9782</v>
      </c>
      <c r="C1382">
        <v>12</v>
      </c>
    </row>
    <row r="1383" spans="1:4" x14ac:dyDescent="0.25">
      <c r="A1383">
        <v>909</v>
      </c>
      <c r="B1383" t="s">
        <v>9783</v>
      </c>
      <c r="C1383">
        <v>36</v>
      </c>
    </row>
    <row r="1384" spans="1:4" x14ac:dyDescent="0.25">
      <c r="A1384">
        <v>910</v>
      </c>
      <c r="B1384" t="s">
        <v>9784</v>
      </c>
      <c r="C1384">
        <v>36</v>
      </c>
    </row>
    <row r="1385" spans="1:4" x14ac:dyDescent="0.25">
      <c r="A1385">
        <v>912</v>
      </c>
      <c r="B1385" t="s">
        <v>9785</v>
      </c>
      <c r="C1385">
        <v>144</v>
      </c>
      <c r="D1385">
        <v>24</v>
      </c>
    </row>
    <row r="1386" spans="1:4" x14ac:dyDescent="0.25">
      <c r="A1386">
        <v>914</v>
      </c>
      <c r="B1386" t="s">
        <v>9786</v>
      </c>
      <c r="C1386">
        <v>36</v>
      </c>
    </row>
    <row r="1387" spans="1:4" x14ac:dyDescent="0.25">
      <c r="A1387">
        <v>915</v>
      </c>
      <c r="B1387" t="s">
        <v>9787</v>
      </c>
      <c r="C1387">
        <v>36</v>
      </c>
    </row>
    <row r="1388" spans="1:4" x14ac:dyDescent="0.25">
      <c r="A1388">
        <v>918</v>
      </c>
      <c r="B1388" t="s">
        <v>9788</v>
      </c>
      <c r="C1388">
        <v>1</v>
      </c>
    </row>
    <row r="1389" spans="1:4" x14ac:dyDescent="0.25">
      <c r="A1389">
        <v>919</v>
      </c>
      <c r="B1389" t="s">
        <v>9789</v>
      </c>
      <c r="C1389">
        <v>1</v>
      </c>
    </row>
    <row r="1390" spans="1:4" x14ac:dyDescent="0.25">
      <c r="A1390">
        <v>920</v>
      </c>
      <c r="B1390" t="s">
        <v>9790</v>
      </c>
      <c r="C1390">
        <v>36</v>
      </c>
    </row>
    <row r="1391" spans="1:4" x14ac:dyDescent="0.25">
      <c r="A1391">
        <v>921</v>
      </c>
      <c r="B1391" t="s">
        <v>9791</v>
      </c>
      <c r="C1391">
        <v>36</v>
      </c>
    </row>
    <row r="1392" spans="1:4" x14ac:dyDescent="0.25">
      <c r="A1392">
        <v>922</v>
      </c>
      <c r="B1392" t="s">
        <v>9792</v>
      </c>
      <c r="C1392">
        <v>36</v>
      </c>
    </row>
    <row r="1393" spans="1:4" x14ac:dyDescent="0.25">
      <c r="A1393">
        <v>923</v>
      </c>
      <c r="B1393" t="s">
        <v>9793</v>
      </c>
      <c r="C1393">
        <v>36</v>
      </c>
    </row>
    <row r="1394" spans="1:4" x14ac:dyDescent="0.25">
      <c r="A1394">
        <v>924</v>
      </c>
      <c r="B1394" t="s">
        <v>9794</v>
      </c>
      <c r="C1394">
        <v>24</v>
      </c>
    </row>
    <row r="1395" spans="1:4" x14ac:dyDescent="0.25">
      <c r="A1395">
        <v>925</v>
      </c>
      <c r="B1395" t="s">
        <v>9795</v>
      </c>
      <c r="C1395">
        <v>72</v>
      </c>
      <c r="D1395">
        <v>24</v>
      </c>
    </row>
    <row r="1396" spans="1:4" x14ac:dyDescent="0.25">
      <c r="A1396">
        <v>926</v>
      </c>
      <c r="B1396" t="s">
        <v>9796</v>
      </c>
      <c r="C1396">
        <v>72</v>
      </c>
      <c r="D1396">
        <v>24</v>
      </c>
    </row>
    <row r="1397" spans="1:4" x14ac:dyDescent="0.25">
      <c r="A1397">
        <v>927</v>
      </c>
      <c r="B1397" t="s">
        <v>9797</v>
      </c>
      <c r="C1397">
        <v>144</v>
      </c>
      <c r="D1397">
        <v>24</v>
      </c>
    </row>
    <row r="1398" spans="1:4" x14ac:dyDescent="0.25">
      <c r="A1398">
        <v>928</v>
      </c>
      <c r="B1398" t="s">
        <v>9798</v>
      </c>
      <c r="C1398">
        <v>144</v>
      </c>
      <c r="D1398">
        <v>24</v>
      </c>
    </row>
    <row r="1399" spans="1:4" x14ac:dyDescent="0.25">
      <c r="A1399">
        <v>929</v>
      </c>
      <c r="B1399" t="s">
        <v>9799</v>
      </c>
      <c r="C1399">
        <v>144</v>
      </c>
      <c r="D1399">
        <v>24</v>
      </c>
    </row>
    <row r="1400" spans="1:4" x14ac:dyDescent="0.25">
      <c r="A1400">
        <v>930</v>
      </c>
      <c r="B1400" t="s">
        <v>9800</v>
      </c>
      <c r="C1400">
        <v>144</v>
      </c>
      <c r="D1400">
        <v>24</v>
      </c>
    </row>
    <row r="1401" spans="1:4" x14ac:dyDescent="0.25">
      <c r="A1401">
        <v>93578</v>
      </c>
      <c r="B1401" t="s">
        <v>9801</v>
      </c>
      <c r="C1401">
        <v>10</v>
      </c>
    </row>
    <row r="1402" spans="1:4" x14ac:dyDescent="0.25">
      <c r="A1402">
        <v>93591</v>
      </c>
      <c r="B1402" t="s">
        <v>9802</v>
      </c>
      <c r="C1402">
        <v>10</v>
      </c>
    </row>
    <row r="1403" spans="1:4" x14ac:dyDescent="0.25">
      <c r="A1403">
        <v>936</v>
      </c>
      <c r="B1403" t="s">
        <v>9803</v>
      </c>
      <c r="C1403">
        <v>144</v>
      </c>
      <c r="D1403">
        <v>24</v>
      </c>
    </row>
    <row r="1404" spans="1:4" x14ac:dyDescent="0.25">
      <c r="A1404">
        <v>937</v>
      </c>
      <c r="B1404" t="s">
        <v>9804</v>
      </c>
      <c r="C1404">
        <v>144</v>
      </c>
      <c r="D1404">
        <v>24</v>
      </c>
    </row>
    <row r="1405" spans="1:4" x14ac:dyDescent="0.25">
      <c r="A1405">
        <v>938</v>
      </c>
      <c r="B1405" t="s">
        <v>9805</v>
      </c>
      <c r="C1405">
        <v>144</v>
      </c>
    </row>
    <row r="1406" spans="1:4" x14ac:dyDescent="0.25">
      <c r="A1406">
        <v>939</v>
      </c>
      <c r="B1406" t="s">
        <v>9806</v>
      </c>
      <c r="C1406">
        <v>144</v>
      </c>
    </row>
    <row r="1407" spans="1:4" x14ac:dyDescent="0.25">
      <c r="A1407">
        <v>940</v>
      </c>
      <c r="B1407" t="s">
        <v>9807</v>
      </c>
      <c r="C1407">
        <v>12</v>
      </c>
    </row>
    <row r="1408" spans="1:4" x14ac:dyDescent="0.25">
      <c r="A1408" t="s">
        <v>3478</v>
      </c>
      <c r="B1408" t="s">
        <v>9808</v>
      </c>
      <c r="C1408">
        <v>12</v>
      </c>
    </row>
    <row r="1409" spans="1:4" x14ac:dyDescent="0.25">
      <c r="A1409">
        <v>943</v>
      </c>
      <c r="B1409" t="s">
        <v>9809</v>
      </c>
      <c r="C1409">
        <v>24</v>
      </c>
    </row>
    <row r="1410" spans="1:4" x14ac:dyDescent="0.25">
      <c r="A1410">
        <v>945</v>
      </c>
      <c r="B1410" t="s">
        <v>9810</v>
      </c>
      <c r="C1410">
        <v>48</v>
      </c>
    </row>
    <row r="1411" spans="1:4" x14ac:dyDescent="0.25">
      <c r="A1411">
        <v>950</v>
      </c>
      <c r="B1411" t="s">
        <v>9811</v>
      </c>
      <c r="C1411">
        <v>36</v>
      </c>
    </row>
    <row r="1412" spans="1:4" x14ac:dyDescent="0.25">
      <c r="A1412" t="s">
        <v>9812</v>
      </c>
      <c r="C1412">
        <v>240</v>
      </c>
      <c r="D1412">
        <v>20</v>
      </c>
    </row>
    <row r="1413" spans="1:4" x14ac:dyDescent="0.25">
      <c r="A1413">
        <v>951</v>
      </c>
      <c r="B1413" t="s">
        <v>9813</v>
      </c>
      <c r="C1413">
        <v>36</v>
      </c>
    </row>
    <row r="1414" spans="1:4" x14ac:dyDescent="0.25">
      <c r="A1414">
        <v>952</v>
      </c>
      <c r="B1414" t="s">
        <v>9814</v>
      </c>
      <c r="C1414">
        <v>36</v>
      </c>
    </row>
    <row r="1415" spans="1:4" x14ac:dyDescent="0.25">
      <c r="A1415">
        <v>953</v>
      </c>
      <c r="B1415" t="s">
        <v>9815</v>
      </c>
      <c r="C1415">
        <v>36</v>
      </c>
    </row>
    <row r="1416" spans="1:4" x14ac:dyDescent="0.25">
      <c r="A1416">
        <v>954</v>
      </c>
      <c r="B1416" t="s">
        <v>9816</v>
      </c>
      <c r="C1416">
        <v>24</v>
      </c>
    </row>
    <row r="1417" spans="1:4" x14ac:dyDescent="0.25">
      <c r="A1417">
        <v>955</v>
      </c>
      <c r="B1417" t="s">
        <v>9817</v>
      </c>
      <c r="C1417">
        <v>36</v>
      </c>
    </row>
    <row r="1418" spans="1:4" x14ac:dyDescent="0.25">
      <c r="A1418">
        <v>956</v>
      </c>
      <c r="B1418" t="s">
        <v>9818</v>
      </c>
      <c r="C1418">
        <v>24</v>
      </c>
    </row>
    <row r="1419" spans="1:4" x14ac:dyDescent="0.25">
      <c r="A1419">
        <v>960</v>
      </c>
      <c r="B1419" t="s">
        <v>9819</v>
      </c>
      <c r="C1419">
        <v>36</v>
      </c>
    </row>
    <row r="1420" spans="1:4" x14ac:dyDescent="0.25">
      <c r="A1420">
        <v>961</v>
      </c>
      <c r="B1420" t="s">
        <v>9820</v>
      </c>
      <c r="C1420">
        <v>36</v>
      </c>
    </row>
    <row r="1421" spans="1:4" x14ac:dyDescent="0.25">
      <c r="A1421">
        <v>970</v>
      </c>
      <c r="B1421" t="s">
        <v>9821</v>
      </c>
      <c r="C1421">
        <v>12</v>
      </c>
    </row>
    <row r="1422" spans="1:4" x14ac:dyDescent="0.25">
      <c r="A1422">
        <v>971</v>
      </c>
      <c r="B1422" t="s">
        <v>9822</v>
      </c>
      <c r="C1422">
        <v>12</v>
      </c>
    </row>
    <row r="1423" spans="1:4" x14ac:dyDescent="0.25">
      <c r="A1423">
        <v>972</v>
      </c>
      <c r="B1423" t="s">
        <v>9823</v>
      </c>
      <c r="C1423">
        <v>12</v>
      </c>
    </row>
    <row r="1424" spans="1:4" x14ac:dyDescent="0.25">
      <c r="A1424">
        <v>973</v>
      </c>
      <c r="B1424" t="s">
        <v>9824</v>
      </c>
      <c r="C1424">
        <v>12</v>
      </c>
    </row>
    <row r="1425" spans="1:4" x14ac:dyDescent="0.25">
      <c r="A1425">
        <v>974</v>
      </c>
      <c r="B1425" t="s">
        <v>9825</v>
      </c>
      <c r="C1425">
        <v>12</v>
      </c>
    </row>
    <row r="1426" spans="1:4" x14ac:dyDescent="0.25">
      <c r="A1426">
        <v>975</v>
      </c>
      <c r="B1426" t="s">
        <v>9826</v>
      </c>
      <c r="C1426">
        <v>12</v>
      </c>
    </row>
    <row r="1427" spans="1:4" x14ac:dyDescent="0.25">
      <c r="A1427">
        <v>976</v>
      </c>
      <c r="B1427" t="s">
        <v>9827</v>
      </c>
      <c r="C1427">
        <v>12</v>
      </c>
    </row>
    <row r="1428" spans="1:4" x14ac:dyDescent="0.25">
      <c r="A1428">
        <v>977</v>
      </c>
      <c r="B1428" t="s">
        <v>9828</v>
      </c>
      <c r="C1428">
        <v>24</v>
      </c>
    </row>
    <row r="1429" spans="1:4" x14ac:dyDescent="0.25">
      <c r="A1429">
        <v>978</v>
      </c>
      <c r="B1429" t="s">
        <v>9829</v>
      </c>
      <c r="C1429">
        <v>36</v>
      </c>
    </row>
    <row r="1430" spans="1:4" x14ac:dyDescent="0.25">
      <c r="A1430">
        <v>979</v>
      </c>
      <c r="B1430" t="s">
        <v>9830</v>
      </c>
      <c r="C1430">
        <v>36</v>
      </c>
    </row>
    <row r="1431" spans="1:4" x14ac:dyDescent="0.25">
      <c r="A1431">
        <v>980</v>
      </c>
      <c r="B1431" t="s">
        <v>9831</v>
      </c>
      <c r="C1431">
        <v>144</v>
      </c>
      <c r="D1431">
        <v>24</v>
      </c>
    </row>
    <row r="1432" spans="1:4" x14ac:dyDescent="0.25">
      <c r="A1432">
        <v>981</v>
      </c>
      <c r="B1432" t="s">
        <v>9832</v>
      </c>
      <c r="C1432">
        <v>144</v>
      </c>
      <c r="D1432">
        <v>24</v>
      </c>
    </row>
    <row r="1433" spans="1:4" x14ac:dyDescent="0.25">
      <c r="A1433">
        <v>989</v>
      </c>
      <c r="B1433" t="s">
        <v>9833</v>
      </c>
      <c r="C1433">
        <v>144</v>
      </c>
      <c r="D1433">
        <v>24</v>
      </c>
    </row>
    <row r="1434" spans="1:4" x14ac:dyDescent="0.25">
      <c r="A1434">
        <v>991</v>
      </c>
      <c r="B1434" t="s">
        <v>9834</v>
      </c>
      <c r="C1434">
        <v>12</v>
      </c>
    </row>
    <row r="1435" spans="1:4" x14ac:dyDescent="0.25">
      <c r="A1435">
        <v>992</v>
      </c>
      <c r="B1435" t="s">
        <v>9835</v>
      </c>
      <c r="C1435">
        <v>6</v>
      </c>
    </row>
    <row r="1436" spans="1:4" x14ac:dyDescent="0.25">
      <c r="A1436" t="s">
        <v>4014</v>
      </c>
      <c r="B1436" t="s">
        <v>9836</v>
      </c>
      <c r="C1436">
        <v>32</v>
      </c>
    </row>
    <row r="1437" spans="1:4" x14ac:dyDescent="0.25">
      <c r="A1437" t="s">
        <v>9837</v>
      </c>
      <c r="C1437">
        <v>200</v>
      </c>
      <c r="D1437">
        <v>50</v>
      </c>
    </row>
    <row r="1438" spans="1:4" x14ac:dyDescent="0.25">
      <c r="A1438" t="s">
        <v>9838</v>
      </c>
      <c r="C1438">
        <v>2000</v>
      </c>
      <c r="D1438">
        <v>20</v>
      </c>
    </row>
    <row r="1439" spans="1:4" x14ac:dyDescent="0.25">
      <c r="A1439" t="s">
        <v>4012</v>
      </c>
      <c r="B1439" t="s">
        <v>9572</v>
      </c>
      <c r="C1439">
        <v>100</v>
      </c>
      <c r="D1439">
        <v>5</v>
      </c>
    </row>
    <row r="1440" spans="1:4" x14ac:dyDescent="0.25">
      <c r="A1440" t="s">
        <v>3913</v>
      </c>
      <c r="C1440">
        <v>40</v>
      </c>
    </row>
    <row r="1441" spans="1:4" x14ac:dyDescent="0.25">
      <c r="A1441" t="s">
        <v>9839</v>
      </c>
      <c r="C1441">
        <v>200</v>
      </c>
      <c r="D1441">
        <v>5</v>
      </c>
    </row>
    <row r="1442" spans="1:4" x14ac:dyDescent="0.25">
      <c r="A1442" t="s">
        <v>9840</v>
      </c>
      <c r="B1442" t="s">
        <v>9841</v>
      </c>
      <c r="C1442">
        <v>1200</v>
      </c>
      <c r="D1442">
        <v>20</v>
      </c>
    </row>
    <row r="1443" spans="1:4" x14ac:dyDescent="0.25">
      <c r="A1443" t="s">
        <v>9842</v>
      </c>
      <c r="B1443" t="s">
        <v>9843</v>
      </c>
      <c r="C1443">
        <v>1</v>
      </c>
    </row>
    <row r="1444" spans="1:4" x14ac:dyDescent="0.25">
      <c r="A1444" t="s">
        <v>9844</v>
      </c>
      <c r="B1444" t="s">
        <v>9845</v>
      </c>
      <c r="C1444">
        <v>1</v>
      </c>
    </row>
    <row r="1445" spans="1:4" x14ac:dyDescent="0.25">
      <c r="A1445" t="s">
        <v>9846</v>
      </c>
      <c r="B1445" t="s">
        <v>9847</v>
      </c>
      <c r="C1445">
        <v>1</v>
      </c>
    </row>
    <row r="1446" spans="1:4" x14ac:dyDescent="0.25">
      <c r="A1446" t="s">
        <v>9848</v>
      </c>
      <c r="B1446" t="s">
        <v>9849</v>
      </c>
      <c r="C1446">
        <v>1</v>
      </c>
    </row>
    <row r="1447" spans="1:4" x14ac:dyDescent="0.25">
      <c r="A1447" t="s">
        <v>9850</v>
      </c>
      <c r="B1447" t="s">
        <v>9851</v>
      </c>
      <c r="C1447">
        <v>1</v>
      </c>
    </row>
    <row r="1448" spans="1:4" x14ac:dyDescent="0.25">
      <c r="A1448" t="s">
        <v>9852</v>
      </c>
      <c r="B1448" t="s">
        <v>9853</v>
      </c>
      <c r="C1448">
        <v>1</v>
      </c>
    </row>
    <row r="1449" spans="1:4" x14ac:dyDescent="0.25">
      <c r="A1449" t="s">
        <v>9854</v>
      </c>
      <c r="B1449" t="s">
        <v>9855</v>
      </c>
      <c r="C1449">
        <v>1</v>
      </c>
    </row>
    <row r="1450" spans="1:4" x14ac:dyDescent="0.25">
      <c r="A1450" t="s">
        <v>9856</v>
      </c>
      <c r="B1450" t="s">
        <v>9857</v>
      </c>
      <c r="C1450">
        <v>1</v>
      </c>
    </row>
    <row r="1451" spans="1:4" x14ac:dyDescent="0.25">
      <c r="A1451" t="s">
        <v>9858</v>
      </c>
      <c r="B1451" t="s">
        <v>9859</v>
      </c>
      <c r="C1451">
        <v>1</v>
      </c>
    </row>
    <row r="1452" spans="1:4" x14ac:dyDescent="0.25">
      <c r="A1452" t="s">
        <v>9860</v>
      </c>
      <c r="B1452" t="s">
        <v>9861</v>
      </c>
      <c r="C1452">
        <v>1</v>
      </c>
    </row>
    <row r="1453" spans="1:4" x14ac:dyDescent="0.25">
      <c r="A1453" t="s">
        <v>9862</v>
      </c>
      <c r="B1453" t="s">
        <v>9863</v>
      </c>
      <c r="C1453">
        <v>1</v>
      </c>
    </row>
    <row r="1454" spans="1:4" x14ac:dyDescent="0.25">
      <c r="A1454" t="s">
        <v>9864</v>
      </c>
      <c r="B1454" t="s">
        <v>9865</v>
      </c>
      <c r="C1454">
        <v>1</v>
      </c>
    </row>
    <row r="1455" spans="1:4" x14ac:dyDescent="0.25">
      <c r="A1455" t="s">
        <v>9866</v>
      </c>
      <c r="B1455" t="s">
        <v>9867</v>
      </c>
      <c r="C1455">
        <v>1</v>
      </c>
    </row>
    <row r="1456" spans="1:4" x14ac:dyDescent="0.25">
      <c r="A1456" t="s">
        <v>8442</v>
      </c>
      <c r="B1456" t="s">
        <v>9868</v>
      </c>
      <c r="C1456">
        <v>1</v>
      </c>
    </row>
    <row r="1457" spans="1:4" x14ac:dyDescent="0.25">
      <c r="A1457" t="s">
        <v>9869</v>
      </c>
      <c r="B1457" t="s">
        <v>9870</v>
      </c>
      <c r="C1457">
        <v>1</v>
      </c>
    </row>
    <row r="1458" spans="1:4" x14ac:dyDescent="0.25">
      <c r="A1458" t="s">
        <v>9871</v>
      </c>
      <c r="C1458">
        <v>1</v>
      </c>
    </row>
    <row r="1459" spans="1:4" x14ac:dyDescent="0.25">
      <c r="A1459" t="s">
        <v>9872</v>
      </c>
      <c r="B1459" t="s">
        <v>9873</v>
      </c>
      <c r="C1459">
        <v>1</v>
      </c>
    </row>
    <row r="1460" spans="1:4" x14ac:dyDescent="0.25">
      <c r="A1460" t="s">
        <v>4866</v>
      </c>
      <c r="B1460" t="s">
        <v>9874</v>
      </c>
      <c r="C1460">
        <v>40</v>
      </c>
    </row>
    <row r="1461" spans="1:4" x14ac:dyDescent="0.25">
      <c r="A1461" t="s">
        <v>9875</v>
      </c>
      <c r="B1461" t="s">
        <v>9876</v>
      </c>
      <c r="C1461">
        <v>400</v>
      </c>
    </row>
    <row r="1462" spans="1:4" x14ac:dyDescent="0.25">
      <c r="A1462" t="s">
        <v>9877</v>
      </c>
      <c r="B1462" t="s">
        <v>9878</v>
      </c>
      <c r="C1462">
        <v>4</v>
      </c>
    </row>
    <row r="1463" spans="1:4" x14ac:dyDescent="0.25">
      <c r="A1463" t="s">
        <v>9879</v>
      </c>
      <c r="C1463">
        <v>500</v>
      </c>
      <c r="D1463">
        <v>10</v>
      </c>
    </row>
    <row r="1464" spans="1:4" x14ac:dyDescent="0.25">
      <c r="A1464" t="s">
        <v>9880</v>
      </c>
      <c r="B1464" t="s">
        <v>9881</v>
      </c>
      <c r="C1464">
        <v>24</v>
      </c>
    </row>
    <row r="1465" spans="1:4" x14ac:dyDescent="0.25">
      <c r="A1465" t="s">
        <v>9882</v>
      </c>
      <c r="B1465" t="s">
        <v>9883</v>
      </c>
      <c r="C1465">
        <v>32</v>
      </c>
      <c r="D1465">
        <v>8</v>
      </c>
    </row>
    <row r="1466" spans="1:4" x14ac:dyDescent="0.25">
      <c r="A1466" t="s">
        <v>9884</v>
      </c>
      <c r="B1466" t="s">
        <v>9885</v>
      </c>
      <c r="C1466">
        <v>24</v>
      </c>
    </row>
    <row r="1467" spans="1:4" x14ac:dyDescent="0.25">
      <c r="A1467" t="s">
        <v>9886</v>
      </c>
      <c r="B1467" t="s">
        <v>9887</v>
      </c>
      <c r="C1467">
        <v>24</v>
      </c>
    </row>
    <row r="1468" spans="1:4" x14ac:dyDescent="0.25">
      <c r="A1468" t="s">
        <v>9888</v>
      </c>
      <c r="B1468" t="s">
        <v>9889</v>
      </c>
      <c r="C1468">
        <v>36</v>
      </c>
    </row>
    <row r="1469" spans="1:4" x14ac:dyDescent="0.25">
      <c r="A1469" t="s">
        <v>4045</v>
      </c>
      <c r="B1469" t="s">
        <v>9890</v>
      </c>
      <c r="C1469">
        <v>1152</v>
      </c>
      <c r="D1469">
        <v>192</v>
      </c>
    </row>
    <row r="1470" spans="1:4" x14ac:dyDescent="0.25">
      <c r="A1470" t="s">
        <v>9891</v>
      </c>
      <c r="B1470" t="s">
        <v>9892</v>
      </c>
      <c r="C1470">
        <v>80</v>
      </c>
    </row>
    <row r="1471" spans="1:4" x14ac:dyDescent="0.25">
      <c r="A1471" t="s">
        <v>9893</v>
      </c>
      <c r="B1471" t="s">
        <v>9894</v>
      </c>
      <c r="C1471">
        <v>80</v>
      </c>
    </row>
    <row r="1472" spans="1:4" x14ac:dyDescent="0.25">
      <c r="A1472" t="s">
        <v>9895</v>
      </c>
      <c r="B1472" t="s">
        <v>9896</v>
      </c>
      <c r="C1472">
        <v>80</v>
      </c>
    </row>
    <row r="1473" spans="1:4" x14ac:dyDescent="0.25">
      <c r="A1473" t="s">
        <v>9897</v>
      </c>
      <c r="B1473" t="s">
        <v>9898</v>
      </c>
      <c r="C1473">
        <v>80</v>
      </c>
    </row>
    <row r="1474" spans="1:4" x14ac:dyDescent="0.25">
      <c r="A1474" t="s">
        <v>4016</v>
      </c>
      <c r="B1474" t="s">
        <v>9899</v>
      </c>
      <c r="C1474">
        <v>24</v>
      </c>
    </row>
    <row r="1475" spans="1:4" x14ac:dyDescent="0.25">
      <c r="A1475" t="s">
        <v>9900</v>
      </c>
      <c r="C1475">
        <v>40</v>
      </c>
    </row>
    <row r="1476" spans="1:4" x14ac:dyDescent="0.25">
      <c r="A1476" t="s">
        <v>9901</v>
      </c>
      <c r="B1476" t="s">
        <v>9902</v>
      </c>
      <c r="C1476">
        <v>1</v>
      </c>
    </row>
    <row r="1477" spans="1:4" x14ac:dyDescent="0.25">
      <c r="A1477" t="s">
        <v>9903</v>
      </c>
      <c r="B1477" t="s">
        <v>9904</v>
      </c>
      <c r="C1477">
        <v>1500</v>
      </c>
      <c r="D1477">
        <v>50</v>
      </c>
    </row>
    <row r="1478" spans="1:4" x14ac:dyDescent="0.25">
      <c r="A1478" t="s">
        <v>3592</v>
      </c>
      <c r="B1478" t="s">
        <v>9905</v>
      </c>
      <c r="C1478">
        <v>360</v>
      </c>
      <c r="D1478">
        <v>24</v>
      </c>
    </row>
    <row r="1479" spans="1:4" x14ac:dyDescent="0.25">
      <c r="A1479" t="s">
        <v>3556</v>
      </c>
      <c r="B1479" t="s">
        <v>9906</v>
      </c>
      <c r="C1479">
        <v>360</v>
      </c>
      <c r="D1479">
        <v>24</v>
      </c>
    </row>
    <row r="1480" spans="1:4" x14ac:dyDescent="0.25">
      <c r="A1480" t="s">
        <v>3560</v>
      </c>
      <c r="B1480" t="s">
        <v>9907</v>
      </c>
      <c r="C1480">
        <v>360</v>
      </c>
      <c r="D1480">
        <v>24</v>
      </c>
    </row>
    <row r="1481" spans="1:4" x14ac:dyDescent="0.25">
      <c r="A1481" t="s">
        <v>3564</v>
      </c>
      <c r="B1481" t="s">
        <v>9908</v>
      </c>
      <c r="C1481">
        <v>360</v>
      </c>
      <c r="D1481">
        <v>24</v>
      </c>
    </row>
    <row r="1482" spans="1:4" x14ac:dyDescent="0.25">
      <c r="A1482" t="s">
        <v>3568</v>
      </c>
      <c r="B1482" t="s">
        <v>9909</v>
      </c>
      <c r="C1482">
        <v>360</v>
      </c>
      <c r="D1482">
        <v>24</v>
      </c>
    </row>
    <row r="1483" spans="1:4" x14ac:dyDescent="0.25">
      <c r="A1483" t="s">
        <v>3572</v>
      </c>
      <c r="B1483" t="s">
        <v>9910</v>
      </c>
      <c r="C1483">
        <v>360</v>
      </c>
      <c r="D1483">
        <v>24</v>
      </c>
    </row>
    <row r="1484" spans="1:4" x14ac:dyDescent="0.25">
      <c r="A1484" t="s">
        <v>3576</v>
      </c>
      <c r="B1484" t="s">
        <v>9911</v>
      </c>
      <c r="C1484">
        <v>360</v>
      </c>
      <c r="D1484">
        <v>24</v>
      </c>
    </row>
    <row r="1485" spans="1:4" x14ac:dyDescent="0.25">
      <c r="A1485" t="s">
        <v>3580</v>
      </c>
      <c r="B1485" t="s">
        <v>9912</v>
      </c>
      <c r="C1485">
        <v>360</v>
      </c>
      <c r="D1485">
        <v>24</v>
      </c>
    </row>
    <row r="1486" spans="1:4" x14ac:dyDescent="0.25">
      <c r="A1486" t="s">
        <v>3584</v>
      </c>
      <c r="B1486" t="s">
        <v>9913</v>
      </c>
      <c r="C1486">
        <v>360</v>
      </c>
      <c r="D1486">
        <v>24</v>
      </c>
    </row>
    <row r="1487" spans="1:4" x14ac:dyDescent="0.25">
      <c r="A1487" t="s">
        <v>3588</v>
      </c>
      <c r="B1487" t="s">
        <v>9914</v>
      </c>
      <c r="C1487">
        <v>360</v>
      </c>
      <c r="D1487">
        <v>24</v>
      </c>
    </row>
    <row r="1488" spans="1:4" x14ac:dyDescent="0.25">
      <c r="A1488" t="s">
        <v>3617</v>
      </c>
      <c r="B1488" t="s">
        <v>9915</v>
      </c>
      <c r="C1488">
        <v>360</v>
      </c>
      <c r="D1488">
        <v>24</v>
      </c>
    </row>
    <row r="1489" spans="1:4" x14ac:dyDescent="0.25">
      <c r="A1489" t="s">
        <v>3596</v>
      </c>
      <c r="B1489" t="s">
        <v>9916</v>
      </c>
      <c r="C1489">
        <v>360</v>
      </c>
      <c r="D1489">
        <v>24</v>
      </c>
    </row>
    <row r="1490" spans="1:4" x14ac:dyDescent="0.25">
      <c r="A1490" t="s">
        <v>3601</v>
      </c>
      <c r="B1490" t="s">
        <v>9917</v>
      </c>
      <c r="C1490">
        <v>360</v>
      </c>
      <c r="D1490">
        <v>24</v>
      </c>
    </row>
    <row r="1491" spans="1:4" x14ac:dyDescent="0.25">
      <c r="A1491" t="s">
        <v>3605</v>
      </c>
      <c r="B1491" t="s">
        <v>9918</v>
      </c>
      <c r="C1491">
        <v>360</v>
      </c>
      <c r="D1491">
        <v>24</v>
      </c>
    </row>
    <row r="1492" spans="1:4" x14ac:dyDescent="0.25">
      <c r="A1492" t="s">
        <v>3609</v>
      </c>
      <c r="B1492" t="s">
        <v>9919</v>
      </c>
      <c r="C1492">
        <v>360</v>
      </c>
      <c r="D1492">
        <v>24</v>
      </c>
    </row>
    <row r="1493" spans="1:4" x14ac:dyDescent="0.25">
      <c r="A1493" t="s">
        <v>9920</v>
      </c>
      <c r="C1493">
        <v>400</v>
      </c>
      <c r="D1493">
        <v>20</v>
      </c>
    </row>
    <row r="1494" spans="1:4" x14ac:dyDescent="0.25">
      <c r="A1494" t="s">
        <v>3613</v>
      </c>
      <c r="B1494" t="s">
        <v>9921</v>
      </c>
      <c r="C1494">
        <v>360</v>
      </c>
      <c r="D1494">
        <v>24</v>
      </c>
    </row>
    <row r="1495" spans="1:4" x14ac:dyDescent="0.25">
      <c r="A1495" t="s">
        <v>3633</v>
      </c>
      <c r="B1495" t="s">
        <v>9922</v>
      </c>
      <c r="C1495">
        <v>360</v>
      </c>
      <c r="D1495">
        <v>24</v>
      </c>
    </row>
    <row r="1496" spans="1:4" x14ac:dyDescent="0.25">
      <c r="A1496" t="s">
        <v>3621</v>
      </c>
      <c r="B1496" t="s">
        <v>9923</v>
      </c>
      <c r="C1496">
        <v>360</v>
      </c>
      <c r="D1496">
        <v>24</v>
      </c>
    </row>
    <row r="1497" spans="1:4" x14ac:dyDescent="0.25">
      <c r="A1497" t="s">
        <v>3625</v>
      </c>
      <c r="B1497" t="s">
        <v>9924</v>
      </c>
      <c r="C1497">
        <v>360</v>
      </c>
      <c r="D1497">
        <v>24</v>
      </c>
    </row>
    <row r="1498" spans="1:4" x14ac:dyDescent="0.25">
      <c r="A1498" t="s">
        <v>3649</v>
      </c>
      <c r="B1498" t="s">
        <v>9925</v>
      </c>
      <c r="C1498">
        <v>360</v>
      </c>
      <c r="D1498">
        <v>24</v>
      </c>
    </row>
    <row r="1499" spans="1:4" x14ac:dyDescent="0.25">
      <c r="A1499" t="s">
        <v>3637</v>
      </c>
      <c r="B1499" t="s">
        <v>9926</v>
      </c>
      <c r="C1499">
        <v>360</v>
      </c>
      <c r="D1499">
        <v>24</v>
      </c>
    </row>
    <row r="1500" spans="1:4" x14ac:dyDescent="0.25">
      <c r="A1500" t="s">
        <v>3645</v>
      </c>
      <c r="B1500" t="s">
        <v>9927</v>
      </c>
      <c r="C1500">
        <v>360</v>
      </c>
      <c r="D1500">
        <v>24</v>
      </c>
    </row>
    <row r="1501" spans="1:4" x14ac:dyDescent="0.25">
      <c r="A1501" t="s">
        <v>3669</v>
      </c>
      <c r="B1501" t="s">
        <v>9928</v>
      </c>
      <c r="C1501">
        <v>360</v>
      </c>
      <c r="D1501">
        <v>24</v>
      </c>
    </row>
    <row r="1502" spans="1:4" x14ac:dyDescent="0.25">
      <c r="A1502" t="s">
        <v>3653</v>
      </c>
      <c r="B1502" t="s">
        <v>9929</v>
      </c>
      <c r="C1502">
        <v>360</v>
      </c>
      <c r="D1502">
        <v>24</v>
      </c>
    </row>
    <row r="1503" spans="1:4" x14ac:dyDescent="0.25">
      <c r="A1503" t="s">
        <v>3657</v>
      </c>
      <c r="B1503" t="s">
        <v>9930</v>
      </c>
      <c r="C1503">
        <v>360</v>
      </c>
      <c r="D1503">
        <v>24</v>
      </c>
    </row>
    <row r="1504" spans="1:4" x14ac:dyDescent="0.25">
      <c r="A1504" t="s">
        <v>3661</v>
      </c>
      <c r="B1504" t="s">
        <v>9931</v>
      </c>
      <c r="C1504">
        <v>360</v>
      </c>
      <c r="D1504">
        <v>24</v>
      </c>
    </row>
    <row r="1505" spans="1:4" x14ac:dyDescent="0.25">
      <c r="A1505" t="s">
        <v>3665</v>
      </c>
      <c r="B1505" t="s">
        <v>9932</v>
      </c>
      <c r="C1505">
        <v>360</v>
      </c>
      <c r="D1505">
        <v>24</v>
      </c>
    </row>
    <row r="1506" spans="1:4" x14ac:dyDescent="0.25">
      <c r="A1506" t="s">
        <v>3673</v>
      </c>
      <c r="B1506" t="s">
        <v>9933</v>
      </c>
      <c r="C1506">
        <v>360</v>
      </c>
      <c r="D1506">
        <v>24</v>
      </c>
    </row>
    <row r="1507" spans="1:4" x14ac:dyDescent="0.25">
      <c r="A1507" t="s">
        <v>9934</v>
      </c>
      <c r="B1507" t="s">
        <v>9935</v>
      </c>
      <c r="C1507">
        <v>192</v>
      </c>
      <c r="D1507">
        <v>48</v>
      </c>
    </row>
    <row r="1508" spans="1:4" x14ac:dyDescent="0.25">
      <c r="A1508" t="s">
        <v>9936</v>
      </c>
      <c r="B1508" t="s">
        <v>9935</v>
      </c>
      <c r="C1508">
        <v>96</v>
      </c>
      <c r="D1508">
        <v>48</v>
      </c>
    </row>
    <row r="1509" spans="1:4" x14ac:dyDescent="0.25">
      <c r="A1509" t="s">
        <v>9937</v>
      </c>
      <c r="B1509" t="s">
        <v>9938</v>
      </c>
      <c r="C1509">
        <v>24</v>
      </c>
    </row>
    <row r="1510" spans="1:4" x14ac:dyDescent="0.25">
      <c r="A1510" t="s">
        <v>9939</v>
      </c>
      <c r="B1510" t="s">
        <v>9940</v>
      </c>
      <c r="C1510">
        <v>180</v>
      </c>
    </row>
    <row r="1511" spans="1:4" x14ac:dyDescent="0.25">
      <c r="A1511" t="s">
        <v>9941</v>
      </c>
      <c r="B1511" t="s">
        <v>9942</v>
      </c>
      <c r="C1511">
        <v>60</v>
      </c>
    </row>
    <row r="1512" spans="1:4" x14ac:dyDescent="0.25">
      <c r="A1512" t="s">
        <v>9943</v>
      </c>
      <c r="C1512">
        <v>200</v>
      </c>
      <c r="D1512">
        <v>5</v>
      </c>
    </row>
    <row r="1513" spans="1:4" x14ac:dyDescent="0.25">
      <c r="A1513" t="s">
        <v>9944</v>
      </c>
      <c r="C1513">
        <v>200</v>
      </c>
      <c r="D1513">
        <v>20</v>
      </c>
    </row>
    <row r="1514" spans="1:4" x14ac:dyDescent="0.25">
      <c r="A1514" t="s">
        <v>9945</v>
      </c>
      <c r="C1514">
        <v>40</v>
      </c>
    </row>
    <row r="1515" spans="1:4" x14ac:dyDescent="0.25">
      <c r="A1515" t="s">
        <v>9946</v>
      </c>
      <c r="C1515">
        <v>40</v>
      </c>
    </row>
    <row r="1516" spans="1:4" x14ac:dyDescent="0.25">
      <c r="A1516" t="s">
        <v>4861</v>
      </c>
      <c r="B1516" t="s">
        <v>9947</v>
      </c>
      <c r="C1516">
        <v>60</v>
      </c>
    </row>
    <row r="1517" spans="1:4" x14ac:dyDescent="0.25">
      <c r="A1517" t="s">
        <v>9948</v>
      </c>
      <c r="B1517" t="s">
        <v>9949</v>
      </c>
      <c r="C1517">
        <v>10</v>
      </c>
    </row>
    <row r="1518" spans="1:4" x14ac:dyDescent="0.25">
      <c r="A1518" t="s">
        <v>9950</v>
      </c>
      <c r="B1518" t="s">
        <v>9951</v>
      </c>
      <c r="C1518">
        <v>10</v>
      </c>
    </row>
    <row r="1519" spans="1:4" x14ac:dyDescent="0.25">
      <c r="A1519" t="s">
        <v>4081</v>
      </c>
      <c r="B1519" t="s">
        <v>9952</v>
      </c>
      <c r="C1519">
        <v>10</v>
      </c>
    </row>
    <row r="1520" spans="1:4" x14ac:dyDescent="0.25">
      <c r="A1520" t="s">
        <v>9953</v>
      </c>
      <c r="B1520" t="s">
        <v>9574</v>
      </c>
      <c r="C1520">
        <v>500</v>
      </c>
      <c r="D1520">
        <v>10</v>
      </c>
    </row>
    <row r="1521" spans="1:4" x14ac:dyDescent="0.25">
      <c r="A1521" t="s">
        <v>9954</v>
      </c>
      <c r="B1521" t="s">
        <v>9955</v>
      </c>
      <c r="C1521">
        <v>60</v>
      </c>
    </row>
    <row r="1522" spans="1:4" x14ac:dyDescent="0.25">
      <c r="A1522" t="s">
        <v>9956</v>
      </c>
      <c r="C1522">
        <v>450</v>
      </c>
      <c r="D1522">
        <v>30</v>
      </c>
    </row>
    <row r="1523" spans="1:4" x14ac:dyDescent="0.25">
      <c r="A1523" t="s">
        <v>9957</v>
      </c>
      <c r="C1523">
        <v>450</v>
      </c>
      <c r="D1523">
        <v>30</v>
      </c>
    </row>
    <row r="1524" spans="1:4" x14ac:dyDescent="0.25">
      <c r="A1524" t="s">
        <v>9958</v>
      </c>
      <c r="C1524">
        <v>450</v>
      </c>
      <c r="D1524">
        <v>30</v>
      </c>
    </row>
    <row r="1525" spans="1:4" x14ac:dyDescent="0.25">
      <c r="A1525" t="s">
        <v>9959</v>
      </c>
      <c r="C1525">
        <v>450</v>
      </c>
      <c r="D1525">
        <v>30</v>
      </c>
    </row>
    <row r="1526" spans="1:4" x14ac:dyDescent="0.25">
      <c r="A1526" t="s">
        <v>9960</v>
      </c>
      <c r="C1526">
        <v>450</v>
      </c>
      <c r="D1526">
        <v>30</v>
      </c>
    </row>
    <row r="1527" spans="1:4" x14ac:dyDescent="0.25">
      <c r="A1527" t="s">
        <v>9961</v>
      </c>
      <c r="C1527">
        <v>450</v>
      </c>
      <c r="D1527">
        <v>30</v>
      </c>
    </row>
    <row r="1528" spans="1:4" x14ac:dyDescent="0.25">
      <c r="A1528" t="s">
        <v>9962</v>
      </c>
      <c r="C1528">
        <v>450</v>
      </c>
      <c r="D1528">
        <v>30</v>
      </c>
    </row>
    <row r="1529" spans="1:4" x14ac:dyDescent="0.25">
      <c r="A1529" t="s">
        <v>9963</v>
      </c>
      <c r="C1529">
        <v>450</v>
      </c>
      <c r="D1529">
        <v>30</v>
      </c>
    </row>
    <row r="1530" spans="1:4" x14ac:dyDescent="0.25">
      <c r="A1530" t="s">
        <v>9964</v>
      </c>
      <c r="C1530">
        <v>450</v>
      </c>
      <c r="D1530">
        <v>30</v>
      </c>
    </row>
    <row r="1531" spans="1:4" x14ac:dyDescent="0.25">
      <c r="A1531" t="s">
        <v>9965</v>
      </c>
      <c r="C1531">
        <v>450</v>
      </c>
      <c r="D1531">
        <v>30</v>
      </c>
    </row>
    <row r="1532" spans="1:4" x14ac:dyDescent="0.25">
      <c r="A1532" t="s">
        <v>9966</v>
      </c>
      <c r="C1532">
        <v>450</v>
      </c>
      <c r="D1532">
        <v>30</v>
      </c>
    </row>
    <row r="1533" spans="1:4" x14ac:dyDescent="0.25">
      <c r="A1533" t="s">
        <v>9967</v>
      </c>
      <c r="C1533">
        <v>450</v>
      </c>
      <c r="D1533">
        <v>30</v>
      </c>
    </row>
    <row r="1534" spans="1:4" x14ac:dyDescent="0.25">
      <c r="A1534" t="s">
        <v>9968</v>
      </c>
      <c r="C1534">
        <v>450</v>
      </c>
      <c r="D1534">
        <v>30</v>
      </c>
    </row>
    <row r="1535" spans="1:4" x14ac:dyDescent="0.25">
      <c r="A1535" t="s">
        <v>9969</v>
      </c>
      <c r="C1535">
        <v>450</v>
      </c>
      <c r="D1535">
        <v>30</v>
      </c>
    </row>
    <row r="1536" spans="1:4" x14ac:dyDescent="0.25">
      <c r="A1536" t="s">
        <v>9970</v>
      </c>
      <c r="C1536">
        <v>450</v>
      </c>
      <c r="D1536">
        <v>30</v>
      </c>
    </row>
    <row r="1537" spans="1:4" x14ac:dyDescent="0.25">
      <c r="A1537" t="s">
        <v>9971</v>
      </c>
      <c r="C1537">
        <v>450</v>
      </c>
      <c r="D1537">
        <v>30</v>
      </c>
    </row>
    <row r="1538" spans="1:4" x14ac:dyDescent="0.25">
      <c r="A1538" t="s">
        <v>9972</v>
      </c>
      <c r="C1538">
        <v>450</v>
      </c>
      <c r="D1538">
        <v>30</v>
      </c>
    </row>
    <row r="1539" spans="1:4" x14ac:dyDescent="0.25">
      <c r="A1539" t="s">
        <v>9973</v>
      </c>
      <c r="C1539">
        <v>450</v>
      </c>
      <c r="D1539">
        <v>30</v>
      </c>
    </row>
    <row r="1540" spans="1:4" x14ac:dyDescent="0.25">
      <c r="A1540" t="s">
        <v>9974</v>
      </c>
      <c r="C1540">
        <v>450</v>
      </c>
      <c r="D1540">
        <v>30</v>
      </c>
    </row>
    <row r="1541" spans="1:4" x14ac:dyDescent="0.25">
      <c r="A1541" t="s">
        <v>9975</v>
      </c>
      <c r="C1541">
        <v>450</v>
      </c>
      <c r="D1541">
        <v>30</v>
      </c>
    </row>
    <row r="1542" spans="1:4" x14ac:dyDescent="0.25">
      <c r="A1542" t="s">
        <v>9976</v>
      </c>
      <c r="C1542">
        <v>450</v>
      </c>
      <c r="D1542">
        <v>30</v>
      </c>
    </row>
    <row r="1543" spans="1:4" x14ac:dyDescent="0.25">
      <c r="A1543" t="s">
        <v>9977</v>
      </c>
      <c r="B1543" t="s">
        <v>9938</v>
      </c>
      <c r="C1543">
        <v>12</v>
      </c>
    </row>
    <row r="1544" spans="1:4" x14ac:dyDescent="0.25">
      <c r="A1544" t="s">
        <v>9978</v>
      </c>
      <c r="C1544">
        <v>24</v>
      </c>
    </row>
    <row r="1545" spans="1:4" x14ac:dyDescent="0.25">
      <c r="A1545" t="s">
        <v>9979</v>
      </c>
      <c r="B1545" t="s">
        <v>9980</v>
      </c>
      <c r="C1545">
        <v>4</v>
      </c>
    </row>
    <row r="1546" spans="1:4" x14ac:dyDescent="0.25">
      <c r="A1546" t="s">
        <v>9981</v>
      </c>
      <c r="B1546" t="s">
        <v>9982</v>
      </c>
      <c r="C1546">
        <v>1</v>
      </c>
    </row>
    <row r="1547" spans="1:4" x14ac:dyDescent="0.25">
      <c r="A1547" t="s">
        <v>9983</v>
      </c>
      <c r="C1547">
        <v>200</v>
      </c>
      <c r="D1547">
        <v>10</v>
      </c>
    </row>
    <row r="1548" spans="1:4" x14ac:dyDescent="0.25">
      <c r="A1548" t="s">
        <v>9984</v>
      </c>
      <c r="C1548">
        <v>100</v>
      </c>
      <c r="D1548">
        <v>25</v>
      </c>
    </row>
    <row r="1549" spans="1:4" x14ac:dyDescent="0.25">
      <c r="A1549" t="s">
        <v>9985</v>
      </c>
      <c r="B1549" t="s">
        <v>9986</v>
      </c>
      <c r="C1549">
        <v>4</v>
      </c>
    </row>
    <row r="1550" spans="1:4" x14ac:dyDescent="0.25">
      <c r="A1550" t="s">
        <v>3713</v>
      </c>
      <c r="B1550" t="s">
        <v>9987</v>
      </c>
      <c r="C1550">
        <v>480</v>
      </c>
      <c r="D1550">
        <v>24</v>
      </c>
    </row>
    <row r="1551" spans="1:4" x14ac:dyDescent="0.25">
      <c r="A1551" t="s">
        <v>3677</v>
      </c>
      <c r="B1551" t="s">
        <v>9988</v>
      </c>
      <c r="C1551">
        <v>480</v>
      </c>
      <c r="D1551">
        <v>24</v>
      </c>
    </row>
    <row r="1552" spans="1:4" x14ac:dyDescent="0.25">
      <c r="A1552" t="s">
        <v>3681</v>
      </c>
      <c r="B1552" t="s">
        <v>9989</v>
      </c>
      <c r="C1552">
        <v>480</v>
      </c>
      <c r="D1552">
        <v>24</v>
      </c>
    </row>
    <row r="1553" spans="1:4" x14ac:dyDescent="0.25">
      <c r="A1553" t="s">
        <v>3685</v>
      </c>
      <c r="B1553" t="s">
        <v>9990</v>
      </c>
      <c r="C1553">
        <v>480</v>
      </c>
      <c r="D1553">
        <v>24</v>
      </c>
    </row>
    <row r="1554" spans="1:4" x14ac:dyDescent="0.25">
      <c r="A1554" t="s">
        <v>3689</v>
      </c>
      <c r="B1554" t="s">
        <v>9991</v>
      </c>
      <c r="C1554">
        <v>480</v>
      </c>
      <c r="D1554">
        <v>24</v>
      </c>
    </row>
    <row r="1555" spans="1:4" x14ac:dyDescent="0.25">
      <c r="A1555" t="s">
        <v>3693</v>
      </c>
      <c r="B1555" t="s">
        <v>9992</v>
      </c>
      <c r="C1555">
        <v>480</v>
      </c>
      <c r="D1555">
        <v>24</v>
      </c>
    </row>
    <row r="1556" spans="1:4" x14ac:dyDescent="0.25">
      <c r="A1556" t="s">
        <v>3697</v>
      </c>
      <c r="B1556" t="s">
        <v>9993</v>
      </c>
      <c r="C1556">
        <v>480</v>
      </c>
      <c r="D1556">
        <v>24</v>
      </c>
    </row>
    <row r="1557" spans="1:4" x14ac:dyDescent="0.25">
      <c r="A1557" t="s">
        <v>3701</v>
      </c>
      <c r="B1557" t="s">
        <v>9994</v>
      </c>
      <c r="C1557">
        <v>480</v>
      </c>
      <c r="D1557">
        <v>24</v>
      </c>
    </row>
    <row r="1558" spans="1:4" x14ac:dyDescent="0.25">
      <c r="A1558" t="s">
        <v>3705</v>
      </c>
      <c r="B1558" t="s">
        <v>9995</v>
      </c>
      <c r="C1558">
        <v>480</v>
      </c>
      <c r="D1558">
        <v>24</v>
      </c>
    </row>
    <row r="1559" spans="1:4" x14ac:dyDescent="0.25">
      <c r="A1559" t="s">
        <v>3709</v>
      </c>
      <c r="B1559" t="s">
        <v>9996</v>
      </c>
      <c r="C1559">
        <v>480</v>
      </c>
      <c r="D1559">
        <v>24</v>
      </c>
    </row>
    <row r="1560" spans="1:4" x14ac:dyDescent="0.25">
      <c r="A1560" t="s">
        <v>3737</v>
      </c>
      <c r="B1560" t="s">
        <v>9997</v>
      </c>
      <c r="C1560">
        <v>480</v>
      </c>
      <c r="D1560">
        <v>24</v>
      </c>
    </row>
    <row r="1561" spans="1:4" x14ac:dyDescent="0.25">
      <c r="A1561" t="s">
        <v>3717</v>
      </c>
      <c r="B1561" t="s">
        <v>9998</v>
      </c>
      <c r="C1561">
        <v>480</v>
      </c>
      <c r="D1561">
        <v>24</v>
      </c>
    </row>
    <row r="1562" spans="1:4" x14ac:dyDescent="0.25">
      <c r="A1562" t="s">
        <v>3721</v>
      </c>
      <c r="B1562" t="s">
        <v>9999</v>
      </c>
      <c r="C1562">
        <v>480</v>
      </c>
      <c r="D1562">
        <v>24</v>
      </c>
    </row>
    <row r="1563" spans="1:4" x14ac:dyDescent="0.25">
      <c r="A1563" t="s">
        <v>3725</v>
      </c>
      <c r="B1563" t="s">
        <v>10000</v>
      </c>
      <c r="C1563">
        <v>480</v>
      </c>
      <c r="D1563">
        <v>24</v>
      </c>
    </row>
    <row r="1564" spans="1:4" x14ac:dyDescent="0.25">
      <c r="A1564" t="s">
        <v>3729</v>
      </c>
      <c r="B1564" t="s">
        <v>10001</v>
      </c>
      <c r="C1564">
        <v>480</v>
      </c>
      <c r="D1564">
        <v>24</v>
      </c>
    </row>
    <row r="1565" spans="1:4" x14ac:dyDescent="0.25">
      <c r="A1565" t="s">
        <v>3733</v>
      </c>
      <c r="B1565" t="s">
        <v>10002</v>
      </c>
      <c r="C1565">
        <v>480</v>
      </c>
      <c r="D1565">
        <v>24</v>
      </c>
    </row>
    <row r="1566" spans="1:4" x14ac:dyDescent="0.25">
      <c r="A1566" t="s">
        <v>3753</v>
      </c>
      <c r="B1566" t="s">
        <v>10003</v>
      </c>
      <c r="C1566">
        <v>480</v>
      </c>
      <c r="D1566">
        <v>24</v>
      </c>
    </row>
    <row r="1567" spans="1:4" x14ac:dyDescent="0.25">
      <c r="A1567" t="s">
        <v>3741</v>
      </c>
      <c r="B1567" t="s">
        <v>10004</v>
      </c>
      <c r="C1567">
        <v>480</v>
      </c>
      <c r="D1567">
        <v>24</v>
      </c>
    </row>
    <row r="1568" spans="1:4" x14ac:dyDescent="0.25">
      <c r="A1568" t="s">
        <v>3745</v>
      </c>
      <c r="B1568" t="s">
        <v>10005</v>
      </c>
      <c r="C1568">
        <v>480</v>
      </c>
      <c r="D1568">
        <v>24</v>
      </c>
    </row>
    <row r="1569" spans="1:4" x14ac:dyDescent="0.25">
      <c r="A1569" t="s">
        <v>3749</v>
      </c>
      <c r="B1569" t="s">
        <v>10006</v>
      </c>
      <c r="C1569">
        <v>480</v>
      </c>
      <c r="D1569">
        <v>24</v>
      </c>
    </row>
    <row r="1570" spans="1:4" x14ac:dyDescent="0.25">
      <c r="A1570" t="s">
        <v>3769</v>
      </c>
      <c r="B1570" t="s">
        <v>10007</v>
      </c>
      <c r="C1570">
        <v>480</v>
      </c>
      <c r="D1570">
        <v>24</v>
      </c>
    </row>
    <row r="1571" spans="1:4" x14ac:dyDescent="0.25">
      <c r="A1571" t="s">
        <v>3757</v>
      </c>
      <c r="B1571" t="s">
        <v>10008</v>
      </c>
      <c r="C1571">
        <v>480</v>
      </c>
      <c r="D1571">
        <v>24</v>
      </c>
    </row>
    <row r="1572" spans="1:4" x14ac:dyDescent="0.25">
      <c r="A1572" t="s">
        <v>3761</v>
      </c>
      <c r="B1572" t="s">
        <v>10009</v>
      </c>
      <c r="C1572">
        <v>480</v>
      </c>
      <c r="D1572">
        <v>24</v>
      </c>
    </row>
    <row r="1573" spans="1:4" x14ac:dyDescent="0.25">
      <c r="A1573" t="s">
        <v>3765</v>
      </c>
      <c r="B1573" t="s">
        <v>10010</v>
      </c>
      <c r="C1573">
        <v>480</v>
      </c>
      <c r="D1573">
        <v>24</v>
      </c>
    </row>
    <row r="1574" spans="1:4" x14ac:dyDescent="0.25">
      <c r="A1574" t="s">
        <v>3789</v>
      </c>
      <c r="B1574" t="s">
        <v>10011</v>
      </c>
      <c r="C1574">
        <v>480</v>
      </c>
      <c r="D1574">
        <v>24</v>
      </c>
    </row>
    <row r="1575" spans="1:4" x14ac:dyDescent="0.25">
      <c r="A1575" t="s">
        <v>3773</v>
      </c>
      <c r="B1575" t="s">
        <v>10012</v>
      </c>
      <c r="C1575">
        <v>480</v>
      </c>
      <c r="D1575">
        <v>24</v>
      </c>
    </row>
    <row r="1576" spans="1:4" x14ac:dyDescent="0.25">
      <c r="A1576" t="s">
        <v>3777</v>
      </c>
      <c r="B1576" t="s">
        <v>10013</v>
      </c>
      <c r="C1576">
        <v>480</v>
      </c>
      <c r="D1576">
        <v>24</v>
      </c>
    </row>
    <row r="1577" spans="1:4" x14ac:dyDescent="0.25">
      <c r="A1577" t="s">
        <v>3781</v>
      </c>
      <c r="B1577" t="s">
        <v>10014</v>
      </c>
      <c r="C1577">
        <v>480</v>
      </c>
      <c r="D1577">
        <v>24</v>
      </c>
    </row>
    <row r="1578" spans="1:4" x14ac:dyDescent="0.25">
      <c r="A1578" t="s">
        <v>3785</v>
      </c>
      <c r="B1578" t="s">
        <v>10015</v>
      </c>
      <c r="C1578">
        <v>480</v>
      </c>
      <c r="D1578">
        <v>24</v>
      </c>
    </row>
    <row r="1579" spans="1:4" x14ac:dyDescent="0.25">
      <c r="A1579" t="s">
        <v>3793</v>
      </c>
      <c r="B1579" t="s">
        <v>10016</v>
      </c>
      <c r="C1579">
        <v>480</v>
      </c>
      <c r="D1579">
        <v>24</v>
      </c>
    </row>
    <row r="1580" spans="1:4" x14ac:dyDescent="0.25">
      <c r="A1580" t="s">
        <v>10017</v>
      </c>
      <c r="B1580" t="s">
        <v>10018</v>
      </c>
      <c r="C1580">
        <v>200</v>
      </c>
      <c r="D1580">
        <v>5</v>
      </c>
    </row>
    <row r="1581" spans="1:4" x14ac:dyDescent="0.25">
      <c r="A1581" t="s">
        <v>10019</v>
      </c>
      <c r="B1581" t="s">
        <v>10020</v>
      </c>
      <c r="C1581">
        <v>80</v>
      </c>
      <c r="D1581">
        <v>5</v>
      </c>
    </row>
    <row r="1582" spans="1:4" x14ac:dyDescent="0.25">
      <c r="A1582" t="s">
        <v>10021</v>
      </c>
      <c r="B1582" t="s">
        <v>10022</v>
      </c>
      <c r="C1582">
        <v>300</v>
      </c>
      <c r="D1582">
        <v>12</v>
      </c>
    </row>
    <row r="1583" spans="1:4" x14ac:dyDescent="0.25">
      <c r="A1583" t="s">
        <v>10023</v>
      </c>
      <c r="B1583" t="s">
        <v>10024</v>
      </c>
      <c r="C1583">
        <v>300</v>
      </c>
      <c r="D1583">
        <v>12</v>
      </c>
    </row>
    <row r="1584" spans="1:4" x14ac:dyDescent="0.25">
      <c r="A1584" t="s">
        <v>10025</v>
      </c>
      <c r="C1584">
        <v>24</v>
      </c>
    </row>
    <row r="1585" spans="1:4" x14ac:dyDescent="0.25">
      <c r="A1585" t="s">
        <v>10026</v>
      </c>
      <c r="C1585">
        <v>360</v>
      </c>
      <c r="D1585">
        <v>36</v>
      </c>
    </row>
    <row r="1586" spans="1:4" x14ac:dyDescent="0.25">
      <c r="A1586" t="s">
        <v>10027</v>
      </c>
      <c r="C1586">
        <v>360</v>
      </c>
      <c r="D1586">
        <v>36</v>
      </c>
    </row>
    <row r="1587" spans="1:4" x14ac:dyDescent="0.25">
      <c r="A1587" t="s">
        <v>10028</v>
      </c>
      <c r="C1587">
        <v>360</v>
      </c>
      <c r="D1587">
        <v>36</v>
      </c>
    </row>
    <row r="1588" spans="1:4" x14ac:dyDescent="0.25">
      <c r="A1588" t="s">
        <v>10029</v>
      </c>
      <c r="C1588">
        <v>360</v>
      </c>
      <c r="D1588">
        <v>36</v>
      </c>
    </row>
    <row r="1589" spans="1:4" x14ac:dyDescent="0.25">
      <c r="A1589" t="s">
        <v>10030</v>
      </c>
      <c r="C1589">
        <v>360</v>
      </c>
      <c r="D1589">
        <v>36</v>
      </c>
    </row>
    <row r="1590" spans="1:4" x14ac:dyDescent="0.25">
      <c r="A1590" t="s">
        <v>10031</v>
      </c>
      <c r="C1590">
        <v>360</v>
      </c>
      <c r="D1590">
        <v>36</v>
      </c>
    </row>
    <row r="1591" spans="1:4" x14ac:dyDescent="0.25">
      <c r="A1591" t="s">
        <v>10032</v>
      </c>
      <c r="C1591">
        <v>240</v>
      </c>
      <c r="D1591">
        <v>24</v>
      </c>
    </row>
    <row r="1592" spans="1:4" x14ac:dyDescent="0.25">
      <c r="A1592" t="s">
        <v>10033</v>
      </c>
      <c r="C1592">
        <v>240</v>
      </c>
      <c r="D1592">
        <v>24</v>
      </c>
    </row>
    <row r="1593" spans="1:4" x14ac:dyDescent="0.25">
      <c r="A1593" t="s">
        <v>10034</v>
      </c>
      <c r="C1593">
        <v>240</v>
      </c>
      <c r="D1593">
        <v>24</v>
      </c>
    </row>
    <row r="1594" spans="1:4" x14ac:dyDescent="0.25">
      <c r="A1594" t="s">
        <v>10035</v>
      </c>
      <c r="C1594">
        <v>1</v>
      </c>
    </row>
    <row r="1595" spans="1:4" x14ac:dyDescent="0.25">
      <c r="A1595" t="s">
        <v>10036</v>
      </c>
      <c r="C1595">
        <v>1</v>
      </c>
    </row>
    <row r="1596" spans="1:4" x14ac:dyDescent="0.25">
      <c r="A1596">
        <v>6022</v>
      </c>
      <c r="C1596">
        <v>6</v>
      </c>
    </row>
    <row r="1597" spans="1:4" x14ac:dyDescent="0.25">
      <c r="A1597">
        <v>5191</v>
      </c>
      <c r="C1597">
        <v>12</v>
      </c>
    </row>
    <row r="1598" spans="1:4" x14ac:dyDescent="0.25">
      <c r="A1598">
        <v>5190</v>
      </c>
      <c r="C1598">
        <v>144</v>
      </c>
      <c r="D1598">
        <v>24</v>
      </c>
    </row>
    <row r="1599" spans="1:4" x14ac:dyDescent="0.25">
      <c r="A1599">
        <v>809</v>
      </c>
      <c r="C1599">
        <v>144</v>
      </c>
      <c r="D1599">
        <v>24</v>
      </c>
    </row>
    <row r="1600" spans="1:4" x14ac:dyDescent="0.25">
      <c r="A1600">
        <v>540</v>
      </c>
      <c r="C1600">
        <v>48</v>
      </c>
    </row>
    <row r="1601" spans="1:4" x14ac:dyDescent="0.25">
      <c r="A1601" t="s">
        <v>4929</v>
      </c>
      <c r="C1601">
        <v>5</v>
      </c>
    </row>
    <row r="1602" spans="1:4" x14ac:dyDescent="0.25">
      <c r="A1602">
        <v>2309</v>
      </c>
      <c r="C1602">
        <v>144</v>
      </c>
      <c r="D1602">
        <v>24</v>
      </c>
    </row>
    <row r="1603" spans="1:4" x14ac:dyDescent="0.25">
      <c r="A1603">
        <v>1747</v>
      </c>
      <c r="C1603">
        <v>144</v>
      </c>
      <c r="D1603">
        <v>24</v>
      </c>
    </row>
    <row r="1604" spans="1:4" x14ac:dyDescent="0.25">
      <c r="A1604">
        <v>3171</v>
      </c>
      <c r="C1604">
        <v>12</v>
      </c>
    </row>
    <row r="1605" spans="1:4" x14ac:dyDescent="0.25">
      <c r="A1605">
        <v>2403</v>
      </c>
      <c r="C1605">
        <v>72</v>
      </c>
      <c r="D1605">
        <v>24</v>
      </c>
    </row>
    <row r="1606" spans="1:4" x14ac:dyDescent="0.25">
      <c r="A1606">
        <v>6053</v>
      </c>
      <c r="C1606">
        <v>6</v>
      </c>
    </row>
    <row r="1607" spans="1:4" x14ac:dyDescent="0.25">
      <c r="A1607">
        <v>6023</v>
      </c>
      <c r="C1607">
        <v>24</v>
      </c>
    </row>
    <row r="1608" spans="1:4" x14ac:dyDescent="0.25">
      <c r="A1608" t="s">
        <v>2720</v>
      </c>
      <c r="C1608">
        <v>72</v>
      </c>
      <c r="D1608">
        <v>24</v>
      </c>
    </row>
    <row r="1609" spans="1:4" x14ac:dyDescent="0.25">
      <c r="A1609">
        <v>6081</v>
      </c>
      <c r="C1609">
        <v>4</v>
      </c>
    </row>
    <row r="1610" spans="1:4" x14ac:dyDescent="0.25">
      <c r="A1610">
        <v>2347</v>
      </c>
      <c r="C1610">
        <v>144</v>
      </c>
      <c r="D1610">
        <v>12</v>
      </c>
    </row>
    <row r="1611" spans="1:4" x14ac:dyDescent="0.25">
      <c r="A1611">
        <v>60756</v>
      </c>
      <c r="C1611">
        <v>36</v>
      </c>
    </row>
    <row r="1612" spans="1:4" x14ac:dyDescent="0.25">
      <c r="A1612">
        <v>641</v>
      </c>
      <c r="C1612">
        <v>24</v>
      </c>
    </row>
    <row r="1613" spans="1:4" x14ac:dyDescent="0.25">
      <c r="A1613">
        <v>6049</v>
      </c>
      <c r="C1613">
        <v>12</v>
      </c>
    </row>
    <row r="1614" spans="1:4" x14ac:dyDescent="0.25">
      <c r="A1614">
        <v>1717</v>
      </c>
      <c r="C1614">
        <v>144</v>
      </c>
      <c r="D1614">
        <v>24</v>
      </c>
    </row>
    <row r="1615" spans="1:4" x14ac:dyDescent="0.25">
      <c r="A1615">
        <v>735</v>
      </c>
      <c r="C1615">
        <v>144</v>
      </c>
      <c r="D1615">
        <v>12</v>
      </c>
    </row>
    <row r="1616" spans="1:4" x14ac:dyDescent="0.25">
      <c r="A1616">
        <v>835</v>
      </c>
      <c r="C1616">
        <v>24</v>
      </c>
    </row>
    <row r="1617" spans="1:4" x14ac:dyDescent="0.25">
      <c r="A1617">
        <v>3014</v>
      </c>
      <c r="C1617">
        <v>144</v>
      </c>
      <c r="D1617">
        <v>24</v>
      </c>
    </row>
    <row r="1618" spans="1:4" x14ac:dyDescent="0.25">
      <c r="A1618">
        <v>1931</v>
      </c>
      <c r="C1618">
        <v>144</v>
      </c>
      <c r="D1618">
        <v>24</v>
      </c>
    </row>
    <row r="1619" spans="1:4" x14ac:dyDescent="0.25">
      <c r="A1619">
        <v>17036</v>
      </c>
      <c r="C1619">
        <v>144</v>
      </c>
      <c r="D1619">
        <v>12</v>
      </c>
    </row>
    <row r="1620" spans="1:4" x14ac:dyDescent="0.25">
      <c r="A1620">
        <v>4403</v>
      </c>
      <c r="C1620">
        <v>144</v>
      </c>
      <c r="D1620">
        <v>24</v>
      </c>
    </row>
    <row r="1621" spans="1:4" x14ac:dyDescent="0.25">
      <c r="A1621">
        <v>709</v>
      </c>
      <c r="C1621">
        <v>72</v>
      </c>
      <c r="D1621">
        <v>12</v>
      </c>
    </row>
    <row r="1622" spans="1:4" x14ac:dyDescent="0.25">
      <c r="A1622">
        <v>1277</v>
      </c>
      <c r="C1622" t="e">
        <f>VLOOKUP(A1622,[6]Sheet1!$B:$X,16,0)</f>
        <v>#N/A</v>
      </c>
      <c r="D1622" t="e">
        <f>VLOOKUP(A1622,[6]Sheet1!$B:$X,23,0)</f>
        <v>#N/A</v>
      </c>
    </row>
    <row r="1623" spans="1:4" x14ac:dyDescent="0.25">
      <c r="A1623">
        <v>17035</v>
      </c>
      <c r="C1623">
        <v>144</v>
      </c>
      <c r="D1623">
        <v>24</v>
      </c>
    </row>
    <row r="1624" spans="1:4" x14ac:dyDescent="0.25">
      <c r="A1624">
        <v>1215</v>
      </c>
      <c r="C1624">
        <f>VLOOKUP(A1624,[6]Sheet1!$B:$X,16,0)</f>
        <v>12</v>
      </c>
    </row>
    <row r="1625" spans="1:4" x14ac:dyDescent="0.25">
      <c r="A1625">
        <v>3301</v>
      </c>
      <c r="C1625">
        <f>VLOOKUP(A1625,[6]Sheet1!$B:$X,16,0)</f>
        <v>36</v>
      </c>
    </row>
    <row r="1626" spans="1:4" x14ac:dyDescent="0.25">
      <c r="A1626">
        <v>3300</v>
      </c>
      <c r="C1626">
        <v>36</v>
      </c>
    </row>
    <row r="1627" spans="1:4" x14ac:dyDescent="0.25">
      <c r="A1627">
        <v>53169</v>
      </c>
      <c r="C1627">
        <v>36</v>
      </c>
    </row>
    <row r="1628" spans="1:4" x14ac:dyDescent="0.25">
      <c r="A1628">
        <v>2178</v>
      </c>
      <c r="C1628">
        <v>48</v>
      </c>
    </row>
    <row r="1629" spans="1:4" x14ac:dyDescent="0.25">
      <c r="A1629" t="s">
        <v>3301</v>
      </c>
      <c r="C1629">
        <v>144</v>
      </c>
      <c r="D1629">
        <v>24</v>
      </c>
    </row>
    <row r="1630" spans="1:4" x14ac:dyDescent="0.25">
      <c r="A1630">
        <v>1292</v>
      </c>
      <c r="C1630">
        <v>144</v>
      </c>
      <c r="D1630">
        <v>24</v>
      </c>
    </row>
    <row r="1631" spans="1:4" x14ac:dyDescent="0.25">
      <c r="A1631">
        <v>1293</v>
      </c>
      <c r="C1631">
        <v>72</v>
      </c>
      <c r="D1631">
        <v>12</v>
      </c>
    </row>
    <row r="1632" spans="1:4" x14ac:dyDescent="0.25">
      <c r="A1632">
        <v>4569945741</v>
      </c>
      <c r="C1632">
        <v>36</v>
      </c>
    </row>
    <row r="1633" spans="1:4" x14ac:dyDescent="0.25">
      <c r="A1633">
        <v>62133</v>
      </c>
      <c r="C1633">
        <v>36</v>
      </c>
    </row>
    <row r="1634" spans="1:4" x14ac:dyDescent="0.25">
      <c r="A1634">
        <v>2056</v>
      </c>
      <c r="C1634">
        <v>144</v>
      </c>
      <c r="D1634">
        <v>24</v>
      </c>
    </row>
    <row r="1635" spans="1:4" x14ac:dyDescent="0.25">
      <c r="A1635">
        <v>1716</v>
      </c>
      <c r="C1635">
        <v>144</v>
      </c>
      <c r="D1635">
        <v>24</v>
      </c>
    </row>
    <row r="1636" spans="1:4" x14ac:dyDescent="0.25">
      <c r="A1636">
        <v>2222</v>
      </c>
      <c r="C1636">
        <v>72</v>
      </c>
      <c r="D1636">
        <v>24</v>
      </c>
    </row>
    <row r="1637" spans="1:4" x14ac:dyDescent="0.25">
      <c r="A1637">
        <v>834</v>
      </c>
      <c r="C1637">
        <v>24</v>
      </c>
    </row>
    <row r="1638" spans="1:4" x14ac:dyDescent="0.25">
      <c r="A1638" t="s">
        <v>5031</v>
      </c>
      <c r="C1638">
        <v>36</v>
      </c>
    </row>
    <row r="1639" spans="1:4" x14ac:dyDescent="0.25">
      <c r="A1639" t="s">
        <v>5032</v>
      </c>
      <c r="C1639">
        <v>8</v>
      </c>
    </row>
    <row r="1640" spans="1:4" x14ac:dyDescent="0.25">
      <c r="A1640" t="s">
        <v>5033</v>
      </c>
      <c r="C1640">
        <v>8</v>
      </c>
    </row>
    <row r="1641" spans="1:4" x14ac:dyDescent="0.25">
      <c r="A1641" t="s">
        <v>5034</v>
      </c>
      <c r="C1641">
        <v>8</v>
      </c>
    </row>
    <row r="1642" spans="1:4" x14ac:dyDescent="0.25">
      <c r="A1642" t="s">
        <v>5035</v>
      </c>
      <c r="C1642">
        <v>8</v>
      </c>
    </row>
    <row r="1643" spans="1:4" x14ac:dyDescent="0.25">
      <c r="A1643" t="s">
        <v>5036</v>
      </c>
      <c r="C1643">
        <v>10</v>
      </c>
    </row>
    <row r="1644" spans="1:4" x14ac:dyDescent="0.25">
      <c r="A1644" t="s">
        <v>5037</v>
      </c>
      <c r="C1644">
        <v>6</v>
      </c>
    </row>
    <row r="1645" spans="1:4" x14ac:dyDescent="0.25">
      <c r="A1645" t="s">
        <v>5038</v>
      </c>
      <c r="C1645">
        <v>6</v>
      </c>
    </row>
    <row r="1646" spans="1:4" x14ac:dyDescent="0.25">
      <c r="A1646" t="s">
        <v>5039</v>
      </c>
      <c r="C1646">
        <v>24</v>
      </c>
    </row>
    <row r="1647" spans="1:4" x14ac:dyDescent="0.25">
      <c r="A1647" t="s">
        <v>5040</v>
      </c>
      <c r="C1647">
        <v>8</v>
      </c>
    </row>
    <row r="1648" spans="1:4" x14ac:dyDescent="0.25">
      <c r="A1648" t="s">
        <v>5041</v>
      </c>
      <c r="C1648">
        <v>8</v>
      </c>
    </row>
    <row r="1649" spans="1:4" x14ac:dyDescent="0.25">
      <c r="A1649" t="s">
        <v>5042</v>
      </c>
      <c r="C1649">
        <v>72</v>
      </c>
      <c r="D1649">
        <v>12</v>
      </c>
    </row>
    <row r="1650" spans="1:4" x14ac:dyDescent="0.25">
      <c r="A1650" t="s">
        <v>5043</v>
      </c>
      <c r="C1650">
        <v>6</v>
      </c>
    </row>
    <row r="1651" spans="1:4" x14ac:dyDescent="0.25">
      <c r="A1651" t="s">
        <v>5044</v>
      </c>
      <c r="C1651">
        <v>3</v>
      </c>
    </row>
    <row r="1652" spans="1:4" x14ac:dyDescent="0.25">
      <c r="A1652">
        <v>1731</v>
      </c>
      <c r="C1652">
        <v>144</v>
      </c>
      <c r="D1652">
        <v>24</v>
      </c>
    </row>
    <row r="1653" spans="1:4" x14ac:dyDescent="0.25">
      <c r="A1653">
        <v>61500</v>
      </c>
      <c r="C1653">
        <v>24</v>
      </c>
    </row>
    <row r="1654" spans="1:4" x14ac:dyDescent="0.25">
      <c r="A1654">
        <v>2520</v>
      </c>
      <c r="C1654">
        <v>72</v>
      </c>
      <c r="D1654">
        <v>24</v>
      </c>
    </row>
    <row r="1655" spans="1:4" x14ac:dyDescent="0.25">
      <c r="A1655">
        <v>9029</v>
      </c>
      <c r="C1655">
        <v>8</v>
      </c>
    </row>
    <row r="1656" spans="1:4" x14ac:dyDescent="0.25">
      <c r="A1656">
        <v>8256</v>
      </c>
      <c r="C1656">
        <v>25</v>
      </c>
    </row>
    <row r="1657" spans="1:4" x14ac:dyDescent="0.25">
      <c r="A1657">
        <v>8258</v>
      </c>
      <c r="C1657">
        <v>25</v>
      </c>
    </row>
    <row r="1658" spans="1:4" x14ac:dyDescent="0.25">
      <c r="A1658">
        <v>1943</v>
      </c>
      <c r="C1658">
        <v>144</v>
      </c>
      <c r="D1658">
        <v>24</v>
      </c>
    </row>
    <row r="1659" spans="1:4" x14ac:dyDescent="0.25">
      <c r="A1659">
        <v>861</v>
      </c>
      <c r="C1659">
        <v>6</v>
      </c>
    </row>
    <row r="1660" spans="1:4" x14ac:dyDescent="0.25">
      <c r="A1660">
        <v>105</v>
      </c>
      <c r="C1660">
        <v>24</v>
      </c>
    </row>
    <row r="1661" spans="1:4" x14ac:dyDescent="0.25">
      <c r="A1661">
        <v>111</v>
      </c>
      <c r="C1661">
        <v>144</v>
      </c>
      <c r="D1661">
        <v>24</v>
      </c>
    </row>
    <row r="1662" spans="1:4" x14ac:dyDescent="0.25">
      <c r="A1662">
        <v>112</v>
      </c>
      <c r="C1662">
        <v>144</v>
      </c>
      <c r="D1662">
        <v>24</v>
      </c>
    </row>
    <row r="1663" spans="1:4" x14ac:dyDescent="0.25">
      <c r="A1663">
        <v>250</v>
      </c>
      <c r="C1663">
        <v>144</v>
      </c>
      <c r="D1663">
        <v>24</v>
      </c>
    </row>
    <row r="1664" spans="1:4" x14ac:dyDescent="0.25">
      <c r="A1664">
        <v>251</v>
      </c>
      <c r="C1664">
        <v>144</v>
      </c>
      <c r="D1664">
        <v>24</v>
      </c>
    </row>
    <row r="1665" spans="1:4" x14ac:dyDescent="0.25">
      <c r="A1665">
        <v>323</v>
      </c>
      <c r="C1665">
        <v>288</v>
      </c>
      <c r="D1665">
        <v>24</v>
      </c>
    </row>
    <row r="1666" spans="1:4" x14ac:dyDescent="0.25">
      <c r="A1666">
        <v>521</v>
      </c>
      <c r="C1666">
        <v>36</v>
      </c>
    </row>
    <row r="1667" spans="1:4" x14ac:dyDescent="0.25">
      <c r="A1667">
        <v>576</v>
      </c>
      <c r="C1667">
        <v>24</v>
      </c>
    </row>
    <row r="1668" spans="1:4" x14ac:dyDescent="0.25">
      <c r="A1668">
        <v>706</v>
      </c>
      <c r="C1668">
        <v>144</v>
      </c>
      <c r="D1668">
        <v>12</v>
      </c>
    </row>
    <row r="1669" spans="1:4" x14ac:dyDescent="0.25">
      <c r="A1669">
        <v>749</v>
      </c>
      <c r="C1669">
        <v>144</v>
      </c>
      <c r="D1669">
        <v>24</v>
      </c>
    </row>
    <row r="1670" spans="1:4" x14ac:dyDescent="0.25">
      <c r="A1670">
        <v>942</v>
      </c>
      <c r="C1670">
        <v>12</v>
      </c>
    </row>
    <row r="1671" spans="1:4" x14ac:dyDescent="0.25">
      <c r="A1671">
        <v>1231</v>
      </c>
      <c r="C1671">
        <v>144</v>
      </c>
      <c r="D1671">
        <v>12</v>
      </c>
    </row>
    <row r="1672" spans="1:4" x14ac:dyDescent="0.25">
      <c r="A1672">
        <v>1260</v>
      </c>
      <c r="C1672">
        <v>144</v>
      </c>
      <c r="D1672">
        <v>24</v>
      </c>
    </row>
    <row r="1673" spans="1:4" x14ac:dyDescent="0.25">
      <c r="A1673">
        <v>1617</v>
      </c>
      <c r="C1673">
        <v>48</v>
      </c>
    </row>
    <row r="1674" spans="1:4" x14ac:dyDescent="0.25">
      <c r="A1674">
        <v>1712</v>
      </c>
      <c r="C1674">
        <v>144</v>
      </c>
      <c r="D1674">
        <v>24</v>
      </c>
    </row>
    <row r="1675" spans="1:4" x14ac:dyDescent="0.25">
      <c r="A1675">
        <v>1728</v>
      </c>
      <c r="C1675">
        <v>144</v>
      </c>
      <c r="D1675">
        <v>24</v>
      </c>
    </row>
    <row r="1676" spans="1:4" x14ac:dyDescent="0.25">
      <c r="A1676">
        <v>1729</v>
      </c>
      <c r="C1676">
        <v>144</v>
      </c>
      <c r="D1676">
        <v>24</v>
      </c>
    </row>
    <row r="1677" spans="1:4" x14ac:dyDescent="0.25">
      <c r="A1677">
        <v>1930</v>
      </c>
      <c r="C1677">
        <v>144</v>
      </c>
      <c r="D1677">
        <v>24</v>
      </c>
    </row>
    <row r="1678" spans="1:4" x14ac:dyDescent="0.25">
      <c r="A1678">
        <v>2155</v>
      </c>
      <c r="C1678">
        <v>50</v>
      </c>
    </row>
    <row r="1679" spans="1:4" x14ac:dyDescent="0.25">
      <c r="A1679">
        <v>2156</v>
      </c>
      <c r="C1679">
        <v>50</v>
      </c>
    </row>
    <row r="1680" spans="1:4" x14ac:dyDescent="0.25">
      <c r="A1680">
        <v>2157</v>
      </c>
      <c r="C1680">
        <v>12</v>
      </c>
    </row>
    <row r="1681" spans="1:4" x14ac:dyDescent="0.25">
      <c r="A1681">
        <v>2177</v>
      </c>
      <c r="C1681">
        <v>48</v>
      </c>
    </row>
    <row r="1682" spans="1:4" x14ac:dyDescent="0.25">
      <c r="A1682">
        <v>2250</v>
      </c>
      <c r="C1682">
        <v>144</v>
      </c>
      <c r="D1682">
        <v>24</v>
      </c>
    </row>
    <row r="1683" spans="1:4" x14ac:dyDescent="0.25">
      <c r="A1683">
        <v>2251</v>
      </c>
      <c r="C1683">
        <v>144</v>
      </c>
      <c r="D1683">
        <v>24</v>
      </c>
    </row>
    <row r="1684" spans="1:4" x14ac:dyDescent="0.25">
      <c r="A1684">
        <v>2252</v>
      </c>
      <c r="C1684">
        <v>144</v>
      </c>
      <c r="D1684">
        <v>24</v>
      </c>
    </row>
    <row r="1685" spans="1:4" x14ac:dyDescent="0.25">
      <c r="A1685">
        <v>2260</v>
      </c>
      <c r="C1685">
        <v>576</v>
      </c>
      <c r="D1685">
        <v>36</v>
      </c>
    </row>
    <row r="1686" spans="1:4" x14ac:dyDescent="0.25">
      <c r="A1686">
        <v>2308</v>
      </c>
      <c r="C1686">
        <v>144</v>
      </c>
      <c r="D1686">
        <v>24</v>
      </c>
    </row>
    <row r="1687" spans="1:4" x14ac:dyDescent="0.25">
      <c r="A1687">
        <v>2322</v>
      </c>
      <c r="C1687">
        <v>144</v>
      </c>
      <c r="D1687">
        <v>24</v>
      </c>
    </row>
    <row r="1688" spans="1:4" x14ac:dyDescent="0.25">
      <c r="A1688">
        <v>2350</v>
      </c>
      <c r="C1688">
        <v>144</v>
      </c>
      <c r="D1688">
        <v>24</v>
      </c>
    </row>
    <row r="1689" spans="1:4" x14ac:dyDescent="0.25">
      <c r="A1689">
        <v>2351</v>
      </c>
      <c r="C1689">
        <v>144</v>
      </c>
      <c r="D1689">
        <v>24</v>
      </c>
    </row>
    <row r="1690" spans="1:4" x14ac:dyDescent="0.25">
      <c r="A1690">
        <v>3013</v>
      </c>
      <c r="C1690">
        <v>288</v>
      </c>
      <c r="D1690">
        <v>24</v>
      </c>
    </row>
    <row r="1691" spans="1:4" x14ac:dyDescent="0.25">
      <c r="A1691">
        <v>3127</v>
      </c>
      <c r="C1691">
        <v>48</v>
      </c>
    </row>
    <row r="1692" spans="1:4" x14ac:dyDescent="0.25">
      <c r="A1692">
        <v>3320</v>
      </c>
      <c r="C1692">
        <v>24</v>
      </c>
    </row>
    <row r="1693" spans="1:4" x14ac:dyDescent="0.25">
      <c r="A1693">
        <v>3355</v>
      </c>
      <c r="C1693">
        <v>48</v>
      </c>
    </row>
    <row r="1694" spans="1:4" x14ac:dyDescent="0.25">
      <c r="A1694">
        <v>3459</v>
      </c>
      <c r="C1694">
        <v>48</v>
      </c>
      <c r="D1694">
        <v>12</v>
      </c>
    </row>
    <row r="1695" spans="1:4" x14ac:dyDescent="0.25">
      <c r="A1695">
        <v>3465</v>
      </c>
      <c r="C1695">
        <v>48</v>
      </c>
      <c r="D1695">
        <v>12</v>
      </c>
    </row>
    <row r="1696" spans="1:4" x14ac:dyDescent="0.25">
      <c r="A1696">
        <v>4443</v>
      </c>
      <c r="C1696">
        <v>144</v>
      </c>
      <c r="D1696">
        <v>24</v>
      </c>
    </row>
    <row r="1697" spans="1:4" x14ac:dyDescent="0.25">
      <c r="A1697">
        <v>5082</v>
      </c>
      <c r="C1697">
        <v>144</v>
      </c>
      <c r="D1697">
        <v>24</v>
      </c>
    </row>
    <row r="1698" spans="1:4" x14ac:dyDescent="0.25">
      <c r="A1698">
        <v>5601</v>
      </c>
      <c r="C1698">
        <v>72</v>
      </c>
      <c r="D1698">
        <v>24</v>
      </c>
    </row>
    <row r="1699" spans="1:4" x14ac:dyDescent="0.25">
      <c r="A1699">
        <v>8050</v>
      </c>
      <c r="C1699">
        <v>24</v>
      </c>
    </row>
    <row r="1700" spans="1:4" x14ac:dyDescent="0.25">
      <c r="A1700">
        <v>8204</v>
      </c>
      <c r="C1700">
        <v>24</v>
      </c>
    </row>
    <row r="1701" spans="1:4" x14ac:dyDescent="0.25">
      <c r="A1701">
        <v>8205</v>
      </c>
      <c r="C1701">
        <v>24</v>
      </c>
    </row>
    <row r="1702" spans="1:4" x14ac:dyDescent="0.25">
      <c r="A1702">
        <v>8241</v>
      </c>
      <c r="C1702">
        <v>48</v>
      </c>
    </row>
    <row r="1703" spans="1:4" x14ac:dyDescent="0.25">
      <c r="A1703">
        <v>8250</v>
      </c>
      <c r="C1703">
        <v>24</v>
      </c>
    </row>
    <row r="1704" spans="1:4" x14ac:dyDescent="0.25">
      <c r="A1704">
        <v>17001</v>
      </c>
      <c r="C1704">
        <v>144</v>
      </c>
      <c r="D1704">
        <v>24</v>
      </c>
    </row>
    <row r="1705" spans="1:4" x14ac:dyDescent="0.25">
      <c r="A1705">
        <v>17089</v>
      </c>
      <c r="C1705">
        <v>72</v>
      </c>
      <c r="D1705">
        <v>12</v>
      </c>
    </row>
    <row r="1706" spans="1:4" x14ac:dyDescent="0.25">
      <c r="A1706">
        <v>17090</v>
      </c>
      <c r="C1706">
        <v>144</v>
      </c>
      <c r="D1706">
        <v>12</v>
      </c>
    </row>
  </sheetData>
  <autoFilter ref="A1:F1616" xr:uid="{00000000-0009-0000-0000-000009000000}">
    <sortState xmlns:xlrd2="http://schemas.microsoft.com/office/spreadsheetml/2017/richdata2" ref="A2:E1653">
      <sortCondition sortBy="cellColor" ref="A1:A1616" dxfId="27"/>
    </sortState>
  </autoFilter>
  <conditionalFormatting sqref="A1:A1657 A1707:A1048576">
    <cfRule type="duplicateValues" dxfId="5" priority="3"/>
  </conditionalFormatting>
  <conditionalFormatting sqref="A1658:A1659">
    <cfRule type="duplicateValues" dxfId="4" priority="2"/>
  </conditionalFormatting>
  <conditionalFormatting sqref="A1660:A1706">
    <cfRule type="duplicateValues" dxfId="3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1"/>
  <sheetViews>
    <sheetView workbookViewId="0">
      <selection activeCell="J37" sqref="J37"/>
    </sheetView>
  </sheetViews>
  <sheetFormatPr defaultRowHeight="15" x14ac:dyDescent="0.25"/>
  <cols>
    <col min="1" max="1" width="13.7109375" customWidth="1"/>
    <col min="2" max="2" width="17.140625" customWidth="1"/>
    <col min="3" max="3" width="13.28515625" customWidth="1"/>
    <col min="8" max="10" width="13.28515625" customWidth="1"/>
    <col min="15" max="15" width="22" customWidth="1"/>
    <col min="16" max="16" width="7.5703125" customWidth="1"/>
  </cols>
  <sheetData>
    <row r="1" spans="1:11" x14ac:dyDescent="0.25">
      <c r="A1" t="s">
        <v>6567</v>
      </c>
      <c r="B1" t="s">
        <v>10037</v>
      </c>
      <c r="C1" t="s">
        <v>10038</v>
      </c>
      <c r="D1" t="s">
        <v>10039</v>
      </c>
      <c r="G1" t="s">
        <v>10040</v>
      </c>
      <c r="H1" t="s">
        <v>10041</v>
      </c>
      <c r="I1" t="s">
        <v>10041</v>
      </c>
      <c r="J1" t="s">
        <v>10042</v>
      </c>
      <c r="K1">
        <v>1604</v>
      </c>
    </row>
    <row r="2" spans="1:11" x14ac:dyDescent="0.25">
      <c r="A2" t="s">
        <v>10043</v>
      </c>
      <c r="B2" t="s">
        <v>7873</v>
      </c>
      <c r="C2">
        <v>1</v>
      </c>
      <c r="G2">
        <v>5</v>
      </c>
      <c r="H2" s="42">
        <v>3618.21</v>
      </c>
      <c r="I2" s="42"/>
      <c r="J2" s="43">
        <f>SUM(H2:I2)</f>
        <v>3618.21</v>
      </c>
      <c r="K2" s="43">
        <f>J2/$K$1</f>
        <v>2.2557418952618455</v>
      </c>
    </row>
    <row r="3" spans="1:11" x14ac:dyDescent="0.25">
      <c r="A3">
        <v>10206792</v>
      </c>
      <c r="B3" t="s">
        <v>6638</v>
      </c>
      <c r="C3">
        <v>24</v>
      </c>
      <c r="G3">
        <v>3</v>
      </c>
      <c r="H3" s="42">
        <v>3608.99</v>
      </c>
      <c r="I3" s="42">
        <v>1066.02</v>
      </c>
      <c r="J3" s="43">
        <f>SUM(H3:I3)</f>
        <v>4675.01</v>
      </c>
      <c r="K3" s="43">
        <f>J3/$K$1</f>
        <v>2.9145947630922695</v>
      </c>
    </row>
    <row r="4" spans="1:11" x14ac:dyDescent="0.25">
      <c r="B4" t="s">
        <v>7573</v>
      </c>
      <c r="C4">
        <v>3</v>
      </c>
      <c r="G4">
        <v>1</v>
      </c>
      <c r="H4" s="42">
        <v>3006.51</v>
      </c>
      <c r="I4" s="42">
        <v>4466.6000000000004</v>
      </c>
      <c r="J4" s="43">
        <f>SUM(H4:I4)</f>
        <v>7473.1100000000006</v>
      </c>
      <c r="K4" s="43">
        <f>J4/$K$1</f>
        <v>4.6590461346633418</v>
      </c>
    </row>
    <row r="5" spans="1:11" x14ac:dyDescent="0.25">
      <c r="B5" t="s">
        <v>7584</v>
      </c>
      <c r="C5">
        <v>1</v>
      </c>
    </row>
    <row r="6" spans="1:11" x14ac:dyDescent="0.25">
      <c r="B6" t="s">
        <v>6737</v>
      </c>
      <c r="C6">
        <v>4</v>
      </c>
      <c r="G6" t="s">
        <v>10044</v>
      </c>
      <c r="K6">
        <v>10591</v>
      </c>
    </row>
    <row r="7" spans="1:11" x14ac:dyDescent="0.25">
      <c r="B7" t="s">
        <v>7771</v>
      </c>
      <c r="C7">
        <v>1</v>
      </c>
      <c r="G7">
        <v>5</v>
      </c>
      <c r="H7">
        <v>8395.7800000000007</v>
      </c>
      <c r="J7" s="43">
        <f>SUM(H7:I7)</f>
        <v>8395.7800000000007</v>
      </c>
      <c r="K7" s="43">
        <f>J7/$K$6</f>
        <v>0.7927277877443113</v>
      </c>
    </row>
    <row r="8" spans="1:11" x14ac:dyDescent="0.25">
      <c r="A8" t="s">
        <v>10045</v>
      </c>
      <c r="B8" t="s">
        <v>7463</v>
      </c>
      <c r="C8">
        <v>2</v>
      </c>
      <c r="G8">
        <v>3</v>
      </c>
      <c r="H8">
        <v>6500</v>
      </c>
      <c r="I8">
        <v>2075.13</v>
      </c>
      <c r="J8" s="43">
        <f>SUM(H8:I8)</f>
        <v>8575.130000000001</v>
      </c>
      <c r="K8" s="43">
        <f>J8/$K$6</f>
        <v>0.80966197715041077</v>
      </c>
    </row>
    <row r="9" spans="1:11" x14ac:dyDescent="0.25">
      <c r="A9">
        <v>10206803</v>
      </c>
      <c r="B9" t="s">
        <v>7464</v>
      </c>
      <c r="C9">
        <v>2</v>
      </c>
      <c r="G9">
        <v>1</v>
      </c>
      <c r="H9">
        <f>H8-1017</f>
        <v>5483</v>
      </c>
      <c r="I9">
        <v>3798.02</v>
      </c>
      <c r="J9" s="43">
        <f>SUM(H9:I9)</f>
        <v>9281.02</v>
      </c>
      <c r="K9" s="43">
        <f>J9/$K$6</f>
        <v>0.87631196298744218</v>
      </c>
    </row>
    <row r="10" spans="1:11" x14ac:dyDescent="0.25">
      <c r="B10" t="s">
        <v>7465</v>
      </c>
      <c r="C10">
        <v>2</v>
      </c>
    </row>
    <row r="11" spans="1:11" x14ac:dyDescent="0.25">
      <c r="B11" t="s">
        <v>7473</v>
      </c>
      <c r="C11">
        <v>30</v>
      </c>
    </row>
    <row r="12" spans="1:11" x14ac:dyDescent="0.25">
      <c r="B12" t="s">
        <v>7479</v>
      </c>
      <c r="C12">
        <v>48</v>
      </c>
    </row>
    <row r="13" spans="1:11" x14ac:dyDescent="0.25">
      <c r="B13" t="s">
        <v>7506</v>
      </c>
      <c r="C13">
        <v>1</v>
      </c>
    </row>
    <row r="14" spans="1:11" x14ac:dyDescent="0.25">
      <c r="B14" t="s">
        <v>7511</v>
      </c>
      <c r="C14">
        <v>2</v>
      </c>
    </row>
    <row r="15" spans="1:11" x14ac:dyDescent="0.25">
      <c r="B15" t="s">
        <v>6643</v>
      </c>
      <c r="C15">
        <v>1</v>
      </c>
    </row>
    <row r="16" spans="1:11" x14ac:dyDescent="0.25">
      <c r="B16" t="s">
        <v>7650</v>
      </c>
      <c r="C16">
        <v>5</v>
      </c>
    </row>
    <row r="17" spans="6:19" x14ac:dyDescent="0.25">
      <c r="H17" t="s">
        <v>10046</v>
      </c>
      <c r="I17" t="s">
        <v>10047</v>
      </c>
    </row>
    <row r="18" spans="6:19" x14ac:dyDescent="0.25">
      <c r="F18" s="109" t="s">
        <v>10048</v>
      </c>
      <c r="G18" t="s">
        <v>10049</v>
      </c>
      <c r="H18">
        <v>11</v>
      </c>
      <c r="I18">
        <v>86</v>
      </c>
    </row>
    <row r="19" spans="6:19" x14ac:dyDescent="0.25">
      <c r="F19" s="110"/>
      <c r="G19" t="s">
        <v>10050</v>
      </c>
      <c r="H19">
        <v>66</v>
      </c>
      <c r="I19">
        <v>432</v>
      </c>
      <c r="J19">
        <f>SUM(H19:I19)</f>
        <v>498</v>
      </c>
    </row>
    <row r="20" spans="6:19" x14ac:dyDescent="0.25">
      <c r="Q20" t="s">
        <v>10046</v>
      </c>
      <c r="R20" t="s">
        <v>10047</v>
      </c>
    </row>
    <row r="21" spans="6:19" x14ac:dyDescent="0.25">
      <c r="F21" s="109" t="s">
        <v>10051</v>
      </c>
      <c r="G21" t="s">
        <v>10049</v>
      </c>
      <c r="H21">
        <v>47</v>
      </c>
      <c r="I21">
        <v>43</v>
      </c>
      <c r="J21">
        <f>SUM(H21:I21)</f>
        <v>90</v>
      </c>
      <c r="N21" t="s">
        <v>10052</v>
      </c>
      <c r="O21" t="s">
        <v>5000</v>
      </c>
      <c r="P21">
        <f>Q21/6</f>
        <v>10</v>
      </c>
      <c r="Q21">
        <v>60</v>
      </c>
    </row>
    <row r="22" spans="6:19" x14ac:dyDescent="0.25">
      <c r="F22" s="110"/>
      <c r="G22" t="s">
        <v>10050</v>
      </c>
      <c r="H22">
        <v>282</v>
      </c>
      <c r="I22">
        <v>215</v>
      </c>
      <c r="J22">
        <f>SUM(H22:I22)</f>
        <v>497</v>
      </c>
      <c r="N22" t="s">
        <v>10052</v>
      </c>
      <c r="O22" t="s">
        <v>3290</v>
      </c>
      <c r="R22">
        <v>25</v>
      </c>
      <c r="S22">
        <f>R22/5</f>
        <v>5</v>
      </c>
    </row>
    <row r="23" spans="6:19" x14ac:dyDescent="0.25">
      <c r="H23" s="18" t="s">
        <v>10053</v>
      </c>
      <c r="I23" s="18" t="s">
        <v>10047</v>
      </c>
      <c r="J23" s="18" t="s">
        <v>10054</v>
      </c>
      <c r="N23" t="s">
        <v>10055</v>
      </c>
      <c r="O23" t="s">
        <v>5000</v>
      </c>
      <c r="P23">
        <f>Q23/6</f>
        <v>8</v>
      </c>
      <c r="Q23">
        <v>48</v>
      </c>
    </row>
    <row r="24" spans="6:19" x14ac:dyDescent="0.25">
      <c r="H24" s="18"/>
      <c r="I24" s="18">
        <v>43</v>
      </c>
      <c r="J24" s="18">
        <f>J21-H18</f>
        <v>79</v>
      </c>
      <c r="N24" t="s">
        <v>10055</v>
      </c>
      <c r="O24" t="s">
        <v>3290</v>
      </c>
      <c r="R24">
        <v>110</v>
      </c>
      <c r="S24">
        <f>R24/5</f>
        <v>22</v>
      </c>
    </row>
    <row r="25" spans="6:19" x14ac:dyDescent="0.25">
      <c r="H25" s="18">
        <f>H22-H19</f>
        <v>216</v>
      </c>
      <c r="I25" s="18">
        <v>215</v>
      </c>
      <c r="J25" s="18">
        <f>J24*5</f>
        <v>395</v>
      </c>
      <c r="O25" t="s">
        <v>3290</v>
      </c>
      <c r="R25">
        <v>45</v>
      </c>
      <c r="S25">
        <f>R25/5</f>
        <v>9</v>
      </c>
    </row>
    <row r="26" spans="6:19" x14ac:dyDescent="0.25">
      <c r="O26" t="s">
        <v>5000</v>
      </c>
      <c r="P26">
        <f>Q26/6</f>
        <v>8</v>
      </c>
      <c r="Q26">
        <v>48</v>
      </c>
    </row>
    <row r="27" spans="6:19" x14ac:dyDescent="0.25">
      <c r="I27" s="44" t="s">
        <v>10056</v>
      </c>
      <c r="J27" s="44">
        <f>J19-(J25+H19)</f>
        <v>37</v>
      </c>
      <c r="N27" t="s">
        <v>10057</v>
      </c>
      <c r="O27" t="s">
        <v>5000</v>
      </c>
      <c r="P27">
        <f>Q27/6</f>
        <v>12</v>
      </c>
      <c r="Q27">
        <v>72</v>
      </c>
    </row>
    <row r="28" spans="6:19" x14ac:dyDescent="0.25">
      <c r="O28" t="s">
        <v>5000</v>
      </c>
      <c r="P28">
        <f>Q28/6</f>
        <v>9</v>
      </c>
      <c r="Q28">
        <v>54</v>
      </c>
    </row>
    <row r="29" spans="6:19" x14ac:dyDescent="0.25">
      <c r="O29" t="s">
        <v>3290</v>
      </c>
      <c r="R29">
        <v>35</v>
      </c>
      <c r="S29">
        <f>R29/5</f>
        <v>7</v>
      </c>
    </row>
    <row r="31" spans="6:19" x14ac:dyDescent="0.25">
      <c r="P31">
        <f>SUM(P21:P30)</f>
        <v>47</v>
      </c>
      <c r="Q31">
        <f>SUM(Q21:Q29)</f>
        <v>282</v>
      </c>
      <c r="R31">
        <f>SUM(R21:R29)</f>
        <v>215</v>
      </c>
      <c r="S31">
        <f>SUM(S21:S30)</f>
        <v>43</v>
      </c>
    </row>
  </sheetData>
  <mergeCells count="2">
    <mergeCell ref="F21:F22"/>
    <mergeCell ref="F18:F19"/>
  </mergeCells>
  <pageMargins left="0.7" right="0.7" top="0.75" bottom="0.75" header="0.3" footer="0.3"/>
  <pageSetup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787"/>
  <sheetViews>
    <sheetView zoomScale="145" zoomScaleNormal="145" workbookViewId="0">
      <pane ySplit="1" topLeftCell="A2" activePane="bottomLeft" state="frozen"/>
      <selection pane="bottomLeft" activeCell="K11" sqref="K11"/>
    </sheetView>
  </sheetViews>
  <sheetFormatPr defaultRowHeight="15" x14ac:dyDescent="0.25"/>
  <cols>
    <col min="1" max="1" width="14.140625" customWidth="1"/>
    <col min="2" max="2" width="11.5703125" customWidth="1"/>
    <col min="3" max="3" width="6.7109375" customWidth="1"/>
    <col min="5" max="6" width="0" hidden="1"/>
    <col min="7" max="7" width="6.42578125" customWidth="1"/>
    <col min="8" max="8" width="7.140625" customWidth="1"/>
    <col min="9" max="9" width="8.140625" customWidth="1"/>
    <col min="10" max="12" width="7.42578125" customWidth="1"/>
    <col min="13" max="13" width="11.42578125" customWidth="1"/>
  </cols>
  <sheetData>
    <row r="1" spans="1:14" s="24" customFormat="1" ht="45" customHeight="1" x14ac:dyDescent="0.25">
      <c r="A1" s="57" t="s">
        <v>0</v>
      </c>
      <c r="B1" s="57" t="s">
        <v>5139</v>
      </c>
      <c r="C1" s="57" t="s">
        <v>10058</v>
      </c>
      <c r="D1" s="57" t="s">
        <v>6803</v>
      </c>
      <c r="E1" s="57" t="s">
        <v>5151</v>
      </c>
      <c r="F1" s="57" t="s">
        <v>10059</v>
      </c>
      <c r="G1" s="57" t="s">
        <v>10060</v>
      </c>
      <c r="H1" s="57" t="s">
        <v>10061</v>
      </c>
      <c r="I1" s="58" t="s">
        <v>10062</v>
      </c>
      <c r="J1" s="58" t="s">
        <v>10063</v>
      </c>
      <c r="K1" s="58" t="s">
        <v>10064</v>
      </c>
      <c r="L1" s="58" t="s">
        <v>10065</v>
      </c>
      <c r="M1" s="57" t="s">
        <v>10066</v>
      </c>
      <c r="N1" s="58" t="s">
        <v>10067</v>
      </c>
    </row>
    <row r="2" spans="1:14" x14ac:dyDescent="0.25">
      <c r="A2" s="21" t="s">
        <v>3358</v>
      </c>
      <c r="B2" t="s">
        <v>5259</v>
      </c>
      <c r="C2">
        <v>4</v>
      </c>
      <c r="D2">
        <v>850</v>
      </c>
      <c r="G2">
        <f>VLOOKUP(D2,[6]Sheet1!$B:$X,16,0)</f>
        <v>12</v>
      </c>
      <c r="H2">
        <f t="shared" ref="H2:H65" si="0">G2/C2</f>
        <v>3</v>
      </c>
      <c r="I2">
        <f>VLOOKUP(D2,[6]Sheet1!$B:$V,21,0)</f>
        <v>6.02</v>
      </c>
      <c r="J2">
        <f>VLOOKUP(D2,[6]Sheet1!$B:$V,17,0)</f>
        <v>16.5</v>
      </c>
      <c r="K2">
        <f>VLOOKUP(D2,[6]Sheet1!$B:$V,18,0)</f>
        <v>14.25</v>
      </c>
      <c r="L2">
        <f>VLOOKUP(D2,[6]Sheet1!$B:$V,19,0)</f>
        <v>11</v>
      </c>
      <c r="M2">
        <f>VLOOKUP(B2,[7]Sheet2!$A:$C,3,0)</f>
        <v>480</v>
      </c>
      <c r="N2" t="str">
        <f>VLOOKUP(A2,'[8]Master-April24'!$A:$AP,42,0)</f>
        <v>AWD</v>
      </c>
    </row>
    <row r="3" spans="1:14" x14ac:dyDescent="0.25">
      <c r="A3" s="21" t="s">
        <v>3798</v>
      </c>
      <c r="B3" t="s">
        <v>5292</v>
      </c>
      <c r="C3">
        <v>4</v>
      </c>
      <c r="D3">
        <v>851</v>
      </c>
      <c r="G3">
        <f>VLOOKUP(D3,[6]Sheet1!$B:$X,16,0)</f>
        <v>12</v>
      </c>
      <c r="H3">
        <f t="shared" si="0"/>
        <v>3</v>
      </c>
      <c r="I3">
        <f>VLOOKUP(D3,[6]Sheet1!$B:$V,21,0)</f>
        <v>6.1</v>
      </c>
      <c r="J3">
        <f>VLOOKUP(D3,[6]Sheet1!$B:$V,17,0)</f>
        <v>16.5</v>
      </c>
      <c r="K3">
        <f>VLOOKUP(D3,[6]Sheet1!$B:$V,18,0)</f>
        <v>14</v>
      </c>
      <c r="L3">
        <f>VLOOKUP(D3,[6]Sheet1!$B:$V,19,0)</f>
        <v>11.25</v>
      </c>
      <c r="M3">
        <f>VLOOKUP(B3,[7]Sheet2!$A:$C,3,0)</f>
        <v>629</v>
      </c>
      <c r="N3" t="str">
        <f>VLOOKUP(A3,'[8]Master-April24'!$A:$AP,42,0)</f>
        <v>AWD</v>
      </c>
    </row>
    <row r="4" spans="1:14" x14ac:dyDescent="0.25">
      <c r="A4" s="21" t="s">
        <v>2135</v>
      </c>
      <c r="B4" t="s">
        <v>5451</v>
      </c>
      <c r="C4">
        <v>4</v>
      </c>
      <c r="D4">
        <v>4102</v>
      </c>
      <c r="G4">
        <f>VLOOKUP(D4,[6]Sheet1!$B:$X,16,0)</f>
        <v>12</v>
      </c>
      <c r="H4">
        <f t="shared" si="0"/>
        <v>3</v>
      </c>
      <c r="I4">
        <f>VLOOKUP(D4,[6]Sheet1!$B:$V,21,0)</f>
        <v>8.66</v>
      </c>
      <c r="J4">
        <f>VLOOKUP(D4,[6]Sheet1!$B:$V,17,0)</f>
        <v>12.75</v>
      </c>
      <c r="K4">
        <f>VLOOKUP(D4,[6]Sheet1!$B:$V,18,0)</f>
        <v>12</v>
      </c>
      <c r="L4">
        <f>VLOOKUP(D4,[6]Sheet1!$B:$V,19,0)</f>
        <v>5.25</v>
      </c>
      <c r="M4">
        <f>VLOOKUP(B4,[7]Sheet2!$A:$C,3,0)</f>
        <v>311</v>
      </c>
      <c r="N4" t="str">
        <f>VLOOKUP(A4,'[8]Master-April24'!$A:$AP,42,0)</f>
        <v>AWD</v>
      </c>
    </row>
    <row r="5" spans="1:14" x14ac:dyDescent="0.25">
      <c r="A5" s="21" t="s">
        <v>1532</v>
      </c>
      <c r="B5" t="s">
        <v>5480</v>
      </c>
      <c r="C5">
        <v>3</v>
      </c>
      <c r="D5">
        <v>3161</v>
      </c>
      <c r="G5">
        <f>VLOOKUP(D5,[6]Sheet1!$B:$X,16,0)</f>
        <v>12</v>
      </c>
      <c r="H5">
        <f t="shared" si="0"/>
        <v>4</v>
      </c>
      <c r="I5">
        <f>VLOOKUP(D5,[6]Sheet1!$B:$V,21,0)</f>
        <v>4.6399999999999997</v>
      </c>
      <c r="J5">
        <f>VLOOKUP(D5,[6]Sheet1!$B:$V,17,0)</f>
        <v>12.25</v>
      </c>
      <c r="K5">
        <f>VLOOKUP(D5,[6]Sheet1!$B:$V,18,0)</f>
        <v>10.75</v>
      </c>
      <c r="L5">
        <f>VLOOKUP(D5,[6]Sheet1!$B:$V,19,0)</f>
        <v>5.75</v>
      </c>
      <c r="M5">
        <f>VLOOKUP(B5,[7]Sheet2!$A:$C,3,0)</f>
        <v>246</v>
      </c>
      <c r="N5" t="str">
        <f>VLOOKUP(A5,'[8]Master-April24'!$A:$AP,42,0)</f>
        <v>AWD</v>
      </c>
    </row>
    <row r="6" spans="1:14" x14ac:dyDescent="0.25">
      <c r="A6" s="21" t="s">
        <v>1814</v>
      </c>
      <c r="B6" t="s">
        <v>5318</v>
      </c>
      <c r="C6">
        <v>6</v>
      </c>
      <c r="D6">
        <v>3451</v>
      </c>
      <c r="G6">
        <f>VLOOKUP(D6,[6]Sheet1!$B:$X,16,0)</f>
        <v>24</v>
      </c>
      <c r="H6">
        <f t="shared" si="0"/>
        <v>4</v>
      </c>
      <c r="I6">
        <f>VLOOKUP(D6,[6]Sheet1!$B:$V,21,0)</f>
        <v>12.01</v>
      </c>
      <c r="J6">
        <f>VLOOKUP(D6,[6]Sheet1!$B:$V,17,0)</f>
        <v>11</v>
      </c>
      <c r="K6">
        <f>VLOOKUP(D6,[6]Sheet1!$B:$V,18,0)</f>
        <v>9.75</v>
      </c>
      <c r="L6">
        <f>VLOOKUP(D6,[6]Sheet1!$B:$V,19,0)</f>
        <v>7.5</v>
      </c>
      <c r="M6">
        <f>VLOOKUP(B6,[7]Sheet2!$A:$C,3,0)</f>
        <v>937</v>
      </c>
      <c r="N6" t="str">
        <f>VLOOKUP(A6,'[8]Master-April24'!$A:$AP,42,0)</f>
        <v>AWD</v>
      </c>
    </row>
    <row r="7" spans="1:14" x14ac:dyDescent="0.25">
      <c r="A7" s="21" t="s">
        <v>2908</v>
      </c>
      <c r="B7" t="s">
        <v>5173</v>
      </c>
      <c r="C7">
        <v>6</v>
      </c>
      <c r="D7">
        <v>582</v>
      </c>
      <c r="G7">
        <f>VLOOKUP(D7,[6]Sheet1!$B:$X,16,0)</f>
        <v>24</v>
      </c>
      <c r="H7">
        <f t="shared" si="0"/>
        <v>4</v>
      </c>
      <c r="I7">
        <f>VLOOKUP(D7,[6]Sheet1!$B:$V,21,0)</f>
        <v>15.82</v>
      </c>
      <c r="J7">
        <f>VLOOKUP(D7,[6]Sheet1!$B:$V,17,0)</f>
        <v>10.75</v>
      </c>
      <c r="K7">
        <f>VLOOKUP(D7,[6]Sheet1!$B:$V,18,0)</f>
        <v>8.5</v>
      </c>
      <c r="L7">
        <f>VLOOKUP(D7,[6]Sheet1!$B:$V,19,0)</f>
        <v>7.25</v>
      </c>
      <c r="M7">
        <f>VLOOKUP(B7,[7]Sheet2!$A:$C,3,0)</f>
        <v>1539</v>
      </c>
      <c r="N7" t="str">
        <f>VLOOKUP(A7,'[8]Master-April24'!$A:$AP,42,0)</f>
        <v>AWD</v>
      </c>
    </row>
    <row r="8" spans="1:14" x14ac:dyDescent="0.25">
      <c r="A8" s="21" t="s">
        <v>2906</v>
      </c>
      <c r="B8" t="s">
        <v>5203</v>
      </c>
      <c r="C8">
        <v>6</v>
      </c>
      <c r="D8">
        <v>581</v>
      </c>
      <c r="G8">
        <f>VLOOKUP(D8,[6]Sheet1!$B:$X,16,0)</f>
        <v>24</v>
      </c>
      <c r="H8">
        <f t="shared" si="0"/>
        <v>4</v>
      </c>
      <c r="I8">
        <f>VLOOKUP(D8,[6]Sheet1!$B:$V,21,0)</f>
        <v>16.239999999999998</v>
      </c>
      <c r="J8">
        <f>VLOOKUP(D8,[6]Sheet1!$B:$V,17,0)</f>
        <v>10.75</v>
      </c>
      <c r="K8">
        <f>VLOOKUP(D8,[6]Sheet1!$B:$V,18,0)</f>
        <v>8.5</v>
      </c>
      <c r="L8">
        <f>VLOOKUP(D8,[6]Sheet1!$B:$V,19,0)</f>
        <v>7</v>
      </c>
      <c r="M8">
        <f>VLOOKUP(B8,[7]Sheet2!$A:$C,3,0)</f>
        <v>939</v>
      </c>
      <c r="N8" t="str">
        <f>VLOOKUP(A8,'[8]Master-April24'!$A:$AP,42,0)</f>
        <v>AWD</v>
      </c>
    </row>
    <row r="9" spans="1:14" x14ac:dyDescent="0.25">
      <c r="A9" s="59" t="s">
        <v>3350</v>
      </c>
      <c r="B9" t="s">
        <v>5402</v>
      </c>
      <c r="C9">
        <v>4</v>
      </c>
      <c r="D9">
        <v>847</v>
      </c>
      <c r="G9">
        <f>VLOOKUP(D9,[6]Sheet1!$B:$X,16,0)</f>
        <v>24</v>
      </c>
      <c r="H9">
        <f t="shared" si="0"/>
        <v>6</v>
      </c>
      <c r="I9">
        <f>VLOOKUP(D9,[6]Sheet1!$B:$V,21,0)</f>
        <v>5.5</v>
      </c>
      <c r="J9">
        <f>VLOOKUP(D9,[6]Sheet1!$B:$V,17,0)</f>
        <v>16.5</v>
      </c>
      <c r="K9">
        <f>VLOOKUP(D9,[6]Sheet1!$B:$V,18,0)</f>
        <v>11</v>
      </c>
      <c r="L9">
        <f>VLOOKUP(D9,[6]Sheet1!$B:$V,19,0)</f>
        <v>14.25</v>
      </c>
      <c r="M9">
        <f>VLOOKUP(B9,[7]Sheet2!$A:$C,3,0)</f>
        <v>485</v>
      </c>
      <c r="N9" t="str">
        <f>VLOOKUP(A9,'[8]Master-April24'!$A:$AP,42,0)</f>
        <v>AWD</v>
      </c>
    </row>
    <row r="10" spans="1:14" x14ac:dyDescent="0.25">
      <c r="A10" s="59" t="s">
        <v>3338</v>
      </c>
      <c r="B10" t="s">
        <v>5322</v>
      </c>
      <c r="C10">
        <v>4</v>
      </c>
      <c r="D10">
        <v>842</v>
      </c>
      <c r="G10">
        <f>VLOOKUP(D10,[6]Sheet1!$B:$X,16,0)</f>
        <v>24</v>
      </c>
      <c r="H10">
        <f t="shared" si="0"/>
        <v>6</v>
      </c>
      <c r="I10">
        <f>VLOOKUP(D10,[6]Sheet1!$B:$V,21,0)</f>
        <v>6.26</v>
      </c>
      <c r="J10">
        <f>VLOOKUP(D10,[6]Sheet1!$B:$V,17,0)</f>
        <v>17</v>
      </c>
      <c r="K10">
        <f>VLOOKUP(D10,[6]Sheet1!$B:$V,18,0)</f>
        <v>16.5</v>
      </c>
      <c r="L10">
        <f>VLOOKUP(D10,[6]Sheet1!$B:$V,19,0)</f>
        <v>11</v>
      </c>
      <c r="M10">
        <f>VLOOKUP(B10,[7]Sheet2!$A:$C,3,0)</f>
        <v>356</v>
      </c>
      <c r="N10" t="str">
        <f>VLOOKUP(A10,'[8]Master-April24'!$A:$AP,42,0)</f>
        <v>AWD</v>
      </c>
    </row>
    <row r="11" spans="1:14" x14ac:dyDescent="0.25">
      <c r="A11" s="59" t="s">
        <v>3327</v>
      </c>
      <c r="B11" t="s">
        <v>5588</v>
      </c>
      <c r="C11">
        <v>4</v>
      </c>
      <c r="D11">
        <v>839</v>
      </c>
      <c r="G11">
        <f>VLOOKUP(D11,[6]Sheet1!$B:$X,16,0)</f>
        <v>24</v>
      </c>
      <c r="H11">
        <f t="shared" si="0"/>
        <v>6</v>
      </c>
      <c r="I11">
        <f>VLOOKUP(D11,[6]Sheet1!$B:$V,21,0)</f>
        <v>6.46</v>
      </c>
      <c r="J11">
        <f>VLOOKUP(D11,[6]Sheet1!$B:$V,17,0)</f>
        <v>17</v>
      </c>
      <c r="K11">
        <f>VLOOKUP(D11,[6]Sheet1!$B:$V,18,0)</f>
        <v>16.25</v>
      </c>
      <c r="L11">
        <f>VLOOKUP(D11,[6]Sheet1!$B:$V,19,0)</f>
        <v>11</v>
      </c>
      <c r="M11">
        <f>VLOOKUP(B11,[7]Sheet2!$A:$C,3,0)</f>
        <v>256</v>
      </c>
      <c r="N11" t="str">
        <f>VLOOKUP(A11,'[8]Master-April24'!$A:$AP,42,0)</f>
        <v>AWD</v>
      </c>
    </row>
    <row r="12" spans="1:14" x14ac:dyDescent="0.25">
      <c r="A12" s="59" t="s">
        <v>3334</v>
      </c>
      <c r="B12" t="s">
        <v>5219</v>
      </c>
      <c r="C12">
        <v>4</v>
      </c>
      <c r="D12">
        <v>841</v>
      </c>
      <c r="G12">
        <f>VLOOKUP(D12,[6]Sheet1!$B:$X,16,0)</f>
        <v>24</v>
      </c>
      <c r="H12">
        <f t="shared" si="0"/>
        <v>6</v>
      </c>
      <c r="I12">
        <f>VLOOKUP(D12,[6]Sheet1!$B:$V,21,0)</f>
        <v>6.72</v>
      </c>
      <c r="J12">
        <f>VLOOKUP(D12,[6]Sheet1!$B:$V,17,0)</f>
        <v>16.75</v>
      </c>
      <c r="K12">
        <f>VLOOKUP(D12,[6]Sheet1!$B:$V,18,0)</f>
        <v>16.5</v>
      </c>
      <c r="L12">
        <f>VLOOKUP(D12,[6]Sheet1!$B:$V,19,0)</f>
        <v>11</v>
      </c>
      <c r="M12">
        <f>VLOOKUP(B12,[7]Sheet2!$A:$C,3,0)</f>
        <v>632</v>
      </c>
      <c r="N12" t="str">
        <f>VLOOKUP(A12,'[8]Master-April24'!$A:$AP,42,0)</f>
        <v>AWD</v>
      </c>
    </row>
    <row r="13" spans="1:14" x14ac:dyDescent="0.25">
      <c r="A13" s="59" t="s">
        <v>3332</v>
      </c>
      <c r="B13" t="s">
        <v>5337</v>
      </c>
      <c r="C13">
        <v>4</v>
      </c>
      <c r="D13">
        <v>840</v>
      </c>
      <c r="G13">
        <f>VLOOKUP(D13,[6]Sheet1!$B:$X,16,0)</f>
        <v>24</v>
      </c>
      <c r="H13">
        <f t="shared" si="0"/>
        <v>6</v>
      </c>
      <c r="I13">
        <f>VLOOKUP(D13,[6]Sheet1!$B:$V,21,0)</f>
        <v>6.94</v>
      </c>
      <c r="J13">
        <f>VLOOKUP(D13,[6]Sheet1!$B:$V,17,0)</f>
        <v>17</v>
      </c>
      <c r="K13">
        <f>VLOOKUP(D13,[6]Sheet1!$B:$V,18,0)</f>
        <v>16.5</v>
      </c>
      <c r="L13">
        <f>VLOOKUP(D13,[6]Sheet1!$B:$V,19,0)</f>
        <v>11</v>
      </c>
      <c r="M13">
        <f>VLOOKUP(B13,[7]Sheet2!$A:$C,3,0)</f>
        <v>306</v>
      </c>
      <c r="N13" t="str">
        <f>VLOOKUP(A13,'[8]Master-April24'!$A:$AP,42,0)</f>
        <v>AWD</v>
      </c>
    </row>
    <row r="14" spans="1:14" x14ac:dyDescent="0.25">
      <c r="A14" s="59" t="s">
        <v>1450</v>
      </c>
      <c r="B14" t="s">
        <v>5281</v>
      </c>
      <c r="C14">
        <v>6</v>
      </c>
      <c r="D14">
        <v>3125</v>
      </c>
      <c r="G14">
        <f>VLOOKUP(D14,[6]Sheet1!$B:$X,16,0)</f>
        <v>36</v>
      </c>
      <c r="H14">
        <f t="shared" si="0"/>
        <v>6</v>
      </c>
      <c r="I14">
        <f>VLOOKUP(D14,[6]Sheet1!$B:$V,21,0)</f>
        <v>8.02</v>
      </c>
      <c r="J14">
        <f>VLOOKUP(D14,[6]Sheet1!$B:$V,17,0)</f>
        <v>18</v>
      </c>
      <c r="K14">
        <f>VLOOKUP(D14,[6]Sheet1!$B:$V,18,0)</f>
        <v>14</v>
      </c>
      <c r="L14">
        <f>VLOOKUP(D14,[6]Sheet1!$B:$V,19,0)</f>
        <v>11.5</v>
      </c>
      <c r="M14">
        <f>VLOOKUP(B14,[7]Sheet2!$A:$C,3,0)</f>
        <v>658</v>
      </c>
      <c r="N14" t="str">
        <f>VLOOKUP(A14,'[8]Master-April24'!$A:$AP,42,0)</f>
        <v>AWD</v>
      </c>
    </row>
    <row r="15" spans="1:14" x14ac:dyDescent="0.25">
      <c r="A15" s="59" t="s">
        <v>1811</v>
      </c>
      <c r="B15" t="s">
        <v>5592</v>
      </c>
      <c r="C15">
        <v>6</v>
      </c>
      <c r="D15">
        <v>3450</v>
      </c>
      <c r="G15">
        <f>VLOOKUP(D15,[6]Sheet1!$B:$X,16,0)</f>
        <v>36</v>
      </c>
      <c r="H15">
        <f t="shared" si="0"/>
        <v>6</v>
      </c>
      <c r="I15">
        <f>VLOOKUP(D15,[6]Sheet1!$B:$V,21,0)</f>
        <v>11.62</v>
      </c>
      <c r="J15">
        <f>VLOOKUP(D15,[6]Sheet1!$B:$V,17,0)</f>
        <v>11</v>
      </c>
      <c r="K15">
        <f>VLOOKUP(D15,[6]Sheet1!$B:$V,18,0)</f>
        <v>10.25</v>
      </c>
      <c r="L15">
        <f>VLOOKUP(D15,[6]Sheet1!$B:$V,19,0)</f>
        <v>6</v>
      </c>
      <c r="M15">
        <f>VLOOKUP(B15,[7]Sheet2!$A:$C,3,0)</f>
        <v>323</v>
      </c>
      <c r="N15" t="str">
        <f>VLOOKUP(A15,'[8]Master-April24'!$A:$AP,42,0)</f>
        <v>AWD</v>
      </c>
    </row>
    <row r="16" spans="1:14" x14ac:dyDescent="0.25">
      <c r="A16" s="59" t="s">
        <v>4896</v>
      </c>
      <c r="B16" t="s">
        <v>5217</v>
      </c>
      <c r="C16">
        <v>6</v>
      </c>
      <c r="D16">
        <v>5476</v>
      </c>
      <c r="G16">
        <f>VLOOKUP(D16,[6]Sheet1!$B:$X,16,0)</f>
        <v>36</v>
      </c>
      <c r="H16">
        <f t="shared" si="0"/>
        <v>6</v>
      </c>
      <c r="I16">
        <f>VLOOKUP(D16,[6]Sheet1!$B:$V,21,0)</f>
        <v>12.62</v>
      </c>
      <c r="J16">
        <f>VLOOKUP(D16,[6]Sheet1!$B:$V,17,0)</f>
        <v>12.25</v>
      </c>
      <c r="K16">
        <f>VLOOKUP(D16,[6]Sheet1!$B:$V,18,0)</f>
        <v>7.5</v>
      </c>
      <c r="L16">
        <f>VLOOKUP(D16,[6]Sheet1!$B:$V,19,0)</f>
        <v>7</v>
      </c>
      <c r="M16">
        <f>VLOOKUP(B16,[7]Sheet2!$A:$C,3,0)</f>
        <v>1559</v>
      </c>
      <c r="N16" t="str">
        <f>VLOOKUP(A16,'[8]Master-April24'!$A:$AP,42,0)</f>
        <v>AWD</v>
      </c>
    </row>
    <row r="17" spans="1:14" x14ac:dyDescent="0.25">
      <c r="A17" s="59" t="s">
        <v>3834</v>
      </c>
      <c r="B17" t="s">
        <v>5305</v>
      </c>
      <c r="C17">
        <v>8</v>
      </c>
      <c r="D17">
        <v>5472</v>
      </c>
      <c r="G17">
        <f>VLOOKUP(D17,[6]Sheet1!$B:$X,16,0)</f>
        <v>48</v>
      </c>
      <c r="H17">
        <f t="shared" si="0"/>
        <v>6</v>
      </c>
      <c r="I17">
        <f>VLOOKUP(D17,[6]Sheet1!$B:$V,21,0)</f>
        <v>13.42</v>
      </c>
      <c r="J17">
        <f>VLOOKUP(D17,[6]Sheet1!$B:$V,17,0)</f>
        <v>10.5</v>
      </c>
      <c r="K17">
        <f>VLOOKUP(D17,[6]Sheet1!$B:$V,18,0)</f>
        <v>7.5</v>
      </c>
      <c r="L17">
        <f>VLOOKUP(D17,[6]Sheet1!$B:$V,19,0)</f>
        <v>8</v>
      </c>
      <c r="M17">
        <f>VLOOKUP(B17,[7]Sheet2!$A:$C,3,0)</f>
        <v>773</v>
      </c>
      <c r="N17" t="str">
        <f>VLOOKUP(A17,'[8]Master-April24'!$A:$AP,42,0)</f>
        <v>AWD</v>
      </c>
    </row>
    <row r="18" spans="1:14" x14ac:dyDescent="0.25">
      <c r="A18" t="s">
        <v>4001</v>
      </c>
      <c r="B18" t="s">
        <v>5739</v>
      </c>
      <c r="C18">
        <v>3</v>
      </c>
      <c r="D18">
        <v>41166</v>
      </c>
      <c r="G18">
        <f>VLOOKUP(D18,[6]Sheet1!$B:$X,16,0)</f>
        <v>10</v>
      </c>
      <c r="H18">
        <f t="shared" si="0"/>
        <v>3.3333333333333335</v>
      </c>
      <c r="I18">
        <f>VLOOKUP(D18,[6]Sheet1!$B:$V,21,0)</f>
        <v>51.5</v>
      </c>
      <c r="J18">
        <f>VLOOKUP(D18,[6]Sheet1!$B:$V,17,0)</f>
        <v>18</v>
      </c>
      <c r="K18">
        <f>VLOOKUP(D18,[6]Sheet1!$B:$V,18,0)</f>
        <v>11.5</v>
      </c>
      <c r="L18">
        <f>VLOOKUP(D18,[6]Sheet1!$B:$V,19,0)</f>
        <v>10.5</v>
      </c>
      <c r="M18">
        <f>VLOOKUP(B18,[7]Sheet2!$A:$C,3,0)</f>
        <v>368</v>
      </c>
      <c r="N18" t="str">
        <f>VLOOKUP(A18,'[8]Master-April24'!$A:$AP,42,0)</f>
        <v>AWD</v>
      </c>
    </row>
    <row r="19" spans="1:14" x14ac:dyDescent="0.25">
      <c r="A19" t="s">
        <v>1575</v>
      </c>
      <c r="B19" t="s">
        <v>5279</v>
      </c>
      <c r="C19">
        <v>6</v>
      </c>
      <c r="D19">
        <v>3182</v>
      </c>
      <c r="G19">
        <f>VLOOKUP(D19,[6]Sheet1!$B:$X,16,0)</f>
        <v>36</v>
      </c>
      <c r="H19">
        <f t="shared" si="0"/>
        <v>6</v>
      </c>
      <c r="I19">
        <f>VLOOKUP(D19,[6]Sheet1!$B:$V,21,0)</f>
        <v>3.52</v>
      </c>
      <c r="J19">
        <f>VLOOKUP(D19,[6]Sheet1!$B:$V,17,0)</f>
        <v>23.25</v>
      </c>
      <c r="K19">
        <f>VLOOKUP(D19,[6]Sheet1!$B:$V,18,0)</f>
        <v>8.25</v>
      </c>
      <c r="L19">
        <f>VLOOKUP(D19,[6]Sheet1!$B:$V,19,0)</f>
        <v>6</v>
      </c>
      <c r="M19">
        <f>VLOOKUP(B19,[7]Sheet2!$A:$C,3,0)</f>
        <v>399</v>
      </c>
      <c r="N19" t="str">
        <f>VLOOKUP(A19,'[8]Master-April24'!$A:$AP,42,0)</f>
        <v>AWD</v>
      </c>
    </row>
    <row r="20" spans="1:14" x14ac:dyDescent="0.25">
      <c r="A20" t="s">
        <v>3316</v>
      </c>
      <c r="B20" t="s">
        <v>5525</v>
      </c>
      <c r="C20">
        <v>6</v>
      </c>
      <c r="D20">
        <v>816</v>
      </c>
      <c r="G20">
        <f>VLOOKUP(D20,[6]Sheet1!$B:$X,16,0)</f>
        <v>36</v>
      </c>
      <c r="H20">
        <f t="shared" si="0"/>
        <v>6</v>
      </c>
      <c r="I20">
        <f>VLOOKUP(D20,[6]Sheet1!$B:$V,21,0)</f>
        <v>3.6</v>
      </c>
      <c r="J20">
        <f>VLOOKUP(D20,[6]Sheet1!$B:$V,17,0)</f>
        <v>20.5</v>
      </c>
      <c r="K20">
        <f>VLOOKUP(D20,[6]Sheet1!$B:$V,18,0)</f>
        <v>8.5</v>
      </c>
      <c r="L20">
        <f>VLOOKUP(D20,[6]Sheet1!$B:$V,19,0)</f>
        <v>8.25</v>
      </c>
      <c r="M20">
        <f>VLOOKUP(B20,[7]Sheet2!$A:$C,3,0)</f>
        <v>397</v>
      </c>
      <c r="N20" t="str">
        <f>VLOOKUP(A20,'[8]Master-April24'!$A:$AP,42,0)</f>
        <v>AWD</v>
      </c>
    </row>
    <row r="21" spans="1:14" x14ac:dyDescent="0.25">
      <c r="A21" t="s">
        <v>3314</v>
      </c>
      <c r="B21" t="s">
        <v>5243</v>
      </c>
      <c r="C21">
        <v>6</v>
      </c>
      <c r="D21">
        <v>812</v>
      </c>
      <c r="G21">
        <f>VLOOKUP(D21,[6]Sheet1!$B:$X,16,0)</f>
        <v>36</v>
      </c>
      <c r="H21">
        <f t="shared" si="0"/>
        <v>6</v>
      </c>
      <c r="I21">
        <f>VLOOKUP(D21,[6]Sheet1!$B:$V,21,0)</f>
        <v>3.96</v>
      </c>
      <c r="J21">
        <f>VLOOKUP(D21,[6]Sheet1!$B:$V,17,0)</f>
        <v>20.5</v>
      </c>
      <c r="K21">
        <f>VLOOKUP(D21,[6]Sheet1!$B:$V,18,0)</f>
        <v>8.5</v>
      </c>
      <c r="L21">
        <f>VLOOKUP(D21,[6]Sheet1!$B:$V,19,0)</f>
        <v>8.25</v>
      </c>
      <c r="M21">
        <f>VLOOKUP(B21,[7]Sheet2!$A:$C,3,0)</f>
        <v>475</v>
      </c>
      <c r="N21" t="str">
        <f>VLOOKUP(A21,'[8]Master-April24'!$A:$AP,42,0)</f>
        <v>AWD</v>
      </c>
    </row>
    <row r="22" spans="1:14" x14ac:dyDescent="0.25">
      <c r="A22" s="60" t="s">
        <v>4958</v>
      </c>
      <c r="B22" t="s">
        <v>5673</v>
      </c>
      <c r="C22">
        <v>4</v>
      </c>
      <c r="D22">
        <v>6023</v>
      </c>
      <c r="G22">
        <f>VLOOKUP(D22,[6]Sheet1!$B:$X,16,0)</f>
        <v>24</v>
      </c>
      <c r="H22">
        <f t="shared" si="0"/>
        <v>6</v>
      </c>
      <c r="I22">
        <f>VLOOKUP(D22,[6]Sheet1!$B:$V,21,0)</f>
        <v>4.9400000000000004</v>
      </c>
      <c r="J22">
        <f>VLOOKUP(D22,[6]Sheet1!$B:$V,17,0)</f>
        <v>10.75</v>
      </c>
      <c r="K22">
        <f>VLOOKUP(D22,[6]Sheet1!$B:$V,18,0)</f>
        <v>7.5</v>
      </c>
      <c r="L22">
        <f>VLOOKUP(D22,[6]Sheet1!$B:$V,19,0)</f>
        <v>7</v>
      </c>
      <c r="M22">
        <f>VLOOKUP(B22,[7]Sheet2!$A:$C,3,0)</f>
        <v>334</v>
      </c>
      <c r="N22" t="str">
        <f>VLOOKUP(A22,'[8]Master-April24'!$A:$AP,42,0)</f>
        <v>FBA</v>
      </c>
    </row>
    <row r="23" spans="1:14" x14ac:dyDescent="0.25">
      <c r="A23" t="s">
        <v>1543</v>
      </c>
      <c r="B23" t="s">
        <v>5209</v>
      </c>
      <c r="C23">
        <v>4</v>
      </c>
      <c r="D23">
        <v>3167</v>
      </c>
      <c r="G23">
        <f>VLOOKUP(D23,[6]Sheet1!$B:$X,16,0)</f>
        <v>24</v>
      </c>
      <c r="H23">
        <f t="shared" si="0"/>
        <v>6</v>
      </c>
      <c r="I23">
        <f>VLOOKUP(D23,[6]Sheet1!$B:$V,21,0)</f>
        <v>17.98</v>
      </c>
      <c r="J23">
        <f>VLOOKUP(D23,[6]Sheet1!$B:$V,17,0)</f>
        <v>16</v>
      </c>
      <c r="K23">
        <f>VLOOKUP(D23,[6]Sheet1!$B:$V,18,0)</f>
        <v>12</v>
      </c>
      <c r="L23">
        <f>VLOOKUP(D23,[6]Sheet1!$B:$V,19,0)</f>
        <v>10</v>
      </c>
      <c r="M23">
        <f>VLOOKUP(B23,[7]Sheet2!$A:$C,3,0)</f>
        <v>1272</v>
      </c>
      <c r="N23" t="str">
        <f>VLOOKUP(A23,'[8]Master-April24'!$A:$AP,42,0)</f>
        <v>AWD</v>
      </c>
    </row>
    <row r="24" spans="1:14" x14ac:dyDescent="0.25">
      <c r="A24" t="s">
        <v>4909</v>
      </c>
      <c r="B24" t="s">
        <v>7549</v>
      </c>
      <c r="C24">
        <v>4</v>
      </c>
      <c r="D24">
        <v>5086</v>
      </c>
      <c r="G24">
        <f>VLOOKUP(D24,[6]Sheet1!$B:$X,16,0)</f>
        <v>30</v>
      </c>
      <c r="H24">
        <f t="shared" si="0"/>
        <v>7.5</v>
      </c>
      <c r="I24">
        <f>VLOOKUP(D24,[6]Sheet1!$B:$V,21,0)</f>
        <v>29.58</v>
      </c>
      <c r="J24">
        <f>VLOOKUP(D24,[6]Sheet1!$B:$V,17,0)</f>
        <v>20.5</v>
      </c>
      <c r="K24">
        <f>VLOOKUP(D24,[6]Sheet1!$B:$V,18,0)</f>
        <v>10</v>
      </c>
      <c r="L24">
        <f>VLOOKUP(D24,[6]Sheet1!$B:$V,19,0)</f>
        <v>28.75</v>
      </c>
      <c r="M24">
        <f>VLOOKUP(B24,[7]Sheet2!$A:$C,3,0)</f>
        <v>255</v>
      </c>
      <c r="N24" t="str">
        <f>VLOOKUP(A24,'[8]Master-April24'!$A:$AP,42,0)</f>
        <v>FBA</v>
      </c>
    </row>
    <row r="25" spans="1:14" x14ac:dyDescent="0.25">
      <c r="A25" t="s">
        <v>2587</v>
      </c>
      <c r="B25" t="s">
        <v>5163</v>
      </c>
      <c r="C25">
        <v>1</v>
      </c>
      <c r="D25">
        <v>510</v>
      </c>
      <c r="G25">
        <f>VLOOKUP(D25,[6]Sheet1!$B:$X,16,0)</f>
        <v>50</v>
      </c>
      <c r="H25">
        <f t="shared" si="0"/>
        <v>50</v>
      </c>
      <c r="I25">
        <f>VLOOKUP(D25,[6]Sheet1!$B:$V,21,0)</f>
        <v>25.14</v>
      </c>
      <c r="J25">
        <f>VLOOKUP(D25,[6]Sheet1!$B:$V,17,0)</f>
        <v>17.75</v>
      </c>
      <c r="K25">
        <f>VLOOKUP(D25,[6]Sheet1!$B:$V,18,0)</f>
        <v>12</v>
      </c>
      <c r="L25">
        <f>VLOOKUP(D25,[6]Sheet1!$B:$V,19,0)</f>
        <v>5.5</v>
      </c>
      <c r="M25">
        <f>VLOOKUP(B25,[7]Sheet2!$A:$C,3,0)</f>
        <v>8844</v>
      </c>
      <c r="N25" t="str">
        <f>VLOOKUP(A25,'[8]Master-April24'!$A:$AP,42,0)</f>
        <v>AWD</v>
      </c>
    </row>
    <row r="26" spans="1:14" x14ac:dyDescent="0.25">
      <c r="A26" t="s">
        <v>4933</v>
      </c>
      <c r="B26" t="s">
        <v>5163</v>
      </c>
      <c r="C26">
        <v>1</v>
      </c>
      <c r="D26">
        <v>510</v>
      </c>
      <c r="G26">
        <f>VLOOKUP(D26,[6]Sheet1!$B:$X,16,0)</f>
        <v>50</v>
      </c>
      <c r="H26">
        <f t="shared" si="0"/>
        <v>50</v>
      </c>
      <c r="I26">
        <f>VLOOKUP(D26,[6]Sheet1!$B:$V,21,0)</f>
        <v>25.14</v>
      </c>
      <c r="J26">
        <f>VLOOKUP(D26,[6]Sheet1!$B:$V,17,0)</f>
        <v>17.75</v>
      </c>
      <c r="K26">
        <f>VLOOKUP(D26,[6]Sheet1!$B:$V,18,0)</f>
        <v>12</v>
      </c>
      <c r="L26">
        <f>VLOOKUP(D26,[6]Sheet1!$B:$V,19,0)</f>
        <v>5.5</v>
      </c>
      <c r="M26">
        <f>VLOOKUP(B26,[7]Sheet2!$A:$C,3,0)</f>
        <v>8844</v>
      </c>
      <c r="N26" t="e">
        <f>VLOOKUP(A26,'[8]Master-April24'!$A:$AP,42,0)</f>
        <v>#N/A</v>
      </c>
    </row>
    <row r="27" spans="1:14" x14ac:dyDescent="0.25">
      <c r="A27" t="s">
        <v>3045</v>
      </c>
      <c r="B27" t="s">
        <v>5228</v>
      </c>
      <c r="C27">
        <v>1</v>
      </c>
      <c r="D27">
        <v>6301</v>
      </c>
      <c r="E27">
        <f>VLOOKUP(D27,[6]Sheet1!$B:$X,23,0)</f>
        <v>24</v>
      </c>
      <c r="F27">
        <f>E27/C27</f>
        <v>24</v>
      </c>
      <c r="G27">
        <f>VLOOKUP(D27,[6]Sheet1!$B:$X,16,0)</f>
        <v>144</v>
      </c>
      <c r="H27">
        <f t="shared" si="0"/>
        <v>144</v>
      </c>
      <c r="I27">
        <f>VLOOKUP(D27,[6]Sheet1!$B:$V,21,0)</f>
        <v>20</v>
      </c>
      <c r="J27">
        <f>VLOOKUP(D27,[6]Sheet1!$B:$V,17,0)</f>
        <v>15</v>
      </c>
      <c r="K27">
        <f>VLOOKUP(D27,[6]Sheet1!$B:$V,18,0)</f>
        <v>14.25</v>
      </c>
      <c r="L27">
        <f>VLOOKUP(D27,[6]Sheet1!$B:$V,19,0)</f>
        <v>13.25</v>
      </c>
      <c r="M27">
        <f>VLOOKUP(B27,[7]Sheet2!$A:$C,3,0)</f>
        <v>7652</v>
      </c>
      <c r="N27" t="str">
        <f>VLOOKUP(A27,'[8]Master-April24'!$A:$AP,42,0)</f>
        <v>AWD</v>
      </c>
    </row>
    <row r="28" spans="1:14" x14ac:dyDescent="0.25">
      <c r="A28" t="s">
        <v>4927</v>
      </c>
      <c r="B28" t="s">
        <v>5195</v>
      </c>
      <c r="C28">
        <v>1</v>
      </c>
      <c r="D28">
        <v>3467</v>
      </c>
      <c r="E28">
        <f>VLOOKUP(D28,[6]Sheet1!$B:$X,23,0)</f>
        <v>24</v>
      </c>
      <c r="F28">
        <f>E28/C28</f>
        <v>24</v>
      </c>
      <c r="G28">
        <f>VLOOKUP(D28,[6]Sheet1!$B:$X,16,0)</f>
        <v>72</v>
      </c>
      <c r="H28">
        <f t="shared" si="0"/>
        <v>72</v>
      </c>
      <c r="I28">
        <f>VLOOKUP(D28,[6]Sheet1!$B:$V,21,0)</f>
        <v>30.58</v>
      </c>
      <c r="J28">
        <f>VLOOKUP(D28,[6]Sheet1!$B:$V,17,0)</f>
        <v>13.5</v>
      </c>
      <c r="K28">
        <f>VLOOKUP(D28,[6]Sheet1!$B:$V,18,0)</f>
        <v>13.25</v>
      </c>
      <c r="L28">
        <f>VLOOKUP(D28,[6]Sheet1!$B:$V,19,0)</f>
        <v>12</v>
      </c>
      <c r="M28">
        <f>VLOOKUP(B28,[7]Sheet2!$A:$C,3,0)</f>
        <v>6925</v>
      </c>
      <c r="N28" t="str">
        <f>VLOOKUP(A28,'[8]Master-April24'!$A:$AP,42,0)</f>
        <v>AWD</v>
      </c>
    </row>
    <row r="29" spans="1:14" x14ac:dyDescent="0.25">
      <c r="A29" t="s">
        <v>3002</v>
      </c>
      <c r="B29" t="s">
        <v>5328</v>
      </c>
      <c r="C29">
        <v>1</v>
      </c>
      <c r="D29">
        <v>608</v>
      </c>
      <c r="E29">
        <f>VLOOKUP(D29,[6]Sheet1!$B:$X,23,0)</f>
        <v>24</v>
      </c>
      <c r="F29">
        <f>E29/C29</f>
        <v>24</v>
      </c>
      <c r="G29">
        <f>VLOOKUP(D29,[6]Sheet1!$B:$X,16,0)</f>
        <v>72</v>
      </c>
      <c r="H29">
        <f t="shared" si="0"/>
        <v>72</v>
      </c>
      <c r="I29">
        <f>VLOOKUP(D29,[6]Sheet1!$B:$V,21,0)</f>
        <v>24.78</v>
      </c>
      <c r="J29">
        <f>VLOOKUP(D29,[6]Sheet1!$B:$V,17,0)</f>
        <v>14.75</v>
      </c>
      <c r="K29">
        <f>VLOOKUP(D29,[6]Sheet1!$B:$V,18,0)</f>
        <v>9.5</v>
      </c>
      <c r="L29">
        <f>VLOOKUP(D29,[6]Sheet1!$B:$V,19,0)</f>
        <v>6.5</v>
      </c>
      <c r="M29">
        <f>VLOOKUP(B29,[7]Sheet2!$A:$C,3,0)</f>
        <v>6238</v>
      </c>
      <c r="N29" t="str">
        <f>VLOOKUP(A29,'[8]Master-April24'!$A:$AP,42,0)</f>
        <v>AWD</v>
      </c>
    </row>
    <row r="30" spans="1:14" x14ac:dyDescent="0.25">
      <c r="A30" t="s">
        <v>4926</v>
      </c>
      <c r="B30" t="s">
        <v>5328</v>
      </c>
      <c r="C30">
        <v>1</v>
      </c>
      <c r="D30">
        <v>608</v>
      </c>
      <c r="E30">
        <f>VLOOKUP(D30,[6]Sheet1!$B:$X,23,0)</f>
        <v>24</v>
      </c>
      <c r="F30">
        <f>E30/C30</f>
        <v>24</v>
      </c>
      <c r="G30">
        <f>VLOOKUP(D30,[6]Sheet1!$B:$X,16,0)</f>
        <v>72</v>
      </c>
      <c r="H30">
        <f t="shared" si="0"/>
        <v>72</v>
      </c>
      <c r="I30">
        <f>VLOOKUP(D30,[6]Sheet1!$B:$V,21,0)</f>
        <v>24.78</v>
      </c>
      <c r="J30">
        <f>VLOOKUP(D30,[6]Sheet1!$B:$V,17,0)</f>
        <v>14.75</v>
      </c>
      <c r="K30">
        <f>VLOOKUP(D30,[6]Sheet1!$B:$V,18,0)</f>
        <v>9.5</v>
      </c>
      <c r="L30">
        <f>VLOOKUP(D30,[6]Sheet1!$B:$V,19,0)</f>
        <v>6.5</v>
      </c>
      <c r="M30">
        <f>VLOOKUP(B30,[7]Sheet2!$A:$C,3,0)</f>
        <v>6238</v>
      </c>
      <c r="N30" t="e">
        <f>VLOOKUP(A30,'[8]Master-April24'!$A:$AP,42,0)</f>
        <v>#N/A</v>
      </c>
    </row>
    <row r="31" spans="1:14" x14ac:dyDescent="0.25">
      <c r="A31" t="s">
        <v>1326</v>
      </c>
      <c r="B31" t="s">
        <v>5189</v>
      </c>
      <c r="C31">
        <v>1</v>
      </c>
      <c r="D31">
        <v>2901</v>
      </c>
      <c r="G31">
        <f>VLOOKUP(D31,[6]Sheet1!$B:$X,16,0)</f>
        <v>48</v>
      </c>
      <c r="H31">
        <f t="shared" si="0"/>
        <v>48</v>
      </c>
      <c r="I31">
        <f>VLOOKUP(D31,[6]Sheet1!$B:$V,21,0)</f>
        <v>11.06</v>
      </c>
      <c r="J31">
        <f>VLOOKUP(D31,[6]Sheet1!$B:$V,17,0)</f>
        <v>18</v>
      </c>
      <c r="K31">
        <f>VLOOKUP(D31,[6]Sheet1!$B:$V,18,0)</f>
        <v>10.25</v>
      </c>
      <c r="L31">
        <f>VLOOKUP(D31,[6]Sheet1!$B:$V,19,0)</f>
        <v>8</v>
      </c>
      <c r="M31">
        <f>VLOOKUP(B31,[7]Sheet2!$A:$C,3,0)</f>
        <v>5710</v>
      </c>
      <c r="N31" t="str">
        <f>VLOOKUP(A31,'[8]Master-April24'!$A:$AP,42,0)</f>
        <v>AWD</v>
      </c>
    </row>
    <row r="32" spans="1:14" x14ac:dyDescent="0.25">
      <c r="A32" t="s">
        <v>2438</v>
      </c>
      <c r="B32" t="s">
        <v>5162</v>
      </c>
      <c r="C32">
        <v>1</v>
      </c>
      <c r="D32">
        <v>5043</v>
      </c>
      <c r="G32">
        <f>VLOOKUP(D32,[6]Sheet1!$B:$X,16,0)</f>
        <v>48</v>
      </c>
      <c r="H32">
        <f t="shared" si="0"/>
        <v>48</v>
      </c>
      <c r="I32">
        <f>VLOOKUP(D32,[6]Sheet1!$B:$V,21,0)</f>
        <v>16.22</v>
      </c>
      <c r="J32">
        <f>VLOOKUP(D32,[6]Sheet1!$B:$V,17,0)</f>
        <v>12.75</v>
      </c>
      <c r="K32">
        <f>VLOOKUP(D32,[6]Sheet1!$B:$V,18,0)</f>
        <v>9.75</v>
      </c>
      <c r="L32">
        <f>VLOOKUP(D32,[6]Sheet1!$B:$V,19,0)</f>
        <v>7</v>
      </c>
      <c r="M32">
        <f>VLOOKUP(B32,[7]Sheet2!$A:$C,3,0)</f>
        <v>3885</v>
      </c>
      <c r="N32" t="str">
        <f>VLOOKUP(A32,'[8]Master-April24'!$A:$AP,42,0)</f>
        <v>AWD</v>
      </c>
    </row>
    <row r="33" spans="1:14" x14ac:dyDescent="0.25">
      <c r="A33" t="s">
        <v>1080</v>
      </c>
      <c r="B33" t="s">
        <v>7141</v>
      </c>
      <c r="C33">
        <v>2</v>
      </c>
      <c r="D33">
        <v>2227</v>
      </c>
      <c r="E33">
        <f>VLOOKUP(D33,[6]Sheet1!$B:$X,23,0)</f>
        <v>24</v>
      </c>
      <c r="F33">
        <f>E33/C33</f>
        <v>12</v>
      </c>
      <c r="G33">
        <f>VLOOKUP(D33,[6]Sheet1!$B:$X,16,0)</f>
        <v>72</v>
      </c>
      <c r="H33">
        <f t="shared" si="0"/>
        <v>36</v>
      </c>
      <c r="I33">
        <f>VLOOKUP(D33,[6]Sheet1!$B:$V,21,0)</f>
        <v>15.28</v>
      </c>
      <c r="J33">
        <f>VLOOKUP(D33,[6]Sheet1!$B:$V,17,0)</f>
        <v>20.75</v>
      </c>
      <c r="K33">
        <f>VLOOKUP(D33,[6]Sheet1!$B:$V,18,0)</f>
        <v>7.25</v>
      </c>
      <c r="L33">
        <f>VLOOKUP(D33,[6]Sheet1!$B:$V,19,0)</f>
        <v>6.5</v>
      </c>
      <c r="M33">
        <f>VLOOKUP(B33,[7]Sheet2!$A:$C,3,0)</f>
        <v>3597</v>
      </c>
      <c r="N33" t="str">
        <f>VLOOKUP(A33,'[8]Master-April24'!$A:$AP,42,0)</f>
        <v>AWD</v>
      </c>
    </row>
    <row r="34" spans="1:14" x14ac:dyDescent="0.25">
      <c r="A34" t="s">
        <v>4907</v>
      </c>
      <c r="B34" t="s">
        <v>5187</v>
      </c>
      <c r="C34">
        <v>2</v>
      </c>
      <c r="D34">
        <v>5190</v>
      </c>
      <c r="E34">
        <f>VLOOKUP(D34,[6]Sheet1!$B:$X,23,0)</f>
        <v>24</v>
      </c>
      <c r="F34">
        <f>E34/C34</f>
        <v>12</v>
      </c>
      <c r="G34">
        <f>VLOOKUP(D34,[6]Sheet1!$B:$X,16,0)</f>
        <v>144</v>
      </c>
      <c r="H34">
        <f t="shared" si="0"/>
        <v>72</v>
      </c>
      <c r="I34">
        <f>VLOOKUP(D34,[6]Sheet1!$B:$V,21,0)</f>
        <v>41.52</v>
      </c>
      <c r="J34">
        <f>VLOOKUP(D34,[6]Sheet1!$B:$V,17,0)</f>
        <v>18.5</v>
      </c>
      <c r="K34">
        <f>VLOOKUP(D34,[6]Sheet1!$B:$V,18,0)</f>
        <v>12.5</v>
      </c>
      <c r="L34">
        <f>VLOOKUP(D34,[6]Sheet1!$B:$V,19,0)</f>
        <v>10.5</v>
      </c>
      <c r="M34">
        <f>VLOOKUP(B34,[7]Sheet2!$A:$C,3,0)</f>
        <v>3361</v>
      </c>
      <c r="N34" t="str">
        <f>VLOOKUP(A34,'[8]Master-April24'!$A:$AP,42,0)</f>
        <v>AWD</v>
      </c>
    </row>
    <row r="35" spans="1:14" x14ac:dyDescent="0.25">
      <c r="A35" t="s">
        <v>2235</v>
      </c>
      <c r="B35" t="s">
        <v>5185</v>
      </c>
      <c r="C35">
        <v>1</v>
      </c>
      <c r="D35">
        <v>4398</v>
      </c>
      <c r="E35">
        <f>VLOOKUP(D35,[6]Sheet1!$B:$X,23,0)</f>
        <v>24</v>
      </c>
      <c r="F35">
        <f>E35/C35</f>
        <v>24</v>
      </c>
      <c r="G35">
        <f>VLOOKUP(D35,[6]Sheet1!$B:$X,16,0)</f>
        <v>144</v>
      </c>
      <c r="H35">
        <f t="shared" si="0"/>
        <v>144</v>
      </c>
      <c r="I35">
        <f>VLOOKUP(D35,[6]Sheet1!$B:$V,21,0)</f>
        <v>10.119999999999999</v>
      </c>
      <c r="J35">
        <f>VLOOKUP(D35,[6]Sheet1!$B:$V,17,0)</f>
        <v>14.25</v>
      </c>
      <c r="K35">
        <f>VLOOKUP(D35,[6]Sheet1!$B:$V,18,0)</f>
        <v>11.75</v>
      </c>
      <c r="L35">
        <f>VLOOKUP(D35,[6]Sheet1!$B:$V,19,0)</f>
        <v>9</v>
      </c>
      <c r="M35">
        <f>VLOOKUP(B35,[7]Sheet2!$A:$C,3,0)</f>
        <v>3303</v>
      </c>
      <c r="N35" t="str">
        <f>VLOOKUP(A35,'[8]Master-April24'!$A:$AP,42,0)</f>
        <v>AWD</v>
      </c>
    </row>
    <row r="36" spans="1:14" x14ac:dyDescent="0.25">
      <c r="A36" t="s">
        <v>3022</v>
      </c>
      <c r="B36" t="s">
        <v>6857</v>
      </c>
      <c r="C36">
        <v>1</v>
      </c>
      <c r="D36">
        <v>6110</v>
      </c>
      <c r="G36">
        <f>VLOOKUP(D36,[6]Sheet1!$B:$X,16,0)</f>
        <v>36</v>
      </c>
      <c r="H36">
        <f t="shared" si="0"/>
        <v>36</v>
      </c>
      <c r="I36">
        <f>VLOOKUP(D36,[6]Sheet1!$B:$V,21,0)</f>
        <v>5.42</v>
      </c>
      <c r="J36">
        <f>VLOOKUP(D36,[6]Sheet1!$B:$V,17,0)</f>
        <v>9.5</v>
      </c>
      <c r="K36">
        <f>VLOOKUP(D36,[6]Sheet1!$B:$V,18,0)</f>
        <v>9.75</v>
      </c>
      <c r="L36">
        <f>VLOOKUP(D36,[6]Sheet1!$B:$V,19,0)</f>
        <v>8.5</v>
      </c>
      <c r="M36">
        <f>VLOOKUP(B36,[7]Sheet2!$A:$C,3,0)</f>
        <v>3302</v>
      </c>
      <c r="N36" t="str">
        <f>VLOOKUP(A36,'[8]Master-April24'!$A:$AP,42,0)</f>
        <v>AWD</v>
      </c>
    </row>
    <row r="37" spans="1:14" x14ac:dyDescent="0.25">
      <c r="A37" t="s">
        <v>1381</v>
      </c>
      <c r="B37" t="s">
        <v>5166</v>
      </c>
      <c r="C37">
        <v>1</v>
      </c>
      <c r="D37">
        <v>3100</v>
      </c>
      <c r="G37">
        <f>VLOOKUP(D37,[6]Sheet1!$B:$X,16,0)</f>
        <v>48</v>
      </c>
      <c r="H37">
        <f t="shared" si="0"/>
        <v>48</v>
      </c>
      <c r="I37">
        <f>VLOOKUP(D37,[6]Sheet1!$B:$V,21,0)</f>
        <v>34.72</v>
      </c>
      <c r="J37">
        <f>VLOOKUP(D37,[6]Sheet1!$B:$V,17,0)</f>
        <v>13</v>
      </c>
      <c r="K37">
        <f>VLOOKUP(D37,[6]Sheet1!$B:$V,18,0)</f>
        <v>12</v>
      </c>
      <c r="L37">
        <f>VLOOKUP(D37,[6]Sheet1!$B:$V,19,0)</f>
        <v>10.25</v>
      </c>
      <c r="M37">
        <f>VLOOKUP(B37,[7]Sheet2!$A:$C,3,0)</f>
        <v>3292</v>
      </c>
      <c r="N37" t="str">
        <f>VLOOKUP(A37,'[8]Master-April24'!$A:$AP,42,0)</f>
        <v>AWD</v>
      </c>
    </row>
    <row r="38" spans="1:14" x14ac:dyDescent="0.25">
      <c r="A38" t="s">
        <v>2409</v>
      </c>
      <c r="B38" t="s">
        <v>5253</v>
      </c>
      <c r="C38">
        <v>1</v>
      </c>
      <c r="D38">
        <v>5027</v>
      </c>
      <c r="G38">
        <f>VLOOKUP(D38,[6]Sheet1!$B:$X,16,0)</f>
        <v>48</v>
      </c>
      <c r="H38">
        <f t="shared" si="0"/>
        <v>48</v>
      </c>
      <c r="I38">
        <f>VLOOKUP(D38,[6]Sheet1!$B:$V,21,0)</f>
        <v>11.16</v>
      </c>
      <c r="J38">
        <f>VLOOKUP(D38,[6]Sheet1!$B:$V,17,0)</f>
        <v>14.75</v>
      </c>
      <c r="K38">
        <f>VLOOKUP(D38,[6]Sheet1!$B:$V,18,0)</f>
        <v>11.5</v>
      </c>
      <c r="L38">
        <f>VLOOKUP(D38,[6]Sheet1!$B:$V,19,0)</f>
        <v>3.5</v>
      </c>
      <c r="M38">
        <f>VLOOKUP(B38,[7]Sheet2!$A:$C,3,0)</f>
        <v>3239</v>
      </c>
      <c r="N38" t="str">
        <f>VLOOKUP(A38,'[8]Master-April24'!$A:$AP,42,0)</f>
        <v>AWD</v>
      </c>
    </row>
    <row r="39" spans="1:14" x14ac:dyDescent="0.25">
      <c r="A39" t="s">
        <v>4935</v>
      </c>
      <c r="B39" t="s">
        <v>7514</v>
      </c>
      <c r="C39">
        <v>6</v>
      </c>
      <c r="D39">
        <v>5053</v>
      </c>
      <c r="G39">
        <f>VLOOKUP(D39,[6]Sheet1!$B:$X,16,0)</f>
        <v>48</v>
      </c>
      <c r="H39">
        <f t="shared" si="0"/>
        <v>8</v>
      </c>
      <c r="I39">
        <f>VLOOKUP(D39,[6]Sheet1!$B:$V,21,0)</f>
        <v>34.979999999999997</v>
      </c>
      <c r="J39">
        <f>VLOOKUP(D39,[6]Sheet1!$B:$V,17,0)</f>
        <v>15.5</v>
      </c>
      <c r="K39">
        <f>VLOOKUP(D39,[6]Sheet1!$B:$V,18,0)</f>
        <v>10</v>
      </c>
      <c r="L39">
        <f>VLOOKUP(D39,[6]Sheet1!$B:$V,19,0)</f>
        <v>9</v>
      </c>
      <c r="M39">
        <f>VLOOKUP(B39,[7]Sheet2!$A:$C,3,0)</f>
        <v>3162</v>
      </c>
      <c r="N39" t="str">
        <f>VLOOKUP(A39,'[8]Master-April24'!$A:$AP,42,0)</f>
        <v>AWD</v>
      </c>
    </row>
    <row r="40" spans="1:14" x14ac:dyDescent="0.25">
      <c r="A40" t="s">
        <v>1718</v>
      </c>
      <c r="B40" t="s">
        <v>5175</v>
      </c>
      <c r="C40">
        <v>1</v>
      </c>
      <c r="D40">
        <v>336</v>
      </c>
      <c r="E40">
        <f>VLOOKUP(D40,[6]Sheet1!$B:$X,23,0)</f>
        <v>24</v>
      </c>
      <c r="F40">
        <f t="shared" ref="F40:F45" si="1">E40/C40</f>
        <v>24</v>
      </c>
      <c r="G40">
        <f>VLOOKUP(D40,[6]Sheet1!$B:$X,16,0)</f>
        <v>144</v>
      </c>
      <c r="H40">
        <f t="shared" si="0"/>
        <v>144</v>
      </c>
      <c r="I40">
        <f>VLOOKUP(D40,[6]Sheet1!$B:$V,21,0)</f>
        <v>24.66</v>
      </c>
      <c r="J40">
        <f>VLOOKUP(D40,[6]Sheet1!$B:$V,17,0)</f>
        <v>15.25</v>
      </c>
      <c r="K40">
        <f>VLOOKUP(D40,[6]Sheet1!$B:$V,18,0)</f>
        <v>13</v>
      </c>
      <c r="L40">
        <f>VLOOKUP(D40,[6]Sheet1!$B:$V,19,0)</f>
        <v>7.5</v>
      </c>
      <c r="M40">
        <f>VLOOKUP(B40,[7]Sheet2!$A:$C,3,0)</f>
        <v>3102</v>
      </c>
      <c r="N40" t="e">
        <f>VLOOKUP(A40,'[8]Master-April24'!$A:$AP,42,0)</f>
        <v>#N/A</v>
      </c>
    </row>
    <row r="41" spans="1:14" x14ac:dyDescent="0.25">
      <c r="A41" t="s">
        <v>4944</v>
      </c>
      <c r="B41" t="s">
        <v>5170</v>
      </c>
      <c r="C41">
        <v>1</v>
      </c>
      <c r="D41">
        <v>2306</v>
      </c>
      <c r="E41">
        <f>VLOOKUP(D41,[6]Sheet1!$B:$X,23,0)</f>
        <v>24</v>
      </c>
      <c r="F41">
        <f t="shared" si="1"/>
        <v>24</v>
      </c>
      <c r="G41">
        <f>VLOOKUP(D41,[6]Sheet1!$B:$X,16,0)</f>
        <v>144</v>
      </c>
      <c r="H41">
        <f t="shared" si="0"/>
        <v>144</v>
      </c>
      <c r="I41">
        <f>VLOOKUP(D41,[6]Sheet1!$B:$V,21,0)</f>
        <v>14.9</v>
      </c>
      <c r="J41">
        <f>VLOOKUP(D41,[6]Sheet1!$B:$V,17,0)</f>
        <v>15.25</v>
      </c>
      <c r="K41">
        <f>VLOOKUP(D41,[6]Sheet1!$B:$V,18,0)</f>
        <v>15</v>
      </c>
      <c r="L41">
        <f>VLOOKUP(D41,[6]Sheet1!$B:$V,19,0)</f>
        <v>9.75</v>
      </c>
      <c r="M41">
        <f>VLOOKUP(B41,[7]Sheet2!$A:$C,3,0)</f>
        <v>3088</v>
      </c>
      <c r="N41" t="e">
        <f>VLOOKUP(A41,'[8]Master-April24'!$A:$AP,42,0)</f>
        <v>#N/A</v>
      </c>
    </row>
    <row r="42" spans="1:14" x14ac:dyDescent="0.25">
      <c r="A42" t="s">
        <v>4893</v>
      </c>
      <c r="B42" t="s">
        <v>5159</v>
      </c>
      <c r="C42">
        <v>1</v>
      </c>
      <c r="D42">
        <v>2227</v>
      </c>
      <c r="E42">
        <f>VLOOKUP(D42,[6]Sheet1!$B:$X,23,0)</f>
        <v>24</v>
      </c>
      <c r="F42">
        <f t="shared" si="1"/>
        <v>24</v>
      </c>
      <c r="G42">
        <f>VLOOKUP(D42,[6]Sheet1!$B:$X,16,0)</f>
        <v>72</v>
      </c>
      <c r="H42">
        <f t="shared" si="0"/>
        <v>72</v>
      </c>
      <c r="I42">
        <f>VLOOKUP(D42,[6]Sheet1!$B:$V,21,0)</f>
        <v>15.28</v>
      </c>
      <c r="J42">
        <f>VLOOKUP(D42,[6]Sheet1!$B:$V,17,0)</f>
        <v>20.75</v>
      </c>
      <c r="K42">
        <f>VLOOKUP(D42,[6]Sheet1!$B:$V,18,0)</f>
        <v>7.25</v>
      </c>
      <c r="L42">
        <f>VLOOKUP(D42,[6]Sheet1!$B:$V,19,0)</f>
        <v>6.5</v>
      </c>
      <c r="M42">
        <f>VLOOKUP(B42,[7]Sheet2!$A:$C,3,0)</f>
        <v>3020</v>
      </c>
      <c r="N42" t="str">
        <f>VLOOKUP(A42,'[8]Master-April24'!$A:$AP,42,0)</f>
        <v>AWD</v>
      </c>
    </row>
    <row r="43" spans="1:14" x14ac:dyDescent="0.25">
      <c r="A43" t="s">
        <v>5022</v>
      </c>
      <c r="B43" t="s">
        <v>5159</v>
      </c>
      <c r="C43">
        <v>1</v>
      </c>
      <c r="D43">
        <v>2227</v>
      </c>
      <c r="E43">
        <f>VLOOKUP(D43,[6]Sheet1!$B:$X,23,0)</f>
        <v>24</v>
      </c>
      <c r="F43">
        <f t="shared" si="1"/>
        <v>24</v>
      </c>
      <c r="G43">
        <f>VLOOKUP(D43,[6]Sheet1!$B:$X,16,0)</f>
        <v>72</v>
      </c>
      <c r="H43">
        <f t="shared" si="0"/>
        <v>72</v>
      </c>
      <c r="I43">
        <f>VLOOKUP(D43,[6]Sheet1!$B:$V,21,0)</f>
        <v>15.28</v>
      </c>
      <c r="J43">
        <f>VLOOKUP(D43,[6]Sheet1!$B:$V,17,0)</f>
        <v>20.75</v>
      </c>
      <c r="K43">
        <f>VLOOKUP(D43,[6]Sheet1!$B:$V,18,0)</f>
        <v>7.25</v>
      </c>
      <c r="L43">
        <f>VLOOKUP(D43,[6]Sheet1!$B:$V,19,0)</f>
        <v>6.5</v>
      </c>
      <c r="M43">
        <f>VLOOKUP(B43,[7]Sheet2!$A:$C,3,0)</f>
        <v>3020</v>
      </c>
      <c r="N43" t="e">
        <f>VLOOKUP(A43,'[8]Master-April24'!$A:$AP,42,0)</f>
        <v>#N/A</v>
      </c>
    </row>
    <row r="44" spans="1:14" x14ac:dyDescent="0.25">
      <c r="A44" t="s">
        <v>3051</v>
      </c>
      <c r="B44" t="s">
        <v>5514</v>
      </c>
      <c r="C44">
        <v>1</v>
      </c>
      <c r="D44">
        <v>6303</v>
      </c>
      <c r="E44">
        <f>VLOOKUP(D44,[6]Sheet1!$B:$X,23,0)</f>
        <v>24</v>
      </c>
      <c r="F44">
        <f t="shared" si="1"/>
        <v>24</v>
      </c>
      <c r="G44">
        <f>VLOOKUP(D44,[6]Sheet1!$B:$X,16,0)</f>
        <v>144</v>
      </c>
      <c r="H44">
        <f t="shared" si="0"/>
        <v>144</v>
      </c>
      <c r="I44">
        <f>VLOOKUP(D44,[6]Sheet1!$B:$V,21,0)</f>
        <v>15.66</v>
      </c>
      <c r="J44">
        <f>VLOOKUP(D44,[6]Sheet1!$B:$V,17,0)</f>
        <v>16.75</v>
      </c>
      <c r="K44">
        <f>VLOOKUP(D44,[6]Sheet1!$B:$V,18,0)</f>
        <v>14.25</v>
      </c>
      <c r="L44">
        <f>VLOOKUP(D44,[6]Sheet1!$B:$V,19,0)</f>
        <v>9.75</v>
      </c>
      <c r="M44">
        <f>VLOOKUP(B44,[7]Sheet2!$A:$C,3,0)</f>
        <v>2936</v>
      </c>
      <c r="N44" t="str">
        <f>VLOOKUP(A44,'[8]Master-April24'!$A:$AP,42,0)</f>
        <v>AWD</v>
      </c>
    </row>
    <row r="45" spans="1:14" x14ac:dyDescent="0.25">
      <c r="A45" t="s">
        <v>878</v>
      </c>
      <c r="B45" t="s">
        <v>7080</v>
      </c>
      <c r="C45">
        <v>1</v>
      </c>
      <c r="D45">
        <v>2030</v>
      </c>
      <c r="E45">
        <f>VLOOKUP(D45,[6]Sheet1!$B:$X,23,0)</f>
        <v>12</v>
      </c>
      <c r="F45">
        <f t="shared" si="1"/>
        <v>12</v>
      </c>
      <c r="G45">
        <f>VLOOKUP(D45,[6]Sheet1!$B:$X,16,0)</f>
        <v>72</v>
      </c>
      <c r="H45">
        <f t="shared" si="0"/>
        <v>72</v>
      </c>
      <c r="I45">
        <f>VLOOKUP(D45,[6]Sheet1!$B:$V,21,0)</f>
        <v>18.440000000000001</v>
      </c>
      <c r="J45">
        <f>VLOOKUP(D45,[6]Sheet1!$B:$V,17,0)</f>
        <v>15.25</v>
      </c>
      <c r="K45">
        <f>VLOOKUP(D45,[6]Sheet1!$B:$V,18,0)</f>
        <v>13.25</v>
      </c>
      <c r="L45">
        <f>VLOOKUP(D45,[6]Sheet1!$B:$V,19,0)</f>
        <v>7</v>
      </c>
      <c r="M45">
        <f>VLOOKUP(B45,[7]Sheet2!$A:$C,3,0)</f>
        <v>2724</v>
      </c>
      <c r="N45" t="str">
        <f>VLOOKUP(A45,'[8]Master-April24'!$A:$AP,42,0)</f>
        <v>AWD</v>
      </c>
    </row>
    <row r="46" spans="1:14" x14ac:dyDescent="0.25">
      <c r="A46" t="s">
        <v>890</v>
      </c>
      <c r="B46" t="s">
        <v>5202</v>
      </c>
      <c r="C46">
        <v>1</v>
      </c>
      <c r="D46">
        <v>2044</v>
      </c>
      <c r="G46">
        <f>VLOOKUP(D46,[6]Sheet1!$B:$X,16,0)</f>
        <v>48</v>
      </c>
      <c r="H46">
        <f t="shared" si="0"/>
        <v>48</v>
      </c>
      <c r="I46">
        <f>VLOOKUP(D46,[6]Sheet1!$B:$V,21,0)</f>
        <v>19.079999999999998</v>
      </c>
      <c r="J46">
        <f>VLOOKUP(D46,[6]Sheet1!$B:$V,17,0)</f>
        <v>16.5</v>
      </c>
      <c r="K46">
        <f>VLOOKUP(D46,[6]Sheet1!$B:$V,18,0)</f>
        <v>11.5</v>
      </c>
      <c r="L46">
        <f>VLOOKUP(D46,[6]Sheet1!$B:$V,19,0)</f>
        <v>6.5</v>
      </c>
      <c r="M46">
        <f>VLOOKUP(B46,[7]Sheet2!$A:$C,3,0)</f>
        <v>2711</v>
      </c>
      <c r="N46" t="str">
        <f>VLOOKUP(A46,'[8]Master-April24'!$A:$AP,42,0)</f>
        <v>AWD</v>
      </c>
    </row>
    <row r="47" spans="1:14" x14ac:dyDescent="0.25">
      <c r="A47" t="s">
        <v>3933</v>
      </c>
      <c r="B47" t="s">
        <v>5190</v>
      </c>
      <c r="C47">
        <v>1</v>
      </c>
      <c r="D47">
        <v>6120</v>
      </c>
      <c r="G47">
        <f>VLOOKUP(D47,[6]Sheet1!$B:$X,16,0)</f>
        <v>36</v>
      </c>
      <c r="H47">
        <f t="shared" si="0"/>
        <v>36</v>
      </c>
      <c r="I47">
        <f>VLOOKUP(D47,[6]Sheet1!$B:$V,21,0)</f>
        <v>5.42</v>
      </c>
      <c r="J47">
        <f>VLOOKUP(D47,[6]Sheet1!$B:$V,17,0)</f>
        <v>9.25</v>
      </c>
      <c r="K47">
        <f>VLOOKUP(D47,[6]Sheet1!$B:$V,18,0)</f>
        <v>9.75</v>
      </c>
      <c r="L47">
        <f>VLOOKUP(D47,[6]Sheet1!$B:$V,19,0)</f>
        <v>8.75</v>
      </c>
      <c r="M47">
        <f>VLOOKUP(B47,[7]Sheet2!$A:$C,3,0)</f>
        <v>2506</v>
      </c>
      <c r="N47" t="str">
        <f>VLOOKUP(A47,'[8]Master-April24'!$A:$AP,42,0)</f>
        <v>AWD</v>
      </c>
    </row>
    <row r="48" spans="1:14" x14ac:dyDescent="0.25">
      <c r="A48" t="s">
        <v>3010</v>
      </c>
      <c r="B48" t="s">
        <v>5276</v>
      </c>
      <c r="C48">
        <v>1</v>
      </c>
      <c r="D48">
        <v>609</v>
      </c>
      <c r="E48">
        <f>VLOOKUP(D48,[6]Sheet1!$B:$X,23,0)</f>
        <v>24</v>
      </c>
      <c r="F48">
        <f t="shared" ref="F48:F53" si="2">E48/C48</f>
        <v>24</v>
      </c>
      <c r="G48">
        <f>VLOOKUP(D48,[6]Sheet1!$B:$X,16,0)</f>
        <v>72</v>
      </c>
      <c r="H48">
        <f t="shared" si="0"/>
        <v>72</v>
      </c>
      <c r="I48">
        <f>VLOOKUP(D48,[6]Sheet1!$B:$V,21,0)</f>
        <v>17.079999999999998</v>
      </c>
      <c r="J48">
        <f>VLOOKUP(D48,[6]Sheet1!$B:$V,17,0)</f>
        <v>14.75</v>
      </c>
      <c r="K48">
        <f>VLOOKUP(D48,[6]Sheet1!$B:$V,18,0)</f>
        <v>8.75</v>
      </c>
      <c r="L48">
        <f>VLOOKUP(D48,[6]Sheet1!$B:$V,19,0)</f>
        <v>5</v>
      </c>
      <c r="M48">
        <f>VLOOKUP(B48,[7]Sheet2!$A:$C,3,0)</f>
        <v>2498</v>
      </c>
      <c r="N48" t="str">
        <f>VLOOKUP(A48,'[8]Master-April24'!$A:$AP,42,0)</f>
        <v>AWD</v>
      </c>
    </row>
    <row r="49" spans="1:14" x14ac:dyDescent="0.25">
      <c r="A49" t="s">
        <v>969</v>
      </c>
      <c r="B49" t="s">
        <v>6865</v>
      </c>
      <c r="C49">
        <v>1</v>
      </c>
      <c r="D49">
        <v>212</v>
      </c>
      <c r="E49">
        <f>VLOOKUP(D49,[6]Sheet1!$B:$X,23,0)</f>
        <v>24</v>
      </c>
      <c r="F49">
        <f t="shared" si="2"/>
        <v>24</v>
      </c>
      <c r="G49">
        <f>VLOOKUP(D49,[6]Sheet1!$B:$X,16,0)</f>
        <v>144</v>
      </c>
      <c r="H49">
        <f t="shared" si="0"/>
        <v>144</v>
      </c>
      <c r="I49">
        <f>VLOOKUP(D49,[6]Sheet1!$B:$V,21,0)</f>
        <v>16.239999999999998</v>
      </c>
      <c r="J49">
        <f>VLOOKUP(D49,[6]Sheet1!$B:$V,17,0)</f>
        <v>12.75</v>
      </c>
      <c r="K49">
        <f>VLOOKUP(D49,[6]Sheet1!$B:$V,18,0)</f>
        <v>12</v>
      </c>
      <c r="L49">
        <f>VLOOKUP(D49,[6]Sheet1!$B:$V,19,0)</f>
        <v>12</v>
      </c>
      <c r="M49">
        <f>VLOOKUP(B49,[7]Sheet2!$A:$C,3,0)</f>
        <v>2451</v>
      </c>
      <c r="N49" t="str">
        <f>VLOOKUP(A49,'[8]Master-April24'!$A:$AP,42,0)</f>
        <v>AWD</v>
      </c>
    </row>
    <row r="50" spans="1:14" x14ac:dyDescent="0.25">
      <c r="A50" t="s">
        <v>1047</v>
      </c>
      <c r="B50" t="s">
        <v>5160</v>
      </c>
      <c r="C50">
        <v>1</v>
      </c>
      <c r="D50">
        <v>2202</v>
      </c>
      <c r="E50">
        <f>VLOOKUP(D50,[6]Sheet1!$B:$X,23,0)</f>
        <v>24</v>
      </c>
      <c r="F50">
        <f t="shared" si="2"/>
        <v>24</v>
      </c>
      <c r="G50">
        <f>VLOOKUP(D50,[6]Sheet1!$B:$X,16,0)</f>
        <v>144</v>
      </c>
      <c r="H50">
        <f t="shared" si="0"/>
        <v>144</v>
      </c>
      <c r="I50">
        <f>VLOOKUP(D50,[6]Sheet1!$B:$V,21,0)</f>
        <v>17.38</v>
      </c>
      <c r="J50">
        <f>VLOOKUP(D50,[6]Sheet1!$B:$V,17,0)</f>
        <v>21.5</v>
      </c>
      <c r="K50">
        <f>VLOOKUP(D50,[6]Sheet1!$B:$V,18,0)</f>
        <v>11</v>
      </c>
      <c r="L50">
        <f>VLOOKUP(D50,[6]Sheet1!$B:$V,19,0)</f>
        <v>7.25</v>
      </c>
      <c r="M50">
        <f>VLOOKUP(B50,[7]Sheet2!$A:$C,3,0)</f>
        <v>2399</v>
      </c>
      <c r="N50" t="str">
        <f>VLOOKUP(A50,'[8]Master-April24'!$A:$AP,42,0)</f>
        <v>AWD</v>
      </c>
    </row>
    <row r="51" spans="1:14" x14ac:dyDescent="0.25">
      <c r="A51" t="s">
        <v>3936</v>
      </c>
      <c r="B51" t="s">
        <v>5161</v>
      </c>
      <c r="C51">
        <v>1</v>
      </c>
      <c r="D51">
        <v>808</v>
      </c>
      <c r="E51">
        <f>VLOOKUP(D51,[6]Sheet1!$B:$X,23,0)</f>
        <v>24</v>
      </c>
      <c r="F51">
        <f t="shared" si="2"/>
        <v>24</v>
      </c>
      <c r="G51">
        <f>VLOOKUP(D51,[6]Sheet1!$B:$X,16,0)</f>
        <v>144</v>
      </c>
      <c r="H51">
        <f t="shared" si="0"/>
        <v>144</v>
      </c>
      <c r="I51">
        <f>VLOOKUP(D51,[6]Sheet1!$B:$V,21,0)</f>
        <v>16.2</v>
      </c>
      <c r="J51">
        <f>VLOOKUP(D51,[6]Sheet1!$B:$V,17,0)</f>
        <v>22</v>
      </c>
      <c r="K51">
        <f>VLOOKUP(D51,[6]Sheet1!$B:$V,18,0)</f>
        <v>11.75</v>
      </c>
      <c r="L51">
        <f>VLOOKUP(D51,[6]Sheet1!$B:$V,19,0)</f>
        <v>8.5</v>
      </c>
      <c r="M51">
        <f>VLOOKUP(B51,[7]Sheet2!$A:$C,3,0)</f>
        <v>2327</v>
      </c>
      <c r="N51" t="str">
        <f>VLOOKUP(A51,'[8]Master-April24'!$A:$AP,42,0)</f>
        <v>AWD</v>
      </c>
    </row>
    <row r="52" spans="1:14" x14ac:dyDescent="0.25">
      <c r="A52" t="s">
        <v>1859</v>
      </c>
      <c r="B52" t="s">
        <v>6614</v>
      </c>
      <c r="C52">
        <v>1</v>
      </c>
      <c r="D52">
        <v>3467</v>
      </c>
      <c r="E52">
        <f>VLOOKUP(D52,[6]Sheet1!$B:$X,23,0)</f>
        <v>24</v>
      </c>
      <c r="F52">
        <f t="shared" si="2"/>
        <v>24</v>
      </c>
      <c r="G52">
        <f>VLOOKUP(D52,[6]Sheet1!$B:$X,16,0)</f>
        <v>72</v>
      </c>
      <c r="H52">
        <f t="shared" si="0"/>
        <v>72</v>
      </c>
      <c r="I52">
        <f>VLOOKUP(D52,[6]Sheet1!$B:$V,21,0)</f>
        <v>30.58</v>
      </c>
      <c r="J52">
        <f>VLOOKUP(D52,[6]Sheet1!$B:$V,17,0)</f>
        <v>13.5</v>
      </c>
      <c r="K52">
        <f>VLOOKUP(D52,[6]Sheet1!$B:$V,18,0)</f>
        <v>13.25</v>
      </c>
      <c r="L52">
        <f>VLOOKUP(D52,[6]Sheet1!$B:$V,19,0)</f>
        <v>12</v>
      </c>
      <c r="M52">
        <f>VLOOKUP(B52,[7]Sheet2!$A:$C,3,0)</f>
        <v>2325</v>
      </c>
      <c r="N52" t="str">
        <f>VLOOKUP(A52,'[8]Master-April24'!$A:$AP,42,0)</f>
        <v>AWD</v>
      </c>
    </row>
    <row r="53" spans="1:14" x14ac:dyDescent="0.25">
      <c r="A53" t="s">
        <v>2668</v>
      </c>
      <c r="B53" t="s">
        <v>7597</v>
      </c>
      <c r="C53">
        <v>2</v>
      </c>
      <c r="D53">
        <v>5172</v>
      </c>
      <c r="E53">
        <f>VLOOKUP(D53,[6]Sheet1!$B:$X,23,0)</f>
        <v>24</v>
      </c>
      <c r="F53">
        <f t="shared" si="2"/>
        <v>12</v>
      </c>
      <c r="G53">
        <f>VLOOKUP(D53,[6]Sheet1!$B:$X,16,0)</f>
        <v>288</v>
      </c>
      <c r="H53">
        <f t="shared" si="0"/>
        <v>144</v>
      </c>
      <c r="I53">
        <f>VLOOKUP(D53,[6]Sheet1!$B:$V,21,0)</f>
        <v>12.32</v>
      </c>
      <c r="J53">
        <f>VLOOKUP(D53,[6]Sheet1!$B:$V,17,0)</f>
        <v>16</v>
      </c>
      <c r="K53">
        <f>VLOOKUP(D53,[6]Sheet1!$B:$V,18,0)</f>
        <v>12.25</v>
      </c>
      <c r="L53">
        <f>VLOOKUP(D53,[6]Sheet1!$B:$V,19,0)</f>
        <v>8.5</v>
      </c>
      <c r="M53">
        <f>VLOOKUP(B53,[7]Sheet2!$A:$C,3,0)</f>
        <v>2275</v>
      </c>
      <c r="N53" t="str">
        <f>VLOOKUP(A53,'[8]Master-April24'!$A:$AP,42,0)</f>
        <v>AWD</v>
      </c>
    </row>
    <row r="54" spans="1:14" x14ac:dyDescent="0.25">
      <c r="A54" t="s">
        <v>3013</v>
      </c>
      <c r="B54" t="s">
        <v>6859</v>
      </c>
      <c r="C54">
        <v>1</v>
      </c>
      <c r="D54">
        <v>6100</v>
      </c>
      <c r="G54">
        <f>VLOOKUP(D54,[6]Sheet1!$B:$X,16,0)</f>
        <v>36</v>
      </c>
      <c r="H54">
        <f t="shared" si="0"/>
        <v>36</v>
      </c>
      <c r="I54">
        <f>VLOOKUP(D54,[6]Sheet1!$B:$V,21,0)</f>
        <v>5.46</v>
      </c>
      <c r="J54">
        <f>VLOOKUP(D54,[6]Sheet1!$B:$V,17,0)</f>
        <v>9.5</v>
      </c>
      <c r="K54">
        <f>VLOOKUP(D54,[6]Sheet1!$B:$V,18,0)</f>
        <v>9.75</v>
      </c>
      <c r="L54">
        <f>VLOOKUP(D54,[6]Sheet1!$B:$V,19,0)</f>
        <v>8.5</v>
      </c>
      <c r="M54">
        <f>VLOOKUP(B54,[7]Sheet2!$A:$C,3,0)</f>
        <v>2270</v>
      </c>
      <c r="N54" t="str">
        <f>VLOOKUP(A54,'[8]Master-April24'!$A:$AP,42,0)</f>
        <v>AWD</v>
      </c>
    </row>
    <row r="55" spans="1:14" x14ac:dyDescent="0.25">
      <c r="A55" t="s">
        <v>2674</v>
      </c>
      <c r="B55" t="s">
        <v>7605</v>
      </c>
      <c r="C55">
        <v>2</v>
      </c>
      <c r="D55">
        <v>5174</v>
      </c>
      <c r="E55">
        <f>VLOOKUP(D55,[6]Sheet1!$B:$X,23,0)</f>
        <v>24</v>
      </c>
      <c r="F55">
        <f>E55/C55</f>
        <v>12</v>
      </c>
      <c r="G55">
        <f>VLOOKUP(D55,[6]Sheet1!$B:$X,16,0)</f>
        <v>288</v>
      </c>
      <c r="H55">
        <f t="shared" si="0"/>
        <v>144</v>
      </c>
      <c r="I55">
        <f>VLOOKUP(D55,[6]Sheet1!$B:$V,21,0)</f>
        <v>12.32</v>
      </c>
      <c r="J55">
        <f>VLOOKUP(D55,[6]Sheet1!$B:$V,17,0)</f>
        <v>15.75</v>
      </c>
      <c r="K55">
        <f>VLOOKUP(D55,[6]Sheet1!$B:$V,18,0)</f>
        <v>12.25</v>
      </c>
      <c r="L55">
        <f>VLOOKUP(D55,[6]Sheet1!$B:$V,19,0)</f>
        <v>8.5</v>
      </c>
      <c r="M55">
        <f>VLOOKUP(B55,[7]Sheet2!$A:$C,3,0)</f>
        <v>2243</v>
      </c>
      <c r="N55" t="str">
        <f>VLOOKUP(A55,'[8]Master-April24'!$A:$AP,42,0)</f>
        <v>AWD</v>
      </c>
    </row>
    <row r="56" spans="1:14" x14ac:dyDescent="0.25">
      <c r="A56" t="s">
        <v>2727</v>
      </c>
      <c r="B56" t="s">
        <v>6547</v>
      </c>
      <c r="C56">
        <v>1</v>
      </c>
      <c r="D56">
        <v>534</v>
      </c>
      <c r="E56">
        <f>VLOOKUP(D56,[6]Sheet1!$B:$X,23,0)</f>
        <v>24</v>
      </c>
      <c r="F56">
        <f>E56/C56</f>
        <v>24</v>
      </c>
      <c r="G56">
        <f>VLOOKUP(D56,[6]Sheet1!$B:$X,16,0)</f>
        <v>72</v>
      </c>
      <c r="H56">
        <f t="shared" si="0"/>
        <v>72</v>
      </c>
      <c r="I56">
        <f>VLOOKUP(D56,[6]Sheet1!$B:$V,21,0)</f>
        <v>15</v>
      </c>
      <c r="J56">
        <f>VLOOKUP(D56,[6]Sheet1!$B:$V,17,0)</f>
        <v>12.5</v>
      </c>
      <c r="K56">
        <f>VLOOKUP(D56,[6]Sheet1!$B:$V,18,0)</f>
        <v>11.25</v>
      </c>
      <c r="L56">
        <f>VLOOKUP(D56,[6]Sheet1!$B:$V,19,0)</f>
        <v>7.75</v>
      </c>
      <c r="M56">
        <f>VLOOKUP(B56,[7]Sheet2!$A:$C,3,0)</f>
        <v>2215</v>
      </c>
      <c r="N56" t="str">
        <f>VLOOKUP(A56,'[8]Master-April24'!$A:$AP,42,0)</f>
        <v>AWD</v>
      </c>
    </row>
    <row r="57" spans="1:14" x14ac:dyDescent="0.25">
      <c r="A57" t="s">
        <v>2588</v>
      </c>
      <c r="B57" t="s">
        <v>5261</v>
      </c>
      <c r="C57">
        <v>2</v>
      </c>
      <c r="D57">
        <v>510</v>
      </c>
      <c r="G57">
        <f>VLOOKUP(D57,[6]Sheet1!$B:$X,16,0)</f>
        <v>50</v>
      </c>
      <c r="H57">
        <f t="shared" si="0"/>
        <v>25</v>
      </c>
      <c r="I57">
        <f>VLOOKUP(D57,[6]Sheet1!$B:$V,21,0)</f>
        <v>25.14</v>
      </c>
      <c r="J57">
        <f>VLOOKUP(D57,[6]Sheet1!$B:$V,17,0)</f>
        <v>17.75</v>
      </c>
      <c r="K57">
        <f>VLOOKUP(D57,[6]Sheet1!$B:$V,18,0)</f>
        <v>12</v>
      </c>
      <c r="L57">
        <f>VLOOKUP(D57,[6]Sheet1!$B:$V,19,0)</f>
        <v>5.5</v>
      </c>
      <c r="M57">
        <f>VLOOKUP(B57,[7]Sheet2!$A:$C,3,0)</f>
        <v>2186</v>
      </c>
      <c r="N57" t="str">
        <f>VLOOKUP(A57,'[8]Master-April24'!$A:$AP,42,0)</f>
        <v>AWD</v>
      </c>
    </row>
    <row r="58" spans="1:14" x14ac:dyDescent="0.25">
      <c r="A58" t="s">
        <v>4895</v>
      </c>
      <c r="B58" t="s">
        <v>5214</v>
      </c>
      <c r="C58">
        <v>1</v>
      </c>
      <c r="D58">
        <v>1502</v>
      </c>
      <c r="E58">
        <f>VLOOKUP(D58,[6]Sheet1!$B:$X,23,0)</f>
        <v>24</v>
      </c>
      <c r="F58">
        <f>E58/C58</f>
        <v>24</v>
      </c>
      <c r="G58">
        <f>VLOOKUP(D58,[6]Sheet1!$B:$X,16,0)</f>
        <v>144</v>
      </c>
      <c r="H58">
        <f t="shared" si="0"/>
        <v>144</v>
      </c>
      <c r="I58">
        <f>VLOOKUP(D58,[6]Sheet1!$B:$V,21,0)</f>
        <v>9.32</v>
      </c>
      <c r="J58">
        <f>VLOOKUP(D58,[6]Sheet1!$B:$V,17,0)</f>
        <v>21</v>
      </c>
      <c r="K58">
        <f>VLOOKUP(D58,[6]Sheet1!$B:$V,18,0)</f>
        <v>9</v>
      </c>
      <c r="L58">
        <f>VLOOKUP(D58,[6]Sheet1!$B:$V,19,0)</f>
        <v>8.25</v>
      </c>
      <c r="M58">
        <f>VLOOKUP(B58,[7]Sheet2!$A:$C,3,0)</f>
        <v>2182</v>
      </c>
      <c r="N58" t="str">
        <f>VLOOKUP(A58,'[8]Master-April24'!$A:$AP,42,0)</f>
        <v>AWD</v>
      </c>
    </row>
    <row r="59" spans="1:14" x14ac:dyDescent="0.25">
      <c r="A59" t="s">
        <v>1195</v>
      </c>
      <c r="B59" t="s">
        <v>6873</v>
      </c>
      <c r="C59">
        <v>1</v>
      </c>
      <c r="D59">
        <v>2402</v>
      </c>
      <c r="E59">
        <f>VLOOKUP(D59,[6]Sheet1!$B:$X,23,0)</f>
        <v>24</v>
      </c>
      <c r="F59">
        <f>E59/C59</f>
        <v>24</v>
      </c>
      <c r="G59">
        <f>VLOOKUP(D59,[6]Sheet1!$B:$X,16,0)</f>
        <v>72</v>
      </c>
      <c r="H59">
        <f t="shared" si="0"/>
        <v>72</v>
      </c>
      <c r="I59">
        <f>VLOOKUP(D59,[6]Sheet1!$B:$V,21,0)</f>
        <v>30.66</v>
      </c>
      <c r="J59">
        <f>VLOOKUP(D59,[6]Sheet1!$B:$V,17,0)</f>
        <v>23.75</v>
      </c>
      <c r="K59">
        <f>VLOOKUP(D59,[6]Sheet1!$B:$V,18,0)</f>
        <v>14.75</v>
      </c>
      <c r="L59">
        <f>VLOOKUP(D59,[6]Sheet1!$B:$V,19,0)</f>
        <v>14.5</v>
      </c>
      <c r="M59">
        <f>VLOOKUP(B59,[7]Sheet2!$A:$C,3,0)</f>
        <v>2020</v>
      </c>
      <c r="N59" t="str">
        <f>VLOOKUP(A59,'[8]Master-April24'!$A:$AP,42,0)</f>
        <v>AWD</v>
      </c>
    </row>
    <row r="60" spans="1:14" x14ac:dyDescent="0.25">
      <c r="A60" t="s">
        <v>879</v>
      </c>
      <c r="B60" t="s">
        <v>7082</v>
      </c>
      <c r="C60">
        <v>2</v>
      </c>
      <c r="D60">
        <v>2030</v>
      </c>
      <c r="E60">
        <f>VLOOKUP(D60,[6]Sheet1!$B:$X,23,0)</f>
        <v>12</v>
      </c>
      <c r="F60">
        <f>E60/C60</f>
        <v>6</v>
      </c>
      <c r="G60">
        <f>VLOOKUP(D60,[6]Sheet1!$B:$X,16,0)</f>
        <v>72</v>
      </c>
      <c r="H60">
        <f t="shared" si="0"/>
        <v>36</v>
      </c>
      <c r="I60">
        <f>VLOOKUP(D60,[6]Sheet1!$B:$V,21,0)</f>
        <v>18.440000000000001</v>
      </c>
      <c r="J60">
        <f>VLOOKUP(D60,[6]Sheet1!$B:$V,17,0)</f>
        <v>15.25</v>
      </c>
      <c r="K60">
        <f>VLOOKUP(D60,[6]Sheet1!$B:$V,18,0)</f>
        <v>13.25</v>
      </c>
      <c r="L60">
        <f>VLOOKUP(D60,[6]Sheet1!$B:$V,19,0)</f>
        <v>7</v>
      </c>
      <c r="M60">
        <f>VLOOKUP(B60,[7]Sheet2!$A:$C,3,0)</f>
        <v>1998</v>
      </c>
      <c r="N60" t="str">
        <f>VLOOKUP(A60,'[8]Master-April24'!$A:$AP,42,0)</f>
        <v>AWD</v>
      </c>
    </row>
    <row r="61" spans="1:14" x14ac:dyDescent="0.25">
      <c r="A61" t="s">
        <v>639</v>
      </c>
      <c r="B61" t="s">
        <v>5238</v>
      </c>
      <c r="C61">
        <v>1</v>
      </c>
      <c r="D61">
        <v>1753</v>
      </c>
      <c r="E61">
        <f>VLOOKUP(D61,[6]Sheet1!$B:$X,23,0)</f>
        <v>24</v>
      </c>
      <c r="F61">
        <f>E61/C61</f>
        <v>24</v>
      </c>
      <c r="G61">
        <f>VLOOKUP(D61,[6]Sheet1!$B:$X,16,0)</f>
        <v>144</v>
      </c>
      <c r="H61">
        <f t="shared" si="0"/>
        <v>144</v>
      </c>
      <c r="I61">
        <f>VLOOKUP(D61,[6]Sheet1!$B:$V,21,0)</f>
        <v>11.28</v>
      </c>
      <c r="J61">
        <f>VLOOKUP(D61,[6]Sheet1!$B:$V,17,0)</f>
        <v>13.5</v>
      </c>
      <c r="K61">
        <f>VLOOKUP(D61,[6]Sheet1!$B:$V,18,0)</f>
        <v>13</v>
      </c>
      <c r="L61">
        <f>VLOOKUP(D61,[6]Sheet1!$B:$V,19,0)</f>
        <v>12.25</v>
      </c>
      <c r="M61">
        <f>VLOOKUP(B61,[7]Sheet2!$A:$C,3,0)</f>
        <v>1849</v>
      </c>
      <c r="N61" t="str">
        <f>VLOOKUP(A61,'[8]Master-April24'!$A:$AP,42,0)</f>
        <v>AWD</v>
      </c>
    </row>
    <row r="62" spans="1:14" x14ac:dyDescent="0.25">
      <c r="A62" t="s">
        <v>2146</v>
      </c>
      <c r="B62" t="s">
        <v>5171</v>
      </c>
      <c r="C62">
        <v>1</v>
      </c>
      <c r="D62">
        <v>4106</v>
      </c>
      <c r="G62">
        <f>VLOOKUP(D62,[6]Sheet1!$B:$X,16,0)</f>
        <v>12</v>
      </c>
      <c r="H62">
        <f t="shared" si="0"/>
        <v>12</v>
      </c>
      <c r="I62">
        <f>VLOOKUP(D62,[6]Sheet1!$B:$V,21,0)</f>
        <v>8.66</v>
      </c>
      <c r="J62">
        <f>VLOOKUP(D62,[6]Sheet1!$B:$V,17,0)</f>
        <v>12.75</v>
      </c>
      <c r="K62">
        <f>VLOOKUP(D62,[6]Sheet1!$B:$V,18,0)</f>
        <v>12</v>
      </c>
      <c r="L62">
        <f>VLOOKUP(D62,[6]Sheet1!$B:$V,19,0)</f>
        <v>5.25</v>
      </c>
      <c r="M62">
        <f>VLOOKUP(B62,[7]Sheet2!$A:$C,3,0)</f>
        <v>1809</v>
      </c>
      <c r="N62" t="str">
        <f>VLOOKUP(A62,'[8]Master-April24'!$A:$AP,42,0)</f>
        <v>AWD</v>
      </c>
    </row>
    <row r="63" spans="1:14" x14ac:dyDescent="0.25">
      <c r="A63" t="s">
        <v>2472</v>
      </c>
      <c r="B63" t="s">
        <v>5167</v>
      </c>
      <c r="C63">
        <v>2</v>
      </c>
      <c r="D63">
        <v>5053</v>
      </c>
      <c r="G63">
        <f>VLOOKUP(D63,[6]Sheet1!$B:$X,16,0)</f>
        <v>48</v>
      </c>
      <c r="H63">
        <f t="shared" si="0"/>
        <v>24</v>
      </c>
      <c r="I63">
        <f>VLOOKUP(D63,[6]Sheet1!$B:$V,21,0)</f>
        <v>34.979999999999997</v>
      </c>
      <c r="J63">
        <f>VLOOKUP(D63,[6]Sheet1!$B:$V,17,0)</f>
        <v>15.5</v>
      </c>
      <c r="K63">
        <f>VLOOKUP(D63,[6]Sheet1!$B:$V,18,0)</f>
        <v>10</v>
      </c>
      <c r="L63">
        <f>VLOOKUP(D63,[6]Sheet1!$B:$V,19,0)</f>
        <v>9</v>
      </c>
      <c r="M63">
        <f>VLOOKUP(B63,[7]Sheet2!$A:$C,3,0)</f>
        <v>1799</v>
      </c>
      <c r="N63" t="str">
        <f>VLOOKUP(A63,'[8]Master-April24'!$A:$AP,42,0)</f>
        <v>AWD</v>
      </c>
    </row>
    <row r="64" spans="1:14" x14ac:dyDescent="0.25">
      <c r="A64" t="s">
        <v>2488</v>
      </c>
      <c r="B64" t="s">
        <v>6696</v>
      </c>
      <c r="C64">
        <v>1</v>
      </c>
      <c r="D64">
        <v>5066</v>
      </c>
      <c r="G64" t="e">
        <f>VLOOKUP(D64,[6]Sheet1!$B:$X,16,0)</f>
        <v>#N/A</v>
      </c>
      <c r="H64" t="e">
        <f t="shared" si="0"/>
        <v>#N/A</v>
      </c>
      <c r="I64" t="e">
        <f>VLOOKUP(D64,[6]Sheet1!$B:$V,21,0)</f>
        <v>#N/A</v>
      </c>
      <c r="J64" t="e">
        <f>VLOOKUP(D64,[6]Sheet1!$B:$V,17,0)</f>
        <v>#N/A</v>
      </c>
      <c r="K64" t="e">
        <f>VLOOKUP(D64,[6]Sheet1!$B:$V,18,0)</f>
        <v>#N/A</v>
      </c>
      <c r="L64" t="e">
        <f>VLOOKUP(D64,[6]Sheet1!$B:$V,19,0)</f>
        <v>#N/A</v>
      </c>
      <c r="M64">
        <f>VLOOKUP(B64,[7]Sheet2!$A:$C,3,0)</f>
        <v>1778</v>
      </c>
      <c r="N64" t="str">
        <f>VLOOKUP(A64,'[8]Master-April24'!$A:$AP,42,0)</f>
        <v>AWD</v>
      </c>
    </row>
    <row r="65" spans="1:14" x14ac:dyDescent="0.25">
      <c r="A65" t="s">
        <v>5016</v>
      </c>
      <c r="B65" t="s">
        <v>6696</v>
      </c>
      <c r="C65">
        <v>1</v>
      </c>
      <c r="D65">
        <v>5066</v>
      </c>
      <c r="G65" t="e">
        <f>VLOOKUP(D65,[6]Sheet1!$B:$X,16,0)</f>
        <v>#N/A</v>
      </c>
      <c r="H65" t="e">
        <f t="shared" si="0"/>
        <v>#N/A</v>
      </c>
      <c r="I65" t="e">
        <f>VLOOKUP(D65,[6]Sheet1!$B:$V,21,0)</f>
        <v>#N/A</v>
      </c>
      <c r="J65" t="e">
        <f>VLOOKUP(D65,[6]Sheet1!$B:$V,17,0)</f>
        <v>#N/A</v>
      </c>
      <c r="K65" t="e">
        <f>VLOOKUP(D65,[6]Sheet1!$B:$V,18,0)</f>
        <v>#N/A</v>
      </c>
      <c r="L65" t="e">
        <f>VLOOKUP(D65,[6]Sheet1!$B:$V,19,0)</f>
        <v>#N/A</v>
      </c>
      <c r="M65">
        <f>VLOOKUP(B65,[7]Sheet2!$A:$C,3,0)</f>
        <v>1778</v>
      </c>
      <c r="N65" t="e">
        <f>VLOOKUP(A65,'[8]Master-April24'!$A:$AP,42,0)</f>
        <v>#N/A</v>
      </c>
    </row>
    <row r="66" spans="1:14" x14ac:dyDescent="0.25">
      <c r="A66" t="s">
        <v>2884</v>
      </c>
      <c r="B66" t="s">
        <v>5366</v>
      </c>
      <c r="C66">
        <v>1</v>
      </c>
      <c r="D66">
        <v>572</v>
      </c>
      <c r="G66" t="e">
        <f>VLOOKUP(D66,[6]Sheet1!$B:$X,16,0)</f>
        <v>#N/A</v>
      </c>
      <c r="H66" t="e">
        <f t="shared" ref="H66:H129" si="3">G66/C66</f>
        <v>#N/A</v>
      </c>
      <c r="I66" t="e">
        <f>VLOOKUP(D66,[6]Sheet1!$B:$V,21,0)</f>
        <v>#N/A</v>
      </c>
      <c r="J66" t="e">
        <f>VLOOKUP(D66,[6]Sheet1!$B:$V,17,0)</f>
        <v>#N/A</v>
      </c>
      <c r="K66" t="e">
        <f>VLOOKUP(D66,[6]Sheet1!$B:$V,18,0)</f>
        <v>#N/A</v>
      </c>
      <c r="L66" t="e">
        <f>VLOOKUP(D66,[6]Sheet1!$B:$V,19,0)</f>
        <v>#N/A</v>
      </c>
      <c r="M66">
        <f>VLOOKUP(B66,[7]Sheet2!$A:$C,3,0)</f>
        <v>1749</v>
      </c>
      <c r="N66" t="str">
        <f>VLOOKUP(A66,'[8]Master-April24'!$A:$AP,42,0)</f>
        <v>AWD</v>
      </c>
    </row>
    <row r="67" spans="1:14" x14ac:dyDescent="0.25">
      <c r="A67" t="s">
        <v>1725</v>
      </c>
      <c r="B67" t="s">
        <v>6871</v>
      </c>
      <c r="C67">
        <v>1</v>
      </c>
      <c r="D67">
        <v>338</v>
      </c>
      <c r="E67">
        <f>VLOOKUP(D67,[6]Sheet1!$B:$X,23,0)</f>
        <v>24</v>
      </c>
      <c r="F67">
        <f>E67/C67</f>
        <v>24</v>
      </c>
      <c r="G67">
        <f>VLOOKUP(D67,[6]Sheet1!$B:$X,16,0)</f>
        <v>288</v>
      </c>
      <c r="H67">
        <f t="shared" si="3"/>
        <v>288</v>
      </c>
      <c r="I67">
        <f>VLOOKUP(D67,[6]Sheet1!$B:$V,21,0)</f>
        <v>22.76</v>
      </c>
      <c r="J67">
        <f>VLOOKUP(D67,[6]Sheet1!$B:$V,17,0)</f>
        <v>18.75</v>
      </c>
      <c r="K67">
        <f>VLOOKUP(D67,[6]Sheet1!$B:$V,18,0)</f>
        <v>11</v>
      </c>
      <c r="L67">
        <f>VLOOKUP(D67,[6]Sheet1!$B:$V,19,0)</f>
        <v>8.5</v>
      </c>
      <c r="M67">
        <f>VLOOKUP(B67,[7]Sheet2!$A:$C,3,0)</f>
        <v>1747</v>
      </c>
      <c r="N67" t="str">
        <f>VLOOKUP(A67,'[8]Master-April24'!$A:$AP,42,0)</f>
        <v>AWD</v>
      </c>
    </row>
    <row r="68" spans="1:14" x14ac:dyDescent="0.25">
      <c r="A68" t="s">
        <v>1390</v>
      </c>
      <c r="B68" t="s">
        <v>6860</v>
      </c>
      <c r="C68">
        <v>1</v>
      </c>
      <c r="D68">
        <v>3103</v>
      </c>
      <c r="G68">
        <f>VLOOKUP(D68,[6]Sheet1!$B:$X,16,0)</f>
        <v>48</v>
      </c>
      <c r="H68">
        <f t="shared" si="3"/>
        <v>48</v>
      </c>
      <c r="I68">
        <f>VLOOKUP(D68,[6]Sheet1!$B:$V,21,0)</f>
        <v>18.16</v>
      </c>
      <c r="J68">
        <f>VLOOKUP(D68,[6]Sheet1!$B:$V,17,0)</f>
        <v>12.25</v>
      </c>
      <c r="K68">
        <f>VLOOKUP(D68,[6]Sheet1!$B:$V,18,0)</f>
        <v>10</v>
      </c>
      <c r="L68">
        <f>VLOOKUP(D68,[6]Sheet1!$B:$V,19,0)</f>
        <v>6.75</v>
      </c>
      <c r="M68">
        <f>VLOOKUP(B68,[7]Sheet2!$A:$C,3,0)</f>
        <v>1740</v>
      </c>
      <c r="N68" t="str">
        <f>VLOOKUP(A68,'[8]Master-April24'!$A:$AP,42,0)</f>
        <v>AWD</v>
      </c>
    </row>
    <row r="69" spans="1:14" x14ac:dyDescent="0.25">
      <c r="A69" t="s">
        <v>2448</v>
      </c>
      <c r="B69" t="s">
        <v>5179</v>
      </c>
      <c r="C69">
        <v>1</v>
      </c>
      <c r="D69">
        <v>5045</v>
      </c>
      <c r="G69">
        <f>VLOOKUP(D69,[6]Sheet1!$B:$X,16,0)</f>
        <v>48</v>
      </c>
      <c r="H69">
        <f t="shared" si="3"/>
        <v>48</v>
      </c>
      <c r="I69">
        <f>VLOOKUP(D69,[6]Sheet1!$B:$V,21,0)</f>
        <v>21.76</v>
      </c>
      <c r="J69">
        <f>VLOOKUP(D69,[6]Sheet1!$B:$V,17,0)</f>
        <v>11.5</v>
      </c>
      <c r="K69">
        <f>VLOOKUP(D69,[6]Sheet1!$B:$V,18,0)</f>
        <v>9.75</v>
      </c>
      <c r="L69">
        <f>VLOOKUP(D69,[6]Sheet1!$B:$V,19,0)</f>
        <v>9</v>
      </c>
      <c r="M69">
        <f>VLOOKUP(B69,[7]Sheet2!$A:$C,3,0)</f>
        <v>1696</v>
      </c>
      <c r="N69" t="str">
        <f>VLOOKUP(A69,'[8]Master-April24'!$A:$AP,42,0)</f>
        <v>AWD</v>
      </c>
    </row>
    <row r="70" spans="1:14" x14ac:dyDescent="0.25">
      <c r="A70" t="s">
        <v>3967</v>
      </c>
      <c r="B70" t="s">
        <v>7899</v>
      </c>
      <c r="C70">
        <v>2</v>
      </c>
      <c r="D70">
        <v>808</v>
      </c>
      <c r="E70">
        <f>VLOOKUP(D70,[6]Sheet1!$B:$X,23,0)</f>
        <v>24</v>
      </c>
      <c r="F70">
        <f>E70/C70</f>
        <v>12</v>
      </c>
      <c r="G70">
        <f>VLOOKUP(D70,[6]Sheet1!$B:$X,16,0)</f>
        <v>144</v>
      </c>
      <c r="H70">
        <f t="shared" si="3"/>
        <v>72</v>
      </c>
      <c r="I70">
        <f>VLOOKUP(D70,[6]Sheet1!$B:$V,21,0)</f>
        <v>16.2</v>
      </c>
      <c r="J70">
        <f>VLOOKUP(D70,[6]Sheet1!$B:$V,17,0)</f>
        <v>22</v>
      </c>
      <c r="K70">
        <f>VLOOKUP(D70,[6]Sheet1!$B:$V,18,0)</f>
        <v>11.75</v>
      </c>
      <c r="L70">
        <f>VLOOKUP(D70,[6]Sheet1!$B:$V,19,0)</f>
        <v>8.5</v>
      </c>
      <c r="M70">
        <f>VLOOKUP(B70,[7]Sheet2!$A:$C,3,0)</f>
        <v>1655</v>
      </c>
      <c r="N70" t="str">
        <f>VLOOKUP(A70,'[8]Master-April24'!$A:$AP,42,0)</f>
        <v>FBA</v>
      </c>
    </row>
    <row r="71" spans="1:14" x14ac:dyDescent="0.25">
      <c r="A71" t="s">
        <v>2755</v>
      </c>
      <c r="B71" t="s">
        <v>5289</v>
      </c>
      <c r="C71">
        <v>1</v>
      </c>
      <c r="D71">
        <v>5414</v>
      </c>
      <c r="G71">
        <f>VLOOKUP(D71,[6]Sheet1!$B:$X,16,0)</f>
        <v>48</v>
      </c>
      <c r="H71">
        <f t="shared" si="3"/>
        <v>48</v>
      </c>
      <c r="I71">
        <f>VLOOKUP(D71,[6]Sheet1!$B:$V,21,0)</f>
        <v>14.54</v>
      </c>
      <c r="J71">
        <f>VLOOKUP(D71,[6]Sheet1!$B:$V,17,0)</f>
        <v>14.5</v>
      </c>
      <c r="K71">
        <f>VLOOKUP(D71,[6]Sheet1!$B:$V,18,0)</f>
        <v>11.5</v>
      </c>
      <c r="L71">
        <f>VLOOKUP(D71,[6]Sheet1!$B:$V,19,0)</f>
        <v>6</v>
      </c>
      <c r="M71">
        <f>VLOOKUP(B71,[7]Sheet2!$A:$C,3,0)</f>
        <v>1648</v>
      </c>
      <c r="N71" t="str">
        <f>VLOOKUP(A71,'[8]Master-April24'!$A:$AP,42,0)</f>
        <v>AWD</v>
      </c>
    </row>
    <row r="72" spans="1:14" x14ac:dyDescent="0.25">
      <c r="A72" t="s">
        <v>4981</v>
      </c>
      <c r="B72" t="s">
        <v>5271</v>
      </c>
      <c r="C72">
        <v>1</v>
      </c>
      <c r="D72">
        <v>735</v>
      </c>
      <c r="E72">
        <f>VLOOKUP(D72,[6]Sheet1!$B:$X,23,0)</f>
        <v>12</v>
      </c>
      <c r="F72">
        <f>E72/C72</f>
        <v>12</v>
      </c>
      <c r="G72">
        <f>VLOOKUP(D72,[6]Sheet1!$B:$X,16,0)</f>
        <v>144</v>
      </c>
      <c r="H72">
        <f t="shared" si="3"/>
        <v>144</v>
      </c>
      <c r="I72">
        <f>VLOOKUP(D72,[6]Sheet1!$B:$V,21,0)</f>
        <v>25.78</v>
      </c>
      <c r="J72">
        <f>VLOOKUP(D72,[6]Sheet1!$B:$V,17,0)</f>
        <v>15.75</v>
      </c>
      <c r="K72">
        <f>VLOOKUP(D72,[6]Sheet1!$B:$V,18,0)</f>
        <v>13.25</v>
      </c>
      <c r="L72">
        <f>VLOOKUP(D72,[6]Sheet1!$B:$V,19,0)</f>
        <v>9.25</v>
      </c>
      <c r="M72">
        <f>VLOOKUP(B72,[7]Sheet2!$A:$C,3,0)</f>
        <v>1648</v>
      </c>
      <c r="N72" t="str">
        <f>VLOOKUP(A72,'[8]Master-April24'!$A:$AP,42,0)</f>
        <v>AWD</v>
      </c>
    </row>
    <row r="73" spans="1:14" x14ac:dyDescent="0.25">
      <c r="A73" t="s">
        <v>4905</v>
      </c>
      <c r="B73" t="s">
        <v>5207</v>
      </c>
      <c r="C73">
        <v>1</v>
      </c>
      <c r="D73">
        <v>5190</v>
      </c>
      <c r="E73">
        <f>VLOOKUP(D73,[6]Sheet1!$B:$X,23,0)</f>
        <v>24</v>
      </c>
      <c r="F73">
        <f>E73/C73</f>
        <v>24</v>
      </c>
      <c r="G73">
        <f>VLOOKUP(D73,[6]Sheet1!$B:$X,16,0)</f>
        <v>144</v>
      </c>
      <c r="H73">
        <f t="shared" si="3"/>
        <v>144</v>
      </c>
      <c r="I73">
        <f>VLOOKUP(D73,[6]Sheet1!$B:$V,21,0)</f>
        <v>41.52</v>
      </c>
      <c r="J73">
        <f>VLOOKUP(D73,[6]Sheet1!$B:$V,17,0)</f>
        <v>18.5</v>
      </c>
      <c r="K73">
        <f>VLOOKUP(D73,[6]Sheet1!$B:$V,18,0)</f>
        <v>12.5</v>
      </c>
      <c r="L73">
        <f>VLOOKUP(D73,[6]Sheet1!$B:$V,19,0)</f>
        <v>10.5</v>
      </c>
      <c r="M73">
        <f>VLOOKUP(B73,[7]Sheet2!$A:$C,3,0)</f>
        <v>1618</v>
      </c>
      <c r="N73" t="str">
        <f>VLOOKUP(A73,'[8]Master-April24'!$A:$AP,42,0)</f>
        <v>AWD</v>
      </c>
    </row>
    <row r="74" spans="1:14" x14ac:dyDescent="0.25">
      <c r="A74" t="s">
        <v>2149</v>
      </c>
      <c r="B74" t="s">
        <v>5181</v>
      </c>
      <c r="C74">
        <v>1</v>
      </c>
      <c r="D74">
        <v>4107</v>
      </c>
      <c r="G74">
        <f>VLOOKUP(D74,[6]Sheet1!$B:$X,16,0)</f>
        <v>12</v>
      </c>
      <c r="H74">
        <f t="shared" si="3"/>
        <v>12</v>
      </c>
      <c r="I74">
        <f>VLOOKUP(D74,[6]Sheet1!$B:$V,21,0)</f>
        <v>8.68</v>
      </c>
      <c r="J74">
        <f>VLOOKUP(D74,[6]Sheet1!$B:$V,17,0)</f>
        <v>12.75</v>
      </c>
      <c r="K74">
        <f>VLOOKUP(D74,[6]Sheet1!$B:$V,18,0)</f>
        <v>12</v>
      </c>
      <c r="L74">
        <f>VLOOKUP(D74,[6]Sheet1!$B:$V,19,0)</f>
        <v>5.25</v>
      </c>
      <c r="M74">
        <f>VLOOKUP(B74,[7]Sheet2!$A:$C,3,0)</f>
        <v>1610</v>
      </c>
      <c r="N74" t="str">
        <f>VLOOKUP(A74,'[8]Master-April24'!$A:$AP,42,0)</f>
        <v>AWD</v>
      </c>
    </row>
    <row r="75" spans="1:14" x14ac:dyDescent="0.25">
      <c r="A75" t="s">
        <v>3458</v>
      </c>
      <c r="B75" t="s">
        <v>5351</v>
      </c>
      <c r="C75">
        <v>1</v>
      </c>
      <c r="D75">
        <v>929</v>
      </c>
      <c r="E75">
        <f>VLOOKUP(D75,[6]Sheet1!$B:$X,23,0)</f>
        <v>24</v>
      </c>
      <c r="F75">
        <f>E75/C75</f>
        <v>24</v>
      </c>
      <c r="G75">
        <f>VLOOKUP(D75,[6]Sheet1!$B:$X,16,0)</f>
        <v>144</v>
      </c>
      <c r="H75">
        <f t="shared" si="3"/>
        <v>144</v>
      </c>
      <c r="I75">
        <f>VLOOKUP(D75,[6]Sheet1!$B:$V,21,0)</f>
        <v>30.1</v>
      </c>
      <c r="J75">
        <f>VLOOKUP(D75,[6]Sheet1!$B:$V,17,0)</f>
        <v>17.75</v>
      </c>
      <c r="K75">
        <f>VLOOKUP(D75,[6]Sheet1!$B:$V,18,0)</f>
        <v>15.75</v>
      </c>
      <c r="L75">
        <f>VLOOKUP(D75,[6]Sheet1!$B:$V,19,0)</f>
        <v>15.75</v>
      </c>
      <c r="M75">
        <f>VLOOKUP(B75,[7]Sheet2!$A:$C,3,0)</f>
        <v>1608</v>
      </c>
      <c r="N75" t="str">
        <f>VLOOKUP(A75,'[8]Master-April24'!$A:$AP,42,0)</f>
        <v>AWD</v>
      </c>
    </row>
    <row r="76" spans="1:14" x14ac:dyDescent="0.25">
      <c r="A76" t="s">
        <v>2887</v>
      </c>
      <c r="B76" t="s">
        <v>5501</v>
      </c>
      <c r="C76">
        <v>1</v>
      </c>
      <c r="D76">
        <v>573</v>
      </c>
      <c r="G76" t="e">
        <f>VLOOKUP(D76,[6]Sheet1!$B:$X,16,0)</f>
        <v>#N/A</v>
      </c>
      <c r="H76" t="e">
        <f t="shared" si="3"/>
        <v>#N/A</v>
      </c>
      <c r="I76" t="e">
        <f>VLOOKUP(D76,[6]Sheet1!$B:$V,21,0)</f>
        <v>#N/A</v>
      </c>
      <c r="J76" t="e">
        <f>VLOOKUP(D76,[6]Sheet1!$B:$V,17,0)</f>
        <v>#N/A</v>
      </c>
      <c r="K76" t="e">
        <f>VLOOKUP(D76,[6]Sheet1!$B:$V,18,0)</f>
        <v>#N/A</v>
      </c>
      <c r="L76" t="e">
        <f>VLOOKUP(D76,[6]Sheet1!$B:$V,19,0)</f>
        <v>#N/A</v>
      </c>
      <c r="M76">
        <f>VLOOKUP(B76,[7]Sheet2!$A:$C,3,0)</f>
        <v>1547</v>
      </c>
      <c r="N76" t="str">
        <f>VLOOKUP(A76,'[8]Master-April24'!$A:$AP,42,0)</f>
        <v>AWD</v>
      </c>
    </row>
    <row r="77" spans="1:14" x14ac:dyDescent="0.25">
      <c r="A77" t="s">
        <v>4941</v>
      </c>
      <c r="B77" t="s">
        <v>5311</v>
      </c>
      <c r="C77">
        <v>1</v>
      </c>
      <c r="D77">
        <v>2309</v>
      </c>
      <c r="E77">
        <f>VLOOKUP(D77,[6]Sheet1!$B:$X,23,0)</f>
        <v>24</v>
      </c>
      <c r="F77">
        <f>E77/C77</f>
        <v>24</v>
      </c>
      <c r="G77">
        <f>VLOOKUP(D77,[6]Sheet1!$B:$X,16,0)</f>
        <v>144</v>
      </c>
      <c r="H77">
        <f t="shared" si="3"/>
        <v>144</v>
      </c>
      <c r="I77">
        <f>VLOOKUP(D77,[6]Sheet1!$B:$V,21,0)</f>
        <v>15.34</v>
      </c>
      <c r="J77">
        <f>VLOOKUP(D77,[6]Sheet1!$B:$V,17,0)</f>
        <v>15.5</v>
      </c>
      <c r="K77">
        <f>VLOOKUP(D77,[6]Sheet1!$B:$V,18,0)</f>
        <v>15</v>
      </c>
      <c r="L77">
        <f>VLOOKUP(D77,[6]Sheet1!$B:$V,19,0)</f>
        <v>9.25</v>
      </c>
      <c r="M77">
        <f>VLOOKUP(B77,[7]Sheet2!$A:$C,3,0)</f>
        <v>1537</v>
      </c>
      <c r="N77" t="str">
        <f>VLOOKUP(A77,'[8]Master-April24'!$A:$AP,42,0)</f>
        <v>AWD</v>
      </c>
    </row>
    <row r="78" spans="1:14" x14ac:dyDescent="0.25">
      <c r="A78" t="s">
        <v>356</v>
      </c>
      <c r="B78" t="s">
        <v>5464</v>
      </c>
      <c r="C78">
        <v>2</v>
      </c>
      <c r="D78">
        <v>1502</v>
      </c>
      <c r="E78">
        <f>VLOOKUP(D78,[6]Sheet1!$B:$X,23,0)</f>
        <v>24</v>
      </c>
      <c r="F78">
        <f>E78/C78</f>
        <v>12</v>
      </c>
      <c r="G78">
        <f>VLOOKUP(D78,[6]Sheet1!$B:$X,16,0)</f>
        <v>144</v>
      </c>
      <c r="H78">
        <f t="shared" si="3"/>
        <v>72</v>
      </c>
      <c r="I78">
        <f>VLOOKUP(D78,[6]Sheet1!$B:$V,21,0)</f>
        <v>9.32</v>
      </c>
      <c r="J78">
        <f>VLOOKUP(D78,[6]Sheet1!$B:$V,17,0)</f>
        <v>21</v>
      </c>
      <c r="K78">
        <f>VLOOKUP(D78,[6]Sheet1!$B:$V,18,0)</f>
        <v>9</v>
      </c>
      <c r="L78">
        <f>VLOOKUP(D78,[6]Sheet1!$B:$V,19,0)</f>
        <v>8.25</v>
      </c>
      <c r="M78">
        <f>VLOOKUP(B78,[7]Sheet2!$A:$C,3,0)</f>
        <v>1470</v>
      </c>
      <c r="N78" t="str">
        <f>VLOOKUP(A78,'[8]Master-April24'!$A:$AP,42,0)</f>
        <v>AWD</v>
      </c>
    </row>
    <row r="79" spans="1:14" x14ac:dyDescent="0.25">
      <c r="A79" t="s">
        <v>4947</v>
      </c>
      <c r="B79" t="s">
        <v>5223</v>
      </c>
      <c r="C79">
        <v>1</v>
      </c>
      <c r="D79">
        <v>302</v>
      </c>
      <c r="E79">
        <f>VLOOKUP(D79,[6]Sheet1!$B:$X,23,0)</f>
        <v>24</v>
      </c>
      <c r="F79">
        <f>E79/C79</f>
        <v>24</v>
      </c>
      <c r="G79">
        <f>VLOOKUP(D79,[6]Sheet1!$B:$X,16,0)</f>
        <v>144</v>
      </c>
      <c r="H79">
        <f t="shared" si="3"/>
        <v>144</v>
      </c>
      <c r="I79">
        <f>VLOOKUP(D79,[6]Sheet1!$B:$V,21,0)</f>
        <v>26.46</v>
      </c>
      <c r="J79">
        <f>VLOOKUP(D79,[6]Sheet1!$B:$V,17,0)</f>
        <v>16.5</v>
      </c>
      <c r="K79">
        <f>VLOOKUP(D79,[6]Sheet1!$B:$V,18,0)</f>
        <v>14.5</v>
      </c>
      <c r="L79">
        <f>VLOOKUP(D79,[6]Sheet1!$B:$V,19,0)</f>
        <v>13.25</v>
      </c>
      <c r="M79">
        <f>VLOOKUP(B79,[7]Sheet2!$A:$C,3,0)</f>
        <v>1470</v>
      </c>
      <c r="N79" t="str">
        <f>VLOOKUP(A79,'[8]Master-April24'!$A:$AP,42,0)</f>
        <v>AWD</v>
      </c>
    </row>
    <row r="80" spans="1:14" x14ac:dyDescent="0.25">
      <c r="A80" t="s">
        <v>1458</v>
      </c>
      <c r="B80" t="s">
        <v>5221</v>
      </c>
      <c r="C80">
        <v>6</v>
      </c>
      <c r="D80">
        <v>3130</v>
      </c>
      <c r="G80">
        <f>VLOOKUP(D80,[6]Sheet1!$B:$X,16,0)</f>
        <v>48</v>
      </c>
      <c r="H80">
        <f t="shared" si="3"/>
        <v>8</v>
      </c>
      <c r="I80">
        <f>VLOOKUP(D80,[6]Sheet1!$B:$V,21,0)</f>
        <v>17.100000000000001</v>
      </c>
      <c r="J80">
        <f>VLOOKUP(D80,[6]Sheet1!$B:$V,17,0)</f>
        <v>13</v>
      </c>
      <c r="K80">
        <f>VLOOKUP(D80,[6]Sheet1!$B:$V,18,0)</f>
        <v>12.25</v>
      </c>
      <c r="L80">
        <f>VLOOKUP(D80,[6]Sheet1!$B:$V,19,0)</f>
        <v>10.5</v>
      </c>
      <c r="M80">
        <f>VLOOKUP(B80,[7]Sheet2!$A:$C,3,0)</f>
        <v>1428</v>
      </c>
      <c r="N80" t="str">
        <f>VLOOKUP(A80,'[8]Master-April24'!$A:$AP,42,0)</f>
        <v>AWD</v>
      </c>
    </row>
    <row r="81" spans="1:14" x14ac:dyDescent="0.25">
      <c r="A81" t="s">
        <v>1403</v>
      </c>
      <c r="B81" t="s">
        <v>5246</v>
      </c>
      <c r="C81">
        <v>1</v>
      </c>
      <c r="D81">
        <v>3109</v>
      </c>
      <c r="G81">
        <f>VLOOKUP(D81,[6]Sheet1!$B:$X,16,0)</f>
        <v>48</v>
      </c>
      <c r="H81">
        <f t="shared" si="3"/>
        <v>48</v>
      </c>
      <c r="I81">
        <f>VLOOKUP(D81,[6]Sheet1!$B:$V,21,0)</f>
        <v>16.14</v>
      </c>
      <c r="J81">
        <f>VLOOKUP(D81,[6]Sheet1!$B:$V,17,0)</f>
        <v>12.25</v>
      </c>
      <c r="K81">
        <f>VLOOKUP(D81,[6]Sheet1!$B:$V,18,0)</f>
        <v>10.5</v>
      </c>
      <c r="L81">
        <f>VLOOKUP(D81,[6]Sheet1!$B:$V,19,0)</f>
        <v>7.5</v>
      </c>
      <c r="M81">
        <f>VLOOKUP(B81,[7]Sheet2!$A:$C,3,0)</f>
        <v>1394</v>
      </c>
      <c r="N81" t="str">
        <f>VLOOKUP(A81,'[8]Master-April24'!$A:$AP,42,0)</f>
        <v>AWD</v>
      </c>
    </row>
    <row r="82" spans="1:14" x14ac:dyDescent="0.25">
      <c r="A82" t="s">
        <v>1376</v>
      </c>
      <c r="B82" t="s">
        <v>6850</v>
      </c>
      <c r="C82">
        <v>1</v>
      </c>
      <c r="D82">
        <v>306</v>
      </c>
      <c r="E82">
        <f>VLOOKUP(D82,[6]Sheet1!$B:$X,23,0)</f>
        <v>24</v>
      </c>
      <c r="F82">
        <f>E82/C82</f>
        <v>24</v>
      </c>
      <c r="G82">
        <f>VLOOKUP(D82,[6]Sheet1!$B:$X,16,0)</f>
        <v>144</v>
      </c>
      <c r="H82">
        <f t="shared" si="3"/>
        <v>144</v>
      </c>
      <c r="I82">
        <f>VLOOKUP(D82,[6]Sheet1!$B:$V,21,0)</f>
        <v>15.14</v>
      </c>
      <c r="J82">
        <f>VLOOKUP(D82,[6]Sheet1!$B:$V,17,0)</f>
        <v>13.75</v>
      </c>
      <c r="K82">
        <f>VLOOKUP(D82,[6]Sheet1!$B:$V,18,0)</f>
        <v>12.75</v>
      </c>
      <c r="L82">
        <f>VLOOKUP(D82,[6]Sheet1!$B:$V,19,0)</f>
        <v>11</v>
      </c>
      <c r="M82">
        <f>VLOOKUP(B82,[7]Sheet2!$A:$C,3,0)</f>
        <v>1379</v>
      </c>
      <c r="N82" t="str">
        <f>VLOOKUP(A82,'[8]Master-April24'!$A:$AP,42,0)</f>
        <v>AWD</v>
      </c>
    </row>
    <row r="83" spans="1:14" x14ac:dyDescent="0.25">
      <c r="A83" t="s">
        <v>2205</v>
      </c>
      <c r="B83" t="s">
        <v>5177</v>
      </c>
      <c r="C83">
        <v>1</v>
      </c>
      <c r="D83">
        <v>4146</v>
      </c>
      <c r="G83">
        <f>VLOOKUP(D83,[6]Sheet1!$B:$X,16,0)</f>
        <v>12</v>
      </c>
      <c r="H83">
        <f t="shared" si="3"/>
        <v>12</v>
      </c>
      <c r="I83">
        <f>VLOOKUP(D83,[6]Sheet1!$B:$V,21,0)</f>
        <v>10.14</v>
      </c>
      <c r="J83">
        <f>VLOOKUP(D83,[6]Sheet1!$B:$V,17,0)</f>
        <v>18.75</v>
      </c>
      <c r="K83">
        <f>VLOOKUP(D83,[6]Sheet1!$B:$V,18,0)</f>
        <v>12</v>
      </c>
      <c r="L83">
        <f>VLOOKUP(D83,[6]Sheet1!$B:$V,19,0)</f>
        <v>5.75</v>
      </c>
      <c r="M83">
        <f>VLOOKUP(B83,[7]Sheet2!$A:$C,3,0)</f>
        <v>1361</v>
      </c>
      <c r="N83" t="str">
        <f>VLOOKUP(A83,'[8]Master-April24'!$A:$AP,42,0)</f>
        <v>AWD</v>
      </c>
    </row>
    <row r="84" spans="1:14" x14ac:dyDescent="0.25">
      <c r="A84" t="s">
        <v>1048</v>
      </c>
      <c r="B84" t="s">
        <v>7119</v>
      </c>
      <c r="C84">
        <v>2</v>
      </c>
      <c r="D84">
        <v>2202</v>
      </c>
      <c r="E84">
        <f>VLOOKUP(D84,[6]Sheet1!$B:$X,23,0)</f>
        <v>24</v>
      </c>
      <c r="F84">
        <f>E84/C84</f>
        <v>12</v>
      </c>
      <c r="G84">
        <f>VLOOKUP(D84,[6]Sheet1!$B:$X,16,0)</f>
        <v>144</v>
      </c>
      <c r="H84">
        <f t="shared" si="3"/>
        <v>72</v>
      </c>
      <c r="I84">
        <f>VLOOKUP(D84,[6]Sheet1!$B:$V,21,0)</f>
        <v>17.38</v>
      </c>
      <c r="J84">
        <f>VLOOKUP(D84,[6]Sheet1!$B:$V,17,0)</f>
        <v>21.5</v>
      </c>
      <c r="K84">
        <f>VLOOKUP(D84,[6]Sheet1!$B:$V,18,0)</f>
        <v>11</v>
      </c>
      <c r="L84">
        <f>VLOOKUP(D84,[6]Sheet1!$B:$V,19,0)</f>
        <v>7.25</v>
      </c>
      <c r="M84">
        <f>VLOOKUP(B84,[7]Sheet2!$A:$C,3,0)</f>
        <v>1361</v>
      </c>
      <c r="N84" t="str">
        <f>VLOOKUP(A84,'[8]Master-April24'!$A:$AP,42,0)</f>
        <v>AWD</v>
      </c>
    </row>
    <row r="85" spans="1:14" x14ac:dyDescent="0.25">
      <c r="A85" t="s">
        <v>1397</v>
      </c>
      <c r="B85" t="s">
        <v>5164</v>
      </c>
      <c r="C85">
        <v>1</v>
      </c>
      <c r="D85">
        <v>3107</v>
      </c>
      <c r="E85">
        <f>VLOOKUP(D85,[6]Sheet1!$B:$X,23,0)</f>
        <v>24</v>
      </c>
      <c r="F85">
        <f>E85/C85</f>
        <v>24</v>
      </c>
      <c r="G85">
        <f>VLOOKUP(D85,[6]Sheet1!$B:$X,16,0)</f>
        <v>144</v>
      </c>
      <c r="H85">
        <f t="shared" si="3"/>
        <v>144</v>
      </c>
      <c r="I85">
        <f>VLOOKUP(D85,[6]Sheet1!$B:$V,21,0)</f>
        <v>37.68</v>
      </c>
      <c r="J85">
        <f>VLOOKUP(D85,[6]Sheet1!$B:$V,17,0)</f>
        <v>15.5</v>
      </c>
      <c r="K85">
        <f>VLOOKUP(D85,[6]Sheet1!$B:$V,18,0)</f>
        <v>13.75</v>
      </c>
      <c r="L85">
        <f>VLOOKUP(D85,[6]Sheet1!$B:$V,19,0)</f>
        <v>10.5</v>
      </c>
      <c r="M85">
        <f>VLOOKUP(B85,[7]Sheet2!$A:$C,3,0)</f>
        <v>1349</v>
      </c>
      <c r="N85" t="str">
        <f>VLOOKUP(A85,'[8]Master-April24'!$A:$AP,42,0)</f>
        <v>AWD</v>
      </c>
    </row>
    <row r="86" spans="1:14" x14ac:dyDescent="0.25">
      <c r="A86" t="s">
        <v>3254</v>
      </c>
      <c r="B86" t="s">
        <v>6875</v>
      </c>
      <c r="C86">
        <v>1</v>
      </c>
      <c r="D86">
        <v>781</v>
      </c>
      <c r="E86">
        <f>VLOOKUP(D86,[6]Sheet1!$B:$X,23,0)</f>
        <v>24</v>
      </c>
      <c r="F86">
        <f>E86/C86</f>
        <v>24</v>
      </c>
      <c r="G86">
        <f>VLOOKUP(D86,[6]Sheet1!$B:$X,16,0)</f>
        <v>288</v>
      </c>
      <c r="H86">
        <f t="shared" si="3"/>
        <v>288</v>
      </c>
      <c r="I86">
        <f>VLOOKUP(D86,[6]Sheet1!$B:$V,21,0)</f>
        <v>25.34</v>
      </c>
      <c r="J86">
        <f>VLOOKUP(D86,[6]Sheet1!$B:$V,17,0)</f>
        <v>17</v>
      </c>
      <c r="K86">
        <f>VLOOKUP(D86,[6]Sheet1!$B:$V,18,0)</f>
        <v>14</v>
      </c>
      <c r="L86">
        <f>VLOOKUP(D86,[6]Sheet1!$B:$V,19,0)</f>
        <v>12</v>
      </c>
      <c r="M86">
        <f>VLOOKUP(B86,[7]Sheet2!$A:$C,3,0)</f>
        <v>1323</v>
      </c>
      <c r="N86" t="str">
        <f>VLOOKUP(A86,'[8]Master-April24'!$A:$AP,42,0)</f>
        <v>AWD</v>
      </c>
    </row>
    <row r="87" spans="1:14" x14ac:dyDescent="0.25">
      <c r="A87" t="s">
        <v>3998</v>
      </c>
      <c r="B87" t="s">
        <v>5245</v>
      </c>
      <c r="C87">
        <v>1</v>
      </c>
      <c r="D87">
        <v>41166</v>
      </c>
      <c r="G87">
        <f>VLOOKUP(D87,[6]Sheet1!$B:$X,16,0)</f>
        <v>10</v>
      </c>
      <c r="H87">
        <f t="shared" si="3"/>
        <v>10</v>
      </c>
      <c r="I87">
        <f>VLOOKUP(D87,[6]Sheet1!$B:$V,21,0)</f>
        <v>51.5</v>
      </c>
      <c r="J87">
        <f>VLOOKUP(D87,[6]Sheet1!$B:$V,17,0)</f>
        <v>18</v>
      </c>
      <c r="K87">
        <f>VLOOKUP(D87,[6]Sheet1!$B:$V,18,0)</f>
        <v>11.5</v>
      </c>
      <c r="L87">
        <f>VLOOKUP(D87,[6]Sheet1!$B:$V,19,0)</f>
        <v>10.5</v>
      </c>
      <c r="M87">
        <f>VLOOKUP(B87,[7]Sheet2!$A:$C,3,0)</f>
        <v>1245</v>
      </c>
      <c r="N87" t="str">
        <f>VLOOKUP(A87,'[8]Master-April24'!$A:$AP,42,0)</f>
        <v>AWD</v>
      </c>
    </row>
    <row r="88" spans="1:14" x14ac:dyDescent="0.25">
      <c r="A88" t="s">
        <v>4953</v>
      </c>
      <c r="B88" t="s">
        <v>5245</v>
      </c>
      <c r="C88">
        <v>1</v>
      </c>
      <c r="D88">
        <v>41166</v>
      </c>
      <c r="G88">
        <f>VLOOKUP(D88,[6]Sheet1!$B:$X,16,0)</f>
        <v>10</v>
      </c>
      <c r="H88">
        <f t="shared" si="3"/>
        <v>10</v>
      </c>
      <c r="I88">
        <f>VLOOKUP(D88,[6]Sheet1!$B:$V,21,0)</f>
        <v>51.5</v>
      </c>
      <c r="J88">
        <f>VLOOKUP(D88,[6]Sheet1!$B:$V,17,0)</f>
        <v>18</v>
      </c>
      <c r="K88">
        <f>VLOOKUP(D88,[6]Sheet1!$B:$V,18,0)</f>
        <v>11.5</v>
      </c>
      <c r="L88">
        <f>VLOOKUP(D88,[6]Sheet1!$B:$V,19,0)</f>
        <v>10.5</v>
      </c>
      <c r="M88">
        <f>VLOOKUP(B88,[7]Sheet2!$A:$C,3,0)</f>
        <v>1245</v>
      </c>
      <c r="N88" t="e">
        <f>VLOOKUP(A88,'[8]Master-April24'!$A:$AP,42,0)</f>
        <v>#N/A</v>
      </c>
    </row>
    <row r="89" spans="1:14" x14ac:dyDescent="0.25">
      <c r="A89" t="s">
        <v>2939</v>
      </c>
      <c r="B89" t="s">
        <v>5278</v>
      </c>
      <c r="C89">
        <v>1</v>
      </c>
      <c r="D89">
        <v>6003</v>
      </c>
      <c r="E89">
        <f>VLOOKUP(D89,[6]Sheet1!$B:$X,23,0)</f>
        <v>24</v>
      </c>
      <c r="F89">
        <f>E89/C89</f>
        <v>24</v>
      </c>
      <c r="G89">
        <f>VLOOKUP(D89,[6]Sheet1!$B:$X,16,0)</f>
        <v>144</v>
      </c>
      <c r="H89">
        <f t="shared" si="3"/>
        <v>144</v>
      </c>
      <c r="I89">
        <f>VLOOKUP(D89,[6]Sheet1!$B:$V,21,0)</f>
        <v>35.04</v>
      </c>
      <c r="J89">
        <f>VLOOKUP(D89,[6]Sheet1!$B:$V,17,0)</f>
        <v>24.25</v>
      </c>
      <c r="K89">
        <f>VLOOKUP(D89,[6]Sheet1!$B:$V,18,0)</f>
        <v>17</v>
      </c>
      <c r="L89">
        <f>VLOOKUP(D89,[6]Sheet1!$B:$V,19,0)</f>
        <v>12.75</v>
      </c>
      <c r="M89">
        <f>VLOOKUP(B89,[7]Sheet2!$A:$C,3,0)</f>
        <v>1228</v>
      </c>
      <c r="N89" t="str">
        <f>VLOOKUP(A89,'[8]Master-April24'!$A:$AP,42,0)</f>
        <v>AWD</v>
      </c>
    </row>
    <row r="90" spans="1:14" x14ac:dyDescent="0.25">
      <c r="A90" t="s">
        <v>3046</v>
      </c>
      <c r="B90" t="s">
        <v>5251</v>
      </c>
      <c r="C90">
        <v>2</v>
      </c>
      <c r="D90">
        <v>6301</v>
      </c>
      <c r="E90">
        <f>VLOOKUP(D90,[6]Sheet1!$B:$X,23,0)</f>
        <v>24</v>
      </c>
      <c r="F90">
        <f>E90/C90</f>
        <v>12</v>
      </c>
      <c r="G90">
        <f>VLOOKUP(D90,[6]Sheet1!$B:$X,16,0)</f>
        <v>144</v>
      </c>
      <c r="H90">
        <f t="shared" si="3"/>
        <v>72</v>
      </c>
      <c r="I90">
        <f>VLOOKUP(D90,[6]Sheet1!$B:$V,21,0)</f>
        <v>20</v>
      </c>
      <c r="J90">
        <f>VLOOKUP(D90,[6]Sheet1!$B:$V,17,0)</f>
        <v>15</v>
      </c>
      <c r="K90">
        <f>VLOOKUP(D90,[6]Sheet1!$B:$V,18,0)</f>
        <v>14.25</v>
      </c>
      <c r="L90">
        <f>VLOOKUP(D90,[6]Sheet1!$B:$V,19,0)</f>
        <v>13.25</v>
      </c>
      <c r="M90">
        <f>VLOOKUP(B90,[7]Sheet2!$A:$C,3,0)</f>
        <v>1224</v>
      </c>
      <c r="N90" t="str">
        <f>VLOOKUP(A90,'[8]Master-April24'!$A:$AP,42,0)</f>
        <v>AWD</v>
      </c>
    </row>
    <row r="91" spans="1:14" x14ac:dyDescent="0.25">
      <c r="A91" t="s">
        <v>2373</v>
      </c>
      <c r="B91" t="s">
        <v>6862</v>
      </c>
      <c r="C91">
        <v>1</v>
      </c>
      <c r="D91">
        <v>5011</v>
      </c>
      <c r="G91">
        <f>VLOOKUP(D91,[6]Sheet1!$B:$X,16,0)</f>
        <v>50</v>
      </c>
      <c r="H91">
        <f t="shared" si="3"/>
        <v>50</v>
      </c>
      <c r="I91">
        <f>VLOOKUP(D91,[6]Sheet1!$B:$V,21,0)</f>
        <v>8.6199999999999992</v>
      </c>
      <c r="J91">
        <f>VLOOKUP(D91,[6]Sheet1!$B:$V,17,0)</f>
        <v>23.5</v>
      </c>
      <c r="K91">
        <f>VLOOKUP(D91,[6]Sheet1!$B:$V,18,0)</f>
        <v>18</v>
      </c>
      <c r="L91">
        <f>VLOOKUP(D91,[6]Sheet1!$B:$V,19,0)</f>
        <v>16</v>
      </c>
      <c r="M91">
        <f>VLOOKUP(B91,[7]Sheet2!$A:$C,3,0)</f>
        <v>1200</v>
      </c>
      <c r="N91" t="str">
        <f>VLOOKUP(A91,'[8]Master-April24'!$A:$AP,42,0)</f>
        <v>AWD</v>
      </c>
    </row>
    <row r="92" spans="1:14" x14ac:dyDescent="0.25">
      <c r="A92" t="s">
        <v>2137</v>
      </c>
      <c r="B92" t="s">
        <v>5229</v>
      </c>
      <c r="C92">
        <v>1</v>
      </c>
      <c r="D92">
        <v>4103</v>
      </c>
      <c r="G92">
        <f>VLOOKUP(D92,[6]Sheet1!$B:$X,16,0)</f>
        <v>12</v>
      </c>
      <c r="H92">
        <f t="shared" si="3"/>
        <v>12</v>
      </c>
      <c r="I92">
        <f>VLOOKUP(D92,[6]Sheet1!$B:$V,21,0)</f>
        <v>8.6999999999999993</v>
      </c>
      <c r="J92">
        <f>VLOOKUP(D92,[6]Sheet1!$B:$V,17,0)</f>
        <v>12.75</v>
      </c>
      <c r="K92">
        <f>VLOOKUP(D92,[6]Sheet1!$B:$V,18,0)</f>
        <v>12</v>
      </c>
      <c r="L92">
        <f>VLOOKUP(D92,[6]Sheet1!$B:$V,19,0)</f>
        <v>5.25</v>
      </c>
      <c r="M92">
        <f>VLOOKUP(B92,[7]Sheet2!$A:$C,3,0)</f>
        <v>1192</v>
      </c>
      <c r="N92" t="str">
        <f>VLOOKUP(A92,'[8]Master-April24'!$A:$AP,42,0)</f>
        <v>AWD</v>
      </c>
    </row>
    <row r="93" spans="1:14" x14ac:dyDescent="0.25">
      <c r="A93" t="s">
        <v>3394</v>
      </c>
      <c r="B93" t="s">
        <v>6867</v>
      </c>
      <c r="C93">
        <v>1</v>
      </c>
      <c r="D93">
        <v>903</v>
      </c>
      <c r="E93">
        <f>VLOOKUP(D93,[6]Sheet1!$B:$X,23,0)</f>
        <v>24</v>
      </c>
      <c r="F93">
        <f>E93/C93</f>
        <v>24</v>
      </c>
      <c r="G93">
        <f>VLOOKUP(D93,[6]Sheet1!$B:$X,16,0)</f>
        <v>144</v>
      </c>
      <c r="H93">
        <f t="shared" si="3"/>
        <v>144</v>
      </c>
      <c r="I93">
        <f>VLOOKUP(D93,[6]Sheet1!$B:$V,21,0)</f>
        <v>28.5</v>
      </c>
      <c r="J93">
        <f>VLOOKUP(D93,[6]Sheet1!$B:$V,17,0)</f>
        <v>23.25</v>
      </c>
      <c r="K93">
        <f>VLOOKUP(D93,[6]Sheet1!$B:$V,18,0)</f>
        <v>19</v>
      </c>
      <c r="L93">
        <f>VLOOKUP(D93,[6]Sheet1!$B:$V,19,0)</f>
        <v>9.5</v>
      </c>
      <c r="M93">
        <f>VLOOKUP(B93,[7]Sheet2!$A:$C,3,0)</f>
        <v>1176</v>
      </c>
      <c r="N93" t="str">
        <f>VLOOKUP(A93,'[8]Master-April24'!$A:$AP,42,0)</f>
        <v>AWD</v>
      </c>
    </row>
    <row r="94" spans="1:14" x14ac:dyDescent="0.25">
      <c r="A94" t="s">
        <v>2711</v>
      </c>
      <c r="B94" t="s">
        <v>5466</v>
      </c>
      <c r="C94">
        <v>1</v>
      </c>
      <c r="D94">
        <v>529</v>
      </c>
      <c r="G94">
        <f>VLOOKUP(D94,[6]Sheet1!$B:$X,16,0)</f>
        <v>48</v>
      </c>
      <c r="H94">
        <f t="shared" si="3"/>
        <v>48</v>
      </c>
      <c r="I94">
        <f>VLOOKUP(D94,[6]Sheet1!$B:$V,21,0)</f>
        <v>11</v>
      </c>
      <c r="J94">
        <f>VLOOKUP(D94,[6]Sheet1!$B:$V,17,0)</f>
        <v>14.5</v>
      </c>
      <c r="K94">
        <f>VLOOKUP(D94,[6]Sheet1!$B:$V,18,0)</f>
        <v>11.5</v>
      </c>
      <c r="L94">
        <f>VLOOKUP(D94,[6]Sheet1!$B:$V,19,0)</f>
        <v>3.5</v>
      </c>
      <c r="M94">
        <f>VLOOKUP(B94,[7]Sheet2!$A:$C,3,0)</f>
        <v>1165</v>
      </c>
      <c r="N94" t="str">
        <f>VLOOKUP(A94,'[8]Master-April24'!$A:$AP,42,0)</f>
        <v>AWD</v>
      </c>
    </row>
    <row r="95" spans="1:14" x14ac:dyDescent="0.25">
      <c r="A95" t="s">
        <v>1531</v>
      </c>
      <c r="B95" t="s">
        <v>5197</v>
      </c>
      <c r="C95">
        <v>1</v>
      </c>
      <c r="D95">
        <v>3161</v>
      </c>
      <c r="G95">
        <f>VLOOKUP(D95,[6]Sheet1!$B:$X,16,0)</f>
        <v>12</v>
      </c>
      <c r="H95">
        <f t="shared" si="3"/>
        <v>12</v>
      </c>
      <c r="I95">
        <f>VLOOKUP(D95,[6]Sheet1!$B:$V,21,0)</f>
        <v>4.6399999999999997</v>
      </c>
      <c r="J95">
        <f>VLOOKUP(D95,[6]Sheet1!$B:$V,17,0)</f>
        <v>12.25</v>
      </c>
      <c r="K95">
        <f>VLOOKUP(D95,[6]Sheet1!$B:$V,18,0)</f>
        <v>10.75</v>
      </c>
      <c r="L95">
        <f>VLOOKUP(D95,[6]Sheet1!$B:$V,19,0)</f>
        <v>5.75</v>
      </c>
      <c r="M95">
        <f>VLOOKUP(B95,[7]Sheet2!$A:$C,3,0)</f>
        <v>1137</v>
      </c>
      <c r="N95" t="str">
        <f>VLOOKUP(A95,'[8]Master-April24'!$A:$AP,42,0)</f>
        <v>AWD</v>
      </c>
    </row>
    <row r="96" spans="1:14" x14ac:dyDescent="0.25">
      <c r="A96" t="s">
        <v>2134</v>
      </c>
      <c r="B96" t="s">
        <v>5205</v>
      </c>
      <c r="C96">
        <v>1</v>
      </c>
      <c r="D96">
        <v>4102</v>
      </c>
      <c r="G96">
        <f>VLOOKUP(D96,[6]Sheet1!$B:$X,16,0)</f>
        <v>12</v>
      </c>
      <c r="H96">
        <f t="shared" si="3"/>
        <v>12</v>
      </c>
      <c r="I96">
        <f>VLOOKUP(D96,[6]Sheet1!$B:$V,21,0)</f>
        <v>8.66</v>
      </c>
      <c r="J96">
        <f>VLOOKUP(D96,[6]Sheet1!$B:$V,17,0)</f>
        <v>12.75</v>
      </c>
      <c r="K96">
        <f>VLOOKUP(D96,[6]Sheet1!$B:$V,18,0)</f>
        <v>12</v>
      </c>
      <c r="L96">
        <f>VLOOKUP(D96,[6]Sheet1!$B:$V,19,0)</f>
        <v>5.25</v>
      </c>
      <c r="M96">
        <f>VLOOKUP(B96,[7]Sheet2!$A:$C,3,0)</f>
        <v>1131</v>
      </c>
      <c r="N96" t="str">
        <f>VLOOKUP(A96,'[8]Master-April24'!$A:$AP,42,0)</f>
        <v>AWD</v>
      </c>
    </row>
    <row r="97" spans="1:14" x14ac:dyDescent="0.25">
      <c r="A97" t="s">
        <v>1098</v>
      </c>
      <c r="B97" t="s">
        <v>5233</v>
      </c>
      <c r="C97">
        <v>2</v>
      </c>
      <c r="D97">
        <v>2233</v>
      </c>
      <c r="E97">
        <f>VLOOKUP(D97,[6]Sheet1!$B:$X,23,0)</f>
        <v>24</v>
      </c>
      <c r="F97">
        <f>E97/C97</f>
        <v>12</v>
      </c>
      <c r="G97">
        <f>VLOOKUP(D97,[6]Sheet1!$B:$X,16,0)</f>
        <v>72</v>
      </c>
      <c r="H97">
        <f t="shared" si="3"/>
        <v>36</v>
      </c>
      <c r="I97">
        <f>VLOOKUP(D97,[6]Sheet1!$B:$V,21,0)</f>
        <v>16.62</v>
      </c>
      <c r="J97">
        <f>VLOOKUP(D97,[6]Sheet1!$B:$V,17,0)</f>
        <v>21.25</v>
      </c>
      <c r="K97">
        <f>VLOOKUP(D97,[6]Sheet1!$B:$V,18,0)</f>
        <v>9</v>
      </c>
      <c r="L97">
        <f>VLOOKUP(D97,[6]Sheet1!$B:$V,19,0)</f>
        <v>8.25</v>
      </c>
      <c r="M97">
        <f>VLOOKUP(B97,[7]Sheet2!$A:$C,3,0)</f>
        <v>1117</v>
      </c>
      <c r="N97" t="str">
        <f>VLOOKUP(A97,'[8]Master-April24'!$A:$AP,42,0)</f>
        <v>AWD</v>
      </c>
    </row>
    <row r="98" spans="1:14" x14ac:dyDescent="0.25">
      <c r="A98" t="s">
        <v>2441</v>
      </c>
      <c r="B98" t="s">
        <v>6632</v>
      </c>
      <c r="C98">
        <v>2</v>
      </c>
      <c r="D98">
        <v>5043</v>
      </c>
      <c r="G98">
        <f>VLOOKUP(D98,[6]Sheet1!$B:$X,16,0)</f>
        <v>48</v>
      </c>
      <c r="H98">
        <f t="shared" si="3"/>
        <v>24</v>
      </c>
      <c r="I98">
        <f>VLOOKUP(D98,[6]Sheet1!$B:$V,21,0)</f>
        <v>16.22</v>
      </c>
      <c r="J98">
        <f>VLOOKUP(D98,[6]Sheet1!$B:$V,17,0)</f>
        <v>12.75</v>
      </c>
      <c r="K98">
        <f>VLOOKUP(D98,[6]Sheet1!$B:$V,18,0)</f>
        <v>9.75</v>
      </c>
      <c r="L98">
        <f>VLOOKUP(D98,[6]Sheet1!$B:$V,19,0)</f>
        <v>7</v>
      </c>
      <c r="M98">
        <f>VLOOKUP(B98,[7]Sheet2!$A:$C,3,0)</f>
        <v>1116</v>
      </c>
      <c r="N98" t="str">
        <f>VLOOKUP(A98,'[8]Master-April24'!$A:$AP,42,0)</f>
        <v>AWD</v>
      </c>
    </row>
    <row r="99" spans="1:14" x14ac:dyDescent="0.25">
      <c r="A99" t="s">
        <v>2876</v>
      </c>
      <c r="B99" t="s">
        <v>6690</v>
      </c>
      <c r="C99">
        <v>1</v>
      </c>
      <c r="D99">
        <v>569</v>
      </c>
      <c r="G99">
        <f>VLOOKUP(D99,[6]Sheet1!$B:$X,16,0)</f>
        <v>36</v>
      </c>
      <c r="H99">
        <f t="shared" si="3"/>
        <v>36</v>
      </c>
      <c r="I99">
        <f>VLOOKUP(D99,[6]Sheet1!$B:$V,21,0)</f>
        <v>24.94</v>
      </c>
      <c r="J99">
        <f>VLOOKUP(D99,[6]Sheet1!$B:$V,17,0)</f>
        <v>16.5</v>
      </c>
      <c r="K99">
        <f>VLOOKUP(D99,[6]Sheet1!$B:$V,18,0)</f>
        <v>11.5</v>
      </c>
      <c r="L99">
        <f>VLOOKUP(D99,[6]Sheet1!$B:$V,19,0)</f>
        <v>6</v>
      </c>
      <c r="M99">
        <f>VLOOKUP(B99,[7]Sheet2!$A:$C,3,0)</f>
        <v>1108</v>
      </c>
      <c r="N99" t="str">
        <f>VLOOKUP(A99,'[8]Master-April24'!$A:$AP,42,0)</f>
        <v>AWD</v>
      </c>
    </row>
    <row r="100" spans="1:14" x14ac:dyDescent="0.25">
      <c r="A100" t="s">
        <v>3027</v>
      </c>
      <c r="B100" t="s">
        <v>5356</v>
      </c>
      <c r="C100">
        <v>2</v>
      </c>
      <c r="D100">
        <v>61400</v>
      </c>
      <c r="G100">
        <f>VLOOKUP(D100,[6]Sheet1!$B:$X,16,0)</f>
        <v>24</v>
      </c>
      <c r="H100">
        <f t="shared" si="3"/>
        <v>12</v>
      </c>
      <c r="I100">
        <f>VLOOKUP(D100,[6]Sheet1!$B:$V,21,0)</f>
        <v>4.3600000000000003</v>
      </c>
      <c r="J100">
        <f>VLOOKUP(D100,[6]Sheet1!$B:$V,17,0)</f>
        <v>10.75</v>
      </c>
      <c r="K100">
        <f>VLOOKUP(D100,[6]Sheet1!$B:$V,18,0)</f>
        <v>8.5</v>
      </c>
      <c r="L100">
        <f>VLOOKUP(D100,[6]Sheet1!$B:$V,19,0)</f>
        <v>3.5</v>
      </c>
      <c r="M100">
        <f>VLOOKUP(B100,[7]Sheet2!$A:$C,3,0)</f>
        <v>1090</v>
      </c>
      <c r="N100" t="str">
        <f>VLOOKUP(A100,'[8]Master-April24'!$A:$AP,42,0)</f>
        <v>AWD</v>
      </c>
    </row>
    <row r="101" spans="1:14" x14ac:dyDescent="0.25">
      <c r="A101" t="s">
        <v>1079</v>
      </c>
      <c r="B101" t="s">
        <v>7136</v>
      </c>
      <c r="C101">
        <v>1</v>
      </c>
      <c r="D101">
        <v>2227</v>
      </c>
      <c r="E101">
        <f>VLOOKUP(D101,[6]Sheet1!$B:$X,23,0)</f>
        <v>24</v>
      </c>
      <c r="F101">
        <f>E101/C101</f>
        <v>24</v>
      </c>
      <c r="G101">
        <f>VLOOKUP(D101,[6]Sheet1!$B:$X,16,0)</f>
        <v>72</v>
      </c>
      <c r="H101">
        <f t="shared" si="3"/>
        <v>72</v>
      </c>
      <c r="I101">
        <f>VLOOKUP(D101,[6]Sheet1!$B:$V,21,0)</f>
        <v>15.28</v>
      </c>
      <c r="J101">
        <f>VLOOKUP(D101,[6]Sheet1!$B:$V,17,0)</f>
        <v>20.75</v>
      </c>
      <c r="K101">
        <f>VLOOKUP(D101,[6]Sheet1!$B:$V,18,0)</f>
        <v>7.25</v>
      </c>
      <c r="L101">
        <f>VLOOKUP(D101,[6]Sheet1!$B:$V,19,0)</f>
        <v>6.5</v>
      </c>
      <c r="M101">
        <f>VLOOKUP(B101,[7]Sheet2!$A:$C,3,0)</f>
        <v>1073</v>
      </c>
      <c r="N101" t="str">
        <f>VLOOKUP(A101,'[8]Master-April24'!$A:$AP,42,0)</f>
        <v>AWD</v>
      </c>
    </row>
    <row r="102" spans="1:14" x14ac:dyDescent="0.25">
      <c r="A102" t="s">
        <v>3299</v>
      </c>
      <c r="B102" t="s">
        <v>5607</v>
      </c>
      <c r="C102">
        <v>4</v>
      </c>
      <c r="D102">
        <v>803</v>
      </c>
      <c r="E102">
        <f>VLOOKUP(D102,[6]Sheet1!$B:$X,23,0)</f>
        <v>24</v>
      </c>
      <c r="F102">
        <f>E102/C102</f>
        <v>6</v>
      </c>
      <c r="G102">
        <f>VLOOKUP(D102,[6]Sheet1!$B:$X,16,0)</f>
        <v>144</v>
      </c>
      <c r="H102">
        <f t="shared" si="3"/>
        <v>36</v>
      </c>
      <c r="I102">
        <f>VLOOKUP(D102,[6]Sheet1!$B:$V,21,0)</f>
        <v>15.9</v>
      </c>
      <c r="J102">
        <f>VLOOKUP(D102,[6]Sheet1!$B:$V,17,0)</f>
        <v>22</v>
      </c>
      <c r="K102">
        <f>VLOOKUP(D102,[6]Sheet1!$B:$V,18,0)</f>
        <v>12</v>
      </c>
      <c r="L102">
        <f>VLOOKUP(D102,[6]Sheet1!$B:$V,19,0)</f>
        <v>8.5</v>
      </c>
      <c r="M102">
        <f>VLOOKUP(B102,[7]Sheet2!$A:$C,3,0)</f>
        <v>1063</v>
      </c>
      <c r="N102" t="str">
        <f>VLOOKUP(A102,'[8]Master-April24'!$A:$AP,42,0)</f>
        <v>AWD</v>
      </c>
    </row>
    <row r="103" spans="1:14" x14ac:dyDescent="0.25">
      <c r="A103" t="s">
        <v>2392</v>
      </c>
      <c r="B103" t="s">
        <v>5486</v>
      </c>
      <c r="C103">
        <v>1</v>
      </c>
      <c r="D103">
        <v>5014</v>
      </c>
      <c r="G103">
        <f>VLOOKUP(D103,[6]Sheet1!$B:$X,16,0)</f>
        <v>45</v>
      </c>
      <c r="H103">
        <f t="shared" si="3"/>
        <v>45</v>
      </c>
      <c r="I103">
        <f>VLOOKUP(D103,[6]Sheet1!$B:$V,21,0)</f>
        <v>7.64</v>
      </c>
      <c r="J103">
        <f>VLOOKUP(D103,[6]Sheet1!$B:$V,17,0)</f>
        <v>24</v>
      </c>
      <c r="K103">
        <f>VLOOKUP(D103,[6]Sheet1!$B:$V,18,0)</f>
        <v>18.25</v>
      </c>
      <c r="L103">
        <f>VLOOKUP(D103,[6]Sheet1!$B:$V,19,0)</f>
        <v>16</v>
      </c>
      <c r="M103">
        <f>VLOOKUP(B103,[7]Sheet2!$A:$C,3,0)</f>
        <v>1050</v>
      </c>
      <c r="N103" t="str">
        <f>VLOOKUP(A103,'[8]Master-April24'!$A:$AP,42,0)</f>
        <v>AWD</v>
      </c>
    </row>
    <row r="104" spans="1:14" x14ac:dyDescent="0.25">
      <c r="A104" t="s">
        <v>1955</v>
      </c>
      <c r="B104" t="s">
        <v>7350</v>
      </c>
      <c r="C104">
        <v>1</v>
      </c>
      <c r="D104">
        <v>3810</v>
      </c>
      <c r="E104">
        <f>VLOOKUP(D104,[6]Sheet1!$B:$X,23,0)</f>
        <v>24</v>
      </c>
      <c r="F104">
        <f>E104/C104</f>
        <v>24</v>
      </c>
      <c r="G104">
        <f>VLOOKUP(D104,[6]Sheet1!$B:$X,16,0)</f>
        <v>144</v>
      </c>
      <c r="H104">
        <f t="shared" si="3"/>
        <v>144</v>
      </c>
      <c r="I104">
        <f>VLOOKUP(D104,[6]Sheet1!$B:$V,21,0)</f>
        <v>6.32</v>
      </c>
      <c r="J104">
        <f>VLOOKUP(D104,[6]Sheet1!$B:$V,17,0)</f>
        <v>11.25</v>
      </c>
      <c r="K104">
        <f>VLOOKUP(D104,[6]Sheet1!$B:$V,18,0)</f>
        <v>7.5</v>
      </c>
      <c r="L104">
        <f>VLOOKUP(D104,[6]Sheet1!$B:$V,19,0)</f>
        <v>6.5</v>
      </c>
      <c r="M104">
        <f>VLOOKUP(B104,[7]Sheet2!$A:$C,3,0)</f>
        <v>1037</v>
      </c>
      <c r="N104" t="str">
        <f>VLOOKUP(A104,'[8]Master-April24'!$A:$AP,42,0)</f>
        <v>AWD</v>
      </c>
    </row>
    <row r="105" spans="1:14" x14ac:dyDescent="0.25">
      <c r="A105" t="s">
        <v>3797</v>
      </c>
      <c r="B105" t="s">
        <v>5213</v>
      </c>
      <c r="C105">
        <v>1</v>
      </c>
      <c r="D105">
        <v>851</v>
      </c>
      <c r="G105">
        <f>VLOOKUP(D105,[6]Sheet1!$B:$X,16,0)</f>
        <v>12</v>
      </c>
      <c r="H105">
        <f t="shared" si="3"/>
        <v>12</v>
      </c>
      <c r="I105">
        <f>VLOOKUP(D105,[6]Sheet1!$B:$V,21,0)</f>
        <v>6.1</v>
      </c>
      <c r="J105">
        <f>VLOOKUP(D105,[6]Sheet1!$B:$V,17,0)</f>
        <v>16.5</v>
      </c>
      <c r="K105">
        <f>VLOOKUP(D105,[6]Sheet1!$B:$V,18,0)</f>
        <v>14</v>
      </c>
      <c r="L105">
        <f>VLOOKUP(D105,[6]Sheet1!$B:$V,19,0)</f>
        <v>11.25</v>
      </c>
      <c r="M105">
        <f>VLOOKUP(B105,[7]Sheet2!$A:$C,3,0)</f>
        <v>1033</v>
      </c>
      <c r="N105" t="str">
        <f>VLOOKUP(A105,'[8]Master-April24'!$A:$AP,42,0)</f>
        <v>FBA</v>
      </c>
    </row>
    <row r="106" spans="1:14" x14ac:dyDescent="0.25">
      <c r="A106" t="s">
        <v>1051</v>
      </c>
      <c r="B106" t="s">
        <v>6675</v>
      </c>
      <c r="C106">
        <v>2</v>
      </c>
      <c r="D106">
        <v>2204</v>
      </c>
      <c r="E106">
        <f>VLOOKUP(D106,[6]Sheet1!$B:$X,23,0)</f>
        <v>24</v>
      </c>
      <c r="F106">
        <f>E106/C106</f>
        <v>12</v>
      </c>
      <c r="G106">
        <f>VLOOKUP(D106,[6]Sheet1!$B:$X,16,0)</f>
        <v>72</v>
      </c>
      <c r="H106">
        <f t="shared" si="3"/>
        <v>36</v>
      </c>
      <c r="I106">
        <f>VLOOKUP(D106,[6]Sheet1!$B:$V,21,0)</f>
        <v>20.12</v>
      </c>
      <c r="J106">
        <f>VLOOKUP(D106,[6]Sheet1!$B:$V,17,0)</f>
        <v>20</v>
      </c>
      <c r="K106">
        <f>VLOOKUP(D106,[6]Sheet1!$B:$V,18,0)</f>
        <v>13.5</v>
      </c>
      <c r="L106">
        <f>VLOOKUP(D106,[6]Sheet1!$B:$V,19,0)</f>
        <v>9</v>
      </c>
      <c r="M106">
        <f>VLOOKUP(B106,[7]Sheet2!$A:$C,3,0)</f>
        <v>1027</v>
      </c>
      <c r="N106" t="str">
        <f>VLOOKUP(A106,'[8]Master-April24'!$A:$AP,42,0)</f>
        <v>AWD</v>
      </c>
    </row>
    <row r="107" spans="1:14" x14ac:dyDescent="0.25">
      <c r="A107" t="s">
        <v>3221</v>
      </c>
      <c r="B107" t="s">
        <v>7819</v>
      </c>
      <c r="C107">
        <v>2</v>
      </c>
      <c r="D107">
        <v>761</v>
      </c>
      <c r="E107">
        <f>VLOOKUP(D107,[6]Sheet1!$B:$X,23,0)</f>
        <v>24</v>
      </c>
      <c r="F107">
        <f>E107/C107</f>
        <v>12</v>
      </c>
      <c r="G107">
        <f>VLOOKUP(D107,[6]Sheet1!$B:$X,16,0)</f>
        <v>144</v>
      </c>
      <c r="H107">
        <f t="shared" si="3"/>
        <v>72</v>
      </c>
      <c r="I107">
        <f>VLOOKUP(D107,[6]Sheet1!$B:$V,21,0)</f>
        <v>27.46</v>
      </c>
      <c r="J107">
        <f>VLOOKUP(D107,[6]Sheet1!$B:$V,17,0)</f>
        <v>15.75</v>
      </c>
      <c r="K107">
        <f>VLOOKUP(D107,[6]Sheet1!$B:$V,18,0)</f>
        <v>13.75</v>
      </c>
      <c r="L107">
        <f>VLOOKUP(D107,[6]Sheet1!$B:$V,19,0)</f>
        <v>9.5</v>
      </c>
      <c r="M107">
        <f>VLOOKUP(B107,[7]Sheet2!$A:$C,3,0)</f>
        <v>1022</v>
      </c>
      <c r="N107" t="str">
        <f>VLOOKUP(A107,'[8]Master-April24'!$A:$AP,42,0)</f>
        <v>AWD</v>
      </c>
    </row>
    <row r="108" spans="1:14" x14ac:dyDescent="0.25">
      <c r="A108" t="s">
        <v>4949</v>
      </c>
      <c r="B108" t="s">
        <v>5239</v>
      </c>
      <c r="C108">
        <v>10</v>
      </c>
      <c r="D108">
        <v>3145</v>
      </c>
      <c r="G108">
        <f>VLOOKUP(D108,[6]Sheet1!$B:$X,16,0)</f>
        <v>100</v>
      </c>
      <c r="H108">
        <f t="shared" si="3"/>
        <v>10</v>
      </c>
      <c r="I108">
        <f>VLOOKUP(D108,[6]Sheet1!$B:$V,21,0)</f>
        <v>9.8000000000000007</v>
      </c>
      <c r="J108">
        <f>VLOOKUP(D108,[6]Sheet1!$B:$V,17,0)</f>
        <v>12.25</v>
      </c>
      <c r="K108">
        <f>VLOOKUP(D108,[6]Sheet1!$B:$V,18,0)</f>
        <v>11.5</v>
      </c>
      <c r="L108">
        <f>VLOOKUP(D108,[6]Sheet1!$B:$V,19,0)</f>
        <v>10.75</v>
      </c>
      <c r="M108">
        <f>VLOOKUP(B108,[7]Sheet2!$A:$C,3,0)</f>
        <v>1003</v>
      </c>
      <c r="N108" t="str">
        <f>VLOOKUP(A108,'[8]Master-April24'!$A:$AP,42,0)</f>
        <v>AWD</v>
      </c>
    </row>
    <row r="109" spans="1:14" x14ac:dyDescent="0.25">
      <c r="A109" t="s">
        <v>1987</v>
      </c>
      <c r="B109" t="s">
        <v>5358</v>
      </c>
      <c r="C109">
        <v>1</v>
      </c>
      <c r="D109">
        <v>3824</v>
      </c>
      <c r="E109">
        <f>VLOOKUP(D109,[6]Sheet1!$B:$X,23,0)</f>
        <v>24</v>
      </c>
      <c r="F109">
        <f>E109/C109</f>
        <v>24</v>
      </c>
      <c r="G109">
        <f>VLOOKUP(D109,[6]Sheet1!$B:$X,16,0)</f>
        <v>144</v>
      </c>
      <c r="H109">
        <f t="shared" si="3"/>
        <v>144</v>
      </c>
      <c r="I109">
        <f>VLOOKUP(D109,[6]Sheet1!$B:$V,21,0)</f>
        <v>16.84</v>
      </c>
      <c r="J109">
        <f>VLOOKUP(D109,[6]Sheet1!$B:$V,17,0)</f>
        <v>12.5</v>
      </c>
      <c r="K109">
        <f>VLOOKUP(D109,[6]Sheet1!$B:$V,18,0)</f>
        <v>11.5</v>
      </c>
      <c r="L109">
        <f>VLOOKUP(D109,[6]Sheet1!$B:$V,19,0)</f>
        <v>6.5</v>
      </c>
      <c r="M109">
        <f>VLOOKUP(B109,[7]Sheet2!$A:$C,3,0)</f>
        <v>996</v>
      </c>
      <c r="N109" t="str">
        <f>VLOOKUP(A109,'[8]Master-April24'!$A:$AP,42,0)</f>
        <v>AWD</v>
      </c>
    </row>
    <row r="110" spans="1:14" x14ac:dyDescent="0.25">
      <c r="A110" t="s">
        <v>2443</v>
      </c>
      <c r="B110" t="s">
        <v>5345</v>
      </c>
      <c r="C110">
        <v>1</v>
      </c>
      <c r="D110">
        <v>5044</v>
      </c>
      <c r="G110">
        <f>VLOOKUP(D110,[6]Sheet1!$B:$X,16,0)</f>
        <v>48</v>
      </c>
      <c r="H110">
        <f t="shared" si="3"/>
        <v>48</v>
      </c>
      <c r="I110">
        <f>VLOOKUP(D110,[6]Sheet1!$B:$V,21,0)</f>
        <v>24.08</v>
      </c>
      <c r="J110">
        <f>VLOOKUP(D110,[6]Sheet1!$B:$V,17,0)</f>
        <v>13</v>
      </c>
      <c r="K110">
        <f>VLOOKUP(D110,[6]Sheet1!$B:$V,18,0)</f>
        <v>9.75</v>
      </c>
      <c r="L110">
        <f>VLOOKUP(D110,[6]Sheet1!$B:$V,19,0)</f>
        <v>8.5</v>
      </c>
      <c r="M110">
        <f>VLOOKUP(B110,[7]Sheet2!$A:$C,3,0)</f>
        <v>951</v>
      </c>
      <c r="N110" t="str">
        <f>VLOOKUP(A110,'[8]Master-April24'!$A:$AP,42,0)</f>
        <v>AWD</v>
      </c>
    </row>
    <row r="111" spans="1:14" x14ac:dyDescent="0.25">
      <c r="A111" t="s">
        <v>2853</v>
      </c>
      <c r="B111" t="s">
        <v>5249</v>
      </c>
      <c r="C111">
        <v>1</v>
      </c>
      <c r="D111">
        <v>560</v>
      </c>
      <c r="G111">
        <f>VLOOKUP(D111,[6]Sheet1!$B:$X,16,0)</f>
        <v>48</v>
      </c>
      <c r="H111">
        <f t="shared" si="3"/>
        <v>48</v>
      </c>
      <c r="I111">
        <f>VLOOKUP(D111,[6]Sheet1!$B:$V,21,0)</f>
        <v>24.04</v>
      </c>
      <c r="J111">
        <f>VLOOKUP(D111,[6]Sheet1!$B:$V,17,0)</f>
        <v>12.25</v>
      </c>
      <c r="K111">
        <f>VLOOKUP(D111,[6]Sheet1!$B:$V,18,0)</f>
        <v>9.5</v>
      </c>
      <c r="L111">
        <f>VLOOKUP(D111,[6]Sheet1!$B:$V,19,0)</f>
        <v>8.25</v>
      </c>
      <c r="M111">
        <f>VLOOKUP(B111,[7]Sheet2!$A:$C,3,0)</f>
        <v>931</v>
      </c>
      <c r="N111" t="e">
        <f>VLOOKUP(A111,'[8]Master-April24'!$A:$AP,42,0)</f>
        <v>#N/A</v>
      </c>
    </row>
    <row r="112" spans="1:14" x14ac:dyDescent="0.25">
      <c r="A112" t="s">
        <v>5030</v>
      </c>
      <c r="B112" t="s">
        <v>5249</v>
      </c>
      <c r="C112">
        <v>1</v>
      </c>
      <c r="D112" t="s">
        <v>5030</v>
      </c>
      <c r="E112" t="e">
        <f>VLOOKUP(D112,[6]Sheet1!$B:$X,23,0)</f>
        <v>#N/A</v>
      </c>
      <c r="F112" t="e">
        <f>E112/C112</f>
        <v>#N/A</v>
      </c>
      <c r="G112" t="e">
        <f>VLOOKUP(D112,[6]Sheet1!$B:$X,16,0)</f>
        <v>#N/A</v>
      </c>
      <c r="H112" t="e">
        <f t="shared" si="3"/>
        <v>#N/A</v>
      </c>
      <c r="I112" t="e">
        <f>VLOOKUP(D112,[6]Sheet1!$B:$V,21,0)</f>
        <v>#N/A</v>
      </c>
      <c r="J112" t="e">
        <f>VLOOKUP(D112,[6]Sheet1!$B:$V,17,0)</f>
        <v>#N/A</v>
      </c>
      <c r="K112" t="e">
        <f>VLOOKUP(D112,[6]Sheet1!$B:$V,18,0)</f>
        <v>#N/A</v>
      </c>
      <c r="L112" t="e">
        <f>VLOOKUP(D112,[6]Sheet1!$B:$V,19,0)</f>
        <v>#N/A</v>
      </c>
      <c r="M112">
        <f>VLOOKUP(B112,[7]Sheet2!$A:$C,3,0)</f>
        <v>931</v>
      </c>
      <c r="N112" t="e">
        <f>VLOOKUP(A112,'[8]Master-April24'!$A:$AP,42,0)</f>
        <v>#N/A</v>
      </c>
    </row>
    <row r="113" spans="1:14" x14ac:dyDescent="0.25">
      <c r="A113" t="s">
        <v>2714</v>
      </c>
      <c r="B113" t="s">
        <v>5509</v>
      </c>
      <c r="C113">
        <v>1</v>
      </c>
      <c r="D113">
        <v>530</v>
      </c>
      <c r="G113">
        <f>VLOOKUP(D113,[6]Sheet1!$B:$X,16,0)</f>
        <v>48</v>
      </c>
      <c r="H113">
        <f t="shared" si="3"/>
        <v>48</v>
      </c>
      <c r="I113">
        <f>VLOOKUP(D113,[6]Sheet1!$B:$V,21,0)</f>
        <v>18.5</v>
      </c>
      <c r="J113">
        <f>VLOOKUP(D113,[6]Sheet1!$B:$V,17,0)</f>
        <v>22.5</v>
      </c>
      <c r="K113">
        <f>VLOOKUP(D113,[6]Sheet1!$B:$V,18,0)</f>
        <v>14.5</v>
      </c>
      <c r="L113">
        <f>VLOOKUP(D113,[6]Sheet1!$B:$V,19,0)</f>
        <v>2.5</v>
      </c>
      <c r="M113">
        <f>VLOOKUP(B113,[7]Sheet2!$A:$C,3,0)</f>
        <v>911</v>
      </c>
      <c r="N113" t="str">
        <f>VLOOKUP(A113,'[8]Master-April24'!$A:$AP,42,0)</f>
        <v>AWD</v>
      </c>
    </row>
    <row r="114" spans="1:14" x14ac:dyDescent="0.25">
      <c r="A114" t="s">
        <v>2386</v>
      </c>
      <c r="B114" t="s">
        <v>5258</v>
      </c>
      <c r="C114">
        <v>1</v>
      </c>
      <c r="D114">
        <v>5013</v>
      </c>
      <c r="G114">
        <f>VLOOKUP(D114,[6]Sheet1!$B:$X,16,0)</f>
        <v>50</v>
      </c>
      <c r="H114">
        <f t="shared" si="3"/>
        <v>50</v>
      </c>
      <c r="I114">
        <f>VLOOKUP(D114,[6]Sheet1!$B:$V,21,0)</f>
        <v>8.1199999999999992</v>
      </c>
      <c r="J114">
        <f>VLOOKUP(D114,[6]Sheet1!$B:$V,17,0)</f>
        <v>23.75</v>
      </c>
      <c r="K114">
        <f>VLOOKUP(D114,[6]Sheet1!$B:$V,18,0)</f>
        <v>18</v>
      </c>
      <c r="L114">
        <f>VLOOKUP(D114,[6]Sheet1!$B:$V,19,0)</f>
        <v>16</v>
      </c>
      <c r="M114">
        <f>VLOOKUP(B114,[7]Sheet2!$A:$C,3,0)</f>
        <v>895</v>
      </c>
      <c r="N114" t="str">
        <f>VLOOKUP(A114,'[8]Master-April24'!$A:$AP,42,0)</f>
        <v>FBA</v>
      </c>
    </row>
    <row r="115" spans="1:14" x14ac:dyDescent="0.25">
      <c r="A115" t="s">
        <v>4917</v>
      </c>
      <c r="B115" t="s">
        <v>6742</v>
      </c>
      <c r="C115">
        <v>1</v>
      </c>
      <c r="D115">
        <v>465</v>
      </c>
      <c r="G115">
        <f>VLOOKUP(D115,[6]Sheet1!$B:$X,16,0)</f>
        <v>48</v>
      </c>
      <c r="H115">
        <f t="shared" si="3"/>
        <v>48</v>
      </c>
      <c r="I115">
        <f>VLOOKUP(D115,[6]Sheet1!$B:$V,21,0)</f>
        <v>25.68</v>
      </c>
      <c r="J115">
        <f>VLOOKUP(D115,[6]Sheet1!$B:$V,17,0)</f>
        <v>17.5</v>
      </c>
      <c r="K115">
        <f>VLOOKUP(D115,[6]Sheet1!$B:$V,18,0)</f>
        <v>13.2</v>
      </c>
      <c r="L115">
        <f>VLOOKUP(D115,[6]Sheet1!$B:$V,19,0)</f>
        <v>9.5</v>
      </c>
      <c r="M115">
        <f>VLOOKUP(B115,[7]Sheet2!$A:$C,3,0)</f>
        <v>872</v>
      </c>
      <c r="N115" t="str">
        <f>VLOOKUP(A115,'[8]Master-April24'!$A:$AP,42,0)</f>
        <v>FBA</v>
      </c>
    </row>
    <row r="116" spans="1:14" x14ac:dyDescent="0.25">
      <c r="A116" t="s">
        <v>2544</v>
      </c>
      <c r="B116" t="s">
        <v>5215</v>
      </c>
      <c r="C116">
        <v>1</v>
      </c>
      <c r="D116">
        <v>508</v>
      </c>
      <c r="G116">
        <f>VLOOKUP(D116,[6]Sheet1!$B:$X,16,0)</f>
        <v>48</v>
      </c>
      <c r="H116">
        <f t="shared" si="3"/>
        <v>48</v>
      </c>
      <c r="I116">
        <f>VLOOKUP(D116,[6]Sheet1!$B:$V,21,0)</f>
        <v>31.68</v>
      </c>
      <c r="J116">
        <f>VLOOKUP(D116,[6]Sheet1!$B:$V,17,0)</f>
        <v>15.25</v>
      </c>
      <c r="K116">
        <f>VLOOKUP(D116,[6]Sheet1!$B:$V,18,0)</f>
        <v>10.25</v>
      </c>
      <c r="L116">
        <f>VLOOKUP(D116,[6]Sheet1!$B:$V,19,0)</f>
        <v>8.25</v>
      </c>
      <c r="M116">
        <f>VLOOKUP(B116,[7]Sheet2!$A:$C,3,0)</f>
        <v>866</v>
      </c>
      <c r="N116" t="str">
        <f>VLOOKUP(A116,'[8]Master-April24'!$A:$AP,42,0)</f>
        <v>AWD</v>
      </c>
    </row>
    <row r="117" spans="1:14" x14ac:dyDescent="0.25">
      <c r="A117" t="s">
        <v>1116</v>
      </c>
      <c r="B117" t="s">
        <v>5193</v>
      </c>
      <c r="C117">
        <v>1</v>
      </c>
      <c r="D117">
        <v>2300</v>
      </c>
      <c r="E117">
        <f>VLOOKUP(D117,[6]Sheet1!$B:$X,23,0)</f>
        <v>24</v>
      </c>
      <c r="F117">
        <f>E117/C117</f>
        <v>24</v>
      </c>
      <c r="G117">
        <f>VLOOKUP(D117,[6]Sheet1!$B:$X,16,0)</f>
        <v>144</v>
      </c>
      <c r="H117">
        <f t="shared" si="3"/>
        <v>144</v>
      </c>
      <c r="I117">
        <f>VLOOKUP(D117,[6]Sheet1!$B:$V,21,0)</f>
        <v>19.36</v>
      </c>
      <c r="J117">
        <f>VLOOKUP(D117,[6]Sheet1!$B:$V,17,0)</f>
        <v>21.25</v>
      </c>
      <c r="K117">
        <f>VLOOKUP(D117,[6]Sheet1!$B:$V,18,0)</f>
        <v>13</v>
      </c>
      <c r="L117">
        <f>VLOOKUP(D117,[6]Sheet1!$B:$V,19,0)</f>
        <v>10.5</v>
      </c>
      <c r="M117">
        <f>VLOOKUP(B117,[7]Sheet2!$A:$C,3,0)</f>
        <v>852</v>
      </c>
      <c r="N117" t="str">
        <f>VLOOKUP(A117,'[8]Master-April24'!$A:$AP,42,0)</f>
        <v>FBA</v>
      </c>
    </row>
    <row r="118" spans="1:14" x14ac:dyDescent="0.25">
      <c r="A118" t="s">
        <v>1056</v>
      </c>
      <c r="B118" t="s">
        <v>5191</v>
      </c>
      <c r="C118">
        <v>1</v>
      </c>
      <c r="D118">
        <v>2206</v>
      </c>
      <c r="E118">
        <f>VLOOKUP(D118,[6]Sheet1!$B:$X,23,0)</f>
        <v>24</v>
      </c>
      <c r="F118">
        <f>E118/C118</f>
        <v>24</v>
      </c>
      <c r="G118">
        <f>VLOOKUP(D118,[6]Sheet1!$B:$X,16,0)</f>
        <v>144</v>
      </c>
      <c r="H118">
        <f t="shared" si="3"/>
        <v>144</v>
      </c>
      <c r="I118">
        <f>VLOOKUP(D118,[6]Sheet1!$B:$V,21,0)</f>
        <v>16.64</v>
      </c>
      <c r="J118">
        <f>VLOOKUP(D118,[6]Sheet1!$B:$V,17,0)</f>
        <v>21.75</v>
      </c>
      <c r="K118">
        <f>VLOOKUP(D118,[6]Sheet1!$B:$V,18,0)</f>
        <v>11.25</v>
      </c>
      <c r="L118">
        <f>VLOOKUP(D118,[6]Sheet1!$B:$V,19,0)</f>
        <v>7.75</v>
      </c>
      <c r="M118">
        <f>VLOOKUP(B118,[7]Sheet2!$A:$C,3,0)</f>
        <v>828</v>
      </c>
      <c r="N118" t="str">
        <f>VLOOKUP(A118,'[8]Master-April24'!$A:$AP,42,0)</f>
        <v>AWD</v>
      </c>
    </row>
    <row r="119" spans="1:14" x14ac:dyDescent="0.25">
      <c r="A119" t="s">
        <v>2537</v>
      </c>
      <c r="B119" t="s">
        <v>6770</v>
      </c>
      <c r="C119">
        <v>1</v>
      </c>
      <c r="D119">
        <v>5087</v>
      </c>
      <c r="G119">
        <f>VLOOKUP(D119,[6]Sheet1!$B:$X,16,0)</f>
        <v>48</v>
      </c>
      <c r="H119">
        <f t="shared" si="3"/>
        <v>48</v>
      </c>
      <c r="I119">
        <f>VLOOKUP(D119,[6]Sheet1!$B:$V,21,0)</f>
        <v>35</v>
      </c>
      <c r="J119">
        <f>VLOOKUP(D119,[6]Sheet1!$B:$V,17,0)</f>
        <v>15.5</v>
      </c>
      <c r="K119">
        <f>VLOOKUP(D119,[6]Sheet1!$B:$V,18,0)</f>
        <v>10.25</v>
      </c>
      <c r="L119">
        <f>VLOOKUP(D119,[6]Sheet1!$B:$V,19,0)</f>
        <v>8.75</v>
      </c>
      <c r="M119">
        <f>VLOOKUP(B119,[7]Sheet2!$A:$C,3,0)</f>
        <v>823</v>
      </c>
      <c r="N119" t="str">
        <f>VLOOKUP(A119,'[8]Master-April24'!$A:$AP,42,0)</f>
        <v>AWD</v>
      </c>
    </row>
    <row r="120" spans="1:14" x14ac:dyDescent="0.25">
      <c r="A120" t="s">
        <v>5020</v>
      </c>
      <c r="B120" t="s">
        <v>6770</v>
      </c>
      <c r="C120">
        <v>1</v>
      </c>
      <c r="D120">
        <v>5087</v>
      </c>
      <c r="G120">
        <f>VLOOKUP(D120,[6]Sheet1!$B:$X,16,0)</f>
        <v>48</v>
      </c>
      <c r="H120">
        <f t="shared" si="3"/>
        <v>48</v>
      </c>
      <c r="I120">
        <f>VLOOKUP(D120,[6]Sheet1!$B:$V,21,0)</f>
        <v>35</v>
      </c>
      <c r="J120">
        <f>VLOOKUP(D120,[6]Sheet1!$B:$V,17,0)</f>
        <v>15.5</v>
      </c>
      <c r="K120">
        <f>VLOOKUP(D120,[6]Sheet1!$B:$V,18,0)</f>
        <v>10.25</v>
      </c>
      <c r="L120">
        <f>VLOOKUP(D120,[6]Sheet1!$B:$V,19,0)</f>
        <v>8.75</v>
      </c>
      <c r="M120">
        <f>VLOOKUP(B120,[7]Sheet2!$A:$C,3,0)</f>
        <v>823</v>
      </c>
      <c r="N120" t="e">
        <f>VLOOKUP(A120,'[8]Master-April24'!$A:$AP,42,0)</f>
        <v>#N/A</v>
      </c>
    </row>
    <row r="121" spans="1:14" x14ac:dyDescent="0.25">
      <c r="A121" t="s">
        <v>1597</v>
      </c>
      <c r="B121" t="s">
        <v>5200</v>
      </c>
      <c r="C121">
        <v>1</v>
      </c>
      <c r="D121">
        <v>3190</v>
      </c>
      <c r="G121">
        <f>VLOOKUP(D121,[6]Sheet1!$B:$X,16,0)</f>
        <v>12</v>
      </c>
      <c r="H121">
        <f t="shared" si="3"/>
        <v>12</v>
      </c>
      <c r="I121">
        <f>VLOOKUP(D121,[6]Sheet1!$B:$V,21,0)</f>
        <v>8.58</v>
      </c>
      <c r="J121">
        <f>VLOOKUP(D121,[6]Sheet1!$B:$V,17,0)</f>
        <v>12.75</v>
      </c>
      <c r="K121">
        <f>VLOOKUP(D121,[6]Sheet1!$B:$V,18,0)</f>
        <v>12</v>
      </c>
      <c r="L121">
        <f>VLOOKUP(D121,[6]Sheet1!$B:$V,19,0)</f>
        <v>5</v>
      </c>
      <c r="M121">
        <f>VLOOKUP(B121,[7]Sheet2!$A:$C,3,0)</f>
        <v>820</v>
      </c>
      <c r="N121" t="str">
        <f>VLOOKUP(A121,'[8]Master-April24'!$A:$AP,42,0)</f>
        <v>AWD</v>
      </c>
    </row>
    <row r="122" spans="1:14" x14ac:dyDescent="0.25">
      <c r="A122" t="s">
        <v>2393</v>
      </c>
      <c r="B122" t="s">
        <v>5269</v>
      </c>
      <c r="C122">
        <v>2</v>
      </c>
      <c r="D122">
        <v>5014</v>
      </c>
      <c r="G122">
        <f>VLOOKUP(D122,[6]Sheet1!$B:$X,16,0)</f>
        <v>45</v>
      </c>
      <c r="H122">
        <f t="shared" si="3"/>
        <v>22.5</v>
      </c>
      <c r="I122">
        <f>VLOOKUP(D122,[6]Sheet1!$B:$V,21,0)</f>
        <v>7.64</v>
      </c>
      <c r="J122">
        <f>VLOOKUP(D122,[6]Sheet1!$B:$V,17,0)</f>
        <v>24</v>
      </c>
      <c r="K122">
        <f>VLOOKUP(D122,[6]Sheet1!$B:$V,18,0)</f>
        <v>18.25</v>
      </c>
      <c r="L122">
        <f>VLOOKUP(D122,[6]Sheet1!$B:$V,19,0)</f>
        <v>16</v>
      </c>
      <c r="M122">
        <f>VLOOKUP(B122,[7]Sheet2!$A:$C,3,0)</f>
        <v>806</v>
      </c>
      <c r="N122" t="str">
        <f>VLOOKUP(A122,'[8]Master-April24'!$A:$AP,42,0)</f>
        <v>AWD</v>
      </c>
    </row>
    <row r="123" spans="1:14" x14ac:dyDescent="0.25">
      <c r="A123" t="s">
        <v>1097</v>
      </c>
      <c r="B123" t="s">
        <v>6876</v>
      </c>
      <c r="C123">
        <v>1</v>
      </c>
      <c r="D123">
        <v>2233</v>
      </c>
      <c r="E123">
        <f>VLOOKUP(D123,[6]Sheet1!$B:$X,23,0)</f>
        <v>24</v>
      </c>
      <c r="F123">
        <f>E123/C123</f>
        <v>24</v>
      </c>
      <c r="G123">
        <f>VLOOKUP(D123,[6]Sheet1!$B:$X,16,0)</f>
        <v>72</v>
      </c>
      <c r="H123">
        <f t="shared" si="3"/>
        <v>72</v>
      </c>
      <c r="I123">
        <f>VLOOKUP(D123,[6]Sheet1!$B:$V,21,0)</f>
        <v>16.62</v>
      </c>
      <c r="J123">
        <f>VLOOKUP(D123,[6]Sheet1!$B:$V,17,0)</f>
        <v>21.25</v>
      </c>
      <c r="K123">
        <f>VLOOKUP(D123,[6]Sheet1!$B:$V,18,0)</f>
        <v>9</v>
      </c>
      <c r="L123">
        <f>VLOOKUP(D123,[6]Sheet1!$B:$V,19,0)</f>
        <v>8.25</v>
      </c>
      <c r="M123">
        <f>VLOOKUP(B123,[7]Sheet2!$A:$C,3,0)</f>
        <v>805</v>
      </c>
      <c r="N123" t="str">
        <f>VLOOKUP(A123,'[8]Master-April24'!$A:$AP,42,0)</f>
        <v>AWD</v>
      </c>
    </row>
    <row r="124" spans="1:14" x14ac:dyDescent="0.25">
      <c r="A124" t="s">
        <v>1004</v>
      </c>
      <c r="B124" t="s">
        <v>5183</v>
      </c>
      <c r="C124">
        <v>6</v>
      </c>
      <c r="D124">
        <v>2170</v>
      </c>
      <c r="G124">
        <f>VLOOKUP(D124,[6]Sheet1!$B:$X,16,0)</f>
        <v>48</v>
      </c>
      <c r="H124">
        <f t="shared" si="3"/>
        <v>8</v>
      </c>
      <c r="I124">
        <f>VLOOKUP(D124,[6]Sheet1!$B:$V,21,0)</f>
        <v>6.74</v>
      </c>
      <c r="J124">
        <f>VLOOKUP(D124,[6]Sheet1!$B:$V,17,0)</f>
        <v>12.75</v>
      </c>
      <c r="K124">
        <f>VLOOKUP(D124,[6]Sheet1!$B:$V,18,0)</f>
        <v>10.25</v>
      </c>
      <c r="L124">
        <f>VLOOKUP(D124,[6]Sheet1!$B:$V,19,0)</f>
        <v>5.25</v>
      </c>
      <c r="M124">
        <f>VLOOKUP(B124,[7]Sheet2!$A:$C,3,0)</f>
        <v>795</v>
      </c>
      <c r="N124" t="str">
        <f>VLOOKUP(A124,'[8]Master-April24'!$A:$AP,42,0)</f>
        <v>AWD</v>
      </c>
    </row>
    <row r="125" spans="1:14" x14ac:dyDescent="0.25">
      <c r="A125" t="s">
        <v>486</v>
      </c>
      <c r="B125" t="s">
        <v>5196</v>
      </c>
      <c r="C125">
        <v>1</v>
      </c>
      <c r="D125">
        <v>17049</v>
      </c>
      <c r="E125">
        <f>VLOOKUP(D125,[6]Sheet1!$B:$X,23,0)</f>
        <v>24</v>
      </c>
      <c r="F125">
        <f>E125/C125</f>
        <v>24</v>
      </c>
      <c r="G125">
        <f>VLOOKUP(D125,[6]Sheet1!$B:$X,16,0)</f>
        <v>144</v>
      </c>
      <c r="H125">
        <f t="shared" si="3"/>
        <v>144</v>
      </c>
      <c r="I125">
        <f>VLOOKUP(D125,[6]Sheet1!$B:$V,21,0)</f>
        <v>21.78</v>
      </c>
      <c r="J125">
        <f>VLOOKUP(D125,[6]Sheet1!$B:$V,17,0)</f>
        <v>22.25</v>
      </c>
      <c r="K125">
        <f>VLOOKUP(D125,[6]Sheet1!$B:$V,18,0)</f>
        <v>15.25</v>
      </c>
      <c r="L125">
        <f>VLOOKUP(D125,[6]Sheet1!$B:$V,19,0)</f>
        <v>9</v>
      </c>
      <c r="M125">
        <f>VLOOKUP(B125,[7]Sheet2!$A:$C,3,0)</f>
        <v>793</v>
      </c>
      <c r="N125" t="str">
        <f>VLOOKUP(A125,'[8]Master-April24'!$A:$AP,42,0)</f>
        <v>AWD</v>
      </c>
    </row>
    <row r="126" spans="1:14" x14ac:dyDescent="0.25">
      <c r="A126" t="s">
        <v>2732</v>
      </c>
      <c r="B126" t="s">
        <v>6854</v>
      </c>
      <c r="C126">
        <v>1</v>
      </c>
      <c r="D126">
        <v>535</v>
      </c>
      <c r="E126">
        <f>VLOOKUP(D126,[6]Sheet1!$B:$X,23,0)</f>
        <v>24</v>
      </c>
      <c r="F126">
        <f>E126/C126</f>
        <v>24</v>
      </c>
      <c r="G126">
        <f>VLOOKUP(D126,[6]Sheet1!$B:$X,16,0)</f>
        <v>72</v>
      </c>
      <c r="H126">
        <f t="shared" si="3"/>
        <v>72</v>
      </c>
      <c r="I126">
        <f>VLOOKUP(D126,[6]Sheet1!$B:$V,21,0)</f>
        <v>15</v>
      </c>
      <c r="J126">
        <f>VLOOKUP(D126,[6]Sheet1!$B:$V,17,0)</f>
        <v>12.5</v>
      </c>
      <c r="K126">
        <f>VLOOKUP(D126,[6]Sheet1!$B:$V,18,0)</f>
        <v>11.25</v>
      </c>
      <c r="L126">
        <f>VLOOKUP(D126,[6]Sheet1!$B:$V,19,0)</f>
        <v>7.75</v>
      </c>
      <c r="M126">
        <f>VLOOKUP(B126,[7]Sheet2!$A:$C,3,0)</f>
        <v>773</v>
      </c>
      <c r="N126" t="str">
        <f>VLOOKUP(A126,'[8]Master-April24'!$A:$AP,42,0)</f>
        <v>AWD</v>
      </c>
    </row>
    <row r="127" spans="1:14" x14ac:dyDescent="0.25">
      <c r="A127" t="s">
        <v>4918</v>
      </c>
      <c r="B127" t="s">
        <v>5283</v>
      </c>
      <c r="C127">
        <v>1</v>
      </c>
      <c r="D127">
        <v>5045</v>
      </c>
      <c r="G127">
        <f>VLOOKUP(D127,[6]Sheet1!$B:$X,16,0)</f>
        <v>48</v>
      </c>
      <c r="H127">
        <f t="shared" si="3"/>
        <v>48</v>
      </c>
      <c r="I127">
        <f>VLOOKUP(D127,[6]Sheet1!$B:$V,21,0)</f>
        <v>21.76</v>
      </c>
      <c r="J127">
        <f>VLOOKUP(D127,[6]Sheet1!$B:$V,17,0)</f>
        <v>11.5</v>
      </c>
      <c r="K127">
        <f>VLOOKUP(D127,[6]Sheet1!$B:$V,18,0)</f>
        <v>9.75</v>
      </c>
      <c r="L127">
        <f>VLOOKUP(D127,[6]Sheet1!$B:$V,19,0)</f>
        <v>9</v>
      </c>
      <c r="M127">
        <f>VLOOKUP(B127,[7]Sheet2!$A:$C,3,0)</f>
        <v>756</v>
      </c>
      <c r="N127" t="e">
        <f>VLOOKUP(A127,'[8]Master-April24'!$A:$AP,42,0)</f>
        <v>#N/A</v>
      </c>
    </row>
    <row r="128" spans="1:14" x14ac:dyDescent="0.25">
      <c r="A128" t="s">
        <v>2174</v>
      </c>
      <c r="B128" t="s">
        <v>5211</v>
      </c>
      <c r="C128">
        <v>1</v>
      </c>
      <c r="D128">
        <v>4127</v>
      </c>
      <c r="G128">
        <f>VLOOKUP(D128,[6]Sheet1!$B:$X,16,0)</f>
        <v>12</v>
      </c>
      <c r="H128">
        <f t="shared" si="3"/>
        <v>12</v>
      </c>
      <c r="I128">
        <f>VLOOKUP(D128,[6]Sheet1!$B:$V,21,0)</f>
        <v>8.9600000000000009</v>
      </c>
      <c r="J128">
        <f>VLOOKUP(D128,[6]Sheet1!$B:$V,17,0)</f>
        <v>13.75</v>
      </c>
      <c r="K128">
        <f>VLOOKUP(D128,[6]Sheet1!$B:$V,18,0)</f>
        <v>12</v>
      </c>
      <c r="L128">
        <f>VLOOKUP(D128,[6]Sheet1!$B:$V,19,0)</f>
        <v>6</v>
      </c>
      <c r="M128">
        <f>VLOOKUP(B128,[7]Sheet2!$A:$C,3,0)</f>
        <v>754</v>
      </c>
      <c r="N128" t="str">
        <f>VLOOKUP(A128,'[8]Master-April24'!$A:$AP,42,0)</f>
        <v>AWD</v>
      </c>
    </row>
    <row r="129" spans="1:14" x14ac:dyDescent="0.25">
      <c r="A129" t="s">
        <v>2124</v>
      </c>
      <c r="B129" t="s">
        <v>5235</v>
      </c>
      <c r="C129">
        <v>1</v>
      </c>
      <c r="D129">
        <v>4004</v>
      </c>
      <c r="E129">
        <f>VLOOKUP(D129,[6]Sheet1!$B:$X,23,0)</f>
        <v>24</v>
      </c>
      <c r="F129">
        <f>E129/C129</f>
        <v>24</v>
      </c>
      <c r="G129">
        <f>VLOOKUP(D129,[6]Sheet1!$B:$X,16,0)</f>
        <v>144</v>
      </c>
      <c r="H129">
        <f t="shared" si="3"/>
        <v>144</v>
      </c>
      <c r="I129">
        <f>VLOOKUP(D129,[6]Sheet1!$B:$V,21,0)</f>
        <v>14.68</v>
      </c>
      <c r="J129">
        <f>VLOOKUP(D129,[6]Sheet1!$B:$V,17,0)</f>
        <v>17</v>
      </c>
      <c r="K129">
        <f>VLOOKUP(D129,[6]Sheet1!$B:$V,18,0)</f>
        <v>14</v>
      </c>
      <c r="L129">
        <f>VLOOKUP(D129,[6]Sheet1!$B:$V,19,0)</f>
        <v>11.75</v>
      </c>
      <c r="M129">
        <f>VLOOKUP(B129,[7]Sheet2!$A:$C,3,0)</f>
        <v>733</v>
      </c>
      <c r="N129" t="str">
        <f>VLOOKUP(A129,'[8]Master-April24'!$A:$AP,42,0)</f>
        <v>AWD</v>
      </c>
    </row>
    <row r="130" spans="1:14" x14ac:dyDescent="0.25">
      <c r="A130" t="s">
        <v>2834</v>
      </c>
      <c r="B130" t="s">
        <v>6864</v>
      </c>
      <c r="C130">
        <v>1</v>
      </c>
      <c r="D130">
        <v>552</v>
      </c>
      <c r="G130">
        <f>VLOOKUP(D130,[6]Sheet1!$B:$X,16,0)</f>
        <v>36</v>
      </c>
      <c r="H130">
        <f t="shared" ref="H130:H193" si="4">G130/C130</f>
        <v>36</v>
      </c>
      <c r="I130">
        <f>VLOOKUP(D130,[6]Sheet1!$B:$V,21,0)</f>
        <v>12.02</v>
      </c>
      <c r="J130">
        <f>VLOOKUP(D130,[6]Sheet1!$B:$V,17,0)</f>
        <v>13.75</v>
      </c>
      <c r="K130">
        <f>VLOOKUP(D130,[6]Sheet1!$B:$V,18,0)</f>
        <v>10.5</v>
      </c>
      <c r="L130">
        <f>VLOOKUP(D130,[6]Sheet1!$B:$V,19,0)</f>
        <v>4.75</v>
      </c>
      <c r="M130">
        <f>VLOOKUP(B130,[7]Sheet2!$A:$C,3,0)</f>
        <v>723</v>
      </c>
      <c r="N130" t="str">
        <f>VLOOKUP(A130,'[8]Master-April24'!$A:$AP,42,0)</f>
        <v>AWD</v>
      </c>
    </row>
    <row r="131" spans="1:14" x14ac:dyDescent="0.25">
      <c r="A131" t="s">
        <v>2374</v>
      </c>
      <c r="B131" t="s">
        <v>5298</v>
      </c>
      <c r="C131">
        <v>2</v>
      </c>
      <c r="D131">
        <v>5011</v>
      </c>
      <c r="G131">
        <f>VLOOKUP(D131,[6]Sheet1!$B:$X,16,0)</f>
        <v>50</v>
      </c>
      <c r="H131">
        <f t="shared" si="4"/>
        <v>25</v>
      </c>
      <c r="I131">
        <f>VLOOKUP(D131,[6]Sheet1!$B:$V,21,0)</f>
        <v>8.6199999999999992</v>
      </c>
      <c r="J131">
        <f>VLOOKUP(D131,[6]Sheet1!$B:$V,17,0)</f>
        <v>23.5</v>
      </c>
      <c r="K131">
        <f>VLOOKUP(D131,[6]Sheet1!$B:$V,18,0)</f>
        <v>18</v>
      </c>
      <c r="L131">
        <f>VLOOKUP(D131,[6]Sheet1!$B:$V,19,0)</f>
        <v>16</v>
      </c>
      <c r="M131">
        <f>VLOOKUP(B131,[7]Sheet2!$A:$C,3,0)</f>
        <v>720</v>
      </c>
      <c r="N131" t="str">
        <f>VLOOKUP(A131,'[8]Master-April24'!$A:$AP,42,0)</f>
        <v>AWD</v>
      </c>
    </row>
    <row r="132" spans="1:14" x14ac:dyDescent="0.25">
      <c r="A132" t="s">
        <v>4980</v>
      </c>
      <c r="B132" t="s">
        <v>5263</v>
      </c>
      <c r="C132">
        <v>1</v>
      </c>
      <c r="D132">
        <v>760</v>
      </c>
      <c r="E132">
        <f>VLOOKUP(D132,[6]Sheet1!$B:$X,23,0)</f>
        <v>24</v>
      </c>
      <c r="F132">
        <f>E132/C132</f>
        <v>24</v>
      </c>
      <c r="G132">
        <f>VLOOKUP(D132,[6]Sheet1!$B:$X,16,0)</f>
        <v>144</v>
      </c>
      <c r="H132">
        <f t="shared" si="4"/>
        <v>144</v>
      </c>
      <c r="I132">
        <f>VLOOKUP(D132,[6]Sheet1!$B:$V,21,0)</f>
        <v>22.12</v>
      </c>
      <c r="J132">
        <f>VLOOKUP(D132,[6]Sheet1!$B:$V,17,0)</f>
        <v>14.75</v>
      </c>
      <c r="K132">
        <f>VLOOKUP(D132,[6]Sheet1!$B:$V,18,0)</f>
        <v>12.5</v>
      </c>
      <c r="L132">
        <f>VLOOKUP(D132,[6]Sheet1!$B:$V,19,0)</f>
        <v>8.5</v>
      </c>
      <c r="M132">
        <f>VLOOKUP(B132,[7]Sheet2!$A:$C,3,0)</f>
        <v>708</v>
      </c>
      <c r="N132" t="str">
        <f>VLOOKUP(A132,'[8]Master-April24'!$A:$AP,42,0)</f>
        <v>AWD</v>
      </c>
    </row>
    <row r="133" spans="1:14" x14ac:dyDescent="0.25">
      <c r="A133" t="s">
        <v>1113</v>
      </c>
      <c r="B133" t="s">
        <v>5348</v>
      </c>
      <c r="C133">
        <v>1</v>
      </c>
      <c r="D133">
        <v>229</v>
      </c>
      <c r="E133">
        <f>VLOOKUP(D133,[6]Sheet1!$B:$X,23,0)</f>
        <v>24</v>
      </c>
      <c r="F133">
        <f>E133/C133</f>
        <v>24</v>
      </c>
      <c r="G133">
        <f>VLOOKUP(D133,[6]Sheet1!$B:$X,16,0)</f>
        <v>144</v>
      </c>
      <c r="H133">
        <f t="shared" si="4"/>
        <v>144</v>
      </c>
      <c r="I133">
        <f>VLOOKUP(D133,[6]Sheet1!$B:$V,21,0)</f>
        <v>24.28</v>
      </c>
      <c r="J133">
        <f>VLOOKUP(D133,[6]Sheet1!$B:$V,17,0)</f>
        <v>16.25</v>
      </c>
      <c r="K133">
        <f>VLOOKUP(D133,[6]Sheet1!$B:$V,18,0)</f>
        <v>11</v>
      </c>
      <c r="L133">
        <f>VLOOKUP(D133,[6]Sheet1!$B:$V,19,0)</f>
        <v>11</v>
      </c>
      <c r="M133">
        <f>VLOOKUP(B133,[7]Sheet2!$A:$C,3,0)</f>
        <v>706</v>
      </c>
      <c r="N133" t="str">
        <f>VLOOKUP(A133,'[8]Master-April24'!$A:$AP,42,0)</f>
        <v>AWD</v>
      </c>
    </row>
    <row r="134" spans="1:14" x14ac:dyDescent="0.25">
      <c r="A134" t="s">
        <v>2510</v>
      </c>
      <c r="B134" t="s">
        <v>5216</v>
      </c>
      <c r="C134">
        <v>1</v>
      </c>
      <c r="D134">
        <v>5074</v>
      </c>
      <c r="E134">
        <f>VLOOKUP(D134,[6]Sheet1!$B:$X,23,0)</f>
        <v>24</v>
      </c>
      <c r="F134">
        <f>E134/C134</f>
        <v>24</v>
      </c>
      <c r="G134">
        <f>VLOOKUP(D134,[6]Sheet1!$B:$X,16,0)</f>
        <v>144</v>
      </c>
      <c r="H134">
        <f t="shared" si="4"/>
        <v>144</v>
      </c>
      <c r="I134">
        <f>VLOOKUP(D134,[6]Sheet1!$B:$V,21,0)</f>
        <v>29.08</v>
      </c>
      <c r="J134">
        <f>VLOOKUP(D134,[6]Sheet1!$B:$V,17,0)</f>
        <v>19.25</v>
      </c>
      <c r="K134">
        <f>VLOOKUP(D134,[6]Sheet1!$B:$V,18,0)</f>
        <v>10</v>
      </c>
      <c r="L134">
        <f>VLOOKUP(D134,[6]Sheet1!$B:$V,19,0)</f>
        <v>8.5</v>
      </c>
      <c r="M134">
        <f>VLOOKUP(B134,[7]Sheet2!$A:$C,3,0)</f>
        <v>684</v>
      </c>
      <c r="N134" t="str">
        <f>VLOOKUP(A134,'[8]Master-April24'!$A:$AP,42,0)</f>
        <v>AWD</v>
      </c>
    </row>
    <row r="135" spans="1:14" x14ac:dyDescent="0.25">
      <c r="A135" t="s">
        <v>2656</v>
      </c>
      <c r="B135" t="s">
        <v>5241</v>
      </c>
      <c r="C135">
        <v>1</v>
      </c>
      <c r="D135">
        <v>516</v>
      </c>
      <c r="G135">
        <f>VLOOKUP(D135,[6]Sheet1!$B:$X,16,0)</f>
        <v>36</v>
      </c>
      <c r="H135">
        <f t="shared" si="4"/>
        <v>36</v>
      </c>
      <c r="I135">
        <f>VLOOKUP(D135,[6]Sheet1!$B:$V,21,0)</f>
        <v>11.68</v>
      </c>
      <c r="J135">
        <f>VLOOKUP(D135,[6]Sheet1!$B:$V,17,0)</f>
        <v>10.25</v>
      </c>
      <c r="K135">
        <f>VLOOKUP(D135,[6]Sheet1!$B:$V,18,0)</f>
        <v>9.75</v>
      </c>
      <c r="L135">
        <f>VLOOKUP(D135,[6]Sheet1!$B:$V,19,0)</f>
        <v>5.75</v>
      </c>
      <c r="M135">
        <f>VLOOKUP(B135,[7]Sheet2!$A:$C,3,0)</f>
        <v>683</v>
      </c>
      <c r="N135" t="str">
        <f>VLOOKUP(A135,'[8]Master-April24'!$A:$AP,42,0)</f>
        <v>AWD</v>
      </c>
    </row>
    <row r="136" spans="1:14" x14ac:dyDescent="0.25">
      <c r="A136" t="s">
        <v>2379</v>
      </c>
      <c r="B136" t="s">
        <v>5444</v>
      </c>
      <c r="C136">
        <v>1</v>
      </c>
      <c r="D136">
        <v>5012</v>
      </c>
      <c r="G136">
        <f>VLOOKUP(D136,[6]Sheet1!$B:$X,16,0)</f>
        <v>50</v>
      </c>
      <c r="H136">
        <f t="shared" si="4"/>
        <v>50</v>
      </c>
      <c r="I136">
        <f>VLOOKUP(D136,[6]Sheet1!$B:$V,21,0)</f>
        <v>8.52</v>
      </c>
      <c r="J136">
        <f>VLOOKUP(D136,[6]Sheet1!$B:$V,17,0)</f>
        <v>24</v>
      </c>
      <c r="K136">
        <f>VLOOKUP(D136,[6]Sheet1!$B:$V,18,0)</f>
        <v>18</v>
      </c>
      <c r="L136">
        <f>VLOOKUP(D136,[6]Sheet1!$B:$V,19,0)</f>
        <v>16</v>
      </c>
      <c r="M136">
        <f>VLOOKUP(B136,[7]Sheet2!$A:$C,3,0)</f>
        <v>682</v>
      </c>
      <c r="N136" t="str">
        <f>VLOOKUP(A136,'[8]Master-April24'!$A:$AP,42,0)</f>
        <v>AWD</v>
      </c>
    </row>
    <row r="137" spans="1:14" x14ac:dyDescent="0.25">
      <c r="A137" t="s">
        <v>833</v>
      </c>
      <c r="B137" t="s">
        <v>5315</v>
      </c>
      <c r="C137">
        <v>1</v>
      </c>
      <c r="D137">
        <v>2010</v>
      </c>
      <c r="E137">
        <f>VLOOKUP(D137,[6]Sheet1!$B:$X,23,0)</f>
        <v>24</v>
      </c>
      <c r="F137">
        <f>E137/C137</f>
        <v>24</v>
      </c>
      <c r="G137">
        <f>VLOOKUP(D137,[6]Sheet1!$B:$X,16,0)</f>
        <v>144</v>
      </c>
      <c r="H137">
        <f t="shared" si="4"/>
        <v>144</v>
      </c>
      <c r="I137">
        <f>VLOOKUP(D137,[6]Sheet1!$B:$V,21,0)</f>
        <v>17.12</v>
      </c>
      <c r="J137">
        <f>VLOOKUP(D137,[6]Sheet1!$B:$V,17,0)</f>
        <v>16.5</v>
      </c>
      <c r="K137">
        <f>VLOOKUP(D137,[6]Sheet1!$B:$V,18,0)</f>
        <v>15.5</v>
      </c>
      <c r="L137">
        <f>VLOOKUP(D137,[6]Sheet1!$B:$V,19,0)</f>
        <v>10.75</v>
      </c>
      <c r="M137">
        <f>VLOOKUP(B137,[7]Sheet2!$A:$C,3,0)</f>
        <v>660</v>
      </c>
      <c r="N137" t="e">
        <f>VLOOKUP(A137,'[8]Master-April24'!$A:$AP,42,0)</f>
        <v>#N/A</v>
      </c>
    </row>
    <row r="138" spans="1:14" x14ac:dyDescent="0.25">
      <c r="A138" t="s">
        <v>2236</v>
      </c>
      <c r="B138" t="s">
        <v>5385</v>
      </c>
      <c r="C138">
        <v>2</v>
      </c>
      <c r="D138">
        <v>4398</v>
      </c>
      <c r="E138">
        <f>VLOOKUP(D138,[6]Sheet1!$B:$X,23,0)</f>
        <v>24</v>
      </c>
      <c r="F138">
        <f>E138/C138</f>
        <v>12</v>
      </c>
      <c r="G138">
        <f>VLOOKUP(D138,[6]Sheet1!$B:$X,16,0)</f>
        <v>144</v>
      </c>
      <c r="H138">
        <f t="shared" si="4"/>
        <v>72</v>
      </c>
      <c r="I138">
        <f>VLOOKUP(D138,[6]Sheet1!$B:$V,21,0)</f>
        <v>10.119999999999999</v>
      </c>
      <c r="J138">
        <f>VLOOKUP(D138,[6]Sheet1!$B:$V,17,0)</f>
        <v>14.25</v>
      </c>
      <c r="K138">
        <f>VLOOKUP(D138,[6]Sheet1!$B:$V,18,0)</f>
        <v>11.75</v>
      </c>
      <c r="L138">
        <f>VLOOKUP(D138,[6]Sheet1!$B:$V,19,0)</f>
        <v>9</v>
      </c>
      <c r="M138">
        <f>VLOOKUP(B138,[7]Sheet2!$A:$C,3,0)</f>
        <v>659</v>
      </c>
      <c r="N138" t="str">
        <f>VLOOKUP(A138,'[8]Master-April24'!$A:$AP,42,0)</f>
        <v>AWD</v>
      </c>
    </row>
    <row r="139" spans="1:14" x14ac:dyDescent="0.25">
      <c r="A139" t="s">
        <v>4940</v>
      </c>
      <c r="B139" t="s">
        <v>5379</v>
      </c>
      <c r="C139">
        <v>1</v>
      </c>
      <c r="D139">
        <v>3167</v>
      </c>
      <c r="G139">
        <f>VLOOKUP(D139,[6]Sheet1!$B:$X,16,0)</f>
        <v>24</v>
      </c>
      <c r="H139">
        <f t="shared" si="4"/>
        <v>24</v>
      </c>
      <c r="I139">
        <f>VLOOKUP(D139,[6]Sheet1!$B:$V,21,0)</f>
        <v>17.98</v>
      </c>
      <c r="J139">
        <f>VLOOKUP(D139,[6]Sheet1!$B:$V,17,0)</f>
        <v>16</v>
      </c>
      <c r="K139">
        <f>VLOOKUP(D139,[6]Sheet1!$B:$V,18,0)</f>
        <v>12</v>
      </c>
      <c r="L139">
        <f>VLOOKUP(D139,[6]Sheet1!$B:$V,19,0)</f>
        <v>10</v>
      </c>
      <c r="M139">
        <f>VLOOKUP(B139,[7]Sheet2!$A:$C,3,0)</f>
        <v>655</v>
      </c>
      <c r="N139" t="str">
        <f>VLOOKUP(A139,'[8]Master-April24'!$A:$AP,42,0)</f>
        <v>AWD</v>
      </c>
    </row>
    <row r="140" spans="1:14" x14ac:dyDescent="0.25">
      <c r="A140" t="s">
        <v>2143</v>
      </c>
      <c r="B140" t="s">
        <v>5224</v>
      </c>
      <c r="C140">
        <v>1</v>
      </c>
      <c r="D140">
        <v>4105</v>
      </c>
      <c r="G140">
        <f>VLOOKUP(D140,[6]Sheet1!$B:$X,16,0)</f>
        <v>12</v>
      </c>
      <c r="H140">
        <f t="shared" si="4"/>
        <v>12</v>
      </c>
      <c r="I140">
        <f>VLOOKUP(D140,[6]Sheet1!$B:$V,21,0)</f>
        <v>8.58</v>
      </c>
      <c r="J140">
        <f>VLOOKUP(D140,[6]Sheet1!$B:$V,17,0)</f>
        <v>12.75</v>
      </c>
      <c r="K140">
        <f>VLOOKUP(D140,[6]Sheet1!$B:$V,18,0)</f>
        <v>12</v>
      </c>
      <c r="L140">
        <f>VLOOKUP(D140,[6]Sheet1!$B:$V,19,0)</f>
        <v>5.25</v>
      </c>
      <c r="M140">
        <f>VLOOKUP(B140,[7]Sheet2!$A:$C,3,0)</f>
        <v>646</v>
      </c>
      <c r="N140" t="str">
        <f>VLOOKUP(A140,'[8]Master-April24'!$A:$AP,42,0)</f>
        <v>AWD</v>
      </c>
    </row>
    <row r="141" spans="1:14" x14ac:dyDescent="0.25">
      <c r="A141" t="s">
        <v>2667</v>
      </c>
      <c r="B141" t="s">
        <v>7595</v>
      </c>
      <c r="C141">
        <v>1</v>
      </c>
      <c r="D141">
        <v>5172</v>
      </c>
      <c r="E141">
        <f>VLOOKUP(D141,[6]Sheet1!$B:$X,23,0)</f>
        <v>24</v>
      </c>
      <c r="F141">
        <f>E141/C141</f>
        <v>24</v>
      </c>
      <c r="G141">
        <f>VLOOKUP(D141,[6]Sheet1!$B:$X,16,0)</f>
        <v>288</v>
      </c>
      <c r="H141">
        <f t="shared" si="4"/>
        <v>288</v>
      </c>
      <c r="I141">
        <f>VLOOKUP(D141,[6]Sheet1!$B:$V,21,0)</f>
        <v>12.32</v>
      </c>
      <c r="J141">
        <f>VLOOKUP(D141,[6]Sheet1!$B:$V,17,0)</f>
        <v>16</v>
      </c>
      <c r="K141">
        <f>VLOOKUP(D141,[6]Sheet1!$B:$V,18,0)</f>
        <v>12.25</v>
      </c>
      <c r="L141">
        <f>VLOOKUP(D141,[6]Sheet1!$B:$V,19,0)</f>
        <v>8.5</v>
      </c>
      <c r="M141">
        <f>VLOOKUP(B141,[7]Sheet2!$A:$C,3,0)</f>
        <v>615</v>
      </c>
      <c r="N141" t="str">
        <f>VLOOKUP(A141,'[8]Master-April24'!$A:$AP,42,0)</f>
        <v>AWD</v>
      </c>
    </row>
    <row r="142" spans="1:14" x14ac:dyDescent="0.25">
      <c r="A142" t="s">
        <v>2534</v>
      </c>
      <c r="B142" t="s">
        <v>5551</v>
      </c>
      <c r="C142">
        <v>1</v>
      </c>
      <c r="D142">
        <v>5086</v>
      </c>
      <c r="G142">
        <f>VLOOKUP(D142,[6]Sheet1!$B:$X,16,0)</f>
        <v>30</v>
      </c>
      <c r="H142">
        <f t="shared" si="4"/>
        <v>30</v>
      </c>
      <c r="I142">
        <f>VLOOKUP(D142,[6]Sheet1!$B:$V,21,0)</f>
        <v>29.58</v>
      </c>
      <c r="J142">
        <f>VLOOKUP(D142,[6]Sheet1!$B:$V,17,0)</f>
        <v>20.5</v>
      </c>
      <c r="K142">
        <f>VLOOKUP(D142,[6]Sheet1!$B:$V,18,0)</f>
        <v>10</v>
      </c>
      <c r="L142">
        <f>VLOOKUP(D142,[6]Sheet1!$B:$V,19,0)</f>
        <v>28.75</v>
      </c>
      <c r="M142">
        <f>VLOOKUP(B142,[7]Sheet2!$A:$C,3,0)</f>
        <v>602</v>
      </c>
      <c r="N142" t="str">
        <f>VLOOKUP(A142,'[8]Master-April24'!$A:$AP,42,0)</f>
        <v>AWD</v>
      </c>
    </row>
    <row r="143" spans="1:14" x14ac:dyDescent="0.25">
      <c r="A143" t="s">
        <v>3011</v>
      </c>
      <c r="B143" t="s">
        <v>5301</v>
      </c>
      <c r="C143">
        <v>2</v>
      </c>
      <c r="D143">
        <v>609</v>
      </c>
      <c r="E143">
        <f>VLOOKUP(D143,[6]Sheet1!$B:$X,23,0)</f>
        <v>24</v>
      </c>
      <c r="F143">
        <f>E143/C143</f>
        <v>12</v>
      </c>
      <c r="G143">
        <f>VLOOKUP(D143,[6]Sheet1!$B:$X,16,0)</f>
        <v>72</v>
      </c>
      <c r="H143">
        <f t="shared" si="4"/>
        <v>36</v>
      </c>
      <c r="I143">
        <f>VLOOKUP(D143,[6]Sheet1!$B:$V,21,0)</f>
        <v>17.079999999999998</v>
      </c>
      <c r="J143">
        <f>VLOOKUP(D143,[6]Sheet1!$B:$V,17,0)</f>
        <v>14.75</v>
      </c>
      <c r="K143">
        <f>VLOOKUP(D143,[6]Sheet1!$B:$V,18,0)</f>
        <v>8.75</v>
      </c>
      <c r="L143">
        <f>VLOOKUP(D143,[6]Sheet1!$B:$V,19,0)</f>
        <v>5</v>
      </c>
      <c r="M143">
        <f>VLOOKUP(B143,[7]Sheet2!$A:$C,3,0)</f>
        <v>602</v>
      </c>
      <c r="N143" t="str">
        <f>VLOOKUP(A143,'[8]Master-April24'!$A:$AP,42,0)</f>
        <v>AWD</v>
      </c>
    </row>
    <row r="144" spans="1:14" x14ac:dyDescent="0.25">
      <c r="A144" t="s">
        <v>1012</v>
      </c>
      <c r="B144" t="s">
        <v>5247</v>
      </c>
      <c r="C144">
        <v>6</v>
      </c>
      <c r="D144">
        <v>2174</v>
      </c>
      <c r="G144">
        <f>VLOOKUP(D144,[6]Sheet1!$B:$X,16,0)</f>
        <v>48</v>
      </c>
      <c r="H144">
        <f t="shared" si="4"/>
        <v>8</v>
      </c>
      <c r="I144">
        <f>VLOOKUP(D144,[6]Sheet1!$B:$V,21,0)</f>
        <v>6.8</v>
      </c>
      <c r="J144">
        <f>VLOOKUP(D144,[6]Sheet1!$B:$V,17,0)</f>
        <v>12.75</v>
      </c>
      <c r="K144">
        <f>VLOOKUP(D144,[6]Sheet1!$B:$V,18,0)</f>
        <v>10.25</v>
      </c>
      <c r="L144">
        <f>VLOOKUP(D144,[6]Sheet1!$B:$V,19,0)</f>
        <v>5.25</v>
      </c>
      <c r="M144">
        <f>VLOOKUP(B144,[7]Sheet2!$A:$C,3,0)</f>
        <v>599</v>
      </c>
      <c r="N144" t="str">
        <f>VLOOKUP(A144,'[8]Master-April24'!$A:$AP,42,0)</f>
        <v>AWD</v>
      </c>
    </row>
    <row r="145" spans="1:14" x14ac:dyDescent="0.25">
      <c r="A145" t="s">
        <v>2891</v>
      </c>
      <c r="B145" t="s">
        <v>5548</v>
      </c>
      <c r="C145">
        <v>1</v>
      </c>
      <c r="D145">
        <v>574</v>
      </c>
      <c r="G145">
        <f>VLOOKUP(D145,[6]Sheet1!$B:$X,16,0)</f>
        <v>24</v>
      </c>
      <c r="H145">
        <f t="shared" si="4"/>
        <v>24</v>
      </c>
      <c r="I145">
        <f>VLOOKUP(D145,[6]Sheet1!$B:$V,21,0)</f>
        <v>14.82</v>
      </c>
      <c r="J145">
        <f>VLOOKUP(D145,[6]Sheet1!$B:$V,17,0)</f>
        <v>15.25</v>
      </c>
      <c r="K145">
        <f>VLOOKUP(D145,[6]Sheet1!$B:$V,18,0)</f>
        <v>10.25</v>
      </c>
      <c r="L145">
        <f>VLOOKUP(D145,[6]Sheet1!$B:$V,19,0)</f>
        <v>9</v>
      </c>
      <c r="M145">
        <f>VLOOKUP(B145,[7]Sheet2!$A:$C,3,0)</f>
        <v>598</v>
      </c>
      <c r="N145" t="str">
        <f>VLOOKUP(A145,'[8]Master-April24'!$A:$AP,42,0)</f>
        <v>AWD</v>
      </c>
    </row>
    <row r="146" spans="1:14" x14ac:dyDescent="0.25">
      <c r="A146" t="s">
        <v>3897</v>
      </c>
      <c r="B146" t="s">
        <v>5388</v>
      </c>
      <c r="C146">
        <v>1</v>
      </c>
      <c r="D146">
        <v>8000</v>
      </c>
      <c r="G146">
        <f>VLOOKUP(D146,[6]Sheet1!$B:$X,16,0)</f>
        <v>20</v>
      </c>
      <c r="H146">
        <f t="shared" si="4"/>
        <v>20</v>
      </c>
      <c r="I146">
        <f>VLOOKUP(D146,[6]Sheet1!$B:$V,21,0)</f>
        <v>47</v>
      </c>
      <c r="J146">
        <f>VLOOKUP(D146,[6]Sheet1!$B:$V,17,0)</f>
        <v>25</v>
      </c>
      <c r="K146">
        <f>VLOOKUP(D146,[6]Sheet1!$B:$V,18,0)</f>
        <v>11</v>
      </c>
      <c r="L146">
        <f>VLOOKUP(D146,[6]Sheet1!$B:$V,19,0)</f>
        <v>18</v>
      </c>
      <c r="M146">
        <f>VLOOKUP(B146,[7]Sheet2!$A:$C,3,0)</f>
        <v>597</v>
      </c>
      <c r="N146" t="str">
        <f>VLOOKUP(A146,'[8]Master-April24'!$A:$AP,42,0)</f>
        <v>AWD</v>
      </c>
    </row>
    <row r="147" spans="1:14" x14ac:dyDescent="0.25">
      <c r="A147" t="s">
        <v>4939</v>
      </c>
      <c r="B147" t="s">
        <v>5414</v>
      </c>
      <c r="C147">
        <v>1</v>
      </c>
      <c r="D147">
        <v>3167</v>
      </c>
      <c r="G147">
        <f>VLOOKUP(D147,[6]Sheet1!$B:$X,16,0)</f>
        <v>24</v>
      </c>
      <c r="H147">
        <f t="shared" si="4"/>
        <v>24</v>
      </c>
      <c r="I147">
        <f>VLOOKUP(D147,[6]Sheet1!$B:$V,21,0)</f>
        <v>17.98</v>
      </c>
      <c r="J147">
        <f>VLOOKUP(D147,[6]Sheet1!$B:$V,17,0)</f>
        <v>16</v>
      </c>
      <c r="K147">
        <f>VLOOKUP(D147,[6]Sheet1!$B:$V,18,0)</f>
        <v>12</v>
      </c>
      <c r="L147">
        <f>VLOOKUP(D147,[6]Sheet1!$B:$V,19,0)</f>
        <v>10</v>
      </c>
      <c r="M147">
        <f>VLOOKUP(B147,[7]Sheet2!$A:$C,3,0)</f>
        <v>595</v>
      </c>
      <c r="N147" t="str">
        <f>VLOOKUP(A147,'[8]Master-April24'!$A:$AP,42,0)</f>
        <v>AWD</v>
      </c>
    </row>
    <row r="148" spans="1:14" x14ac:dyDescent="0.25">
      <c r="A148" t="s">
        <v>2355</v>
      </c>
      <c r="B148" t="s">
        <v>7433</v>
      </c>
      <c r="C148">
        <v>1</v>
      </c>
      <c r="D148">
        <v>5003</v>
      </c>
      <c r="G148" t="e">
        <f>VLOOKUP(D148,[6]Sheet1!$B:$X,16,0)</f>
        <v>#N/A</v>
      </c>
      <c r="H148" t="e">
        <f t="shared" si="4"/>
        <v>#N/A</v>
      </c>
      <c r="I148" t="e">
        <f>VLOOKUP(D148,[6]Sheet1!$B:$V,21,0)</f>
        <v>#N/A</v>
      </c>
      <c r="J148" t="e">
        <f>VLOOKUP(D148,[6]Sheet1!$B:$V,17,0)</f>
        <v>#N/A</v>
      </c>
      <c r="K148" t="e">
        <f>VLOOKUP(D148,[6]Sheet1!$B:$V,18,0)</f>
        <v>#N/A</v>
      </c>
      <c r="L148" t="e">
        <f>VLOOKUP(D148,[6]Sheet1!$B:$V,19,0)</f>
        <v>#N/A</v>
      </c>
      <c r="M148">
        <f>VLOOKUP(B148,[7]Sheet2!$A:$C,3,0)</f>
        <v>579</v>
      </c>
      <c r="N148" t="str">
        <f>VLOOKUP(A148,'[8]Master-April24'!$A:$AP,42,0)</f>
        <v>AWD</v>
      </c>
    </row>
    <row r="149" spans="1:14" x14ac:dyDescent="0.25">
      <c r="A149" t="s">
        <v>1589</v>
      </c>
      <c r="B149" t="s">
        <v>5372</v>
      </c>
      <c r="C149">
        <v>4</v>
      </c>
      <c r="D149">
        <v>3187</v>
      </c>
      <c r="E149">
        <f>VLOOKUP(D149,[6]Sheet1!$B:$X,23,0)</f>
        <v>24</v>
      </c>
      <c r="F149">
        <f>E149/C149</f>
        <v>6</v>
      </c>
      <c r="G149">
        <f>VLOOKUP(D149,[6]Sheet1!$B:$X,16,0)</f>
        <v>144</v>
      </c>
      <c r="H149">
        <f t="shared" si="4"/>
        <v>36</v>
      </c>
      <c r="I149">
        <f>VLOOKUP(D149,[6]Sheet1!$B:$V,21,0)</f>
        <v>13.46</v>
      </c>
      <c r="J149">
        <f>VLOOKUP(D149,[6]Sheet1!$B:$V,17,0)</f>
        <v>19</v>
      </c>
      <c r="K149">
        <f>VLOOKUP(D149,[6]Sheet1!$B:$V,18,0)</f>
        <v>14.5</v>
      </c>
      <c r="L149">
        <f>VLOOKUP(D149,[6]Sheet1!$B:$V,19,0)</f>
        <v>11.5</v>
      </c>
      <c r="M149">
        <f>VLOOKUP(B149,[7]Sheet2!$A:$C,3,0)</f>
        <v>572</v>
      </c>
      <c r="N149" t="str">
        <f>VLOOKUP(A149,'[8]Master-April24'!$A:$AP,42,0)</f>
        <v>AWD</v>
      </c>
    </row>
    <row r="150" spans="1:14" x14ac:dyDescent="0.25">
      <c r="A150" t="s">
        <v>2171</v>
      </c>
      <c r="B150" t="s">
        <v>5226</v>
      </c>
      <c r="C150">
        <v>1</v>
      </c>
      <c r="D150">
        <v>4126</v>
      </c>
      <c r="G150">
        <f>VLOOKUP(D150,[6]Sheet1!$B:$X,16,0)</f>
        <v>12</v>
      </c>
      <c r="H150">
        <f t="shared" si="4"/>
        <v>12</v>
      </c>
      <c r="I150">
        <f>VLOOKUP(D150,[6]Sheet1!$B:$V,21,0)</f>
        <v>8.9600000000000009</v>
      </c>
      <c r="J150">
        <f>VLOOKUP(D150,[6]Sheet1!$B:$V,17,0)</f>
        <v>13.5</v>
      </c>
      <c r="K150">
        <f>VLOOKUP(D150,[6]Sheet1!$B:$V,18,0)</f>
        <v>12</v>
      </c>
      <c r="L150">
        <f>VLOOKUP(D150,[6]Sheet1!$B:$V,19,0)</f>
        <v>6</v>
      </c>
      <c r="M150">
        <f>VLOOKUP(B150,[7]Sheet2!$A:$C,3,0)</f>
        <v>571</v>
      </c>
      <c r="N150" t="str">
        <f>VLOOKUP(A150,'[8]Master-April24'!$A:$AP,42,0)</f>
        <v>AWD</v>
      </c>
    </row>
    <row r="151" spans="1:14" x14ac:dyDescent="0.25">
      <c r="A151" t="s">
        <v>2740</v>
      </c>
      <c r="B151" t="s">
        <v>5515</v>
      </c>
      <c r="C151">
        <v>2</v>
      </c>
      <c r="D151">
        <v>539</v>
      </c>
      <c r="G151">
        <f>VLOOKUP(D151,[6]Sheet1!$B:$X,16,0)</f>
        <v>36</v>
      </c>
      <c r="H151">
        <f t="shared" si="4"/>
        <v>18</v>
      </c>
      <c r="I151">
        <f>VLOOKUP(D151,[6]Sheet1!$B:$V,21,0)</f>
        <v>15.22</v>
      </c>
      <c r="J151">
        <f>VLOOKUP(D151,[6]Sheet1!$B:$V,17,0)</f>
        <v>16.5</v>
      </c>
      <c r="K151">
        <f>VLOOKUP(D151,[6]Sheet1!$B:$V,18,0)</f>
        <v>10.5</v>
      </c>
      <c r="L151">
        <f>VLOOKUP(D151,[6]Sheet1!$B:$V,19,0)</f>
        <v>4.25</v>
      </c>
      <c r="M151">
        <f>VLOOKUP(B151,[7]Sheet2!$A:$C,3,0)</f>
        <v>562</v>
      </c>
      <c r="N151" t="str">
        <f>VLOOKUP(A151,'[8]Master-April24'!$A:$AP,42,0)</f>
        <v>AWD</v>
      </c>
    </row>
    <row r="152" spans="1:14" x14ac:dyDescent="0.25">
      <c r="A152" t="s">
        <v>2380</v>
      </c>
      <c r="B152" t="s">
        <v>7450</v>
      </c>
      <c r="C152">
        <v>2</v>
      </c>
      <c r="D152">
        <v>5012</v>
      </c>
      <c r="G152">
        <f>VLOOKUP(D152,[6]Sheet1!$B:$X,16,0)</f>
        <v>50</v>
      </c>
      <c r="H152">
        <f t="shared" si="4"/>
        <v>25</v>
      </c>
      <c r="I152">
        <f>VLOOKUP(D152,[6]Sheet1!$B:$V,21,0)</f>
        <v>8.52</v>
      </c>
      <c r="J152">
        <f>VLOOKUP(D152,[6]Sheet1!$B:$V,17,0)</f>
        <v>24</v>
      </c>
      <c r="K152">
        <f>VLOOKUP(D152,[6]Sheet1!$B:$V,18,0)</f>
        <v>18</v>
      </c>
      <c r="L152">
        <f>VLOOKUP(D152,[6]Sheet1!$B:$V,19,0)</f>
        <v>16</v>
      </c>
      <c r="M152">
        <f>VLOOKUP(B152,[7]Sheet2!$A:$C,3,0)</f>
        <v>561</v>
      </c>
      <c r="N152" t="str">
        <f>VLOOKUP(A152,'[8]Master-April24'!$A:$AP,42,0)</f>
        <v>AWD</v>
      </c>
    </row>
    <row r="153" spans="1:14" x14ac:dyDescent="0.25">
      <c r="A153" t="s">
        <v>2313</v>
      </c>
      <c r="B153" t="s">
        <v>6785</v>
      </c>
      <c r="C153">
        <v>2</v>
      </c>
      <c r="D153">
        <v>4576336</v>
      </c>
      <c r="E153" t="e">
        <f>VLOOKUP(D153,[6]Sheet1!$B:$X,23,0)</f>
        <v>#N/A</v>
      </c>
      <c r="F153" t="e">
        <f>E153/C153</f>
        <v>#N/A</v>
      </c>
      <c r="G153" t="e">
        <f>VLOOKUP(D153,[6]Sheet1!$B:$X,16,0)</f>
        <v>#N/A</v>
      </c>
      <c r="H153" t="e">
        <f t="shared" si="4"/>
        <v>#N/A</v>
      </c>
      <c r="I153" t="e">
        <f>VLOOKUP(D153,[6]Sheet1!$B:$V,21,0)</f>
        <v>#N/A</v>
      </c>
      <c r="J153" t="e">
        <f>VLOOKUP(D153,[6]Sheet1!$B:$V,17,0)</f>
        <v>#N/A</v>
      </c>
      <c r="K153" t="e">
        <f>VLOOKUP(D153,[6]Sheet1!$B:$V,18,0)</f>
        <v>#N/A</v>
      </c>
      <c r="L153" t="e">
        <f>VLOOKUP(D153,[6]Sheet1!$B:$V,19,0)</f>
        <v>#N/A</v>
      </c>
      <c r="M153">
        <f>VLOOKUP(B153,[7]Sheet2!$A:$C,3,0)</f>
        <v>550</v>
      </c>
      <c r="N153" t="str">
        <f>VLOOKUP(A153,'[8]Master-April24'!$A:$AP,42,0)</f>
        <v>AWD</v>
      </c>
    </row>
    <row r="154" spans="1:14" x14ac:dyDescent="0.25">
      <c r="A154" t="s">
        <v>2417</v>
      </c>
      <c r="B154" t="s">
        <v>5442</v>
      </c>
      <c r="C154">
        <v>1</v>
      </c>
      <c r="D154">
        <v>5033</v>
      </c>
      <c r="G154">
        <f>VLOOKUP(D154,[6]Sheet1!$B:$X,16,0)</f>
        <v>24</v>
      </c>
      <c r="H154">
        <f t="shared" si="4"/>
        <v>24</v>
      </c>
      <c r="I154">
        <f>VLOOKUP(D154,[6]Sheet1!$B:$V,21,0)</f>
        <v>31.78</v>
      </c>
      <c r="J154">
        <f>VLOOKUP(D154,[6]Sheet1!$B:$V,17,0)</f>
        <v>24.25</v>
      </c>
      <c r="K154">
        <f>VLOOKUP(D154,[6]Sheet1!$B:$V,18,0)</f>
        <v>9</v>
      </c>
      <c r="L154">
        <f>VLOOKUP(D154,[6]Sheet1!$B:$V,19,0)</f>
        <v>36.5</v>
      </c>
      <c r="M154">
        <f>VLOOKUP(B154,[7]Sheet2!$A:$C,3,0)</f>
        <v>541</v>
      </c>
      <c r="N154" t="str">
        <f>VLOOKUP(A154,'[8]Master-April24'!$A:$AP,42,0)</f>
        <v>AWD</v>
      </c>
    </row>
    <row r="155" spans="1:14" x14ac:dyDescent="0.25">
      <c r="A155" t="s">
        <v>3135</v>
      </c>
      <c r="B155" t="s">
        <v>6851</v>
      </c>
      <c r="C155">
        <v>1</v>
      </c>
      <c r="D155">
        <v>716</v>
      </c>
      <c r="E155">
        <f>VLOOKUP(D155,[6]Sheet1!$B:$X,23,0)</f>
        <v>24</v>
      </c>
      <c r="F155">
        <f>E155/C155</f>
        <v>24</v>
      </c>
      <c r="G155">
        <f>VLOOKUP(D155,[6]Sheet1!$B:$X,16,0)</f>
        <v>144</v>
      </c>
      <c r="H155">
        <f t="shared" si="4"/>
        <v>144</v>
      </c>
      <c r="I155">
        <f>VLOOKUP(D155,[6]Sheet1!$B:$V,21,0)</f>
        <v>20.68</v>
      </c>
      <c r="J155">
        <f>VLOOKUP(D155,[6]Sheet1!$B:$V,17,0)</f>
        <v>15.5</v>
      </c>
      <c r="K155">
        <f>VLOOKUP(D155,[6]Sheet1!$B:$V,18,0)</f>
        <v>15.5</v>
      </c>
      <c r="L155">
        <f>VLOOKUP(D155,[6]Sheet1!$B:$V,19,0)</f>
        <v>11</v>
      </c>
      <c r="M155">
        <f>VLOOKUP(B155,[7]Sheet2!$A:$C,3,0)</f>
        <v>540</v>
      </c>
      <c r="N155" t="str">
        <f>VLOOKUP(A155,'[8]Master-April24'!$A:$AP,42,0)</f>
        <v>AWD</v>
      </c>
    </row>
    <row r="156" spans="1:14" x14ac:dyDescent="0.25">
      <c r="A156" t="s">
        <v>4942</v>
      </c>
      <c r="B156" t="s">
        <v>5436</v>
      </c>
      <c r="C156">
        <v>1</v>
      </c>
      <c r="D156">
        <v>3167</v>
      </c>
      <c r="G156">
        <f>VLOOKUP(D156,[6]Sheet1!$B:$X,16,0)</f>
        <v>24</v>
      </c>
      <c r="H156">
        <f t="shared" si="4"/>
        <v>24</v>
      </c>
      <c r="I156">
        <f>VLOOKUP(D156,[6]Sheet1!$B:$V,21,0)</f>
        <v>17.98</v>
      </c>
      <c r="J156">
        <f>VLOOKUP(D156,[6]Sheet1!$B:$V,17,0)</f>
        <v>16</v>
      </c>
      <c r="K156">
        <f>VLOOKUP(D156,[6]Sheet1!$B:$V,18,0)</f>
        <v>12</v>
      </c>
      <c r="L156">
        <f>VLOOKUP(D156,[6]Sheet1!$B:$V,19,0)</f>
        <v>10</v>
      </c>
      <c r="M156">
        <f>VLOOKUP(B156,[7]Sheet2!$A:$C,3,0)</f>
        <v>525</v>
      </c>
      <c r="N156" t="str">
        <f>VLOOKUP(A156,'[8]Master-April24'!$A:$AP,42,0)</f>
        <v>AWD</v>
      </c>
    </row>
    <row r="157" spans="1:14" x14ac:dyDescent="0.25">
      <c r="A157" t="s">
        <v>4956</v>
      </c>
      <c r="B157" t="s">
        <v>5264</v>
      </c>
      <c r="C157">
        <v>1</v>
      </c>
      <c r="D157">
        <v>2309</v>
      </c>
      <c r="E157">
        <f>VLOOKUP(D157,[6]Sheet1!$B:$X,23,0)</f>
        <v>24</v>
      </c>
      <c r="F157">
        <f>E157/C157</f>
        <v>24</v>
      </c>
      <c r="G157">
        <f>VLOOKUP(D157,[6]Sheet1!$B:$X,16,0)</f>
        <v>144</v>
      </c>
      <c r="H157">
        <f t="shared" si="4"/>
        <v>144</v>
      </c>
      <c r="I157">
        <f>VLOOKUP(D157,[6]Sheet1!$B:$V,21,0)</f>
        <v>15.34</v>
      </c>
      <c r="J157">
        <f>VLOOKUP(D157,[6]Sheet1!$B:$V,17,0)</f>
        <v>15.5</v>
      </c>
      <c r="K157">
        <f>VLOOKUP(D157,[6]Sheet1!$B:$V,18,0)</f>
        <v>15</v>
      </c>
      <c r="L157">
        <f>VLOOKUP(D157,[6]Sheet1!$B:$V,19,0)</f>
        <v>9.25</v>
      </c>
      <c r="M157">
        <f>VLOOKUP(B157,[7]Sheet2!$A:$C,3,0)</f>
        <v>521</v>
      </c>
      <c r="N157" t="str">
        <f>VLOOKUP(A157,'[8]Master-April24'!$A:$AP,42,0)</f>
        <v>FBA</v>
      </c>
    </row>
    <row r="158" spans="1:14" x14ac:dyDescent="0.25">
      <c r="A158" t="s">
        <v>824</v>
      </c>
      <c r="B158" t="s">
        <v>6849</v>
      </c>
      <c r="C158">
        <v>1</v>
      </c>
      <c r="D158">
        <v>2007</v>
      </c>
      <c r="E158">
        <f>VLOOKUP(D158,[6]Sheet1!$B:$X,23,0)</f>
        <v>24</v>
      </c>
      <c r="F158">
        <f>E158/C158</f>
        <v>24</v>
      </c>
      <c r="G158">
        <f>VLOOKUP(D158,[6]Sheet1!$B:$X,16,0)</f>
        <v>144</v>
      </c>
      <c r="H158">
        <f t="shared" si="4"/>
        <v>144</v>
      </c>
      <c r="I158">
        <f>VLOOKUP(D158,[6]Sheet1!$B:$V,21,0)</f>
        <v>19.260000000000002</v>
      </c>
      <c r="J158">
        <f>VLOOKUP(D158,[6]Sheet1!$B:$V,17,0)</f>
        <v>16.5</v>
      </c>
      <c r="K158">
        <f>VLOOKUP(D158,[6]Sheet1!$B:$V,18,0)</f>
        <v>16.5</v>
      </c>
      <c r="L158">
        <f>VLOOKUP(D158,[6]Sheet1!$B:$V,19,0)</f>
        <v>12.25</v>
      </c>
      <c r="M158">
        <f>VLOOKUP(B158,[7]Sheet2!$A:$C,3,0)</f>
        <v>513</v>
      </c>
      <c r="N158" t="str">
        <f>VLOOKUP(A158,'[8]Master-April24'!$A:$AP,42,0)</f>
        <v>AWD</v>
      </c>
    </row>
    <row r="159" spans="1:14" x14ac:dyDescent="0.25">
      <c r="A159" t="s">
        <v>3921</v>
      </c>
      <c r="B159" t="s">
        <v>5389</v>
      </c>
      <c r="C159">
        <v>1</v>
      </c>
      <c r="D159">
        <v>6810</v>
      </c>
      <c r="E159">
        <f>VLOOKUP(D159,[6]Sheet1!$B:$X,23,0)</f>
        <v>24</v>
      </c>
      <c r="F159">
        <f>E159/C159</f>
        <v>24</v>
      </c>
      <c r="G159">
        <f>VLOOKUP(D159,[6]Sheet1!$B:$X,16,0)</f>
        <v>144</v>
      </c>
      <c r="H159">
        <f t="shared" si="4"/>
        <v>144</v>
      </c>
      <c r="I159">
        <f>VLOOKUP(D159,[6]Sheet1!$B:$V,21,0)</f>
        <v>28.4</v>
      </c>
      <c r="J159">
        <f>VLOOKUP(D159,[6]Sheet1!$B:$V,17,0)</f>
        <v>17.75</v>
      </c>
      <c r="K159">
        <f>VLOOKUP(D159,[6]Sheet1!$B:$V,18,0)</f>
        <v>14.5</v>
      </c>
      <c r="L159">
        <f>VLOOKUP(D159,[6]Sheet1!$B:$V,19,0)</f>
        <v>11.5</v>
      </c>
      <c r="M159">
        <f>VLOOKUP(B159,[7]Sheet2!$A:$C,3,0)</f>
        <v>509</v>
      </c>
      <c r="N159" t="str">
        <f>VLOOKUP(A159,'[8]Master-April24'!$A:$AP,42,0)</f>
        <v>AWD</v>
      </c>
    </row>
    <row r="160" spans="1:14" x14ac:dyDescent="0.25">
      <c r="A160" t="s">
        <v>1050</v>
      </c>
      <c r="B160" t="s">
        <v>5369</v>
      </c>
      <c r="C160">
        <v>1</v>
      </c>
      <c r="D160">
        <v>2204</v>
      </c>
      <c r="E160">
        <f>VLOOKUP(D160,[6]Sheet1!$B:$X,23,0)</f>
        <v>24</v>
      </c>
      <c r="F160">
        <f>E160/C160</f>
        <v>24</v>
      </c>
      <c r="G160">
        <f>VLOOKUP(D160,[6]Sheet1!$B:$X,16,0)</f>
        <v>72</v>
      </c>
      <c r="H160">
        <f t="shared" si="4"/>
        <v>72</v>
      </c>
      <c r="I160">
        <f>VLOOKUP(D160,[6]Sheet1!$B:$V,21,0)</f>
        <v>20.12</v>
      </c>
      <c r="J160">
        <f>VLOOKUP(D160,[6]Sheet1!$B:$V,17,0)</f>
        <v>20</v>
      </c>
      <c r="K160">
        <f>VLOOKUP(D160,[6]Sheet1!$B:$V,18,0)</f>
        <v>13.5</v>
      </c>
      <c r="L160">
        <f>VLOOKUP(D160,[6]Sheet1!$B:$V,19,0)</f>
        <v>9</v>
      </c>
      <c r="M160">
        <f>VLOOKUP(B160,[7]Sheet2!$A:$C,3,0)</f>
        <v>507</v>
      </c>
      <c r="N160" t="e">
        <f>VLOOKUP(A160,'[8]Master-April24'!$A:$AP,42,0)</f>
        <v>#N/A</v>
      </c>
    </row>
    <row r="161" spans="1:14" x14ac:dyDescent="0.25">
      <c r="A161" t="s">
        <v>4932</v>
      </c>
      <c r="B161" t="s">
        <v>5369</v>
      </c>
      <c r="C161">
        <v>1</v>
      </c>
      <c r="D161">
        <v>2204</v>
      </c>
      <c r="E161">
        <f>VLOOKUP(D161,[6]Sheet1!$B:$X,23,0)</f>
        <v>24</v>
      </c>
      <c r="F161">
        <f>E161/C161</f>
        <v>24</v>
      </c>
      <c r="G161">
        <f>VLOOKUP(D161,[6]Sheet1!$B:$X,16,0)</f>
        <v>72</v>
      </c>
      <c r="H161">
        <f t="shared" si="4"/>
        <v>72</v>
      </c>
      <c r="I161">
        <f>VLOOKUP(D161,[6]Sheet1!$B:$V,21,0)</f>
        <v>20.12</v>
      </c>
      <c r="J161">
        <f>VLOOKUP(D161,[6]Sheet1!$B:$V,17,0)</f>
        <v>20</v>
      </c>
      <c r="K161">
        <f>VLOOKUP(D161,[6]Sheet1!$B:$V,18,0)</f>
        <v>13.5</v>
      </c>
      <c r="L161">
        <f>VLOOKUP(D161,[6]Sheet1!$B:$V,19,0)</f>
        <v>9</v>
      </c>
      <c r="M161">
        <f>VLOOKUP(B161,[7]Sheet2!$A:$C,3,0)</f>
        <v>507</v>
      </c>
      <c r="N161" t="str">
        <f>VLOOKUP(A161,'[8]Master-April24'!$A:$AP,42,0)</f>
        <v>AWD</v>
      </c>
    </row>
    <row r="162" spans="1:14" x14ac:dyDescent="0.25">
      <c r="A162" t="s">
        <v>2158</v>
      </c>
      <c r="B162" t="s">
        <v>5307</v>
      </c>
      <c r="C162">
        <v>1</v>
      </c>
      <c r="D162">
        <v>4122</v>
      </c>
      <c r="G162">
        <f>VLOOKUP(D162,[6]Sheet1!$B:$X,16,0)</f>
        <v>12</v>
      </c>
      <c r="H162">
        <f t="shared" si="4"/>
        <v>12</v>
      </c>
      <c r="I162">
        <f>VLOOKUP(D162,[6]Sheet1!$B:$V,21,0)</f>
        <v>8.94</v>
      </c>
      <c r="J162">
        <f>VLOOKUP(D162,[6]Sheet1!$B:$V,17,0)</f>
        <v>13.75</v>
      </c>
      <c r="K162">
        <f>VLOOKUP(D162,[6]Sheet1!$B:$V,18,0)</f>
        <v>12</v>
      </c>
      <c r="L162">
        <f>VLOOKUP(D162,[6]Sheet1!$B:$V,19,0)</f>
        <v>6</v>
      </c>
      <c r="M162">
        <f>VLOOKUP(B162,[7]Sheet2!$A:$C,3,0)</f>
        <v>504</v>
      </c>
      <c r="N162" t="str">
        <f>VLOOKUP(A162,'[8]Master-April24'!$A:$AP,42,0)</f>
        <v>AWD</v>
      </c>
    </row>
    <row r="163" spans="1:14" x14ac:dyDescent="0.25">
      <c r="A163" t="s">
        <v>3796</v>
      </c>
      <c r="B163" t="s">
        <v>5408</v>
      </c>
      <c r="C163">
        <v>4</v>
      </c>
      <c r="D163">
        <v>2901</v>
      </c>
      <c r="G163">
        <f>VLOOKUP(D163,[6]Sheet1!$B:$X,16,0)</f>
        <v>48</v>
      </c>
      <c r="H163">
        <f t="shared" si="4"/>
        <v>12</v>
      </c>
      <c r="I163">
        <f>VLOOKUP(D163,[6]Sheet1!$B:$V,21,0)</f>
        <v>11.06</v>
      </c>
      <c r="J163">
        <f>VLOOKUP(D163,[6]Sheet1!$B:$V,17,0)</f>
        <v>18</v>
      </c>
      <c r="K163">
        <f>VLOOKUP(D163,[6]Sheet1!$B:$V,18,0)</f>
        <v>10.25</v>
      </c>
      <c r="L163">
        <f>VLOOKUP(D163,[6]Sheet1!$B:$V,19,0)</f>
        <v>8</v>
      </c>
      <c r="M163">
        <f>VLOOKUP(B163,[7]Sheet2!$A:$C,3,0)</f>
        <v>500</v>
      </c>
      <c r="N163" t="str">
        <f>VLOOKUP(A163,'[8]Master-April24'!$A:$AP,42,0)</f>
        <v>FBA</v>
      </c>
    </row>
    <row r="164" spans="1:14" x14ac:dyDescent="0.25">
      <c r="A164" t="s">
        <v>964</v>
      </c>
      <c r="B164" t="s">
        <v>5469</v>
      </c>
      <c r="C164">
        <v>1</v>
      </c>
      <c r="D164">
        <v>210</v>
      </c>
      <c r="E164">
        <f>VLOOKUP(D164,[6]Sheet1!$B:$X,23,0)</f>
        <v>24</v>
      </c>
      <c r="F164">
        <f>E164/C164</f>
        <v>24</v>
      </c>
      <c r="G164">
        <f>VLOOKUP(D164,[6]Sheet1!$B:$X,16,0)</f>
        <v>144</v>
      </c>
      <c r="H164">
        <f t="shared" si="4"/>
        <v>144</v>
      </c>
      <c r="I164">
        <f>VLOOKUP(D164,[6]Sheet1!$B:$V,21,0)</f>
        <v>15.98</v>
      </c>
      <c r="J164">
        <f>VLOOKUP(D164,[6]Sheet1!$B:$V,17,0)</f>
        <v>17</v>
      </c>
      <c r="K164">
        <f>VLOOKUP(D164,[6]Sheet1!$B:$V,18,0)</f>
        <v>15.5</v>
      </c>
      <c r="L164">
        <f>VLOOKUP(D164,[6]Sheet1!$B:$V,19,0)</f>
        <v>11.75</v>
      </c>
      <c r="M164">
        <f>VLOOKUP(B164,[7]Sheet2!$A:$C,3,0)</f>
        <v>499</v>
      </c>
      <c r="N164" t="str">
        <f>VLOOKUP(A164,'[8]Master-April24'!$A:$AP,42,0)</f>
        <v>AWD</v>
      </c>
    </row>
    <row r="165" spans="1:14" x14ac:dyDescent="0.25">
      <c r="A165" t="s">
        <v>4995</v>
      </c>
      <c r="B165" t="s">
        <v>5682</v>
      </c>
      <c r="C165">
        <v>4</v>
      </c>
      <c r="D165">
        <v>1748</v>
      </c>
      <c r="E165">
        <f>VLOOKUP(D165,[6]Sheet1!$B:$X,23,0)</f>
        <v>24</v>
      </c>
      <c r="F165">
        <f>E165/C165</f>
        <v>6</v>
      </c>
      <c r="G165">
        <f>VLOOKUP(D165,[6]Sheet1!$B:$X,16,0)</f>
        <v>144</v>
      </c>
      <c r="H165">
        <f t="shared" si="4"/>
        <v>36</v>
      </c>
      <c r="I165">
        <f>VLOOKUP(D165,[6]Sheet1!$B:$V,21,0)</f>
        <v>9.08</v>
      </c>
      <c r="J165">
        <f>VLOOKUP(D165,[6]Sheet1!$B:$V,17,0)</f>
        <v>17.25</v>
      </c>
      <c r="K165">
        <f>VLOOKUP(D165,[6]Sheet1!$B:$V,18,0)</f>
        <v>9</v>
      </c>
      <c r="L165">
        <f>VLOOKUP(D165,[6]Sheet1!$B:$V,19,0)</f>
        <v>8.75</v>
      </c>
      <c r="M165">
        <f>VLOOKUP(B165,[7]Sheet2!$A:$C,3,0)</f>
        <v>487</v>
      </c>
      <c r="N165" t="str">
        <f>VLOOKUP(A165,'[8]Master-April24'!$A:$AP,42,0)</f>
        <v>AWD</v>
      </c>
    </row>
    <row r="166" spans="1:14" x14ac:dyDescent="0.25">
      <c r="A166" t="s">
        <v>3052</v>
      </c>
      <c r="B166" t="s">
        <v>7781</v>
      </c>
      <c r="C166">
        <v>2</v>
      </c>
      <c r="D166">
        <v>6303</v>
      </c>
      <c r="E166">
        <f>VLOOKUP(D166,[6]Sheet1!$B:$X,23,0)</f>
        <v>24</v>
      </c>
      <c r="F166">
        <f>E166/C166</f>
        <v>12</v>
      </c>
      <c r="G166">
        <f>VLOOKUP(D166,[6]Sheet1!$B:$X,16,0)</f>
        <v>144</v>
      </c>
      <c r="H166">
        <f t="shared" si="4"/>
        <v>72</v>
      </c>
      <c r="I166">
        <f>VLOOKUP(D166,[6]Sheet1!$B:$V,21,0)</f>
        <v>15.66</v>
      </c>
      <c r="J166">
        <f>VLOOKUP(D166,[6]Sheet1!$B:$V,17,0)</f>
        <v>16.75</v>
      </c>
      <c r="K166">
        <f>VLOOKUP(D166,[6]Sheet1!$B:$V,18,0)</f>
        <v>14.25</v>
      </c>
      <c r="L166">
        <f>VLOOKUP(D166,[6]Sheet1!$B:$V,19,0)</f>
        <v>9.75</v>
      </c>
      <c r="M166">
        <f>VLOOKUP(B166,[7]Sheet2!$A:$C,3,0)</f>
        <v>487</v>
      </c>
      <c r="N166" t="str">
        <f>VLOOKUP(A166,'[8]Master-April24'!$A:$AP,42,0)</f>
        <v>AWD</v>
      </c>
    </row>
    <row r="167" spans="1:14" x14ac:dyDescent="0.25">
      <c r="A167" t="s">
        <v>2686</v>
      </c>
      <c r="B167" t="s">
        <v>5309</v>
      </c>
      <c r="C167">
        <v>1</v>
      </c>
      <c r="D167">
        <v>520</v>
      </c>
      <c r="G167">
        <f>VLOOKUP(D167,[6]Sheet1!$B:$X,16,0)</f>
        <v>36</v>
      </c>
      <c r="H167">
        <f t="shared" si="4"/>
        <v>36</v>
      </c>
      <c r="I167">
        <f>VLOOKUP(D167,[6]Sheet1!$B:$V,21,0)</f>
        <v>11.38</v>
      </c>
      <c r="J167">
        <f>VLOOKUP(D167,[6]Sheet1!$B:$V,17,0)</f>
        <v>10.5</v>
      </c>
      <c r="K167">
        <f>VLOOKUP(D167,[6]Sheet1!$B:$V,18,0)</f>
        <v>9.75</v>
      </c>
      <c r="L167">
        <f>VLOOKUP(D167,[6]Sheet1!$B:$V,19,0)</f>
        <v>5.5</v>
      </c>
      <c r="M167">
        <f>VLOOKUP(B167,[7]Sheet2!$A:$C,3,0)</f>
        <v>486</v>
      </c>
      <c r="N167" t="str">
        <f>VLOOKUP(A167,'[8]Master-April24'!$A:$AP,42,0)</f>
        <v>AWD</v>
      </c>
    </row>
    <row r="168" spans="1:14" x14ac:dyDescent="0.25">
      <c r="A168" t="s">
        <v>256</v>
      </c>
      <c r="B168" t="s">
        <v>6855</v>
      </c>
      <c r="C168">
        <v>1</v>
      </c>
      <c r="D168">
        <v>1263</v>
      </c>
      <c r="E168">
        <f>VLOOKUP(D168,[6]Sheet1!$B:$X,23,0)</f>
        <v>24</v>
      </c>
      <c r="F168">
        <f>E168/C168</f>
        <v>24</v>
      </c>
      <c r="G168">
        <f>VLOOKUP(D168,[6]Sheet1!$B:$X,16,0)</f>
        <v>144</v>
      </c>
      <c r="H168">
        <f t="shared" si="4"/>
        <v>144</v>
      </c>
      <c r="I168">
        <f>VLOOKUP(D168,[6]Sheet1!$B:$V,21,0)</f>
        <v>14.8</v>
      </c>
      <c r="J168">
        <f>VLOOKUP(D168,[6]Sheet1!$B:$V,17,0)</f>
        <v>15.25</v>
      </c>
      <c r="K168">
        <f>VLOOKUP(D168,[6]Sheet1!$B:$V,18,0)</f>
        <v>14.75</v>
      </c>
      <c r="L168">
        <f>VLOOKUP(D168,[6]Sheet1!$B:$V,19,0)</f>
        <v>9.5</v>
      </c>
      <c r="M168">
        <f>VLOOKUP(B168,[7]Sheet2!$A:$C,3,0)</f>
        <v>475</v>
      </c>
      <c r="N168" t="str">
        <f>VLOOKUP(A168,'[8]Master-April24'!$A:$AP,42,0)</f>
        <v>FBA</v>
      </c>
    </row>
    <row r="169" spans="1:14" x14ac:dyDescent="0.25">
      <c r="A169" t="s">
        <v>2155</v>
      </c>
      <c r="B169" t="s">
        <v>5236</v>
      </c>
      <c r="C169">
        <v>1</v>
      </c>
      <c r="D169">
        <v>4121</v>
      </c>
      <c r="G169">
        <f>VLOOKUP(D169,[6]Sheet1!$B:$X,16,0)</f>
        <v>12</v>
      </c>
      <c r="H169">
        <f t="shared" si="4"/>
        <v>12</v>
      </c>
      <c r="I169">
        <f>VLOOKUP(D169,[6]Sheet1!$B:$V,21,0)</f>
        <v>8.98</v>
      </c>
      <c r="J169">
        <f>VLOOKUP(D169,[6]Sheet1!$B:$V,17,0)</f>
        <v>13.5</v>
      </c>
      <c r="K169">
        <f>VLOOKUP(D169,[6]Sheet1!$B:$V,18,0)</f>
        <v>12</v>
      </c>
      <c r="L169">
        <f>VLOOKUP(D169,[6]Sheet1!$B:$V,19,0)</f>
        <v>6</v>
      </c>
      <c r="M169">
        <f>VLOOKUP(B169,[7]Sheet2!$A:$C,3,0)</f>
        <v>472</v>
      </c>
      <c r="N169" t="str">
        <f>VLOOKUP(A169,'[8]Master-April24'!$A:$AP,42,0)</f>
        <v>AWD</v>
      </c>
    </row>
    <row r="170" spans="1:14" x14ac:dyDescent="0.25">
      <c r="A170" t="s">
        <v>3395</v>
      </c>
      <c r="B170" t="s">
        <v>7973</v>
      </c>
      <c r="C170">
        <v>2</v>
      </c>
      <c r="D170">
        <v>903</v>
      </c>
      <c r="E170">
        <f>VLOOKUP(D170,[6]Sheet1!$B:$X,23,0)</f>
        <v>24</v>
      </c>
      <c r="F170">
        <f>E170/C170</f>
        <v>12</v>
      </c>
      <c r="G170">
        <f>VLOOKUP(D170,[6]Sheet1!$B:$X,16,0)</f>
        <v>144</v>
      </c>
      <c r="H170">
        <f t="shared" si="4"/>
        <v>72</v>
      </c>
      <c r="I170">
        <f>VLOOKUP(D170,[6]Sheet1!$B:$V,21,0)</f>
        <v>28.5</v>
      </c>
      <c r="J170">
        <f>VLOOKUP(D170,[6]Sheet1!$B:$V,17,0)</f>
        <v>23.25</v>
      </c>
      <c r="K170">
        <f>VLOOKUP(D170,[6]Sheet1!$B:$V,18,0)</f>
        <v>19</v>
      </c>
      <c r="L170">
        <f>VLOOKUP(D170,[6]Sheet1!$B:$V,19,0)</f>
        <v>9.5</v>
      </c>
      <c r="M170">
        <f>VLOOKUP(B170,[7]Sheet2!$A:$C,3,0)</f>
        <v>463</v>
      </c>
      <c r="N170" t="str">
        <f>VLOOKUP(A170,'[8]Master-April24'!$A:$AP,42,0)</f>
        <v>AWD</v>
      </c>
    </row>
    <row r="171" spans="1:14" x14ac:dyDescent="0.25">
      <c r="A171" t="s">
        <v>2854</v>
      </c>
      <c r="B171" t="s">
        <v>5377</v>
      </c>
      <c r="C171">
        <v>6</v>
      </c>
      <c r="D171">
        <v>560</v>
      </c>
      <c r="G171">
        <f>VLOOKUP(D171,[6]Sheet1!$B:$X,16,0)</f>
        <v>48</v>
      </c>
      <c r="H171">
        <f t="shared" si="4"/>
        <v>8</v>
      </c>
      <c r="I171">
        <f>VLOOKUP(D171,[6]Sheet1!$B:$V,21,0)</f>
        <v>24.04</v>
      </c>
      <c r="J171">
        <f>VLOOKUP(D171,[6]Sheet1!$B:$V,17,0)</f>
        <v>12.25</v>
      </c>
      <c r="K171">
        <f>VLOOKUP(D171,[6]Sheet1!$B:$V,18,0)</f>
        <v>9.5</v>
      </c>
      <c r="L171">
        <f>VLOOKUP(D171,[6]Sheet1!$B:$V,19,0)</f>
        <v>8.25</v>
      </c>
      <c r="M171">
        <f>VLOOKUP(B171,[7]Sheet2!$A:$C,3,0)</f>
        <v>441</v>
      </c>
      <c r="N171" t="str">
        <f>VLOOKUP(A171,'[8]Master-April24'!$A:$AP,42,0)</f>
        <v>AWD</v>
      </c>
    </row>
    <row r="172" spans="1:14" x14ac:dyDescent="0.25">
      <c r="A172" t="s">
        <v>872</v>
      </c>
      <c r="B172" t="s">
        <v>5275</v>
      </c>
      <c r="C172">
        <v>1</v>
      </c>
      <c r="D172">
        <v>2028</v>
      </c>
      <c r="E172">
        <f>VLOOKUP(D172,[6]Sheet1!$B:$X,23,0)</f>
        <v>24</v>
      </c>
      <c r="F172">
        <f>E172/C172</f>
        <v>24</v>
      </c>
      <c r="G172">
        <f>VLOOKUP(D172,[6]Sheet1!$B:$X,16,0)</f>
        <v>72</v>
      </c>
      <c r="H172">
        <f t="shared" si="4"/>
        <v>72</v>
      </c>
      <c r="I172">
        <f>VLOOKUP(D172,[6]Sheet1!$B:$V,21,0)</f>
        <v>26.22</v>
      </c>
      <c r="J172">
        <f>VLOOKUP(D172,[6]Sheet1!$B:$V,17,0)</f>
        <v>15.5</v>
      </c>
      <c r="K172">
        <f>VLOOKUP(D172,[6]Sheet1!$B:$V,18,0)</f>
        <v>15</v>
      </c>
      <c r="L172">
        <f>VLOOKUP(D172,[6]Sheet1!$B:$V,19,0)</f>
        <v>10.5</v>
      </c>
      <c r="M172">
        <f>VLOOKUP(B172,[7]Sheet2!$A:$C,3,0)</f>
        <v>437</v>
      </c>
      <c r="N172" t="str">
        <f>VLOOKUP(A172,'[8]Master-April24'!$A:$AP,42,0)</f>
        <v>AWD</v>
      </c>
    </row>
    <row r="173" spans="1:14" x14ac:dyDescent="0.25">
      <c r="A173" t="s">
        <v>5007</v>
      </c>
      <c r="B173" t="s">
        <v>5275</v>
      </c>
      <c r="C173">
        <v>1</v>
      </c>
      <c r="D173">
        <v>2028</v>
      </c>
      <c r="E173">
        <f>VLOOKUP(D173,[6]Sheet1!$B:$X,23,0)</f>
        <v>24</v>
      </c>
      <c r="F173">
        <f>E173/C173</f>
        <v>24</v>
      </c>
      <c r="G173">
        <f>VLOOKUP(D173,[6]Sheet1!$B:$X,16,0)</f>
        <v>72</v>
      </c>
      <c r="H173">
        <f t="shared" si="4"/>
        <v>72</v>
      </c>
      <c r="I173">
        <f>VLOOKUP(D173,[6]Sheet1!$B:$V,21,0)</f>
        <v>26.22</v>
      </c>
      <c r="J173">
        <f>VLOOKUP(D173,[6]Sheet1!$B:$V,17,0)</f>
        <v>15.5</v>
      </c>
      <c r="K173">
        <f>VLOOKUP(D173,[6]Sheet1!$B:$V,18,0)</f>
        <v>15</v>
      </c>
      <c r="L173">
        <f>VLOOKUP(D173,[6]Sheet1!$B:$V,19,0)</f>
        <v>10.5</v>
      </c>
      <c r="M173">
        <f>VLOOKUP(B173,[7]Sheet2!$A:$C,3,0)</f>
        <v>437</v>
      </c>
      <c r="N173" t="e">
        <f>VLOOKUP(A173,'[8]Master-April24'!$A:$AP,42,0)</f>
        <v>#N/A</v>
      </c>
    </row>
    <row r="174" spans="1:14" x14ac:dyDescent="0.25">
      <c r="A174" t="s">
        <v>5021</v>
      </c>
      <c r="B174" t="s">
        <v>5275</v>
      </c>
      <c r="C174">
        <v>1</v>
      </c>
      <c r="D174">
        <v>2028</v>
      </c>
      <c r="E174">
        <f>VLOOKUP(D174,[6]Sheet1!$B:$X,23,0)</f>
        <v>24</v>
      </c>
      <c r="F174">
        <f>E174/C174</f>
        <v>24</v>
      </c>
      <c r="G174">
        <f>VLOOKUP(D174,[6]Sheet1!$B:$X,16,0)</f>
        <v>72</v>
      </c>
      <c r="H174">
        <f t="shared" si="4"/>
        <v>72</v>
      </c>
      <c r="I174">
        <f>VLOOKUP(D174,[6]Sheet1!$B:$V,21,0)</f>
        <v>26.22</v>
      </c>
      <c r="J174">
        <f>VLOOKUP(D174,[6]Sheet1!$B:$V,17,0)</f>
        <v>15.5</v>
      </c>
      <c r="K174">
        <f>VLOOKUP(D174,[6]Sheet1!$B:$V,18,0)</f>
        <v>15</v>
      </c>
      <c r="L174">
        <f>VLOOKUP(D174,[6]Sheet1!$B:$V,19,0)</f>
        <v>10.5</v>
      </c>
      <c r="M174">
        <f>VLOOKUP(B174,[7]Sheet2!$A:$C,3,0)</f>
        <v>437</v>
      </c>
      <c r="N174" t="e">
        <f>VLOOKUP(A174,'[8]Master-April24'!$A:$AP,42,0)</f>
        <v>#N/A</v>
      </c>
    </row>
    <row r="175" spans="1:14" x14ac:dyDescent="0.25">
      <c r="A175" t="s">
        <v>4951</v>
      </c>
      <c r="B175" t="s">
        <v>5334</v>
      </c>
      <c r="C175">
        <v>10</v>
      </c>
      <c r="D175">
        <v>3144</v>
      </c>
      <c r="G175">
        <f>VLOOKUP(D175,[6]Sheet1!$B:$X,16,0)</f>
        <v>100</v>
      </c>
      <c r="H175">
        <f t="shared" si="4"/>
        <v>10</v>
      </c>
      <c r="I175">
        <f>VLOOKUP(D175,[6]Sheet1!$B:$V,21,0)</f>
        <v>8.08</v>
      </c>
      <c r="J175">
        <f>VLOOKUP(D175,[6]Sheet1!$B:$V,17,0)</f>
        <v>12</v>
      </c>
      <c r="K175">
        <f>VLOOKUP(D175,[6]Sheet1!$B:$V,18,0)</f>
        <v>10</v>
      </c>
      <c r="L175">
        <f>VLOOKUP(D175,[6]Sheet1!$B:$V,19,0)</f>
        <v>7</v>
      </c>
      <c r="M175">
        <f>VLOOKUP(B175,[7]Sheet2!$A:$C,3,0)</f>
        <v>436</v>
      </c>
      <c r="N175" t="str">
        <f>VLOOKUP(A175,'[8]Master-April24'!$A:$AP,42,0)</f>
        <v>AWD</v>
      </c>
    </row>
    <row r="176" spans="1:14" x14ac:dyDescent="0.25">
      <c r="A176" t="s">
        <v>1105</v>
      </c>
      <c r="B176" t="s">
        <v>6863</v>
      </c>
      <c r="C176">
        <v>1</v>
      </c>
      <c r="D176">
        <v>2236</v>
      </c>
      <c r="G176">
        <f>VLOOKUP(D176,[6]Sheet1!$B:$X,16,0)</f>
        <v>24</v>
      </c>
      <c r="H176">
        <f t="shared" si="4"/>
        <v>24</v>
      </c>
      <c r="I176">
        <f>VLOOKUP(D176,[6]Sheet1!$B:$V,21,0)</f>
        <v>16.28</v>
      </c>
      <c r="J176">
        <f>VLOOKUP(D176,[6]Sheet1!$B:$V,17,0)</f>
        <v>11.75</v>
      </c>
      <c r="K176">
        <f>VLOOKUP(D176,[6]Sheet1!$B:$V,18,0)</f>
        <v>8.25</v>
      </c>
      <c r="L176">
        <f>VLOOKUP(D176,[6]Sheet1!$B:$V,19,0)</f>
        <v>8</v>
      </c>
      <c r="M176">
        <f>VLOOKUP(B176,[7]Sheet2!$A:$C,3,0)</f>
        <v>433</v>
      </c>
      <c r="N176" t="str">
        <f>VLOOKUP(A176,'[8]Master-April24'!$A:$AP,42,0)</f>
        <v>AWD</v>
      </c>
    </row>
    <row r="177" spans="1:14" x14ac:dyDescent="0.25">
      <c r="A177" t="s">
        <v>3125</v>
      </c>
      <c r="B177" t="s">
        <v>5569</v>
      </c>
      <c r="C177">
        <v>1</v>
      </c>
      <c r="D177">
        <v>713</v>
      </c>
      <c r="E177">
        <f>VLOOKUP(D177,[6]Sheet1!$B:$X,23,0)</f>
        <v>24</v>
      </c>
      <c r="F177">
        <f>E177/C177</f>
        <v>24</v>
      </c>
      <c r="G177">
        <f>VLOOKUP(D177,[6]Sheet1!$B:$X,16,0)</f>
        <v>144</v>
      </c>
      <c r="H177">
        <f t="shared" si="4"/>
        <v>144</v>
      </c>
      <c r="I177">
        <f>VLOOKUP(D177,[6]Sheet1!$B:$V,21,0)</f>
        <v>16.440000000000001</v>
      </c>
      <c r="J177">
        <f>VLOOKUP(D177,[6]Sheet1!$B:$V,17,0)</f>
        <v>17.25</v>
      </c>
      <c r="K177">
        <f>VLOOKUP(D177,[6]Sheet1!$B:$V,18,0)</f>
        <v>11.25</v>
      </c>
      <c r="L177">
        <f>VLOOKUP(D177,[6]Sheet1!$B:$V,19,0)</f>
        <v>9.25</v>
      </c>
      <c r="M177">
        <f>VLOOKUP(B177,[7]Sheet2!$A:$C,3,0)</f>
        <v>416</v>
      </c>
      <c r="N177" t="str">
        <f>VLOOKUP(A177,'[8]Master-April24'!$A:$AP,42,0)</f>
        <v>AWD</v>
      </c>
    </row>
    <row r="178" spans="1:14" x14ac:dyDescent="0.25">
      <c r="A178" t="s">
        <v>1377</v>
      </c>
      <c r="B178" t="s">
        <v>5231</v>
      </c>
      <c r="C178">
        <v>2</v>
      </c>
      <c r="D178">
        <v>306</v>
      </c>
      <c r="E178">
        <f>VLOOKUP(D178,[6]Sheet1!$B:$X,23,0)</f>
        <v>24</v>
      </c>
      <c r="F178">
        <f>E178/C178</f>
        <v>12</v>
      </c>
      <c r="G178">
        <f>VLOOKUP(D178,[6]Sheet1!$B:$X,16,0)</f>
        <v>144</v>
      </c>
      <c r="H178">
        <f t="shared" si="4"/>
        <v>72</v>
      </c>
      <c r="I178">
        <f>VLOOKUP(D178,[6]Sheet1!$B:$V,21,0)</f>
        <v>15.14</v>
      </c>
      <c r="J178">
        <f>VLOOKUP(D178,[6]Sheet1!$B:$V,17,0)</f>
        <v>13.75</v>
      </c>
      <c r="K178">
        <f>VLOOKUP(D178,[6]Sheet1!$B:$V,18,0)</f>
        <v>12.75</v>
      </c>
      <c r="L178">
        <f>VLOOKUP(D178,[6]Sheet1!$B:$V,19,0)</f>
        <v>11</v>
      </c>
      <c r="M178">
        <f>VLOOKUP(B178,[7]Sheet2!$A:$C,3,0)</f>
        <v>403</v>
      </c>
      <c r="N178" t="str">
        <f>VLOOKUP(A178,'[8]Master-April24'!$A:$AP,42,0)</f>
        <v>AWD</v>
      </c>
    </row>
    <row r="179" spans="1:14" x14ac:dyDescent="0.25">
      <c r="A179" t="s">
        <v>3969</v>
      </c>
      <c r="B179" t="s">
        <v>5381</v>
      </c>
      <c r="C179">
        <v>3</v>
      </c>
      <c r="D179">
        <v>560</v>
      </c>
      <c r="G179">
        <f>VLOOKUP(D179,[6]Sheet1!$B:$X,16,0)</f>
        <v>48</v>
      </c>
      <c r="H179">
        <f t="shared" si="4"/>
        <v>16</v>
      </c>
      <c r="I179">
        <f>VLOOKUP(D179,[6]Sheet1!$B:$V,21,0)</f>
        <v>24.04</v>
      </c>
      <c r="J179">
        <f>VLOOKUP(D179,[6]Sheet1!$B:$V,17,0)</f>
        <v>12.25</v>
      </c>
      <c r="K179">
        <f>VLOOKUP(D179,[6]Sheet1!$B:$V,18,0)</f>
        <v>9.5</v>
      </c>
      <c r="L179">
        <f>VLOOKUP(D179,[6]Sheet1!$B:$V,19,0)</f>
        <v>8.25</v>
      </c>
      <c r="M179">
        <f>VLOOKUP(B179,[7]Sheet2!$A:$C,3,0)</f>
        <v>401</v>
      </c>
      <c r="N179" t="e">
        <f>VLOOKUP(A179,'[8]Master-April24'!$A:$AP,42,0)</f>
        <v>#N/A</v>
      </c>
    </row>
    <row r="180" spans="1:14" x14ac:dyDescent="0.25">
      <c r="A180" t="s">
        <v>4925</v>
      </c>
      <c r="B180" t="s">
        <v>5381</v>
      </c>
      <c r="C180">
        <v>3</v>
      </c>
      <c r="D180">
        <v>560</v>
      </c>
      <c r="G180">
        <f>VLOOKUP(D180,[6]Sheet1!$B:$X,16,0)</f>
        <v>48</v>
      </c>
      <c r="H180">
        <f t="shared" si="4"/>
        <v>16</v>
      </c>
      <c r="I180">
        <f>VLOOKUP(D180,[6]Sheet1!$B:$V,21,0)</f>
        <v>24.04</v>
      </c>
      <c r="J180">
        <f>VLOOKUP(D180,[6]Sheet1!$B:$V,17,0)</f>
        <v>12.25</v>
      </c>
      <c r="K180">
        <f>VLOOKUP(D180,[6]Sheet1!$B:$V,18,0)</f>
        <v>9.5</v>
      </c>
      <c r="L180">
        <f>VLOOKUP(D180,[6]Sheet1!$B:$V,19,0)</f>
        <v>8.25</v>
      </c>
      <c r="M180">
        <f>VLOOKUP(B180,[7]Sheet2!$A:$C,3,0)</f>
        <v>401</v>
      </c>
      <c r="N180" t="str">
        <f>VLOOKUP(A180,'[8]Master-April24'!$A:$AP,42,0)</f>
        <v>AWD</v>
      </c>
    </row>
    <row r="181" spans="1:14" x14ac:dyDescent="0.25">
      <c r="A181" t="s">
        <v>2208</v>
      </c>
      <c r="B181" t="s">
        <v>6846</v>
      </c>
      <c r="C181">
        <v>1</v>
      </c>
      <c r="D181">
        <v>4147</v>
      </c>
      <c r="G181">
        <f>VLOOKUP(D181,[6]Sheet1!$B:$X,16,0)</f>
        <v>12</v>
      </c>
      <c r="H181">
        <f t="shared" si="4"/>
        <v>12</v>
      </c>
      <c r="I181">
        <f>VLOOKUP(D181,[6]Sheet1!$B:$V,21,0)</f>
        <v>10.14</v>
      </c>
      <c r="J181">
        <f>VLOOKUP(D181,[6]Sheet1!$B:$V,17,0)</f>
        <v>18.75</v>
      </c>
      <c r="K181">
        <f>VLOOKUP(D181,[6]Sheet1!$B:$V,18,0)</f>
        <v>12</v>
      </c>
      <c r="L181">
        <f>VLOOKUP(D181,[6]Sheet1!$B:$V,19,0)</f>
        <v>5.75</v>
      </c>
      <c r="M181">
        <f>VLOOKUP(B181,[7]Sheet2!$A:$C,3,0)</f>
        <v>395</v>
      </c>
      <c r="N181" t="str">
        <f>VLOOKUP(A181,'[8]Master-April24'!$A:$AP,42,0)</f>
        <v>AWD</v>
      </c>
    </row>
    <row r="182" spans="1:14" x14ac:dyDescent="0.25">
      <c r="A182" t="s">
        <v>4952</v>
      </c>
      <c r="B182" t="s">
        <v>5645</v>
      </c>
      <c r="C182">
        <v>1</v>
      </c>
      <c r="D182">
        <v>211</v>
      </c>
      <c r="E182">
        <f>VLOOKUP(D182,[6]Sheet1!$B:$X,23,0)</f>
        <v>24</v>
      </c>
      <c r="F182">
        <f>E182/C182</f>
        <v>24</v>
      </c>
      <c r="G182">
        <f>VLOOKUP(D182,[6]Sheet1!$B:$X,16,0)</f>
        <v>144</v>
      </c>
      <c r="H182">
        <f t="shared" si="4"/>
        <v>144</v>
      </c>
      <c r="I182">
        <f>VLOOKUP(D182,[6]Sheet1!$B:$V,21,0)</f>
        <v>18.940000000000001</v>
      </c>
      <c r="J182">
        <f>VLOOKUP(D182,[6]Sheet1!$B:$V,17,0)</f>
        <v>12.75</v>
      </c>
      <c r="K182">
        <f>VLOOKUP(D182,[6]Sheet1!$B:$V,18,0)</f>
        <v>12.25</v>
      </c>
      <c r="L182">
        <f>VLOOKUP(D182,[6]Sheet1!$B:$V,19,0)</f>
        <v>12</v>
      </c>
      <c r="M182">
        <f>VLOOKUP(B182,[7]Sheet2!$A:$C,3,0)</f>
        <v>388</v>
      </c>
      <c r="N182" t="str">
        <f>VLOOKUP(A182,'[8]Master-April24'!$A:$AP,42,0)</f>
        <v>AWD</v>
      </c>
    </row>
    <row r="183" spans="1:14" x14ac:dyDescent="0.25">
      <c r="A183" t="s">
        <v>2444</v>
      </c>
      <c r="B183" t="s">
        <v>5265</v>
      </c>
      <c r="C183">
        <v>2</v>
      </c>
      <c r="D183">
        <v>5044</v>
      </c>
      <c r="G183">
        <f>VLOOKUP(D183,[6]Sheet1!$B:$X,16,0)</f>
        <v>48</v>
      </c>
      <c r="H183">
        <f t="shared" si="4"/>
        <v>24</v>
      </c>
      <c r="I183">
        <f>VLOOKUP(D183,[6]Sheet1!$B:$V,21,0)</f>
        <v>24.08</v>
      </c>
      <c r="J183">
        <f>VLOOKUP(D183,[6]Sheet1!$B:$V,17,0)</f>
        <v>13</v>
      </c>
      <c r="K183">
        <f>VLOOKUP(D183,[6]Sheet1!$B:$V,18,0)</f>
        <v>9.75</v>
      </c>
      <c r="L183">
        <f>VLOOKUP(D183,[6]Sheet1!$B:$V,19,0)</f>
        <v>8.5</v>
      </c>
      <c r="M183">
        <f>VLOOKUP(B183,[7]Sheet2!$A:$C,3,0)</f>
        <v>382</v>
      </c>
      <c r="N183" t="str">
        <f>VLOOKUP(A183,'[8]Master-April24'!$A:$AP,42,0)</f>
        <v>AWD</v>
      </c>
    </row>
    <row r="184" spans="1:14" x14ac:dyDescent="0.25">
      <c r="A184" t="s">
        <v>1053</v>
      </c>
      <c r="B184" t="s">
        <v>6848</v>
      </c>
      <c r="C184">
        <v>1</v>
      </c>
      <c r="D184">
        <v>2205</v>
      </c>
      <c r="E184">
        <f>VLOOKUP(D184,[6]Sheet1!$B:$X,23,0)</f>
        <v>24</v>
      </c>
      <c r="F184">
        <f>E184/C184</f>
        <v>24</v>
      </c>
      <c r="G184">
        <f>VLOOKUP(D184,[6]Sheet1!$B:$X,16,0)</f>
        <v>72</v>
      </c>
      <c r="H184">
        <f t="shared" si="4"/>
        <v>72</v>
      </c>
      <c r="I184">
        <f>VLOOKUP(D184,[6]Sheet1!$B:$V,21,0)</f>
        <v>19.02</v>
      </c>
      <c r="J184">
        <f>VLOOKUP(D184,[6]Sheet1!$B:$V,17,0)</f>
        <v>20</v>
      </c>
      <c r="K184">
        <f>VLOOKUP(D184,[6]Sheet1!$B:$V,18,0)</f>
        <v>13.5</v>
      </c>
      <c r="L184">
        <f>VLOOKUP(D184,[6]Sheet1!$B:$V,19,0)</f>
        <v>9</v>
      </c>
      <c r="M184">
        <f>VLOOKUP(B184,[7]Sheet2!$A:$C,3,0)</f>
        <v>382</v>
      </c>
      <c r="N184" t="str">
        <f>VLOOKUP(A184,'[8]Master-April24'!$A:$AP,42,0)</f>
        <v>AWD</v>
      </c>
    </row>
    <row r="185" spans="1:14" x14ac:dyDescent="0.25">
      <c r="A185" t="s">
        <v>2352</v>
      </c>
      <c r="B185" t="s">
        <v>7431</v>
      </c>
      <c r="C185">
        <v>1</v>
      </c>
      <c r="D185">
        <v>5002</v>
      </c>
      <c r="E185" t="e">
        <f>VLOOKUP(D185,[6]Sheet1!$B:$X,23,0)</f>
        <v>#N/A</v>
      </c>
      <c r="F185" t="e">
        <f>E185/C185</f>
        <v>#N/A</v>
      </c>
      <c r="G185" t="e">
        <f>VLOOKUP(D185,[6]Sheet1!$B:$X,16,0)</f>
        <v>#N/A</v>
      </c>
      <c r="H185" t="e">
        <f t="shared" si="4"/>
        <v>#N/A</v>
      </c>
      <c r="I185" t="e">
        <f>VLOOKUP(D185,[6]Sheet1!$B:$V,21,0)</f>
        <v>#N/A</v>
      </c>
      <c r="J185" t="e">
        <f>VLOOKUP(D185,[6]Sheet1!$B:$V,17,0)</f>
        <v>#N/A</v>
      </c>
      <c r="K185" t="e">
        <f>VLOOKUP(D185,[6]Sheet1!$B:$V,18,0)</f>
        <v>#N/A</v>
      </c>
      <c r="L185" t="e">
        <f>VLOOKUP(D185,[6]Sheet1!$B:$V,19,0)</f>
        <v>#N/A</v>
      </c>
      <c r="M185">
        <f>VLOOKUP(B185,[7]Sheet2!$A:$C,3,0)</f>
        <v>376</v>
      </c>
      <c r="N185" t="str">
        <f>VLOOKUP(A185,'[8]Master-April24'!$A:$AP,42,0)</f>
        <v>AWD</v>
      </c>
    </row>
    <row r="186" spans="1:14" x14ac:dyDescent="0.25">
      <c r="A186" t="s">
        <v>4937</v>
      </c>
      <c r="B186" t="s">
        <v>5541</v>
      </c>
      <c r="C186">
        <v>4</v>
      </c>
      <c r="D186">
        <v>1747</v>
      </c>
      <c r="E186">
        <f>VLOOKUP(D186,[6]Sheet1!$B:$X,23,0)</f>
        <v>24</v>
      </c>
      <c r="F186">
        <f>E186/C186</f>
        <v>6</v>
      </c>
      <c r="G186">
        <f>VLOOKUP(D186,[6]Sheet1!$B:$X,16,0)</f>
        <v>144</v>
      </c>
      <c r="H186">
        <f t="shared" si="4"/>
        <v>36</v>
      </c>
      <c r="I186">
        <f>VLOOKUP(D186,[6]Sheet1!$B:$V,21,0)</f>
        <v>9.1</v>
      </c>
      <c r="J186">
        <f>VLOOKUP(D186,[6]Sheet1!$B:$V,17,0)</f>
        <v>17.5</v>
      </c>
      <c r="K186">
        <f>VLOOKUP(D186,[6]Sheet1!$B:$V,18,0)</f>
        <v>9</v>
      </c>
      <c r="L186">
        <f>VLOOKUP(D186,[6]Sheet1!$B:$V,19,0)</f>
        <v>8.75</v>
      </c>
      <c r="M186">
        <f>VLOOKUP(B186,[7]Sheet2!$A:$C,3,0)</f>
        <v>375</v>
      </c>
      <c r="N186" t="str">
        <f>VLOOKUP(A186,'[8]Master-April24'!$A:$AP,42,0)</f>
        <v>AWD</v>
      </c>
    </row>
    <row r="187" spans="1:14" x14ac:dyDescent="0.25">
      <c r="A187" t="s">
        <v>1503</v>
      </c>
      <c r="B187" t="s">
        <v>5343</v>
      </c>
      <c r="C187">
        <v>1</v>
      </c>
      <c r="D187">
        <v>3147</v>
      </c>
      <c r="G187">
        <f>VLOOKUP(D187,[6]Sheet1!$B:$X,16,0)</f>
        <v>12</v>
      </c>
      <c r="H187">
        <f t="shared" si="4"/>
        <v>12</v>
      </c>
      <c r="I187">
        <f>VLOOKUP(D187,[6]Sheet1!$B:$V,21,0)</f>
        <v>9.94</v>
      </c>
      <c r="J187">
        <f>VLOOKUP(D187,[6]Sheet1!$B:$V,17,0)</f>
        <v>18.75</v>
      </c>
      <c r="K187">
        <f>VLOOKUP(D187,[6]Sheet1!$B:$V,18,0)</f>
        <v>12.25</v>
      </c>
      <c r="L187">
        <f>VLOOKUP(D187,[6]Sheet1!$B:$V,19,0)</f>
        <v>5.75</v>
      </c>
      <c r="M187">
        <f>VLOOKUP(B187,[7]Sheet2!$A:$C,3,0)</f>
        <v>374</v>
      </c>
      <c r="N187" t="str">
        <f>VLOOKUP(A187,'[8]Master-April24'!$A:$AP,42,0)</f>
        <v>AWD</v>
      </c>
    </row>
    <row r="188" spans="1:14" x14ac:dyDescent="0.25">
      <c r="A188" t="s">
        <v>1322</v>
      </c>
      <c r="B188" t="s">
        <v>7210</v>
      </c>
      <c r="C188">
        <v>4</v>
      </c>
      <c r="D188">
        <v>2807</v>
      </c>
      <c r="E188">
        <f>VLOOKUP(D188,[6]Sheet1!$B:$X,23,0)</f>
        <v>24</v>
      </c>
      <c r="F188">
        <f>E188/C188</f>
        <v>6</v>
      </c>
      <c r="G188">
        <f>VLOOKUP(D188,[6]Sheet1!$B:$X,16,0)</f>
        <v>144</v>
      </c>
      <c r="H188">
        <f t="shared" si="4"/>
        <v>36</v>
      </c>
      <c r="I188">
        <f>VLOOKUP(D188,[6]Sheet1!$B:$V,21,0)</f>
        <v>20.52</v>
      </c>
      <c r="J188">
        <f>VLOOKUP(D188,[6]Sheet1!$B:$V,17,0)</f>
        <v>18.75</v>
      </c>
      <c r="K188">
        <f>VLOOKUP(D188,[6]Sheet1!$B:$V,18,0)</f>
        <v>14.75</v>
      </c>
      <c r="L188">
        <f>VLOOKUP(D188,[6]Sheet1!$B:$V,19,0)</f>
        <v>14.25</v>
      </c>
      <c r="M188">
        <f>VLOOKUP(B188,[7]Sheet2!$A:$C,3,0)</f>
        <v>372</v>
      </c>
      <c r="N188" t="str">
        <f>VLOOKUP(A188,'[8]Master-April24'!$A:$AP,42,0)</f>
        <v>AWD</v>
      </c>
    </row>
    <row r="189" spans="1:14" x14ac:dyDescent="0.25">
      <c r="A189" t="s">
        <v>2140</v>
      </c>
      <c r="B189" t="s">
        <v>5313</v>
      </c>
      <c r="C189">
        <v>1</v>
      </c>
      <c r="D189">
        <v>4104</v>
      </c>
      <c r="G189">
        <f>VLOOKUP(D189,[6]Sheet1!$B:$X,16,0)</f>
        <v>12</v>
      </c>
      <c r="H189">
        <f t="shared" si="4"/>
        <v>12</v>
      </c>
      <c r="I189">
        <f>VLOOKUP(D189,[6]Sheet1!$B:$V,21,0)</f>
        <v>8.6199999999999992</v>
      </c>
      <c r="J189">
        <f>VLOOKUP(D189,[6]Sheet1!$B:$V,17,0)</f>
        <v>12.75</v>
      </c>
      <c r="K189">
        <f>VLOOKUP(D189,[6]Sheet1!$B:$V,18,0)</f>
        <v>12</v>
      </c>
      <c r="L189">
        <f>VLOOKUP(D189,[6]Sheet1!$B:$V,19,0)</f>
        <v>5</v>
      </c>
      <c r="M189">
        <f>VLOOKUP(B189,[7]Sheet2!$A:$C,3,0)</f>
        <v>369</v>
      </c>
      <c r="N189" t="str">
        <f>VLOOKUP(A189,'[8]Master-April24'!$A:$AP,42,0)</f>
        <v>AWD</v>
      </c>
    </row>
    <row r="190" spans="1:14" x14ac:dyDescent="0.25">
      <c r="A190" t="s">
        <v>4954</v>
      </c>
      <c r="B190" t="s">
        <v>5303</v>
      </c>
      <c r="C190">
        <v>1</v>
      </c>
      <c r="D190">
        <v>3171</v>
      </c>
      <c r="G190">
        <f>VLOOKUP(D190,[6]Sheet1!$B:$X,16,0)</f>
        <v>12</v>
      </c>
      <c r="H190">
        <f t="shared" si="4"/>
        <v>12</v>
      </c>
      <c r="I190">
        <f>VLOOKUP(D190,[6]Sheet1!$B:$V,21,0)</f>
        <v>4.22</v>
      </c>
      <c r="J190">
        <f>VLOOKUP(D190,[6]Sheet1!$B:$V,17,0)</f>
        <v>14</v>
      </c>
      <c r="K190">
        <f>VLOOKUP(D190,[6]Sheet1!$B:$V,18,0)</f>
        <v>10.5</v>
      </c>
      <c r="L190">
        <f>VLOOKUP(D190,[6]Sheet1!$B:$V,19,0)</f>
        <v>7.25</v>
      </c>
      <c r="M190">
        <f>VLOOKUP(B190,[7]Sheet2!$A:$C,3,0)</f>
        <v>367</v>
      </c>
      <c r="N190" t="str">
        <f>VLOOKUP(A190,'[8]Master-April24'!$A:$AP,42,0)</f>
        <v>AWD</v>
      </c>
    </row>
    <row r="191" spans="1:14" x14ac:dyDescent="0.25">
      <c r="A191" t="s">
        <v>3894</v>
      </c>
      <c r="B191" t="s">
        <v>5615</v>
      </c>
      <c r="C191">
        <v>4</v>
      </c>
      <c r="D191">
        <v>1753</v>
      </c>
      <c r="E191">
        <f>VLOOKUP(D191,[6]Sheet1!$B:$X,23,0)</f>
        <v>24</v>
      </c>
      <c r="F191">
        <f>E191/C191</f>
        <v>6</v>
      </c>
      <c r="G191">
        <f>VLOOKUP(D191,[6]Sheet1!$B:$X,16,0)</f>
        <v>144</v>
      </c>
      <c r="H191">
        <f t="shared" si="4"/>
        <v>36</v>
      </c>
      <c r="I191">
        <f>VLOOKUP(D191,[6]Sheet1!$B:$V,21,0)</f>
        <v>11.28</v>
      </c>
      <c r="J191">
        <f>VLOOKUP(D191,[6]Sheet1!$B:$V,17,0)</f>
        <v>13.5</v>
      </c>
      <c r="K191">
        <f>VLOOKUP(D191,[6]Sheet1!$B:$V,18,0)</f>
        <v>13</v>
      </c>
      <c r="L191">
        <f>VLOOKUP(D191,[6]Sheet1!$B:$V,19,0)</f>
        <v>12.25</v>
      </c>
      <c r="M191">
        <f>VLOOKUP(B191,[7]Sheet2!$A:$C,3,0)</f>
        <v>362</v>
      </c>
      <c r="N191" t="str">
        <f>VLOOKUP(A191,'[8]Master-April24'!$A:$AP,42,0)</f>
        <v>AWD</v>
      </c>
    </row>
    <row r="192" spans="1:14" x14ac:dyDescent="0.25">
      <c r="A192" t="s">
        <v>816</v>
      </c>
      <c r="B192" t="s">
        <v>7062</v>
      </c>
      <c r="C192">
        <v>2</v>
      </c>
      <c r="D192">
        <v>2005</v>
      </c>
      <c r="E192">
        <f>VLOOKUP(D192,[6]Sheet1!$B:$X,23,0)</f>
        <v>24</v>
      </c>
      <c r="F192">
        <f>E192/C192</f>
        <v>12</v>
      </c>
      <c r="G192">
        <f>VLOOKUP(D192,[6]Sheet1!$B:$X,16,0)</f>
        <v>144</v>
      </c>
      <c r="H192">
        <f t="shared" si="4"/>
        <v>72</v>
      </c>
      <c r="I192">
        <f>VLOOKUP(D192,[6]Sheet1!$B:$V,21,0)</f>
        <v>10.18</v>
      </c>
      <c r="J192">
        <f>VLOOKUP(D192,[6]Sheet1!$B:$V,17,0)</f>
        <v>13.75</v>
      </c>
      <c r="K192">
        <f>VLOOKUP(D192,[6]Sheet1!$B:$V,18,0)</f>
        <v>12.5</v>
      </c>
      <c r="L192">
        <f>VLOOKUP(D192,[6]Sheet1!$B:$V,19,0)</f>
        <v>11.75</v>
      </c>
      <c r="M192">
        <f>VLOOKUP(B192,[7]Sheet2!$A:$C,3,0)</f>
        <v>362</v>
      </c>
      <c r="N192" t="str">
        <f>VLOOKUP(A192,'[8]Master-April24'!$A:$AP,42,0)</f>
        <v>AWD</v>
      </c>
    </row>
    <row r="193" spans="1:14" x14ac:dyDescent="0.25">
      <c r="A193" t="s">
        <v>1631</v>
      </c>
      <c r="B193" t="s">
        <v>5336</v>
      </c>
      <c r="C193">
        <v>1</v>
      </c>
      <c r="D193">
        <v>321</v>
      </c>
      <c r="E193">
        <f>VLOOKUP(D193,[6]Sheet1!$B:$X,23,0)</f>
        <v>24</v>
      </c>
      <c r="F193">
        <f>E193/C193</f>
        <v>24</v>
      </c>
      <c r="G193">
        <f>VLOOKUP(D193,[6]Sheet1!$B:$X,16,0)</f>
        <v>288</v>
      </c>
      <c r="H193">
        <f t="shared" si="4"/>
        <v>288</v>
      </c>
      <c r="I193">
        <f>VLOOKUP(D193,[6]Sheet1!$B:$V,21,0)</f>
        <v>10.96</v>
      </c>
      <c r="J193">
        <f>VLOOKUP(D193,[6]Sheet1!$B:$V,17,0)</f>
        <v>13.25</v>
      </c>
      <c r="K193">
        <f>VLOOKUP(D193,[6]Sheet1!$B:$V,18,0)</f>
        <v>12.75</v>
      </c>
      <c r="L193">
        <f>VLOOKUP(D193,[6]Sheet1!$B:$V,19,0)</f>
        <v>9</v>
      </c>
      <c r="M193">
        <f>VLOOKUP(B193,[7]Sheet2!$A:$C,3,0)</f>
        <v>359</v>
      </c>
      <c r="N193" t="str">
        <f>VLOOKUP(A193,'[8]Master-April24'!$A:$AP,42,0)</f>
        <v>AWD</v>
      </c>
    </row>
    <row r="194" spans="1:14" x14ac:dyDescent="0.25">
      <c r="A194" t="s">
        <v>3922</v>
      </c>
      <c r="B194" t="s">
        <v>5843</v>
      </c>
      <c r="C194">
        <v>2</v>
      </c>
      <c r="D194">
        <v>6810</v>
      </c>
      <c r="E194">
        <f>VLOOKUP(D194,[6]Sheet1!$B:$X,23,0)</f>
        <v>24</v>
      </c>
      <c r="F194">
        <f>E194/C194</f>
        <v>12</v>
      </c>
      <c r="G194">
        <f>VLOOKUP(D194,[6]Sheet1!$B:$X,16,0)</f>
        <v>144</v>
      </c>
      <c r="H194">
        <f t="shared" ref="H194:H257" si="5">G194/C194</f>
        <v>72</v>
      </c>
      <c r="I194">
        <f>VLOOKUP(D194,[6]Sheet1!$B:$V,21,0)</f>
        <v>28.4</v>
      </c>
      <c r="J194">
        <f>VLOOKUP(D194,[6]Sheet1!$B:$V,17,0)</f>
        <v>17.75</v>
      </c>
      <c r="K194">
        <f>VLOOKUP(D194,[6]Sheet1!$B:$V,18,0)</f>
        <v>14.5</v>
      </c>
      <c r="L194">
        <f>VLOOKUP(D194,[6]Sheet1!$B:$V,19,0)</f>
        <v>11.5</v>
      </c>
      <c r="M194">
        <f>VLOOKUP(B194,[7]Sheet2!$A:$C,3,0)</f>
        <v>357</v>
      </c>
      <c r="N194" t="str">
        <f>VLOOKUP(A194,'[8]Master-April24'!$A:$AP,42,0)</f>
        <v>AWD</v>
      </c>
    </row>
    <row r="195" spans="1:14" x14ac:dyDescent="0.25">
      <c r="A195" t="s">
        <v>3911</v>
      </c>
      <c r="B195" t="s">
        <v>5412</v>
      </c>
      <c r="C195">
        <v>4</v>
      </c>
      <c r="D195">
        <v>609</v>
      </c>
      <c r="E195">
        <f>VLOOKUP(D195,[6]Sheet1!$B:$X,23,0)</f>
        <v>24</v>
      </c>
      <c r="F195">
        <f>E195/C195</f>
        <v>6</v>
      </c>
      <c r="G195">
        <f>VLOOKUP(D195,[6]Sheet1!$B:$X,16,0)</f>
        <v>72</v>
      </c>
      <c r="H195">
        <f t="shared" si="5"/>
        <v>18</v>
      </c>
      <c r="I195">
        <f>VLOOKUP(D195,[6]Sheet1!$B:$V,21,0)</f>
        <v>17.079999999999998</v>
      </c>
      <c r="J195">
        <f>VLOOKUP(D195,[6]Sheet1!$B:$V,17,0)</f>
        <v>14.75</v>
      </c>
      <c r="K195">
        <f>VLOOKUP(D195,[6]Sheet1!$B:$V,18,0)</f>
        <v>8.75</v>
      </c>
      <c r="L195">
        <f>VLOOKUP(D195,[6]Sheet1!$B:$V,19,0)</f>
        <v>5</v>
      </c>
      <c r="M195">
        <f>VLOOKUP(B195,[7]Sheet2!$A:$C,3,0)</f>
        <v>355</v>
      </c>
      <c r="N195" t="str">
        <f>VLOOKUP(A195,'[8]Master-April24'!$A:$AP,42,0)</f>
        <v>AWD</v>
      </c>
    </row>
    <row r="196" spans="1:14" x14ac:dyDescent="0.25">
      <c r="A196" t="s">
        <v>4943</v>
      </c>
      <c r="B196" t="s">
        <v>5273</v>
      </c>
      <c r="C196">
        <v>1</v>
      </c>
      <c r="D196">
        <v>3167</v>
      </c>
      <c r="G196">
        <f>VLOOKUP(D196,[6]Sheet1!$B:$X,16,0)</f>
        <v>24</v>
      </c>
      <c r="H196">
        <f t="shared" si="5"/>
        <v>24</v>
      </c>
      <c r="I196">
        <f>VLOOKUP(D196,[6]Sheet1!$B:$V,21,0)</f>
        <v>17.98</v>
      </c>
      <c r="J196">
        <f>VLOOKUP(D196,[6]Sheet1!$B:$V,17,0)</f>
        <v>16</v>
      </c>
      <c r="K196">
        <f>VLOOKUP(D196,[6]Sheet1!$B:$V,18,0)</f>
        <v>12</v>
      </c>
      <c r="L196">
        <f>VLOOKUP(D196,[6]Sheet1!$B:$V,19,0)</f>
        <v>10</v>
      </c>
      <c r="M196">
        <f>VLOOKUP(B196,[7]Sheet2!$A:$C,3,0)</f>
        <v>355</v>
      </c>
      <c r="N196" t="str">
        <f>VLOOKUP(A196,'[8]Master-April24'!$A:$AP,42,0)</f>
        <v>AWD</v>
      </c>
    </row>
    <row r="197" spans="1:14" x14ac:dyDescent="0.25">
      <c r="A197" t="s">
        <v>1723</v>
      </c>
      <c r="B197" t="s">
        <v>5618</v>
      </c>
      <c r="C197">
        <v>3</v>
      </c>
      <c r="D197">
        <v>3388</v>
      </c>
      <c r="G197">
        <f>VLOOKUP(D197,[6]Sheet1!$B:$X,16,0)</f>
        <v>24</v>
      </c>
      <c r="H197">
        <f t="shared" si="5"/>
        <v>8</v>
      </c>
      <c r="I197">
        <f>VLOOKUP(D197,[6]Sheet1!$B:$V,21,0)</f>
        <v>4.38</v>
      </c>
      <c r="J197">
        <f>VLOOKUP(D197,[6]Sheet1!$B:$V,17,0)</f>
        <v>10.75</v>
      </c>
      <c r="K197">
        <f>VLOOKUP(D197,[6]Sheet1!$B:$V,18,0)</f>
        <v>8.5</v>
      </c>
      <c r="L197">
        <f>VLOOKUP(D197,[6]Sheet1!$B:$V,19,0)</f>
        <v>3.5</v>
      </c>
      <c r="M197">
        <f>VLOOKUP(B197,[7]Sheet2!$A:$C,3,0)</f>
        <v>354</v>
      </c>
      <c r="N197" t="str">
        <f>VLOOKUP(A197,'[8]Master-April24'!$A:$AP,42,0)</f>
        <v>AWD</v>
      </c>
    </row>
    <row r="198" spans="1:14" x14ac:dyDescent="0.25">
      <c r="A198" t="s">
        <v>5046</v>
      </c>
      <c r="B198" t="s">
        <v>5618</v>
      </c>
      <c r="C198">
        <v>2</v>
      </c>
      <c r="D198">
        <v>3388</v>
      </c>
      <c r="G198">
        <f>VLOOKUP(D198,[6]Sheet1!$B:$X,16,0)</f>
        <v>24</v>
      </c>
      <c r="H198">
        <f t="shared" si="5"/>
        <v>12</v>
      </c>
      <c r="I198">
        <f>VLOOKUP(D198,[6]Sheet1!$B:$V,21,0)</f>
        <v>4.38</v>
      </c>
      <c r="J198">
        <f>VLOOKUP(D198,[6]Sheet1!$B:$V,17,0)</f>
        <v>10.75</v>
      </c>
      <c r="K198">
        <f>VLOOKUP(D198,[6]Sheet1!$B:$V,18,0)</f>
        <v>8.5</v>
      </c>
      <c r="L198">
        <f>VLOOKUP(D198,[6]Sheet1!$B:$V,19,0)</f>
        <v>3.5</v>
      </c>
      <c r="M198">
        <f>VLOOKUP(B198,[7]Sheet2!$A:$C,3,0)</f>
        <v>354</v>
      </c>
      <c r="N198" t="e">
        <f>VLOOKUP(A198,'[8]Master-April24'!$A:$AP,42,0)</f>
        <v>#N/A</v>
      </c>
    </row>
    <row r="199" spans="1:14" x14ac:dyDescent="0.25">
      <c r="A199" t="s">
        <v>4978</v>
      </c>
      <c r="B199" t="s">
        <v>5341</v>
      </c>
      <c r="C199">
        <v>4</v>
      </c>
      <c r="D199">
        <v>5014</v>
      </c>
      <c r="G199">
        <f>VLOOKUP(D199,[6]Sheet1!$B:$X,16,0)</f>
        <v>45</v>
      </c>
      <c r="H199">
        <f t="shared" si="5"/>
        <v>11.25</v>
      </c>
      <c r="I199">
        <f>VLOOKUP(D199,[6]Sheet1!$B:$V,21,0)</f>
        <v>7.64</v>
      </c>
      <c r="J199">
        <f>VLOOKUP(D199,[6]Sheet1!$B:$V,17,0)</f>
        <v>24</v>
      </c>
      <c r="K199">
        <f>VLOOKUP(D199,[6]Sheet1!$B:$V,18,0)</f>
        <v>18.25</v>
      </c>
      <c r="L199">
        <f>VLOOKUP(D199,[6]Sheet1!$B:$V,19,0)</f>
        <v>16</v>
      </c>
      <c r="M199">
        <f>VLOOKUP(B199,[7]Sheet2!$A:$C,3,0)</f>
        <v>353</v>
      </c>
      <c r="N199" t="str">
        <f>VLOOKUP(A199,'[8]Master-April24'!$A:$AP,42,0)</f>
        <v>AWD</v>
      </c>
    </row>
    <row r="200" spans="1:14" x14ac:dyDescent="0.25">
      <c r="A200" t="s">
        <v>291</v>
      </c>
      <c r="B200" t="s">
        <v>5407</v>
      </c>
      <c r="C200">
        <v>1</v>
      </c>
      <c r="D200">
        <v>1286</v>
      </c>
      <c r="E200">
        <f>VLOOKUP(D200,[6]Sheet1!$B:$X,23,0)</f>
        <v>24</v>
      </c>
      <c r="F200">
        <f>E200/C200</f>
        <v>24</v>
      </c>
      <c r="G200">
        <f>VLOOKUP(D200,[6]Sheet1!$B:$X,16,0)</f>
        <v>144</v>
      </c>
      <c r="H200">
        <f t="shared" si="5"/>
        <v>144</v>
      </c>
      <c r="I200">
        <f>VLOOKUP(D200,[6]Sheet1!$B:$V,21,0)</f>
        <v>50.5</v>
      </c>
      <c r="J200">
        <f>VLOOKUP(D200,[6]Sheet1!$B:$V,17,0)</f>
        <v>23</v>
      </c>
      <c r="K200">
        <f>VLOOKUP(D200,[6]Sheet1!$B:$V,18,0)</f>
        <v>20.5</v>
      </c>
      <c r="L200">
        <f>VLOOKUP(D200,[6]Sheet1!$B:$V,19,0)</f>
        <v>11</v>
      </c>
      <c r="M200">
        <f>VLOOKUP(B200,[7]Sheet2!$A:$C,3,0)</f>
        <v>346</v>
      </c>
      <c r="N200" t="str">
        <f>VLOOKUP(A200,'[8]Master-April24'!$A:$AP,42,0)</f>
        <v>AWD</v>
      </c>
    </row>
    <row r="201" spans="1:14" x14ac:dyDescent="0.25">
      <c r="A201" t="s">
        <v>1128</v>
      </c>
      <c r="B201" t="s">
        <v>5963</v>
      </c>
      <c r="C201">
        <v>2</v>
      </c>
      <c r="D201">
        <v>2306</v>
      </c>
      <c r="E201">
        <f>VLOOKUP(D201,[6]Sheet1!$B:$X,23,0)</f>
        <v>24</v>
      </c>
      <c r="F201">
        <f>E201/C201</f>
        <v>12</v>
      </c>
      <c r="G201">
        <f>VLOOKUP(D201,[6]Sheet1!$B:$X,16,0)</f>
        <v>144</v>
      </c>
      <c r="H201">
        <f t="shared" si="5"/>
        <v>72</v>
      </c>
      <c r="I201">
        <f>VLOOKUP(D201,[6]Sheet1!$B:$V,21,0)</f>
        <v>14.9</v>
      </c>
      <c r="J201">
        <f>VLOOKUP(D201,[6]Sheet1!$B:$V,17,0)</f>
        <v>15.25</v>
      </c>
      <c r="K201">
        <f>VLOOKUP(D201,[6]Sheet1!$B:$V,18,0)</f>
        <v>15</v>
      </c>
      <c r="L201">
        <f>VLOOKUP(D201,[6]Sheet1!$B:$V,19,0)</f>
        <v>9.75</v>
      </c>
      <c r="M201">
        <f>VLOOKUP(B201,[7]Sheet2!$A:$C,3,0)</f>
        <v>342</v>
      </c>
      <c r="N201" t="str">
        <f>VLOOKUP(A201,'[8]Master-April24'!$A:$AP,42,0)</f>
        <v>FBA</v>
      </c>
    </row>
    <row r="202" spans="1:14" x14ac:dyDescent="0.25">
      <c r="A202" t="s">
        <v>1924</v>
      </c>
      <c r="B202" t="s">
        <v>5424</v>
      </c>
      <c r="C202">
        <v>2</v>
      </c>
      <c r="D202">
        <v>375</v>
      </c>
      <c r="G202">
        <f>VLOOKUP(D202,[6]Sheet1!$B:$X,16,0)</f>
        <v>24</v>
      </c>
      <c r="H202">
        <f t="shared" si="5"/>
        <v>12</v>
      </c>
      <c r="I202">
        <f>VLOOKUP(D202,[6]Sheet1!$B:$V,21,0)</f>
        <v>5.6</v>
      </c>
      <c r="J202">
        <f>VLOOKUP(D202,[6]Sheet1!$B:$V,17,0)</f>
        <v>10.75</v>
      </c>
      <c r="K202">
        <f>VLOOKUP(D202,[6]Sheet1!$B:$V,18,0)</f>
        <v>8.5</v>
      </c>
      <c r="L202">
        <f>VLOOKUP(D202,[6]Sheet1!$B:$V,19,0)</f>
        <v>3.5</v>
      </c>
      <c r="M202">
        <f>VLOOKUP(B202,[7]Sheet2!$A:$C,3,0)</f>
        <v>339</v>
      </c>
      <c r="N202" t="str">
        <f>VLOOKUP(A202,'[8]Master-April24'!$A:$AP,42,0)</f>
        <v>AWD</v>
      </c>
    </row>
    <row r="203" spans="1:14" x14ac:dyDescent="0.25">
      <c r="A203" t="s">
        <v>2358</v>
      </c>
      <c r="B203" t="s">
        <v>7434</v>
      </c>
      <c r="C203">
        <v>1</v>
      </c>
      <c r="D203">
        <v>5004</v>
      </c>
      <c r="G203" t="e">
        <f>VLOOKUP(D203,[6]Sheet1!$B:$X,16,0)</f>
        <v>#N/A</v>
      </c>
      <c r="H203" t="e">
        <f t="shared" si="5"/>
        <v>#N/A</v>
      </c>
      <c r="I203" t="e">
        <f>VLOOKUP(D203,[6]Sheet1!$B:$V,21,0)</f>
        <v>#N/A</v>
      </c>
      <c r="J203" t="e">
        <f>VLOOKUP(D203,[6]Sheet1!$B:$V,17,0)</f>
        <v>#N/A</v>
      </c>
      <c r="K203" t="e">
        <f>VLOOKUP(D203,[6]Sheet1!$B:$V,18,0)</f>
        <v>#N/A</v>
      </c>
      <c r="L203" t="e">
        <f>VLOOKUP(D203,[6]Sheet1!$B:$V,19,0)</f>
        <v>#N/A</v>
      </c>
      <c r="M203">
        <f>VLOOKUP(B203,[7]Sheet2!$A:$C,3,0)</f>
        <v>339</v>
      </c>
      <c r="N203" t="str">
        <f>VLOOKUP(A203,'[8]Master-April24'!$A:$AP,42,0)</f>
        <v>AWD</v>
      </c>
    </row>
    <row r="204" spans="1:14" x14ac:dyDescent="0.25">
      <c r="A204" t="s">
        <v>2671</v>
      </c>
      <c r="B204" t="s">
        <v>5814</v>
      </c>
      <c r="C204">
        <v>6</v>
      </c>
      <c r="D204">
        <v>5173</v>
      </c>
      <c r="E204">
        <f>VLOOKUP(D204,[6]Sheet1!$B:$X,23,0)</f>
        <v>24</v>
      </c>
      <c r="F204">
        <f>E204/C204</f>
        <v>4</v>
      </c>
      <c r="G204">
        <f>VLOOKUP(D204,[6]Sheet1!$B:$X,16,0)</f>
        <v>288</v>
      </c>
      <c r="H204">
        <f t="shared" si="5"/>
        <v>48</v>
      </c>
      <c r="I204">
        <f>VLOOKUP(D204,[6]Sheet1!$B:$V,21,0)</f>
        <v>12.48</v>
      </c>
      <c r="J204">
        <f>VLOOKUP(D204,[6]Sheet1!$B:$V,17,0)</f>
        <v>16</v>
      </c>
      <c r="K204">
        <f>VLOOKUP(D204,[6]Sheet1!$B:$V,18,0)</f>
        <v>12.25</v>
      </c>
      <c r="L204">
        <f>VLOOKUP(D204,[6]Sheet1!$B:$V,19,0)</f>
        <v>8.75</v>
      </c>
      <c r="M204">
        <f>VLOOKUP(B204,[7]Sheet2!$A:$C,3,0)</f>
        <v>339</v>
      </c>
      <c r="N204" t="str">
        <f>VLOOKUP(A204,'[8]Master-April24'!$A:$AP,42,0)</f>
        <v>AWD</v>
      </c>
    </row>
    <row r="205" spans="1:14" x14ac:dyDescent="0.25">
      <c r="A205" t="s">
        <v>2969</v>
      </c>
      <c r="B205" t="s">
        <v>5277</v>
      </c>
      <c r="C205">
        <v>1</v>
      </c>
      <c r="D205">
        <v>6017</v>
      </c>
      <c r="G205">
        <f>VLOOKUP(D205,[6]Sheet1!$B:$X,16,0)</f>
        <v>24</v>
      </c>
      <c r="H205">
        <f t="shared" si="5"/>
        <v>24</v>
      </c>
      <c r="I205">
        <f>VLOOKUP(D205,[6]Sheet1!$B:$V,21,0)</f>
        <v>8.8800000000000008</v>
      </c>
      <c r="J205">
        <f>VLOOKUP(D205,[6]Sheet1!$B:$V,17,0)</f>
        <v>12.25</v>
      </c>
      <c r="K205">
        <f>VLOOKUP(D205,[6]Sheet1!$B:$V,18,0)</f>
        <v>10</v>
      </c>
      <c r="L205">
        <f>VLOOKUP(D205,[6]Sheet1!$B:$V,19,0)</f>
        <v>9.5</v>
      </c>
      <c r="M205">
        <f>VLOOKUP(B205,[7]Sheet2!$A:$C,3,0)</f>
        <v>334</v>
      </c>
      <c r="N205" t="str">
        <f>VLOOKUP(A205,'[8]Master-April24'!$A:$AP,42,0)</f>
        <v>FBA</v>
      </c>
    </row>
    <row r="206" spans="1:14" x14ac:dyDescent="0.25">
      <c r="A206" t="s">
        <v>2128</v>
      </c>
      <c r="B206" t="s">
        <v>5532</v>
      </c>
      <c r="C206">
        <v>1</v>
      </c>
      <c r="D206">
        <v>4100</v>
      </c>
      <c r="G206">
        <f>VLOOKUP(D206,[6]Sheet1!$B:$X,16,0)</f>
        <v>12</v>
      </c>
      <c r="H206">
        <f t="shared" si="5"/>
        <v>12</v>
      </c>
      <c r="I206">
        <f>VLOOKUP(D206,[6]Sheet1!$B:$V,21,0)</f>
        <v>8.7200000000000006</v>
      </c>
      <c r="J206">
        <f>VLOOKUP(D206,[6]Sheet1!$B:$V,17,0)</f>
        <v>12.75</v>
      </c>
      <c r="K206">
        <f>VLOOKUP(D206,[6]Sheet1!$B:$V,18,0)</f>
        <v>12</v>
      </c>
      <c r="L206">
        <f>VLOOKUP(D206,[6]Sheet1!$B:$V,19,0)</f>
        <v>5</v>
      </c>
      <c r="M206">
        <f>VLOOKUP(B206,[7]Sheet2!$A:$C,3,0)</f>
        <v>333</v>
      </c>
      <c r="N206" t="str">
        <f>VLOOKUP(A206,'[8]Master-April24'!$A:$AP,42,0)</f>
        <v>AWD</v>
      </c>
    </row>
    <row r="207" spans="1:14" x14ac:dyDescent="0.25">
      <c r="A207" t="s">
        <v>2535</v>
      </c>
      <c r="B207" t="s">
        <v>5767</v>
      </c>
      <c r="C207">
        <v>2</v>
      </c>
      <c r="D207">
        <v>5086</v>
      </c>
      <c r="G207">
        <f>VLOOKUP(D207,[6]Sheet1!$B:$X,16,0)</f>
        <v>30</v>
      </c>
      <c r="H207">
        <f t="shared" si="5"/>
        <v>15</v>
      </c>
      <c r="I207">
        <f>VLOOKUP(D207,[6]Sheet1!$B:$V,21,0)</f>
        <v>29.58</v>
      </c>
      <c r="J207">
        <f>VLOOKUP(D207,[6]Sheet1!$B:$V,17,0)</f>
        <v>20.5</v>
      </c>
      <c r="K207">
        <f>VLOOKUP(D207,[6]Sheet1!$B:$V,18,0)</f>
        <v>10</v>
      </c>
      <c r="L207">
        <f>VLOOKUP(D207,[6]Sheet1!$B:$V,19,0)</f>
        <v>28.75</v>
      </c>
      <c r="M207">
        <f>VLOOKUP(B207,[7]Sheet2!$A:$C,3,0)</f>
        <v>332</v>
      </c>
      <c r="N207" t="str">
        <f>VLOOKUP(A207,'[8]Master-April24'!$A:$AP,42,0)</f>
        <v>AWD</v>
      </c>
    </row>
    <row r="208" spans="1:14" x14ac:dyDescent="0.25">
      <c r="A208" t="s">
        <v>2321</v>
      </c>
      <c r="B208" t="s">
        <v>6035</v>
      </c>
      <c r="C208">
        <v>1</v>
      </c>
      <c r="D208">
        <v>465</v>
      </c>
      <c r="G208">
        <f>VLOOKUP(D208,[6]Sheet1!$B:$X,16,0)</f>
        <v>48</v>
      </c>
      <c r="H208">
        <f t="shared" si="5"/>
        <v>48</v>
      </c>
      <c r="I208">
        <f>VLOOKUP(D208,[6]Sheet1!$B:$V,21,0)</f>
        <v>25.68</v>
      </c>
      <c r="J208">
        <f>VLOOKUP(D208,[6]Sheet1!$B:$V,17,0)</f>
        <v>17.5</v>
      </c>
      <c r="K208">
        <f>VLOOKUP(D208,[6]Sheet1!$B:$V,18,0)</f>
        <v>13.2</v>
      </c>
      <c r="L208">
        <f>VLOOKUP(D208,[6]Sheet1!$B:$V,19,0)</f>
        <v>9.5</v>
      </c>
      <c r="M208">
        <f>VLOOKUP(B208,[7]Sheet2!$A:$C,3,0)</f>
        <v>321</v>
      </c>
      <c r="N208" t="str">
        <f>VLOOKUP(A208,'[8]Master-April24'!$A:$AP,42,0)</f>
        <v>AWD</v>
      </c>
    </row>
    <row r="209" spans="1:14" x14ac:dyDescent="0.25">
      <c r="A209" t="s">
        <v>4920</v>
      </c>
      <c r="B209" t="s">
        <v>6035</v>
      </c>
      <c r="C209">
        <v>1</v>
      </c>
      <c r="D209">
        <v>465</v>
      </c>
      <c r="G209">
        <f>VLOOKUP(D209,[6]Sheet1!$B:$X,16,0)</f>
        <v>48</v>
      </c>
      <c r="H209">
        <f t="shared" si="5"/>
        <v>48</v>
      </c>
      <c r="I209">
        <f>VLOOKUP(D209,[6]Sheet1!$B:$V,21,0)</f>
        <v>25.68</v>
      </c>
      <c r="J209">
        <f>VLOOKUP(D209,[6]Sheet1!$B:$V,17,0)</f>
        <v>17.5</v>
      </c>
      <c r="K209">
        <f>VLOOKUP(D209,[6]Sheet1!$B:$V,18,0)</f>
        <v>13.2</v>
      </c>
      <c r="L209">
        <f>VLOOKUP(D209,[6]Sheet1!$B:$V,19,0)</f>
        <v>9.5</v>
      </c>
      <c r="M209">
        <f>VLOOKUP(B209,[7]Sheet2!$A:$C,3,0)</f>
        <v>321</v>
      </c>
      <c r="N209" t="e">
        <f>VLOOKUP(A209,'[8]Master-April24'!$A:$AP,42,0)</f>
        <v>#N/A</v>
      </c>
    </row>
    <row r="210" spans="1:14" x14ac:dyDescent="0.25">
      <c r="A210" t="s">
        <v>3336</v>
      </c>
      <c r="B210" t="s">
        <v>5621</v>
      </c>
      <c r="C210">
        <v>2</v>
      </c>
      <c r="D210">
        <v>84200</v>
      </c>
      <c r="G210">
        <f>VLOOKUP(D210,[6]Sheet1!$B:$X,16,0)</f>
        <v>48</v>
      </c>
      <c r="H210">
        <f t="shared" si="5"/>
        <v>24</v>
      </c>
      <c r="I210">
        <f>VLOOKUP(D210,[6]Sheet1!$B:$V,21,0)</f>
        <v>14</v>
      </c>
      <c r="J210">
        <f>VLOOKUP(D210,[6]Sheet1!$B:$V,17,0)</f>
        <v>15.75</v>
      </c>
      <c r="K210">
        <f>VLOOKUP(D210,[6]Sheet1!$B:$V,18,0)</f>
        <v>11.25</v>
      </c>
      <c r="L210">
        <f>VLOOKUP(D210,[6]Sheet1!$B:$V,19,0)</f>
        <v>5.25</v>
      </c>
      <c r="M210">
        <f>VLOOKUP(B210,[7]Sheet2!$A:$C,3,0)</f>
        <v>320</v>
      </c>
      <c r="N210" t="str">
        <f>VLOOKUP(A210,'[8]Master-April24'!$A:$AP,42,0)</f>
        <v>AWD</v>
      </c>
    </row>
    <row r="211" spans="1:14" x14ac:dyDescent="0.25">
      <c r="A211" t="s">
        <v>2165</v>
      </c>
      <c r="B211" t="s">
        <v>6861</v>
      </c>
      <c r="C211">
        <v>1</v>
      </c>
      <c r="D211">
        <v>4124</v>
      </c>
      <c r="G211">
        <f>VLOOKUP(D211,[6]Sheet1!$B:$X,16,0)</f>
        <v>12</v>
      </c>
      <c r="H211">
        <f t="shared" si="5"/>
        <v>12</v>
      </c>
      <c r="I211">
        <f>VLOOKUP(D211,[6]Sheet1!$B:$V,21,0)</f>
        <v>9.02</v>
      </c>
      <c r="J211">
        <f>VLOOKUP(D211,[6]Sheet1!$B:$V,17,0)</f>
        <v>13.5</v>
      </c>
      <c r="K211">
        <f>VLOOKUP(D211,[6]Sheet1!$B:$V,18,0)</f>
        <v>12</v>
      </c>
      <c r="L211">
        <f>VLOOKUP(D211,[6]Sheet1!$B:$V,19,0)</f>
        <v>6</v>
      </c>
      <c r="M211">
        <f>VLOOKUP(B211,[7]Sheet2!$A:$C,3,0)</f>
        <v>318</v>
      </c>
      <c r="N211" t="str">
        <f>VLOOKUP(A211,'[8]Master-April24'!$A:$AP,42,0)</f>
        <v>AWD</v>
      </c>
    </row>
    <row r="212" spans="1:14" x14ac:dyDescent="0.25">
      <c r="A212" t="s">
        <v>3896</v>
      </c>
      <c r="B212" t="s">
        <v>5653</v>
      </c>
      <c r="C212">
        <v>4</v>
      </c>
      <c r="D212">
        <v>2306</v>
      </c>
      <c r="E212">
        <f>VLOOKUP(D212,[6]Sheet1!$B:$X,23,0)</f>
        <v>24</v>
      </c>
      <c r="F212">
        <f>E212/C212</f>
        <v>6</v>
      </c>
      <c r="G212">
        <f>VLOOKUP(D212,[6]Sheet1!$B:$X,16,0)</f>
        <v>144</v>
      </c>
      <c r="H212">
        <f t="shared" si="5"/>
        <v>36</v>
      </c>
      <c r="I212">
        <f>VLOOKUP(D212,[6]Sheet1!$B:$V,21,0)</f>
        <v>14.9</v>
      </c>
      <c r="J212">
        <f>VLOOKUP(D212,[6]Sheet1!$B:$V,17,0)</f>
        <v>15.25</v>
      </c>
      <c r="K212">
        <f>VLOOKUP(D212,[6]Sheet1!$B:$V,18,0)</f>
        <v>15</v>
      </c>
      <c r="L212">
        <f>VLOOKUP(D212,[6]Sheet1!$B:$V,19,0)</f>
        <v>9.75</v>
      </c>
      <c r="M212">
        <f>VLOOKUP(B212,[7]Sheet2!$A:$C,3,0)</f>
        <v>318</v>
      </c>
      <c r="N212" t="str">
        <f>VLOOKUP(A212,'[8]Master-April24'!$A:$AP,42,0)</f>
        <v>FBA</v>
      </c>
    </row>
    <row r="213" spans="1:14" x14ac:dyDescent="0.25">
      <c r="A213" t="s">
        <v>1008</v>
      </c>
      <c r="B213" t="s">
        <v>5599</v>
      </c>
      <c r="C213">
        <v>6</v>
      </c>
      <c r="D213">
        <v>2172</v>
      </c>
      <c r="G213">
        <f>VLOOKUP(D213,[6]Sheet1!$B:$X,16,0)</f>
        <v>48</v>
      </c>
      <c r="H213">
        <f t="shared" si="5"/>
        <v>8</v>
      </c>
      <c r="I213">
        <f>VLOOKUP(D213,[6]Sheet1!$B:$V,21,0)</f>
        <v>6.76</v>
      </c>
      <c r="J213">
        <f>VLOOKUP(D213,[6]Sheet1!$B:$V,17,0)</f>
        <v>12.5</v>
      </c>
      <c r="K213">
        <f>VLOOKUP(D213,[6]Sheet1!$B:$V,18,0)</f>
        <v>10.25</v>
      </c>
      <c r="L213">
        <f>VLOOKUP(D213,[6]Sheet1!$B:$V,19,0)</f>
        <v>5.25</v>
      </c>
      <c r="M213">
        <f>VLOOKUP(B213,[7]Sheet2!$A:$C,3,0)</f>
        <v>312</v>
      </c>
      <c r="N213" t="str">
        <f>VLOOKUP(A213,'[8]Master-April24'!$A:$AP,42,0)</f>
        <v>AWD</v>
      </c>
    </row>
    <row r="214" spans="1:14" x14ac:dyDescent="0.25">
      <c r="A214" t="s">
        <v>1138</v>
      </c>
      <c r="B214" t="s">
        <v>5363</v>
      </c>
      <c r="C214">
        <v>1</v>
      </c>
      <c r="D214">
        <v>2315</v>
      </c>
      <c r="E214">
        <f>VLOOKUP(D214,[6]Sheet1!$B:$X,23,0)</f>
        <v>24</v>
      </c>
      <c r="F214">
        <f>E214/C214</f>
        <v>24</v>
      </c>
      <c r="G214">
        <f>VLOOKUP(D214,[6]Sheet1!$B:$X,16,0)</f>
        <v>144</v>
      </c>
      <c r="H214">
        <f t="shared" si="5"/>
        <v>144</v>
      </c>
      <c r="I214">
        <f>VLOOKUP(D214,[6]Sheet1!$B:$V,21,0)</f>
        <v>18.38</v>
      </c>
      <c r="J214">
        <f>VLOOKUP(D214,[6]Sheet1!$B:$V,17,0)</f>
        <v>15.5</v>
      </c>
      <c r="K214">
        <f>VLOOKUP(D214,[6]Sheet1!$B:$V,18,0)</f>
        <v>14</v>
      </c>
      <c r="L214">
        <f>VLOOKUP(D214,[6]Sheet1!$B:$V,19,0)</f>
        <v>12.25</v>
      </c>
      <c r="M214">
        <f>VLOOKUP(B214,[7]Sheet2!$A:$C,3,0)</f>
        <v>307</v>
      </c>
      <c r="N214" t="str">
        <f>VLOOKUP(A214,'[8]Master-April24'!$A:$AP,42,0)</f>
        <v>FBA</v>
      </c>
    </row>
    <row r="215" spans="1:14" x14ac:dyDescent="0.25">
      <c r="A215" t="s">
        <v>292</v>
      </c>
      <c r="B215" t="s">
        <v>5580</v>
      </c>
      <c r="C215">
        <v>2</v>
      </c>
      <c r="D215">
        <v>1286</v>
      </c>
      <c r="E215">
        <f>VLOOKUP(D215,[6]Sheet1!$B:$X,23,0)</f>
        <v>24</v>
      </c>
      <c r="F215">
        <f>E215/C215</f>
        <v>12</v>
      </c>
      <c r="G215">
        <f>VLOOKUP(D215,[6]Sheet1!$B:$X,16,0)</f>
        <v>144</v>
      </c>
      <c r="H215">
        <f t="shared" si="5"/>
        <v>72</v>
      </c>
      <c r="I215">
        <f>VLOOKUP(D215,[6]Sheet1!$B:$V,21,0)</f>
        <v>50.5</v>
      </c>
      <c r="J215">
        <f>VLOOKUP(D215,[6]Sheet1!$B:$V,17,0)</f>
        <v>23</v>
      </c>
      <c r="K215">
        <f>VLOOKUP(D215,[6]Sheet1!$B:$V,18,0)</f>
        <v>20.5</v>
      </c>
      <c r="L215">
        <f>VLOOKUP(D215,[6]Sheet1!$B:$V,19,0)</f>
        <v>11</v>
      </c>
      <c r="M215">
        <f>VLOOKUP(B215,[7]Sheet2!$A:$C,3,0)</f>
        <v>306</v>
      </c>
      <c r="N215" t="str">
        <f>VLOOKUP(A215,'[8]Master-April24'!$A:$AP,42,0)</f>
        <v>AWD</v>
      </c>
    </row>
    <row r="216" spans="1:14" x14ac:dyDescent="0.25">
      <c r="A216" t="s">
        <v>380</v>
      </c>
      <c r="B216" t="s">
        <v>5296</v>
      </c>
      <c r="C216">
        <v>1</v>
      </c>
      <c r="D216">
        <v>1621</v>
      </c>
      <c r="E216">
        <f>VLOOKUP(D216,[6]Sheet1!$B:$X,23,0)</f>
        <v>24</v>
      </c>
      <c r="F216">
        <f>E216/C216</f>
        <v>24</v>
      </c>
      <c r="G216">
        <f>VLOOKUP(D216,[6]Sheet1!$B:$X,16,0)</f>
        <v>144</v>
      </c>
      <c r="H216">
        <f t="shared" si="5"/>
        <v>144</v>
      </c>
      <c r="I216">
        <f>VLOOKUP(D216,[6]Sheet1!$B:$V,21,0)</f>
        <v>16.32</v>
      </c>
      <c r="J216">
        <f>VLOOKUP(D216,[6]Sheet1!$B:$V,17,0)</f>
        <v>19.25</v>
      </c>
      <c r="K216">
        <f>VLOOKUP(D216,[6]Sheet1!$B:$V,18,0)</f>
        <v>15</v>
      </c>
      <c r="L216">
        <f>VLOOKUP(D216,[6]Sheet1!$B:$V,19,0)</f>
        <v>8.5</v>
      </c>
      <c r="M216">
        <f>VLOOKUP(B216,[7]Sheet2!$A:$C,3,0)</f>
        <v>303</v>
      </c>
      <c r="N216" t="e">
        <f>VLOOKUP(A216,'[8]Master-April24'!$A:$AP,42,0)</f>
        <v>#N/A</v>
      </c>
    </row>
    <row r="217" spans="1:14" x14ac:dyDescent="0.25">
      <c r="A217" t="s">
        <v>1162</v>
      </c>
      <c r="B217" t="s">
        <v>5502</v>
      </c>
      <c r="C217">
        <v>1</v>
      </c>
      <c r="D217">
        <v>2330</v>
      </c>
      <c r="E217">
        <f>VLOOKUP(D217,[6]Sheet1!$B:$X,23,0)</f>
        <v>24</v>
      </c>
      <c r="F217">
        <f>E217/C217</f>
        <v>24</v>
      </c>
      <c r="G217">
        <f>VLOOKUP(D217,[6]Sheet1!$B:$X,16,0)</f>
        <v>144</v>
      </c>
      <c r="H217">
        <f t="shared" si="5"/>
        <v>144</v>
      </c>
      <c r="I217">
        <f>VLOOKUP(D217,[6]Sheet1!$B:$V,21,0)</f>
        <v>15.5</v>
      </c>
      <c r="J217">
        <f>VLOOKUP(D217,[6]Sheet1!$B:$V,17,0)</f>
        <v>19.5</v>
      </c>
      <c r="K217">
        <f>VLOOKUP(D217,[6]Sheet1!$B:$V,18,0)</f>
        <v>13.25</v>
      </c>
      <c r="L217">
        <f>VLOOKUP(D217,[6]Sheet1!$B:$V,19,0)</f>
        <v>9.75</v>
      </c>
      <c r="M217">
        <f>VLOOKUP(B217,[7]Sheet2!$A:$C,3,0)</f>
        <v>299</v>
      </c>
      <c r="N217" t="str">
        <f>VLOOKUP(A217,'[8]Master-April24'!$A:$AP,42,0)</f>
        <v>FBA</v>
      </c>
    </row>
    <row r="218" spans="1:14" x14ac:dyDescent="0.25">
      <c r="A218" t="s">
        <v>1826</v>
      </c>
      <c r="B218" t="s">
        <v>5790</v>
      </c>
      <c r="C218">
        <v>3</v>
      </c>
      <c r="D218" t="s">
        <v>1825</v>
      </c>
      <c r="G218">
        <f>VLOOKUP(D218,[6]Sheet1!$B:$X,16,0)</f>
        <v>24</v>
      </c>
      <c r="H218">
        <f t="shared" si="5"/>
        <v>8</v>
      </c>
      <c r="I218">
        <f>VLOOKUP(D218,[6]Sheet1!$B:$V,21,0)</f>
        <v>12.04</v>
      </c>
      <c r="J218">
        <f>VLOOKUP(D218,[6]Sheet1!$B:$V,17,0)</f>
        <v>11</v>
      </c>
      <c r="K218">
        <f>VLOOKUP(D218,[6]Sheet1!$B:$V,18,0)</f>
        <v>9.75</v>
      </c>
      <c r="L218">
        <f>VLOOKUP(D218,[6]Sheet1!$B:$V,19,0)</f>
        <v>7.25</v>
      </c>
      <c r="M218">
        <f>VLOOKUP(B218,[7]Sheet2!$A:$C,3,0)</f>
        <v>291</v>
      </c>
      <c r="N218" t="str">
        <f>VLOOKUP(A218,'[8]Master-April24'!$A:$AP,42,0)</f>
        <v>AWD</v>
      </c>
    </row>
    <row r="219" spans="1:14" x14ac:dyDescent="0.25">
      <c r="A219" t="s">
        <v>2673</v>
      </c>
      <c r="B219" t="s">
        <v>5640</v>
      </c>
      <c r="C219">
        <v>1</v>
      </c>
      <c r="D219">
        <v>5174</v>
      </c>
      <c r="E219">
        <f>VLOOKUP(D219,[6]Sheet1!$B:$X,23,0)</f>
        <v>24</v>
      </c>
      <c r="F219">
        <f>E219/C219</f>
        <v>24</v>
      </c>
      <c r="G219">
        <f>VLOOKUP(D219,[6]Sheet1!$B:$X,16,0)</f>
        <v>288</v>
      </c>
      <c r="H219">
        <f t="shared" si="5"/>
        <v>288</v>
      </c>
      <c r="I219">
        <f>VLOOKUP(D219,[6]Sheet1!$B:$V,21,0)</f>
        <v>12.32</v>
      </c>
      <c r="J219">
        <f>VLOOKUP(D219,[6]Sheet1!$B:$V,17,0)</f>
        <v>15.75</v>
      </c>
      <c r="K219">
        <f>VLOOKUP(D219,[6]Sheet1!$B:$V,18,0)</f>
        <v>12.25</v>
      </c>
      <c r="L219">
        <f>VLOOKUP(D219,[6]Sheet1!$B:$V,19,0)</f>
        <v>8.5</v>
      </c>
      <c r="M219">
        <f>VLOOKUP(B219,[7]Sheet2!$A:$C,3,0)</f>
        <v>282</v>
      </c>
      <c r="N219" t="str">
        <f>VLOOKUP(A219,'[8]Master-April24'!$A:$AP,42,0)</f>
        <v>AWD</v>
      </c>
    </row>
    <row r="220" spans="1:14" x14ac:dyDescent="0.25">
      <c r="A220" t="s">
        <v>2387</v>
      </c>
      <c r="B220" t="s">
        <v>7455</v>
      </c>
      <c r="C220">
        <v>2</v>
      </c>
      <c r="D220">
        <v>5013</v>
      </c>
      <c r="G220">
        <f>VLOOKUP(D220,[6]Sheet1!$B:$X,16,0)</f>
        <v>50</v>
      </c>
      <c r="H220">
        <f t="shared" si="5"/>
        <v>25</v>
      </c>
      <c r="I220">
        <f>VLOOKUP(D220,[6]Sheet1!$B:$V,21,0)</f>
        <v>8.1199999999999992</v>
      </c>
      <c r="J220">
        <f>VLOOKUP(D220,[6]Sheet1!$B:$V,17,0)</f>
        <v>23.75</v>
      </c>
      <c r="K220">
        <f>VLOOKUP(D220,[6]Sheet1!$B:$V,18,0)</f>
        <v>18</v>
      </c>
      <c r="L220">
        <f>VLOOKUP(D220,[6]Sheet1!$B:$V,19,0)</f>
        <v>16</v>
      </c>
      <c r="M220">
        <f>VLOOKUP(B220,[7]Sheet2!$A:$C,3,0)</f>
        <v>278</v>
      </c>
      <c r="N220" t="str">
        <f>VLOOKUP(A220,'[8]Master-April24'!$A:$AP,42,0)</f>
        <v>AWD</v>
      </c>
    </row>
    <row r="221" spans="1:14" x14ac:dyDescent="0.25">
      <c r="A221" t="s">
        <v>988</v>
      </c>
      <c r="B221" t="s">
        <v>7101</v>
      </c>
      <c r="C221">
        <v>1</v>
      </c>
      <c r="D221">
        <v>213</v>
      </c>
      <c r="E221" t="e">
        <f>VLOOKUP(D221,[6]Sheet1!$B:$X,23,0)</f>
        <v>#N/A</v>
      </c>
      <c r="F221" t="e">
        <f>E221/C221</f>
        <v>#N/A</v>
      </c>
      <c r="G221" t="e">
        <f>VLOOKUP(D221,[6]Sheet1!$B:$X,16,0)</f>
        <v>#N/A</v>
      </c>
      <c r="H221" t="e">
        <f t="shared" si="5"/>
        <v>#N/A</v>
      </c>
      <c r="I221" t="e">
        <f>VLOOKUP(D221,[6]Sheet1!$B:$V,21,0)</f>
        <v>#N/A</v>
      </c>
      <c r="J221" t="e">
        <f>VLOOKUP(D221,[6]Sheet1!$B:$V,17,0)</f>
        <v>#N/A</v>
      </c>
      <c r="K221" t="e">
        <f>VLOOKUP(D221,[6]Sheet1!$B:$V,18,0)</f>
        <v>#N/A</v>
      </c>
      <c r="L221" t="e">
        <f>VLOOKUP(D221,[6]Sheet1!$B:$V,19,0)</f>
        <v>#N/A</v>
      </c>
      <c r="M221">
        <f>VLOOKUP(B221,[7]Sheet2!$A:$C,3,0)</f>
        <v>278</v>
      </c>
      <c r="N221" t="str">
        <f>VLOOKUP(A221,'[8]Master-April24'!$A:$AP,42,0)</f>
        <v>AWD</v>
      </c>
    </row>
    <row r="222" spans="1:14" x14ac:dyDescent="0.25">
      <c r="A222" t="s">
        <v>2981</v>
      </c>
      <c r="B222" t="s">
        <v>5392</v>
      </c>
      <c r="C222">
        <v>1</v>
      </c>
      <c r="D222">
        <v>6030</v>
      </c>
      <c r="G222">
        <f>VLOOKUP(D222,[6]Sheet1!$B:$X,16,0)</f>
        <v>12</v>
      </c>
      <c r="H222">
        <f t="shared" si="5"/>
        <v>12</v>
      </c>
      <c r="I222">
        <f>VLOOKUP(D222,[6]Sheet1!$B:$V,21,0)</f>
        <v>4.3</v>
      </c>
      <c r="J222">
        <f>VLOOKUP(D222,[6]Sheet1!$B:$V,17,0)</f>
        <v>9</v>
      </c>
      <c r="K222">
        <f>VLOOKUP(D222,[6]Sheet1!$B:$V,18,0)</f>
        <v>8</v>
      </c>
      <c r="L222">
        <f>VLOOKUP(D222,[6]Sheet1!$B:$V,19,0)</f>
        <v>12.25</v>
      </c>
      <c r="M222">
        <f>VLOOKUP(B222,[7]Sheet2!$A:$C,3,0)</f>
        <v>276</v>
      </c>
      <c r="N222" t="str">
        <f>VLOOKUP(A222,'[8]Master-April24'!$A:$AP,42,0)</f>
        <v>FBA</v>
      </c>
    </row>
    <row r="223" spans="1:14" x14ac:dyDescent="0.25">
      <c r="A223" t="s">
        <v>4971</v>
      </c>
      <c r="B223" t="s">
        <v>5499</v>
      </c>
      <c r="C223">
        <v>6</v>
      </c>
      <c r="D223">
        <v>5087</v>
      </c>
      <c r="G223">
        <f>VLOOKUP(D223,[6]Sheet1!$B:$X,16,0)</f>
        <v>48</v>
      </c>
      <c r="H223">
        <f t="shared" si="5"/>
        <v>8</v>
      </c>
      <c r="I223">
        <f>VLOOKUP(D223,[6]Sheet1!$B:$V,21,0)</f>
        <v>35</v>
      </c>
      <c r="J223">
        <f>VLOOKUP(D223,[6]Sheet1!$B:$V,17,0)</f>
        <v>15.5</v>
      </c>
      <c r="K223">
        <f>VLOOKUP(D223,[6]Sheet1!$B:$V,18,0)</f>
        <v>10.25</v>
      </c>
      <c r="L223">
        <f>VLOOKUP(D223,[6]Sheet1!$B:$V,19,0)</f>
        <v>8.75</v>
      </c>
      <c r="M223">
        <f>VLOOKUP(B223,[7]Sheet2!$A:$C,3,0)</f>
        <v>224</v>
      </c>
      <c r="N223" t="str">
        <f>VLOOKUP(A223,'[8]Master-April24'!$A:$AP,42,0)</f>
        <v>AWD</v>
      </c>
    </row>
    <row r="224" spans="1:14" x14ac:dyDescent="0.25">
      <c r="A224" t="s">
        <v>924</v>
      </c>
      <c r="B224" t="s">
        <v>7094</v>
      </c>
      <c r="C224">
        <v>1</v>
      </c>
      <c r="D224">
        <v>206</v>
      </c>
      <c r="E224">
        <f>VLOOKUP(D224,[6]Sheet1!$B:$X,23,0)</f>
        <v>24</v>
      </c>
      <c r="F224">
        <f>E224/C224</f>
        <v>24</v>
      </c>
      <c r="G224">
        <f>VLOOKUP(D224,[6]Sheet1!$B:$X,16,0)</f>
        <v>144</v>
      </c>
      <c r="H224">
        <f t="shared" si="5"/>
        <v>144</v>
      </c>
      <c r="I224">
        <f>VLOOKUP(D224,[6]Sheet1!$B:$V,21,0)</f>
        <v>18.079999999999998</v>
      </c>
      <c r="J224">
        <f>VLOOKUP(D224,[6]Sheet1!$B:$V,17,0)</f>
        <v>17</v>
      </c>
      <c r="K224">
        <f>VLOOKUP(D224,[6]Sheet1!$B:$V,18,0)</f>
        <v>15.5</v>
      </c>
      <c r="L224">
        <f>VLOOKUP(D224,[6]Sheet1!$B:$V,19,0)</f>
        <v>11.5</v>
      </c>
      <c r="M224">
        <f>VLOOKUP(B224,[7]Sheet2!$A:$C,3,0)</f>
        <v>270</v>
      </c>
      <c r="N224" t="e">
        <f>VLOOKUP(A224,'[8]Master-April24'!$A:$AP,42,0)</f>
        <v>#N/A</v>
      </c>
    </row>
    <row r="225" spans="1:14" x14ac:dyDescent="0.25">
      <c r="A225" t="s">
        <v>2152</v>
      </c>
      <c r="B225" t="s">
        <v>5375</v>
      </c>
      <c r="C225">
        <v>1</v>
      </c>
      <c r="D225">
        <v>4120</v>
      </c>
      <c r="G225">
        <f>VLOOKUP(D225,[6]Sheet1!$B:$X,16,0)</f>
        <v>12</v>
      </c>
      <c r="H225">
        <f t="shared" si="5"/>
        <v>12</v>
      </c>
      <c r="I225">
        <f>VLOOKUP(D225,[6]Sheet1!$B:$V,21,0)</f>
        <v>9.02</v>
      </c>
      <c r="J225">
        <f>VLOOKUP(D225,[6]Sheet1!$B:$V,17,0)</f>
        <v>13.5</v>
      </c>
      <c r="K225">
        <f>VLOOKUP(D225,[6]Sheet1!$B:$V,18,0)</f>
        <v>12</v>
      </c>
      <c r="L225">
        <f>VLOOKUP(D225,[6]Sheet1!$B:$V,19,0)</f>
        <v>6</v>
      </c>
      <c r="M225">
        <f>VLOOKUP(B225,[7]Sheet2!$A:$C,3,0)</f>
        <v>269</v>
      </c>
      <c r="N225" t="str">
        <f>VLOOKUP(A225,'[8]Master-April24'!$A:$AP,42,0)</f>
        <v>AWD</v>
      </c>
    </row>
    <row r="226" spans="1:14" x14ac:dyDescent="0.25">
      <c r="A226" t="s">
        <v>2516</v>
      </c>
      <c r="B226" t="s">
        <v>5718</v>
      </c>
      <c r="C226">
        <v>1</v>
      </c>
      <c r="D226">
        <v>5076</v>
      </c>
      <c r="E226">
        <f>VLOOKUP(D226,[6]Sheet1!$B:$X,23,0)</f>
        <v>24</v>
      </c>
      <c r="F226">
        <f>E226/C226</f>
        <v>24</v>
      </c>
      <c r="G226">
        <f>VLOOKUP(D226,[6]Sheet1!$B:$X,16,0)</f>
        <v>72</v>
      </c>
      <c r="H226">
        <f t="shared" si="5"/>
        <v>72</v>
      </c>
      <c r="I226">
        <f>VLOOKUP(D226,[6]Sheet1!$B:$V,21,0)</f>
        <v>32.74</v>
      </c>
      <c r="J226">
        <f>VLOOKUP(D226,[6]Sheet1!$B:$V,17,0)</f>
        <v>19.25</v>
      </c>
      <c r="K226">
        <f>VLOOKUP(D226,[6]Sheet1!$B:$V,18,0)</f>
        <v>10.25</v>
      </c>
      <c r="L226">
        <f>VLOOKUP(D226,[6]Sheet1!$B:$V,19,0)</f>
        <v>9.25</v>
      </c>
      <c r="M226">
        <f>VLOOKUP(B226,[7]Sheet2!$A:$C,3,0)</f>
        <v>269</v>
      </c>
      <c r="N226" t="str">
        <f>VLOOKUP(A226,'[8]Master-April24'!$A:$AP,42,0)</f>
        <v>AWD</v>
      </c>
    </row>
    <row r="227" spans="1:14" x14ac:dyDescent="0.25">
      <c r="A227" t="s">
        <v>2375</v>
      </c>
      <c r="B227" t="s">
        <v>5632</v>
      </c>
      <c r="C227">
        <v>4</v>
      </c>
      <c r="D227">
        <v>5011</v>
      </c>
      <c r="G227">
        <f>VLOOKUP(D227,[6]Sheet1!$B:$X,16,0)</f>
        <v>50</v>
      </c>
      <c r="H227">
        <f t="shared" si="5"/>
        <v>12.5</v>
      </c>
      <c r="I227">
        <f>VLOOKUP(D227,[6]Sheet1!$B:$V,21,0)</f>
        <v>8.6199999999999992</v>
      </c>
      <c r="J227">
        <f>VLOOKUP(D227,[6]Sheet1!$B:$V,17,0)</f>
        <v>23.5</v>
      </c>
      <c r="K227">
        <f>VLOOKUP(D227,[6]Sheet1!$B:$V,18,0)</f>
        <v>18</v>
      </c>
      <c r="L227">
        <f>VLOOKUP(D227,[6]Sheet1!$B:$V,19,0)</f>
        <v>16</v>
      </c>
      <c r="M227">
        <f>VLOOKUP(B227,[7]Sheet2!$A:$C,3,0)</f>
        <v>267</v>
      </c>
      <c r="N227" t="str">
        <f>VLOOKUP(A227,'[8]Master-April24'!$A:$AP,42,0)</f>
        <v>AWD</v>
      </c>
    </row>
    <row r="228" spans="1:14" x14ac:dyDescent="0.25">
      <c r="A228" t="s">
        <v>1345</v>
      </c>
      <c r="B228" t="s">
        <v>5511</v>
      </c>
      <c r="C228">
        <v>6</v>
      </c>
      <c r="D228">
        <v>3006</v>
      </c>
      <c r="E228">
        <f>VLOOKUP(D228,[6]Sheet1!$B:$X,23,0)</f>
        <v>24</v>
      </c>
      <c r="F228">
        <f>E228/C228</f>
        <v>4</v>
      </c>
      <c r="G228">
        <f>VLOOKUP(D228,[6]Sheet1!$B:$X,16,0)</f>
        <v>144</v>
      </c>
      <c r="H228">
        <f t="shared" si="5"/>
        <v>24</v>
      </c>
      <c r="I228">
        <f>VLOOKUP(D228,[6]Sheet1!$B:$V,21,0)</f>
        <v>14.86</v>
      </c>
      <c r="J228">
        <f>VLOOKUP(D228,[6]Sheet1!$B:$V,17,0)</f>
        <v>18.75</v>
      </c>
      <c r="K228">
        <f>VLOOKUP(D228,[6]Sheet1!$B:$V,18,0)</f>
        <v>11.25</v>
      </c>
      <c r="L228">
        <f>VLOOKUP(D228,[6]Sheet1!$B:$V,19,0)</f>
        <v>10</v>
      </c>
      <c r="M228">
        <f>VLOOKUP(B228,[7]Sheet2!$A:$C,3,0)</f>
        <v>265</v>
      </c>
      <c r="N228" t="str">
        <f>VLOOKUP(A228,'[8]Master-April24'!$A:$AP,42,0)</f>
        <v>AWD</v>
      </c>
    </row>
    <row r="229" spans="1:14" x14ac:dyDescent="0.25">
      <c r="A229" t="s">
        <v>1054</v>
      </c>
      <c r="B229" t="s">
        <v>5285</v>
      </c>
      <c r="C229">
        <v>2</v>
      </c>
      <c r="D229">
        <v>2205</v>
      </c>
      <c r="E229">
        <f>VLOOKUP(D229,[6]Sheet1!$B:$X,23,0)</f>
        <v>24</v>
      </c>
      <c r="F229">
        <f>E229/C229</f>
        <v>12</v>
      </c>
      <c r="G229">
        <f>VLOOKUP(D229,[6]Sheet1!$B:$X,16,0)</f>
        <v>72</v>
      </c>
      <c r="H229">
        <f t="shared" si="5"/>
        <v>36</v>
      </c>
      <c r="I229">
        <f>VLOOKUP(D229,[6]Sheet1!$B:$V,21,0)</f>
        <v>19.02</v>
      </c>
      <c r="J229">
        <f>VLOOKUP(D229,[6]Sheet1!$B:$V,17,0)</f>
        <v>20</v>
      </c>
      <c r="K229">
        <f>VLOOKUP(D229,[6]Sheet1!$B:$V,18,0)</f>
        <v>13.5</v>
      </c>
      <c r="L229">
        <f>VLOOKUP(D229,[6]Sheet1!$B:$V,19,0)</f>
        <v>9</v>
      </c>
      <c r="M229">
        <f>VLOOKUP(B229,[7]Sheet2!$A:$C,3,0)</f>
        <v>265</v>
      </c>
      <c r="N229" t="str">
        <f>VLOOKUP(A229,'[8]Master-April24'!$A:$AP,42,0)</f>
        <v>AWD</v>
      </c>
    </row>
    <row r="230" spans="1:14" x14ac:dyDescent="0.25">
      <c r="A230" t="s">
        <v>1073</v>
      </c>
      <c r="B230" t="s">
        <v>6782</v>
      </c>
      <c r="C230">
        <v>1</v>
      </c>
      <c r="D230">
        <v>2225</v>
      </c>
      <c r="E230">
        <f>VLOOKUP(D230,[6]Sheet1!$B:$X,23,0)</f>
        <v>24</v>
      </c>
      <c r="F230">
        <f>E230/C230</f>
        <v>24</v>
      </c>
      <c r="G230">
        <f>VLOOKUP(D230,[6]Sheet1!$B:$X,16,0)</f>
        <v>72</v>
      </c>
      <c r="H230">
        <f t="shared" si="5"/>
        <v>72</v>
      </c>
      <c r="I230">
        <f>VLOOKUP(D230,[6]Sheet1!$B:$V,21,0)</f>
        <v>23.24</v>
      </c>
      <c r="J230">
        <f>VLOOKUP(D230,[6]Sheet1!$B:$V,17,0)</f>
        <v>21</v>
      </c>
      <c r="K230">
        <f>VLOOKUP(D230,[6]Sheet1!$B:$V,18,0)</f>
        <v>12.5</v>
      </c>
      <c r="L230">
        <f>VLOOKUP(D230,[6]Sheet1!$B:$V,19,0)</f>
        <v>7.75</v>
      </c>
      <c r="M230">
        <f>VLOOKUP(B230,[7]Sheet2!$A:$C,3,0)</f>
        <v>261</v>
      </c>
      <c r="N230" t="str">
        <f>VLOOKUP(A230,'[8]Master-April24'!$A:$AP,42,0)</f>
        <v>AWD</v>
      </c>
    </row>
    <row r="231" spans="1:14" x14ac:dyDescent="0.25">
      <c r="A231" t="s">
        <v>3349</v>
      </c>
      <c r="B231" t="s">
        <v>5355</v>
      </c>
      <c r="C231">
        <v>1</v>
      </c>
      <c r="D231">
        <v>847</v>
      </c>
      <c r="G231">
        <f>VLOOKUP(D231,[6]Sheet1!$B:$X,16,0)</f>
        <v>24</v>
      </c>
      <c r="H231">
        <f t="shared" si="5"/>
        <v>24</v>
      </c>
      <c r="I231">
        <f>VLOOKUP(D231,[6]Sheet1!$B:$V,21,0)</f>
        <v>5.5</v>
      </c>
      <c r="J231">
        <f>VLOOKUP(D231,[6]Sheet1!$B:$V,17,0)</f>
        <v>16.5</v>
      </c>
      <c r="K231">
        <f>VLOOKUP(D231,[6]Sheet1!$B:$V,18,0)</f>
        <v>11</v>
      </c>
      <c r="L231">
        <f>VLOOKUP(D231,[6]Sheet1!$B:$V,19,0)</f>
        <v>14.25</v>
      </c>
      <c r="M231">
        <f>VLOOKUP(B231,[7]Sheet2!$A:$C,3,0)</f>
        <v>258</v>
      </c>
      <c r="N231" t="str">
        <f>VLOOKUP(A231,'[8]Master-April24'!$A:$AP,42,0)</f>
        <v>AWD</v>
      </c>
    </row>
    <row r="232" spans="1:14" x14ac:dyDescent="0.25">
      <c r="A232" t="s">
        <v>1529</v>
      </c>
      <c r="B232" t="s">
        <v>5267</v>
      </c>
      <c r="C232">
        <v>6</v>
      </c>
      <c r="D232">
        <v>315</v>
      </c>
      <c r="E232">
        <f>VLOOKUP(D232,[6]Sheet1!$B:$X,23,0)</f>
        <v>24</v>
      </c>
      <c r="F232">
        <f>E232/C232</f>
        <v>4</v>
      </c>
      <c r="G232">
        <f>VLOOKUP(D232,[6]Sheet1!$B:$X,16,0)</f>
        <v>288</v>
      </c>
      <c r="H232">
        <f t="shared" si="5"/>
        <v>48</v>
      </c>
      <c r="I232">
        <f>VLOOKUP(D232,[6]Sheet1!$B:$V,21,0)</f>
        <v>21.08</v>
      </c>
      <c r="J232">
        <f>VLOOKUP(D232,[6]Sheet1!$B:$V,17,0)</f>
        <v>13.5</v>
      </c>
      <c r="K232">
        <f>VLOOKUP(D232,[6]Sheet1!$B:$V,18,0)</f>
        <v>9.25</v>
      </c>
      <c r="L232">
        <f>VLOOKUP(D232,[6]Sheet1!$B:$V,19,0)</f>
        <v>8.75</v>
      </c>
      <c r="M232">
        <f>VLOOKUP(B232,[7]Sheet2!$A:$C,3,0)</f>
        <v>257</v>
      </c>
      <c r="N232" t="str">
        <f>VLOOKUP(A232,'[8]Master-April24'!$A:$AP,42,0)</f>
        <v>AWD</v>
      </c>
    </row>
    <row r="233" spans="1:14" x14ac:dyDescent="0.25">
      <c r="A233" t="s">
        <v>2777</v>
      </c>
      <c r="B233" t="s">
        <v>5294</v>
      </c>
      <c r="C233">
        <v>2</v>
      </c>
      <c r="D233">
        <v>543</v>
      </c>
      <c r="G233">
        <f>VLOOKUP(D233,[6]Sheet1!$B:$X,16,0)</f>
        <v>48</v>
      </c>
      <c r="H233">
        <f t="shared" si="5"/>
        <v>24</v>
      </c>
      <c r="I233">
        <f>VLOOKUP(D233,[6]Sheet1!$B:$V,21,0)</f>
        <v>20.18</v>
      </c>
      <c r="J233">
        <f>VLOOKUP(D233,[6]Sheet1!$B:$V,17,0)</f>
        <v>11.25</v>
      </c>
      <c r="K233">
        <f>VLOOKUP(D233,[6]Sheet1!$B:$V,18,0)</f>
        <v>8.75</v>
      </c>
      <c r="L233">
        <f>VLOOKUP(D233,[6]Sheet1!$B:$V,19,0)</f>
        <v>9.25</v>
      </c>
      <c r="M233">
        <f>VLOOKUP(B233,[7]Sheet2!$A:$C,3,0)</f>
        <v>256</v>
      </c>
      <c r="N233" t="str">
        <f>VLOOKUP(A233,'[8]Master-April24'!$A:$AP,42,0)</f>
        <v>AWD</v>
      </c>
    </row>
    <row r="234" spans="1:14" x14ac:dyDescent="0.25">
      <c r="A234" t="s">
        <v>2418</v>
      </c>
      <c r="B234" t="s">
        <v>5872</v>
      </c>
      <c r="C234">
        <v>2</v>
      </c>
      <c r="D234">
        <v>5033</v>
      </c>
      <c r="G234">
        <f>VLOOKUP(D234,[6]Sheet1!$B:$X,16,0)</f>
        <v>24</v>
      </c>
      <c r="H234">
        <f t="shared" si="5"/>
        <v>12</v>
      </c>
      <c r="I234">
        <f>VLOOKUP(D234,[6]Sheet1!$B:$V,21,0)</f>
        <v>31.78</v>
      </c>
      <c r="J234">
        <f>VLOOKUP(D234,[6]Sheet1!$B:$V,17,0)</f>
        <v>24.25</v>
      </c>
      <c r="K234">
        <f>VLOOKUP(D234,[6]Sheet1!$B:$V,18,0)</f>
        <v>9</v>
      </c>
      <c r="L234">
        <f>VLOOKUP(D234,[6]Sheet1!$B:$V,19,0)</f>
        <v>36.5</v>
      </c>
      <c r="M234">
        <f>VLOOKUP(B234,[7]Sheet2!$A:$C,3,0)</f>
        <v>255</v>
      </c>
      <c r="N234" t="str">
        <f>VLOOKUP(A234,'[8]Master-April24'!$A:$AP,42,0)</f>
        <v>AWD</v>
      </c>
    </row>
    <row r="235" spans="1:14" x14ac:dyDescent="0.25">
      <c r="A235" t="s">
        <v>2421</v>
      </c>
      <c r="B235" t="s">
        <v>6402</v>
      </c>
      <c r="C235">
        <v>2</v>
      </c>
      <c r="D235">
        <v>5034</v>
      </c>
      <c r="G235">
        <f>VLOOKUP(D235,[6]Sheet1!$B:$X,16,0)</f>
        <v>24</v>
      </c>
      <c r="H235">
        <f t="shared" si="5"/>
        <v>12</v>
      </c>
      <c r="I235">
        <f>VLOOKUP(D235,[6]Sheet1!$B:$V,21,0)</f>
        <v>32.200000000000003</v>
      </c>
      <c r="J235">
        <f>VLOOKUP(D235,[6]Sheet1!$B:$V,17,0)</f>
        <v>24.25</v>
      </c>
      <c r="K235">
        <f>VLOOKUP(D235,[6]Sheet1!$B:$V,18,0)</f>
        <v>8.75</v>
      </c>
      <c r="L235">
        <f>VLOOKUP(D235,[6]Sheet1!$B:$V,19,0)</f>
        <v>36.5</v>
      </c>
      <c r="M235">
        <f>VLOOKUP(B235,[7]Sheet2!$A:$C,3,0)</f>
        <v>255</v>
      </c>
      <c r="N235" t="str">
        <f>VLOOKUP(A235,'[8]Master-April24'!$A:$AP,42,0)</f>
        <v>AWD</v>
      </c>
    </row>
    <row r="236" spans="1:14" x14ac:dyDescent="0.25">
      <c r="A236" t="s">
        <v>1062</v>
      </c>
      <c r="B236" t="s">
        <v>5353</v>
      </c>
      <c r="C236">
        <v>1</v>
      </c>
      <c r="D236">
        <v>2209</v>
      </c>
      <c r="E236">
        <f>VLOOKUP(D236,[6]Sheet1!$B:$X,23,0)</f>
        <v>24</v>
      </c>
      <c r="F236">
        <f>E236/C236</f>
        <v>24</v>
      </c>
      <c r="G236">
        <f>VLOOKUP(D236,[6]Sheet1!$B:$X,16,0)</f>
        <v>72</v>
      </c>
      <c r="H236">
        <f t="shared" si="5"/>
        <v>72</v>
      </c>
      <c r="I236">
        <f>VLOOKUP(D236,[6]Sheet1!$B:$V,21,0)</f>
        <v>19.98</v>
      </c>
      <c r="J236">
        <f>VLOOKUP(D236,[6]Sheet1!$B:$V,17,0)</f>
        <v>21</v>
      </c>
      <c r="K236">
        <f>VLOOKUP(D236,[6]Sheet1!$B:$V,18,0)</f>
        <v>8.5</v>
      </c>
      <c r="L236">
        <f>VLOOKUP(D236,[6]Sheet1!$B:$V,19,0)</f>
        <v>6.75</v>
      </c>
      <c r="M236">
        <f>VLOOKUP(B236,[7]Sheet2!$A:$C,3,0)</f>
        <v>254</v>
      </c>
      <c r="N236" t="str">
        <f>VLOOKUP(A236,'[8]Master-April24'!$A:$AP,42,0)</f>
        <v>AWD</v>
      </c>
    </row>
    <row r="237" spans="1:14" x14ac:dyDescent="0.25">
      <c r="A237" t="s">
        <v>891</v>
      </c>
      <c r="B237" t="s">
        <v>7090</v>
      </c>
      <c r="C237">
        <v>2</v>
      </c>
      <c r="D237">
        <v>2044</v>
      </c>
      <c r="G237">
        <f>VLOOKUP(D237,[6]Sheet1!$B:$X,16,0)</f>
        <v>48</v>
      </c>
      <c r="H237">
        <f t="shared" si="5"/>
        <v>24</v>
      </c>
      <c r="I237">
        <f>VLOOKUP(D237,[6]Sheet1!$B:$V,21,0)</f>
        <v>19.079999999999998</v>
      </c>
      <c r="J237">
        <f>VLOOKUP(D237,[6]Sheet1!$B:$V,17,0)</f>
        <v>16.5</v>
      </c>
      <c r="K237">
        <f>VLOOKUP(D237,[6]Sheet1!$B:$V,18,0)</f>
        <v>11.5</v>
      </c>
      <c r="L237">
        <f>VLOOKUP(D237,[6]Sheet1!$B:$V,19,0)</f>
        <v>6.5</v>
      </c>
      <c r="M237">
        <f>VLOOKUP(B237,[7]Sheet2!$A:$C,3,0)</f>
        <v>253</v>
      </c>
      <c r="N237" t="str">
        <f>VLOOKUP(A237,'[8]Master-April24'!$A:$AP,42,0)</f>
        <v>AWD</v>
      </c>
    </row>
    <row r="238" spans="1:14" x14ac:dyDescent="0.25">
      <c r="A238" t="s">
        <v>2121</v>
      </c>
      <c r="B238" t="s">
        <v>6869</v>
      </c>
      <c r="C238">
        <v>1</v>
      </c>
      <c r="D238">
        <v>4003</v>
      </c>
      <c r="E238">
        <f>VLOOKUP(D238,[6]Sheet1!$B:$X,23,0)</f>
        <v>24</v>
      </c>
      <c r="F238">
        <f>E238/C238</f>
        <v>24</v>
      </c>
      <c r="G238">
        <f>VLOOKUP(D238,[6]Sheet1!$B:$X,16,0)</f>
        <v>144</v>
      </c>
      <c r="H238">
        <f t="shared" si="5"/>
        <v>144</v>
      </c>
      <c r="I238">
        <f>VLOOKUP(D238,[6]Sheet1!$B:$V,21,0)</f>
        <v>10.28</v>
      </c>
      <c r="J238">
        <f>VLOOKUP(D238,[6]Sheet1!$B:$V,17,0)</f>
        <v>14.75</v>
      </c>
      <c r="K238">
        <f>VLOOKUP(D238,[6]Sheet1!$B:$V,18,0)</f>
        <v>12.5</v>
      </c>
      <c r="L238">
        <f>VLOOKUP(D238,[6]Sheet1!$B:$V,19,0)</f>
        <v>12</v>
      </c>
      <c r="M238">
        <f>VLOOKUP(B238,[7]Sheet2!$A:$C,3,0)</f>
        <v>249</v>
      </c>
      <c r="N238" t="str">
        <f>VLOOKUP(A238,'[8]Master-April24'!$A:$AP,42,0)</f>
        <v>AWD</v>
      </c>
    </row>
    <row r="239" spans="1:14" x14ac:dyDescent="0.25">
      <c r="A239" t="s">
        <v>4959</v>
      </c>
      <c r="B239" t="s">
        <v>6869</v>
      </c>
      <c r="C239">
        <v>1</v>
      </c>
      <c r="D239">
        <v>4003</v>
      </c>
      <c r="E239">
        <f>VLOOKUP(D239,[6]Sheet1!$B:$X,23,0)</f>
        <v>24</v>
      </c>
      <c r="F239">
        <f>E239/C239</f>
        <v>24</v>
      </c>
      <c r="G239">
        <f>VLOOKUP(D239,[6]Sheet1!$B:$X,16,0)</f>
        <v>144</v>
      </c>
      <c r="H239">
        <f t="shared" si="5"/>
        <v>144</v>
      </c>
      <c r="I239">
        <f>VLOOKUP(D239,[6]Sheet1!$B:$V,21,0)</f>
        <v>10.28</v>
      </c>
      <c r="J239">
        <f>VLOOKUP(D239,[6]Sheet1!$B:$V,17,0)</f>
        <v>14.75</v>
      </c>
      <c r="K239">
        <f>VLOOKUP(D239,[6]Sheet1!$B:$V,18,0)</f>
        <v>12.5</v>
      </c>
      <c r="L239">
        <f>VLOOKUP(D239,[6]Sheet1!$B:$V,19,0)</f>
        <v>12</v>
      </c>
      <c r="M239">
        <f>VLOOKUP(B239,[7]Sheet2!$A:$C,3,0)</f>
        <v>249</v>
      </c>
      <c r="N239" t="e">
        <f>VLOOKUP(A239,'[8]Master-April24'!$A:$AP,42,0)</f>
        <v>#N/A</v>
      </c>
    </row>
    <row r="240" spans="1:14" x14ac:dyDescent="0.25">
      <c r="A240" t="s">
        <v>4955</v>
      </c>
      <c r="B240" t="s">
        <v>6877</v>
      </c>
      <c r="C240">
        <v>1</v>
      </c>
      <c r="D240">
        <v>2403</v>
      </c>
      <c r="E240">
        <f>VLOOKUP(D240,[6]Sheet1!$B:$X,23,0)</f>
        <v>24</v>
      </c>
      <c r="F240">
        <f>E240/C240</f>
        <v>24</v>
      </c>
      <c r="G240">
        <f>VLOOKUP(D240,[6]Sheet1!$B:$X,16,0)</f>
        <v>72</v>
      </c>
      <c r="H240">
        <f t="shared" si="5"/>
        <v>72</v>
      </c>
      <c r="I240">
        <f>VLOOKUP(D240,[6]Sheet1!$B:$V,21,0)</f>
        <v>20.7</v>
      </c>
      <c r="J240">
        <f>VLOOKUP(D240,[6]Sheet1!$B:$V,17,0)</f>
        <v>24.25</v>
      </c>
      <c r="K240">
        <f>VLOOKUP(D240,[6]Sheet1!$B:$V,18,0)</f>
        <v>10.25</v>
      </c>
      <c r="L240">
        <f>VLOOKUP(D240,[6]Sheet1!$B:$V,19,0)</f>
        <v>8.25</v>
      </c>
      <c r="M240">
        <f>VLOOKUP(B240,[7]Sheet2!$A:$C,3,0)</f>
        <v>247</v>
      </c>
      <c r="N240" t="str">
        <f>VLOOKUP(A240,'[8]Master-April24'!$A:$AP,42,0)</f>
        <v>AWD</v>
      </c>
    </row>
    <row r="241" spans="1:14" x14ac:dyDescent="0.25">
      <c r="A241" t="s">
        <v>2420</v>
      </c>
      <c r="B241" t="s">
        <v>5571</v>
      </c>
      <c r="C241">
        <v>1</v>
      </c>
      <c r="D241">
        <v>5034</v>
      </c>
      <c r="G241">
        <f>VLOOKUP(D241,[6]Sheet1!$B:$X,16,0)</f>
        <v>24</v>
      </c>
      <c r="H241">
        <f t="shared" si="5"/>
        <v>24</v>
      </c>
      <c r="I241">
        <f>VLOOKUP(D241,[6]Sheet1!$B:$V,21,0)</f>
        <v>32.200000000000003</v>
      </c>
      <c r="J241">
        <f>VLOOKUP(D241,[6]Sheet1!$B:$V,17,0)</f>
        <v>24.25</v>
      </c>
      <c r="K241">
        <f>VLOOKUP(D241,[6]Sheet1!$B:$V,18,0)</f>
        <v>8.75</v>
      </c>
      <c r="L241">
        <f>VLOOKUP(D241,[6]Sheet1!$B:$V,19,0)</f>
        <v>36.5</v>
      </c>
      <c r="M241">
        <f>VLOOKUP(B241,[7]Sheet2!$A:$C,3,0)</f>
        <v>245</v>
      </c>
      <c r="N241" t="str">
        <f>VLOOKUP(A241,'[8]Master-April24'!$A:$AP,42,0)</f>
        <v>FBA</v>
      </c>
    </row>
    <row r="242" spans="1:14" x14ac:dyDescent="0.25">
      <c r="A242" t="s">
        <v>1044</v>
      </c>
      <c r="B242" t="s">
        <v>5352</v>
      </c>
      <c r="C242">
        <v>1</v>
      </c>
      <c r="D242">
        <v>2201</v>
      </c>
      <c r="E242">
        <f>VLOOKUP(D242,[6]Sheet1!$B:$X,23,0)</f>
        <v>24</v>
      </c>
      <c r="F242">
        <f>E242/C242</f>
        <v>24</v>
      </c>
      <c r="G242">
        <f>VLOOKUP(D242,[6]Sheet1!$B:$X,16,0)</f>
        <v>72</v>
      </c>
      <c r="H242">
        <f t="shared" si="5"/>
        <v>72</v>
      </c>
      <c r="I242">
        <f>VLOOKUP(D242,[6]Sheet1!$B:$V,21,0)</f>
        <v>29.9</v>
      </c>
      <c r="J242">
        <f>VLOOKUP(D242,[6]Sheet1!$B:$V,17,0)</f>
        <v>22</v>
      </c>
      <c r="K242">
        <f>VLOOKUP(D242,[6]Sheet1!$B:$V,18,0)</f>
        <v>8</v>
      </c>
      <c r="L242">
        <f>VLOOKUP(D242,[6]Sheet1!$B:$V,19,0)</f>
        <v>7.75</v>
      </c>
      <c r="M242">
        <f>VLOOKUP(B242,[7]Sheet2!$A:$C,3,0)</f>
        <v>245</v>
      </c>
      <c r="N242" t="str">
        <f>VLOOKUP(A242,'[8]Master-April24'!$A:$AP,42,0)</f>
        <v>AWD</v>
      </c>
    </row>
    <row r="243" spans="1:14" x14ac:dyDescent="0.25">
      <c r="A243" t="s">
        <v>1629</v>
      </c>
      <c r="B243" t="s">
        <v>5495</v>
      </c>
      <c r="C243">
        <v>6</v>
      </c>
      <c r="D243">
        <v>320</v>
      </c>
      <c r="E243">
        <f>VLOOKUP(D243,[6]Sheet1!$B:$X,23,0)</f>
        <v>24</v>
      </c>
      <c r="F243">
        <f>E243/C243</f>
        <v>4</v>
      </c>
      <c r="G243">
        <f>VLOOKUP(D243,[6]Sheet1!$B:$X,16,0)</f>
        <v>288</v>
      </c>
      <c r="H243">
        <f t="shared" si="5"/>
        <v>48</v>
      </c>
      <c r="I243">
        <f>VLOOKUP(D243,[6]Sheet1!$B:$V,21,0)</f>
        <v>17.38</v>
      </c>
      <c r="J243">
        <f>VLOOKUP(D243,[6]Sheet1!$B:$V,17,0)</f>
        <v>19</v>
      </c>
      <c r="K243">
        <f>VLOOKUP(D243,[6]Sheet1!$B:$V,18,0)</f>
        <v>14</v>
      </c>
      <c r="L243">
        <f>VLOOKUP(D243,[6]Sheet1!$B:$V,19,0)</f>
        <v>12.75</v>
      </c>
      <c r="M243">
        <f>VLOOKUP(B243,[7]Sheet2!$A:$C,3,0)</f>
        <v>236</v>
      </c>
      <c r="N243" t="str">
        <f>VLOOKUP(A243,'[8]Master-April24'!$A:$AP,42,0)</f>
        <v>AWD</v>
      </c>
    </row>
    <row r="244" spans="1:14" x14ac:dyDescent="0.25">
      <c r="A244" t="s">
        <v>2187</v>
      </c>
      <c r="B244" t="s">
        <v>5453</v>
      </c>
      <c r="C244">
        <v>1</v>
      </c>
      <c r="D244">
        <v>4140</v>
      </c>
      <c r="G244">
        <f>VLOOKUP(D244,[6]Sheet1!$B:$X,16,0)</f>
        <v>12</v>
      </c>
      <c r="H244">
        <f t="shared" si="5"/>
        <v>12</v>
      </c>
      <c r="I244">
        <f>VLOOKUP(D244,[6]Sheet1!$B:$V,21,0)</f>
        <v>10.18</v>
      </c>
      <c r="J244">
        <f>VLOOKUP(D244,[6]Sheet1!$B:$V,17,0)</f>
        <v>18.75</v>
      </c>
      <c r="K244">
        <f>VLOOKUP(D244,[6]Sheet1!$B:$V,18,0)</f>
        <v>12</v>
      </c>
      <c r="L244">
        <f>VLOOKUP(D244,[6]Sheet1!$B:$V,19,0)</f>
        <v>5.75</v>
      </c>
      <c r="M244">
        <f>VLOOKUP(B244,[7]Sheet2!$A:$C,3,0)</f>
        <v>232</v>
      </c>
      <c r="N244" t="str">
        <f>VLOOKUP(A244,'[8]Master-April24'!$A:$AP,42,0)</f>
        <v>AWD</v>
      </c>
    </row>
    <row r="245" spans="1:14" x14ac:dyDescent="0.25">
      <c r="A245" t="s">
        <v>1568</v>
      </c>
      <c r="B245" t="s">
        <v>5624</v>
      </c>
      <c r="C245">
        <v>4</v>
      </c>
      <c r="D245">
        <v>3179</v>
      </c>
      <c r="E245">
        <f>VLOOKUP(D245,[6]Sheet1!$B:$X,23,0)</f>
        <v>24</v>
      </c>
      <c r="F245">
        <f>E245/C245</f>
        <v>6</v>
      </c>
      <c r="G245">
        <f>VLOOKUP(D245,[6]Sheet1!$B:$X,16,0)</f>
        <v>72</v>
      </c>
      <c r="H245">
        <f t="shared" si="5"/>
        <v>18</v>
      </c>
      <c r="I245">
        <f>VLOOKUP(D245,[6]Sheet1!$B:$V,21,0)</f>
        <v>21.42</v>
      </c>
      <c r="J245">
        <f>VLOOKUP(D245,[6]Sheet1!$B:$V,17,0)</f>
        <v>20</v>
      </c>
      <c r="K245">
        <f>VLOOKUP(D245,[6]Sheet1!$B:$V,18,0)</f>
        <v>19</v>
      </c>
      <c r="L245">
        <f>VLOOKUP(D245,[6]Sheet1!$B:$V,19,0)</f>
        <v>12</v>
      </c>
      <c r="M245">
        <f>VLOOKUP(B245,[7]Sheet2!$A:$C,3,0)</f>
        <v>232</v>
      </c>
      <c r="N245" t="str">
        <f>VLOOKUP(A245,'[8]Master-April24'!$A:$AP,42,0)</f>
        <v>AWD</v>
      </c>
    </row>
    <row r="246" spans="1:14" x14ac:dyDescent="0.25">
      <c r="A246" t="s">
        <v>2451</v>
      </c>
      <c r="B246" t="s">
        <v>7499</v>
      </c>
      <c r="C246">
        <v>1</v>
      </c>
      <c r="D246">
        <v>5046</v>
      </c>
      <c r="G246" t="e">
        <f>VLOOKUP(D246,[6]Sheet1!$B:$X,16,0)</f>
        <v>#N/A</v>
      </c>
      <c r="H246" t="e">
        <f t="shared" si="5"/>
        <v>#N/A</v>
      </c>
      <c r="I246" t="e">
        <f>VLOOKUP(D246,[6]Sheet1!$B:$V,21,0)</f>
        <v>#N/A</v>
      </c>
      <c r="J246" t="e">
        <f>VLOOKUP(D246,[6]Sheet1!$B:$V,17,0)</f>
        <v>#N/A</v>
      </c>
      <c r="K246" t="e">
        <f>VLOOKUP(D246,[6]Sheet1!$B:$V,18,0)</f>
        <v>#N/A</v>
      </c>
      <c r="L246" t="e">
        <f>VLOOKUP(D246,[6]Sheet1!$B:$V,19,0)</f>
        <v>#N/A</v>
      </c>
      <c r="M246">
        <f>VLOOKUP(B246,[7]Sheet2!$A:$C,3,0)</f>
        <v>231</v>
      </c>
      <c r="N246" t="str">
        <f>VLOOKUP(A246,'[8]Master-April24'!$A:$AP,42,0)</f>
        <v>AWD</v>
      </c>
    </row>
    <row r="247" spans="1:14" x14ac:dyDescent="0.25">
      <c r="A247" t="s">
        <v>3305</v>
      </c>
      <c r="B247" t="s">
        <v>5330</v>
      </c>
      <c r="C247">
        <v>6</v>
      </c>
      <c r="D247">
        <v>804</v>
      </c>
      <c r="E247">
        <f>VLOOKUP(D247,[6]Sheet1!$B:$X,23,0)</f>
        <v>24</v>
      </c>
      <c r="F247">
        <f>E247/C247</f>
        <v>4</v>
      </c>
      <c r="G247">
        <f>VLOOKUP(D247,[6]Sheet1!$B:$X,16,0)</f>
        <v>144</v>
      </c>
      <c r="H247">
        <f t="shared" si="5"/>
        <v>24</v>
      </c>
      <c r="I247">
        <f>VLOOKUP(D247,[6]Sheet1!$B:$V,21,0)</f>
        <v>15.8</v>
      </c>
      <c r="J247">
        <f>VLOOKUP(D247,[6]Sheet1!$B:$V,17,0)</f>
        <v>21.75</v>
      </c>
      <c r="K247">
        <f>VLOOKUP(D247,[6]Sheet1!$B:$V,18,0)</f>
        <v>11.75</v>
      </c>
      <c r="L247">
        <f>VLOOKUP(D247,[6]Sheet1!$B:$V,19,0)</f>
        <v>8.75</v>
      </c>
      <c r="M247">
        <f>VLOOKUP(B247,[7]Sheet2!$A:$C,3,0)</f>
        <v>231</v>
      </c>
      <c r="N247" t="str">
        <f>VLOOKUP(A247,'[8]Master-April24'!$A:$AP,42,0)</f>
        <v>AWD</v>
      </c>
    </row>
    <row r="248" spans="1:14" x14ac:dyDescent="0.25">
      <c r="A248" t="s">
        <v>3220</v>
      </c>
      <c r="B248" t="s">
        <v>5473</v>
      </c>
      <c r="C248">
        <v>1</v>
      </c>
      <c r="D248">
        <v>761</v>
      </c>
      <c r="E248">
        <f>VLOOKUP(D248,[6]Sheet1!$B:$X,23,0)</f>
        <v>24</v>
      </c>
      <c r="F248">
        <f>E248/C248</f>
        <v>24</v>
      </c>
      <c r="G248">
        <f>VLOOKUP(D248,[6]Sheet1!$B:$X,16,0)</f>
        <v>144</v>
      </c>
      <c r="H248">
        <f t="shared" si="5"/>
        <v>144</v>
      </c>
      <c r="I248">
        <f>VLOOKUP(D248,[6]Sheet1!$B:$V,21,0)</f>
        <v>27.46</v>
      </c>
      <c r="J248">
        <f>VLOOKUP(D248,[6]Sheet1!$B:$V,17,0)</f>
        <v>15.75</v>
      </c>
      <c r="K248">
        <f>VLOOKUP(D248,[6]Sheet1!$B:$V,18,0)</f>
        <v>13.75</v>
      </c>
      <c r="L248">
        <f>VLOOKUP(D248,[6]Sheet1!$B:$V,19,0)</f>
        <v>9.5</v>
      </c>
      <c r="M248">
        <f>VLOOKUP(B248,[7]Sheet2!$A:$C,3,0)</f>
        <v>231</v>
      </c>
      <c r="N248" t="str">
        <f>VLOOKUP(A248,'[8]Master-April24'!$A:$AP,42,0)</f>
        <v>AWD</v>
      </c>
    </row>
    <row r="249" spans="1:14" x14ac:dyDescent="0.25">
      <c r="A249" t="s">
        <v>3461</v>
      </c>
      <c r="B249" t="s">
        <v>6868</v>
      </c>
      <c r="C249">
        <v>1</v>
      </c>
      <c r="D249">
        <v>930</v>
      </c>
      <c r="E249">
        <f>VLOOKUP(D249,[6]Sheet1!$B:$X,23,0)</f>
        <v>24</v>
      </c>
      <c r="F249">
        <f>E249/C249</f>
        <v>24</v>
      </c>
      <c r="G249">
        <f>VLOOKUP(D249,[6]Sheet1!$B:$X,16,0)</f>
        <v>144</v>
      </c>
      <c r="H249">
        <f t="shared" si="5"/>
        <v>144</v>
      </c>
      <c r="I249">
        <f>VLOOKUP(D249,[6]Sheet1!$B:$V,21,0)</f>
        <v>18.64</v>
      </c>
      <c r="J249">
        <f>VLOOKUP(D249,[6]Sheet1!$B:$V,17,0)</f>
        <v>21</v>
      </c>
      <c r="K249">
        <f>VLOOKUP(D249,[6]Sheet1!$B:$V,18,0)</f>
        <v>13</v>
      </c>
      <c r="L249">
        <f>VLOOKUP(D249,[6]Sheet1!$B:$V,19,0)</f>
        <v>9</v>
      </c>
      <c r="M249">
        <f>VLOOKUP(B249,[7]Sheet2!$A:$C,3,0)</f>
        <v>231</v>
      </c>
      <c r="N249" t="str">
        <f>VLOOKUP(A249,'[8]Master-April24'!$A:$AP,42,0)</f>
        <v>AWD</v>
      </c>
    </row>
    <row r="250" spans="1:14" x14ac:dyDescent="0.25">
      <c r="A250" t="s">
        <v>3944</v>
      </c>
      <c r="B250" t="s">
        <v>7943</v>
      </c>
      <c r="C250">
        <v>6</v>
      </c>
      <c r="D250">
        <v>810</v>
      </c>
      <c r="E250">
        <f>VLOOKUP(D250,[6]Sheet1!$B:$X,23,0)</f>
        <v>24</v>
      </c>
      <c r="F250">
        <f>E250/C250</f>
        <v>4</v>
      </c>
      <c r="G250">
        <f>VLOOKUP(D250,[6]Sheet1!$B:$X,16,0)</f>
        <v>144</v>
      </c>
      <c r="H250">
        <f t="shared" si="5"/>
        <v>24</v>
      </c>
      <c r="I250">
        <f>VLOOKUP(D250,[6]Sheet1!$B:$V,21,0)</f>
        <v>15.96</v>
      </c>
      <c r="J250">
        <f>VLOOKUP(D250,[6]Sheet1!$B:$V,17,0)</f>
        <v>21.75</v>
      </c>
      <c r="K250">
        <f>VLOOKUP(D250,[6]Sheet1!$B:$V,18,0)</f>
        <v>12</v>
      </c>
      <c r="L250">
        <f>VLOOKUP(D250,[6]Sheet1!$B:$V,19,0)</f>
        <v>8.5</v>
      </c>
      <c r="M250">
        <f>VLOOKUP(B250,[7]Sheet2!$A:$C,3,0)</f>
        <v>228</v>
      </c>
      <c r="N250" t="str">
        <f>VLOOKUP(A250,'[8]Master-April24'!$A:$AP,42,0)</f>
        <v>AWD</v>
      </c>
    </row>
    <row r="251" spans="1:14" x14ac:dyDescent="0.25">
      <c r="A251" t="s">
        <v>2801</v>
      </c>
      <c r="B251" t="s">
        <v>5455</v>
      </c>
      <c r="C251">
        <v>4</v>
      </c>
      <c r="D251">
        <v>546</v>
      </c>
      <c r="G251">
        <f>VLOOKUP(D251,[6]Sheet1!$B:$X,16,0)</f>
        <v>36</v>
      </c>
      <c r="H251">
        <f t="shared" si="5"/>
        <v>9</v>
      </c>
      <c r="I251">
        <f>VLOOKUP(D251,[6]Sheet1!$B:$V,21,0)</f>
        <v>14.54</v>
      </c>
      <c r="J251">
        <f>VLOOKUP(D251,[6]Sheet1!$B:$V,17,0)</f>
        <v>11.25</v>
      </c>
      <c r="K251">
        <f>VLOOKUP(D251,[6]Sheet1!$B:$V,18,0)</f>
        <v>7.5</v>
      </c>
      <c r="L251">
        <f>VLOOKUP(D251,[6]Sheet1!$B:$V,19,0)</f>
        <v>7.5</v>
      </c>
      <c r="M251">
        <f>VLOOKUP(B251,[7]Sheet2!$A:$C,3,0)</f>
        <v>270</v>
      </c>
      <c r="N251" t="str">
        <f>VLOOKUP(A251,'[8]Master-April24'!$A:$AP,42,0)</f>
        <v>AWD</v>
      </c>
    </row>
    <row r="252" spans="1:14" x14ac:dyDescent="0.25">
      <c r="A252" t="s">
        <v>1425</v>
      </c>
      <c r="B252" t="s">
        <v>7256</v>
      </c>
      <c r="C252">
        <v>6</v>
      </c>
      <c r="D252">
        <v>3116</v>
      </c>
      <c r="E252">
        <f>VLOOKUP(D252,[6]Sheet1!$B:$X,23,0)</f>
        <v>24</v>
      </c>
      <c r="F252">
        <f>E252/C252</f>
        <v>4</v>
      </c>
      <c r="G252">
        <f>VLOOKUP(D252,[6]Sheet1!$B:$X,16,0)</f>
        <v>144</v>
      </c>
      <c r="H252">
        <f t="shared" si="5"/>
        <v>24</v>
      </c>
      <c r="I252">
        <f>VLOOKUP(D252,[6]Sheet1!$B:$V,21,0)</f>
        <v>23.92</v>
      </c>
      <c r="J252">
        <f>VLOOKUP(D252,[6]Sheet1!$B:$V,17,0)</f>
        <v>16.25</v>
      </c>
      <c r="K252">
        <f>VLOOKUP(D252,[6]Sheet1!$B:$V,18,0)</f>
        <v>16</v>
      </c>
      <c r="L252">
        <f>VLOOKUP(D252,[6]Sheet1!$B:$V,19,0)</f>
        <v>16</v>
      </c>
      <c r="M252">
        <f>VLOOKUP(B252,[7]Sheet2!$A:$C,3,0)</f>
        <v>222</v>
      </c>
      <c r="N252" t="str">
        <f>VLOOKUP(A252,'[8]Master-April24'!$A:$AP,42,0)</f>
        <v>AWD</v>
      </c>
    </row>
    <row r="253" spans="1:14" x14ac:dyDescent="0.25">
      <c r="A253" t="s">
        <v>1059</v>
      </c>
      <c r="B253" t="s">
        <v>6872</v>
      </c>
      <c r="C253">
        <v>1</v>
      </c>
      <c r="D253">
        <v>2207</v>
      </c>
      <c r="E253">
        <f>VLOOKUP(D253,[6]Sheet1!$B:$X,23,0)</f>
        <v>24</v>
      </c>
      <c r="F253">
        <f>E253/C253</f>
        <v>24</v>
      </c>
      <c r="G253">
        <f>VLOOKUP(D253,[6]Sheet1!$B:$X,16,0)</f>
        <v>72</v>
      </c>
      <c r="H253">
        <f t="shared" si="5"/>
        <v>72</v>
      </c>
      <c r="I253">
        <f>VLOOKUP(D253,[6]Sheet1!$B:$V,21,0)</f>
        <v>20.260000000000002</v>
      </c>
      <c r="J253">
        <f>VLOOKUP(D253,[6]Sheet1!$B:$V,17,0)</f>
        <v>23</v>
      </c>
      <c r="K253">
        <f>VLOOKUP(D253,[6]Sheet1!$B:$V,18,0)</f>
        <v>9</v>
      </c>
      <c r="L253">
        <f>VLOOKUP(D253,[6]Sheet1!$B:$V,19,0)</f>
        <v>6.5</v>
      </c>
      <c r="M253">
        <f>VLOOKUP(B253,[7]Sheet2!$A:$C,3,0)</f>
        <v>222</v>
      </c>
      <c r="N253" t="str">
        <f>VLOOKUP(A253,'[8]Master-April24'!$A:$AP,42,0)</f>
        <v>AWD</v>
      </c>
    </row>
    <row r="254" spans="1:14" x14ac:dyDescent="0.25">
      <c r="A254" t="s">
        <v>2776</v>
      </c>
      <c r="B254" t="s">
        <v>5387</v>
      </c>
      <c r="C254">
        <v>1</v>
      </c>
      <c r="D254">
        <v>543</v>
      </c>
      <c r="G254">
        <f>VLOOKUP(D254,[6]Sheet1!$B:$X,16,0)</f>
        <v>48</v>
      </c>
      <c r="H254">
        <f t="shared" si="5"/>
        <v>48</v>
      </c>
      <c r="I254">
        <f>VLOOKUP(D254,[6]Sheet1!$B:$V,21,0)</f>
        <v>20.18</v>
      </c>
      <c r="J254">
        <f>VLOOKUP(D254,[6]Sheet1!$B:$V,17,0)</f>
        <v>11.25</v>
      </c>
      <c r="K254">
        <f>VLOOKUP(D254,[6]Sheet1!$B:$V,18,0)</f>
        <v>8.75</v>
      </c>
      <c r="L254">
        <f>VLOOKUP(D254,[6]Sheet1!$B:$V,19,0)</f>
        <v>9.25</v>
      </c>
      <c r="M254">
        <f>VLOOKUP(B254,[7]Sheet2!$A:$C,3,0)</f>
        <v>221</v>
      </c>
      <c r="N254" t="str">
        <f>VLOOKUP(A254,'[8]Master-April24'!$A:$AP,42,0)</f>
        <v>AWD</v>
      </c>
    </row>
    <row r="255" spans="1:14" x14ac:dyDescent="0.25">
      <c r="A255" t="s">
        <v>3804</v>
      </c>
      <c r="B255" t="s">
        <v>5549</v>
      </c>
      <c r="C255">
        <v>1</v>
      </c>
      <c r="D255">
        <v>5081</v>
      </c>
      <c r="G255">
        <f>VLOOKUP(D255,[6]Sheet1!$B:$X,16,0)</f>
        <v>12</v>
      </c>
      <c r="H255">
        <f t="shared" si="5"/>
        <v>12</v>
      </c>
      <c r="I255">
        <f>VLOOKUP(D255,[6]Sheet1!$B:$V,21,0)</f>
        <v>9.7799999999999994</v>
      </c>
      <c r="J255">
        <f>VLOOKUP(D255,[6]Sheet1!$B:$V,17,0)</f>
        <v>11.2</v>
      </c>
      <c r="K255">
        <f>VLOOKUP(D255,[6]Sheet1!$B:$V,18,0)</f>
        <v>9.1</v>
      </c>
      <c r="L255">
        <f>VLOOKUP(D255,[6]Sheet1!$B:$V,19,0)</f>
        <v>4.5999999999999996</v>
      </c>
      <c r="M255">
        <f>VLOOKUP(B255,[7]Sheet2!$A:$C,3,0)</f>
        <v>217</v>
      </c>
      <c r="N255" t="str">
        <f>VLOOKUP(A255,'[8]Master-April24'!$A:$AP,42,0)</f>
        <v>AWD</v>
      </c>
    </row>
    <row r="256" spans="1:14" x14ac:dyDescent="0.25">
      <c r="A256" t="s">
        <v>1616</v>
      </c>
      <c r="B256" t="s">
        <v>5428</v>
      </c>
      <c r="C256">
        <v>1</v>
      </c>
      <c r="D256">
        <v>3198</v>
      </c>
      <c r="E256">
        <f>VLOOKUP(D256,[6]Sheet1!$B:$X,23,0)</f>
        <v>24</v>
      </c>
      <c r="F256">
        <f t="shared" ref="F256:F262" si="6">E256/C256</f>
        <v>24</v>
      </c>
      <c r="G256">
        <f>VLOOKUP(D256,[6]Sheet1!$B:$X,16,0)</f>
        <v>144</v>
      </c>
      <c r="H256">
        <f t="shared" si="5"/>
        <v>144</v>
      </c>
      <c r="I256">
        <f>VLOOKUP(D256,[6]Sheet1!$B:$V,21,0)</f>
        <v>27.12</v>
      </c>
      <c r="J256">
        <f>VLOOKUP(D256,[6]Sheet1!$B:$V,17,0)</f>
        <v>21.5</v>
      </c>
      <c r="K256">
        <f>VLOOKUP(D256,[6]Sheet1!$B:$V,18,0)</f>
        <v>16.5</v>
      </c>
      <c r="L256">
        <f>VLOOKUP(D256,[6]Sheet1!$B:$V,19,0)</f>
        <v>14.5</v>
      </c>
      <c r="M256">
        <f>VLOOKUP(B256,[7]Sheet2!$A:$C,3,0)</f>
        <v>217</v>
      </c>
      <c r="N256" t="str">
        <f>VLOOKUP(A256,'[8]Master-April24'!$A:$AP,42,0)</f>
        <v>AWD</v>
      </c>
    </row>
    <row r="257" spans="1:14" x14ac:dyDescent="0.25">
      <c r="A257" t="s">
        <v>857</v>
      </c>
      <c r="B257" t="s">
        <v>5332</v>
      </c>
      <c r="C257">
        <v>2</v>
      </c>
      <c r="D257">
        <v>2022</v>
      </c>
      <c r="E257">
        <f>VLOOKUP(D257,[6]Sheet1!$B:$X,23,0)</f>
        <v>24</v>
      </c>
      <c r="F257">
        <f t="shared" si="6"/>
        <v>12</v>
      </c>
      <c r="G257">
        <f>VLOOKUP(D257,[6]Sheet1!$B:$X,16,0)</f>
        <v>144</v>
      </c>
      <c r="H257">
        <f t="shared" si="5"/>
        <v>72</v>
      </c>
      <c r="I257">
        <f>VLOOKUP(D257,[6]Sheet1!$B:$V,21,0)</f>
        <v>28.94</v>
      </c>
      <c r="J257">
        <f>VLOOKUP(D257,[6]Sheet1!$B:$V,17,0)</f>
        <v>22</v>
      </c>
      <c r="K257">
        <f>VLOOKUP(D257,[6]Sheet1!$B:$V,18,0)</f>
        <v>14</v>
      </c>
      <c r="L257">
        <f>VLOOKUP(D257,[6]Sheet1!$B:$V,19,0)</f>
        <v>10.25</v>
      </c>
      <c r="M257">
        <f>VLOOKUP(B257,[7]Sheet2!$A:$C,3,0)</f>
        <v>215</v>
      </c>
      <c r="N257" t="str">
        <f>VLOOKUP(A257,'[8]Master-April24'!$A:$AP,42,0)</f>
        <v>AWD</v>
      </c>
    </row>
    <row r="258" spans="1:14" x14ac:dyDescent="0.25">
      <c r="A258" t="s">
        <v>2940</v>
      </c>
      <c r="B258" t="s">
        <v>5545</v>
      </c>
      <c r="C258">
        <v>2</v>
      </c>
      <c r="D258">
        <v>6003</v>
      </c>
      <c r="E258">
        <f>VLOOKUP(D258,[6]Sheet1!$B:$X,23,0)</f>
        <v>24</v>
      </c>
      <c r="F258">
        <f t="shared" si="6"/>
        <v>12</v>
      </c>
      <c r="G258">
        <f>VLOOKUP(D258,[6]Sheet1!$B:$X,16,0)</f>
        <v>144</v>
      </c>
      <c r="H258">
        <f t="shared" ref="H258:H321" si="7">G258/C258</f>
        <v>72</v>
      </c>
      <c r="I258">
        <f>VLOOKUP(D258,[6]Sheet1!$B:$V,21,0)</f>
        <v>35.04</v>
      </c>
      <c r="J258">
        <f>VLOOKUP(D258,[6]Sheet1!$B:$V,17,0)</f>
        <v>24.25</v>
      </c>
      <c r="K258">
        <f>VLOOKUP(D258,[6]Sheet1!$B:$V,18,0)</f>
        <v>17</v>
      </c>
      <c r="L258">
        <f>VLOOKUP(D258,[6]Sheet1!$B:$V,19,0)</f>
        <v>12.75</v>
      </c>
      <c r="M258">
        <f>VLOOKUP(B258,[7]Sheet2!$A:$C,3,0)</f>
        <v>215</v>
      </c>
      <c r="N258" t="str">
        <f>VLOOKUP(A258,'[8]Master-April24'!$A:$AP,42,0)</f>
        <v>AWD</v>
      </c>
    </row>
    <row r="259" spans="1:14" x14ac:dyDescent="0.25">
      <c r="A259" t="s">
        <v>3739</v>
      </c>
      <c r="B259" t="s">
        <v>6708</v>
      </c>
      <c r="C259">
        <v>4</v>
      </c>
      <c r="D259" t="s">
        <v>3737</v>
      </c>
      <c r="E259">
        <f>VLOOKUP(D259,[6]Sheet1!$B:$X,23,0)</f>
        <v>24</v>
      </c>
      <c r="F259">
        <f t="shared" si="6"/>
        <v>6</v>
      </c>
      <c r="G259">
        <f>VLOOKUP(D259,[6]Sheet1!$B:$X,16,0)</f>
        <v>480</v>
      </c>
      <c r="H259">
        <f t="shared" si="7"/>
        <v>120</v>
      </c>
      <c r="I259">
        <f>VLOOKUP(D259,[6]Sheet1!$B:$V,21,0)</f>
        <v>29.14</v>
      </c>
      <c r="J259">
        <f>VLOOKUP(D259,[6]Sheet1!$B:$V,17,0)</f>
        <v>12.75</v>
      </c>
      <c r="K259">
        <f>VLOOKUP(D259,[6]Sheet1!$B:$V,18,0)</f>
        <v>9.75</v>
      </c>
      <c r="L259">
        <f>VLOOKUP(D259,[6]Sheet1!$B:$V,19,0)</f>
        <v>8.75</v>
      </c>
      <c r="M259">
        <f>VLOOKUP(B259,[7]Sheet2!$A:$C,3,0)</f>
        <v>215</v>
      </c>
      <c r="N259" t="str">
        <f>VLOOKUP(A259,'[8]Master-April24'!$A:$AP,42,0)</f>
        <v>AWD</v>
      </c>
    </row>
    <row r="260" spans="1:14" x14ac:dyDescent="0.25">
      <c r="A260" t="s">
        <v>1094</v>
      </c>
      <c r="B260" t="s">
        <v>6852</v>
      </c>
      <c r="C260">
        <v>1</v>
      </c>
      <c r="D260">
        <v>2232</v>
      </c>
      <c r="E260">
        <f>VLOOKUP(D260,[6]Sheet1!$B:$X,23,0)</f>
        <v>24</v>
      </c>
      <c r="F260">
        <f t="shared" si="6"/>
        <v>24</v>
      </c>
      <c r="G260">
        <f>VLOOKUP(D260,[6]Sheet1!$B:$X,16,0)</f>
        <v>72</v>
      </c>
      <c r="H260">
        <f t="shared" si="7"/>
        <v>72</v>
      </c>
      <c r="I260">
        <f>VLOOKUP(D260,[6]Sheet1!$B:$V,21,0)</f>
        <v>19.239999999999998</v>
      </c>
      <c r="J260">
        <f>VLOOKUP(D260,[6]Sheet1!$B:$V,17,0)</f>
        <v>19.25</v>
      </c>
      <c r="K260">
        <f>VLOOKUP(D260,[6]Sheet1!$B:$V,18,0)</f>
        <v>8.5</v>
      </c>
      <c r="L260">
        <f>VLOOKUP(D260,[6]Sheet1!$B:$V,19,0)</f>
        <v>7</v>
      </c>
      <c r="M260">
        <f>VLOOKUP(B260,[7]Sheet2!$A:$C,3,0)</f>
        <v>213</v>
      </c>
      <c r="N260" t="str">
        <f>VLOOKUP(A260,'[8]Master-April24'!$A:$AP,42,0)</f>
        <v>AWD</v>
      </c>
    </row>
    <row r="261" spans="1:14" x14ac:dyDescent="0.25">
      <c r="A261" t="s">
        <v>887</v>
      </c>
      <c r="B261" t="s">
        <v>5422</v>
      </c>
      <c r="C261">
        <v>1</v>
      </c>
      <c r="D261">
        <v>2043</v>
      </c>
      <c r="E261">
        <f>VLOOKUP(D261,[6]Sheet1!$B:$X,23,0)</f>
        <v>24</v>
      </c>
      <c r="F261">
        <f t="shared" si="6"/>
        <v>24</v>
      </c>
      <c r="G261">
        <f>VLOOKUP(D261,[6]Sheet1!$B:$X,16,0)</f>
        <v>144</v>
      </c>
      <c r="H261">
        <f t="shared" si="7"/>
        <v>144</v>
      </c>
      <c r="I261">
        <f>VLOOKUP(D261,[6]Sheet1!$B:$V,21,0)</f>
        <v>29.36</v>
      </c>
      <c r="J261">
        <f>VLOOKUP(D261,[6]Sheet1!$B:$V,17,0)</f>
        <v>18.25</v>
      </c>
      <c r="K261">
        <f>VLOOKUP(D261,[6]Sheet1!$B:$V,18,0)</f>
        <v>18.25</v>
      </c>
      <c r="L261">
        <f>VLOOKUP(D261,[6]Sheet1!$B:$V,19,0)</f>
        <v>9.75</v>
      </c>
      <c r="M261">
        <f>VLOOKUP(B261,[7]Sheet2!$A:$C,3,0)</f>
        <v>211</v>
      </c>
      <c r="N261" t="str">
        <f>VLOOKUP(A261,'[8]Master-April24'!$A:$AP,42,0)</f>
        <v>AWD</v>
      </c>
    </row>
    <row r="262" spans="1:14" x14ac:dyDescent="0.25">
      <c r="A262" t="s">
        <v>5018</v>
      </c>
      <c r="B262" t="s">
        <v>5422</v>
      </c>
      <c r="C262">
        <v>1</v>
      </c>
      <c r="D262">
        <v>2043</v>
      </c>
      <c r="E262">
        <f>VLOOKUP(D262,[6]Sheet1!$B:$X,23,0)</f>
        <v>24</v>
      </c>
      <c r="F262">
        <f t="shared" si="6"/>
        <v>24</v>
      </c>
      <c r="G262">
        <f>VLOOKUP(D262,[6]Sheet1!$B:$X,16,0)</f>
        <v>144</v>
      </c>
      <c r="H262">
        <f t="shared" si="7"/>
        <v>144</v>
      </c>
      <c r="I262">
        <f>VLOOKUP(D262,[6]Sheet1!$B:$V,21,0)</f>
        <v>29.36</v>
      </c>
      <c r="J262">
        <f>VLOOKUP(D262,[6]Sheet1!$B:$V,17,0)</f>
        <v>18.25</v>
      </c>
      <c r="K262">
        <f>VLOOKUP(D262,[6]Sheet1!$B:$V,18,0)</f>
        <v>18.25</v>
      </c>
      <c r="L262">
        <f>VLOOKUP(D262,[6]Sheet1!$B:$V,19,0)</f>
        <v>9.75</v>
      </c>
      <c r="M262">
        <f>VLOOKUP(B262,[7]Sheet2!$A:$C,3,0)</f>
        <v>211</v>
      </c>
      <c r="N262" t="e">
        <f>VLOOKUP(A262,'[8]Master-April24'!$A:$AP,42,0)</f>
        <v>#N/A</v>
      </c>
    </row>
    <row r="263" spans="1:14" x14ac:dyDescent="0.25">
      <c r="A263" t="s">
        <v>3016</v>
      </c>
      <c r="B263" t="s">
        <v>5649</v>
      </c>
      <c r="C263">
        <v>1</v>
      </c>
      <c r="D263">
        <v>6101</v>
      </c>
      <c r="G263">
        <f>VLOOKUP(D263,[6]Sheet1!$B:$X,16,0)</f>
        <v>36</v>
      </c>
      <c r="H263">
        <f t="shared" si="7"/>
        <v>36</v>
      </c>
      <c r="I263">
        <f>VLOOKUP(D263,[6]Sheet1!$B:$V,21,0)</f>
        <v>5.46</v>
      </c>
      <c r="J263">
        <f>VLOOKUP(D263,[6]Sheet1!$B:$V,17,0)</f>
        <v>9.25</v>
      </c>
      <c r="K263">
        <f>VLOOKUP(D263,[6]Sheet1!$B:$V,18,0)</f>
        <v>9.75</v>
      </c>
      <c r="L263">
        <f>VLOOKUP(D263,[6]Sheet1!$B:$V,19,0)</f>
        <v>8.5</v>
      </c>
      <c r="M263">
        <f>VLOOKUP(B263,[7]Sheet2!$A:$C,3,0)</f>
        <v>206</v>
      </c>
      <c r="N263" t="str">
        <f>VLOOKUP(A263,'[8]Master-April24'!$A:$AP,42,0)</f>
        <v>AWD</v>
      </c>
    </row>
    <row r="264" spans="1:14" x14ac:dyDescent="0.25">
      <c r="A264" t="s">
        <v>2202</v>
      </c>
      <c r="B264" t="s">
        <v>5326</v>
      </c>
      <c r="C264">
        <v>1</v>
      </c>
      <c r="D264">
        <v>4145</v>
      </c>
      <c r="G264">
        <f>VLOOKUP(D264,[6]Sheet1!$B:$X,16,0)</f>
        <v>12</v>
      </c>
      <c r="H264">
        <f t="shared" si="7"/>
        <v>12</v>
      </c>
      <c r="I264">
        <f>VLOOKUP(D264,[6]Sheet1!$B:$V,21,0)</f>
        <v>10.08</v>
      </c>
      <c r="J264">
        <f>VLOOKUP(D264,[6]Sheet1!$B:$V,17,0)</f>
        <v>18.75</v>
      </c>
      <c r="K264">
        <f>VLOOKUP(D264,[6]Sheet1!$B:$V,18,0)</f>
        <v>12</v>
      </c>
      <c r="L264">
        <f>VLOOKUP(D264,[6]Sheet1!$B:$V,19,0)</f>
        <v>5.75</v>
      </c>
      <c r="M264">
        <f>VLOOKUP(B264,[7]Sheet2!$A:$C,3,0)</f>
        <v>204</v>
      </c>
      <c r="N264" t="str">
        <f>VLOOKUP(A264,'[8]Master-April24'!$A:$AP,42,0)</f>
        <v>AWD</v>
      </c>
    </row>
    <row r="265" spans="1:14" x14ac:dyDescent="0.25">
      <c r="A265" t="s">
        <v>2894</v>
      </c>
      <c r="B265" t="s">
        <v>7718</v>
      </c>
      <c r="C265">
        <v>1</v>
      </c>
      <c r="D265">
        <v>575</v>
      </c>
      <c r="G265">
        <f>VLOOKUP(D265,[6]Sheet1!$B:$X,16,0)</f>
        <v>24</v>
      </c>
      <c r="H265">
        <f t="shared" si="7"/>
        <v>24</v>
      </c>
      <c r="I265">
        <f>VLOOKUP(D265,[6]Sheet1!$B:$V,21,0)</f>
        <v>12.48</v>
      </c>
      <c r="J265">
        <f>VLOOKUP(D265,[6]Sheet1!$B:$V,17,0)</f>
        <v>14</v>
      </c>
      <c r="K265">
        <f>VLOOKUP(D265,[6]Sheet1!$B:$V,18,0)</f>
        <v>10</v>
      </c>
      <c r="L265">
        <f>VLOOKUP(D265,[6]Sheet1!$B:$V,19,0)</f>
        <v>9</v>
      </c>
      <c r="M265">
        <f>VLOOKUP(B265,[7]Sheet2!$A:$C,3,0)</f>
        <v>203</v>
      </c>
      <c r="N265" t="str">
        <f>VLOOKUP(A265,'[8]Master-April24'!$A:$AP,42,0)</f>
        <v>AWD</v>
      </c>
    </row>
    <row r="266" spans="1:14" x14ac:dyDescent="0.25">
      <c r="A266" t="s">
        <v>557</v>
      </c>
      <c r="B266" t="s">
        <v>7019</v>
      </c>
      <c r="C266">
        <v>1</v>
      </c>
      <c r="D266">
        <v>17082</v>
      </c>
      <c r="E266">
        <f>VLOOKUP(D266,[6]Sheet1!$B:$X,23,0)</f>
        <v>24</v>
      </c>
      <c r="F266">
        <f>E266/C266</f>
        <v>24</v>
      </c>
      <c r="G266">
        <f>VLOOKUP(D266,[6]Sheet1!$B:$X,16,0)</f>
        <v>144</v>
      </c>
      <c r="H266">
        <f t="shared" si="7"/>
        <v>144</v>
      </c>
      <c r="I266">
        <f>VLOOKUP(D266,[6]Sheet1!$B:$V,21,0)</f>
        <v>27.28</v>
      </c>
      <c r="J266">
        <f>VLOOKUP(D266,[6]Sheet1!$B:$V,17,0)</f>
        <v>16.5</v>
      </c>
      <c r="K266">
        <f>VLOOKUP(D266,[6]Sheet1!$B:$V,18,0)</f>
        <v>13.5</v>
      </c>
      <c r="L266">
        <f>VLOOKUP(D266,[6]Sheet1!$B:$V,19,0)</f>
        <v>10.5</v>
      </c>
      <c r="M266">
        <f>VLOOKUP(B266,[7]Sheet2!$A:$C,3,0)</f>
        <v>202</v>
      </c>
      <c r="N266" t="str">
        <f>VLOOKUP(A266,'[8]Master-April24'!$A:$AP,42,0)</f>
        <v>AWD</v>
      </c>
    </row>
    <row r="267" spans="1:14" x14ac:dyDescent="0.25">
      <c r="A267" t="s">
        <v>3145</v>
      </c>
      <c r="B267" t="s">
        <v>5750</v>
      </c>
      <c r="C267">
        <v>2</v>
      </c>
      <c r="D267">
        <v>720</v>
      </c>
      <c r="E267">
        <f>VLOOKUP(D267,[6]Sheet1!$B:$X,23,0)</f>
        <v>24</v>
      </c>
      <c r="F267">
        <f>E267/C267</f>
        <v>12</v>
      </c>
      <c r="G267">
        <f>VLOOKUP(D267,[6]Sheet1!$B:$X,16,0)</f>
        <v>144</v>
      </c>
      <c r="H267">
        <f t="shared" si="7"/>
        <v>72</v>
      </c>
      <c r="I267">
        <f>VLOOKUP(D267,[6]Sheet1!$B:$V,21,0)</f>
        <v>17.8</v>
      </c>
      <c r="J267">
        <f>VLOOKUP(D267,[6]Sheet1!$B:$V,17,0)</f>
        <v>25</v>
      </c>
      <c r="K267">
        <f>VLOOKUP(D267,[6]Sheet1!$B:$V,18,0)</f>
        <v>10.75</v>
      </c>
      <c r="L267">
        <f>VLOOKUP(D267,[6]Sheet1!$B:$V,19,0)</f>
        <v>9.25</v>
      </c>
      <c r="M267">
        <f>VLOOKUP(B267,[7]Sheet2!$A:$C,3,0)</f>
        <v>201</v>
      </c>
      <c r="N267" t="str">
        <f>VLOOKUP(A267,'[8]Master-April24'!$A:$AP,42,0)</f>
        <v>AWD</v>
      </c>
    </row>
    <row r="268" spans="1:14" x14ac:dyDescent="0.25">
      <c r="A268" t="s">
        <v>3144</v>
      </c>
      <c r="B268" t="s">
        <v>5637</v>
      </c>
      <c r="C268">
        <v>1</v>
      </c>
      <c r="D268">
        <v>720</v>
      </c>
      <c r="E268">
        <f>VLOOKUP(D268,[6]Sheet1!$B:$X,23,0)</f>
        <v>24</v>
      </c>
      <c r="F268">
        <f>E268/C268</f>
        <v>24</v>
      </c>
      <c r="G268">
        <f>VLOOKUP(D268,[6]Sheet1!$B:$X,16,0)</f>
        <v>144</v>
      </c>
      <c r="H268">
        <f t="shared" si="7"/>
        <v>144</v>
      </c>
      <c r="M268">
        <f>VLOOKUP(B268,[7]Sheet2!$A:$C,3,0)</f>
        <v>200</v>
      </c>
      <c r="N268" t="str">
        <f>VLOOKUP(A268,'[8]Master-April24'!$A:$AP,42,0)</f>
        <v>AWD</v>
      </c>
    </row>
    <row r="269" spans="1:14" x14ac:dyDescent="0.25">
      <c r="A269" t="s">
        <v>3606</v>
      </c>
      <c r="B269" t="s">
        <v>6879</v>
      </c>
      <c r="C269">
        <v>1</v>
      </c>
      <c r="D269" t="s">
        <v>3605</v>
      </c>
      <c r="E269">
        <f>VLOOKUP(D269,[6]Sheet1!$B:$X,23,0)</f>
        <v>24</v>
      </c>
      <c r="F269">
        <f>E269/C269</f>
        <v>24</v>
      </c>
      <c r="G269">
        <f>VLOOKUP(D269,[6]Sheet1!$B:$X,16,0)</f>
        <v>360</v>
      </c>
      <c r="H269">
        <f t="shared" si="7"/>
        <v>360</v>
      </c>
      <c r="M269">
        <f>VLOOKUP(B269,[7]Sheet2!$A:$C,3,0)</f>
        <v>200</v>
      </c>
      <c r="N269" t="str">
        <f>VLOOKUP(A269,'[8]Master-April24'!$A:$AP,42,0)</f>
        <v>AWD</v>
      </c>
    </row>
    <row r="270" spans="1:14" x14ac:dyDescent="0.25">
      <c r="A270" t="s">
        <v>3832</v>
      </c>
      <c r="B270" t="s">
        <v>7537</v>
      </c>
      <c r="C270">
        <v>1</v>
      </c>
      <c r="D270" t="s">
        <v>3831</v>
      </c>
      <c r="G270">
        <f>VLOOKUP(D270,[6]Sheet1!$B:$X,16,0)</f>
        <v>12</v>
      </c>
      <c r="H270">
        <f t="shared" si="7"/>
        <v>12</v>
      </c>
      <c r="M270">
        <f>VLOOKUP(B270,[7]Sheet2!$A:$C,3,0)</f>
        <v>198</v>
      </c>
      <c r="N270" t="str">
        <f>VLOOKUP(A270,'[8]Master-April24'!$A:$AP,42,0)</f>
        <v>AWD</v>
      </c>
    </row>
    <row r="271" spans="1:14" x14ac:dyDescent="0.25">
      <c r="A271" t="s">
        <v>5013</v>
      </c>
      <c r="B271" t="s">
        <v>5426</v>
      </c>
      <c r="C271">
        <v>1</v>
      </c>
      <c r="D271">
        <v>5053</v>
      </c>
      <c r="G271">
        <f>VLOOKUP(D271,[6]Sheet1!$B:$X,16,0)</f>
        <v>48</v>
      </c>
      <c r="H271">
        <f t="shared" si="7"/>
        <v>48</v>
      </c>
      <c r="M271">
        <f>VLOOKUP(B271,[7]Sheet2!$A:$C,3,0)</f>
        <v>198</v>
      </c>
      <c r="N271" t="e">
        <f>VLOOKUP(A271,'[8]Master-April24'!$A:$AP,42,0)</f>
        <v>#N/A</v>
      </c>
    </row>
    <row r="272" spans="1:14" x14ac:dyDescent="0.25">
      <c r="A272" t="s">
        <v>2243</v>
      </c>
      <c r="B272" t="s">
        <v>5440</v>
      </c>
      <c r="C272">
        <v>6</v>
      </c>
      <c r="D272">
        <v>4401</v>
      </c>
      <c r="E272">
        <f>VLOOKUP(D272,[6]Sheet1!$B:$X,23,0)</f>
        <v>24</v>
      </c>
      <c r="F272">
        <f>E272/C272</f>
        <v>4</v>
      </c>
      <c r="G272">
        <f>VLOOKUP(D272,[6]Sheet1!$B:$X,16,0)</f>
        <v>144</v>
      </c>
      <c r="H272">
        <f t="shared" si="7"/>
        <v>24</v>
      </c>
      <c r="M272">
        <f>VLOOKUP(B272,[7]Sheet2!$A:$C,3,0)</f>
        <v>196</v>
      </c>
      <c r="N272" t="str">
        <f>VLOOKUP(A272,'[8]Master-April24'!$A:$AP,42,0)</f>
        <v>AWD</v>
      </c>
    </row>
    <row r="273" spans="1:14" x14ac:dyDescent="0.25">
      <c r="A273" t="s">
        <v>873</v>
      </c>
      <c r="B273" t="s">
        <v>5457</v>
      </c>
      <c r="C273">
        <v>2</v>
      </c>
      <c r="D273">
        <v>2028</v>
      </c>
      <c r="E273">
        <f>VLOOKUP(D273,[6]Sheet1!$B:$X,23,0)</f>
        <v>24</v>
      </c>
      <c r="F273">
        <f>E273/C273</f>
        <v>12</v>
      </c>
      <c r="G273">
        <f>VLOOKUP(D273,[6]Sheet1!$B:$X,16,0)</f>
        <v>72</v>
      </c>
      <c r="H273">
        <f t="shared" si="7"/>
        <v>36</v>
      </c>
      <c r="M273">
        <f>VLOOKUP(B273,[7]Sheet2!$A:$C,3,0)</f>
        <v>196</v>
      </c>
      <c r="N273" t="str">
        <f>VLOOKUP(A273,'[8]Master-April24'!$A:$AP,42,0)</f>
        <v>AWD</v>
      </c>
    </row>
    <row r="274" spans="1:14" x14ac:dyDescent="0.25">
      <c r="A274" t="s">
        <v>4975</v>
      </c>
      <c r="B274" t="s">
        <v>5476</v>
      </c>
      <c r="C274">
        <v>4</v>
      </c>
      <c r="D274">
        <v>3171</v>
      </c>
      <c r="G274">
        <f>VLOOKUP(D274,[6]Sheet1!$B:$X,16,0)</f>
        <v>12</v>
      </c>
      <c r="H274">
        <f t="shared" si="7"/>
        <v>3</v>
      </c>
      <c r="M274">
        <f>VLOOKUP(B274,[7]Sheet2!$A:$C,3,0)</f>
        <v>195</v>
      </c>
      <c r="N274" t="str">
        <f>VLOOKUP(A274,'[8]Master-April24'!$A:$AP,42,0)</f>
        <v>AWD</v>
      </c>
    </row>
    <row r="275" spans="1:14" x14ac:dyDescent="0.25">
      <c r="A275" t="s">
        <v>3459</v>
      </c>
      <c r="B275" t="s">
        <v>7986</v>
      </c>
      <c r="C275">
        <v>2</v>
      </c>
      <c r="D275">
        <v>929</v>
      </c>
      <c r="E275">
        <f>VLOOKUP(D275,[6]Sheet1!$B:$X,23,0)</f>
        <v>24</v>
      </c>
      <c r="F275">
        <f>E275/C275</f>
        <v>12</v>
      </c>
      <c r="G275">
        <f>VLOOKUP(D275,[6]Sheet1!$B:$X,16,0)</f>
        <v>144</v>
      </c>
      <c r="H275">
        <f t="shared" si="7"/>
        <v>72</v>
      </c>
      <c r="M275">
        <f>VLOOKUP(B275,[7]Sheet2!$A:$C,3,0)</f>
        <v>193</v>
      </c>
      <c r="N275" t="str">
        <f>VLOOKUP(A275,'[8]Master-April24'!$A:$AP,42,0)</f>
        <v>AWD</v>
      </c>
    </row>
    <row r="276" spans="1:14" x14ac:dyDescent="0.25">
      <c r="A276" t="s">
        <v>4900</v>
      </c>
      <c r="B276" t="s">
        <v>5537</v>
      </c>
      <c r="C276">
        <v>2</v>
      </c>
      <c r="D276" t="s">
        <v>10068</v>
      </c>
      <c r="E276" t="e">
        <f>VLOOKUP(D276,[6]Sheet1!$B:$X,23,0)</f>
        <v>#N/A</v>
      </c>
      <c r="F276" t="e">
        <f>E276/C276</f>
        <v>#N/A</v>
      </c>
      <c r="G276" t="e">
        <f>VLOOKUP(D276,[6]Sheet1!$B:$X,16,0)</f>
        <v>#N/A</v>
      </c>
      <c r="H276" t="e">
        <f t="shared" si="7"/>
        <v>#N/A</v>
      </c>
      <c r="M276">
        <f>VLOOKUP(B276,[7]Sheet2!$A:$C,3,0)</f>
        <v>192</v>
      </c>
      <c r="N276" t="str">
        <f>VLOOKUP(A276,'[8]Master-April24'!$A:$AP,42,0)</f>
        <v>AWD</v>
      </c>
    </row>
    <row r="277" spans="1:14" x14ac:dyDescent="0.25">
      <c r="A277" t="s">
        <v>4931</v>
      </c>
      <c r="B277" t="s">
        <v>5676</v>
      </c>
      <c r="C277">
        <v>2</v>
      </c>
      <c r="D277">
        <v>2309</v>
      </c>
      <c r="E277">
        <f>VLOOKUP(D277,[6]Sheet1!$B:$X,23,0)</f>
        <v>24</v>
      </c>
      <c r="F277">
        <f>E277/C277</f>
        <v>12</v>
      </c>
      <c r="G277">
        <f>VLOOKUP(D277,[6]Sheet1!$B:$X,16,0)</f>
        <v>144</v>
      </c>
      <c r="H277">
        <f t="shared" si="7"/>
        <v>72</v>
      </c>
      <c r="M277">
        <f>VLOOKUP(B277,[7]Sheet2!$A:$C,3,0)</f>
        <v>187</v>
      </c>
      <c r="N277" t="str">
        <f>VLOOKUP(A277,'[8]Master-April24'!$A:$AP,42,0)</f>
        <v>FBA</v>
      </c>
    </row>
    <row r="278" spans="1:14" x14ac:dyDescent="0.25">
      <c r="A278" t="s">
        <v>825</v>
      </c>
      <c r="B278" t="s">
        <v>5744</v>
      </c>
      <c r="C278">
        <v>2</v>
      </c>
      <c r="D278">
        <v>2007</v>
      </c>
      <c r="E278">
        <f>VLOOKUP(D278,[6]Sheet1!$B:$X,23,0)</f>
        <v>24</v>
      </c>
      <c r="F278">
        <f>E278/C278</f>
        <v>12</v>
      </c>
      <c r="G278">
        <f>VLOOKUP(D278,[6]Sheet1!$B:$X,16,0)</f>
        <v>144</v>
      </c>
      <c r="H278">
        <f t="shared" si="7"/>
        <v>72</v>
      </c>
      <c r="M278">
        <f>VLOOKUP(B278,[7]Sheet2!$A:$C,3,0)</f>
        <v>186</v>
      </c>
      <c r="N278" t="str">
        <f>VLOOKUP(A278,'[8]Master-April24'!$A:$AP,42,0)</f>
        <v>AWD</v>
      </c>
    </row>
    <row r="279" spans="1:14" x14ac:dyDescent="0.25">
      <c r="A279" t="s">
        <v>4921</v>
      </c>
      <c r="B279" t="s">
        <v>5699</v>
      </c>
      <c r="C279">
        <v>1</v>
      </c>
      <c r="D279">
        <v>540</v>
      </c>
      <c r="G279">
        <f>VLOOKUP(D279,[6]Sheet1!$B:$X,16,0)</f>
        <v>48</v>
      </c>
      <c r="H279">
        <f t="shared" si="7"/>
        <v>48</v>
      </c>
      <c r="M279">
        <f>VLOOKUP(B279,[7]Sheet2!$A:$C,3,0)</f>
        <v>185</v>
      </c>
      <c r="N279" t="str">
        <f>VLOOKUP(A279,'[8]Master-April24'!$A:$AP,42,0)</f>
        <v>AWD</v>
      </c>
    </row>
    <row r="280" spans="1:14" x14ac:dyDescent="0.25">
      <c r="A280" t="s">
        <v>991</v>
      </c>
      <c r="B280" t="s">
        <v>5410</v>
      </c>
      <c r="C280">
        <v>6</v>
      </c>
      <c r="D280">
        <v>2140</v>
      </c>
      <c r="G280">
        <f>VLOOKUP(D280,[6]Sheet1!$B:$X,16,0)</f>
        <v>48</v>
      </c>
      <c r="H280">
        <f t="shared" si="7"/>
        <v>8</v>
      </c>
      <c r="M280">
        <f>VLOOKUP(B280,[7]Sheet2!$A:$C,3,0)</f>
        <v>184</v>
      </c>
      <c r="N280" t="str">
        <f>VLOOKUP(A280,'[8]Master-April24'!$A:$AP,42,0)</f>
        <v>AWD</v>
      </c>
    </row>
    <row r="281" spans="1:14" x14ac:dyDescent="0.25">
      <c r="A281" t="s">
        <v>2687</v>
      </c>
      <c r="B281" t="s">
        <v>5533</v>
      </c>
      <c r="C281">
        <v>2</v>
      </c>
      <c r="D281">
        <v>520</v>
      </c>
      <c r="G281">
        <f>VLOOKUP(D281,[6]Sheet1!$B:$X,16,0)</f>
        <v>36</v>
      </c>
      <c r="H281">
        <f t="shared" si="7"/>
        <v>18</v>
      </c>
      <c r="M281">
        <f>VLOOKUP(B281,[7]Sheet2!$A:$C,3,0)</f>
        <v>184</v>
      </c>
      <c r="N281" t="str">
        <f>VLOOKUP(A281,'[8]Master-April24'!$A:$AP,42,0)</f>
        <v>AWD</v>
      </c>
    </row>
    <row r="282" spans="1:14" x14ac:dyDescent="0.25">
      <c r="A282" t="s">
        <v>2058</v>
      </c>
      <c r="B282" t="s">
        <v>5689</v>
      </c>
      <c r="C282">
        <v>2</v>
      </c>
      <c r="D282">
        <v>39200</v>
      </c>
      <c r="G282">
        <f>VLOOKUP(D282,[6]Sheet1!$B:$X,16,0)</f>
        <v>24</v>
      </c>
      <c r="H282">
        <f t="shared" si="7"/>
        <v>12</v>
      </c>
      <c r="M282">
        <f>VLOOKUP(B282,[7]Sheet2!$A:$C,3,0)</f>
        <v>183</v>
      </c>
      <c r="N282" t="str">
        <f>VLOOKUP(A282,'[8]Master-April24'!$A:$AP,42,0)</f>
        <v>AWD</v>
      </c>
    </row>
    <row r="283" spans="1:14" x14ac:dyDescent="0.25">
      <c r="A283" t="s">
        <v>2315</v>
      </c>
      <c r="B283" t="s">
        <v>5698</v>
      </c>
      <c r="C283">
        <v>2</v>
      </c>
      <c r="D283">
        <v>4576436</v>
      </c>
      <c r="G283">
        <f>VLOOKUP(D283,[6]Sheet1!$B:$X,16,0)</f>
        <v>36</v>
      </c>
      <c r="H283">
        <f t="shared" si="7"/>
        <v>18</v>
      </c>
      <c r="M283">
        <f>VLOOKUP(B283,[7]Sheet2!$A:$C,3,0)</f>
        <v>180</v>
      </c>
      <c r="N283" t="str">
        <f>VLOOKUP(A283,'[8]Master-April24'!$A:$AP,42,0)</f>
        <v>FBA</v>
      </c>
    </row>
    <row r="284" spans="1:14" x14ac:dyDescent="0.25">
      <c r="A284" t="s">
        <v>2388</v>
      </c>
      <c r="B284" t="s">
        <v>5943</v>
      </c>
      <c r="C284">
        <v>4</v>
      </c>
      <c r="D284">
        <v>5013</v>
      </c>
      <c r="G284">
        <f>VLOOKUP(D284,[6]Sheet1!$B:$X,16,0)</f>
        <v>50</v>
      </c>
      <c r="H284">
        <f t="shared" si="7"/>
        <v>12.5</v>
      </c>
      <c r="M284">
        <f>VLOOKUP(B284,[7]Sheet2!$A:$C,3,0)</f>
        <v>178</v>
      </c>
      <c r="N284" t="str">
        <f>VLOOKUP(A284,'[8]Master-April24'!$A:$AP,42,0)</f>
        <v>AWD</v>
      </c>
    </row>
    <row r="285" spans="1:14" x14ac:dyDescent="0.25">
      <c r="A285" t="s">
        <v>2150</v>
      </c>
      <c r="B285" t="s">
        <v>5822</v>
      </c>
      <c r="C285">
        <v>4</v>
      </c>
      <c r="D285">
        <v>4107</v>
      </c>
      <c r="G285">
        <f>VLOOKUP(D285,[6]Sheet1!$B:$X,16,0)</f>
        <v>12</v>
      </c>
      <c r="H285">
        <f t="shared" si="7"/>
        <v>3</v>
      </c>
      <c r="M285">
        <f>VLOOKUP(B285,[7]Sheet2!$A:$C,3,0)</f>
        <v>177</v>
      </c>
      <c r="N285" t="str">
        <f>VLOOKUP(A285,'[8]Master-April24'!$A:$AP,42,0)</f>
        <v>AWD</v>
      </c>
    </row>
    <row r="286" spans="1:14" x14ac:dyDescent="0.25">
      <c r="A286" t="s">
        <v>4924</v>
      </c>
      <c r="B286" t="s">
        <v>5397</v>
      </c>
      <c r="C286">
        <v>6</v>
      </c>
      <c r="D286">
        <v>508</v>
      </c>
      <c r="G286">
        <f>VLOOKUP(D286,[6]Sheet1!$B:$X,16,0)</f>
        <v>48</v>
      </c>
      <c r="H286">
        <f t="shared" si="7"/>
        <v>8</v>
      </c>
      <c r="M286">
        <f>VLOOKUP(B286,[7]Sheet2!$A:$C,3,0)</f>
        <v>177</v>
      </c>
      <c r="N286" t="str">
        <f>VLOOKUP(A286,'[8]Master-April24'!$A:$AP,42,0)</f>
        <v>AWD</v>
      </c>
    </row>
    <row r="287" spans="1:14" x14ac:dyDescent="0.25">
      <c r="A287" t="s">
        <v>719</v>
      </c>
      <c r="B287" t="s">
        <v>5512</v>
      </c>
      <c r="C287">
        <v>6</v>
      </c>
      <c r="D287">
        <v>1812</v>
      </c>
      <c r="G287">
        <f>VLOOKUP(D287,[6]Sheet1!$B:$X,16,0)</f>
        <v>48</v>
      </c>
      <c r="H287">
        <f t="shared" si="7"/>
        <v>8</v>
      </c>
      <c r="M287">
        <f>VLOOKUP(B287,[7]Sheet2!$A:$C,3,0)</f>
        <v>176</v>
      </c>
      <c r="N287" t="str">
        <f>VLOOKUP(A287,'[8]Master-April24'!$A:$AP,42,0)</f>
        <v>AWD</v>
      </c>
    </row>
    <row r="288" spans="1:14" x14ac:dyDescent="0.25">
      <c r="A288" t="s">
        <v>3136</v>
      </c>
      <c r="B288" t="s">
        <v>5287</v>
      </c>
      <c r="C288">
        <v>2</v>
      </c>
      <c r="D288">
        <v>716</v>
      </c>
      <c r="E288">
        <f>VLOOKUP(D288,[6]Sheet1!$B:$X,23,0)</f>
        <v>24</v>
      </c>
      <c r="F288">
        <f>E288/C288</f>
        <v>12</v>
      </c>
      <c r="G288">
        <f>VLOOKUP(D288,[6]Sheet1!$B:$X,16,0)</f>
        <v>144</v>
      </c>
      <c r="H288">
        <f t="shared" si="7"/>
        <v>72</v>
      </c>
      <c r="M288">
        <f>VLOOKUP(B288,[7]Sheet2!$A:$C,3,0)</f>
        <v>176</v>
      </c>
      <c r="N288" t="str">
        <f>VLOOKUP(A288,'[8]Master-April24'!$A:$AP,42,0)</f>
        <v>AWD</v>
      </c>
    </row>
    <row r="289" spans="1:14" x14ac:dyDescent="0.25">
      <c r="A289" t="s">
        <v>4934</v>
      </c>
      <c r="B289" t="s">
        <v>5820</v>
      </c>
      <c r="C289">
        <v>4</v>
      </c>
      <c r="D289">
        <v>2309</v>
      </c>
      <c r="E289">
        <f>VLOOKUP(D289,[6]Sheet1!$B:$X,23,0)</f>
        <v>24</v>
      </c>
      <c r="F289">
        <f>E289/C289</f>
        <v>6</v>
      </c>
      <c r="G289">
        <f>VLOOKUP(D289,[6]Sheet1!$B:$X,16,0)</f>
        <v>144</v>
      </c>
      <c r="H289">
        <f t="shared" si="7"/>
        <v>36</v>
      </c>
      <c r="M289">
        <f>VLOOKUP(B289,[7]Sheet2!$A:$C,3,0)</f>
        <v>174</v>
      </c>
      <c r="N289" t="str">
        <f>VLOOKUP(A289,'[8]Master-April24'!$A:$AP,42,0)</f>
        <v>AWD</v>
      </c>
    </row>
    <row r="290" spans="1:14" x14ac:dyDescent="0.25">
      <c r="A290" t="s">
        <v>554</v>
      </c>
      <c r="B290" t="s">
        <v>5829</v>
      </c>
      <c r="C290">
        <v>1</v>
      </c>
      <c r="D290">
        <v>17081</v>
      </c>
      <c r="E290">
        <f>VLOOKUP(D290,[6]Sheet1!$B:$X,23,0)</f>
        <v>24</v>
      </c>
      <c r="F290">
        <f>E290/C290</f>
        <v>24</v>
      </c>
      <c r="G290">
        <f>VLOOKUP(D290,[6]Sheet1!$B:$X,16,0)</f>
        <v>144</v>
      </c>
      <c r="H290">
        <f t="shared" si="7"/>
        <v>144</v>
      </c>
      <c r="M290">
        <f>VLOOKUP(B290,[7]Sheet2!$A:$C,3,0)</f>
        <v>174</v>
      </c>
      <c r="N290" t="str">
        <f>VLOOKUP(A290,'[8]Master-April24'!$A:$AP,42,0)</f>
        <v>AWD</v>
      </c>
    </row>
    <row r="291" spans="1:14" x14ac:dyDescent="0.25">
      <c r="A291" t="s">
        <v>658</v>
      </c>
      <c r="B291" t="s">
        <v>5816</v>
      </c>
      <c r="C291">
        <v>1</v>
      </c>
      <c r="D291">
        <v>1770</v>
      </c>
      <c r="E291">
        <f>VLOOKUP(D291,[6]Sheet1!$B:$X,23,0)</f>
        <v>24</v>
      </c>
      <c r="F291">
        <f>E291/C291</f>
        <v>24</v>
      </c>
      <c r="G291">
        <f>VLOOKUP(D291,[6]Sheet1!$B:$X,16,0)</f>
        <v>144</v>
      </c>
      <c r="H291">
        <f t="shared" si="7"/>
        <v>144</v>
      </c>
      <c r="M291">
        <f>VLOOKUP(B291,[7]Sheet2!$A:$C,3,0)</f>
        <v>174</v>
      </c>
      <c r="N291" t="str">
        <f>VLOOKUP(A291,'[8]Master-April24'!$A:$AP,42,0)</f>
        <v>AWD</v>
      </c>
    </row>
    <row r="292" spans="1:14" x14ac:dyDescent="0.25">
      <c r="A292" t="s">
        <v>2211</v>
      </c>
      <c r="B292" t="s">
        <v>5503</v>
      </c>
      <c r="C292">
        <v>1</v>
      </c>
      <c r="D292">
        <v>4150</v>
      </c>
      <c r="G292">
        <f>VLOOKUP(D292,[6]Sheet1!$B:$X,16,0)</f>
        <v>12</v>
      </c>
      <c r="H292">
        <f t="shared" si="7"/>
        <v>12</v>
      </c>
      <c r="M292">
        <f>VLOOKUP(B292,[7]Sheet2!$A:$C,3,0)</f>
        <v>173</v>
      </c>
      <c r="N292" t="str">
        <f>VLOOKUP(A292,'[8]Master-April24'!$A:$AP,42,0)</f>
        <v>AWD</v>
      </c>
    </row>
    <row r="293" spans="1:14" x14ac:dyDescent="0.25">
      <c r="A293" t="s">
        <v>3908</v>
      </c>
      <c r="B293" t="s">
        <v>5638</v>
      </c>
      <c r="C293">
        <v>2</v>
      </c>
      <c r="D293">
        <v>569</v>
      </c>
      <c r="G293">
        <f>VLOOKUP(D293,[6]Sheet1!$B:$X,16,0)</f>
        <v>36</v>
      </c>
      <c r="H293">
        <f t="shared" si="7"/>
        <v>18</v>
      </c>
      <c r="M293">
        <f>VLOOKUP(B293,[7]Sheet2!$A:$C,3,0)</f>
        <v>172</v>
      </c>
      <c r="N293" t="str">
        <f>VLOOKUP(A293,'[8]Master-April24'!$A:$AP,42,0)</f>
        <v>AWD</v>
      </c>
    </row>
    <row r="294" spans="1:14" x14ac:dyDescent="0.25">
      <c r="A294" t="s">
        <v>5029</v>
      </c>
      <c r="B294" t="s">
        <v>5396</v>
      </c>
      <c r="C294">
        <v>1</v>
      </c>
      <c r="D294">
        <v>834</v>
      </c>
      <c r="G294">
        <f>VLOOKUP(D294,[6]Sheet1!$B:$X,16,0)</f>
        <v>24</v>
      </c>
      <c r="H294">
        <f t="shared" si="7"/>
        <v>24</v>
      </c>
      <c r="M294">
        <f>VLOOKUP(B294,[7]Sheet2!$A:$C,3,0)</f>
        <v>172</v>
      </c>
      <c r="N294" t="str">
        <f>VLOOKUP(A294,'[8]Master-April24'!$A:$AP,42,0)</f>
        <v>AWD</v>
      </c>
    </row>
    <row r="295" spans="1:14" x14ac:dyDescent="0.25">
      <c r="A295" t="s">
        <v>862</v>
      </c>
      <c r="B295" t="s">
        <v>5374</v>
      </c>
      <c r="C295">
        <v>1</v>
      </c>
      <c r="D295">
        <v>2024</v>
      </c>
      <c r="E295">
        <f>VLOOKUP(D295,[6]Sheet1!$B:$X,23,0)</f>
        <v>24</v>
      </c>
      <c r="F295">
        <f>E295/C295</f>
        <v>24</v>
      </c>
      <c r="G295">
        <f>VLOOKUP(D295,[6]Sheet1!$B:$X,16,0)</f>
        <v>144</v>
      </c>
      <c r="H295">
        <f t="shared" si="7"/>
        <v>144</v>
      </c>
      <c r="M295">
        <f>VLOOKUP(B295,[7]Sheet2!$A:$C,3,0)</f>
        <v>170</v>
      </c>
      <c r="N295" t="str">
        <f>VLOOKUP(A295,'[8]Master-April24'!$A:$AP,42,0)</f>
        <v>AWD</v>
      </c>
    </row>
    <row r="296" spans="1:14" x14ac:dyDescent="0.25">
      <c r="A296" t="s">
        <v>4864</v>
      </c>
      <c r="B296" t="s">
        <v>6934</v>
      </c>
      <c r="C296">
        <v>1</v>
      </c>
      <c r="D296">
        <v>8010</v>
      </c>
      <c r="G296">
        <f>VLOOKUP(D296,[6]Sheet1!$B:$X,16,0)</f>
        <v>10</v>
      </c>
      <c r="H296">
        <f t="shared" si="7"/>
        <v>10</v>
      </c>
      <c r="M296">
        <f>VLOOKUP(B296,[7]Sheet2!$A:$C,3,0)</f>
        <v>169</v>
      </c>
      <c r="N296" t="str">
        <f>VLOOKUP(A296,'[8]Master-April24'!$A:$AP,42,0)</f>
        <v>AWD</v>
      </c>
    </row>
    <row r="297" spans="1:14" x14ac:dyDescent="0.25">
      <c r="A297" t="s">
        <v>374</v>
      </c>
      <c r="B297" t="s">
        <v>5722</v>
      </c>
      <c r="C297">
        <v>2</v>
      </c>
      <c r="D297">
        <v>1616</v>
      </c>
      <c r="E297">
        <f>VLOOKUP(D297,[6]Sheet1!$B:$X,23,0)</f>
        <v>24</v>
      </c>
      <c r="F297">
        <f>E297/C297</f>
        <v>12</v>
      </c>
      <c r="G297">
        <f>VLOOKUP(D297,[6]Sheet1!$B:$X,16,0)</f>
        <v>144</v>
      </c>
      <c r="H297">
        <f t="shared" si="7"/>
        <v>72</v>
      </c>
      <c r="M297">
        <f>VLOOKUP(B297,[7]Sheet2!$A:$C,3,0)</f>
        <v>169</v>
      </c>
      <c r="N297" t="e">
        <f>VLOOKUP(A297,'[8]Master-April24'!$A:$AP,42,0)</f>
        <v>#N/A</v>
      </c>
    </row>
    <row r="298" spans="1:14" x14ac:dyDescent="0.25">
      <c r="A298" t="s">
        <v>3941</v>
      </c>
      <c r="B298" t="s">
        <v>7920</v>
      </c>
      <c r="C298">
        <v>6</v>
      </c>
      <c r="D298">
        <v>809</v>
      </c>
      <c r="E298">
        <f>VLOOKUP(D298,[6]Sheet1!$B:$X,23,0)</f>
        <v>24</v>
      </c>
      <c r="F298">
        <f>E298/C298</f>
        <v>4</v>
      </c>
      <c r="G298">
        <f>VLOOKUP(D298,[6]Sheet1!$B:$X,16,0)</f>
        <v>144</v>
      </c>
      <c r="H298">
        <f t="shared" si="7"/>
        <v>24</v>
      </c>
      <c r="M298">
        <f>VLOOKUP(B298,[7]Sheet2!$A:$C,3,0)</f>
        <v>168</v>
      </c>
      <c r="N298" t="e">
        <f>VLOOKUP(A298,'[8]Master-April24'!$A:$AP,42,0)</f>
        <v>#N/A</v>
      </c>
    </row>
    <row r="299" spans="1:14" x14ac:dyDescent="0.25">
      <c r="A299" t="s">
        <v>4919</v>
      </c>
      <c r="B299" t="s">
        <v>7920</v>
      </c>
      <c r="C299">
        <v>6</v>
      </c>
      <c r="D299">
        <v>809</v>
      </c>
      <c r="E299">
        <f>VLOOKUP(D299,[6]Sheet1!$B:$X,23,0)</f>
        <v>24</v>
      </c>
      <c r="F299">
        <f>E299/C299</f>
        <v>4</v>
      </c>
      <c r="G299">
        <f>VLOOKUP(D299,[6]Sheet1!$B:$X,16,0)</f>
        <v>144</v>
      </c>
      <c r="H299">
        <f t="shared" si="7"/>
        <v>24</v>
      </c>
      <c r="M299">
        <f>VLOOKUP(B299,[7]Sheet2!$A:$C,3,0)</f>
        <v>168</v>
      </c>
      <c r="N299" t="str">
        <f>VLOOKUP(A299,'[8]Master-April24'!$A:$AP,42,0)</f>
        <v>FBA</v>
      </c>
    </row>
    <row r="300" spans="1:14" x14ac:dyDescent="0.25">
      <c r="A300" t="s">
        <v>4979</v>
      </c>
      <c r="B300" t="s">
        <v>6088</v>
      </c>
      <c r="C300">
        <v>3</v>
      </c>
      <c r="D300">
        <v>1717</v>
      </c>
      <c r="E300">
        <f>VLOOKUP(D300,[6]Sheet1!$B:$X,23,0)</f>
        <v>24</v>
      </c>
      <c r="F300">
        <f>E300/C300</f>
        <v>8</v>
      </c>
      <c r="G300">
        <f>VLOOKUP(D300,[6]Sheet1!$B:$X,16,0)</f>
        <v>144</v>
      </c>
      <c r="H300">
        <f t="shared" si="7"/>
        <v>48</v>
      </c>
      <c r="M300">
        <f>VLOOKUP(B300,[7]Sheet2!$A:$C,3,0)</f>
        <v>167</v>
      </c>
      <c r="N300" t="str">
        <f>VLOOKUP(A300,'[8]Master-April24'!$A:$AP,42,0)</f>
        <v>AWD</v>
      </c>
    </row>
    <row r="301" spans="1:14" x14ac:dyDescent="0.25">
      <c r="A301" t="s">
        <v>4950</v>
      </c>
      <c r="B301" t="s">
        <v>5680</v>
      </c>
      <c r="C301">
        <v>4</v>
      </c>
      <c r="D301">
        <v>5012</v>
      </c>
      <c r="G301">
        <f>VLOOKUP(D301,[6]Sheet1!$B:$X,16,0)</f>
        <v>50</v>
      </c>
      <c r="H301">
        <f t="shared" si="7"/>
        <v>12.5</v>
      </c>
      <c r="M301">
        <f>VLOOKUP(B301,[7]Sheet2!$A:$C,3,0)</f>
        <v>166</v>
      </c>
      <c r="N301" t="str">
        <f>VLOOKUP(A301,'[8]Master-April24'!$A:$AP,42,0)</f>
        <v>AWD</v>
      </c>
    </row>
    <row r="302" spans="1:14" x14ac:dyDescent="0.25">
      <c r="A302" t="s">
        <v>2944</v>
      </c>
      <c r="B302" t="s">
        <v>5462</v>
      </c>
      <c r="C302">
        <v>2</v>
      </c>
      <c r="D302">
        <v>6004</v>
      </c>
      <c r="E302">
        <f>VLOOKUP(D302,[6]Sheet1!$B:$X,23,0)</f>
        <v>24</v>
      </c>
      <c r="F302">
        <f>E302/C302</f>
        <v>12</v>
      </c>
      <c r="G302">
        <f>VLOOKUP(D302,[6]Sheet1!$B:$X,16,0)</f>
        <v>144</v>
      </c>
      <c r="H302">
        <f t="shared" si="7"/>
        <v>72</v>
      </c>
      <c r="M302">
        <f>VLOOKUP(B302,[7]Sheet2!$A:$C,3,0)</f>
        <v>165</v>
      </c>
      <c r="N302" t="str">
        <f>VLOOKUP(A302,'[8]Master-April24'!$A:$AP,42,0)</f>
        <v>FBA</v>
      </c>
    </row>
    <row r="303" spans="1:14" x14ac:dyDescent="0.25">
      <c r="A303" t="s">
        <v>3008</v>
      </c>
      <c r="B303" t="s">
        <v>5573</v>
      </c>
      <c r="C303">
        <v>1</v>
      </c>
      <c r="D303" t="s">
        <v>3008</v>
      </c>
      <c r="E303" t="e">
        <f>VLOOKUP(D303,[6]Sheet1!$B:$X,23,0)</f>
        <v>#N/A</v>
      </c>
      <c r="F303" t="e">
        <f>E303/C303</f>
        <v>#N/A</v>
      </c>
      <c r="G303" t="e">
        <f>VLOOKUP(D303,[6]Sheet1!$B:$X,16,0)</f>
        <v>#N/A</v>
      </c>
      <c r="H303" t="e">
        <f t="shared" si="7"/>
        <v>#N/A</v>
      </c>
      <c r="M303">
        <f>VLOOKUP(B303,[7]Sheet2!$A:$C,3,0)</f>
        <v>161</v>
      </c>
      <c r="N303" t="str">
        <f>VLOOKUP(A303,'[8]Master-April24'!$A:$AP,42,0)</f>
        <v>AWD</v>
      </c>
    </row>
    <row r="304" spans="1:14" x14ac:dyDescent="0.25">
      <c r="A304" t="s">
        <v>4912</v>
      </c>
      <c r="B304" t="s">
        <v>5564</v>
      </c>
      <c r="C304">
        <v>2</v>
      </c>
      <c r="D304" t="s">
        <v>10069</v>
      </c>
      <c r="E304" t="e">
        <f>VLOOKUP(D304,[6]Sheet1!$B:$X,23,0)</f>
        <v>#N/A</v>
      </c>
      <c r="F304" t="e">
        <f>E304/C304</f>
        <v>#N/A</v>
      </c>
      <c r="G304" t="e">
        <f>VLOOKUP(D304,[6]Sheet1!$B:$X,16,0)</f>
        <v>#N/A</v>
      </c>
      <c r="H304" t="e">
        <f t="shared" si="7"/>
        <v>#N/A</v>
      </c>
      <c r="M304">
        <f>VLOOKUP(B304,[7]Sheet2!$A:$C,3,0)</f>
        <v>161</v>
      </c>
      <c r="N304" t="str">
        <f>VLOOKUP(A304,'[8]Master-April24'!$A:$AP,42,0)</f>
        <v>AWD</v>
      </c>
    </row>
    <row r="305" spans="1:14" x14ac:dyDescent="0.25">
      <c r="A305" t="s">
        <v>2605</v>
      </c>
      <c r="B305" t="s">
        <v>5705</v>
      </c>
      <c r="C305">
        <v>1</v>
      </c>
      <c r="D305">
        <v>512</v>
      </c>
      <c r="G305">
        <f>VLOOKUP(D305,[6]Sheet1!$B:$X,16,0)</f>
        <v>48</v>
      </c>
      <c r="H305">
        <f t="shared" si="7"/>
        <v>48</v>
      </c>
      <c r="M305">
        <f>VLOOKUP(B305,[7]Sheet2!$A:$C,3,0)</f>
        <v>160</v>
      </c>
      <c r="N305" t="str">
        <f>VLOOKUP(A305,'[8]Master-April24'!$A:$AP,42,0)</f>
        <v>AWD</v>
      </c>
    </row>
    <row r="306" spans="1:14" x14ac:dyDescent="0.25">
      <c r="A306" t="s">
        <v>1057</v>
      </c>
      <c r="B306" t="s">
        <v>7127</v>
      </c>
      <c r="C306">
        <v>2</v>
      </c>
      <c r="D306">
        <v>2206</v>
      </c>
      <c r="E306">
        <f>VLOOKUP(D306,[6]Sheet1!$B:$X,23,0)</f>
        <v>24</v>
      </c>
      <c r="F306">
        <f>E306/C306</f>
        <v>12</v>
      </c>
      <c r="G306">
        <f>VLOOKUP(D306,[6]Sheet1!$B:$X,16,0)</f>
        <v>144</v>
      </c>
      <c r="H306">
        <f t="shared" si="7"/>
        <v>72</v>
      </c>
      <c r="M306">
        <f>VLOOKUP(B306,[7]Sheet2!$A:$C,3,0)</f>
        <v>160</v>
      </c>
      <c r="N306" t="str">
        <f>VLOOKUP(A306,'[8]Master-April24'!$A:$AP,42,0)</f>
        <v>AWD</v>
      </c>
    </row>
    <row r="307" spans="1:14" x14ac:dyDescent="0.25">
      <c r="A307" t="s">
        <v>5069</v>
      </c>
      <c r="B307" t="s">
        <v>5879</v>
      </c>
      <c r="C307">
        <v>3</v>
      </c>
      <c r="D307">
        <v>362</v>
      </c>
      <c r="G307">
        <f>VLOOKUP(D307,[6]Sheet1!$B:$X,16,0)</f>
        <v>24</v>
      </c>
      <c r="H307">
        <f t="shared" si="7"/>
        <v>8</v>
      </c>
      <c r="M307">
        <f>VLOOKUP(B307,[7]Sheet2!$A:$C,3,0)</f>
        <v>159</v>
      </c>
      <c r="N307" t="e">
        <f>VLOOKUP(A307,'[8]Master-April24'!$A:$AP,42,0)</f>
        <v>#N/A</v>
      </c>
    </row>
    <row r="308" spans="1:14" x14ac:dyDescent="0.25">
      <c r="A308" t="s">
        <v>2141</v>
      </c>
      <c r="B308" t="s">
        <v>5594</v>
      </c>
      <c r="C308">
        <v>4</v>
      </c>
      <c r="D308">
        <v>4104</v>
      </c>
      <c r="G308">
        <f>VLOOKUP(D308,[6]Sheet1!$B:$X,16,0)</f>
        <v>12</v>
      </c>
      <c r="H308">
        <f t="shared" si="7"/>
        <v>3</v>
      </c>
      <c r="M308">
        <f>VLOOKUP(B308,[7]Sheet2!$A:$C,3,0)</f>
        <v>158</v>
      </c>
      <c r="N308" t="str">
        <f>VLOOKUP(A308,'[8]Master-April24'!$A:$AP,42,0)</f>
        <v>AWD</v>
      </c>
    </row>
    <row r="309" spans="1:14" x14ac:dyDescent="0.25">
      <c r="A309" t="s">
        <v>839</v>
      </c>
      <c r="B309" t="s">
        <v>6704</v>
      </c>
      <c r="C309">
        <v>1</v>
      </c>
      <c r="D309">
        <v>2012</v>
      </c>
      <c r="E309">
        <f>VLOOKUP(D309,[6]Sheet1!$B:$X,23,0)</f>
        <v>24</v>
      </c>
      <c r="F309">
        <f>E309/C309</f>
        <v>24</v>
      </c>
      <c r="G309">
        <f>VLOOKUP(D309,[6]Sheet1!$B:$X,16,0)</f>
        <v>72</v>
      </c>
      <c r="H309">
        <f t="shared" si="7"/>
        <v>72</v>
      </c>
      <c r="M309">
        <f>VLOOKUP(B309,[7]Sheet2!$A:$C,3,0)</f>
        <v>158</v>
      </c>
      <c r="N309" t="str">
        <f>VLOOKUP(A309,'[8]Master-April24'!$A:$AP,42,0)</f>
        <v>AWD</v>
      </c>
    </row>
    <row r="310" spans="1:14" x14ac:dyDescent="0.25">
      <c r="A310" t="s">
        <v>881</v>
      </c>
      <c r="B310" t="s">
        <v>6668</v>
      </c>
      <c r="C310">
        <v>1</v>
      </c>
      <c r="D310">
        <v>203</v>
      </c>
      <c r="E310">
        <f>VLOOKUP(D310,[6]Sheet1!$B:$X,23,0)</f>
        <v>24</v>
      </c>
      <c r="F310">
        <f>E310/C310</f>
        <v>24</v>
      </c>
      <c r="G310">
        <f>VLOOKUP(D310,[6]Sheet1!$B:$X,16,0)</f>
        <v>144</v>
      </c>
      <c r="H310">
        <f t="shared" si="7"/>
        <v>144</v>
      </c>
      <c r="M310">
        <f>VLOOKUP(B310,[7]Sheet2!$A:$C,3,0)</f>
        <v>158</v>
      </c>
      <c r="N310" t="str">
        <f>VLOOKUP(A310,'[8]Master-April24'!$A:$AP,42,0)</f>
        <v>AWD</v>
      </c>
    </row>
    <row r="311" spans="1:14" x14ac:dyDescent="0.25">
      <c r="A311" t="s">
        <v>2547</v>
      </c>
      <c r="B311" t="s">
        <v>5242</v>
      </c>
      <c r="C311">
        <v>1</v>
      </c>
      <c r="D311">
        <v>5090</v>
      </c>
      <c r="G311">
        <f>VLOOKUP(D311,[6]Sheet1!$B:$X,16,0)</f>
        <v>48</v>
      </c>
      <c r="H311">
        <f t="shared" si="7"/>
        <v>48</v>
      </c>
      <c r="M311">
        <f>VLOOKUP(B311,[7]Sheet2!$A:$C,3,0)</f>
        <v>157</v>
      </c>
      <c r="N311" t="str">
        <f>VLOOKUP(A311,'[8]Master-April24'!$A:$AP,42,0)</f>
        <v>AWD</v>
      </c>
    </row>
    <row r="312" spans="1:14" x14ac:dyDescent="0.25">
      <c r="A312" t="s">
        <v>3196</v>
      </c>
      <c r="B312" t="s">
        <v>5383</v>
      </c>
      <c r="C312">
        <v>2</v>
      </c>
      <c r="D312">
        <v>744</v>
      </c>
      <c r="E312">
        <f>VLOOKUP(D312,[6]Sheet1!$B:$X,23,0)</f>
        <v>24</v>
      </c>
      <c r="F312">
        <f>E312/C312</f>
        <v>12</v>
      </c>
      <c r="G312">
        <f>VLOOKUP(D312,[6]Sheet1!$B:$X,16,0)</f>
        <v>144</v>
      </c>
      <c r="H312">
        <f t="shared" si="7"/>
        <v>72</v>
      </c>
      <c r="M312">
        <f>VLOOKUP(B312,[7]Sheet2!$A:$C,3,0)</f>
        <v>157</v>
      </c>
      <c r="N312" t="str">
        <f>VLOOKUP(A312,'[8]Master-April24'!$A:$AP,42,0)</f>
        <v>AWD</v>
      </c>
    </row>
    <row r="313" spans="1:14" x14ac:dyDescent="0.25">
      <c r="A313" t="s">
        <v>4973</v>
      </c>
      <c r="B313" t="s">
        <v>5591</v>
      </c>
      <c r="C313">
        <v>2</v>
      </c>
      <c r="D313">
        <v>641</v>
      </c>
      <c r="G313">
        <f>VLOOKUP(D313,[6]Sheet1!$B:$X,16,0)</f>
        <v>24</v>
      </c>
      <c r="H313">
        <f t="shared" si="7"/>
        <v>12</v>
      </c>
      <c r="M313">
        <f>VLOOKUP(B313,[7]Sheet2!$A:$C,3,0)</f>
        <v>155</v>
      </c>
      <c r="N313" t="str">
        <f>VLOOKUP(A313,'[8]Master-April24'!$A:$AP,42,0)</f>
        <v>AWD</v>
      </c>
    </row>
    <row r="314" spans="1:14" x14ac:dyDescent="0.25">
      <c r="A314" t="s">
        <v>1447</v>
      </c>
      <c r="B314" t="s">
        <v>5487</v>
      </c>
      <c r="C314">
        <v>1</v>
      </c>
      <c r="D314">
        <v>3124</v>
      </c>
      <c r="G314">
        <f>VLOOKUP(D314,[6]Sheet1!$B:$X,16,0)</f>
        <v>24</v>
      </c>
      <c r="H314">
        <f t="shared" si="7"/>
        <v>24</v>
      </c>
      <c r="M314">
        <f>VLOOKUP(B314,[7]Sheet2!$A:$C,3,0)</f>
        <v>155</v>
      </c>
      <c r="N314" t="str">
        <f>VLOOKUP(A314,'[8]Master-April24'!$A:$AP,42,0)</f>
        <v>AWD</v>
      </c>
    </row>
    <row r="315" spans="1:14" x14ac:dyDescent="0.25">
      <c r="A315" t="s">
        <v>834</v>
      </c>
      <c r="B315" t="s">
        <v>5579</v>
      </c>
      <c r="C315">
        <v>2</v>
      </c>
      <c r="D315">
        <v>2010</v>
      </c>
      <c r="E315">
        <f>VLOOKUP(D315,[6]Sheet1!$B:$X,23,0)</f>
        <v>24</v>
      </c>
      <c r="F315">
        <f>E315/C315</f>
        <v>12</v>
      </c>
      <c r="G315">
        <f>VLOOKUP(D315,[6]Sheet1!$B:$X,16,0)</f>
        <v>144</v>
      </c>
      <c r="H315">
        <f t="shared" si="7"/>
        <v>72</v>
      </c>
      <c r="M315">
        <f>VLOOKUP(B315,[7]Sheet2!$A:$C,3,0)</f>
        <v>154</v>
      </c>
      <c r="N315" t="str">
        <f>VLOOKUP(A315,'[8]Master-April24'!$A:$AP,42,0)</f>
        <v>AWD</v>
      </c>
    </row>
    <row r="316" spans="1:14" x14ac:dyDescent="0.25">
      <c r="A316" t="s">
        <v>860</v>
      </c>
      <c r="B316" t="s">
        <v>5346</v>
      </c>
      <c r="C316">
        <v>2</v>
      </c>
      <c r="D316">
        <v>2023</v>
      </c>
      <c r="E316">
        <f>VLOOKUP(D316,[6]Sheet1!$B:$X,23,0)</f>
        <v>24</v>
      </c>
      <c r="F316">
        <f>E316/C316</f>
        <v>12</v>
      </c>
      <c r="G316">
        <f>VLOOKUP(D316,[6]Sheet1!$B:$X,16,0)</f>
        <v>144</v>
      </c>
      <c r="H316">
        <f t="shared" si="7"/>
        <v>72</v>
      </c>
      <c r="M316">
        <f>VLOOKUP(B316,[7]Sheet2!$A:$C,3,0)</f>
        <v>153</v>
      </c>
      <c r="N316" t="str">
        <f>VLOOKUP(A316,'[8]Master-April24'!$A:$AP,42,0)</f>
        <v>AWD</v>
      </c>
    </row>
    <row r="317" spans="1:14" x14ac:dyDescent="0.25">
      <c r="A317" t="s">
        <v>3195</v>
      </c>
      <c r="B317" t="s">
        <v>5404</v>
      </c>
      <c r="C317">
        <v>1</v>
      </c>
      <c r="D317">
        <v>744</v>
      </c>
      <c r="E317">
        <f>VLOOKUP(D317,[6]Sheet1!$B:$X,23,0)</f>
        <v>24</v>
      </c>
      <c r="F317">
        <f>E317/C317</f>
        <v>24</v>
      </c>
      <c r="G317">
        <f>VLOOKUP(D317,[6]Sheet1!$B:$X,16,0)</f>
        <v>144</v>
      </c>
      <c r="H317">
        <f t="shared" si="7"/>
        <v>144</v>
      </c>
      <c r="M317">
        <f>VLOOKUP(B317,[7]Sheet2!$A:$C,3,0)</f>
        <v>153</v>
      </c>
      <c r="N317" t="str">
        <f>VLOOKUP(A317,'[8]Master-April24'!$A:$AP,42,0)</f>
        <v>AWD</v>
      </c>
    </row>
    <row r="318" spans="1:14" x14ac:dyDescent="0.25">
      <c r="A318" t="s">
        <v>3966</v>
      </c>
      <c r="B318" t="s">
        <v>5764</v>
      </c>
      <c r="C318">
        <v>12</v>
      </c>
      <c r="D318">
        <v>1753</v>
      </c>
      <c r="E318">
        <f>VLOOKUP(D318,[6]Sheet1!$B:$X,23,0)</f>
        <v>24</v>
      </c>
      <c r="F318">
        <f>E318/C318</f>
        <v>2</v>
      </c>
      <c r="G318">
        <f>VLOOKUP(D318,[6]Sheet1!$B:$X,16,0)</f>
        <v>144</v>
      </c>
      <c r="H318">
        <f t="shared" si="7"/>
        <v>12</v>
      </c>
      <c r="M318">
        <f>VLOOKUP(B318,[7]Sheet2!$A:$C,3,0)</f>
        <v>152</v>
      </c>
      <c r="N318" t="str">
        <f>VLOOKUP(A318,'[8]Master-April24'!$A:$AP,42,0)</f>
        <v>AWD</v>
      </c>
    </row>
    <row r="319" spans="1:14" x14ac:dyDescent="0.25">
      <c r="A319" t="s">
        <v>2976</v>
      </c>
      <c r="B319" t="s">
        <v>5620</v>
      </c>
      <c r="C319">
        <v>1</v>
      </c>
      <c r="D319">
        <v>6018</v>
      </c>
      <c r="G319">
        <f>VLOOKUP(D319,[6]Sheet1!$B:$X,16,0)</f>
        <v>24</v>
      </c>
      <c r="H319">
        <f t="shared" si="7"/>
        <v>24</v>
      </c>
      <c r="M319">
        <f>VLOOKUP(B319,[7]Sheet2!$A:$C,3,0)</f>
        <v>152</v>
      </c>
      <c r="N319" t="str">
        <f>VLOOKUP(A319,'[8]Master-April24'!$A:$AP,42,0)</f>
        <v>FBA</v>
      </c>
    </row>
    <row r="320" spans="1:14" x14ac:dyDescent="0.25">
      <c r="A320" t="s">
        <v>888</v>
      </c>
      <c r="B320" t="s">
        <v>5394</v>
      </c>
      <c r="C320">
        <v>2</v>
      </c>
      <c r="D320">
        <v>2043</v>
      </c>
      <c r="E320">
        <f>VLOOKUP(D320,[6]Sheet1!$B:$X,23,0)</f>
        <v>24</v>
      </c>
      <c r="F320">
        <f>E320/C320</f>
        <v>12</v>
      </c>
      <c r="G320">
        <f>VLOOKUP(D320,[6]Sheet1!$B:$X,16,0)</f>
        <v>144</v>
      </c>
      <c r="H320">
        <f t="shared" si="7"/>
        <v>72</v>
      </c>
      <c r="M320">
        <f>VLOOKUP(B320,[7]Sheet2!$A:$C,3,0)</f>
        <v>148</v>
      </c>
      <c r="N320" t="str">
        <f>VLOOKUP(A320,'[8]Master-April24'!$A:$AP,42,0)</f>
        <v>AWD</v>
      </c>
    </row>
    <row r="321" spans="1:14" x14ac:dyDescent="0.25">
      <c r="A321" t="s">
        <v>2860</v>
      </c>
      <c r="B321" t="s">
        <v>5528</v>
      </c>
      <c r="C321">
        <v>6</v>
      </c>
      <c r="D321">
        <v>563</v>
      </c>
      <c r="G321">
        <f>VLOOKUP(D321,[6]Sheet1!$B:$X,16,0)</f>
        <v>24</v>
      </c>
      <c r="H321">
        <f t="shared" si="7"/>
        <v>4</v>
      </c>
      <c r="M321">
        <f>VLOOKUP(B321,[7]Sheet2!$A:$C,3,0)</f>
        <v>146</v>
      </c>
      <c r="N321" t="str">
        <f>VLOOKUP(A321,'[8]Master-April24'!$A:$AP,42,0)</f>
        <v>AWD</v>
      </c>
    </row>
    <row r="322" spans="1:14" x14ac:dyDescent="0.25">
      <c r="A322" t="s">
        <v>4913</v>
      </c>
      <c r="B322" t="s">
        <v>5557</v>
      </c>
      <c r="C322">
        <v>2</v>
      </c>
      <c r="D322">
        <v>804</v>
      </c>
      <c r="E322">
        <f>VLOOKUP(D322,[6]Sheet1!$B:$X,23,0)</f>
        <v>24</v>
      </c>
      <c r="F322">
        <f>E322/C322</f>
        <v>12</v>
      </c>
      <c r="G322">
        <f>VLOOKUP(D322,[6]Sheet1!$B:$X,16,0)</f>
        <v>144</v>
      </c>
      <c r="H322">
        <f t="shared" ref="H322:H385" si="8">G322/C322</f>
        <v>72</v>
      </c>
      <c r="M322">
        <f>VLOOKUP(B322,[7]Sheet2!$A:$C,3,0)</f>
        <v>146</v>
      </c>
      <c r="N322" t="str">
        <f>VLOOKUP(A322,'[8]Master-April24'!$A:$AP,42,0)</f>
        <v>AWD</v>
      </c>
    </row>
    <row r="323" spans="1:14" x14ac:dyDescent="0.25">
      <c r="A323" t="s">
        <v>5026</v>
      </c>
      <c r="B323" t="s">
        <v>5641</v>
      </c>
      <c r="C323">
        <v>1</v>
      </c>
      <c r="D323">
        <v>737</v>
      </c>
      <c r="E323">
        <f>VLOOKUP(D323,[6]Sheet1!$B:$X,23,0)</f>
        <v>24</v>
      </c>
      <c r="F323">
        <f>E323/C323</f>
        <v>24</v>
      </c>
      <c r="G323">
        <f>VLOOKUP(D323,[6]Sheet1!$B:$X,16,0)</f>
        <v>144</v>
      </c>
      <c r="H323">
        <f t="shared" si="8"/>
        <v>144</v>
      </c>
      <c r="M323">
        <f>VLOOKUP(B323,[7]Sheet2!$A:$C,3,0)</f>
        <v>146</v>
      </c>
      <c r="N323" t="str">
        <f>VLOOKUP(A323,'[8]Master-April24'!$A:$AP,42,0)</f>
        <v>AWD</v>
      </c>
    </row>
    <row r="324" spans="1:14" x14ac:dyDescent="0.25">
      <c r="A324" t="s">
        <v>4910</v>
      </c>
      <c r="B324" t="s">
        <v>5560</v>
      </c>
      <c r="C324">
        <v>2</v>
      </c>
      <c r="D324" t="s">
        <v>10070</v>
      </c>
      <c r="E324" t="e">
        <f>VLOOKUP(D324,[6]Sheet1!$B:$X,23,0)</f>
        <v>#N/A</v>
      </c>
      <c r="F324" t="e">
        <f>E324/C324</f>
        <v>#N/A</v>
      </c>
      <c r="G324" t="e">
        <f>VLOOKUP(D324,[6]Sheet1!$B:$X,16,0)</f>
        <v>#N/A</v>
      </c>
      <c r="H324" t="e">
        <f t="shared" si="8"/>
        <v>#N/A</v>
      </c>
      <c r="M324">
        <f>VLOOKUP(B324,[7]Sheet2!$A:$C,3,0)</f>
        <v>146</v>
      </c>
      <c r="N324" t="str">
        <f>VLOOKUP(A324,'[8]Master-April24'!$A:$AP,42,0)</f>
        <v>AWD</v>
      </c>
    </row>
    <row r="325" spans="1:14" x14ac:dyDescent="0.25">
      <c r="A325" t="s">
        <v>2773</v>
      </c>
      <c r="B325" t="s">
        <v>5527</v>
      </c>
      <c r="C325">
        <v>1</v>
      </c>
      <c r="D325">
        <v>542</v>
      </c>
      <c r="G325">
        <f>VLOOKUP(D325,[6]Sheet1!$B:$X,16,0)</f>
        <v>48</v>
      </c>
      <c r="H325">
        <f t="shared" si="8"/>
        <v>48</v>
      </c>
      <c r="M325">
        <f>VLOOKUP(B325,[7]Sheet2!$A:$C,3,0)</f>
        <v>145</v>
      </c>
      <c r="N325" t="str">
        <f>VLOOKUP(A325,'[8]Master-April24'!$A:$AP,42,0)</f>
        <v>AWD</v>
      </c>
    </row>
    <row r="326" spans="1:14" x14ac:dyDescent="0.25">
      <c r="A326" t="s">
        <v>1327</v>
      </c>
      <c r="B326" t="s">
        <v>7216</v>
      </c>
      <c r="C326">
        <v>2</v>
      </c>
      <c r="D326">
        <v>2901</v>
      </c>
      <c r="G326">
        <f>VLOOKUP(D326,[6]Sheet1!$B:$X,16,0)</f>
        <v>48</v>
      </c>
      <c r="H326">
        <f t="shared" si="8"/>
        <v>24</v>
      </c>
      <c r="M326">
        <f>VLOOKUP(B326,[7]Sheet2!$A:$C,3,0)</f>
        <v>144</v>
      </c>
      <c r="N326" t="str">
        <f>VLOOKUP(A326,'[8]Master-April24'!$A:$AP,42,0)</f>
        <v>AWD</v>
      </c>
    </row>
    <row r="327" spans="1:14" x14ac:dyDescent="0.25">
      <c r="A327" t="s">
        <v>3308</v>
      </c>
      <c r="B327" t="s">
        <v>5667</v>
      </c>
      <c r="C327">
        <v>6</v>
      </c>
      <c r="D327">
        <v>805</v>
      </c>
      <c r="E327">
        <f>VLOOKUP(D327,[6]Sheet1!$B:$X,23,0)</f>
        <v>24</v>
      </c>
      <c r="F327">
        <f>E327/C327</f>
        <v>4</v>
      </c>
      <c r="G327">
        <f>VLOOKUP(D327,[6]Sheet1!$B:$X,16,0)</f>
        <v>144</v>
      </c>
      <c r="H327">
        <f t="shared" si="8"/>
        <v>24</v>
      </c>
      <c r="M327">
        <f>VLOOKUP(B327,[7]Sheet2!$A:$C,3,0)</f>
        <v>142</v>
      </c>
      <c r="N327" t="str">
        <f>VLOOKUP(A327,'[8]Master-April24'!$A:$AP,42,0)</f>
        <v>AWD</v>
      </c>
    </row>
    <row r="328" spans="1:14" x14ac:dyDescent="0.25">
      <c r="A328" t="s">
        <v>1398</v>
      </c>
      <c r="B328" t="s">
        <v>5597</v>
      </c>
      <c r="C328">
        <v>4</v>
      </c>
      <c r="D328">
        <v>3107</v>
      </c>
      <c r="E328">
        <f>VLOOKUP(D328,[6]Sheet1!$B:$X,23,0)</f>
        <v>24</v>
      </c>
      <c r="F328">
        <f>E328/C328</f>
        <v>6</v>
      </c>
      <c r="G328">
        <f>VLOOKUP(D328,[6]Sheet1!$B:$X,16,0)</f>
        <v>144</v>
      </c>
      <c r="H328">
        <f t="shared" si="8"/>
        <v>36</v>
      </c>
      <c r="M328">
        <f>VLOOKUP(B328,[7]Sheet2!$A:$C,3,0)</f>
        <v>141</v>
      </c>
      <c r="N328" t="str">
        <f>VLOOKUP(A328,'[8]Master-April24'!$A:$AP,42,0)</f>
        <v>AWD</v>
      </c>
    </row>
    <row r="329" spans="1:14" x14ac:dyDescent="0.25">
      <c r="A329" t="s">
        <v>364</v>
      </c>
      <c r="B329" t="s">
        <v>5425</v>
      </c>
      <c r="C329">
        <v>1</v>
      </c>
      <c r="D329">
        <v>1613</v>
      </c>
      <c r="E329">
        <f>VLOOKUP(D329,[6]Sheet1!$B:$X,23,0)</f>
        <v>24</v>
      </c>
      <c r="F329">
        <f>E329/C329</f>
        <v>24</v>
      </c>
      <c r="G329">
        <f>VLOOKUP(D329,[6]Sheet1!$B:$X,16,0)</f>
        <v>144</v>
      </c>
      <c r="H329">
        <f t="shared" si="8"/>
        <v>144</v>
      </c>
      <c r="M329">
        <f>VLOOKUP(B329,[7]Sheet2!$A:$C,3,0)</f>
        <v>141</v>
      </c>
      <c r="N329" t="str">
        <f>VLOOKUP(A329,'[8]Master-April24'!$A:$AP,42,0)</f>
        <v>AWD</v>
      </c>
    </row>
    <row r="330" spans="1:14" x14ac:dyDescent="0.25">
      <c r="A330" t="s">
        <v>1492</v>
      </c>
      <c r="B330" t="s">
        <v>5459</v>
      </c>
      <c r="C330">
        <v>1</v>
      </c>
      <c r="D330">
        <v>3142</v>
      </c>
      <c r="G330">
        <f>VLOOKUP(D330,[6]Sheet1!$B:$X,16,0)</f>
        <v>12</v>
      </c>
      <c r="H330">
        <f t="shared" si="8"/>
        <v>12</v>
      </c>
      <c r="M330">
        <f>VLOOKUP(B330,[7]Sheet2!$A:$C,3,0)</f>
        <v>140</v>
      </c>
      <c r="N330" t="str">
        <f>VLOOKUP(A330,'[8]Master-April24'!$A:$AP,42,0)</f>
        <v>AWD</v>
      </c>
    </row>
    <row r="331" spans="1:14" x14ac:dyDescent="0.25">
      <c r="A331" t="s">
        <v>2467</v>
      </c>
      <c r="B331" t="s">
        <v>5628</v>
      </c>
      <c r="C331">
        <v>4</v>
      </c>
      <c r="D331">
        <v>5051</v>
      </c>
      <c r="G331">
        <f>VLOOKUP(D331,[6]Sheet1!$B:$X,16,0)</f>
        <v>48</v>
      </c>
      <c r="H331">
        <f t="shared" si="8"/>
        <v>12</v>
      </c>
      <c r="M331">
        <f>VLOOKUP(B331,[7]Sheet2!$A:$C,3,0)</f>
        <v>140</v>
      </c>
      <c r="N331" t="str">
        <f>VLOOKUP(A331,'[8]Master-April24'!$A:$AP,42,0)</f>
        <v>AWD</v>
      </c>
    </row>
    <row r="332" spans="1:14" x14ac:dyDescent="0.25">
      <c r="A332" t="s">
        <v>2979</v>
      </c>
      <c r="B332" t="s">
        <v>5478</v>
      </c>
      <c r="C332">
        <v>6</v>
      </c>
      <c r="D332">
        <v>601</v>
      </c>
      <c r="E332">
        <f>VLOOKUP(D332,[6]Sheet1!$B:$X,23,0)</f>
        <v>24</v>
      </c>
      <c r="F332">
        <f>E332/C332</f>
        <v>4</v>
      </c>
      <c r="G332">
        <f>VLOOKUP(D332,[6]Sheet1!$B:$X,16,0)</f>
        <v>144</v>
      </c>
      <c r="H332">
        <f t="shared" si="8"/>
        <v>24</v>
      </c>
      <c r="M332">
        <f>VLOOKUP(B332,[7]Sheet2!$A:$C,3,0)</f>
        <v>140</v>
      </c>
      <c r="N332" t="str">
        <f>VLOOKUP(A332,'[8]Master-April24'!$A:$AP,42,0)</f>
        <v>AWD</v>
      </c>
    </row>
    <row r="333" spans="1:14" x14ac:dyDescent="0.25">
      <c r="A333" t="s">
        <v>3323</v>
      </c>
      <c r="B333" t="s">
        <v>5474</v>
      </c>
      <c r="C333">
        <v>4</v>
      </c>
      <c r="D333">
        <v>837</v>
      </c>
      <c r="E333">
        <f>VLOOKUP(D333,[6]Sheet1!$B:$X,23,0)</f>
        <v>24</v>
      </c>
      <c r="F333">
        <f>E333/C333</f>
        <v>6</v>
      </c>
      <c r="G333">
        <f>VLOOKUP(D333,[6]Sheet1!$B:$X,16,0)</f>
        <v>144</v>
      </c>
      <c r="H333">
        <f t="shared" si="8"/>
        <v>36</v>
      </c>
      <c r="M333">
        <f>VLOOKUP(B333,[7]Sheet2!$A:$C,3,0)</f>
        <v>138</v>
      </c>
      <c r="N333" t="str">
        <f>VLOOKUP(A333,'[8]Master-April24'!$A:$AP,42,0)</f>
        <v>AWD</v>
      </c>
    </row>
    <row r="334" spans="1:14" x14ac:dyDescent="0.25">
      <c r="A334" t="s">
        <v>2290</v>
      </c>
      <c r="B334" t="s">
        <v>7421</v>
      </c>
      <c r="C334">
        <v>2</v>
      </c>
      <c r="D334" t="s">
        <v>2289</v>
      </c>
      <c r="E334">
        <f>VLOOKUP(D334,[6]Sheet1!$B:$X,23,0)</f>
        <v>24</v>
      </c>
      <c r="F334">
        <f>E334/C334</f>
        <v>12</v>
      </c>
      <c r="G334">
        <f>VLOOKUP(D334,[6]Sheet1!$B:$X,16,0)</f>
        <v>144</v>
      </c>
      <c r="H334">
        <f t="shared" si="8"/>
        <v>72</v>
      </c>
      <c r="M334">
        <f>VLOOKUP(B334,[7]Sheet2!$A:$C,3,0)</f>
        <v>138</v>
      </c>
      <c r="N334" t="str">
        <f>VLOOKUP(A334,'[8]Master-April24'!$A:$AP,42,0)</f>
        <v>AWD</v>
      </c>
    </row>
    <row r="335" spans="1:14" x14ac:dyDescent="0.25">
      <c r="A335" t="s">
        <v>196</v>
      </c>
      <c r="B335" t="s">
        <v>5812</v>
      </c>
      <c r="C335">
        <v>1</v>
      </c>
      <c r="D335">
        <v>1236</v>
      </c>
      <c r="E335">
        <f>VLOOKUP(D335,[6]Sheet1!$B:$X,23,0)</f>
        <v>12</v>
      </c>
      <c r="F335">
        <f>E335/C335</f>
        <v>12</v>
      </c>
      <c r="G335">
        <f>VLOOKUP(D335,[6]Sheet1!$B:$X,16,0)</f>
        <v>72</v>
      </c>
      <c r="H335">
        <f t="shared" si="8"/>
        <v>72</v>
      </c>
      <c r="M335">
        <f>VLOOKUP(B335,[7]Sheet2!$A:$C,3,0)</f>
        <v>137</v>
      </c>
      <c r="N335" t="str">
        <f>VLOOKUP(A335,'[8]Master-April24'!$A:$AP,42,0)</f>
        <v>AWD</v>
      </c>
    </row>
    <row r="336" spans="1:14" x14ac:dyDescent="0.25">
      <c r="A336" t="s">
        <v>3344</v>
      </c>
      <c r="B336" t="s">
        <v>5622</v>
      </c>
      <c r="C336">
        <v>4</v>
      </c>
      <c r="D336">
        <v>845</v>
      </c>
      <c r="G336">
        <f>VLOOKUP(D336,[6]Sheet1!$B:$X,16,0)</f>
        <v>24</v>
      </c>
      <c r="H336">
        <f t="shared" si="8"/>
        <v>6</v>
      </c>
      <c r="M336">
        <f>VLOOKUP(B336,[7]Sheet2!$A:$C,3,0)</f>
        <v>136</v>
      </c>
      <c r="N336" t="str">
        <f>VLOOKUP(A336,'[8]Master-April24'!$A:$AP,42,0)</f>
        <v>AWD</v>
      </c>
    </row>
    <row r="337" spans="1:14" x14ac:dyDescent="0.25">
      <c r="A337" t="s">
        <v>4908</v>
      </c>
      <c r="B337" t="s">
        <v>6338</v>
      </c>
      <c r="C337">
        <v>4</v>
      </c>
      <c r="D337">
        <v>5033</v>
      </c>
      <c r="G337">
        <f>VLOOKUP(D337,[6]Sheet1!$B:$X,16,0)</f>
        <v>24</v>
      </c>
      <c r="H337">
        <f t="shared" si="8"/>
        <v>6</v>
      </c>
      <c r="M337">
        <f>VLOOKUP(B337,[7]Sheet2!$A:$C,3,0)</f>
        <v>134</v>
      </c>
      <c r="N337" t="str">
        <f>VLOOKUP(A337,'[8]Master-April24'!$A:$AP,42,0)</f>
        <v>FBA</v>
      </c>
    </row>
    <row r="338" spans="1:14" x14ac:dyDescent="0.25">
      <c r="A338" t="s">
        <v>359</v>
      </c>
      <c r="B338" t="s">
        <v>5741</v>
      </c>
      <c r="C338">
        <v>2</v>
      </c>
      <c r="D338">
        <v>1611</v>
      </c>
      <c r="E338">
        <f>VLOOKUP(D338,[6]Sheet1!$B:$X,23,0)</f>
        <v>24</v>
      </c>
      <c r="F338">
        <f>E338/C338</f>
        <v>12</v>
      </c>
      <c r="G338">
        <f>VLOOKUP(D338,[6]Sheet1!$B:$X,16,0)</f>
        <v>144</v>
      </c>
      <c r="H338">
        <f t="shared" si="8"/>
        <v>72</v>
      </c>
      <c r="M338">
        <f>VLOOKUP(B338,[7]Sheet2!$A:$C,3,0)</f>
        <v>134</v>
      </c>
      <c r="N338" t="e">
        <f>VLOOKUP(A338,'[8]Master-April24'!$A:$AP,42,0)</f>
        <v>#N/A</v>
      </c>
    </row>
    <row r="339" spans="1:14" x14ac:dyDescent="0.25">
      <c r="A339" t="s">
        <v>2511</v>
      </c>
      <c r="B339" t="s">
        <v>7527</v>
      </c>
      <c r="C339">
        <v>2</v>
      </c>
      <c r="D339">
        <v>5074</v>
      </c>
      <c r="E339">
        <f>VLOOKUP(D339,[6]Sheet1!$B:$X,23,0)</f>
        <v>24</v>
      </c>
      <c r="F339">
        <f>E339/C339</f>
        <v>12</v>
      </c>
      <c r="G339">
        <f>VLOOKUP(D339,[6]Sheet1!$B:$X,16,0)</f>
        <v>144</v>
      </c>
      <c r="H339">
        <f t="shared" si="8"/>
        <v>72</v>
      </c>
      <c r="M339">
        <f>VLOOKUP(B339,[7]Sheet2!$A:$C,3,0)</f>
        <v>134</v>
      </c>
      <c r="N339" t="str">
        <f>VLOOKUP(A339,'[8]Master-April24'!$A:$AP,42,0)</f>
        <v>AWD</v>
      </c>
    </row>
    <row r="340" spans="1:14" x14ac:dyDescent="0.25">
      <c r="A340" t="s">
        <v>2774</v>
      </c>
      <c r="B340" t="s">
        <v>7652</v>
      </c>
      <c r="C340">
        <v>2</v>
      </c>
      <c r="D340">
        <v>542</v>
      </c>
      <c r="G340">
        <f>VLOOKUP(D340,[6]Sheet1!$B:$X,16,0)</f>
        <v>48</v>
      </c>
      <c r="H340">
        <f t="shared" si="8"/>
        <v>24</v>
      </c>
      <c r="M340">
        <f>VLOOKUP(B340,[7]Sheet2!$A:$C,3,0)</f>
        <v>133</v>
      </c>
      <c r="N340" t="str">
        <f>VLOOKUP(A340,'[8]Master-April24'!$A:$AP,42,0)</f>
        <v>AWD</v>
      </c>
    </row>
    <row r="341" spans="1:14" x14ac:dyDescent="0.25">
      <c r="A341" t="s">
        <v>531</v>
      </c>
      <c r="B341" t="s">
        <v>5418</v>
      </c>
      <c r="C341">
        <v>1</v>
      </c>
      <c r="D341">
        <v>1706</v>
      </c>
      <c r="E341">
        <f>VLOOKUP(D341,[6]Sheet1!$B:$X,23,0)</f>
        <v>24</v>
      </c>
      <c r="F341">
        <f>E341/C341</f>
        <v>24</v>
      </c>
      <c r="G341">
        <f>VLOOKUP(D341,[6]Sheet1!$B:$X,16,0)</f>
        <v>144</v>
      </c>
      <c r="H341">
        <f t="shared" si="8"/>
        <v>144</v>
      </c>
      <c r="M341">
        <f>VLOOKUP(B341,[7]Sheet2!$A:$C,3,0)</f>
        <v>133</v>
      </c>
      <c r="N341" t="str">
        <f>VLOOKUP(A341,'[8]Master-April24'!$A:$AP,42,0)</f>
        <v>AWD</v>
      </c>
    </row>
    <row r="342" spans="1:14" x14ac:dyDescent="0.25">
      <c r="A342" t="s">
        <v>2538</v>
      </c>
      <c r="B342" t="s">
        <v>5405</v>
      </c>
      <c r="C342">
        <v>4</v>
      </c>
      <c r="D342">
        <v>5087</v>
      </c>
      <c r="G342">
        <f>VLOOKUP(D342,[6]Sheet1!$B:$X,16,0)</f>
        <v>48</v>
      </c>
      <c r="H342">
        <f t="shared" si="8"/>
        <v>12</v>
      </c>
      <c r="M342">
        <f>VLOOKUP(B342,[7]Sheet2!$A:$C,3,0)</f>
        <v>131</v>
      </c>
      <c r="N342" t="str">
        <f>VLOOKUP(A342,'[8]Master-April24'!$A:$AP,42,0)</f>
        <v>AWD</v>
      </c>
    </row>
    <row r="343" spans="1:14" x14ac:dyDescent="0.25">
      <c r="A343" t="s">
        <v>2299</v>
      </c>
      <c r="B343" t="s">
        <v>5719</v>
      </c>
      <c r="C343">
        <v>4</v>
      </c>
      <c r="D343">
        <v>453</v>
      </c>
      <c r="E343">
        <f>VLOOKUP(D343,[6]Sheet1!$B:$X,23,0)</f>
        <v>24</v>
      </c>
      <c r="F343">
        <f>E343/C343</f>
        <v>6</v>
      </c>
      <c r="G343">
        <f>VLOOKUP(D343,[6]Sheet1!$B:$X,16,0)</f>
        <v>144</v>
      </c>
      <c r="H343">
        <f t="shared" si="8"/>
        <v>36</v>
      </c>
      <c r="M343">
        <f>VLOOKUP(B343,[7]Sheet2!$A:$C,3,0)</f>
        <v>131</v>
      </c>
      <c r="N343" t="str">
        <f>VLOOKUP(A343,'[8]Master-April24'!$A:$AP,42,0)</f>
        <v>AWD</v>
      </c>
    </row>
    <row r="344" spans="1:14" x14ac:dyDescent="0.25">
      <c r="A344" t="s">
        <v>1440</v>
      </c>
      <c r="B344" t="s">
        <v>5838</v>
      </c>
      <c r="C344">
        <v>6</v>
      </c>
      <c r="D344">
        <v>3121</v>
      </c>
      <c r="G344">
        <f>VLOOKUP(D344,[6]Sheet1!$B:$X,16,0)</f>
        <v>48</v>
      </c>
      <c r="H344">
        <f t="shared" si="8"/>
        <v>8</v>
      </c>
      <c r="M344">
        <f>VLOOKUP(B344,[7]Sheet2!$A:$C,3,0)</f>
        <v>128</v>
      </c>
      <c r="N344" t="str">
        <f>VLOOKUP(A344,'[8]Master-April24'!$A:$AP,42,0)</f>
        <v>AWD</v>
      </c>
    </row>
    <row r="345" spans="1:14" x14ac:dyDescent="0.25">
      <c r="A345" t="s">
        <v>1404</v>
      </c>
      <c r="B345" t="s">
        <v>5669</v>
      </c>
      <c r="C345">
        <v>4</v>
      </c>
      <c r="D345">
        <v>3109</v>
      </c>
      <c r="G345">
        <f>VLOOKUP(D345,[6]Sheet1!$B:$X,16,0)</f>
        <v>48</v>
      </c>
      <c r="H345">
        <f t="shared" si="8"/>
        <v>12</v>
      </c>
      <c r="M345">
        <f>VLOOKUP(B345,[7]Sheet2!$A:$C,3,0)</f>
        <v>127</v>
      </c>
      <c r="N345" t="str">
        <f>VLOOKUP(A345,'[8]Master-April24'!$A:$AP,42,0)</f>
        <v>AWD</v>
      </c>
    </row>
    <row r="346" spans="1:14" x14ac:dyDescent="0.25">
      <c r="A346" t="s">
        <v>2449</v>
      </c>
      <c r="B346" t="s">
        <v>5553</v>
      </c>
      <c r="C346">
        <v>2</v>
      </c>
      <c r="D346">
        <v>5045</v>
      </c>
      <c r="G346">
        <f>VLOOKUP(D346,[6]Sheet1!$B:$X,16,0)</f>
        <v>48</v>
      </c>
      <c r="H346">
        <f t="shared" si="8"/>
        <v>24</v>
      </c>
      <c r="M346">
        <f>VLOOKUP(B346,[7]Sheet2!$A:$C,3,0)</f>
        <v>127</v>
      </c>
      <c r="N346" t="str">
        <f>VLOOKUP(A346,'[8]Master-April24'!$A:$AP,42,0)</f>
        <v>AWD</v>
      </c>
    </row>
    <row r="347" spans="1:14" x14ac:dyDescent="0.25">
      <c r="A347" t="s">
        <v>5008</v>
      </c>
      <c r="B347" t="s">
        <v>5651</v>
      </c>
      <c r="C347">
        <v>6</v>
      </c>
      <c r="D347">
        <v>2178</v>
      </c>
      <c r="G347">
        <f>VLOOKUP(D347,[6]Sheet1!$B:$X,16,0)</f>
        <v>48</v>
      </c>
      <c r="H347">
        <f t="shared" si="8"/>
        <v>8</v>
      </c>
      <c r="M347">
        <f>VLOOKUP(B347,[7]Sheet2!$A:$C,3,0)</f>
        <v>126</v>
      </c>
      <c r="N347" t="str">
        <f>VLOOKUP(A347,'[8]Master-April24'!$A:$AP,42,0)</f>
        <v>AWD</v>
      </c>
    </row>
    <row r="348" spans="1:14" x14ac:dyDescent="0.25">
      <c r="A348" t="s">
        <v>2168</v>
      </c>
      <c r="B348" t="s">
        <v>5878</v>
      </c>
      <c r="C348">
        <v>1</v>
      </c>
      <c r="D348">
        <v>4125</v>
      </c>
      <c r="G348">
        <f>VLOOKUP(D348,[6]Sheet1!$B:$X,16,0)</f>
        <v>12</v>
      </c>
      <c r="H348">
        <f t="shared" si="8"/>
        <v>12</v>
      </c>
      <c r="M348">
        <f>VLOOKUP(B348,[7]Sheet2!$A:$C,3,0)</f>
        <v>126</v>
      </c>
      <c r="N348" t="str">
        <f>VLOOKUP(A348,'[8]Master-April24'!$A:$AP,42,0)</f>
        <v>AWD</v>
      </c>
    </row>
    <row r="349" spans="1:14" x14ac:dyDescent="0.25">
      <c r="A349" t="s">
        <v>2877</v>
      </c>
      <c r="B349" t="s">
        <v>5727</v>
      </c>
      <c r="C349">
        <v>6</v>
      </c>
      <c r="D349">
        <v>569</v>
      </c>
      <c r="G349">
        <f>VLOOKUP(D349,[6]Sheet1!$B:$X,16,0)</f>
        <v>36</v>
      </c>
      <c r="H349">
        <f t="shared" si="8"/>
        <v>6</v>
      </c>
      <c r="M349">
        <f>VLOOKUP(B349,[7]Sheet2!$A:$C,3,0)</f>
        <v>125</v>
      </c>
      <c r="N349" t="str">
        <f>VLOOKUP(A349,'[8]Master-April24'!$A:$AP,42,0)</f>
        <v>AWD</v>
      </c>
    </row>
    <row r="350" spans="1:14" x14ac:dyDescent="0.25">
      <c r="A350" t="s">
        <v>1603</v>
      </c>
      <c r="B350" t="s">
        <v>5420</v>
      </c>
      <c r="C350">
        <v>1</v>
      </c>
      <c r="D350">
        <v>3192</v>
      </c>
      <c r="G350">
        <f>VLOOKUP(D350,[6]Sheet1!$B:$X,16,0)</f>
        <v>12</v>
      </c>
      <c r="H350">
        <f t="shared" si="8"/>
        <v>12</v>
      </c>
      <c r="M350">
        <f>VLOOKUP(B350,[7]Sheet2!$A:$C,3,0)</f>
        <v>124</v>
      </c>
      <c r="N350" t="str">
        <f>VLOOKUP(A350,'[8]Master-April24'!$A:$AP,42,0)</f>
        <v>AWD</v>
      </c>
    </row>
    <row r="351" spans="1:14" x14ac:dyDescent="0.25">
      <c r="A351" t="s">
        <v>1371</v>
      </c>
      <c r="B351" t="s">
        <v>5468</v>
      </c>
      <c r="C351">
        <v>1</v>
      </c>
      <c r="D351">
        <v>304</v>
      </c>
      <c r="E351">
        <f>VLOOKUP(D351,[6]Sheet1!$B:$X,23,0)</f>
        <v>24</v>
      </c>
      <c r="F351">
        <f>E351/C351</f>
        <v>24</v>
      </c>
      <c r="G351">
        <f>VLOOKUP(D351,[6]Sheet1!$B:$X,16,0)</f>
        <v>288</v>
      </c>
      <c r="H351">
        <f t="shared" si="8"/>
        <v>288</v>
      </c>
      <c r="M351">
        <f>VLOOKUP(B351,[7]Sheet2!$A:$C,3,0)</f>
        <v>123</v>
      </c>
      <c r="N351" t="str">
        <f>VLOOKUP(A351,'[8]Master-April24'!$A:$AP,42,0)</f>
        <v>AWD</v>
      </c>
    </row>
    <row r="352" spans="1:14" x14ac:dyDescent="0.25">
      <c r="A352" t="s">
        <v>3821</v>
      </c>
      <c r="B352" t="s">
        <v>7023</v>
      </c>
      <c r="C352">
        <v>1</v>
      </c>
      <c r="D352">
        <v>17084</v>
      </c>
      <c r="E352">
        <f>VLOOKUP(D352,[6]Sheet1!$B:$X,23,0)</f>
        <v>24</v>
      </c>
      <c r="F352">
        <f>E352/C352</f>
        <v>24</v>
      </c>
      <c r="G352">
        <f>VLOOKUP(D352,[6]Sheet1!$B:$X,16,0)</f>
        <v>144</v>
      </c>
      <c r="H352">
        <f t="shared" si="8"/>
        <v>144</v>
      </c>
      <c r="M352">
        <f>VLOOKUP(B352,[7]Sheet2!$A:$C,3,0)</f>
        <v>122</v>
      </c>
      <c r="N352" t="str">
        <f>VLOOKUP(A352,'[8]Master-April24'!$A:$AP,42,0)</f>
        <v>AWD</v>
      </c>
    </row>
    <row r="353" spans="1:14" x14ac:dyDescent="0.25">
      <c r="A353" t="s">
        <v>645</v>
      </c>
      <c r="B353" t="s">
        <v>5609</v>
      </c>
      <c r="C353">
        <v>1</v>
      </c>
      <c r="D353">
        <v>1755</v>
      </c>
      <c r="E353">
        <f>VLOOKUP(D353,[6]Sheet1!$B:$X,23,0)</f>
        <v>24</v>
      </c>
      <c r="F353">
        <f>E353/C353</f>
        <v>24</v>
      </c>
      <c r="G353">
        <f>VLOOKUP(D353,[6]Sheet1!$B:$X,16,0)</f>
        <v>144</v>
      </c>
      <c r="H353">
        <f t="shared" si="8"/>
        <v>144</v>
      </c>
      <c r="M353">
        <f>VLOOKUP(B353,[7]Sheet2!$A:$C,3,0)</f>
        <v>121</v>
      </c>
      <c r="N353" t="str">
        <f>VLOOKUP(A353,'[8]Master-April24'!$A:$AP,42,0)</f>
        <v>AWD</v>
      </c>
    </row>
    <row r="354" spans="1:14" x14ac:dyDescent="0.25">
      <c r="A354" t="s">
        <v>2900</v>
      </c>
      <c r="B354" t="s">
        <v>5603</v>
      </c>
      <c r="C354">
        <v>4</v>
      </c>
      <c r="D354">
        <v>578</v>
      </c>
      <c r="G354">
        <f>VLOOKUP(D354,[6]Sheet1!$B:$X,16,0)</f>
        <v>24</v>
      </c>
      <c r="H354">
        <f t="shared" si="8"/>
        <v>6</v>
      </c>
      <c r="M354">
        <f>VLOOKUP(B354,[7]Sheet2!$A:$C,3,0)</f>
        <v>120</v>
      </c>
      <c r="N354" t="str">
        <f>VLOOKUP(A354,'[8]Master-April24'!$A:$AP,42,0)</f>
        <v>AWD</v>
      </c>
    </row>
    <row r="355" spans="1:14" x14ac:dyDescent="0.25">
      <c r="A355" t="s">
        <v>1219</v>
      </c>
      <c r="B355" t="s">
        <v>6874</v>
      </c>
      <c r="C355">
        <v>1</v>
      </c>
      <c r="D355">
        <v>2501</v>
      </c>
      <c r="E355">
        <f>VLOOKUP(D355,[6]Sheet1!$B:$X,23,0)</f>
        <v>24</v>
      </c>
      <c r="F355">
        <f>E355/C355</f>
        <v>24</v>
      </c>
      <c r="G355">
        <f>VLOOKUP(D355,[6]Sheet1!$B:$X,16,0)</f>
        <v>72</v>
      </c>
      <c r="H355">
        <f t="shared" si="8"/>
        <v>72</v>
      </c>
      <c r="M355">
        <f>VLOOKUP(B355,[7]Sheet2!$A:$C,3,0)</f>
        <v>119</v>
      </c>
      <c r="N355" t="str">
        <f>VLOOKUP(A355,'[8]Master-April24'!$A:$AP,42,0)</f>
        <v>AWD</v>
      </c>
    </row>
    <row r="356" spans="1:14" x14ac:dyDescent="0.25">
      <c r="A356" t="s">
        <v>1931</v>
      </c>
      <c r="B356" t="s">
        <v>5656</v>
      </c>
      <c r="C356">
        <v>1</v>
      </c>
      <c r="D356">
        <v>3802</v>
      </c>
      <c r="E356">
        <f>VLOOKUP(D356,[6]Sheet1!$B:$X,23,0)</f>
        <v>24</v>
      </c>
      <c r="F356">
        <f>E356/C356</f>
        <v>24</v>
      </c>
      <c r="G356">
        <f>VLOOKUP(D356,[6]Sheet1!$B:$X,16,0)</f>
        <v>144</v>
      </c>
      <c r="H356">
        <f t="shared" si="8"/>
        <v>144</v>
      </c>
      <c r="M356">
        <f>VLOOKUP(B356,[7]Sheet2!$A:$C,3,0)</f>
        <v>116</v>
      </c>
      <c r="N356" t="str">
        <f>VLOOKUP(A356,'[8]Master-April24'!$A:$AP,42,0)</f>
        <v>AWD</v>
      </c>
    </row>
    <row r="357" spans="1:14" x14ac:dyDescent="0.25">
      <c r="A357" t="s">
        <v>1554</v>
      </c>
      <c r="B357" t="s">
        <v>5808</v>
      </c>
      <c r="C357">
        <v>6</v>
      </c>
      <c r="D357">
        <v>3172</v>
      </c>
      <c r="E357">
        <f>VLOOKUP(D357,[6]Sheet1!$B:$X,23,0)</f>
        <v>24</v>
      </c>
      <c r="F357">
        <f>E357/C357</f>
        <v>4</v>
      </c>
      <c r="G357">
        <f>VLOOKUP(D357,[6]Sheet1!$B:$X,16,0)</f>
        <v>72</v>
      </c>
      <c r="H357">
        <f t="shared" si="8"/>
        <v>12</v>
      </c>
      <c r="M357">
        <f>VLOOKUP(B357,[7]Sheet2!$A:$C,3,0)</f>
        <v>114</v>
      </c>
      <c r="N357" t="str">
        <f>VLOOKUP(A357,'[8]Master-April24'!$A:$AP,42,0)</f>
        <v>AWD</v>
      </c>
    </row>
    <row r="358" spans="1:14" x14ac:dyDescent="0.25">
      <c r="A358" t="s">
        <v>1320</v>
      </c>
      <c r="B358" t="s">
        <v>7206</v>
      </c>
      <c r="C358">
        <v>4</v>
      </c>
      <c r="D358">
        <v>2806</v>
      </c>
      <c r="E358">
        <f>VLOOKUP(D358,[6]Sheet1!$B:$X,23,0)</f>
        <v>24</v>
      </c>
      <c r="F358">
        <f>E358/C358</f>
        <v>6</v>
      </c>
      <c r="G358">
        <f>VLOOKUP(D358,[6]Sheet1!$B:$X,16,0)</f>
        <v>144</v>
      </c>
      <c r="H358">
        <f t="shared" si="8"/>
        <v>36</v>
      </c>
      <c r="M358">
        <f>VLOOKUP(B358,[7]Sheet2!$A:$C,3,0)</f>
        <v>114</v>
      </c>
      <c r="N358" t="str">
        <f>VLOOKUP(A358,'[8]Master-April24'!$A:$AP,42,0)</f>
        <v>AWD</v>
      </c>
    </row>
    <row r="359" spans="1:14" x14ac:dyDescent="0.25">
      <c r="A359" t="s">
        <v>885</v>
      </c>
      <c r="B359" t="s">
        <v>5690</v>
      </c>
      <c r="C359">
        <v>2</v>
      </c>
      <c r="D359">
        <v>2042</v>
      </c>
      <c r="E359">
        <f>VLOOKUP(D359,[6]Sheet1!$B:$X,23,0)</f>
        <v>24</v>
      </c>
      <c r="F359">
        <f>E359/C359</f>
        <v>12</v>
      </c>
      <c r="G359">
        <f>VLOOKUP(D359,[6]Sheet1!$B:$X,16,0)</f>
        <v>144</v>
      </c>
      <c r="H359">
        <f t="shared" si="8"/>
        <v>72</v>
      </c>
      <c r="M359">
        <f>VLOOKUP(B359,[7]Sheet2!$A:$C,3,0)</f>
        <v>114</v>
      </c>
      <c r="N359" t="str">
        <f>VLOOKUP(A359,'[8]Master-April24'!$A:$AP,42,0)</f>
        <v>AWD</v>
      </c>
    </row>
    <row r="360" spans="1:14" x14ac:dyDescent="0.25">
      <c r="A360" t="s">
        <v>2897</v>
      </c>
      <c r="B360" t="s">
        <v>6008</v>
      </c>
      <c r="C360">
        <v>1</v>
      </c>
      <c r="D360">
        <v>577</v>
      </c>
      <c r="G360">
        <f>VLOOKUP(D360,[6]Sheet1!$B:$X,16,0)</f>
        <v>48</v>
      </c>
      <c r="H360">
        <f t="shared" si="8"/>
        <v>48</v>
      </c>
      <c r="M360">
        <f>VLOOKUP(B360,[7]Sheet2!$A:$C,3,0)</f>
        <v>111</v>
      </c>
      <c r="N360" t="str">
        <f>VLOOKUP(A360,'[8]Master-April24'!$A:$AP,42,0)</f>
        <v>AWD</v>
      </c>
    </row>
    <row r="361" spans="1:14" x14ac:dyDescent="0.25">
      <c r="A361" t="s">
        <v>2729</v>
      </c>
      <c r="B361" t="s">
        <v>5611</v>
      </c>
      <c r="C361">
        <v>1</v>
      </c>
      <c r="D361">
        <v>534</v>
      </c>
      <c r="E361">
        <f>VLOOKUP(D361,[6]Sheet1!$B:$X,23,0)</f>
        <v>24</v>
      </c>
      <c r="F361">
        <f>E361/C361</f>
        <v>24</v>
      </c>
      <c r="G361">
        <f>VLOOKUP(D361,[6]Sheet1!$B:$X,16,0)</f>
        <v>72</v>
      </c>
      <c r="H361">
        <f t="shared" si="8"/>
        <v>72</v>
      </c>
      <c r="M361">
        <f>VLOOKUP(B361,[7]Sheet2!$A:$C,3,0)</f>
        <v>111</v>
      </c>
      <c r="N361" t="str">
        <f>VLOOKUP(A361,'[8]Master-April24'!$A:$AP,42,0)</f>
        <v>AWD</v>
      </c>
    </row>
    <row r="362" spans="1:14" x14ac:dyDescent="0.25">
      <c r="A362" t="s">
        <v>4983</v>
      </c>
      <c r="B362" t="s">
        <v>5954</v>
      </c>
      <c r="C362">
        <v>4</v>
      </c>
      <c r="D362">
        <v>835</v>
      </c>
      <c r="G362">
        <f>VLOOKUP(D362,[6]Sheet1!$B:$X,16,0)</f>
        <v>24</v>
      </c>
      <c r="H362">
        <f t="shared" si="8"/>
        <v>6</v>
      </c>
      <c r="M362">
        <f>VLOOKUP(B362,[7]Sheet2!$A:$C,3,0)</f>
        <v>110</v>
      </c>
      <c r="N362" t="str">
        <f>VLOOKUP(A362,'[8]Master-April24'!$A:$AP,42,0)</f>
        <v>AWD</v>
      </c>
    </row>
    <row r="363" spans="1:14" x14ac:dyDescent="0.25">
      <c r="A363" t="s">
        <v>2864</v>
      </c>
      <c r="B363" t="s">
        <v>5446</v>
      </c>
      <c r="C363">
        <v>1</v>
      </c>
      <c r="D363">
        <v>565</v>
      </c>
      <c r="G363">
        <f>VLOOKUP(D363,[6]Sheet1!$B:$X,16,0)</f>
        <v>36</v>
      </c>
      <c r="H363">
        <f t="shared" si="8"/>
        <v>36</v>
      </c>
      <c r="M363">
        <f>VLOOKUP(B363,[7]Sheet2!$A:$C,3,0)</f>
        <v>109</v>
      </c>
      <c r="N363" t="str">
        <f>VLOOKUP(A363,'[8]Master-April24'!$A:$AP,42,0)</f>
        <v>AWD</v>
      </c>
    </row>
    <row r="364" spans="1:14" x14ac:dyDescent="0.25">
      <c r="A364" t="s">
        <v>2206</v>
      </c>
      <c r="B364" t="s">
        <v>5694</v>
      </c>
      <c r="C364">
        <v>2</v>
      </c>
      <c r="D364">
        <v>4146</v>
      </c>
      <c r="G364">
        <f>VLOOKUP(D364,[6]Sheet1!$B:$X,16,0)</f>
        <v>12</v>
      </c>
      <c r="H364">
        <f t="shared" si="8"/>
        <v>6</v>
      </c>
      <c r="M364">
        <f>VLOOKUP(B364,[7]Sheet2!$A:$C,3,0)</f>
        <v>108</v>
      </c>
      <c r="N364" t="str">
        <f>VLOOKUP(A364,'[8]Master-April24'!$A:$AP,42,0)</f>
        <v>AWD</v>
      </c>
    </row>
    <row r="365" spans="1:14" x14ac:dyDescent="0.25">
      <c r="A365" t="s">
        <v>2199</v>
      </c>
      <c r="B365" t="s">
        <v>5776</v>
      </c>
      <c r="C365">
        <v>1</v>
      </c>
      <c r="D365">
        <v>4144</v>
      </c>
      <c r="G365">
        <f>VLOOKUP(D365,[6]Sheet1!$B:$X,16,0)</f>
        <v>12</v>
      </c>
      <c r="H365">
        <f t="shared" si="8"/>
        <v>12</v>
      </c>
      <c r="M365">
        <f>VLOOKUP(B365,[7]Sheet2!$A:$C,3,0)</f>
        <v>108</v>
      </c>
      <c r="N365" t="str">
        <f>VLOOKUP(A365,'[8]Master-April24'!$A:$AP,42,0)</f>
        <v>AWD</v>
      </c>
    </row>
    <row r="366" spans="1:14" x14ac:dyDescent="0.25">
      <c r="A366" t="s">
        <v>2129</v>
      </c>
      <c r="B366" t="s">
        <v>5701</v>
      </c>
      <c r="C366">
        <v>4</v>
      </c>
      <c r="D366">
        <v>4100</v>
      </c>
      <c r="G366">
        <f>VLOOKUP(D366,[6]Sheet1!$B:$X,16,0)</f>
        <v>12</v>
      </c>
      <c r="H366">
        <f t="shared" si="8"/>
        <v>3</v>
      </c>
      <c r="M366">
        <f>VLOOKUP(B366,[7]Sheet2!$A:$C,3,0)</f>
        <v>106</v>
      </c>
      <c r="N366" t="str">
        <f>VLOOKUP(A366,'[8]Master-April24'!$A:$AP,42,0)</f>
        <v>AWD</v>
      </c>
    </row>
    <row r="367" spans="1:14" x14ac:dyDescent="0.25">
      <c r="A367" t="s">
        <v>3306</v>
      </c>
      <c r="B367" t="s">
        <v>7876</v>
      </c>
      <c r="C367">
        <v>6</v>
      </c>
      <c r="D367">
        <v>804</v>
      </c>
      <c r="E367">
        <f>VLOOKUP(D367,[6]Sheet1!$B:$X,23,0)</f>
        <v>24</v>
      </c>
      <c r="F367">
        <f>E367/C367</f>
        <v>4</v>
      </c>
      <c r="G367">
        <f>VLOOKUP(D367,[6]Sheet1!$B:$X,16,0)</f>
        <v>144</v>
      </c>
      <c r="H367">
        <f t="shared" si="8"/>
        <v>24</v>
      </c>
      <c r="M367">
        <f>VLOOKUP(B367,[7]Sheet2!$A:$C,3,0)</f>
        <v>105</v>
      </c>
      <c r="N367" t="str">
        <f>VLOOKUP(A367,'[8]Master-April24'!$A:$AP,42,0)</f>
        <v>AWD</v>
      </c>
    </row>
    <row r="368" spans="1:14" x14ac:dyDescent="0.25">
      <c r="A368" t="s">
        <v>2721</v>
      </c>
      <c r="B368" t="s">
        <v>5889</v>
      </c>
      <c r="C368">
        <v>1</v>
      </c>
      <c r="D368">
        <v>532</v>
      </c>
      <c r="E368">
        <f>VLOOKUP(D368,[6]Sheet1!$B:$X,23,0)</f>
        <v>24</v>
      </c>
      <c r="F368">
        <f>E368/C368</f>
        <v>24</v>
      </c>
      <c r="G368">
        <f>VLOOKUP(D368,[6]Sheet1!$B:$X,16,0)</f>
        <v>72</v>
      </c>
      <c r="H368">
        <f t="shared" si="8"/>
        <v>72</v>
      </c>
      <c r="M368">
        <f>VLOOKUP(B368,[7]Sheet2!$A:$C,3,0)</f>
        <v>105</v>
      </c>
      <c r="N368" t="str">
        <f>VLOOKUP(A368,'[8]Master-April24'!$A:$AP,42,0)</f>
        <v>AWD</v>
      </c>
    </row>
    <row r="369" spans="1:14" x14ac:dyDescent="0.25">
      <c r="A369" t="s">
        <v>2147</v>
      </c>
      <c r="B369" t="s">
        <v>5982</v>
      </c>
      <c r="C369">
        <v>4</v>
      </c>
      <c r="D369">
        <v>4106</v>
      </c>
      <c r="G369">
        <f>VLOOKUP(D369,[6]Sheet1!$B:$X,16,0)</f>
        <v>12</v>
      </c>
      <c r="H369">
        <f t="shared" si="8"/>
        <v>3</v>
      </c>
      <c r="M369">
        <f>VLOOKUP(B369,[7]Sheet2!$A:$C,3,0)</f>
        <v>104</v>
      </c>
      <c r="N369" t="str">
        <f>VLOOKUP(A369,'[8]Master-April24'!$A:$AP,42,0)</f>
        <v>AWD</v>
      </c>
    </row>
    <row r="370" spans="1:14" x14ac:dyDescent="0.25">
      <c r="A370" t="s">
        <v>2364</v>
      </c>
      <c r="B370" t="s">
        <v>7436</v>
      </c>
      <c r="C370">
        <v>1</v>
      </c>
      <c r="D370">
        <v>5009</v>
      </c>
      <c r="G370" t="e">
        <f>VLOOKUP(D370,[6]Sheet1!$B:$X,16,0)</f>
        <v>#N/A</v>
      </c>
      <c r="H370" t="e">
        <f t="shared" si="8"/>
        <v>#N/A</v>
      </c>
      <c r="M370">
        <f>VLOOKUP(B370,[7]Sheet2!$A:$C,3,0)</f>
        <v>104</v>
      </c>
      <c r="N370" t="e">
        <f>VLOOKUP(A370,'[8]Master-April24'!$A:$AP,42,0)</f>
        <v>#N/A</v>
      </c>
    </row>
    <row r="371" spans="1:14" x14ac:dyDescent="0.25">
      <c r="A371" t="s">
        <v>4960</v>
      </c>
      <c r="B371" t="s">
        <v>7436</v>
      </c>
      <c r="C371">
        <v>1</v>
      </c>
      <c r="D371">
        <v>5009</v>
      </c>
      <c r="G371" t="e">
        <f>VLOOKUP(D371,[6]Sheet1!$B:$X,16,0)</f>
        <v>#N/A</v>
      </c>
      <c r="H371" t="e">
        <f t="shared" si="8"/>
        <v>#N/A</v>
      </c>
      <c r="M371">
        <f>VLOOKUP(B371,[7]Sheet2!$A:$C,3,0)</f>
        <v>104</v>
      </c>
      <c r="N371" t="str">
        <f>VLOOKUP(A371,'[8]Master-April24'!$A:$AP,42,0)</f>
        <v>FBA</v>
      </c>
    </row>
    <row r="372" spans="1:14" x14ac:dyDescent="0.25">
      <c r="A372" t="s">
        <v>2719</v>
      </c>
      <c r="B372" t="s">
        <v>6550</v>
      </c>
      <c r="C372">
        <v>1</v>
      </c>
      <c r="D372">
        <v>532</v>
      </c>
      <c r="E372">
        <f>VLOOKUP(D372,[6]Sheet1!$B:$X,23,0)</f>
        <v>24</v>
      </c>
      <c r="F372">
        <f t="shared" ref="F372:F379" si="9">E372/C372</f>
        <v>24</v>
      </c>
      <c r="G372">
        <f>VLOOKUP(D372,[6]Sheet1!$B:$X,16,0)</f>
        <v>72</v>
      </c>
      <c r="H372">
        <f t="shared" si="8"/>
        <v>72</v>
      </c>
      <c r="M372">
        <f>VLOOKUP(B372,[7]Sheet2!$A:$C,3,0)</f>
        <v>104</v>
      </c>
      <c r="N372" t="str">
        <f>VLOOKUP(A372,'[8]Master-April24'!$A:$AP,42,0)</f>
        <v>AWD</v>
      </c>
    </row>
    <row r="373" spans="1:14" x14ac:dyDescent="0.25">
      <c r="A373" t="s">
        <v>3723</v>
      </c>
      <c r="B373" t="s">
        <v>8004</v>
      </c>
      <c r="C373">
        <v>4</v>
      </c>
      <c r="D373" t="s">
        <v>3721</v>
      </c>
      <c r="E373">
        <f>VLOOKUP(D373,[6]Sheet1!$B:$X,23,0)</f>
        <v>24</v>
      </c>
      <c r="F373">
        <f t="shared" si="9"/>
        <v>6</v>
      </c>
      <c r="G373">
        <f>VLOOKUP(D373,[6]Sheet1!$B:$X,16,0)</f>
        <v>480</v>
      </c>
      <c r="H373">
        <f t="shared" si="8"/>
        <v>120</v>
      </c>
      <c r="M373">
        <f>VLOOKUP(B373,[7]Sheet2!$A:$C,3,0)</f>
        <v>104</v>
      </c>
      <c r="N373" t="e">
        <f>VLOOKUP(A373,'[8]Master-April24'!$A:$AP,42,0)</f>
        <v>#N/A</v>
      </c>
    </row>
    <row r="374" spans="1:14" x14ac:dyDescent="0.25">
      <c r="A374" t="s">
        <v>583</v>
      </c>
      <c r="B374" t="s">
        <v>5714</v>
      </c>
      <c r="C374">
        <v>4</v>
      </c>
      <c r="D374">
        <v>1718</v>
      </c>
      <c r="E374">
        <f>VLOOKUP(D374,[6]Sheet1!$B:$X,23,0)</f>
        <v>24</v>
      </c>
      <c r="F374">
        <f t="shared" si="9"/>
        <v>6</v>
      </c>
      <c r="G374">
        <f>VLOOKUP(D374,[6]Sheet1!$B:$X,16,0)</f>
        <v>144</v>
      </c>
      <c r="H374">
        <f t="shared" si="8"/>
        <v>36</v>
      </c>
      <c r="M374">
        <f>VLOOKUP(B374,[7]Sheet2!$A:$C,3,0)</f>
        <v>103</v>
      </c>
      <c r="N374" t="str">
        <f>VLOOKUP(A374,'[8]Master-April24'!$A:$AP,42,0)</f>
        <v>AWD</v>
      </c>
    </row>
    <row r="375" spans="1:14" x14ac:dyDescent="0.25">
      <c r="A375" t="s">
        <v>1149</v>
      </c>
      <c r="B375" t="s">
        <v>5199</v>
      </c>
      <c r="C375">
        <v>1</v>
      </c>
      <c r="D375">
        <v>2320</v>
      </c>
      <c r="E375">
        <f>VLOOKUP(D375,[6]Sheet1!$B:$X,23,0)</f>
        <v>24</v>
      </c>
      <c r="F375">
        <f t="shared" si="9"/>
        <v>24</v>
      </c>
      <c r="G375">
        <f>VLOOKUP(D375,[6]Sheet1!$B:$X,16,0)</f>
        <v>144</v>
      </c>
      <c r="H375">
        <f t="shared" si="8"/>
        <v>144</v>
      </c>
      <c r="M375">
        <f>VLOOKUP(B375,[7]Sheet2!$A:$C,3,0)</f>
        <v>103</v>
      </c>
      <c r="N375" t="str">
        <f>VLOOKUP(A375,'[8]Master-April24'!$A:$AP,42,0)</f>
        <v>AWD</v>
      </c>
    </row>
    <row r="376" spans="1:14" x14ac:dyDescent="0.25">
      <c r="A376" t="s">
        <v>4901</v>
      </c>
      <c r="B376" t="s">
        <v>7931</v>
      </c>
      <c r="C376">
        <v>2</v>
      </c>
      <c r="D376" t="s">
        <v>10071</v>
      </c>
      <c r="E376" t="e">
        <f>VLOOKUP(D376,[6]Sheet1!$B:$X,23,0)</f>
        <v>#N/A</v>
      </c>
      <c r="F376" t="e">
        <f t="shared" si="9"/>
        <v>#N/A</v>
      </c>
      <c r="G376" t="e">
        <f>VLOOKUP(D376,[6]Sheet1!$B:$X,16,0)</f>
        <v>#N/A</v>
      </c>
      <c r="H376" t="e">
        <f t="shared" si="8"/>
        <v>#N/A</v>
      </c>
      <c r="M376">
        <f>VLOOKUP(B376,[7]Sheet2!$A:$C,3,0)</f>
        <v>103</v>
      </c>
      <c r="N376" t="str">
        <f>VLOOKUP(A376,'[8]Master-April24'!$A:$AP,42,0)</f>
        <v>AWD</v>
      </c>
    </row>
    <row r="377" spans="1:14" x14ac:dyDescent="0.25">
      <c r="A377" t="s">
        <v>3445</v>
      </c>
      <c r="B377" t="s">
        <v>7982</v>
      </c>
      <c r="C377">
        <v>1</v>
      </c>
      <c r="D377">
        <v>925</v>
      </c>
      <c r="E377">
        <f>VLOOKUP(D377,[6]Sheet1!$B:$X,23,0)</f>
        <v>24</v>
      </c>
      <c r="F377">
        <f t="shared" si="9"/>
        <v>24</v>
      </c>
      <c r="G377">
        <f>VLOOKUP(D377,[6]Sheet1!$B:$X,16,0)</f>
        <v>72</v>
      </c>
      <c r="H377">
        <f t="shared" si="8"/>
        <v>72</v>
      </c>
      <c r="M377">
        <f>VLOOKUP(B377,[7]Sheet2!$A:$C,3,0)</f>
        <v>102</v>
      </c>
      <c r="N377" t="str">
        <f>VLOOKUP(A377,'[8]Master-April24'!$A:$AP,42,0)</f>
        <v>AWD</v>
      </c>
    </row>
    <row r="378" spans="1:14" x14ac:dyDescent="0.25">
      <c r="A378" t="s">
        <v>743</v>
      </c>
      <c r="B378" t="s">
        <v>5531</v>
      </c>
      <c r="C378">
        <v>1</v>
      </c>
      <c r="D378">
        <v>1906</v>
      </c>
      <c r="E378">
        <f>VLOOKUP(D378,[6]Sheet1!$B:$X,23,0)</f>
        <v>24</v>
      </c>
      <c r="F378">
        <f t="shared" si="9"/>
        <v>24</v>
      </c>
      <c r="G378">
        <f>VLOOKUP(D378,[6]Sheet1!$B:$X,16,0)</f>
        <v>144</v>
      </c>
      <c r="H378">
        <f t="shared" si="8"/>
        <v>144</v>
      </c>
      <c r="M378">
        <f>VLOOKUP(B378,[7]Sheet2!$A:$C,3,0)</f>
        <v>102</v>
      </c>
      <c r="N378" t="str">
        <f>VLOOKUP(A378,'[8]Master-April24'!$A:$AP,42,0)</f>
        <v>AWD</v>
      </c>
    </row>
    <row r="379" spans="1:14" x14ac:dyDescent="0.25">
      <c r="A379" t="s">
        <v>3927</v>
      </c>
      <c r="B379" t="s">
        <v>7792</v>
      </c>
      <c r="C379">
        <v>1</v>
      </c>
      <c r="D379">
        <v>6812</v>
      </c>
      <c r="E379">
        <f>VLOOKUP(D379,[6]Sheet1!$B:$X,23,0)</f>
        <v>24</v>
      </c>
      <c r="F379">
        <f t="shared" si="9"/>
        <v>24</v>
      </c>
      <c r="G379">
        <f>VLOOKUP(D379,[6]Sheet1!$B:$X,16,0)</f>
        <v>144</v>
      </c>
      <c r="H379">
        <f t="shared" si="8"/>
        <v>144</v>
      </c>
      <c r="M379">
        <f>VLOOKUP(B379,[7]Sheet2!$A:$C,3,0)</f>
        <v>102</v>
      </c>
      <c r="N379" t="str">
        <f>VLOOKUP(A379,'[8]Master-April24'!$A:$AP,42,0)</f>
        <v>AWD</v>
      </c>
    </row>
    <row r="380" spans="1:14" x14ac:dyDescent="0.25">
      <c r="A380" t="s">
        <v>3412</v>
      </c>
      <c r="B380" t="s">
        <v>5892</v>
      </c>
      <c r="C380">
        <v>6</v>
      </c>
      <c r="D380">
        <v>910</v>
      </c>
      <c r="G380">
        <f>VLOOKUP(D380,[6]Sheet1!$B:$X,16,0)</f>
        <v>36</v>
      </c>
      <c r="H380">
        <f t="shared" si="8"/>
        <v>6</v>
      </c>
      <c r="M380">
        <f>VLOOKUP(B380,[7]Sheet2!$A:$C,3,0)</f>
        <v>101</v>
      </c>
      <c r="N380" t="str">
        <f>VLOOKUP(A380,'[8]Master-April24'!$A:$AP,42,0)</f>
        <v>AWD</v>
      </c>
    </row>
    <row r="381" spans="1:14" x14ac:dyDescent="0.25">
      <c r="A381" t="s">
        <v>2621</v>
      </c>
      <c r="B381" t="s">
        <v>7590</v>
      </c>
      <c r="C381">
        <v>2</v>
      </c>
      <c r="D381">
        <v>5143</v>
      </c>
      <c r="E381">
        <f>VLOOKUP(D381,[6]Sheet1!$B:$X,23,0)</f>
        <v>24</v>
      </c>
      <c r="F381">
        <f>E381/C381</f>
        <v>12</v>
      </c>
      <c r="G381">
        <f>VLOOKUP(D381,[6]Sheet1!$B:$X,16,0)</f>
        <v>144</v>
      </c>
      <c r="H381">
        <f t="shared" si="8"/>
        <v>72</v>
      </c>
      <c r="M381">
        <f>VLOOKUP(B381,[7]Sheet2!$A:$C,3,0)</f>
        <v>100</v>
      </c>
      <c r="N381" t="str">
        <f>VLOOKUP(A381,'[8]Master-April24'!$A:$AP,42,0)</f>
        <v>AWD</v>
      </c>
    </row>
    <row r="382" spans="1:14" x14ac:dyDescent="0.25">
      <c r="A382" t="s">
        <v>361</v>
      </c>
      <c r="B382" t="s">
        <v>5732</v>
      </c>
      <c r="C382">
        <v>1</v>
      </c>
      <c r="D382">
        <v>1612</v>
      </c>
      <c r="E382">
        <f>VLOOKUP(D382,[6]Sheet1!$B:$X,23,0)</f>
        <v>24</v>
      </c>
      <c r="F382">
        <f>E382/C382</f>
        <v>24</v>
      </c>
      <c r="G382">
        <f>VLOOKUP(D382,[6]Sheet1!$B:$X,16,0)</f>
        <v>144</v>
      </c>
      <c r="H382">
        <f t="shared" si="8"/>
        <v>144</v>
      </c>
      <c r="M382">
        <f>VLOOKUP(B382,[7]Sheet2!$A:$C,3,0)</f>
        <v>100</v>
      </c>
      <c r="N382" t="e">
        <f>VLOOKUP(A382,'[8]Master-April24'!$A:$AP,42,0)</f>
        <v>#N/A</v>
      </c>
    </row>
    <row r="383" spans="1:14" x14ac:dyDescent="0.25">
      <c r="A383" t="s">
        <v>367</v>
      </c>
      <c r="B383" t="s">
        <v>5518</v>
      </c>
      <c r="C383">
        <v>1</v>
      </c>
      <c r="D383">
        <v>1614</v>
      </c>
      <c r="E383">
        <f>VLOOKUP(D383,[6]Sheet1!$B:$X,23,0)</f>
        <v>24</v>
      </c>
      <c r="F383">
        <f>E383/C383</f>
        <v>24</v>
      </c>
      <c r="G383">
        <f>VLOOKUP(D383,[6]Sheet1!$B:$X,16,0)</f>
        <v>144</v>
      </c>
      <c r="H383">
        <f t="shared" si="8"/>
        <v>144</v>
      </c>
      <c r="M383">
        <f>VLOOKUP(B383,[7]Sheet2!$A:$C,3,0)</f>
        <v>100</v>
      </c>
      <c r="N383" t="e">
        <f>VLOOKUP(A383,'[8]Master-April24'!$A:$AP,42,0)</f>
        <v>#N/A</v>
      </c>
    </row>
    <row r="384" spans="1:14" x14ac:dyDescent="0.25">
      <c r="A384" t="s">
        <v>4899</v>
      </c>
      <c r="B384" t="s">
        <v>7925</v>
      </c>
      <c r="C384">
        <v>2</v>
      </c>
      <c r="D384" t="s">
        <v>10072</v>
      </c>
      <c r="E384" t="e">
        <f>VLOOKUP(D384,[6]Sheet1!$B:$X,23,0)</f>
        <v>#N/A</v>
      </c>
      <c r="F384" t="e">
        <f>E384/C384</f>
        <v>#N/A</v>
      </c>
      <c r="G384" t="e">
        <f>VLOOKUP(D384,[6]Sheet1!$B:$X,16,0)</f>
        <v>#N/A</v>
      </c>
      <c r="H384" t="e">
        <f t="shared" si="8"/>
        <v>#N/A</v>
      </c>
      <c r="M384">
        <f>VLOOKUP(B384,[7]Sheet2!$A:$C,3,0)</f>
        <v>100</v>
      </c>
      <c r="N384" t="str">
        <f>VLOOKUP(A384,'[8]Master-April24'!$A:$AP,42,0)</f>
        <v>AWD</v>
      </c>
    </row>
    <row r="385" spans="1:14" x14ac:dyDescent="0.25">
      <c r="A385" t="s">
        <v>2752</v>
      </c>
      <c r="B385" t="s">
        <v>7645</v>
      </c>
      <c r="C385">
        <v>1</v>
      </c>
      <c r="D385">
        <v>5413</v>
      </c>
      <c r="G385">
        <f>VLOOKUP(D385,[6]Sheet1!$B:$X,16,0)</f>
        <v>48</v>
      </c>
      <c r="H385">
        <f t="shared" si="8"/>
        <v>48</v>
      </c>
      <c r="M385">
        <f>VLOOKUP(B385,[7]Sheet2!$A:$C,3,0)</f>
        <v>99</v>
      </c>
      <c r="N385" t="str">
        <f>VLOOKUP(A385,'[8]Master-April24'!$A:$AP,42,0)</f>
        <v>AWD</v>
      </c>
    </row>
    <row r="386" spans="1:14" x14ac:dyDescent="0.25">
      <c r="A386" t="s">
        <v>7416</v>
      </c>
      <c r="B386" t="s">
        <v>7417</v>
      </c>
      <c r="C386">
        <v>2</v>
      </c>
      <c r="D386">
        <v>45090</v>
      </c>
      <c r="E386">
        <f>VLOOKUP(D386,[6]Sheet1!$B:$X,23,0)</f>
        <v>0</v>
      </c>
      <c r="F386">
        <f>E386/C386</f>
        <v>0</v>
      </c>
      <c r="G386">
        <f>VLOOKUP(D386,[6]Sheet1!$B:$X,16,0)</f>
        <v>36</v>
      </c>
      <c r="H386">
        <f t="shared" ref="H386:H449" si="10">G386/C386</f>
        <v>18</v>
      </c>
      <c r="M386">
        <f>VLOOKUP(B386,[7]Sheet2!$A:$C,3,0)</f>
        <v>99</v>
      </c>
      <c r="N386" t="str">
        <f>VLOOKUP(A386,'[8]Master-April24'!$A:$AP,42,0)</f>
        <v>AWD</v>
      </c>
    </row>
    <row r="387" spans="1:14" x14ac:dyDescent="0.25">
      <c r="A387" t="s">
        <v>311</v>
      </c>
      <c r="B387" t="s">
        <v>6157</v>
      </c>
      <c r="C387">
        <v>6</v>
      </c>
      <c r="D387">
        <v>1320</v>
      </c>
      <c r="G387">
        <f>VLOOKUP(D387,[6]Sheet1!$B:$X,16,0)</f>
        <v>12</v>
      </c>
      <c r="H387">
        <f t="shared" si="10"/>
        <v>2</v>
      </c>
      <c r="M387">
        <f>VLOOKUP(B387,[7]Sheet2!$A:$C,3,0)</f>
        <v>28</v>
      </c>
      <c r="N387" t="str">
        <f>VLOOKUP(A387,'[8]Master-April24'!$A:$AP,42,0)</f>
        <v>AWD</v>
      </c>
    </row>
    <row r="388" spans="1:14" x14ac:dyDescent="0.25">
      <c r="A388" t="s">
        <v>2138</v>
      </c>
      <c r="B388" t="s">
        <v>5914</v>
      </c>
      <c r="C388">
        <v>4</v>
      </c>
      <c r="D388">
        <v>4103</v>
      </c>
      <c r="G388">
        <f>VLOOKUP(D388,[6]Sheet1!$B:$X,16,0)</f>
        <v>12</v>
      </c>
      <c r="H388">
        <f t="shared" si="10"/>
        <v>3</v>
      </c>
      <c r="M388">
        <f>VLOOKUP(B388,[7]Sheet2!$A:$C,3,0)</f>
        <v>98</v>
      </c>
      <c r="N388" t="str">
        <f>VLOOKUP(A388,'[8]Master-April24'!$A:$AP,42,0)</f>
        <v>AWD</v>
      </c>
    </row>
    <row r="389" spans="1:14" x14ac:dyDescent="0.25">
      <c r="A389" t="s">
        <v>4977</v>
      </c>
      <c r="B389" t="s">
        <v>5684</v>
      </c>
      <c r="C389">
        <v>1</v>
      </c>
      <c r="D389">
        <v>230</v>
      </c>
      <c r="E389">
        <f>VLOOKUP(D389,[6]Sheet1!$B:$X,23,0)</f>
        <v>24</v>
      </c>
      <c r="F389">
        <f>E389/C389</f>
        <v>24</v>
      </c>
      <c r="G389">
        <f>VLOOKUP(D389,[6]Sheet1!$B:$X,16,0)</f>
        <v>144</v>
      </c>
      <c r="H389">
        <f t="shared" si="10"/>
        <v>144</v>
      </c>
      <c r="M389">
        <f>VLOOKUP(B389,[7]Sheet2!$A:$C,3,0)</f>
        <v>97</v>
      </c>
      <c r="N389" t="e">
        <f>VLOOKUP(A389,'[8]Master-April24'!$A:$AP,42,0)</f>
        <v>#N/A</v>
      </c>
    </row>
    <row r="390" spans="1:14" x14ac:dyDescent="0.25">
      <c r="A390" t="s">
        <v>2190</v>
      </c>
      <c r="B390" t="s">
        <v>5505</v>
      </c>
      <c r="C390">
        <v>1</v>
      </c>
      <c r="D390">
        <v>4141</v>
      </c>
      <c r="G390">
        <f>VLOOKUP(D390,[6]Sheet1!$B:$X,16,0)</f>
        <v>12</v>
      </c>
      <c r="H390">
        <f t="shared" si="10"/>
        <v>12</v>
      </c>
      <c r="M390">
        <f>VLOOKUP(B390,[7]Sheet2!$A:$C,3,0)</f>
        <v>96</v>
      </c>
      <c r="N390" t="str">
        <f>VLOOKUP(A390,'[8]Master-April24'!$A:$AP,42,0)</f>
        <v>AWD</v>
      </c>
    </row>
    <row r="391" spans="1:14" x14ac:dyDescent="0.25">
      <c r="A391" t="s">
        <v>3232</v>
      </c>
      <c r="B391" t="s">
        <v>5880</v>
      </c>
      <c r="C391">
        <v>2</v>
      </c>
      <c r="D391">
        <v>767</v>
      </c>
      <c r="E391">
        <f>VLOOKUP(D391,[6]Sheet1!$B:$X,23,0)</f>
        <v>24</v>
      </c>
      <c r="F391">
        <f>E391/C391</f>
        <v>12</v>
      </c>
      <c r="G391">
        <f>VLOOKUP(D391,[6]Sheet1!$B:$X,16,0)</f>
        <v>144</v>
      </c>
      <c r="H391">
        <f t="shared" si="10"/>
        <v>72</v>
      </c>
      <c r="M391">
        <f>VLOOKUP(B391,[7]Sheet2!$A:$C,3,0)</f>
        <v>96</v>
      </c>
      <c r="N391" t="str">
        <f>VLOOKUP(A391,'[8]Master-April24'!$A:$AP,42,0)</f>
        <v>AWD</v>
      </c>
    </row>
    <row r="392" spans="1:14" x14ac:dyDescent="0.25">
      <c r="A392" t="s">
        <v>3003</v>
      </c>
      <c r="B392" t="s">
        <v>7763</v>
      </c>
      <c r="C392">
        <v>2</v>
      </c>
      <c r="D392">
        <v>608</v>
      </c>
      <c r="E392">
        <f>VLOOKUP(D392,[6]Sheet1!$B:$X,23,0)</f>
        <v>24</v>
      </c>
      <c r="F392">
        <f>E392/C392</f>
        <v>12</v>
      </c>
      <c r="G392">
        <f>VLOOKUP(D392,[6]Sheet1!$B:$X,16,0)</f>
        <v>72</v>
      </c>
      <c r="H392">
        <f t="shared" si="10"/>
        <v>36</v>
      </c>
      <c r="M392">
        <f>VLOOKUP(B392,[7]Sheet2!$A:$C,3,0)</f>
        <v>95</v>
      </c>
      <c r="N392" t="str">
        <f>VLOOKUP(A392,'[8]Master-April24'!$A:$AP,42,0)</f>
        <v>AWD</v>
      </c>
    </row>
    <row r="393" spans="1:14" x14ac:dyDescent="0.25">
      <c r="A393" t="s">
        <v>1452</v>
      </c>
      <c r="B393" t="s">
        <v>5858</v>
      </c>
      <c r="C393">
        <v>6</v>
      </c>
      <c r="D393">
        <v>3126</v>
      </c>
      <c r="G393">
        <f>VLOOKUP(D393,[6]Sheet1!$B:$X,16,0)</f>
        <v>48</v>
      </c>
      <c r="H393">
        <f t="shared" si="10"/>
        <v>8</v>
      </c>
      <c r="M393">
        <f>VLOOKUP(B393,[7]Sheet2!$A:$C,3,0)</f>
        <v>92</v>
      </c>
      <c r="N393" t="str">
        <f>VLOOKUP(A393,'[8]Master-April24'!$A:$AP,42,0)</f>
        <v>AWD</v>
      </c>
    </row>
    <row r="394" spans="1:14" x14ac:dyDescent="0.25">
      <c r="A394" t="s">
        <v>837</v>
      </c>
      <c r="B394" t="s">
        <v>7071</v>
      </c>
      <c r="C394">
        <v>2</v>
      </c>
      <c r="D394">
        <v>2011</v>
      </c>
      <c r="E394">
        <f>VLOOKUP(D394,[6]Sheet1!$B:$X,23,0)</f>
        <v>24</v>
      </c>
      <c r="F394">
        <f t="shared" ref="F394:F399" si="11">E394/C394</f>
        <v>12</v>
      </c>
      <c r="G394">
        <f>VLOOKUP(D394,[6]Sheet1!$B:$X,16,0)</f>
        <v>144</v>
      </c>
      <c r="H394">
        <f t="shared" si="10"/>
        <v>72</v>
      </c>
      <c r="M394">
        <f>VLOOKUP(B394,[7]Sheet2!$A:$C,3,0)</f>
        <v>92</v>
      </c>
      <c r="N394" t="str">
        <f>VLOOKUP(A394,'[8]Master-April24'!$A:$AP,42,0)</f>
        <v>AWD</v>
      </c>
    </row>
    <row r="395" spans="1:14" x14ac:dyDescent="0.25">
      <c r="A395" t="s">
        <v>1632</v>
      </c>
      <c r="B395" t="s">
        <v>5562</v>
      </c>
      <c r="C395">
        <v>4</v>
      </c>
      <c r="D395">
        <v>321</v>
      </c>
      <c r="E395">
        <f>VLOOKUP(D395,[6]Sheet1!$B:$X,23,0)</f>
        <v>24</v>
      </c>
      <c r="F395">
        <f t="shared" si="11"/>
        <v>6</v>
      </c>
      <c r="G395">
        <f>VLOOKUP(D395,[6]Sheet1!$B:$X,16,0)</f>
        <v>288</v>
      </c>
      <c r="H395">
        <f t="shared" si="10"/>
        <v>72</v>
      </c>
      <c r="M395">
        <f>VLOOKUP(B395,[7]Sheet2!$A:$C,3,0)</f>
        <v>91</v>
      </c>
      <c r="N395" t="str">
        <f>VLOOKUP(A395,'[8]Master-April24'!$A:$AP,42,0)</f>
        <v>AWD</v>
      </c>
    </row>
    <row r="396" spans="1:14" x14ac:dyDescent="0.25">
      <c r="A396" t="s">
        <v>368</v>
      </c>
      <c r="B396" t="s">
        <v>5493</v>
      </c>
      <c r="C396">
        <v>2</v>
      </c>
      <c r="D396">
        <v>1614</v>
      </c>
      <c r="E396">
        <f>VLOOKUP(D396,[6]Sheet1!$B:$X,23,0)</f>
        <v>24</v>
      </c>
      <c r="F396">
        <f t="shared" si="11"/>
        <v>12</v>
      </c>
      <c r="G396">
        <f>VLOOKUP(D396,[6]Sheet1!$B:$X,16,0)</f>
        <v>144</v>
      </c>
      <c r="H396">
        <f t="shared" si="10"/>
        <v>72</v>
      </c>
      <c r="M396">
        <f>VLOOKUP(B396,[7]Sheet2!$A:$C,3,0)</f>
        <v>91</v>
      </c>
      <c r="N396" t="str">
        <f>VLOOKUP(A396,'[8]Master-April24'!$A:$AP,42,0)</f>
        <v>AWD</v>
      </c>
    </row>
    <row r="397" spans="1:14" x14ac:dyDescent="0.25">
      <c r="A397" t="s">
        <v>1355</v>
      </c>
      <c r="B397" t="s">
        <v>5530</v>
      </c>
      <c r="C397">
        <v>1</v>
      </c>
      <c r="D397">
        <v>3012</v>
      </c>
      <c r="E397">
        <f>VLOOKUP(D397,[6]Sheet1!$B:$X,23,0)</f>
        <v>12</v>
      </c>
      <c r="F397">
        <f t="shared" si="11"/>
        <v>12</v>
      </c>
      <c r="G397">
        <f>VLOOKUP(D397,[6]Sheet1!$B:$X,16,0)</f>
        <v>72</v>
      </c>
      <c r="H397">
        <f t="shared" si="10"/>
        <v>72</v>
      </c>
      <c r="M397">
        <f>VLOOKUP(B397,[7]Sheet2!$A:$C,3,0)</f>
        <v>88</v>
      </c>
      <c r="N397" t="str">
        <f>VLOOKUP(A397,'[8]Master-April24'!$A:$AP,42,0)</f>
        <v>AWD</v>
      </c>
    </row>
    <row r="398" spans="1:14" x14ac:dyDescent="0.25">
      <c r="A398" t="s">
        <v>5025</v>
      </c>
      <c r="B398" t="s">
        <v>5576</v>
      </c>
      <c r="C398">
        <v>1</v>
      </c>
      <c r="D398">
        <v>2056</v>
      </c>
      <c r="E398">
        <f>VLOOKUP(D398,[6]Sheet1!$B:$X,23,0)</f>
        <v>24</v>
      </c>
      <c r="F398">
        <f t="shared" si="11"/>
        <v>24</v>
      </c>
      <c r="G398">
        <f>VLOOKUP(D398,[6]Sheet1!$B:$X,16,0)</f>
        <v>144</v>
      </c>
      <c r="H398">
        <f t="shared" si="10"/>
        <v>144</v>
      </c>
      <c r="M398">
        <f>VLOOKUP(B398,[7]Sheet2!$A:$C,3,0)</f>
        <v>88</v>
      </c>
      <c r="N398" t="str">
        <f>VLOOKUP(A398,'[8]Master-April24'!$A:$AP,42,0)</f>
        <v>AWD</v>
      </c>
    </row>
    <row r="399" spans="1:14" x14ac:dyDescent="0.25">
      <c r="A399" t="s">
        <v>996</v>
      </c>
      <c r="B399" t="s">
        <v>7108</v>
      </c>
      <c r="C399">
        <v>1</v>
      </c>
      <c r="D399">
        <v>215</v>
      </c>
      <c r="E399">
        <f>VLOOKUP(D399,[6]Sheet1!$B:$X,23,0)</f>
        <v>24</v>
      </c>
      <c r="F399">
        <f t="shared" si="11"/>
        <v>24</v>
      </c>
      <c r="G399">
        <f>VLOOKUP(D399,[6]Sheet1!$B:$X,16,0)</f>
        <v>144</v>
      </c>
      <c r="H399">
        <f t="shared" si="10"/>
        <v>144</v>
      </c>
      <c r="M399">
        <f>VLOOKUP(B399,[7]Sheet2!$A:$C,3,0)</f>
        <v>88</v>
      </c>
      <c r="N399" t="str">
        <f>VLOOKUP(A399,'[8]Master-April24'!$A:$AP,42,0)</f>
        <v>AWD</v>
      </c>
    </row>
    <row r="400" spans="1:14" x14ac:dyDescent="0.25">
      <c r="A400" t="s">
        <v>1479</v>
      </c>
      <c r="B400" t="s">
        <v>5613</v>
      </c>
      <c r="C400">
        <v>1</v>
      </c>
      <c r="D400">
        <v>3137</v>
      </c>
      <c r="G400">
        <f>VLOOKUP(D400,[6]Sheet1!$B:$X,16,0)</f>
        <v>12</v>
      </c>
      <c r="H400">
        <f t="shared" si="10"/>
        <v>12</v>
      </c>
      <c r="M400">
        <f>VLOOKUP(B400,[7]Sheet2!$A:$C,3,0)</f>
        <v>87</v>
      </c>
      <c r="N400" t="str">
        <f>VLOOKUP(A400,'[8]Master-April24'!$A:$AP,42,0)</f>
        <v>AWD</v>
      </c>
    </row>
    <row r="401" spans="1:14" x14ac:dyDescent="0.25">
      <c r="A401" t="s">
        <v>3802</v>
      </c>
      <c r="B401" t="s">
        <v>6146</v>
      </c>
      <c r="C401">
        <v>4</v>
      </c>
      <c r="D401">
        <v>5080</v>
      </c>
      <c r="G401">
        <f>VLOOKUP(D401,[6]Sheet1!$B:$X,16,0)</f>
        <v>12</v>
      </c>
      <c r="H401">
        <f t="shared" si="10"/>
        <v>3</v>
      </c>
      <c r="M401">
        <f>VLOOKUP(B401,[7]Sheet2!$A:$C,3,0)</f>
        <v>98</v>
      </c>
      <c r="N401" t="str">
        <f>VLOOKUP(A401,'[8]Master-April24'!$A:$AP,42,0)</f>
        <v>AWD</v>
      </c>
    </row>
    <row r="402" spans="1:14" x14ac:dyDescent="0.25">
      <c r="A402" t="s">
        <v>2214</v>
      </c>
      <c r="B402" t="s">
        <v>5970</v>
      </c>
      <c r="C402">
        <v>1</v>
      </c>
      <c r="D402">
        <v>4151</v>
      </c>
      <c r="G402">
        <f>VLOOKUP(D402,[6]Sheet1!$B:$X,16,0)</f>
        <v>12</v>
      </c>
      <c r="H402">
        <f t="shared" si="10"/>
        <v>12</v>
      </c>
      <c r="M402">
        <f>VLOOKUP(B402,[7]Sheet2!$A:$C,3,0)</f>
        <v>84</v>
      </c>
      <c r="N402" t="str">
        <f>VLOOKUP(A402,'[8]Master-April24'!$A:$AP,42,0)</f>
        <v>AWD</v>
      </c>
    </row>
    <row r="403" spans="1:14" x14ac:dyDescent="0.25">
      <c r="A403" t="s">
        <v>3906</v>
      </c>
      <c r="B403" t="s">
        <v>5432</v>
      </c>
      <c r="C403">
        <v>2</v>
      </c>
      <c r="D403">
        <v>508</v>
      </c>
      <c r="G403">
        <f>VLOOKUP(D403,[6]Sheet1!$B:$X,16,0)</f>
        <v>48</v>
      </c>
      <c r="H403">
        <f t="shared" si="10"/>
        <v>24</v>
      </c>
      <c r="M403">
        <f>VLOOKUP(B403,[7]Sheet2!$A:$C,3,0)</f>
        <v>84</v>
      </c>
      <c r="N403" t="str">
        <f>VLOOKUP(A403,'[8]Master-April24'!$A:$AP,42,0)</f>
        <v>AWD</v>
      </c>
    </row>
    <row r="404" spans="1:14" x14ac:dyDescent="0.25">
      <c r="A404" t="s">
        <v>3895</v>
      </c>
      <c r="B404" t="s">
        <v>5850</v>
      </c>
      <c r="C404">
        <v>2</v>
      </c>
      <c r="D404">
        <v>5087</v>
      </c>
      <c r="G404">
        <f>VLOOKUP(D404,[6]Sheet1!$B:$X,16,0)</f>
        <v>48</v>
      </c>
      <c r="H404">
        <f t="shared" si="10"/>
        <v>24</v>
      </c>
      <c r="M404">
        <f>VLOOKUP(B404,[7]Sheet2!$A:$C,3,0)</f>
        <v>83</v>
      </c>
      <c r="N404" t="str">
        <f>VLOOKUP(A404,'[8]Master-April24'!$A:$AP,42,0)</f>
        <v>AWD</v>
      </c>
    </row>
    <row r="405" spans="1:14" x14ac:dyDescent="0.25">
      <c r="A405" t="s">
        <v>4904</v>
      </c>
      <c r="B405" t="s">
        <v>7940</v>
      </c>
      <c r="C405">
        <v>2</v>
      </c>
      <c r="D405">
        <v>810</v>
      </c>
      <c r="E405">
        <f>VLOOKUP(D405,[6]Sheet1!$B:$X,23,0)</f>
        <v>24</v>
      </c>
      <c r="F405">
        <f>E405/C405</f>
        <v>12</v>
      </c>
      <c r="G405">
        <f>VLOOKUP(D405,[6]Sheet1!$B:$X,16,0)</f>
        <v>144</v>
      </c>
      <c r="H405">
        <f t="shared" si="10"/>
        <v>72</v>
      </c>
      <c r="M405">
        <f>VLOOKUP(B405,[7]Sheet2!$A:$C,3,0)</f>
        <v>83</v>
      </c>
      <c r="N405" t="str">
        <f>VLOOKUP(A405,'[8]Master-April24'!$A:$AP,42,0)</f>
        <v>AWD</v>
      </c>
    </row>
    <row r="406" spans="1:14" x14ac:dyDescent="0.25">
      <c r="A406" t="s">
        <v>1259</v>
      </c>
      <c r="B406" t="s">
        <v>7188</v>
      </c>
      <c r="C406">
        <v>1</v>
      </c>
      <c r="D406">
        <v>2519</v>
      </c>
      <c r="E406">
        <f>VLOOKUP(D406,[6]Sheet1!$B:$X,23,0)</f>
        <v>24</v>
      </c>
      <c r="F406">
        <f>E406/C406</f>
        <v>24</v>
      </c>
      <c r="G406">
        <f>VLOOKUP(D406,[6]Sheet1!$B:$X,16,0)</f>
        <v>72</v>
      </c>
      <c r="H406">
        <f t="shared" si="10"/>
        <v>72</v>
      </c>
      <c r="M406">
        <f>VLOOKUP(B406,[7]Sheet2!$A:$C,3,0)</f>
        <v>83</v>
      </c>
      <c r="N406" t="str">
        <f>VLOOKUP(A406,'[8]Master-April24'!$A:$AP,42,0)</f>
        <v>AWD</v>
      </c>
    </row>
    <row r="407" spans="1:14" x14ac:dyDescent="0.25">
      <c r="A407" t="s">
        <v>3830</v>
      </c>
      <c r="B407" t="s">
        <v>7539</v>
      </c>
      <c r="C407">
        <v>4</v>
      </c>
      <c r="D407" t="s">
        <v>3831</v>
      </c>
      <c r="G407">
        <f>VLOOKUP(D407,[6]Sheet1!$B:$X,16,0)</f>
        <v>12</v>
      </c>
      <c r="H407">
        <f t="shared" si="10"/>
        <v>3</v>
      </c>
      <c r="M407">
        <f>VLOOKUP(B407,[7]Sheet2!$A:$C,3,0)</f>
        <v>82</v>
      </c>
      <c r="N407" t="str">
        <f>VLOOKUP(A407,'[8]Master-April24'!$A:$AP,42,0)</f>
        <v>AWD</v>
      </c>
    </row>
    <row r="408" spans="1:14" x14ac:dyDescent="0.25">
      <c r="A408" t="s">
        <v>938</v>
      </c>
      <c r="B408" t="s">
        <v>5729</v>
      </c>
      <c r="C408">
        <v>3</v>
      </c>
      <c r="D408">
        <v>2080</v>
      </c>
      <c r="E408">
        <f>VLOOKUP(D408,[6]Sheet1!$B:$X,23,0)</f>
        <v>24</v>
      </c>
      <c r="F408">
        <f>E408/C408</f>
        <v>8</v>
      </c>
      <c r="G408">
        <f>VLOOKUP(D408,[6]Sheet1!$B:$X,16,0)</f>
        <v>144</v>
      </c>
      <c r="H408">
        <f t="shared" si="10"/>
        <v>48</v>
      </c>
      <c r="M408">
        <f>VLOOKUP(B408,[7]Sheet2!$A:$C,3,0)</f>
        <v>81</v>
      </c>
      <c r="N408" t="str">
        <f>VLOOKUP(A408,'[8]Master-April24'!$A:$AP,42,0)</f>
        <v>AWD</v>
      </c>
    </row>
    <row r="409" spans="1:14" x14ac:dyDescent="0.25">
      <c r="A409" t="s">
        <v>5019</v>
      </c>
      <c r="B409" t="s">
        <v>5760</v>
      </c>
      <c r="C409">
        <v>3</v>
      </c>
      <c r="D409">
        <v>1753</v>
      </c>
      <c r="E409">
        <f>VLOOKUP(D409,[6]Sheet1!$B:$X,23,0)</f>
        <v>24</v>
      </c>
      <c r="F409">
        <f>E409/C409</f>
        <v>8</v>
      </c>
      <c r="G409">
        <f>VLOOKUP(D409,[6]Sheet1!$B:$X,16,0)</f>
        <v>144</v>
      </c>
      <c r="H409">
        <f t="shared" si="10"/>
        <v>48</v>
      </c>
      <c r="M409">
        <f>VLOOKUP(B409,[7]Sheet2!$A:$C,3,0)</f>
        <v>80</v>
      </c>
      <c r="N409" t="str">
        <f>VLOOKUP(A409,'[8]Master-April24'!$A:$AP,42,0)</f>
        <v>AWD</v>
      </c>
    </row>
    <row r="410" spans="1:14" x14ac:dyDescent="0.25">
      <c r="A410" t="s">
        <v>1598</v>
      </c>
      <c r="B410" t="s">
        <v>5866</v>
      </c>
      <c r="C410">
        <v>4</v>
      </c>
      <c r="D410">
        <v>3190</v>
      </c>
      <c r="G410">
        <f>VLOOKUP(D410,[6]Sheet1!$B:$X,16,0)</f>
        <v>12</v>
      </c>
      <c r="H410">
        <f t="shared" si="10"/>
        <v>3</v>
      </c>
      <c r="M410">
        <f>VLOOKUP(B410,[7]Sheet2!$A:$C,3,0)</f>
        <v>79</v>
      </c>
      <c r="N410" t="str">
        <f>VLOOKUP(A410,'[8]Master-April24'!$A:$AP,42,0)</f>
        <v>AWD</v>
      </c>
    </row>
    <row r="411" spans="1:14" x14ac:dyDescent="0.25">
      <c r="A411" t="s">
        <v>5011</v>
      </c>
      <c r="B411" t="s">
        <v>6762</v>
      </c>
      <c r="C411">
        <v>1</v>
      </c>
      <c r="D411">
        <v>1293</v>
      </c>
      <c r="E411">
        <f>VLOOKUP(D411,[6]Sheet1!$B:$X,23,0)</f>
        <v>12</v>
      </c>
      <c r="F411">
        <f>E411/C411</f>
        <v>12</v>
      </c>
      <c r="G411">
        <f>VLOOKUP(D411,[6]Sheet1!$B:$X,16,0)</f>
        <v>72</v>
      </c>
      <c r="H411">
        <f t="shared" si="10"/>
        <v>72</v>
      </c>
      <c r="M411">
        <f>VLOOKUP(B411,[7]Sheet2!$A:$C,3,0)</f>
        <v>79</v>
      </c>
      <c r="N411" t="str">
        <f>VLOOKUP(A411,'[8]Master-April24'!$A:$AP,42,0)</f>
        <v>AWD</v>
      </c>
    </row>
    <row r="412" spans="1:14" x14ac:dyDescent="0.25">
      <c r="A412" t="s">
        <v>1342</v>
      </c>
      <c r="B412" t="s">
        <v>5842</v>
      </c>
      <c r="C412">
        <v>1</v>
      </c>
      <c r="D412">
        <v>3004</v>
      </c>
      <c r="E412">
        <f>VLOOKUP(D412,[6]Sheet1!$B:$X,23,0)</f>
        <v>24</v>
      </c>
      <c r="F412">
        <f>E412/C412</f>
        <v>24</v>
      </c>
      <c r="G412">
        <f>VLOOKUP(D412,[6]Sheet1!$B:$X,16,0)</f>
        <v>144</v>
      </c>
      <c r="H412">
        <f t="shared" si="10"/>
        <v>144</v>
      </c>
      <c r="M412">
        <f>VLOOKUP(B412,[7]Sheet2!$A:$C,3,0)</f>
        <v>79</v>
      </c>
      <c r="N412" t="e">
        <f>VLOOKUP(A412,'[8]Master-April24'!$A:$AP,42,0)</f>
        <v>#N/A</v>
      </c>
    </row>
    <row r="413" spans="1:14" x14ac:dyDescent="0.25">
      <c r="A413" t="s">
        <v>1547</v>
      </c>
      <c r="B413" t="s">
        <v>5367</v>
      </c>
      <c r="C413">
        <v>6</v>
      </c>
      <c r="D413">
        <v>3169</v>
      </c>
      <c r="G413">
        <f>VLOOKUP(D413,[6]Sheet1!$B:$X,16,0)</f>
        <v>48</v>
      </c>
      <c r="H413">
        <f t="shared" si="10"/>
        <v>8</v>
      </c>
      <c r="M413">
        <f>VLOOKUP(B413,[7]Sheet2!$A:$C,3,0)</f>
        <v>77</v>
      </c>
      <c r="N413" t="str">
        <f>VLOOKUP(A413,'[8]Master-April24'!$A:$AP,42,0)</f>
        <v>AWD</v>
      </c>
    </row>
    <row r="414" spans="1:14" x14ac:dyDescent="0.25">
      <c r="A414" t="s">
        <v>1715</v>
      </c>
      <c r="B414" t="s">
        <v>7331</v>
      </c>
      <c r="C414">
        <v>2</v>
      </c>
      <c r="D414">
        <v>3364</v>
      </c>
      <c r="G414">
        <f>VLOOKUP(D414,[6]Sheet1!$B:$X,16,0)</f>
        <v>48</v>
      </c>
      <c r="H414">
        <f t="shared" si="10"/>
        <v>24</v>
      </c>
      <c r="M414">
        <f>VLOOKUP(B414,[7]Sheet2!$A:$C,3,0)</f>
        <v>77</v>
      </c>
      <c r="N414" t="e">
        <f>VLOOKUP(A414,'[8]Master-April24'!$A:$AP,42,0)</f>
        <v>#N/A</v>
      </c>
    </row>
    <row r="415" spans="1:14" x14ac:dyDescent="0.25">
      <c r="A415" t="s">
        <v>3964</v>
      </c>
      <c r="B415" t="s">
        <v>5674</v>
      </c>
      <c r="C415">
        <v>6</v>
      </c>
      <c r="D415" t="s">
        <v>10073</v>
      </c>
      <c r="E415" t="e">
        <f>VLOOKUP(D415,[6]Sheet1!$B:$X,23,0)</f>
        <v>#N/A</v>
      </c>
      <c r="F415" t="e">
        <f>E415/C415</f>
        <v>#N/A</v>
      </c>
      <c r="G415" t="e">
        <f>VLOOKUP(D415,[6]Sheet1!$B:$X,16,0)</f>
        <v>#N/A</v>
      </c>
      <c r="H415" t="e">
        <f t="shared" si="10"/>
        <v>#N/A</v>
      </c>
      <c r="M415">
        <f>VLOOKUP(B415,[7]Sheet2!$A:$C,3,0)</f>
        <v>77</v>
      </c>
      <c r="N415" t="str">
        <f>VLOOKUP(A415,'[8]Master-April24'!$A:$AP,42,0)</f>
        <v>AWD</v>
      </c>
    </row>
    <row r="416" spans="1:14" x14ac:dyDescent="0.25">
      <c r="A416" t="s">
        <v>2193</v>
      </c>
      <c r="B416" t="s">
        <v>5864</v>
      </c>
      <c r="C416">
        <v>1</v>
      </c>
      <c r="D416">
        <v>4142</v>
      </c>
      <c r="G416">
        <f>VLOOKUP(D416,[6]Sheet1!$B:$X,16,0)</f>
        <v>12</v>
      </c>
      <c r="H416">
        <f t="shared" si="10"/>
        <v>12</v>
      </c>
      <c r="M416">
        <f>VLOOKUP(B416,[7]Sheet2!$A:$C,3,0)</f>
        <v>76</v>
      </c>
      <c r="N416" t="str">
        <f>VLOOKUP(A416,'[8]Master-April24'!$A:$AP,42,0)</f>
        <v>AWD</v>
      </c>
    </row>
    <row r="417" spans="1:14" x14ac:dyDescent="0.25">
      <c r="A417" t="s">
        <v>3039</v>
      </c>
      <c r="B417" t="s">
        <v>5663</v>
      </c>
      <c r="C417">
        <v>6</v>
      </c>
      <c r="D417">
        <v>622</v>
      </c>
      <c r="E417">
        <f>VLOOKUP(D417,[6]Sheet1!$B:$X,23,0)</f>
        <v>24</v>
      </c>
      <c r="F417">
        <f>E417/C417</f>
        <v>4</v>
      </c>
      <c r="G417">
        <f>VLOOKUP(D417,[6]Sheet1!$B:$X,16,0)</f>
        <v>144</v>
      </c>
      <c r="H417">
        <f t="shared" si="10"/>
        <v>24</v>
      </c>
      <c r="M417">
        <f>VLOOKUP(B417,[7]Sheet2!$A:$C,3,0)</f>
        <v>76</v>
      </c>
      <c r="N417" t="str">
        <f>VLOOKUP(A417,'[8]Master-April24'!$A:$AP,42,0)</f>
        <v>AWD</v>
      </c>
    </row>
    <row r="418" spans="1:14" x14ac:dyDescent="0.25">
      <c r="A418" t="s">
        <v>1204</v>
      </c>
      <c r="B418" t="s">
        <v>6637</v>
      </c>
      <c r="C418">
        <v>1</v>
      </c>
      <c r="D418">
        <v>2405</v>
      </c>
      <c r="G418">
        <f>VLOOKUP(D418,[6]Sheet1!$B:$X,16,0)</f>
        <v>24</v>
      </c>
      <c r="H418">
        <f t="shared" si="10"/>
        <v>24</v>
      </c>
      <c r="M418">
        <f>VLOOKUP(B418,[7]Sheet2!$A:$C,3,0)</f>
        <v>75</v>
      </c>
      <c r="N418" t="str">
        <f>VLOOKUP(A418,'[8]Master-April24'!$A:$AP,42,0)</f>
        <v>AWD</v>
      </c>
    </row>
    <row r="419" spans="1:14" x14ac:dyDescent="0.25">
      <c r="A419" t="s">
        <v>2846</v>
      </c>
      <c r="B419" t="s">
        <v>6345</v>
      </c>
      <c r="C419">
        <v>1</v>
      </c>
      <c r="D419">
        <v>557</v>
      </c>
      <c r="G419">
        <f>VLOOKUP(D419,[6]Sheet1!$B:$X,16,0)</f>
        <v>24</v>
      </c>
      <c r="H419">
        <f t="shared" si="10"/>
        <v>24</v>
      </c>
      <c r="M419">
        <f>VLOOKUP(B419,[7]Sheet2!$A:$C,3,0)</f>
        <v>75</v>
      </c>
      <c r="N419" t="str">
        <f>VLOOKUP(A419,'[8]Master-April24'!$A:$AP,42,0)</f>
        <v>AWD</v>
      </c>
    </row>
    <row r="420" spans="1:14" x14ac:dyDescent="0.25">
      <c r="A420" t="s">
        <v>3937</v>
      </c>
      <c r="B420" t="s">
        <v>7904</v>
      </c>
      <c r="C420">
        <v>4</v>
      </c>
      <c r="D420">
        <v>808</v>
      </c>
      <c r="E420">
        <f>VLOOKUP(D420,[6]Sheet1!$B:$X,23,0)</f>
        <v>24</v>
      </c>
      <c r="F420">
        <f>E420/C420</f>
        <v>6</v>
      </c>
      <c r="G420">
        <f>VLOOKUP(D420,[6]Sheet1!$B:$X,16,0)</f>
        <v>144</v>
      </c>
      <c r="H420">
        <f t="shared" si="10"/>
        <v>36</v>
      </c>
      <c r="M420">
        <f>VLOOKUP(B420,[7]Sheet2!$A:$C,3,0)</f>
        <v>75</v>
      </c>
      <c r="N420" t="str">
        <f>VLOOKUP(A420,'[8]Master-April24'!$A:$AP,42,0)</f>
        <v>AWD</v>
      </c>
    </row>
    <row r="421" spans="1:14" x14ac:dyDescent="0.25">
      <c r="A421" t="s">
        <v>4915</v>
      </c>
      <c r="B421" t="s">
        <v>7880</v>
      </c>
      <c r="C421">
        <v>2</v>
      </c>
      <c r="D421" t="s">
        <v>10074</v>
      </c>
      <c r="E421" t="e">
        <f>VLOOKUP(D421,[6]Sheet1!$B:$X,23,0)</f>
        <v>#N/A</v>
      </c>
      <c r="F421" t="e">
        <f>E421/C421</f>
        <v>#N/A</v>
      </c>
      <c r="G421" t="e">
        <f>VLOOKUP(D421,[6]Sheet1!$B:$X,16,0)</f>
        <v>#N/A</v>
      </c>
      <c r="H421" t="e">
        <f t="shared" si="10"/>
        <v>#N/A</v>
      </c>
      <c r="M421">
        <f>VLOOKUP(B421,[7]Sheet2!$A:$C,3,0)</f>
        <v>75</v>
      </c>
      <c r="N421" t="str">
        <f>VLOOKUP(A421,'[8]Master-April24'!$A:$AP,42,0)</f>
        <v>AWD</v>
      </c>
    </row>
    <row r="422" spans="1:14" x14ac:dyDescent="0.25">
      <c r="A422" t="s">
        <v>5053</v>
      </c>
      <c r="B422" t="s">
        <v>5772</v>
      </c>
      <c r="C422">
        <v>1</v>
      </c>
      <c r="D422">
        <v>6100</v>
      </c>
      <c r="G422">
        <f>VLOOKUP(D422,[6]Sheet1!$B:$X,16,0)</f>
        <v>36</v>
      </c>
      <c r="H422">
        <f t="shared" si="10"/>
        <v>36</v>
      </c>
      <c r="M422">
        <f>VLOOKUP(B422,[7]Sheet2!$A:$C,3,0)</f>
        <v>73</v>
      </c>
      <c r="N422" t="e">
        <f>VLOOKUP(A422,'[8]Master-April24'!$A:$AP,42,0)</f>
        <v>#N/A</v>
      </c>
    </row>
    <row r="423" spans="1:14" x14ac:dyDescent="0.25">
      <c r="A423" t="s">
        <v>1065</v>
      </c>
      <c r="B423" t="s">
        <v>7131</v>
      </c>
      <c r="C423">
        <v>4</v>
      </c>
      <c r="D423">
        <v>2211</v>
      </c>
      <c r="E423">
        <f>VLOOKUP(D423,[6]Sheet1!$B:$X,23,0)</f>
        <v>24</v>
      </c>
      <c r="F423">
        <f t="shared" ref="F423:F428" si="12">E423/C423</f>
        <v>6</v>
      </c>
      <c r="G423">
        <f>VLOOKUP(D423,[6]Sheet1!$B:$X,16,0)</f>
        <v>144</v>
      </c>
      <c r="H423">
        <f t="shared" si="10"/>
        <v>36</v>
      </c>
      <c r="M423">
        <f>VLOOKUP(B423,[7]Sheet2!$A:$C,3,0)</f>
        <v>73</v>
      </c>
      <c r="N423" t="str">
        <f>VLOOKUP(A423,'[8]Master-April24'!$A:$AP,42,0)</f>
        <v>AWD</v>
      </c>
    </row>
    <row r="424" spans="1:14" x14ac:dyDescent="0.25">
      <c r="A424" t="s">
        <v>2247</v>
      </c>
      <c r="B424" t="s">
        <v>7412</v>
      </c>
      <c r="C424">
        <v>4</v>
      </c>
      <c r="D424">
        <v>4411</v>
      </c>
      <c r="E424">
        <f>VLOOKUP(D424,[6]Sheet1!$B:$X,23,0)</f>
        <v>24</v>
      </c>
      <c r="F424">
        <f t="shared" si="12"/>
        <v>6</v>
      </c>
      <c r="G424">
        <f>VLOOKUP(D424,[6]Sheet1!$B:$X,16,0)</f>
        <v>144</v>
      </c>
      <c r="H424">
        <f t="shared" si="10"/>
        <v>36</v>
      </c>
      <c r="M424">
        <f>VLOOKUP(B424,[7]Sheet2!$A:$C,3,0)</f>
        <v>73</v>
      </c>
      <c r="N424" t="e">
        <f>VLOOKUP(A424,'[8]Master-April24'!$A:$AP,42,0)</f>
        <v>#N/A</v>
      </c>
    </row>
    <row r="425" spans="1:14" x14ac:dyDescent="0.25">
      <c r="A425" t="s">
        <v>116</v>
      </c>
      <c r="B425" t="s">
        <v>5723</v>
      </c>
      <c r="C425">
        <v>2</v>
      </c>
      <c r="D425">
        <v>1201</v>
      </c>
      <c r="E425">
        <f>VLOOKUP(D425,[6]Sheet1!$B:$X,23,0)</f>
        <v>24</v>
      </c>
      <c r="F425">
        <f t="shared" si="12"/>
        <v>12</v>
      </c>
      <c r="G425">
        <f>VLOOKUP(D425,[6]Sheet1!$B:$X,16,0)</f>
        <v>144</v>
      </c>
      <c r="H425">
        <f t="shared" si="10"/>
        <v>72</v>
      </c>
      <c r="M425">
        <f>VLOOKUP(B425,[7]Sheet2!$A:$C,3,0)</f>
        <v>73</v>
      </c>
      <c r="N425" t="str">
        <f>VLOOKUP(A425,'[8]Master-April24'!$A:$AP,42,0)</f>
        <v>AWD</v>
      </c>
    </row>
    <row r="426" spans="1:14" x14ac:dyDescent="0.25">
      <c r="A426" t="s">
        <v>5055</v>
      </c>
      <c r="B426" t="s">
        <v>5589</v>
      </c>
      <c r="C426">
        <v>1</v>
      </c>
      <c r="D426">
        <v>2222</v>
      </c>
      <c r="E426">
        <f>VLOOKUP(D426,[6]Sheet1!$B:$X,23,0)</f>
        <v>24</v>
      </c>
      <c r="F426">
        <f t="shared" si="12"/>
        <v>24</v>
      </c>
      <c r="G426">
        <f>VLOOKUP(D426,[6]Sheet1!$B:$X,16,0)</f>
        <v>72</v>
      </c>
      <c r="H426">
        <f t="shared" si="10"/>
        <v>72</v>
      </c>
      <c r="M426">
        <f>VLOOKUP(B426,[7]Sheet2!$A:$C,3,0)</f>
        <v>73</v>
      </c>
      <c r="N426" t="e">
        <f>VLOOKUP(A426,'[8]Master-April24'!$A:$AP,42,0)</f>
        <v>#N/A</v>
      </c>
    </row>
    <row r="427" spans="1:14" x14ac:dyDescent="0.25">
      <c r="A427" t="s">
        <v>3300</v>
      </c>
      <c r="B427" t="s">
        <v>6555</v>
      </c>
      <c r="C427">
        <v>1</v>
      </c>
      <c r="D427">
        <v>803</v>
      </c>
      <c r="E427">
        <f>VLOOKUP(D427,[6]Sheet1!$B:$X,23,0)</f>
        <v>24</v>
      </c>
      <c r="F427">
        <f t="shared" si="12"/>
        <v>24</v>
      </c>
      <c r="G427">
        <f>VLOOKUP(D427,[6]Sheet1!$B:$X,16,0)</f>
        <v>144</v>
      </c>
      <c r="H427">
        <f t="shared" si="10"/>
        <v>144</v>
      </c>
      <c r="M427">
        <f>VLOOKUP(B427,[7]Sheet2!$A:$C,3,0)</f>
        <v>72</v>
      </c>
      <c r="N427" t="str">
        <f>VLOOKUP(A427,'[8]Master-April24'!$A:$AP,42,0)</f>
        <v>AWD</v>
      </c>
    </row>
    <row r="428" spans="1:14" x14ac:dyDescent="0.25">
      <c r="A428" t="s">
        <v>5027</v>
      </c>
      <c r="B428" t="s">
        <v>5711</v>
      </c>
      <c r="C428">
        <v>4</v>
      </c>
      <c r="D428">
        <v>1716</v>
      </c>
      <c r="E428">
        <f>VLOOKUP(D428,[6]Sheet1!$B:$X,23,0)</f>
        <v>24</v>
      </c>
      <c r="F428">
        <f t="shared" si="12"/>
        <v>6</v>
      </c>
      <c r="G428">
        <f>VLOOKUP(D428,[6]Sheet1!$B:$X,16,0)</f>
        <v>144</v>
      </c>
      <c r="H428">
        <f t="shared" si="10"/>
        <v>36</v>
      </c>
      <c r="M428">
        <f>VLOOKUP(B428,[7]Sheet2!$A:$C,3,0)</f>
        <v>71</v>
      </c>
      <c r="N428" t="str">
        <f>VLOOKUP(A428,'[8]Master-April24'!$A:$AP,42,0)</f>
        <v>AWD</v>
      </c>
    </row>
    <row r="429" spans="1:14" x14ac:dyDescent="0.25">
      <c r="A429" t="s">
        <v>1700</v>
      </c>
      <c r="B429" t="s">
        <v>7329</v>
      </c>
      <c r="C429">
        <v>6</v>
      </c>
      <c r="D429">
        <v>3350</v>
      </c>
      <c r="G429">
        <f>VLOOKUP(D429,[6]Sheet1!$B:$X,16,0)</f>
        <v>48</v>
      </c>
      <c r="H429">
        <f t="shared" si="10"/>
        <v>8</v>
      </c>
      <c r="M429">
        <f>VLOOKUP(B429,[7]Sheet2!$A:$C,3,0)</f>
        <v>70</v>
      </c>
      <c r="N429" t="str">
        <f>VLOOKUP(A429,'[8]Master-April24'!$A:$AP,42,0)</f>
        <v>AWD</v>
      </c>
    </row>
    <row r="430" spans="1:14" x14ac:dyDescent="0.25">
      <c r="A430" t="s">
        <v>1184</v>
      </c>
      <c r="B430" t="s">
        <v>5399</v>
      </c>
      <c r="C430">
        <v>1</v>
      </c>
      <c r="D430">
        <v>2345</v>
      </c>
      <c r="E430">
        <f>VLOOKUP(D430,[6]Sheet1!$B:$X,23,0)</f>
        <v>24</v>
      </c>
      <c r="F430">
        <f>E430/C430</f>
        <v>24</v>
      </c>
      <c r="G430">
        <f>VLOOKUP(D430,[6]Sheet1!$B:$X,16,0)</f>
        <v>144</v>
      </c>
      <c r="H430">
        <f t="shared" si="10"/>
        <v>144</v>
      </c>
      <c r="M430">
        <f>VLOOKUP(B430,[7]Sheet2!$A:$C,3,0)</f>
        <v>70</v>
      </c>
      <c r="N430" t="e">
        <f>VLOOKUP(A430,'[8]Master-April24'!$A:$AP,42,0)</f>
        <v>#N/A</v>
      </c>
    </row>
    <row r="431" spans="1:14" x14ac:dyDescent="0.25">
      <c r="A431" t="s">
        <v>1490</v>
      </c>
      <c r="B431" t="s">
        <v>6142</v>
      </c>
      <c r="C431">
        <v>4</v>
      </c>
      <c r="D431">
        <v>3141</v>
      </c>
      <c r="G431">
        <f>VLOOKUP(D431,[6]Sheet1!$B:$X,16,0)</f>
        <v>12</v>
      </c>
      <c r="H431">
        <f t="shared" si="10"/>
        <v>3</v>
      </c>
      <c r="M431">
        <f>VLOOKUP(B431,[7]Sheet2!$A:$C,3,0)</f>
        <v>47</v>
      </c>
      <c r="N431" t="str">
        <f>VLOOKUP(A431,'[8]Master-April24'!$A:$AP,42,0)</f>
        <v>AWD</v>
      </c>
    </row>
    <row r="432" spans="1:14" x14ac:dyDescent="0.25">
      <c r="A432" t="s">
        <v>160</v>
      </c>
      <c r="B432" t="s">
        <v>6100</v>
      </c>
      <c r="C432">
        <v>1</v>
      </c>
      <c r="D432">
        <v>1217</v>
      </c>
      <c r="E432">
        <f>VLOOKUP(D432,[6]Sheet1!$B:$X,23,0)</f>
        <v>24</v>
      </c>
      <c r="F432">
        <f>E432/C432</f>
        <v>24</v>
      </c>
      <c r="G432">
        <f>VLOOKUP(D432,[6]Sheet1!$B:$X,16,0)</f>
        <v>144</v>
      </c>
      <c r="H432">
        <f t="shared" si="10"/>
        <v>144</v>
      </c>
      <c r="M432">
        <f>VLOOKUP(B432,[7]Sheet2!$A:$C,3,0)</f>
        <v>69</v>
      </c>
      <c r="N432" t="e">
        <f>VLOOKUP(A432,'[8]Master-April24'!$A:$AP,42,0)</f>
        <v>#N/A</v>
      </c>
    </row>
    <row r="433" spans="1:14" x14ac:dyDescent="0.25">
      <c r="A433" t="s">
        <v>2578</v>
      </c>
      <c r="B433" t="s">
        <v>7580</v>
      </c>
      <c r="C433">
        <v>1</v>
      </c>
      <c r="D433">
        <v>5104</v>
      </c>
      <c r="E433">
        <f>VLOOKUP(D433,[6]Sheet1!$B:$X,23,0)</f>
        <v>24</v>
      </c>
      <c r="F433">
        <f>E433/C433</f>
        <v>24</v>
      </c>
      <c r="G433">
        <f>VLOOKUP(D433,[6]Sheet1!$B:$X,16,0)</f>
        <v>288</v>
      </c>
      <c r="H433">
        <f t="shared" si="10"/>
        <v>288</v>
      </c>
      <c r="M433">
        <f>VLOOKUP(B433,[7]Sheet2!$A:$C,3,0)</f>
        <v>69</v>
      </c>
      <c r="N433" t="str">
        <f>VLOOKUP(A433,'[8]Master-April24'!$A:$AP,42,0)</f>
        <v>AWD</v>
      </c>
    </row>
    <row r="434" spans="1:14" x14ac:dyDescent="0.25">
      <c r="A434" t="s">
        <v>2429</v>
      </c>
      <c r="B434" t="s">
        <v>7482</v>
      </c>
      <c r="C434">
        <v>2</v>
      </c>
      <c r="D434">
        <v>5039</v>
      </c>
      <c r="G434">
        <f>VLOOKUP(D434,[6]Sheet1!$B:$X,16,0)</f>
        <v>6</v>
      </c>
      <c r="H434">
        <f t="shared" si="10"/>
        <v>3</v>
      </c>
      <c r="M434">
        <f>VLOOKUP(B434,[7]Sheet2!$A:$C,3,0)</f>
        <v>6</v>
      </c>
      <c r="N434" t="e">
        <f>VLOOKUP(A434,'[8]Master-April24'!$A:$AP,42,0)</f>
        <v>#N/A</v>
      </c>
    </row>
    <row r="435" spans="1:14" x14ac:dyDescent="0.25">
      <c r="A435" t="s">
        <v>2660</v>
      </c>
      <c r="B435" t="s">
        <v>6116</v>
      </c>
      <c r="C435">
        <v>2</v>
      </c>
      <c r="D435">
        <v>5170</v>
      </c>
      <c r="E435">
        <f>VLOOKUP(D435,[6]Sheet1!$B:$X,23,0)</f>
        <v>24</v>
      </c>
      <c r="F435">
        <f t="shared" ref="F435:F441" si="13">E435/C435</f>
        <v>12</v>
      </c>
      <c r="G435">
        <f>VLOOKUP(D435,[6]Sheet1!$B:$X,16,0)</f>
        <v>288</v>
      </c>
      <c r="H435">
        <f t="shared" si="10"/>
        <v>144</v>
      </c>
      <c r="M435">
        <f>VLOOKUP(B435,[7]Sheet2!$A:$C,3,0)</f>
        <v>68</v>
      </c>
      <c r="N435" t="str">
        <f>VLOOKUP(A435,'[8]Master-April24'!$A:$AP,42,0)</f>
        <v>AWD</v>
      </c>
    </row>
    <row r="436" spans="1:14" x14ac:dyDescent="0.25">
      <c r="A436" t="s">
        <v>560</v>
      </c>
      <c r="B436" t="s">
        <v>7021</v>
      </c>
      <c r="C436">
        <v>1</v>
      </c>
      <c r="D436">
        <v>17083</v>
      </c>
      <c r="E436">
        <f>VLOOKUP(D436,[6]Sheet1!$B:$X,23,0)</f>
        <v>24</v>
      </c>
      <c r="F436">
        <f t="shared" si="13"/>
        <v>24</v>
      </c>
      <c r="G436">
        <f>VLOOKUP(D436,[6]Sheet1!$B:$X,16,0)</f>
        <v>144</v>
      </c>
      <c r="H436">
        <f t="shared" si="10"/>
        <v>144</v>
      </c>
      <c r="M436">
        <f>VLOOKUP(B436,[7]Sheet2!$A:$C,3,0)</f>
        <v>68</v>
      </c>
      <c r="N436" t="str">
        <f>VLOOKUP(A436,'[8]Master-April24'!$A:$AP,42,0)</f>
        <v>AWD</v>
      </c>
    </row>
    <row r="437" spans="1:14" x14ac:dyDescent="0.25">
      <c r="A437" t="s">
        <v>1928</v>
      </c>
      <c r="B437" t="s">
        <v>5942</v>
      </c>
      <c r="C437">
        <v>1</v>
      </c>
      <c r="D437">
        <v>3801</v>
      </c>
      <c r="E437">
        <f>VLOOKUP(D437,[6]Sheet1!$B:$X,23,0)</f>
        <v>24</v>
      </c>
      <c r="F437">
        <f t="shared" si="13"/>
        <v>24</v>
      </c>
      <c r="G437">
        <f>VLOOKUP(D437,[6]Sheet1!$B:$X,16,0)</f>
        <v>144</v>
      </c>
      <c r="H437">
        <f t="shared" si="10"/>
        <v>144</v>
      </c>
      <c r="M437">
        <f>VLOOKUP(B437,[7]Sheet2!$A:$C,3,0)</f>
        <v>68</v>
      </c>
      <c r="N437" t="e">
        <f>VLOOKUP(A437,'[8]Master-April24'!$A:$AP,42,0)</f>
        <v>#N/A</v>
      </c>
    </row>
    <row r="438" spans="1:14" x14ac:dyDescent="0.25">
      <c r="A438" t="s">
        <v>3686</v>
      </c>
      <c r="B438" t="s">
        <v>7999</v>
      </c>
      <c r="C438">
        <v>1</v>
      </c>
      <c r="D438" t="s">
        <v>3685</v>
      </c>
      <c r="E438">
        <f>VLOOKUP(D438,[6]Sheet1!$B:$X,23,0)</f>
        <v>24</v>
      </c>
      <c r="F438">
        <f t="shared" si="13"/>
        <v>24</v>
      </c>
      <c r="G438">
        <f>VLOOKUP(D438,[6]Sheet1!$B:$X,16,0)</f>
        <v>480</v>
      </c>
      <c r="H438">
        <f t="shared" si="10"/>
        <v>480</v>
      </c>
      <c r="M438">
        <f>VLOOKUP(B438,[7]Sheet2!$A:$C,3,0)</f>
        <v>68</v>
      </c>
      <c r="N438" t="str">
        <f>VLOOKUP(A438,'[8]Master-April24'!$A:$AP,42,0)</f>
        <v>AWD</v>
      </c>
    </row>
    <row r="439" spans="1:14" x14ac:dyDescent="0.25">
      <c r="A439" t="s">
        <v>2941</v>
      </c>
      <c r="B439" t="s">
        <v>7732</v>
      </c>
      <c r="C439">
        <v>4</v>
      </c>
      <c r="D439">
        <v>6003</v>
      </c>
      <c r="E439">
        <f>VLOOKUP(D439,[6]Sheet1!$B:$X,23,0)</f>
        <v>24</v>
      </c>
      <c r="F439">
        <f t="shared" si="13"/>
        <v>6</v>
      </c>
      <c r="G439">
        <f>VLOOKUP(D439,[6]Sheet1!$B:$X,16,0)</f>
        <v>144</v>
      </c>
      <c r="H439">
        <f t="shared" si="10"/>
        <v>36</v>
      </c>
      <c r="M439">
        <f>VLOOKUP(B439,[7]Sheet2!$A:$C,3,0)</f>
        <v>67</v>
      </c>
      <c r="N439" t="str">
        <f>VLOOKUP(A439,'[8]Master-April24'!$A:$AP,42,0)</f>
        <v>AWD</v>
      </c>
    </row>
    <row r="440" spans="1:14" x14ac:dyDescent="0.25">
      <c r="A440" t="s">
        <v>182</v>
      </c>
      <c r="B440" t="s">
        <v>6982</v>
      </c>
      <c r="C440">
        <v>2</v>
      </c>
      <c r="D440">
        <v>1228</v>
      </c>
      <c r="E440">
        <f>VLOOKUP(D440,[6]Sheet1!$B:$X,23,0)</f>
        <v>24</v>
      </c>
      <c r="F440">
        <f t="shared" si="13"/>
        <v>12</v>
      </c>
      <c r="G440">
        <f>VLOOKUP(D440,[6]Sheet1!$B:$X,16,0)</f>
        <v>144</v>
      </c>
      <c r="H440">
        <f t="shared" si="10"/>
        <v>72</v>
      </c>
      <c r="M440">
        <f>VLOOKUP(B440,[7]Sheet2!$A:$C,3,0)</f>
        <v>67</v>
      </c>
      <c r="N440" t="str">
        <f>VLOOKUP(A440,'[8]Master-April24'!$A:$AP,42,0)</f>
        <v>AWD</v>
      </c>
    </row>
    <row r="441" spans="1:14" x14ac:dyDescent="0.25">
      <c r="A441" t="s">
        <v>5017</v>
      </c>
      <c r="B441" t="s">
        <v>6219</v>
      </c>
      <c r="C441">
        <v>1</v>
      </c>
      <c r="D441">
        <v>1292</v>
      </c>
      <c r="E441">
        <f>VLOOKUP(D441,[6]Sheet1!$B:$X,23,0)</f>
        <v>24</v>
      </c>
      <c r="F441">
        <f t="shared" si="13"/>
        <v>24</v>
      </c>
      <c r="G441">
        <f>VLOOKUP(D441,[6]Sheet1!$B:$X,16,0)</f>
        <v>144</v>
      </c>
      <c r="H441">
        <f t="shared" si="10"/>
        <v>144</v>
      </c>
      <c r="M441">
        <f>VLOOKUP(B441,[7]Sheet2!$A:$C,3,0)</f>
        <v>67</v>
      </c>
      <c r="N441" t="str">
        <f>VLOOKUP(A441,'[8]Master-April24'!$A:$AP,42,0)</f>
        <v>AWD</v>
      </c>
    </row>
    <row r="442" spans="1:14" x14ac:dyDescent="0.25">
      <c r="A442" t="s">
        <v>2862</v>
      </c>
      <c r="B442" t="s">
        <v>5868</v>
      </c>
      <c r="C442">
        <v>6</v>
      </c>
      <c r="D442">
        <v>564</v>
      </c>
      <c r="G442">
        <f>VLOOKUP(D442,[6]Sheet1!$B:$X,16,0)</f>
        <v>24</v>
      </c>
      <c r="H442">
        <f t="shared" si="10"/>
        <v>4</v>
      </c>
      <c r="M442">
        <f>VLOOKUP(B442,[7]Sheet2!$A:$C,3,0)</f>
        <v>66</v>
      </c>
      <c r="N442" t="e">
        <f>VLOOKUP(A442,'[8]Master-April24'!$A:$AP,42,0)</f>
        <v>#N/A</v>
      </c>
    </row>
    <row r="443" spans="1:14" x14ac:dyDescent="0.25">
      <c r="A443" t="s">
        <v>1506</v>
      </c>
      <c r="B443" t="s">
        <v>5748</v>
      </c>
      <c r="C443">
        <v>1</v>
      </c>
      <c r="D443">
        <v>3148</v>
      </c>
      <c r="G443">
        <f>VLOOKUP(D443,[6]Sheet1!$B:$X,16,0)</f>
        <v>12</v>
      </c>
      <c r="H443">
        <f t="shared" si="10"/>
        <v>12</v>
      </c>
      <c r="M443">
        <f>VLOOKUP(B443,[7]Sheet2!$A:$C,3,0)</f>
        <v>66</v>
      </c>
      <c r="N443" t="str">
        <f>VLOOKUP(A443,'[8]Master-April24'!$A:$AP,42,0)</f>
        <v>AWD</v>
      </c>
    </row>
    <row r="444" spans="1:14" x14ac:dyDescent="0.25">
      <c r="A444" t="s">
        <v>4863</v>
      </c>
      <c r="B444" t="s">
        <v>5924</v>
      </c>
      <c r="C444">
        <v>6</v>
      </c>
      <c r="D444">
        <v>504</v>
      </c>
      <c r="E444">
        <f>VLOOKUP(D444,[6]Sheet1!$B:$X,23,0)</f>
        <v>24</v>
      </c>
      <c r="F444">
        <f>E444/C444</f>
        <v>4</v>
      </c>
      <c r="G444">
        <f>VLOOKUP(D444,[6]Sheet1!$B:$X,16,0)</f>
        <v>144</v>
      </c>
      <c r="H444">
        <f t="shared" si="10"/>
        <v>24</v>
      </c>
      <c r="M444">
        <f>VLOOKUP(B444,[7]Sheet2!$A:$C,3,0)</f>
        <v>65</v>
      </c>
      <c r="N444" t="str">
        <f>VLOOKUP(A444,'[8]Master-April24'!$A:$AP,42,0)</f>
        <v>AWD</v>
      </c>
    </row>
    <row r="445" spans="1:14" x14ac:dyDescent="0.25">
      <c r="A445" t="s">
        <v>2970</v>
      </c>
      <c r="B445" t="s">
        <v>5686</v>
      </c>
      <c r="C445">
        <v>2</v>
      </c>
      <c r="D445">
        <v>6017</v>
      </c>
      <c r="G445">
        <f>VLOOKUP(D445,[6]Sheet1!$B:$X,16,0)</f>
        <v>24</v>
      </c>
      <c r="H445">
        <f t="shared" si="10"/>
        <v>12</v>
      </c>
      <c r="M445">
        <f>VLOOKUP(B445,[7]Sheet2!$A:$C,3,0)</f>
        <v>63</v>
      </c>
      <c r="N445" t="str">
        <f>VLOOKUP(A445,'[8]Master-April24'!$A:$AP,42,0)</f>
        <v>FBA</v>
      </c>
    </row>
    <row r="446" spans="1:14" x14ac:dyDescent="0.25">
      <c r="A446" t="s">
        <v>4961</v>
      </c>
      <c r="B446" t="s">
        <v>6013</v>
      </c>
      <c r="C446">
        <v>1</v>
      </c>
      <c r="D446">
        <v>6081</v>
      </c>
      <c r="G446">
        <f>VLOOKUP(D446,[6]Sheet1!$B:$X,16,0)</f>
        <v>4</v>
      </c>
      <c r="H446">
        <f t="shared" si="10"/>
        <v>4</v>
      </c>
      <c r="M446">
        <f>VLOOKUP(B446,[7]Sheet2!$A:$C,3,0)</f>
        <v>32</v>
      </c>
      <c r="N446" t="str">
        <f>VLOOKUP(A446,'[8]Master-April24'!$A:$AP,42,0)</f>
        <v>FBA</v>
      </c>
    </row>
    <row r="447" spans="1:14" x14ac:dyDescent="0.25">
      <c r="A447" t="s">
        <v>2579</v>
      </c>
      <c r="B447" t="s">
        <v>6029</v>
      </c>
      <c r="C447">
        <v>2</v>
      </c>
      <c r="D447">
        <v>5104</v>
      </c>
      <c r="E447">
        <f>VLOOKUP(D447,[6]Sheet1!$B:$X,23,0)</f>
        <v>24</v>
      </c>
      <c r="F447">
        <f>E447/C447</f>
        <v>12</v>
      </c>
      <c r="G447">
        <f>VLOOKUP(D447,[6]Sheet1!$B:$X,16,0)</f>
        <v>288</v>
      </c>
      <c r="H447">
        <f t="shared" si="10"/>
        <v>144</v>
      </c>
      <c r="M447">
        <f>VLOOKUP(B447,[7]Sheet2!$A:$C,3,0)</f>
        <v>61</v>
      </c>
      <c r="N447" t="str">
        <f>VLOOKUP(A447,'[8]Master-April24'!$A:$AP,42,0)</f>
        <v>AWD</v>
      </c>
    </row>
    <row r="448" spans="1:14" x14ac:dyDescent="0.25">
      <c r="A448" t="s">
        <v>3293</v>
      </c>
      <c r="B448" t="s">
        <v>5507</v>
      </c>
      <c r="C448">
        <v>4</v>
      </c>
      <c r="D448">
        <v>801</v>
      </c>
      <c r="E448">
        <f>VLOOKUP(D448,[6]Sheet1!$B:$X,23,0)</f>
        <v>24</v>
      </c>
      <c r="F448">
        <f>E448/C448</f>
        <v>6</v>
      </c>
      <c r="G448">
        <f>VLOOKUP(D448,[6]Sheet1!$B:$X,16,0)</f>
        <v>144</v>
      </c>
      <c r="H448">
        <f t="shared" si="10"/>
        <v>36</v>
      </c>
      <c r="M448">
        <f>VLOOKUP(B448,[7]Sheet2!$A:$C,3,0)</f>
        <v>60</v>
      </c>
      <c r="N448" t="str">
        <f>VLOOKUP(A448,'[8]Master-April24'!$A:$AP,42,0)</f>
        <v>AWD</v>
      </c>
    </row>
    <row r="449" spans="1:14" x14ac:dyDescent="0.25">
      <c r="A449" t="s">
        <v>2479</v>
      </c>
      <c r="B449" t="s">
        <v>5770</v>
      </c>
      <c r="C449">
        <v>1</v>
      </c>
      <c r="D449">
        <v>5059</v>
      </c>
      <c r="G449">
        <f>VLOOKUP(D449,[6]Sheet1!$B:$X,16,0)</f>
        <v>48</v>
      </c>
      <c r="H449">
        <f t="shared" si="10"/>
        <v>48</v>
      </c>
      <c r="M449">
        <f>VLOOKUP(B449,[7]Sheet2!$A:$C,3,0)</f>
        <v>60</v>
      </c>
      <c r="N449" t="str">
        <f>VLOOKUP(A449,'[8]Master-April24'!$A:$AP,42,0)</f>
        <v>AWD</v>
      </c>
    </row>
    <row r="450" spans="1:14" x14ac:dyDescent="0.25">
      <c r="A450" t="s">
        <v>2849</v>
      </c>
      <c r="B450" t="s">
        <v>6314</v>
      </c>
      <c r="C450">
        <v>6</v>
      </c>
      <c r="D450">
        <v>558</v>
      </c>
      <c r="G450">
        <f>VLOOKUP(D450,[6]Sheet1!$B:$X,16,0)</f>
        <v>24</v>
      </c>
      <c r="H450">
        <f t="shared" ref="H450:H513" si="14">G450/C450</f>
        <v>4</v>
      </c>
      <c r="M450">
        <f>VLOOKUP(B450,[7]Sheet2!$A:$C,3,0)</f>
        <v>13</v>
      </c>
      <c r="N450" t="e">
        <f>VLOOKUP(A450,'[8]Master-April24'!$A:$AP,42,0)</f>
        <v>#N/A</v>
      </c>
    </row>
    <row r="451" spans="1:14" x14ac:dyDescent="0.25">
      <c r="A451" t="s">
        <v>3955</v>
      </c>
      <c r="B451" t="s">
        <v>5840</v>
      </c>
      <c r="C451">
        <v>4</v>
      </c>
      <c r="D451">
        <v>5496</v>
      </c>
      <c r="G451">
        <f>VLOOKUP(D451,[6]Sheet1!$B:$X,16,0)</f>
        <v>48</v>
      </c>
      <c r="H451">
        <f t="shared" si="14"/>
        <v>12</v>
      </c>
      <c r="M451">
        <f>VLOOKUP(B451,[7]Sheet2!$A:$C,3,0)</f>
        <v>59</v>
      </c>
      <c r="N451" t="str">
        <f>VLOOKUP(A451,'[8]Master-April24'!$A:$AP,42,0)</f>
        <v>AWD</v>
      </c>
    </row>
    <row r="452" spans="1:14" x14ac:dyDescent="0.25">
      <c r="A452" t="s">
        <v>2756</v>
      </c>
      <c r="B452" t="s">
        <v>6624</v>
      </c>
      <c r="C452">
        <v>3</v>
      </c>
      <c r="D452">
        <v>5414</v>
      </c>
      <c r="G452">
        <f>VLOOKUP(D452,[6]Sheet1!$B:$X,16,0)</f>
        <v>48</v>
      </c>
      <c r="H452">
        <f t="shared" si="14"/>
        <v>16</v>
      </c>
      <c r="M452">
        <f>VLOOKUP(B452,[7]Sheet2!$A:$C,3,0)</f>
        <v>59</v>
      </c>
      <c r="N452" t="str">
        <f>VLOOKUP(A452,'[8]Master-April24'!$A:$AP,42,0)</f>
        <v>AWD</v>
      </c>
    </row>
    <row r="453" spans="1:14" x14ac:dyDescent="0.25">
      <c r="A453" t="s">
        <v>3312</v>
      </c>
      <c r="B453" t="s">
        <v>7889</v>
      </c>
      <c r="C453">
        <v>6</v>
      </c>
      <c r="D453">
        <v>807</v>
      </c>
      <c r="E453">
        <f>VLOOKUP(D453,[6]Sheet1!$B:$X,23,0)</f>
        <v>24</v>
      </c>
      <c r="F453">
        <f>E453/C453</f>
        <v>4</v>
      </c>
      <c r="G453">
        <f>VLOOKUP(D453,[6]Sheet1!$B:$X,16,0)</f>
        <v>144</v>
      </c>
      <c r="H453">
        <f t="shared" si="14"/>
        <v>24</v>
      </c>
      <c r="M453">
        <f>VLOOKUP(B453,[7]Sheet2!$A:$C,3,0)</f>
        <v>59</v>
      </c>
      <c r="N453" t="str">
        <f>VLOOKUP(A453,'[8]Master-April24'!$A:$AP,42,0)</f>
        <v>AWD</v>
      </c>
    </row>
    <row r="454" spans="1:14" x14ac:dyDescent="0.25">
      <c r="A454" t="s">
        <v>4911</v>
      </c>
      <c r="B454" t="s">
        <v>7866</v>
      </c>
      <c r="C454">
        <v>2</v>
      </c>
      <c r="D454" t="s">
        <v>10075</v>
      </c>
      <c r="E454" t="e">
        <f>VLOOKUP(D454,[6]Sheet1!$B:$X,23,0)</f>
        <v>#N/A</v>
      </c>
      <c r="F454" t="e">
        <f>E454/C454</f>
        <v>#N/A</v>
      </c>
      <c r="G454" t="e">
        <f>VLOOKUP(D454,[6]Sheet1!$B:$X,16,0)</f>
        <v>#N/A</v>
      </c>
      <c r="H454" t="e">
        <f t="shared" si="14"/>
        <v>#N/A</v>
      </c>
      <c r="M454">
        <f>VLOOKUP(B454,[7]Sheet2!$A:$C,3,0)</f>
        <v>59</v>
      </c>
      <c r="N454" t="str">
        <f>VLOOKUP(A454,'[8]Master-April24'!$A:$AP,42,0)</f>
        <v>AWD</v>
      </c>
    </row>
    <row r="455" spans="1:14" x14ac:dyDescent="0.25">
      <c r="A455" t="s">
        <v>4902</v>
      </c>
      <c r="B455" t="s">
        <v>7934</v>
      </c>
      <c r="C455">
        <v>2</v>
      </c>
      <c r="D455" t="s">
        <v>10076</v>
      </c>
      <c r="E455" t="e">
        <f>VLOOKUP(D455,[6]Sheet1!$B:$X,23,0)</f>
        <v>#N/A</v>
      </c>
      <c r="F455" t="e">
        <f>E455/C455</f>
        <v>#N/A</v>
      </c>
      <c r="G455" t="e">
        <f>VLOOKUP(D455,[6]Sheet1!$B:$X,16,0)</f>
        <v>#N/A</v>
      </c>
      <c r="H455" t="e">
        <f t="shared" si="14"/>
        <v>#N/A</v>
      </c>
      <c r="M455">
        <f>VLOOKUP(B455,[7]Sheet2!$A:$C,3,0)</f>
        <v>59</v>
      </c>
      <c r="N455" t="str">
        <f>VLOOKUP(A455,'[8]Master-April24'!$A:$AP,42,0)</f>
        <v>AWD</v>
      </c>
    </row>
    <row r="456" spans="1:14" x14ac:dyDescent="0.25">
      <c r="A456" t="s">
        <v>2858</v>
      </c>
      <c r="B456" t="s">
        <v>7201</v>
      </c>
      <c r="C456">
        <v>6</v>
      </c>
      <c r="D456">
        <v>562</v>
      </c>
      <c r="G456">
        <f>VLOOKUP(D456,[6]Sheet1!$B:$X,16,0)</f>
        <v>24</v>
      </c>
      <c r="H456">
        <f t="shared" si="14"/>
        <v>4</v>
      </c>
      <c r="M456">
        <f>VLOOKUP(B456,[7]Sheet2!$A:$C,3,0)</f>
        <v>3</v>
      </c>
      <c r="N456" t="e">
        <f>VLOOKUP(A456,'[8]Master-April24'!$A:$AP,42,0)</f>
        <v>#N/A</v>
      </c>
    </row>
    <row r="457" spans="1:14" x14ac:dyDescent="0.25">
      <c r="A457" t="s">
        <v>2683</v>
      </c>
      <c r="B457" t="s">
        <v>5921</v>
      </c>
      <c r="C457">
        <v>2</v>
      </c>
      <c r="D457">
        <v>519</v>
      </c>
      <c r="G457">
        <f>VLOOKUP(D457,[6]Sheet1!$B:$X,16,0)</f>
        <v>36</v>
      </c>
      <c r="H457">
        <f t="shared" si="14"/>
        <v>18</v>
      </c>
      <c r="M457">
        <f>VLOOKUP(B457,[7]Sheet2!$A:$C,3,0)</f>
        <v>57</v>
      </c>
      <c r="N457" t="e">
        <f>VLOOKUP(A457,'[8]Master-April24'!$A:$AP,42,0)</f>
        <v>#N/A</v>
      </c>
    </row>
    <row r="458" spans="1:14" x14ac:dyDescent="0.25">
      <c r="A458" t="s">
        <v>4903</v>
      </c>
      <c r="B458" t="s">
        <v>7937</v>
      </c>
      <c r="C458">
        <v>2</v>
      </c>
      <c r="D458">
        <v>810</v>
      </c>
      <c r="E458">
        <f>VLOOKUP(D458,[6]Sheet1!$B:$X,23,0)</f>
        <v>24</v>
      </c>
      <c r="F458">
        <f>E458/C458</f>
        <v>12</v>
      </c>
      <c r="G458">
        <f>VLOOKUP(D458,[6]Sheet1!$B:$X,16,0)</f>
        <v>144</v>
      </c>
      <c r="H458">
        <f t="shared" si="14"/>
        <v>72</v>
      </c>
      <c r="M458">
        <f>VLOOKUP(B458,[7]Sheet2!$A:$C,3,0)</f>
        <v>57</v>
      </c>
      <c r="N458" t="str">
        <f>VLOOKUP(A458,'[8]Master-April24'!$A:$AP,42,0)</f>
        <v>AWD</v>
      </c>
    </row>
    <row r="459" spans="1:14" x14ac:dyDescent="0.25">
      <c r="A459" t="s">
        <v>3909</v>
      </c>
      <c r="B459" t="s">
        <v>6346</v>
      </c>
      <c r="C459">
        <v>2</v>
      </c>
      <c r="D459">
        <v>565</v>
      </c>
      <c r="G459">
        <f>VLOOKUP(D459,[6]Sheet1!$B:$X,16,0)</f>
        <v>36</v>
      </c>
      <c r="H459">
        <f t="shared" si="14"/>
        <v>18</v>
      </c>
      <c r="M459">
        <f>VLOOKUP(B459,[7]Sheet2!$A:$C,3,0)</f>
        <v>56</v>
      </c>
      <c r="N459" t="str">
        <f>VLOOKUP(A459,'[8]Master-April24'!$A:$AP,42,0)</f>
        <v>AWD</v>
      </c>
    </row>
    <row r="460" spans="1:14" x14ac:dyDescent="0.25">
      <c r="A460" t="s">
        <v>5094</v>
      </c>
      <c r="B460" t="s">
        <v>6213</v>
      </c>
      <c r="C460">
        <v>4</v>
      </c>
      <c r="D460">
        <v>2250</v>
      </c>
      <c r="E460">
        <f>VLOOKUP(D460,[6]Sheet1!$B:$X,23,0)</f>
        <v>24</v>
      </c>
      <c r="F460">
        <f>E460/C460</f>
        <v>6</v>
      </c>
      <c r="G460">
        <f>VLOOKUP(D460,[6]Sheet1!$B:$X,16,0)</f>
        <v>144</v>
      </c>
      <c r="H460">
        <f t="shared" si="14"/>
        <v>36</v>
      </c>
      <c r="M460">
        <f>VLOOKUP(B460,[7]Sheet2!$A:$C,3,0)</f>
        <v>56</v>
      </c>
      <c r="N460" t="e">
        <f>VLOOKUP(A460,'[8]Master-April24'!$A:$AP,42,0)</f>
        <v>#N/A</v>
      </c>
    </row>
    <row r="461" spans="1:14" x14ac:dyDescent="0.25">
      <c r="A461" t="s">
        <v>580</v>
      </c>
      <c r="B461" t="s">
        <v>7027</v>
      </c>
      <c r="C461">
        <v>1</v>
      </c>
      <c r="D461">
        <v>1713</v>
      </c>
      <c r="E461">
        <f>VLOOKUP(D461,[6]Sheet1!$B:$X,23,0)</f>
        <v>24</v>
      </c>
      <c r="F461">
        <f>E461/C461</f>
        <v>24</v>
      </c>
      <c r="G461">
        <f>VLOOKUP(D461,[6]Sheet1!$B:$X,16,0)</f>
        <v>144</v>
      </c>
      <c r="H461">
        <f t="shared" si="14"/>
        <v>144</v>
      </c>
      <c r="M461">
        <f>VLOOKUP(B461,[7]Sheet2!$A:$C,3,0)</f>
        <v>55</v>
      </c>
      <c r="N461" t="str">
        <f>VLOOKUP(A461,'[8]Master-April24'!$A:$AP,42,0)</f>
        <v>AWD</v>
      </c>
    </row>
    <row r="462" spans="1:14" x14ac:dyDescent="0.25">
      <c r="A462" t="s">
        <v>1316</v>
      </c>
      <c r="B462" t="s">
        <v>5826</v>
      </c>
      <c r="C462">
        <v>1</v>
      </c>
      <c r="D462">
        <v>2805</v>
      </c>
      <c r="E462">
        <f>VLOOKUP(D462,[6]Sheet1!$B:$X,23,0)</f>
        <v>24</v>
      </c>
      <c r="F462">
        <f>E462/C462</f>
        <v>24</v>
      </c>
      <c r="G462">
        <f>VLOOKUP(D462,[6]Sheet1!$B:$X,16,0)</f>
        <v>144</v>
      </c>
      <c r="H462">
        <f t="shared" si="14"/>
        <v>144</v>
      </c>
      <c r="M462">
        <f>VLOOKUP(B462,[7]Sheet2!$A:$C,3,0)</f>
        <v>53</v>
      </c>
      <c r="N462" t="str">
        <f>VLOOKUP(A462,'[8]Master-April24'!$A:$AP,42,0)</f>
        <v>AWD</v>
      </c>
    </row>
    <row r="463" spans="1:14" x14ac:dyDescent="0.25">
      <c r="A463" t="s">
        <v>1536</v>
      </c>
      <c r="B463" t="s">
        <v>5567</v>
      </c>
      <c r="C463">
        <v>1</v>
      </c>
      <c r="D463">
        <v>3164</v>
      </c>
      <c r="G463">
        <f>VLOOKUP(D463,[6]Sheet1!$B:$X,16,0)</f>
        <v>12</v>
      </c>
      <c r="H463">
        <f t="shared" si="14"/>
        <v>12</v>
      </c>
      <c r="M463">
        <f>VLOOKUP(B463,[7]Sheet2!$A:$C,3,0)</f>
        <v>52</v>
      </c>
      <c r="N463" t="str">
        <f>VLOOKUP(A463,'[8]Master-April24'!$A:$AP,42,0)</f>
        <v>AWD</v>
      </c>
    </row>
    <row r="464" spans="1:14" x14ac:dyDescent="0.25">
      <c r="A464" t="s">
        <v>3321</v>
      </c>
      <c r="B464" t="s">
        <v>5647</v>
      </c>
      <c r="C464">
        <v>4</v>
      </c>
      <c r="D464">
        <v>836</v>
      </c>
      <c r="E464">
        <f>VLOOKUP(D464,[6]Sheet1!$B:$X,23,0)</f>
        <v>24</v>
      </c>
      <c r="F464">
        <f>E464/C464</f>
        <v>6</v>
      </c>
      <c r="G464">
        <f>VLOOKUP(D464,[6]Sheet1!$B:$X,16,0)</f>
        <v>144</v>
      </c>
      <c r="H464">
        <f t="shared" si="14"/>
        <v>36</v>
      </c>
      <c r="M464">
        <f>VLOOKUP(B464,[7]Sheet2!$A:$C,3,0)</f>
        <v>52</v>
      </c>
      <c r="N464" t="str">
        <f>VLOOKUP(A464,'[8]Master-April24'!$A:$AP,42,0)</f>
        <v>AWD</v>
      </c>
    </row>
    <row r="465" spans="1:14" x14ac:dyDescent="0.25">
      <c r="A465" t="s">
        <v>2749</v>
      </c>
      <c r="B465" t="s">
        <v>5655</v>
      </c>
      <c r="C465">
        <v>1</v>
      </c>
      <c r="D465">
        <v>5412</v>
      </c>
      <c r="G465">
        <f>VLOOKUP(D465,[6]Sheet1!$B:$X,16,0)</f>
        <v>48</v>
      </c>
      <c r="H465">
        <f t="shared" si="14"/>
        <v>48</v>
      </c>
      <c r="M465">
        <f>VLOOKUP(B465,[7]Sheet2!$A:$C,3,0)</f>
        <v>51</v>
      </c>
      <c r="N465" t="str">
        <f>VLOOKUP(A465,'[8]Master-April24'!$A:$AP,42,0)</f>
        <v>AWD</v>
      </c>
    </row>
    <row r="466" spans="1:14" x14ac:dyDescent="0.25">
      <c r="A466" t="s">
        <v>984</v>
      </c>
      <c r="B466" t="s">
        <v>5978</v>
      </c>
      <c r="C466">
        <v>6</v>
      </c>
      <c r="D466">
        <v>2138</v>
      </c>
      <c r="G466">
        <f>VLOOKUP(D466,[6]Sheet1!$B:$X,16,0)</f>
        <v>48</v>
      </c>
      <c r="H466">
        <f t="shared" si="14"/>
        <v>8</v>
      </c>
      <c r="M466">
        <f>VLOOKUP(B466,[7]Sheet2!$A:$C,3,0)</f>
        <v>50</v>
      </c>
      <c r="N466" t="str">
        <f>VLOOKUP(A466,'[8]Master-April24'!$A:$AP,42,0)</f>
        <v>AWD</v>
      </c>
    </row>
    <row r="467" spans="1:14" x14ac:dyDescent="0.25">
      <c r="A467" t="s">
        <v>2317</v>
      </c>
      <c r="B467" t="s">
        <v>5685</v>
      </c>
      <c r="C467">
        <v>2</v>
      </c>
      <c r="D467">
        <v>4577036</v>
      </c>
      <c r="G467">
        <f>VLOOKUP(D467,[6]Sheet1!$B:$X,16,0)</f>
        <v>36</v>
      </c>
      <c r="H467">
        <f t="shared" si="14"/>
        <v>18</v>
      </c>
      <c r="M467">
        <f>VLOOKUP(B467,[7]Sheet2!$A:$C,3,0)</f>
        <v>50</v>
      </c>
      <c r="N467" t="str">
        <f>VLOOKUP(A467,'[8]Master-April24'!$A:$AP,42,0)</f>
        <v>AWD</v>
      </c>
    </row>
    <row r="468" spans="1:14" x14ac:dyDescent="0.25">
      <c r="A468" t="s">
        <v>173</v>
      </c>
      <c r="B468" t="s">
        <v>5862</v>
      </c>
      <c r="C468">
        <v>1</v>
      </c>
      <c r="D468">
        <v>1225</v>
      </c>
      <c r="E468">
        <f>VLOOKUP(D468,[6]Sheet1!$B:$X,23,0)</f>
        <v>24</v>
      </c>
      <c r="F468">
        <f>E468/C468</f>
        <v>24</v>
      </c>
      <c r="G468">
        <f>VLOOKUP(D468,[6]Sheet1!$B:$X,16,0)</f>
        <v>144</v>
      </c>
      <c r="H468">
        <f t="shared" si="14"/>
        <v>144</v>
      </c>
      <c r="M468">
        <f>VLOOKUP(B468,[7]Sheet2!$A:$C,3,0)</f>
        <v>50</v>
      </c>
      <c r="N468" t="str">
        <f>VLOOKUP(A468,'[8]Master-April24'!$A:$AP,42,0)</f>
        <v>AWD</v>
      </c>
    </row>
    <row r="469" spans="1:14" x14ac:dyDescent="0.25">
      <c r="A469" t="s">
        <v>5012</v>
      </c>
      <c r="B469" t="s">
        <v>5862</v>
      </c>
      <c r="C469">
        <v>1</v>
      </c>
      <c r="D469">
        <v>1225</v>
      </c>
      <c r="E469">
        <f>VLOOKUP(D469,[6]Sheet1!$B:$X,23,0)</f>
        <v>24</v>
      </c>
      <c r="F469">
        <f>E469/C469</f>
        <v>24</v>
      </c>
      <c r="G469">
        <f>VLOOKUP(D469,[6]Sheet1!$B:$X,16,0)</f>
        <v>144</v>
      </c>
      <c r="H469">
        <f t="shared" si="14"/>
        <v>144</v>
      </c>
      <c r="M469">
        <f>VLOOKUP(B469,[7]Sheet2!$A:$C,3,0)</f>
        <v>50</v>
      </c>
      <c r="N469" t="e">
        <f>VLOOKUP(A469,'[8]Master-April24'!$A:$AP,42,0)</f>
        <v>#N/A</v>
      </c>
    </row>
    <row r="470" spans="1:14" x14ac:dyDescent="0.25">
      <c r="A470" t="s">
        <v>2993</v>
      </c>
      <c r="B470" t="s">
        <v>7753</v>
      </c>
      <c r="C470">
        <v>1</v>
      </c>
      <c r="D470">
        <v>6050</v>
      </c>
      <c r="G470">
        <f>VLOOKUP(D470,[6]Sheet1!$B:$X,16,0)</f>
        <v>4</v>
      </c>
      <c r="H470">
        <f t="shared" si="14"/>
        <v>4</v>
      </c>
      <c r="M470">
        <f>VLOOKUP(B470,[7]Sheet2!$A:$C,3,0)</f>
        <v>1</v>
      </c>
      <c r="N470" t="str">
        <f>VLOOKUP(A470,'[8]Master-April24'!$A:$AP,42,0)</f>
        <v>AWD</v>
      </c>
    </row>
    <row r="471" spans="1:14" x14ac:dyDescent="0.25">
      <c r="A471" t="s">
        <v>863</v>
      </c>
      <c r="B471" t="s">
        <v>5848</v>
      </c>
      <c r="C471">
        <v>2</v>
      </c>
      <c r="D471">
        <v>2024</v>
      </c>
      <c r="E471">
        <f>VLOOKUP(D471,[6]Sheet1!$B:$X,23,0)</f>
        <v>24</v>
      </c>
      <c r="F471">
        <f>E471/C471</f>
        <v>12</v>
      </c>
      <c r="G471">
        <f>VLOOKUP(D471,[6]Sheet1!$B:$X,16,0)</f>
        <v>144</v>
      </c>
      <c r="H471">
        <f t="shared" si="14"/>
        <v>72</v>
      </c>
      <c r="M471">
        <f>VLOOKUP(B471,[7]Sheet2!$A:$C,3,0)</f>
        <v>46</v>
      </c>
      <c r="N471" t="str">
        <f>VLOOKUP(A471,'[8]Master-April24'!$A:$AP,42,0)</f>
        <v>AWD</v>
      </c>
    </row>
    <row r="472" spans="1:14" x14ac:dyDescent="0.25">
      <c r="A472" t="s">
        <v>1063</v>
      </c>
      <c r="B472" t="s">
        <v>6069</v>
      </c>
      <c r="C472">
        <v>2</v>
      </c>
      <c r="D472">
        <v>2209</v>
      </c>
      <c r="E472">
        <f>VLOOKUP(D472,[6]Sheet1!$B:$X,23,0)</f>
        <v>24</v>
      </c>
      <c r="F472">
        <f>E472/C472</f>
        <v>12</v>
      </c>
      <c r="G472">
        <f>VLOOKUP(D472,[6]Sheet1!$B:$X,16,0)</f>
        <v>72</v>
      </c>
      <c r="H472">
        <f t="shared" si="14"/>
        <v>36</v>
      </c>
      <c r="M472">
        <f>VLOOKUP(B472,[7]Sheet2!$A:$C,3,0)</f>
        <v>45</v>
      </c>
      <c r="N472" t="str">
        <f>VLOOKUP(A472,'[8]Master-April24'!$A:$AP,42,0)</f>
        <v>AWD</v>
      </c>
    </row>
    <row r="473" spans="1:14" x14ac:dyDescent="0.25">
      <c r="A473" t="s">
        <v>807</v>
      </c>
      <c r="B473" t="s">
        <v>5918</v>
      </c>
      <c r="C473">
        <v>2</v>
      </c>
      <c r="D473">
        <v>2000</v>
      </c>
      <c r="E473">
        <f>VLOOKUP(D473,[6]Sheet1!$B:$X,23,0)</f>
        <v>24</v>
      </c>
      <c r="F473">
        <f>E473/C473</f>
        <v>12</v>
      </c>
      <c r="G473">
        <f>VLOOKUP(D473,[6]Sheet1!$B:$X,16,0)</f>
        <v>144</v>
      </c>
      <c r="H473">
        <f t="shared" si="14"/>
        <v>72</v>
      </c>
      <c r="M473">
        <f>VLOOKUP(B473,[7]Sheet2!$A:$C,3,0)</f>
        <v>45</v>
      </c>
      <c r="N473" t="e">
        <f>VLOOKUP(A473,'[8]Master-April24'!$A:$AP,42,0)</f>
        <v>#N/A</v>
      </c>
    </row>
    <row r="474" spans="1:14" x14ac:dyDescent="0.25">
      <c r="A474" t="s">
        <v>5045</v>
      </c>
      <c r="B474" t="s">
        <v>6393</v>
      </c>
      <c r="C474">
        <v>1</v>
      </c>
      <c r="D474">
        <v>1731</v>
      </c>
      <c r="E474">
        <f>VLOOKUP(D474,[6]Sheet1!$B:$X,23,0)</f>
        <v>24</v>
      </c>
      <c r="F474">
        <f>E474/C474</f>
        <v>24</v>
      </c>
      <c r="G474">
        <f>VLOOKUP(D474,[6]Sheet1!$B:$X,16,0)</f>
        <v>144</v>
      </c>
      <c r="H474">
        <f t="shared" si="14"/>
        <v>144</v>
      </c>
      <c r="M474">
        <f>VLOOKUP(B474,[7]Sheet2!$A:$C,3,0)</f>
        <v>45</v>
      </c>
      <c r="N474" t="str">
        <f>VLOOKUP(A474,'[8]Master-April24'!$A:$AP,42,0)</f>
        <v>AWD</v>
      </c>
    </row>
    <row r="475" spans="1:14" x14ac:dyDescent="0.25">
      <c r="A475" t="s">
        <v>2874</v>
      </c>
      <c r="B475" t="s">
        <v>7427</v>
      </c>
      <c r="C475">
        <v>6</v>
      </c>
      <c r="D475">
        <v>568</v>
      </c>
      <c r="G475">
        <f>VLOOKUP(D475,[6]Sheet1!$B:$X,16,0)</f>
        <v>24</v>
      </c>
      <c r="H475">
        <f t="shared" si="14"/>
        <v>4</v>
      </c>
      <c r="M475">
        <f>VLOOKUP(B475,[7]Sheet2!$A:$C,3,0)</f>
        <v>0</v>
      </c>
      <c r="N475" t="e">
        <f>VLOOKUP(A475,'[8]Master-April24'!$A:$AP,42,0)</f>
        <v>#N/A</v>
      </c>
    </row>
    <row r="476" spans="1:14" x14ac:dyDescent="0.25">
      <c r="A476" t="s">
        <v>2986</v>
      </c>
      <c r="B476" t="s">
        <v>6329</v>
      </c>
      <c r="C476">
        <v>1</v>
      </c>
      <c r="D476">
        <v>6041</v>
      </c>
      <c r="G476">
        <f>VLOOKUP(D476,[6]Sheet1!$B:$X,16,0)</f>
        <v>12</v>
      </c>
      <c r="H476">
        <f t="shared" si="14"/>
        <v>12</v>
      </c>
      <c r="M476">
        <f>VLOOKUP(B476,[7]Sheet2!$A:$C,3,0)</f>
        <v>43</v>
      </c>
      <c r="N476" t="str">
        <f>VLOOKUP(A476,'[8]Master-April24'!$A:$AP,42,0)</f>
        <v>FBA</v>
      </c>
    </row>
    <row r="477" spans="1:14" x14ac:dyDescent="0.25">
      <c r="A477" t="s">
        <v>3975</v>
      </c>
      <c r="B477" t="s">
        <v>5898</v>
      </c>
      <c r="C477">
        <v>2</v>
      </c>
      <c r="D477">
        <v>31741</v>
      </c>
      <c r="G477">
        <f>VLOOKUP(D477,[6]Sheet1!$B:$X,16,0)</f>
        <v>48</v>
      </c>
      <c r="H477">
        <f t="shared" si="14"/>
        <v>24</v>
      </c>
      <c r="M477">
        <f>VLOOKUP(B477,[7]Sheet2!$A:$C,3,0)</f>
        <v>43</v>
      </c>
      <c r="N477" t="e">
        <f>VLOOKUP(A477,'[8]Master-April24'!$A:$AP,42,0)</f>
        <v>#N/A</v>
      </c>
    </row>
    <row r="478" spans="1:14" x14ac:dyDescent="0.25">
      <c r="A478" t="s">
        <v>5006</v>
      </c>
      <c r="B478" t="s">
        <v>6016</v>
      </c>
      <c r="C478">
        <v>1</v>
      </c>
      <c r="D478">
        <v>547</v>
      </c>
      <c r="G478">
        <f>VLOOKUP(D478,[6]Sheet1!$B:$X,16,0)</f>
        <v>48</v>
      </c>
      <c r="H478">
        <f t="shared" si="14"/>
        <v>48</v>
      </c>
      <c r="M478">
        <f>VLOOKUP(B478,[7]Sheet2!$A:$C,3,0)</f>
        <v>43</v>
      </c>
      <c r="N478" t="str">
        <f>VLOOKUP(A478,'[8]Master-April24'!$A:$AP,42,0)</f>
        <v>AWD</v>
      </c>
    </row>
    <row r="479" spans="1:14" x14ac:dyDescent="0.25">
      <c r="A479" t="s">
        <v>3199</v>
      </c>
      <c r="B479" t="s">
        <v>5961</v>
      </c>
      <c r="C479">
        <v>2</v>
      </c>
      <c r="D479">
        <v>745</v>
      </c>
      <c r="E479">
        <f>VLOOKUP(D479,[6]Sheet1!$B:$X,23,0)</f>
        <v>24</v>
      </c>
      <c r="F479">
        <f>E479/C479</f>
        <v>12</v>
      </c>
      <c r="G479">
        <f>VLOOKUP(D479,[6]Sheet1!$B:$X,16,0)</f>
        <v>144</v>
      </c>
      <c r="H479">
        <f t="shared" si="14"/>
        <v>72</v>
      </c>
      <c r="M479">
        <f>VLOOKUP(B479,[7]Sheet2!$A:$C,3,0)</f>
        <v>43</v>
      </c>
      <c r="N479" t="str">
        <f>VLOOKUP(A479,'[8]Master-April24'!$A:$AP,42,0)</f>
        <v>AWD</v>
      </c>
    </row>
    <row r="480" spans="1:14" x14ac:dyDescent="0.25">
      <c r="A480" t="s">
        <v>2638</v>
      </c>
      <c r="B480" t="s">
        <v>7591</v>
      </c>
      <c r="C480">
        <v>2</v>
      </c>
      <c r="D480">
        <v>5156</v>
      </c>
      <c r="E480">
        <f>VLOOKUP(D480,[6]Sheet1!$B:$X,23,0)</f>
        <v>24</v>
      </c>
      <c r="F480">
        <f>E480/C480</f>
        <v>12</v>
      </c>
      <c r="G480">
        <f>VLOOKUP(D480,[6]Sheet1!$B:$X,16,0)</f>
        <v>288</v>
      </c>
      <c r="H480">
        <f t="shared" si="14"/>
        <v>144</v>
      </c>
      <c r="M480">
        <f>VLOOKUP(B480,[7]Sheet2!$A:$C,3,0)</f>
        <v>43</v>
      </c>
      <c r="N480" t="str">
        <f>VLOOKUP(A480,'[8]Master-April24'!$A:$AP,42,0)</f>
        <v>AWD</v>
      </c>
    </row>
    <row r="481" spans="1:14" x14ac:dyDescent="0.25">
      <c r="A481" t="s">
        <v>4982</v>
      </c>
      <c r="B481" t="s">
        <v>5827</v>
      </c>
      <c r="C481">
        <v>6</v>
      </c>
      <c r="D481">
        <v>3128</v>
      </c>
      <c r="G481">
        <f>VLOOKUP(D481,[6]Sheet1!$B:$X,16,0)</f>
        <v>48</v>
      </c>
      <c r="H481">
        <f t="shared" si="14"/>
        <v>8</v>
      </c>
      <c r="M481">
        <f>VLOOKUP(B481,[7]Sheet2!$A:$C,3,0)</f>
        <v>42</v>
      </c>
      <c r="N481" t="str">
        <f>VLOOKUP(A481,'[8]Master-April24'!$A:$AP,42,0)</f>
        <v>AWD</v>
      </c>
    </row>
    <row r="482" spans="1:14" x14ac:dyDescent="0.25">
      <c r="A482" t="s">
        <v>1454</v>
      </c>
      <c r="B482" t="s">
        <v>5827</v>
      </c>
      <c r="C482">
        <v>4</v>
      </c>
      <c r="D482">
        <v>3128</v>
      </c>
      <c r="G482">
        <f>VLOOKUP(D482,[6]Sheet1!$B:$X,16,0)</f>
        <v>48</v>
      </c>
      <c r="H482">
        <f t="shared" si="14"/>
        <v>12</v>
      </c>
      <c r="M482">
        <f>VLOOKUP(B482,[7]Sheet2!$A:$C,3,0)</f>
        <v>42</v>
      </c>
      <c r="N482" t="str">
        <f>VLOOKUP(A482,'[8]Master-April24'!$A:$AP,42,0)</f>
        <v>AWD</v>
      </c>
    </row>
    <row r="483" spans="1:14" x14ac:dyDescent="0.25">
      <c r="A483" t="s">
        <v>2565</v>
      </c>
      <c r="B483" t="s">
        <v>7575</v>
      </c>
      <c r="C483">
        <v>4</v>
      </c>
      <c r="D483">
        <v>509</v>
      </c>
      <c r="G483">
        <f>VLOOKUP(D483,[6]Sheet1!$B:$X,16,0)</f>
        <v>48</v>
      </c>
      <c r="H483">
        <f t="shared" si="14"/>
        <v>12</v>
      </c>
      <c r="M483">
        <f>VLOOKUP(B483,[7]Sheet2!$A:$C,3,0)</f>
        <v>42</v>
      </c>
      <c r="N483" t="str">
        <f>VLOOKUP(A483,'[8]Master-April24'!$A:$AP,42,0)</f>
        <v>AWD</v>
      </c>
    </row>
    <row r="484" spans="1:14" x14ac:dyDescent="0.25">
      <c r="A484" t="s">
        <v>3198</v>
      </c>
      <c r="B484" t="s">
        <v>6012</v>
      </c>
      <c r="C484">
        <v>1</v>
      </c>
      <c r="D484">
        <v>745</v>
      </c>
      <c r="E484">
        <f>VLOOKUP(D484,[6]Sheet1!$B:$X,23,0)</f>
        <v>24</v>
      </c>
      <c r="F484">
        <f>E484/C484</f>
        <v>24</v>
      </c>
      <c r="G484">
        <f>VLOOKUP(D484,[6]Sheet1!$B:$X,16,0)</f>
        <v>144</v>
      </c>
      <c r="H484">
        <f t="shared" si="14"/>
        <v>144</v>
      </c>
      <c r="M484">
        <f>VLOOKUP(B484,[7]Sheet2!$A:$C,3,0)</f>
        <v>42</v>
      </c>
      <c r="N484" t="str">
        <f>VLOOKUP(A484,'[8]Master-April24'!$A:$AP,42,0)</f>
        <v>AWD</v>
      </c>
    </row>
    <row r="485" spans="1:14" x14ac:dyDescent="0.25">
      <c r="A485" t="s">
        <v>3318</v>
      </c>
      <c r="B485" t="s">
        <v>7327</v>
      </c>
      <c r="C485">
        <v>2</v>
      </c>
      <c r="D485">
        <v>825</v>
      </c>
      <c r="E485">
        <f>VLOOKUP(D485,[6]Sheet1!$B:$X,23,0)</f>
        <v>0</v>
      </c>
      <c r="F485">
        <f>E485/C485</f>
        <v>0</v>
      </c>
      <c r="G485">
        <f>VLOOKUP(D485,[6]Sheet1!$B:$X,16,0)</f>
        <v>48</v>
      </c>
      <c r="H485">
        <f t="shared" si="14"/>
        <v>24</v>
      </c>
      <c r="M485">
        <f>VLOOKUP(B485,[7]Sheet2!$A:$C,3,0)</f>
        <v>42</v>
      </c>
      <c r="N485" t="e">
        <f>VLOOKUP(A485,'[8]Master-April24'!$A:$AP,42,0)</f>
        <v>#N/A</v>
      </c>
    </row>
    <row r="486" spans="1:14" x14ac:dyDescent="0.25">
      <c r="A486" t="s">
        <v>2550</v>
      </c>
      <c r="B486" t="s">
        <v>7568</v>
      </c>
      <c r="C486">
        <v>1</v>
      </c>
      <c r="D486">
        <v>5091</v>
      </c>
      <c r="G486">
        <f>VLOOKUP(D486,[6]Sheet1!$B:$X,16,0)</f>
        <v>48</v>
      </c>
      <c r="H486">
        <f t="shared" si="14"/>
        <v>48</v>
      </c>
      <c r="M486">
        <f>VLOOKUP(B486,[7]Sheet2!$A:$C,3,0)</f>
        <v>41</v>
      </c>
      <c r="N486" t="str">
        <f>VLOOKUP(A486,'[8]Master-April24'!$A:$AP,42,0)</f>
        <v>AWD</v>
      </c>
    </row>
    <row r="487" spans="1:14" x14ac:dyDescent="0.25">
      <c r="A487" t="s">
        <v>3189</v>
      </c>
      <c r="B487" t="s">
        <v>6048</v>
      </c>
      <c r="C487">
        <v>1</v>
      </c>
      <c r="D487">
        <v>741</v>
      </c>
      <c r="E487">
        <f>VLOOKUP(D487,[6]Sheet1!$B:$X,23,0)</f>
        <v>24</v>
      </c>
      <c r="F487">
        <f>E487/C487</f>
        <v>24</v>
      </c>
      <c r="G487">
        <f>VLOOKUP(D487,[6]Sheet1!$B:$X,16,0)</f>
        <v>144</v>
      </c>
      <c r="H487">
        <f t="shared" si="14"/>
        <v>144</v>
      </c>
      <c r="M487">
        <f>VLOOKUP(B487,[7]Sheet2!$A:$C,3,0)</f>
        <v>41</v>
      </c>
      <c r="N487" t="str">
        <f>VLOOKUP(A487,'[8]Master-April24'!$A:$AP,42,0)</f>
        <v>AWD</v>
      </c>
    </row>
    <row r="488" spans="1:14" x14ac:dyDescent="0.25">
      <c r="A488" t="s">
        <v>1579</v>
      </c>
      <c r="B488" t="s">
        <v>7176</v>
      </c>
      <c r="C488">
        <v>1</v>
      </c>
      <c r="D488">
        <v>3184</v>
      </c>
      <c r="G488">
        <f>VLOOKUP(D488,[6]Sheet1!$B:$X,16,0)</f>
        <v>5</v>
      </c>
      <c r="H488">
        <f t="shared" si="14"/>
        <v>5</v>
      </c>
      <c r="M488">
        <f>VLOOKUP(B488,[7]Sheet2!$A:$C,3,0)</f>
        <v>13</v>
      </c>
      <c r="N488" t="e">
        <f>VLOOKUP(A488,'[8]Master-April24'!$A:$AP,42,0)</f>
        <v>#N/A</v>
      </c>
    </row>
    <row r="489" spans="1:14" x14ac:dyDescent="0.25">
      <c r="A489" t="s">
        <v>5028</v>
      </c>
      <c r="B489" t="s">
        <v>5535</v>
      </c>
      <c r="C489">
        <v>2</v>
      </c>
      <c r="D489">
        <v>2222</v>
      </c>
      <c r="E489">
        <f>VLOOKUP(D489,[6]Sheet1!$B:$X,23,0)</f>
        <v>24</v>
      </c>
      <c r="F489">
        <f>E489/C489</f>
        <v>12</v>
      </c>
      <c r="G489">
        <f>VLOOKUP(D489,[6]Sheet1!$B:$X,16,0)</f>
        <v>72</v>
      </c>
      <c r="H489">
        <f t="shared" si="14"/>
        <v>36</v>
      </c>
      <c r="M489">
        <f>VLOOKUP(B489,[7]Sheet2!$A:$C,3,0)</f>
        <v>39</v>
      </c>
      <c r="N489" t="str">
        <f>VLOOKUP(A489,'[8]Master-April24'!$A:$AP,42,0)</f>
        <v>AWD</v>
      </c>
    </row>
    <row r="490" spans="1:14" x14ac:dyDescent="0.25">
      <c r="A490" t="s">
        <v>5024</v>
      </c>
      <c r="B490" t="s">
        <v>6321</v>
      </c>
      <c r="C490">
        <v>2</v>
      </c>
      <c r="D490">
        <v>62133</v>
      </c>
      <c r="G490">
        <f>VLOOKUP(D490,[6]Sheet1!$B:$X,16,0)</f>
        <v>36</v>
      </c>
      <c r="H490">
        <f t="shared" si="14"/>
        <v>18</v>
      </c>
      <c r="M490">
        <f>VLOOKUP(B490,[7]Sheet2!$A:$C,3,0)</f>
        <v>38</v>
      </c>
      <c r="N490" t="str">
        <f>VLOOKUP(A490,'[8]Master-April24'!$A:$AP,42,0)</f>
        <v>AWD</v>
      </c>
    </row>
    <row r="491" spans="1:14" x14ac:dyDescent="0.25">
      <c r="A491" t="s">
        <v>901</v>
      </c>
      <c r="B491" t="s">
        <v>7092</v>
      </c>
      <c r="C491">
        <v>1</v>
      </c>
      <c r="D491">
        <v>204</v>
      </c>
      <c r="E491">
        <f>VLOOKUP(D491,[6]Sheet1!$B:$X,23,0)</f>
        <v>24</v>
      </c>
      <c r="F491">
        <f>E491/C491</f>
        <v>24</v>
      </c>
      <c r="G491">
        <f>VLOOKUP(D491,[6]Sheet1!$B:$X,16,0)</f>
        <v>72</v>
      </c>
      <c r="H491">
        <f t="shared" si="14"/>
        <v>72</v>
      </c>
      <c r="M491">
        <f>VLOOKUP(B491,[7]Sheet2!$A:$C,3,0)</f>
        <v>38</v>
      </c>
      <c r="N491" t="e">
        <f>VLOOKUP(A491,'[8]Master-April24'!$A:$AP,42,0)</f>
        <v>#N/A</v>
      </c>
    </row>
    <row r="492" spans="1:14" x14ac:dyDescent="0.25">
      <c r="A492" t="s">
        <v>5072</v>
      </c>
      <c r="B492" t="s">
        <v>5975</v>
      </c>
      <c r="C492">
        <v>6</v>
      </c>
      <c r="D492">
        <v>5090</v>
      </c>
      <c r="G492">
        <f>VLOOKUP(D492,[6]Sheet1!$B:$X,16,0)</f>
        <v>48</v>
      </c>
      <c r="H492">
        <f t="shared" si="14"/>
        <v>8</v>
      </c>
      <c r="M492">
        <f>VLOOKUP(B492,[7]Sheet2!$A:$C,3,0)</f>
        <v>37</v>
      </c>
      <c r="N492" t="e">
        <f>VLOOKUP(A492,'[8]Master-April24'!$A:$AP,42,0)</f>
        <v>#N/A</v>
      </c>
    </row>
    <row r="493" spans="1:14" x14ac:dyDescent="0.25">
      <c r="A493" t="s">
        <v>3224</v>
      </c>
      <c r="B493" t="s">
        <v>6201</v>
      </c>
      <c r="C493">
        <v>2</v>
      </c>
      <c r="D493">
        <v>763</v>
      </c>
      <c r="E493">
        <f>VLOOKUP(D493,[6]Sheet1!$B:$X,23,0)</f>
        <v>24</v>
      </c>
      <c r="F493">
        <f>E493/C493</f>
        <v>12</v>
      </c>
      <c r="G493">
        <f>VLOOKUP(D493,[6]Sheet1!$B:$X,16,0)</f>
        <v>144</v>
      </c>
      <c r="H493">
        <f t="shared" si="14"/>
        <v>72</v>
      </c>
      <c r="M493">
        <f>VLOOKUP(B493,[7]Sheet2!$A:$C,3,0)</f>
        <v>37</v>
      </c>
      <c r="N493" t="str">
        <f>VLOOKUP(A493,'[8]Master-April24'!$A:$AP,42,0)</f>
        <v>AWD</v>
      </c>
    </row>
    <row r="494" spans="1:14" x14ac:dyDescent="0.25">
      <c r="A494" t="s">
        <v>1226</v>
      </c>
      <c r="B494" t="s">
        <v>6984</v>
      </c>
      <c r="C494">
        <v>1</v>
      </c>
      <c r="D494">
        <v>2506</v>
      </c>
      <c r="E494">
        <f>VLOOKUP(D494,[6]Sheet1!$B:$X,23,0)</f>
        <v>24</v>
      </c>
      <c r="F494">
        <f>E494/C494</f>
        <v>24</v>
      </c>
      <c r="G494">
        <f>VLOOKUP(D494,[6]Sheet1!$B:$X,16,0)</f>
        <v>144</v>
      </c>
      <c r="H494">
        <f t="shared" si="14"/>
        <v>144</v>
      </c>
      <c r="M494">
        <f>VLOOKUP(B494,[7]Sheet2!$A:$C,3,0)</f>
        <v>35</v>
      </c>
      <c r="N494" t="e">
        <f>VLOOKUP(A494,'[8]Master-April24'!$A:$AP,42,0)</f>
        <v>#N/A</v>
      </c>
    </row>
    <row r="495" spans="1:14" x14ac:dyDescent="0.25">
      <c r="A495" t="s">
        <v>4058</v>
      </c>
      <c r="B495" t="s">
        <v>7531</v>
      </c>
      <c r="C495">
        <v>2</v>
      </c>
      <c r="D495">
        <v>72321</v>
      </c>
      <c r="G495">
        <f>VLOOKUP(D495,[6]Sheet1!$B:$X,16,0)</f>
        <v>48</v>
      </c>
      <c r="H495">
        <f t="shared" si="14"/>
        <v>24</v>
      </c>
      <c r="M495">
        <f>VLOOKUP(B495,[7]Sheet2!$A:$C,3,0)</f>
        <v>33</v>
      </c>
      <c r="N495" t="e">
        <f>VLOOKUP(A495,'[8]Master-April24'!$A:$AP,42,0)</f>
        <v>#N/A</v>
      </c>
    </row>
    <row r="496" spans="1:14" x14ac:dyDescent="0.25">
      <c r="A496" t="s">
        <v>642</v>
      </c>
      <c r="B496" t="s">
        <v>6071</v>
      </c>
      <c r="C496">
        <v>1</v>
      </c>
      <c r="D496">
        <v>1754</v>
      </c>
      <c r="E496">
        <f>VLOOKUP(D496,[6]Sheet1!$B:$X,23,0)</f>
        <v>24</v>
      </c>
      <c r="F496">
        <f>E496/C496</f>
        <v>24</v>
      </c>
      <c r="G496">
        <f>VLOOKUP(D496,[6]Sheet1!$B:$X,16,0)</f>
        <v>144</v>
      </c>
      <c r="H496">
        <f t="shared" si="14"/>
        <v>144</v>
      </c>
      <c r="M496">
        <f>VLOOKUP(B496,[7]Sheet2!$A:$C,3,0)</f>
        <v>33</v>
      </c>
      <c r="N496" t="e">
        <f>VLOOKUP(A496,'[8]Master-April24'!$A:$AP,42,0)</f>
        <v>#N/A</v>
      </c>
    </row>
    <row r="497" spans="1:14" x14ac:dyDescent="0.25">
      <c r="A497" t="s">
        <v>2175</v>
      </c>
      <c r="B497" t="s">
        <v>5746</v>
      </c>
      <c r="C497">
        <v>2</v>
      </c>
      <c r="D497">
        <v>4127</v>
      </c>
      <c r="G497">
        <f>VLOOKUP(D497,[6]Sheet1!$B:$X,16,0)</f>
        <v>12</v>
      </c>
      <c r="H497">
        <f t="shared" si="14"/>
        <v>6</v>
      </c>
      <c r="M497">
        <f>VLOOKUP(B497,[7]Sheet2!$A:$C,3,0)</f>
        <v>86</v>
      </c>
      <c r="N497" t="str">
        <f>VLOOKUP(A497,'[8]Master-April24'!$A:$AP,42,0)</f>
        <v>AWD</v>
      </c>
    </row>
    <row r="498" spans="1:14" x14ac:dyDescent="0.25">
      <c r="A498" t="s">
        <v>3893</v>
      </c>
      <c r="B498" t="s">
        <v>7615</v>
      </c>
      <c r="C498">
        <v>6</v>
      </c>
      <c r="D498">
        <v>519</v>
      </c>
      <c r="G498">
        <f>VLOOKUP(D498,[6]Sheet1!$B:$X,16,0)</f>
        <v>36</v>
      </c>
      <c r="H498">
        <f t="shared" si="14"/>
        <v>6</v>
      </c>
      <c r="M498">
        <f>VLOOKUP(B498,[7]Sheet2!$A:$C,3,0)</f>
        <v>69</v>
      </c>
      <c r="N498" t="str">
        <f>VLOOKUP(A498,'[8]Master-April24'!$A:$AP,42,0)</f>
        <v>AWD</v>
      </c>
    </row>
    <row r="499" spans="1:14" x14ac:dyDescent="0.25">
      <c r="A499" t="s">
        <v>1460</v>
      </c>
      <c r="B499" t="s">
        <v>5692</v>
      </c>
      <c r="C499">
        <v>6</v>
      </c>
      <c r="D499">
        <v>3132</v>
      </c>
      <c r="G499">
        <f>VLOOKUP(D499,[6]Sheet1!$B:$X,16,0)</f>
        <v>48</v>
      </c>
      <c r="H499">
        <f t="shared" si="14"/>
        <v>8</v>
      </c>
      <c r="M499">
        <f>VLOOKUP(B499,[7]Sheet2!$A:$C,3,0)</f>
        <v>30</v>
      </c>
      <c r="N499" t="str">
        <f>VLOOKUP(A499,'[8]Master-April24'!$A:$AP,42,0)</f>
        <v>AWD</v>
      </c>
    </row>
    <row r="500" spans="1:14" x14ac:dyDescent="0.25">
      <c r="A500" t="s">
        <v>520</v>
      </c>
      <c r="B500" t="s">
        <v>7014</v>
      </c>
      <c r="C500">
        <v>1</v>
      </c>
      <c r="D500">
        <v>17065</v>
      </c>
      <c r="E500">
        <f>VLOOKUP(D500,[6]Sheet1!$B:$X,23,0)</f>
        <v>24</v>
      </c>
      <c r="F500">
        <f>E500/C500</f>
        <v>24</v>
      </c>
      <c r="G500">
        <f>VLOOKUP(D500,[6]Sheet1!$B:$X,16,0)</f>
        <v>144</v>
      </c>
      <c r="H500">
        <f t="shared" si="14"/>
        <v>144</v>
      </c>
      <c r="M500">
        <f>VLOOKUP(B500,[7]Sheet2!$A:$C,3,0)</f>
        <v>30</v>
      </c>
      <c r="N500" t="str">
        <f>VLOOKUP(A500,'[8]Master-April24'!$A:$AP,42,0)</f>
        <v>AWD</v>
      </c>
    </row>
    <row r="501" spans="1:14" x14ac:dyDescent="0.25">
      <c r="A501" t="s">
        <v>2865</v>
      </c>
      <c r="B501" t="s">
        <v>5912</v>
      </c>
      <c r="C501">
        <v>6</v>
      </c>
      <c r="D501">
        <v>565</v>
      </c>
      <c r="G501">
        <f>VLOOKUP(D501,[6]Sheet1!$B:$X,16,0)</f>
        <v>36</v>
      </c>
      <c r="H501">
        <f t="shared" si="14"/>
        <v>6</v>
      </c>
      <c r="M501">
        <f>VLOOKUP(B501,[7]Sheet2!$A:$C,3,0)</f>
        <v>68</v>
      </c>
      <c r="N501" t="str">
        <f>VLOOKUP(A501,'[8]Master-April24'!$A:$AP,42,0)</f>
        <v>AWD</v>
      </c>
    </row>
    <row r="502" spans="1:14" x14ac:dyDescent="0.25">
      <c r="A502" t="s">
        <v>2692</v>
      </c>
      <c r="B502" t="s">
        <v>7174</v>
      </c>
      <c r="C502">
        <v>1</v>
      </c>
      <c r="D502">
        <v>524</v>
      </c>
      <c r="E502">
        <f>VLOOKUP(D502,[6]Sheet1!$B:$X,23,0)</f>
        <v>0</v>
      </c>
      <c r="F502">
        <f>E502/C502</f>
        <v>0</v>
      </c>
      <c r="G502">
        <f>VLOOKUP(D502,[6]Sheet1!$B:$X,16,0)</f>
        <v>48</v>
      </c>
      <c r="H502">
        <f t="shared" si="14"/>
        <v>48</v>
      </c>
      <c r="M502">
        <f>VLOOKUP(B502,[7]Sheet2!$A:$C,3,0)</f>
        <v>28</v>
      </c>
      <c r="N502" t="e">
        <f>VLOOKUP(A502,'[8]Master-April24'!$A:$AP,42,0)</f>
        <v>#N/A</v>
      </c>
    </row>
    <row r="503" spans="1:14" x14ac:dyDescent="0.25">
      <c r="A503" t="s">
        <v>2923</v>
      </c>
      <c r="B503" t="s">
        <v>6114</v>
      </c>
      <c r="C503">
        <v>2</v>
      </c>
      <c r="D503">
        <v>596</v>
      </c>
      <c r="G503">
        <f>VLOOKUP(D503,[6]Sheet1!$B:$X,16,0)</f>
        <v>36</v>
      </c>
      <c r="H503">
        <f t="shared" si="14"/>
        <v>18</v>
      </c>
      <c r="M503">
        <f>VLOOKUP(B503,[7]Sheet2!$A:$C,3,0)</f>
        <v>27</v>
      </c>
      <c r="N503" t="e">
        <f>VLOOKUP(A503,'[8]Master-April24'!$A:$AP,42,0)</f>
        <v>#N/A</v>
      </c>
    </row>
    <row r="504" spans="1:14" x14ac:dyDescent="0.25">
      <c r="A504" t="s">
        <v>3297</v>
      </c>
      <c r="B504" t="s">
        <v>7844</v>
      </c>
      <c r="C504">
        <v>6</v>
      </c>
      <c r="D504">
        <v>802</v>
      </c>
      <c r="E504">
        <f>VLOOKUP(D504,[6]Sheet1!$B:$X,23,0)</f>
        <v>24</v>
      </c>
      <c r="F504">
        <f t="shared" ref="F504:F509" si="15">E504/C504</f>
        <v>4</v>
      </c>
      <c r="G504">
        <f>VLOOKUP(D504,[6]Sheet1!$B:$X,16,0)</f>
        <v>144</v>
      </c>
      <c r="H504">
        <f t="shared" si="14"/>
        <v>24</v>
      </c>
      <c r="M504">
        <f>VLOOKUP(B504,[7]Sheet2!$A:$C,3,0)</f>
        <v>27</v>
      </c>
      <c r="N504" t="str">
        <f>VLOOKUP(A504,'[8]Master-April24'!$A:$AP,42,0)</f>
        <v>AWD</v>
      </c>
    </row>
    <row r="505" spans="1:14" x14ac:dyDescent="0.25">
      <c r="A505" t="s">
        <v>911</v>
      </c>
      <c r="B505" t="s">
        <v>5660</v>
      </c>
      <c r="C505">
        <v>2</v>
      </c>
      <c r="D505">
        <v>2052</v>
      </c>
      <c r="E505">
        <f>VLOOKUP(D505,[6]Sheet1!$B:$X,23,0)</f>
        <v>24</v>
      </c>
      <c r="F505">
        <f t="shared" si="15"/>
        <v>12</v>
      </c>
      <c r="G505">
        <f>VLOOKUP(D505,[6]Sheet1!$B:$X,16,0)</f>
        <v>144</v>
      </c>
      <c r="H505">
        <f t="shared" si="14"/>
        <v>72</v>
      </c>
      <c r="M505">
        <f>VLOOKUP(B505,[7]Sheet2!$A:$C,3,0)</f>
        <v>27</v>
      </c>
      <c r="N505" t="str">
        <f>VLOOKUP(A505,'[8]Master-April24'!$A:$AP,42,0)</f>
        <v>AWD</v>
      </c>
    </row>
    <row r="506" spans="1:14" x14ac:dyDescent="0.25">
      <c r="A506" t="s">
        <v>4916</v>
      </c>
      <c r="B506" t="s">
        <v>7869</v>
      </c>
      <c r="C506">
        <v>2</v>
      </c>
      <c r="D506">
        <v>804</v>
      </c>
      <c r="E506">
        <f>VLOOKUP(D506,[6]Sheet1!$B:$X,23,0)</f>
        <v>24</v>
      </c>
      <c r="F506">
        <f t="shared" si="15"/>
        <v>12</v>
      </c>
      <c r="G506">
        <f>VLOOKUP(D506,[6]Sheet1!$B:$X,16,0)</f>
        <v>144</v>
      </c>
      <c r="H506">
        <f t="shared" si="14"/>
        <v>72</v>
      </c>
      <c r="M506">
        <f>VLOOKUP(B506,[7]Sheet2!$A:$C,3,0)</f>
        <v>27</v>
      </c>
      <c r="N506" t="str">
        <f>VLOOKUP(A506,'[8]Master-April24'!$A:$AP,42,0)</f>
        <v>AWD</v>
      </c>
    </row>
    <row r="507" spans="1:14" x14ac:dyDescent="0.25">
      <c r="A507" t="s">
        <v>648</v>
      </c>
      <c r="B507" t="s">
        <v>7045</v>
      </c>
      <c r="C507">
        <v>1</v>
      </c>
      <c r="D507">
        <v>1756</v>
      </c>
      <c r="E507">
        <f>VLOOKUP(D507,[6]Sheet1!$B:$X,23,0)</f>
        <v>24</v>
      </c>
      <c r="F507">
        <f t="shared" si="15"/>
        <v>24</v>
      </c>
      <c r="G507">
        <f>VLOOKUP(D507,[6]Sheet1!$B:$X,16,0)</f>
        <v>144</v>
      </c>
      <c r="H507">
        <f t="shared" si="14"/>
        <v>144</v>
      </c>
      <c r="M507">
        <f>VLOOKUP(B507,[7]Sheet2!$A:$C,3,0)</f>
        <v>27</v>
      </c>
      <c r="N507" t="str">
        <f>VLOOKUP(A507,'[8]Master-April24'!$A:$AP,42,0)</f>
        <v>AWD</v>
      </c>
    </row>
    <row r="508" spans="1:14" x14ac:dyDescent="0.25">
      <c r="A508" t="s">
        <v>3217</v>
      </c>
      <c r="B508" t="s">
        <v>6150</v>
      </c>
      <c r="C508">
        <v>1</v>
      </c>
      <c r="D508">
        <v>760</v>
      </c>
      <c r="E508">
        <f>VLOOKUP(D508,[6]Sheet1!$B:$X,23,0)</f>
        <v>24</v>
      </c>
      <c r="F508">
        <f t="shared" si="15"/>
        <v>24</v>
      </c>
      <c r="G508">
        <f>VLOOKUP(D508,[6]Sheet1!$B:$X,16,0)</f>
        <v>144</v>
      </c>
      <c r="H508">
        <f t="shared" si="14"/>
        <v>144</v>
      </c>
      <c r="M508">
        <f>VLOOKUP(B508,[7]Sheet2!$A:$C,3,0)</f>
        <v>27</v>
      </c>
      <c r="N508" t="e">
        <f>VLOOKUP(A508,'[8]Master-April24'!$A:$AP,42,0)</f>
        <v>#N/A</v>
      </c>
    </row>
    <row r="509" spans="1:14" x14ac:dyDescent="0.25">
      <c r="A509" t="s">
        <v>3400</v>
      </c>
      <c r="B509" t="s">
        <v>6812</v>
      </c>
      <c r="C509">
        <v>1</v>
      </c>
      <c r="D509">
        <v>905</v>
      </c>
      <c r="E509">
        <f>VLOOKUP(D509,[6]Sheet1!$B:$X,23,0)</f>
        <v>24</v>
      </c>
      <c r="F509">
        <f t="shared" si="15"/>
        <v>24</v>
      </c>
      <c r="G509">
        <f>VLOOKUP(D509,[6]Sheet1!$B:$X,16,0)</f>
        <v>144</v>
      </c>
      <c r="H509">
        <f t="shared" si="14"/>
        <v>144</v>
      </c>
      <c r="M509">
        <f>VLOOKUP(B509,[7]Sheet2!$A:$C,3,0)</f>
        <v>27</v>
      </c>
      <c r="N509" t="str">
        <f>VLOOKUP(A509,'[8]Master-April24'!$A:$AP,42,0)</f>
        <v>AWD</v>
      </c>
    </row>
    <row r="510" spans="1:14" x14ac:dyDescent="0.25">
      <c r="A510" t="s">
        <v>4906</v>
      </c>
      <c r="B510" t="s">
        <v>7440</v>
      </c>
      <c r="C510">
        <v>4</v>
      </c>
      <c r="D510">
        <v>5009</v>
      </c>
      <c r="G510" t="e">
        <f>VLOOKUP(D510,[6]Sheet1!$B:$X,16,0)</f>
        <v>#N/A</v>
      </c>
      <c r="H510" t="e">
        <f t="shared" si="14"/>
        <v>#N/A</v>
      </c>
      <c r="M510">
        <f>VLOOKUP(B510,[7]Sheet2!$A:$C,3,0)</f>
        <v>26</v>
      </c>
      <c r="N510" t="str">
        <f>VLOOKUP(A510,'[8]Master-April24'!$A:$AP,42,0)</f>
        <v>AWD</v>
      </c>
    </row>
    <row r="511" spans="1:14" x14ac:dyDescent="0.25">
      <c r="A511" t="s">
        <v>633</v>
      </c>
      <c r="B511" t="s">
        <v>6132</v>
      </c>
      <c r="C511">
        <v>4</v>
      </c>
      <c r="D511">
        <v>1748</v>
      </c>
      <c r="E511">
        <f>VLOOKUP(D511,[6]Sheet1!$B:$X,23,0)</f>
        <v>24</v>
      </c>
      <c r="F511">
        <f>E511/C511</f>
        <v>6</v>
      </c>
      <c r="G511">
        <f>VLOOKUP(D511,[6]Sheet1!$B:$X,16,0)</f>
        <v>144</v>
      </c>
      <c r="H511">
        <f t="shared" si="14"/>
        <v>36</v>
      </c>
      <c r="M511">
        <f>VLOOKUP(B511,[7]Sheet2!$A:$C,3,0)</f>
        <v>26</v>
      </c>
      <c r="N511" t="str">
        <f>VLOOKUP(A511,'[8]Master-April24'!$A:$AP,42,0)</f>
        <v>AWD</v>
      </c>
    </row>
    <row r="512" spans="1:14" x14ac:dyDescent="0.25">
      <c r="A512" t="s">
        <v>1176</v>
      </c>
      <c r="B512" t="s">
        <v>7010</v>
      </c>
      <c r="C512">
        <v>1</v>
      </c>
      <c r="D512">
        <v>2341</v>
      </c>
      <c r="E512">
        <f>VLOOKUP(D512,[6]Sheet1!$B:$X,23,0)</f>
        <v>12</v>
      </c>
      <c r="F512">
        <f>E512/C512</f>
        <v>12</v>
      </c>
      <c r="G512">
        <f>VLOOKUP(D512,[6]Sheet1!$B:$X,16,0)</f>
        <v>144</v>
      </c>
      <c r="H512">
        <f t="shared" si="14"/>
        <v>144</v>
      </c>
      <c r="M512">
        <f>VLOOKUP(B512,[7]Sheet2!$A:$C,3,0)</f>
        <v>26</v>
      </c>
      <c r="N512" t="e">
        <f>VLOOKUP(A512,'[8]Master-April24'!$A:$AP,42,0)</f>
        <v>#N/A</v>
      </c>
    </row>
    <row r="513" spans="1:14" x14ac:dyDescent="0.25">
      <c r="A513" t="s">
        <v>540</v>
      </c>
      <c r="B513" t="s">
        <v>7015</v>
      </c>
      <c r="C513">
        <v>5</v>
      </c>
      <c r="D513">
        <v>17075</v>
      </c>
      <c r="E513" t="e">
        <f>VLOOKUP(D513,[6]Sheet1!$B:$X,23,0)</f>
        <v>#N/A</v>
      </c>
      <c r="F513" t="e">
        <f>E513/C513</f>
        <v>#N/A</v>
      </c>
      <c r="G513" t="e">
        <f>VLOOKUP(D513,[6]Sheet1!$B:$X,16,0)</f>
        <v>#N/A</v>
      </c>
      <c r="H513" t="e">
        <f t="shared" si="14"/>
        <v>#N/A</v>
      </c>
      <c r="M513">
        <f>VLOOKUP(B513,[7]Sheet2!$A:$C,3,0)</f>
        <v>25</v>
      </c>
      <c r="N513" t="str">
        <f>VLOOKUP(A513,'[8]Master-April24'!$A:$AP,42,0)</f>
        <v>AWD</v>
      </c>
    </row>
    <row r="514" spans="1:14" x14ac:dyDescent="0.25">
      <c r="A514" t="s">
        <v>884</v>
      </c>
      <c r="B514" t="s">
        <v>5461</v>
      </c>
      <c r="C514">
        <v>1</v>
      </c>
      <c r="D514">
        <v>2042</v>
      </c>
      <c r="E514">
        <f>VLOOKUP(D514,[6]Sheet1!$B:$X,23,0)</f>
        <v>24</v>
      </c>
      <c r="F514">
        <f>E514/C514</f>
        <v>24</v>
      </c>
      <c r="G514">
        <f>VLOOKUP(D514,[6]Sheet1!$B:$X,16,0)</f>
        <v>144</v>
      </c>
      <c r="H514">
        <f t="shared" ref="H514:H577" si="16">G514/C514</f>
        <v>144</v>
      </c>
      <c r="M514">
        <f>VLOOKUP(B514,[7]Sheet2!$A:$C,3,0)</f>
        <v>25</v>
      </c>
      <c r="N514" t="str">
        <f>VLOOKUP(A514,'[8]Master-April24'!$A:$AP,42,0)</f>
        <v>AWD</v>
      </c>
    </row>
    <row r="515" spans="1:14" x14ac:dyDescent="0.25">
      <c r="A515" t="s">
        <v>5085</v>
      </c>
      <c r="B515" t="s">
        <v>6134</v>
      </c>
      <c r="C515">
        <v>5</v>
      </c>
      <c r="D515">
        <v>2156</v>
      </c>
      <c r="G515">
        <f>VLOOKUP(D515,[6]Sheet1!$B:$X,16,0)</f>
        <v>50</v>
      </c>
      <c r="H515">
        <f t="shared" si="16"/>
        <v>10</v>
      </c>
      <c r="M515">
        <f>VLOOKUP(B515,[7]Sheet2!$A:$C,3,0)</f>
        <v>24</v>
      </c>
      <c r="N515" t="e">
        <f>VLOOKUP(A515,'[8]Master-April24'!$A:$AP,42,0)</f>
        <v>#N/A</v>
      </c>
    </row>
    <row r="516" spans="1:14" x14ac:dyDescent="0.25">
      <c r="A516" t="s">
        <v>270</v>
      </c>
      <c r="B516" t="s">
        <v>6988</v>
      </c>
      <c r="C516">
        <v>1</v>
      </c>
      <c r="D516">
        <v>1274</v>
      </c>
      <c r="E516">
        <f>VLOOKUP(D516,[6]Sheet1!$B:$X,23,0)</f>
        <v>12</v>
      </c>
      <c r="F516">
        <f>E516/C516</f>
        <v>12</v>
      </c>
      <c r="G516">
        <f>VLOOKUP(D516,[6]Sheet1!$B:$X,16,0)</f>
        <v>72</v>
      </c>
      <c r="H516">
        <f t="shared" si="16"/>
        <v>72</v>
      </c>
      <c r="M516">
        <f>VLOOKUP(B516,[7]Sheet2!$A:$C,3,0)</f>
        <v>24</v>
      </c>
      <c r="N516" t="e">
        <f>VLOOKUP(A516,'[8]Master-April24'!$A:$AP,42,0)</f>
        <v>#N/A</v>
      </c>
    </row>
    <row r="517" spans="1:14" x14ac:dyDescent="0.25">
      <c r="A517" t="s">
        <v>362</v>
      </c>
      <c r="B517" t="s">
        <v>6056</v>
      </c>
      <c r="C517">
        <v>2</v>
      </c>
      <c r="D517">
        <v>1612</v>
      </c>
      <c r="E517">
        <f>VLOOKUP(D517,[6]Sheet1!$B:$X,23,0)</f>
        <v>24</v>
      </c>
      <c r="F517">
        <f>E517/C517</f>
        <v>12</v>
      </c>
      <c r="G517">
        <f>VLOOKUP(D517,[6]Sheet1!$B:$X,16,0)</f>
        <v>144</v>
      </c>
      <c r="H517">
        <f t="shared" si="16"/>
        <v>72</v>
      </c>
      <c r="M517">
        <f>VLOOKUP(B517,[7]Sheet2!$A:$C,3,0)</f>
        <v>23</v>
      </c>
      <c r="N517" t="str">
        <f>VLOOKUP(A517,'[8]Master-April24'!$A:$AP,42,0)</f>
        <v>AWD</v>
      </c>
    </row>
    <row r="518" spans="1:14" x14ac:dyDescent="0.25">
      <c r="A518" t="s">
        <v>3928</v>
      </c>
      <c r="B518" t="s">
        <v>7518</v>
      </c>
      <c r="C518">
        <v>2</v>
      </c>
      <c r="D518">
        <v>6812</v>
      </c>
      <c r="E518">
        <f>VLOOKUP(D518,[6]Sheet1!$B:$X,23,0)</f>
        <v>24</v>
      </c>
      <c r="F518">
        <f>E518/C518</f>
        <v>12</v>
      </c>
      <c r="G518">
        <f>VLOOKUP(D518,[6]Sheet1!$B:$X,16,0)</f>
        <v>144</v>
      </c>
      <c r="H518">
        <f t="shared" si="16"/>
        <v>72</v>
      </c>
      <c r="M518">
        <f>VLOOKUP(B518,[7]Sheet2!$A:$C,3,0)</f>
        <v>23</v>
      </c>
      <c r="N518" t="e">
        <f>VLOOKUP(A518,'[8]Master-April24'!$A:$AP,42,0)</f>
        <v>#N/A</v>
      </c>
    </row>
    <row r="519" spans="1:14" x14ac:dyDescent="0.25">
      <c r="A519" t="s">
        <v>2172</v>
      </c>
      <c r="B519" t="s">
        <v>5299</v>
      </c>
      <c r="C519">
        <v>2</v>
      </c>
      <c r="D519">
        <v>4126</v>
      </c>
      <c r="G519">
        <f>VLOOKUP(D519,[6]Sheet1!$B:$X,16,0)</f>
        <v>12</v>
      </c>
      <c r="H519">
        <f t="shared" si="16"/>
        <v>6</v>
      </c>
      <c r="M519">
        <f>VLOOKUP(B519,[7]Sheet2!$A:$C,3,0)</f>
        <v>62</v>
      </c>
      <c r="N519" t="str">
        <f>VLOOKUP(A519,'[8]Master-April24'!$A:$AP,42,0)</f>
        <v>AWD</v>
      </c>
    </row>
    <row r="520" spans="1:14" x14ac:dyDescent="0.25">
      <c r="A520" t="s">
        <v>3902</v>
      </c>
      <c r="B520" t="s">
        <v>5586</v>
      </c>
      <c r="C520">
        <v>2</v>
      </c>
      <c r="D520">
        <v>5091</v>
      </c>
      <c r="G520">
        <f>VLOOKUP(D520,[6]Sheet1!$B:$X,16,0)</f>
        <v>48</v>
      </c>
      <c r="H520">
        <f t="shared" si="16"/>
        <v>24</v>
      </c>
      <c r="M520">
        <f>VLOOKUP(B520,[7]Sheet2!$A:$C,3,0)</f>
        <v>22</v>
      </c>
      <c r="N520" t="str">
        <f>VLOOKUP(A520,'[8]Master-April24'!$A:$AP,42,0)</f>
        <v>AWD</v>
      </c>
    </row>
    <row r="521" spans="1:14" x14ac:dyDescent="0.25">
      <c r="A521" t="s">
        <v>2611</v>
      </c>
      <c r="B521" t="s">
        <v>6118</v>
      </c>
      <c r="C521">
        <v>1</v>
      </c>
      <c r="D521">
        <v>5132</v>
      </c>
      <c r="E521">
        <f>VLOOKUP(D521,[6]Sheet1!$B:$X,23,0)</f>
        <v>24</v>
      </c>
      <c r="F521">
        <f>E521/C521</f>
        <v>24</v>
      </c>
      <c r="G521">
        <f>VLOOKUP(D521,[6]Sheet1!$B:$X,16,0)</f>
        <v>144</v>
      </c>
      <c r="H521">
        <f t="shared" si="16"/>
        <v>144</v>
      </c>
      <c r="M521">
        <f>VLOOKUP(B521,[7]Sheet2!$A:$C,3,0)</f>
        <v>22</v>
      </c>
      <c r="N521" t="e">
        <f>VLOOKUP(A521,'[8]Master-April24'!$A:$AP,42,0)</f>
        <v>#N/A</v>
      </c>
    </row>
    <row r="522" spans="1:14" x14ac:dyDescent="0.25">
      <c r="A522" t="s">
        <v>2194</v>
      </c>
      <c r="B522" t="s">
        <v>6032</v>
      </c>
      <c r="C522">
        <v>2</v>
      </c>
      <c r="D522">
        <v>4142</v>
      </c>
      <c r="G522">
        <f>VLOOKUP(D522,[6]Sheet1!$B:$X,16,0)</f>
        <v>12</v>
      </c>
      <c r="H522">
        <f t="shared" si="16"/>
        <v>6</v>
      </c>
      <c r="M522">
        <f>VLOOKUP(B522,[7]Sheet2!$A:$C,3,0)</f>
        <v>59</v>
      </c>
      <c r="N522" t="str">
        <f>VLOOKUP(A522,'[8]Master-April24'!$A:$AP,42,0)</f>
        <v>AWD</v>
      </c>
    </row>
    <row r="523" spans="1:14" x14ac:dyDescent="0.25">
      <c r="A523" t="s">
        <v>3347</v>
      </c>
      <c r="B523" t="s">
        <v>5885</v>
      </c>
      <c r="C523">
        <v>4</v>
      </c>
      <c r="D523">
        <v>846</v>
      </c>
      <c r="G523">
        <f>VLOOKUP(D523,[6]Sheet1!$B:$X,16,0)</f>
        <v>24</v>
      </c>
      <c r="H523">
        <f t="shared" si="16"/>
        <v>6</v>
      </c>
      <c r="M523">
        <f>VLOOKUP(B523,[7]Sheet2!$A:$C,3,0)</f>
        <v>58</v>
      </c>
      <c r="N523" t="str">
        <f>VLOOKUP(A523,'[8]Master-April24'!$A:$AP,42,0)</f>
        <v>AWD</v>
      </c>
    </row>
    <row r="524" spans="1:14" x14ac:dyDescent="0.25">
      <c r="A524" t="s">
        <v>698</v>
      </c>
      <c r="B524" t="s">
        <v>6065</v>
      </c>
      <c r="C524">
        <v>4</v>
      </c>
      <c r="D524">
        <v>1801</v>
      </c>
      <c r="E524">
        <f>VLOOKUP(D524,[6]Sheet1!$B:$X,23,0)</f>
        <v>24</v>
      </c>
      <c r="F524">
        <f>E524/C524</f>
        <v>6</v>
      </c>
      <c r="G524">
        <f>VLOOKUP(D524,[6]Sheet1!$B:$X,16,0)</f>
        <v>72</v>
      </c>
      <c r="H524">
        <f t="shared" si="16"/>
        <v>18</v>
      </c>
      <c r="M524">
        <f>VLOOKUP(B524,[7]Sheet2!$A:$C,3,0)</f>
        <v>21</v>
      </c>
      <c r="N524" t="str">
        <f>VLOOKUP(A524,'[8]Master-April24'!$A:$AP,42,0)</f>
        <v>AWD</v>
      </c>
    </row>
    <row r="525" spans="1:14" x14ac:dyDescent="0.25">
      <c r="A525" t="s">
        <v>393</v>
      </c>
      <c r="B525" t="s">
        <v>6139</v>
      </c>
      <c r="C525">
        <v>3</v>
      </c>
      <c r="D525">
        <v>1634</v>
      </c>
      <c r="E525">
        <f>VLOOKUP(D525,[6]Sheet1!$B:$X,23,0)</f>
        <v>24</v>
      </c>
      <c r="F525">
        <f>E525/C525</f>
        <v>8</v>
      </c>
      <c r="G525">
        <f>VLOOKUP(D525,[6]Sheet1!$B:$X,16,0)</f>
        <v>144</v>
      </c>
      <c r="H525">
        <f t="shared" si="16"/>
        <v>48</v>
      </c>
      <c r="M525">
        <f>VLOOKUP(B525,[7]Sheet2!$A:$C,3,0)</f>
        <v>21</v>
      </c>
      <c r="N525" t="e">
        <f>VLOOKUP(A525,'[8]Master-April24'!$A:$AP,42,0)</f>
        <v>#N/A</v>
      </c>
    </row>
    <row r="526" spans="1:14" x14ac:dyDescent="0.25">
      <c r="A526" t="s">
        <v>4004</v>
      </c>
      <c r="B526" t="s">
        <v>6820</v>
      </c>
      <c r="C526">
        <v>1</v>
      </c>
      <c r="D526">
        <v>2561</v>
      </c>
      <c r="E526">
        <f>VLOOKUP(D526,[6]Sheet1!$B:$X,23,0)</f>
        <v>12</v>
      </c>
      <c r="F526">
        <f>E526/C526</f>
        <v>12</v>
      </c>
      <c r="G526">
        <f>VLOOKUP(D526,[6]Sheet1!$B:$X,16,0)</f>
        <v>72</v>
      </c>
      <c r="H526">
        <f t="shared" si="16"/>
        <v>72</v>
      </c>
      <c r="M526">
        <f>VLOOKUP(B526,[7]Sheet2!$A:$C,3,0)</f>
        <v>21</v>
      </c>
      <c r="N526" t="str">
        <f>VLOOKUP(A526,'[8]Master-April24'!$A:$AP,42,0)</f>
        <v>AWD</v>
      </c>
    </row>
    <row r="527" spans="1:14" x14ac:dyDescent="0.25">
      <c r="A527" t="s">
        <v>370</v>
      </c>
      <c r="B527" t="s">
        <v>7107</v>
      </c>
      <c r="C527">
        <v>1</v>
      </c>
      <c r="D527">
        <v>1615</v>
      </c>
      <c r="E527">
        <f>VLOOKUP(D527,[6]Sheet1!$B:$X,23,0)</f>
        <v>24</v>
      </c>
      <c r="F527">
        <f>E527/C527</f>
        <v>24</v>
      </c>
      <c r="G527">
        <f>VLOOKUP(D527,[6]Sheet1!$B:$X,16,0)</f>
        <v>144</v>
      </c>
      <c r="H527">
        <f t="shared" si="16"/>
        <v>144</v>
      </c>
      <c r="M527">
        <f>VLOOKUP(B527,[7]Sheet2!$A:$C,3,0)</f>
        <v>21</v>
      </c>
      <c r="N527" t="e">
        <f>VLOOKUP(A527,'[8]Master-April24'!$A:$AP,42,0)</f>
        <v>#N/A</v>
      </c>
    </row>
    <row r="528" spans="1:14" x14ac:dyDescent="0.25">
      <c r="A528" t="s">
        <v>3827</v>
      </c>
      <c r="B528" t="s">
        <v>7025</v>
      </c>
      <c r="C528">
        <v>1</v>
      </c>
      <c r="D528">
        <v>17086</v>
      </c>
      <c r="G528">
        <f>VLOOKUP(D528,[6]Sheet1!$B:$X,16,0)</f>
        <v>12</v>
      </c>
      <c r="H528">
        <f t="shared" si="16"/>
        <v>12</v>
      </c>
      <c r="M528">
        <f>VLOOKUP(B528,[7]Sheet2!$A:$C,3,0)</f>
        <v>20</v>
      </c>
      <c r="N528" t="str">
        <f>VLOOKUP(A528,'[8]Master-April24'!$A:$AP,42,0)</f>
        <v>AWD</v>
      </c>
    </row>
    <row r="529" spans="1:14" x14ac:dyDescent="0.25">
      <c r="A529" t="s">
        <v>3901</v>
      </c>
      <c r="B529" t="s">
        <v>6133</v>
      </c>
      <c r="C529">
        <v>2</v>
      </c>
      <c r="D529">
        <v>5090</v>
      </c>
      <c r="G529">
        <f>VLOOKUP(D529,[6]Sheet1!$B:$X,16,0)</f>
        <v>48</v>
      </c>
      <c r="H529">
        <f t="shared" si="16"/>
        <v>24</v>
      </c>
      <c r="M529">
        <f>VLOOKUP(B529,[7]Sheet2!$A:$C,3,0)</f>
        <v>20</v>
      </c>
      <c r="N529" t="e">
        <f>VLOOKUP(A529,'[8]Master-April24'!$A:$AP,42,0)</f>
        <v>#N/A</v>
      </c>
    </row>
    <row r="530" spans="1:14" x14ac:dyDescent="0.25">
      <c r="A530" t="s">
        <v>4988</v>
      </c>
      <c r="B530" t="s">
        <v>6173</v>
      </c>
      <c r="C530">
        <v>6</v>
      </c>
      <c r="D530">
        <v>4403</v>
      </c>
      <c r="E530">
        <f>VLOOKUP(D530,[6]Sheet1!$B:$X,23,0)</f>
        <v>24</v>
      </c>
      <c r="F530">
        <f>E530/C530</f>
        <v>4</v>
      </c>
      <c r="G530">
        <f>VLOOKUP(D530,[6]Sheet1!$B:$X,16,0)</f>
        <v>144</v>
      </c>
      <c r="H530">
        <f t="shared" si="16"/>
        <v>24</v>
      </c>
      <c r="M530">
        <f>VLOOKUP(B530,[7]Sheet2!$A:$C,3,0)</f>
        <v>20</v>
      </c>
      <c r="N530" t="str">
        <f>VLOOKUP(A530,'[8]Master-April24'!$A:$AP,42,0)</f>
        <v>AWD</v>
      </c>
    </row>
    <row r="531" spans="1:14" x14ac:dyDescent="0.25">
      <c r="A531" t="s">
        <v>371</v>
      </c>
      <c r="B531" t="s">
        <v>6086</v>
      </c>
      <c r="C531">
        <v>2</v>
      </c>
      <c r="D531">
        <v>1615</v>
      </c>
      <c r="E531">
        <f>VLOOKUP(D531,[6]Sheet1!$B:$X,23,0)</f>
        <v>24</v>
      </c>
      <c r="F531">
        <f>E531/C531</f>
        <v>12</v>
      </c>
      <c r="G531">
        <f>VLOOKUP(D531,[6]Sheet1!$B:$X,16,0)</f>
        <v>144</v>
      </c>
      <c r="H531">
        <f t="shared" si="16"/>
        <v>72</v>
      </c>
      <c r="M531">
        <f>VLOOKUP(B531,[7]Sheet2!$A:$C,3,0)</f>
        <v>20</v>
      </c>
      <c r="N531" t="e">
        <f>VLOOKUP(A531,'[8]Master-April24'!$A:$AP,42,0)</f>
        <v>#N/A</v>
      </c>
    </row>
    <row r="532" spans="1:14" x14ac:dyDescent="0.25">
      <c r="A532" t="s">
        <v>1334</v>
      </c>
      <c r="B532" t="s">
        <v>6046</v>
      </c>
      <c r="C532">
        <v>1</v>
      </c>
      <c r="D532">
        <v>3001</v>
      </c>
      <c r="E532">
        <f>VLOOKUP(D532,[6]Sheet1!$B:$X,23,0)</f>
        <v>12</v>
      </c>
      <c r="F532">
        <f>E532/C532</f>
        <v>12</v>
      </c>
      <c r="G532">
        <f>VLOOKUP(D532,[6]Sheet1!$B:$X,16,0)</f>
        <v>72</v>
      </c>
      <c r="H532">
        <f t="shared" si="16"/>
        <v>72</v>
      </c>
      <c r="M532">
        <f>VLOOKUP(B532,[7]Sheet2!$A:$C,3,0)</f>
        <v>20</v>
      </c>
      <c r="N532" t="str">
        <f>VLOOKUP(A532,'[8]Master-April24'!$A:$AP,42,0)</f>
        <v>AWD</v>
      </c>
    </row>
    <row r="533" spans="1:14" x14ac:dyDescent="0.25">
      <c r="A533" t="s">
        <v>7559</v>
      </c>
      <c r="B533" t="s">
        <v>7560</v>
      </c>
      <c r="C533">
        <v>1</v>
      </c>
      <c r="D533">
        <v>711011</v>
      </c>
      <c r="E533">
        <f>VLOOKUP(D533,[6]Sheet1!$B:$X,23,0)</f>
        <v>0</v>
      </c>
      <c r="F533">
        <f>E533/C533</f>
        <v>0</v>
      </c>
      <c r="G533">
        <f>VLOOKUP(D533,[6]Sheet1!$B:$X,16,0)</f>
        <v>10</v>
      </c>
      <c r="H533">
        <f t="shared" si="16"/>
        <v>10</v>
      </c>
      <c r="M533">
        <f>VLOOKUP(B533,[7]Sheet2!$A:$C,3,0)</f>
        <v>20</v>
      </c>
      <c r="N533" t="e">
        <f>VLOOKUP(A533,'[8]Master-April24'!$A:$AP,42,0)</f>
        <v>#N/A</v>
      </c>
    </row>
    <row r="534" spans="1:14" x14ac:dyDescent="0.25">
      <c r="A534" t="s">
        <v>1577</v>
      </c>
      <c r="B534" t="s">
        <v>6507</v>
      </c>
      <c r="C534">
        <v>6</v>
      </c>
      <c r="D534">
        <v>3183</v>
      </c>
      <c r="G534">
        <f>VLOOKUP(D534,[6]Sheet1!$B:$X,16,0)</f>
        <v>48</v>
      </c>
      <c r="H534">
        <f t="shared" si="16"/>
        <v>8</v>
      </c>
      <c r="M534">
        <f>VLOOKUP(B534,[7]Sheet2!$A:$C,3,0)</f>
        <v>19</v>
      </c>
      <c r="N534" t="e">
        <f>VLOOKUP(A534,'[8]Master-April24'!$A:$AP,42,0)</f>
        <v>#N/A</v>
      </c>
    </row>
    <row r="535" spans="1:14" x14ac:dyDescent="0.25">
      <c r="A535" t="s">
        <v>5102</v>
      </c>
      <c r="B535" t="s">
        <v>6285</v>
      </c>
      <c r="C535">
        <v>4</v>
      </c>
      <c r="D535">
        <v>2252</v>
      </c>
      <c r="E535">
        <f>VLOOKUP(D535,[6]Sheet1!$B:$X,23,0)</f>
        <v>24</v>
      </c>
      <c r="F535">
        <f>E535/C535</f>
        <v>6</v>
      </c>
      <c r="G535">
        <f>VLOOKUP(D535,[6]Sheet1!$B:$X,16,0)</f>
        <v>144</v>
      </c>
      <c r="H535">
        <f t="shared" si="16"/>
        <v>36</v>
      </c>
      <c r="M535">
        <f>VLOOKUP(B535,[7]Sheet2!$A:$C,3,0)</f>
        <v>19</v>
      </c>
      <c r="N535" t="e">
        <f>VLOOKUP(A535,'[8]Master-April24'!$A:$AP,42,0)</f>
        <v>#N/A</v>
      </c>
    </row>
    <row r="536" spans="1:14" x14ac:dyDescent="0.25">
      <c r="A536" t="s">
        <v>161</v>
      </c>
      <c r="B536" t="s">
        <v>6428</v>
      </c>
      <c r="C536">
        <v>2</v>
      </c>
      <c r="D536">
        <v>1217</v>
      </c>
      <c r="E536">
        <f>VLOOKUP(D536,[6]Sheet1!$B:$X,23,0)</f>
        <v>24</v>
      </c>
      <c r="F536">
        <f>E536/C536</f>
        <v>12</v>
      </c>
      <c r="G536">
        <f>VLOOKUP(D536,[6]Sheet1!$B:$X,16,0)</f>
        <v>144</v>
      </c>
      <c r="H536">
        <f t="shared" si="16"/>
        <v>72</v>
      </c>
      <c r="M536">
        <f>VLOOKUP(B536,[7]Sheet2!$A:$C,3,0)</f>
        <v>19</v>
      </c>
      <c r="N536" t="e">
        <f>VLOOKUP(A536,'[8]Master-April24'!$A:$AP,42,0)</f>
        <v>#N/A</v>
      </c>
    </row>
    <row r="537" spans="1:14" x14ac:dyDescent="0.25">
      <c r="A537" t="s">
        <v>5089</v>
      </c>
      <c r="B537" t="s">
        <v>6159</v>
      </c>
      <c r="C537">
        <v>1</v>
      </c>
      <c r="D537">
        <v>2155</v>
      </c>
      <c r="G537">
        <f>VLOOKUP(D537,[6]Sheet1!$B:$X,16,0)</f>
        <v>50</v>
      </c>
      <c r="H537">
        <f t="shared" si="16"/>
        <v>50</v>
      </c>
      <c r="M537">
        <f>VLOOKUP(B537,[7]Sheet2!$A:$C,3,0)</f>
        <v>18</v>
      </c>
      <c r="N537" t="e">
        <f>VLOOKUP(A537,'[8]Master-April24'!$A:$AP,42,0)</f>
        <v>#N/A</v>
      </c>
    </row>
    <row r="538" spans="1:14" x14ac:dyDescent="0.25">
      <c r="A538" t="s">
        <v>4989</v>
      </c>
      <c r="B538" t="s">
        <v>6096</v>
      </c>
      <c r="C538">
        <v>1</v>
      </c>
      <c r="D538">
        <v>709</v>
      </c>
      <c r="E538">
        <f>VLOOKUP(D538,[6]Sheet1!$B:$X,23,0)</f>
        <v>12</v>
      </c>
      <c r="F538">
        <f>E538/C538</f>
        <v>12</v>
      </c>
      <c r="G538">
        <f>VLOOKUP(D538,[6]Sheet1!$B:$X,16,0)</f>
        <v>72</v>
      </c>
      <c r="H538">
        <f t="shared" si="16"/>
        <v>72</v>
      </c>
      <c r="M538">
        <f>VLOOKUP(B538,[7]Sheet2!$A:$C,3,0)</f>
        <v>18</v>
      </c>
      <c r="N538" t="str">
        <f>VLOOKUP(A538,'[8]Master-April24'!$A:$AP,42,0)</f>
        <v>AWD</v>
      </c>
    </row>
    <row r="539" spans="1:14" x14ac:dyDescent="0.25">
      <c r="A539" t="s">
        <v>2678</v>
      </c>
      <c r="B539" t="s">
        <v>7609</v>
      </c>
      <c r="C539">
        <v>2</v>
      </c>
      <c r="D539">
        <v>517</v>
      </c>
      <c r="G539">
        <f>VLOOKUP(D539,[6]Sheet1!$B:$X,16,0)</f>
        <v>36</v>
      </c>
      <c r="H539">
        <f t="shared" si="16"/>
        <v>18</v>
      </c>
      <c r="M539">
        <f>VLOOKUP(B539,[7]Sheet2!$A:$C,3,0)</f>
        <v>17</v>
      </c>
      <c r="N539" t="e">
        <f>VLOOKUP(A539,'[8]Master-April24'!$A:$AP,42,0)</f>
        <v>#N/A</v>
      </c>
    </row>
    <row r="540" spans="1:14" x14ac:dyDescent="0.25">
      <c r="A540" t="s">
        <v>2873</v>
      </c>
      <c r="B540" t="s">
        <v>7706</v>
      </c>
      <c r="C540">
        <v>1</v>
      </c>
      <c r="D540">
        <v>568</v>
      </c>
      <c r="G540">
        <f>VLOOKUP(D540,[6]Sheet1!$B:$X,16,0)</f>
        <v>24</v>
      </c>
      <c r="H540">
        <f t="shared" si="16"/>
        <v>24</v>
      </c>
      <c r="M540">
        <f>VLOOKUP(B540,[7]Sheet2!$A:$C,3,0)</f>
        <v>17</v>
      </c>
      <c r="N540" t="str">
        <f>VLOOKUP(A540,'[8]Master-April24'!$A:$AP,42,0)</f>
        <v>AWD</v>
      </c>
    </row>
    <row r="541" spans="1:14" x14ac:dyDescent="0.25">
      <c r="A541" t="s">
        <v>113</v>
      </c>
      <c r="B541" t="s">
        <v>5899</v>
      </c>
      <c r="C541">
        <v>2</v>
      </c>
      <c r="D541">
        <v>1200</v>
      </c>
      <c r="E541">
        <f>VLOOKUP(D541,[6]Sheet1!$B:$X,23,0)</f>
        <v>24</v>
      </c>
      <c r="F541">
        <f>E541/C541</f>
        <v>12</v>
      </c>
      <c r="G541">
        <f>VLOOKUP(D541,[6]Sheet1!$B:$X,16,0)</f>
        <v>144</v>
      </c>
      <c r="H541">
        <f t="shared" si="16"/>
        <v>72</v>
      </c>
      <c r="M541">
        <f>VLOOKUP(B541,[7]Sheet2!$A:$C,3,0)</f>
        <v>17</v>
      </c>
      <c r="N541" t="e">
        <f>VLOOKUP(A541,'[8]Master-April24'!$A:$AP,42,0)</f>
        <v>#N/A</v>
      </c>
    </row>
    <row r="542" spans="1:14" x14ac:dyDescent="0.25">
      <c r="A542" t="s">
        <v>3898</v>
      </c>
      <c r="B542" t="s">
        <v>6175</v>
      </c>
      <c r="C542">
        <v>2</v>
      </c>
      <c r="D542">
        <v>5051</v>
      </c>
      <c r="G542">
        <f>VLOOKUP(D542,[6]Sheet1!$B:$X,16,0)</f>
        <v>48</v>
      </c>
      <c r="H542">
        <f t="shared" si="16"/>
        <v>24</v>
      </c>
      <c r="M542">
        <f>VLOOKUP(B542,[7]Sheet2!$A:$C,3,0)</f>
        <v>16</v>
      </c>
      <c r="N542" t="e">
        <f>VLOOKUP(A542,'[8]Master-April24'!$A:$AP,42,0)</f>
        <v>#N/A</v>
      </c>
    </row>
    <row r="543" spans="1:14" x14ac:dyDescent="0.25">
      <c r="A543" t="s">
        <v>2261</v>
      </c>
      <c r="B543" t="s">
        <v>7232</v>
      </c>
      <c r="C543">
        <v>6</v>
      </c>
      <c r="D543">
        <v>4431</v>
      </c>
      <c r="E543">
        <f>VLOOKUP(D543,[6]Sheet1!$B:$X,23,0)</f>
        <v>24</v>
      </c>
      <c r="F543">
        <f>E543/C543</f>
        <v>4</v>
      </c>
      <c r="G543">
        <f>VLOOKUP(D543,[6]Sheet1!$B:$X,16,0)</f>
        <v>144</v>
      </c>
      <c r="H543">
        <f t="shared" si="16"/>
        <v>24</v>
      </c>
      <c r="M543">
        <f>VLOOKUP(B543,[7]Sheet2!$A:$C,3,0)</f>
        <v>16</v>
      </c>
      <c r="N543" t="e">
        <f>VLOOKUP(A543,'[8]Master-April24'!$A:$AP,42,0)</f>
        <v>#N/A</v>
      </c>
    </row>
    <row r="544" spans="1:14" x14ac:dyDescent="0.25">
      <c r="A544" t="s">
        <v>2644</v>
      </c>
      <c r="B544" t="s">
        <v>5919</v>
      </c>
      <c r="C544">
        <v>1</v>
      </c>
      <c r="D544">
        <v>515</v>
      </c>
      <c r="G544">
        <f>VLOOKUP(D544,[6]Sheet1!$B:$X,16,0)</f>
        <v>36</v>
      </c>
      <c r="H544">
        <f t="shared" si="16"/>
        <v>36</v>
      </c>
      <c r="M544">
        <f>VLOOKUP(B544,[7]Sheet2!$A:$C,3,0)</f>
        <v>16</v>
      </c>
      <c r="N544" t="str">
        <f>VLOOKUP(A544,'[8]Master-April24'!$A:$AP,42,0)</f>
        <v>AWD</v>
      </c>
    </row>
    <row r="545" spans="1:14" x14ac:dyDescent="0.25">
      <c r="A545" t="s">
        <v>920</v>
      </c>
      <c r="B545" t="s">
        <v>6264</v>
      </c>
      <c r="C545">
        <v>2</v>
      </c>
      <c r="D545">
        <v>205</v>
      </c>
      <c r="E545">
        <f>VLOOKUP(D545,[6]Sheet1!$B:$X,23,0)</f>
        <v>24</v>
      </c>
      <c r="F545">
        <f>E545/C545</f>
        <v>12</v>
      </c>
      <c r="G545">
        <f>VLOOKUP(D545,[6]Sheet1!$B:$X,16,0)</f>
        <v>72</v>
      </c>
      <c r="H545">
        <f t="shared" si="16"/>
        <v>36</v>
      </c>
      <c r="M545">
        <f>VLOOKUP(B545,[7]Sheet2!$A:$C,3,0)</f>
        <v>16</v>
      </c>
      <c r="N545" t="e">
        <f>VLOOKUP(A545,'[8]Master-April24'!$A:$AP,42,0)</f>
        <v>#N/A</v>
      </c>
    </row>
    <row r="546" spans="1:14" x14ac:dyDescent="0.25">
      <c r="A546" t="s">
        <v>2701</v>
      </c>
      <c r="B546" t="s">
        <v>6304</v>
      </c>
      <c r="C546">
        <v>1</v>
      </c>
      <c r="D546">
        <v>527</v>
      </c>
      <c r="G546">
        <f>VLOOKUP(D546,[6]Sheet1!$B:$X,16,0)</f>
        <v>48</v>
      </c>
      <c r="H546">
        <f t="shared" si="16"/>
        <v>48</v>
      </c>
      <c r="M546">
        <f>VLOOKUP(B546,[7]Sheet2!$A:$C,3,0)</f>
        <v>16</v>
      </c>
      <c r="N546" t="e">
        <f>VLOOKUP(A546,'[8]Master-April24'!$A:$AP,42,0)</f>
        <v>#N/A</v>
      </c>
    </row>
    <row r="547" spans="1:14" x14ac:dyDescent="0.25">
      <c r="A547" t="s">
        <v>919</v>
      </c>
      <c r="B547" t="s">
        <v>6356</v>
      </c>
      <c r="C547">
        <v>1</v>
      </c>
      <c r="D547">
        <v>205</v>
      </c>
      <c r="E547">
        <f>VLOOKUP(D547,[6]Sheet1!$B:$X,23,0)</f>
        <v>24</v>
      </c>
      <c r="F547">
        <f>E547/C547</f>
        <v>24</v>
      </c>
      <c r="G547">
        <f>VLOOKUP(D547,[6]Sheet1!$B:$X,16,0)</f>
        <v>72</v>
      </c>
      <c r="H547">
        <f t="shared" si="16"/>
        <v>72</v>
      </c>
      <c r="M547">
        <f>VLOOKUP(B547,[7]Sheet2!$A:$C,3,0)</f>
        <v>16</v>
      </c>
      <c r="N547" t="e">
        <f>VLOOKUP(A547,'[8]Master-April24'!$A:$AP,42,0)</f>
        <v>#N/A</v>
      </c>
    </row>
    <row r="548" spans="1:14" x14ac:dyDescent="0.25">
      <c r="A548" t="s">
        <v>1525</v>
      </c>
      <c r="B548" t="s">
        <v>7280</v>
      </c>
      <c r="C548">
        <v>8</v>
      </c>
      <c r="D548">
        <v>3158</v>
      </c>
      <c r="G548">
        <f>VLOOKUP(D548,[6]Sheet1!$B:$X,16,0)</f>
        <v>48</v>
      </c>
      <c r="H548">
        <f t="shared" si="16"/>
        <v>6</v>
      </c>
      <c r="M548">
        <f>VLOOKUP(B548,[7]Sheet2!$A:$C,3,0)</f>
        <v>43</v>
      </c>
      <c r="N548" t="str">
        <f>VLOOKUP(A548,'[8]Master-April24'!$A:$AP,42,0)</f>
        <v>AWD</v>
      </c>
    </row>
    <row r="549" spans="1:14" x14ac:dyDescent="0.25">
      <c r="A549" t="s">
        <v>4991</v>
      </c>
      <c r="B549" t="s">
        <v>5752</v>
      </c>
      <c r="C549">
        <v>1</v>
      </c>
      <c r="D549">
        <v>17035</v>
      </c>
      <c r="E549">
        <f>VLOOKUP(D549,[6]Sheet1!$B:$X,23,0)</f>
        <v>24</v>
      </c>
      <c r="F549">
        <f>E549/C549</f>
        <v>24</v>
      </c>
      <c r="G549">
        <f>VLOOKUP(D549,[6]Sheet1!$B:$X,16,0)</f>
        <v>144</v>
      </c>
      <c r="H549">
        <f t="shared" si="16"/>
        <v>144</v>
      </c>
      <c r="M549">
        <f>VLOOKUP(B549,[7]Sheet2!$A:$C,3,0)</f>
        <v>15</v>
      </c>
      <c r="N549" t="str">
        <f>VLOOKUP(A549,'[8]Master-April24'!$A:$AP,42,0)</f>
        <v>AWD</v>
      </c>
    </row>
    <row r="550" spans="1:14" x14ac:dyDescent="0.25">
      <c r="A550" t="s">
        <v>4984</v>
      </c>
      <c r="B550" t="s">
        <v>5324</v>
      </c>
      <c r="C550">
        <v>4</v>
      </c>
      <c r="D550">
        <v>835</v>
      </c>
      <c r="G550">
        <f>VLOOKUP(D550,[6]Sheet1!$B:$X,16,0)</f>
        <v>24</v>
      </c>
      <c r="H550">
        <f t="shared" si="16"/>
        <v>6</v>
      </c>
      <c r="M550">
        <f>VLOOKUP(B550,[7]Sheet2!$A:$C,3,0)</f>
        <v>39</v>
      </c>
      <c r="N550" t="e">
        <f>VLOOKUP(A550,'[8]Master-April24'!$A:$AP,42,0)</f>
        <v>#N/A</v>
      </c>
    </row>
    <row r="551" spans="1:14" x14ac:dyDescent="0.25">
      <c r="A551" t="s">
        <v>2998</v>
      </c>
      <c r="B551" t="s">
        <v>5830</v>
      </c>
      <c r="C551">
        <v>1</v>
      </c>
      <c r="D551">
        <v>6052</v>
      </c>
      <c r="G551">
        <f>VLOOKUP(D551,[6]Sheet1!$B:$X,16,0)</f>
        <v>6</v>
      </c>
      <c r="H551">
        <f t="shared" si="16"/>
        <v>6</v>
      </c>
      <c r="M551">
        <f>VLOOKUP(B551,[7]Sheet2!$A:$C,3,0)</f>
        <v>30</v>
      </c>
      <c r="N551" t="str">
        <f>VLOOKUP(A551,'[8]Master-April24'!$A:$AP,42,0)</f>
        <v>AWD</v>
      </c>
    </row>
    <row r="552" spans="1:14" x14ac:dyDescent="0.25">
      <c r="A552" t="s">
        <v>2454</v>
      </c>
      <c r="B552" t="s">
        <v>7006</v>
      </c>
      <c r="C552">
        <v>1</v>
      </c>
      <c r="D552">
        <v>5047</v>
      </c>
      <c r="G552">
        <f>VLOOKUP(D552,[6]Sheet1!$B:$X,16,0)</f>
        <v>24</v>
      </c>
      <c r="H552">
        <f t="shared" si="16"/>
        <v>24</v>
      </c>
      <c r="M552">
        <f>VLOOKUP(B552,[7]Sheet2!$A:$C,3,0)</f>
        <v>14</v>
      </c>
      <c r="N552" t="e">
        <f>VLOOKUP(A552,'[8]Master-April24'!$A:$AP,42,0)</f>
        <v>#N/A</v>
      </c>
    </row>
    <row r="553" spans="1:14" x14ac:dyDescent="0.25">
      <c r="A553" t="s">
        <v>2485</v>
      </c>
      <c r="B553" t="s">
        <v>7520</v>
      </c>
      <c r="C553">
        <v>1</v>
      </c>
      <c r="D553">
        <v>5065</v>
      </c>
      <c r="G553" t="e">
        <f>VLOOKUP(D553,[6]Sheet1!$B:$X,16,0)</f>
        <v>#N/A</v>
      </c>
      <c r="H553" t="e">
        <f t="shared" si="16"/>
        <v>#N/A</v>
      </c>
      <c r="M553">
        <f>VLOOKUP(B553,[7]Sheet2!$A:$C,3,0)</f>
        <v>14</v>
      </c>
      <c r="N553" t="e">
        <f>VLOOKUP(A553,'[8]Master-April24'!$A:$AP,42,0)</f>
        <v>#N/A</v>
      </c>
    </row>
    <row r="554" spans="1:14" x14ac:dyDescent="0.25">
      <c r="A554" t="s">
        <v>2598</v>
      </c>
      <c r="B554" t="s">
        <v>7586</v>
      </c>
      <c r="C554">
        <v>1</v>
      </c>
      <c r="D554">
        <v>511</v>
      </c>
      <c r="G554">
        <f>VLOOKUP(D554,[6]Sheet1!$B:$X,16,0)</f>
        <v>36</v>
      </c>
      <c r="H554">
        <f t="shared" si="16"/>
        <v>36</v>
      </c>
      <c r="M554">
        <f>VLOOKUP(B554,[7]Sheet2!$A:$C,3,0)</f>
        <v>14</v>
      </c>
      <c r="N554" t="e">
        <f>VLOOKUP(A554,'[8]Master-April24'!$A:$AP,42,0)</f>
        <v>#N/A</v>
      </c>
    </row>
    <row r="555" spans="1:14" x14ac:dyDescent="0.25">
      <c r="A555" t="s">
        <v>5133</v>
      </c>
      <c r="B555" t="s">
        <v>6521</v>
      </c>
      <c r="C555">
        <v>1</v>
      </c>
      <c r="D555">
        <v>521</v>
      </c>
      <c r="G555">
        <f>VLOOKUP(D555,[6]Sheet1!$B:$X,16,0)</f>
        <v>36</v>
      </c>
      <c r="H555">
        <f t="shared" si="16"/>
        <v>36</v>
      </c>
      <c r="M555">
        <f>VLOOKUP(B555,[7]Sheet2!$A:$C,3,0)</f>
        <v>14</v>
      </c>
      <c r="N555" t="e">
        <f>VLOOKUP(A555,'[8]Master-April24'!$A:$AP,42,0)</f>
        <v>#N/A</v>
      </c>
    </row>
    <row r="556" spans="1:14" x14ac:dyDescent="0.25">
      <c r="A556" t="s">
        <v>1165</v>
      </c>
      <c r="B556" t="s">
        <v>6025</v>
      </c>
      <c r="C556">
        <v>1</v>
      </c>
      <c r="D556">
        <v>2331</v>
      </c>
      <c r="E556">
        <f>VLOOKUP(D556,[6]Sheet1!$B:$X,23,0)</f>
        <v>12</v>
      </c>
      <c r="F556">
        <f>E556/C556</f>
        <v>12</v>
      </c>
      <c r="G556">
        <f>VLOOKUP(D556,[6]Sheet1!$B:$X,16,0)</f>
        <v>72</v>
      </c>
      <c r="H556">
        <f t="shared" si="16"/>
        <v>72</v>
      </c>
      <c r="M556">
        <f>VLOOKUP(B556,[7]Sheet2!$A:$C,3,0)</f>
        <v>14</v>
      </c>
      <c r="N556" t="str">
        <f>VLOOKUP(A556,'[8]Master-April24'!$A:$AP,42,0)</f>
        <v>FBA</v>
      </c>
    </row>
    <row r="557" spans="1:14" x14ac:dyDescent="0.25">
      <c r="A557" t="s">
        <v>2425</v>
      </c>
      <c r="B557" t="s">
        <v>7199</v>
      </c>
      <c r="C557">
        <v>1</v>
      </c>
      <c r="D557">
        <v>5038</v>
      </c>
      <c r="G557">
        <f>VLOOKUP(D557,[6]Sheet1!$B:$X,16,0)</f>
        <v>6</v>
      </c>
      <c r="H557">
        <f t="shared" si="16"/>
        <v>6</v>
      </c>
      <c r="M557">
        <f>VLOOKUP(B557,[7]Sheet2!$A:$C,3,0)</f>
        <v>22</v>
      </c>
      <c r="N557" t="e">
        <f>VLOOKUP(A557,'[8]Master-April24'!$A:$AP,42,0)</f>
        <v>#N/A</v>
      </c>
    </row>
    <row r="558" spans="1:14" x14ac:dyDescent="0.25">
      <c r="A558" t="s">
        <v>5074</v>
      </c>
      <c r="B558" t="s">
        <v>5991</v>
      </c>
      <c r="C558">
        <v>4</v>
      </c>
      <c r="D558">
        <v>834</v>
      </c>
      <c r="G558">
        <f>VLOOKUP(D558,[6]Sheet1!$B:$X,16,0)</f>
        <v>24</v>
      </c>
      <c r="H558">
        <f t="shared" si="16"/>
        <v>6</v>
      </c>
      <c r="M558">
        <f>VLOOKUP(B558,[7]Sheet2!$A:$C,3,0)</f>
        <v>21</v>
      </c>
      <c r="N558" t="e">
        <f>VLOOKUP(A558,'[8]Master-April24'!$A:$AP,42,0)</f>
        <v>#N/A</v>
      </c>
    </row>
    <row r="559" spans="1:14" x14ac:dyDescent="0.25">
      <c r="A559" t="s">
        <v>5114</v>
      </c>
      <c r="B559" t="s">
        <v>6381</v>
      </c>
      <c r="C559">
        <v>6</v>
      </c>
      <c r="D559">
        <v>17001</v>
      </c>
      <c r="E559">
        <f>VLOOKUP(D559,[6]Sheet1!$B:$X,23,0)</f>
        <v>24</v>
      </c>
      <c r="F559">
        <f t="shared" ref="F559:F565" si="17">E559/C559</f>
        <v>4</v>
      </c>
      <c r="G559">
        <f>VLOOKUP(D559,[6]Sheet1!$B:$X,16,0)</f>
        <v>144</v>
      </c>
      <c r="H559">
        <f t="shared" si="16"/>
        <v>24</v>
      </c>
      <c r="M559">
        <f>VLOOKUP(B559,[7]Sheet2!$A:$C,3,0)</f>
        <v>13</v>
      </c>
      <c r="N559" t="e">
        <f>VLOOKUP(A559,'[8]Master-April24'!$A:$AP,42,0)</f>
        <v>#N/A</v>
      </c>
    </row>
    <row r="560" spans="1:14" x14ac:dyDescent="0.25">
      <c r="A560" t="s">
        <v>5125</v>
      </c>
      <c r="B560" t="s">
        <v>6456</v>
      </c>
      <c r="C560">
        <v>4</v>
      </c>
      <c r="D560">
        <v>2251</v>
      </c>
      <c r="E560">
        <f>VLOOKUP(D560,[6]Sheet1!$B:$X,23,0)</f>
        <v>24</v>
      </c>
      <c r="F560">
        <f t="shared" si="17"/>
        <v>6</v>
      </c>
      <c r="G560">
        <f>VLOOKUP(D560,[6]Sheet1!$B:$X,16,0)</f>
        <v>144</v>
      </c>
      <c r="H560">
        <f t="shared" si="16"/>
        <v>36</v>
      </c>
      <c r="M560">
        <f>VLOOKUP(B560,[7]Sheet2!$A:$C,3,0)</f>
        <v>13</v>
      </c>
      <c r="N560" t="e">
        <f>VLOOKUP(A560,'[8]Master-April24'!$A:$AP,42,0)</f>
        <v>#N/A</v>
      </c>
    </row>
    <row r="561" spans="1:14" x14ac:dyDescent="0.25">
      <c r="A561" t="s">
        <v>3947</v>
      </c>
      <c r="B561" t="s">
        <v>6252</v>
      </c>
      <c r="C561">
        <v>4</v>
      </c>
      <c r="D561">
        <v>811</v>
      </c>
      <c r="E561">
        <f>VLOOKUP(D561,[6]Sheet1!$B:$X,23,0)</f>
        <v>24</v>
      </c>
      <c r="F561">
        <f t="shared" si="17"/>
        <v>6</v>
      </c>
      <c r="G561">
        <f>VLOOKUP(D561,[6]Sheet1!$B:$X,16,0)</f>
        <v>144</v>
      </c>
      <c r="H561">
        <f t="shared" si="16"/>
        <v>36</v>
      </c>
      <c r="M561">
        <f>VLOOKUP(B561,[7]Sheet2!$A:$C,3,0)</f>
        <v>13</v>
      </c>
      <c r="N561" t="str">
        <f>VLOOKUP(A561,'[8]Master-April24'!$A:$AP,42,0)</f>
        <v>AWD</v>
      </c>
    </row>
    <row r="562" spans="1:14" x14ac:dyDescent="0.25">
      <c r="A562" t="s">
        <v>229</v>
      </c>
      <c r="B562" t="s">
        <v>6222</v>
      </c>
      <c r="C562">
        <v>2</v>
      </c>
      <c r="D562">
        <v>1251</v>
      </c>
      <c r="E562">
        <f>VLOOKUP(D562,[6]Sheet1!$B:$X,23,0)</f>
        <v>24</v>
      </c>
      <c r="F562">
        <f t="shared" si="17"/>
        <v>12</v>
      </c>
      <c r="G562">
        <f>VLOOKUP(D562,[6]Sheet1!$B:$X,16,0)</f>
        <v>144</v>
      </c>
      <c r="H562">
        <f t="shared" si="16"/>
        <v>72</v>
      </c>
      <c r="M562">
        <f>VLOOKUP(B562,[7]Sheet2!$A:$C,3,0)</f>
        <v>13</v>
      </c>
      <c r="N562" t="e">
        <f>VLOOKUP(A562,'[8]Master-April24'!$A:$AP,42,0)</f>
        <v>#N/A</v>
      </c>
    </row>
    <row r="563" spans="1:14" x14ac:dyDescent="0.25">
      <c r="A563" t="s">
        <v>2062</v>
      </c>
      <c r="B563" t="s">
        <v>7364</v>
      </c>
      <c r="C563">
        <v>1</v>
      </c>
      <c r="D563">
        <v>3920</v>
      </c>
      <c r="E563">
        <f>VLOOKUP(D563,[6]Sheet1!$B:$X,23,0)</f>
        <v>24</v>
      </c>
      <c r="F563">
        <f t="shared" si="17"/>
        <v>24</v>
      </c>
      <c r="G563">
        <f>VLOOKUP(D563,[6]Sheet1!$B:$X,16,0)</f>
        <v>72</v>
      </c>
      <c r="H563">
        <f t="shared" si="16"/>
        <v>72</v>
      </c>
      <c r="M563">
        <f>VLOOKUP(B563,[7]Sheet2!$A:$C,3,0)</f>
        <v>13</v>
      </c>
      <c r="N563" t="str">
        <f>VLOOKUP(A563,'[8]Master-April24'!$A:$AP,42,0)</f>
        <v>AWD</v>
      </c>
    </row>
    <row r="564" spans="1:14" x14ac:dyDescent="0.25">
      <c r="A564" t="s">
        <v>2717</v>
      </c>
      <c r="B564" t="s">
        <v>6553</v>
      </c>
      <c r="C564">
        <v>1</v>
      </c>
      <c r="D564">
        <v>532</v>
      </c>
      <c r="E564">
        <f>VLOOKUP(D564,[6]Sheet1!$B:$X,23,0)</f>
        <v>24</v>
      </c>
      <c r="F564">
        <f t="shared" si="17"/>
        <v>24</v>
      </c>
      <c r="G564">
        <f>VLOOKUP(D564,[6]Sheet1!$B:$X,16,0)</f>
        <v>72</v>
      </c>
      <c r="H564">
        <f t="shared" si="16"/>
        <v>72</v>
      </c>
      <c r="M564">
        <f>VLOOKUP(B564,[7]Sheet2!$A:$C,3,0)</f>
        <v>13</v>
      </c>
      <c r="N564" t="str">
        <f>VLOOKUP(A564,'[8]Master-April24'!$A:$AP,42,0)</f>
        <v>AWD</v>
      </c>
    </row>
    <row r="565" spans="1:14" x14ac:dyDescent="0.25">
      <c r="A565" t="s">
        <v>1286</v>
      </c>
      <c r="B565" t="s">
        <v>7191</v>
      </c>
      <c r="C565">
        <v>1</v>
      </c>
      <c r="D565">
        <v>265</v>
      </c>
      <c r="E565">
        <f>VLOOKUP(D565,[6]Sheet1!$B:$X,23,0)</f>
        <v>12</v>
      </c>
      <c r="F565">
        <f t="shared" si="17"/>
        <v>12</v>
      </c>
      <c r="G565">
        <f>VLOOKUP(D565,[6]Sheet1!$B:$X,16,0)</f>
        <v>240</v>
      </c>
      <c r="H565">
        <f t="shared" si="16"/>
        <v>240</v>
      </c>
      <c r="M565">
        <f>VLOOKUP(B565,[7]Sheet2!$A:$C,3,0)</f>
        <v>13</v>
      </c>
      <c r="N565" t="e">
        <f>VLOOKUP(A565,'[8]Master-April24'!$A:$AP,42,0)</f>
        <v>#N/A</v>
      </c>
    </row>
    <row r="566" spans="1:14" x14ac:dyDescent="0.25">
      <c r="A566" t="s">
        <v>4974</v>
      </c>
      <c r="B566" t="s">
        <v>5985</v>
      </c>
      <c r="C566">
        <v>1</v>
      </c>
      <c r="D566">
        <v>6049</v>
      </c>
      <c r="G566">
        <f>VLOOKUP(D566,[6]Sheet1!$B:$X,16,0)</f>
        <v>12</v>
      </c>
      <c r="H566">
        <f t="shared" si="16"/>
        <v>12</v>
      </c>
      <c r="M566">
        <f>VLOOKUP(B566,[7]Sheet2!$A:$C,3,0)</f>
        <v>12</v>
      </c>
      <c r="N566" t="str">
        <f>VLOOKUP(A566,'[8]Master-April24'!$A:$AP,42,0)</f>
        <v>FBA</v>
      </c>
    </row>
    <row r="567" spans="1:14" x14ac:dyDescent="0.25">
      <c r="A567" t="s">
        <v>1067</v>
      </c>
      <c r="B567" t="s">
        <v>6490</v>
      </c>
      <c r="C567">
        <v>6</v>
      </c>
      <c r="D567">
        <v>2216</v>
      </c>
      <c r="E567">
        <f>VLOOKUP(D567,[6]Sheet1!$B:$X,23,0)</f>
        <v>24</v>
      </c>
      <c r="F567">
        <f>E567/C567</f>
        <v>4</v>
      </c>
      <c r="G567">
        <f>VLOOKUP(D567,[6]Sheet1!$B:$X,16,0)</f>
        <v>144</v>
      </c>
      <c r="H567">
        <f t="shared" si="16"/>
        <v>24</v>
      </c>
      <c r="M567">
        <f>VLOOKUP(B567,[7]Sheet2!$A:$C,3,0)</f>
        <v>12</v>
      </c>
      <c r="N567" t="e">
        <f>VLOOKUP(A567,'[8]Master-April24'!$A:$AP,42,0)</f>
        <v>#N/A</v>
      </c>
    </row>
    <row r="568" spans="1:14" x14ac:dyDescent="0.25">
      <c r="A568" t="s">
        <v>2922</v>
      </c>
      <c r="B568" t="s">
        <v>6974</v>
      </c>
      <c r="C568">
        <v>1</v>
      </c>
      <c r="D568">
        <v>596</v>
      </c>
      <c r="G568">
        <f>VLOOKUP(D568,[6]Sheet1!$B:$X,16,0)</f>
        <v>36</v>
      </c>
      <c r="H568">
        <f t="shared" si="16"/>
        <v>36</v>
      </c>
      <c r="M568">
        <f>VLOOKUP(B568,[7]Sheet2!$A:$C,3,0)</f>
        <v>12</v>
      </c>
      <c r="N568" t="e">
        <f>VLOOKUP(A568,'[8]Master-April24'!$A:$AP,42,0)</f>
        <v>#N/A</v>
      </c>
    </row>
    <row r="569" spans="1:14" x14ac:dyDescent="0.25">
      <c r="A569" t="s">
        <v>381</v>
      </c>
      <c r="B569" t="s">
        <v>5967</v>
      </c>
      <c r="C569">
        <v>2</v>
      </c>
      <c r="D569">
        <v>1621</v>
      </c>
      <c r="E569">
        <f>VLOOKUP(D569,[6]Sheet1!$B:$X,23,0)</f>
        <v>24</v>
      </c>
      <c r="F569">
        <f>E569/C569</f>
        <v>12</v>
      </c>
      <c r="G569">
        <f>VLOOKUP(D569,[6]Sheet1!$B:$X,16,0)</f>
        <v>144</v>
      </c>
      <c r="H569">
        <f t="shared" si="16"/>
        <v>72</v>
      </c>
      <c r="M569">
        <f>VLOOKUP(B569,[7]Sheet2!$A:$C,3,0)</f>
        <v>12</v>
      </c>
      <c r="N569" t="str">
        <f>VLOOKUP(A569,'[8]Master-April24'!$A:$AP,42,0)</f>
        <v>AWD</v>
      </c>
    </row>
    <row r="570" spans="1:14" x14ac:dyDescent="0.25">
      <c r="A570" t="s">
        <v>1339</v>
      </c>
      <c r="B570" t="s">
        <v>6391</v>
      </c>
      <c r="C570">
        <v>1</v>
      </c>
      <c r="D570">
        <v>3003</v>
      </c>
      <c r="E570">
        <f>VLOOKUP(D570,[6]Sheet1!$B:$X,23,0)</f>
        <v>12</v>
      </c>
      <c r="F570">
        <f>E570/C570</f>
        <v>12</v>
      </c>
      <c r="G570">
        <f>VLOOKUP(D570,[6]Sheet1!$B:$X,16,0)</f>
        <v>72</v>
      </c>
      <c r="H570">
        <f t="shared" si="16"/>
        <v>72</v>
      </c>
      <c r="M570">
        <f>VLOOKUP(B570,[7]Sheet2!$A:$C,3,0)</f>
        <v>12</v>
      </c>
      <c r="N570" t="str">
        <f>VLOOKUP(A570,'[8]Master-April24'!$A:$AP,42,0)</f>
        <v>AWD</v>
      </c>
    </row>
    <row r="571" spans="1:14" x14ac:dyDescent="0.25">
      <c r="A571" t="s">
        <v>2118</v>
      </c>
      <c r="B571" t="s">
        <v>7366</v>
      </c>
      <c r="C571">
        <v>1</v>
      </c>
      <c r="D571">
        <v>4002</v>
      </c>
      <c r="E571">
        <f>VLOOKUP(D571,[6]Sheet1!$B:$X,23,0)</f>
        <v>24</v>
      </c>
      <c r="F571">
        <f>E571/C571</f>
        <v>24</v>
      </c>
      <c r="G571">
        <f>VLOOKUP(D571,[6]Sheet1!$B:$X,16,0)</f>
        <v>144</v>
      </c>
      <c r="H571">
        <f t="shared" si="16"/>
        <v>144</v>
      </c>
      <c r="M571">
        <f>VLOOKUP(B571,[7]Sheet2!$A:$C,3,0)</f>
        <v>12</v>
      </c>
      <c r="N571" t="str">
        <f>VLOOKUP(A571,'[8]Master-April24'!$A:$AP,42,0)</f>
        <v>AWD</v>
      </c>
    </row>
    <row r="572" spans="1:14" x14ac:dyDescent="0.25">
      <c r="A572" t="s">
        <v>3550</v>
      </c>
      <c r="B572" t="s">
        <v>6818</v>
      </c>
      <c r="C572">
        <v>1</v>
      </c>
      <c r="D572">
        <v>992</v>
      </c>
      <c r="G572">
        <f>VLOOKUP(D572,[6]Sheet1!$B:$X,16,0)</f>
        <v>6</v>
      </c>
      <c r="H572">
        <f t="shared" si="16"/>
        <v>6</v>
      </c>
      <c r="M572">
        <f>VLOOKUP(B572,[7]Sheet2!$A:$C,3,0)</f>
        <v>21</v>
      </c>
      <c r="N572" t="str">
        <f>VLOOKUP(A572,'[8]Master-April24'!$A:$AP,42,0)</f>
        <v>AWD</v>
      </c>
    </row>
    <row r="573" spans="1:14" x14ac:dyDescent="0.25">
      <c r="A573" t="s">
        <v>2819</v>
      </c>
      <c r="B573" t="s">
        <v>7669</v>
      </c>
      <c r="C573">
        <v>6</v>
      </c>
      <c r="D573">
        <v>5494</v>
      </c>
      <c r="G573">
        <f>VLOOKUP(D573,[6]Sheet1!$B:$X,16,0)</f>
        <v>48</v>
      </c>
      <c r="H573">
        <f t="shared" si="16"/>
        <v>8</v>
      </c>
      <c r="M573">
        <f>VLOOKUP(B573,[7]Sheet2!$A:$C,3,0)</f>
        <v>11</v>
      </c>
      <c r="N573" t="e">
        <f>VLOOKUP(A573,'[8]Master-April24'!$A:$AP,42,0)</f>
        <v>#N/A</v>
      </c>
    </row>
    <row r="574" spans="1:14" x14ac:dyDescent="0.25">
      <c r="A574" t="s">
        <v>7566</v>
      </c>
      <c r="B574" t="s">
        <v>7567</v>
      </c>
      <c r="C574">
        <v>4</v>
      </c>
      <c r="D574">
        <v>521</v>
      </c>
      <c r="G574">
        <f>VLOOKUP(D574,[6]Sheet1!$B:$X,16,0)</f>
        <v>36</v>
      </c>
      <c r="H574">
        <f t="shared" si="16"/>
        <v>9</v>
      </c>
      <c r="M574">
        <f>VLOOKUP(B574,[7]Sheet2!$A:$C,3,0)</f>
        <v>11</v>
      </c>
      <c r="N574" t="e">
        <f>VLOOKUP(A574,'[8]Master-April24'!$A:$AP,42,0)</f>
        <v>#N/A</v>
      </c>
    </row>
    <row r="575" spans="1:14" x14ac:dyDescent="0.25">
      <c r="A575" t="s">
        <v>4987</v>
      </c>
      <c r="B575" t="s">
        <v>6039</v>
      </c>
      <c r="C575">
        <v>1</v>
      </c>
      <c r="D575">
        <v>17036</v>
      </c>
      <c r="E575">
        <f>VLOOKUP(D575,[6]Sheet1!$B:$X,23,0)</f>
        <v>12</v>
      </c>
      <c r="F575">
        <f>E575/C575</f>
        <v>12</v>
      </c>
      <c r="G575">
        <f>VLOOKUP(D575,[6]Sheet1!$B:$X,16,0)</f>
        <v>144</v>
      </c>
      <c r="H575">
        <f t="shared" si="16"/>
        <v>144</v>
      </c>
      <c r="M575">
        <f>VLOOKUP(B575,[7]Sheet2!$A:$C,3,0)</f>
        <v>11</v>
      </c>
      <c r="N575" t="str">
        <f>VLOOKUP(A575,'[8]Master-April24'!$A:$AP,42,0)</f>
        <v>AWD</v>
      </c>
    </row>
    <row r="576" spans="1:14" x14ac:dyDescent="0.25">
      <c r="A576" t="s">
        <v>732</v>
      </c>
      <c r="B576" t="s">
        <v>6196</v>
      </c>
      <c r="C576">
        <v>4</v>
      </c>
      <c r="D576">
        <v>1829</v>
      </c>
      <c r="G576">
        <f>VLOOKUP(D576,[6]Sheet1!$B:$X,16,0)</f>
        <v>48</v>
      </c>
      <c r="H576">
        <f t="shared" si="16"/>
        <v>12</v>
      </c>
      <c r="M576">
        <f>VLOOKUP(B576,[7]Sheet2!$A:$C,3,0)</f>
        <v>10</v>
      </c>
      <c r="N576" t="e">
        <f>VLOOKUP(A576,'[8]Master-April24'!$A:$AP,42,0)</f>
        <v>#N/A</v>
      </c>
    </row>
    <row r="577" spans="1:14" x14ac:dyDescent="0.25">
      <c r="A577" t="s">
        <v>3190</v>
      </c>
      <c r="B577" t="s">
        <v>6481</v>
      </c>
      <c r="C577">
        <v>2</v>
      </c>
      <c r="D577">
        <v>741</v>
      </c>
      <c r="E577">
        <f>VLOOKUP(D577,[6]Sheet1!$B:$X,23,0)</f>
        <v>24</v>
      </c>
      <c r="F577">
        <f>E577/C577</f>
        <v>12</v>
      </c>
      <c r="G577">
        <f>VLOOKUP(D577,[6]Sheet1!$B:$X,16,0)</f>
        <v>144</v>
      </c>
      <c r="H577">
        <f t="shared" si="16"/>
        <v>72</v>
      </c>
      <c r="M577">
        <f>VLOOKUP(B577,[7]Sheet2!$A:$C,3,0)</f>
        <v>10</v>
      </c>
      <c r="N577" t="e">
        <f>VLOOKUP(A577,'[8]Master-April24'!$A:$AP,42,0)</f>
        <v>#N/A</v>
      </c>
    </row>
    <row r="578" spans="1:14" x14ac:dyDescent="0.25">
      <c r="A578" t="s">
        <v>1235</v>
      </c>
      <c r="B578" t="s">
        <v>7185</v>
      </c>
      <c r="C578">
        <v>1</v>
      </c>
      <c r="D578">
        <v>2511</v>
      </c>
      <c r="E578">
        <f>VLOOKUP(D578,[6]Sheet1!$B:$X,23,0)</f>
        <v>24</v>
      </c>
      <c r="F578">
        <f>E578/C578</f>
        <v>24</v>
      </c>
      <c r="G578">
        <f>VLOOKUP(D578,[6]Sheet1!$B:$X,16,0)</f>
        <v>72</v>
      </c>
      <c r="H578">
        <f t="shared" ref="H578:H641" si="18">G578/C578</f>
        <v>72</v>
      </c>
      <c r="M578">
        <f>VLOOKUP(B578,[7]Sheet2!$A:$C,3,0)</f>
        <v>10</v>
      </c>
      <c r="N578" t="str">
        <f>VLOOKUP(A578,'[8]Master-April24'!$A:$AP,42,0)</f>
        <v>AWD</v>
      </c>
    </row>
    <row r="579" spans="1:14" x14ac:dyDescent="0.25">
      <c r="A579" t="s">
        <v>4996</v>
      </c>
      <c r="B579" t="s">
        <v>5986</v>
      </c>
      <c r="C579">
        <v>1</v>
      </c>
      <c r="D579">
        <v>2080</v>
      </c>
      <c r="E579">
        <f>VLOOKUP(D579,[6]Sheet1!$B:$X,23,0)</f>
        <v>24</v>
      </c>
      <c r="F579">
        <f>E579/C579</f>
        <v>24</v>
      </c>
      <c r="G579">
        <f>VLOOKUP(D579,[6]Sheet1!$B:$X,16,0)</f>
        <v>144</v>
      </c>
      <c r="H579">
        <f t="shared" si="18"/>
        <v>144</v>
      </c>
      <c r="M579">
        <f>VLOOKUP(B579,[7]Sheet2!$A:$C,3,0)</f>
        <v>10</v>
      </c>
      <c r="N579" t="str">
        <f>VLOOKUP(A579,'[8]Master-April24'!$A:$AP,42,0)</f>
        <v>AWD</v>
      </c>
    </row>
    <row r="580" spans="1:14" x14ac:dyDescent="0.25">
      <c r="A580" t="s">
        <v>2108</v>
      </c>
      <c r="B580" t="s">
        <v>6439</v>
      </c>
      <c r="C580">
        <v>1</v>
      </c>
      <c r="D580">
        <v>3998</v>
      </c>
      <c r="E580">
        <f>VLOOKUP(D580,[6]Sheet1!$B:$X,23,0)</f>
        <v>24</v>
      </c>
      <c r="F580">
        <f>E580/C580</f>
        <v>24</v>
      </c>
      <c r="G580">
        <f>VLOOKUP(D580,[6]Sheet1!$B:$X,16,0)</f>
        <v>288</v>
      </c>
      <c r="H580">
        <f t="shared" si="18"/>
        <v>288</v>
      </c>
      <c r="M580">
        <f>VLOOKUP(B580,[7]Sheet2!$A:$C,3,0)</f>
        <v>10</v>
      </c>
      <c r="N580" t="e">
        <f>VLOOKUP(A580,'[8]Master-April24'!$A:$AP,42,0)</f>
        <v>#N/A</v>
      </c>
    </row>
    <row r="581" spans="1:14" x14ac:dyDescent="0.25">
      <c r="A581" t="s">
        <v>4970</v>
      </c>
      <c r="B581" t="s">
        <v>6153</v>
      </c>
      <c r="C581">
        <v>6</v>
      </c>
      <c r="D581">
        <v>5051</v>
      </c>
      <c r="G581">
        <f>VLOOKUP(D581,[6]Sheet1!$B:$X,16,0)</f>
        <v>48</v>
      </c>
      <c r="H581">
        <f t="shared" si="18"/>
        <v>8</v>
      </c>
      <c r="M581">
        <f>VLOOKUP(B581,[7]Sheet2!$A:$C,3,0)</f>
        <v>9</v>
      </c>
      <c r="N581" t="e">
        <f>VLOOKUP(A581,'[8]Master-April24'!$A:$AP,42,0)</f>
        <v>#N/A</v>
      </c>
    </row>
    <row r="582" spans="1:14" x14ac:dyDescent="0.25">
      <c r="A582" t="s">
        <v>2657</v>
      </c>
      <c r="B582" t="s">
        <v>7352</v>
      </c>
      <c r="C582">
        <v>4</v>
      </c>
      <c r="D582">
        <v>516</v>
      </c>
      <c r="G582">
        <f>VLOOKUP(D582,[6]Sheet1!$B:$X,16,0)</f>
        <v>36</v>
      </c>
      <c r="H582">
        <f t="shared" si="18"/>
        <v>9</v>
      </c>
      <c r="M582">
        <f>VLOOKUP(B582,[7]Sheet2!$A:$C,3,0)</f>
        <v>9</v>
      </c>
      <c r="N582" t="e">
        <f>VLOOKUP(A582,'[8]Master-April24'!$A:$AP,42,0)</f>
        <v>#N/A</v>
      </c>
    </row>
    <row r="583" spans="1:14" x14ac:dyDescent="0.25">
      <c r="A583" t="s">
        <v>178</v>
      </c>
      <c r="B583" t="s">
        <v>6816</v>
      </c>
      <c r="C583">
        <v>1</v>
      </c>
      <c r="D583">
        <v>1227</v>
      </c>
      <c r="G583">
        <f>VLOOKUP(D583,[6]Sheet1!$B:$X,16,0)</f>
        <v>12</v>
      </c>
      <c r="H583">
        <f t="shared" si="18"/>
        <v>12</v>
      </c>
      <c r="M583">
        <f>VLOOKUP(B583,[7]Sheet2!$A:$C,3,0)</f>
        <v>9</v>
      </c>
      <c r="N583" t="str">
        <f>VLOOKUP(A583,'[8]Master-April24'!$A:$AP,42,0)</f>
        <v>AWD</v>
      </c>
    </row>
    <row r="584" spans="1:14" x14ac:dyDescent="0.25">
      <c r="A584" t="s">
        <v>2474</v>
      </c>
      <c r="B584" t="s">
        <v>7203</v>
      </c>
      <c r="C584">
        <v>5</v>
      </c>
      <c r="D584">
        <v>5054</v>
      </c>
      <c r="E584">
        <f>VLOOKUP(D584,[6]Sheet1!$B:$X,23,0)</f>
        <v>24</v>
      </c>
      <c r="F584">
        <f t="shared" ref="F584:F596" si="19">E584/C584</f>
        <v>4.8</v>
      </c>
      <c r="G584">
        <f>VLOOKUP(D584,[6]Sheet1!$B:$X,16,0)</f>
        <v>72</v>
      </c>
      <c r="H584">
        <f t="shared" si="18"/>
        <v>14.4</v>
      </c>
      <c r="M584">
        <f>VLOOKUP(B584,[7]Sheet2!$A:$C,3,0)</f>
        <v>9</v>
      </c>
      <c r="N584" t="e">
        <f>VLOOKUP(A584,'[8]Master-April24'!$A:$AP,42,0)</f>
        <v>#N/A</v>
      </c>
    </row>
    <row r="585" spans="1:14" x14ac:dyDescent="0.25">
      <c r="A585" t="s">
        <v>1634</v>
      </c>
      <c r="B585" t="s">
        <v>7323</v>
      </c>
      <c r="C585">
        <v>6</v>
      </c>
      <c r="D585">
        <v>322</v>
      </c>
      <c r="E585">
        <f>VLOOKUP(D585,[6]Sheet1!$B:$X,23,0)</f>
        <v>24</v>
      </c>
      <c r="F585">
        <f t="shared" si="19"/>
        <v>4</v>
      </c>
      <c r="G585">
        <f>VLOOKUP(D585,[6]Sheet1!$B:$X,16,0)</f>
        <v>288</v>
      </c>
      <c r="H585">
        <f t="shared" si="18"/>
        <v>48</v>
      </c>
      <c r="M585">
        <f>VLOOKUP(B585,[7]Sheet2!$A:$C,3,0)</f>
        <v>9</v>
      </c>
      <c r="N585" t="e">
        <f>VLOOKUP(A585,'[8]Master-April24'!$A:$AP,42,0)</f>
        <v>#N/A</v>
      </c>
    </row>
    <row r="586" spans="1:14" x14ac:dyDescent="0.25">
      <c r="A586" t="s">
        <v>1290</v>
      </c>
      <c r="B586" t="s">
        <v>6281</v>
      </c>
      <c r="C586">
        <v>2</v>
      </c>
      <c r="D586">
        <v>266</v>
      </c>
      <c r="E586">
        <f>VLOOKUP(D586,[6]Sheet1!$B:$X,23,0)</f>
        <v>12</v>
      </c>
      <c r="F586">
        <f t="shared" si="19"/>
        <v>6</v>
      </c>
      <c r="G586">
        <f>VLOOKUP(D586,[6]Sheet1!$B:$X,16,0)</f>
        <v>120</v>
      </c>
      <c r="H586">
        <f t="shared" si="18"/>
        <v>60</v>
      </c>
      <c r="M586">
        <f>VLOOKUP(B586,[7]Sheet2!$A:$C,3,0)</f>
        <v>9</v>
      </c>
      <c r="N586" t="e">
        <f>VLOOKUP(A586,'[8]Master-April24'!$A:$AP,42,0)</f>
        <v>#N/A</v>
      </c>
    </row>
    <row r="587" spans="1:14" x14ac:dyDescent="0.25">
      <c r="A587" t="s">
        <v>3234</v>
      </c>
      <c r="B587" t="s">
        <v>6177</v>
      </c>
      <c r="C587">
        <v>1</v>
      </c>
      <c r="D587">
        <v>768</v>
      </c>
      <c r="E587">
        <f>VLOOKUP(D587,[6]Sheet1!$B:$X,23,0)</f>
        <v>12</v>
      </c>
      <c r="F587">
        <f t="shared" si="19"/>
        <v>12</v>
      </c>
      <c r="G587">
        <f>VLOOKUP(D587,[6]Sheet1!$B:$X,16,0)</f>
        <v>72</v>
      </c>
      <c r="H587">
        <f t="shared" si="18"/>
        <v>72</v>
      </c>
      <c r="M587">
        <f>VLOOKUP(B587,[7]Sheet2!$A:$C,3,0)</f>
        <v>9</v>
      </c>
      <c r="N587" t="str">
        <f>VLOOKUP(A587,'[8]Master-April24'!$A:$AP,42,0)</f>
        <v>AWD</v>
      </c>
    </row>
    <row r="588" spans="1:14" x14ac:dyDescent="0.25">
      <c r="A588" t="s">
        <v>4985</v>
      </c>
      <c r="B588" t="s">
        <v>7233</v>
      </c>
      <c r="C588">
        <v>6</v>
      </c>
      <c r="D588">
        <v>3014</v>
      </c>
      <c r="E588">
        <f>VLOOKUP(D588,[6]Sheet1!$B:$X,23,0)</f>
        <v>24</v>
      </c>
      <c r="F588">
        <f t="shared" si="19"/>
        <v>4</v>
      </c>
      <c r="G588">
        <f>VLOOKUP(D588,[6]Sheet1!$B:$X,16,0)</f>
        <v>144</v>
      </c>
      <c r="H588">
        <f t="shared" si="18"/>
        <v>24</v>
      </c>
      <c r="M588">
        <f>VLOOKUP(B588,[7]Sheet2!$A:$C,3,0)</f>
        <v>8</v>
      </c>
      <c r="N588" t="str">
        <f>VLOOKUP(A588,'[8]Master-April24'!$A:$AP,42,0)</f>
        <v>AWD</v>
      </c>
    </row>
    <row r="589" spans="1:14" x14ac:dyDescent="0.25">
      <c r="A589" t="s">
        <v>4986</v>
      </c>
      <c r="B589" t="s">
        <v>7055</v>
      </c>
      <c r="C589">
        <v>4</v>
      </c>
      <c r="D589">
        <v>1931</v>
      </c>
      <c r="E589">
        <f>VLOOKUP(D589,[6]Sheet1!$B:$X,23,0)</f>
        <v>24</v>
      </c>
      <c r="F589">
        <f t="shared" si="19"/>
        <v>6</v>
      </c>
      <c r="G589">
        <f>VLOOKUP(D589,[6]Sheet1!$B:$X,16,0)</f>
        <v>144</v>
      </c>
      <c r="H589">
        <f t="shared" si="18"/>
        <v>36</v>
      </c>
      <c r="M589">
        <f>VLOOKUP(B589,[7]Sheet2!$A:$C,3,0)</f>
        <v>8</v>
      </c>
      <c r="N589" t="str">
        <f>VLOOKUP(A589,'[8]Master-April24'!$A:$AP,42,0)</f>
        <v>AWD</v>
      </c>
    </row>
    <row r="590" spans="1:14" x14ac:dyDescent="0.25">
      <c r="A590" t="s">
        <v>4990</v>
      </c>
      <c r="B590" t="s">
        <v>6821</v>
      </c>
      <c r="C590">
        <v>1</v>
      </c>
      <c r="D590">
        <v>1277</v>
      </c>
      <c r="E590" t="e">
        <f>VLOOKUP(D590,[6]Sheet1!$B:$X,23,0)</f>
        <v>#N/A</v>
      </c>
      <c r="F590" t="e">
        <f t="shared" si="19"/>
        <v>#N/A</v>
      </c>
      <c r="G590" t="e">
        <f>VLOOKUP(D590,[6]Sheet1!$B:$X,16,0)</f>
        <v>#N/A</v>
      </c>
      <c r="H590" t="e">
        <f t="shared" si="18"/>
        <v>#N/A</v>
      </c>
      <c r="M590">
        <f>VLOOKUP(B590,[7]Sheet2!$A:$C,3,0)</f>
        <v>8</v>
      </c>
      <c r="N590" t="str">
        <f>VLOOKUP(A590,'[8]Master-April24'!$A:$AP,42,0)</f>
        <v>AWD</v>
      </c>
    </row>
    <row r="591" spans="1:14" x14ac:dyDescent="0.25">
      <c r="A591" t="s">
        <v>3401</v>
      </c>
      <c r="B591" t="s">
        <v>6499</v>
      </c>
      <c r="C591">
        <v>2</v>
      </c>
      <c r="D591">
        <v>905</v>
      </c>
      <c r="E591">
        <f>VLOOKUP(D591,[6]Sheet1!$B:$X,23,0)</f>
        <v>24</v>
      </c>
      <c r="F591">
        <f t="shared" si="19"/>
        <v>12</v>
      </c>
      <c r="G591">
        <f>VLOOKUP(D591,[6]Sheet1!$B:$X,16,0)</f>
        <v>144</v>
      </c>
      <c r="H591">
        <f t="shared" si="18"/>
        <v>72</v>
      </c>
      <c r="M591">
        <f>VLOOKUP(B591,[7]Sheet2!$A:$C,3,0)</f>
        <v>8</v>
      </c>
      <c r="N591" t="e">
        <f>VLOOKUP(A591,'[8]Master-April24'!$A:$AP,42,0)</f>
        <v>#N/A</v>
      </c>
    </row>
    <row r="592" spans="1:14" x14ac:dyDescent="0.25">
      <c r="A592" t="s">
        <v>1726</v>
      </c>
      <c r="B592" t="s">
        <v>6027</v>
      </c>
      <c r="C592">
        <v>2</v>
      </c>
      <c r="D592">
        <v>338</v>
      </c>
      <c r="E592">
        <f>VLOOKUP(D592,[6]Sheet1!$B:$X,23,0)</f>
        <v>24</v>
      </c>
      <c r="F592">
        <f t="shared" si="19"/>
        <v>12</v>
      </c>
      <c r="G592">
        <f>VLOOKUP(D592,[6]Sheet1!$B:$X,16,0)</f>
        <v>288</v>
      </c>
      <c r="H592">
        <f t="shared" si="18"/>
        <v>144</v>
      </c>
      <c r="M592">
        <f>VLOOKUP(B592,[7]Sheet2!$A:$C,3,0)</f>
        <v>8</v>
      </c>
      <c r="N592" t="str">
        <f>VLOOKUP(A592,'[8]Master-April24'!$A:$AP,42,0)</f>
        <v>AWD</v>
      </c>
    </row>
    <row r="593" spans="1:14" x14ac:dyDescent="0.25">
      <c r="A593" t="s">
        <v>140</v>
      </c>
      <c r="B593" t="s">
        <v>6822</v>
      </c>
      <c r="C593">
        <v>1</v>
      </c>
      <c r="D593">
        <v>120</v>
      </c>
      <c r="E593">
        <f>VLOOKUP(D593,[6]Sheet1!$B:$X,23,0)</f>
        <v>24</v>
      </c>
      <c r="F593">
        <f t="shared" si="19"/>
        <v>24</v>
      </c>
      <c r="G593">
        <f>VLOOKUP(D593,[6]Sheet1!$B:$X,16,0)</f>
        <v>144</v>
      </c>
      <c r="H593">
        <f t="shared" si="18"/>
        <v>144</v>
      </c>
      <c r="M593">
        <f>VLOOKUP(B593,[7]Sheet2!$A:$C,3,0)</f>
        <v>8</v>
      </c>
      <c r="N593" t="str">
        <f>VLOOKUP(A593,'[8]Master-April24'!$A:$AP,42,0)</f>
        <v>AWD</v>
      </c>
    </row>
    <row r="594" spans="1:14" x14ac:dyDescent="0.25">
      <c r="A594" t="s">
        <v>4946</v>
      </c>
      <c r="B594" t="s">
        <v>7799</v>
      </c>
      <c r="C594">
        <v>1</v>
      </c>
      <c r="D594">
        <v>713</v>
      </c>
      <c r="E594">
        <f>VLOOKUP(D594,[6]Sheet1!$B:$X,23,0)</f>
        <v>24</v>
      </c>
      <c r="F594">
        <f t="shared" si="19"/>
        <v>24</v>
      </c>
      <c r="G594">
        <f>VLOOKUP(D594,[6]Sheet1!$B:$X,16,0)</f>
        <v>144</v>
      </c>
      <c r="H594">
        <f t="shared" si="18"/>
        <v>144</v>
      </c>
      <c r="M594">
        <f>VLOOKUP(B594,[7]Sheet2!$A:$C,3,0)</f>
        <v>8</v>
      </c>
      <c r="N594" t="str">
        <f>VLOOKUP(A594,'[8]Master-April24'!$A:$AP,42,0)</f>
        <v>AWD</v>
      </c>
    </row>
    <row r="595" spans="1:14" x14ac:dyDescent="0.25">
      <c r="A595" t="s">
        <v>5062</v>
      </c>
      <c r="B595" t="s">
        <v>5559</v>
      </c>
      <c r="C595">
        <v>1</v>
      </c>
      <c r="D595">
        <v>323</v>
      </c>
      <c r="E595">
        <f>VLOOKUP(D595,[6]Sheet1!$B:$X,23,0)</f>
        <v>24</v>
      </c>
      <c r="F595">
        <f t="shared" si="19"/>
        <v>24</v>
      </c>
      <c r="G595">
        <f>VLOOKUP(D595,[6]Sheet1!$B:$X,16,0)</f>
        <v>288</v>
      </c>
      <c r="H595">
        <f t="shared" si="18"/>
        <v>288</v>
      </c>
      <c r="M595">
        <f>VLOOKUP(B595,[7]Sheet2!$A:$C,3,0)</f>
        <v>8</v>
      </c>
      <c r="N595" t="e">
        <f>VLOOKUP(A595,'[8]Master-April24'!$A:$AP,42,0)</f>
        <v>#N/A</v>
      </c>
    </row>
    <row r="596" spans="1:14" x14ac:dyDescent="0.25">
      <c r="A596" t="s">
        <v>2017</v>
      </c>
      <c r="B596" t="s">
        <v>7357</v>
      </c>
      <c r="C596">
        <v>1</v>
      </c>
      <c r="D596">
        <v>3865</v>
      </c>
      <c r="E596">
        <f>VLOOKUP(D596,[6]Sheet1!$B:$X,23,0)</f>
        <v>24</v>
      </c>
      <c r="F596">
        <f t="shared" si="19"/>
        <v>24</v>
      </c>
      <c r="G596">
        <f>VLOOKUP(D596,[6]Sheet1!$B:$X,16,0)</f>
        <v>288</v>
      </c>
      <c r="H596">
        <f t="shared" si="18"/>
        <v>288</v>
      </c>
      <c r="M596">
        <f>VLOOKUP(B596,[7]Sheet2!$A:$C,3,0)</f>
        <v>8</v>
      </c>
      <c r="N596" t="str">
        <f>VLOOKUP(A596,'[8]Master-April24'!$A:$AP,42,0)</f>
        <v>FBA</v>
      </c>
    </row>
    <row r="597" spans="1:14" x14ac:dyDescent="0.25">
      <c r="A597" t="s">
        <v>4957</v>
      </c>
      <c r="B597" t="s">
        <v>5662</v>
      </c>
      <c r="C597">
        <v>1</v>
      </c>
      <c r="D597">
        <v>6053</v>
      </c>
      <c r="G597">
        <f>VLOOKUP(D597,[6]Sheet1!$B:$X,16,0)</f>
        <v>6</v>
      </c>
      <c r="H597">
        <f t="shared" si="18"/>
        <v>6</v>
      </c>
      <c r="M597">
        <f>VLOOKUP(B597,[7]Sheet2!$A:$C,3,0)</f>
        <v>15</v>
      </c>
      <c r="N597" t="str">
        <f>VLOOKUP(A597,'[8]Master-April24'!$A:$AP,42,0)</f>
        <v>FBA</v>
      </c>
    </row>
    <row r="598" spans="1:14" x14ac:dyDescent="0.25">
      <c r="A598" t="s">
        <v>4992</v>
      </c>
      <c r="B598" t="s">
        <v>6814</v>
      </c>
      <c r="C598">
        <v>1</v>
      </c>
      <c r="D598">
        <v>1215</v>
      </c>
      <c r="G598">
        <f>VLOOKUP(D598,[6]Sheet1!$B:$X,16,0)</f>
        <v>12</v>
      </c>
      <c r="H598">
        <f t="shared" si="18"/>
        <v>12</v>
      </c>
      <c r="M598">
        <f>VLOOKUP(B598,[7]Sheet2!$A:$C,3,0)</f>
        <v>7</v>
      </c>
      <c r="N598" t="str">
        <f>VLOOKUP(A598,'[8]Master-April24'!$A:$AP,42,0)</f>
        <v>AWD</v>
      </c>
    </row>
    <row r="599" spans="1:14" x14ac:dyDescent="0.25">
      <c r="A599" t="s">
        <v>1317</v>
      </c>
      <c r="B599" t="s">
        <v>7488</v>
      </c>
      <c r="C599">
        <v>4</v>
      </c>
      <c r="D599">
        <v>2805</v>
      </c>
      <c r="E599">
        <f>VLOOKUP(D599,[6]Sheet1!$B:$X,23,0)</f>
        <v>24</v>
      </c>
      <c r="F599">
        <f t="shared" ref="F599:F604" si="20">E599/C599</f>
        <v>6</v>
      </c>
      <c r="G599">
        <f>VLOOKUP(D599,[6]Sheet1!$B:$X,16,0)</f>
        <v>144</v>
      </c>
      <c r="H599">
        <f t="shared" si="18"/>
        <v>36</v>
      </c>
      <c r="M599">
        <f>VLOOKUP(B599,[7]Sheet2!$A:$C,3,0)</f>
        <v>7</v>
      </c>
      <c r="N599" t="e">
        <f>VLOOKUP(A599,'[8]Master-April24'!$A:$AP,42,0)</f>
        <v>#N/A</v>
      </c>
    </row>
    <row r="600" spans="1:14" x14ac:dyDescent="0.25">
      <c r="A600" t="s">
        <v>2241</v>
      </c>
      <c r="B600" t="s">
        <v>6810</v>
      </c>
      <c r="C600">
        <v>2</v>
      </c>
      <c r="D600">
        <v>4400</v>
      </c>
      <c r="E600">
        <f>VLOOKUP(D600,[6]Sheet1!$B:$X,23,0)</f>
        <v>24</v>
      </c>
      <c r="F600">
        <f t="shared" si="20"/>
        <v>12</v>
      </c>
      <c r="G600">
        <f>VLOOKUP(D600,[6]Sheet1!$B:$X,16,0)</f>
        <v>144</v>
      </c>
      <c r="H600">
        <f t="shared" si="18"/>
        <v>72</v>
      </c>
      <c r="M600">
        <f>VLOOKUP(B600,[7]Sheet2!$A:$C,3,0)</f>
        <v>7</v>
      </c>
      <c r="N600" t="str">
        <f>VLOOKUP(A600,'[8]Master-April24'!$A:$AP,42,0)</f>
        <v>AWD</v>
      </c>
    </row>
    <row r="601" spans="1:14" x14ac:dyDescent="0.25">
      <c r="A601" t="s">
        <v>3456</v>
      </c>
      <c r="B601" t="s">
        <v>6282</v>
      </c>
      <c r="C601">
        <v>2</v>
      </c>
      <c r="D601">
        <v>928</v>
      </c>
      <c r="E601">
        <f>VLOOKUP(D601,[6]Sheet1!$B:$X,23,0)</f>
        <v>24</v>
      </c>
      <c r="F601">
        <f t="shared" si="20"/>
        <v>12</v>
      </c>
      <c r="G601">
        <f>VLOOKUP(D601,[6]Sheet1!$B:$X,16,0)</f>
        <v>144</v>
      </c>
      <c r="H601">
        <f t="shared" si="18"/>
        <v>72</v>
      </c>
      <c r="M601">
        <f>VLOOKUP(B601,[7]Sheet2!$A:$C,3,0)</f>
        <v>7</v>
      </c>
      <c r="N601" t="e">
        <f>VLOOKUP(A601,'[8]Master-April24'!$A:$AP,42,0)</f>
        <v>#N/A</v>
      </c>
    </row>
    <row r="602" spans="1:14" x14ac:dyDescent="0.25">
      <c r="A602" t="s">
        <v>750</v>
      </c>
      <c r="B602" t="s">
        <v>7054</v>
      </c>
      <c r="C602">
        <v>1</v>
      </c>
      <c r="D602">
        <v>1909</v>
      </c>
      <c r="E602">
        <f>VLOOKUP(D602,[6]Sheet1!$B:$X,23,0)</f>
        <v>24</v>
      </c>
      <c r="F602">
        <f t="shared" si="20"/>
        <v>24</v>
      </c>
      <c r="G602">
        <f>VLOOKUP(D602,[6]Sheet1!$B:$X,16,0)</f>
        <v>144</v>
      </c>
      <c r="H602">
        <f t="shared" si="18"/>
        <v>144</v>
      </c>
      <c r="M602">
        <f>VLOOKUP(B602,[7]Sheet2!$A:$C,3,0)</f>
        <v>7</v>
      </c>
      <c r="N602" t="e">
        <f>VLOOKUP(A602,'[8]Master-April24'!$A:$AP,42,0)</f>
        <v>#N/A</v>
      </c>
    </row>
    <row r="603" spans="1:14" x14ac:dyDescent="0.25">
      <c r="A603" t="s">
        <v>1958</v>
      </c>
      <c r="B603" t="s">
        <v>6975</v>
      </c>
      <c r="C603">
        <v>1</v>
      </c>
      <c r="D603">
        <v>3811</v>
      </c>
      <c r="E603">
        <f>VLOOKUP(D603,[6]Sheet1!$B:$X,23,0)</f>
        <v>24</v>
      </c>
      <c r="F603">
        <f t="shared" si="20"/>
        <v>24</v>
      </c>
      <c r="G603">
        <f>VLOOKUP(D603,[6]Sheet1!$B:$X,16,0)</f>
        <v>144</v>
      </c>
      <c r="H603">
        <f t="shared" si="18"/>
        <v>144</v>
      </c>
      <c r="M603">
        <f>VLOOKUP(B603,[7]Sheet2!$A:$C,3,0)</f>
        <v>7</v>
      </c>
      <c r="N603" t="e">
        <f>VLOOKUP(A603,'[8]Master-April24'!$A:$AP,42,0)</f>
        <v>#N/A</v>
      </c>
    </row>
    <row r="604" spans="1:14" x14ac:dyDescent="0.25">
      <c r="A604" t="s">
        <v>3257</v>
      </c>
      <c r="B604" t="s">
        <v>7827</v>
      </c>
      <c r="C604">
        <v>1</v>
      </c>
      <c r="D604">
        <v>782</v>
      </c>
      <c r="E604">
        <f>VLOOKUP(D604,[6]Sheet1!$B:$X,23,0)</f>
        <v>24</v>
      </c>
      <c r="F604">
        <f t="shared" si="20"/>
        <v>24</v>
      </c>
      <c r="G604">
        <f>VLOOKUP(D604,[6]Sheet1!$B:$X,16,0)</f>
        <v>288</v>
      </c>
      <c r="H604">
        <f t="shared" si="18"/>
        <v>288</v>
      </c>
      <c r="M604">
        <f>VLOOKUP(B604,[7]Sheet2!$A:$C,3,0)</f>
        <v>7</v>
      </c>
      <c r="N604" t="e">
        <f>VLOOKUP(A604,'[8]Master-April24'!$A:$AP,42,0)</f>
        <v>#N/A</v>
      </c>
    </row>
    <row r="605" spans="1:14" x14ac:dyDescent="0.25">
      <c r="A605" t="s">
        <v>2540</v>
      </c>
      <c r="B605" t="s">
        <v>7223</v>
      </c>
      <c r="C605">
        <v>8</v>
      </c>
      <c r="D605">
        <v>5088</v>
      </c>
      <c r="G605">
        <f>VLOOKUP(D605,[6]Sheet1!$B:$X,16,0)</f>
        <v>48</v>
      </c>
      <c r="H605">
        <f t="shared" si="18"/>
        <v>6</v>
      </c>
      <c r="M605">
        <f>VLOOKUP(B605,[7]Sheet2!$A:$C,3,0)</f>
        <v>14</v>
      </c>
      <c r="N605" t="e">
        <f>VLOOKUP(A605,'[8]Master-April24'!$A:$AP,42,0)</f>
        <v>#N/A</v>
      </c>
    </row>
    <row r="606" spans="1:14" x14ac:dyDescent="0.25">
      <c r="A606" t="s">
        <v>2690</v>
      </c>
      <c r="B606" t="s">
        <v>7424</v>
      </c>
      <c r="C606">
        <v>4</v>
      </c>
      <c r="D606">
        <v>523</v>
      </c>
      <c r="G606">
        <f>VLOOKUP(D606,[6]Sheet1!$B:$X,16,0)</f>
        <v>24</v>
      </c>
      <c r="H606">
        <f t="shared" si="18"/>
        <v>6</v>
      </c>
      <c r="M606">
        <f>VLOOKUP(B606,[7]Sheet2!$A:$C,3,0)</f>
        <v>14</v>
      </c>
      <c r="N606" t="e">
        <f>VLOOKUP(A606,'[8]Master-April24'!$A:$AP,42,0)</f>
        <v>#N/A</v>
      </c>
    </row>
    <row r="607" spans="1:14" x14ac:dyDescent="0.25">
      <c r="A607" t="s">
        <v>3952</v>
      </c>
      <c r="B607" t="s">
        <v>7301</v>
      </c>
      <c r="C607">
        <v>1</v>
      </c>
      <c r="D607">
        <v>3173</v>
      </c>
      <c r="G607">
        <f>VLOOKUP(D607,[6]Sheet1!$B:$X,16,0)</f>
        <v>6</v>
      </c>
      <c r="H607">
        <f t="shared" si="18"/>
        <v>6</v>
      </c>
      <c r="M607">
        <f>VLOOKUP(B607,[7]Sheet2!$A:$C,3,0)</f>
        <v>11</v>
      </c>
      <c r="N607" t="str">
        <f>VLOOKUP(A607,'[8]Master-April24'!$A:$AP,42,0)</f>
        <v>AWD</v>
      </c>
    </row>
    <row r="608" spans="1:14" x14ac:dyDescent="0.25">
      <c r="A608" t="s">
        <v>3801</v>
      </c>
      <c r="B608" t="s">
        <v>7543</v>
      </c>
      <c r="C608">
        <v>1</v>
      </c>
      <c r="D608">
        <v>5080</v>
      </c>
      <c r="G608">
        <f>VLOOKUP(D608,[6]Sheet1!$B:$X,16,0)</f>
        <v>12</v>
      </c>
      <c r="H608">
        <f t="shared" si="18"/>
        <v>12</v>
      </c>
      <c r="M608">
        <f>VLOOKUP(B608,[7]Sheet2!$A:$C,3,0)</f>
        <v>6</v>
      </c>
      <c r="N608" t="e">
        <f>VLOOKUP(A608,'[8]Master-April24'!$A:$AP,42,0)</f>
        <v>#N/A</v>
      </c>
    </row>
    <row r="609" spans="1:14" x14ac:dyDescent="0.25">
      <c r="A609" t="s">
        <v>4993</v>
      </c>
      <c r="B609" t="s">
        <v>6823</v>
      </c>
      <c r="C609">
        <v>1</v>
      </c>
      <c r="D609">
        <v>3301</v>
      </c>
      <c r="G609">
        <f>VLOOKUP(D609,[6]Sheet1!$B:$X,16,0)</f>
        <v>36</v>
      </c>
      <c r="H609">
        <f t="shared" si="18"/>
        <v>36</v>
      </c>
      <c r="M609">
        <f>VLOOKUP(B609,[7]Sheet2!$A:$C,3,0)</f>
        <v>6</v>
      </c>
      <c r="N609" t="str">
        <f>VLOOKUP(A609,'[8]Master-April24'!$A:$AP,42,0)</f>
        <v>AWD</v>
      </c>
    </row>
    <row r="610" spans="1:14" x14ac:dyDescent="0.25">
      <c r="A610" t="s">
        <v>3397</v>
      </c>
      <c r="B610" t="s">
        <v>6269</v>
      </c>
      <c r="C610">
        <v>1</v>
      </c>
      <c r="D610">
        <v>904</v>
      </c>
      <c r="E610">
        <f>VLOOKUP(D610,[6]Sheet1!$B:$X,23,0)</f>
        <v>24</v>
      </c>
      <c r="F610">
        <f>E610/C610</f>
        <v>24</v>
      </c>
      <c r="G610">
        <f>VLOOKUP(D610,[6]Sheet1!$B:$X,16,0)</f>
        <v>144</v>
      </c>
      <c r="H610">
        <f t="shared" si="18"/>
        <v>144</v>
      </c>
      <c r="M610">
        <f>VLOOKUP(B610,[7]Sheet2!$A:$C,3,0)</f>
        <v>6</v>
      </c>
      <c r="N610" t="e">
        <f>VLOOKUP(A610,'[8]Master-April24'!$A:$AP,42,0)</f>
        <v>#N/A</v>
      </c>
    </row>
    <row r="611" spans="1:14" x14ac:dyDescent="0.25">
      <c r="A611" t="s">
        <v>2551</v>
      </c>
      <c r="B611" t="s">
        <v>7429</v>
      </c>
      <c r="C611">
        <v>4</v>
      </c>
      <c r="D611">
        <v>5091</v>
      </c>
      <c r="G611">
        <f>VLOOKUP(D611,[6]Sheet1!$B:$X,16,0)</f>
        <v>48</v>
      </c>
      <c r="H611">
        <f t="shared" si="18"/>
        <v>12</v>
      </c>
      <c r="M611">
        <f>VLOOKUP(B611,[7]Sheet2!$A:$C,3,0)</f>
        <v>5</v>
      </c>
      <c r="N611" t="e">
        <f>VLOOKUP(A611,'[8]Master-April24'!$A:$AP,42,0)</f>
        <v>#N/A</v>
      </c>
    </row>
    <row r="612" spans="1:14" x14ac:dyDescent="0.25">
      <c r="A612" t="s">
        <v>3418</v>
      </c>
      <c r="B612" t="s">
        <v>5903</v>
      </c>
      <c r="C612">
        <v>1</v>
      </c>
      <c r="D612">
        <v>914</v>
      </c>
      <c r="G612">
        <f>VLOOKUP(D612,[6]Sheet1!$B:$X,16,0)</f>
        <v>36</v>
      </c>
      <c r="H612">
        <f t="shared" si="18"/>
        <v>36</v>
      </c>
      <c r="M612">
        <f>VLOOKUP(B612,[7]Sheet2!$A:$C,3,0)</f>
        <v>5</v>
      </c>
      <c r="N612" t="str">
        <f>VLOOKUP(A612,'[8]Master-April24'!$A:$AP,42,0)</f>
        <v>AWD</v>
      </c>
    </row>
    <row r="613" spans="1:14" x14ac:dyDescent="0.25">
      <c r="A613" t="s">
        <v>5134</v>
      </c>
      <c r="B613" t="s">
        <v>6522</v>
      </c>
      <c r="C613">
        <v>2</v>
      </c>
      <c r="D613">
        <v>2347</v>
      </c>
      <c r="E613">
        <f>VLOOKUP(D613,[6]Sheet1!$B:$X,23,0)</f>
        <v>12</v>
      </c>
      <c r="F613">
        <f>E613/C613</f>
        <v>6</v>
      </c>
      <c r="G613">
        <f>VLOOKUP(D613,[6]Sheet1!$B:$X,16,0)</f>
        <v>144</v>
      </c>
      <c r="H613">
        <f t="shared" si="18"/>
        <v>72</v>
      </c>
      <c r="M613">
        <f>VLOOKUP(B613,[7]Sheet2!$A:$C,3,0)</f>
        <v>5</v>
      </c>
      <c r="N613" t="e">
        <f>VLOOKUP(A613,'[8]Master-April24'!$A:$AP,42,0)</f>
        <v>#N/A</v>
      </c>
    </row>
    <row r="614" spans="1:14" x14ac:dyDescent="0.25">
      <c r="A614" t="s">
        <v>2052</v>
      </c>
      <c r="B614" t="s">
        <v>6081</v>
      </c>
      <c r="C614">
        <v>1</v>
      </c>
      <c r="D614">
        <v>3913</v>
      </c>
      <c r="E614">
        <f>VLOOKUP(D614,[6]Sheet1!$B:$X,23,0)</f>
        <v>12</v>
      </c>
      <c r="F614">
        <f>E614/C614</f>
        <v>12</v>
      </c>
      <c r="G614">
        <f>VLOOKUP(D614,[6]Sheet1!$B:$X,16,0)</f>
        <v>72</v>
      </c>
      <c r="H614">
        <f t="shared" si="18"/>
        <v>72</v>
      </c>
      <c r="M614">
        <f>VLOOKUP(B614,[7]Sheet2!$A:$C,3,0)</f>
        <v>5</v>
      </c>
      <c r="N614" t="e">
        <f>VLOOKUP(A614,'[8]Master-April24'!$A:$AP,42,0)</f>
        <v>#N/A</v>
      </c>
    </row>
    <row r="615" spans="1:14" x14ac:dyDescent="0.25">
      <c r="A615" t="s">
        <v>2936</v>
      </c>
      <c r="B615" t="s">
        <v>6469</v>
      </c>
      <c r="C615">
        <v>1</v>
      </c>
      <c r="D615">
        <v>6002</v>
      </c>
      <c r="E615">
        <f>VLOOKUP(D615,[6]Sheet1!$B:$X,23,0)</f>
        <v>24</v>
      </c>
      <c r="F615">
        <f>E615/C615</f>
        <v>24</v>
      </c>
      <c r="G615">
        <f>VLOOKUP(D615,[6]Sheet1!$B:$X,16,0)</f>
        <v>72</v>
      </c>
      <c r="H615">
        <f t="shared" si="18"/>
        <v>72</v>
      </c>
      <c r="M615">
        <f>VLOOKUP(B615,[7]Sheet2!$A:$C,3,0)</f>
        <v>5</v>
      </c>
      <c r="N615" t="e">
        <f>VLOOKUP(A615,'[8]Master-April24'!$A:$AP,42,0)</f>
        <v>#N/A</v>
      </c>
    </row>
    <row r="616" spans="1:14" x14ac:dyDescent="0.25">
      <c r="A616" t="s">
        <v>818</v>
      </c>
      <c r="B616" t="s">
        <v>6528</v>
      </c>
      <c r="C616">
        <v>1</v>
      </c>
      <c r="D616">
        <v>2006</v>
      </c>
      <c r="E616">
        <f>VLOOKUP(D616,[6]Sheet1!$B:$X,23,0)</f>
        <v>24</v>
      </c>
      <c r="F616">
        <f>E616/C616</f>
        <v>24</v>
      </c>
      <c r="G616">
        <f>VLOOKUP(D616,[6]Sheet1!$B:$X,16,0)</f>
        <v>144</v>
      </c>
      <c r="H616">
        <f t="shared" si="18"/>
        <v>144</v>
      </c>
      <c r="M616">
        <f>VLOOKUP(B616,[7]Sheet2!$A:$C,3,0)</f>
        <v>5</v>
      </c>
      <c r="N616" t="e">
        <f>VLOOKUP(A616,'[8]Master-April24'!$A:$AP,42,0)</f>
        <v>#N/A</v>
      </c>
    </row>
    <row r="617" spans="1:14" x14ac:dyDescent="0.25">
      <c r="A617" t="s">
        <v>2022</v>
      </c>
      <c r="B617" t="s">
        <v>7087</v>
      </c>
      <c r="C617">
        <v>1</v>
      </c>
      <c r="D617">
        <v>3870</v>
      </c>
      <c r="E617">
        <f>VLOOKUP(D617,[6]Sheet1!$B:$X,23,0)</f>
        <v>24</v>
      </c>
      <c r="F617">
        <f>E617/C617</f>
        <v>24</v>
      </c>
      <c r="G617">
        <f>VLOOKUP(D617,[6]Sheet1!$B:$X,16,0)</f>
        <v>144</v>
      </c>
      <c r="H617">
        <f t="shared" si="18"/>
        <v>144</v>
      </c>
      <c r="M617">
        <f>VLOOKUP(B617,[7]Sheet2!$A:$C,3,0)</f>
        <v>5</v>
      </c>
      <c r="N617" t="e">
        <f>VLOOKUP(A617,'[8]Master-April24'!$A:$AP,42,0)</f>
        <v>#N/A</v>
      </c>
    </row>
    <row r="618" spans="1:14" x14ac:dyDescent="0.25">
      <c r="A618" t="s">
        <v>2799</v>
      </c>
      <c r="B618" t="s">
        <v>6331</v>
      </c>
      <c r="C618">
        <v>8</v>
      </c>
      <c r="D618">
        <v>5460</v>
      </c>
      <c r="G618">
        <f>VLOOKUP(D618,[6]Sheet1!$B:$X,16,0)</f>
        <v>48</v>
      </c>
      <c r="H618">
        <f t="shared" si="18"/>
        <v>6</v>
      </c>
      <c r="M618">
        <f>VLOOKUP(B618,[7]Sheet2!$A:$C,3,0)</f>
        <v>7</v>
      </c>
      <c r="N618" t="str">
        <f>VLOOKUP(A618,'[8]Master-April24'!$A:$AP,42,0)</f>
        <v>AWD</v>
      </c>
    </row>
    <row r="619" spans="1:14" x14ac:dyDescent="0.25">
      <c r="A619" t="s">
        <v>5104</v>
      </c>
      <c r="B619" t="s">
        <v>6296</v>
      </c>
      <c r="C619">
        <v>6</v>
      </c>
      <c r="D619">
        <v>5091</v>
      </c>
      <c r="G619">
        <f>VLOOKUP(D619,[6]Sheet1!$B:$X,16,0)</f>
        <v>48</v>
      </c>
      <c r="H619">
        <f t="shared" si="18"/>
        <v>8</v>
      </c>
      <c r="M619">
        <f>VLOOKUP(B619,[7]Sheet2!$A:$C,3,0)</f>
        <v>4</v>
      </c>
      <c r="N619" t="e">
        <f>VLOOKUP(A619,'[8]Master-April24'!$A:$AP,42,0)</f>
        <v>#N/A</v>
      </c>
    </row>
    <row r="620" spans="1:14" x14ac:dyDescent="0.25">
      <c r="A620" t="s">
        <v>3904</v>
      </c>
      <c r="B620" t="s">
        <v>7500</v>
      </c>
      <c r="C620">
        <v>2</v>
      </c>
      <c r="D620">
        <v>567</v>
      </c>
      <c r="G620">
        <f>VLOOKUP(D620,[6]Sheet1!$B:$X,16,0)</f>
        <v>24</v>
      </c>
      <c r="H620">
        <f t="shared" si="18"/>
        <v>12</v>
      </c>
      <c r="M620">
        <f>VLOOKUP(B620,[7]Sheet2!$A:$C,3,0)</f>
        <v>4</v>
      </c>
      <c r="N620" t="e">
        <f>VLOOKUP(A620,'[8]Master-April24'!$A:$AP,42,0)</f>
        <v>#N/A</v>
      </c>
    </row>
    <row r="621" spans="1:14" x14ac:dyDescent="0.25">
      <c r="A621" t="s">
        <v>3905</v>
      </c>
      <c r="B621" t="s">
        <v>6294</v>
      </c>
      <c r="C621">
        <v>2</v>
      </c>
      <c r="D621">
        <v>568</v>
      </c>
      <c r="G621">
        <f>VLOOKUP(D621,[6]Sheet1!$B:$X,16,0)</f>
        <v>24</v>
      </c>
      <c r="H621">
        <f t="shared" si="18"/>
        <v>12</v>
      </c>
      <c r="M621">
        <f>VLOOKUP(B621,[7]Sheet2!$A:$C,3,0)</f>
        <v>4</v>
      </c>
      <c r="N621" t="e">
        <f>VLOOKUP(A621,'[8]Master-April24'!$A:$AP,42,0)</f>
        <v>#N/A</v>
      </c>
    </row>
    <row r="622" spans="1:14" x14ac:dyDescent="0.25">
      <c r="A622" t="s">
        <v>7613</v>
      </c>
      <c r="B622" t="s">
        <v>7614</v>
      </c>
      <c r="C622">
        <v>6</v>
      </c>
      <c r="D622">
        <v>17000</v>
      </c>
      <c r="E622">
        <f>VLOOKUP(D622,[6]Sheet1!$B:$X,23,0)</f>
        <v>24</v>
      </c>
      <c r="F622">
        <f t="shared" ref="F622:F627" si="21">E622/C622</f>
        <v>4</v>
      </c>
      <c r="G622">
        <f>VLOOKUP(D622,[6]Sheet1!$B:$X,16,0)</f>
        <v>144</v>
      </c>
      <c r="H622">
        <f t="shared" si="18"/>
        <v>24</v>
      </c>
      <c r="M622">
        <f>VLOOKUP(B622,[7]Sheet2!$A:$C,3,0)</f>
        <v>4</v>
      </c>
      <c r="N622" t="str">
        <f>VLOOKUP(A622,'[8]Master-April24'!$A:$AP,42,0)</f>
        <v>AWD</v>
      </c>
    </row>
    <row r="623" spans="1:14" x14ac:dyDescent="0.25">
      <c r="A623" t="s">
        <v>1712</v>
      </c>
      <c r="B623" t="s">
        <v>6411</v>
      </c>
      <c r="C623">
        <v>2</v>
      </c>
      <c r="D623">
        <v>335</v>
      </c>
      <c r="E623">
        <f>VLOOKUP(D623,[6]Sheet1!$B:$X,23,0)</f>
        <v>24</v>
      </c>
      <c r="F623">
        <f t="shared" si="21"/>
        <v>12</v>
      </c>
      <c r="G623">
        <f>VLOOKUP(D623,[6]Sheet1!$B:$X,16,0)</f>
        <v>144</v>
      </c>
      <c r="H623">
        <f t="shared" si="18"/>
        <v>72</v>
      </c>
      <c r="M623">
        <f>VLOOKUP(B623,[7]Sheet2!$A:$C,3,0)</f>
        <v>4</v>
      </c>
      <c r="N623" t="e">
        <f>VLOOKUP(A623,'[8]Master-April24'!$A:$AP,42,0)</f>
        <v>#N/A</v>
      </c>
    </row>
    <row r="624" spans="1:14" x14ac:dyDescent="0.25">
      <c r="A624" t="s">
        <v>282</v>
      </c>
      <c r="B624" t="s">
        <v>7009</v>
      </c>
      <c r="C624">
        <v>1</v>
      </c>
      <c r="D624">
        <v>1282</v>
      </c>
      <c r="E624">
        <f>VLOOKUP(D624,[6]Sheet1!$B:$X,23,0)</f>
        <v>24</v>
      </c>
      <c r="F624">
        <f t="shared" si="21"/>
        <v>24</v>
      </c>
      <c r="G624">
        <f>VLOOKUP(D624,[6]Sheet1!$B:$X,16,0)</f>
        <v>72</v>
      </c>
      <c r="H624">
        <f t="shared" si="18"/>
        <v>72</v>
      </c>
      <c r="M624">
        <f>VLOOKUP(B624,[7]Sheet2!$A:$C,3,0)</f>
        <v>4</v>
      </c>
      <c r="N624" t="e">
        <f>VLOOKUP(A624,'[8]Master-April24'!$A:$AP,42,0)</f>
        <v>#N/A</v>
      </c>
    </row>
    <row r="625" spans="1:14" x14ac:dyDescent="0.25">
      <c r="A625" t="s">
        <v>1287</v>
      </c>
      <c r="B625" t="s">
        <v>7193</v>
      </c>
      <c r="C625">
        <v>2</v>
      </c>
      <c r="D625">
        <v>265</v>
      </c>
      <c r="E625">
        <f>VLOOKUP(D625,[6]Sheet1!$B:$X,23,0)</f>
        <v>12</v>
      </c>
      <c r="F625">
        <f t="shared" si="21"/>
        <v>6</v>
      </c>
      <c r="G625">
        <f>VLOOKUP(D625,[6]Sheet1!$B:$X,16,0)</f>
        <v>240</v>
      </c>
      <c r="H625">
        <f t="shared" si="18"/>
        <v>120</v>
      </c>
      <c r="M625">
        <f>VLOOKUP(B625,[7]Sheet2!$A:$C,3,0)</f>
        <v>4</v>
      </c>
      <c r="N625" t="e">
        <f>VLOOKUP(A625,'[8]Master-April24'!$A:$AP,42,0)</f>
        <v>#N/A</v>
      </c>
    </row>
    <row r="626" spans="1:14" x14ac:dyDescent="0.25">
      <c r="A626" t="s">
        <v>1653</v>
      </c>
      <c r="B626" t="s">
        <v>7002</v>
      </c>
      <c r="C626">
        <v>1</v>
      </c>
      <c r="D626">
        <v>332</v>
      </c>
      <c r="E626">
        <f>VLOOKUP(D626,[6]Sheet1!$B:$X,23,0)</f>
        <v>24</v>
      </c>
      <c r="F626">
        <f t="shared" si="21"/>
        <v>24</v>
      </c>
      <c r="G626">
        <f>VLOOKUP(D626,[6]Sheet1!$B:$X,16,0)</f>
        <v>144</v>
      </c>
      <c r="H626">
        <f t="shared" si="18"/>
        <v>144</v>
      </c>
      <c r="M626">
        <f>VLOOKUP(B626,[7]Sheet2!$A:$C,3,0)</f>
        <v>4</v>
      </c>
      <c r="N626" t="e">
        <f>VLOOKUP(A626,'[8]Master-April24'!$A:$AP,42,0)</f>
        <v>#N/A</v>
      </c>
    </row>
    <row r="627" spans="1:14" x14ac:dyDescent="0.25">
      <c r="A627" t="s">
        <v>1711</v>
      </c>
      <c r="B627" t="s">
        <v>7330</v>
      </c>
      <c r="C627">
        <v>1</v>
      </c>
      <c r="D627">
        <v>335</v>
      </c>
      <c r="E627">
        <f>VLOOKUP(D627,[6]Sheet1!$B:$X,23,0)</f>
        <v>24</v>
      </c>
      <c r="F627">
        <f t="shared" si="21"/>
        <v>24</v>
      </c>
      <c r="G627">
        <f>VLOOKUP(D627,[6]Sheet1!$B:$X,16,0)</f>
        <v>144</v>
      </c>
      <c r="H627">
        <f t="shared" si="18"/>
        <v>144</v>
      </c>
      <c r="M627">
        <f>VLOOKUP(B627,[7]Sheet2!$A:$C,3,0)</f>
        <v>4</v>
      </c>
      <c r="N627" t="e">
        <f>VLOOKUP(A627,'[8]Master-April24'!$A:$AP,42,0)</f>
        <v>#N/A</v>
      </c>
    </row>
    <row r="628" spans="1:14" x14ac:dyDescent="0.25">
      <c r="A628" t="s">
        <v>1014</v>
      </c>
      <c r="B628" t="s">
        <v>6395</v>
      </c>
      <c r="C628">
        <v>8</v>
      </c>
      <c r="D628">
        <v>2176</v>
      </c>
      <c r="G628">
        <f>VLOOKUP(D628,[6]Sheet1!$B:$X,16,0)</f>
        <v>48</v>
      </c>
      <c r="H628">
        <f t="shared" si="18"/>
        <v>6</v>
      </c>
      <c r="M628">
        <f>VLOOKUP(B628,[7]Sheet2!$A:$C,3,0)</f>
        <v>6</v>
      </c>
      <c r="N628" t="e">
        <f>VLOOKUP(A628,'[8]Master-April24'!$A:$AP,42,0)</f>
        <v>#N/A</v>
      </c>
    </row>
    <row r="629" spans="1:14" x14ac:dyDescent="0.25">
      <c r="A629" t="s">
        <v>4871</v>
      </c>
      <c r="B629" t="s">
        <v>7052</v>
      </c>
      <c r="C629">
        <v>6</v>
      </c>
      <c r="D629">
        <v>1832</v>
      </c>
      <c r="G629" t="e">
        <f>VLOOKUP(D629,[6]Sheet1!$B:$X,16,0)</f>
        <v>#N/A</v>
      </c>
      <c r="H629" t="e">
        <f t="shared" si="18"/>
        <v>#N/A</v>
      </c>
      <c r="M629">
        <f>VLOOKUP(B629,[7]Sheet2!$A:$C,3,0)</f>
        <v>3</v>
      </c>
      <c r="N629" t="str">
        <f>VLOOKUP(A629,'[8]Master-April24'!$A:$AP,42,0)</f>
        <v>AWD</v>
      </c>
    </row>
    <row r="630" spans="1:14" x14ac:dyDescent="0.25">
      <c r="A630" t="s">
        <v>1495</v>
      </c>
      <c r="B630" t="s">
        <v>7184</v>
      </c>
      <c r="C630">
        <v>6</v>
      </c>
      <c r="D630">
        <v>3143</v>
      </c>
      <c r="G630">
        <f>VLOOKUP(D630,[6]Sheet1!$B:$X,16,0)</f>
        <v>48</v>
      </c>
      <c r="H630">
        <f t="shared" si="18"/>
        <v>8</v>
      </c>
      <c r="M630">
        <f>VLOOKUP(B630,[7]Sheet2!$A:$C,3,0)</f>
        <v>3</v>
      </c>
      <c r="N630" t="e">
        <f>VLOOKUP(A630,'[8]Master-April24'!$A:$AP,42,0)</f>
        <v>#N/A</v>
      </c>
    </row>
    <row r="631" spans="1:14" x14ac:dyDescent="0.25">
      <c r="A631" t="s">
        <v>2815</v>
      </c>
      <c r="B631" t="s">
        <v>7665</v>
      </c>
      <c r="C631">
        <v>6</v>
      </c>
      <c r="D631">
        <v>5492</v>
      </c>
      <c r="G631">
        <f>VLOOKUP(D631,[6]Sheet1!$B:$X,16,0)</f>
        <v>48</v>
      </c>
      <c r="H631">
        <f t="shared" si="18"/>
        <v>8</v>
      </c>
      <c r="M631">
        <f>VLOOKUP(B631,[7]Sheet2!$A:$C,3,0)</f>
        <v>3</v>
      </c>
      <c r="N631" t="e">
        <f>VLOOKUP(A631,'[8]Master-April24'!$A:$AP,42,0)</f>
        <v>#N/A</v>
      </c>
    </row>
    <row r="632" spans="1:14" x14ac:dyDescent="0.25">
      <c r="A632" t="s">
        <v>3007</v>
      </c>
      <c r="B632" t="s">
        <v>7765</v>
      </c>
      <c r="C632">
        <v>5</v>
      </c>
      <c r="D632">
        <v>6091</v>
      </c>
      <c r="G632">
        <f>VLOOKUP(D632,[6]Sheet1!$B:$X,16,0)</f>
        <v>50</v>
      </c>
      <c r="H632">
        <f t="shared" si="18"/>
        <v>10</v>
      </c>
      <c r="M632">
        <f>VLOOKUP(B632,[7]Sheet2!$A:$C,3,0)</f>
        <v>3</v>
      </c>
      <c r="N632" t="e">
        <f>VLOOKUP(A632,'[8]Master-April24'!$A:$AP,42,0)</f>
        <v>#N/A</v>
      </c>
    </row>
    <row r="633" spans="1:14" x14ac:dyDescent="0.25">
      <c r="A633" t="s">
        <v>1382</v>
      </c>
      <c r="B633" t="s">
        <v>7470</v>
      </c>
      <c r="C633">
        <v>4</v>
      </c>
      <c r="D633">
        <v>3100</v>
      </c>
      <c r="G633">
        <f>VLOOKUP(D633,[6]Sheet1!$B:$X,16,0)</f>
        <v>48</v>
      </c>
      <c r="H633">
        <f t="shared" si="18"/>
        <v>12</v>
      </c>
      <c r="M633">
        <f>VLOOKUP(B633,[7]Sheet2!$A:$C,3,0)</f>
        <v>3</v>
      </c>
      <c r="N633" t="e">
        <f>VLOOKUP(A633,'[8]Master-April24'!$A:$AP,42,0)</f>
        <v>#N/A</v>
      </c>
    </row>
    <row r="634" spans="1:14" x14ac:dyDescent="0.25">
      <c r="A634" t="s">
        <v>1213</v>
      </c>
      <c r="B634" t="s">
        <v>7182</v>
      </c>
      <c r="C634">
        <v>1</v>
      </c>
      <c r="D634">
        <v>2409</v>
      </c>
      <c r="G634">
        <f>VLOOKUP(D634,[6]Sheet1!$B:$X,16,0)</f>
        <v>24</v>
      </c>
      <c r="H634">
        <f t="shared" si="18"/>
        <v>24</v>
      </c>
      <c r="M634">
        <f>VLOOKUP(B634,[7]Sheet2!$A:$C,3,0)</f>
        <v>3</v>
      </c>
      <c r="N634" t="e">
        <f>VLOOKUP(A634,'[8]Master-April24'!$A:$AP,42,0)</f>
        <v>#N/A</v>
      </c>
    </row>
    <row r="635" spans="1:14" x14ac:dyDescent="0.25">
      <c r="A635" t="s">
        <v>2972</v>
      </c>
      <c r="B635" t="s">
        <v>7492</v>
      </c>
      <c r="C635">
        <v>1</v>
      </c>
      <c r="D635">
        <v>6018</v>
      </c>
      <c r="G635">
        <f>VLOOKUP(D635,[6]Sheet1!$B:$X,16,0)</f>
        <v>24</v>
      </c>
      <c r="H635">
        <f t="shared" si="18"/>
        <v>24</v>
      </c>
      <c r="M635">
        <f>VLOOKUP(B635,[7]Sheet2!$A:$C,3,0)</f>
        <v>3</v>
      </c>
      <c r="N635" t="e">
        <f>VLOOKUP(A635,'[8]Master-April24'!$A:$AP,42,0)</f>
        <v>#N/A</v>
      </c>
    </row>
    <row r="636" spans="1:14" x14ac:dyDescent="0.25">
      <c r="A636" t="s">
        <v>2466</v>
      </c>
      <c r="B636" t="s">
        <v>7507</v>
      </c>
      <c r="C636">
        <v>1</v>
      </c>
      <c r="D636">
        <v>5051</v>
      </c>
      <c r="G636">
        <f>VLOOKUP(D636,[6]Sheet1!$B:$X,16,0)</f>
        <v>48</v>
      </c>
      <c r="H636">
        <f t="shared" si="18"/>
        <v>48</v>
      </c>
      <c r="M636">
        <f>VLOOKUP(B636,[7]Sheet2!$A:$C,3,0)</f>
        <v>3</v>
      </c>
      <c r="N636" t="e">
        <f>VLOOKUP(A636,'[8]Master-April24'!$A:$AP,42,0)</f>
        <v>#N/A</v>
      </c>
    </row>
    <row r="637" spans="1:14" x14ac:dyDescent="0.25">
      <c r="A637" t="s">
        <v>1614</v>
      </c>
      <c r="B637" t="s">
        <v>6418</v>
      </c>
      <c r="C637">
        <v>3</v>
      </c>
      <c r="D637">
        <v>3197</v>
      </c>
      <c r="E637">
        <f>VLOOKUP(D637,[6]Sheet1!$B:$X,23,0)</f>
        <v>24</v>
      </c>
      <c r="F637">
        <f t="shared" ref="F637:F642" si="22">E637/C637</f>
        <v>8</v>
      </c>
      <c r="G637">
        <f>VLOOKUP(D637,[6]Sheet1!$B:$X,16,0)</f>
        <v>144</v>
      </c>
      <c r="H637">
        <f t="shared" si="18"/>
        <v>48</v>
      </c>
      <c r="M637">
        <f>VLOOKUP(B637,[7]Sheet2!$A:$C,3,0)</f>
        <v>3</v>
      </c>
      <c r="N637" t="e">
        <f>VLOOKUP(A637,'[8]Master-April24'!$A:$AP,42,0)</f>
        <v>#N/A</v>
      </c>
    </row>
    <row r="638" spans="1:14" x14ac:dyDescent="0.25">
      <c r="A638" t="s">
        <v>167</v>
      </c>
      <c r="B638" t="s">
        <v>6963</v>
      </c>
      <c r="C638">
        <v>1</v>
      </c>
      <c r="D638">
        <v>1223</v>
      </c>
      <c r="E638">
        <f>VLOOKUP(D638,[6]Sheet1!$B:$X,23,0)</f>
        <v>24</v>
      </c>
      <c r="F638">
        <f t="shared" si="22"/>
        <v>24</v>
      </c>
      <c r="G638">
        <f>VLOOKUP(D638,[6]Sheet1!$B:$X,16,0)</f>
        <v>144</v>
      </c>
      <c r="H638">
        <f t="shared" si="18"/>
        <v>144</v>
      </c>
      <c r="M638">
        <f>VLOOKUP(B638,[7]Sheet2!$A:$C,3,0)</f>
        <v>3</v>
      </c>
      <c r="N638" t="e">
        <f>VLOOKUP(A638,'[8]Master-April24'!$A:$AP,42,0)</f>
        <v>#N/A</v>
      </c>
    </row>
    <row r="639" spans="1:14" x14ac:dyDescent="0.25">
      <c r="A639" t="s">
        <v>683</v>
      </c>
      <c r="B639" t="s">
        <v>7047</v>
      </c>
      <c r="C639">
        <v>1</v>
      </c>
      <c r="D639">
        <v>1793</v>
      </c>
      <c r="E639">
        <f>VLOOKUP(D639,[6]Sheet1!$B:$X,23,0)</f>
        <v>24</v>
      </c>
      <c r="F639">
        <f t="shared" si="22"/>
        <v>24</v>
      </c>
      <c r="G639">
        <f>VLOOKUP(D639,[6]Sheet1!$B:$X,16,0)</f>
        <v>144</v>
      </c>
      <c r="H639">
        <f t="shared" si="18"/>
        <v>144</v>
      </c>
      <c r="M639">
        <f>VLOOKUP(B639,[7]Sheet2!$A:$C,3,0)</f>
        <v>3</v>
      </c>
      <c r="N639" t="e">
        <f>VLOOKUP(A639,'[8]Master-April24'!$A:$AP,42,0)</f>
        <v>#N/A</v>
      </c>
    </row>
    <row r="640" spans="1:14" x14ac:dyDescent="0.25">
      <c r="A640" t="s">
        <v>2294</v>
      </c>
      <c r="B640" t="s">
        <v>7422</v>
      </c>
      <c r="C640">
        <v>1</v>
      </c>
      <c r="D640">
        <v>451</v>
      </c>
      <c r="E640">
        <f>VLOOKUP(D640,[6]Sheet1!$B:$X,23,0)</f>
        <v>24</v>
      </c>
      <c r="F640">
        <f t="shared" si="22"/>
        <v>24</v>
      </c>
      <c r="G640">
        <f>VLOOKUP(D640,[6]Sheet1!$B:$X,16,0)</f>
        <v>144</v>
      </c>
      <c r="H640">
        <f t="shared" si="18"/>
        <v>144</v>
      </c>
      <c r="M640">
        <f>VLOOKUP(B640,[7]Sheet2!$A:$C,3,0)</f>
        <v>3</v>
      </c>
      <c r="N640" t="e">
        <f>VLOOKUP(A640,'[8]Master-April24'!$A:$AP,42,0)</f>
        <v>#N/A</v>
      </c>
    </row>
    <row r="641" spans="1:14" x14ac:dyDescent="0.25">
      <c r="A641" t="s">
        <v>3455</v>
      </c>
      <c r="B641" t="s">
        <v>7984</v>
      </c>
      <c r="C641">
        <v>1</v>
      </c>
      <c r="D641">
        <v>928</v>
      </c>
      <c r="E641">
        <f>VLOOKUP(D641,[6]Sheet1!$B:$X,23,0)</f>
        <v>24</v>
      </c>
      <c r="F641">
        <f t="shared" si="22"/>
        <v>24</v>
      </c>
      <c r="G641">
        <f>VLOOKUP(D641,[6]Sheet1!$B:$X,16,0)</f>
        <v>144</v>
      </c>
      <c r="H641">
        <f t="shared" si="18"/>
        <v>144</v>
      </c>
      <c r="M641">
        <f>VLOOKUP(B641,[7]Sheet2!$A:$C,3,0)</f>
        <v>3</v>
      </c>
      <c r="N641" t="e">
        <f>VLOOKUP(A641,'[8]Master-April24'!$A:$AP,42,0)</f>
        <v>#N/A</v>
      </c>
    </row>
    <row r="642" spans="1:14" x14ac:dyDescent="0.25">
      <c r="A642" t="s">
        <v>1387</v>
      </c>
      <c r="B642" t="s">
        <v>7242</v>
      </c>
      <c r="C642">
        <v>1</v>
      </c>
      <c r="D642">
        <v>3102</v>
      </c>
      <c r="E642">
        <f>VLOOKUP(D642,[6]Sheet1!$B:$X,23,0)</f>
        <v>36</v>
      </c>
      <c r="F642">
        <f t="shared" si="22"/>
        <v>36</v>
      </c>
      <c r="G642">
        <f>VLOOKUP(D642,[6]Sheet1!$B:$X,16,0)</f>
        <v>144</v>
      </c>
      <c r="H642">
        <f t="shared" ref="H642:H705" si="23">G642/C642</f>
        <v>144</v>
      </c>
      <c r="M642">
        <f>VLOOKUP(B642,[7]Sheet2!$A:$C,3,0)</f>
        <v>3</v>
      </c>
      <c r="N642" t="e">
        <f>VLOOKUP(A642,'[8]Master-April24'!$A:$AP,42,0)</f>
        <v>#N/A</v>
      </c>
    </row>
    <row r="643" spans="1:14" x14ac:dyDescent="0.25">
      <c r="A643" t="s">
        <v>2528</v>
      </c>
      <c r="B643" t="s">
        <v>7225</v>
      </c>
      <c r="C643">
        <v>6</v>
      </c>
      <c r="D643">
        <v>507</v>
      </c>
      <c r="G643">
        <f>VLOOKUP(D643,[6]Sheet1!$B:$X,16,0)</f>
        <v>48</v>
      </c>
      <c r="H643">
        <f t="shared" si="23"/>
        <v>8</v>
      </c>
      <c r="M643">
        <f>VLOOKUP(B643,[7]Sheet2!$A:$C,3,0)</f>
        <v>2</v>
      </c>
      <c r="N643" t="e">
        <f>VLOOKUP(A643,'[8]Master-April24'!$A:$AP,42,0)</f>
        <v>#N/A</v>
      </c>
    </row>
    <row r="644" spans="1:14" x14ac:dyDescent="0.25">
      <c r="A644" t="s">
        <v>4948</v>
      </c>
      <c r="B644" t="s">
        <v>7674</v>
      </c>
      <c r="C644">
        <v>1</v>
      </c>
      <c r="D644">
        <v>5500</v>
      </c>
      <c r="G644">
        <f>VLOOKUP(D644,[6]Sheet1!$B:$X,16,0)</f>
        <v>8</v>
      </c>
      <c r="H644">
        <f t="shared" si="23"/>
        <v>8</v>
      </c>
      <c r="M644">
        <f>VLOOKUP(B644,[7]Sheet2!$A:$C,3,0)</f>
        <v>2</v>
      </c>
      <c r="N644" t="str">
        <f>VLOOKUP(A644,'[8]Master-April24'!$A:$AP,42,0)</f>
        <v>AWD</v>
      </c>
    </row>
    <row r="645" spans="1:14" x14ac:dyDescent="0.25">
      <c r="A645" t="s">
        <v>1292</v>
      </c>
      <c r="B645" t="s">
        <v>7134</v>
      </c>
      <c r="C645">
        <v>1</v>
      </c>
      <c r="D645">
        <v>267</v>
      </c>
      <c r="G645">
        <f>VLOOKUP(D645,[6]Sheet1!$B:$X,16,0)</f>
        <v>12</v>
      </c>
      <c r="H645">
        <f t="shared" si="23"/>
        <v>12</v>
      </c>
      <c r="M645">
        <f>VLOOKUP(B645,[7]Sheet2!$A:$C,3,0)</f>
        <v>2</v>
      </c>
      <c r="N645" t="e">
        <f>VLOOKUP(A645,'[8]Master-April24'!$A:$AP,42,0)</f>
        <v>#N/A</v>
      </c>
    </row>
    <row r="646" spans="1:14" x14ac:dyDescent="0.25">
      <c r="A646" t="s">
        <v>3131</v>
      </c>
      <c r="B646" t="s">
        <v>6824</v>
      </c>
      <c r="C646">
        <v>1</v>
      </c>
      <c r="D646">
        <v>715</v>
      </c>
      <c r="G646">
        <f>VLOOKUP(D646,[6]Sheet1!$B:$X,16,0)</f>
        <v>12</v>
      </c>
      <c r="H646">
        <f t="shared" si="23"/>
        <v>12</v>
      </c>
      <c r="M646">
        <f>VLOOKUP(B646,[7]Sheet2!$A:$C,3,0)</f>
        <v>2</v>
      </c>
      <c r="N646" t="str">
        <f>VLOOKUP(A646,'[8]Master-April24'!$A:$AP,42,0)</f>
        <v>AWD</v>
      </c>
    </row>
    <row r="647" spans="1:14" x14ac:dyDescent="0.25">
      <c r="A647" t="s">
        <v>2835</v>
      </c>
      <c r="B647" t="s">
        <v>6661</v>
      </c>
      <c r="C647">
        <v>2</v>
      </c>
      <c r="D647">
        <v>552</v>
      </c>
      <c r="G647">
        <f>VLOOKUP(D647,[6]Sheet1!$B:$X,16,0)</f>
        <v>36</v>
      </c>
      <c r="H647">
        <f t="shared" si="23"/>
        <v>18</v>
      </c>
      <c r="M647">
        <f>VLOOKUP(B647,[7]Sheet2!$A:$C,3,0)</f>
        <v>2</v>
      </c>
      <c r="N647" t="str">
        <f>VLOOKUP(A647,'[8]Master-April24'!$A:$AP,42,0)</f>
        <v>AWD</v>
      </c>
    </row>
    <row r="648" spans="1:14" x14ac:dyDescent="0.25">
      <c r="A648" t="s">
        <v>3019</v>
      </c>
      <c r="B648" t="s">
        <v>7044</v>
      </c>
      <c r="C648">
        <v>1</v>
      </c>
      <c r="D648">
        <v>6102</v>
      </c>
      <c r="G648">
        <f>VLOOKUP(D648,[6]Sheet1!$B:$X,16,0)</f>
        <v>36</v>
      </c>
      <c r="H648">
        <f t="shared" si="23"/>
        <v>36</v>
      </c>
      <c r="M648">
        <f>VLOOKUP(B648,[7]Sheet2!$A:$C,3,0)</f>
        <v>2</v>
      </c>
      <c r="N648" t="e">
        <f>VLOOKUP(A648,'[8]Master-April24'!$A:$AP,42,0)</f>
        <v>#N/A</v>
      </c>
    </row>
    <row r="649" spans="1:14" x14ac:dyDescent="0.25">
      <c r="A649" t="s">
        <v>3439</v>
      </c>
      <c r="B649" t="s">
        <v>7981</v>
      </c>
      <c r="C649">
        <v>1</v>
      </c>
      <c r="D649">
        <v>923</v>
      </c>
      <c r="G649">
        <f>VLOOKUP(D649,[6]Sheet1!$B:$X,16,0)</f>
        <v>36</v>
      </c>
      <c r="H649">
        <f t="shared" si="23"/>
        <v>36</v>
      </c>
      <c r="M649">
        <f>VLOOKUP(B649,[7]Sheet2!$A:$C,3,0)</f>
        <v>2</v>
      </c>
      <c r="N649" t="e">
        <f>VLOOKUP(A649,'[8]Master-April24'!$A:$AP,42,0)</f>
        <v>#N/A</v>
      </c>
    </row>
    <row r="650" spans="1:14" x14ac:dyDescent="0.25">
      <c r="A650" t="s">
        <v>1431</v>
      </c>
      <c r="B650" t="s">
        <v>7260</v>
      </c>
      <c r="C650">
        <v>4</v>
      </c>
      <c r="D650">
        <v>3118</v>
      </c>
      <c r="E650">
        <f>VLOOKUP(D650,[6]Sheet1!$B:$X,23,0)</f>
        <v>24</v>
      </c>
      <c r="F650">
        <f>E650/C650</f>
        <v>6</v>
      </c>
      <c r="G650">
        <f>VLOOKUP(D650,[6]Sheet1!$B:$X,16,0)</f>
        <v>144</v>
      </c>
      <c r="H650">
        <f t="shared" si="23"/>
        <v>36</v>
      </c>
      <c r="M650">
        <f>VLOOKUP(B650,[7]Sheet2!$A:$C,3,0)</f>
        <v>2</v>
      </c>
      <c r="N650" t="e">
        <f>VLOOKUP(A650,'[8]Master-April24'!$A:$AP,42,0)</f>
        <v>#N/A</v>
      </c>
    </row>
    <row r="651" spans="1:14" x14ac:dyDescent="0.25">
      <c r="A651" t="s">
        <v>2725</v>
      </c>
      <c r="B651" t="s">
        <v>6273</v>
      </c>
      <c r="C651">
        <v>2</v>
      </c>
      <c r="D651">
        <v>533</v>
      </c>
      <c r="E651">
        <f>VLOOKUP(D651,[6]Sheet1!$B:$X,23,0)</f>
        <v>24</v>
      </c>
      <c r="F651">
        <f>E651/C651</f>
        <v>12</v>
      </c>
      <c r="G651">
        <f>VLOOKUP(D651,[6]Sheet1!$B:$X,16,0)</f>
        <v>72</v>
      </c>
      <c r="H651">
        <f t="shared" si="23"/>
        <v>36</v>
      </c>
      <c r="M651">
        <f>VLOOKUP(B651,[7]Sheet2!$A:$C,3,0)</f>
        <v>2</v>
      </c>
      <c r="N651" t="e">
        <f>VLOOKUP(A651,'[8]Master-April24'!$A:$AP,42,0)</f>
        <v>#N/A</v>
      </c>
    </row>
    <row r="652" spans="1:14" x14ac:dyDescent="0.25">
      <c r="A652" t="s">
        <v>3968</v>
      </c>
      <c r="B652" t="s">
        <v>7788</v>
      </c>
      <c r="C652">
        <v>1</v>
      </c>
      <c r="D652">
        <v>6802</v>
      </c>
      <c r="E652">
        <f>VLOOKUP(D652,[6]Sheet1!$B:$X,23,0)</f>
        <v>24</v>
      </c>
      <c r="F652">
        <f>E652/C652</f>
        <v>24</v>
      </c>
      <c r="G652">
        <f>VLOOKUP(D652,[6]Sheet1!$B:$X,16,0)</f>
        <v>72</v>
      </c>
      <c r="H652">
        <f t="shared" si="23"/>
        <v>72</v>
      </c>
      <c r="M652">
        <f>VLOOKUP(B652,[7]Sheet2!$A:$C,3,0)</f>
        <v>2</v>
      </c>
      <c r="N652" t="str">
        <f>VLOOKUP(A652,'[8]Master-April24'!$A:$AP,42,0)</f>
        <v>AWD</v>
      </c>
    </row>
    <row r="653" spans="1:14" x14ac:dyDescent="0.25">
      <c r="A653" t="s">
        <v>1289</v>
      </c>
      <c r="B653" t="s">
        <v>7196</v>
      </c>
      <c r="C653">
        <v>1</v>
      </c>
      <c r="D653">
        <v>266</v>
      </c>
      <c r="E653">
        <f>VLOOKUP(D653,[6]Sheet1!$B:$X,23,0)</f>
        <v>12</v>
      </c>
      <c r="F653">
        <f>E653/C653</f>
        <v>12</v>
      </c>
      <c r="G653">
        <f>VLOOKUP(D653,[6]Sheet1!$B:$X,16,0)</f>
        <v>120</v>
      </c>
      <c r="H653">
        <f t="shared" si="23"/>
        <v>120</v>
      </c>
      <c r="M653">
        <f>VLOOKUP(B653,[7]Sheet2!$A:$C,3,0)</f>
        <v>2</v>
      </c>
      <c r="N653" t="str">
        <f>VLOOKUP(A653,'[8]Master-April24'!$A:$AP,42,0)</f>
        <v>AWD</v>
      </c>
    </row>
    <row r="654" spans="1:14" x14ac:dyDescent="0.25">
      <c r="A654" t="s">
        <v>3730</v>
      </c>
      <c r="B654" t="s">
        <v>8006</v>
      </c>
      <c r="C654">
        <v>1</v>
      </c>
      <c r="D654" t="s">
        <v>3729</v>
      </c>
      <c r="E654">
        <f>VLOOKUP(D654,[6]Sheet1!$B:$X,23,0)</f>
        <v>24</v>
      </c>
      <c r="F654">
        <f>E654/C654</f>
        <v>24</v>
      </c>
      <c r="G654">
        <f>VLOOKUP(D654,[6]Sheet1!$B:$X,16,0)</f>
        <v>480</v>
      </c>
      <c r="H654">
        <f t="shared" si="23"/>
        <v>480</v>
      </c>
      <c r="M654">
        <f>VLOOKUP(B654,[7]Sheet2!$A:$C,3,0)</f>
        <v>2</v>
      </c>
      <c r="N654" t="str">
        <f>VLOOKUP(A654,'[8]Master-April24'!$A:$AP,42,0)</f>
        <v>AWD</v>
      </c>
    </row>
    <row r="655" spans="1:14" x14ac:dyDescent="0.25">
      <c r="A655" t="s">
        <v>2428</v>
      </c>
      <c r="B655" t="s">
        <v>6459</v>
      </c>
      <c r="C655">
        <v>1</v>
      </c>
      <c r="D655">
        <v>5039</v>
      </c>
      <c r="G655">
        <f>VLOOKUP(D655,[6]Sheet1!$B:$X,16,0)</f>
        <v>6</v>
      </c>
      <c r="H655">
        <f t="shared" si="23"/>
        <v>6</v>
      </c>
      <c r="M655">
        <f>VLOOKUP(B655,[7]Sheet2!$A:$C,3,0)</f>
        <v>6</v>
      </c>
      <c r="N655" t="e">
        <f>VLOOKUP(A655,'[8]Master-April24'!$A:$AP,42,0)</f>
        <v>#N/A</v>
      </c>
    </row>
    <row r="656" spans="1:14" x14ac:dyDescent="0.25">
      <c r="A656" t="s">
        <v>2953</v>
      </c>
      <c r="B656" t="s">
        <v>7739</v>
      </c>
      <c r="C656">
        <v>1</v>
      </c>
      <c r="D656">
        <v>6010</v>
      </c>
      <c r="G656">
        <f>VLOOKUP(D656,[6]Sheet1!$B:$X,16,0)</f>
        <v>12</v>
      </c>
      <c r="H656">
        <f t="shared" si="23"/>
        <v>12</v>
      </c>
      <c r="M656">
        <f>VLOOKUP(B656,[7]Sheet2!$A:$C,3,0)</f>
        <v>1</v>
      </c>
      <c r="N656" t="str">
        <f>VLOOKUP(A656,'[8]Master-April24'!$A:$AP,42,0)</f>
        <v>FBA</v>
      </c>
    </row>
    <row r="657" spans="1:14" x14ac:dyDescent="0.25">
      <c r="A657" t="s">
        <v>2491</v>
      </c>
      <c r="B657" t="s">
        <v>7523</v>
      </c>
      <c r="C657">
        <v>1</v>
      </c>
      <c r="D657">
        <v>5067</v>
      </c>
      <c r="G657" t="e">
        <f>VLOOKUP(D657,[6]Sheet1!$B:$X,16,0)</f>
        <v>#N/A</v>
      </c>
      <c r="H657" t="e">
        <f t="shared" si="23"/>
        <v>#N/A</v>
      </c>
      <c r="M657">
        <f>VLOOKUP(B657,[7]Sheet2!$A:$C,3,0)</f>
        <v>1</v>
      </c>
      <c r="N657" t="str">
        <f>VLOOKUP(A657,'[8]Master-April24'!$A:$AP,42,0)</f>
        <v>AWD</v>
      </c>
    </row>
    <row r="658" spans="1:14" x14ac:dyDescent="0.25">
      <c r="A658" t="s">
        <v>4994</v>
      </c>
      <c r="B658" t="s">
        <v>6227</v>
      </c>
      <c r="C658">
        <v>1</v>
      </c>
      <c r="D658">
        <v>3300</v>
      </c>
      <c r="G658">
        <f>VLOOKUP(D658,[6]Sheet1!$B:$X,16,0)</f>
        <v>36</v>
      </c>
      <c r="H658">
        <f t="shared" si="23"/>
        <v>36</v>
      </c>
      <c r="M658">
        <f>VLOOKUP(B658,[7]Sheet2!$A:$C,3,0)</f>
        <v>1</v>
      </c>
      <c r="N658" t="str">
        <f>VLOOKUP(A658,'[8]Master-April24'!$A:$AP,42,0)</f>
        <v>AWD</v>
      </c>
    </row>
    <row r="659" spans="1:14" x14ac:dyDescent="0.25">
      <c r="A659" t="s">
        <v>1401</v>
      </c>
      <c r="B659" t="s">
        <v>7248</v>
      </c>
      <c r="C659">
        <v>4</v>
      </c>
      <c r="D659">
        <v>3108</v>
      </c>
      <c r="E659">
        <f>VLOOKUP(D659,[6]Sheet1!$B:$X,23,0)</f>
        <v>24</v>
      </c>
      <c r="F659">
        <f t="shared" ref="F659:F672" si="24">E659/C659</f>
        <v>6</v>
      </c>
      <c r="G659">
        <f>VLOOKUP(D659,[6]Sheet1!$B:$X,16,0)</f>
        <v>144</v>
      </c>
      <c r="H659">
        <f t="shared" si="23"/>
        <v>36</v>
      </c>
      <c r="M659">
        <f>VLOOKUP(B659,[7]Sheet2!$A:$C,3,0)</f>
        <v>1</v>
      </c>
      <c r="N659" t="e">
        <f>VLOOKUP(A659,'[8]Master-April24'!$A:$AP,42,0)</f>
        <v>#N/A</v>
      </c>
    </row>
    <row r="660" spans="1:14" x14ac:dyDescent="0.25">
      <c r="A660" t="s">
        <v>4856</v>
      </c>
      <c r="B660" t="s">
        <v>7129</v>
      </c>
      <c r="C660">
        <v>2</v>
      </c>
      <c r="D660">
        <v>2211</v>
      </c>
      <c r="E660">
        <f>VLOOKUP(D660,[6]Sheet1!$B:$X,23,0)</f>
        <v>24</v>
      </c>
      <c r="F660">
        <f t="shared" si="24"/>
        <v>12</v>
      </c>
      <c r="G660">
        <f>VLOOKUP(D660,[6]Sheet1!$B:$X,16,0)</f>
        <v>144</v>
      </c>
      <c r="H660">
        <f t="shared" si="23"/>
        <v>72</v>
      </c>
      <c r="M660">
        <f>VLOOKUP(B660,[7]Sheet2!$A:$C,3,0)</f>
        <v>1</v>
      </c>
      <c r="N660" t="e">
        <f>VLOOKUP(A660,'[8]Master-April24'!$A:$AP,42,0)</f>
        <v>#N/A</v>
      </c>
    </row>
    <row r="661" spans="1:14" x14ac:dyDescent="0.25">
      <c r="A661" t="s">
        <v>1310</v>
      </c>
      <c r="B661" t="s">
        <v>7336</v>
      </c>
      <c r="C661">
        <v>2</v>
      </c>
      <c r="D661">
        <v>273</v>
      </c>
      <c r="E661">
        <f>VLOOKUP(D661,[6]Sheet1!$B:$X,23,0)</f>
        <v>24</v>
      </c>
      <c r="F661">
        <f t="shared" si="24"/>
        <v>12</v>
      </c>
      <c r="G661">
        <f>VLOOKUP(D661,[6]Sheet1!$B:$X,16,0)</f>
        <v>144</v>
      </c>
      <c r="H661">
        <f t="shared" si="23"/>
        <v>72</v>
      </c>
      <c r="M661">
        <f>VLOOKUP(B661,[7]Sheet2!$A:$C,3,0)</f>
        <v>1</v>
      </c>
      <c r="N661" t="e">
        <f>VLOOKUP(A661,'[8]Master-April24'!$A:$AP,42,0)</f>
        <v>#N/A</v>
      </c>
    </row>
    <row r="662" spans="1:14" x14ac:dyDescent="0.25">
      <c r="A662" t="s">
        <v>3142</v>
      </c>
      <c r="B662" t="s">
        <v>7423</v>
      </c>
      <c r="C662">
        <v>2</v>
      </c>
      <c r="D662">
        <v>718</v>
      </c>
      <c r="E662">
        <f>VLOOKUP(D662,[6]Sheet1!$B:$X,23,0)</f>
        <v>24</v>
      </c>
      <c r="F662">
        <f t="shared" si="24"/>
        <v>12</v>
      </c>
      <c r="G662">
        <f>VLOOKUP(D662,[6]Sheet1!$B:$X,16,0)</f>
        <v>144</v>
      </c>
      <c r="H662">
        <f t="shared" si="23"/>
        <v>72</v>
      </c>
      <c r="M662">
        <f>VLOOKUP(B662,[7]Sheet2!$A:$C,3,0)</f>
        <v>1</v>
      </c>
      <c r="N662" t="e">
        <f>VLOOKUP(A662,'[8]Master-April24'!$A:$AP,42,0)</f>
        <v>#N/A</v>
      </c>
    </row>
    <row r="663" spans="1:14" x14ac:dyDescent="0.25">
      <c r="A663" t="s">
        <v>2513</v>
      </c>
      <c r="B663" t="s">
        <v>7106</v>
      </c>
      <c r="C663">
        <v>1</v>
      </c>
      <c r="D663">
        <v>5075</v>
      </c>
      <c r="E663">
        <f>VLOOKUP(D663,[6]Sheet1!$B:$X,23,0)</f>
        <v>24</v>
      </c>
      <c r="F663">
        <f t="shared" si="24"/>
        <v>24</v>
      </c>
      <c r="G663">
        <f>VLOOKUP(D663,[6]Sheet1!$B:$X,16,0)</f>
        <v>72</v>
      </c>
      <c r="H663">
        <f t="shared" si="23"/>
        <v>72</v>
      </c>
      <c r="M663">
        <f>VLOOKUP(B663,[7]Sheet2!$A:$C,3,0)</f>
        <v>1</v>
      </c>
      <c r="N663" t="str">
        <f>VLOOKUP(A663,'[8]Master-April24'!$A:$AP,42,0)</f>
        <v>AWD</v>
      </c>
    </row>
    <row r="664" spans="1:14" x14ac:dyDescent="0.25">
      <c r="A664" t="s">
        <v>4965</v>
      </c>
      <c r="B664" t="s">
        <v>7175</v>
      </c>
      <c r="C664">
        <v>1</v>
      </c>
      <c r="D664">
        <v>2347</v>
      </c>
      <c r="E664">
        <f>VLOOKUP(D664,[6]Sheet1!$B:$X,23,0)</f>
        <v>12</v>
      </c>
      <c r="F664">
        <f t="shared" si="24"/>
        <v>12</v>
      </c>
      <c r="G664">
        <f>VLOOKUP(D664,[6]Sheet1!$B:$X,16,0)</f>
        <v>144</v>
      </c>
      <c r="H664">
        <f t="shared" si="23"/>
        <v>144</v>
      </c>
      <c r="M664">
        <f>VLOOKUP(B664,[7]Sheet2!$A:$C,3,0)</f>
        <v>1</v>
      </c>
      <c r="N664" t="e">
        <f>VLOOKUP(A664,'[8]Master-April24'!$A:$AP,42,0)</f>
        <v>#N/A</v>
      </c>
    </row>
    <row r="665" spans="1:14" x14ac:dyDescent="0.25">
      <c r="A665" t="s">
        <v>3252</v>
      </c>
      <c r="B665" t="s">
        <v>7415</v>
      </c>
      <c r="C665">
        <v>2</v>
      </c>
      <c r="D665">
        <v>780</v>
      </c>
      <c r="E665">
        <f>VLOOKUP(D665,[6]Sheet1!$B:$X,23,0)</f>
        <v>24</v>
      </c>
      <c r="F665">
        <f t="shared" si="24"/>
        <v>12</v>
      </c>
      <c r="G665">
        <f>VLOOKUP(D665,[6]Sheet1!$B:$X,16,0)</f>
        <v>288</v>
      </c>
      <c r="H665">
        <f t="shared" si="23"/>
        <v>144</v>
      </c>
      <c r="M665">
        <f>VLOOKUP(B665,[7]Sheet2!$A:$C,3,0)</f>
        <v>1</v>
      </c>
      <c r="N665" t="e">
        <f>VLOOKUP(A665,'[8]Master-April24'!$A:$AP,42,0)</f>
        <v>#N/A</v>
      </c>
    </row>
    <row r="666" spans="1:14" x14ac:dyDescent="0.25">
      <c r="A666" t="s">
        <v>3258</v>
      </c>
      <c r="B666" t="s">
        <v>7420</v>
      </c>
      <c r="C666">
        <v>2</v>
      </c>
      <c r="D666">
        <v>782</v>
      </c>
      <c r="E666">
        <f>VLOOKUP(D666,[6]Sheet1!$B:$X,23,0)</f>
        <v>24</v>
      </c>
      <c r="F666">
        <f t="shared" si="24"/>
        <v>12</v>
      </c>
      <c r="G666">
        <f>VLOOKUP(D666,[6]Sheet1!$B:$X,16,0)</f>
        <v>288</v>
      </c>
      <c r="H666">
        <f t="shared" si="23"/>
        <v>144</v>
      </c>
      <c r="M666">
        <f>VLOOKUP(B666,[7]Sheet2!$A:$C,3,0)</f>
        <v>1</v>
      </c>
      <c r="N666" t="e">
        <f>VLOOKUP(A666,'[8]Master-April24'!$A:$AP,42,0)</f>
        <v>#N/A</v>
      </c>
    </row>
    <row r="667" spans="1:14" x14ac:dyDescent="0.25">
      <c r="A667" t="s">
        <v>112</v>
      </c>
      <c r="B667" t="s">
        <v>6964</v>
      </c>
      <c r="C667">
        <v>1</v>
      </c>
      <c r="D667">
        <v>1200</v>
      </c>
      <c r="E667">
        <f>VLOOKUP(D667,[6]Sheet1!$B:$X,23,0)</f>
        <v>24</v>
      </c>
      <c r="F667">
        <f t="shared" si="24"/>
        <v>24</v>
      </c>
      <c r="G667">
        <f>VLOOKUP(D667,[6]Sheet1!$B:$X,16,0)</f>
        <v>144</v>
      </c>
      <c r="H667">
        <f t="shared" si="23"/>
        <v>144</v>
      </c>
      <c r="M667">
        <f>VLOOKUP(B667,[7]Sheet2!$A:$C,3,0)</f>
        <v>1</v>
      </c>
      <c r="N667" t="e">
        <f>VLOOKUP(A667,'[8]Master-April24'!$A:$AP,42,0)</f>
        <v>#N/A</v>
      </c>
    </row>
    <row r="668" spans="1:14" x14ac:dyDescent="0.25">
      <c r="A668" t="s">
        <v>233</v>
      </c>
      <c r="B668" t="s">
        <v>7180</v>
      </c>
      <c r="C668">
        <v>1</v>
      </c>
      <c r="D668">
        <v>1255</v>
      </c>
      <c r="E668">
        <f>VLOOKUP(D668,[6]Sheet1!$B:$X,23,0)</f>
        <v>24</v>
      </c>
      <c r="F668">
        <f t="shared" si="24"/>
        <v>24</v>
      </c>
      <c r="G668">
        <f>VLOOKUP(D668,[6]Sheet1!$B:$X,16,0)</f>
        <v>144</v>
      </c>
      <c r="H668">
        <f t="shared" si="23"/>
        <v>144</v>
      </c>
      <c r="M668">
        <f>VLOOKUP(B668,[7]Sheet2!$A:$C,3,0)</f>
        <v>1</v>
      </c>
      <c r="N668" t="e">
        <f>VLOOKUP(A668,'[8]Master-April24'!$A:$AP,42,0)</f>
        <v>#N/A</v>
      </c>
    </row>
    <row r="669" spans="1:14" x14ac:dyDescent="0.25">
      <c r="A669" t="s">
        <v>1119</v>
      </c>
      <c r="B669" t="s">
        <v>6328</v>
      </c>
      <c r="C669">
        <v>1</v>
      </c>
      <c r="D669">
        <v>2301</v>
      </c>
      <c r="E669">
        <f>VLOOKUP(D669,[6]Sheet1!$B:$X,23,0)</f>
        <v>24</v>
      </c>
      <c r="F669">
        <f t="shared" si="24"/>
        <v>24</v>
      </c>
      <c r="G669">
        <f>VLOOKUP(D669,[6]Sheet1!$B:$X,16,0)</f>
        <v>144</v>
      </c>
      <c r="H669">
        <f t="shared" si="23"/>
        <v>144</v>
      </c>
      <c r="M669">
        <f>VLOOKUP(B669,[7]Sheet2!$A:$C,3,0)</f>
        <v>1</v>
      </c>
      <c r="N669" t="str">
        <f>VLOOKUP(A669,'[8]Master-April24'!$A:$AP,42,0)</f>
        <v>AWD</v>
      </c>
    </row>
    <row r="670" spans="1:14" x14ac:dyDescent="0.25">
      <c r="A670" t="s">
        <v>3269</v>
      </c>
      <c r="B670" t="s">
        <v>7240</v>
      </c>
      <c r="C670">
        <v>1</v>
      </c>
      <c r="D670">
        <v>787</v>
      </c>
      <c r="E670">
        <f>VLOOKUP(D670,[6]Sheet1!$B:$X,23,0)</f>
        <v>24</v>
      </c>
      <c r="F670">
        <f t="shared" si="24"/>
        <v>24</v>
      </c>
      <c r="G670">
        <f>VLOOKUP(D670,[6]Sheet1!$B:$X,16,0)</f>
        <v>144</v>
      </c>
      <c r="H670">
        <f t="shared" si="23"/>
        <v>144</v>
      </c>
      <c r="M670">
        <f>VLOOKUP(B670,[7]Sheet2!$A:$C,3,0)</f>
        <v>1</v>
      </c>
      <c r="N670" t="e">
        <f>VLOOKUP(A670,'[8]Master-April24'!$A:$AP,42,0)</f>
        <v>#N/A</v>
      </c>
    </row>
    <row r="671" spans="1:14" x14ac:dyDescent="0.25">
      <c r="A671" t="s">
        <v>1583</v>
      </c>
      <c r="B671" t="s">
        <v>7312</v>
      </c>
      <c r="C671">
        <v>4</v>
      </c>
      <c r="D671">
        <v>3185</v>
      </c>
      <c r="E671">
        <f>VLOOKUP(D671,[6]Sheet1!$B:$X,23,0)</f>
        <v>24</v>
      </c>
      <c r="F671">
        <f t="shared" si="24"/>
        <v>6</v>
      </c>
      <c r="G671">
        <f>VLOOKUP(D671,[6]Sheet1!$B:$X,16,0)</f>
        <v>144</v>
      </c>
      <c r="H671">
        <f t="shared" si="23"/>
        <v>36</v>
      </c>
      <c r="M671">
        <f>VLOOKUP(B671,[7]Sheet2!$A:$C,3,0)</f>
        <v>1</v>
      </c>
      <c r="N671" t="e">
        <f>VLOOKUP(A671,'[8]Master-April24'!$A:$AP,42,0)</f>
        <v>#N/A</v>
      </c>
    </row>
    <row r="672" spans="1:14" x14ac:dyDescent="0.25">
      <c r="A672" t="s">
        <v>1868</v>
      </c>
      <c r="B672" t="s">
        <v>7345</v>
      </c>
      <c r="C672">
        <v>1</v>
      </c>
      <c r="D672">
        <v>3470</v>
      </c>
      <c r="E672" t="e">
        <f>VLOOKUP(D672,[6]Sheet1!$B:$X,23,0)</f>
        <v>#N/A</v>
      </c>
      <c r="F672" t="e">
        <f t="shared" si="24"/>
        <v>#N/A</v>
      </c>
      <c r="G672" t="e">
        <f>VLOOKUP(D672,[6]Sheet1!$B:$X,16,0)</f>
        <v>#N/A</v>
      </c>
      <c r="H672" t="e">
        <f t="shared" si="23"/>
        <v>#N/A</v>
      </c>
      <c r="M672">
        <f>VLOOKUP(B672,[7]Sheet2!$A:$C,3,0)</f>
        <v>1</v>
      </c>
      <c r="N672" t="e">
        <f>VLOOKUP(A672,'[8]Master-April24'!$A:$AP,42,0)</f>
        <v>#N/A</v>
      </c>
    </row>
    <row r="673" spans="1:14" x14ac:dyDescent="0.25">
      <c r="A673" t="s">
        <v>4897</v>
      </c>
      <c r="B673" t="s">
        <v>5852</v>
      </c>
      <c r="C673">
        <v>1</v>
      </c>
      <c r="D673">
        <v>6022</v>
      </c>
      <c r="G673">
        <f>VLOOKUP(D673,[6]Sheet1!$B:$X,16,0)</f>
        <v>6</v>
      </c>
      <c r="H673">
        <f t="shared" si="23"/>
        <v>6</v>
      </c>
      <c r="M673">
        <f>VLOOKUP(B673,[7]Sheet2!$A:$C,3,0)</f>
        <v>4</v>
      </c>
      <c r="N673" t="str">
        <f>VLOOKUP(A673,'[8]Master-April24'!$A:$AP,42,0)</f>
        <v>FBA</v>
      </c>
    </row>
    <row r="674" spans="1:14" x14ac:dyDescent="0.25">
      <c r="A674" t="s">
        <v>7540</v>
      </c>
      <c r="B674" t="s">
        <v>7541</v>
      </c>
      <c r="C674">
        <v>6</v>
      </c>
      <c r="D674">
        <v>5050</v>
      </c>
      <c r="G674">
        <f>VLOOKUP(D674,[6]Sheet1!$B:$X,16,0)</f>
        <v>48</v>
      </c>
      <c r="H674">
        <f t="shared" si="23"/>
        <v>8</v>
      </c>
      <c r="M674">
        <f>VLOOKUP(B674,[7]Sheet2!$A:$C,3,0)</f>
        <v>0</v>
      </c>
      <c r="N674" t="e">
        <f>VLOOKUP(A674,'[8]Master-April24'!$A:$AP,42,0)</f>
        <v>#N/A</v>
      </c>
    </row>
    <row r="675" spans="1:14" x14ac:dyDescent="0.25">
      <c r="A675" t="s">
        <v>2817</v>
      </c>
      <c r="B675" t="s">
        <v>7667</v>
      </c>
      <c r="C675">
        <v>6</v>
      </c>
      <c r="D675">
        <v>5493</v>
      </c>
      <c r="G675">
        <f>VLOOKUP(D675,[6]Sheet1!$B:$X,16,0)</f>
        <v>48</v>
      </c>
      <c r="H675">
        <f t="shared" si="23"/>
        <v>8</v>
      </c>
      <c r="M675">
        <f>VLOOKUP(B675,[7]Sheet2!$A:$C,3,0)</f>
        <v>0</v>
      </c>
      <c r="N675" t="e">
        <f>VLOOKUP(A675,'[8]Master-April24'!$A:$AP,42,0)</f>
        <v>#N/A</v>
      </c>
    </row>
    <row r="676" spans="1:14" x14ac:dyDescent="0.25">
      <c r="A676" t="s">
        <v>4945</v>
      </c>
      <c r="B676" t="s">
        <v>7675</v>
      </c>
      <c r="C676">
        <v>1</v>
      </c>
      <c r="D676">
        <v>5502</v>
      </c>
      <c r="G676">
        <f>VLOOKUP(D676,[6]Sheet1!$B:$X,16,0)</f>
        <v>8</v>
      </c>
      <c r="H676">
        <f t="shared" si="23"/>
        <v>8</v>
      </c>
      <c r="M676">
        <f>VLOOKUP(B676,[7]Sheet2!$A:$C,3,0)</f>
        <v>0</v>
      </c>
      <c r="N676" t="str">
        <f>VLOOKUP(A676,'[8]Master-April24'!$A:$AP,42,0)</f>
        <v>AWD</v>
      </c>
    </row>
    <row r="677" spans="1:14" x14ac:dyDescent="0.25">
      <c r="A677" t="s">
        <v>5108</v>
      </c>
      <c r="B677" t="s">
        <v>6344</v>
      </c>
      <c r="C677">
        <v>1</v>
      </c>
      <c r="D677">
        <v>2157</v>
      </c>
      <c r="G677">
        <f>VLOOKUP(D677,[6]Sheet1!$B:$X,16,0)</f>
        <v>12</v>
      </c>
      <c r="H677">
        <f t="shared" si="23"/>
        <v>12</v>
      </c>
      <c r="M677">
        <f>VLOOKUP(B677,[7]Sheet2!$A:$C,3,0)</f>
        <v>0</v>
      </c>
      <c r="N677" t="e">
        <f>VLOOKUP(A677,'[8]Master-April24'!$A:$AP,42,0)</f>
        <v>#N/A</v>
      </c>
    </row>
    <row r="678" spans="1:14" x14ac:dyDescent="0.25">
      <c r="A678" t="s">
        <v>2055</v>
      </c>
      <c r="B678" t="s">
        <v>7361</v>
      </c>
      <c r="C678">
        <v>1</v>
      </c>
      <c r="D678">
        <v>3914</v>
      </c>
      <c r="G678">
        <f>VLOOKUP(D678,[6]Sheet1!$B:$X,16,0)</f>
        <v>12</v>
      </c>
      <c r="H678">
        <f t="shared" si="23"/>
        <v>12</v>
      </c>
      <c r="M678">
        <f>VLOOKUP(B678,[7]Sheet2!$A:$C,3,0)</f>
        <v>0</v>
      </c>
      <c r="N678" t="str">
        <f>VLOOKUP(A678,'[8]Master-April24'!$A:$AP,42,0)</f>
        <v>AWD</v>
      </c>
    </row>
    <row r="679" spans="1:14" x14ac:dyDescent="0.25">
      <c r="A679" t="s">
        <v>2322</v>
      </c>
      <c r="B679" t="s">
        <v>7051</v>
      </c>
      <c r="C679">
        <v>4</v>
      </c>
      <c r="D679">
        <v>465</v>
      </c>
      <c r="G679">
        <f>VLOOKUP(D679,[6]Sheet1!$B:$X,16,0)</f>
        <v>48</v>
      </c>
      <c r="H679">
        <f t="shared" si="23"/>
        <v>12</v>
      </c>
      <c r="M679">
        <f>VLOOKUP(B679,[7]Sheet2!$A:$C,3,0)</f>
        <v>0</v>
      </c>
      <c r="N679" t="e">
        <f>VLOOKUP(A679,'[8]Master-April24'!$A:$AP,42,0)</f>
        <v>#N/A</v>
      </c>
    </row>
    <row r="680" spans="1:14" x14ac:dyDescent="0.25">
      <c r="A680" t="s">
        <v>2545</v>
      </c>
      <c r="B680" t="s">
        <v>7563</v>
      </c>
      <c r="C680">
        <v>4</v>
      </c>
      <c r="D680">
        <v>508</v>
      </c>
      <c r="G680">
        <f>VLOOKUP(D680,[6]Sheet1!$B:$X,16,0)</f>
        <v>48</v>
      </c>
      <c r="H680">
        <f t="shared" si="23"/>
        <v>12</v>
      </c>
      <c r="M680">
        <f>VLOOKUP(B680,[7]Sheet2!$A:$C,3,0)</f>
        <v>0</v>
      </c>
      <c r="N680" t="str">
        <f>VLOOKUP(A680,'[8]Master-April24'!$A:$AP,42,0)</f>
        <v>AWD</v>
      </c>
    </row>
    <row r="681" spans="1:14" x14ac:dyDescent="0.25">
      <c r="A681" t="s">
        <v>2847</v>
      </c>
      <c r="B681" t="s">
        <v>7359</v>
      </c>
      <c r="C681">
        <v>2</v>
      </c>
      <c r="D681">
        <v>557</v>
      </c>
      <c r="G681">
        <f>VLOOKUP(D681,[6]Sheet1!$B:$X,16,0)</f>
        <v>24</v>
      </c>
      <c r="H681">
        <f t="shared" si="23"/>
        <v>12</v>
      </c>
      <c r="M681">
        <f>VLOOKUP(B681,[7]Sheet2!$A:$C,3,0)</f>
        <v>0</v>
      </c>
      <c r="N681" t="str">
        <f>VLOOKUP(A681,'[8]Master-April24'!$A:$AP,42,0)</f>
        <v>AWD</v>
      </c>
    </row>
    <row r="682" spans="1:14" x14ac:dyDescent="0.25">
      <c r="A682" t="s">
        <v>3079</v>
      </c>
      <c r="B682" t="s">
        <v>7796</v>
      </c>
      <c r="C682">
        <v>1</v>
      </c>
      <c r="D682">
        <v>700</v>
      </c>
      <c r="G682">
        <f>VLOOKUP(D682,[6]Sheet1!$B:$X,16,0)</f>
        <v>12</v>
      </c>
      <c r="H682">
        <f t="shared" si="23"/>
        <v>12</v>
      </c>
      <c r="M682">
        <f>VLOOKUP(B682,[7]Sheet2!$A:$C,3,0)</f>
        <v>0</v>
      </c>
      <c r="N682" t="e">
        <f>VLOOKUP(A682,'[8]Master-April24'!$A:$AP,42,0)</f>
        <v>#N/A</v>
      </c>
    </row>
    <row r="683" spans="1:14" x14ac:dyDescent="0.25">
      <c r="A683" t="s">
        <v>2599</v>
      </c>
      <c r="B683" t="s">
        <v>7587</v>
      </c>
      <c r="C683">
        <v>2</v>
      </c>
      <c r="D683">
        <v>511</v>
      </c>
      <c r="G683">
        <f>VLOOKUP(D683,[6]Sheet1!$B:$X,16,0)</f>
        <v>36</v>
      </c>
      <c r="H683">
        <f t="shared" si="23"/>
        <v>18</v>
      </c>
      <c r="M683">
        <f>VLOOKUP(B683,[7]Sheet2!$A:$C,3,0)</f>
        <v>0</v>
      </c>
      <c r="N683" t="e">
        <f>VLOOKUP(A683,'[8]Master-April24'!$A:$AP,42,0)</f>
        <v>#N/A</v>
      </c>
    </row>
    <row r="684" spans="1:14" x14ac:dyDescent="0.25">
      <c r="A684" t="s">
        <v>3903</v>
      </c>
      <c r="B684" t="s">
        <v>7505</v>
      </c>
      <c r="C684">
        <v>2</v>
      </c>
      <c r="D684">
        <v>566</v>
      </c>
      <c r="G684">
        <f>VLOOKUP(D684,[6]Sheet1!$B:$X,16,0)</f>
        <v>36</v>
      </c>
      <c r="H684">
        <f t="shared" si="23"/>
        <v>18</v>
      </c>
      <c r="M684">
        <f>VLOOKUP(B684,[7]Sheet2!$A:$C,3,0)</f>
        <v>0</v>
      </c>
      <c r="N684" t="e">
        <f>VLOOKUP(A684,'[8]Master-April24'!$A:$AP,42,0)</f>
        <v>#N/A</v>
      </c>
    </row>
    <row r="685" spans="1:14" x14ac:dyDescent="0.25">
      <c r="A685" t="s">
        <v>4972</v>
      </c>
      <c r="B685" t="s">
        <v>7757</v>
      </c>
      <c r="C685">
        <v>2</v>
      </c>
      <c r="D685">
        <v>60756</v>
      </c>
      <c r="G685">
        <f>VLOOKUP(D685,[6]Sheet1!$B:$X,16,0)</f>
        <v>36</v>
      </c>
      <c r="H685">
        <f t="shared" si="23"/>
        <v>18</v>
      </c>
      <c r="M685">
        <f>VLOOKUP(B685,[7]Sheet2!$A:$C,3,0)</f>
        <v>0</v>
      </c>
      <c r="N685" t="str">
        <f>VLOOKUP(A685,'[8]Master-April24'!$A:$AP,42,0)</f>
        <v>AWD</v>
      </c>
    </row>
    <row r="686" spans="1:14" x14ac:dyDescent="0.25">
      <c r="A686" t="s">
        <v>2431</v>
      </c>
      <c r="B686" t="s">
        <v>7484</v>
      </c>
      <c r="C686">
        <v>4</v>
      </c>
      <c r="D686">
        <v>503</v>
      </c>
      <c r="E686">
        <f>VLOOKUP(D686,[6]Sheet1!$B:$X,23,0)</f>
        <v>24</v>
      </c>
      <c r="F686">
        <f>E686/C686</f>
        <v>6</v>
      </c>
      <c r="G686">
        <f>VLOOKUP(D686,[6]Sheet1!$B:$X,16,0)</f>
        <v>72</v>
      </c>
      <c r="H686">
        <f t="shared" si="23"/>
        <v>18</v>
      </c>
      <c r="M686">
        <f>VLOOKUP(B686,[7]Sheet2!$A:$C,3,0)</f>
        <v>0</v>
      </c>
      <c r="N686" t="str">
        <f>VLOOKUP(A686,'[8]Master-April24'!$A:$AP,42,0)</f>
        <v>AWD</v>
      </c>
    </row>
    <row r="687" spans="1:14" x14ac:dyDescent="0.25">
      <c r="A687" t="s">
        <v>2460</v>
      </c>
      <c r="B687" t="s">
        <v>7004</v>
      </c>
      <c r="C687">
        <v>1</v>
      </c>
      <c r="D687">
        <v>5049</v>
      </c>
      <c r="G687" t="e">
        <f>VLOOKUP(D687,[6]Sheet1!$B:$X,16,0)</f>
        <v>#N/A</v>
      </c>
      <c r="H687" t="e">
        <f t="shared" si="23"/>
        <v>#N/A</v>
      </c>
      <c r="M687">
        <f>VLOOKUP(B687,[7]Sheet2!$A:$C,3,0)</f>
        <v>0</v>
      </c>
      <c r="N687" t="e">
        <f>VLOOKUP(A687,'[8]Master-April24'!$A:$AP,42,0)</f>
        <v>#N/A</v>
      </c>
    </row>
    <row r="688" spans="1:14" x14ac:dyDescent="0.25">
      <c r="A688" t="s">
        <v>2689</v>
      </c>
      <c r="B688" t="s">
        <v>7008</v>
      </c>
      <c r="C688">
        <v>1</v>
      </c>
      <c r="D688">
        <v>523</v>
      </c>
      <c r="G688">
        <f>VLOOKUP(D688,[6]Sheet1!$B:$X,16,0)</f>
        <v>24</v>
      </c>
      <c r="H688">
        <f t="shared" si="23"/>
        <v>24</v>
      </c>
      <c r="M688">
        <f>VLOOKUP(B688,[7]Sheet2!$A:$C,3,0)</f>
        <v>0</v>
      </c>
      <c r="N688" t="e">
        <f>VLOOKUP(A688,'[8]Master-April24'!$A:$AP,42,0)</f>
        <v>#N/A</v>
      </c>
    </row>
    <row r="689" spans="1:14" x14ac:dyDescent="0.25">
      <c r="A689" t="s">
        <v>1197</v>
      </c>
      <c r="B689" t="s">
        <v>7276</v>
      </c>
      <c r="C689">
        <v>3</v>
      </c>
      <c r="D689">
        <v>2402</v>
      </c>
      <c r="E689">
        <f>VLOOKUP(D689,[6]Sheet1!$B:$X,23,0)</f>
        <v>24</v>
      </c>
      <c r="F689">
        <f>E689/C689</f>
        <v>8</v>
      </c>
      <c r="G689">
        <f>VLOOKUP(D689,[6]Sheet1!$B:$X,16,0)</f>
        <v>72</v>
      </c>
      <c r="H689">
        <f t="shared" si="23"/>
        <v>24</v>
      </c>
      <c r="M689">
        <f>VLOOKUP(B689,[7]Sheet2!$A:$C,3,0)</f>
        <v>0</v>
      </c>
      <c r="N689" t="e">
        <f>VLOOKUP(A689,'[8]Master-April24'!$A:$AP,42,0)</f>
        <v>#N/A</v>
      </c>
    </row>
    <row r="690" spans="1:14" x14ac:dyDescent="0.25">
      <c r="A690" t="s">
        <v>2677</v>
      </c>
      <c r="B690" t="s">
        <v>7608</v>
      </c>
      <c r="C690">
        <v>1</v>
      </c>
      <c r="D690">
        <v>517</v>
      </c>
      <c r="G690">
        <f>VLOOKUP(D690,[6]Sheet1!$B:$X,16,0)</f>
        <v>36</v>
      </c>
      <c r="H690">
        <f t="shared" si="23"/>
        <v>36</v>
      </c>
      <c r="M690">
        <f>VLOOKUP(B690,[7]Sheet2!$A:$C,3,0)</f>
        <v>0</v>
      </c>
      <c r="N690" t="str">
        <f>VLOOKUP(A690,'[8]Master-April24'!$A:$AP,42,0)</f>
        <v>AWD</v>
      </c>
    </row>
    <row r="691" spans="1:14" x14ac:dyDescent="0.25">
      <c r="A691" t="s">
        <v>2867</v>
      </c>
      <c r="B691" t="s">
        <v>7700</v>
      </c>
      <c r="C691">
        <v>1</v>
      </c>
      <c r="D691">
        <v>566</v>
      </c>
      <c r="G691">
        <f>VLOOKUP(D691,[6]Sheet1!$B:$X,16,0)</f>
        <v>36</v>
      </c>
      <c r="H691">
        <f t="shared" si="23"/>
        <v>36</v>
      </c>
      <c r="M691">
        <f>VLOOKUP(B691,[7]Sheet2!$A:$C,3,0)</f>
        <v>0</v>
      </c>
      <c r="N691" t="e">
        <f>VLOOKUP(A691,'[8]Master-April24'!$A:$AP,42,0)</f>
        <v>#N/A</v>
      </c>
    </row>
    <row r="692" spans="1:14" x14ac:dyDescent="0.25">
      <c r="A692" t="s">
        <v>2708</v>
      </c>
      <c r="B692" t="s">
        <v>6985</v>
      </c>
      <c r="C692">
        <v>1</v>
      </c>
      <c r="D692">
        <v>528</v>
      </c>
      <c r="G692">
        <f>VLOOKUP(D692,[6]Sheet1!$B:$X,16,0)</f>
        <v>48</v>
      </c>
      <c r="H692">
        <f t="shared" si="23"/>
        <v>48</v>
      </c>
      <c r="M692">
        <f>VLOOKUP(B692,[7]Sheet2!$A:$C,3,0)</f>
        <v>0</v>
      </c>
      <c r="N692" t="e">
        <f>VLOOKUP(A692,'[8]Master-April24'!$A:$AP,42,0)</f>
        <v>#N/A</v>
      </c>
    </row>
    <row r="693" spans="1:14" x14ac:dyDescent="0.25">
      <c r="A693" t="s">
        <v>2837</v>
      </c>
      <c r="B693" t="s">
        <v>7680</v>
      </c>
      <c r="C693">
        <v>1</v>
      </c>
      <c r="D693">
        <v>554</v>
      </c>
      <c r="G693">
        <f>VLOOKUP(D693,[6]Sheet1!$B:$X,16,0)</f>
        <v>48</v>
      </c>
      <c r="H693">
        <f t="shared" si="23"/>
        <v>48</v>
      </c>
      <c r="M693">
        <f>VLOOKUP(B693,[7]Sheet2!$A:$C,3,0)</f>
        <v>0</v>
      </c>
      <c r="N693" t="e">
        <f>VLOOKUP(A693,'[8]Master-April24'!$A:$AP,42,0)</f>
        <v>#N/A</v>
      </c>
    </row>
    <row r="694" spans="1:14" x14ac:dyDescent="0.25">
      <c r="A694" t="s">
        <v>2991</v>
      </c>
      <c r="B694" t="s">
        <v>7751</v>
      </c>
      <c r="C694">
        <v>3</v>
      </c>
      <c r="D694">
        <v>604</v>
      </c>
      <c r="E694">
        <f>VLOOKUP(D694,[6]Sheet1!$B:$X,23,0)</f>
        <v>24</v>
      </c>
      <c r="F694">
        <f t="shared" ref="F694:F728" si="25">E694/C694</f>
        <v>8</v>
      </c>
      <c r="G694">
        <f>VLOOKUP(D694,[6]Sheet1!$B:$X,16,0)</f>
        <v>144</v>
      </c>
      <c r="H694">
        <f t="shared" si="23"/>
        <v>48</v>
      </c>
      <c r="M694">
        <f>VLOOKUP(B694,[7]Sheet2!$A:$C,3,0)</f>
        <v>0</v>
      </c>
      <c r="N694" t="e">
        <f>VLOOKUP(A694,'[8]Master-April24'!$A:$AP,42,0)</f>
        <v>#N/A</v>
      </c>
    </row>
    <row r="695" spans="1:14" x14ac:dyDescent="0.25">
      <c r="A695" t="s">
        <v>3041</v>
      </c>
      <c r="B695" t="s">
        <v>7238</v>
      </c>
      <c r="C695">
        <v>3</v>
      </c>
      <c r="D695">
        <v>623</v>
      </c>
      <c r="E695">
        <f>VLOOKUP(D695,[6]Sheet1!$B:$X,23,0)</f>
        <v>24</v>
      </c>
      <c r="F695">
        <f t="shared" si="25"/>
        <v>8</v>
      </c>
      <c r="G695">
        <f>VLOOKUP(D695,[6]Sheet1!$B:$X,16,0)</f>
        <v>144</v>
      </c>
      <c r="H695">
        <f t="shared" si="23"/>
        <v>48</v>
      </c>
      <c r="M695">
        <f>VLOOKUP(B695,[7]Sheet2!$A:$C,3,0)</f>
        <v>0</v>
      </c>
      <c r="N695" t="e">
        <f>VLOOKUP(A695,'[8]Master-April24'!$A:$AP,42,0)</f>
        <v>#N/A</v>
      </c>
    </row>
    <row r="696" spans="1:14" x14ac:dyDescent="0.25">
      <c r="A696" t="s">
        <v>7616</v>
      </c>
      <c r="B696" t="s">
        <v>7617</v>
      </c>
      <c r="C696">
        <v>1</v>
      </c>
      <c r="D696">
        <v>1212</v>
      </c>
      <c r="E696">
        <f>VLOOKUP(D696,[6]Sheet1!$B:$X,23,0)</f>
        <v>12</v>
      </c>
      <c r="F696">
        <f t="shared" si="25"/>
        <v>12</v>
      </c>
      <c r="G696">
        <f>VLOOKUP(D696,[6]Sheet1!$B:$X,16,0)</f>
        <v>48</v>
      </c>
      <c r="H696">
        <f t="shared" si="23"/>
        <v>48</v>
      </c>
      <c r="M696">
        <f>VLOOKUP(B696,[7]Sheet2!$A:$C,3,0)</f>
        <v>0</v>
      </c>
      <c r="N696" t="e">
        <f>VLOOKUP(A696,'[8]Master-April24'!$A:$AP,42,0)</f>
        <v>#N/A</v>
      </c>
    </row>
    <row r="697" spans="1:14" x14ac:dyDescent="0.25">
      <c r="A697" t="s">
        <v>7177</v>
      </c>
      <c r="B697" t="s">
        <v>7178</v>
      </c>
      <c r="C697">
        <v>1</v>
      </c>
      <c r="D697">
        <v>2348</v>
      </c>
      <c r="E697">
        <f>VLOOKUP(D697,[6]Sheet1!$B:$X,23,0)</f>
        <v>12</v>
      </c>
      <c r="F697">
        <f t="shared" si="25"/>
        <v>12</v>
      </c>
      <c r="G697">
        <f>VLOOKUP(D697,[6]Sheet1!$B:$X,16,0)</f>
        <v>48</v>
      </c>
      <c r="H697">
        <f t="shared" si="23"/>
        <v>48</v>
      </c>
      <c r="M697">
        <f>VLOOKUP(B697,[7]Sheet2!$A:$C,3,0)</f>
        <v>0</v>
      </c>
      <c r="N697" t="e">
        <f>VLOOKUP(A697,'[8]Master-April24'!$A:$AP,42,0)</f>
        <v>#N/A</v>
      </c>
    </row>
    <row r="698" spans="1:14" x14ac:dyDescent="0.25">
      <c r="A698" t="s">
        <v>7618</v>
      </c>
      <c r="B698" t="s">
        <v>7619</v>
      </c>
      <c r="C698">
        <v>4</v>
      </c>
      <c r="D698">
        <v>1218</v>
      </c>
      <c r="E698">
        <f>VLOOKUP(D698,[6]Sheet1!$B:$X,23,0)</f>
        <v>24</v>
      </c>
      <c r="F698">
        <f t="shared" si="25"/>
        <v>6</v>
      </c>
      <c r="G698">
        <f>VLOOKUP(D698,[6]Sheet1!$B:$X,16,0)</f>
        <v>288</v>
      </c>
      <c r="H698">
        <f t="shared" si="23"/>
        <v>72</v>
      </c>
      <c r="M698">
        <f>VLOOKUP(B698,[7]Sheet2!$A:$C,3,0)</f>
        <v>0</v>
      </c>
      <c r="N698" t="e">
        <f>VLOOKUP(A698,'[8]Master-April24'!$A:$AP,42,0)</f>
        <v>#N/A</v>
      </c>
    </row>
    <row r="699" spans="1:14" x14ac:dyDescent="0.25">
      <c r="A699" t="s">
        <v>119</v>
      </c>
      <c r="B699" t="s">
        <v>6976</v>
      </c>
      <c r="C699">
        <v>1</v>
      </c>
      <c r="D699">
        <v>1202</v>
      </c>
      <c r="E699">
        <f>VLOOKUP(D699,[6]Sheet1!$B:$X,23,0)</f>
        <v>12</v>
      </c>
      <c r="F699">
        <f t="shared" si="25"/>
        <v>12</v>
      </c>
      <c r="G699">
        <f>VLOOKUP(D699,[6]Sheet1!$B:$X,16,0)</f>
        <v>72</v>
      </c>
      <c r="H699">
        <f t="shared" si="23"/>
        <v>72</v>
      </c>
      <c r="M699">
        <f>VLOOKUP(B699,[7]Sheet2!$A:$C,3,0)</f>
        <v>0</v>
      </c>
      <c r="N699" t="e">
        <f>VLOOKUP(A699,'[8]Master-April24'!$A:$AP,42,0)</f>
        <v>#N/A</v>
      </c>
    </row>
    <row r="700" spans="1:14" x14ac:dyDescent="0.25">
      <c r="A700" t="s">
        <v>354</v>
      </c>
      <c r="B700" t="s">
        <v>6994</v>
      </c>
      <c r="C700">
        <v>2</v>
      </c>
      <c r="D700">
        <v>1501</v>
      </c>
      <c r="E700">
        <f>VLOOKUP(D700,[6]Sheet1!$B:$X,23,0)</f>
        <v>24</v>
      </c>
      <c r="F700">
        <f t="shared" si="25"/>
        <v>12</v>
      </c>
      <c r="G700">
        <f>VLOOKUP(D700,[6]Sheet1!$B:$X,16,0)</f>
        <v>144</v>
      </c>
      <c r="H700">
        <f t="shared" si="23"/>
        <v>72</v>
      </c>
      <c r="M700">
        <f>VLOOKUP(B700,[7]Sheet2!$A:$C,3,0)</f>
        <v>0</v>
      </c>
      <c r="N700" t="e">
        <f>VLOOKUP(A700,'[8]Master-April24'!$A:$AP,42,0)</f>
        <v>#N/A</v>
      </c>
    </row>
    <row r="701" spans="1:14" x14ac:dyDescent="0.25">
      <c r="A701" t="s">
        <v>1144</v>
      </c>
      <c r="B701" t="s">
        <v>7168</v>
      </c>
      <c r="C701">
        <v>2</v>
      </c>
      <c r="D701">
        <v>2319</v>
      </c>
      <c r="E701">
        <f>VLOOKUP(D701,[6]Sheet1!$B:$X,23,0)</f>
        <v>24</v>
      </c>
      <c r="F701">
        <f t="shared" si="25"/>
        <v>12</v>
      </c>
      <c r="G701">
        <f>VLOOKUP(D701,[6]Sheet1!$B:$X,16,0)</f>
        <v>144</v>
      </c>
      <c r="H701">
        <f t="shared" si="23"/>
        <v>72</v>
      </c>
      <c r="M701">
        <f>VLOOKUP(B701,[7]Sheet2!$A:$C,3,0)</f>
        <v>0</v>
      </c>
      <c r="N701" t="str">
        <f>VLOOKUP(A701,'[8]Master-April24'!$A:$AP,42,0)</f>
        <v>AWD</v>
      </c>
    </row>
    <row r="702" spans="1:14" x14ac:dyDescent="0.25">
      <c r="A702" t="s">
        <v>2609</v>
      </c>
      <c r="B702" t="s">
        <v>7487</v>
      </c>
      <c r="C702">
        <v>2</v>
      </c>
      <c r="D702">
        <v>5131</v>
      </c>
      <c r="E702">
        <f>VLOOKUP(D702,[6]Sheet1!$B:$X,23,0)</f>
        <v>24</v>
      </c>
      <c r="F702">
        <f t="shared" si="25"/>
        <v>12</v>
      </c>
      <c r="G702">
        <f>VLOOKUP(D702,[6]Sheet1!$B:$X,16,0)</f>
        <v>144</v>
      </c>
      <c r="H702">
        <f t="shared" si="23"/>
        <v>72</v>
      </c>
      <c r="M702">
        <f>VLOOKUP(B702,[7]Sheet2!$A:$C,3,0)</f>
        <v>0</v>
      </c>
      <c r="N702" t="e">
        <f>VLOOKUP(A702,'[8]Master-April24'!$A:$AP,42,0)</f>
        <v>#N/A</v>
      </c>
    </row>
    <row r="703" spans="1:14" x14ac:dyDescent="0.25">
      <c r="A703" t="s">
        <v>3398</v>
      </c>
      <c r="B703" t="s">
        <v>7977</v>
      </c>
      <c r="C703">
        <v>2</v>
      </c>
      <c r="D703">
        <v>904</v>
      </c>
      <c r="E703">
        <f>VLOOKUP(D703,[6]Sheet1!$B:$X,23,0)</f>
        <v>24</v>
      </c>
      <c r="F703">
        <f t="shared" si="25"/>
        <v>12</v>
      </c>
      <c r="G703">
        <f>VLOOKUP(D703,[6]Sheet1!$B:$X,16,0)</f>
        <v>144</v>
      </c>
      <c r="H703">
        <f t="shared" si="23"/>
        <v>72</v>
      </c>
      <c r="M703">
        <f>VLOOKUP(B703,[7]Sheet2!$A:$C,3,0)</f>
        <v>0</v>
      </c>
      <c r="N703" t="e">
        <f>VLOOKUP(A703,'[8]Master-April24'!$A:$AP,42,0)</f>
        <v>#N/A</v>
      </c>
    </row>
    <row r="704" spans="1:14" x14ac:dyDescent="0.25">
      <c r="A704" t="s">
        <v>1091</v>
      </c>
      <c r="B704" t="s">
        <v>7146</v>
      </c>
      <c r="C704">
        <v>1</v>
      </c>
      <c r="D704">
        <v>2230</v>
      </c>
      <c r="E704">
        <f>VLOOKUP(D704,[6]Sheet1!$B:$X,23,0)</f>
        <v>24</v>
      </c>
      <c r="F704">
        <f t="shared" si="25"/>
        <v>24</v>
      </c>
      <c r="G704">
        <f>VLOOKUP(D704,[6]Sheet1!$B:$X,16,0)</f>
        <v>72</v>
      </c>
      <c r="H704">
        <f t="shared" si="23"/>
        <v>72</v>
      </c>
      <c r="M704">
        <f>VLOOKUP(B704,[7]Sheet2!$A:$C,3,0)</f>
        <v>0</v>
      </c>
      <c r="N704" t="e">
        <f>VLOOKUP(A704,'[8]Master-April24'!$A:$AP,42,0)</f>
        <v>#N/A</v>
      </c>
    </row>
    <row r="705" spans="1:14" x14ac:dyDescent="0.25">
      <c r="A705" t="s">
        <v>1870</v>
      </c>
      <c r="B705" t="s">
        <v>7271</v>
      </c>
      <c r="C705">
        <v>1</v>
      </c>
      <c r="D705">
        <v>3471</v>
      </c>
      <c r="E705">
        <f>VLOOKUP(D705,[6]Sheet1!$B:$X,23,0)</f>
        <v>24</v>
      </c>
      <c r="F705">
        <f t="shared" si="25"/>
        <v>24</v>
      </c>
      <c r="G705">
        <f>VLOOKUP(D705,[6]Sheet1!$B:$X,16,0)</f>
        <v>72</v>
      </c>
      <c r="H705">
        <f t="shared" si="23"/>
        <v>72</v>
      </c>
      <c r="M705">
        <f>VLOOKUP(B705,[7]Sheet2!$A:$C,3,0)</f>
        <v>0</v>
      </c>
      <c r="N705" t="e">
        <f>VLOOKUP(A705,'[8]Master-April24'!$A:$AP,42,0)</f>
        <v>#N/A</v>
      </c>
    </row>
    <row r="706" spans="1:14" x14ac:dyDescent="0.25">
      <c r="A706" t="s">
        <v>2724</v>
      </c>
      <c r="B706" t="s">
        <v>7634</v>
      </c>
      <c r="C706">
        <v>1</v>
      </c>
      <c r="D706">
        <v>533</v>
      </c>
      <c r="E706">
        <f>VLOOKUP(D706,[6]Sheet1!$B:$X,23,0)</f>
        <v>24</v>
      </c>
      <c r="F706">
        <f t="shared" si="25"/>
        <v>24</v>
      </c>
      <c r="G706">
        <f>VLOOKUP(D706,[6]Sheet1!$B:$X,16,0)</f>
        <v>72</v>
      </c>
      <c r="H706">
        <f t="shared" ref="H706:H769" si="26">G706/C706</f>
        <v>72</v>
      </c>
      <c r="M706">
        <f>VLOOKUP(B706,[7]Sheet2!$A:$C,3,0)</f>
        <v>0</v>
      </c>
      <c r="N706" t="str">
        <f>VLOOKUP(A706,'[8]Master-April24'!$A:$AP,42,0)</f>
        <v>AWD</v>
      </c>
    </row>
    <row r="707" spans="1:14" x14ac:dyDescent="0.25">
      <c r="A707" t="s">
        <v>4024</v>
      </c>
      <c r="B707" t="s">
        <v>7524</v>
      </c>
      <c r="C707">
        <v>1</v>
      </c>
      <c r="D707">
        <v>544</v>
      </c>
      <c r="E707">
        <f>VLOOKUP(D707,[6]Sheet1!$B:$X,23,0)</f>
        <v>24</v>
      </c>
      <c r="F707">
        <f t="shared" si="25"/>
        <v>24</v>
      </c>
      <c r="G707">
        <f>VLOOKUP(D707,[6]Sheet1!$B:$X,16,0)</f>
        <v>72</v>
      </c>
      <c r="H707">
        <f t="shared" si="26"/>
        <v>72</v>
      </c>
      <c r="M707">
        <f>VLOOKUP(B707,[7]Sheet2!$A:$C,3,0)</f>
        <v>0</v>
      </c>
      <c r="N707" t="e">
        <f>VLOOKUP(A707,'[8]Master-April24'!$A:$AP,42,0)</f>
        <v>#N/A</v>
      </c>
    </row>
    <row r="708" spans="1:14" x14ac:dyDescent="0.25">
      <c r="A708" t="s">
        <v>3988</v>
      </c>
      <c r="B708" t="s">
        <v>6514</v>
      </c>
      <c r="C708">
        <v>1</v>
      </c>
      <c r="D708">
        <v>6800</v>
      </c>
      <c r="E708">
        <f>VLOOKUP(D708,[6]Sheet1!$B:$X,23,0)</f>
        <v>24</v>
      </c>
      <c r="F708">
        <f t="shared" si="25"/>
        <v>24</v>
      </c>
      <c r="G708">
        <f>VLOOKUP(D708,[6]Sheet1!$B:$X,16,0)</f>
        <v>72</v>
      </c>
      <c r="H708">
        <f t="shared" si="26"/>
        <v>72</v>
      </c>
      <c r="M708">
        <f>VLOOKUP(B708,[7]Sheet2!$A:$C,3,0)</f>
        <v>0</v>
      </c>
      <c r="N708" t="e">
        <f>VLOOKUP(A708,'[8]Master-April24'!$A:$AP,42,0)</f>
        <v>#N/A</v>
      </c>
    </row>
    <row r="709" spans="1:14" x14ac:dyDescent="0.25">
      <c r="A709" t="s">
        <v>3255</v>
      </c>
      <c r="B709" t="s">
        <v>7826</v>
      </c>
      <c r="C709">
        <v>2</v>
      </c>
      <c r="D709">
        <v>781</v>
      </c>
      <c r="E709">
        <f>VLOOKUP(D709,[6]Sheet1!$B:$X,23,0)</f>
        <v>24</v>
      </c>
      <c r="F709">
        <f t="shared" si="25"/>
        <v>12</v>
      </c>
      <c r="G709">
        <f>VLOOKUP(D709,[6]Sheet1!$B:$X,16,0)</f>
        <v>288</v>
      </c>
      <c r="H709">
        <f t="shared" si="26"/>
        <v>144</v>
      </c>
      <c r="M709">
        <f>VLOOKUP(B709,[7]Sheet2!$A:$C,3,0)</f>
        <v>0</v>
      </c>
      <c r="N709" t="e">
        <f>VLOOKUP(A709,'[8]Master-April24'!$A:$AP,42,0)</f>
        <v>#N/A</v>
      </c>
    </row>
    <row r="710" spans="1:14" x14ac:dyDescent="0.25">
      <c r="A710" t="s">
        <v>150</v>
      </c>
      <c r="B710" t="s">
        <v>6971</v>
      </c>
      <c r="C710">
        <v>1</v>
      </c>
      <c r="D710">
        <v>1213</v>
      </c>
      <c r="E710">
        <f>VLOOKUP(D710,[6]Sheet1!$B:$X,23,0)</f>
        <v>24</v>
      </c>
      <c r="F710">
        <f t="shared" si="25"/>
        <v>24</v>
      </c>
      <c r="G710">
        <f>VLOOKUP(D710,[6]Sheet1!$B:$X,16,0)</f>
        <v>144</v>
      </c>
      <c r="H710">
        <f t="shared" si="26"/>
        <v>144</v>
      </c>
      <c r="M710">
        <f>VLOOKUP(B710,[7]Sheet2!$A:$C,3,0)</f>
        <v>0</v>
      </c>
      <c r="N710" t="e">
        <f>VLOOKUP(A710,'[8]Master-April24'!$A:$AP,42,0)</f>
        <v>#N/A</v>
      </c>
    </row>
    <row r="711" spans="1:14" x14ac:dyDescent="0.25">
      <c r="A711" t="s">
        <v>859</v>
      </c>
      <c r="B711" t="s">
        <v>7072</v>
      </c>
      <c r="C711">
        <v>1</v>
      </c>
      <c r="D711">
        <v>2023</v>
      </c>
      <c r="E711">
        <f>VLOOKUP(D711,[6]Sheet1!$B:$X,23,0)</f>
        <v>24</v>
      </c>
      <c r="F711">
        <f t="shared" si="25"/>
        <v>24</v>
      </c>
      <c r="G711">
        <f>VLOOKUP(D711,[6]Sheet1!$B:$X,16,0)</f>
        <v>144</v>
      </c>
      <c r="H711">
        <f t="shared" si="26"/>
        <v>144</v>
      </c>
      <c r="M711">
        <f>VLOOKUP(B711,[7]Sheet2!$A:$C,3,0)</f>
        <v>0</v>
      </c>
      <c r="N711" t="str">
        <f>VLOOKUP(A711,'[8]Master-April24'!$A:$AP,42,0)</f>
        <v>AWD</v>
      </c>
    </row>
    <row r="712" spans="1:14" x14ac:dyDescent="0.25">
      <c r="A712" t="s">
        <v>978</v>
      </c>
      <c r="B712" t="s">
        <v>7100</v>
      </c>
      <c r="C712">
        <v>1</v>
      </c>
      <c r="D712">
        <v>2132</v>
      </c>
      <c r="E712">
        <f>VLOOKUP(D712,[6]Sheet1!$B:$X,23,0)</f>
        <v>24</v>
      </c>
      <c r="F712">
        <f t="shared" si="25"/>
        <v>24</v>
      </c>
      <c r="G712">
        <f>VLOOKUP(D712,[6]Sheet1!$B:$X,16,0)</f>
        <v>144</v>
      </c>
      <c r="H712">
        <f t="shared" si="26"/>
        <v>144</v>
      </c>
      <c r="M712">
        <f>VLOOKUP(B712,[7]Sheet2!$A:$C,3,0)</f>
        <v>0</v>
      </c>
      <c r="N712" t="e">
        <f>VLOOKUP(A712,'[8]Master-April24'!$A:$AP,42,0)</f>
        <v>#N/A</v>
      </c>
    </row>
    <row r="713" spans="1:14" x14ac:dyDescent="0.25">
      <c r="A713" t="s">
        <v>1133</v>
      </c>
      <c r="B713" t="s">
        <v>7166</v>
      </c>
      <c r="C713">
        <v>1</v>
      </c>
      <c r="D713">
        <v>230</v>
      </c>
      <c r="E713">
        <f>VLOOKUP(D713,[6]Sheet1!$B:$X,23,0)</f>
        <v>24</v>
      </c>
      <c r="F713">
        <f t="shared" si="25"/>
        <v>24</v>
      </c>
      <c r="G713">
        <f>VLOOKUP(D713,[6]Sheet1!$B:$X,16,0)</f>
        <v>144</v>
      </c>
      <c r="H713">
        <f t="shared" si="26"/>
        <v>144</v>
      </c>
      <c r="M713">
        <f>VLOOKUP(B713,[7]Sheet2!$A:$C,3,0)</f>
        <v>0</v>
      </c>
      <c r="N713" t="str">
        <f>VLOOKUP(A713,'[8]Master-April24'!$A:$AP,42,0)</f>
        <v>AWD</v>
      </c>
    </row>
    <row r="714" spans="1:14" x14ac:dyDescent="0.25">
      <c r="A714" t="s">
        <v>1309</v>
      </c>
      <c r="B714" t="s">
        <v>7154</v>
      </c>
      <c r="C714">
        <v>1</v>
      </c>
      <c r="D714">
        <v>273</v>
      </c>
      <c r="E714">
        <f>VLOOKUP(D714,[6]Sheet1!$B:$X,23,0)</f>
        <v>24</v>
      </c>
      <c r="F714">
        <f t="shared" si="25"/>
        <v>24</v>
      </c>
      <c r="G714">
        <f>VLOOKUP(D714,[6]Sheet1!$B:$X,16,0)</f>
        <v>144</v>
      </c>
      <c r="H714">
        <f t="shared" si="26"/>
        <v>144</v>
      </c>
      <c r="M714">
        <f>VLOOKUP(B714,[7]Sheet2!$A:$C,3,0)</f>
        <v>0</v>
      </c>
      <c r="N714" t="e">
        <f>VLOOKUP(A714,'[8]Master-April24'!$A:$AP,42,0)</f>
        <v>#N/A</v>
      </c>
    </row>
    <row r="715" spans="1:14" x14ac:dyDescent="0.25">
      <c r="A715" t="s">
        <v>1400</v>
      </c>
      <c r="B715" t="s">
        <v>7247</v>
      </c>
      <c r="C715">
        <v>1</v>
      </c>
      <c r="D715">
        <v>3108</v>
      </c>
      <c r="E715">
        <f>VLOOKUP(D715,[6]Sheet1!$B:$X,23,0)</f>
        <v>24</v>
      </c>
      <c r="F715">
        <f t="shared" si="25"/>
        <v>24</v>
      </c>
      <c r="G715">
        <f>VLOOKUP(D715,[6]Sheet1!$B:$X,16,0)</f>
        <v>144</v>
      </c>
      <c r="H715">
        <f t="shared" si="26"/>
        <v>144</v>
      </c>
      <c r="M715">
        <f>VLOOKUP(B715,[7]Sheet2!$A:$C,3,0)</f>
        <v>0</v>
      </c>
      <c r="N715" t="e">
        <f>VLOOKUP(A715,'[8]Master-April24'!$A:$AP,42,0)</f>
        <v>#N/A</v>
      </c>
    </row>
    <row r="716" spans="1:14" x14ac:dyDescent="0.25">
      <c r="A716" t="s">
        <v>1419</v>
      </c>
      <c r="B716" t="s">
        <v>7255</v>
      </c>
      <c r="C716">
        <v>1</v>
      </c>
      <c r="D716">
        <v>3114</v>
      </c>
      <c r="E716">
        <f>VLOOKUP(D716,[6]Sheet1!$B:$X,23,0)</f>
        <v>24</v>
      </c>
      <c r="F716">
        <f t="shared" si="25"/>
        <v>24</v>
      </c>
      <c r="G716">
        <f>VLOOKUP(D716,[6]Sheet1!$B:$X,16,0)</f>
        <v>144</v>
      </c>
      <c r="H716">
        <f t="shared" si="26"/>
        <v>144</v>
      </c>
      <c r="M716">
        <f>VLOOKUP(B716,[7]Sheet2!$A:$C,3,0)</f>
        <v>0</v>
      </c>
      <c r="N716" t="e">
        <f>VLOOKUP(A716,'[8]Master-April24'!$A:$AP,42,0)</f>
        <v>#N/A</v>
      </c>
    </row>
    <row r="717" spans="1:14" x14ac:dyDescent="0.25">
      <c r="A717" t="s">
        <v>1427</v>
      </c>
      <c r="B717" t="s">
        <v>6970</v>
      </c>
      <c r="C717">
        <v>1</v>
      </c>
      <c r="D717">
        <v>3117</v>
      </c>
      <c r="E717">
        <f>VLOOKUP(D717,[6]Sheet1!$B:$X,23,0)</f>
        <v>24</v>
      </c>
      <c r="F717">
        <f t="shared" si="25"/>
        <v>24</v>
      </c>
      <c r="G717">
        <f>VLOOKUP(D717,[6]Sheet1!$B:$X,16,0)</f>
        <v>144</v>
      </c>
      <c r="H717">
        <f t="shared" si="26"/>
        <v>144</v>
      </c>
      <c r="M717">
        <f>VLOOKUP(B717,[7]Sheet2!$A:$C,3,0)</f>
        <v>0</v>
      </c>
      <c r="N717" t="e">
        <f>VLOOKUP(A717,'[8]Master-April24'!$A:$AP,42,0)</f>
        <v>#N/A</v>
      </c>
    </row>
    <row r="718" spans="1:14" x14ac:dyDescent="0.25">
      <c r="A718" t="s">
        <v>1430</v>
      </c>
      <c r="B718" t="s">
        <v>7259</v>
      </c>
      <c r="C718">
        <v>1</v>
      </c>
      <c r="D718">
        <v>3118</v>
      </c>
      <c r="E718">
        <f>VLOOKUP(D718,[6]Sheet1!$B:$X,23,0)</f>
        <v>24</v>
      </c>
      <c r="F718">
        <f t="shared" si="25"/>
        <v>24</v>
      </c>
      <c r="G718">
        <f>VLOOKUP(D718,[6]Sheet1!$B:$X,16,0)</f>
        <v>144</v>
      </c>
      <c r="H718">
        <f t="shared" si="26"/>
        <v>144</v>
      </c>
      <c r="M718">
        <f>VLOOKUP(B718,[7]Sheet2!$A:$C,3,0)</f>
        <v>0</v>
      </c>
      <c r="N718" t="str">
        <f>VLOOKUP(A718,'[8]Master-April24'!$A:$AP,42,0)</f>
        <v>AWD</v>
      </c>
    </row>
    <row r="719" spans="1:14" x14ac:dyDescent="0.25">
      <c r="A719" t="s">
        <v>1937</v>
      </c>
      <c r="B719" t="s">
        <v>7005</v>
      </c>
      <c r="C719">
        <v>1</v>
      </c>
      <c r="D719">
        <v>3804</v>
      </c>
      <c r="E719">
        <f>VLOOKUP(D719,[6]Sheet1!$B:$X,23,0)</f>
        <v>24</v>
      </c>
      <c r="F719">
        <f t="shared" si="25"/>
        <v>24</v>
      </c>
      <c r="G719">
        <f>VLOOKUP(D719,[6]Sheet1!$B:$X,16,0)</f>
        <v>144</v>
      </c>
      <c r="H719">
        <f t="shared" si="26"/>
        <v>144</v>
      </c>
      <c r="M719">
        <f>VLOOKUP(B719,[7]Sheet2!$A:$C,3,0)</f>
        <v>0</v>
      </c>
      <c r="N719" t="e">
        <f>VLOOKUP(A719,'[8]Master-April24'!$A:$AP,42,0)</f>
        <v>#N/A</v>
      </c>
    </row>
    <row r="720" spans="1:14" x14ac:dyDescent="0.25">
      <c r="A720" t="s">
        <v>1949</v>
      </c>
      <c r="B720" t="s">
        <v>7195</v>
      </c>
      <c r="C720">
        <v>1</v>
      </c>
      <c r="D720">
        <v>3808</v>
      </c>
      <c r="E720">
        <f>VLOOKUP(D720,[6]Sheet1!$B:$X,23,0)</f>
        <v>24</v>
      </c>
      <c r="F720">
        <f t="shared" si="25"/>
        <v>24</v>
      </c>
      <c r="G720">
        <f>VLOOKUP(D720,[6]Sheet1!$B:$X,16,0)</f>
        <v>144</v>
      </c>
      <c r="H720">
        <f t="shared" si="26"/>
        <v>144</v>
      </c>
      <c r="M720">
        <f>VLOOKUP(B720,[7]Sheet2!$A:$C,3,0)</f>
        <v>0</v>
      </c>
      <c r="N720" t="e">
        <f>VLOOKUP(A720,'[8]Master-April24'!$A:$AP,42,0)</f>
        <v>#N/A</v>
      </c>
    </row>
    <row r="721" spans="1:14" x14ac:dyDescent="0.25">
      <c r="A721" t="s">
        <v>4039</v>
      </c>
      <c r="B721" t="s">
        <v>7354</v>
      </c>
      <c r="C721">
        <v>1</v>
      </c>
      <c r="D721">
        <v>3816</v>
      </c>
      <c r="E721">
        <f>VLOOKUP(D721,[6]Sheet1!$B:$X,23,0)</f>
        <v>24</v>
      </c>
      <c r="F721">
        <f t="shared" si="25"/>
        <v>24</v>
      </c>
      <c r="G721">
        <f>VLOOKUP(D721,[6]Sheet1!$B:$X,16,0)</f>
        <v>144</v>
      </c>
      <c r="H721">
        <f t="shared" si="26"/>
        <v>144</v>
      </c>
      <c r="M721">
        <f>VLOOKUP(B721,[7]Sheet2!$A:$C,3,0)</f>
        <v>0</v>
      </c>
      <c r="N721" t="e">
        <f>VLOOKUP(A721,'[8]Master-April24'!$A:$AP,42,0)</f>
        <v>#N/A</v>
      </c>
    </row>
    <row r="722" spans="1:14" x14ac:dyDescent="0.25">
      <c r="A722" t="s">
        <v>1975</v>
      </c>
      <c r="B722" t="s">
        <v>7355</v>
      </c>
      <c r="C722">
        <v>1</v>
      </c>
      <c r="D722">
        <v>3817</v>
      </c>
      <c r="E722">
        <f>VLOOKUP(D722,[6]Sheet1!$B:$X,23,0)</f>
        <v>24</v>
      </c>
      <c r="F722">
        <f t="shared" si="25"/>
        <v>24</v>
      </c>
      <c r="G722">
        <f>VLOOKUP(D722,[6]Sheet1!$B:$X,16,0)</f>
        <v>144</v>
      </c>
      <c r="H722">
        <f t="shared" si="26"/>
        <v>144</v>
      </c>
      <c r="M722">
        <f>VLOOKUP(B722,[7]Sheet2!$A:$C,3,0)</f>
        <v>0</v>
      </c>
      <c r="N722" t="e">
        <f>VLOOKUP(A722,'[8]Master-April24'!$A:$AP,42,0)</f>
        <v>#N/A</v>
      </c>
    </row>
    <row r="723" spans="1:14" x14ac:dyDescent="0.25">
      <c r="A723" t="s">
        <v>2608</v>
      </c>
      <c r="B723" t="s">
        <v>7093</v>
      </c>
      <c r="C723">
        <v>1</v>
      </c>
      <c r="D723">
        <v>5131</v>
      </c>
      <c r="E723">
        <f>VLOOKUP(D723,[6]Sheet1!$B:$X,23,0)</f>
        <v>24</v>
      </c>
      <c r="F723">
        <f t="shared" si="25"/>
        <v>24</v>
      </c>
      <c r="G723">
        <f>VLOOKUP(D723,[6]Sheet1!$B:$X,16,0)</f>
        <v>144</v>
      </c>
      <c r="H723">
        <f t="shared" si="26"/>
        <v>144</v>
      </c>
      <c r="M723">
        <f>VLOOKUP(B723,[7]Sheet2!$A:$C,3,0)</f>
        <v>0</v>
      </c>
      <c r="N723" t="e">
        <f>VLOOKUP(A723,'[8]Master-April24'!$A:$AP,42,0)</f>
        <v>#N/A</v>
      </c>
    </row>
    <row r="724" spans="1:14" x14ac:dyDescent="0.25">
      <c r="A724" t="s">
        <v>3141</v>
      </c>
      <c r="B724" t="s">
        <v>6986</v>
      </c>
      <c r="C724">
        <v>1</v>
      </c>
      <c r="D724">
        <v>718</v>
      </c>
      <c r="E724">
        <f>VLOOKUP(D724,[6]Sheet1!$B:$X,23,0)</f>
        <v>24</v>
      </c>
      <c r="F724">
        <f t="shared" si="25"/>
        <v>24</v>
      </c>
      <c r="G724">
        <f>VLOOKUP(D724,[6]Sheet1!$B:$X,16,0)</f>
        <v>144</v>
      </c>
      <c r="H724">
        <f t="shared" si="26"/>
        <v>144</v>
      </c>
      <c r="M724">
        <f>VLOOKUP(B724,[7]Sheet2!$A:$C,3,0)</f>
        <v>0</v>
      </c>
      <c r="N724" t="e">
        <f>VLOOKUP(A724,'[8]Master-April24'!$A:$AP,42,0)</f>
        <v>#N/A</v>
      </c>
    </row>
    <row r="725" spans="1:14" x14ac:dyDescent="0.25">
      <c r="A725" t="s">
        <v>2034</v>
      </c>
      <c r="B725" t="s">
        <v>7258</v>
      </c>
      <c r="C725">
        <v>1</v>
      </c>
      <c r="D725">
        <v>3874</v>
      </c>
      <c r="E725">
        <f>VLOOKUP(D725,[6]Sheet1!$B:$X,23,0)</f>
        <v>24</v>
      </c>
      <c r="F725">
        <f t="shared" si="25"/>
        <v>24</v>
      </c>
      <c r="G725">
        <f>VLOOKUP(D725,[6]Sheet1!$B:$X,16,0)</f>
        <v>288</v>
      </c>
      <c r="H725">
        <f t="shared" si="26"/>
        <v>288</v>
      </c>
      <c r="M725">
        <f>VLOOKUP(B725,[7]Sheet2!$A:$C,3,0)</f>
        <v>0</v>
      </c>
      <c r="N725" t="e">
        <f>VLOOKUP(A725,'[8]Master-April24'!$A:$AP,42,0)</f>
        <v>#N/A</v>
      </c>
    </row>
    <row r="726" spans="1:14" x14ac:dyDescent="0.25">
      <c r="A726" t="s">
        <v>3251</v>
      </c>
      <c r="B726" t="s">
        <v>7200</v>
      </c>
      <c r="C726">
        <v>1</v>
      </c>
      <c r="D726">
        <v>780</v>
      </c>
      <c r="E726">
        <f>VLOOKUP(D726,[6]Sheet1!$B:$X,23,0)</f>
        <v>24</v>
      </c>
      <c r="F726">
        <f t="shared" si="25"/>
        <v>24</v>
      </c>
      <c r="G726">
        <f>VLOOKUP(D726,[6]Sheet1!$B:$X,16,0)</f>
        <v>288</v>
      </c>
      <c r="H726">
        <f t="shared" si="26"/>
        <v>288</v>
      </c>
      <c r="M726">
        <f>VLOOKUP(B726,[7]Sheet2!$A:$C,3,0)</f>
        <v>0</v>
      </c>
      <c r="N726" t="e">
        <f>VLOOKUP(A726,'[8]Master-April24'!$A:$AP,42,0)</f>
        <v>#N/A</v>
      </c>
    </row>
    <row r="727" spans="1:14" x14ac:dyDescent="0.25">
      <c r="A727" t="s">
        <v>993</v>
      </c>
      <c r="B727" t="s">
        <v>7103</v>
      </c>
      <c r="C727">
        <v>1</v>
      </c>
      <c r="D727">
        <v>214</v>
      </c>
      <c r="E727">
        <f>VLOOKUP(D727,[6]Sheet1!$B:$X,23,0)</f>
        <v>24</v>
      </c>
      <c r="F727">
        <f t="shared" si="25"/>
        <v>24</v>
      </c>
      <c r="G727">
        <f>VLOOKUP(D727,[6]Sheet1!$B:$X,16,0)</f>
        <v>144</v>
      </c>
      <c r="H727">
        <f t="shared" si="26"/>
        <v>144</v>
      </c>
      <c r="M727">
        <f>VLOOKUP(B727,[7]Sheet2!$A:$C,3,0)</f>
        <v>0</v>
      </c>
      <c r="N727" t="e">
        <f>VLOOKUP(A727,'[8]Master-April24'!$A:$AP,42,0)</f>
        <v>#N/A</v>
      </c>
    </row>
    <row r="728" spans="1:14" x14ac:dyDescent="0.25">
      <c r="A728" t="s">
        <v>3973</v>
      </c>
      <c r="B728" t="s">
        <v>7343</v>
      </c>
      <c r="C728">
        <v>2</v>
      </c>
      <c r="D728">
        <v>34280</v>
      </c>
      <c r="E728">
        <f>VLOOKUP(D728,[6]Sheet1!$B:$X,23,0)</f>
        <v>0</v>
      </c>
      <c r="F728">
        <f t="shared" si="25"/>
        <v>0</v>
      </c>
      <c r="G728">
        <f>VLOOKUP(D728,[6]Sheet1!$B:$X,16,0)</f>
        <v>24</v>
      </c>
      <c r="H728">
        <f t="shared" si="26"/>
        <v>12</v>
      </c>
      <c r="M728">
        <f>VLOOKUP(B728,[7]Sheet2!$A:$C,3,0)</f>
        <v>0</v>
      </c>
      <c r="N728" t="e">
        <f>VLOOKUP(A728,'[8]Master-April24'!$A:$AP,42,0)</f>
        <v>#N/A</v>
      </c>
    </row>
    <row r="729" spans="1:14" x14ac:dyDescent="0.25">
      <c r="A729" t="s">
        <v>7655</v>
      </c>
      <c r="B729">
        <v>0</v>
      </c>
      <c r="C729">
        <v>20</v>
      </c>
      <c r="D729">
        <v>3145</v>
      </c>
      <c r="G729">
        <f>VLOOKUP(D729,[6]Sheet1!$B:$X,16,0)</f>
        <v>100</v>
      </c>
      <c r="H729">
        <f t="shared" si="26"/>
        <v>5</v>
      </c>
      <c r="N729" t="e">
        <f>VLOOKUP(A729,'[8]Master-April24'!$A:$AP,42,0)</f>
        <v>#N/A</v>
      </c>
    </row>
    <row r="730" spans="1:14" x14ac:dyDescent="0.25">
      <c r="A730" t="s">
        <v>7629</v>
      </c>
      <c r="B730">
        <v>0</v>
      </c>
      <c r="C730">
        <v>2</v>
      </c>
      <c r="D730">
        <v>267</v>
      </c>
      <c r="G730">
        <f>VLOOKUP(D730,[6]Sheet1!$B:$X,16,0)</f>
        <v>12</v>
      </c>
      <c r="H730">
        <f t="shared" si="26"/>
        <v>6</v>
      </c>
      <c r="N730" t="e">
        <f>VLOOKUP(A730,'[8]Master-April24'!$A:$AP,42,0)</f>
        <v>#N/A</v>
      </c>
    </row>
    <row r="731" spans="1:14" x14ac:dyDescent="0.25">
      <c r="A731" t="s">
        <v>2492</v>
      </c>
      <c r="B731">
        <v>0</v>
      </c>
      <c r="C731">
        <v>4</v>
      </c>
      <c r="D731">
        <v>5067</v>
      </c>
      <c r="G731" t="e">
        <f>VLOOKUP(D731,[6]Sheet1!$B:$X,16,0)</f>
        <v>#N/A</v>
      </c>
      <c r="H731" t="e">
        <f t="shared" si="26"/>
        <v>#N/A</v>
      </c>
      <c r="N731" t="e">
        <f>VLOOKUP(A731,'[8]Master-April24'!$A:$AP,42,0)</f>
        <v>#N/A</v>
      </c>
    </row>
    <row r="732" spans="1:14" x14ac:dyDescent="0.25">
      <c r="A732" t="s">
        <v>7794</v>
      </c>
      <c r="B732">
        <v>0</v>
      </c>
      <c r="C732">
        <v>2</v>
      </c>
      <c r="D732">
        <v>5080</v>
      </c>
      <c r="G732">
        <f>VLOOKUP(D732,[6]Sheet1!$B:$X,16,0)</f>
        <v>12</v>
      </c>
      <c r="H732">
        <f t="shared" si="26"/>
        <v>6</v>
      </c>
      <c r="N732" t="e">
        <f>VLOOKUP(A732,'[8]Master-April24'!$A:$AP,42,0)</f>
        <v>#N/A</v>
      </c>
    </row>
    <row r="733" spans="1:14" x14ac:dyDescent="0.25">
      <c r="A733" t="s">
        <v>2895</v>
      </c>
      <c r="B733">
        <v>0</v>
      </c>
      <c r="C733">
        <v>4</v>
      </c>
      <c r="D733">
        <v>575</v>
      </c>
      <c r="G733">
        <f>VLOOKUP(D733,[6]Sheet1!$B:$X,16,0)</f>
        <v>24</v>
      </c>
      <c r="H733">
        <f t="shared" si="26"/>
        <v>6</v>
      </c>
      <c r="N733" t="e">
        <f>VLOOKUP(A733,'[8]Master-April24'!$A:$AP,42,0)</f>
        <v>#N/A</v>
      </c>
    </row>
    <row r="734" spans="1:14" x14ac:dyDescent="0.25">
      <c r="A734" t="s">
        <v>7968</v>
      </c>
      <c r="B734">
        <v>0</v>
      </c>
      <c r="C734">
        <v>1</v>
      </c>
      <c r="D734">
        <v>861</v>
      </c>
      <c r="G734">
        <f>VLOOKUP(D734,[6]Sheet1!$B:$X,16,0)</f>
        <v>6</v>
      </c>
      <c r="H734">
        <f t="shared" si="26"/>
        <v>6</v>
      </c>
      <c r="N734" t="str">
        <f>VLOOKUP(A734,'[8]Master-April24'!$A:$AP,42,0)</f>
        <v>AWD</v>
      </c>
    </row>
    <row r="735" spans="1:14" x14ac:dyDescent="0.25">
      <c r="A735" t="s">
        <v>7970</v>
      </c>
      <c r="B735">
        <v>0</v>
      </c>
      <c r="C735">
        <v>1</v>
      </c>
      <c r="D735">
        <v>861</v>
      </c>
      <c r="G735">
        <f>VLOOKUP(D735,[6]Sheet1!$B:$X,16,0)</f>
        <v>6</v>
      </c>
      <c r="H735">
        <f t="shared" si="26"/>
        <v>6</v>
      </c>
      <c r="N735" t="str">
        <f>VLOOKUP(A735,'[8]Master-April24'!$A:$AP,42,0)</f>
        <v>AWD</v>
      </c>
    </row>
    <row r="736" spans="1:14" x14ac:dyDescent="0.25">
      <c r="A736" t="s">
        <v>7971</v>
      </c>
      <c r="B736">
        <v>0</v>
      </c>
      <c r="C736">
        <v>1</v>
      </c>
      <c r="D736">
        <v>861</v>
      </c>
      <c r="G736">
        <f>VLOOKUP(D736,[6]Sheet1!$B:$X,16,0)</f>
        <v>6</v>
      </c>
      <c r="H736">
        <f t="shared" si="26"/>
        <v>6</v>
      </c>
      <c r="N736" t="str">
        <f>VLOOKUP(A736,'[8]Master-April24'!$A:$AP,42,0)</f>
        <v>AWD</v>
      </c>
    </row>
    <row r="737" spans="1:14" x14ac:dyDescent="0.25">
      <c r="A737" t="s">
        <v>7785</v>
      </c>
      <c r="B737">
        <v>0</v>
      </c>
      <c r="C737">
        <v>3</v>
      </c>
      <c r="D737">
        <v>5066</v>
      </c>
      <c r="G737" t="e">
        <f>VLOOKUP(D737,[6]Sheet1!$B:$X,16,0)</f>
        <v>#N/A</v>
      </c>
      <c r="H737" t="e">
        <f t="shared" si="26"/>
        <v>#N/A</v>
      </c>
      <c r="N737" t="e">
        <f>VLOOKUP(A737,'[8]Master-April24'!$A:$AP,42,0)</f>
        <v>#N/A</v>
      </c>
    </row>
    <row r="738" spans="1:14" x14ac:dyDescent="0.25">
      <c r="A738" t="s">
        <v>7824</v>
      </c>
      <c r="B738">
        <v>0</v>
      </c>
      <c r="C738">
        <v>3</v>
      </c>
      <c r="D738">
        <v>573</v>
      </c>
      <c r="G738" t="e">
        <f>VLOOKUP(D738,[6]Sheet1!$B:$X,16,0)</f>
        <v>#N/A</v>
      </c>
      <c r="H738" t="e">
        <f t="shared" si="26"/>
        <v>#N/A</v>
      </c>
      <c r="N738" t="e">
        <f>VLOOKUP(A738,'[8]Master-April24'!$A:$AP,42,0)</f>
        <v>#N/A</v>
      </c>
    </row>
    <row r="739" spans="1:14" x14ac:dyDescent="0.25">
      <c r="A739" t="s">
        <v>7810</v>
      </c>
      <c r="B739">
        <v>0</v>
      </c>
      <c r="C739">
        <v>4</v>
      </c>
      <c r="D739">
        <v>517</v>
      </c>
      <c r="G739">
        <f>VLOOKUP(D739,[6]Sheet1!$B:$X,16,0)</f>
        <v>36</v>
      </c>
      <c r="H739">
        <f t="shared" si="26"/>
        <v>9</v>
      </c>
      <c r="N739" t="e">
        <f>VLOOKUP(A739,'[8]Master-April24'!$A:$AP,42,0)</f>
        <v>#N/A</v>
      </c>
    </row>
    <row r="740" spans="1:14" x14ac:dyDescent="0.25">
      <c r="A740" t="s">
        <v>7811</v>
      </c>
      <c r="B740">
        <v>0</v>
      </c>
      <c r="C740">
        <v>4</v>
      </c>
      <c r="D740">
        <v>520</v>
      </c>
      <c r="G740">
        <f>VLOOKUP(D740,[6]Sheet1!$B:$X,16,0)</f>
        <v>36</v>
      </c>
      <c r="H740">
        <f t="shared" si="26"/>
        <v>9</v>
      </c>
      <c r="N740" t="e">
        <f>VLOOKUP(A740,'[8]Master-April24'!$A:$AP,42,0)</f>
        <v>#N/A</v>
      </c>
    </row>
    <row r="741" spans="1:14" x14ac:dyDescent="0.25">
      <c r="A741" t="s">
        <v>7657</v>
      </c>
      <c r="B741">
        <v>0</v>
      </c>
      <c r="C741">
        <v>2</v>
      </c>
      <c r="D741">
        <v>3167</v>
      </c>
      <c r="G741">
        <f>VLOOKUP(D741,[6]Sheet1!$B:$X,16,0)</f>
        <v>24</v>
      </c>
      <c r="H741">
        <f t="shared" si="26"/>
        <v>12</v>
      </c>
      <c r="N741" t="e">
        <f>VLOOKUP(A741,'[8]Master-April24'!$A:$AP,42,0)</f>
        <v>#N/A</v>
      </c>
    </row>
    <row r="742" spans="1:14" x14ac:dyDescent="0.25">
      <c r="A742" t="s">
        <v>7678</v>
      </c>
      <c r="B742">
        <v>0</v>
      </c>
      <c r="C742">
        <v>2</v>
      </c>
      <c r="D742">
        <v>3167</v>
      </c>
      <c r="G742">
        <f>VLOOKUP(D742,[6]Sheet1!$B:$X,16,0)</f>
        <v>24</v>
      </c>
      <c r="H742">
        <f t="shared" si="26"/>
        <v>12</v>
      </c>
      <c r="N742" t="e">
        <f>VLOOKUP(A742,'[8]Master-April24'!$A:$AP,42,0)</f>
        <v>#N/A</v>
      </c>
    </row>
    <row r="743" spans="1:14" x14ac:dyDescent="0.25">
      <c r="A743" t="s">
        <v>7681</v>
      </c>
      <c r="B743">
        <v>0</v>
      </c>
      <c r="C743">
        <v>2</v>
      </c>
      <c r="D743">
        <v>3167</v>
      </c>
      <c r="G743">
        <f>VLOOKUP(D743,[6]Sheet1!$B:$X,16,0)</f>
        <v>24</v>
      </c>
      <c r="H743">
        <f t="shared" si="26"/>
        <v>12</v>
      </c>
      <c r="N743" t="e">
        <f>VLOOKUP(A743,'[8]Master-April24'!$A:$AP,42,0)</f>
        <v>#N/A</v>
      </c>
    </row>
    <row r="744" spans="1:14" x14ac:dyDescent="0.25">
      <c r="A744" t="s">
        <v>7684</v>
      </c>
      <c r="B744">
        <v>0</v>
      </c>
      <c r="C744">
        <v>2</v>
      </c>
      <c r="D744">
        <v>3167</v>
      </c>
      <c r="G744">
        <f>VLOOKUP(D744,[6]Sheet1!$B:$X,16,0)</f>
        <v>24</v>
      </c>
      <c r="H744">
        <f t="shared" si="26"/>
        <v>12</v>
      </c>
      <c r="N744" t="e">
        <f>VLOOKUP(A744,'[8]Master-April24'!$A:$AP,42,0)</f>
        <v>#N/A</v>
      </c>
    </row>
    <row r="745" spans="1:14" x14ac:dyDescent="0.25">
      <c r="A745" t="s">
        <v>7759</v>
      </c>
      <c r="B745">
        <v>0</v>
      </c>
      <c r="C745">
        <v>4</v>
      </c>
      <c r="D745">
        <v>5043</v>
      </c>
      <c r="G745">
        <f>VLOOKUP(D745,[6]Sheet1!$B:$X,16,0)</f>
        <v>48</v>
      </c>
      <c r="H745">
        <f t="shared" si="26"/>
        <v>12</v>
      </c>
      <c r="N745" t="e">
        <f>VLOOKUP(A745,'[8]Master-April24'!$A:$AP,42,0)</f>
        <v>#N/A</v>
      </c>
    </row>
    <row r="746" spans="1:14" x14ac:dyDescent="0.25">
      <c r="A746" t="s">
        <v>7798</v>
      </c>
      <c r="B746">
        <v>0</v>
      </c>
      <c r="C746">
        <v>4</v>
      </c>
      <c r="D746">
        <v>512</v>
      </c>
      <c r="G746">
        <f>VLOOKUP(D746,[6]Sheet1!$B:$X,16,0)</f>
        <v>48</v>
      </c>
      <c r="H746">
        <f t="shared" si="26"/>
        <v>12</v>
      </c>
      <c r="N746" t="e">
        <f>VLOOKUP(A746,'[8]Master-April24'!$A:$AP,42,0)</f>
        <v>#N/A</v>
      </c>
    </row>
    <row r="747" spans="1:14" x14ac:dyDescent="0.25">
      <c r="A747" t="s">
        <v>7805</v>
      </c>
      <c r="B747">
        <v>0</v>
      </c>
      <c r="C747">
        <v>3</v>
      </c>
      <c r="D747">
        <v>515</v>
      </c>
      <c r="G747">
        <f>VLOOKUP(D747,[6]Sheet1!$B:$X,16,0)</f>
        <v>36</v>
      </c>
      <c r="H747">
        <f t="shared" si="26"/>
        <v>12</v>
      </c>
      <c r="N747" t="e">
        <f>VLOOKUP(A747,'[8]Master-April24'!$A:$AP,42,0)</f>
        <v>#N/A</v>
      </c>
    </row>
    <row r="748" spans="1:14" x14ac:dyDescent="0.25">
      <c r="A748" t="s">
        <v>7814</v>
      </c>
      <c r="B748">
        <v>0</v>
      </c>
      <c r="C748">
        <v>4</v>
      </c>
      <c r="D748">
        <v>529</v>
      </c>
      <c r="G748">
        <f>VLOOKUP(D748,[6]Sheet1!$B:$X,16,0)</f>
        <v>48</v>
      </c>
      <c r="H748">
        <f t="shared" si="26"/>
        <v>12</v>
      </c>
      <c r="N748" t="e">
        <f>VLOOKUP(A748,'[8]Master-April24'!$A:$AP,42,0)</f>
        <v>#N/A</v>
      </c>
    </row>
    <row r="749" spans="1:14" x14ac:dyDescent="0.25">
      <c r="A749" t="s">
        <v>5047</v>
      </c>
      <c r="B749">
        <v>0</v>
      </c>
      <c r="C749">
        <v>2</v>
      </c>
      <c r="D749">
        <v>61500</v>
      </c>
      <c r="G749">
        <f>VLOOKUP(D749,[6]Sheet1!$B:$X,16,0)</f>
        <v>24</v>
      </c>
      <c r="H749">
        <f t="shared" si="26"/>
        <v>12</v>
      </c>
      <c r="N749" t="str">
        <f>VLOOKUP(A749,'[8]Master-April24'!$A:$AP,42,0)</f>
        <v>AWD</v>
      </c>
    </row>
    <row r="750" spans="1:14" x14ac:dyDescent="0.25">
      <c r="A750" t="s">
        <v>5003</v>
      </c>
      <c r="B750">
        <v>0</v>
      </c>
      <c r="C750">
        <v>1</v>
      </c>
      <c r="D750" t="s">
        <v>3478</v>
      </c>
      <c r="G750">
        <f>VLOOKUP(D750,[6]Sheet1!$B:$X,16,0)</f>
        <v>12</v>
      </c>
      <c r="H750">
        <f t="shared" si="26"/>
        <v>12</v>
      </c>
      <c r="N750" t="str">
        <f>VLOOKUP(A750,'[8]Master-April24'!$A:$AP,42,0)</f>
        <v>AWD</v>
      </c>
    </row>
    <row r="751" spans="1:14" x14ac:dyDescent="0.25">
      <c r="A751" t="s">
        <v>5005</v>
      </c>
      <c r="B751">
        <v>0</v>
      </c>
      <c r="C751">
        <v>1</v>
      </c>
      <c r="D751" t="s">
        <v>3478</v>
      </c>
      <c r="G751">
        <f>VLOOKUP(D751,[6]Sheet1!$B:$X,16,0)</f>
        <v>12</v>
      </c>
      <c r="H751">
        <f t="shared" si="26"/>
        <v>12</v>
      </c>
      <c r="N751" t="str">
        <f>VLOOKUP(A751,'[8]Master-April24'!$A:$AP,42,0)</f>
        <v>AWD</v>
      </c>
    </row>
    <row r="752" spans="1:14" x14ac:dyDescent="0.25">
      <c r="A752" t="s">
        <v>5002</v>
      </c>
      <c r="B752">
        <v>0</v>
      </c>
      <c r="C752">
        <v>1</v>
      </c>
      <c r="D752" t="s">
        <v>3478</v>
      </c>
      <c r="G752">
        <f>VLOOKUP(D752,[6]Sheet1!$B:$X,16,0)</f>
        <v>12</v>
      </c>
      <c r="H752">
        <f t="shared" si="26"/>
        <v>12</v>
      </c>
      <c r="N752" t="str">
        <f>VLOOKUP(A752,'[8]Master-April24'!$A:$AP,42,0)</f>
        <v>AWD</v>
      </c>
    </row>
    <row r="753" spans="1:14" x14ac:dyDescent="0.25">
      <c r="A753" t="s">
        <v>5004</v>
      </c>
      <c r="B753">
        <v>0</v>
      </c>
      <c r="C753">
        <v>1</v>
      </c>
      <c r="D753" t="s">
        <v>3478</v>
      </c>
      <c r="G753">
        <f>VLOOKUP(D753,[6]Sheet1!$B:$X,16,0)</f>
        <v>12</v>
      </c>
      <c r="H753">
        <f t="shared" si="26"/>
        <v>12</v>
      </c>
      <c r="N753" t="str">
        <f>VLOOKUP(A753,'[8]Master-April24'!$A:$AP,42,0)</f>
        <v>AWD</v>
      </c>
    </row>
    <row r="754" spans="1:14" x14ac:dyDescent="0.25">
      <c r="A754" t="s">
        <v>7774</v>
      </c>
      <c r="B754">
        <v>0</v>
      </c>
      <c r="C754">
        <v>3</v>
      </c>
      <c r="D754">
        <v>5044</v>
      </c>
      <c r="G754">
        <f>VLOOKUP(D754,[6]Sheet1!$B:$X,16,0)</f>
        <v>48</v>
      </c>
      <c r="H754">
        <f t="shared" si="26"/>
        <v>16</v>
      </c>
      <c r="N754" t="e">
        <f>VLOOKUP(A754,'[8]Master-April24'!$A:$AP,42,0)</f>
        <v>#N/A</v>
      </c>
    </row>
    <row r="755" spans="1:14" x14ac:dyDescent="0.25">
      <c r="A755" t="s">
        <v>7776</v>
      </c>
      <c r="B755">
        <v>0</v>
      </c>
      <c r="C755">
        <v>3</v>
      </c>
      <c r="D755">
        <v>5045</v>
      </c>
      <c r="G755">
        <f>VLOOKUP(D755,[6]Sheet1!$B:$X,16,0)</f>
        <v>48</v>
      </c>
      <c r="H755">
        <f t="shared" si="26"/>
        <v>16</v>
      </c>
      <c r="N755" t="e">
        <f>VLOOKUP(A755,'[8]Master-April24'!$A:$AP,42,0)</f>
        <v>#N/A</v>
      </c>
    </row>
    <row r="756" spans="1:14" x14ac:dyDescent="0.25">
      <c r="A756" t="s">
        <v>7816</v>
      </c>
      <c r="B756">
        <v>0</v>
      </c>
      <c r="C756">
        <v>3</v>
      </c>
      <c r="D756">
        <v>554</v>
      </c>
      <c r="G756">
        <f>VLOOKUP(D756,[6]Sheet1!$B:$X,16,0)</f>
        <v>48</v>
      </c>
      <c r="H756">
        <f t="shared" si="26"/>
        <v>16</v>
      </c>
      <c r="N756" t="e">
        <f>VLOOKUP(A756,'[8]Master-April24'!$A:$AP,42,0)</f>
        <v>#N/A</v>
      </c>
    </row>
    <row r="757" spans="1:14" x14ac:dyDescent="0.25">
      <c r="A757" t="s">
        <v>7829</v>
      </c>
      <c r="B757">
        <v>0</v>
      </c>
      <c r="C757">
        <v>2</v>
      </c>
      <c r="D757">
        <v>63081</v>
      </c>
      <c r="G757">
        <f>VLOOKUP(D757,[6]Sheet1!$B:$X,16,0)</f>
        <v>36</v>
      </c>
      <c r="H757">
        <f t="shared" si="26"/>
        <v>18</v>
      </c>
      <c r="N757" t="str">
        <f>VLOOKUP(A757,'[8]Master-April24'!$A:$AP,42,0)</f>
        <v>AWD</v>
      </c>
    </row>
    <row r="758" spans="1:14" x14ac:dyDescent="0.25">
      <c r="A758" t="s">
        <v>7624</v>
      </c>
      <c r="B758">
        <v>0</v>
      </c>
      <c r="C758">
        <v>4</v>
      </c>
      <c r="D758">
        <v>205</v>
      </c>
      <c r="E758">
        <f>VLOOKUP(D758,[6]Sheet1!$B:$X,23,0)</f>
        <v>24</v>
      </c>
      <c r="F758">
        <f>E758/C758</f>
        <v>6</v>
      </c>
      <c r="G758">
        <f>VLOOKUP(D758,[6]Sheet1!$B:$X,16,0)</f>
        <v>72</v>
      </c>
      <c r="H758">
        <f t="shared" si="26"/>
        <v>18</v>
      </c>
      <c r="N758" t="e">
        <f>VLOOKUP(A758,'[8]Master-April24'!$A:$AP,42,0)</f>
        <v>#N/A</v>
      </c>
    </row>
    <row r="759" spans="1:14" x14ac:dyDescent="0.25">
      <c r="A759" t="s">
        <v>7626</v>
      </c>
      <c r="B759">
        <v>0</v>
      </c>
      <c r="C759">
        <v>4</v>
      </c>
      <c r="D759">
        <v>2204</v>
      </c>
      <c r="E759">
        <f>VLOOKUP(D759,[6]Sheet1!$B:$X,23,0)</f>
        <v>24</v>
      </c>
      <c r="F759">
        <f>E759/C759</f>
        <v>6</v>
      </c>
      <c r="G759">
        <f>VLOOKUP(D759,[6]Sheet1!$B:$X,16,0)</f>
        <v>72</v>
      </c>
      <c r="H759">
        <f t="shared" si="26"/>
        <v>18</v>
      </c>
      <c r="N759" t="e">
        <f>VLOOKUP(A759,'[8]Master-April24'!$A:$AP,42,0)</f>
        <v>#N/A</v>
      </c>
    </row>
    <row r="760" spans="1:14" x14ac:dyDescent="0.25">
      <c r="A760" t="s">
        <v>1509</v>
      </c>
      <c r="B760" t="s">
        <v>7279</v>
      </c>
      <c r="C760">
        <v>2</v>
      </c>
      <c r="D760">
        <v>314</v>
      </c>
      <c r="G760">
        <f>VLOOKUP(D760,[6]Sheet1!$B:$X,16,0)</f>
        <v>48</v>
      </c>
      <c r="H760">
        <f t="shared" si="26"/>
        <v>24</v>
      </c>
      <c r="N760" t="str">
        <f>VLOOKUP(A760,'[8]Master-April24'!$A:$AP,42,0)</f>
        <v>AWD</v>
      </c>
    </row>
    <row r="761" spans="1:14" x14ac:dyDescent="0.25">
      <c r="A761" t="s">
        <v>4968</v>
      </c>
      <c r="B761">
        <v>0</v>
      </c>
      <c r="C761">
        <v>1</v>
      </c>
      <c r="D761">
        <v>3167</v>
      </c>
      <c r="G761">
        <f>VLOOKUP(D761,[6]Sheet1!$B:$X,16,0)</f>
        <v>24</v>
      </c>
      <c r="H761">
        <f t="shared" si="26"/>
        <v>24</v>
      </c>
      <c r="N761" t="e">
        <f>VLOOKUP(A761,'[8]Master-April24'!$A:$AP,42,0)</f>
        <v>#N/A</v>
      </c>
    </row>
    <row r="762" spans="1:14" x14ac:dyDescent="0.25">
      <c r="A762" t="s">
        <v>7695</v>
      </c>
      <c r="B762">
        <v>0</v>
      </c>
      <c r="C762">
        <v>2</v>
      </c>
      <c r="D762">
        <v>37200</v>
      </c>
      <c r="G762">
        <f>VLOOKUP(D762,[6]Sheet1!$B:$X,16,0)</f>
        <v>48</v>
      </c>
      <c r="H762">
        <f t="shared" si="26"/>
        <v>24</v>
      </c>
      <c r="N762" t="e">
        <f>VLOOKUP(A762,'[8]Master-April24'!$A:$AP,42,0)</f>
        <v>#N/A</v>
      </c>
    </row>
    <row r="763" spans="1:14" x14ac:dyDescent="0.25">
      <c r="A763" t="s">
        <v>7693</v>
      </c>
      <c r="B763">
        <v>0</v>
      </c>
      <c r="C763">
        <v>6</v>
      </c>
      <c r="D763">
        <v>336</v>
      </c>
      <c r="E763">
        <f>VLOOKUP(D763,[6]Sheet1!$B:$X,23,0)</f>
        <v>24</v>
      </c>
      <c r="F763">
        <f>E763/C763</f>
        <v>4</v>
      </c>
      <c r="G763">
        <f>VLOOKUP(D763,[6]Sheet1!$B:$X,16,0)</f>
        <v>144</v>
      </c>
      <c r="H763">
        <f t="shared" si="26"/>
        <v>24</v>
      </c>
      <c r="N763" t="e">
        <f>VLOOKUP(A763,'[8]Master-April24'!$A:$AP,42,0)</f>
        <v>#N/A</v>
      </c>
    </row>
    <row r="764" spans="1:14" x14ac:dyDescent="0.25">
      <c r="A764" t="s">
        <v>7789</v>
      </c>
      <c r="B764">
        <v>0</v>
      </c>
      <c r="C764">
        <v>6</v>
      </c>
      <c r="D764">
        <v>5074</v>
      </c>
      <c r="E764">
        <f>VLOOKUP(D764,[6]Sheet1!$B:$X,23,0)</f>
        <v>24</v>
      </c>
      <c r="F764">
        <f>E764/C764</f>
        <v>4</v>
      </c>
      <c r="G764">
        <f>VLOOKUP(D764,[6]Sheet1!$B:$X,16,0)</f>
        <v>144</v>
      </c>
      <c r="H764">
        <f t="shared" si="26"/>
        <v>24</v>
      </c>
      <c r="N764" t="e">
        <f>VLOOKUP(A764,'[8]Master-April24'!$A:$AP,42,0)</f>
        <v>#N/A</v>
      </c>
    </row>
    <row r="765" spans="1:14" x14ac:dyDescent="0.25">
      <c r="A765" t="s">
        <v>7628</v>
      </c>
      <c r="B765">
        <v>0</v>
      </c>
      <c r="C765">
        <v>4</v>
      </c>
      <c r="D765">
        <v>266</v>
      </c>
      <c r="E765">
        <f>VLOOKUP(D765,[6]Sheet1!$B:$X,23,0)</f>
        <v>12</v>
      </c>
      <c r="F765">
        <f>E765/C765</f>
        <v>3</v>
      </c>
      <c r="G765">
        <f>VLOOKUP(D765,[6]Sheet1!$B:$X,16,0)</f>
        <v>120</v>
      </c>
      <c r="H765">
        <f t="shared" si="26"/>
        <v>30</v>
      </c>
      <c r="N765" t="e">
        <f>VLOOKUP(A765,'[8]Master-April24'!$A:$AP,42,0)</f>
        <v>#N/A</v>
      </c>
    </row>
    <row r="766" spans="1:14" x14ac:dyDescent="0.25">
      <c r="A766" t="s">
        <v>6833</v>
      </c>
      <c r="B766">
        <v>0</v>
      </c>
      <c r="C766">
        <v>1</v>
      </c>
      <c r="D766">
        <v>4575936</v>
      </c>
      <c r="G766">
        <f>VLOOKUP(D766,[6]Sheet1!$B:$X,16,0)</f>
        <v>36</v>
      </c>
      <c r="H766">
        <f t="shared" si="26"/>
        <v>36</v>
      </c>
      <c r="N766" t="e">
        <f>VLOOKUP(A766,'[8]Master-April24'!$A:$AP,42,0)</f>
        <v>#N/A</v>
      </c>
    </row>
    <row r="767" spans="1:14" x14ac:dyDescent="0.25">
      <c r="A767" t="s">
        <v>6840</v>
      </c>
      <c r="B767">
        <v>0</v>
      </c>
      <c r="C767">
        <v>1</v>
      </c>
      <c r="D767">
        <v>4577036</v>
      </c>
      <c r="G767">
        <f>VLOOKUP(D767,[6]Sheet1!$B:$X,16,0)</f>
        <v>36</v>
      </c>
      <c r="H767">
        <f t="shared" si="26"/>
        <v>36</v>
      </c>
      <c r="N767" t="e">
        <f>VLOOKUP(A767,'[8]Master-April24'!$A:$AP,42,0)</f>
        <v>#N/A</v>
      </c>
    </row>
    <row r="768" spans="1:14" x14ac:dyDescent="0.25">
      <c r="A768" t="s">
        <v>6834</v>
      </c>
      <c r="B768">
        <v>0</v>
      </c>
      <c r="C768">
        <v>1</v>
      </c>
      <c r="D768">
        <v>4577036</v>
      </c>
      <c r="G768">
        <f>VLOOKUP(D768,[6]Sheet1!$B:$X,16,0)</f>
        <v>36</v>
      </c>
      <c r="H768">
        <f t="shared" si="26"/>
        <v>36</v>
      </c>
      <c r="N768" t="e">
        <f>VLOOKUP(A768,'[8]Master-April24'!$A:$AP,42,0)</f>
        <v>#N/A</v>
      </c>
    </row>
    <row r="769" spans="1:14" x14ac:dyDescent="0.25">
      <c r="A769" t="s">
        <v>6839</v>
      </c>
      <c r="B769">
        <v>0</v>
      </c>
      <c r="C769">
        <v>1</v>
      </c>
      <c r="D769">
        <v>49923</v>
      </c>
      <c r="G769">
        <f>VLOOKUP(D769,[6]Sheet1!$B:$X,16,0)</f>
        <v>36</v>
      </c>
      <c r="H769">
        <f t="shared" si="26"/>
        <v>36</v>
      </c>
      <c r="N769" t="e">
        <f>VLOOKUP(A769,'[8]Master-April24'!$A:$AP,42,0)</f>
        <v>#N/A</v>
      </c>
    </row>
    <row r="770" spans="1:14" x14ac:dyDescent="0.25">
      <c r="A770" t="s">
        <v>6838</v>
      </c>
      <c r="B770">
        <v>0</v>
      </c>
      <c r="C770">
        <v>1</v>
      </c>
      <c r="D770">
        <v>60756</v>
      </c>
      <c r="G770">
        <f>VLOOKUP(D770,[6]Sheet1!$B:$X,16,0)</f>
        <v>36</v>
      </c>
      <c r="H770">
        <f t="shared" ref="H770:H833" si="27">G770/C770</f>
        <v>36</v>
      </c>
      <c r="N770" t="e">
        <f>VLOOKUP(A770,'[8]Master-April24'!$A:$AP,42,0)</f>
        <v>#N/A</v>
      </c>
    </row>
    <row r="771" spans="1:14" x14ac:dyDescent="0.25">
      <c r="A771" t="s">
        <v>7622</v>
      </c>
      <c r="B771">
        <v>0</v>
      </c>
      <c r="C771">
        <v>4</v>
      </c>
      <c r="D771">
        <v>203</v>
      </c>
      <c r="E771">
        <f>VLOOKUP(D771,[6]Sheet1!$B:$X,23,0)</f>
        <v>24</v>
      </c>
      <c r="F771">
        <f>E771/C771</f>
        <v>6</v>
      </c>
      <c r="G771">
        <f>VLOOKUP(D771,[6]Sheet1!$B:$X,16,0)</f>
        <v>144</v>
      </c>
      <c r="H771">
        <f t="shared" si="27"/>
        <v>36</v>
      </c>
      <c r="N771" t="e">
        <f>VLOOKUP(A771,'[8]Master-April24'!$A:$AP,42,0)</f>
        <v>#N/A</v>
      </c>
    </row>
    <row r="772" spans="1:14" x14ac:dyDescent="0.25">
      <c r="A772" t="s">
        <v>7636</v>
      </c>
      <c r="B772">
        <v>0</v>
      </c>
      <c r="C772">
        <v>4</v>
      </c>
      <c r="D772">
        <v>273</v>
      </c>
      <c r="E772">
        <f>VLOOKUP(D772,[6]Sheet1!$B:$X,23,0)</f>
        <v>24</v>
      </c>
      <c r="F772">
        <f>E772/C772</f>
        <v>6</v>
      </c>
      <c r="G772">
        <f>VLOOKUP(D772,[6]Sheet1!$B:$X,16,0)</f>
        <v>144</v>
      </c>
      <c r="H772">
        <f t="shared" si="27"/>
        <v>36</v>
      </c>
      <c r="N772" t="e">
        <f>VLOOKUP(A772,'[8]Master-April24'!$A:$AP,42,0)</f>
        <v>#N/A</v>
      </c>
    </row>
    <row r="773" spans="1:14" x14ac:dyDescent="0.25">
      <c r="A773" t="s">
        <v>2122</v>
      </c>
      <c r="B773">
        <v>0</v>
      </c>
      <c r="C773">
        <v>4</v>
      </c>
      <c r="D773">
        <v>4003</v>
      </c>
      <c r="E773">
        <f>VLOOKUP(D773,[6]Sheet1!$B:$X,23,0)</f>
        <v>24</v>
      </c>
      <c r="F773">
        <f>E773/C773</f>
        <v>6</v>
      </c>
      <c r="G773">
        <f>VLOOKUP(D773,[6]Sheet1!$B:$X,16,0)</f>
        <v>144</v>
      </c>
      <c r="H773">
        <f t="shared" si="27"/>
        <v>36</v>
      </c>
      <c r="N773" t="e">
        <f>VLOOKUP(A773,'[8]Master-April24'!$A:$AP,42,0)</f>
        <v>#N/A</v>
      </c>
    </row>
    <row r="774" spans="1:14" x14ac:dyDescent="0.25">
      <c r="A774" t="s">
        <v>6842</v>
      </c>
      <c r="B774">
        <v>0</v>
      </c>
      <c r="C774">
        <v>1</v>
      </c>
      <c r="D774">
        <v>12627</v>
      </c>
      <c r="G774">
        <f>VLOOKUP(D774,[6]Sheet1!$B:$X,16,0)</f>
        <v>48</v>
      </c>
      <c r="H774">
        <f t="shared" si="27"/>
        <v>48</v>
      </c>
      <c r="N774" t="e">
        <f>VLOOKUP(A774,'[8]Master-April24'!$A:$AP,42,0)</f>
        <v>#N/A</v>
      </c>
    </row>
    <row r="775" spans="1:14" x14ac:dyDescent="0.25">
      <c r="A775" t="s">
        <v>5023</v>
      </c>
      <c r="B775">
        <v>0</v>
      </c>
      <c r="C775">
        <v>1</v>
      </c>
      <c r="D775">
        <v>5027</v>
      </c>
      <c r="G775">
        <f>VLOOKUP(D775,[6]Sheet1!$B:$X,16,0)</f>
        <v>48</v>
      </c>
      <c r="H775">
        <f t="shared" si="27"/>
        <v>48</v>
      </c>
      <c r="N775" t="e">
        <f>VLOOKUP(A775,'[8]Master-April24'!$A:$AP,42,0)</f>
        <v>#N/A</v>
      </c>
    </row>
    <row r="776" spans="1:14" x14ac:dyDescent="0.25">
      <c r="A776" t="s">
        <v>6844</v>
      </c>
      <c r="B776">
        <v>0</v>
      </c>
      <c r="C776">
        <v>1</v>
      </c>
      <c r="D776">
        <v>5044</v>
      </c>
      <c r="G776">
        <f>VLOOKUP(D776,[6]Sheet1!$B:$X,16,0)</f>
        <v>48</v>
      </c>
      <c r="H776">
        <f t="shared" si="27"/>
        <v>48</v>
      </c>
      <c r="N776" t="e">
        <f>VLOOKUP(A776,'[8]Master-April24'!$A:$AP,42,0)</f>
        <v>#N/A</v>
      </c>
    </row>
    <row r="777" spans="1:14" x14ac:dyDescent="0.25">
      <c r="A777" t="s">
        <v>7806</v>
      </c>
      <c r="B777">
        <v>0</v>
      </c>
      <c r="C777">
        <v>6</v>
      </c>
      <c r="D777">
        <v>5172</v>
      </c>
      <c r="E777">
        <f>VLOOKUP(D777,[6]Sheet1!$B:$X,23,0)</f>
        <v>24</v>
      </c>
      <c r="F777">
        <f t="shared" ref="F777:F787" si="28">E777/C777</f>
        <v>4</v>
      </c>
      <c r="G777">
        <f>VLOOKUP(D777,[6]Sheet1!$B:$X,16,0)</f>
        <v>288</v>
      </c>
      <c r="H777">
        <f t="shared" si="27"/>
        <v>48</v>
      </c>
      <c r="N777" t="e">
        <f>VLOOKUP(A777,'[8]Master-April24'!$A:$AP,42,0)</f>
        <v>#N/A</v>
      </c>
    </row>
    <row r="778" spans="1:14" x14ac:dyDescent="0.25">
      <c r="A778" t="s">
        <v>2297</v>
      </c>
      <c r="B778">
        <v>0</v>
      </c>
      <c r="C778">
        <v>3</v>
      </c>
      <c r="D778">
        <v>452</v>
      </c>
      <c r="E778">
        <f>VLOOKUP(D778,[6]Sheet1!$B:$X,23,0)</f>
        <v>24</v>
      </c>
      <c r="F778">
        <f t="shared" si="28"/>
        <v>8</v>
      </c>
      <c r="G778">
        <f>VLOOKUP(D778,[6]Sheet1!$B:$X,16,0)</f>
        <v>144</v>
      </c>
      <c r="H778">
        <f t="shared" si="27"/>
        <v>48</v>
      </c>
      <c r="N778" t="str">
        <f>VLOOKUP(A778,'[8]Master-April24'!$A:$AP,42,0)</f>
        <v>AWD</v>
      </c>
    </row>
    <row r="779" spans="1:14" x14ac:dyDescent="0.25">
      <c r="A779" t="s">
        <v>6832</v>
      </c>
      <c r="B779">
        <v>0</v>
      </c>
      <c r="C779">
        <v>1</v>
      </c>
      <c r="D779">
        <v>5600</v>
      </c>
      <c r="E779">
        <f>VLOOKUP(D779,[6]Sheet1!$B:$X,23,0)</f>
        <v>24</v>
      </c>
      <c r="F779">
        <f t="shared" si="28"/>
        <v>24</v>
      </c>
      <c r="G779">
        <f>VLOOKUP(D779,[6]Sheet1!$B:$X,16,0)</f>
        <v>72</v>
      </c>
      <c r="H779">
        <f t="shared" si="27"/>
        <v>72</v>
      </c>
      <c r="N779" t="e">
        <f>VLOOKUP(A779,'[8]Master-April24'!$A:$AP,42,0)</f>
        <v>#N/A</v>
      </c>
    </row>
    <row r="780" spans="1:14" x14ac:dyDescent="0.25">
      <c r="A780" t="s">
        <v>3993</v>
      </c>
      <c r="B780">
        <v>0</v>
      </c>
      <c r="C780">
        <v>1</v>
      </c>
      <c r="D780">
        <v>6803</v>
      </c>
      <c r="E780">
        <f>VLOOKUP(D780,[6]Sheet1!$B:$X,23,0)</f>
        <v>24</v>
      </c>
      <c r="F780">
        <f t="shared" si="28"/>
        <v>24</v>
      </c>
      <c r="G780">
        <f>VLOOKUP(D780,[6]Sheet1!$B:$X,16,0)</f>
        <v>72</v>
      </c>
      <c r="H780">
        <f t="shared" si="27"/>
        <v>72</v>
      </c>
      <c r="N780" t="e">
        <f>VLOOKUP(A780,'[8]Master-April24'!$A:$AP,42,0)</f>
        <v>#N/A</v>
      </c>
    </row>
    <row r="781" spans="1:14" x14ac:dyDescent="0.25">
      <c r="A781" t="s">
        <v>3707</v>
      </c>
      <c r="B781">
        <v>0</v>
      </c>
      <c r="C781">
        <v>4</v>
      </c>
      <c r="D781" t="s">
        <v>3705</v>
      </c>
      <c r="E781">
        <f>VLOOKUP(D781,[6]Sheet1!$B:$X,23,0)</f>
        <v>24</v>
      </c>
      <c r="F781">
        <f t="shared" si="28"/>
        <v>6</v>
      </c>
      <c r="G781">
        <f>VLOOKUP(D781,[6]Sheet1!$B:$X,16,0)</f>
        <v>480</v>
      </c>
      <c r="H781">
        <f t="shared" si="27"/>
        <v>120</v>
      </c>
      <c r="N781" t="e">
        <f>VLOOKUP(A781,'[8]Master-April24'!$A:$AP,42,0)</f>
        <v>#N/A</v>
      </c>
    </row>
    <row r="782" spans="1:14" x14ac:dyDescent="0.25">
      <c r="A782" t="s">
        <v>3783</v>
      </c>
      <c r="B782">
        <v>0</v>
      </c>
      <c r="C782">
        <v>4</v>
      </c>
      <c r="D782" t="s">
        <v>3781</v>
      </c>
      <c r="E782">
        <f>VLOOKUP(D782,[6]Sheet1!$B:$X,23,0)</f>
        <v>24</v>
      </c>
      <c r="F782">
        <f t="shared" si="28"/>
        <v>6</v>
      </c>
      <c r="G782">
        <f>VLOOKUP(D782,[6]Sheet1!$B:$X,16,0)</f>
        <v>480</v>
      </c>
      <c r="H782">
        <f t="shared" si="27"/>
        <v>120</v>
      </c>
      <c r="N782" t="str">
        <f>VLOOKUP(A782,'[8]Master-April24'!$A:$AP,42,0)</f>
        <v>AWD</v>
      </c>
    </row>
    <row r="783" spans="1:14" x14ac:dyDescent="0.25">
      <c r="A783" t="s">
        <v>7701</v>
      </c>
      <c r="B783">
        <v>0</v>
      </c>
      <c r="C783">
        <v>1</v>
      </c>
      <c r="D783">
        <v>45090</v>
      </c>
      <c r="E783">
        <f>VLOOKUP(D783,[6]Sheet1!$B:$X,23,0)</f>
        <v>0</v>
      </c>
      <c r="F783">
        <f t="shared" si="28"/>
        <v>0</v>
      </c>
      <c r="G783">
        <f>VLOOKUP(D783,[6]Sheet1!$B:$X,16,0)</f>
        <v>36</v>
      </c>
      <c r="H783">
        <f t="shared" si="27"/>
        <v>36</v>
      </c>
      <c r="N783" t="e">
        <f>VLOOKUP(A783,'[8]Master-April24'!$A:$AP,42,0)</f>
        <v>#N/A</v>
      </c>
    </row>
    <row r="784" spans="1:14" x14ac:dyDescent="0.25">
      <c r="A784" t="s">
        <v>6837</v>
      </c>
      <c r="B784">
        <v>0</v>
      </c>
      <c r="C784">
        <v>1</v>
      </c>
      <c r="D784">
        <v>4576336</v>
      </c>
      <c r="E784" t="e">
        <f>VLOOKUP(D784,[6]Sheet1!$B:$X,23,0)</f>
        <v>#N/A</v>
      </c>
      <c r="F784" t="e">
        <f t="shared" si="28"/>
        <v>#N/A</v>
      </c>
      <c r="G784" t="e">
        <f>VLOOKUP(D784,[6]Sheet1!$B:$X,16,0)</f>
        <v>#N/A</v>
      </c>
      <c r="H784" t="e">
        <f t="shared" si="27"/>
        <v>#N/A</v>
      </c>
      <c r="N784" t="e">
        <f>VLOOKUP(A784,'[8]Master-April24'!$A:$AP,42,0)</f>
        <v>#N/A</v>
      </c>
    </row>
    <row r="785" spans="1:14" x14ac:dyDescent="0.25">
      <c r="A785" t="s">
        <v>5001</v>
      </c>
      <c r="B785">
        <v>0</v>
      </c>
      <c r="C785">
        <v>1</v>
      </c>
      <c r="D785">
        <v>53169</v>
      </c>
      <c r="E785">
        <f>VLOOKUP(D785,[6]Sheet1!$B:$X,23,0)</f>
        <v>0</v>
      </c>
      <c r="F785">
        <f t="shared" si="28"/>
        <v>0</v>
      </c>
      <c r="G785">
        <f>VLOOKUP(D785,[6]Sheet1!$B:$X,16,0)</f>
        <v>36</v>
      </c>
      <c r="H785">
        <f t="shared" si="27"/>
        <v>36</v>
      </c>
      <c r="N785" t="e">
        <f>VLOOKUP(A785,'[8]Master-April24'!$A:$AP,42,0)</f>
        <v>#N/A</v>
      </c>
    </row>
    <row r="786" spans="1:14" x14ac:dyDescent="0.25">
      <c r="A786" t="s">
        <v>3879</v>
      </c>
      <c r="B786">
        <v>0</v>
      </c>
      <c r="C786">
        <v>2</v>
      </c>
      <c r="D786">
        <v>72749</v>
      </c>
      <c r="E786">
        <f>VLOOKUP(D786,[6]Sheet1!$B:$X,23,0)</f>
        <v>0</v>
      </c>
      <c r="F786">
        <f t="shared" si="28"/>
        <v>0</v>
      </c>
      <c r="G786">
        <f>VLOOKUP(D786,[6]Sheet1!$B:$X,16,0)</f>
        <v>48</v>
      </c>
      <c r="H786">
        <f t="shared" si="27"/>
        <v>24</v>
      </c>
      <c r="N786" t="e">
        <f>VLOOKUP(A786,'[8]Master-April24'!$A:$AP,42,0)</f>
        <v>#N/A</v>
      </c>
    </row>
    <row r="787" spans="1:14" x14ac:dyDescent="0.25">
      <c r="A787" t="s">
        <v>7856</v>
      </c>
      <c r="B787">
        <v>0</v>
      </c>
      <c r="C787">
        <v>2</v>
      </c>
      <c r="D787">
        <v>80169</v>
      </c>
      <c r="E787">
        <f>VLOOKUP(D787,[6]Sheet1!$B:$X,23,0)</f>
        <v>0</v>
      </c>
      <c r="F787">
        <f t="shared" si="28"/>
        <v>0</v>
      </c>
      <c r="G787">
        <f>VLOOKUP(D787,[6]Sheet1!$B:$X,16,0)</f>
        <v>48</v>
      </c>
      <c r="H787">
        <f t="shared" si="27"/>
        <v>24</v>
      </c>
      <c r="N787" t="e">
        <f>VLOOKUP(A787,'[8]Master-April24'!$A:$AP,42,0)</f>
        <v>#N/A</v>
      </c>
    </row>
  </sheetData>
  <autoFilter ref="A1:N787" xr:uid="{00000000-0009-0000-0000-00000B000000}">
    <sortState xmlns:xlrd2="http://schemas.microsoft.com/office/spreadsheetml/2017/richdata2" ref="A2:N787">
      <sortCondition sortBy="cellColor" ref="A1:A787" dxfId="26"/>
    </sortState>
  </autoFilter>
  <conditionalFormatting sqref="I2:I267">
    <cfRule type="cellIs" dxfId="2" priority="4" operator="greaterThan">
      <formula>49</formula>
    </cfRule>
  </conditionalFormatting>
  <conditionalFormatting sqref="J2:L267">
    <cfRule type="cellIs" dxfId="1" priority="1" operator="greaterThan">
      <formula>20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 WH</vt:lpstr>
      <vt:lpstr>SO</vt:lpstr>
      <vt:lpstr>Sheet1</vt:lpstr>
      <vt:lpstr>AWD Return</vt:lpstr>
      <vt:lpstr>For WH Single</vt:lpstr>
      <vt:lpstr>Bundles</vt:lpstr>
      <vt:lpstr>AWD</vt:lpstr>
      <vt:lpstr>Data1</vt:lpstr>
      <vt:lpstr>Instruction</vt:lpstr>
      <vt:lpstr>Data2</vt:lpstr>
      <vt:lpstr>Claim</vt:lpstr>
      <vt:lpstr>Optimize AWD Inbound 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Ferril  Sucahyono</cp:lastModifiedBy>
  <dcterms:created xsi:type="dcterms:W3CDTF">2022-05-03T23:44:07Z</dcterms:created>
  <dcterms:modified xsi:type="dcterms:W3CDTF">2026-03-05T23:10:36Z</dcterms:modified>
</cp:coreProperties>
</file>